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irene\Downloads\"/>
    </mc:Choice>
  </mc:AlternateContent>
  <xr:revisionPtr revIDLastSave="0" documentId="13_ncr:1_{5670F496-A06C-4B2B-8A6B-BB011F2D6531}" xr6:coauthVersionLast="47" xr6:coauthVersionMax="47" xr10:uidLastSave="{00000000-0000-0000-0000-000000000000}"/>
  <bookViews>
    <workbookView xWindow="-120" yWindow="-120" windowWidth="23280" windowHeight="14880" xr2:uid="{8178E5EF-CBB1-4033-AC92-2573B5CC323B}"/>
  </bookViews>
  <sheets>
    <sheet name="Dashboard" sheetId="6" r:id="rId1"/>
    <sheet name="Pivot" sheetId="7" r:id="rId2"/>
    <sheet name="FINAL TABLE" sheetId="1" r:id="rId3"/>
    <sheet name="Raw -Sales" sheetId="5" r:id="rId4"/>
    <sheet name="Raw-products" sheetId="2" r:id="rId5"/>
    <sheet name="Raw -orders" sheetId="3" r:id="rId6"/>
    <sheet name="Raw - customers" sheetId="4" r:id="rId7"/>
  </sheets>
  <definedNames>
    <definedName name="_xlnm._FilterDatabase" localSheetId="2" hidden="1">'FINAL TABLE'!$S$1:$S$5083</definedName>
    <definedName name="_xlnm._FilterDatabase" localSheetId="5" hidden="1">'Raw -orders'!$B$1:$B$1001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40" i="1" l="1" a="1"/>
  <c r="AF40" i="1" s="1"/>
  <c r="AP2" i="1" a="1"/>
  <c r="AP2" i="1" s="1"/>
  <c r="L2" i="1"/>
  <c r="O2" i="1" a="1"/>
  <c r="O2" i="1" s="1"/>
  <c r="S2" i="1" s="1" a="1"/>
  <c r="S2" i="1" s="1"/>
  <c r="AB2" i="1" l="1"/>
  <c r="O3" i="1" a="1"/>
  <c r="O4" i="1" a="1"/>
  <c r="AB4" i="1" s="1"/>
  <c r="O5" i="1" a="1"/>
  <c r="AB5" i="1" s="1"/>
  <c r="O6" i="1" a="1"/>
  <c r="AB6" i="1" s="1"/>
  <c r="O7" i="1" a="1"/>
  <c r="AB7" i="1" s="1"/>
  <c r="O8" i="1" a="1"/>
  <c r="AB8" i="1" s="1"/>
  <c r="O9" i="1" a="1"/>
  <c r="AB9" i="1" s="1"/>
  <c r="O10" i="1" a="1"/>
  <c r="AB10" i="1" s="1"/>
  <c r="O11" i="1" a="1"/>
  <c r="AB11" i="1" s="1"/>
  <c r="O12" i="1" a="1"/>
  <c r="AB12" i="1" s="1"/>
  <c r="O13" i="1" a="1"/>
  <c r="AB13" i="1" s="1"/>
  <c r="O14" i="1" a="1"/>
  <c r="AB14" i="1" s="1"/>
  <c r="O15" i="1" a="1"/>
  <c r="AB15" i="1" s="1"/>
  <c r="O16" i="1" a="1"/>
  <c r="AB16" i="1" s="1"/>
  <c r="O17" i="1" a="1"/>
  <c r="AB17" i="1" s="1"/>
  <c r="O18" i="1" a="1"/>
  <c r="AB18" i="1" s="1"/>
  <c r="O19" i="1" a="1"/>
  <c r="AB19" i="1" s="1"/>
  <c r="O20" i="1" a="1"/>
  <c r="AB20" i="1" s="1"/>
  <c r="O21" i="1" a="1"/>
  <c r="AB21" i="1" s="1"/>
  <c r="O22" i="1" a="1"/>
  <c r="AB22" i="1" s="1"/>
  <c r="O23" i="1" a="1"/>
  <c r="AB23" i="1" s="1"/>
  <c r="O24" i="1" a="1"/>
  <c r="AB24" i="1" s="1"/>
  <c r="O25" i="1" a="1"/>
  <c r="AB25" i="1" s="1"/>
  <c r="O26" i="1" a="1"/>
  <c r="AB26" i="1" s="1"/>
  <c r="O27" i="1" a="1"/>
  <c r="AB27" i="1" s="1"/>
  <c r="O28" i="1" a="1"/>
  <c r="AB28" i="1" s="1"/>
  <c r="O29" i="1" a="1"/>
  <c r="AB29" i="1" s="1"/>
  <c r="O30" i="1" a="1"/>
  <c r="AB30" i="1" s="1"/>
  <c r="O31" i="1" a="1"/>
  <c r="AB31" i="1" s="1"/>
  <c r="O32" i="1" a="1"/>
  <c r="AB32" i="1" s="1"/>
  <c r="O33" i="1" a="1"/>
  <c r="AB33" i="1" s="1"/>
  <c r="O34" i="1" a="1"/>
  <c r="AB34" i="1" s="1"/>
  <c r="O35" i="1" a="1"/>
  <c r="AB35" i="1" s="1"/>
  <c r="O36" i="1" a="1"/>
  <c r="AB36" i="1" s="1"/>
  <c r="O37" i="1" a="1"/>
  <c r="AB37" i="1" s="1"/>
  <c r="O38" i="1" a="1"/>
  <c r="AB38" i="1" s="1"/>
  <c r="O39" i="1" a="1"/>
  <c r="AB39" i="1" s="1"/>
  <c r="O40" i="1" a="1"/>
  <c r="AB40" i="1" s="1"/>
  <c r="O41" i="1" a="1"/>
  <c r="AB41" i="1" s="1"/>
  <c r="O42" i="1" a="1"/>
  <c r="AB42" i="1" s="1"/>
  <c r="O43" i="1" a="1"/>
  <c r="AB43" i="1" s="1"/>
  <c r="O44" i="1" a="1"/>
  <c r="AB44" i="1" s="1"/>
  <c r="O45" i="1" a="1"/>
  <c r="AB45" i="1" s="1"/>
  <c r="O46" i="1" a="1"/>
  <c r="AB46" i="1" s="1"/>
  <c r="O47" i="1" a="1"/>
  <c r="AB47" i="1" s="1"/>
  <c r="O48" i="1" a="1"/>
  <c r="AB48" i="1" s="1"/>
  <c r="O49" i="1" a="1"/>
  <c r="AB49" i="1" s="1"/>
  <c r="O50" i="1" a="1"/>
  <c r="AB50" i="1" s="1"/>
  <c r="O51" i="1" a="1"/>
  <c r="AB51" i="1" s="1"/>
  <c r="O52" i="1" a="1"/>
  <c r="AB52" i="1" s="1"/>
  <c r="O53" i="1" a="1"/>
  <c r="AB53" i="1" s="1"/>
  <c r="O54" i="1" a="1"/>
  <c r="AB54" i="1" s="1"/>
  <c r="O55" i="1" a="1"/>
  <c r="AB55" i="1" s="1"/>
  <c r="O56" i="1" a="1"/>
  <c r="AB56" i="1" s="1"/>
  <c r="O57" i="1" a="1"/>
  <c r="AB57" i="1" s="1"/>
  <c r="O58" i="1" a="1"/>
  <c r="AB58" i="1" s="1"/>
  <c r="O59" i="1" a="1"/>
  <c r="AB59" i="1" s="1"/>
  <c r="O60" i="1" a="1"/>
  <c r="AB60" i="1" s="1"/>
  <c r="O61" i="1" a="1"/>
  <c r="AB61" i="1" s="1"/>
  <c r="O62" i="1" a="1"/>
  <c r="AB62" i="1" s="1"/>
  <c r="O63" i="1" a="1"/>
  <c r="AB63" i="1" s="1"/>
  <c r="O64" i="1" a="1"/>
  <c r="AB64" i="1" s="1"/>
  <c r="O65" i="1" a="1"/>
  <c r="AB65" i="1" s="1"/>
  <c r="O66" i="1" a="1"/>
  <c r="AB66" i="1" s="1"/>
  <c r="O67" i="1" a="1"/>
  <c r="AB67" i="1" s="1"/>
  <c r="O68" i="1" a="1"/>
  <c r="AB68" i="1" s="1"/>
  <c r="O69" i="1" a="1"/>
  <c r="AB69" i="1" s="1"/>
  <c r="O70" i="1" a="1"/>
  <c r="AB70" i="1" s="1"/>
  <c r="O71" i="1" a="1"/>
  <c r="AB71" i="1" s="1"/>
  <c r="O72" i="1" a="1"/>
  <c r="AB72" i="1" s="1"/>
  <c r="O73" i="1" a="1"/>
  <c r="AB73" i="1" s="1"/>
  <c r="O74" i="1" a="1"/>
  <c r="AB74" i="1" s="1"/>
  <c r="O75" i="1" a="1"/>
  <c r="AB75" i="1" s="1"/>
  <c r="O76" i="1" a="1"/>
  <c r="AB76" i="1" s="1"/>
  <c r="O77" i="1" a="1"/>
  <c r="AB77" i="1" s="1"/>
  <c r="O78" i="1" a="1"/>
  <c r="AB78" i="1" s="1"/>
  <c r="O79" i="1" a="1"/>
  <c r="AB79" i="1" s="1"/>
  <c r="O80" i="1" a="1"/>
  <c r="AB80" i="1" s="1"/>
  <c r="O81" i="1" a="1"/>
  <c r="AB81" i="1" s="1"/>
  <c r="O82" i="1" a="1"/>
  <c r="AB82" i="1" s="1"/>
  <c r="O83" i="1" a="1"/>
  <c r="AB83" i="1" s="1"/>
  <c r="O84" i="1" a="1"/>
  <c r="AB84" i="1" s="1"/>
  <c r="O85" i="1" a="1"/>
  <c r="AB85" i="1" s="1"/>
  <c r="O86" i="1" a="1"/>
  <c r="AB86" i="1" s="1"/>
  <c r="O87" i="1" a="1"/>
  <c r="AB87" i="1" s="1"/>
  <c r="O88" i="1" a="1"/>
  <c r="AB88" i="1" s="1"/>
  <c r="O89" i="1" a="1"/>
  <c r="AB89" i="1" s="1"/>
  <c r="O90" i="1" a="1"/>
  <c r="AB90" i="1" s="1"/>
  <c r="O91" i="1" a="1"/>
  <c r="AB91" i="1" s="1"/>
  <c r="O92" i="1" a="1"/>
  <c r="AB92" i="1" s="1"/>
  <c r="O93" i="1" a="1"/>
  <c r="AB93" i="1" s="1"/>
  <c r="O94" i="1" a="1"/>
  <c r="AB94" i="1" s="1"/>
  <c r="O95" i="1" a="1"/>
  <c r="AB95" i="1" s="1"/>
  <c r="O96" i="1" a="1"/>
  <c r="AB96" i="1" s="1"/>
  <c r="O97" i="1" a="1"/>
  <c r="AB97" i="1" s="1"/>
  <c r="O98" i="1" a="1"/>
  <c r="AB98" i="1" s="1"/>
  <c r="O99" i="1" a="1"/>
  <c r="AB99" i="1" s="1"/>
  <c r="O100" i="1" a="1"/>
  <c r="AB100" i="1" s="1"/>
  <c r="O101" i="1" a="1"/>
  <c r="AB101" i="1" s="1"/>
  <c r="O102" i="1" a="1"/>
  <c r="AB102" i="1" s="1"/>
  <c r="O103" i="1" a="1"/>
  <c r="AB103" i="1" s="1"/>
  <c r="O104" i="1" a="1"/>
  <c r="AB104" i="1" s="1"/>
  <c r="O105" i="1" a="1"/>
  <c r="AB105" i="1" s="1"/>
  <c r="O106" i="1" a="1"/>
  <c r="AB106" i="1" s="1"/>
  <c r="O107" i="1" a="1"/>
  <c r="AB107" i="1" s="1"/>
  <c r="O108" i="1" a="1"/>
  <c r="AB108" i="1" s="1"/>
  <c r="O109" i="1" a="1"/>
  <c r="AB109" i="1" s="1"/>
  <c r="O110" i="1" a="1"/>
  <c r="AB110" i="1" s="1"/>
  <c r="O111" i="1" a="1"/>
  <c r="AB111" i="1" s="1"/>
  <c r="O112" i="1" a="1"/>
  <c r="AB112" i="1" s="1"/>
  <c r="O113" i="1" a="1"/>
  <c r="AB113" i="1" s="1"/>
  <c r="O114" i="1" a="1"/>
  <c r="AB114" i="1" s="1"/>
  <c r="O115" i="1" a="1"/>
  <c r="AB115" i="1" s="1"/>
  <c r="O116" i="1" a="1"/>
  <c r="AB116" i="1" s="1"/>
  <c r="O117" i="1" a="1"/>
  <c r="AB117" i="1" s="1"/>
  <c r="O118" i="1" a="1"/>
  <c r="AB118" i="1" s="1"/>
  <c r="O119" i="1" a="1"/>
  <c r="AB119" i="1" s="1"/>
  <c r="O120" i="1" a="1"/>
  <c r="AB120" i="1" s="1"/>
  <c r="O121" i="1" a="1"/>
  <c r="AB121" i="1" s="1"/>
  <c r="O122" i="1" a="1"/>
  <c r="AB122" i="1" s="1"/>
  <c r="O123" i="1" a="1"/>
  <c r="AB123" i="1" s="1"/>
  <c r="O124" i="1" a="1"/>
  <c r="AB124" i="1" s="1"/>
  <c r="O125" i="1" a="1"/>
  <c r="AB125" i="1" s="1"/>
  <c r="O126" i="1" a="1"/>
  <c r="AB126" i="1" s="1"/>
  <c r="O127" i="1" a="1"/>
  <c r="AB127" i="1" s="1"/>
  <c r="O128" i="1" a="1"/>
  <c r="AB128" i="1" s="1"/>
  <c r="O129" i="1" a="1"/>
  <c r="AB129" i="1" s="1"/>
  <c r="O130" i="1" a="1"/>
  <c r="AB130" i="1" s="1"/>
  <c r="O131" i="1" a="1"/>
  <c r="AB131" i="1" s="1"/>
  <c r="O132" i="1" a="1"/>
  <c r="AB132" i="1" s="1"/>
  <c r="O133" i="1" a="1"/>
  <c r="AB133" i="1" s="1"/>
  <c r="O134" i="1" a="1"/>
  <c r="AB134" i="1" s="1"/>
  <c r="O135" i="1" a="1"/>
  <c r="AB135" i="1" s="1"/>
  <c r="O136" i="1" a="1"/>
  <c r="AB136" i="1" s="1"/>
  <c r="O137" i="1" a="1"/>
  <c r="AB137" i="1" s="1"/>
  <c r="O138" i="1" a="1"/>
  <c r="AB138" i="1" s="1"/>
  <c r="O139" i="1" a="1"/>
  <c r="AB139" i="1" s="1"/>
  <c r="O140" i="1" a="1"/>
  <c r="AB140" i="1" s="1"/>
  <c r="O141" i="1" a="1"/>
  <c r="AB141" i="1" s="1"/>
  <c r="O142" i="1" a="1"/>
  <c r="AB142" i="1" s="1"/>
  <c r="O143" i="1" a="1"/>
  <c r="AB143" i="1" s="1"/>
  <c r="O144" i="1" a="1"/>
  <c r="AB144" i="1" s="1"/>
  <c r="O145" i="1" a="1"/>
  <c r="AB145" i="1" s="1"/>
  <c r="O146" i="1" a="1"/>
  <c r="AB146" i="1" s="1"/>
  <c r="O147" i="1" a="1"/>
  <c r="AB147" i="1" s="1"/>
  <c r="O148" i="1" a="1"/>
  <c r="AB148" i="1" s="1"/>
  <c r="O149" i="1" a="1"/>
  <c r="AB149" i="1" s="1"/>
  <c r="O150" i="1" a="1"/>
  <c r="AB150" i="1" s="1"/>
  <c r="O151" i="1" a="1"/>
  <c r="AB151" i="1" s="1"/>
  <c r="O152" i="1" a="1"/>
  <c r="AB152" i="1" s="1"/>
  <c r="O153" i="1" a="1"/>
  <c r="AB153" i="1" s="1"/>
  <c r="O154" i="1" a="1"/>
  <c r="AB154" i="1" s="1"/>
  <c r="O155" i="1" a="1"/>
  <c r="AB155" i="1" s="1"/>
  <c r="O156" i="1" a="1"/>
  <c r="AB156" i="1" s="1"/>
  <c r="O157" i="1" a="1"/>
  <c r="AB157" i="1" s="1"/>
  <c r="O158" i="1" a="1"/>
  <c r="AB158" i="1" s="1"/>
  <c r="O159" i="1" a="1"/>
  <c r="AB159" i="1" s="1"/>
  <c r="O160" i="1" a="1"/>
  <c r="AB160" i="1" s="1"/>
  <c r="O161" i="1" a="1"/>
  <c r="AB161" i="1" s="1"/>
  <c r="O162" i="1" a="1"/>
  <c r="AB162" i="1" s="1"/>
  <c r="O163" i="1" a="1"/>
  <c r="AB163" i="1" s="1"/>
  <c r="O164" i="1" a="1"/>
  <c r="AB164" i="1" s="1"/>
  <c r="O165" i="1" a="1"/>
  <c r="AB165" i="1" s="1"/>
  <c r="O166" i="1" a="1"/>
  <c r="AB166" i="1" s="1"/>
  <c r="O167" i="1" a="1"/>
  <c r="AB167" i="1" s="1"/>
  <c r="O168" i="1" a="1"/>
  <c r="AB168" i="1" s="1"/>
  <c r="O169" i="1" a="1"/>
  <c r="AB169" i="1" s="1"/>
  <c r="O170" i="1" a="1"/>
  <c r="AB170" i="1" s="1"/>
  <c r="O171" i="1" a="1"/>
  <c r="AB171" i="1" s="1"/>
  <c r="O172" i="1" a="1"/>
  <c r="AB172" i="1" s="1"/>
  <c r="O173" i="1" a="1"/>
  <c r="AB173" i="1" s="1"/>
  <c r="O174" i="1" a="1"/>
  <c r="AB174" i="1" s="1"/>
  <c r="O175" i="1" a="1"/>
  <c r="AB175" i="1" s="1"/>
  <c r="O176" i="1" a="1"/>
  <c r="AB176" i="1" s="1"/>
  <c r="O177" i="1" a="1"/>
  <c r="AB177" i="1" s="1"/>
  <c r="O178" i="1" a="1"/>
  <c r="AB178" i="1" s="1"/>
  <c r="O179" i="1" a="1"/>
  <c r="AB179" i="1" s="1"/>
  <c r="O180" i="1" a="1"/>
  <c r="AB180" i="1" s="1"/>
  <c r="O181" i="1" a="1"/>
  <c r="AB181" i="1" s="1"/>
  <c r="O182" i="1" a="1"/>
  <c r="AB182" i="1" s="1"/>
  <c r="O183" i="1" a="1"/>
  <c r="AB183" i="1" s="1"/>
  <c r="O184" i="1" a="1"/>
  <c r="AB184" i="1" s="1"/>
  <c r="O185" i="1" a="1"/>
  <c r="AB185" i="1" s="1"/>
  <c r="O186" i="1" a="1"/>
  <c r="AB186" i="1" s="1"/>
  <c r="O187" i="1" a="1"/>
  <c r="AB187" i="1" s="1"/>
  <c r="O188" i="1" a="1"/>
  <c r="AB188" i="1" s="1"/>
  <c r="O189" i="1" a="1"/>
  <c r="AB189" i="1" s="1"/>
  <c r="O190" i="1" a="1"/>
  <c r="AB190" i="1" s="1"/>
  <c r="O191" i="1" a="1"/>
  <c r="AB191" i="1" s="1"/>
  <c r="O192" i="1" a="1"/>
  <c r="AB192" i="1" s="1"/>
  <c r="O193" i="1" a="1"/>
  <c r="AB193" i="1" s="1"/>
  <c r="O194" i="1" a="1"/>
  <c r="AB194" i="1" s="1"/>
  <c r="O195" i="1" a="1"/>
  <c r="AB195" i="1" s="1"/>
  <c r="O196" i="1" a="1"/>
  <c r="AB196" i="1" s="1"/>
  <c r="O197" i="1" a="1"/>
  <c r="AB197" i="1" s="1"/>
  <c r="O198" i="1" a="1"/>
  <c r="AB198" i="1" s="1"/>
  <c r="O199" i="1" a="1"/>
  <c r="AB199" i="1" s="1"/>
  <c r="O200" i="1" a="1"/>
  <c r="AB200" i="1" s="1"/>
  <c r="O201" i="1" a="1"/>
  <c r="AB201" i="1" s="1"/>
  <c r="O202" i="1" a="1"/>
  <c r="AB202" i="1" s="1"/>
  <c r="O203" i="1" a="1"/>
  <c r="AB203" i="1" s="1"/>
  <c r="O204" i="1" a="1"/>
  <c r="AB204" i="1" s="1"/>
  <c r="O205" i="1" a="1"/>
  <c r="AB205" i="1" s="1"/>
  <c r="O206" i="1" a="1"/>
  <c r="AB206" i="1" s="1"/>
  <c r="O207" i="1" a="1"/>
  <c r="AB207" i="1" s="1"/>
  <c r="O208" i="1" a="1"/>
  <c r="AB208" i="1" s="1"/>
  <c r="O209" i="1" a="1"/>
  <c r="AB209" i="1" s="1"/>
  <c r="O210" i="1" a="1"/>
  <c r="AB210" i="1" s="1"/>
  <c r="O211" i="1" a="1"/>
  <c r="AB211" i="1" s="1"/>
  <c r="O212" i="1" a="1"/>
  <c r="AB212" i="1" s="1"/>
  <c r="O213" i="1" a="1"/>
  <c r="AB213" i="1" s="1"/>
  <c r="O214" i="1" a="1"/>
  <c r="AB214" i="1" s="1"/>
  <c r="O215" i="1" a="1"/>
  <c r="AB215" i="1" s="1"/>
  <c r="O216" i="1" a="1"/>
  <c r="AB216" i="1" s="1"/>
  <c r="O217" i="1" a="1"/>
  <c r="AB217" i="1" s="1"/>
  <c r="O218" i="1" a="1"/>
  <c r="AB218" i="1" s="1"/>
  <c r="O219" i="1" a="1"/>
  <c r="AB219" i="1" s="1"/>
  <c r="O220" i="1" a="1"/>
  <c r="AB220" i="1" s="1"/>
  <c r="O221" i="1" a="1"/>
  <c r="AB221" i="1" s="1"/>
  <c r="O222" i="1" a="1"/>
  <c r="AB222" i="1" s="1"/>
  <c r="O223" i="1" a="1"/>
  <c r="AB223" i="1" s="1"/>
  <c r="O224" i="1" a="1"/>
  <c r="AB224" i="1" s="1"/>
  <c r="O225" i="1" a="1"/>
  <c r="AB225" i="1" s="1"/>
  <c r="O226" i="1" a="1"/>
  <c r="AB226" i="1" s="1"/>
  <c r="O227" i="1" a="1"/>
  <c r="AB227" i="1" s="1"/>
  <c r="O228" i="1" a="1"/>
  <c r="AB228" i="1" s="1"/>
  <c r="O229" i="1" a="1"/>
  <c r="AB229" i="1" s="1"/>
  <c r="O230" i="1" a="1"/>
  <c r="AB230" i="1" s="1"/>
  <c r="O231" i="1" a="1"/>
  <c r="AB231" i="1" s="1"/>
  <c r="O232" i="1" a="1"/>
  <c r="AB232" i="1" s="1"/>
  <c r="O233" i="1" a="1"/>
  <c r="AB233" i="1" s="1"/>
  <c r="O234" i="1" a="1"/>
  <c r="AB234" i="1" s="1"/>
  <c r="O235" i="1" a="1"/>
  <c r="AB235" i="1" s="1"/>
  <c r="O236" i="1" a="1"/>
  <c r="AB236" i="1" s="1"/>
  <c r="O237" i="1" a="1"/>
  <c r="AB237" i="1" s="1"/>
  <c r="O238" i="1" a="1"/>
  <c r="AB238" i="1" s="1"/>
  <c r="O239" i="1" a="1"/>
  <c r="AB239" i="1" s="1"/>
  <c r="O240" i="1" a="1"/>
  <c r="AB240" i="1" s="1"/>
  <c r="O241" i="1" a="1"/>
  <c r="AB241" i="1" s="1"/>
  <c r="O242" i="1" a="1"/>
  <c r="AB242" i="1" s="1"/>
  <c r="O243" i="1" a="1"/>
  <c r="AB243" i="1" s="1"/>
  <c r="O244" i="1" a="1"/>
  <c r="AB244" i="1" s="1"/>
  <c r="O245" i="1" a="1"/>
  <c r="AB245" i="1" s="1"/>
  <c r="O246" i="1" a="1"/>
  <c r="AB246" i="1" s="1"/>
  <c r="O247" i="1" a="1"/>
  <c r="AB247" i="1" s="1"/>
  <c r="O248" i="1" a="1"/>
  <c r="AB248" i="1" s="1"/>
  <c r="O249" i="1" a="1"/>
  <c r="AB249" i="1" s="1"/>
  <c r="O250" i="1" a="1"/>
  <c r="AB250" i="1" s="1"/>
  <c r="O251" i="1" a="1"/>
  <c r="AB251" i="1" s="1"/>
  <c r="O252" i="1" a="1"/>
  <c r="AB252" i="1" s="1"/>
  <c r="O253" i="1" a="1"/>
  <c r="AB253" i="1" s="1"/>
  <c r="O254" i="1" a="1"/>
  <c r="AB254" i="1" s="1"/>
  <c r="O255" i="1" a="1"/>
  <c r="AB255" i="1" s="1"/>
  <c r="O256" i="1" a="1"/>
  <c r="AB256" i="1" s="1"/>
  <c r="O257" i="1" a="1"/>
  <c r="AB257" i="1" s="1"/>
  <c r="O258" i="1" a="1"/>
  <c r="AB258" i="1" s="1"/>
  <c r="O259" i="1" a="1"/>
  <c r="AB259" i="1" s="1"/>
  <c r="O260" i="1" a="1"/>
  <c r="AB260" i="1" s="1"/>
  <c r="O261" i="1" a="1"/>
  <c r="AB261" i="1" s="1"/>
  <c r="O262" i="1" a="1"/>
  <c r="AB262" i="1" s="1"/>
  <c r="O263" i="1" a="1"/>
  <c r="AB263" i="1" s="1"/>
  <c r="O264" i="1" a="1"/>
  <c r="AB264" i="1" s="1"/>
  <c r="O265" i="1" a="1"/>
  <c r="AB265" i="1" s="1"/>
  <c r="O266" i="1" a="1"/>
  <c r="AB266" i="1" s="1"/>
  <c r="O267" i="1" a="1"/>
  <c r="AB267" i="1" s="1"/>
  <c r="O268" i="1" a="1"/>
  <c r="AB268" i="1" s="1"/>
  <c r="O269" i="1" a="1"/>
  <c r="AB269" i="1" s="1"/>
  <c r="O270" i="1" a="1"/>
  <c r="AB270" i="1" s="1"/>
  <c r="O271" i="1" a="1"/>
  <c r="AB271" i="1" s="1"/>
  <c r="O272" i="1" a="1"/>
  <c r="AB272" i="1" s="1"/>
  <c r="O273" i="1" a="1"/>
  <c r="AB273" i="1" s="1"/>
  <c r="O274" i="1" a="1"/>
  <c r="AB274" i="1" s="1"/>
  <c r="O275" i="1" a="1"/>
  <c r="AB275" i="1" s="1"/>
  <c r="O276" i="1" a="1"/>
  <c r="AB276" i="1" s="1"/>
  <c r="O277" i="1" a="1"/>
  <c r="AB277" i="1" s="1"/>
  <c r="O278" i="1" a="1"/>
  <c r="AB278" i="1" s="1"/>
  <c r="O279" i="1" a="1"/>
  <c r="AB279" i="1" s="1"/>
  <c r="O280" i="1" a="1"/>
  <c r="AB280" i="1" s="1"/>
  <c r="O281" i="1" a="1"/>
  <c r="AB281" i="1" s="1"/>
  <c r="O282" i="1" a="1"/>
  <c r="AB282" i="1" s="1"/>
  <c r="O283" i="1" a="1"/>
  <c r="AB283" i="1" s="1"/>
  <c r="O284" i="1" a="1"/>
  <c r="AB284" i="1" s="1"/>
  <c r="O285" i="1" a="1"/>
  <c r="AB285" i="1" s="1"/>
  <c r="O286" i="1" a="1"/>
  <c r="AB286" i="1" s="1"/>
  <c r="O287" i="1" a="1"/>
  <c r="AB287" i="1" s="1"/>
  <c r="O288" i="1" a="1"/>
  <c r="AB288" i="1" s="1"/>
  <c r="O289" i="1" a="1"/>
  <c r="AB289" i="1" s="1"/>
  <c r="O290" i="1" a="1"/>
  <c r="AB290" i="1" s="1"/>
  <c r="O291" i="1" a="1"/>
  <c r="AB291" i="1" s="1"/>
  <c r="O292" i="1" a="1"/>
  <c r="AB292" i="1" s="1"/>
  <c r="O293" i="1" a="1"/>
  <c r="AB293" i="1" s="1"/>
  <c r="O294" i="1" a="1"/>
  <c r="AB294" i="1" s="1"/>
  <c r="O295" i="1" a="1"/>
  <c r="AB295" i="1" s="1"/>
  <c r="O296" i="1" a="1"/>
  <c r="AB296" i="1" s="1"/>
  <c r="O297" i="1" a="1"/>
  <c r="AB297" i="1" s="1"/>
  <c r="O298" i="1" a="1"/>
  <c r="AB298" i="1" s="1"/>
  <c r="O299" i="1" a="1"/>
  <c r="AB299" i="1" s="1"/>
  <c r="O300" i="1" a="1"/>
  <c r="AB300" i="1" s="1"/>
  <c r="O301" i="1" a="1"/>
  <c r="AB301" i="1" s="1"/>
  <c r="O302" i="1" a="1"/>
  <c r="AB302" i="1" s="1"/>
  <c r="O303" i="1" a="1"/>
  <c r="AB303" i="1" s="1"/>
  <c r="O304" i="1" a="1"/>
  <c r="AB304" i="1" s="1"/>
  <c r="O305" i="1" a="1"/>
  <c r="AB305" i="1" s="1"/>
  <c r="O306" i="1" a="1"/>
  <c r="AB306" i="1" s="1"/>
  <c r="O307" i="1" a="1"/>
  <c r="AB307" i="1" s="1"/>
  <c r="O308" i="1" a="1"/>
  <c r="AB308" i="1" s="1"/>
  <c r="O309" i="1" a="1"/>
  <c r="AB309" i="1" s="1"/>
  <c r="O310" i="1" a="1"/>
  <c r="AB310" i="1" s="1"/>
  <c r="O311" i="1" a="1"/>
  <c r="AB311" i="1" s="1"/>
  <c r="O312" i="1" a="1"/>
  <c r="AB312" i="1" s="1"/>
  <c r="O313" i="1" a="1"/>
  <c r="AB313" i="1" s="1"/>
  <c r="O314" i="1" a="1"/>
  <c r="AB314" i="1" s="1"/>
  <c r="O315" i="1" a="1"/>
  <c r="AB315" i="1" s="1"/>
  <c r="O316" i="1" a="1"/>
  <c r="AB316" i="1" s="1"/>
  <c r="O317" i="1" a="1"/>
  <c r="AB317" i="1" s="1"/>
  <c r="O318" i="1" a="1"/>
  <c r="AB318" i="1" s="1"/>
  <c r="O319" i="1" a="1"/>
  <c r="AB319" i="1" s="1"/>
  <c r="O320" i="1" a="1"/>
  <c r="AB320" i="1" s="1"/>
  <c r="O321" i="1" a="1"/>
  <c r="AB321" i="1" s="1"/>
  <c r="O322" i="1" a="1"/>
  <c r="AB322" i="1" s="1"/>
  <c r="O323" i="1" a="1"/>
  <c r="AB323" i="1" s="1"/>
  <c r="O324" i="1" a="1"/>
  <c r="AB324" i="1" s="1"/>
  <c r="O325" i="1" a="1"/>
  <c r="AB325" i="1" s="1"/>
  <c r="O326" i="1" a="1"/>
  <c r="AB326" i="1" s="1"/>
  <c r="O327" i="1" a="1"/>
  <c r="AB327" i="1" s="1"/>
  <c r="O328" i="1" a="1"/>
  <c r="AB328" i="1" s="1"/>
  <c r="O329" i="1" a="1"/>
  <c r="AB329" i="1" s="1"/>
  <c r="O330" i="1" a="1"/>
  <c r="AB330" i="1" s="1"/>
  <c r="O331" i="1" a="1"/>
  <c r="AB331" i="1" s="1"/>
  <c r="O332" i="1" a="1"/>
  <c r="AB332" i="1" s="1"/>
  <c r="O333" i="1" a="1"/>
  <c r="AB333" i="1" s="1"/>
  <c r="O334" i="1" a="1"/>
  <c r="AB334" i="1" s="1"/>
  <c r="O335" i="1" a="1"/>
  <c r="AB335" i="1" s="1"/>
  <c r="O336" i="1" a="1"/>
  <c r="AB336" i="1" s="1"/>
  <c r="O337" i="1" a="1"/>
  <c r="AB337" i="1" s="1"/>
  <c r="O338" i="1" a="1"/>
  <c r="AB338" i="1" s="1"/>
  <c r="O339" i="1" a="1"/>
  <c r="AB339" i="1" s="1"/>
  <c r="O340" i="1" a="1"/>
  <c r="AB340" i="1" s="1"/>
  <c r="O341" i="1" a="1"/>
  <c r="AB341" i="1" s="1"/>
  <c r="O342" i="1" a="1"/>
  <c r="AB342" i="1" s="1"/>
  <c r="O343" i="1" a="1"/>
  <c r="AB343" i="1" s="1"/>
  <c r="O344" i="1" a="1"/>
  <c r="AB344" i="1" s="1"/>
  <c r="O345" i="1" a="1"/>
  <c r="AB345" i="1" s="1"/>
  <c r="O346" i="1" a="1"/>
  <c r="AB346" i="1" s="1"/>
  <c r="O347" i="1" a="1"/>
  <c r="AB347" i="1" s="1"/>
  <c r="O348" i="1" a="1"/>
  <c r="AB348" i="1" s="1"/>
  <c r="O349" i="1" a="1"/>
  <c r="AB349" i="1" s="1"/>
  <c r="O350" i="1" a="1"/>
  <c r="AB350" i="1" s="1"/>
  <c r="O351" i="1" a="1"/>
  <c r="AB351" i="1" s="1"/>
  <c r="O352" i="1" a="1"/>
  <c r="AB352" i="1" s="1"/>
  <c r="O353" i="1" a="1"/>
  <c r="AB353" i="1" s="1"/>
  <c r="O354" i="1" a="1"/>
  <c r="AB354" i="1" s="1"/>
  <c r="O355" i="1" a="1"/>
  <c r="AB355" i="1" s="1"/>
  <c r="O356" i="1" a="1"/>
  <c r="AB356" i="1" s="1"/>
  <c r="O357" i="1" a="1"/>
  <c r="AB357" i="1" s="1"/>
  <c r="O358" i="1" a="1"/>
  <c r="AB358" i="1" s="1"/>
  <c r="O359" i="1" a="1"/>
  <c r="AB359" i="1" s="1"/>
  <c r="O360" i="1" a="1"/>
  <c r="AB360" i="1" s="1"/>
  <c r="O361" i="1" a="1"/>
  <c r="AB361" i="1" s="1"/>
  <c r="O362" i="1" a="1"/>
  <c r="AB362" i="1" s="1"/>
  <c r="O363" i="1" a="1"/>
  <c r="AB363" i="1" s="1"/>
  <c r="O364" i="1" a="1"/>
  <c r="AB364" i="1" s="1"/>
  <c r="O365" i="1" a="1"/>
  <c r="AB365" i="1" s="1"/>
  <c r="O366" i="1" a="1"/>
  <c r="AB366" i="1" s="1"/>
  <c r="O367" i="1" a="1"/>
  <c r="AB367" i="1" s="1"/>
  <c r="O368" i="1" a="1"/>
  <c r="AB368" i="1" s="1"/>
  <c r="O369" i="1" a="1"/>
  <c r="AB369" i="1" s="1"/>
  <c r="O370" i="1" a="1"/>
  <c r="AB370" i="1" s="1"/>
  <c r="O371" i="1" a="1"/>
  <c r="AB371" i="1" s="1"/>
  <c r="O372" i="1" a="1"/>
  <c r="AB372" i="1" s="1"/>
  <c r="O373" i="1" a="1"/>
  <c r="AB373" i="1" s="1"/>
  <c r="O374" i="1" a="1"/>
  <c r="AB374" i="1" s="1"/>
  <c r="O375" i="1" a="1"/>
  <c r="AB375" i="1" s="1"/>
  <c r="O376" i="1" a="1"/>
  <c r="AB376" i="1" s="1"/>
  <c r="O377" i="1" a="1"/>
  <c r="AB377" i="1" s="1"/>
  <c r="O378" i="1" a="1"/>
  <c r="AB378" i="1" s="1"/>
  <c r="O379" i="1" a="1"/>
  <c r="AB379" i="1" s="1"/>
  <c r="O380" i="1" a="1"/>
  <c r="AB380" i="1" s="1"/>
  <c r="O381" i="1" a="1"/>
  <c r="AB381" i="1" s="1"/>
  <c r="O382" i="1" a="1"/>
  <c r="AB382" i="1" s="1"/>
  <c r="O383" i="1" a="1"/>
  <c r="AB383" i="1" s="1"/>
  <c r="O384" i="1" a="1"/>
  <c r="AB384" i="1" s="1"/>
  <c r="O385" i="1" a="1"/>
  <c r="AB385" i="1" s="1"/>
  <c r="O386" i="1" a="1"/>
  <c r="AB386" i="1" s="1"/>
  <c r="O387" i="1" a="1"/>
  <c r="AB387" i="1" s="1"/>
  <c r="O388" i="1" a="1"/>
  <c r="AB388" i="1" s="1"/>
  <c r="O389" i="1" a="1"/>
  <c r="AB389" i="1" s="1"/>
  <c r="O390" i="1" a="1"/>
  <c r="AB390" i="1" s="1"/>
  <c r="O391" i="1" a="1"/>
  <c r="AB391" i="1" s="1"/>
  <c r="O392" i="1" a="1"/>
  <c r="AB392" i="1" s="1"/>
  <c r="O393" i="1" a="1"/>
  <c r="AB393" i="1" s="1"/>
  <c r="O394" i="1" a="1"/>
  <c r="AB394" i="1" s="1"/>
  <c r="O395" i="1" a="1"/>
  <c r="AB395" i="1" s="1"/>
  <c r="O396" i="1" a="1"/>
  <c r="AB396" i="1" s="1"/>
  <c r="O397" i="1" a="1"/>
  <c r="AB397" i="1" s="1"/>
  <c r="O398" i="1" a="1"/>
  <c r="AB398" i="1" s="1"/>
  <c r="O399" i="1" a="1"/>
  <c r="AB399" i="1" s="1"/>
  <c r="O400" i="1" a="1"/>
  <c r="AB400" i="1" s="1"/>
  <c r="O401" i="1" a="1"/>
  <c r="AB401" i="1" s="1"/>
  <c r="O402" i="1" a="1"/>
  <c r="AB402" i="1" s="1"/>
  <c r="O403" i="1" a="1"/>
  <c r="AB403" i="1" s="1"/>
  <c r="O404" i="1" a="1"/>
  <c r="AB404" i="1" s="1"/>
  <c r="O405" i="1" a="1"/>
  <c r="AB405" i="1" s="1"/>
  <c r="O406" i="1" a="1"/>
  <c r="AB406" i="1" s="1"/>
  <c r="O407" i="1" a="1"/>
  <c r="AB407" i="1" s="1"/>
  <c r="O408" i="1" a="1"/>
  <c r="AB408" i="1" s="1"/>
  <c r="O409" i="1" a="1"/>
  <c r="AB409" i="1" s="1"/>
  <c r="O410" i="1" a="1"/>
  <c r="AB410" i="1" s="1"/>
  <c r="O411" i="1" a="1"/>
  <c r="AB411" i="1" s="1"/>
  <c r="O412" i="1" a="1"/>
  <c r="AB412" i="1" s="1"/>
  <c r="O413" i="1" a="1"/>
  <c r="AB413" i="1" s="1"/>
  <c r="O414" i="1" a="1"/>
  <c r="AB414" i="1" s="1"/>
  <c r="O415" i="1" a="1"/>
  <c r="AB415" i="1" s="1"/>
  <c r="O416" i="1" a="1"/>
  <c r="AB416" i="1" s="1"/>
  <c r="O417" i="1" a="1"/>
  <c r="AB417" i="1" s="1"/>
  <c r="O418" i="1" a="1"/>
  <c r="AB418" i="1" s="1"/>
  <c r="O419" i="1" a="1"/>
  <c r="AB419" i="1" s="1"/>
  <c r="O420" i="1" a="1"/>
  <c r="AB420" i="1" s="1"/>
  <c r="O421" i="1" a="1"/>
  <c r="AB421" i="1" s="1"/>
  <c r="O422" i="1" a="1"/>
  <c r="AB422" i="1" s="1"/>
  <c r="O423" i="1" a="1"/>
  <c r="AB423" i="1" s="1"/>
  <c r="O424" i="1" a="1"/>
  <c r="AB424" i="1" s="1"/>
  <c r="O425" i="1" a="1"/>
  <c r="AB425" i="1" s="1"/>
  <c r="O426" i="1" a="1"/>
  <c r="AB426" i="1" s="1"/>
  <c r="O427" i="1" a="1"/>
  <c r="AB427" i="1" s="1"/>
  <c r="O428" i="1" a="1"/>
  <c r="AB428" i="1" s="1"/>
  <c r="O429" i="1" a="1"/>
  <c r="AB429" i="1" s="1"/>
  <c r="O430" i="1" a="1"/>
  <c r="AB430" i="1" s="1"/>
  <c r="O431" i="1" a="1"/>
  <c r="AB431" i="1" s="1"/>
  <c r="O432" i="1" a="1"/>
  <c r="AB432" i="1" s="1"/>
  <c r="O433" i="1" a="1"/>
  <c r="AB433" i="1" s="1"/>
  <c r="O434" i="1" a="1"/>
  <c r="AB434" i="1" s="1"/>
  <c r="O435" i="1" a="1"/>
  <c r="AB435" i="1" s="1"/>
  <c r="O436" i="1" a="1"/>
  <c r="AB436" i="1" s="1"/>
  <c r="O437" i="1" a="1"/>
  <c r="AB437" i="1" s="1"/>
  <c r="O438" i="1" a="1"/>
  <c r="AB438" i="1" s="1"/>
  <c r="O439" i="1" a="1"/>
  <c r="AB439" i="1" s="1"/>
  <c r="O440" i="1" a="1"/>
  <c r="AB440" i="1" s="1"/>
  <c r="O441" i="1" a="1"/>
  <c r="AB441" i="1" s="1"/>
  <c r="O442" i="1" a="1"/>
  <c r="AB442" i="1" s="1"/>
  <c r="O443" i="1" a="1"/>
  <c r="AB443" i="1" s="1"/>
  <c r="O444" i="1" a="1"/>
  <c r="AB444" i="1" s="1"/>
  <c r="O445" i="1" a="1"/>
  <c r="AB445" i="1" s="1"/>
  <c r="O446" i="1" a="1"/>
  <c r="AB446" i="1" s="1"/>
  <c r="O447" i="1" a="1"/>
  <c r="AB447" i="1" s="1"/>
  <c r="O448" i="1" a="1"/>
  <c r="AB448" i="1" s="1"/>
  <c r="O449" i="1" a="1"/>
  <c r="AB449" i="1" s="1"/>
  <c r="O450" i="1" a="1"/>
  <c r="AB450" i="1" s="1"/>
  <c r="O451" i="1" a="1"/>
  <c r="AB451" i="1" s="1"/>
  <c r="O452" i="1" a="1"/>
  <c r="AB452" i="1" s="1"/>
  <c r="O453" i="1" a="1"/>
  <c r="AB453" i="1" s="1"/>
  <c r="O454" i="1" a="1"/>
  <c r="AB454" i="1" s="1"/>
  <c r="O455" i="1" a="1"/>
  <c r="AB455" i="1" s="1"/>
  <c r="O456" i="1" a="1"/>
  <c r="AB456" i="1" s="1"/>
  <c r="O457" i="1" a="1"/>
  <c r="AB457" i="1" s="1"/>
  <c r="O458" i="1" a="1"/>
  <c r="AB458" i="1" s="1"/>
  <c r="O459" i="1" a="1"/>
  <c r="AB459" i="1" s="1"/>
  <c r="O460" i="1" a="1"/>
  <c r="AB460" i="1" s="1"/>
  <c r="O461" i="1" a="1"/>
  <c r="AB461" i="1" s="1"/>
  <c r="O462" i="1" a="1"/>
  <c r="AB462" i="1" s="1"/>
  <c r="O463" i="1" a="1"/>
  <c r="AB463" i="1" s="1"/>
  <c r="O464" i="1" a="1"/>
  <c r="AB464" i="1" s="1"/>
  <c r="O465" i="1" a="1"/>
  <c r="AB465" i="1" s="1"/>
  <c r="O466" i="1" a="1"/>
  <c r="AB466" i="1" s="1"/>
  <c r="O467" i="1" a="1"/>
  <c r="AB467" i="1" s="1"/>
  <c r="O468" i="1" a="1"/>
  <c r="AB468" i="1" s="1"/>
  <c r="O469" i="1" a="1"/>
  <c r="AB469" i="1" s="1"/>
  <c r="O470" i="1" a="1"/>
  <c r="AB470" i="1" s="1"/>
  <c r="O471" i="1" a="1"/>
  <c r="AB471" i="1" s="1"/>
  <c r="O472" i="1" a="1"/>
  <c r="AB472" i="1" s="1"/>
  <c r="O473" i="1" a="1"/>
  <c r="AB473" i="1" s="1"/>
  <c r="O474" i="1" a="1"/>
  <c r="AB474" i="1" s="1"/>
  <c r="O475" i="1" a="1"/>
  <c r="AB475" i="1" s="1"/>
  <c r="O476" i="1" a="1"/>
  <c r="AB476" i="1" s="1"/>
  <c r="O477" i="1" a="1"/>
  <c r="AB477" i="1" s="1"/>
  <c r="O478" i="1" a="1"/>
  <c r="AB478" i="1" s="1"/>
  <c r="O479" i="1" a="1"/>
  <c r="AB479" i="1" s="1"/>
  <c r="O480" i="1" a="1"/>
  <c r="AB480" i="1" s="1"/>
  <c r="O481" i="1" a="1"/>
  <c r="AB481" i="1" s="1"/>
  <c r="O482" i="1" a="1"/>
  <c r="AB482" i="1" s="1"/>
  <c r="O483" i="1" a="1"/>
  <c r="AB483" i="1" s="1"/>
  <c r="O484" i="1" a="1"/>
  <c r="AB484" i="1" s="1"/>
  <c r="O485" i="1" a="1"/>
  <c r="AB485" i="1" s="1"/>
  <c r="O486" i="1" a="1"/>
  <c r="AB486" i="1" s="1"/>
  <c r="O487" i="1" a="1"/>
  <c r="AB487" i="1" s="1"/>
  <c r="O488" i="1" a="1"/>
  <c r="AB488" i="1" s="1"/>
  <c r="O489" i="1" a="1"/>
  <c r="AB489" i="1" s="1"/>
  <c r="O490" i="1" a="1"/>
  <c r="AB490" i="1" s="1"/>
  <c r="O491" i="1" a="1"/>
  <c r="AB491" i="1" s="1"/>
  <c r="O492" i="1" a="1"/>
  <c r="AB492" i="1" s="1"/>
  <c r="O493" i="1" a="1"/>
  <c r="AB493" i="1" s="1"/>
  <c r="O494" i="1" a="1"/>
  <c r="AB494" i="1" s="1"/>
  <c r="O495" i="1" a="1"/>
  <c r="AB495" i="1" s="1"/>
  <c r="O496" i="1" a="1"/>
  <c r="AB496" i="1" s="1"/>
  <c r="O497" i="1" a="1"/>
  <c r="AB497" i="1" s="1"/>
  <c r="O498" i="1" a="1"/>
  <c r="AB498" i="1" s="1"/>
  <c r="O499" i="1" a="1"/>
  <c r="AB499" i="1" s="1"/>
  <c r="O500" i="1" a="1"/>
  <c r="AB500" i="1" s="1"/>
  <c r="O501" i="1" a="1"/>
  <c r="AB501" i="1" s="1"/>
  <c r="O502" i="1" a="1"/>
  <c r="AB502" i="1" s="1"/>
  <c r="O503" i="1" a="1"/>
  <c r="AB503" i="1" s="1"/>
  <c r="O504" i="1" a="1"/>
  <c r="AB504" i="1" s="1"/>
  <c r="O505" i="1" a="1"/>
  <c r="AB505" i="1" s="1"/>
  <c r="O506" i="1" a="1"/>
  <c r="AB506" i="1" s="1"/>
  <c r="O507" i="1" a="1"/>
  <c r="AB507" i="1" s="1"/>
  <c r="O508" i="1" a="1"/>
  <c r="AB508" i="1" s="1"/>
  <c r="O509" i="1" a="1"/>
  <c r="AB509" i="1" s="1"/>
  <c r="O510" i="1" a="1"/>
  <c r="AB510" i="1" s="1"/>
  <c r="O511" i="1" a="1"/>
  <c r="AB511" i="1" s="1"/>
  <c r="O512" i="1" a="1"/>
  <c r="AB512" i="1" s="1"/>
  <c r="O513" i="1" a="1"/>
  <c r="AB513" i="1" s="1"/>
  <c r="O514" i="1" a="1"/>
  <c r="AB514" i="1" s="1"/>
  <c r="O515" i="1" a="1"/>
  <c r="AB515" i="1" s="1"/>
  <c r="O516" i="1" a="1"/>
  <c r="AB516" i="1" s="1"/>
  <c r="O517" i="1" a="1"/>
  <c r="AB517" i="1" s="1"/>
  <c r="O518" i="1" a="1"/>
  <c r="AB518" i="1" s="1"/>
  <c r="O519" i="1" a="1"/>
  <c r="AB519" i="1" s="1"/>
  <c r="O520" i="1" a="1"/>
  <c r="AB520" i="1" s="1"/>
  <c r="O521" i="1" a="1"/>
  <c r="AB521" i="1" s="1"/>
  <c r="O522" i="1" a="1"/>
  <c r="AB522" i="1" s="1"/>
  <c r="O523" i="1" a="1"/>
  <c r="AB523" i="1" s="1"/>
  <c r="O524" i="1" a="1"/>
  <c r="AB524" i="1" s="1"/>
  <c r="O525" i="1" a="1"/>
  <c r="AB525" i="1" s="1"/>
  <c r="O526" i="1" a="1"/>
  <c r="AB526" i="1" s="1"/>
  <c r="O527" i="1" a="1"/>
  <c r="AB527" i="1" s="1"/>
  <c r="O528" i="1" a="1"/>
  <c r="AB528" i="1" s="1"/>
  <c r="O529" i="1" a="1"/>
  <c r="AB529" i="1" s="1"/>
  <c r="O530" i="1" a="1"/>
  <c r="AB530" i="1" s="1"/>
  <c r="O531" i="1" a="1"/>
  <c r="AB531" i="1" s="1"/>
  <c r="O532" i="1" a="1"/>
  <c r="AB532" i="1" s="1"/>
  <c r="O533" i="1" a="1"/>
  <c r="AB533" i="1" s="1"/>
  <c r="O534" i="1" a="1"/>
  <c r="AB534" i="1" s="1"/>
  <c r="O535" i="1" a="1"/>
  <c r="AB535" i="1" s="1"/>
  <c r="O536" i="1" a="1"/>
  <c r="AB536" i="1" s="1"/>
  <c r="O537" i="1" a="1"/>
  <c r="AB537" i="1" s="1"/>
  <c r="O538" i="1" a="1"/>
  <c r="AB538" i="1" s="1"/>
  <c r="O539" i="1" a="1"/>
  <c r="AB539" i="1" s="1"/>
  <c r="O540" i="1" a="1"/>
  <c r="AB540" i="1" s="1"/>
  <c r="O541" i="1" a="1"/>
  <c r="AB541" i="1" s="1"/>
  <c r="O542" i="1" a="1"/>
  <c r="AB542" i="1" s="1"/>
  <c r="O543" i="1" a="1"/>
  <c r="AB543" i="1" s="1"/>
  <c r="O544" i="1" a="1"/>
  <c r="AB544" i="1" s="1"/>
  <c r="O545" i="1" a="1"/>
  <c r="AB545" i="1" s="1"/>
  <c r="O546" i="1" a="1"/>
  <c r="AB546" i="1" s="1"/>
  <c r="O547" i="1" a="1"/>
  <c r="AB547" i="1" s="1"/>
  <c r="O548" i="1" a="1"/>
  <c r="AB548" i="1" s="1"/>
  <c r="O549" i="1" a="1"/>
  <c r="AB549" i="1" s="1"/>
  <c r="O550" i="1" a="1"/>
  <c r="AB550" i="1" s="1"/>
  <c r="O551" i="1" a="1"/>
  <c r="AB551" i="1" s="1"/>
  <c r="O552" i="1" a="1"/>
  <c r="AB552" i="1" s="1"/>
  <c r="O553" i="1" a="1"/>
  <c r="AB553" i="1" s="1"/>
  <c r="O554" i="1" a="1"/>
  <c r="AB554" i="1" s="1"/>
  <c r="O555" i="1" a="1"/>
  <c r="AB555" i="1" s="1"/>
  <c r="O556" i="1" a="1"/>
  <c r="AB556" i="1" s="1"/>
  <c r="O557" i="1" a="1"/>
  <c r="AB557" i="1" s="1"/>
  <c r="O558" i="1" a="1"/>
  <c r="AB558" i="1" s="1"/>
  <c r="O559" i="1" a="1"/>
  <c r="AB559" i="1" s="1"/>
  <c r="O560" i="1" a="1"/>
  <c r="AB560" i="1" s="1"/>
  <c r="O561" i="1" a="1"/>
  <c r="AB561" i="1" s="1"/>
  <c r="O562" i="1" a="1"/>
  <c r="AB562" i="1" s="1"/>
  <c r="O563" i="1" a="1"/>
  <c r="AB563" i="1" s="1"/>
  <c r="O564" i="1" a="1"/>
  <c r="AB564" i="1" s="1"/>
  <c r="O565" i="1" a="1"/>
  <c r="AB565" i="1" s="1"/>
  <c r="O566" i="1" a="1"/>
  <c r="AB566" i="1" s="1"/>
  <c r="O567" i="1" a="1"/>
  <c r="AB567" i="1" s="1"/>
  <c r="O568" i="1" a="1"/>
  <c r="AB568" i="1" s="1"/>
  <c r="O569" i="1" a="1"/>
  <c r="AB569" i="1" s="1"/>
  <c r="O570" i="1" a="1"/>
  <c r="AB570" i="1" s="1"/>
  <c r="O571" i="1" a="1"/>
  <c r="AB571" i="1" s="1"/>
  <c r="O572" i="1" a="1"/>
  <c r="AB572" i="1" s="1"/>
  <c r="O573" i="1" a="1"/>
  <c r="AB573" i="1" s="1"/>
  <c r="O574" i="1" a="1"/>
  <c r="AB574" i="1" s="1"/>
  <c r="O575" i="1" a="1"/>
  <c r="AB575" i="1" s="1"/>
  <c r="O576" i="1" a="1"/>
  <c r="AB576" i="1" s="1"/>
  <c r="O577" i="1" a="1"/>
  <c r="AB577" i="1" s="1"/>
  <c r="O578" i="1" a="1"/>
  <c r="AB578" i="1" s="1"/>
  <c r="O579" i="1" a="1"/>
  <c r="AB579" i="1" s="1"/>
  <c r="O580" i="1" a="1"/>
  <c r="AB580" i="1" s="1"/>
  <c r="O581" i="1" a="1"/>
  <c r="AB581" i="1" s="1"/>
  <c r="O582" i="1" a="1"/>
  <c r="AB582" i="1" s="1"/>
  <c r="O583" i="1" a="1"/>
  <c r="AB583" i="1" s="1"/>
  <c r="O584" i="1" a="1"/>
  <c r="AB584" i="1" s="1"/>
  <c r="O585" i="1" a="1"/>
  <c r="AB585" i="1" s="1"/>
  <c r="O586" i="1" a="1"/>
  <c r="AB586" i="1" s="1"/>
  <c r="O587" i="1" a="1"/>
  <c r="AB587" i="1" s="1"/>
  <c r="O588" i="1" a="1"/>
  <c r="AB588" i="1" s="1"/>
  <c r="O589" i="1" a="1"/>
  <c r="AB589" i="1" s="1"/>
  <c r="O590" i="1" a="1"/>
  <c r="AB590" i="1" s="1"/>
  <c r="O591" i="1" a="1"/>
  <c r="AB591" i="1" s="1"/>
  <c r="O592" i="1" a="1"/>
  <c r="AB592" i="1" s="1"/>
  <c r="O593" i="1" a="1"/>
  <c r="AB593" i="1" s="1"/>
  <c r="O594" i="1" a="1"/>
  <c r="AB594" i="1" s="1"/>
  <c r="O595" i="1" a="1"/>
  <c r="AB595" i="1" s="1"/>
  <c r="O596" i="1" a="1"/>
  <c r="AB596" i="1" s="1"/>
  <c r="O597" i="1" a="1"/>
  <c r="AB597" i="1" s="1"/>
  <c r="O598" i="1" a="1"/>
  <c r="AB598" i="1" s="1"/>
  <c r="O599" i="1" a="1"/>
  <c r="AB599" i="1" s="1"/>
  <c r="O600" i="1" a="1"/>
  <c r="AB600" i="1" s="1"/>
  <c r="O601" i="1" a="1"/>
  <c r="AB601" i="1" s="1"/>
  <c r="O602" i="1" a="1"/>
  <c r="AB602" i="1" s="1"/>
  <c r="O603" i="1" a="1"/>
  <c r="AB603" i="1" s="1"/>
  <c r="O604" i="1" a="1"/>
  <c r="AB604" i="1" s="1"/>
  <c r="O605" i="1" a="1"/>
  <c r="AB605" i="1" s="1"/>
  <c r="O606" i="1" a="1"/>
  <c r="AB606" i="1" s="1"/>
  <c r="O607" i="1" a="1"/>
  <c r="AB607" i="1" s="1"/>
  <c r="O608" i="1" a="1"/>
  <c r="AB608" i="1" s="1"/>
  <c r="O609" i="1" a="1"/>
  <c r="AB609" i="1" s="1"/>
  <c r="O610" i="1" a="1"/>
  <c r="AB610" i="1" s="1"/>
  <c r="O611" i="1" a="1"/>
  <c r="AB611" i="1" s="1"/>
  <c r="O612" i="1" a="1"/>
  <c r="AB612" i="1" s="1"/>
  <c r="O613" i="1" a="1"/>
  <c r="AB613" i="1" s="1"/>
  <c r="O614" i="1" a="1"/>
  <c r="AB614" i="1" s="1"/>
  <c r="O615" i="1" a="1"/>
  <c r="AB615" i="1" s="1"/>
  <c r="O616" i="1" a="1"/>
  <c r="AB616" i="1" s="1"/>
  <c r="O617" i="1" a="1"/>
  <c r="AB617" i="1" s="1"/>
  <c r="O618" i="1" a="1"/>
  <c r="AB618" i="1" s="1"/>
  <c r="O619" i="1" a="1"/>
  <c r="AB619" i="1" s="1"/>
  <c r="O620" i="1" a="1"/>
  <c r="AB620" i="1" s="1"/>
  <c r="O621" i="1" a="1"/>
  <c r="AB621" i="1" s="1"/>
  <c r="O622" i="1" a="1"/>
  <c r="AB622" i="1" s="1"/>
  <c r="O623" i="1" a="1"/>
  <c r="AB623" i="1" s="1"/>
  <c r="O624" i="1" a="1"/>
  <c r="AB624" i="1" s="1"/>
  <c r="O625" i="1" a="1"/>
  <c r="AB625" i="1" s="1"/>
  <c r="O626" i="1" a="1"/>
  <c r="AB626" i="1" s="1"/>
  <c r="O627" i="1" a="1"/>
  <c r="AB627" i="1" s="1"/>
  <c r="O628" i="1" a="1"/>
  <c r="AB628" i="1" s="1"/>
  <c r="O629" i="1" a="1"/>
  <c r="AB629" i="1" s="1"/>
  <c r="O630" i="1" a="1"/>
  <c r="AB630" i="1" s="1"/>
  <c r="O631" i="1" a="1"/>
  <c r="AB631" i="1" s="1"/>
  <c r="O632" i="1" a="1"/>
  <c r="AB632" i="1" s="1"/>
  <c r="O633" i="1" a="1"/>
  <c r="AB633" i="1" s="1"/>
  <c r="O634" i="1" a="1"/>
  <c r="AB634" i="1" s="1"/>
  <c r="O635" i="1" a="1"/>
  <c r="AB635" i="1" s="1"/>
  <c r="O636" i="1" a="1"/>
  <c r="AB636" i="1" s="1"/>
  <c r="O637" i="1" a="1"/>
  <c r="AB637" i="1" s="1"/>
  <c r="O638" i="1" a="1"/>
  <c r="AB638" i="1" s="1"/>
  <c r="O639" i="1" a="1"/>
  <c r="AB639" i="1" s="1"/>
  <c r="O640" i="1" a="1"/>
  <c r="AB640" i="1" s="1"/>
  <c r="O641" i="1" a="1"/>
  <c r="AB641" i="1" s="1"/>
  <c r="O642" i="1" a="1"/>
  <c r="AB642" i="1" s="1"/>
  <c r="O643" i="1" a="1"/>
  <c r="AB643" i="1" s="1"/>
  <c r="O644" i="1" a="1"/>
  <c r="AB644" i="1" s="1"/>
  <c r="O645" i="1" a="1"/>
  <c r="AB645" i="1" s="1"/>
  <c r="O646" i="1" a="1"/>
  <c r="AB646" i="1" s="1"/>
  <c r="O647" i="1" a="1"/>
  <c r="AB647" i="1" s="1"/>
  <c r="O648" i="1" a="1"/>
  <c r="AB648" i="1" s="1"/>
  <c r="O649" i="1" a="1"/>
  <c r="AB649" i="1" s="1"/>
  <c r="O650" i="1" a="1"/>
  <c r="AB650" i="1" s="1"/>
  <c r="O651" i="1" a="1"/>
  <c r="AB651" i="1" s="1"/>
  <c r="O652" i="1" a="1"/>
  <c r="AB652" i="1" s="1"/>
  <c r="O653" i="1" a="1"/>
  <c r="AB653" i="1" s="1"/>
  <c r="O654" i="1" a="1"/>
  <c r="AB654" i="1" s="1"/>
  <c r="O655" i="1" a="1"/>
  <c r="AB655" i="1" s="1"/>
  <c r="O656" i="1" a="1"/>
  <c r="AB656" i="1" s="1"/>
  <c r="O657" i="1" a="1"/>
  <c r="AB657" i="1" s="1"/>
  <c r="O658" i="1" a="1"/>
  <c r="AB658" i="1" s="1"/>
  <c r="O659" i="1" a="1"/>
  <c r="AB659" i="1" s="1"/>
  <c r="O660" i="1" a="1"/>
  <c r="AB660" i="1" s="1"/>
  <c r="O661" i="1" a="1"/>
  <c r="AB661" i="1" s="1"/>
  <c r="O662" i="1" a="1"/>
  <c r="AB662" i="1" s="1"/>
  <c r="O663" i="1" a="1"/>
  <c r="AB663" i="1" s="1"/>
  <c r="O664" i="1" a="1"/>
  <c r="AB664" i="1" s="1"/>
  <c r="O665" i="1" a="1"/>
  <c r="AB665" i="1" s="1"/>
  <c r="O666" i="1" a="1"/>
  <c r="AB666" i="1" s="1"/>
  <c r="O667" i="1" a="1"/>
  <c r="AB667" i="1" s="1"/>
  <c r="O668" i="1" a="1"/>
  <c r="AB668" i="1" s="1"/>
  <c r="O669" i="1" a="1"/>
  <c r="AB669" i="1" s="1"/>
  <c r="O670" i="1" a="1"/>
  <c r="AB670" i="1" s="1"/>
  <c r="O671" i="1" a="1"/>
  <c r="AB671" i="1" s="1"/>
  <c r="O672" i="1" a="1"/>
  <c r="AB672" i="1" s="1"/>
  <c r="O673" i="1" a="1"/>
  <c r="AB673" i="1" s="1"/>
  <c r="O674" i="1" a="1"/>
  <c r="AB674" i="1" s="1"/>
  <c r="O675" i="1" a="1"/>
  <c r="AB675" i="1" s="1"/>
  <c r="O676" i="1" a="1"/>
  <c r="AB676" i="1" s="1"/>
  <c r="O677" i="1" a="1"/>
  <c r="AB677" i="1" s="1"/>
  <c r="O678" i="1" a="1"/>
  <c r="AB678" i="1" s="1"/>
  <c r="O679" i="1" a="1"/>
  <c r="AB679" i="1" s="1"/>
  <c r="O680" i="1" a="1"/>
  <c r="AB680" i="1" s="1"/>
  <c r="O681" i="1" a="1"/>
  <c r="AB681" i="1" s="1"/>
  <c r="O682" i="1" a="1"/>
  <c r="AB682" i="1" s="1"/>
  <c r="O683" i="1" a="1"/>
  <c r="AB683" i="1" s="1"/>
  <c r="O684" i="1" a="1"/>
  <c r="AB684" i="1" s="1"/>
  <c r="O685" i="1" a="1"/>
  <c r="AB685" i="1" s="1"/>
  <c r="O686" i="1" a="1"/>
  <c r="AB686" i="1" s="1"/>
  <c r="O687" i="1" a="1"/>
  <c r="AB687" i="1" s="1"/>
  <c r="O688" i="1" a="1"/>
  <c r="AB688" i="1" s="1"/>
  <c r="O689" i="1" a="1"/>
  <c r="AB689" i="1" s="1"/>
  <c r="O690" i="1" a="1"/>
  <c r="AB690" i="1" s="1"/>
  <c r="O691" i="1" a="1"/>
  <c r="AB691" i="1" s="1"/>
  <c r="O692" i="1" a="1"/>
  <c r="AB692" i="1" s="1"/>
  <c r="O693" i="1" a="1"/>
  <c r="AB693" i="1" s="1"/>
  <c r="O694" i="1" a="1"/>
  <c r="AB694" i="1" s="1"/>
  <c r="O695" i="1" a="1"/>
  <c r="AB695" i="1" s="1"/>
  <c r="O696" i="1" a="1"/>
  <c r="AB696" i="1" s="1"/>
  <c r="O697" i="1" a="1"/>
  <c r="AB697" i="1" s="1"/>
  <c r="O698" i="1" a="1"/>
  <c r="AB698" i="1" s="1"/>
  <c r="O699" i="1" a="1"/>
  <c r="AB699" i="1" s="1"/>
  <c r="O700" i="1" a="1"/>
  <c r="AB700" i="1" s="1"/>
  <c r="O701" i="1" a="1"/>
  <c r="AB701" i="1" s="1"/>
  <c r="O702" i="1" a="1"/>
  <c r="AB702" i="1" s="1"/>
  <c r="O703" i="1" a="1"/>
  <c r="AB703" i="1" s="1"/>
  <c r="O704" i="1" a="1"/>
  <c r="AB704" i="1" s="1"/>
  <c r="O705" i="1" a="1"/>
  <c r="AB705" i="1" s="1"/>
  <c r="O706" i="1" a="1"/>
  <c r="AB706" i="1" s="1"/>
  <c r="O707" i="1" a="1"/>
  <c r="AB707" i="1" s="1"/>
  <c r="O708" i="1" a="1"/>
  <c r="AB708" i="1" s="1"/>
  <c r="O709" i="1" a="1"/>
  <c r="AB709" i="1" s="1"/>
  <c r="O710" i="1" a="1"/>
  <c r="AB710" i="1" s="1"/>
  <c r="O711" i="1" a="1"/>
  <c r="AB711" i="1" s="1"/>
  <c r="O712" i="1" a="1"/>
  <c r="AB712" i="1" s="1"/>
  <c r="O713" i="1" a="1"/>
  <c r="AB713" i="1" s="1"/>
  <c r="O714" i="1" a="1"/>
  <c r="AB714" i="1" s="1"/>
  <c r="O715" i="1" a="1"/>
  <c r="AB715" i="1" s="1"/>
  <c r="O716" i="1" a="1"/>
  <c r="AB716" i="1" s="1"/>
  <c r="O717" i="1" a="1"/>
  <c r="AB717" i="1" s="1"/>
  <c r="O718" i="1" a="1"/>
  <c r="AB718" i="1" s="1"/>
  <c r="O719" i="1" a="1"/>
  <c r="AB719" i="1" s="1"/>
  <c r="O720" i="1" a="1"/>
  <c r="AB720" i="1" s="1"/>
  <c r="O721" i="1" a="1"/>
  <c r="AB721" i="1" s="1"/>
  <c r="O722" i="1" a="1"/>
  <c r="AB722" i="1" s="1"/>
  <c r="O723" i="1" a="1"/>
  <c r="AB723" i="1" s="1"/>
  <c r="O724" i="1" a="1"/>
  <c r="AB724" i="1" s="1"/>
  <c r="O725" i="1" a="1"/>
  <c r="AB725" i="1" s="1"/>
  <c r="O726" i="1" a="1"/>
  <c r="AB726" i="1" s="1"/>
  <c r="O727" i="1" a="1"/>
  <c r="AB727" i="1" s="1"/>
  <c r="O728" i="1" a="1"/>
  <c r="AB728" i="1" s="1"/>
  <c r="O729" i="1" a="1"/>
  <c r="AB729" i="1" s="1"/>
  <c r="O730" i="1" a="1"/>
  <c r="AB730" i="1" s="1"/>
  <c r="O731" i="1" a="1"/>
  <c r="AB731" i="1" s="1"/>
  <c r="O732" i="1" a="1"/>
  <c r="AB732" i="1" s="1"/>
  <c r="O733" i="1" a="1"/>
  <c r="AB733" i="1" s="1"/>
  <c r="O734" i="1" a="1"/>
  <c r="AB734" i="1" s="1"/>
  <c r="O735" i="1" a="1"/>
  <c r="AB735" i="1" s="1"/>
  <c r="O736" i="1" a="1"/>
  <c r="AB736" i="1" s="1"/>
  <c r="O737" i="1" a="1"/>
  <c r="AB737" i="1" s="1"/>
  <c r="O738" i="1" a="1"/>
  <c r="AB738" i="1" s="1"/>
  <c r="O739" i="1" a="1"/>
  <c r="AB739" i="1" s="1"/>
  <c r="O740" i="1" a="1"/>
  <c r="AB740" i="1" s="1"/>
  <c r="O741" i="1" a="1"/>
  <c r="AB741" i="1" s="1"/>
  <c r="O742" i="1" a="1"/>
  <c r="AB742" i="1" s="1"/>
  <c r="O743" i="1" a="1"/>
  <c r="AB743" i="1" s="1"/>
  <c r="O744" i="1" a="1"/>
  <c r="AB744" i="1" s="1"/>
  <c r="O745" i="1" a="1"/>
  <c r="AB745" i="1" s="1"/>
  <c r="O746" i="1" a="1"/>
  <c r="AB746" i="1" s="1"/>
  <c r="O747" i="1" a="1"/>
  <c r="AB747" i="1" s="1"/>
  <c r="O748" i="1" a="1"/>
  <c r="AB748" i="1" s="1"/>
  <c r="O749" i="1" a="1"/>
  <c r="AB749" i="1" s="1"/>
  <c r="O750" i="1" a="1"/>
  <c r="AB750" i="1" s="1"/>
  <c r="O751" i="1" a="1"/>
  <c r="AB751" i="1" s="1"/>
  <c r="O752" i="1" a="1"/>
  <c r="AB752" i="1" s="1"/>
  <c r="O753" i="1" a="1"/>
  <c r="AB753" i="1" s="1"/>
  <c r="O754" i="1" a="1"/>
  <c r="AB754" i="1" s="1"/>
  <c r="O755" i="1" a="1"/>
  <c r="AB755" i="1" s="1"/>
  <c r="O756" i="1" a="1"/>
  <c r="AB756" i="1" s="1"/>
  <c r="O757" i="1" a="1"/>
  <c r="AB757" i="1" s="1"/>
  <c r="O758" i="1" a="1"/>
  <c r="AB758" i="1" s="1"/>
  <c r="O759" i="1" a="1"/>
  <c r="AB759" i="1" s="1"/>
  <c r="O760" i="1" a="1"/>
  <c r="AB760" i="1" s="1"/>
  <c r="O761" i="1" a="1"/>
  <c r="AB761" i="1" s="1"/>
  <c r="O762" i="1" a="1"/>
  <c r="AB762" i="1" s="1"/>
  <c r="O763" i="1" a="1"/>
  <c r="AB763" i="1" s="1"/>
  <c r="O764" i="1" a="1"/>
  <c r="AB764" i="1" s="1"/>
  <c r="O765" i="1" a="1"/>
  <c r="AB765" i="1" s="1"/>
  <c r="O766" i="1" a="1"/>
  <c r="AB766" i="1" s="1"/>
  <c r="O767" i="1" a="1"/>
  <c r="AB767" i="1" s="1"/>
  <c r="O768" i="1" a="1"/>
  <c r="AB768" i="1" s="1"/>
  <c r="O769" i="1" a="1"/>
  <c r="AB769" i="1" s="1"/>
  <c r="O770" i="1" a="1"/>
  <c r="AB770" i="1" s="1"/>
  <c r="O771" i="1" a="1"/>
  <c r="AB771" i="1" s="1"/>
  <c r="O772" i="1" a="1"/>
  <c r="AB772" i="1" s="1"/>
  <c r="O773" i="1" a="1"/>
  <c r="AB773" i="1" s="1"/>
  <c r="O774" i="1" a="1"/>
  <c r="AB774" i="1" s="1"/>
  <c r="O775" i="1" a="1"/>
  <c r="AB775" i="1" s="1"/>
  <c r="O776" i="1" a="1"/>
  <c r="AB776" i="1" s="1"/>
  <c r="O777" i="1" a="1"/>
  <c r="AB777" i="1" s="1"/>
  <c r="O778" i="1" a="1"/>
  <c r="AB778" i="1" s="1"/>
  <c r="O779" i="1" a="1"/>
  <c r="AB779" i="1" s="1"/>
  <c r="O780" i="1" a="1"/>
  <c r="AB780" i="1" s="1"/>
  <c r="O781" i="1" a="1"/>
  <c r="AB781" i="1" s="1"/>
  <c r="O782" i="1" a="1"/>
  <c r="AB782" i="1" s="1"/>
  <c r="O783" i="1" a="1"/>
  <c r="AB783" i="1" s="1"/>
  <c r="O784" i="1" a="1"/>
  <c r="AB784" i="1" s="1"/>
  <c r="O785" i="1" a="1"/>
  <c r="AB785" i="1" s="1"/>
  <c r="O786" i="1" a="1"/>
  <c r="AB786" i="1" s="1"/>
  <c r="O787" i="1" a="1"/>
  <c r="AB787" i="1" s="1"/>
  <c r="O788" i="1" a="1"/>
  <c r="AB788" i="1" s="1"/>
  <c r="O789" i="1" a="1"/>
  <c r="AB789" i="1" s="1"/>
  <c r="O790" i="1" a="1"/>
  <c r="AB790" i="1" s="1"/>
  <c r="O791" i="1" a="1"/>
  <c r="AB791" i="1" s="1"/>
  <c r="O792" i="1" a="1"/>
  <c r="AB792" i="1" s="1"/>
  <c r="O793" i="1" a="1"/>
  <c r="AB793" i="1" s="1"/>
  <c r="O794" i="1" a="1"/>
  <c r="AB794" i="1" s="1"/>
  <c r="O795" i="1" a="1"/>
  <c r="AB795" i="1" s="1"/>
  <c r="O796" i="1" a="1"/>
  <c r="AB796" i="1" s="1"/>
  <c r="O797" i="1" a="1"/>
  <c r="AB797" i="1" s="1"/>
  <c r="O798" i="1" a="1"/>
  <c r="AB798" i="1" s="1"/>
  <c r="O799" i="1" a="1"/>
  <c r="AB799" i="1" s="1"/>
  <c r="O800" i="1" a="1"/>
  <c r="AB800" i="1" s="1"/>
  <c r="O801" i="1" a="1"/>
  <c r="AB801" i="1" s="1"/>
  <c r="O802" i="1" a="1"/>
  <c r="AB802" i="1" s="1"/>
  <c r="O803" i="1" a="1"/>
  <c r="AB803" i="1" s="1"/>
  <c r="O804" i="1" a="1"/>
  <c r="AB804" i="1" s="1"/>
  <c r="O805" i="1" a="1"/>
  <c r="AB805" i="1" s="1"/>
  <c r="O806" i="1" a="1"/>
  <c r="AB806" i="1" s="1"/>
  <c r="O807" i="1" a="1"/>
  <c r="AB807" i="1" s="1"/>
  <c r="O808" i="1" a="1"/>
  <c r="AB808" i="1" s="1"/>
  <c r="O809" i="1" a="1"/>
  <c r="AB809" i="1" s="1"/>
  <c r="O810" i="1" a="1"/>
  <c r="AB810" i="1" s="1"/>
  <c r="O811" i="1" a="1"/>
  <c r="AB811" i="1" s="1"/>
  <c r="O812" i="1" a="1"/>
  <c r="AB812" i="1" s="1"/>
  <c r="O813" i="1" a="1"/>
  <c r="AB813" i="1" s="1"/>
  <c r="O814" i="1" a="1"/>
  <c r="AB814" i="1" s="1"/>
  <c r="O815" i="1" a="1"/>
  <c r="AB815" i="1" s="1"/>
  <c r="O816" i="1" a="1"/>
  <c r="AB816" i="1" s="1"/>
  <c r="O817" i="1" a="1"/>
  <c r="AB817" i="1" s="1"/>
  <c r="O818" i="1" a="1"/>
  <c r="AB818" i="1" s="1"/>
  <c r="O819" i="1" a="1"/>
  <c r="AB819" i="1" s="1"/>
  <c r="O820" i="1" a="1"/>
  <c r="AB820" i="1" s="1"/>
  <c r="O821" i="1" a="1"/>
  <c r="AB821" i="1" s="1"/>
  <c r="O822" i="1" a="1"/>
  <c r="AB822" i="1" s="1"/>
  <c r="O823" i="1" a="1"/>
  <c r="AB823" i="1" s="1"/>
  <c r="O824" i="1" a="1"/>
  <c r="AB824" i="1" s="1"/>
  <c r="O825" i="1" a="1"/>
  <c r="AB825" i="1" s="1"/>
  <c r="O826" i="1" a="1"/>
  <c r="AB826" i="1" s="1"/>
  <c r="O827" i="1" a="1"/>
  <c r="AB827" i="1" s="1"/>
  <c r="O828" i="1" a="1"/>
  <c r="AB828" i="1" s="1"/>
  <c r="O829" i="1" a="1"/>
  <c r="AB829" i="1" s="1"/>
  <c r="O830" i="1" a="1"/>
  <c r="AB830" i="1" s="1"/>
  <c r="O831" i="1" a="1"/>
  <c r="AB831" i="1" s="1"/>
  <c r="O832" i="1" a="1"/>
  <c r="AB832" i="1" s="1"/>
  <c r="O833" i="1" a="1"/>
  <c r="AB833" i="1" s="1"/>
  <c r="O834" i="1" a="1"/>
  <c r="AB834" i="1" s="1"/>
  <c r="O835" i="1" a="1"/>
  <c r="AB835" i="1" s="1"/>
  <c r="O836" i="1" a="1"/>
  <c r="AB836" i="1" s="1"/>
  <c r="O837" i="1" a="1"/>
  <c r="AB837" i="1" s="1"/>
  <c r="O838" i="1" a="1"/>
  <c r="AB838" i="1" s="1"/>
  <c r="O839" i="1" a="1"/>
  <c r="AB839" i="1" s="1"/>
  <c r="O840" i="1" a="1"/>
  <c r="AB840" i="1" s="1"/>
  <c r="O841" i="1" a="1"/>
  <c r="AB841" i="1" s="1"/>
  <c r="O842" i="1" a="1"/>
  <c r="AB842" i="1" s="1"/>
  <c r="O843" i="1" a="1"/>
  <c r="AB843" i="1" s="1"/>
  <c r="O844" i="1" a="1"/>
  <c r="AB844" i="1" s="1"/>
  <c r="O845" i="1" a="1"/>
  <c r="AB845" i="1" s="1"/>
  <c r="O846" i="1" a="1"/>
  <c r="AB846" i="1" s="1"/>
  <c r="O847" i="1" a="1"/>
  <c r="AB847" i="1" s="1"/>
  <c r="O848" i="1" a="1"/>
  <c r="AB848" i="1" s="1"/>
  <c r="O849" i="1" a="1"/>
  <c r="AB849" i="1" s="1"/>
  <c r="O850" i="1" a="1"/>
  <c r="AB850" i="1" s="1"/>
  <c r="O851" i="1" a="1"/>
  <c r="AB851" i="1" s="1"/>
  <c r="O852" i="1" a="1"/>
  <c r="AB852" i="1" s="1"/>
  <c r="O853" i="1" a="1"/>
  <c r="AB853" i="1" s="1"/>
  <c r="O854" i="1" a="1"/>
  <c r="AB854" i="1" s="1"/>
  <c r="O855" i="1" a="1"/>
  <c r="AB855" i="1" s="1"/>
  <c r="O856" i="1" a="1"/>
  <c r="AB856" i="1" s="1"/>
  <c r="O857" i="1" a="1"/>
  <c r="AB857" i="1" s="1"/>
  <c r="O858" i="1" a="1"/>
  <c r="AB858" i="1" s="1"/>
  <c r="O859" i="1" a="1"/>
  <c r="AB859" i="1" s="1"/>
  <c r="O860" i="1" a="1"/>
  <c r="AB860" i="1" s="1"/>
  <c r="O861" i="1" a="1"/>
  <c r="AB861" i="1" s="1"/>
  <c r="O862" i="1" a="1"/>
  <c r="AB862" i="1" s="1"/>
  <c r="O863" i="1" a="1"/>
  <c r="AB863" i="1" s="1"/>
  <c r="O864" i="1" a="1"/>
  <c r="AB864" i="1" s="1"/>
  <c r="O865" i="1" a="1"/>
  <c r="AB865" i="1" s="1"/>
  <c r="O866" i="1" a="1"/>
  <c r="AB866" i="1" s="1"/>
  <c r="O867" i="1" a="1"/>
  <c r="AB867" i="1" s="1"/>
  <c r="O868" i="1" a="1"/>
  <c r="AB868" i="1" s="1"/>
  <c r="O869" i="1" a="1"/>
  <c r="AB869" i="1" s="1"/>
  <c r="O870" i="1" a="1"/>
  <c r="AB870" i="1" s="1"/>
  <c r="O871" i="1" a="1"/>
  <c r="AB871" i="1" s="1"/>
  <c r="O872" i="1" a="1"/>
  <c r="AB872" i="1" s="1"/>
  <c r="O873" i="1" a="1"/>
  <c r="AB873" i="1" s="1"/>
  <c r="O874" i="1" a="1"/>
  <c r="AB874" i="1" s="1"/>
  <c r="O875" i="1" a="1"/>
  <c r="AB875" i="1" s="1"/>
  <c r="O876" i="1" a="1"/>
  <c r="AB876" i="1" s="1"/>
  <c r="O877" i="1" a="1"/>
  <c r="AB877" i="1" s="1"/>
  <c r="O878" i="1" a="1"/>
  <c r="AB878" i="1" s="1"/>
  <c r="O879" i="1" a="1"/>
  <c r="AB879" i="1" s="1"/>
  <c r="O880" i="1" a="1"/>
  <c r="AB880" i="1" s="1"/>
  <c r="O881" i="1" a="1"/>
  <c r="AB881" i="1" s="1"/>
  <c r="O882" i="1" a="1"/>
  <c r="AB882" i="1" s="1"/>
  <c r="O883" i="1" a="1"/>
  <c r="AB883" i="1" s="1"/>
  <c r="O884" i="1" a="1"/>
  <c r="AB884" i="1" s="1"/>
  <c r="O885" i="1" a="1"/>
  <c r="AB885" i="1" s="1"/>
  <c r="O886" i="1" a="1"/>
  <c r="AB886" i="1" s="1"/>
  <c r="O887" i="1" a="1"/>
  <c r="AB887" i="1" s="1"/>
  <c r="O888" i="1" a="1"/>
  <c r="AB888" i="1" s="1"/>
  <c r="O889" i="1" a="1"/>
  <c r="AB889" i="1" s="1"/>
  <c r="O890" i="1" a="1"/>
  <c r="AB890" i="1" s="1"/>
  <c r="O891" i="1" a="1"/>
  <c r="AB891" i="1" s="1"/>
  <c r="O892" i="1" a="1"/>
  <c r="AB892" i="1" s="1"/>
  <c r="O893" i="1" a="1"/>
  <c r="AB893" i="1" s="1"/>
  <c r="O894" i="1" a="1"/>
  <c r="AB894" i="1" s="1"/>
  <c r="O895" i="1" a="1"/>
  <c r="AB895" i="1" s="1"/>
  <c r="O896" i="1" a="1"/>
  <c r="AB896" i="1" s="1"/>
  <c r="O897" i="1" a="1"/>
  <c r="AB897" i="1" s="1"/>
  <c r="O898" i="1" a="1"/>
  <c r="AB898" i="1" s="1"/>
  <c r="O899" i="1" a="1"/>
  <c r="AB899" i="1" s="1"/>
  <c r="O900" i="1" a="1"/>
  <c r="AB900" i="1" s="1"/>
  <c r="O901" i="1" a="1"/>
  <c r="AB901" i="1" s="1"/>
  <c r="O902" i="1" a="1"/>
  <c r="AB902" i="1" s="1"/>
  <c r="O903" i="1" a="1"/>
  <c r="AB903" i="1" s="1"/>
  <c r="O904" i="1" a="1"/>
  <c r="AB904" i="1" s="1"/>
  <c r="O905" i="1" a="1"/>
  <c r="AB905" i="1" s="1"/>
  <c r="O906" i="1" a="1"/>
  <c r="AB906" i="1" s="1"/>
  <c r="O907" i="1" a="1"/>
  <c r="AB907" i="1" s="1"/>
  <c r="O908" i="1" a="1"/>
  <c r="AB908" i="1" s="1"/>
  <c r="O909" i="1" a="1"/>
  <c r="AB909" i="1" s="1"/>
  <c r="O910" i="1" a="1"/>
  <c r="AB910" i="1" s="1"/>
  <c r="O911" i="1" a="1"/>
  <c r="AB911" i="1" s="1"/>
  <c r="O912" i="1" a="1"/>
  <c r="AB912" i="1" s="1"/>
  <c r="O913" i="1" a="1"/>
  <c r="AB913" i="1" s="1"/>
  <c r="O914" i="1" a="1"/>
  <c r="AB914" i="1" s="1"/>
  <c r="O915" i="1" a="1"/>
  <c r="AB915" i="1" s="1"/>
  <c r="O916" i="1" a="1"/>
  <c r="AB916" i="1" s="1"/>
  <c r="O917" i="1" a="1"/>
  <c r="AB917" i="1" s="1"/>
  <c r="O918" i="1" a="1"/>
  <c r="AB918" i="1" s="1"/>
  <c r="O919" i="1" a="1"/>
  <c r="AB919" i="1" s="1"/>
  <c r="O920" i="1" a="1"/>
  <c r="AB920" i="1" s="1"/>
  <c r="O921" i="1" a="1"/>
  <c r="AB921" i="1" s="1"/>
  <c r="O922" i="1" a="1"/>
  <c r="AB922" i="1" s="1"/>
  <c r="O923" i="1" a="1"/>
  <c r="AB923" i="1" s="1"/>
  <c r="O924" i="1" a="1"/>
  <c r="AB924" i="1" s="1"/>
  <c r="O925" i="1" a="1"/>
  <c r="AB925" i="1" s="1"/>
  <c r="O926" i="1" a="1"/>
  <c r="AB926" i="1" s="1"/>
  <c r="O927" i="1" a="1"/>
  <c r="AB927" i="1" s="1"/>
  <c r="O928" i="1" a="1"/>
  <c r="AB928" i="1" s="1"/>
  <c r="O929" i="1" a="1"/>
  <c r="AB929" i="1" s="1"/>
  <c r="O930" i="1" a="1"/>
  <c r="AB930" i="1" s="1"/>
  <c r="O931" i="1" a="1"/>
  <c r="AB931" i="1" s="1"/>
  <c r="O932" i="1" a="1"/>
  <c r="AB932" i="1" s="1"/>
  <c r="O933" i="1" a="1"/>
  <c r="AB933" i="1" s="1"/>
  <c r="O934" i="1" a="1"/>
  <c r="AB934" i="1" s="1"/>
  <c r="O935" i="1" a="1"/>
  <c r="AB935" i="1" s="1"/>
  <c r="O936" i="1" a="1"/>
  <c r="AB936" i="1" s="1"/>
  <c r="O937" i="1" a="1"/>
  <c r="AB937" i="1" s="1"/>
  <c r="O938" i="1" a="1"/>
  <c r="AB938" i="1" s="1"/>
  <c r="O939" i="1" a="1"/>
  <c r="AB939" i="1" s="1"/>
  <c r="O940" i="1" a="1"/>
  <c r="AB940" i="1" s="1"/>
  <c r="O941" i="1" a="1"/>
  <c r="AB941" i="1" s="1"/>
  <c r="O942" i="1" a="1"/>
  <c r="AB942" i="1" s="1"/>
  <c r="O943" i="1" a="1"/>
  <c r="AB943" i="1" s="1"/>
  <c r="O944" i="1" a="1"/>
  <c r="AB944" i="1" s="1"/>
  <c r="O945" i="1" a="1"/>
  <c r="AB945" i="1" s="1"/>
  <c r="O946" i="1" a="1"/>
  <c r="AB946" i="1" s="1"/>
  <c r="O947" i="1" a="1"/>
  <c r="AB947" i="1" s="1"/>
  <c r="O948" i="1" a="1"/>
  <c r="AB948" i="1" s="1"/>
  <c r="O949" i="1" a="1"/>
  <c r="AB949" i="1" s="1"/>
  <c r="O950" i="1" a="1"/>
  <c r="AB950" i="1" s="1"/>
  <c r="O951" i="1" a="1"/>
  <c r="AB951" i="1" s="1"/>
  <c r="O952" i="1" a="1"/>
  <c r="AB952" i="1" s="1"/>
  <c r="O953" i="1" a="1"/>
  <c r="AB953" i="1" s="1"/>
  <c r="O954" i="1" a="1"/>
  <c r="AB954" i="1" s="1"/>
  <c r="O955" i="1" a="1"/>
  <c r="AB955" i="1" s="1"/>
  <c r="O956" i="1" a="1"/>
  <c r="AB956" i="1" s="1"/>
  <c r="O957" i="1" a="1"/>
  <c r="AB957" i="1" s="1"/>
  <c r="O958" i="1" a="1"/>
  <c r="AB958" i="1" s="1"/>
  <c r="O959" i="1" a="1"/>
  <c r="AB959" i="1" s="1"/>
  <c r="O960" i="1" a="1"/>
  <c r="AB960" i="1" s="1"/>
  <c r="O961" i="1" a="1"/>
  <c r="AB961" i="1" s="1"/>
  <c r="O962" i="1" a="1"/>
  <c r="AB962" i="1" s="1"/>
  <c r="O963" i="1" a="1"/>
  <c r="AB963" i="1" s="1"/>
  <c r="O964" i="1" a="1"/>
  <c r="AB964" i="1" s="1"/>
  <c r="O965" i="1" a="1"/>
  <c r="AB965" i="1" s="1"/>
  <c r="O966" i="1" a="1"/>
  <c r="AB966" i="1" s="1"/>
  <c r="O967" i="1" a="1"/>
  <c r="AB967" i="1" s="1"/>
  <c r="O968" i="1" a="1"/>
  <c r="AB968" i="1" s="1"/>
  <c r="O969" i="1" a="1"/>
  <c r="AB969" i="1" s="1"/>
  <c r="O970" i="1" a="1"/>
  <c r="AB970" i="1" s="1"/>
  <c r="O971" i="1" a="1"/>
  <c r="AB971" i="1" s="1"/>
  <c r="O972" i="1" a="1"/>
  <c r="AB972" i="1" s="1"/>
  <c r="O973" i="1" a="1"/>
  <c r="AB973" i="1" s="1"/>
  <c r="O974" i="1" a="1"/>
  <c r="AB974" i="1" s="1"/>
  <c r="O975" i="1" a="1"/>
  <c r="AB975" i="1" s="1"/>
  <c r="O976" i="1" a="1"/>
  <c r="AB976" i="1" s="1"/>
  <c r="O977" i="1" a="1"/>
  <c r="AB977" i="1" s="1"/>
  <c r="O978" i="1" a="1"/>
  <c r="AB978" i="1" s="1"/>
  <c r="O979" i="1" a="1"/>
  <c r="AB979" i="1" s="1"/>
  <c r="O980" i="1" a="1"/>
  <c r="AB980" i="1" s="1"/>
  <c r="O981" i="1" a="1"/>
  <c r="AB981" i="1" s="1"/>
  <c r="O982" i="1" a="1"/>
  <c r="AB982" i="1" s="1"/>
  <c r="O983" i="1" a="1"/>
  <c r="AB983" i="1" s="1"/>
  <c r="O984" i="1" a="1"/>
  <c r="AB984" i="1" s="1"/>
  <c r="O985" i="1" a="1"/>
  <c r="AB985" i="1" s="1"/>
  <c r="O986" i="1" a="1"/>
  <c r="AB986" i="1" s="1"/>
  <c r="O987" i="1" a="1"/>
  <c r="AB987" i="1" s="1"/>
  <c r="O988" i="1" a="1"/>
  <c r="AB988" i="1" s="1"/>
  <c r="O989" i="1" a="1"/>
  <c r="AB989" i="1" s="1"/>
  <c r="O990" i="1" a="1"/>
  <c r="AB990" i="1" s="1"/>
  <c r="O991" i="1" a="1"/>
  <c r="AB991" i="1" s="1"/>
  <c r="O992" i="1" a="1"/>
  <c r="AB992" i="1" s="1"/>
  <c r="O993" i="1" a="1"/>
  <c r="AB993" i="1" s="1"/>
  <c r="O994" i="1" a="1"/>
  <c r="AB994" i="1" s="1"/>
  <c r="O995" i="1" a="1"/>
  <c r="AB995" i="1" s="1"/>
  <c r="O996" i="1" a="1"/>
  <c r="AB996" i="1" s="1"/>
  <c r="O997" i="1" a="1"/>
  <c r="AB997" i="1" s="1"/>
  <c r="O998" i="1" a="1"/>
  <c r="AB998" i="1" s="1"/>
  <c r="O999" i="1" a="1"/>
  <c r="AB999" i="1" s="1"/>
  <c r="O1000" i="1" a="1"/>
  <c r="AB1000" i="1" s="1"/>
  <c r="O1001" i="1" a="1"/>
  <c r="AB1001" i="1" s="1"/>
  <c r="O1002" i="1" a="1"/>
  <c r="AB1002" i="1" s="1"/>
  <c r="O1003" i="1" a="1"/>
  <c r="AB1003" i="1" s="1"/>
  <c r="O1004" i="1" a="1"/>
  <c r="AB1004" i="1" s="1"/>
  <c r="O1005" i="1" a="1"/>
  <c r="AB1005" i="1" s="1"/>
  <c r="O1006" i="1" a="1"/>
  <c r="AB1006" i="1" s="1"/>
  <c r="O1007" i="1" a="1"/>
  <c r="AB1007" i="1" s="1"/>
  <c r="O1008" i="1" a="1"/>
  <c r="AB1008" i="1" s="1"/>
  <c r="O1009" i="1" a="1"/>
  <c r="AB1009" i="1" s="1"/>
  <c r="O1010" i="1" a="1"/>
  <c r="AB1010" i="1" s="1"/>
  <c r="O1011" i="1" a="1"/>
  <c r="AB1011" i="1" s="1"/>
  <c r="O1012" i="1" a="1"/>
  <c r="AB1012" i="1" s="1"/>
  <c r="O1013" i="1" a="1"/>
  <c r="AB1013" i="1" s="1"/>
  <c r="O1014" i="1" a="1"/>
  <c r="AB1014" i="1" s="1"/>
  <c r="O1015" i="1" a="1"/>
  <c r="AB1015" i="1" s="1"/>
  <c r="O1016" i="1" a="1"/>
  <c r="AB1016" i="1" s="1"/>
  <c r="O1017" i="1" a="1"/>
  <c r="AB1017" i="1" s="1"/>
  <c r="O1018" i="1" a="1"/>
  <c r="AB1018" i="1" s="1"/>
  <c r="O1019" i="1" a="1"/>
  <c r="AB1019" i="1" s="1"/>
  <c r="O1020" i="1" a="1"/>
  <c r="AB1020" i="1" s="1"/>
  <c r="O1021" i="1" a="1"/>
  <c r="AB1021" i="1" s="1"/>
  <c r="O1022" i="1" a="1"/>
  <c r="AB1022" i="1" s="1"/>
  <c r="O1023" i="1" a="1"/>
  <c r="AB1023" i="1" s="1"/>
  <c r="O1024" i="1" a="1"/>
  <c r="AB1024" i="1" s="1"/>
  <c r="O1025" i="1" a="1"/>
  <c r="AB1025" i="1" s="1"/>
  <c r="O1026" i="1" a="1"/>
  <c r="AB1026" i="1" s="1"/>
  <c r="O1027" i="1" a="1"/>
  <c r="AB1027" i="1" s="1"/>
  <c r="O1028" i="1" a="1"/>
  <c r="AB1028" i="1" s="1"/>
  <c r="O1029" i="1" a="1"/>
  <c r="AB1029" i="1" s="1"/>
  <c r="O1030" i="1" a="1"/>
  <c r="AB1030" i="1" s="1"/>
  <c r="O1031" i="1" a="1"/>
  <c r="AB1031" i="1" s="1"/>
  <c r="O1032" i="1" a="1"/>
  <c r="AB1032" i="1" s="1"/>
  <c r="O1033" i="1" a="1"/>
  <c r="AB1033" i="1" s="1"/>
  <c r="O1034" i="1" a="1"/>
  <c r="AB1034" i="1" s="1"/>
  <c r="O1035" i="1" a="1"/>
  <c r="AB1035" i="1" s="1"/>
  <c r="O1036" i="1" a="1"/>
  <c r="AB1036" i="1" s="1"/>
  <c r="O1037" i="1" a="1"/>
  <c r="AB1037" i="1" s="1"/>
  <c r="O1038" i="1" a="1"/>
  <c r="AB1038" i="1" s="1"/>
  <c r="O1039" i="1" a="1"/>
  <c r="AB1039" i="1" s="1"/>
  <c r="O1040" i="1" a="1"/>
  <c r="AB1040" i="1" s="1"/>
  <c r="O1041" i="1" a="1"/>
  <c r="AB1041" i="1" s="1"/>
  <c r="O1042" i="1" a="1"/>
  <c r="AB1042" i="1" s="1"/>
  <c r="O1043" i="1" a="1"/>
  <c r="AB1043" i="1" s="1"/>
  <c r="O1044" i="1" a="1"/>
  <c r="AB1044" i="1" s="1"/>
  <c r="O1045" i="1" a="1"/>
  <c r="AB1045" i="1" s="1"/>
  <c r="O1046" i="1" a="1"/>
  <c r="AB1046" i="1" s="1"/>
  <c r="O1047" i="1" a="1"/>
  <c r="AB1047" i="1" s="1"/>
  <c r="O1048" i="1" a="1"/>
  <c r="AB1048" i="1" s="1"/>
  <c r="O1049" i="1" a="1"/>
  <c r="AB1049" i="1" s="1"/>
  <c r="O1050" i="1" a="1"/>
  <c r="AB1050" i="1" s="1"/>
  <c r="O1051" i="1" a="1"/>
  <c r="AB1051" i="1" s="1"/>
  <c r="O1052" i="1" a="1"/>
  <c r="AB1052" i="1" s="1"/>
  <c r="O1053" i="1" a="1"/>
  <c r="AB1053" i="1" s="1"/>
  <c r="O1054" i="1" a="1"/>
  <c r="AB1054" i="1" s="1"/>
  <c r="O1055" i="1" a="1"/>
  <c r="AB1055" i="1" s="1"/>
  <c r="O1056" i="1" a="1"/>
  <c r="AB1056" i="1" s="1"/>
  <c r="O1057" i="1" a="1"/>
  <c r="AB1057" i="1" s="1"/>
  <c r="O1058" i="1" a="1"/>
  <c r="AB1058" i="1" s="1"/>
  <c r="O1059" i="1" a="1"/>
  <c r="AB1059" i="1" s="1"/>
  <c r="O1060" i="1" a="1"/>
  <c r="AB1060" i="1" s="1"/>
  <c r="O1061" i="1" a="1"/>
  <c r="AB1061" i="1" s="1"/>
  <c r="O1062" i="1" a="1"/>
  <c r="AB1062" i="1" s="1"/>
  <c r="O1063" i="1" a="1"/>
  <c r="AB1063" i="1" s="1"/>
  <c r="O1064" i="1" a="1"/>
  <c r="AB1064" i="1" s="1"/>
  <c r="O1065" i="1" a="1"/>
  <c r="AB1065" i="1" s="1"/>
  <c r="O1066" i="1" a="1"/>
  <c r="AB1066" i="1" s="1"/>
  <c r="O1067" i="1" a="1"/>
  <c r="AB1067" i="1" s="1"/>
  <c r="O1068" i="1" a="1"/>
  <c r="AB1068" i="1" s="1"/>
  <c r="O1069" i="1" a="1"/>
  <c r="AB1069" i="1" s="1"/>
  <c r="O1070" i="1" a="1"/>
  <c r="AB1070" i="1" s="1"/>
  <c r="O1071" i="1" a="1"/>
  <c r="AB1071" i="1" s="1"/>
  <c r="O1072" i="1" a="1"/>
  <c r="AB1072" i="1" s="1"/>
  <c r="O1073" i="1" a="1"/>
  <c r="AB1073" i="1" s="1"/>
  <c r="O1074" i="1" a="1"/>
  <c r="AB1074" i="1" s="1"/>
  <c r="O1075" i="1" a="1"/>
  <c r="AB1075" i="1" s="1"/>
  <c r="O1076" i="1" a="1"/>
  <c r="AB1076" i="1" s="1"/>
  <c r="O1077" i="1" a="1"/>
  <c r="AB1077" i="1" s="1"/>
  <c r="O1078" i="1" a="1"/>
  <c r="AB1078" i="1" s="1"/>
  <c r="O1079" i="1" a="1"/>
  <c r="AB1079" i="1" s="1"/>
  <c r="O1080" i="1" a="1"/>
  <c r="AB1080" i="1" s="1"/>
  <c r="O1081" i="1" a="1"/>
  <c r="AB1081" i="1" s="1"/>
  <c r="O1082" i="1" a="1"/>
  <c r="AB1082" i="1" s="1"/>
  <c r="O1083" i="1" a="1"/>
  <c r="AB1083" i="1" s="1"/>
  <c r="O1084" i="1" a="1"/>
  <c r="AB1084" i="1" s="1"/>
  <c r="O1085" i="1" a="1"/>
  <c r="AB1085" i="1" s="1"/>
  <c r="O1086" i="1" a="1"/>
  <c r="AB1086" i="1" s="1"/>
  <c r="O1087" i="1" a="1"/>
  <c r="AB1087" i="1" s="1"/>
  <c r="O1088" i="1" a="1"/>
  <c r="AB1088" i="1" s="1"/>
  <c r="O1089" i="1" a="1"/>
  <c r="AB1089" i="1" s="1"/>
  <c r="O1090" i="1" a="1"/>
  <c r="AB1090" i="1" s="1"/>
  <c r="O1091" i="1" a="1"/>
  <c r="AB1091" i="1" s="1"/>
  <c r="O1092" i="1" a="1"/>
  <c r="AB1092" i="1" s="1"/>
  <c r="O1093" i="1" a="1"/>
  <c r="AB1093" i="1" s="1"/>
  <c r="O1094" i="1" a="1"/>
  <c r="AB1094" i="1" s="1"/>
  <c r="O1095" i="1" a="1"/>
  <c r="AB1095" i="1" s="1"/>
  <c r="O1096" i="1" a="1"/>
  <c r="AB1096" i="1" s="1"/>
  <c r="O1097" i="1" a="1"/>
  <c r="AB1097" i="1" s="1"/>
  <c r="O1098" i="1" a="1"/>
  <c r="AB1098" i="1" s="1"/>
  <c r="O1099" i="1" a="1"/>
  <c r="AB1099" i="1" s="1"/>
  <c r="O1100" i="1" a="1"/>
  <c r="AB1100" i="1" s="1"/>
  <c r="O1101" i="1" a="1"/>
  <c r="AB1101" i="1" s="1"/>
  <c r="O1102" i="1" a="1"/>
  <c r="AB1102" i="1" s="1"/>
  <c r="O1103" i="1" a="1"/>
  <c r="AB1103" i="1" s="1"/>
  <c r="O1104" i="1" a="1"/>
  <c r="AB1104" i="1" s="1"/>
  <c r="O1105" i="1" a="1"/>
  <c r="AB1105" i="1" s="1"/>
  <c r="O1106" i="1" a="1"/>
  <c r="AB1106" i="1" s="1"/>
  <c r="O1107" i="1" a="1"/>
  <c r="AB1107" i="1" s="1"/>
  <c r="O1108" i="1" a="1"/>
  <c r="AB1108" i="1" s="1"/>
  <c r="O1109" i="1" a="1"/>
  <c r="AB1109" i="1" s="1"/>
  <c r="O1110" i="1" a="1"/>
  <c r="AB1110" i="1" s="1"/>
  <c r="O1111" i="1" a="1"/>
  <c r="AB1111" i="1" s="1"/>
  <c r="O1112" i="1" a="1"/>
  <c r="AB1112" i="1" s="1"/>
  <c r="O1113" i="1" a="1"/>
  <c r="AB1113" i="1" s="1"/>
  <c r="O1114" i="1" a="1"/>
  <c r="AB1114" i="1" s="1"/>
  <c r="O1115" i="1" a="1"/>
  <c r="AB1115" i="1" s="1"/>
  <c r="O1116" i="1" a="1"/>
  <c r="AB1116" i="1" s="1"/>
  <c r="O1117" i="1" a="1"/>
  <c r="AB1117" i="1" s="1"/>
  <c r="O1118" i="1" a="1"/>
  <c r="AB1118" i="1" s="1"/>
  <c r="O1119" i="1" a="1"/>
  <c r="AB1119" i="1" s="1"/>
  <c r="O1120" i="1" a="1"/>
  <c r="AB1120" i="1" s="1"/>
  <c r="O1121" i="1" a="1"/>
  <c r="AB1121" i="1" s="1"/>
  <c r="O1122" i="1" a="1"/>
  <c r="AB1122" i="1" s="1"/>
  <c r="O1123" i="1" a="1"/>
  <c r="AB1123" i="1" s="1"/>
  <c r="O1124" i="1" a="1"/>
  <c r="AB1124" i="1" s="1"/>
  <c r="O1125" i="1" a="1"/>
  <c r="AB1125" i="1" s="1"/>
  <c r="O1126" i="1" a="1"/>
  <c r="AB1126" i="1" s="1"/>
  <c r="O1127" i="1" a="1"/>
  <c r="AB1127" i="1" s="1"/>
  <c r="O1128" i="1" a="1"/>
  <c r="AB1128" i="1" s="1"/>
  <c r="O1129" i="1" a="1"/>
  <c r="AB1129" i="1" s="1"/>
  <c r="O1130" i="1" a="1"/>
  <c r="AB1130" i="1" s="1"/>
  <c r="O1131" i="1" a="1"/>
  <c r="AB1131" i="1" s="1"/>
  <c r="O1132" i="1" a="1"/>
  <c r="AB1132" i="1" s="1"/>
  <c r="O1133" i="1" a="1"/>
  <c r="AB1133" i="1" s="1"/>
  <c r="O1134" i="1" a="1"/>
  <c r="AB1134" i="1" s="1"/>
  <c r="O1135" i="1" a="1"/>
  <c r="AB1135" i="1" s="1"/>
  <c r="O1136" i="1" a="1"/>
  <c r="AB1136" i="1" s="1"/>
  <c r="O1137" i="1" a="1"/>
  <c r="AB1137" i="1" s="1"/>
  <c r="O1138" i="1" a="1"/>
  <c r="AB1138" i="1" s="1"/>
  <c r="O1139" i="1" a="1"/>
  <c r="AB1139" i="1" s="1"/>
  <c r="O1140" i="1" a="1"/>
  <c r="AB1140" i="1" s="1"/>
  <c r="O1141" i="1" a="1"/>
  <c r="AB1141" i="1" s="1"/>
  <c r="O1142" i="1" a="1"/>
  <c r="AB1142" i="1" s="1"/>
  <c r="O1143" i="1" a="1"/>
  <c r="AB1143" i="1" s="1"/>
  <c r="O1144" i="1" a="1"/>
  <c r="AB1144" i="1" s="1"/>
  <c r="O1145" i="1" a="1"/>
  <c r="AB1145" i="1" s="1"/>
  <c r="O1146" i="1" a="1"/>
  <c r="AB1146" i="1" s="1"/>
  <c r="O1147" i="1" a="1"/>
  <c r="AB1147" i="1" s="1"/>
  <c r="O1148" i="1" a="1"/>
  <c r="AB1148" i="1" s="1"/>
  <c r="O1149" i="1" a="1"/>
  <c r="AB1149" i="1" s="1"/>
  <c r="O1150" i="1" a="1"/>
  <c r="AB1150" i="1" s="1"/>
  <c r="O1151" i="1" a="1"/>
  <c r="AB1151" i="1" s="1"/>
  <c r="O1152" i="1" a="1"/>
  <c r="AB1152" i="1" s="1"/>
  <c r="O1153" i="1" a="1"/>
  <c r="AB1153" i="1" s="1"/>
  <c r="O1154" i="1" a="1"/>
  <c r="AB1154" i="1" s="1"/>
  <c r="O1155" i="1" a="1"/>
  <c r="AB1155" i="1" s="1"/>
  <c r="O1156" i="1" a="1"/>
  <c r="AB1156" i="1" s="1"/>
  <c r="O1157" i="1" a="1"/>
  <c r="AB1157" i="1" s="1"/>
  <c r="O1158" i="1" a="1"/>
  <c r="AB1158" i="1" s="1"/>
  <c r="O1159" i="1" a="1"/>
  <c r="AB1159" i="1" s="1"/>
  <c r="O1160" i="1" a="1"/>
  <c r="AB1160" i="1" s="1"/>
  <c r="O1161" i="1" a="1"/>
  <c r="AB1161" i="1" s="1"/>
  <c r="O1162" i="1" a="1"/>
  <c r="AB1162" i="1" s="1"/>
  <c r="O1163" i="1" a="1"/>
  <c r="AB1163" i="1" s="1"/>
  <c r="O1164" i="1" a="1"/>
  <c r="AB1164" i="1" s="1"/>
  <c r="O1165" i="1" a="1"/>
  <c r="AB1165" i="1" s="1"/>
  <c r="O1166" i="1" a="1"/>
  <c r="AB1166" i="1" s="1"/>
  <c r="O1167" i="1" a="1"/>
  <c r="AB1167" i="1" s="1"/>
  <c r="O1168" i="1" a="1"/>
  <c r="AB1168" i="1" s="1"/>
  <c r="O1169" i="1" a="1"/>
  <c r="AB1169" i="1" s="1"/>
  <c r="O1170" i="1" a="1"/>
  <c r="AB1170" i="1" s="1"/>
  <c r="O1171" i="1" a="1"/>
  <c r="AB1171" i="1" s="1"/>
  <c r="O1172" i="1" a="1"/>
  <c r="AB1172" i="1" s="1"/>
  <c r="O1173" i="1" a="1"/>
  <c r="AB1173" i="1" s="1"/>
  <c r="O1174" i="1" a="1"/>
  <c r="AB1174" i="1" s="1"/>
  <c r="O1175" i="1" a="1"/>
  <c r="AB1175" i="1" s="1"/>
  <c r="O1176" i="1" a="1"/>
  <c r="AB1176" i="1" s="1"/>
  <c r="O1177" i="1" a="1"/>
  <c r="AB1177" i="1" s="1"/>
  <c r="O1178" i="1" a="1"/>
  <c r="AB1178" i="1" s="1"/>
  <c r="O1179" i="1" a="1"/>
  <c r="AB1179" i="1" s="1"/>
  <c r="O1180" i="1" a="1"/>
  <c r="AB1180" i="1" s="1"/>
  <c r="O1181" i="1" a="1"/>
  <c r="AB1181" i="1" s="1"/>
  <c r="O1182" i="1" a="1"/>
  <c r="AB1182" i="1" s="1"/>
  <c r="O1183" i="1" a="1"/>
  <c r="AB1183" i="1" s="1"/>
  <c r="O1184" i="1" a="1"/>
  <c r="AB1184" i="1" s="1"/>
  <c r="O1185" i="1" a="1"/>
  <c r="AB1185" i="1" s="1"/>
  <c r="O1186" i="1" a="1"/>
  <c r="AB1186" i="1" s="1"/>
  <c r="O1187" i="1" a="1"/>
  <c r="AB1187" i="1" s="1"/>
  <c r="O1188" i="1" a="1"/>
  <c r="AB1188" i="1" s="1"/>
  <c r="O1189" i="1" a="1"/>
  <c r="AB1189" i="1" s="1"/>
  <c r="O1190" i="1" a="1"/>
  <c r="AB1190" i="1" s="1"/>
  <c r="O1191" i="1" a="1"/>
  <c r="AB1191" i="1" s="1"/>
  <c r="O1192" i="1" a="1"/>
  <c r="AB1192" i="1" s="1"/>
  <c r="O1193" i="1" a="1"/>
  <c r="AB1193" i="1" s="1"/>
  <c r="O1194" i="1" a="1"/>
  <c r="AB1194" i="1" s="1"/>
  <c r="O1195" i="1" a="1"/>
  <c r="AB1195" i="1" s="1"/>
  <c r="O1196" i="1" a="1"/>
  <c r="AB1196" i="1" s="1"/>
  <c r="O1197" i="1" a="1"/>
  <c r="AB1197" i="1" s="1"/>
  <c r="O1198" i="1" a="1"/>
  <c r="AB1198" i="1" s="1"/>
  <c r="O1199" i="1" a="1"/>
  <c r="AB1199" i="1" s="1"/>
  <c r="O1200" i="1" a="1"/>
  <c r="AB1200" i="1" s="1"/>
  <c r="O1201" i="1" a="1"/>
  <c r="AB1201" i="1" s="1"/>
  <c r="O1202" i="1" a="1"/>
  <c r="AB1202" i="1" s="1"/>
  <c r="O1203" i="1" a="1"/>
  <c r="AB1203" i="1" s="1"/>
  <c r="O1204" i="1" a="1"/>
  <c r="AB1204" i="1" s="1"/>
  <c r="O1205" i="1" a="1"/>
  <c r="AB1205" i="1" s="1"/>
  <c r="O1206" i="1" a="1"/>
  <c r="AB1206" i="1" s="1"/>
  <c r="O1207" i="1" a="1"/>
  <c r="AB1207" i="1" s="1"/>
  <c r="O1208" i="1" a="1"/>
  <c r="AB1208" i="1" s="1"/>
  <c r="O1209" i="1" a="1"/>
  <c r="AB1209" i="1" s="1"/>
  <c r="O1210" i="1" a="1"/>
  <c r="AB1210" i="1" s="1"/>
  <c r="O1211" i="1" a="1"/>
  <c r="AB1211" i="1" s="1"/>
  <c r="O1212" i="1" a="1"/>
  <c r="AB1212" i="1" s="1"/>
  <c r="O1213" i="1" a="1"/>
  <c r="AB1213" i="1" s="1"/>
  <c r="O1214" i="1" a="1"/>
  <c r="AB1214" i="1" s="1"/>
  <c r="O1215" i="1" a="1"/>
  <c r="AB1215" i="1" s="1"/>
  <c r="O1216" i="1" a="1"/>
  <c r="AB1216" i="1" s="1"/>
  <c r="O1217" i="1" a="1"/>
  <c r="AB1217" i="1" s="1"/>
  <c r="O1218" i="1" a="1"/>
  <c r="AB1218" i="1" s="1"/>
  <c r="O1219" i="1" a="1"/>
  <c r="AB1219" i="1" s="1"/>
  <c r="O1220" i="1" a="1"/>
  <c r="AB1220" i="1" s="1"/>
  <c r="O1221" i="1" a="1"/>
  <c r="AB1221" i="1" s="1"/>
  <c r="O1222" i="1" a="1"/>
  <c r="AB1222" i="1" s="1"/>
  <c r="O1223" i="1" a="1"/>
  <c r="AB1223" i="1" s="1"/>
  <c r="O1224" i="1" a="1"/>
  <c r="AB1224" i="1" s="1"/>
  <c r="O1225" i="1" a="1"/>
  <c r="AB1225" i="1" s="1"/>
  <c r="O1226" i="1" a="1"/>
  <c r="AB1226" i="1" s="1"/>
  <c r="O1227" i="1" a="1"/>
  <c r="AB1227" i="1" s="1"/>
  <c r="O1228" i="1" a="1"/>
  <c r="AB1228" i="1" s="1"/>
  <c r="O1229" i="1" a="1"/>
  <c r="AB1229" i="1" s="1"/>
  <c r="O1230" i="1" a="1"/>
  <c r="AB1230" i="1" s="1"/>
  <c r="O1231" i="1" a="1"/>
  <c r="AB1231" i="1" s="1"/>
  <c r="O1232" i="1" a="1"/>
  <c r="AB1232" i="1" s="1"/>
  <c r="O1233" i="1" a="1"/>
  <c r="AB1233" i="1" s="1"/>
  <c r="O1234" i="1" a="1"/>
  <c r="AB1234" i="1" s="1"/>
  <c r="O1235" i="1" a="1"/>
  <c r="AB1235" i="1" s="1"/>
  <c r="O1236" i="1" a="1"/>
  <c r="AB1236" i="1" s="1"/>
  <c r="O1237" i="1" a="1"/>
  <c r="AB1237" i="1" s="1"/>
  <c r="O1238" i="1" a="1"/>
  <c r="AB1238" i="1" s="1"/>
  <c r="O1239" i="1" a="1"/>
  <c r="AB1239" i="1" s="1"/>
  <c r="O1240" i="1" a="1"/>
  <c r="AB1240" i="1" s="1"/>
  <c r="O1241" i="1" a="1"/>
  <c r="AB1241" i="1" s="1"/>
  <c r="O1242" i="1" a="1"/>
  <c r="AB1242" i="1" s="1"/>
  <c r="O1243" i="1" a="1"/>
  <c r="AB1243" i="1" s="1"/>
  <c r="O1244" i="1" a="1"/>
  <c r="AB1244" i="1" s="1"/>
  <c r="O1245" i="1" a="1"/>
  <c r="AB1245" i="1" s="1"/>
  <c r="O1246" i="1" a="1"/>
  <c r="AB1246" i="1" s="1"/>
  <c r="O1247" i="1" a="1"/>
  <c r="AB1247" i="1" s="1"/>
  <c r="O1248" i="1" a="1"/>
  <c r="AB1248" i="1" s="1"/>
  <c r="O1249" i="1" a="1"/>
  <c r="AB1249" i="1" s="1"/>
  <c r="O1250" i="1" a="1"/>
  <c r="AB1250" i="1" s="1"/>
  <c r="O1251" i="1" a="1"/>
  <c r="AB1251" i="1" s="1"/>
  <c r="O1252" i="1" a="1"/>
  <c r="AB1252" i="1" s="1"/>
  <c r="O1253" i="1" a="1"/>
  <c r="AB1253" i="1" s="1"/>
  <c r="O1254" i="1" a="1"/>
  <c r="AB1254" i="1" s="1"/>
  <c r="O1255" i="1" a="1"/>
  <c r="AB1255" i="1" s="1"/>
  <c r="O1256" i="1" a="1"/>
  <c r="AB1256" i="1" s="1"/>
  <c r="O1257" i="1" a="1"/>
  <c r="AB1257" i="1" s="1"/>
  <c r="O1258" i="1" a="1"/>
  <c r="AB1258" i="1" s="1"/>
  <c r="O1259" i="1" a="1"/>
  <c r="AB1259" i="1" s="1"/>
  <c r="O1260" i="1" a="1"/>
  <c r="AB1260" i="1" s="1"/>
  <c r="O1261" i="1" a="1"/>
  <c r="AB1261" i="1" s="1"/>
  <c r="O1262" i="1" a="1"/>
  <c r="AB1262" i="1" s="1"/>
  <c r="O1263" i="1" a="1"/>
  <c r="AB1263" i="1" s="1"/>
  <c r="O1264" i="1" a="1"/>
  <c r="AB1264" i="1" s="1"/>
  <c r="O1265" i="1" a="1"/>
  <c r="AB1265" i="1" s="1"/>
  <c r="O1266" i="1" a="1"/>
  <c r="AB1266" i="1" s="1"/>
  <c r="O1267" i="1" a="1"/>
  <c r="AB1267" i="1" s="1"/>
  <c r="O1268" i="1" a="1"/>
  <c r="AB1268" i="1" s="1"/>
  <c r="O1269" i="1" a="1"/>
  <c r="AB1269" i="1" s="1"/>
  <c r="O1270" i="1" a="1"/>
  <c r="AB1270" i="1" s="1"/>
  <c r="O1271" i="1" a="1"/>
  <c r="AB1271" i="1" s="1"/>
  <c r="O1272" i="1" a="1"/>
  <c r="AB1272" i="1" s="1"/>
  <c r="O1273" i="1" a="1"/>
  <c r="AB1273" i="1" s="1"/>
  <c r="O1274" i="1" a="1"/>
  <c r="AB1274" i="1" s="1"/>
  <c r="O1275" i="1" a="1"/>
  <c r="AB1275" i="1" s="1"/>
  <c r="O1276" i="1" a="1"/>
  <c r="AB1276" i="1" s="1"/>
  <c r="O1277" i="1" a="1"/>
  <c r="AB1277" i="1" s="1"/>
  <c r="O1278" i="1" a="1"/>
  <c r="AB1278" i="1" s="1"/>
  <c r="O1279" i="1" a="1"/>
  <c r="AB1279" i="1" s="1"/>
  <c r="O1280" i="1" a="1"/>
  <c r="AB1280" i="1" s="1"/>
  <c r="O1281" i="1" a="1"/>
  <c r="AB1281" i="1" s="1"/>
  <c r="O1282" i="1" a="1"/>
  <c r="AB1282" i="1" s="1"/>
  <c r="O1283" i="1" a="1"/>
  <c r="AB1283" i="1" s="1"/>
  <c r="O1284" i="1" a="1"/>
  <c r="AB1284" i="1" s="1"/>
  <c r="O1285" i="1" a="1"/>
  <c r="AB1285" i="1" s="1"/>
  <c r="O1286" i="1" a="1"/>
  <c r="AB1286" i="1" s="1"/>
  <c r="O1287" i="1" a="1"/>
  <c r="AB1287" i="1" s="1"/>
  <c r="O1288" i="1" a="1"/>
  <c r="AB1288" i="1" s="1"/>
  <c r="O1289" i="1" a="1"/>
  <c r="AB1289" i="1" s="1"/>
  <c r="O1290" i="1" a="1"/>
  <c r="AB1290" i="1" s="1"/>
  <c r="O1291" i="1" a="1"/>
  <c r="AB1291" i="1" s="1"/>
  <c r="O1292" i="1" a="1"/>
  <c r="AB1292" i="1" s="1"/>
  <c r="O1293" i="1" a="1"/>
  <c r="AB1293" i="1" s="1"/>
  <c r="O1294" i="1" a="1"/>
  <c r="AB1294" i="1" s="1"/>
  <c r="O1295" i="1" a="1"/>
  <c r="AB1295" i="1" s="1"/>
  <c r="O1296" i="1" a="1"/>
  <c r="AB1296" i="1" s="1"/>
  <c r="O1297" i="1" a="1"/>
  <c r="AB1297" i="1" s="1"/>
  <c r="O1298" i="1" a="1"/>
  <c r="AB1298" i="1" s="1"/>
  <c r="O1299" i="1" a="1"/>
  <c r="AB1299" i="1" s="1"/>
  <c r="O1300" i="1" a="1"/>
  <c r="AB1300" i="1" s="1"/>
  <c r="O1301" i="1" a="1"/>
  <c r="AB1301" i="1" s="1"/>
  <c r="O1302" i="1" a="1"/>
  <c r="AB1302" i="1" s="1"/>
  <c r="O1303" i="1" a="1"/>
  <c r="AB1303" i="1" s="1"/>
  <c r="O1304" i="1" a="1"/>
  <c r="AB1304" i="1" s="1"/>
  <c r="O1305" i="1" a="1"/>
  <c r="AB1305" i="1" s="1"/>
  <c r="O1306" i="1" a="1"/>
  <c r="AB1306" i="1" s="1"/>
  <c r="O1307" i="1" a="1"/>
  <c r="AB1307" i="1" s="1"/>
  <c r="O1308" i="1" a="1"/>
  <c r="AB1308" i="1" s="1"/>
  <c r="O1309" i="1" a="1"/>
  <c r="AB1309" i="1" s="1"/>
  <c r="O1310" i="1" a="1"/>
  <c r="AB1310" i="1" s="1"/>
  <c r="O1311" i="1" a="1"/>
  <c r="AB1311" i="1" s="1"/>
  <c r="O1312" i="1" a="1"/>
  <c r="AB1312" i="1" s="1"/>
  <c r="O1313" i="1" a="1"/>
  <c r="AB1313" i="1" s="1"/>
  <c r="O1314" i="1" a="1"/>
  <c r="AB1314" i="1" s="1"/>
  <c r="O1315" i="1" a="1"/>
  <c r="AB1315" i="1" s="1"/>
  <c r="O1316" i="1" a="1"/>
  <c r="AB1316" i="1" s="1"/>
  <c r="O1317" i="1" a="1"/>
  <c r="AB1317" i="1" s="1"/>
  <c r="O1318" i="1" a="1"/>
  <c r="AB1318" i="1" s="1"/>
  <c r="O1319" i="1" a="1"/>
  <c r="AB1319" i="1" s="1"/>
  <c r="O1320" i="1" a="1"/>
  <c r="AB1320" i="1" s="1"/>
  <c r="O1321" i="1" a="1"/>
  <c r="AB1321" i="1" s="1"/>
  <c r="O1322" i="1" a="1"/>
  <c r="AB1322" i="1" s="1"/>
  <c r="O1323" i="1" a="1"/>
  <c r="AB1323" i="1" s="1"/>
  <c r="O1324" i="1" a="1"/>
  <c r="AB1324" i="1" s="1"/>
  <c r="O1325" i="1" a="1"/>
  <c r="AB1325" i="1" s="1"/>
  <c r="O1326" i="1" a="1"/>
  <c r="AB1326" i="1" s="1"/>
  <c r="O1327" i="1" a="1"/>
  <c r="AB1327" i="1" s="1"/>
  <c r="O1328" i="1" a="1"/>
  <c r="AB1328" i="1" s="1"/>
  <c r="O1329" i="1" a="1"/>
  <c r="AB1329" i="1" s="1"/>
  <c r="O1330" i="1" a="1"/>
  <c r="AB1330" i="1" s="1"/>
  <c r="O1331" i="1" a="1"/>
  <c r="AB1331" i="1" s="1"/>
  <c r="O1332" i="1" a="1"/>
  <c r="AB1332" i="1" s="1"/>
  <c r="O1333" i="1" a="1"/>
  <c r="AB1333" i="1" s="1"/>
  <c r="O1334" i="1" a="1"/>
  <c r="AB1334" i="1" s="1"/>
  <c r="O1335" i="1" a="1"/>
  <c r="AB1335" i="1" s="1"/>
  <c r="O1336" i="1" a="1"/>
  <c r="AB1336" i="1" s="1"/>
  <c r="O1337" i="1" a="1"/>
  <c r="AB1337" i="1" s="1"/>
  <c r="O1338" i="1" a="1"/>
  <c r="AB1338" i="1" s="1"/>
  <c r="O1339" i="1" a="1"/>
  <c r="AB1339" i="1" s="1"/>
  <c r="O1340" i="1" a="1"/>
  <c r="AB1340" i="1" s="1"/>
  <c r="O1341" i="1" a="1"/>
  <c r="AB1341" i="1" s="1"/>
  <c r="O1342" i="1" a="1"/>
  <c r="AB1342" i="1" s="1"/>
  <c r="O1343" i="1" a="1"/>
  <c r="AB1343" i="1" s="1"/>
  <c r="O1344" i="1" a="1"/>
  <c r="AB1344" i="1" s="1"/>
  <c r="O1345" i="1" a="1"/>
  <c r="AB1345" i="1" s="1"/>
  <c r="O1346" i="1" a="1"/>
  <c r="AB1346" i="1" s="1"/>
  <c r="O1347" i="1" a="1"/>
  <c r="AB1347" i="1" s="1"/>
  <c r="O1348" i="1" a="1"/>
  <c r="AB1348" i="1" s="1"/>
  <c r="O1349" i="1" a="1"/>
  <c r="AB1349" i="1" s="1"/>
  <c r="O1350" i="1" a="1"/>
  <c r="AB1350" i="1" s="1"/>
  <c r="O1351" i="1" a="1"/>
  <c r="AB1351" i="1" s="1"/>
  <c r="O1352" i="1" a="1"/>
  <c r="AB1352" i="1" s="1"/>
  <c r="O1353" i="1" a="1"/>
  <c r="AB1353" i="1" s="1"/>
  <c r="O1354" i="1" a="1"/>
  <c r="AB1354" i="1" s="1"/>
  <c r="O1355" i="1" a="1"/>
  <c r="AB1355" i="1" s="1"/>
  <c r="O1356" i="1" a="1"/>
  <c r="AB1356" i="1" s="1"/>
  <c r="O1357" i="1" a="1"/>
  <c r="AB1357" i="1" s="1"/>
  <c r="O1358" i="1" a="1"/>
  <c r="AB1358" i="1" s="1"/>
  <c r="O1359" i="1" a="1"/>
  <c r="AB1359" i="1" s="1"/>
  <c r="O1360" i="1" a="1"/>
  <c r="AB1360" i="1" s="1"/>
  <c r="O1361" i="1" a="1"/>
  <c r="AB1361" i="1" s="1"/>
  <c r="O1362" i="1" a="1"/>
  <c r="AB1362" i="1" s="1"/>
  <c r="O1363" i="1" a="1"/>
  <c r="AB1363" i="1" s="1"/>
  <c r="O1364" i="1" a="1"/>
  <c r="AB1364" i="1" s="1"/>
  <c r="O1365" i="1" a="1"/>
  <c r="AB1365" i="1" s="1"/>
  <c r="O1366" i="1" a="1"/>
  <c r="AB1366" i="1" s="1"/>
  <c r="O1367" i="1" a="1"/>
  <c r="AB1367" i="1" s="1"/>
  <c r="O1368" i="1" a="1"/>
  <c r="AB1368" i="1" s="1"/>
  <c r="O1369" i="1" a="1"/>
  <c r="AB1369" i="1" s="1"/>
  <c r="O1370" i="1" a="1"/>
  <c r="AB1370" i="1" s="1"/>
  <c r="O1371" i="1" a="1"/>
  <c r="AB1371" i="1" s="1"/>
  <c r="O1372" i="1" a="1"/>
  <c r="AB1372" i="1" s="1"/>
  <c r="O1373" i="1" a="1"/>
  <c r="AB1373" i="1" s="1"/>
  <c r="O1374" i="1" a="1"/>
  <c r="AB1374" i="1" s="1"/>
  <c r="O1375" i="1" a="1"/>
  <c r="AB1375" i="1" s="1"/>
  <c r="O1376" i="1" a="1"/>
  <c r="AB1376" i="1" s="1"/>
  <c r="O1377" i="1" a="1"/>
  <c r="AB1377" i="1" s="1"/>
  <c r="O1378" i="1" a="1"/>
  <c r="AB1378" i="1" s="1"/>
  <c r="O1379" i="1" a="1"/>
  <c r="AB1379" i="1" s="1"/>
  <c r="O1380" i="1" a="1"/>
  <c r="AB1380" i="1" s="1"/>
  <c r="O1381" i="1" a="1"/>
  <c r="AB1381" i="1" s="1"/>
  <c r="O1382" i="1" a="1"/>
  <c r="AB1382" i="1" s="1"/>
  <c r="O1383" i="1" a="1"/>
  <c r="AB1383" i="1" s="1"/>
  <c r="O1384" i="1" a="1"/>
  <c r="AB1384" i="1" s="1"/>
  <c r="O1385" i="1" a="1"/>
  <c r="AB1385" i="1" s="1"/>
  <c r="O1386" i="1" a="1"/>
  <c r="AB1386" i="1" s="1"/>
  <c r="O1387" i="1" a="1"/>
  <c r="AB1387" i="1" s="1"/>
  <c r="O1388" i="1" a="1"/>
  <c r="AB1388" i="1" s="1"/>
  <c r="O1389" i="1" a="1"/>
  <c r="AB1389" i="1" s="1"/>
  <c r="O1390" i="1" a="1"/>
  <c r="AB1390" i="1" s="1"/>
  <c r="O1391" i="1" a="1"/>
  <c r="AB1391" i="1" s="1"/>
  <c r="O1392" i="1" a="1"/>
  <c r="AB1392" i="1" s="1"/>
  <c r="O1393" i="1" a="1"/>
  <c r="AB1393" i="1" s="1"/>
  <c r="O1394" i="1" a="1"/>
  <c r="AB1394" i="1" s="1"/>
  <c r="O1395" i="1" a="1"/>
  <c r="AB1395" i="1" s="1"/>
  <c r="O1396" i="1" a="1"/>
  <c r="AB1396" i="1" s="1"/>
  <c r="O1397" i="1" a="1"/>
  <c r="AB1397" i="1" s="1"/>
  <c r="O1398" i="1" a="1"/>
  <c r="AB1398" i="1" s="1"/>
  <c r="O1399" i="1" a="1"/>
  <c r="AB1399" i="1" s="1"/>
  <c r="O1400" i="1" a="1"/>
  <c r="AB1400" i="1" s="1"/>
  <c r="O1401" i="1" a="1"/>
  <c r="AB1401" i="1" s="1"/>
  <c r="O1402" i="1" a="1"/>
  <c r="AB1402" i="1" s="1"/>
  <c r="O1403" i="1" a="1"/>
  <c r="AB1403" i="1" s="1"/>
  <c r="O1404" i="1" a="1"/>
  <c r="AB1404" i="1" s="1"/>
  <c r="O1405" i="1" a="1"/>
  <c r="AB1405" i="1" s="1"/>
  <c r="O1406" i="1" a="1"/>
  <c r="AB1406" i="1" s="1"/>
  <c r="O1407" i="1" a="1"/>
  <c r="AB1407" i="1" s="1"/>
  <c r="O1408" i="1" a="1"/>
  <c r="AB1408" i="1" s="1"/>
  <c r="O1409" i="1" a="1"/>
  <c r="AB1409" i="1" s="1"/>
  <c r="O1410" i="1" a="1"/>
  <c r="AB1410" i="1" s="1"/>
  <c r="O1411" i="1" a="1"/>
  <c r="AB1411" i="1" s="1"/>
  <c r="O1412" i="1" a="1"/>
  <c r="AB1412" i="1" s="1"/>
  <c r="O1413" i="1" a="1"/>
  <c r="AB1413" i="1" s="1"/>
  <c r="O1414" i="1" a="1"/>
  <c r="AB1414" i="1" s="1"/>
  <c r="O1415" i="1" a="1"/>
  <c r="AB1415" i="1" s="1"/>
  <c r="O1416" i="1" a="1"/>
  <c r="AB1416" i="1" s="1"/>
  <c r="O1417" i="1" a="1"/>
  <c r="AB1417" i="1" s="1"/>
  <c r="O1418" i="1" a="1"/>
  <c r="AB1418" i="1" s="1"/>
  <c r="O1419" i="1" a="1"/>
  <c r="AB1419" i="1" s="1"/>
  <c r="O1420" i="1" a="1"/>
  <c r="AB1420" i="1" s="1"/>
  <c r="O1421" i="1" a="1"/>
  <c r="AB1421" i="1" s="1"/>
  <c r="O1422" i="1" a="1"/>
  <c r="AB1422" i="1" s="1"/>
  <c r="O1423" i="1" a="1"/>
  <c r="AB1423" i="1" s="1"/>
  <c r="O1424" i="1" a="1"/>
  <c r="AB1424" i="1" s="1"/>
  <c r="O1425" i="1" a="1"/>
  <c r="AB1425" i="1" s="1"/>
  <c r="O1426" i="1" a="1"/>
  <c r="AB1426" i="1" s="1"/>
  <c r="O1427" i="1" a="1"/>
  <c r="AB1427" i="1" s="1"/>
  <c r="O1428" i="1" a="1"/>
  <c r="AB1428" i="1" s="1"/>
  <c r="O1429" i="1" a="1"/>
  <c r="AB1429" i="1" s="1"/>
  <c r="O1430" i="1" a="1"/>
  <c r="AB1430" i="1" s="1"/>
  <c r="O1431" i="1" a="1"/>
  <c r="AB1431" i="1" s="1"/>
  <c r="O1432" i="1" a="1"/>
  <c r="AB1432" i="1" s="1"/>
  <c r="O1433" i="1" a="1"/>
  <c r="AB1433" i="1" s="1"/>
  <c r="O1434" i="1" a="1"/>
  <c r="AB1434" i="1" s="1"/>
  <c r="O1435" i="1" a="1"/>
  <c r="AB1435" i="1" s="1"/>
  <c r="O1436" i="1" a="1"/>
  <c r="AB1436" i="1" s="1"/>
  <c r="O1437" i="1" a="1"/>
  <c r="AB1437" i="1" s="1"/>
  <c r="O1438" i="1" a="1"/>
  <c r="AB1438" i="1" s="1"/>
  <c r="O1439" i="1" a="1"/>
  <c r="AB1439" i="1" s="1"/>
  <c r="O1440" i="1" a="1"/>
  <c r="AB1440" i="1" s="1"/>
  <c r="O1441" i="1" a="1"/>
  <c r="AB1441" i="1" s="1"/>
  <c r="O1442" i="1" a="1"/>
  <c r="AB1442" i="1" s="1"/>
  <c r="O1443" i="1" a="1"/>
  <c r="AB1443" i="1" s="1"/>
  <c r="O1444" i="1" a="1"/>
  <c r="AB1444" i="1" s="1"/>
  <c r="O1445" i="1" a="1"/>
  <c r="AB1445" i="1" s="1"/>
  <c r="O1446" i="1" a="1"/>
  <c r="AB1446" i="1" s="1"/>
  <c r="O1447" i="1" a="1"/>
  <c r="AB1447" i="1" s="1"/>
  <c r="O1448" i="1" a="1"/>
  <c r="AB1448" i="1" s="1"/>
  <c r="O1449" i="1" a="1"/>
  <c r="AB1449" i="1" s="1"/>
  <c r="O1450" i="1" a="1"/>
  <c r="AB1450" i="1" s="1"/>
  <c r="O1451" i="1" a="1"/>
  <c r="AB1451" i="1" s="1"/>
  <c r="O1452" i="1" a="1"/>
  <c r="AB1452" i="1" s="1"/>
  <c r="O1453" i="1" a="1"/>
  <c r="AB1453" i="1" s="1"/>
  <c r="O1454" i="1" a="1"/>
  <c r="AB1454" i="1" s="1"/>
  <c r="O1455" i="1" a="1"/>
  <c r="AB1455" i="1" s="1"/>
  <c r="O1456" i="1" a="1"/>
  <c r="AB1456" i="1" s="1"/>
  <c r="O1457" i="1" a="1"/>
  <c r="AB1457" i="1" s="1"/>
  <c r="O1458" i="1" a="1"/>
  <c r="AB1458" i="1" s="1"/>
  <c r="O1459" i="1" a="1"/>
  <c r="AB1459" i="1" s="1"/>
  <c r="O1460" i="1" a="1"/>
  <c r="AB1460" i="1" s="1"/>
  <c r="O1461" i="1" a="1"/>
  <c r="AB1461" i="1" s="1"/>
  <c r="O1462" i="1" a="1"/>
  <c r="AB1462" i="1" s="1"/>
  <c r="O1463" i="1" a="1"/>
  <c r="AB1463" i="1" s="1"/>
  <c r="O1464" i="1" a="1"/>
  <c r="AB1464" i="1" s="1"/>
  <c r="O1465" i="1" a="1"/>
  <c r="AB1465" i="1" s="1"/>
  <c r="O1466" i="1" a="1"/>
  <c r="AB1466" i="1" s="1"/>
  <c r="O1467" i="1" a="1"/>
  <c r="AB1467" i="1" s="1"/>
  <c r="O1468" i="1" a="1"/>
  <c r="AB1468" i="1" s="1"/>
  <c r="O1469" i="1" a="1"/>
  <c r="AB1469" i="1" s="1"/>
  <c r="O1470" i="1" a="1"/>
  <c r="AB1470" i="1" s="1"/>
  <c r="O1471" i="1" a="1"/>
  <c r="AB1471" i="1" s="1"/>
  <c r="O1472" i="1" a="1"/>
  <c r="AB1472" i="1" s="1"/>
  <c r="O1473" i="1" a="1"/>
  <c r="AB1473" i="1" s="1"/>
  <c r="O1474" i="1" a="1"/>
  <c r="AB1474" i="1" s="1"/>
  <c r="O1475" i="1" a="1"/>
  <c r="AB1475" i="1" s="1"/>
  <c r="O1476" i="1" a="1"/>
  <c r="AB1476" i="1" s="1"/>
  <c r="O1477" i="1" a="1"/>
  <c r="AB1477" i="1" s="1"/>
  <c r="O1478" i="1" a="1"/>
  <c r="AB1478" i="1" s="1"/>
  <c r="O1479" i="1" a="1"/>
  <c r="AB1479" i="1" s="1"/>
  <c r="O1480" i="1" a="1"/>
  <c r="AB1480" i="1" s="1"/>
  <c r="O1481" i="1" a="1"/>
  <c r="AB1481" i="1" s="1"/>
  <c r="O1482" i="1" a="1"/>
  <c r="AB1482" i="1" s="1"/>
  <c r="O1483" i="1" a="1"/>
  <c r="AB1483" i="1" s="1"/>
  <c r="O1484" i="1" a="1"/>
  <c r="AB1484" i="1" s="1"/>
  <c r="O1485" i="1" a="1"/>
  <c r="AB1485" i="1" s="1"/>
  <c r="O1486" i="1" a="1"/>
  <c r="AB1486" i="1" s="1"/>
  <c r="O1487" i="1" a="1"/>
  <c r="AB1487" i="1" s="1"/>
  <c r="O1488" i="1" a="1"/>
  <c r="AB1488" i="1" s="1"/>
  <c r="O1489" i="1" a="1"/>
  <c r="AB1489" i="1" s="1"/>
  <c r="O1490" i="1" a="1"/>
  <c r="AB1490" i="1" s="1"/>
  <c r="O1491" i="1" a="1"/>
  <c r="AB1491" i="1" s="1"/>
  <c r="O1492" i="1" a="1"/>
  <c r="AB1492" i="1" s="1"/>
  <c r="O1493" i="1" a="1"/>
  <c r="AB1493" i="1" s="1"/>
  <c r="O1494" i="1" a="1"/>
  <c r="AB1494" i="1" s="1"/>
  <c r="O1495" i="1" a="1"/>
  <c r="AB1495" i="1" s="1"/>
  <c r="O1496" i="1" a="1"/>
  <c r="AB1496" i="1" s="1"/>
  <c r="O1497" i="1" a="1"/>
  <c r="AB1497" i="1" s="1"/>
  <c r="O1498" i="1" a="1"/>
  <c r="AB1498" i="1" s="1"/>
  <c r="O1499" i="1" a="1"/>
  <c r="AB1499" i="1" s="1"/>
  <c r="O1500" i="1" a="1"/>
  <c r="AB1500" i="1" s="1"/>
  <c r="O1501" i="1" a="1"/>
  <c r="AB1501" i="1" s="1"/>
  <c r="O1502" i="1" a="1"/>
  <c r="AB1502" i="1" s="1"/>
  <c r="O1503" i="1" a="1"/>
  <c r="AB1503" i="1" s="1"/>
  <c r="O1504" i="1" a="1"/>
  <c r="AB1504" i="1" s="1"/>
  <c r="O1505" i="1" a="1"/>
  <c r="AB1505" i="1" s="1"/>
  <c r="O1506" i="1" a="1"/>
  <c r="AB1506" i="1" s="1"/>
  <c r="O1507" i="1" a="1"/>
  <c r="AB1507" i="1" s="1"/>
  <c r="O1508" i="1" a="1"/>
  <c r="AB1508" i="1" s="1"/>
  <c r="O1509" i="1" a="1"/>
  <c r="AB1509" i="1" s="1"/>
  <c r="O1510" i="1" a="1"/>
  <c r="AB1510" i="1" s="1"/>
  <c r="O1511" i="1" a="1"/>
  <c r="AB1511" i="1" s="1"/>
  <c r="O1512" i="1" a="1"/>
  <c r="AB1512" i="1" s="1"/>
  <c r="O1513" i="1" a="1"/>
  <c r="AB1513" i="1" s="1"/>
  <c r="O1514" i="1" a="1"/>
  <c r="AB1514" i="1" s="1"/>
  <c r="O1515" i="1" a="1"/>
  <c r="AB1515" i="1" s="1"/>
  <c r="O1516" i="1" a="1"/>
  <c r="AB1516" i="1" s="1"/>
  <c r="O1517" i="1" a="1"/>
  <c r="AB1517" i="1" s="1"/>
  <c r="O1518" i="1" a="1"/>
  <c r="AB1518" i="1" s="1"/>
  <c r="O1519" i="1" a="1"/>
  <c r="AB1519" i="1" s="1"/>
  <c r="O1520" i="1" a="1"/>
  <c r="AB1520" i="1" s="1"/>
  <c r="O1521" i="1" a="1"/>
  <c r="AB1521" i="1" s="1"/>
  <c r="O1522" i="1" a="1"/>
  <c r="AB1522" i="1" s="1"/>
  <c r="O1523" i="1" a="1"/>
  <c r="AB1523" i="1" s="1"/>
  <c r="O1524" i="1" a="1"/>
  <c r="AB1524" i="1" s="1"/>
  <c r="O1525" i="1" a="1"/>
  <c r="AB1525" i="1" s="1"/>
  <c r="O1526" i="1" a="1"/>
  <c r="AB1526" i="1" s="1"/>
  <c r="O1527" i="1" a="1"/>
  <c r="AB1527" i="1" s="1"/>
  <c r="O1528" i="1" a="1"/>
  <c r="AB1528" i="1" s="1"/>
  <c r="O1529" i="1" a="1"/>
  <c r="AB1529" i="1" s="1"/>
  <c r="O1530" i="1" a="1"/>
  <c r="AB1530" i="1" s="1"/>
  <c r="O1531" i="1" a="1"/>
  <c r="AB1531" i="1" s="1"/>
  <c r="O1532" i="1" a="1"/>
  <c r="AB1532" i="1" s="1"/>
  <c r="O1533" i="1" a="1"/>
  <c r="AB1533" i="1" s="1"/>
  <c r="O1534" i="1" a="1"/>
  <c r="AB1534" i="1" s="1"/>
  <c r="O1535" i="1" a="1"/>
  <c r="AB1535" i="1" s="1"/>
  <c r="O1536" i="1" a="1"/>
  <c r="AB1536" i="1" s="1"/>
  <c r="O1537" i="1" a="1"/>
  <c r="AB1537" i="1" s="1"/>
  <c r="O1538" i="1" a="1"/>
  <c r="AB1538" i="1" s="1"/>
  <c r="O1539" i="1" a="1"/>
  <c r="AB1539" i="1" s="1"/>
  <c r="O1540" i="1" a="1"/>
  <c r="AB1540" i="1" s="1"/>
  <c r="O1541" i="1" a="1"/>
  <c r="AB1541" i="1" s="1"/>
  <c r="O1542" i="1" a="1"/>
  <c r="AB1542" i="1" s="1"/>
  <c r="O1543" i="1" a="1"/>
  <c r="AB1543" i="1" s="1"/>
  <c r="O1544" i="1" a="1"/>
  <c r="AB1544" i="1" s="1"/>
  <c r="O1545" i="1" a="1"/>
  <c r="AB1545" i="1" s="1"/>
  <c r="O1546" i="1" a="1"/>
  <c r="AB1546" i="1" s="1"/>
  <c r="O1547" i="1" a="1"/>
  <c r="AB1547" i="1" s="1"/>
  <c r="O1548" i="1" a="1"/>
  <c r="AB1548" i="1" s="1"/>
  <c r="O1549" i="1" a="1"/>
  <c r="AB1549" i="1" s="1"/>
  <c r="O1550" i="1" a="1"/>
  <c r="AB1550" i="1" s="1"/>
  <c r="O1551" i="1" a="1"/>
  <c r="AB1551" i="1" s="1"/>
  <c r="O1552" i="1" a="1"/>
  <c r="AB1552" i="1" s="1"/>
  <c r="O1553" i="1" a="1"/>
  <c r="AB1553" i="1" s="1"/>
  <c r="O1554" i="1" a="1"/>
  <c r="AB1554" i="1" s="1"/>
  <c r="O1555" i="1" a="1"/>
  <c r="AB1555" i="1" s="1"/>
  <c r="O1556" i="1" a="1"/>
  <c r="AB1556" i="1" s="1"/>
  <c r="O1557" i="1" a="1"/>
  <c r="AB1557" i="1" s="1"/>
  <c r="O1558" i="1" a="1"/>
  <c r="AB1558" i="1" s="1"/>
  <c r="O1559" i="1" a="1"/>
  <c r="AB1559" i="1" s="1"/>
  <c r="O1560" i="1" a="1"/>
  <c r="AB1560" i="1" s="1"/>
  <c r="O1561" i="1" a="1"/>
  <c r="AB1561" i="1" s="1"/>
  <c r="O1562" i="1" a="1"/>
  <c r="AB1562" i="1" s="1"/>
  <c r="O1563" i="1" a="1"/>
  <c r="AB1563" i="1" s="1"/>
  <c r="O1564" i="1" a="1"/>
  <c r="AB1564" i="1" s="1"/>
  <c r="O1565" i="1" a="1"/>
  <c r="AB1565" i="1" s="1"/>
  <c r="O1566" i="1" a="1"/>
  <c r="AB1566" i="1" s="1"/>
  <c r="O1567" i="1" a="1"/>
  <c r="AB1567" i="1" s="1"/>
  <c r="O1568" i="1" a="1"/>
  <c r="AB1568" i="1" s="1"/>
  <c r="O1569" i="1" a="1"/>
  <c r="AB1569" i="1" s="1"/>
  <c r="O1570" i="1" a="1"/>
  <c r="AB1570" i="1" s="1"/>
  <c r="O1571" i="1" a="1"/>
  <c r="AB1571" i="1" s="1"/>
  <c r="O1572" i="1" a="1"/>
  <c r="AB1572" i="1" s="1"/>
  <c r="O1573" i="1" a="1"/>
  <c r="AB1573" i="1" s="1"/>
  <c r="O1574" i="1" a="1"/>
  <c r="AB1574" i="1" s="1"/>
  <c r="O1575" i="1" a="1"/>
  <c r="AB1575" i="1" s="1"/>
  <c r="O1576" i="1" a="1"/>
  <c r="AB1576" i="1" s="1"/>
  <c r="O1577" i="1" a="1"/>
  <c r="AB1577" i="1" s="1"/>
  <c r="O1578" i="1" a="1"/>
  <c r="AB1578" i="1" s="1"/>
  <c r="O1579" i="1" a="1"/>
  <c r="AB1579" i="1" s="1"/>
  <c r="O1580" i="1" a="1"/>
  <c r="AB1580" i="1" s="1"/>
  <c r="O1581" i="1" a="1"/>
  <c r="AB1581" i="1" s="1"/>
  <c r="O1582" i="1" a="1"/>
  <c r="AB1582" i="1" s="1"/>
  <c r="O1583" i="1" a="1"/>
  <c r="AB1583" i="1" s="1"/>
  <c r="O1584" i="1" a="1"/>
  <c r="AB1584" i="1" s="1"/>
  <c r="O1585" i="1" a="1"/>
  <c r="AB1585" i="1" s="1"/>
  <c r="O1586" i="1" a="1"/>
  <c r="AB1586" i="1" s="1"/>
  <c r="O1587" i="1" a="1"/>
  <c r="AB1587" i="1" s="1"/>
  <c r="O1588" i="1" a="1"/>
  <c r="AB1588" i="1" s="1"/>
  <c r="O1589" i="1" a="1"/>
  <c r="AB1589" i="1" s="1"/>
  <c r="O1590" i="1" a="1"/>
  <c r="AB1590" i="1" s="1"/>
  <c r="O1591" i="1" a="1"/>
  <c r="AB1591" i="1" s="1"/>
  <c r="O1592" i="1" a="1"/>
  <c r="AB1592" i="1" s="1"/>
  <c r="O1593" i="1" a="1"/>
  <c r="AB1593" i="1" s="1"/>
  <c r="O1594" i="1" a="1"/>
  <c r="AB1594" i="1" s="1"/>
  <c r="O1595" i="1" a="1"/>
  <c r="AB1595" i="1" s="1"/>
  <c r="O1596" i="1" a="1"/>
  <c r="AB1596" i="1" s="1"/>
  <c r="O1597" i="1" a="1"/>
  <c r="AB1597" i="1" s="1"/>
  <c r="O1598" i="1" a="1"/>
  <c r="AB1598" i="1" s="1"/>
  <c r="O1599" i="1" a="1"/>
  <c r="AB1599" i="1" s="1"/>
  <c r="O1600" i="1" a="1"/>
  <c r="AB1600" i="1" s="1"/>
  <c r="O1601" i="1" a="1"/>
  <c r="AB1601" i="1" s="1"/>
  <c r="O1602" i="1" a="1"/>
  <c r="AB1602" i="1" s="1"/>
  <c r="O1603" i="1" a="1"/>
  <c r="AB1603" i="1" s="1"/>
  <c r="O1604" i="1" a="1"/>
  <c r="AB1604" i="1" s="1"/>
  <c r="O1605" i="1" a="1"/>
  <c r="AB1605" i="1" s="1"/>
  <c r="O1606" i="1" a="1"/>
  <c r="AB1606" i="1" s="1"/>
  <c r="O1607" i="1" a="1"/>
  <c r="AB1607" i="1" s="1"/>
  <c r="O1608" i="1" a="1"/>
  <c r="AB1608" i="1" s="1"/>
  <c r="O1609" i="1" a="1"/>
  <c r="AB1609" i="1" s="1"/>
  <c r="O1610" i="1" a="1"/>
  <c r="AB1610" i="1" s="1"/>
  <c r="O1611" i="1" a="1"/>
  <c r="AB1611" i="1" s="1"/>
  <c r="O1612" i="1" a="1"/>
  <c r="AB1612" i="1" s="1"/>
  <c r="O1613" i="1" a="1"/>
  <c r="AB1613" i="1" s="1"/>
  <c r="O1614" i="1" a="1"/>
  <c r="AB1614" i="1" s="1"/>
  <c r="O1615" i="1" a="1"/>
  <c r="AB1615" i="1" s="1"/>
  <c r="O1616" i="1" a="1"/>
  <c r="AB1616" i="1" s="1"/>
  <c r="O1617" i="1" a="1"/>
  <c r="AB1617" i="1" s="1"/>
  <c r="O1618" i="1" a="1"/>
  <c r="AB1618" i="1" s="1"/>
  <c r="O1619" i="1" a="1"/>
  <c r="AB1619" i="1" s="1"/>
  <c r="O1620" i="1" a="1"/>
  <c r="AB1620" i="1" s="1"/>
  <c r="O1621" i="1" a="1"/>
  <c r="AB1621" i="1" s="1"/>
  <c r="O1622" i="1" a="1"/>
  <c r="AB1622" i="1" s="1"/>
  <c r="O1623" i="1" a="1"/>
  <c r="AB1623" i="1" s="1"/>
  <c r="O1624" i="1" a="1"/>
  <c r="AB1624" i="1" s="1"/>
  <c r="O1625" i="1" a="1"/>
  <c r="AB1625" i="1" s="1"/>
  <c r="O1626" i="1" a="1"/>
  <c r="AB1626" i="1" s="1"/>
  <c r="O1627" i="1" a="1"/>
  <c r="AB1627" i="1" s="1"/>
  <c r="O1628" i="1" a="1"/>
  <c r="AB1628" i="1" s="1"/>
  <c r="O1629" i="1" a="1"/>
  <c r="AB1629" i="1" s="1"/>
  <c r="O1630" i="1" a="1"/>
  <c r="AB1630" i="1" s="1"/>
  <c r="O1631" i="1" a="1"/>
  <c r="AB1631" i="1" s="1"/>
  <c r="O1632" i="1" a="1"/>
  <c r="AB1632" i="1" s="1"/>
  <c r="O1633" i="1" a="1"/>
  <c r="AB1633" i="1" s="1"/>
  <c r="O1634" i="1" a="1"/>
  <c r="AB1634" i="1" s="1"/>
  <c r="O1635" i="1" a="1"/>
  <c r="AB1635" i="1" s="1"/>
  <c r="O1636" i="1" a="1"/>
  <c r="AB1636" i="1" s="1"/>
  <c r="O1637" i="1" a="1"/>
  <c r="AB1637" i="1" s="1"/>
  <c r="O1638" i="1" a="1"/>
  <c r="AB1638" i="1" s="1"/>
  <c r="O1639" i="1" a="1"/>
  <c r="AB1639" i="1" s="1"/>
  <c r="O1640" i="1" a="1"/>
  <c r="AB1640" i="1" s="1"/>
  <c r="O1641" i="1" a="1"/>
  <c r="AB1641" i="1" s="1"/>
  <c r="O1642" i="1" a="1"/>
  <c r="AB1642" i="1" s="1"/>
  <c r="O1643" i="1" a="1"/>
  <c r="AB1643" i="1" s="1"/>
  <c r="O1644" i="1" a="1"/>
  <c r="AB1644" i="1" s="1"/>
  <c r="O1645" i="1" a="1"/>
  <c r="AB1645" i="1" s="1"/>
  <c r="O1646" i="1" a="1"/>
  <c r="AB1646" i="1" s="1"/>
  <c r="O1647" i="1" a="1"/>
  <c r="AB1647" i="1" s="1"/>
  <c r="O1648" i="1" a="1"/>
  <c r="AB1648" i="1" s="1"/>
  <c r="O1649" i="1" a="1"/>
  <c r="AB1649" i="1" s="1"/>
  <c r="O1650" i="1" a="1"/>
  <c r="AB1650" i="1" s="1"/>
  <c r="O1651" i="1" a="1"/>
  <c r="AB1651" i="1" s="1"/>
  <c r="O1652" i="1" a="1"/>
  <c r="AB1652" i="1" s="1"/>
  <c r="O1653" i="1" a="1"/>
  <c r="AB1653" i="1" s="1"/>
  <c r="O1654" i="1" a="1"/>
  <c r="AB1654" i="1" s="1"/>
  <c r="O1655" i="1" a="1"/>
  <c r="AB1655" i="1" s="1"/>
  <c r="O1656" i="1" a="1"/>
  <c r="AB1656" i="1" s="1"/>
  <c r="O1657" i="1" a="1"/>
  <c r="AB1657" i="1" s="1"/>
  <c r="O1658" i="1" a="1"/>
  <c r="AB1658" i="1" s="1"/>
  <c r="O1659" i="1" a="1"/>
  <c r="AB1659" i="1" s="1"/>
  <c r="O1660" i="1" a="1"/>
  <c r="AB1660" i="1" s="1"/>
  <c r="O1661" i="1" a="1"/>
  <c r="AB1661" i="1" s="1"/>
  <c r="O1662" i="1" a="1"/>
  <c r="AB1662" i="1" s="1"/>
  <c r="O1663" i="1" a="1"/>
  <c r="AB1663" i="1" s="1"/>
  <c r="O1664" i="1" a="1"/>
  <c r="AB1664" i="1" s="1"/>
  <c r="O1665" i="1" a="1"/>
  <c r="AB1665" i="1" s="1"/>
  <c r="O1666" i="1" a="1"/>
  <c r="AB1666" i="1" s="1"/>
  <c r="O1667" i="1" a="1"/>
  <c r="AB1667" i="1" s="1"/>
  <c r="O1668" i="1" a="1"/>
  <c r="AB1668" i="1" s="1"/>
  <c r="O1669" i="1" a="1"/>
  <c r="AB1669" i="1" s="1"/>
  <c r="O1670" i="1" a="1"/>
  <c r="AB1670" i="1" s="1"/>
  <c r="O1671" i="1" a="1"/>
  <c r="AB1671" i="1" s="1"/>
  <c r="O1672" i="1" a="1"/>
  <c r="AB1672" i="1" s="1"/>
  <c r="O1673" i="1" a="1"/>
  <c r="AB1673" i="1" s="1"/>
  <c r="O1674" i="1" a="1"/>
  <c r="AB1674" i="1" s="1"/>
  <c r="O1675" i="1" a="1"/>
  <c r="AB1675" i="1" s="1"/>
  <c r="O1676" i="1" a="1"/>
  <c r="AB1676" i="1" s="1"/>
  <c r="O1677" i="1" a="1"/>
  <c r="AB1677" i="1" s="1"/>
  <c r="O1678" i="1" a="1"/>
  <c r="AB1678" i="1" s="1"/>
  <c r="O1679" i="1" a="1"/>
  <c r="AB1679" i="1" s="1"/>
  <c r="O1680" i="1" a="1"/>
  <c r="AB1680" i="1" s="1"/>
  <c r="O1681" i="1" a="1"/>
  <c r="AB1681" i="1" s="1"/>
  <c r="O1682" i="1" a="1"/>
  <c r="AB1682" i="1" s="1"/>
  <c r="O1683" i="1" a="1"/>
  <c r="AB1683" i="1" s="1"/>
  <c r="O1684" i="1" a="1"/>
  <c r="AB1684" i="1" s="1"/>
  <c r="O1685" i="1" a="1"/>
  <c r="AB1685" i="1" s="1"/>
  <c r="O1686" i="1" a="1"/>
  <c r="AB1686" i="1" s="1"/>
  <c r="O1687" i="1" a="1"/>
  <c r="AB1687" i="1" s="1"/>
  <c r="O1688" i="1" a="1"/>
  <c r="AB1688" i="1" s="1"/>
  <c r="O1689" i="1" a="1"/>
  <c r="AB1689" i="1" s="1"/>
  <c r="O1690" i="1" a="1"/>
  <c r="AB1690" i="1" s="1"/>
  <c r="O1691" i="1" a="1"/>
  <c r="AB1691" i="1" s="1"/>
  <c r="O1692" i="1" a="1"/>
  <c r="AB1692" i="1" s="1"/>
  <c r="O1693" i="1" a="1"/>
  <c r="AB1693" i="1" s="1"/>
  <c r="O1694" i="1" a="1"/>
  <c r="AB1694" i="1" s="1"/>
  <c r="O1695" i="1" a="1"/>
  <c r="AB1695" i="1" s="1"/>
  <c r="O1696" i="1" a="1"/>
  <c r="AB1696" i="1" s="1"/>
  <c r="O1697" i="1" a="1"/>
  <c r="AB1697" i="1" s="1"/>
  <c r="O1698" i="1" a="1"/>
  <c r="AB1698" i="1" s="1"/>
  <c r="O1699" i="1" a="1"/>
  <c r="AB1699" i="1" s="1"/>
  <c r="O1700" i="1" a="1"/>
  <c r="AB1700" i="1" s="1"/>
  <c r="O1701" i="1" a="1"/>
  <c r="AB1701" i="1" s="1"/>
  <c r="O1702" i="1" a="1"/>
  <c r="AB1702" i="1" s="1"/>
  <c r="O1703" i="1" a="1"/>
  <c r="AB1703" i="1" s="1"/>
  <c r="O1704" i="1" a="1"/>
  <c r="AB1704" i="1" s="1"/>
  <c r="O1705" i="1" a="1"/>
  <c r="AB1705" i="1" s="1"/>
  <c r="O1706" i="1" a="1"/>
  <c r="AB1706" i="1" s="1"/>
  <c r="O1707" i="1" a="1"/>
  <c r="AB1707" i="1" s="1"/>
  <c r="O1708" i="1" a="1"/>
  <c r="AB1708" i="1" s="1"/>
  <c r="O1709" i="1" a="1"/>
  <c r="AB1709" i="1" s="1"/>
  <c r="O1710" i="1" a="1"/>
  <c r="AB1710" i="1" s="1"/>
  <c r="O1711" i="1" a="1"/>
  <c r="AB1711" i="1" s="1"/>
  <c r="O1712" i="1" a="1"/>
  <c r="AB1712" i="1" s="1"/>
  <c r="O1713" i="1" a="1"/>
  <c r="AB1713" i="1" s="1"/>
  <c r="O1714" i="1" a="1"/>
  <c r="AB1714" i="1" s="1"/>
  <c r="O1715" i="1" a="1"/>
  <c r="AB1715" i="1" s="1"/>
  <c r="O1716" i="1" a="1"/>
  <c r="AB1716" i="1" s="1"/>
  <c r="O1717" i="1" a="1"/>
  <c r="AB1717" i="1" s="1"/>
  <c r="O1718" i="1" a="1"/>
  <c r="AB1718" i="1" s="1"/>
  <c r="O1719" i="1" a="1"/>
  <c r="AB1719" i="1" s="1"/>
  <c r="O1720" i="1" a="1"/>
  <c r="AB1720" i="1" s="1"/>
  <c r="O1721" i="1" a="1"/>
  <c r="AB1721" i="1" s="1"/>
  <c r="O1722" i="1" a="1"/>
  <c r="AB1722" i="1" s="1"/>
  <c r="O1723" i="1" a="1"/>
  <c r="AB1723" i="1" s="1"/>
  <c r="O1724" i="1" a="1"/>
  <c r="AB1724" i="1" s="1"/>
  <c r="O1725" i="1" a="1"/>
  <c r="AB1725" i="1" s="1"/>
  <c r="O1726" i="1" a="1"/>
  <c r="AB1726" i="1" s="1"/>
  <c r="O1727" i="1" a="1"/>
  <c r="AB1727" i="1" s="1"/>
  <c r="O1728" i="1" a="1"/>
  <c r="AB1728" i="1" s="1"/>
  <c r="O1729" i="1" a="1"/>
  <c r="AB1729" i="1" s="1"/>
  <c r="O1730" i="1" a="1"/>
  <c r="AB1730" i="1" s="1"/>
  <c r="O1731" i="1" a="1"/>
  <c r="AB1731" i="1" s="1"/>
  <c r="O1732" i="1" a="1"/>
  <c r="AB1732" i="1" s="1"/>
  <c r="O1733" i="1" a="1"/>
  <c r="AB1733" i="1" s="1"/>
  <c r="O1734" i="1" a="1"/>
  <c r="AB1734" i="1" s="1"/>
  <c r="O1735" i="1" a="1"/>
  <c r="AB1735" i="1" s="1"/>
  <c r="O1736" i="1" a="1"/>
  <c r="AB1736" i="1" s="1"/>
  <c r="O1737" i="1" a="1"/>
  <c r="AB1737" i="1" s="1"/>
  <c r="O1738" i="1" a="1"/>
  <c r="AB1738" i="1" s="1"/>
  <c r="O1739" i="1" a="1"/>
  <c r="AB1739" i="1" s="1"/>
  <c r="O1740" i="1" a="1"/>
  <c r="AB1740" i="1" s="1"/>
  <c r="O1741" i="1" a="1"/>
  <c r="AB1741" i="1" s="1"/>
  <c r="O1742" i="1" a="1"/>
  <c r="AB1742" i="1" s="1"/>
  <c r="O1743" i="1" a="1"/>
  <c r="AB1743" i="1" s="1"/>
  <c r="O1744" i="1" a="1"/>
  <c r="AB1744" i="1" s="1"/>
  <c r="O1745" i="1" a="1"/>
  <c r="AB1745" i="1" s="1"/>
  <c r="O1746" i="1" a="1"/>
  <c r="AB1746" i="1" s="1"/>
  <c r="O1747" i="1" a="1"/>
  <c r="AB1747" i="1" s="1"/>
  <c r="O1748" i="1" a="1"/>
  <c r="AB1748" i="1" s="1"/>
  <c r="O1749" i="1" a="1"/>
  <c r="AB1749" i="1" s="1"/>
  <c r="O1750" i="1" a="1"/>
  <c r="AB1750" i="1" s="1"/>
  <c r="O1751" i="1" a="1"/>
  <c r="AB1751" i="1" s="1"/>
  <c r="O1752" i="1" a="1"/>
  <c r="AB1752" i="1" s="1"/>
  <c r="O1753" i="1" a="1"/>
  <c r="AB1753" i="1" s="1"/>
  <c r="O1754" i="1" a="1"/>
  <c r="AB1754" i="1" s="1"/>
  <c r="O1755" i="1" a="1"/>
  <c r="AB1755" i="1" s="1"/>
  <c r="O1756" i="1" a="1"/>
  <c r="AB1756" i="1" s="1"/>
  <c r="O1757" i="1" a="1"/>
  <c r="AB1757" i="1" s="1"/>
  <c r="O1758" i="1" a="1"/>
  <c r="AB1758" i="1" s="1"/>
  <c r="O1759" i="1" a="1"/>
  <c r="AB1759" i="1" s="1"/>
  <c r="O1760" i="1" a="1"/>
  <c r="AB1760" i="1" s="1"/>
  <c r="O1761" i="1" a="1"/>
  <c r="AB1761" i="1" s="1"/>
  <c r="O1762" i="1" a="1"/>
  <c r="AB1762" i="1" s="1"/>
  <c r="O1763" i="1" a="1"/>
  <c r="AB1763" i="1" s="1"/>
  <c r="O1764" i="1" a="1"/>
  <c r="AB1764" i="1" s="1"/>
  <c r="O1765" i="1" a="1"/>
  <c r="AB1765" i="1" s="1"/>
  <c r="O1766" i="1" a="1"/>
  <c r="AB1766" i="1" s="1"/>
  <c r="O1767" i="1" a="1"/>
  <c r="AB1767" i="1" s="1"/>
  <c r="O1768" i="1" a="1"/>
  <c r="AB1768" i="1" s="1"/>
  <c r="O1769" i="1" a="1"/>
  <c r="AB1769" i="1" s="1"/>
  <c r="O1770" i="1" a="1"/>
  <c r="AB1770" i="1" s="1"/>
  <c r="O1771" i="1" a="1"/>
  <c r="AB1771" i="1" s="1"/>
  <c r="O1772" i="1" a="1"/>
  <c r="AB1772" i="1" s="1"/>
  <c r="O1773" i="1" a="1"/>
  <c r="AB1773" i="1" s="1"/>
  <c r="O1774" i="1" a="1"/>
  <c r="AB1774" i="1" s="1"/>
  <c r="O1775" i="1" a="1"/>
  <c r="AB1775" i="1" s="1"/>
  <c r="O1776" i="1" a="1"/>
  <c r="AB1776" i="1" s="1"/>
  <c r="O1777" i="1" a="1"/>
  <c r="AB1777" i="1" s="1"/>
  <c r="O1778" i="1" a="1"/>
  <c r="AB1778" i="1" s="1"/>
  <c r="O1779" i="1" a="1"/>
  <c r="AB1779" i="1" s="1"/>
  <c r="O1780" i="1" a="1"/>
  <c r="AB1780" i="1" s="1"/>
  <c r="O1781" i="1" a="1"/>
  <c r="AB1781" i="1" s="1"/>
  <c r="O1782" i="1" a="1"/>
  <c r="AB1782" i="1" s="1"/>
  <c r="O1783" i="1" a="1"/>
  <c r="AB1783" i="1" s="1"/>
  <c r="O1784" i="1" a="1"/>
  <c r="AB1784" i="1" s="1"/>
  <c r="O1785" i="1" a="1"/>
  <c r="AB1785" i="1" s="1"/>
  <c r="O1786" i="1" a="1"/>
  <c r="AB1786" i="1" s="1"/>
  <c r="O1787" i="1" a="1"/>
  <c r="AB1787" i="1" s="1"/>
  <c r="O1788" i="1" a="1"/>
  <c r="AB1788" i="1" s="1"/>
  <c r="O1789" i="1" a="1"/>
  <c r="AB1789" i="1" s="1"/>
  <c r="O1790" i="1" a="1"/>
  <c r="AB1790" i="1" s="1"/>
  <c r="O1791" i="1" a="1"/>
  <c r="AB1791" i="1" s="1"/>
  <c r="O1792" i="1" a="1"/>
  <c r="AB1792" i="1" s="1"/>
  <c r="O1793" i="1" a="1"/>
  <c r="AB1793" i="1" s="1"/>
  <c r="O1794" i="1" a="1"/>
  <c r="AB1794" i="1" s="1"/>
  <c r="O1795" i="1" a="1"/>
  <c r="AB1795" i="1" s="1"/>
  <c r="O1796" i="1" a="1"/>
  <c r="AB1796" i="1" s="1"/>
  <c r="O1797" i="1" a="1"/>
  <c r="AB1797" i="1" s="1"/>
  <c r="O1798" i="1" a="1"/>
  <c r="AB1798" i="1" s="1"/>
  <c r="O1799" i="1" a="1"/>
  <c r="AB1799" i="1" s="1"/>
  <c r="O1800" i="1" a="1"/>
  <c r="AB1800" i="1" s="1"/>
  <c r="O1801" i="1" a="1"/>
  <c r="AB1801" i="1" s="1"/>
  <c r="O1802" i="1" a="1"/>
  <c r="AB1802" i="1" s="1"/>
  <c r="O1803" i="1" a="1"/>
  <c r="AB1803" i="1" s="1"/>
  <c r="O1804" i="1" a="1"/>
  <c r="AB1804" i="1" s="1"/>
  <c r="O1805" i="1" a="1"/>
  <c r="AB1805" i="1" s="1"/>
  <c r="O1806" i="1" a="1"/>
  <c r="AB1806" i="1" s="1"/>
  <c r="O1807" i="1" a="1"/>
  <c r="AB1807" i="1" s="1"/>
  <c r="O1808" i="1" a="1"/>
  <c r="AB1808" i="1" s="1"/>
  <c r="O1809" i="1" a="1"/>
  <c r="AB1809" i="1" s="1"/>
  <c r="O1810" i="1" a="1"/>
  <c r="AB1810" i="1" s="1"/>
  <c r="O1811" i="1" a="1"/>
  <c r="AB1811" i="1" s="1"/>
  <c r="O1812" i="1" a="1"/>
  <c r="AB1812" i="1" s="1"/>
  <c r="O1813" i="1" a="1"/>
  <c r="AB1813" i="1" s="1"/>
  <c r="O1814" i="1" a="1"/>
  <c r="AB1814" i="1" s="1"/>
  <c r="O1815" i="1" a="1"/>
  <c r="AB1815" i="1" s="1"/>
  <c r="O1816" i="1" a="1"/>
  <c r="AB1816" i="1" s="1"/>
  <c r="O1817" i="1" a="1"/>
  <c r="AB1817" i="1" s="1"/>
  <c r="O1818" i="1" a="1"/>
  <c r="AB1818" i="1" s="1"/>
  <c r="O1819" i="1" a="1"/>
  <c r="AB1819" i="1" s="1"/>
  <c r="O1820" i="1" a="1"/>
  <c r="AB1820" i="1" s="1"/>
  <c r="O1821" i="1" a="1"/>
  <c r="AB1821" i="1" s="1"/>
  <c r="O1822" i="1" a="1"/>
  <c r="AB1822" i="1" s="1"/>
  <c r="O1823" i="1" a="1"/>
  <c r="AB1823" i="1" s="1"/>
  <c r="O1824" i="1" a="1"/>
  <c r="AB1824" i="1" s="1"/>
  <c r="O1825" i="1" a="1"/>
  <c r="AB1825" i="1" s="1"/>
  <c r="O1826" i="1" a="1"/>
  <c r="AB1826" i="1" s="1"/>
  <c r="O1827" i="1" a="1"/>
  <c r="AB1827" i="1" s="1"/>
  <c r="O1828" i="1" a="1"/>
  <c r="AB1828" i="1" s="1"/>
  <c r="O1829" i="1" a="1"/>
  <c r="AB1829" i="1" s="1"/>
  <c r="O1830" i="1" a="1"/>
  <c r="AB1830" i="1" s="1"/>
  <c r="O1831" i="1" a="1"/>
  <c r="AB1831" i="1" s="1"/>
  <c r="O1832" i="1" a="1"/>
  <c r="AB1832" i="1" s="1"/>
  <c r="O1833" i="1" a="1"/>
  <c r="AB1833" i="1" s="1"/>
  <c r="O1834" i="1" a="1"/>
  <c r="AB1834" i="1" s="1"/>
  <c r="O1835" i="1" a="1"/>
  <c r="AB1835" i="1" s="1"/>
  <c r="O1836" i="1" a="1"/>
  <c r="AB1836" i="1" s="1"/>
  <c r="O1837" i="1" a="1"/>
  <c r="AB1837" i="1" s="1"/>
  <c r="O1838" i="1" a="1"/>
  <c r="AB1838" i="1" s="1"/>
  <c r="O1839" i="1" a="1"/>
  <c r="AB1839" i="1" s="1"/>
  <c r="O1840" i="1" a="1"/>
  <c r="AB1840" i="1" s="1"/>
  <c r="O1841" i="1" a="1"/>
  <c r="AB1841" i="1" s="1"/>
  <c r="O1842" i="1" a="1"/>
  <c r="AB1842" i="1" s="1"/>
  <c r="O1843" i="1" a="1"/>
  <c r="AB1843" i="1" s="1"/>
  <c r="O1844" i="1" a="1"/>
  <c r="AB1844" i="1" s="1"/>
  <c r="O1845" i="1" a="1"/>
  <c r="AB1845" i="1" s="1"/>
  <c r="O1846" i="1" a="1"/>
  <c r="AB1846" i="1" s="1"/>
  <c r="O1847" i="1" a="1"/>
  <c r="AB1847" i="1" s="1"/>
  <c r="O1848" i="1" a="1"/>
  <c r="AB1848" i="1" s="1"/>
  <c r="O1849" i="1" a="1"/>
  <c r="AB1849" i="1" s="1"/>
  <c r="O1850" i="1" a="1"/>
  <c r="AB1850" i="1" s="1"/>
  <c r="O1851" i="1" a="1"/>
  <c r="AB1851" i="1" s="1"/>
  <c r="O1852" i="1" a="1"/>
  <c r="AB1852" i="1" s="1"/>
  <c r="O1853" i="1" a="1"/>
  <c r="AB1853" i="1" s="1"/>
  <c r="O1854" i="1" a="1"/>
  <c r="AB1854" i="1" s="1"/>
  <c r="O1855" i="1" a="1"/>
  <c r="AB1855" i="1" s="1"/>
  <c r="O1856" i="1" a="1"/>
  <c r="AB1856" i="1" s="1"/>
  <c r="O1857" i="1" a="1"/>
  <c r="AB1857" i="1" s="1"/>
  <c r="O1858" i="1" a="1"/>
  <c r="AB1858" i="1" s="1"/>
  <c r="O1859" i="1" a="1"/>
  <c r="AB1859" i="1" s="1"/>
  <c r="O1860" i="1" a="1"/>
  <c r="AB1860" i="1" s="1"/>
  <c r="O1861" i="1" a="1"/>
  <c r="AB1861" i="1" s="1"/>
  <c r="O1862" i="1" a="1"/>
  <c r="AB1862" i="1" s="1"/>
  <c r="O1863" i="1" a="1"/>
  <c r="AB1863" i="1" s="1"/>
  <c r="O1864" i="1" a="1"/>
  <c r="AB1864" i="1" s="1"/>
  <c r="O1865" i="1" a="1"/>
  <c r="AB1865" i="1" s="1"/>
  <c r="O1866" i="1" a="1"/>
  <c r="AB1866" i="1" s="1"/>
  <c r="O1867" i="1" a="1"/>
  <c r="AB1867" i="1" s="1"/>
  <c r="O1868" i="1" a="1"/>
  <c r="AB1868" i="1" s="1"/>
  <c r="O1869" i="1" a="1"/>
  <c r="AB1869" i="1" s="1"/>
  <c r="O1870" i="1" a="1"/>
  <c r="AB1870" i="1" s="1"/>
  <c r="O1871" i="1" a="1"/>
  <c r="AB1871" i="1" s="1"/>
  <c r="O1872" i="1" a="1"/>
  <c r="AB1872" i="1" s="1"/>
  <c r="O1873" i="1" a="1"/>
  <c r="AB1873" i="1" s="1"/>
  <c r="O1874" i="1" a="1"/>
  <c r="AB1874" i="1" s="1"/>
  <c r="O1875" i="1" a="1"/>
  <c r="AB1875" i="1" s="1"/>
  <c r="O1876" i="1" a="1"/>
  <c r="AB1876" i="1" s="1"/>
  <c r="O1877" i="1" a="1"/>
  <c r="AB1877" i="1" s="1"/>
  <c r="O1878" i="1" a="1"/>
  <c r="AB1878" i="1" s="1"/>
  <c r="O1879" i="1" a="1"/>
  <c r="AB1879" i="1" s="1"/>
  <c r="O1880" i="1" a="1"/>
  <c r="AB1880" i="1" s="1"/>
  <c r="O1881" i="1" a="1"/>
  <c r="AB1881" i="1" s="1"/>
  <c r="O1882" i="1" a="1"/>
  <c r="AB1882" i="1" s="1"/>
  <c r="O1883" i="1" a="1"/>
  <c r="AB1883" i="1" s="1"/>
  <c r="O1884" i="1" a="1"/>
  <c r="AB1884" i="1" s="1"/>
  <c r="O1885" i="1" a="1"/>
  <c r="AB1885" i="1" s="1"/>
  <c r="O1886" i="1" a="1"/>
  <c r="AB1886" i="1" s="1"/>
  <c r="O1887" i="1" a="1"/>
  <c r="AB1887" i="1" s="1"/>
  <c r="O1888" i="1" a="1"/>
  <c r="AB1888" i="1" s="1"/>
  <c r="O1889" i="1" a="1"/>
  <c r="AB1889" i="1" s="1"/>
  <c r="O1890" i="1" a="1"/>
  <c r="AB1890" i="1" s="1"/>
  <c r="O1891" i="1" a="1"/>
  <c r="AB1891" i="1" s="1"/>
  <c r="O1892" i="1" a="1"/>
  <c r="AB1892" i="1" s="1"/>
  <c r="O1893" i="1" a="1"/>
  <c r="AB1893" i="1" s="1"/>
  <c r="O1894" i="1" a="1"/>
  <c r="AB1894" i="1" s="1"/>
  <c r="O1895" i="1" a="1"/>
  <c r="AB1895" i="1" s="1"/>
  <c r="O1896" i="1" a="1"/>
  <c r="AB1896" i="1" s="1"/>
  <c r="O1897" i="1" a="1"/>
  <c r="AB1897" i="1" s="1"/>
  <c r="O1898" i="1" a="1"/>
  <c r="AB1898" i="1" s="1"/>
  <c r="O1899" i="1" a="1"/>
  <c r="AB1899" i="1" s="1"/>
  <c r="O1900" i="1" a="1"/>
  <c r="AB1900" i="1" s="1"/>
  <c r="O1901" i="1" a="1"/>
  <c r="AB1901" i="1" s="1"/>
  <c r="O1902" i="1" a="1"/>
  <c r="AB1902" i="1" s="1"/>
  <c r="O1903" i="1" a="1"/>
  <c r="AB1903" i="1" s="1"/>
  <c r="O1904" i="1" a="1"/>
  <c r="AB1904" i="1" s="1"/>
  <c r="O1905" i="1" a="1"/>
  <c r="AB1905" i="1" s="1"/>
  <c r="O1906" i="1" a="1"/>
  <c r="AB1906" i="1" s="1"/>
  <c r="O1907" i="1" a="1"/>
  <c r="AB1907" i="1" s="1"/>
  <c r="O1908" i="1" a="1"/>
  <c r="AB1908" i="1" s="1"/>
  <c r="O1909" i="1" a="1"/>
  <c r="AB1909" i="1" s="1"/>
  <c r="O1910" i="1" a="1"/>
  <c r="AB1910" i="1" s="1"/>
  <c r="O1911" i="1" a="1"/>
  <c r="AB1911" i="1" s="1"/>
  <c r="O1912" i="1" a="1"/>
  <c r="AB1912" i="1" s="1"/>
  <c r="O1913" i="1" a="1"/>
  <c r="AB1913" i="1" s="1"/>
  <c r="O1914" i="1" a="1"/>
  <c r="AB1914" i="1" s="1"/>
  <c r="O1915" i="1" a="1"/>
  <c r="AB1915" i="1" s="1"/>
  <c r="O1916" i="1" a="1"/>
  <c r="AB1916" i="1" s="1"/>
  <c r="O1917" i="1" a="1"/>
  <c r="AB1917" i="1" s="1"/>
  <c r="O1918" i="1" a="1"/>
  <c r="AB1918" i="1" s="1"/>
  <c r="O1919" i="1" a="1"/>
  <c r="AB1919" i="1" s="1"/>
  <c r="O1920" i="1" a="1"/>
  <c r="AB1920" i="1" s="1"/>
  <c r="O1921" i="1" a="1"/>
  <c r="AB1921" i="1" s="1"/>
  <c r="O1922" i="1" a="1"/>
  <c r="AB1922" i="1" s="1"/>
  <c r="O1923" i="1" a="1"/>
  <c r="AB1923" i="1" s="1"/>
  <c r="O1924" i="1" a="1"/>
  <c r="AB1924" i="1" s="1"/>
  <c r="O1925" i="1" a="1"/>
  <c r="AB1925" i="1" s="1"/>
  <c r="O1926" i="1" a="1"/>
  <c r="AB1926" i="1" s="1"/>
  <c r="O1927" i="1" a="1"/>
  <c r="AB1927" i="1" s="1"/>
  <c r="O1928" i="1" a="1"/>
  <c r="AB1928" i="1" s="1"/>
  <c r="O1929" i="1" a="1"/>
  <c r="AB1929" i="1" s="1"/>
  <c r="O1930" i="1" a="1"/>
  <c r="AB1930" i="1" s="1"/>
  <c r="O1931" i="1" a="1"/>
  <c r="AB1931" i="1" s="1"/>
  <c r="O1932" i="1" a="1"/>
  <c r="AB1932" i="1" s="1"/>
  <c r="O1933" i="1" a="1"/>
  <c r="AB1933" i="1" s="1"/>
  <c r="O1934" i="1" a="1"/>
  <c r="AB1934" i="1" s="1"/>
  <c r="O1935" i="1" a="1"/>
  <c r="AB1935" i="1" s="1"/>
  <c r="O1936" i="1" a="1"/>
  <c r="AB1936" i="1" s="1"/>
  <c r="O1937" i="1" a="1"/>
  <c r="AB1937" i="1" s="1"/>
  <c r="O1938" i="1" a="1"/>
  <c r="AB1938" i="1" s="1"/>
  <c r="O1939" i="1" a="1"/>
  <c r="AB1939" i="1" s="1"/>
  <c r="O1940" i="1" a="1"/>
  <c r="AB1940" i="1" s="1"/>
  <c r="O1941" i="1" a="1"/>
  <c r="AB1941" i="1" s="1"/>
  <c r="O1942" i="1" a="1"/>
  <c r="AB1942" i="1" s="1"/>
  <c r="O1943" i="1" a="1"/>
  <c r="AB1943" i="1" s="1"/>
  <c r="O1944" i="1" a="1"/>
  <c r="AB1944" i="1" s="1"/>
  <c r="O1945" i="1" a="1"/>
  <c r="AB1945" i="1" s="1"/>
  <c r="O1946" i="1" a="1"/>
  <c r="AB1946" i="1" s="1"/>
  <c r="O1947" i="1" a="1"/>
  <c r="AB1947" i="1" s="1"/>
  <c r="O1948" i="1" a="1"/>
  <c r="AB1948" i="1" s="1"/>
  <c r="O1949" i="1" a="1"/>
  <c r="AB1949" i="1" s="1"/>
  <c r="O1950" i="1" a="1"/>
  <c r="AB1950" i="1" s="1"/>
  <c r="O1951" i="1" a="1"/>
  <c r="AB1951" i="1" s="1"/>
  <c r="O1952" i="1" a="1"/>
  <c r="AB1952" i="1" s="1"/>
  <c r="O1953" i="1" a="1"/>
  <c r="AB1953" i="1" s="1"/>
  <c r="O1954" i="1" a="1"/>
  <c r="AB1954" i="1" s="1"/>
  <c r="O1955" i="1" a="1"/>
  <c r="AB1955" i="1" s="1"/>
  <c r="O1956" i="1" a="1"/>
  <c r="AB1956" i="1" s="1"/>
  <c r="O1957" i="1" a="1"/>
  <c r="AB1957" i="1" s="1"/>
  <c r="O1958" i="1" a="1"/>
  <c r="AB1958" i="1" s="1"/>
  <c r="O1959" i="1" a="1"/>
  <c r="AB1959" i="1" s="1"/>
  <c r="O1960" i="1" a="1"/>
  <c r="AB1960" i="1" s="1"/>
  <c r="O1961" i="1" a="1"/>
  <c r="AB1961" i="1" s="1"/>
  <c r="O1962" i="1" a="1"/>
  <c r="AB1962" i="1" s="1"/>
  <c r="O1963" i="1" a="1"/>
  <c r="AB1963" i="1" s="1"/>
  <c r="O1964" i="1" a="1"/>
  <c r="AB1964" i="1" s="1"/>
  <c r="O1965" i="1" a="1"/>
  <c r="AB1965" i="1" s="1"/>
  <c r="O1966" i="1" a="1"/>
  <c r="AB1966" i="1" s="1"/>
  <c r="O1967" i="1" a="1"/>
  <c r="AB1967" i="1" s="1"/>
  <c r="O1968" i="1" a="1"/>
  <c r="AB1968" i="1" s="1"/>
  <c r="O1969" i="1" a="1"/>
  <c r="AB1969" i="1" s="1"/>
  <c r="O1970" i="1" a="1"/>
  <c r="AB1970" i="1" s="1"/>
  <c r="O1971" i="1" a="1"/>
  <c r="AB1971" i="1" s="1"/>
  <c r="O1972" i="1" a="1"/>
  <c r="AB1972" i="1" s="1"/>
  <c r="O1973" i="1" a="1"/>
  <c r="AB1973" i="1" s="1"/>
  <c r="O1974" i="1" a="1"/>
  <c r="AB1974" i="1" s="1"/>
  <c r="O1975" i="1" a="1"/>
  <c r="AB1975" i="1" s="1"/>
  <c r="O1976" i="1" a="1"/>
  <c r="AB1976" i="1" s="1"/>
  <c r="O1977" i="1" a="1"/>
  <c r="AB1977" i="1" s="1"/>
  <c r="O1978" i="1" a="1"/>
  <c r="AB1978" i="1" s="1"/>
  <c r="O1979" i="1" a="1"/>
  <c r="AB1979" i="1" s="1"/>
  <c r="O1980" i="1" a="1"/>
  <c r="AB1980" i="1" s="1"/>
  <c r="O1981" i="1" a="1"/>
  <c r="AB1981" i="1" s="1"/>
  <c r="O1982" i="1" a="1"/>
  <c r="AB1982" i="1" s="1"/>
  <c r="O1983" i="1" a="1"/>
  <c r="AB1983" i="1" s="1"/>
  <c r="O1984" i="1" a="1"/>
  <c r="AB1984" i="1" s="1"/>
  <c r="O1985" i="1" a="1"/>
  <c r="AB1985" i="1" s="1"/>
  <c r="O1986" i="1" a="1"/>
  <c r="AB1986" i="1" s="1"/>
  <c r="O1987" i="1" a="1"/>
  <c r="AB1987" i="1" s="1"/>
  <c r="O1988" i="1" a="1"/>
  <c r="AB1988" i="1" s="1"/>
  <c r="O1989" i="1" a="1"/>
  <c r="AB1989" i="1" s="1"/>
  <c r="O1990" i="1" a="1"/>
  <c r="AB1990" i="1" s="1"/>
  <c r="O1991" i="1" a="1"/>
  <c r="AB1991" i="1" s="1"/>
  <c r="O1992" i="1" a="1"/>
  <c r="AB1992" i="1" s="1"/>
  <c r="O1993" i="1" a="1"/>
  <c r="AB1993" i="1" s="1"/>
  <c r="O1994" i="1" a="1"/>
  <c r="AB1994" i="1" s="1"/>
  <c r="O1995" i="1" a="1"/>
  <c r="AB1995" i="1" s="1"/>
  <c r="O1996" i="1" a="1"/>
  <c r="AB1996" i="1" s="1"/>
  <c r="O1997" i="1" a="1"/>
  <c r="AB1997" i="1" s="1"/>
  <c r="O1998" i="1" a="1"/>
  <c r="AB1998" i="1" s="1"/>
  <c r="O1999" i="1" a="1"/>
  <c r="AB1999" i="1" s="1"/>
  <c r="O2000" i="1" a="1"/>
  <c r="AB2000" i="1" s="1"/>
  <c r="O2001" i="1" a="1"/>
  <c r="AB2001" i="1" s="1"/>
  <c r="O2002" i="1" a="1"/>
  <c r="AB2002" i="1" s="1"/>
  <c r="O2003" i="1" a="1"/>
  <c r="AB2003" i="1" s="1"/>
  <c r="O2004" i="1" a="1"/>
  <c r="AB2004" i="1" s="1"/>
  <c r="O2005" i="1" a="1"/>
  <c r="AB2005" i="1" s="1"/>
  <c r="O2006" i="1" a="1"/>
  <c r="AB2006" i="1" s="1"/>
  <c r="O2007" i="1" a="1"/>
  <c r="AB2007" i="1" s="1"/>
  <c r="O2008" i="1" a="1"/>
  <c r="AB2008" i="1" s="1"/>
  <c r="O2009" i="1" a="1"/>
  <c r="AB2009" i="1" s="1"/>
  <c r="O2010" i="1" a="1"/>
  <c r="AB2010" i="1" s="1"/>
  <c r="O2011" i="1" a="1"/>
  <c r="AB2011" i="1" s="1"/>
  <c r="O2012" i="1" a="1"/>
  <c r="AB2012" i="1" s="1"/>
  <c r="O2013" i="1" a="1"/>
  <c r="AB2013" i="1" s="1"/>
  <c r="O2014" i="1" a="1"/>
  <c r="AB2014" i="1" s="1"/>
  <c r="O2015" i="1" a="1"/>
  <c r="AB2015" i="1" s="1"/>
  <c r="O2016" i="1" a="1"/>
  <c r="AB2016" i="1" s="1"/>
  <c r="O2017" i="1" a="1"/>
  <c r="AB2017" i="1" s="1"/>
  <c r="O2018" i="1" a="1"/>
  <c r="AB2018" i="1" s="1"/>
  <c r="O2019" i="1" a="1"/>
  <c r="AB2019" i="1" s="1"/>
  <c r="O2020" i="1" a="1"/>
  <c r="AB2020" i="1" s="1"/>
  <c r="O2021" i="1" a="1"/>
  <c r="AB2021" i="1" s="1"/>
  <c r="O2022" i="1" a="1"/>
  <c r="AB2022" i="1" s="1"/>
  <c r="O2023" i="1" a="1"/>
  <c r="AB2023" i="1" s="1"/>
  <c r="O2024" i="1" a="1"/>
  <c r="AB2024" i="1" s="1"/>
  <c r="O2025" i="1" a="1"/>
  <c r="AB2025" i="1" s="1"/>
  <c r="O2026" i="1" a="1"/>
  <c r="AB2026" i="1" s="1"/>
  <c r="O2027" i="1" a="1"/>
  <c r="AB2027" i="1" s="1"/>
  <c r="O2028" i="1" a="1"/>
  <c r="AB2028" i="1" s="1"/>
  <c r="O2029" i="1" a="1"/>
  <c r="AB2029" i="1" s="1"/>
  <c r="O2030" i="1" a="1"/>
  <c r="AB2030" i="1" s="1"/>
  <c r="O2031" i="1" a="1"/>
  <c r="AB2031" i="1" s="1"/>
  <c r="O2032" i="1" a="1"/>
  <c r="AB2032" i="1" s="1"/>
  <c r="O2033" i="1" a="1"/>
  <c r="AB2033" i="1" s="1"/>
  <c r="O2034" i="1" a="1"/>
  <c r="AB2034" i="1" s="1"/>
  <c r="O2035" i="1" a="1"/>
  <c r="AB2035" i="1" s="1"/>
  <c r="O2036" i="1" a="1"/>
  <c r="AB2036" i="1" s="1"/>
  <c r="O2037" i="1" a="1"/>
  <c r="AB2037" i="1" s="1"/>
  <c r="O2038" i="1" a="1"/>
  <c r="AB2038" i="1" s="1"/>
  <c r="O2039" i="1" a="1"/>
  <c r="AB2039" i="1" s="1"/>
  <c r="O2040" i="1" a="1"/>
  <c r="AB2040" i="1" s="1"/>
  <c r="O2041" i="1" a="1"/>
  <c r="AB2041" i="1" s="1"/>
  <c r="O2042" i="1" a="1"/>
  <c r="AB2042" i="1" s="1"/>
  <c r="O2043" i="1" a="1"/>
  <c r="AB2043" i="1" s="1"/>
  <c r="O2044" i="1" a="1"/>
  <c r="AB2044" i="1" s="1"/>
  <c r="O2045" i="1" a="1"/>
  <c r="AB2045" i="1" s="1"/>
  <c r="O2046" i="1" a="1"/>
  <c r="AB2046" i="1" s="1"/>
  <c r="O2047" i="1" a="1"/>
  <c r="AB2047" i="1" s="1"/>
  <c r="O2048" i="1" a="1"/>
  <c r="AB2048" i="1" s="1"/>
  <c r="O2049" i="1" a="1"/>
  <c r="AB2049" i="1" s="1"/>
  <c r="O2050" i="1" a="1"/>
  <c r="AB2050" i="1" s="1"/>
  <c r="O2051" i="1" a="1"/>
  <c r="AB2051" i="1" s="1"/>
  <c r="O2052" i="1" a="1"/>
  <c r="AB2052" i="1" s="1"/>
  <c r="O2053" i="1" a="1"/>
  <c r="AB2053" i="1" s="1"/>
  <c r="O2054" i="1" a="1"/>
  <c r="AB2054" i="1" s="1"/>
  <c r="O2055" i="1" a="1"/>
  <c r="AB2055" i="1" s="1"/>
  <c r="O2056" i="1" a="1"/>
  <c r="AB2056" i="1" s="1"/>
  <c r="O2057" i="1" a="1"/>
  <c r="AB2057" i="1" s="1"/>
  <c r="O2058" i="1" a="1"/>
  <c r="AB2058" i="1" s="1"/>
  <c r="O2059" i="1" a="1"/>
  <c r="AB2059" i="1" s="1"/>
  <c r="O2060" i="1" a="1"/>
  <c r="AB2060" i="1" s="1"/>
  <c r="O2061" i="1" a="1"/>
  <c r="AB2061" i="1" s="1"/>
  <c r="O2062" i="1" a="1"/>
  <c r="AB2062" i="1" s="1"/>
  <c r="O2063" i="1" a="1"/>
  <c r="AB2063" i="1" s="1"/>
  <c r="O2064" i="1" a="1"/>
  <c r="AB2064" i="1" s="1"/>
  <c r="O2065" i="1" a="1"/>
  <c r="AB2065" i="1" s="1"/>
  <c r="O2066" i="1" a="1"/>
  <c r="AB2066" i="1" s="1"/>
  <c r="O2067" i="1" a="1"/>
  <c r="AB2067" i="1" s="1"/>
  <c r="O2068" i="1" a="1"/>
  <c r="AB2068" i="1" s="1"/>
  <c r="O2069" i="1" a="1"/>
  <c r="AB2069" i="1" s="1"/>
  <c r="O2070" i="1" a="1"/>
  <c r="AB2070" i="1" s="1"/>
  <c r="O2071" i="1" a="1"/>
  <c r="AB2071" i="1" s="1"/>
  <c r="O2072" i="1" a="1"/>
  <c r="AB2072" i="1" s="1"/>
  <c r="O2073" i="1" a="1"/>
  <c r="AB2073" i="1" s="1"/>
  <c r="O2074" i="1" a="1"/>
  <c r="AB2074" i="1" s="1"/>
  <c r="O2075" i="1" a="1"/>
  <c r="AB2075" i="1" s="1"/>
  <c r="O2076" i="1" a="1"/>
  <c r="AB2076" i="1" s="1"/>
  <c r="O2077" i="1" a="1"/>
  <c r="AB2077" i="1" s="1"/>
  <c r="O2078" i="1" a="1"/>
  <c r="AB2078" i="1" s="1"/>
  <c r="O2079" i="1" a="1"/>
  <c r="AB2079" i="1" s="1"/>
  <c r="O2080" i="1" a="1"/>
  <c r="AB2080" i="1" s="1"/>
  <c r="O2081" i="1" a="1"/>
  <c r="AB2081" i="1" s="1"/>
  <c r="O2082" i="1" a="1"/>
  <c r="AB2082" i="1" s="1"/>
  <c r="O2083" i="1" a="1"/>
  <c r="AB2083" i="1" s="1"/>
  <c r="O2084" i="1" a="1"/>
  <c r="AB2084" i="1" s="1"/>
  <c r="O2085" i="1" a="1"/>
  <c r="AB2085" i="1" s="1"/>
  <c r="O2086" i="1" a="1"/>
  <c r="AB2086" i="1" s="1"/>
  <c r="O2087" i="1" a="1"/>
  <c r="AB2087" i="1" s="1"/>
  <c r="O2088" i="1" a="1"/>
  <c r="AB2088" i="1" s="1"/>
  <c r="O2089" i="1" a="1"/>
  <c r="AB2089" i="1" s="1"/>
  <c r="O2090" i="1" a="1"/>
  <c r="AB2090" i="1" s="1"/>
  <c r="O2091" i="1" a="1"/>
  <c r="AB2091" i="1" s="1"/>
  <c r="O2092" i="1" a="1"/>
  <c r="AB2092" i="1" s="1"/>
  <c r="O2093" i="1" a="1"/>
  <c r="AB2093" i="1" s="1"/>
  <c r="O2094" i="1" a="1"/>
  <c r="AB2094" i="1" s="1"/>
  <c r="O2095" i="1" a="1"/>
  <c r="AB2095" i="1" s="1"/>
  <c r="O2096" i="1" a="1"/>
  <c r="AB2096" i="1" s="1"/>
  <c r="O2097" i="1" a="1"/>
  <c r="AB2097" i="1" s="1"/>
  <c r="O2098" i="1" a="1"/>
  <c r="AB2098" i="1" s="1"/>
  <c r="O2099" i="1" a="1"/>
  <c r="AB2099" i="1" s="1"/>
  <c r="O2100" i="1" a="1"/>
  <c r="AB2100" i="1" s="1"/>
  <c r="O2101" i="1" a="1"/>
  <c r="AB2101" i="1" s="1"/>
  <c r="O2102" i="1" a="1"/>
  <c r="AB2102" i="1" s="1"/>
  <c r="O2103" i="1" a="1"/>
  <c r="AB2103" i="1" s="1"/>
  <c r="O2104" i="1" a="1"/>
  <c r="AB2104" i="1" s="1"/>
  <c r="O2105" i="1" a="1"/>
  <c r="AB2105" i="1" s="1"/>
  <c r="O2106" i="1" a="1"/>
  <c r="AB2106" i="1" s="1"/>
  <c r="O2107" i="1" a="1"/>
  <c r="AB2107" i="1" s="1"/>
  <c r="O2108" i="1" a="1"/>
  <c r="AB2108" i="1" s="1"/>
  <c r="O2109" i="1" a="1"/>
  <c r="AB2109" i="1" s="1"/>
  <c r="O2110" i="1" a="1"/>
  <c r="AB2110" i="1" s="1"/>
  <c r="O2111" i="1" a="1"/>
  <c r="AB2111" i="1" s="1"/>
  <c r="O2112" i="1" a="1"/>
  <c r="AB2112" i="1" s="1"/>
  <c r="O2113" i="1" a="1"/>
  <c r="AB2113" i="1" s="1"/>
  <c r="O2114" i="1" a="1"/>
  <c r="AB2114" i="1" s="1"/>
  <c r="O2115" i="1" a="1"/>
  <c r="AB2115" i="1" s="1"/>
  <c r="O2116" i="1" a="1"/>
  <c r="AB2116" i="1" s="1"/>
  <c r="O2117" i="1" a="1"/>
  <c r="AB2117" i="1" s="1"/>
  <c r="O2118" i="1" a="1"/>
  <c r="AB2118" i="1" s="1"/>
  <c r="O2119" i="1" a="1"/>
  <c r="AB2119" i="1" s="1"/>
  <c r="O2120" i="1" a="1"/>
  <c r="AB2120" i="1" s="1"/>
  <c r="O2121" i="1" a="1"/>
  <c r="AB2121" i="1" s="1"/>
  <c r="O2122" i="1" a="1"/>
  <c r="AB2122" i="1" s="1"/>
  <c r="O2123" i="1" a="1"/>
  <c r="AB2123" i="1" s="1"/>
  <c r="O2124" i="1" a="1"/>
  <c r="AB2124" i="1" s="1"/>
  <c r="O2125" i="1" a="1"/>
  <c r="AB2125" i="1" s="1"/>
  <c r="O2126" i="1" a="1"/>
  <c r="AB2126" i="1" s="1"/>
  <c r="O2127" i="1" a="1"/>
  <c r="AB2127" i="1" s="1"/>
  <c r="O2128" i="1" a="1"/>
  <c r="AB2128" i="1" s="1"/>
  <c r="O2129" i="1" a="1"/>
  <c r="AB2129" i="1" s="1"/>
  <c r="O2130" i="1" a="1"/>
  <c r="AB2130" i="1" s="1"/>
  <c r="O2131" i="1" a="1"/>
  <c r="AB2131" i="1" s="1"/>
  <c r="O2132" i="1" a="1"/>
  <c r="AB2132" i="1" s="1"/>
  <c r="O2133" i="1" a="1"/>
  <c r="AB2133" i="1" s="1"/>
  <c r="O2134" i="1" a="1"/>
  <c r="AB2134" i="1" s="1"/>
  <c r="O2135" i="1" a="1"/>
  <c r="AB2135" i="1" s="1"/>
  <c r="O2136" i="1" a="1"/>
  <c r="AB2136" i="1" s="1"/>
  <c r="O2137" i="1" a="1"/>
  <c r="AB2137" i="1" s="1"/>
  <c r="O2138" i="1" a="1"/>
  <c r="AB2138" i="1" s="1"/>
  <c r="O2139" i="1" a="1"/>
  <c r="AB2139" i="1" s="1"/>
  <c r="O2140" i="1" a="1"/>
  <c r="AB2140" i="1" s="1"/>
  <c r="O2141" i="1" a="1"/>
  <c r="AB2141" i="1" s="1"/>
  <c r="O2142" i="1" a="1"/>
  <c r="AB2142" i="1" s="1"/>
  <c r="O2143" i="1" a="1"/>
  <c r="AB2143" i="1" s="1"/>
  <c r="O2144" i="1" a="1"/>
  <c r="AB2144" i="1" s="1"/>
  <c r="O2145" i="1" a="1"/>
  <c r="AB2145" i="1" s="1"/>
  <c r="O2146" i="1" a="1"/>
  <c r="AB2146" i="1" s="1"/>
  <c r="O2147" i="1" a="1"/>
  <c r="AB2147" i="1" s="1"/>
  <c r="O2148" i="1" a="1"/>
  <c r="AB2148" i="1" s="1"/>
  <c r="O2149" i="1" a="1"/>
  <c r="AB2149" i="1" s="1"/>
  <c r="O2150" i="1" a="1"/>
  <c r="AB2150" i="1" s="1"/>
  <c r="O2151" i="1" a="1"/>
  <c r="AB2151" i="1" s="1"/>
  <c r="O2152" i="1" a="1"/>
  <c r="AB2152" i="1" s="1"/>
  <c r="O2153" i="1" a="1"/>
  <c r="AB2153" i="1" s="1"/>
  <c r="O2154" i="1" a="1"/>
  <c r="AB2154" i="1" s="1"/>
  <c r="O2155" i="1" a="1"/>
  <c r="AB2155" i="1" s="1"/>
  <c r="O2156" i="1" a="1"/>
  <c r="AB2156" i="1" s="1"/>
  <c r="O2157" i="1" a="1"/>
  <c r="AB2157" i="1" s="1"/>
  <c r="O2158" i="1" a="1"/>
  <c r="AB2158" i="1" s="1"/>
  <c r="O2159" i="1" a="1"/>
  <c r="AB2159" i="1" s="1"/>
  <c r="O2160" i="1" a="1"/>
  <c r="AB2160" i="1" s="1"/>
  <c r="O2161" i="1" a="1"/>
  <c r="AB2161" i="1" s="1"/>
  <c r="O2162" i="1" a="1"/>
  <c r="AB2162" i="1" s="1"/>
  <c r="O2163" i="1" a="1"/>
  <c r="AB2163" i="1" s="1"/>
  <c r="O2164" i="1" a="1"/>
  <c r="AB2164" i="1" s="1"/>
  <c r="O2165" i="1" a="1"/>
  <c r="AB2165" i="1" s="1"/>
  <c r="O2166" i="1" a="1"/>
  <c r="AB2166" i="1" s="1"/>
  <c r="O2167" i="1" a="1"/>
  <c r="AB2167" i="1" s="1"/>
  <c r="O2168" i="1" a="1"/>
  <c r="AB2168" i="1" s="1"/>
  <c r="O2169" i="1" a="1"/>
  <c r="AB2169" i="1" s="1"/>
  <c r="O2170" i="1" a="1"/>
  <c r="AB2170" i="1" s="1"/>
  <c r="O2171" i="1" a="1"/>
  <c r="AB2171" i="1" s="1"/>
  <c r="O2172" i="1" a="1"/>
  <c r="AB2172" i="1" s="1"/>
  <c r="O2173" i="1" a="1"/>
  <c r="AB2173" i="1" s="1"/>
  <c r="O2174" i="1" a="1"/>
  <c r="AB2174" i="1" s="1"/>
  <c r="O2175" i="1" a="1"/>
  <c r="AB2175" i="1" s="1"/>
  <c r="O2176" i="1" a="1"/>
  <c r="AB2176" i="1" s="1"/>
  <c r="O2177" i="1" a="1"/>
  <c r="AB2177" i="1" s="1"/>
  <c r="O2178" i="1" a="1"/>
  <c r="AB2178" i="1" s="1"/>
  <c r="O2179" i="1" a="1"/>
  <c r="AB2179" i="1" s="1"/>
  <c r="O2180" i="1" a="1"/>
  <c r="AB2180" i="1" s="1"/>
  <c r="O2181" i="1" a="1"/>
  <c r="AB2181" i="1" s="1"/>
  <c r="O2182" i="1" a="1"/>
  <c r="AB2182" i="1" s="1"/>
  <c r="O2183" i="1" a="1"/>
  <c r="AB2183" i="1" s="1"/>
  <c r="O2184" i="1" a="1"/>
  <c r="AB2184" i="1" s="1"/>
  <c r="O2185" i="1" a="1"/>
  <c r="AB2185" i="1" s="1"/>
  <c r="O2186" i="1" a="1"/>
  <c r="AB2186" i="1" s="1"/>
  <c r="O2187" i="1" a="1"/>
  <c r="AB2187" i="1" s="1"/>
  <c r="O2188" i="1" a="1"/>
  <c r="AB2188" i="1" s="1"/>
  <c r="O2189" i="1" a="1"/>
  <c r="AB2189" i="1" s="1"/>
  <c r="O2190" i="1" a="1"/>
  <c r="AB2190" i="1" s="1"/>
  <c r="O2191" i="1" a="1"/>
  <c r="AB2191" i="1" s="1"/>
  <c r="O2192" i="1" a="1"/>
  <c r="AB2192" i="1" s="1"/>
  <c r="O2193" i="1" a="1"/>
  <c r="AB2193" i="1" s="1"/>
  <c r="O2194" i="1" a="1"/>
  <c r="AB2194" i="1" s="1"/>
  <c r="O2195" i="1" a="1"/>
  <c r="AB2195" i="1" s="1"/>
  <c r="O2196" i="1" a="1"/>
  <c r="AB2196" i="1" s="1"/>
  <c r="O2197" i="1" a="1"/>
  <c r="AB2197" i="1" s="1"/>
  <c r="O2198" i="1" a="1"/>
  <c r="AB2198" i="1" s="1"/>
  <c r="O2199" i="1" a="1"/>
  <c r="AB2199" i="1" s="1"/>
  <c r="O2200" i="1" a="1"/>
  <c r="AB2200" i="1" s="1"/>
  <c r="O2201" i="1" a="1"/>
  <c r="AB2201" i="1" s="1"/>
  <c r="O2202" i="1" a="1"/>
  <c r="AB2202" i="1" s="1"/>
  <c r="O2203" i="1" a="1"/>
  <c r="AB2203" i="1" s="1"/>
  <c r="O2204" i="1" a="1"/>
  <c r="AB2204" i="1" s="1"/>
  <c r="O2205" i="1" a="1"/>
  <c r="AB2205" i="1" s="1"/>
  <c r="O2206" i="1" a="1"/>
  <c r="AB2206" i="1" s="1"/>
  <c r="O2207" i="1" a="1"/>
  <c r="AB2207" i="1" s="1"/>
  <c r="O2208" i="1" a="1"/>
  <c r="AB2208" i="1" s="1"/>
  <c r="O2209" i="1" a="1"/>
  <c r="AB2209" i="1" s="1"/>
  <c r="O2210" i="1" a="1"/>
  <c r="AB2210" i="1" s="1"/>
  <c r="O2211" i="1" a="1"/>
  <c r="AB2211" i="1" s="1"/>
  <c r="O2212" i="1" a="1"/>
  <c r="AB2212" i="1" s="1"/>
  <c r="O2213" i="1" a="1"/>
  <c r="AB2213" i="1" s="1"/>
  <c r="O2214" i="1" a="1"/>
  <c r="AB2214" i="1" s="1"/>
  <c r="O2215" i="1" a="1"/>
  <c r="AB2215" i="1" s="1"/>
  <c r="O2216" i="1" a="1"/>
  <c r="AB2216" i="1" s="1"/>
  <c r="O2217" i="1" a="1"/>
  <c r="AB2217" i="1" s="1"/>
  <c r="O2218" i="1" a="1"/>
  <c r="AB2218" i="1" s="1"/>
  <c r="O2219" i="1" a="1"/>
  <c r="AB2219" i="1" s="1"/>
  <c r="O2220" i="1" a="1"/>
  <c r="AB2220" i="1" s="1"/>
  <c r="O2221" i="1" a="1"/>
  <c r="AB2221" i="1" s="1"/>
  <c r="O2222" i="1" a="1"/>
  <c r="AB2222" i="1" s="1"/>
  <c r="O2223" i="1" a="1"/>
  <c r="AB2223" i="1" s="1"/>
  <c r="O2224" i="1" a="1"/>
  <c r="AB2224" i="1" s="1"/>
  <c r="O2225" i="1" a="1"/>
  <c r="AB2225" i="1" s="1"/>
  <c r="O2226" i="1" a="1"/>
  <c r="AB2226" i="1" s="1"/>
  <c r="O2227" i="1" a="1"/>
  <c r="AB2227" i="1" s="1"/>
  <c r="O2228" i="1" a="1"/>
  <c r="AB2228" i="1" s="1"/>
  <c r="O2229" i="1" a="1"/>
  <c r="AB2229" i="1" s="1"/>
  <c r="O2230" i="1" a="1"/>
  <c r="AB2230" i="1" s="1"/>
  <c r="O2231" i="1" a="1"/>
  <c r="AB2231" i="1" s="1"/>
  <c r="O2232" i="1" a="1"/>
  <c r="AB2232" i="1" s="1"/>
  <c r="O2233" i="1" a="1"/>
  <c r="AB2233" i="1" s="1"/>
  <c r="O2234" i="1" a="1"/>
  <c r="AB2234" i="1" s="1"/>
  <c r="O2235" i="1" a="1"/>
  <c r="AB2235" i="1" s="1"/>
  <c r="O2236" i="1" a="1"/>
  <c r="AB2236" i="1" s="1"/>
  <c r="O2237" i="1" a="1"/>
  <c r="AB2237" i="1" s="1"/>
  <c r="O2238" i="1" a="1"/>
  <c r="AB2238" i="1" s="1"/>
  <c r="O2239" i="1" a="1"/>
  <c r="AB2239" i="1" s="1"/>
  <c r="O2240" i="1" a="1"/>
  <c r="AB2240" i="1" s="1"/>
  <c r="O2241" i="1" a="1"/>
  <c r="AB2241" i="1" s="1"/>
  <c r="O2242" i="1" a="1"/>
  <c r="AB2242" i="1" s="1"/>
  <c r="O2243" i="1" a="1"/>
  <c r="AB2243" i="1" s="1"/>
  <c r="O2244" i="1" a="1"/>
  <c r="AB2244" i="1" s="1"/>
  <c r="O2245" i="1" a="1"/>
  <c r="AB2245" i="1" s="1"/>
  <c r="O2246" i="1" a="1"/>
  <c r="AB2246" i="1" s="1"/>
  <c r="O2247" i="1" a="1"/>
  <c r="AB2247" i="1" s="1"/>
  <c r="O2248" i="1" a="1"/>
  <c r="AB2248" i="1" s="1"/>
  <c r="O2249" i="1" a="1"/>
  <c r="AB2249" i="1" s="1"/>
  <c r="O2250" i="1" a="1"/>
  <c r="AB2250" i="1" s="1"/>
  <c r="O2251" i="1" a="1"/>
  <c r="AB2251" i="1" s="1"/>
  <c r="O2252" i="1" a="1"/>
  <c r="AB2252" i="1" s="1"/>
  <c r="O2253" i="1" a="1"/>
  <c r="AB2253" i="1" s="1"/>
  <c r="O2254" i="1" a="1"/>
  <c r="AB2254" i="1" s="1"/>
  <c r="O2255" i="1" a="1"/>
  <c r="AB2255" i="1" s="1"/>
  <c r="O2256" i="1" a="1"/>
  <c r="AB2256" i="1" s="1"/>
  <c r="O2257" i="1" a="1"/>
  <c r="AB2257" i="1" s="1"/>
  <c r="O2258" i="1" a="1"/>
  <c r="AB2258" i="1" s="1"/>
  <c r="O2259" i="1" a="1"/>
  <c r="AB2259" i="1" s="1"/>
  <c r="O2260" i="1" a="1"/>
  <c r="AB2260" i="1" s="1"/>
  <c r="O2261" i="1" a="1"/>
  <c r="AB2261" i="1" s="1"/>
  <c r="O2262" i="1" a="1"/>
  <c r="AB2262" i="1" s="1"/>
  <c r="O2263" i="1" a="1"/>
  <c r="AB2263" i="1" s="1"/>
  <c r="O2264" i="1" a="1"/>
  <c r="AB2264" i="1" s="1"/>
  <c r="O2265" i="1" a="1"/>
  <c r="AB2265" i="1" s="1"/>
  <c r="O2266" i="1" a="1"/>
  <c r="AB2266" i="1" s="1"/>
  <c r="O2267" i="1" a="1"/>
  <c r="AB2267" i="1" s="1"/>
  <c r="O2268" i="1" a="1"/>
  <c r="AB2268" i="1" s="1"/>
  <c r="O2269" i="1" a="1"/>
  <c r="AB2269" i="1" s="1"/>
  <c r="O2270" i="1" a="1"/>
  <c r="AB2270" i="1" s="1"/>
  <c r="O2271" i="1" a="1"/>
  <c r="AB2271" i="1" s="1"/>
  <c r="O2272" i="1" a="1"/>
  <c r="AB2272" i="1" s="1"/>
  <c r="O2273" i="1" a="1"/>
  <c r="AB2273" i="1" s="1"/>
  <c r="O2274" i="1" a="1"/>
  <c r="AB2274" i="1" s="1"/>
  <c r="O2275" i="1" a="1"/>
  <c r="AB2275" i="1" s="1"/>
  <c r="O2276" i="1" a="1"/>
  <c r="AB2276" i="1" s="1"/>
  <c r="O2277" i="1" a="1"/>
  <c r="AB2277" i="1" s="1"/>
  <c r="O2278" i="1" a="1"/>
  <c r="AB2278" i="1" s="1"/>
  <c r="O2279" i="1" a="1"/>
  <c r="AB2279" i="1" s="1"/>
  <c r="O2280" i="1" a="1"/>
  <c r="AB2280" i="1" s="1"/>
  <c r="O2281" i="1" a="1"/>
  <c r="AB2281" i="1" s="1"/>
  <c r="O2282" i="1" a="1"/>
  <c r="AB2282" i="1" s="1"/>
  <c r="O2283" i="1" a="1"/>
  <c r="AB2283" i="1" s="1"/>
  <c r="O2284" i="1" a="1"/>
  <c r="AB2284" i="1" s="1"/>
  <c r="O2285" i="1" a="1"/>
  <c r="AB2285" i="1" s="1"/>
  <c r="O2286" i="1" a="1"/>
  <c r="AB2286" i="1" s="1"/>
  <c r="O2287" i="1" a="1"/>
  <c r="AB2287" i="1" s="1"/>
  <c r="O2288" i="1" a="1"/>
  <c r="AB2288" i="1" s="1"/>
  <c r="O2289" i="1" a="1"/>
  <c r="AB2289" i="1" s="1"/>
  <c r="O2290" i="1" a="1"/>
  <c r="AB2290" i="1" s="1"/>
  <c r="O2291" i="1" a="1"/>
  <c r="AB2291" i="1" s="1"/>
  <c r="O2292" i="1" a="1"/>
  <c r="AB2292" i="1" s="1"/>
  <c r="O2293" i="1" a="1"/>
  <c r="AB2293" i="1" s="1"/>
  <c r="O2294" i="1" a="1"/>
  <c r="AB2294" i="1" s="1"/>
  <c r="O2295" i="1" a="1"/>
  <c r="AB2295" i="1" s="1"/>
  <c r="O2296" i="1" a="1"/>
  <c r="AB2296" i="1" s="1"/>
  <c r="O2297" i="1" a="1"/>
  <c r="AB2297" i="1" s="1"/>
  <c r="O2298" i="1" a="1"/>
  <c r="AB2298" i="1" s="1"/>
  <c r="O2299" i="1" a="1"/>
  <c r="AB2299" i="1" s="1"/>
  <c r="O2300" i="1" a="1"/>
  <c r="AB2300" i="1" s="1"/>
  <c r="O2301" i="1" a="1"/>
  <c r="AB2301" i="1" s="1"/>
  <c r="O2302" i="1" a="1"/>
  <c r="AB2302" i="1" s="1"/>
  <c r="O2303" i="1" a="1"/>
  <c r="AB2303" i="1" s="1"/>
  <c r="O2304" i="1" a="1"/>
  <c r="AB2304" i="1" s="1"/>
  <c r="O2305" i="1" a="1"/>
  <c r="AB2305" i="1" s="1"/>
  <c r="O2306" i="1" a="1"/>
  <c r="AB2306" i="1" s="1"/>
  <c r="O2307" i="1" a="1"/>
  <c r="AB2307" i="1" s="1"/>
  <c r="O2308" i="1" a="1"/>
  <c r="AB2308" i="1" s="1"/>
  <c r="O2309" i="1" a="1"/>
  <c r="AB2309" i="1" s="1"/>
  <c r="O2310" i="1" a="1"/>
  <c r="AB2310" i="1" s="1"/>
  <c r="O2311" i="1" a="1"/>
  <c r="AB2311" i="1" s="1"/>
  <c r="O2312" i="1" a="1"/>
  <c r="AB2312" i="1" s="1"/>
  <c r="O2313" i="1" a="1"/>
  <c r="AB2313" i="1" s="1"/>
  <c r="O2314" i="1" a="1"/>
  <c r="AB2314" i="1" s="1"/>
  <c r="O2315" i="1" a="1"/>
  <c r="AB2315" i="1" s="1"/>
  <c r="O2316" i="1" a="1"/>
  <c r="AB2316" i="1" s="1"/>
  <c r="O2317" i="1" a="1"/>
  <c r="AB2317" i="1" s="1"/>
  <c r="O2318" i="1" a="1"/>
  <c r="AB2318" i="1" s="1"/>
  <c r="O2319" i="1" a="1"/>
  <c r="AB2319" i="1" s="1"/>
  <c r="O2320" i="1" a="1"/>
  <c r="AB2320" i="1" s="1"/>
  <c r="O2321" i="1" a="1"/>
  <c r="AB2321" i="1" s="1"/>
  <c r="O2322" i="1" a="1"/>
  <c r="AB2322" i="1" s="1"/>
  <c r="O2323" i="1" a="1"/>
  <c r="AB2323" i="1" s="1"/>
  <c r="O2324" i="1" a="1"/>
  <c r="AB2324" i="1" s="1"/>
  <c r="O2325" i="1" a="1"/>
  <c r="AB2325" i="1" s="1"/>
  <c r="O2326" i="1" a="1"/>
  <c r="AB2326" i="1" s="1"/>
  <c r="O2327" i="1" a="1"/>
  <c r="AB2327" i="1" s="1"/>
  <c r="O2328" i="1" a="1"/>
  <c r="AB2328" i="1" s="1"/>
  <c r="O2329" i="1" a="1"/>
  <c r="AB2329" i="1" s="1"/>
  <c r="O2330" i="1" a="1"/>
  <c r="AB2330" i="1" s="1"/>
  <c r="O2331" i="1" a="1"/>
  <c r="AB2331" i="1" s="1"/>
  <c r="O2332" i="1" a="1"/>
  <c r="AB2332" i="1" s="1"/>
  <c r="O2333" i="1" a="1"/>
  <c r="AB2333" i="1" s="1"/>
  <c r="O2334" i="1" a="1"/>
  <c r="AB2334" i="1" s="1"/>
  <c r="O2335" i="1" a="1"/>
  <c r="AB2335" i="1" s="1"/>
  <c r="O2336" i="1" a="1"/>
  <c r="AB2336" i="1" s="1"/>
  <c r="O2337" i="1" a="1"/>
  <c r="AB2337" i="1" s="1"/>
  <c r="O2338" i="1" a="1"/>
  <c r="AB2338" i="1" s="1"/>
  <c r="O2339" i="1" a="1"/>
  <c r="AB2339" i="1" s="1"/>
  <c r="O2340" i="1" a="1"/>
  <c r="AB2340" i="1" s="1"/>
  <c r="O2341" i="1" a="1"/>
  <c r="AB2341" i="1" s="1"/>
  <c r="O2342" i="1" a="1"/>
  <c r="AB2342" i="1" s="1"/>
  <c r="O2343" i="1" a="1"/>
  <c r="AB2343" i="1" s="1"/>
  <c r="O2344" i="1" a="1"/>
  <c r="AB2344" i="1" s="1"/>
  <c r="O2345" i="1" a="1"/>
  <c r="AB2345" i="1" s="1"/>
  <c r="O2346" i="1" a="1"/>
  <c r="AB2346" i="1" s="1"/>
  <c r="O2347" i="1" a="1"/>
  <c r="AB2347" i="1" s="1"/>
  <c r="O2348" i="1" a="1"/>
  <c r="AB2348" i="1" s="1"/>
  <c r="O2349" i="1" a="1"/>
  <c r="AB2349" i="1" s="1"/>
  <c r="O2350" i="1" a="1"/>
  <c r="AB2350" i="1" s="1"/>
  <c r="O2351" i="1" a="1"/>
  <c r="AB2351" i="1" s="1"/>
  <c r="O2352" i="1" a="1"/>
  <c r="AB2352" i="1" s="1"/>
  <c r="O2353" i="1" a="1"/>
  <c r="AB2353" i="1" s="1"/>
  <c r="O2354" i="1" a="1"/>
  <c r="AB2354" i="1" s="1"/>
  <c r="O2355" i="1" a="1"/>
  <c r="AB2355" i="1" s="1"/>
  <c r="O2356" i="1" a="1"/>
  <c r="AB2356" i="1" s="1"/>
  <c r="O2357" i="1" a="1"/>
  <c r="AB2357" i="1" s="1"/>
  <c r="O2358" i="1" a="1"/>
  <c r="AB2358" i="1" s="1"/>
  <c r="O2359" i="1" a="1"/>
  <c r="AB2359" i="1" s="1"/>
  <c r="O2360" i="1" a="1"/>
  <c r="AB2360" i="1" s="1"/>
  <c r="O2361" i="1" a="1"/>
  <c r="AB2361" i="1" s="1"/>
  <c r="O2362" i="1" a="1"/>
  <c r="AB2362" i="1" s="1"/>
  <c r="O2363" i="1" a="1"/>
  <c r="AB2363" i="1" s="1"/>
  <c r="O2364" i="1" a="1"/>
  <c r="AB2364" i="1" s="1"/>
  <c r="O2365" i="1" a="1"/>
  <c r="AB2365" i="1" s="1"/>
  <c r="O2366" i="1" a="1"/>
  <c r="AB2366" i="1" s="1"/>
  <c r="O2367" i="1" a="1"/>
  <c r="AB2367" i="1" s="1"/>
  <c r="O2368" i="1" a="1"/>
  <c r="AB2368" i="1" s="1"/>
  <c r="O2369" i="1" a="1"/>
  <c r="AB2369" i="1" s="1"/>
  <c r="O2370" i="1" a="1"/>
  <c r="AB2370" i="1" s="1"/>
  <c r="O2371" i="1" a="1"/>
  <c r="AB2371" i="1" s="1"/>
  <c r="O2372" i="1" a="1"/>
  <c r="AB2372" i="1" s="1"/>
  <c r="O2373" i="1" a="1"/>
  <c r="AB2373" i="1" s="1"/>
  <c r="O2374" i="1" a="1"/>
  <c r="AB2374" i="1" s="1"/>
  <c r="O2375" i="1" a="1"/>
  <c r="AB2375" i="1" s="1"/>
  <c r="O2376" i="1" a="1"/>
  <c r="AB2376" i="1" s="1"/>
  <c r="O2377" i="1" a="1"/>
  <c r="AB2377" i="1" s="1"/>
  <c r="O2378" i="1" a="1"/>
  <c r="AB2378" i="1" s="1"/>
  <c r="O2379" i="1" a="1"/>
  <c r="AB2379" i="1" s="1"/>
  <c r="O2380" i="1" a="1"/>
  <c r="AB2380" i="1" s="1"/>
  <c r="O2381" i="1" a="1"/>
  <c r="AB2381" i="1" s="1"/>
  <c r="O2382" i="1" a="1"/>
  <c r="AB2382" i="1" s="1"/>
  <c r="O2383" i="1" a="1"/>
  <c r="AB2383" i="1" s="1"/>
  <c r="O2384" i="1" a="1"/>
  <c r="AB2384" i="1" s="1"/>
  <c r="O2385" i="1" a="1"/>
  <c r="AB2385" i="1" s="1"/>
  <c r="O2386" i="1" a="1"/>
  <c r="AB2386" i="1" s="1"/>
  <c r="O2387" i="1" a="1"/>
  <c r="AB2387" i="1" s="1"/>
  <c r="O2388" i="1" a="1"/>
  <c r="AB2388" i="1" s="1"/>
  <c r="O2389" i="1" a="1"/>
  <c r="AB2389" i="1" s="1"/>
  <c r="O2390" i="1" a="1"/>
  <c r="AB2390" i="1" s="1"/>
  <c r="O2391" i="1" a="1"/>
  <c r="AB2391" i="1" s="1"/>
  <c r="O2392" i="1" a="1"/>
  <c r="AB2392" i="1" s="1"/>
  <c r="O2393" i="1" a="1"/>
  <c r="AB2393" i="1" s="1"/>
  <c r="O2394" i="1" a="1"/>
  <c r="AB2394" i="1" s="1"/>
  <c r="O2395" i="1" a="1"/>
  <c r="AB2395" i="1" s="1"/>
  <c r="O2396" i="1" a="1"/>
  <c r="AB2396" i="1" s="1"/>
  <c r="O2397" i="1" a="1"/>
  <c r="AB2397" i="1" s="1"/>
  <c r="O2398" i="1" a="1"/>
  <c r="AB2398" i="1" s="1"/>
  <c r="O2399" i="1" a="1"/>
  <c r="AB2399" i="1" s="1"/>
  <c r="O2400" i="1" a="1"/>
  <c r="AB2400" i="1" s="1"/>
  <c r="O2401" i="1" a="1"/>
  <c r="AB2401" i="1" s="1"/>
  <c r="O2402" i="1" a="1"/>
  <c r="AB2402" i="1" s="1"/>
  <c r="O2403" i="1" a="1"/>
  <c r="AB2403" i="1" s="1"/>
  <c r="O2404" i="1" a="1"/>
  <c r="AB2404" i="1" s="1"/>
  <c r="O2405" i="1" a="1"/>
  <c r="AB2405" i="1" s="1"/>
  <c r="O2406" i="1" a="1"/>
  <c r="AB2406" i="1" s="1"/>
  <c r="O2407" i="1" a="1"/>
  <c r="AB2407" i="1" s="1"/>
  <c r="O2408" i="1" a="1"/>
  <c r="AB2408" i="1" s="1"/>
  <c r="O2409" i="1" a="1"/>
  <c r="AB2409" i="1" s="1"/>
  <c r="O2410" i="1" a="1"/>
  <c r="AB2410" i="1" s="1"/>
  <c r="O2411" i="1" a="1"/>
  <c r="AB2411" i="1" s="1"/>
  <c r="O2412" i="1" a="1"/>
  <c r="AB2412" i="1" s="1"/>
  <c r="O2413" i="1" a="1"/>
  <c r="AB2413" i="1" s="1"/>
  <c r="O2414" i="1" a="1"/>
  <c r="AB2414" i="1" s="1"/>
  <c r="O2415" i="1" a="1"/>
  <c r="AB2415" i="1" s="1"/>
  <c r="O2416" i="1" a="1"/>
  <c r="AB2416" i="1" s="1"/>
  <c r="O2417" i="1" a="1"/>
  <c r="AB2417" i="1" s="1"/>
  <c r="O2418" i="1" a="1"/>
  <c r="AB2418" i="1" s="1"/>
  <c r="O2419" i="1" a="1"/>
  <c r="AB2419" i="1" s="1"/>
  <c r="O2420" i="1" a="1"/>
  <c r="AB2420" i="1" s="1"/>
  <c r="O2421" i="1" a="1"/>
  <c r="AB2421" i="1" s="1"/>
  <c r="O2422" i="1" a="1"/>
  <c r="AB2422" i="1" s="1"/>
  <c r="O2423" i="1" a="1"/>
  <c r="AB2423" i="1" s="1"/>
  <c r="O2424" i="1" a="1"/>
  <c r="AB2424" i="1" s="1"/>
  <c r="O2425" i="1" a="1"/>
  <c r="AB2425" i="1" s="1"/>
  <c r="O2426" i="1" a="1"/>
  <c r="AB2426" i="1" s="1"/>
  <c r="O2427" i="1" a="1"/>
  <c r="AB2427" i="1" s="1"/>
  <c r="O2428" i="1" a="1"/>
  <c r="AB2428" i="1" s="1"/>
  <c r="O2429" i="1" a="1"/>
  <c r="AB2429" i="1" s="1"/>
  <c r="O2430" i="1" a="1"/>
  <c r="AB2430" i="1" s="1"/>
  <c r="O2431" i="1" a="1"/>
  <c r="AB2431" i="1" s="1"/>
  <c r="O2432" i="1" a="1"/>
  <c r="AB2432" i="1" s="1"/>
  <c r="O2433" i="1" a="1"/>
  <c r="AB2433" i="1" s="1"/>
  <c r="O2434" i="1" a="1"/>
  <c r="AB2434" i="1" s="1"/>
  <c r="O2435" i="1" a="1"/>
  <c r="AB2435" i="1" s="1"/>
  <c r="O2436" i="1" a="1"/>
  <c r="AB2436" i="1" s="1"/>
  <c r="O2437" i="1" a="1"/>
  <c r="AB2437" i="1" s="1"/>
  <c r="O2438" i="1" a="1"/>
  <c r="AB2438" i="1" s="1"/>
  <c r="O2439" i="1" a="1"/>
  <c r="AB2439" i="1" s="1"/>
  <c r="O2440" i="1" a="1"/>
  <c r="AB2440" i="1" s="1"/>
  <c r="O2441" i="1" a="1"/>
  <c r="AB2441" i="1" s="1"/>
  <c r="O2442" i="1" a="1"/>
  <c r="AB2442" i="1" s="1"/>
  <c r="O2443" i="1" a="1"/>
  <c r="AB2443" i="1" s="1"/>
  <c r="O2444" i="1" a="1"/>
  <c r="AB2444" i="1" s="1"/>
  <c r="O2445" i="1" a="1"/>
  <c r="AB2445" i="1" s="1"/>
  <c r="O2446" i="1" a="1"/>
  <c r="AB2446" i="1" s="1"/>
  <c r="O2447" i="1" a="1"/>
  <c r="AB2447" i="1" s="1"/>
  <c r="O2448" i="1" a="1"/>
  <c r="AB2448" i="1" s="1"/>
  <c r="O2449" i="1" a="1"/>
  <c r="AB2449" i="1" s="1"/>
  <c r="O2450" i="1" a="1"/>
  <c r="AB2450" i="1" s="1"/>
  <c r="O2451" i="1" a="1"/>
  <c r="AB2451" i="1" s="1"/>
  <c r="O2452" i="1" a="1"/>
  <c r="AB2452" i="1" s="1"/>
  <c r="O2453" i="1" a="1"/>
  <c r="AB2453" i="1" s="1"/>
  <c r="O2454" i="1" a="1"/>
  <c r="AB2454" i="1" s="1"/>
  <c r="O2455" i="1" a="1"/>
  <c r="AB2455" i="1" s="1"/>
  <c r="O2456" i="1" a="1"/>
  <c r="AB2456" i="1" s="1"/>
  <c r="O2457" i="1" a="1"/>
  <c r="AB2457" i="1" s="1"/>
  <c r="O2458" i="1" a="1"/>
  <c r="AB2458" i="1" s="1"/>
  <c r="O2459" i="1" a="1"/>
  <c r="AB2459" i="1" s="1"/>
  <c r="O2460" i="1" a="1"/>
  <c r="AB2460" i="1" s="1"/>
  <c r="O2461" i="1" a="1"/>
  <c r="AB2461" i="1" s="1"/>
  <c r="O2462" i="1" a="1"/>
  <c r="AB2462" i="1" s="1"/>
  <c r="O2463" i="1" a="1"/>
  <c r="AB2463" i="1" s="1"/>
  <c r="O2464" i="1" a="1"/>
  <c r="AB2464" i="1" s="1"/>
  <c r="O2465" i="1" a="1"/>
  <c r="AB2465" i="1" s="1"/>
  <c r="O2466" i="1" a="1"/>
  <c r="AB2466" i="1" s="1"/>
  <c r="O2467" i="1" a="1"/>
  <c r="AB2467" i="1" s="1"/>
  <c r="O2468" i="1" a="1"/>
  <c r="AB2468" i="1" s="1"/>
  <c r="O2469" i="1" a="1"/>
  <c r="AB2469" i="1" s="1"/>
  <c r="O2470" i="1" a="1"/>
  <c r="AB2470" i="1" s="1"/>
  <c r="O2471" i="1" a="1"/>
  <c r="AB2471" i="1" s="1"/>
  <c r="O2472" i="1" a="1"/>
  <c r="AB2472" i="1" s="1"/>
  <c r="O2473" i="1" a="1"/>
  <c r="AB2473" i="1" s="1"/>
  <c r="O2474" i="1" a="1"/>
  <c r="AB2474" i="1" s="1"/>
  <c r="O2475" i="1" a="1"/>
  <c r="AB2475" i="1" s="1"/>
  <c r="O2476" i="1" a="1"/>
  <c r="AB2476" i="1" s="1"/>
  <c r="O2477" i="1" a="1"/>
  <c r="AB2477" i="1" s="1"/>
  <c r="O2478" i="1" a="1"/>
  <c r="AB2478" i="1" s="1"/>
  <c r="O2479" i="1" a="1"/>
  <c r="AB2479" i="1" s="1"/>
  <c r="O2480" i="1" a="1"/>
  <c r="AB2480" i="1" s="1"/>
  <c r="O2481" i="1" a="1"/>
  <c r="AB2481" i="1" s="1"/>
  <c r="O2482" i="1" a="1"/>
  <c r="AB2482" i="1" s="1"/>
  <c r="O2483" i="1" a="1"/>
  <c r="AB2483" i="1" s="1"/>
  <c r="O2484" i="1" a="1"/>
  <c r="AB2484" i="1" s="1"/>
  <c r="O2485" i="1" a="1"/>
  <c r="AB2485" i="1" s="1"/>
  <c r="O2486" i="1" a="1"/>
  <c r="AB2486" i="1" s="1"/>
  <c r="O2487" i="1" a="1"/>
  <c r="AB2487" i="1" s="1"/>
  <c r="O2488" i="1" a="1"/>
  <c r="AB2488" i="1" s="1"/>
  <c r="O2489" i="1" a="1"/>
  <c r="AB2489" i="1" s="1"/>
  <c r="O2490" i="1" a="1"/>
  <c r="AB2490" i="1" s="1"/>
  <c r="O2491" i="1" a="1"/>
  <c r="AB2491" i="1" s="1"/>
  <c r="O2492" i="1" a="1"/>
  <c r="AB2492" i="1" s="1"/>
  <c r="O2493" i="1" a="1"/>
  <c r="AB2493" i="1" s="1"/>
  <c r="O2494" i="1" a="1"/>
  <c r="AB2494" i="1" s="1"/>
  <c r="O2495" i="1" a="1"/>
  <c r="AB2495" i="1" s="1"/>
  <c r="O2496" i="1" a="1"/>
  <c r="AB2496" i="1" s="1"/>
  <c r="O2497" i="1" a="1"/>
  <c r="AB2497" i="1" s="1"/>
  <c r="O2498" i="1" a="1"/>
  <c r="AB2498" i="1" s="1"/>
  <c r="O2499" i="1" a="1"/>
  <c r="AB2499" i="1" s="1"/>
  <c r="O2500" i="1" a="1"/>
  <c r="AB2500" i="1" s="1"/>
  <c r="O2501" i="1" a="1"/>
  <c r="AB2501" i="1" s="1"/>
  <c r="O2502" i="1" a="1"/>
  <c r="AB2502" i="1" s="1"/>
  <c r="O2503" i="1" a="1"/>
  <c r="AB2503" i="1" s="1"/>
  <c r="O2504" i="1" a="1"/>
  <c r="AB2504" i="1" s="1"/>
  <c r="O2505" i="1" a="1"/>
  <c r="AB2505" i="1" s="1"/>
  <c r="O2506" i="1" a="1"/>
  <c r="AB2506" i="1" s="1"/>
  <c r="O2507" i="1" a="1"/>
  <c r="AB2507" i="1" s="1"/>
  <c r="O2508" i="1" a="1"/>
  <c r="AB2508" i="1" s="1"/>
  <c r="O2509" i="1" a="1"/>
  <c r="AB2509" i="1" s="1"/>
  <c r="O2510" i="1" a="1"/>
  <c r="AB2510" i="1" s="1"/>
  <c r="O2511" i="1" a="1"/>
  <c r="AB2511" i="1" s="1"/>
  <c r="O2512" i="1" a="1"/>
  <c r="AB2512" i="1" s="1"/>
  <c r="O2513" i="1" a="1"/>
  <c r="AB2513" i="1" s="1"/>
  <c r="O2514" i="1" a="1"/>
  <c r="AB2514" i="1" s="1"/>
  <c r="O2515" i="1" a="1"/>
  <c r="AB2515" i="1" s="1"/>
  <c r="O2516" i="1" a="1"/>
  <c r="AB2516" i="1" s="1"/>
  <c r="O2517" i="1" a="1"/>
  <c r="AB2517" i="1" s="1"/>
  <c r="O2518" i="1" a="1"/>
  <c r="AB2518" i="1" s="1"/>
  <c r="O2519" i="1" a="1"/>
  <c r="AB2519" i="1" s="1"/>
  <c r="O2520" i="1" a="1"/>
  <c r="AB2520" i="1" s="1"/>
  <c r="O2521" i="1" a="1"/>
  <c r="AB2521" i="1" s="1"/>
  <c r="O2522" i="1" a="1"/>
  <c r="AB2522" i="1" s="1"/>
  <c r="O2523" i="1" a="1"/>
  <c r="AB2523" i="1" s="1"/>
  <c r="O2524" i="1" a="1"/>
  <c r="AB2524" i="1" s="1"/>
  <c r="O2525" i="1" a="1"/>
  <c r="AB2525" i="1" s="1"/>
  <c r="O2526" i="1" a="1"/>
  <c r="AB2526" i="1" s="1"/>
  <c r="O2527" i="1" a="1"/>
  <c r="AB2527" i="1" s="1"/>
  <c r="O2528" i="1" a="1"/>
  <c r="AB2528" i="1" s="1"/>
  <c r="O2529" i="1" a="1"/>
  <c r="AB2529" i="1" s="1"/>
  <c r="O2530" i="1" a="1"/>
  <c r="AB2530" i="1" s="1"/>
  <c r="O2531" i="1" a="1"/>
  <c r="AB2531" i="1" s="1"/>
  <c r="O2532" i="1" a="1"/>
  <c r="AB2532" i="1" s="1"/>
  <c r="O2533" i="1" a="1"/>
  <c r="AB2533" i="1" s="1"/>
  <c r="O2534" i="1" a="1"/>
  <c r="AB2534" i="1" s="1"/>
  <c r="O2535" i="1" a="1"/>
  <c r="AB2535" i="1" s="1"/>
  <c r="O2536" i="1" a="1"/>
  <c r="AB2536" i="1" s="1"/>
  <c r="O2537" i="1" a="1"/>
  <c r="AB2537" i="1" s="1"/>
  <c r="O2538" i="1" a="1"/>
  <c r="AB2538" i="1" s="1"/>
  <c r="O2539" i="1" a="1"/>
  <c r="AB2539" i="1" s="1"/>
  <c r="O2540" i="1" a="1"/>
  <c r="AB2540" i="1" s="1"/>
  <c r="O2541" i="1" a="1"/>
  <c r="AB2541" i="1" s="1"/>
  <c r="O2542" i="1" a="1"/>
  <c r="AB2542" i="1" s="1"/>
  <c r="O2543" i="1" a="1"/>
  <c r="AB2543" i="1" s="1"/>
  <c r="O2544" i="1" a="1"/>
  <c r="AB2544" i="1" s="1"/>
  <c r="O2545" i="1" a="1"/>
  <c r="AB2545" i="1" s="1"/>
  <c r="O2546" i="1" a="1"/>
  <c r="AB2546" i="1" s="1"/>
  <c r="O2547" i="1" a="1"/>
  <c r="AB2547" i="1" s="1"/>
  <c r="O2548" i="1" a="1"/>
  <c r="AB2548" i="1" s="1"/>
  <c r="O2549" i="1" a="1"/>
  <c r="AB2549" i="1" s="1"/>
  <c r="O2550" i="1" a="1"/>
  <c r="AB2550" i="1" s="1"/>
  <c r="O2551" i="1" a="1"/>
  <c r="AB2551" i="1" s="1"/>
  <c r="O2552" i="1" a="1"/>
  <c r="AB2552" i="1" s="1"/>
  <c r="O2553" i="1" a="1"/>
  <c r="AB2553" i="1" s="1"/>
  <c r="O2554" i="1" a="1"/>
  <c r="AB2554" i="1" s="1"/>
  <c r="O2555" i="1" a="1"/>
  <c r="AB2555" i="1" s="1"/>
  <c r="O2556" i="1" a="1"/>
  <c r="AB2556" i="1" s="1"/>
  <c r="O2557" i="1" a="1"/>
  <c r="AB2557" i="1" s="1"/>
  <c r="O2558" i="1" a="1"/>
  <c r="AB2558" i="1" s="1"/>
  <c r="O2559" i="1" a="1"/>
  <c r="AB2559" i="1" s="1"/>
  <c r="O2560" i="1" a="1"/>
  <c r="AB2560" i="1" s="1"/>
  <c r="O2561" i="1" a="1"/>
  <c r="AB2561" i="1" s="1"/>
  <c r="O2562" i="1" a="1"/>
  <c r="AB2562" i="1" s="1"/>
  <c r="O2563" i="1" a="1"/>
  <c r="AB2563" i="1" s="1"/>
  <c r="O2564" i="1" a="1"/>
  <c r="AB2564" i="1" s="1"/>
  <c r="O2565" i="1" a="1"/>
  <c r="AB2565" i="1" s="1"/>
  <c r="O2566" i="1" a="1"/>
  <c r="AB2566" i="1" s="1"/>
  <c r="O2567" i="1" a="1"/>
  <c r="AB2567" i="1" s="1"/>
  <c r="O2568" i="1" a="1"/>
  <c r="AB2568" i="1" s="1"/>
  <c r="O2569" i="1" a="1"/>
  <c r="AB2569" i="1" s="1"/>
  <c r="O2570" i="1" a="1"/>
  <c r="AB2570" i="1" s="1"/>
  <c r="O2571" i="1" a="1"/>
  <c r="AB2571" i="1" s="1"/>
  <c r="O2572" i="1" a="1"/>
  <c r="AB2572" i="1" s="1"/>
  <c r="O2573" i="1" a="1"/>
  <c r="AB2573" i="1" s="1"/>
  <c r="O2574" i="1" a="1"/>
  <c r="AB2574" i="1" s="1"/>
  <c r="O2575" i="1" a="1"/>
  <c r="AB2575" i="1" s="1"/>
  <c r="O2576" i="1" a="1"/>
  <c r="AB2576" i="1" s="1"/>
  <c r="O2577" i="1" a="1"/>
  <c r="AB2577" i="1" s="1"/>
  <c r="O2578" i="1" a="1"/>
  <c r="AB2578" i="1" s="1"/>
  <c r="O2579" i="1" a="1"/>
  <c r="AB2579" i="1" s="1"/>
  <c r="O2580" i="1" a="1"/>
  <c r="AB2580" i="1" s="1"/>
  <c r="O2581" i="1" a="1"/>
  <c r="AB2581" i="1" s="1"/>
  <c r="O2582" i="1" a="1"/>
  <c r="AB2582" i="1" s="1"/>
  <c r="O2583" i="1" a="1"/>
  <c r="AB2583" i="1" s="1"/>
  <c r="O2584" i="1" a="1"/>
  <c r="AB2584" i="1" s="1"/>
  <c r="O2585" i="1" a="1"/>
  <c r="AB2585" i="1" s="1"/>
  <c r="O2586" i="1" a="1"/>
  <c r="AB2586" i="1" s="1"/>
  <c r="O2587" i="1" a="1"/>
  <c r="AB2587" i="1" s="1"/>
  <c r="O2588" i="1" a="1"/>
  <c r="AB2588" i="1" s="1"/>
  <c r="O2589" i="1" a="1"/>
  <c r="AB2589" i="1" s="1"/>
  <c r="O2590" i="1" a="1"/>
  <c r="AB2590" i="1" s="1"/>
  <c r="O2591" i="1" a="1"/>
  <c r="AB2591" i="1" s="1"/>
  <c r="O2592" i="1" a="1"/>
  <c r="AB2592" i="1" s="1"/>
  <c r="O2593" i="1" a="1"/>
  <c r="AB2593" i="1" s="1"/>
  <c r="O2594" i="1" a="1"/>
  <c r="AB2594" i="1" s="1"/>
  <c r="O2595" i="1" a="1"/>
  <c r="AB2595" i="1" s="1"/>
  <c r="O2596" i="1" a="1"/>
  <c r="AB2596" i="1" s="1"/>
  <c r="O2597" i="1" a="1"/>
  <c r="AB2597" i="1" s="1"/>
  <c r="O2598" i="1" a="1"/>
  <c r="AB2598" i="1" s="1"/>
  <c r="O2599" i="1" a="1"/>
  <c r="AB2599" i="1" s="1"/>
  <c r="O2600" i="1" a="1"/>
  <c r="AB2600" i="1" s="1"/>
  <c r="O2601" i="1" a="1"/>
  <c r="AB2601" i="1" s="1"/>
  <c r="O2602" i="1" a="1"/>
  <c r="AB2602" i="1" s="1"/>
  <c r="O2603" i="1" a="1"/>
  <c r="AB2603" i="1" s="1"/>
  <c r="O2604" i="1" a="1"/>
  <c r="AB2604" i="1" s="1"/>
  <c r="O2605" i="1" a="1"/>
  <c r="AB2605" i="1" s="1"/>
  <c r="O2606" i="1" a="1"/>
  <c r="AB2606" i="1" s="1"/>
  <c r="O2607" i="1" a="1"/>
  <c r="AB2607" i="1" s="1"/>
  <c r="O2608" i="1" a="1"/>
  <c r="AB2608" i="1" s="1"/>
  <c r="O2609" i="1" a="1"/>
  <c r="AB2609" i="1" s="1"/>
  <c r="O2610" i="1" a="1"/>
  <c r="AB2610" i="1" s="1"/>
  <c r="O2611" i="1" a="1"/>
  <c r="AB2611" i="1" s="1"/>
  <c r="O2612" i="1" a="1"/>
  <c r="AB2612" i="1" s="1"/>
  <c r="O2613" i="1" a="1"/>
  <c r="AB2613" i="1" s="1"/>
  <c r="O2614" i="1" a="1"/>
  <c r="AB2614" i="1" s="1"/>
  <c r="O2615" i="1" a="1"/>
  <c r="AB2615" i="1" s="1"/>
  <c r="O2616" i="1" a="1"/>
  <c r="AB2616" i="1" s="1"/>
  <c r="O2617" i="1" a="1"/>
  <c r="AB2617" i="1" s="1"/>
  <c r="O2618" i="1" a="1"/>
  <c r="AB2618" i="1" s="1"/>
  <c r="O2619" i="1" a="1"/>
  <c r="AB2619" i="1" s="1"/>
  <c r="O2620" i="1" a="1"/>
  <c r="AB2620" i="1" s="1"/>
  <c r="O2621" i="1" a="1"/>
  <c r="AB2621" i="1" s="1"/>
  <c r="O2622" i="1" a="1"/>
  <c r="AB2622" i="1" s="1"/>
  <c r="O2623" i="1" a="1"/>
  <c r="AB2623" i="1" s="1"/>
  <c r="O2624" i="1" a="1"/>
  <c r="AB2624" i="1" s="1"/>
  <c r="O2625" i="1" a="1"/>
  <c r="AB2625" i="1" s="1"/>
  <c r="O2626" i="1" a="1"/>
  <c r="AB2626" i="1" s="1"/>
  <c r="O2627" i="1" a="1"/>
  <c r="AB2627" i="1" s="1"/>
  <c r="O2628" i="1" a="1"/>
  <c r="AB2628" i="1" s="1"/>
  <c r="O2629" i="1" a="1"/>
  <c r="AB2629" i="1" s="1"/>
  <c r="O2630" i="1" a="1"/>
  <c r="AB2630" i="1" s="1"/>
  <c r="O2631" i="1" a="1"/>
  <c r="AB2631" i="1" s="1"/>
  <c r="O2632" i="1" a="1"/>
  <c r="AB2632" i="1" s="1"/>
  <c r="O2633" i="1" a="1"/>
  <c r="AB2633" i="1" s="1"/>
  <c r="O2634" i="1" a="1"/>
  <c r="AB2634" i="1" s="1"/>
  <c r="O2635" i="1" a="1"/>
  <c r="AB2635" i="1" s="1"/>
  <c r="O2636" i="1" a="1"/>
  <c r="AB2636" i="1" s="1"/>
  <c r="O2637" i="1" a="1"/>
  <c r="AB2637" i="1" s="1"/>
  <c r="O2638" i="1" a="1"/>
  <c r="AB2638" i="1" s="1"/>
  <c r="O2639" i="1" a="1"/>
  <c r="AB2639" i="1" s="1"/>
  <c r="O2640" i="1" a="1"/>
  <c r="AB2640" i="1" s="1"/>
  <c r="O2641" i="1" a="1"/>
  <c r="AB2641" i="1" s="1"/>
  <c r="O2642" i="1" a="1"/>
  <c r="AB2642" i="1" s="1"/>
  <c r="O2643" i="1" a="1"/>
  <c r="AB2643" i="1" s="1"/>
  <c r="O2644" i="1" a="1"/>
  <c r="AB2644" i="1" s="1"/>
  <c r="O2645" i="1" a="1"/>
  <c r="AB2645" i="1" s="1"/>
  <c r="O2646" i="1" a="1"/>
  <c r="AB2646" i="1" s="1"/>
  <c r="O2647" i="1" a="1"/>
  <c r="AB2647" i="1" s="1"/>
  <c r="O2648" i="1" a="1"/>
  <c r="AB2648" i="1" s="1"/>
  <c r="O2649" i="1" a="1"/>
  <c r="AB2649" i="1" s="1"/>
  <c r="O2650" i="1" a="1"/>
  <c r="AB2650" i="1" s="1"/>
  <c r="O2651" i="1" a="1"/>
  <c r="AB2651" i="1" s="1"/>
  <c r="O2652" i="1" a="1"/>
  <c r="AB2652" i="1" s="1"/>
  <c r="O2653" i="1" a="1"/>
  <c r="AB2653" i="1" s="1"/>
  <c r="O2654" i="1" a="1"/>
  <c r="AB2654" i="1" s="1"/>
  <c r="O2655" i="1" a="1"/>
  <c r="AB2655" i="1" s="1"/>
  <c r="O2656" i="1" a="1"/>
  <c r="AB2656" i="1" s="1"/>
  <c r="O2657" i="1" a="1"/>
  <c r="AB2657" i="1" s="1"/>
  <c r="O2658" i="1" a="1"/>
  <c r="AB2658" i="1" s="1"/>
  <c r="O2659" i="1" a="1"/>
  <c r="AB2659" i="1" s="1"/>
  <c r="O2660" i="1" a="1"/>
  <c r="AB2660" i="1" s="1"/>
  <c r="O2661" i="1" a="1"/>
  <c r="AB2661" i="1" s="1"/>
  <c r="O2662" i="1" a="1"/>
  <c r="AB2662" i="1" s="1"/>
  <c r="O2663" i="1" a="1"/>
  <c r="AB2663" i="1" s="1"/>
  <c r="O2664" i="1" a="1"/>
  <c r="AB2664" i="1" s="1"/>
  <c r="O2665" i="1" a="1"/>
  <c r="AB2665" i="1" s="1"/>
  <c r="O2666" i="1" a="1"/>
  <c r="AB2666" i="1" s="1"/>
  <c r="O2667" i="1" a="1"/>
  <c r="AB2667" i="1" s="1"/>
  <c r="O2668" i="1" a="1"/>
  <c r="AB2668" i="1" s="1"/>
  <c r="O2669" i="1" a="1"/>
  <c r="AB2669" i="1" s="1"/>
  <c r="O2670" i="1" a="1"/>
  <c r="AB2670" i="1" s="1"/>
  <c r="O2671" i="1" a="1"/>
  <c r="AB2671" i="1" s="1"/>
  <c r="O2672" i="1" a="1"/>
  <c r="AB2672" i="1" s="1"/>
  <c r="O2673" i="1" a="1"/>
  <c r="AB2673" i="1" s="1"/>
  <c r="O2674" i="1" a="1"/>
  <c r="AB2674" i="1" s="1"/>
  <c r="O2675" i="1" a="1"/>
  <c r="AB2675" i="1" s="1"/>
  <c r="O2676" i="1" a="1"/>
  <c r="AB2676" i="1" s="1"/>
  <c r="O2677" i="1" a="1"/>
  <c r="AB2677" i="1" s="1"/>
  <c r="O2678" i="1" a="1"/>
  <c r="AB2678" i="1" s="1"/>
  <c r="O2679" i="1" a="1"/>
  <c r="AB2679" i="1" s="1"/>
  <c r="O2680" i="1" a="1"/>
  <c r="AB2680" i="1" s="1"/>
  <c r="O2681" i="1" a="1"/>
  <c r="AB2681" i="1" s="1"/>
  <c r="O2682" i="1" a="1"/>
  <c r="AB2682" i="1" s="1"/>
  <c r="O2683" i="1" a="1"/>
  <c r="AB2683" i="1" s="1"/>
  <c r="O2684" i="1" a="1"/>
  <c r="AB2684" i="1" s="1"/>
  <c r="O2685" i="1" a="1"/>
  <c r="AB2685" i="1" s="1"/>
  <c r="O2686" i="1" a="1"/>
  <c r="AB2686" i="1" s="1"/>
  <c r="O2687" i="1" a="1"/>
  <c r="AB2687" i="1" s="1"/>
  <c r="O2688" i="1" a="1"/>
  <c r="AB2688" i="1" s="1"/>
  <c r="O2689" i="1" a="1"/>
  <c r="AB2689" i="1" s="1"/>
  <c r="O2690" i="1" a="1"/>
  <c r="AB2690" i="1" s="1"/>
  <c r="O2691" i="1" a="1"/>
  <c r="AB2691" i="1" s="1"/>
  <c r="O2692" i="1" a="1"/>
  <c r="AB2692" i="1" s="1"/>
  <c r="O2693" i="1" a="1"/>
  <c r="AB2693" i="1" s="1"/>
  <c r="O2694" i="1" a="1"/>
  <c r="AB2694" i="1" s="1"/>
  <c r="O2695" i="1" a="1"/>
  <c r="AB2695" i="1" s="1"/>
  <c r="O2696" i="1" a="1"/>
  <c r="AB2696" i="1" s="1"/>
  <c r="O2697" i="1" a="1"/>
  <c r="AB2697" i="1" s="1"/>
  <c r="O2698" i="1" a="1"/>
  <c r="AB2698" i="1" s="1"/>
  <c r="O2699" i="1" a="1"/>
  <c r="AB2699" i="1" s="1"/>
  <c r="O2700" i="1" a="1"/>
  <c r="AB2700" i="1" s="1"/>
  <c r="O2701" i="1" a="1"/>
  <c r="AB2701" i="1" s="1"/>
  <c r="O2702" i="1" a="1"/>
  <c r="AB2702" i="1" s="1"/>
  <c r="O2703" i="1" a="1"/>
  <c r="AB2703" i="1" s="1"/>
  <c r="O2704" i="1" a="1"/>
  <c r="AB2704" i="1" s="1"/>
  <c r="O2705" i="1" a="1"/>
  <c r="AB2705" i="1" s="1"/>
  <c r="O2706" i="1" a="1"/>
  <c r="AB2706" i="1" s="1"/>
  <c r="O2707" i="1" a="1"/>
  <c r="AB2707" i="1" s="1"/>
  <c r="O2708" i="1" a="1"/>
  <c r="AB2708" i="1" s="1"/>
  <c r="O2709" i="1" a="1"/>
  <c r="AB2709" i="1" s="1"/>
  <c r="O2710" i="1" a="1"/>
  <c r="AB2710" i="1" s="1"/>
  <c r="O2711" i="1" a="1"/>
  <c r="AB2711" i="1" s="1"/>
  <c r="O2712" i="1" a="1"/>
  <c r="AB2712" i="1" s="1"/>
  <c r="O2713" i="1" a="1"/>
  <c r="AB2713" i="1" s="1"/>
  <c r="O2714" i="1" a="1"/>
  <c r="AB2714" i="1" s="1"/>
  <c r="O2715" i="1" a="1"/>
  <c r="AB2715" i="1" s="1"/>
  <c r="O2716" i="1" a="1"/>
  <c r="AB2716" i="1" s="1"/>
  <c r="O2717" i="1" a="1"/>
  <c r="AB2717" i="1" s="1"/>
  <c r="O2718" i="1" a="1"/>
  <c r="AB2718" i="1" s="1"/>
  <c r="O2719" i="1" a="1"/>
  <c r="AB2719" i="1" s="1"/>
  <c r="O2720" i="1" a="1"/>
  <c r="AB2720" i="1" s="1"/>
  <c r="O2721" i="1" a="1"/>
  <c r="AB2721" i="1" s="1"/>
  <c r="O2722" i="1" a="1"/>
  <c r="AB2722" i="1" s="1"/>
  <c r="O2723" i="1" a="1"/>
  <c r="AB2723" i="1" s="1"/>
  <c r="O2724" i="1" a="1"/>
  <c r="AB2724" i="1" s="1"/>
  <c r="O2725" i="1" a="1"/>
  <c r="AB2725" i="1" s="1"/>
  <c r="O2726" i="1" a="1"/>
  <c r="AB2726" i="1" s="1"/>
  <c r="O2727" i="1" a="1"/>
  <c r="AB2727" i="1" s="1"/>
  <c r="O2728" i="1" a="1"/>
  <c r="AB2728" i="1" s="1"/>
  <c r="O2729" i="1" a="1"/>
  <c r="AB2729" i="1" s="1"/>
  <c r="O2730" i="1" a="1"/>
  <c r="AB2730" i="1" s="1"/>
  <c r="O2731" i="1" a="1"/>
  <c r="AB2731" i="1" s="1"/>
  <c r="O2732" i="1" a="1"/>
  <c r="AB2732" i="1" s="1"/>
  <c r="O2733" i="1" a="1"/>
  <c r="AB2733" i="1" s="1"/>
  <c r="O2734" i="1" a="1"/>
  <c r="AB2734" i="1" s="1"/>
  <c r="O2735" i="1" a="1"/>
  <c r="AB2735" i="1" s="1"/>
  <c r="O2736" i="1" a="1"/>
  <c r="AB2736" i="1" s="1"/>
  <c r="O2737" i="1" a="1"/>
  <c r="AB2737" i="1" s="1"/>
  <c r="O2738" i="1" a="1"/>
  <c r="AB2738" i="1" s="1"/>
  <c r="O2739" i="1" a="1"/>
  <c r="AB2739" i="1" s="1"/>
  <c r="O2740" i="1" a="1"/>
  <c r="AB2740" i="1" s="1"/>
  <c r="O2741" i="1" a="1"/>
  <c r="AB2741" i="1" s="1"/>
  <c r="O2742" i="1" a="1"/>
  <c r="AB2742" i="1" s="1"/>
  <c r="O2743" i="1" a="1"/>
  <c r="AB2743" i="1" s="1"/>
  <c r="O2744" i="1" a="1"/>
  <c r="AB2744" i="1" s="1"/>
  <c r="O2745" i="1" a="1"/>
  <c r="AB2745" i="1" s="1"/>
  <c r="O2746" i="1" a="1"/>
  <c r="AB2746" i="1" s="1"/>
  <c r="O2747" i="1" a="1"/>
  <c r="AB2747" i="1" s="1"/>
  <c r="O2748" i="1" a="1"/>
  <c r="AB2748" i="1" s="1"/>
  <c r="O2749" i="1" a="1"/>
  <c r="AB2749" i="1" s="1"/>
  <c r="O2750" i="1" a="1"/>
  <c r="AB2750" i="1" s="1"/>
  <c r="O2751" i="1" a="1"/>
  <c r="AB2751" i="1" s="1"/>
  <c r="O2752" i="1" a="1"/>
  <c r="AB2752" i="1" s="1"/>
  <c r="O2753" i="1" a="1"/>
  <c r="AB2753" i="1" s="1"/>
  <c r="O2754" i="1" a="1"/>
  <c r="AB2754" i="1" s="1"/>
  <c r="O2755" i="1" a="1"/>
  <c r="AB2755" i="1" s="1"/>
  <c r="O2756" i="1" a="1"/>
  <c r="AB2756" i="1" s="1"/>
  <c r="O2757" i="1" a="1"/>
  <c r="AB2757" i="1" s="1"/>
  <c r="O2758" i="1" a="1"/>
  <c r="AB2758" i="1" s="1"/>
  <c r="O2759" i="1" a="1"/>
  <c r="AB2759" i="1" s="1"/>
  <c r="O2760" i="1" a="1"/>
  <c r="AB2760" i="1" s="1"/>
  <c r="O2761" i="1" a="1"/>
  <c r="AB2761" i="1" s="1"/>
  <c r="O2762" i="1" a="1"/>
  <c r="AB2762" i="1" s="1"/>
  <c r="O2763" i="1" a="1"/>
  <c r="AB2763" i="1" s="1"/>
  <c r="O2764" i="1" a="1"/>
  <c r="AB2764" i="1" s="1"/>
  <c r="O2765" i="1" a="1"/>
  <c r="AB2765" i="1" s="1"/>
  <c r="O2766" i="1" a="1"/>
  <c r="AB2766" i="1" s="1"/>
  <c r="O2767" i="1" a="1"/>
  <c r="AB2767" i="1" s="1"/>
  <c r="O2768" i="1" a="1"/>
  <c r="AB2768" i="1" s="1"/>
  <c r="O2769" i="1" a="1"/>
  <c r="AB2769" i="1" s="1"/>
  <c r="O2770" i="1" a="1"/>
  <c r="AB2770" i="1" s="1"/>
  <c r="O2771" i="1" a="1"/>
  <c r="AB2771" i="1" s="1"/>
  <c r="O2772" i="1" a="1"/>
  <c r="AB2772" i="1" s="1"/>
  <c r="O2773" i="1" a="1"/>
  <c r="AB2773" i="1" s="1"/>
  <c r="O2774" i="1" a="1"/>
  <c r="AB2774" i="1" s="1"/>
  <c r="O2775" i="1" a="1"/>
  <c r="AB2775" i="1" s="1"/>
  <c r="O2776" i="1" a="1"/>
  <c r="AB2776" i="1" s="1"/>
  <c r="O2777" i="1" a="1"/>
  <c r="AB2777" i="1" s="1"/>
  <c r="O2778" i="1" a="1"/>
  <c r="AB2778" i="1" s="1"/>
  <c r="O2779" i="1" a="1"/>
  <c r="AB2779" i="1" s="1"/>
  <c r="O2780" i="1" a="1"/>
  <c r="AB2780" i="1" s="1"/>
  <c r="O2781" i="1" a="1"/>
  <c r="AB2781" i="1" s="1"/>
  <c r="O2782" i="1" a="1"/>
  <c r="AB2782" i="1" s="1"/>
  <c r="O2783" i="1" a="1"/>
  <c r="AB2783" i="1" s="1"/>
  <c r="O2784" i="1" a="1"/>
  <c r="AB2784" i="1" s="1"/>
  <c r="O2785" i="1" a="1"/>
  <c r="AB2785" i="1" s="1"/>
  <c r="O2786" i="1" a="1"/>
  <c r="AB2786" i="1" s="1"/>
  <c r="O2787" i="1" a="1"/>
  <c r="AB2787" i="1" s="1"/>
  <c r="O2788" i="1" a="1"/>
  <c r="AB2788" i="1" s="1"/>
  <c r="O2789" i="1" a="1"/>
  <c r="AB2789" i="1" s="1"/>
  <c r="O2790" i="1" a="1"/>
  <c r="AB2790" i="1" s="1"/>
  <c r="O2791" i="1" a="1"/>
  <c r="AB2791" i="1" s="1"/>
  <c r="O2792" i="1" a="1"/>
  <c r="AB2792" i="1" s="1"/>
  <c r="O2793" i="1" a="1"/>
  <c r="AB2793" i="1" s="1"/>
  <c r="O2794" i="1" a="1"/>
  <c r="AB2794" i="1" s="1"/>
  <c r="O2795" i="1" a="1"/>
  <c r="AB2795" i="1" s="1"/>
  <c r="O2796" i="1" a="1"/>
  <c r="AB2796" i="1" s="1"/>
  <c r="O2797" i="1" a="1"/>
  <c r="AB2797" i="1" s="1"/>
  <c r="O2798" i="1" a="1"/>
  <c r="AB2798" i="1" s="1"/>
  <c r="O2799" i="1" a="1"/>
  <c r="AB2799" i="1" s="1"/>
  <c r="O2800" i="1" a="1"/>
  <c r="AB2800" i="1" s="1"/>
  <c r="O2801" i="1" a="1"/>
  <c r="AB2801" i="1" s="1"/>
  <c r="O2802" i="1" a="1"/>
  <c r="AB2802" i="1" s="1"/>
  <c r="O2803" i="1" a="1"/>
  <c r="AB2803" i="1" s="1"/>
  <c r="O2804" i="1" a="1"/>
  <c r="AB2804" i="1" s="1"/>
  <c r="O2805" i="1" a="1"/>
  <c r="AB2805" i="1" s="1"/>
  <c r="O2806" i="1" a="1"/>
  <c r="AB2806" i="1" s="1"/>
  <c r="O2807" i="1" a="1"/>
  <c r="AB2807" i="1" s="1"/>
  <c r="O2808" i="1" a="1"/>
  <c r="AB2808" i="1" s="1"/>
  <c r="O2809" i="1" a="1"/>
  <c r="AB2809" i="1" s="1"/>
  <c r="O2810" i="1" a="1"/>
  <c r="AB2810" i="1" s="1"/>
  <c r="O2811" i="1" a="1"/>
  <c r="AB2811" i="1" s="1"/>
  <c r="O2812" i="1" a="1"/>
  <c r="AB2812" i="1" s="1"/>
  <c r="O2813" i="1" a="1"/>
  <c r="AB2813" i="1" s="1"/>
  <c r="O2814" i="1" a="1"/>
  <c r="AB2814" i="1" s="1"/>
  <c r="O2815" i="1" a="1"/>
  <c r="AB2815" i="1" s="1"/>
  <c r="O2816" i="1" a="1"/>
  <c r="AB2816" i="1" s="1"/>
  <c r="O2817" i="1" a="1"/>
  <c r="AB2817" i="1" s="1"/>
  <c r="O2818" i="1" a="1"/>
  <c r="AB2818" i="1" s="1"/>
  <c r="O2819" i="1" a="1"/>
  <c r="AB2819" i="1" s="1"/>
  <c r="O2820" i="1" a="1"/>
  <c r="AB2820" i="1" s="1"/>
  <c r="O2821" i="1" a="1"/>
  <c r="AB2821" i="1" s="1"/>
  <c r="O2822" i="1" a="1"/>
  <c r="AB2822" i="1" s="1"/>
  <c r="O2823" i="1" a="1"/>
  <c r="AB2823" i="1" s="1"/>
  <c r="O2824" i="1" a="1"/>
  <c r="AB2824" i="1" s="1"/>
  <c r="O2825" i="1" a="1"/>
  <c r="AB2825" i="1" s="1"/>
  <c r="O2826" i="1" a="1"/>
  <c r="AB2826" i="1" s="1"/>
  <c r="O2827" i="1" a="1"/>
  <c r="AB2827" i="1" s="1"/>
  <c r="O2828" i="1" a="1"/>
  <c r="AB2828" i="1" s="1"/>
  <c r="O2829" i="1" a="1"/>
  <c r="AB2829" i="1" s="1"/>
  <c r="O2830" i="1" a="1"/>
  <c r="AB2830" i="1" s="1"/>
  <c r="O2831" i="1" a="1"/>
  <c r="AB2831" i="1" s="1"/>
  <c r="O2832" i="1" a="1"/>
  <c r="AB2832" i="1" s="1"/>
  <c r="O2833" i="1" a="1"/>
  <c r="AB2833" i="1" s="1"/>
  <c r="O2834" i="1" a="1"/>
  <c r="AB2834" i="1" s="1"/>
  <c r="O2835" i="1" a="1"/>
  <c r="AB2835" i="1" s="1"/>
  <c r="O2836" i="1" a="1"/>
  <c r="AB2836" i="1" s="1"/>
  <c r="O2837" i="1" a="1"/>
  <c r="AB2837" i="1" s="1"/>
  <c r="O2838" i="1" a="1"/>
  <c r="AB2838" i="1" s="1"/>
  <c r="O2839" i="1" a="1"/>
  <c r="AB2839" i="1" s="1"/>
  <c r="O2840" i="1" a="1"/>
  <c r="AB2840" i="1" s="1"/>
  <c r="O2841" i="1" a="1"/>
  <c r="AB2841" i="1" s="1"/>
  <c r="O2842" i="1" a="1"/>
  <c r="AB2842" i="1" s="1"/>
  <c r="O2843" i="1" a="1"/>
  <c r="AB2843" i="1" s="1"/>
  <c r="O2844" i="1" a="1"/>
  <c r="AB2844" i="1" s="1"/>
  <c r="O2845" i="1" a="1"/>
  <c r="AB2845" i="1" s="1"/>
  <c r="O2846" i="1" a="1"/>
  <c r="AB2846" i="1" s="1"/>
  <c r="O2847" i="1" a="1"/>
  <c r="AB2847" i="1" s="1"/>
  <c r="O2848" i="1" a="1"/>
  <c r="AB2848" i="1" s="1"/>
  <c r="O2849" i="1" a="1"/>
  <c r="AB2849" i="1" s="1"/>
  <c r="O2850" i="1" a="1"/>
  <c r="AB2850" i="1" s="1"/>
  <c r="O2851" i="1" a="1"/>
  <c r="AB2851" i="1" s="1"/>
  <c r="O2852" i="1" a="1"/>
  <c r="AB2852" i="1" s="1"/>
  <c r="O2853" i="1" a="1"/>
  <c r="AB2853" i="1" s="1"/>
  <c r="O2854" i="1" a="1"/>
  <c r="AB2854" i="1" s="1"/>
  <c r="O2855" i="1" a="1"/>
  <c r="AB2855" i="1" s="1"/>
  <c r="O2856" i="1" a="1"/>
  <c r="AB2856" i="1" s="1"/>
  <c r="O2857" i="1" a="1"/>
  <c r="AB2857" i="1" s="1"/>
  <c r="O2858" i="1" a="1"/>
  <c r="AB2858" i="1" s="1"/>
  <c r="O2859" i="1" a="1"/>
  <c r="AB2859" i="1" s="1"/>
  <c r="O2860" i="1" a="1"/>
  <c r="AB2860" i="1" s="1"/>
  <c r="O2861" i="1" a="1"/>
  <c r="AB2861" i="1" s="1"/>
  <c r="O2862" i="1" a="1"/>
  <c r="AB2862" i="1" s="1"/>
  <c r="O2863" i="1" a="1"/>
  <c r="AB2863" i="1" s="1"/>
  <c r="O2864" i="1" a="1"/>
  <c r="AB2864" i="1" s="1"/>
  <c r="O2865" i="1" a="1"/>
  <c r="AB2865" i="1" s="1"/>
  <c r="O2866" i="1" a="1"/>
  <c r="AB2866" i="1" s="1"/>
  <c r="O2867" i="1" a="1"/>
  <c r="AB2867" i="1" s="1"/>
  <c r="O2868" i="1" a="1"/>
  <c r="AB2868" i="1" s="1"/>
  <c r="O2869" i="1" a="1"/>
  <c r="AB2869" i="1" s="1"/>
  <c r="O2870" i="1" a="1"/>
  <c r="AB2870" i="1" s="1"/>
  <c r="O2871" i="1" a="1"/>
  <c r="AB2871" i="1" s="1"/>
  <c r="O2872" i="1" a="1"/>
  <c r="AB2872" i="1" s="1"/>
  <c r="O2873" i="1" a="1"/>
  <c r="AB2873" i="1" s="1"/>
  <c r="O2874" i="1" a="1"/>
  <c r="AB2874" i="1" s="1"/>
  <c r="O2875" i="1" a="1"/>
  <c r="AB2875" i="1" s="1"/>
  <c r="O2876" i="1" a="1"/>
  <c r="AB2876" i="1" s="1"/>
  <c r="O2877" i="1" a="1"/>
  <c r="AB2877" i="1" s="1"/>
  <c r="O2878" i="1" a="1"/>
  <c r="AB2878" i="1" s="1"/>
  <c r="O2879" i="1" a="1"/>
  <c r="AB2879" i="1" s="1"/>
  <c r="O2880" i="1" a="1"/>
  <c r="AB2880" i="1" s="1"/>
  <c r="O2881" i="1" a="1"/>
  <c r="AB2881" i="1" s="1"/>
  <c r="O2882" i="1" a="1"/>
  <c r="AB2882" i="1" s="1"/>
  <c r="O2883" i="1" a="1"/>
  <c r="AB2883" i="1" s="1"/>
  <c r="O2884" i="1" a="1"/>
  <c r="AB2884" i="1" s="1"/>
  <c r="O2885" i="1" a="1"/>
  <c r="AB2885" i="1" s="1"/>
  <c r="O2886" i="1" a="1"/>
  <c r="AB2886" i="1" s="1"/>
  <c r="O2887" i="1" a="1"/>
  <c r="AB2887" i="1" s="1"/>
  <c r="O2888" i="1" a="1"/>
  <c r="AB2888" i="1" s="1"/>
  <c r="O2889" i="1" a="1"/>
  <c r="AB2889" i="1" s="1"/>
  <c r="O2890" i="1" a="1"/>
  <c r="AB2890" i="1" s="1"/>
  <c r="O2891" i="1" a="1"/>
  <c r="AB2891" i="1" s="1"/>
  <c r="O2892" i="1" a="1"/>
  <c r="AB2892" i="1" s="1"/>
  <c r="O2893" i="1" a="1"/>
  <c r="AB2893" i="1" s="1"/>
  <c r="O2894" i="1" a="1"/>
  <c r="AB2894" i="1" s="1"/>
  <c r="O2895" i="1" a="1"/>
  <c r="AB2895" i="1" s="1"/>
  <c r="O2896" i="1" a="1"/>
  <c r="AB2896" i="1" s="1"/>
  <c r="O2897" i="1" a="1"/>
  <c r="AB2897" i="1" s="1"/>
  <c r="O2898" i="1" a="1"/>
  <c r="AB2898" i="1" s="1"/>
  <c r="O2899" i="1" a="1"/>
  <c r="AB2899" i="1" s="1"/>
  <c r="O2900" i="1" a="1"/>
  <c r="AB2900" i="1" s="1"/>
  <c r="O2901" i="1" a="1"/>
  <c r="AB2901" i="1" s="1"/>
  <c r="O2902" i="1" a="1"/>
  <c r="AB2902" i="1" s="1"/>
  <c r="O2903" i="1" a="1"/>
  <c r="AB2903" i="1" s="1"/>
  <c r="O2904" i="1" a="1"/>
  <c r="AB2904" i="1" s="1"/>
  <c r="O2905" i="1" a="1"/>
  <c r="AB2905" i="1" s="1"/>
  <c r="O2906" i="1" a="1"/>
  <c r="AB2906" i="1" s="1"/>
  <c r="O2907" i="1" a="1"/>
  <c r="AB2907" i="1" s="1"/>
  <c r="O2908" i="1" a="1"/>
  <c r="AB2908" i="1" s="1"/>
  <c r="O2909" i="1" a="1"/>
  <c r="AB2909" i="1" s="1"/>
  <c r="O2910" i="1" a="1"/>
  <c r="AB2910" i="1" s="1"/>
  <c r="O2911" i="1" a="1"/>
  <c r="AB2911" i="1" s="1"/>
  <c r="O2912" i="1" a="1"/>
  <c r="AB2912" i="1" s="1"/>
  <c r="O2913" i="1" a="1"/>
  <c r="AB2913" i="1" s="1"/>
  <c r="O2914" i="1" a="1"/>
  <c r="AB2914" i="1" s="1"/>
  <c r="O2915" i="1" a="1"/>
  <c r="AB2915" i="1" s="1"/>
  <c r="O2916" i="1" a="1"/>
  <c r="AB2916" i="1" s="1"/>
  <c r="O2917" i="1" a="1"/>
  <c r="AB2917" i="1" s="1"/>
  <c r="O2918" i="1" a="1"/>
  <c r="AB2918" i="1" s="1"/>
  <c r="O2919" i="1" a="1"/>
  <c r="AB2919" i="1" s="1"/>
  <c r="O2920" i="1" a="1"/>
  <c r="AB2920" i="1" s="1"/>
  <c r="O2921" i="1" a="1"/>
  <c r="AB2921" i="1" s="1"/>
  <c r="O2922" i="1" a="1"/>
  <c r="AB2922" i="1" s="1"/>
  <c r="O2923" i="1" a="1"/>
  <c r="AB2923" i="1" s="1"/>
  <c r="O2924" i="1" a="1"/>
  <c r="AB2924" i="1" s="1"/>
  <c r="O2925" i="1" a="1"/>
  <c r="AB2925" i="1" s="1"/>
  <c r="O2926" i="1" a="1"/>
  <c r="AB2926" i="1" s="1"/>
  <c r="O2927" i="1" a="1"/>
  <c r="AB2927" i="1" s="1"/>
  <c r="O2928" i="1" a="1"/>
  <c r="AB2928" i="1" s="1"/>
  <c r="O2929" i="1" a="1"/>
  <c r="AB2929" i="1" s="1"/>
  <c r="O2930" i="1" a="1"/>
  <c r="AB2930" i="1" s="1"/>
  <c r="O2931" i="1" a="1"/>
  <c r="AB2931" i="1" s="1"/>
  <c r="O2932" i="1" a="1"/>
  <c r="AB2932" i="1" s="1"/>
  <c r="O2933" i="1" a="1"/>
  <c r="AB2933" i="1" s="1"/>
  <c r="O2934" i="1" a="1"/>
  <c r="AB2934" i="1" s="1"/>
  <c r="O2935" i="1" a="1"/>
  <c r="AB2935" i="1" s="1"/>
  <c r="O2936" i="1" a="1"/>
  <c r="AB2936" i="1" s="1"/>
  <c r="O2937" i="1" a="1"/>
  <c r="AB2937" i="1" s="1"/>
  <c r="O2938" i="1" a="1"/>
  <c r="AB2938" i="1" s="1"/>
  <c r="O2939" i="1" a="1"/>
  <c r="AB2939" i="1" s="1"/>
  <c r="O2940" i="1" a="1"/>
  <c r="AB2940" i="1" s="1"/>
  <c r="O2941" i="1" a="1"/>
  <c r="AB2941" i="1" s="1"/>
  <c r="O2942" i="1" a="1"/>
  <c r="AB2942" i="1" s="1"/>
  <c r="O2943" i="1" a="1"/>
  <c r="AB2943" i="1" s="1"/>
  <c r="O2944" i="1" a="1"/>
  <c r="AB2944" i="1" s="1"/>
  <c r="O2945" i="1" a="1"/>
  <c r="AB2945" i="1" s="1"/>
  <c r="O2946" i="1" a="1"/>
  <c r="AB2946" i="1" s="1"/>
  <c r="O2947" i="1" a="1"/>
  <c r="AB2947" i="1" s="1"/>
  <c r="O2948" i="1" a="1"/>
  <c r="AB2948" i="1" s="1"/>
  <c r="O2949" i="1" a="1"/>
  <c r="AB2949" i="1" s="1"/>
  <c r="O2950" i="1" a="1"/>
  <c r="AB2950" i="1" s="1"/>
  <c r="O2951" i="1" a="1"/>
  <c r="AB2951" i="1" s="1"/>
  <c r="O2952" i="1" a="1"/>
  <c r="AB2952" i="1" s="1"/>
  <c r="O2953" i="1" a="1"/>
  <c r="AB2953" i="1" s="1"/>
  <c r="O2954" i="1" a="1"/>
  <c r="AB2954" i="1" s="1"/>
  <c r="O2955" i="1" a="1"/>
  <c r="AB2955" i="1" s="1"/>
  <c r="O2956" i="1" a="1"/>
  <c r="AB2956" i="1" s="1"/>
  <c r="O2957" i="1" a="1"/>
  <c r="AB2957" i="1" s="1"/>
  <c r="O2958" i="1" a="1"/>
  <c r="AB2958" i="1" s="1"/>
  <c r="O2959" i="1" a="1"/>
  <c r="AB2959" i="1" s="1"/>
  <c r="O2960" i="1" a="1"/>
  <c r="AB2960" i="1" s="1"/>
  <c r="O2961" i="1" a="1"/>
  <c r="AB2961" i="1" s="1"/>
  <c r="O2962" i="1" a="1"/>
  <c r="AB2962" i="1" s="1"/>
  <c r="O2963" i="1" a="1"/>
  <c r="AB2963" i="1" s="1"/>
  <c r="O2964" i="1" a="1"/>
  <c r="AB2964" i="1" s="1"/>
  <c r="O2965" i="1" a="1"/>
  <c r="AB2965" i="1" s="1"/>
  <c r="O2966" i="1" a="1"/>
  <c r="AB2966" i="1" s="1"/>
  <c r="O2967" i="1" a="1"/>
  <c r="AB2967" i="1" s="1"/>
  <c r="O2968" i="1" a="1"/>
  <c r="AB2968" i="1" s="1"/>
  <c r="O2969" i="1" a="1"/>
  <c r="AB2969" i="1" s="1"/>
  <c r="O2970" i="1" a="1"/>
  <c r="AB2970" i="1" s="1"/>
  <c r="O2971" i="1" a="1"/>
  <c r="AB2971" i="1" s="1"/>
  <c r="O2972" i="1" a="1"/>
  <c r="AB2972" i="1" s="1"/>
  <c r="O2973" i="1" a="1"/>
  <c r="AB2973" i="1" s="1"/>
  <c r="O2974" i="1" a="1"/>
  <c r="AB2974" i="1" s="1"/>
  <c r="O2975" i="1" a="1"/>
  <c r="AB2975" i="1" s="1"/>
  <c r="O2976" i="1" a="1"/>
  <c r="AB2976" i="1" s="1"/>
  <c r="O2977" i="1" a="1"/>
  <c r="AB2977" i="1" s="1"/>
  <c r="O2978" i="1" a="1"/>
  <c r="AB2978" i="1" s="1"/>
  <c r="O2979" i="1" a="1"/>
  <c r="AB2979" i="1" s="1"/>
  <c r="O2980" i="1" a="1"/>
  <c r="AB2980" i="1" s="1"/>
  <c r="O2981" i="1" a="1"/>
  <c r="AB2981" i="1" s="1"/>
  <c r="O2982" i="1" a="1"/>
  <c r="AB2982" i="1" s="1"/>
  <c r="O2983" i="1" a="1"/>
  <c r="AB2983" i="1" s="1"/>
  <c r="O2984" i="1" a="1"/>
  <c r="AB2984" i="1" s="1"/>
  <c r="O2985" i="1" a="1"/>
  <c r="AB2985" i="1" s="1"/>
  <c r="O2986" i="1" a="1"/>
  <c r="AB2986" i="1" s="1"/>
  <c r="O2987" i="1" a="1"/>
  <c r="AB2987" i="1" s="1"/>
  <c r="O2988" i="1" a="1"/>
  <c r="AB2988" i="1" s="1"/>
  <c r="O2989" i="1" a="1"/>
  <c r="AB2989" i="1" s="1"/>
  <c r="O2990" i="1" a="1"/>
  <c r="AB2990" i="1" s="1"/>
  <c r="O2991" i="1" a="1"/>
  <c r="AB2991" i="1" s="1"/>
  <c r="O2992" i="1" a="1"/>
  <c r="AB2992" i="1" s="1"/>
  <c r="O2993" i="1" a="1"/>
  <c r="AB2993" i="1" s="1"/>
  <c r="O2994" i="1" a="1"/>
  <c r="AB2994" i="1" s="1"/>
  <c r="O2995" i="1" a="1"/>
  <c r="AB2995" i="1" s="1"/>
  <c r="O2996" i="1" a="1"/>
  <c r="AB2996" i="1" s="1"/>
  <c r="O2997" i="1" a="1"/>
  <c r="AB2997" i="1" s="1"/>
  <c r="O2998" i="1" a="1"/>
  <c r="AB2998" i="1" s="1"/>
  <c r="O2999" i="1" a="1"/>
  <c r="AB2999" i="1" s="1"/>
  <c r="O3000" i="1" a="1"/>
  <c r="AB3000" i="1" s="1"/>
  <c r="O3001" i="1" a="1"/>
  <c r="AB3001" i="1" s="1"/>
  <c r="O3002" i="1" a="1"/>
  <c r="AB3002" i="1" s="1"/>
  <c r="O3003" i="1" a="1"/>
  <c r="AB3003" i="1" s="1"/>
  <c r="O3004" i="1" a="1"/>
  <c r="AB3004" i="1" s="1"/>
  <c r="O3005" i="1" a="1"/>
  <c r="AB3005" i="1" s="1"/>
  <c r="O3006" i="1" a="1"/>
  <c r="AB3006" i="1" s="1"/>
  <c r="O3007" i="1" a="1"/>
  <c r="AB3007" i="1" s="1"/>
  <c r="O3008" i="1" a="1"/>
  <c r="AB3008" i="1" s="1"/>
  <c r="O3009" i="1" a="1"/>
  <c r="AB3009" i="1" s="1"/>
  <c r="O3010" i="1" a="1"/>
  <c r="AB3010" i="1" s="1"/>
  <c r="O3011" i="1" a="1"/>
  <c r="AB3011" i="1" s="1"/>
  <c r="O3012" i="1" a="1"/>
  <c r="AB3012" i="1" s="1"/>
  <c r="O3013" i="1" a="1"/>
  <c r="AB3013" i="1" s="1"/>
  <c r="O3014" i="1" a="1"/>
  <c r="AB3014" i="1" s="1"/>
  <c r="O3015" i="1" a="1"/>
  <c r="AB3015" i="1" s="1"/>
  <c r="O3016" i="1" a="1"/>
  <c r="AB3016" i="1" s="1"/>
  <c r="O3017" i="1" a="1"/>
  <c r="AB3017" i="1" s="1"/>
  <c r="O3018" i="1" a="1"/>
  <c r="AB3018" i="1" s="1"/>
  <c r="O3019" i="1" a="1"/>
  <c r="AB3019" i="1" s="1"/>
  <c r="O3020" i="1" a="1"/>
  <c r="AB3020" i="1" s="1"/>
  <c r="O3021" i="1" a="1"/>
  <c r="AB3021" i="1" s="1"/>
  <c r="O3022" i="1" a="1"/>
  <c r="AB3022" i="1" s="1"/>
  <c r="O3023" i="1" a="1"/>
  <c r="AB3023" i="1" s="1"/>
  <c r="O3024" i="1" a="1"/>
  <c r="AB3024" i="1" s="1"/>
  <c r="O3025" i="1" a="1"/>
  <c r="AB3025" i="1" s="1"/>
  <c r="O3026" i="1" a="1"/>
  <c r="AB3026" i="1" s="1"/>
  <c r="O3027" i="1" a="1"/>
  <c r="AB3027" i="1" s="1"/>
  <c r="O3028" i="1" a="1"/>
  <c r="AB3028" i="1" s="1"/>
  <c r="O3029" i="1" a="1"/>
  <c r="AB3029" i="1" s="1"/>
  <c r="O3030" i="1" a="1"/>
  <c r="AB3030" i="1" s="1"/>
  <c r="O3031" i="1" a="1"/>
  <c r="AB3031" i="1" s="1"/>
  <c r="O3032" i="1" a="1"/>
  <c r="AB3032" i="1" s="1"/>
  <c r="O3033" i="1" a="1"/>
  <c r="AB3033" i="1" s="1"/>
  <c r="O3034" i="1" a="1"/>
  <c r="AB3034" i="1" s="1"/>
  <c r="O3035" i="1" a="1"/>
  <c r="AB3035" i="1" s="1"/>
  <c r="O3036" i="1" a="1"/>
  <c r="AB3036" i="1" s="1"/>
  <c r="O3037" i="1" a="1"/>
  <c r="AB3037" i="1" s="1"/>
  <c r="O3038" i="1" a="1"/>
  <c r="AB3038" i="1" s="1"/>
  <c r="O3039" i="1" a="1"/>
  <c r="AB3039" i="1" s="1"/>
  <c r="O3040" i="1" a="1"/>
  <c r="AB3040" i="1" s="1"/>
  <c r="O3041" i="1" a="1"/>
  <c r="AB3041" i="1" s="1"/>
  <c r="O3042" i="1" a="1"/>
  <c r="AB3042" i="1" s="1"/>
  <c r="O3043" i="1" a="1"/>
  <c r="AB3043" i="1" s="1"/>
  <c r="O3044" i="1" a="1"/>
  <c r="AB3044" i="1" s="1"/>
  <c r="O3045" i="1" a="1"/>
  <c r="AB3045" i="1" s="1"/>
  <c r="O3046" i="1" a="1"/>
  <c r="AB3046" i="1" s="1"/>
  <c r="O3047" i="1" a="1"/>
  <c r="AB3047" i="1" s="1"/>
  <c r="O3048" i="1" a="1"/>
  <c r="AB3048" i="1" s="1"/>
  <c r="O3049" i="1" a="1"/>
  <c r="AB3049" i="1" s="1"/>
  <c r="O3050" i="1" a="1"/>
  <c r="AB3050" i="1" s="1"/>
  <c r="O3051" i="1" a="1"/>
  <c r="AB3051" i="1" s="1"/>
  <c r="O3052" i="1" a="1"/>
  <c r="AB3052" i="1" s="1"/>
  <c r="O3053" i="1" a="1"/>
  <c r="AB3053" i="1" s="1"/>
  <c r="O3054" i="1" a="1"/>
  <c r="AB3054" i="1" s="1"/>
  <c r="O3055" i="1" a="1"/>
  <c r="AB3055" i="1" s="1"/>
  <c r="O3056" i="1" a="1"/>
  <c r="AB3056" i="1" s="1"/>
  <c r="O3057" i="1" a="1"/>
  <c r="AB3057" i="1" s="1"/>
  <c r="O3058" i="1" a="1"/>
  <c r="AB3058" i="1" s="1"/>
  <c r="O3059" i="1" a="1"/>
  <c r="AB3059" i="1" s="1"/>
  <c r="O3060" i="1" a="1"/>
  <c r="AB3060" i="1" s="1"/>
  <c r="O3061" i="1" a="1"/>
  <c r="AB3061" i="1" s="1"/>
  <c r="O3062" i="1" a="1"/>
  <c r="AB3062" i="1" s="1"/>
  <c r="O3063" i="1" a="1"/>
  <c r="AB3063" i="1" s="1"/>
  <c r="O3064" i="1" a="1"/>
  <c r="AB3064" i="1" s="1"/>
  <c r="O3065" i="1" a="1"/>
  <c r="AB3065" i="1" s="1"/>
  <c r="O3066" i="1" a="1"/>
  <c r="AB3066" i="1" s="1"/>
  <c r="O3067" i="1" a="1"/>
  <c r="AB3067" i="1" s="1"/>
  <c r="O3068" i="1" a="1"/>
  <c r="AB3068" i="1" s="1"/>
  <c r="O3069" i="1" a="1"/>
  <c r="AB3069" i="1" s="1"/>
  <c r="O3070" i="1" a="1"/>
  <c r="AB3070" i="1" s="1"/>
  <c r="O3071" i="1" a="1"/>
  <c r="AB3071" i="1" s="1"/>
  <c r="O3072" i="1" a="1"/>
  <c r="AB3072" i="1" s="1"/>
  <c r="O3073" i="1" a="1"/>
  <c r="AB3073" i="1" s="1"/>
  <c r="O3074" i="1" a="1"/>
  <c r="AB3074" i="1" s="1"/>
  <c r="O3075" i="1" a="1"/>
  <c r="AB3075" i="1" s="1"/>
  <c r="O3076" i="1" a="1"/>
  <c r="AB3076" i="1" s="1"/>
  <c r="O3077" i="1" a="1"/>
  <c r="AB3077" i="1" s="1"/>
  <c r="O3078" i="1" a="1"/>
  <c r="AB3078" i="1" s="1"/>
  <c r="O3079" i="1" a="1"/>
  <c r="AB3079" i="1" s="1"/>
  <c r="O3080" i="1" a="1"/>
  <c r="AB3080" i="1" s="1"/>
  <c r="O3081" i="1" a="1"/>
  <c r="AB3081" i="1" s="1"/>
  <c r="O3082" i="1" a="1"/>
  <c r="AB3082" i="1" s="1"/>
  <c r="O3083" i="1" a="1"/>
  <c r="AB3083" i="1" s="1"/>
  <c r="O3084" i="1" a="1"/>
  <c r="AB3084" i="1" s="1"/>
  <c r="O3085" i="1" a="1"/>
  <c r="AB3085" i="1" s="1"/>
  <c r="O3086" i="1" a="1"/>
  <c r="AB3086" i="1" s="1"/>
  <c r="O3087" i="1" a="1"/>
  <c r="AB3087" i="1" s="1"/>
  <c r="O3088" i="1" a="1"/>
  <c r="AB3088" i="1" s="1"/>
  <c r="O3089" i="1" a="1"/>
  <c r="AB3089" i="1" s="1"/>
  <c r="O3090" i="1" a="1"/>
  <c r="AB3090" i="1" s="1"/>
  <c r="O3091" i="1" a="1"/>
  <c r="AB3091" i="1" s="1"/>
  <c r="O3092" i="1" a="1"/>
  <c r="AB3092" i="1" s="1"/>
  <c r="O3093" i="1" a="1"/>
  <c r="AB3093" i="1" s="1"/>
  <c r="O3094" i="1" a="1"/>
  <c r="AB3094" i="1" s="1"/>
  <c r="O3095" i="1" a="1"/>
  <c r="AB3095" i="1" s="1"/>
  <c r="O3096" i="1" a="1"/>
  <c r="AB3096" i="1" s="1"/>
  <c r="O3097" i="1" a="1"/>
  <c r="AB3097" i="1" s="1"/>
  <c r="O3098" i="1" a="1"/>
  <c r="AB3098" i="1" s="1"/>
  <c r="O3099" i="1" a="1"/>
  <c r="AB3099" i="1" s="1"/>
  <c r="O3100" i="1" a="1"/>
  <c r="AB3100" i="1" s="1"/>
  <c r="O3101" i="1" a="1"/>
  <c r="AB3101" i="1" s="1"/>
  <c r="O3102" i="1" a="1"/>
  <c r="AB3102" i="1" s="1"/>
  <c r="O3103" i="1" a="1"/>
  <c r="AB3103" i="1" s="1"/>
  <c r="O3104" i="1" a="1"/>
  <c r="AB3104" i="1" s="1"/>
  <c r="O3105" i="1" a="1"/>
  <c r="AB3105" i="1" s="1"/>
  <c r="O3106" i="1" a="1"/>
  <c r="AB3106" i="1" s="1"/>
  <c r="O3107" i="1" a="1"/>
  <c r="AB3107" i="1" s="1"/>
  <c r="O3108" i="1" a="1"/>
  <c r="AB3108" i="1" s="1"/>
  <c r="O3109" i="1" a="1"/>
  <c r="AB3109" i="1" s="1"/>
  <c r="O3110" i="1" a="1"/>
  <c r="AB3110" i="1" s="1"/>
  <c r="O3111" i="1" a="1"/>
  <c r="AB3111" i="1" s="1"/>
  <c r="O3112" i="1" a="1"/>
  <c r="AB3112" i="1" s="1"/>
  <c r="O3113" i="1" a="1"/>
  <c r="AB3113" i="1" s="1"/>
  <c r="O3114" i="1" a="1"/>
  <c r="AB3114" i="1" s="1"/>
  <c r="O3115" i="1" a="1"/>
  <c r="AB3115" i="1" s="1"/>
  <c r="O3116" i="1" a="1"/>
  <c r="AB3116" i="1" s="1"/>
  <c r="O3117" i="1" a="1"/>
  <c r="AB3117" i="1" s="1"/>
  <c r="O3118" i="1" a="1"/>
  <c r="AB3118" i="1" s="1"/>
  <c r="O3119" i="1" a="1"/>
  <c r="AB3119" i="1" s="1"/>
  <c r="O3120" i="1" a="1"/>
  <c r="AB3120" i="1" s="1"/>
  <c r="O3121" i="1" a="1"/>
  <c r="AB3121" i="1" s="1"/>
  <c r="O3122" i="1" a="1"/>
  <c r="AB3122" i="1" s="1"/>
  <c r="O3123" i="1" a="1"/>
  <c r="AB3123" i="1" s="1"/>
  <c r="O3124" i="1" a="1"/>
  <c r="AB3124" i="1" s="1"/>
  <c r="O3125" i="1" a="1"/>
  <c r="AB3125" i="1" s="1"/>
  <c r="O3126" i="1" a="1"/>
  <c r="AB3126" i="1" s="1"/>
  <c r="O3127" i="1" a="1"/>
  <c r="AB3127" i="1" s="1"/>
  <c r="O3128" i="1" a="1"/>
  <c r="AB3128" i="1" s="1"/>
  <c r="O3129" i="1" a="1"/>
  <c r="AB3129" i="1" s="1"/>
  <c r="O3130" i="1" a="1"/>
  <c r="AB3130" i="1" s="1"/>
  <c r="O3131" i="1" a="1"/>
  <c r="AB3131" i="1" s="1"/>
  <c r="O3132" i="1" a="1"/>
  <c r="AB3132" i="1" s="1"/>
  <c r="O3133" i="1" a="1"/>
  <c r="AB3133" i="1" s="1"/>
  <c r="O3134" i="1" a="1"/>
  <c r="AB3134" i="1" s="1"/>
  <c r="O3135" i="1" a="1"/>
  <c r="AB3135" i="1" s="1"/>
  <c r="O3136" i="1" a="1"/>
  <c r="AB3136" i="1" s="1"/>
  <c r="O3137" i="1" a="1"/>
  <c r="AB3137" i="1" s="1"/>
  <c r="O3138" i="1" a="1"/>
  <c r="AB3138" i="1" s="1"/>
  <c r="O3139" i="1" a="1"/>
  <c r="AB3139" i="1" s="1"/>
  <c r="O3140" i="1" a="1"/>
  <c r="AB3140" i="1" s="1"/>
  <c r="O3141" i="1" a="1"/>
  <c r="AB3141" i="1" s="1"/>
  <c r="O3142" i="1" a="1"/>
  <c r="AB3142" i="1" s="1"/>
  <c r="O3143" i="1" a="1"/>
  <c r="AB3143" i="1" s="1"/>
  <c r="O3144" i="1" a="1"/>
  <c r="AB3144" i="1" s="1"/>
  <c r="O3145" i="1" a="1"/>
  <c r="AB3145" i="1" s="1"/>
  <c r="O3146" i="1" a="1"/>
  <c r="AB3146" i="1" s="1"/>
  <c r="O3147" i="1" a="1"/>
  <c r="AB3147" i="1" s="1"/>
  <c r="O3148" i="1" a="1"/>
  <c r="AB3148" i="1" s="1"/>
  <c r="O3149" i="1" a="1"/>
  <c r="AB3149" i="1" s="1"/>
  <c r="O3150" i="1" a="1"/>
  <c r="AB3150" i="1" s="1"/>
  <c r="O3151" i="1" a="1"/>
  <c r="AB3151" i="1" s="1"/>
  <c r="O3152" i="1" a="1"/>
  <c r="AB3152" i="1" s="1"/>
  <c r="O3153" i="1" a="1"/>
  <c r="AB3153" i="1" s="1"/>
  <c r="O3154" i="1" a="1"/>
  <c r="AB3154" i="1" s="1"/>
  <c r="O3155" i="1" a="1"/>
  <c r="AB3155" i="1" s="1"/>
  <c r="O3156" i="1" a="1"/>
  <c r="AB3156" i="1" s="1"/>
  <c r="O3157" i="1" a="1"/>
  <c r="AB3157" i="1" s="1"/>
  <c r="O3158" i="1" a="1"/>
  <c r="AB3158" i="1" s="1"/>
  <c r="O3159" i="1" a="1"/>
  <c r="AB3159" i="1" s="1"/>
  <c r="O3160" i="1" a="1"/>
  <c r="AB3160" i="1" s="1"/>
  <c r="O3161" i="1" a="1"/>
  <c r="AB3161" i="1" s="1"/>
  <c r="O3162" i="1" a="1"/>
  <c r="AB3162" i="1" s="1"/>
  <c r="O3163" i="1" a="1"/>
  <c r="AB3163" i="1" s="1"/>
  <c r="O3164" i="1" a="1"/>
  <c r="AB3164" i="1" s="1"/>
  <c r="O3165" i="1" a="1"/>
  <c r="AB3165" i="1" s="1"/>
  <c r="O3166" i="1" a="1"/>
  <c r="AB3166" i="1" s="1"/>
  <c r="O3167" i="1" a="1"/>
  <c r="AB3167" i="1" s="1"/>
  <c r="O3168" i="1" a="1"/>
  <c r="AB3168" i="1" s="1"/>
  <c r="O3169" i="1" a="1"/>
  <c r="AB3169" i="1" s="1"/>
  <c r="O3170" i="1" a="1"/>
  <c r="AB3170" i="1" s="1"/>
  <c r="O3171" i="1" a="1"/>
  <c r="AB3171" i="1" s="1"/>
  <c r="O3172" i="1" a="1"/>
  <c r="AB3172" i="1" s="1"/>
  <c r="O3173" i="1" a="1"/>
  <c r="AB3173" i="1" s="1"/>
  <c r="O3174" i="1" a="1"/>
  <c r="AB3174" i="1" s="1"/>
  <c r="O3175" i="1" a="1"/>
  <c r="AB3175" i="1" s="1"/>
  <c r="O3176" i="1" a="1"/>
  <c r="AB3176" i="1" s="1"/>
  <c r="O3177" i="1" a="1"/>
  <c r="AB3177" i="1" s="1"/>
  <c r="O3178" i="1" a="1"/>
  <c r="AB3178" i="1" s="1"/>
  <c r="O3179" i="1" a="1"/>
  <c r="AB3179" i="1" s="1"/>
  <c r="O3180" i="1" a="1"/>
  <c r="AB3180" i="1" s="1"/>
  <c r="O3181" i="1" a="1"/>
  <c r="AB3181" i="1" s="1"/>
  <c r="O3182" i="1" a="1"/>
  <c r="AB3182" i="1" s="1"/>
  <c r="O3183" i="1" a="1"/>
  <c r="AB3183" i="1" s="1"/>
  <c r="O3184" i="1" a="1"/>
  <c r="AB3184" i="1" s="1"/>
  <c r="O3185" i="1" a="1"/>
  <c r="AB3185" i="1" s="1"/>
  <c r="O3186" i="1" a="1"/>
  <c r="AB3186" i="1" s="1"/>
  <c r="O3187" i="1" a="1"/>
  <c r="AB3187" i="1" s="1"/>
  <c r="O3188" i="1" a="1"/>
  <c r="AB3188" i="1" s="1"/>
  <c r="O3189" i="1" a="1"/>
  <c r="AB3189" i="1" s="1"/>
  <c r="O3190" i="1" a="1"/>
  <c r="AB3190" i="1" s="1"/>
  <c r="O3191" i="1" a="1"/>
  <c r="AB3191" i="1" s="1"/>
  <c r="O3192" i="1" a="1"/>
  <c r="AB3192" i="1" s="1"/>
  <c r="O3193" i="1" a="1"/>
  <c r="AB3193" i="1" s="1"/>
  <c r="O3194" i="1" a="1"/>
  <c r="AB3194" i="1" s="1"/>
  <c r="O3195" i="1" a="1"/>
  <c r="AB3195" i="1" s="1"/>
  <c r="O3196" i="1" a="1"/>
  <c r="AB3196" i="1" s="1"/>
  <c r="O3197" i="1" a="1"/>
  <c r="AB3197" i="1" s="1"/>
  <c r="O3198" i="1" a="1"/>
  <c r="AB3198" i="1" s="1"/>
  <c r="O3199" i="1" a="1"/>
  <c r="AB3199" i="1" s="1"/>
  <c r="O3200" i="1" a="1"/>
  <c r="AB3200" i="1" s="1"/>
  <c r="O3201" i="1" a="1"/>
  <c r="AB3201" i="1" s="1"/>
  <c r="O3202" i="1" a="1"/>
  <c r="AB3202" i="1" s="1"/>
  <c r="O3203" i="1" a="1"/>
  <c r="AB3203" i="1" s="1"/>
  <c r="O3204" i="1" a="1"/>
  <c r="AB3204" i="1" s="1"/>
  <c r="O3205" i="1" a="1"/>
  <c r="AB3205" i="1" s="1"/>
  <c r="O3206" i="1" a="1"/>
  <c r="AB3206" i="1" s="1"/>
  <c r="O3207" i="1" a="1"/>
  <c r="AB3207" i="1" s="1"/>
  <c r="O3208" i="1" a="1"/>
  <c r="AB3208" i="1" s="1"/>
  <c r="O3209" i="1" a="1"/>
  <c r="AB3209" i="1" s="1"/>
  <c r="O3210" i="1" a="1"/>
  <c r="AB3210" i="1" s="1"/>
  <c r="O3211" i="1" a="1"/>
  <c r="AB3211" i="1" s="1"/>
  <c r="O3212" i="1" a="1"/>
  <c r="AB3212" i="1" s="1"/>
  <c r="O3213" i="1" a="1"/>
  <c r="AB3213" i="1" s="1"/>
  <c r="O3214" i="1" a="1"/>
  <c r="AB3214" i="1" s="1"/>
  <c r="O3215" i="1" a="1"/>
  <c r="AB3215" i="1" s="1"/>
  <c r="O3216" i="1" a="1"/>
  <c r="AB3216" i="1" s="1"/>
  <c r="O3217" i="1" a="1"/>
  <c r="AB3217" i="1" s="1"/>
  <c r="O3218" i="1" a="1"/>
  <c r="AB3218" i="1" s="1"/>
  <c r="O3219" i="1" a="1"/>
  <c r="AB3219" i="1" s="1"/>
  <c r="O3220" i="1" a="1"/>
  <c r="AB3220" i="1" s="1"/>
  <c r="O3221" i="1" a="1"/>
  <c r="AB3221" i="1" s="1"/>
  <c r="O3222" i="1" a="1"/>
  <c r="AB3222" i="1" s="1"/>
  <c r="O3223" i="1" a="1"/>
  <c r="AB3223" i="1" s="1"/>
  <c r="O3224" i="1" a="1"/>
  <c r="AB3224" i="1" s="1"/>
  <c r="O3225" i="1" a="1"/>
  <c r="AB3225" i="1" s="1"/>
  <c r="O3226" i="1" a="1"/>
  <c r="AB3226" i="1" s="1"/>
  <c r="O3227" i="1" a="1"/>
  <c r="AB3227" i="1" s="1"/>
  <c r="O3228" i="1" a="1"/>
  <c r="AB3228" i="1" s="1"/>
  <c r="O3229" i="1" a="1"/>
  <c r="AB3229" i="1" s="1"/>
  <c r="O3230" i="1" a="1"/>
  <c r="AB3230" i="1" s="1"/>
  <c r="O3231" i="1" a="1"/>
  <c r="AB3231" i="1" s="1"/>
  <c r="O3232" i="1" a="1"/>
  <c r="AB3232" i="1" s="1"/>
  <c r="O3233" i="1" a="1"/>
  <c r="AB3233" i="1" s="1"/>
  <c r="O3234" i="1" a="1"/>
  <c r="AB3234" i="1" s="1"/>
  <c r="O3235" i="1" a="1"/>
  <c r="AB3235" i="1" s="1"/>
  <c r="O3236" i="1" a="1"/>
  <c r="AB3236" i="1" s="1"/>
  <c r="O3237" i="1" a="1"/>
  <c r="AB3237" i="1" s="1"/>
  <c r="O3238" i="1" a="1"/>
  <c r="AB3238" i="1" s="1"/>
  <c r="O3239" i="1" a="1"/>
  <c r="AB3239" i="1" s="1"/>
  <c r="O3240" i="1" a="1"/>
  <c r="AB3240" i="1" s="1"/>
  <c r="O3241" i="1" a="1"/>
  <c r="AB3241" i="1" s="1"/>
  <c r="O3242" i="1" a="1"/>
  <c r="AB3242" i="1" s="1"/>
  <c r="O3243" i="1" a="1"/>
  <c r="AB3243" i="1" s="1"/>
  <c r="O3244" i="1" a="1"/>
  <c r="AB3244" i="1" s="1"/>
  <c r="O3245" i="1" a="1"/>
  <c r="AB3245" i="1" s="1"/>
  <c r="O3246" i="1" a="1"/>
  <c r="AB3246" i="1" s="1"/>
  <c r="O3247" i="1" a="1"/>
  <c r="AB3247" i="1" s="1"/>
  <c r="O3248" i="1" a="1"/>
  <c r="AB3248" i="1" s="1"/>
  <c r="O3249" i="1" a="1"/>
  <c r="AB3249" i="1" s="1"/>
  <c r="O3250" i="1" a="1"/>
  <c r="AB3250" i="1" s="1"/>
  <c r="O3251" i="1" a="1"/>
  <c r="AB3251" i="1" s="1"/>
  <c r="O3252" i="1" a="1"/>
  <c r="AB3252" i="1" s="1"/>
  <c r="O3253" i="1" a="1"/>
  <c r="AB3253" i="1" s="1"/>
  <c r="O3254" i="1" a="1"/>
  <c r="AB3254" i="1" s="1"/>
  <c r="O3255" i="1" a="1"/>
  <c r="AB3255" i="1" s="1"/>
  <c r="O3256" i="1" a="1"/>
  <c r="AB3256" i="1" s="1"/>
  <c r="O3257" i="1" a="1"/>
  <c r="AB3257" i="1" s="1"/>
  <c r="O3258" i="1" a="1"/>
  <c r="AB3258" i="1" s="1"/>
  <c r="O3259" i="1" a="1"/>
  <c r="AB3259" i="1" s="1"/>
  <c r="O3260" i="1" a="1"/>
  <c r="AB3260" i="1" s="1"/>
  <c r="O3261" i="1" a="1"/>
  <c r="AB3261" i="1" s="1"/>
  <c r="O3262" i="1" a="1"/>
  <c r="AB3262" i="1" s="1"/>
  <c r="O3263" i="1" a="1"/>
  <c r="AB3263" i="1" s="1"/>
  <c r="O3264" i="1" a="1"/>
  <c r="AB3264" i="1" s="1"/>
  <c r="O3265" i="1" a="1"/>
  <c r="AB3265" i="1" s="1"/>
  <c r="O3266" i="1" a="1"/>
  <c r="AB3266" i="1" s="1"/>
  <c r="O3267" i="1" a="1"/>
  <c r="AB3267" i="1" s="1"/>
  <c r="O3268" i="1" a="1"/>
  <c r="AB3268" i="1" s="1"/>
  <c r="O3269" i="1" a="1"/>
  <c r="AB3269" i="1" s="1"/>
  <c r="O3270" i="1" a="1"/>
  <c r="AB3270" i="1" s="1"/>
  <c r="O3271" i="1" a="1"/>
  <c r="AB3271" i="1" s="1"/>
  <c r="O3272" i="1" a="1"/>
  <c r="AB3272" i="1" s="1"/>
  <c r="O3273" i="1" a="1"/>
  <c r="AB3273" i="1" s="1"/>
  <c r="O3274" i="1" a="1"/>
  <c r="AB3274" i="1" s="1"/>
  <c r="O3275" i="1" a="1"/>
  <c r="AB3275" i="1" s="1"/>
  <c r="O3276" i="1" a="1"/>
  <c r="AB3276" i="1" s="1"/>
  <c r="O3277" i="1" a="1"/>
  <c r="AB3277" i="1" s="1"/>
  <c r="O3278" i="1" a="1"/>
  <c r="AB3278" i="1" s="1"/>
  <c r="O3279" i="1" a="1"/>
  <c r="AB3279" i="1" s="1"/>
  <c r="O3280" i="1" a="1"/>
  <c r="AB3280" i="1" s="1"/>
  <c r="O3281" i="1" a="1"/>
  <c r="AB3281" i="1" s="1"/>
  <c r="O3282" i="1" a="1"/>
  <c r="AB3282" i="1" s="1"/>
  <c r="O3283" i="1" a="1"/>
  <c r="AB3283" i="1" s="1"/>
  <c r="O3284" i="1" a="1"/>
  <c r="AB3284" i="1" s="1"/>
  <c r="O3285" i="1" a="1"/>
  <c r="AB3285" i="1" s="1"/>
  <c r="O3286" i="1" a="1"/>
  <c r="AB3286" i="1" s="1"/>
  <c r="O3287" i="1" a="1"/>
  <c r="AB3287" i="1" s="1"/>
  <c r="O3288" i="1" a="1"/>
  <c r="AB3288" i="1" s="1"/>
  <c r="O3289" i="1" a="1"/>
  <c r="AB3289" i="1" s="1"/>
  <c r="O3290" i="1" a="1"/>
  <c r="AB3290" i="1" s="1"/>
  <c r="O3291" i="1" a="1"/>
  <c r="AB3291" i="1" s="1"/>
  <c r="O3292" i="1" a="1"/>
  <c r="AB3292" i="1" s="1"/>
  <c r="O3293" i="1" a="1"/>
  <c r="AB3293" i="1" s="1"/>
  <c r="O3294" i="1" a="1"/>
  <c r="AB3294" i="1" s="1"/>
  <c r="O3295" i="1" a="1"/>
  <c r="AB3295" i="1" s="1"/>
  <c r="O3296" i="1" a="1"/>
  <c r="AB3296" i="1" s="1"/>
  <c r="O3297" i="1" a="1"/>
  <c r="AB3297" i="1" s="1"/>
  <c r="O3298" i="1" a="1"/>
  <c r="AB3298" i="1" s="1"/>
  <c r="O3299" i="1" a="1"/>
  <c r="AB3299" i="1" s="1"/>
  <c r="O3300" i="1" a="1"/>
  <c r="AB3300" i="1" s="1"/>
  <c r="O3301" i="1" a="1"/>
  <c r="AB3301" i="1" s="1"/>
  <c r="O3302" i="1" a="1"/>
  <c r="AB3302" i="1" s="1"/>
  <c r="O3303" i="1" a="1"/>
  <c r="AB3303" i="1" s="1"/>
  <c r="O3304" i="1" a="1"/>
  <c r="AB3304" i="1" s="1"/>
  <c r="O3305" i="1" a="1"/>
  <c r="AB3305" i="1" s="1"/>
  <c r="O3306" i="1" a="1"/>
  <c r="AB3306" i="1" s="1"/>
  <c r="O3307" i="1" a="1"/>
  <c r="AB3307" i="1" s="1"/>
  <c r="O3308" i="1" a="1"/>
  <c r="AB3308" i="1" s="1"/>
  <c r="O3309" i="1" a="1"/>
  <c r="AB3309" i="1" s="1"/>
  <c r="O3310" i="1" a="1"/>
  <c r="AB3310" i="1" s="1"/>
  <c r="O3311" i="1" a="1"/>
  <c r="AB3311" i="1" s="1"/>
  <c r="O3312" i="1" a="1"/>
  <c r="AB3312" i="1" s="1"/>
  <c r="O3313" i="1" a="1"/>
  <c r="AB3313" i="1" s="1"/>
  <c r="O3314" i="1" a="1"/>
  <c r="AB3314" i="1" s="1"/>
  <c r="O3315" i="1" a="1"/>
  <c r="AB3315" i="1" s="1"/>
  <c r="O3316" i="1" a="1"/>
  <c r="AB3316" i="1" s="1"/>
  <c r="O3317" i="1" a="1"/>
  <c r="AB3317" i="1" s="1"/>
  <c r="O3318" i="1" a="1"/>
  <c r="AB3318" i="1" s="1"/>
  <c r="O3319" i="1" a="1"/>
  <c r="AB3319" i="1" s="1"/>
  <c r="O3320" i="1" a="1"/>
  <c r="AB3320" i="1" s="1"/>
  <c r="O3321" i="1" a="1"/>
  <c r="AB3321" i="1" s="1"/>
  <c r="O3322" i="1" a="1"/>
  <c r="AB3322" i="1" s="1"/>
  <c r="O3323" i="1" a="1"/>
  <c r="AB3323" i="1" s="1"/>
  <c r="O3324" i="1" a="1"/>
  <c r="AB3324" i="1" s="1"/>
  <c r="O3325" i="1" a="1"/>
  <c r="AB3325" i="1" s="1"/>
  <c r="O3326" i="1" a="1"/>
  <c r="AB3326" i="1" s="1"/>
  <c r="O3327" i="1" a="1"/>
  <c r="AB3327" i="1" s="1"/>
  <c r="O3328" i="1" a="1"/>
  <c r="AB3328" i="1" s="1"/>
  <c r="O3329" i="1" a="1"/>
  <c r="AB3329" i="1" s="1"/>
  <c r="O3330" i="1" a="1"/>
  <c r="AB3330" i="1" s="1"/>
  <c r="O3331" i="1" a="1"/>
  <c r="AB3331" i="1" s="1"/>
  <c r="O3332" i="1" a="1"/>
  <c r="AB3332" i="1" s="1"/>
  <c r="O3333" i="1" a="1"/>
  <c r="AB3333" i="1" s="1"/>
  <c r="O3334" i="1" a="1"/>
  <c r="AB3334" i="1" s="1"/>
  <c r="O3335" i="1" a="1"/>
  <c r="AB3335" i="1" s="1"/>
  <c r="O3336" i="1" a="1"/>
  <c r="AB3336" i="1" s="1"/>
  <c r="O3337" i="1" a="1"/>
  <c r="AB3337" i="1" s="1"/>
  <c r="O3338" i="1" a="1"/>
  <c r="AB3338" i="1" s="1"/>
  <c r="O3339" i="1" a="1"/>
  <c r="AB3339" i="1" s="1"/>
  <c r="O3340" i="1" a="1"/>
  <c r="AB3340" i="1" s="1"/>
  <c r="O3341" i="1" a="1"/>
  <c r="AB3341" i="1" s="1"/>
  <c r="O3342" i="1" a="1"/>
  <c r="AB3342" i="1" s="1"/>
  <c r="O3343" i="1" a="1"/>
  <c r="AB3343" i="1" s="1"/>
  <c r="O3344" i="1" a="1"/>
  <c r="AB3344" i="1" s="1"/>
  <c r="O3345" i="1" a="1"/>
  <c r="AB3345" i="1" s="1"/>
  <c r="O3346" i="1" a="1"/>
  <c r="AB3346" i="1" s="1"/>
  <c r="O3347" i="1" a="1"/>
  <c r="AB3347" i="1" s="1"/>
  <c r="O3348" i="1" a="1"/>
  <c r="AB3348" i="1" s="1"/>
  <c r="O3349" i="1" a="1"/>
  <c r="AB3349" i="1" s="1"/>
  <c r="O3350" i="1" a="1"/>
  <c r="AB3350" i="1" s="1"/>
  <c r="O3351" i="1" a="1"/>
  <c r="AB3351" i="1" s="1"/>
  <c r="O3352" i="1" a="1"/>
  <c r="AB3352" i="1" s="1"/>
  <c r="O3353" i="1" a="1"/>
  <c r="AB3353" i="1" s="1"/>
  <c r="O3354" i="1" a="1"/>
  <c r="AB3354" i="1" s="1"/>
  <c r="O3355" i="1" a="1"/>
  <c r="AB3355" i="1" s="1"/>
  <c r="O3356" i="1" a="1"/>
  <c r="AB3356" i="1" s="1"/>
  <c r="O3357" i="1" a="1"/>
  <c r="AB3357" i="1" s="1"/>
  <c r="O3358" i="1" a="1"/>
  <c r="AB3358" i="1" s="1"/>
  <c r="O3359" i="1" a="1"/>
  <c r="AB3359" i="1" s="1"/>
  <c r="O3360" i="1" a="1"/>
  <c r="AB3360" i="1" s="1"/>
  <c r="O3361" i="1" a="1"/>
  <c r="AB3361" i="1" s="1"/>
  <c r="O3362" i="1" a="1"/>
  <c r="AB3362" i="1" s="1"/>
  <c r="O3363" i="1" a="1"/>
  <c r="AB3363" i="1" s="1"/>
  <c r="O3364" i="1" a="1"/>
  <c r="AB3364" i="1" s="1"/>
  <c r="O3365" i="1" a="1"/>
  <c r="AB3365" i="1" s="1"/>
  <c r="O3366" i="1" a="1"/>
  <c r="AB3366" i="1" s="1"/>
  <c r="O3367" i="1" a="1"/>
  <c r="AB3367" i="1" s="1"/>
  <c r="O3368" i="1" a="1"/>
  <c r="AB3368" i="1" s="1"/>
  <c r="O3369" i="1" a="1"/>
  <c r="AB3369" i="1" s="1"/>
  <c r="O3370" i="1" a="1"/>
  <c r="AB3370" i="1" s="1"/>
  <c r="O3371" i="1" a="1"/>
  <c r="AB3371" i="1" s="1"/>
  <c r="O3372" i="1" a="1"/>
  <c r="AB3372" i="1" s="1"/>
  <c r="O3373" i="1" a="1"/>
  <c r="AB3373" i="1" s="1"/>
  <c r="O3374" i="1" a="1"/>
  <c r="AB3374" i="1" s="1"/>
  <c r="O3375" i="1" a="1"/>
  <c r="AB3375" i="1" s="1"/>
  <c r="O3376" i="1" a="1"/>
  <c r="AB3376" i="1" s="1"/>
  <c r="O3377" i="1" a="1"/>
  <c r="AB3377" i="1" s="1"/>
  <c r="O3378" i="1" a="1"/>
  <c r="AB3378" i="1" s="1"/>
  <c r="O3379" i="1" a="1"/>
  <c r="AB3379" i="1" s="1"/>
  <c r="O3380" i="1" a="1"/>
  <c r="AB3380" i="1" s="1"/>
  <c r="O3381" i="1" a="1"/>
  <c r="AB3381" i="1" s="1"/>
  <c r="O3382" i="1" a="1"/>
  <c r="AB3382" i="1" s="1"/>
  <c r="O3383" i="1" a="1"/>
  <c r="AB3383" i="1" s="1"/>
  <c r="O3384" i="1" a="1"/>
  <c r="AB3384" i="1" s="1"/>
  <c r="O3385" i="1" a="1"/>
  <c r="AB3385" i="1" s="1"/>
  <c r="O3386" i="1" a="1"/>
  <c r="AB3386" i="1" s="1"/>
  <c r="O3387" i="1" a="1"/>
  <c r="AB3387" i="1" s="1"/>
  <c r="O3388" i="1" a="1"/>
  <c r="AB3388" i="1" s="1"/>
  <c r="O3389" i="1" a="1"/>
  <c r="AB3389" i="1" s="1"/>
  <c r="O3390" i="1" a="1"/>
  <c r="AB3390" i="1" s="1"/>
  <c r="O3391" i="1" a="1"/>
  <c r="AB3391" i="1" s="1"/>
  <c r="O3392" i="1" a="1"/>
  <c r="AB3392" i="1" s="1"/>
  <c r="O3393" i="1" a="1"/>
  <c r="AB3393" i="1" s="1"/>
  <c r="O3394" i="1" a="1"/>
  <c r="AB3394" i="1" s="1"/>
  <c r="O3395" i="1" a="1"/>
  <c r="AB3395" i="1" s="1"/>
  <c r="O3396" i="1" a="1"/>
  <c r="AB3396" i="1" s="1"/>
  <c r="O3397" i="1" a="1"/>
  <c r="AB3397" i="1" s="1"/>
  <c r="O3398" i="1" a="1"/>
  <c r="AB3398" i="1" s="1"/>
  <c r="O3399" i="1" a="1"/>
  <c r="AB3399" i="1" s="1"/>
  <c r="O3400" i="1" a="1"/>
  <c r="AB3400" i="1" s="1"/>
  <c r="O3401" i="1" a="1"/>
  <c r="AB3401" i="1" s="1"/>
  <c r="O3402" i="1" a="1"/>
  <c r="AB3402" i="1" s="1"/>
  <c r="O3403" i="1" a="1"/>
  <c r="AB3403" i="1" s="1"/>
  <c r="O3404" i="1" a="1"/>
  <c r="AB3404" i="1" s="1"/>
  <c r="O3405" i="1" a="1"/>
  <c r="AB3405" i="1" s="1"/>
  <c r="O3406" i="1" a="1"/>
  <c r="AB3406" i="1" s="1"/>
  <c r="O3407" i="1" a="1"/>
  <c r="AB3407" i="1" s="1"/>
  <c r="O3408" i="1" a="1"/>
  <c r="AB3408" i="1" s="1"/>
  <c r="O3409" i="1" a="1"/>
  <c r="AB3409" i="1" s="1"/>
  <c r="O3410" i="1" a="1"/>
  <c r="AB3410" i="1" s="1"/>
  <c r="O3411" i="1" a="1"/>
  <c r="AB3411" i="1" s="1"/>
  <c r="O3412" i="1" a="1"/>
  <c r="AB3412" i="1" s="1"/>
  <c r="O3413" i="1" a="1"/>
  <c r="AB3413" i="1" s="1"/>
  <c r="O3414" i="1" a="1"/>
  <c r="AB3414" i="1" s="1"/>
  <c r="O3415" i="1" a="1"/>
  <c r="AB3415" i="1" s="1"/>
  <c r="O3416" i="1" a="1"/>
  <c r="AB3416" i="1" s="1"/>
  <c r="O3417" i="1" a="1"/>
  <c r="AB3417" i="1" s="1"/>
  <c r="O3418" i="1" a="1"/>
  <c r="AB3418" i="1" s="1"/>
  <c r="O3419" i="1" a="1"/>
  <c r="AB3419" i="1" s="1"/>
  <c r="O3420" i="1" a="1"/>
  <c r="AB3420" i="1" s="1"/>
  <c r="O3421" i="1" a="1"/>
  <c r="AB3421" i="1" s="1"/>
  <c r="O3422" i="1" a="1"/>
  <c r="AB3422" i="1" s="1"/>
  <c r="O3423" i="1" a="1"/>
  <c r="AB3423" i="1" s="1"/>
  <c r="O3424" i="1" a="1"/>
  <c r="AB3424" i="1" s="1"/>
  <c r="O3425" i="1" a="1"/>
  <c r="AB3425" i="1" s="1"/>
  <c r="O3426" i="1" a="1"/>
  <c r="AB3426" i="1" s="1"/>
  <c r="O3427" i="1" a="1"/>
  <c r="AB3427" i="1" s="1"/>
  <c r="O3428" i="1" a="1"/>
  <c r="AB3428" i="1" s="1"/>
  <c r="O3429" i="1" a="1"/>
  <c r="AB3429" i="1" s="1"/>
  <c r="O3430" i="1" a="1"/>
  <c r="AB3430" i="1" s="1"/>
  <c r="O3431" i="1" a="1"/>
  <c r="AB3431" i="1" s="1"/>
  <c r="O3432" i="1" a="1"/>
  <c r="AB3432" i="1" s="1"/>
  <c r="O3433" i="1" a="1"/>
  <c r="AB3433" i="1" s="1"/>
  <c r="O3434" i="1" a="1"/>
  <c r="AB3434" i="1" s="1"/>
  <c r="O3435" i="1" a="1"/>
  <c r="AB3435" i="1" s="1"/>
  <c r="O3436" i="1" a="1"/>
  <c r="AB3436" i="1" s="1"/>
  <c r="O3437" i="1" a="1"/>
  <c r="AB3437" i="1" s="1"/>
  <c r="O3438" i="1" a="1"/>
  <c r="AB3438" i="1" s="1"/>
  <c r="O3439" i="1" a="1"/>
  <c r="AB3439" i="1" s="1"/>
  <c r="O3440" i="1" a="1"/>
  <c r="AB3440" i="1" s="1"/>
  <c r="O3441" i="1" a="1"/>
  <c r="AB3441" i="1" s="1"/>
  <c r="O3442" i="1" a="1"/>
  <c r="AB3442" i="1" s="1"/>
  <c r="O3443" i="1" a="1"/>
  <c r="AB3443" i="1" s="1"/>
  <c r="O3444" i="1" a="1"/>
  <c r="AB3444" i="1" s="1"/>
  <c r="O3445" i="1" a="1"/>
  <c r="AB3445" i="1" s="1"/>
  <c r="O3446" i="1" a="1"/>
  <c r="AB3446" i="1" s="1"/>
  <c r="O3447" i="1" a="1"/>
  <c r="AB3447" i="1" s="1"/>
  <c r="O3448" i="1" a="1"/>
  <c r="AB3448" i="1" s="1"/>
  <c r="O3449" i="1" a="1"/>
  <c r="AB3449" i="1" s="1"/>
  <c r="O3450" i="1" a="1"/>
  <c r="AB3450" i="1" s="1"/>
  <c r="O3451" i="1" a="1"/>
  <c r="AB3451" i="1" s="1"/>
  <c r="O3452" i="1" a="1"/>
  <c r="AB3452" i="1" s="1"/>
  <c r="O3453" i="1" a="1"/>
  <c r="AB3453" i="1" s="1"/>
  <c r="O3454" i="1" a="1"/>
  <c r="AB3454" i="1" s="1"/>
  <c r="O3455" i="1" a="1"/>
  <c r="AB3455" i="1" s="1"/>
  <c r="O3456" i="1" a="1"/>
  <c r="AB3456" i="1" s="1"/>
  <c r="O3457" i="1" a="1"/>
  <c r="AB3457" i="1" s="1"/>
  <c r="O3458" i="1" a="1"/>
  <c r="AB3458" i="1" s="1"/>
  <c r="O3459" i="1" a="1"/>
  <c r="AB3459" i="1" s="1"/>
  <c r="O3460" i="1" a="1"/>
  <c r="AB3460" i="1" s="1"/>
  <c r="O3461" i="1" a="1"/>
  <c r="AB3461" i="1" s="1"/>
  <c r="O3462" i="1" a="1"/>
  <c r="AB3462" i="1" s="1"/>
  <c r="O3463" i="1" a="1"/>
  <c r="AB3463" i="1" s="1"/>
  <c r="O3464" i="1" a="1"/>
  <c r="AB3464" i="1" s="1"/>
  <c r="O3465" i="1" a="1"/>
  <c r="AB3465" i="1" s="1"/>
  <c r="O3466" i="1" a="1"/>
  <c r="AB3466" i="1" s="1"/>
  <c r="O3467" i="1" a="1"/>
  <c r="AB3467" i="1" s="1"/>
  <c r="O3468" i="1" a="1"/>
  <c r="AB3468" i="1" s="1"/>
  <c r="O3469" i="1" a="1"/>
  <c r="AB3469" i="1" s="1"/>
  <c r="O3470" i="1" a="1"/>
  <c r="AB3470" i="1" s="1"/>
  <c r="O3471" i="1" a="1"/>
  <c r="AB3471" i="1" s="1"/>
  <c r="O3472" i="1" a="1"/>
  <c r="AB3472" i="1" s="1"/>
  <c r="O3473" i="1" a="1"/>
  <c r="AB3473" i="1" s="1"/>
  <c r="O3474" i="1" a="1"/>
  <c r="AB3474" i="1" s="1"/>
  <c r="O3475" i="1" a="1"/>
  <c r="AB3475" i="1" s="1"/>
  <c r="O3476" i="1" a="1"/>
  <c r="AB3476" i="1" s="1"/>
  <c r="O3477" i="1" a="1"/>
  <c r="AB3477" i="1" s="1"/>
  <c r="O3478" i="1" a="1"/>
  <c r="AB3478" i="1" s="1"/>
  <c r="O3479" i="1" a="1"/>
  <c r="AB3479" i="1" s="1"/>
  <c r="O3480" i="1" a="1"/>
  <c r="AB3480" i="1" s="1"/>
  <c r="O3481" i="1" a="1"/>
  <c r="AB3481" i="1" s="1"/>
  <c r="O3482" i="1" a="1"/>
  <c r="AB3482" i="1" s="1"/>
  <c r="O3483" i="1" a="1"/>
  <c r="AB3483" i="1" s="1"/>
  <c r="O3484" i="1" a="1"/>
  <c r="AB3484" i="1" s="1"/>
  <c r="O3485" i="1" a="1"/>
  <c r="AB3485" i="1" s="1"/>
  <c r="O3486" i="1" a="1"/>
  <c r="AB3486" i="1" s="1"/>
  <c r="O3487" i="1" a="1"/>
  <c r="AB3487" i="1" s="1"/>
  <c r="O3488" i="1" a="1"/>
  <c r="AB3488" i="1" s="1"/>
  <c r="O3489" i="1" a="1"/>
  <c r="AB3489" i="1" s="1"/>
  <c r="O3490" i="1" a="1"/>
  <c r="AB3490" i="1" s="1"/>
  <c r="O3491" i="1" a="1"/>
  <c r="AB3491" i="1" s="1"/>
  <c r="O3492" i="1" a="1"/>
  <c r="AB3492" i="1" s="1"/>
  <c r="O3493" i="1" a="1"/>
  <c r="AB3493" i="1" s="1"/>
  <c r="O3494" i="1" a="1"/>
  <c r="AB3494" i="1" s="1"/>
  <c r="O3495" i="1" a="1"/>
  <c r="AB3495" i="1" s="1"/>
  <c r="O3496" i="1" a="1"/>
  <c r="AB3496" i="1" s="1"/>
  <c r="O3497" i="1" a="1"/>
  <c r="AB3497" i="1" s="1"/>
  <c r="O3498" i="1" a="1"/>
  <c r="AB3498" i="1" s="1"/>
  <c r="O3499" i="1" a="1"/>
  <c r="AB3499" i="1" s="1"/>
  <c r="O3500" i="1" a="1"/>
  <c r="AB3500" i="1" s="1"/>
  <c r="O3501" i="1" a="1"/>
  <c r="AB3501" i="1" s="1"/>
  <c r="O3502" i="1" a="1"/>
  <c r="AB3502" i="1" s="1"/>
  <c r="O3503" i="1" a="1"/>
  <c r="AB3503" i="1" s="1"/>
  <c r="O3504" i="1" a="1"/>
  <c r="AB3504" i="1" s="1"/>
  <c r="O3505" i="1" a="1"/>
  <c r="AB3505" i="1" s="1"/>
  <c r="O3506" i="1" a="1"/>
  <c r="AB3506" i="1" s="1"/>
  <c r="O3507" i="1" a="1"/>
  <c r="AB3507" i="1" s="1"/>
  <c r="O3508" i="1" a="1"/>
  <c r="AB3508" i="1" s="1"/>
  <c r="O3509" i="1" a="1"/>
  <c r="AB3509" i="1" s="1"/>
  <c r="O3510" i="1" a="1"/>
  <c r="AB3510" i="1" s="1"/>
  <c r="O3511" i="1" a="1"/>
  <c r="AB3511" i="1" s="1"/>
  <c r="O3512" i="1" a="1"/>
  <c r="AB3512" i="1" s="1"/>
  <c r="O3513" i="1" a="1"/>
  <c r="AB3513" i="1" s="1"/>
  <c r="O3514" i="1" a="1"/>
  <c r="AB3514" i="1" s="1"/>
  <c r="O3515" i="1" a="1"/>
  <c r="AB3515" i="1" s="1"/>
  <c r="O3516" i="1" a="1"/>
  <c r="AB3516" i="1" s="1"/>
  <c r="O3517" i="1" a="1"/>
  <c r="AB3517" i="1" s="1"/>
  <c r="O3518" i="1" a="1"/>
  <c r="AB3518" i="1" s="1"/>
  <c r="O3519" i="1" a="1"/>
  <c r="AB3519" i="1" s="1"/>
  <c r="O3520" i="1" a="1"/>
  <c r="AB3520" i="1" s="1"/>
  <c r="O3521" i="1" a="1"/>
  <c r="AB3521" i="1" s="1"/>
  <c r="O3522" i="1" a="1"/>
  <c r="AB3522" i="1" s="1"/>
  <c r="O3523" i="1" a="1"/>
  <c r="AB3523" i="1" s="1"/>
  <c r="O3524" i="1" a="1"/>
  <c r="AB3524" i="1" s="1"/>
  <c r="O3525" i="1" a="1"/>
  <c r="AB3525" i="1" s="1"/>
  <c r="O3526" i="1" a="1"/>
  <c r="AB3526" i="1" s="1"/>
  <c r="O3527" i="1" a="1"/>
  <c r="AB3527" i="1" s="1"/>
  <c r="O3528" i="1" a="1"/>
  <c r="AB3528" i="1" s="1"/>
  <c r="O3529" i="1" a="1"/>
  <c r="AB3529" i="1" s="1"/>
  <c r="O3530" i="1" a="1"/>
  <c r="AB3530" i="1" s="1"/>
  <c r="O3531" i="1" a="1"/>
  <c r="AB3531" i="1" s="1"/>
  <c r="O3532" i="1" a="1"/>
  <c r="AB3532" i="1" s="1"/>
  <c r="O3533" i="1" a="1"/>
  <c r="AB3533" i="1" s="1"/>
  <c r="O3534" i="1" a="1"/>
  <c r="AB3534" i="1" s="1"/>
  <c r="O3535" i="1" a="1"/>
  <c r="AB3535" i="1" s="1"/>
  <c r="O3536" i="1" a="1"/>
  <c r="AB3536" i="1" s="1"/>
  <c r="O3537" i="1" a="1"/>
  <c r="AB3537" i="1" s="1"/>
  <c r="O3538" i="1" a="1"/>
  <c r="AB3538" i="1" s="1"/>
  <c r="O3539" i="1" a="1"/>
  <c r="AB3539" i="1" s="1"/>
  <c r="O3540" i="1" a="1"/>
  <c r="AB3540" i="1" s="1"/>
  <c r="O3541" i="1" a="1"/>
  <c r="AB3541" i="1" s="1"/>
  <c r="O3542" i="1" a="1"/>
  <c r="AB3542" i="1" s="1"/>
  <c r="O3543" i="1" a="1"/>
  <c r="AB3543" i="1" s="1"/>
  <c r="O3544" i="1" a="1"/>
  <c r="AB3544" i="1" s="1"/>
  <c r="O3545" i="1" a="1"/>
  <c r="AB3545" i="1" s="1"/>
  <c r="O3546" i="1" a="1"/>
  <c r="AB3546" i="1" s="1"/>
  <c r="O3547" i="1" a="1"/>
  <c r="AB3547" i="1" s="1"/>
  <c r="O3548" i="1" a="1"/>
  <c r="AB3548" i="1" s="1"/>
  <c r="O3549" i="1" a="1"/>
  <c r="AB3549" i="1" s="1"/>
  <c r="O3550" i="1" a="1"/>
  <c r="AB3550" i="1" s="1"/>
  <c r="O3551" i="1" a="1"/>
  <c r="AB3551" i="1" s="1"/>
  <c r="O3552" i="1" a="1"/>
  <c r="AB3552" i="1" s="1"/>
  <c r="O3553" i="1" a="1"/>
  <c r="AB3553" i="1" s="1"/>
  <c r="O3554" i="1" a="1"/>
  <c r="AB3554" i="1" s="1"/>
  <c r="O3555" i="1" a="1"/>
  <c r="AB3555" i="1" s="1"/>
  <c r="O3556" i="1" a="1"/>
  <c r="AB3556" i="1" s="1"/>
  <c r="O3557" i="1" a="1"/>
  <c r="AB3557" i="1" s="1"/>
  <c r="O3558" i="1" a="1"/>
  <c r="AB3558" i="1" s="1"/>
  <c r="O3559" i="1" a="1"/>
  <c r="AB3559" i="1" s="1"/>
  <c r="O3560" i="1" a="1"/>
  <c r="AB3560" i="1" s="1"/>
  <c r="O3561" i="1" a="1"/>
  <c r="AB3561" i="1" s="1"/>
  <c r="O3562" i="1" a="1"/>
  <c r="AB3562" i="1" s="1"/>
  <c r="O3563" i="1" a="1"/>
  <c r="AB3563" i="1" s="1"/>
  <c r="O3564" i="1" a="1"/>
  <c r="AB3564" i="1" s="1"/>
  <c r="O3565" i="1" a="1"/>
  <c r="AB3565" i="1" s="1"/>
  <c r="O3566" i="1" a="1"/>
  <c r="AB3566" i="1" s="1"/>
  <c r="O3567" i="1" a="1"/>
  <c r="AB3567" i="1" s="1"/>
  <c r="O3568" i="1" a="1"/>
  <c r="AB3568" i="1" s="1"/>
  <c r="O3569" i="1" a="1"/>
  <c r="AB3569" i="1" s="1"/>
  <c r="O3570" i="1" a="1"/>
  <c r="AB3570" i="1" s="1"/>
  <c r="O3571" i="1" a="1"/>
  <c r="AB3571" i="1" s="1"/>
  <c r="O3572" i="1" a="1"/>
  <c r="AB3572" i="1" s="1"/>
  <c r="O3573" i="1" a="1"/>
  <c r="AB3573" i="1" s="1"/>
  <c r="O3574" i="1" a="1"/>
  <c r="AB3574" i="1" s="1"/>
  <c r="O3575" i="1" a="1"/>
  <c r="AB3575" i="1" s="1"/>
  <c r="O3576" i="1" a="1"/>
  <c r="AB3576" i="1" s="1"/>
  <c r="O3577" i="1" a="1"/>
  <c r="AB3577" i="1" s="1"/>
  <c r="O3578" i="1" a="1"/>
  <c r="AB3578" i="1" s="1"/>
  <c r="O3579" i="1" a="1"/>
  <c r="AB3579" i="1" s="1"/>
  <c r="O3580" i="1" a="1"/>
  <c r="AB3580" i="1" s="1"/>
  <c r="O3581" i="1" a="1"/>
  <c r="AB3581" i="1" s="1"/>
  <c r="O3582" i="1" a="1"/>
  <c r="AB3582" i="1" s="1"/>
  <c r="O3583" i="1" a="1"/>
  <c r="AB3583" i="1" s="1"/>
  <c r="O3584" i="1" a="1"/>
  <c r="AB3584" i="1" s="1"/>
  <c r="O3585" i="1" a="1"/>
  <c r="AB3585" i="1" s="1"/>
  <c r="O3586" i="1" a="1"/>
  <c r="AB3586" i="1" s="1"/>
  <c r="O3587" i="1" a="1"/>
  <c r="AB3587" i="1" s="1"/>
  <c r="O3588" i="1" a="1"/>
  <c r="AB3588" i="1" s="1"/>
  <c r="O3589" i="1" a="1"/>
  <c r="AB3589" i="1" s="1"/>
  <c r="O3590" i="1" a="1"/>
  <c r="AB3590" i="1" s="1"/>
  <c r="O3591" i="1" a="1"/>
  <c r="AB3591" i="1" s="1"/>
  <c r="O3592" i="1" a="1"/>
  <c r="AB3592" i="1" s="1"/>
  <c r="O3593" i="1" a="1"/>
  <c r="AB3593" i="1" s="1"/>
  <c r="O3594" i="1" a="1"/>
  <c r="AB3594" i="1" s="1"/>
  <c r="O3595" i="1" a="1"/>
  <c r="AB3595" i="1" s="1"/>
  <c r="O3596" i="1" a="1"/>
  <c r="AB3596" i="1" s="1"/>
  <c r="O3597" i="1" a="1"/>
  <c r="AB3597" i="1" s="1"/>
  <c r="O3598" i="1" a="1"/>
  <c r="AB3598" i="1" s="1"/>
  <c r="O3599" i="1" a="1"/>
  <c r="AB3599" i="1" s="1"/>
  <c r="O3600" i="1" a="1"/>
  <c r="AB3600" i="1" s="1"/>
  <c r="O3601" i="1" a="1"/>
  <c r="AB3601" i="1" s="1"/>
  <c r="O3602" i="1" a="1"/>
  <c r="AB3602" i="1" s="1"/>
  <c r="O3603" i="1" a="1"/>
  <c r="AB3603" i="1" s="1"/>
  <c r="O3604" i="1" a="1"/>
  <c r="AB3604" i="1" s="1"/>
  <c r="O3605" i="1" a="1"/>
  <c r="AB3605" i="1" s="1"/>
  <c r="O3606" i="1" a="1"/>
  <c r="AB3606" i="1" s="1"/>
  <c r="O3607" i="1" a="1"/>
  <c r="AB3607" i="1" s="1"/>
  <c r="O3608" i="1" a="1"/>
  <c r="AB3608" i="1" s="1"/>
  <c r="O3609" i="1" a="1"/>
  <c r="AB3609" i="1" s="1"/>
  <c r="O3610" i="1" a="1"/>
  <c r="AB3610" i="1" s="1"/>
  <c r="O3611" i="1" a="1"/>
  <c r="AB3611" i="1" s="1"/>
  <c r="O3612" i="1" a="1"/>
  <c r="AB3612" i="1" s="1"/>
  <c r="O3613" i="1" a="1"/>
  <c r="AB3613" i="1" s="1"/>
  <c r="O3614" i="1" a="1"/>
  <c r="AB3614" i="1" s="1"/>
  <c r="O3615" i="1" a="1"/>
  <c r="AB3615" i="1" s="1"/>
  <c r="O3616" i="1" a="1"/>
  <c r="AB3616" i="1" s="1"/>
  <c r="O3617" i="1" a="1"/>
  <c r="AB3617" i="1" s="1"/>
  <c r="O3618" i="1" a="1"/>
  <c r="AB3618" i="1" s="1"/>
  <c r="O3619" i="1" a="1"/>
  <c r="AB3619" i="1" s="1"/>
  <c r="O3620" i="1" a="1"/>
  <c r="AB3620" i="1" s="1"/>
  <c r="O3621" i="1" a="1"/>
  <c r="AB3621" i="1" s="1"/>
  <c r="O3622" i="1" a="1"/>
  <c r="AB3622" i="1" s="1"/>
  <c r="O3623" i="1" a="1"/>
  <c r="AB3623" i="1" s="1"/>
  <c r="O3624" i="1" a="1"/>
  <c r="AB3624" i="1" s="1"/>
  <c r="O3625" i="1" a="1"/>
  <c r="AB3625" i="1" s="1"/>
  <c r="O3626" i="1" a="1"/>
  <c r="AB3626" i="1" s="1"/>
  <c r="O3627" i="1" a="1"/>
  <c r="AB3627" i="1" s="1"/>
  <c r="O3628" i="1" a="1"/>
  <c r="AB3628" i="1" s="1"/>
  <c r="O3629" i="1" a="1"/>
  <c r="AB3629" i="1" s="1"/>
  <c r="O3630" i="1" a="1"/>
  <c r="AB3630" i="1" s="1"/>
  <c r="O3631" i="1" a="1"/>
  <c r="AB3631" i="1" s="1"/>
  <c r="O3632" i="1" a="1"/>
  <c r="AB3632" i="1" s="1"/>
  <c r="O3633" i="1" a="1"/>
  <c r="AB3633" i="1" s="1"/>
  <c r="O3634" i="1" a="1"/>
  <c r="AB3634" i="1" s="1"/>
  <c r="O3635" i="1" a="1"/>
  <c r="AB3635" i="1" s="1"/>
  <c r="O3636" i="1" a="1"/>
  <c r="AB3636" i="1" s="1"/>
  <c r="O3637" i="1" a="1"/>
  <c r="AB3637" i="1" s="1"/>
  <c r="O3638" i="1" a="1"/>
  <c r="AB3638" i="1" s="1"/>
  <c r="O3639" i="1" a="1"/>
  <c r="AB3639" i="1" s="1"/>
  <c r="O3640" i="1" a="1"/>
  <c r="AB3640" i="1" s="1"/>
  <c r="O3641" i="1" a="1"/>
  <c r="AB3641" i="1" s="1"/>
  <c r="O3642" i="1" a="1"/>
  <c r="AB3642" i="1" s="1"/>
  <c r="O3643" i="1" a="1"/>
  <c r="AB3643" i="1" s="1"/>
  <c r="O3644" i="1" a="1"/>
  <c r="AB3644" i="1" s="1"/>
  <c r="O3645" i="1" a="1"/>
  <c r="AB3645" i="1" s="1"/>
  <c r="O3646" i="1" a="1"/>
  <c r="AB3646" i="1" s="1"/>
  <c r="O3647" i="1" a="1"/>
  <c r="AB3647" i="1" s="1"/>
  <c r="O3648" i="1" a="1"/>
  <c r="AB3648" i="1" s="1"/>
  <c r="O3649" i="1" a="1"/>
  <c r="AB3649" i="1" s="1"/>
  <c r="O3650" i="1" a="1"/>
  <c r="AB3650" i="1" s="1"/>
  <c r="O3651" i="1" a="1"/>
  <c r="AB3651" i="1" s="1"/>
  <c r="O3652" i="1" a="1"/>
  <c r="AB3652" i="1" s="1"/>
  <c r="O3653" i="1" a="1"/>
  <c r="AB3653" i="1" s="1"/>
  <c r="O3654" i="1" a="1"/>
  <c r="AB3654" i="1" s="1"/>
  <c r="O3655" i="1" a="1"/>
  <c r="AB3655" i="1" s="1"/>
  <c r="O3656" i="1" a="1"/>
  <c r="AB3656" i="1" s="1"/>
  <c r="O3657" i="1" a="1"/>
  <c r="AB3657" i="1" s="1"/>
  <c r="O3658" i="1" a="1"/>
  <c r="AB3658" i="1" s="1"/>
  <c r="O3659" i="1" a="1"/>
  <c r="AB3659" i="1" s="1"/>
  <c r="O3660" i="1" a="1"/>
  <c r="AB3660" i="1" s="1"/>
  <c r="O3661" i="1" a="1"/>
  <c r="AB3661" i="1" s="1"/>
  <c r="O3662" i="1" a="1"/>
  <c r="AB3662" i="1" s="1"/>
  <c r="O3663" i="1" a="1"/>
  <c r="AB3663" i="1" s="1"/>
  <c r="O3664" i="1" a="1"/>
  <c r="AB3664" i="1" s="1"/>
  <c r="O3665" i="1" a="1"/>
  <c r="AB3665" i="1" s="1"/>
  <c r="O3666" i="1" a="1"/>
  <c r="AB3666" i="1" s="1"/>
  <c r="O3667" i="1" a="1"/>
  <c r="AB3667" i="1" s="1"/>
  <c r="O3668" i="1" a="1"/>
  <c r="AB3668" i="1" s="1"/>
  <c r="O3669" i="1" a="1"/>
  <c r="AB3669" i="1" s="1"/>
  <c r="O3670" i="1" a="1"/>
  <c r="AB3670" i="1" s="1"/>
  <c r="O3671" i="1" a="1"/>
  <c r="AB3671" i="1" s="1"/>
  <c r="O3672" i="1" a="1"/>
  <c r="AB3672" i="1" s="1"/>
  <c r="O3673" i="1" a="1"/>
  <c r="AB3673" i="1" s="1"/>
  <c r="O3674" i="1" a="1"/>
  <c r="AB3674" i="1" s="1"/>
  <c r="O3675" i="1" a="1"/>
  <c r="AB3675" i="1" s="1"/>
  <c r="O3676" i="1" a="1"/>
  <c r="AB3676" i="1" s="1"/>
  <c r="O3677" i="1" a="1"/>
  <c r="AB3677" i="1" s="1"/>
  <c r="O3678" i="1" a="1"/>
  <c r="AB3678" i="1" s="1"/>
  <c r="O3679" i="1" a="1"/>
  <c r="AB3679" i="1" s="1"/>
  <c r="O3680" i="1" a="1"/>
  <c r="AB3680" i="1" s="1"/>
  <c r="O3681" i="1" a="1"/>
  <c r="AB3681" i="1" s="1"/>
  <c r="O3682" i="1" a="1"/>
  <c r="AB3682" i="1" s="1"/>
  <c r="O3683" i="1" a="1"/>
  <c r="AB3683" i="1" s="1"/>
  <c r="O3684" i="1" a="1"/>
  <c r="AB3684" i="1" s="1"/>
  <c r="O3685" i="1" a="1"/>
  <c r="AB3685" i="1" s="1"/>
  <c r="O3686" i="1" a="1"/>
  <c r="AB3686" i="1" s="1"/>
  <c r="O3687" i="1" a="1"/>
  <c r="AB3687" i="1" s="1"/>
  <c r="O3688" i="1" a="1"/>
  <c r="AB3688" i="1" s="1"/>
  <c r="O3689" i="1" a="1"/>
  <c r="AB3689" i="1" s="1"/>
  <c r="O3690" i="1" a="1"/>
  <c r="AB3690" i="1" s="1"/>
  <c r="O3691" i="1" a="1"/>
  <c r="AB3691" i="1" s="1"/>
  <c r="O3692" i="1" a="1"/>
  <c r="AB3692" i="1" s="1"/>
  <c r="O3693" i="1" a="1"/>
  <c r="AB3693" i="1" s="1"/>
  <c r="O3694" i="1" a="1"/>
  <c r="AB3694" i="1" s="1"/>
  <c r="O3695" i="1" a="1"/>
  <c r="AB3695" i="1" s="1"/>
  <c r="O3696" i="1" a="1"/>
  <c r="AB3696" i="1" s="1"/>
  <c r="O3697" i="1" a="1"/>
  <c r="AB3697" i="1" s="1"/>
  <c r="O3698" i="1" a="1"/>
  <c r="AB3698" i="1" s="1"/>
  <c r="O3699" i="1" a="1"/>
  <c r="AB3699" i="1" s="1"/>
  <c r="O3700" i="1" a="1"/>
  <c r="AB3700" i="1" s="1"/>
  <c r="O3701" i="1" a="1"/>
  <c r="AB3701" i="1" s="1"/>
  <c r="O3702" i="1" a="1"/>
  <c r="AB3702" i="1" s="1"/>
  <c r="O3703" i="1" a="1"/>
  <c r="AB3703" i="1" s="1"/>
  <c r="O3704" i="1" a="1"/>
  <c r="AB3704" i="1" s="1"/>
  <c r="O3705" i="1" a="1"/>
  <c r="AB3705" i="1" s="1"/>
  <c r="O3706" i="1" a="1"/>
  <c r="AB3706" i="1" s="1"/>
  <c r="O3707" i="1" a="1"/>
  <c r="AB3707" i="1" s="1"/>
  <c r="O3708" i="1" a="1"/>
  <c r="AB3708" i="1" s="1"/>
  <c r="O3709" i="1" a="1"/>
  <c r="AB3709" i="1" s="1"/>
  <c r="O3710" i="1" a="1"/>
  <c r="AB3710" i="1" s="1"/>
  <c r="O3711" i="1" a="1"/>
  <c r="AB3711" i="1" s="1"/>
  <c r="O3712" i="1" a="1"/>
  <c r="AB3712" i="1" s="1"/>
  <c r="O3713" i="1" a="1"/>
  <c r="AB3713" i="1" s="1"/>
  <c r="O3714" i="1" a="1"/>
  <c r="AB3714" i="1" s="1"/>
  <c r="O3715" i="1" a="1"/>
  <c r="AB3715" i="1" s="1"/>
  <c r="O3716" i="1" a="1"/>
  <c r="AB3716" i="1" s="1"/>
  <c r="O3717" i="1" a="1"/>
  <c r="AB3717" i="1" s="1"/>
  <c r="O3718" i="1" a="1"/>
  <c r="AB3718" i="1" s="1"/>
  <c r="O3719" i="1" a="1"/>
  <c r="AB3719" i="1" s="1"/>
  <c r="O3720" i="1" a="1"/>
  <c r="AB3720" i="1" s="1"/>
  <c r="O3721" i="1" a="1"/>
  <c r="AB3721" i="1" s="1"/>
  <c r="O3722" i="1" a="1"/>
  <c r="AB3722" i="1" s="1"/>
  <c r="O3723" i="1" a="1"/>
  <c r="AB3723" i="1" s="1"/>
  <c r="O3724" i="1" a="1"/>
  <c r="AB3724" i="1" s="1"/>
  <c r="O3725" i="1" a="1"/>
  <c r="AB3725" i="1" s="1"/>
  <c r="O3726" i="1" a="1"/>
  <c r="AB3726" i="1" s="1"/>
  <c r="O3727" i="1" a="1"/>
  <c r="AB3727" i="1" s="1"/>
  <c r="O3728" i="1" a="1"/>
  <c r="AB3728" i="1" s="1"/>
  <c r="O3729" i="1" a="1"/>
  <c r="AB3729" i="1" s="1"/>
  <c r="O3730" i="1" a="1"/>
  <c r="AB3730" i="1" s="1"/>
  <c r="O3731" i="1" a="1"/>
  <c r="AB3731" i="1" s="1"/>
  <c r="O3732" i="1" a="1"/>
  <c r="AB3732" i="1" s="1"/>
  <c r="O3733" i="1" a="1"/>
  <c r="AB3733" i="1" s="1"/>
  <c r="O3734" i="1" a="1"/>
  <c r="AB3734" i="1" s="1"/>
  <c r="O3735" i="1" a="1"/>
  <c r="AB3735" i="1" s="1"/>
  <c r="O3736" i="1" a="1"/>
  <c r="AB3736" i="1" s="1"/>
  <c r="O3737" i="1" a="1"/>
  <c r="AB3737" i="1" s="1"/>
  <c r="O3738" i="1" a="1"/>
  <c r="AB3738" i="1" s="1"/>
  <c r="O3739" i="1" a="1"/>
  <c r="AB3739" i="1" s="1"/>
  <c r="O3740" i="1" a="1"/>
  <c r="AB3740" i="1" s="1"/>
  <c r="O3741" i="1" a="1"/>
  <c r="AB3741" i="1" s="1"/>
  <c r="O3742" i="1" a="1"/>
  <c r="AB3742" i="1" s="1"/>
  <c r="O3743" i="1" a="1"/>
  <c r="AB3743" i="1" s="1"/>
  <c r="O3744" i="1" a="1"/>
  <c r="AB3744" i="1" s="1"/>
  <c r="O3745" i="1" a="1"/>
  <c r="AB3745" i="1" s="1"/>
  <c r="O3746" i="1" a="1"/>
  <c r="AB3746" i="1" s="1"/>
  <c r="O3747" i="1" a="1"/>
  <c r="AB3747" i="1" s="1"/>
  <c r="O3748" i="1" a="1"/>
  <c r="AB3748" i="1" s="1"/>
  <c r="O3749" i="1" a="1"/>
  <c r="AB3749" i="1" s="1"/>
  <c r="O3750" i="1" a="1"/>
  <c r="AB3750" i="1" s="1"/>
  <c r="O3751" i="1" a="1"/>
  <c r="AB3751" i="1" s="1"/>
  <c r="O3752" i="1" a="1"/>
  <c r="AB3752" i="1" s="1"/>
  <c r="O3753" i="1" a="1"/>
  <c r="AB3753" i="1" s="1"/>
  <c r="O3754" i="1" a="1"/>
  <c r="AB3754" i="1" s="1"/>
  <c r="O3755" i="1" a="1"/>
  <c r="AB3755" i="1" s="1"/>
  <c r="O3756" i="1" a="1"/>
  <c r="AB3756" i="1" s="1"/>
  <c r="O3757" i="1" a="1"/>
  <c r="AB3757" i="1" s="1"/>
  <c r="O3758" i="1" a="1"/>
  <c r="AB3758" i="1" s="1"/>
  <c r="O3759" i="1" a="1"/>
  <c r="AB3759" i="1" s="1"/>
  <c r="O3760" i="1" a="1"/>
  <c r="AB3760" i="1" s="1"/>
  <c r="O3761" i="1" a="1"/>
  <c r="AB3761" i="1" s="1"/>
  <c r="O3762" i="1" a="1"/>
  <c r="AB3762" i="1" s="1"/>
  <c r="O3763" i="1" a="1"/>
  <c r="AB3763" i="1" s="1"/>
  <c r="O3764" i="1" a="1"/>
  <c r="AB3764" i="1" s="1"/>
  <c r="O3765" i="1" a="1"/>
  <c r="AB3765" i="1" s="1"/>
  <c r="O3766" i="1" a="1"/>
  <c r="AB3766" i="1" s="1"/>
  <c r="O3767" i="1" a="1"/>
  <c r="AB3767" i="1" s="1"/>
  <c r="O3768" i="1" a="1"/>
  <c r="AB3768" i="1" s="1"/>
  <c r="O3769" i="1" a="1"/>
  <c r="AB3769" i="1" s="1"/>
  <c r="O3770" i="1" a="1"/>
  <c r="AB3770" i="1" s="1"/>
  <c r="O3771" i="1" a="1"/>
  <c r="AB3771" i="1" s="1"/>
  <c r="O3772" i="1" a="1"/>
  <c r="AB3772" i="1" s="1"/>
  <c r="O3773" i="1" a="1"/>
  <c r="AB3773" i="1" s="1"/>
  <c r="O3774" i="1" a="1"/>
  <c r="AB3774" i="1" s="1"/>
  <c r="O3775" i="1" a="1"/>
  <c r="AB3775" i="1" s="1"/>
  <c r="O3776" i="1" a="1"/>
  <c r="AB3776" i="1" s="1"/>
  <c r="O3777" i="1" a="1"/>
  <c r="AB3777" i="1" s="1"/>
  <c r="O3778" i="1" a="1"/>
  <c r="AB3778" i="1" s="1"/>
  <c r="O3779" i="1" a="1"/>
  <c r="AB3779" i="1" s="1"/>
  <c r="O3780" i="1" a="1"/>
  <c r="AB3780" i="1" s="1"/>
  <c r="O3781" i="1" a="1"/>
  <c r="AB3781" i="1" s="1"/>
  <c r="O3782" i="1" a="1"/>
  <c r="AB3782" i="1" s="1"/>
  <c r="O3783" i="1" a="1"/>
  <c r="AB3783" i="1" s="1"/>
  <c r="O3784" i="1" a="1"/>
  <c r="AB3784" i="1" s="1"/>
  <c r="O3785" i="1" a="1"/>
  <c r="AB3785" i="1" s="1"/>
  <c r="O3786" i="1" a="1"/>
  <c r="AB3786" i="1" s="1"/>
  <c r="O3787" i="1" a="1"/>
  <c r="AB3787" i="1" s="1"/>
  <c r="O3788" i="1" a="1"/>
  <c r="AB3788" i="1" s="1"/>
  <c r="O3789" i="1" a="1"/>
  <c r="AB3789" i="1" s="1"/>
  <c r="O3790" i="1" a="1"/>
  <c r="AB3790" i="1" s="1"/>
  <c r="O3791" i="1" a="1"/>
  <c r="AB3791" i="1" s="1"/>
  <c r="O3792" i="1" a="1"/>
  <c r="AB3792" i="1" s="1"/>
  <c r="O3793" i="1" a="1"/>
  <c r="AB3793" i="1" s="1"/>
  <c r="O3794" i="1" a="1"/>
  <c r="AB3794" i="1" s="1"/>
  <c r="O3795" i="1" a="1"/>
  <c r="AB3795" i="1" s="1"/>
  <c r="O3796" i="1" a="1"/>
  <c r="AB3796" i="1" s="1"/>
  <c r="O3797" i="1" a="1"/>
  <c r="AB3797" i="1" s="1"/>
  <c r="O3798" i="1" a="1"/>
  <c r="AB3798" i="1" s="1"/>
  <c r="O3799" i="1" a="1"/>
  <c r="AB3799" i="1" s="1"/>
  <c r="O3800" i="1" a="1"/>
  <c r="AB3800" i="1" s="1"/>
  <c r="O3801" i="1" a="1"/>
  <c r="AB3801" i="1" s="1"/>
  <c r="O3802" i="1" a="1"/>
  <c r="AB3802" i="1" s="1"/>
  <c r="O3803" i="1" a="1"/>
  <c r="AB3803" i="1" s="1"/>
  <c r="O3804" i="1" a="1"/>
  <c r="AB3804" i="1" s="1"/>
  <c r="O3805" i="1" a="1"/>
  <c r="AB3805" i="1" s="1"/>
  <c r="O3806" i="1" a="1"/>
  <c r="AB3806" i="1" s="1"/>
  <c r="O3807" i="1" a="1"/>
  <c r="AB3807" i="1" s="1"/>
  <c r="O3808" i="1" a="1"/>
  <c r="AB3808" i="1" s="1"/>
  <c r="O3809" i="1" a="1"/>
  <c r="AB3809" i="1" s="1"/>
  <c r="O3810" i="1" a="1"/>
  <c r="AB3810" i="1" s="1"/>
  <c r="O3811" i="1" a="1"/>
  <c r="AB3811" i="1" s="1"/>
  <c r="O3812" i="1" a="1"/>
  <c r="AB3812" i="1" s="1"/>
  <c r="O3813" i="1" a="1"/>
  <c r="AB3813" i="1" s="1"/>
  <c r="O3814" i="1" a="1"/>
  <c r="AB3814" i="1" s="1"/>
  <c r="O3815" i="1" a="1"/>
  <c r="AB3815" i="1" s="1"/>
  <c r="O3816" i="1" a="1"/>
  <c r="AB3816" i="1" s="1"/>
  <c r="O3817" i="1" a="1"/>
  <c r="AB3817" i="1" s="1"/>
  <c r="O3818" i="1" a="1"/>
  <c r="AB3818" i="1" s="1"/>
  <c r="O3819" i="1" a="1"/>
  <c r="AB3819" i="1" s="1"/>
  <c r="O3820" i="1" a="1"/>
  <c r="AB3820" i="1" s="1"/>
  <c r="O3821" i="1" a="1"/>
  <c r="AB3821" i="1" s="1"/>
  <c r="O3822" i="1" a="1"/>
  <c r="AB3822" i="1" s="1"/>
  <c r="O3823" i="1" a="1"/>
  <c r="AB3823" i="1" s="1"/>
  <c r="O3824" i="1" a="1"/>
  <c r="AB3824" i="1" s="1"/>
  <c r="O3825" i="1" a="1"/>
  <c r="AB3825" i="1" s="1"/>
  <c r="O3826" i="1" a="1"/>
  <c r="AB3826" i="1" s="1"/>
  <c r="O3827" i="1" a="1"/>
  <c r="AB3827" i="1" s="1"/>
  <c r="O3828" i="1" a="1"/>
  <c r="AB3828" i="1" s="1"/>
  <c r="O3829" i="1" a="1"/>
  <c r="AB3829" i="1" s="1"/>
  <c r="O3830" i="1" a="1"/>
  <c r="AB3830" i="1" s="1"/>
  <c r="O3831" i="1" a="1"/>
  <c r="AB3831" i="1" s="1"/>
  <c r="O3832" i="1" a="1"/>
  <c r="AB3832" i="1" s="1"/>
  <c r="O3833" i="1" a="1"/>
  <c r="AB3833" i="1" s="1"/>
  <c r="O3834" i="1" a="1"/>
  <c r="AB3834" i="1" s="1"/>
  <c r="O3835" i="1" a="1"/>
  <c r="AB3835" i="1" s="1"/>
  <c r="O3836" i="1" a="1"/>
  <c r="AB3836" i="1" s="1"/>
  <c r="O3837" i="1" a="1"/>
  <c r="AB3837" i="1" s="1"/>
  <c r="O3838" i="1" a="1"/>
  <c r="AB3838" i="1" s="1"/>
  <c r="O3839" i="1" a="1"/>
  <c r="AB3839" i="1" s="1"/>
  <c r="O3840" i="1" a="1"/>
  <c r="AB3840" i="1" s="1"/>
  <c r="O3841" i="1" a="1"/>
  <c r="AB3841" i="1" s="1"/>
  <c r="O3842" i="1" a="1"/>
  <c r="AB3842" i="1" s="1"/>
  <c r="O3843" i="1" a="1"/>
  <c r="AB3843" i="1" s="1"/>
  <c r="O3844" i="1" a="1"/>
  <c r="AB3844" i="1" s="1"/>
  <c r="O3845" i="1" a="1"/>
  <c r="AB3845" i="1" s="1"/>
  <c r="O3846" i="1" a="1"/>
  <c r="AB3846" i="1" s="1"/>
  <c r="O3847" i="1" a="1"/>
  <c r="AB3847" i="1" s="1"/>
  <c r="O3848" i="1" a="1"/>
  <c r="AB3848" i="1" s="1"/>
  <c r="O3849" i="1" a="1"/>
  <c r="AB3849" i="1" s="1"/>
  <c r="O3850" i="1" a="1"/>
  <c r="AB3850" i="1" s="1"/>
  <c r="O3851" i="1" a="1"/>
  <c r="AB3851" i="1" s="1"/>
  <c r="O3852" i="1" a="1"/>
  <c r="AB3852" i="1" s="1"/>
  <c r="O3853" i="1" a="1"/>
  <c r="AB3853" i="1" s="1"/>
  <c r="O3854" i="1" a="1"/>
  <c r="AB3854" i="1" s="1"/>
  <c r="O3855" i="1" a="1"/>
  <c r="AB3855" i="1" s="1"/>
  <c r="O3856" i="1" a="1"/>
  <c r="AB3856" i="1" s="1"/>
  <c r="O3857" i="1" a="1"/>
  <c r="AB3857" i="1" s="1"/>
  <c r="O3858" i="1" a="1"/>
  <c r="AB3858" i="1" s="1"/>
  <c r="O3859" i="1" a="1"/>
  <c r="AB3859" i="1" s="1"/>
  <c r="O3860" i="1" a="1"/>
  <c r="AB3860" i="1" s="1"/>
  <c r="O3861" i="1" a="1"/>
  <c r="AB3861" i="1" s="1"/>
  <c r="O3862" i="1" a="1"/>
  <c r="AB3862" i="1" s="1"/>
  <c r="O3863" i="1" a="1"/>
  <c r="AB3863" i="1" s="1"/>
  <c r="O3864" i="1" a="1"/>
  <c r="AB3864" i="1" s="1"/>
  <c r="O3865" i="1" a="1"/>
  <c r="AB3865" i="1" s="1"/>
  <c r="O3866" i="1" a="1"/>
  <c r="AB3866" i="1" s="1"/>
  <c r="O3867" i="1" a="1"/>
  <c r="AB3867" i="1" s="1"/>
  <c r="O3868" i="1" a="1"/>
  <c r="AB3868" i="1" s="1"/>
  <c r="O3869" i="1" a="1"/>
  <c r="AB3869" i="1" s="1"/>
  <c r="O3870" i="1" a="1"/>
  <c r="AB3870" i="1" s="1"/>
  <c r="O3871" i="1" a="1"/>
  <c r="AB3871" i="1" s="1"/>
  <c r="O3872" i="1" a="1"/>
  <c r="AB3872" i="1" s="1"/>
  <c r="O3873" i="1" a="1"/>
  <c r="AB3873" i="1" s="1"/>
  <c r="O3874" i="1" a="1"/>
  <c r="AB3874" i="1" s="1"/>
  <c r="O3875" i="1" a="1"/>
  <c r="AB3875" i="1" s="1"/>
  <c r="O3876" i="1" a="1"/>
  <c r="AB3876" i="1" s="1"/>
  <c r="O3877" i="1" a="1"/>
  <c r="AB3877" i="1" s="1"/>
  <c r="O3878" i="1" a="1"/>
  <c r="AB3878" i="1" s="1"/>
  <c r="O3879" i="1" a="1"/>
  <c r="AB3879" i="1" s="1"/>
  <c r="O3880" i="1" a="1"/>
  <c r="AB3880" i="1" s="1"/>
  <c r="O3881" i="1" a="1"/>
  <c r="AB3881" i="1" s="1"/>
  <c r="O3882" i="1" a="1"/>
  <c r="AB3882" i="1" s="1"/>
  <c r="O3883" i="1" a="1"/>
  <c r="AB3883" i="1" s="1"/>
  <c r="O3884" i="1" a="1"/>
  <c r="AB3884" i="1" s="1"/>
  <c r="O3885" i="1" a="1"/>
  <c r="AB3885" i="1" s="1"/>
  <c r="O3886" i="1" a="1"/>
  <c r="AB3886" i="1" s="1"/>
  <c r="O3887" i="1" a="1"/>
  <c r="AB3887" i="1" s="1"/>
  <c r="O3888" i="1" a="1"/>
  <c r="AB3888" i="1" s="1"/>
  <c r="O3889" i="1" a="1"/>
  <c r="AB3889" i="1" s="1"/>
  <c r="O3890" i="1" a="1"/>
  <c r="AB3890" i="1" s="1"/>
  <c r="O3891" i="1" a="1"/>
  <c r="AB3891" i="1" s="1"/>
  <c r="O3892" i="1" a="1"/>
  <c r="AB3892" i="1" s="1"/>
  <c r="O3893" i="1" a="1"/>
  <c r="AB3893" i="1" s="1"/>
  <c r="O3894" i="1" a="1"/>
  <c r="AB3894" i="1" s="1"/>
  <c r="O3895" i="1" a="1"/>
  <c r="AB3895" i="1" s="1"/>
  <c r="O3896" i="1" a="1"/>
  <c r="AB3896" i="1" s="1"/>
  <c r="O3897" i="1" a="1"/>
  <c r="AB3897" i="1" s="1"/>
  <c r="O3898" i="1" a="1"/>
  <c r="AB3898" i="1" s="1"/>
  <c r="O3899" i="1" a="1"/>
  <c r="AB3899" i="1" s="1"/>
  <c r="O3900" i="1" a="1"/>
  <c r="AB3900" i="1" s="1"/>
  <c r="O3901" i="1" a="1"/>
  <c r="AB3901" i="1" s="1"/>
  <c r="O3902" i="1" a="1"/>
  <c r="AB3902" i="1" s="1"/>
  <c r="O3903" i="1" a="1"/>
  <c r="AB3903" i="1" s="1"/>
  <c r="O3904" i="1" a="1"/>
  <c r="AB3904" i="1" s="1"/>
  <c r="O3905" i="1" a="1"/>
  <c r="AB3905" i="1" s="1"/>
  <c r="O3906" i="1" a="1"/>
  <c r="AB3906" i="1" s="1"/>
  <c r="O3907" i="1" a="1"/>
  <c r="AB3907" i="1" s="1"/>
  <c r="O3908" i="1" a="1"/>
  <c r="AB3908" i="1" s="1"/>
  <c r="O3909" i="1" a="1"/>
  <c r="AB3909" i="1" s="1"/>
  <c r="O3910" i="1" a="1"/>
  <c r="AB3910" i="1" s="1"/>
  <c r="O3911" i="1" a="1"/>
  <c r="AB3911" i="1" s="1"/>
  <c r="O3912" i="1" a="1"/>
  <c r="AB3912" i="1" s="1"/>
  <c r="O3913" i="1" a="1"/>
  <c r="AB3913" i="1" s="1"/>
  <c r="O3914" i="1" a="1"/>
  <c r="AB3914" i="1" s="1"/>
  <c r="O3915" i="1" a="1"/>
  <c r="AB3915" i="1" s="1"/>
  <c r="O3916" i="1" a="1"/>
  <c r="AB3916" i="1" s="1"/>
  <c r="O3917" i="1" a="1"/>
  <c r="AB3917" i="1" s="1"/>
  <c r="O3918" i="1" a="1"/>
  <c r="AB3918" i="1" s="1"/>
  <c r="O3919" i="1" a="1"/>
  <c r="AB3919" i="1" s="1"/>
  <c r="O3920" i="1" a="1"/>
  <c r="AB3920" i="1" s="1"/>
  <c r="O3921" i="1" a="1"/>
  <c r="AB3921" i="1" s="1"/>
  <c r="O3922" i="1" a="1"/>
  <c r="AB3922" i="1" s="1"/>
  <c r="O3923" i="1" a="1"/>
  <c r="AB3923" i="1" s="1"/>
  <c r="O3924" i="1" a="1"/>
  <c r="AB3924" i="1" s="1"/>
  <c r="O3925" i="1" a="1"/>
  <c r="AB3925" i="1" s="1"/>
  <c r="O3926" i="1" a="1"/>
  <c r="AB3926" i="1" s="1"/>
  <c r="O3927" i="1" a="1"/>
  <c r="AB3927" i="1" s="1"/>
  <c r="O3928" i="1" a="1"/>
  <c r="AB3928" i="1" s="1"/>
  <c r="O3929" i="1" a="1"/>
  <c r="AB3929" i="1" s="1"/>
  <c r="O3930" i="1" a="1"/>
  <c r="AB3930" i="1" s="1"/>
  <c r="O3931" i="1" a="1"/>
  <c r="AB3931" i="1" s="1"/>
  <c r="O3932" i="1" a="1"/>
  <c r="AB3932" i="1" s="1"/>
  <c r="O3933" i="1" a="1"/>
  <c r="AB3933" i="1" s="1"/>
  <c r="O3934" i="1" a="1"/>
  <c r="AB3934" i="1" s="1"/>
  <c r="O3935" i="1" a="1"/>
  <c r="AB3935" i="1" s="1"/>
  <c r="O3936" i="1" a="1"/>
  <c r="AB3936" i="1" s="1"/>
  <c r="O3937" i="1" a="1"/>
  <c r="AB3937" i="1" s="1"/>
  <c r="O3938" i="1" a="1"/>
  <c r="AB3938" i="1" s="1"/>
  <c r="O3939" i="1" a="1"/>
  <c r="AB3939" i="1" s="1"/>
  <c r="O3940" i="1" a="1"/>
  <c r="AB3940" i="1" s="1"/>
  <c r="O3941" i="1" a="1"/>
  <c r="AB3941" i="1" s="1"/>
  <c r="O3942" i="1" a="1"/>
  <c r="AB3942" i="1" s="1"/>
  <c r="O3943" i="1" a="1"/>
  <c r="AB3943" i="1" s="1"/>
  <c r="O3944" i="1" a="1"/>
  <c r="AB3944" i="1" s="1"/>
  <c r="O3945" i="1" a="1"/>
  <c r="AB3945" i="1" s="1"/>
  <c r="O3946" i="1" a="1"/>
  <c r="AB3946" i="1" s="1"/>
  <c r="O3947" i="1" a="1"/>
  <c r="AB3947" i="1" s="1"/>
  <c r="O3948" i="1" a="1"/>
  <c r="AB3948" i="1" s="1"/>
  <c r="O3949" i="1" a="1"/>
  <c r="AB3949" i="1" s="1"/>
  <c r="O3950" i="1" a="1"/>
  <c r="AB3950" i="1" s="1"/>
  <c r="O3951" i="1" a="1"/>
  <c r="AB3951" i="1" s="1"/>
  <c r="O3952" i="1" a="1"/>
  <c r="AB3952" i="1" s="1"/>
  <c r="O3953" i="1" a="1"/>
  <c r="AB3953" i="1" s="1"/>
  <c r="O3954" i="1" a="1"/>
  <c r="AB3954" i="1" s="1"/>
  <c r="O3955" i="1" a="1"/>
  <c r="AB3955" i="1" s="1"/>
  <c r="O3956" i="1" a="1"/>
  <c r="AB3956" i="1" s="1"/>
  <c r="O3957" i="1" a="1"/>
  <c r="AB3957" i="1" s="1"/>
  <c r="O3958" i="1" a="1"/>
  <c r="AB3958" i="1" s="1"/>
  <c r="O3959" i="1" a="1"/>
  <c r="AB3959" i="1" s="1"/>
  <c r="O3960" i="1" a="1"/>
  <c r="AB3960" i="1" s="1"/>
  <c r="O3961" i="1" a="1"/>
  <c r="AB3961" i="1" s="1"/>
  <c r="O3962" i="1" a="1"/>
  <c r="AB3962" i="1" s="1"/>
  <c r="O3963" i="1" a="1"/>
  <c r="AB3963" i="1" s="1"/>
  <c r="O3964" i="1" a="1"/>
  <c r="AB3964" i="1" s="1"/>
  <c r="O3965" i="1" a="1"/>
  <c r="AB3965" i="1" s="1"/>
  <c r="O3966" i="1" a="1"/>
  <c r="AB3966" i="1" s="1"/>
  <c r="O3967" i="1" a="1"/>
  <c r="AB3967" i="1" s="1"/>
  <c r="O3968" i="1" a="1"/>
  <c r="AB3968" i="1" s="1"/>
  <c r="O3969" i="1" a="1"/>
  <c r="AB3969" i="1" s="1"/>
  <c r="O3970" i="1" a="1"/>
  <c r="AB3970" i="1" s="1"/>
  <c r="O3971" i="1" a="1"/>
  <c r="AB3971" i="1" s="1"/>
  <c r="O3972" i="1" a="1"/>
  <c r="AB3972" i="1" s="1"/>
  <c r="O3973" i="1" a="1"/>
  <c r="AB3973" i="1" s="1"/>
  <c r="O3974" i="1" a="1"/>
  <c r="AB3974" i="1" s="1"/>
  <c r="O3975" i="1" a="1"/>
  <c r="AB3975" i="1" s="1"/>
  <c r="O3976" i="1" a="1"/>
  <c r="AB3976" i="1" s="1"/>
  <c r="O3977" i="1" a="1"/>
  <c r="AB3977" i="1" s="1"/>
  <c r="O3978" i="1" a="1"/>
  <c r="AB3978" i="1" s="1"/>
  <c r="O3979" i="1" a="1"/>
  <c r="AB3979" i="1" s="1"/>
  <c r="O3980" i="1" a="1"/>
  <c r="AB3980" i="1" s="1"/>
  <c r="O3981" i="1" a="1"/>
  <c r="AB3981" i="1" s="1"/>
  <c r="O3982" i="1" a="1"/>
  <c r="AB3982" i="1" s="1"/>
  <c r="O3983" i="1" a="1"/>
  <c r="AB3983" i="1" s="1"/>
  <c r="O3984" i="1" a="1"/>
  <c r="AB3984" i="1" s="1"/>
  <c r="O3985" i="1" a="1"/>
  <c r="AB3985" i="1" s="1"/>
  <c r="O3986" i="1" a="1"/>
  <c r="AB3986" i="1" s="1"/>
  <c r="O3987" i="1" a="1"/>
  <c r="AB3987" i="1" s="1"/>
  <c r="O3988" i="1" a="1"/>
  <c r="AB3988" i="1" s="1"/>
  <c r="O3989" i="1" a="1"/>
  <c r="AB3989" i="1" s="1"/>
  <c r="O3990" i="1" a="1"/>
  <c r="AB3990" i="1" s="1"/>
  <c r="O3991" i="1" a="1"/>
  <c r="AB3991" i="1" s="1"/>
  <c r="O3992" i="1" a="1"/>
  <c r="AB3992" i="1" s="1"/>
  <c r="O3993" i="1" a="1"/>
  <c r="AB3993" i="1" s="1"/>
  <c r="O3994" i="1" a="1"/>
  <c r="AB3994" i="1" s="1"/>
  <c r="O3995" i="1" a="1"/>
  <c r="AB3995" i="1" s="1"/>
  <c r="O3996" i="1" a="1"/>
  <c r="AB3996" i="1" s="1"/>
  <c r="O3997" i="1" a="1"/>
  <c r="AB3997" i="1" s="1"/>
  <c r="O3998" i="1" a="1"/>
  <c r="AB3998" i="1" s="1"/>
  <c r="O3999" i="1" a="1"/>
  <c r="AB3999" i="1" s="1"/>
  <c r="O4000" i="1" a="1"/>
  <c r="AB4000" i="1" s="1"/>
  <c r="O4001" i="1" a="1"/>
  <c r="AB4001" i="1" s="1"/>
  <c r="O4002" i="1" a="1"/>
  <c r="AB4002" i="1" s="1"/>
  <c r="O4003" i="1" a="1"/>
  <c r="AB4003" i="1" s="1"/>
  <c r="O4004" i="1" a="1"/>
  <c r="AB4004" i="1" s="1"/>
  <c r="O4005" i="1" a="1"/>
  <c r="AB4005" i="1" s="1"/>
  <c r="O4006" i="1" a="1"/>
  <c r="AB4006" i="1" s="1"/>
  <c r="O4007" i="1" a="1"/>
  <c r="AB4007" i="1" s="1"/>
  <c r="O4008" i="1" a="1"/>
  <c r="AB4008" i="1" s="1"/>
  <c r="O4009" i="1" a="1"/>
  <c r="AB4009" i="1" s="1"/>
  <c r="O4010" i="1" a="1"/>
  <c r="AB4010" i="1" s="1"/>
  <c r="O4011" i="1" a="1"/>
  <c r="AB4011" i="1" s="1"/>
  <c r="O4012" i="1" a="1"/>
  <c r="AB4012" i="1" s="1"/>
  <c r="O4013" i="1" a="1"/>
  <c r="AB4013" i="1" s="1"/>
  <c r="O4014" i="1" a="1"/>
  <c r="AB4014" i="1" s="1"/>
  <c r="O4015" i="1" a="1"/>
  <c r="AB4015" i="1" s="1"/>
  <c r="O4016" i="1" a="1"/>
  <c r="AB4016" i="1" s="1"/>
  <c r="O4017" i="1" a="1"/>
  <c r="AB4017" i="1" s="1"/>
  <c r="O4018" i="1" a="1"/>
  <c r="AB4018" i="1" s="1"/>
  <c r="O4019" i="1" a="1"/>
  <c r="AB4019" i="1" s="1"/>
  <c r="O4020" i="1" a="1"/>
  <c r="AB4020" i="1" s="1"/>
  <c r="O4021" i="1" a="1"/>
  <c r="AB4021" i="1" s="1"/>
  <c r="O4022" i="1" a="1"/>
  <c r="AB4022" i="1" s="1"/>
  <c r="O4023" i="1" a="1"/>
  <c r="AB4023" i="1" s="1"/>
  <c r="O4024" i="1" a="1"/>
  <c r="AB4024" i="1" s="1"/>
  <c r="O4025" i="1" a="1"/>
  <c r="AB4025" i="1" s="1"/>
  <c r="O4026" i="1" a="1"/>
  <c r="AB4026" i="1" s="1"/>
  <c r="O4027" i="1" a="1"/>
  <c r="AB4027" i="1" s="1"/>
  <c r="O4028" i="1" a="1"/>
  <c r="AB4028" i="1" s="1"/>
  <c r="O4029" i="1" a="1"/>
  <c r="AB4029" i="1" s="1"/>
  <c r="O4030" i="1" a="1"/>
  <c r="AB4030" i="1" s="1"/>
  <c r="O4031" i="1" a="1"/>
  <c r="AB4031" i="1" s="1"/>
  <c r="O4032" i="1" a="1"/>
  <c r="AB4032" i="1" s="1"/>
  <c r="O4033" i="1" a="1"/>
  <c r="AB4033" i="1" s="1"/>
  <c r="O4034" i="1" a="1"/>
  <c r="AB4034" i="1" s="1"/>
  <c r="O4035" i="1" a="1"/>
  <c r="AB4035" i="1" s="1"/>
  <c r="O4036" i="1" a="1"/>
  <c r="AB4036" i="1" s="1"/>
  <c r="O4037" i="1" a="1"/>
  <c r="AB4037" i="1" s="1"/>
  <c r="O4038" i="1" a="1"/>
  <c r="AB4038" i="1" s="1"/>
  <c r="O4039" i="1" a="1"/>
  <c r="AB4039" i="1" s="1"/>
  <c r="O4040" i="1" a="1"/>
  <c r="AB4040" i="1" s="1"/>
  <c r="O4041" i="1" a="1"/>
  <c r="AB4041" i="1" s="1"/>
  <c r="O4042" i="1" a="1"/>
  <c r="AB4042" i="1" s="1"/>
  <c r="O4043" i="1" a="1"/>
  <c r="AB4043" i="1" s="1"/>
  <c r="O4044" i="1" a="1"/>
  <c r="AB4044" i="1" s="1"/>
  <c r="O4045" i="1" a="1"/>
  <c r="AB4045" i="1" s="1"/>
  <c r="O4046" i="1" a="1"/>
  <c r="AB4046" i="1" s="1"/>
  <c r="O4047" i="1" a="1"/>
  <c r="AB4047" i="1" s="1"/>
  <c r="O4048" i="1" a="1"/>
  <c r="AB4048" i="1" s="1"/>
  <c r="O4049" i="1" a="1"/>
  <c r="AB4049" i="1" s="1"/>
  <c r="O4050" i="1" a="1"/>
  <c r="AB4050" i="1" s="1"/>
  <c r="O4051" i="1" a="1"/>
  <c r="AB4051" i="1" s="1"/>
  <c r="O4052" i="1" a="1"/>
  <c r="AB4052" i="1" s="1"/>
  <c r="O4053" i="1" a="1"/>
  <c r="AB4053" i="1" s="1"/>
  <c r="O4054" i="1" a="1"/>
  <c r="AB4054" i="1" s="1"/>
  <c r="O4055" i="1" a="1"/>
  <c r="AB4055" i="1" s="1"/>
  <c r="O4056" i="1" a="1"/>
  <c r="AB4056" i="1" s="1"/>
  <c r="O4057" i="1" a="1"/>
  <c r="AB4057" i="1" s="1"/>
  <c r="O4058" i="1" a="1"/>
  <c r="AB4058" i="1" s="1"/>
  <c r="O4059" i="1" a="1"/>
  <c r="AB4059" i="1" s="1"/>
  <c r="O4060" i="1" a="1"/>
  <c r="AB4060" i="1" s="1"/>
  <c r="O4061" i="1" a="1"/>
  <c r="AB4061" i="1" s="1"/>
  <c r="O4062" i="1" a="1"/>
  <c r="AB4062" i="1" s="1"/>
  <c r="O4063" i="1" a="1"/>
  <c r="AB4063" i="1" s="1"/>
  <c r="O4064" i="1" a="1"/>
  <c r="AB4064" i="1" s="1"/>
  <c r="O4065" i="1" a="1"/>
  <c r="AB4065" i="1" s="1"/>
  <c r="O4066" i="1" a="1"/>
  <c r="AB4066" i="1" s="1"/>
  <c r="O4067" i="1" a="1"/>
  <c r="AB4067" i="1" s="1"/>
  <c r="O4068" i="1" a="1"/>
  <c r="AB4068" i="1" s="1"/>
  <c r="O4069" i="1" a="1"/>
  <c r="AB4069" i="1" s="1"/>
  <c r="O4070" i="1" a="1"/>
  <c r="AB4070" i="1" s="1"/>
  <c r="O4071" i="1" a="1"/>
  <c r="AB4071" i="1" s="1"/>
  <c r="O4072" i="1" a="1"/>
  <c r="AB4072" i="1" s="1"/>
  <c r="O4073" i="1" a="1"/>
  <c r="AB4073" i="1" s="1"/>
  <c r="O4074" i="1" a="1"/>
  <c r="AB4074" i="1" s="1"/>
  <c r="O4075" i="1" a="1"/>
  <c r="AB4075" i="1" s="1"/>
  <c r="O4076" i="1" a="1"/>
  <c r="AB4076" i="1" s="1"/>
  <c r="O4077" i="1" a="1"/>
  <c r="AB4077" i="1" s="1"/>
  <c r="O4078" i="1" a="1"/>
  <c r="AB4078" i="1" s="1"/>
  <c r="O4079" i="1" a="1"/>
  <c r="AB4079" i="1" s="1"/>
  <c r="O4080" i="1" a="1"/>
  <c r="AB4080" i="1" s="1"/>
  <c r="O4081" i="1" a="1"/>
  <c r="AB4081" i="1" s="1"/>
  <c r="O4082" i="1" a="1"/>
  <c r="AB4082" i="1" s="1"/>
  <c r="O4083" i="1" a="1"/>
  <c r="AB4083" i="1" s="1"/>
  <c r="O4084" i="1" a="1"/>
  <c r="AB4084" i="1" s="1"/>
  <c r="O4085" i="1" a="1"/>
  <c r="AB4085" i="1" s="1"/>
  <c r="O4086" i="1" a="1"/>
  <c r="AB4086" i="1" s="1"/>
  <c r="O4087" i="1" a="1"/>
  <c r="AB4087" i="1" s="1"/>
  <c r="O4088" i="1" a="1"/>
  <c r="AB4088" i="1" s="1"/>
  <c r="O4089" i="1" a="1"/>
  <c r="AB4089" i="1" s="1"/>
  <c r="O4090" i="1" a="1"/>
  <c r="AB4090" i="1" s="1"/>
  <c r="O4091" i="1" a="1"/>
  <c r="AB4091" i="1" s="1"/>
  <c r="O4092" i="1" a="1"/>
  <c r="AB4092" i="1" s="1"/>
  <c r="O4093" i="1" a="1"/>
  <c r="AB4093" i="1" s="1"/>
  <c r="O4094" i="1" a="1"/>
  <c r="AB4094" i="1" s="1"/>
  <c r="O4095" i="1" a="1"/>
  <c r="AB4095" i="1" s="1"/>
  <c r="O4096" i="1" a="1"/>
  <c r="AB4096" i="1" s="1"/>
  <c r="O4097" i="1" a="1"/>
  <c r="AB4097" i="1" s="1"/>
  <c r="O4098" i="1" a="1"/>
  <c r="AB4098" i="1" s="1"/>
  <c r="O4099" i="1" a="1"/>
  <c r="AB4099" i="1" s="1"/>
  <c r="O4100" i="1" a="1"/>
  <c r="AB4100" i="1" s="1"/>
  <c r="O4101" i="1" a="1"/>
  <c r="AB4101" i="1" s="1"/>
  <c r="O4102" i="1" a="1"/>
  <c r="AB4102" i="1" s="1"/>
  <c r="O4103" i="1" a="1"/>
  <c r="AB4103" i="1" s="1"/>
  <c r="O4104" i="1" a="1"/>
  <c r="AB4104" i="1" s="1"/>
  <c r="O4105" i="1" a="1"/>
  <c r="AB4105" i="1" s="1"/>
  <c r="O4106" i="1" a="1"/>
  <c r="AB4106" i="1" s="1"/>
  <c r="O4107" i="1" a="1"/>
  <c r="AB4107" i="1" s="1"/>
  <c r="O4108" i="1" a="1"/>
  <c r="AB4108" i="1" s="1"/>
  <c r="O4109" i="1" a="1"/>
  <c r="AB4109" i="1" s="1"/>
  <c r="O4110" i="1" a="1"/>
  <c r="AB4110" i="1" s="1"/>
  <c r="O4111" i="1" a="1"/>
  <c r="AB4111" i="1" s="1"/>
  <c r="O4112" i="1" a="1"/>
  <c r="AB4112" i="1" s="1"/>
  <c r="O4113" i="1" a="1"/>
  <c r="AB4113" i="1" s="1"/>
  <c r="O4114" i="1" a="1"/>
  <c r="AB4114" i="1" s="1"/>
  <c r="O4115" i="1" a="1"/>
  <c r="AB4115" i="1" s="1"/>
  <c r="O4116" i="1" a="1"/>
  <c r="AB4116" i="1" s="1"/>
  <c r="O4117" i="1" a="1"/>
  <c r="AB4117" i="1" s="1"/>
  <c r="O4118" i="1" a="1"/>
  <c r="AB4118" i="1" s="1"/>
  <c r="O4119" i="1" a="1"/>
  <c r="AB4119" i="1" s="1"/>
  <c r="O4120" i="1" a="1"/>
  <c r="AB4120" i="1" s="1"/>
  <c r="O4121" i="1" a="1"/>
  <c r="AB4121" i="1" s="1"/>
  <c r="O4122" i="1" a="1"/>
  <c r="AB4122" i="1" s="1"/>
  <c r="O4123" i="1" a="1"/>
  <c r="AB4123" i="1" s="1"/>
  <c r="O4124" i="1" a="1"/>
  <c r="AB4124" i="1" s="1"/>
  <c r="O4125" i="1" a="1"/>
  <c r="AB4125" i="1" s="1"/>
  <c r="O4126" i="1" a="1"/>
  <c r="AB4126" i="1" s="1"/>
  <c r="O4127" i="1" a="1"/>
  <c r="AB4127" i="1" s="1"/>
  <c r="O4128" i="1" a="1"/>
  <c r="AB4128" i="1" s="1"/>
  <c r="O4129" i="1" a="1"/>
  <c r="AB4129" i="1" s="1"/>
  <c r="O4130" i="1" a="1"/>
  <c r="AB4130" i="1" s="1"/>
  <c r="O4131" i="1" a="1"/>
  <c r="AB4131" i="1" s="1"/>
  <c r="O4132" i="1" a="1"/>
  <c r="AB4132" i="1" s="1"/>
  <c r="O4133" i="1" a="1"/>
  <c r="AB4133" i="1" s="1"/>
  <c r="O4134" i="1" a="1"/>
  <c r="AB4134" i="1" s="1"/>
  <c r="O4135" i="1" a="1"/>
  <c r="AB4135" i="1" s="1"/>
  <c r="O4136" i="1" a="1"/>
  <c r="AB4136" i="1" s="1"/>
  <c r="O4137" i="1" a="1"/>
  <c r="AB4137" i="1" s="1"/>
  <c r="O4138" i="1" a="1"/>
  <c r="AB4138" i="1" s="1"/>
  <c r="O4139" i="1" a="1"/>
  <c r="AB4139" i="1" s="1"/>
  <c r="O4140" i="1" a="1"/>
  <c r="AB4140" i="1" s="1"/>
  <c r="O4141" i="1" a="1"/>
  <c r="AB4141" i="1" s="1"/>
  <c r="O4142" i="1" a="1"/>
  <c r="AB4142" i="1" s="1"/>
  <c r="O4143" i="1" a="1"/>
  <c r="AB4143" i="1" s="1"/>
  <c r="O4144" i="1" a="1"/>
  <c r="AB4144" i="1" s="1"/>
  <c r="O4145" i="1" a="1"/>
  <c r="AB4145" i="1" s="1"/>
  <c r="O4146" i="1" a="1"/>
  <c r="AB4146" i="1" s="1"/>
  <c r="O4147" i="1" a="1"/>
  <c r="AB4147" i="1" s="1"/>
  <c r="O4148" i="1" a="1"/>
  <c r="AB4148" i="1" s="1"/>
  <c r="O4149" i="1" a="1"/>
  <c r="AB4149" i="1" s="1"/>
  <c r="O4150" i="1" a="1"/>
  <c r="AB4150" i="1" s="1"/>
  <c r="O4151" i="1" a="1"/>
  <c r="AB4151" i="1" s="1"/>
  <c r="O4152" i="1" a="1"/>
  <c r="AB4152" i="1" s="1"/>
  <c r="O4153" i="1" a="1"/>
  <c r="AB4153" i="1" s="1"/>
  <c r="O4154" i="1" a="1"/>
  <c r="AB4154" i="1" s="1"/>
  <c r="O4155" i="1" a="1"/>
  <c r="AB4155" i="1" s="1"/>
  <c r="O4156" i="1" a="1"/>
  <c r="AB4156" i="1" s="1"/>
  <c r="O4157" i="1" a="1"/>
  <c r="AB4157" i="1" s="1"/>
  <c r="O4158" i="1" a="1"/>
  <c r="AB4158" i="1" s="1"/>
  <c r="O4159" i="1" a="1"/>
  <c r="AB4159" i="1" s="1"/>
  <c r="O4160" i="1" a="1"/>
  <c r="AB4160" i="1" s="1"/>
  <c r="O4161" i="1" a="1"/>
  <c r="AB4161" i="1" s="1"/>
  <c r="O4162" i="1" a="1"/>
  <c r="AB4162" i="1" s="1"/>
  <c r="O4163" i="1" a="1"/>
  <c r="AB4163" i="1" s="1"/>
  <c r="O4164" i="1" a="1"/>
  <c r="AB4164" i="1" s="1"/>
  <c r="O4165" i="1" a="1"/>
  <c r="AB4165" i="1" s="1"/>
  <c r="O4166" i="1" a="1"/>
  <c r="AB4166" i="1" s="1"/>
  <c r="O4167" i="1" a="1"/>
  <c r="AB4167" i="1" s="1"/>
  <c r="O4168" i="1" a="1"/>
  <c r="AB4168" i="1" s="1"/>
  <c r="O4169" i="1" a="1"/>
  <c r="AB4169" i="1" s="1"/>
  <c r="O4170" i="1" a="1"/>
  <c r="AB4170" i="1" s="1"/>
  <c r="O4171" i="1" a="1"/>
  <c r="AB4171" i="1" s="1"/>
  <c r="O4172" i="1" a="1"/>
  <c r="AB4172" i="1" s="1"/>
  <c r="O4173" i="1" a="1"/>
  <c r="AB4173" i="1" s="1"/>
  <c r="O4174" i="1" a="1"/>
  <c r="AB4174" i="1" s="1"/>
  <c r="O4175" i="1" a="1"/>
  <c r="AB4175" i="1" s="1"/>
  <c r="O4176" i="1" a="1"/>
  <c r="AB4176" i="1" s="1"/>
  <c r="O4177" i="1" a="1"/>
  <c r="AB4177" i="1" s="1"/>
  <c r="O4178" i="1" a="1"/>
  <c r="AB4178" i="1" s="1"/>
  <c r="O4179" i="1" a="1"/>
  <c r="AB4179" i="1" s="1"/>
  <c r="O4180" i="1" a="1"/>
  <c r="AB4180" i="1" s="1"/>
  <c r="O4181" i="1" a="1"/>
  <c r="AB4181" i="1" s="1"/>
  <c r="O4182" i="1" a="1"/>
  <c r="AB4182" i="1" s="1"/>
  <c r="O4183" i="1" a="1"/>
  <c r="AB4183" i="1" s="1"/>
  <c r="O4184" i="1" a="1"/>
  <c r="AB4184" i="1" s="1"/>
  <c r="O4185" i="1" a="1"/>
  <c r="AB4185" i="1" s="1"/>
  <c r="O4186" i="1" a="1"/>
  <c r="AB4186" i="1" s="1"/>
  <c r="O4187" i="1" a="1"/>
  <c r="AB4187" i="1" s="1"/>
  <c r="O4188" i="1" a="1"/>
  <c r="AB4188" i="1" s="1"/>
  <c r="O4189" i="1" a="1"/>
  <c r="AB4189" i="1" s="1"/>
  <c r="O4190" i="1" a="1"/>
  <c r="AB4190" i="1" s="1"/>
  <c r="O4191" i="1" a="1"/>
  <c r="AB4191" i="1" s="1"/>
  <c r="O4192" i="1" a="1"/>
  <c r="AB4192" i="1" s="1"/>
  <c r="O4193" i="1" a="1"/>
  <c r="AB4193" i="1" s="1"/>
  <c r="O4194" i="1" a="1"/>
  <c r="AB4194" i="1" s="1"/>
  <c r="O4195" i="1" a="1"/>
  <c r="AB4195" i="1" s="1"/>
  <c r="O4196" i="1" a="1"/>
  <c r="AB4196" i="1" s="1"/>
  <c r="O4197" i="1" a="1"/>
  <c r="AB4197" i="1" s="1"/>
  <c r="O4198" i="1" a="1"/>
  <c r="AB4198" i="1" s="1"/>
  <c r="O4199" i="1" a="1"/>
  <c r="AB4199" i="1" s="1"/>
  <c r="O4200" i="1" a="1"/>
  <c r="AB4200" i="1" s="1"/>
  <c r="O4201" i="1" a="1"/>
  <c r="AB4201" i="1" s="1"/>
  <c r="O4202" i="1" a="1"/>
  <c r="AB4202" i="1" s="1"/>
  <c r="O4203" i="1" a="1"/>
  <c r="AB4203" i="1" s="1"/>
  <c r="O4204" i="1" a="1"/>
  <c r="AB4204" i="1" s="1"/>
  <c r="O4205" i="1" a="1"/>
  <c r="AB4205" i="1" s="1"/>
  <c r="O4206" i="1" a="1"/>
  <c r="AB4206" i="1" s="1"/>
  <c r="O4207" i="1" a="1"/>
  <c r="AB4207" i="1" s="1"/>
  <c r="O4208" i="1" a="1"/>
  <c r="AB4208" i="1" s="1"/>
  <c r="O4209" i="1" a="1"/>
  <c r="AB4209" i="1" s="1"/>
  <c r="O4210" i="1" a="1"/>
  <c r="AB4210" i="1" s="1"/>
  <c r="O4211" i="1" a="1"/>
  <c r="AB4211" i="1" s="1"/>
  <c r="O4212" i="1" a="1"/>
  <c r="AB4212" i="1" s="1"/>
  <c r="O4213" i="1" a="1"/>
  <c r="AB4213" i="1" s="1"/>
  <c r="O4214" i="1" a="1"/>
  <c r="AB4214" i="1" s="1"/>
  <c r="O4215" i="1" a="1"/>
  <c r="AB4215" i="1" s="1"/>
  <c r="O4216" i="1" a="1"/>
  <c r="AB4216" i="1" s="1"/>
  <c r="O4217" i="1" a="1"/>
  <c r="AB4217" i="1" s="1"/>
  <c r="O4218" i="1" a="1"/>
  <c r="AB4218" i="1" s="1"/>
  <c r="O4219" i="1" a="1"/>
  <c r="AB4219" i="1" s="1"/>
  <c r="O4220" i="1" a="1"/>
  <c r="AB4220" i="1" s="1"/>
  <c r="O4221" i="1" a="1"/>
  <c r="AB4221" i="1" s="1"/>
  <c r="O4222" i="1" a="1"/>
  <c r="AB4222" i="1" s="1"/>
  <c r="O4223" i="1" a="1"/>
  <c r="AB4223" i="1" s="1"/>
  <c r="O4224" i="1" a="1"/>
  <c r="AB4224" i="1" s="1"/>
  <c r="O4225" i="1" a="1"/>
  <c r="AB4225" i="1" s="1"/>
  <c r="O4226" i="1" a="1"/>
  <c r="AB4226" i="1" s="1"/>
  <c r="O4227" i="1" a="1"/>
  <c r="AB4227" i="1" s="1"/>
  <c r="O4228" i="1" a="1"/>
  <c r="AB4228" i="1" s="1"/>
  <c r="O4229" i="1" a="1"/>
  <c r="AB4229" i="1" s="1"/>
  <c r="O4230" i="1" a="1"/>
  <c r="AB4230" i="1" s="1"/>
  <c r="O4231" i="1" a="1"/>
  <c r="AB4231" i="1" s="1"/>
  <c r="O4232" i="1" a="1"/>
  <c r="AB4232" i="1" s="1"/>
  <c r="O4233" i="1" a="1"/>
  <c r="AB4233" i="1" s="1"/>
  <c r="O4234" i="1" a="1"/>
  <c r="AB4234" i="1" s="1"/>
  <c r="O4235" i="1" a="1"/>
  <c r="AB4235" i="1" s="1"/>
  <c r="O4236" i="1" a="1"/>
  <c r="AB4236" i="1" s="1"/>
  <c r="O4237" i="1" a="1"/>
  <c r="AB4237" i="1" s="1"/>
  <c r="O4238" i="1" a="1"/>
  <c r="AB4238" i="1" s="1"/>
  <c r="O4239" i="1" a="1"/>
  <c r="AB4239" i="1" s="1"/>
  <c r="O4240" i="1" a="1"/>
  <c r="AB4240" i="1" s="1"/>
  <c r="O4241" i="1" a="1"/>
  <c r="AB4241" i="1" s="1"/>
  <c r="O4242" i="1" a="1"/>
  <c r="AB4242" i="1" s="1"/>
  <c r="O4243" i="1" a="1"/>
  <c r="AB4243" i="1" s="1"/>
  <c r="O4244" i="1" a="1"/>
  <c r="AB4244" i="1" s="1"/>
  <c r="O4245" i="1" a="1"/>
  <c r="AB4245" i="1" s="1"/>
  <c r="O4246" i="1" a="1"/>
  <c r="AB4246" i="1" s="1"/>
  <c r="O4247" i="1" a="1"/>
  <c r="AB4247" i="1" s="1"/>
  <c r="O4248" i="1" a="1"/>
  <c r="AB4248" i="1" s="1"/>
  <c r="O4249" i="1" a="1"/>
  <c r="AB4249" i="1" s="1"/>
  <c r="O4250" i="1" a="1"/>
  <c r="AB4250" i="1" s="1"/>
  <c r="O4251" i="1" a="1"/>
  <c r="AB4251" i="1" s="1"/>
  <c r="O4252" i="1" a="1"/>
  <c r="AB4252" i="1" s="1"/>
  <c r="O4253" i="1" a="1"/>
  <c r="AB4253" i="1" s="1"/>
  <c r="O4254" i="1" a="1"/>
  <c r="AB4254" i="1" s="1"/>
  <c r="O4255" i="1" a="1"/>
  <c r="AB4255" i="1" s="1"/>
  <c r="O4256" i="1" a="1"/>
  <c r="AB4256" i="1" s="1"/>
  <c r="O4257" i="1" a="1"/>
  <c r="AB4257" i="1" s="1"/>
  <c r="O4258" i="1" a="1"/>
  <c r="AB4258" i="1" s="1"/>
  <c r="O4259" i="1" a="1"/>
  <c r="AB4259" i="1" s="1"/>
  <c r="O4260" i="1" a="1"/>
  <c r="AB4260" i="1" s="1"/>
  <c r="O4261" i="1" a="1"/>
  <c r="AB4261" i="1" s="1"/>
  <c r="O4262" i="1" a="1"/>
  <c r="AB4262" i="1" s="1"/>
  <c r="O4263" i="1" a="1"/>
  <c r="AB4263" i="1" s="1"/>
  <c r="O4264" i="1" a="1"/>
  <c r="AB4264" i="1" s="1"/>
  <c r="O4265" i="1" a="1"/>
  <c r="AB4265" i="1" s="1"/>
  <c r="O4266" i="1" a="1"/>
  <c r="AB4266" i="1" s="1"/>
  <c r="O4267" i="1" a="1"/>
  <c r="AB4267" i="1" s="1"/>
  <c r="O4268" i="1" a="1"/>
  <c r="AB4268" i="1" s="1"/>
  <c r="O4269" i="1" a="1"/>
  <c r="AB4269" i="1" s="1"/>
  <c r="O4270" i="1" a="1"/>
  <c r="AB4270" i="1" s="1"/>
  <c r="O4271" i="1" a="1"/>
  <c r="AB4271" i="1" s="1"/>
  <c r="O4272" i="1" a="1"/>
  <c r="AB4272" i="1" s="1"/>
  <c r="O4273" i="1" a="1"/>
  <c r="AB4273" i="1" s="1"/>
  <c r="O4274" i="1" a="1"/>
  <c r="AB4274" i="1" s="1"/>
  <c r="O4275" i="1" a="1"/>
  <c r="AB4275" i="1" s="1"/>
  <c r="O4276" i="1" a="1"/>
  <c r="AB4276" i="1" s="1"/>
  <c r="O4277" i="1" a="1"/>
  <c r="AB4277" i="1" s="1"/>
  <c r="O4278" i="1" a="1"/>
  <c r="AB4278" i="1" s="1"/>
  <c r="O4279" i="1" a="1"/>
  <c r="AB4279" i="1" s="1"/>
  <c r="O4280" i="1" a="1"/>
  <c r="AB4280" i="1" s="1"/>
  <c r="O4281" i="1" a="1"/>
  <c r="AB4281" i="1" s="1"/>
  <c r="O4282" i="1" a="1"/>
  <c r="AB4282" i="1" s="1"/>
  <c r="O4283" i="1" a="1"/>
  <c r="AB4283" i="1" s="1"/>
  <c r="O4284" i="1" a="1"/>
  <c r="AB4284" i="1" s="1"/>
  <c r="O4285" i="1" a="1"/>
  <c r="AB4285" i="1" s="1"/>
  <c r="O4286" i="1" a="1"/>
  <c r="AB4286" i="1" s="1"/>
  <c r="O4287" i="1" a="1"/>
  <c r="AB4287" i="1" s="1"/>
  <c r="O4288" i="1" a="1"/>
  <c r="AB4288" i="1" s="1"/>
  <c r="O4289" i="1" a="1"/>
  <c r="AB4289" i="1" s="1"/>
  <c r="O4290" i="1" a="1"/>
  <c r="AB4290" i="1" s="1"/>
  <c r="O4291" i="1" a="1"/>
  <c r="AB4291" i="1" s="1"/>
  <c r="O4292" i="1" a="1"/>
  <c r="AB4292" i="1" s="1"/>
  <c r="O4293" i="1" a="1"/>
  <c r="AB4293" i="1" s="1"/>
  <c r="O4294" i="1" a="1"/>
  <c r="AB4294" i="1" s="1"/>
  <c r="O4295" i="1" a="1"/>
  <c r="AB4295" i="1" s="1"/>
  <c r="O4296" i="1" a="1"/>
  <c r="AB4296" i="1" s="1"/>
  <c r="O4297" i="1" a="1"/>
  <c r="AB4297" i="1" s="1"/>
  <c r="O4298" i="1" a="1"/>
  <c r="AB4298" i="1" s="1"/>
  <c r="O4299" i="1" a="1"/>
  <c r="AB4299" i="1" s="1"/>
  <c r="O4300" i="1" a="1"/>
  <c r="AB4300" i="1" s="1"/>
  <c r="O4301" i="1" a="1"/>
  <c r="AB4301" i="1" s="1"/>
  <c r="O4302" i="1" a="1"/>
  <c r="AB4302" i="1" s="1"/>
  <c r="O4303" i="1" a="1"/>
  <c r="AB4303" i="1" s="1"/>
  <c r="O4304" i="1" a="1"/>
  <c r="AB4304" i="1" s="1"/>
  <c r="O4305" i="1" a="1"/>
  <c r="AB4305" i="1" s="1"/>
  <c r="O4306" i="1" a="1"/>
  <c r="AB4306" i="1" s="1"/>
  <c r="O4307" i="1" a="1"/>
  <c r="AB4307" i="1" s="1"/>
  <c r="O4308" i="1" a="1"/>
  <c r="AB4308" i="1" s="1"/>
  <c r="O4309" i="1" a="1"/>
  <c r="AB4309" i="1" s="1"/>
  <c r="O4310" i="1" a="1"/>
  <c r="AB4310" i="1" s="1"/>
  <c r="O4311" i="1" a="1"/>
  <c r="AB4311" i="1" s="1"/>
  <c r="O4312" i="1" a="1"/>
  <c r="AB4312" i="1" s="1"/>
  <c r="O4313" i="1" a="1"/>
  <c r="AB4313" i="1" s="1"/>
  <c r="O4314" i="1" a="1"/>
  <c r="AB4314" i="1" s="1"/>
  <c r="O4315" i="1" a="1"/>
  <c r="AB4315" i="1" s="1"/>
  <c r="O4316" i="1" a="1"/>
  <c r="AB4316" i="1" s="1"/>
  <c r="O4317" i="1" a="1"/>
  <c r="AB4317" i="1" s="1"/>
  <c r="O4318" i="1" a="1"/>
  <c r="AB4318" i="1" s="1"/>
  <c r="O4319" i="1" a="1"/>
  <c r="AB4319" i="1" s="1"/>
  <c r="O4320" i="1" a="1"/>
  <c r="AB4320" i="1" s="1"/>
  <c r="O4321" i="1" a="1"/>
  <c r="AB4321" i="1" s="1"/>
  <c r="O4322" i="1" a="1"/>
  <c r="AB4322" i="1" s="1"/>
  <c r="O4323" i="1" a="1"/>
  <c r="AB4323" i="1" s="1"/>
  <c r="O4324" i="1" a="1"/>
  <c r="AB4324" i="1" s="1"/>
  <c r="O4325" i="1" a="1"/>
  <c r="AB4325" i="1" s="1"/>
  <c r="O4326" i="1" a="1"/>
  <c r="AB4326" i="1" s="1"/>
  <c r="O4327" i="1" a="1"/>
  <c r="AB4327" i="1" s="1"/>
  <c r="O4328" i="1" a="1"/>
  <c r="AB4328" i="1" s="1"/>
  <c r="O4329" i="1" a="1"/>
  <c r="AB4329" i="1" s="1"/>
  <c r="O4330" i="1" a="1"/>
  <c r="AB4330" i="1" s="1"/>
  <c r="O4331" i="1" a="1"/>
  <c r="AB4331" i="1" s="1"/>
  <c r="O4332" i="1" a="1"/>
  <c r="AB4332" i="1" s="1"/>
  <c r="O4333" i="1" a="1"/>
  <c r="AB4333" i="1" s="1"/>
  <c r="O4334" i="1" a="1"/>
  <c r="AB4334" i="1" s="1"/>
  <c r="O4335" i="1" a="1"/>
  <c r="AB4335" i="1" s="1"/>
  <c r="O4336" i="1" a="1"/>
  <c r="AB4336" i="1" s="1"/>
  <c r="O4337" i="1" a="1"/>
  <c r="AB4337" i="1" s="1"/>
  <c r="O4338" i="1" a="1"/>
  <c r="AB4338" i="1" s="1"/>
  <c r="O4339" i="1" a="1"/>
  <c r="AB4339" i="1" s="1"/>
  <c r="O4340" i="1" a="1"/>
  <c r="AB4340" i="1" s="1"/>
  <c r="O4341" i="1" a="1"/>
  <c r="AB4341" i="1" s="1"/>
  <c r="O4342" i="1" a="1"/>
  <c r="AB4342" i="1" s="1"/>
  <c r="O4343" i="1" a="1"/>
  <c r="AB4343" i="1" s="1"/>
  <c r="O4344" i="1" a="1"/>
  <c r="AB4344" i="1" s="1"/>
  <c r="O4345" i="1" a="1"/>
  <c r="AB4345" i="1" s="1"/>
  <c r="O4346" i="1" a="1"/>
  <c r="AB4346" i="1" s="1"/>
  <c r="O4347" i="1" a="1"/>
  <c r="AB4347" i="1" s="1"/>
  <c r="O4348" i="1" a="1"/>
  <c r="AB4348" i="1" s="1"/>
  <c r="O4349" i="1" a="1"/>
  <c r="AB4349" i="1" s="1"/>
  <c r="O4350" i="1" a="1"/>
  <c r="AB4350" i="1" s="1"/>
  <c r="O4351" i="1" a="1"/>
  <c r="AB4351" i="1" s="1"/>
  <c r="O4352" i="1" a="1"/>
  <c r="AB4352" i="1" s="1"/>
  <c r="O4353" i="1" a="1"/>
  <c r="AB4353" i="1" s="1"/>
  <c r="O4354" i="1" a="1"/>
  <c r="AB4354" i="1" s="1"/>
  <c r="O4355" i="1" a="1"/>
  <c r="AB4355" i="1" s="1"/>
  <c r="O4356" i="1" a="1"/>
  <c r="AB4356" i="1" s="1"/>
  <c r="O4357" i="1" a="1"/>
  <c r="AB4357" i="1" s="1"/>
  <c r="O4358" i="1" a="1"/>
  <c r="AB4358" i="1" s="1"/>
  <c r="O4359" i="1" a="1"/>
  <c r="AB4359" i="1" s="1"/>
  <c r="O4360" i="1" a="1"/>
  <c r="AB4360" i="1" s="1"/>
  <c r="O4361" i="1" a="1"/>
  <c r="AB4361" i="1" s="1"/>
  <c r="O4362" i="1" a="1"/>
  <c r="AB4362" i="1" s="1"/>
  <c r="O4363" i="1" a="1"/>
  <c r="AB4363" i="1" s="1"/>
  <c r="O4364" i="1" a="1"/>
  <c r="AB4364" i="1" s="1"/>
  <c r="O4365" i="1" a="1"/>
  <c r="AB4365" i="1" s="1"/>
  <c r="O4366" i="1" a="1"/>
  <c r="AB4366" i="1" s="1"/>
  <c r="O4367" i="1" a="1"/>
  <c r="AB4367" i="1" s="1"/>
  <c r="O4368" i="1" a="1"/>
  <c r="AB4368" i="1" s="1"/>
  <c r="O4369" i="1" a="1"/>
  <c r="AB4369" i="1" s="1"/>
  <c r="O4370" i="1" a="1"/>
  <c r="AB4370" i="1" s="1"/>
  <c r="O4371" i="1" a="1"/>
  <c r="AB4371" i="1" s="1"/>
  <c r="O4372" i="1" a="1"/>
  <c r="AB4372" i="1" s="1"/>
  <c r="O4373" i="1" a="1"/>
  <c r="AB4373" i="1" s="1"/>
  <c r="O4374" i="1" a="1"/>
  <c r="AB4374" i="1" s="1"/>
  <c r="O4375" i="1" a="1"/>
  <c r="AB4375" i="1" s="1"/>
  <c r="O4376" i="1" a="1"/>
  <c r="AB4376" i="1" s="1"/>
  <c r="O4377" i="1" a="1"/>
  <c r="AB4377" i="1" s="1"/>
  <c r="O4378" i="1" a="1"/>
  <c r="AB4378" i="1" s="1"/>
  <c r="O4379" i="1" a="1"/>
  <c r="AB4379" i="1" s="1"/>
  <c r="O4380" i="1" a="1"/>
  <c r="AB4380" i="1" s="1"/>
  <c r="O4381" i="1" a="1"/>
  <c r="AB4381" i="1" s="1"/>
  <c r="O4382" i="1" a="1"/>
  <c r="AB4382" i="1" s="1"/>
  <c r="O4383" i="1" a="1"/>
  <c r="AB4383" i="1" s="1"/>
  <c r="O4384" i="1" a="1"/>
  <c r="AB4384" i="1" s="1"/>
  <c r="O4385" i="1" a="1"/>
  <c r="AB4385" i="1" s="1"/>
  <c r="O4386" i="1" a="1"/>
  <c r="AB4386" i="1" s="1"/>
  <c r="O4387" i="1" a="1"/>
  <c r="AB4387" i="1" s="1"/>
  <c r="O4388" i="1" a="1"/>
  <c r="AB4388" i="1" s="1"/>
  <c r="O4389" i="1" a="1"/>
  <c r="AB4389" i="1" s="1"/>
  <c r="O4390" i="1" a="1"/>
  <c r="AB4390" i="1" s="1"/>
  <c r="O4391" i="1" a="1"/>
  <c r="AB4391" i="1" s="1"/>
  <c r="O4392" i="1" a="1"/>
  <c r="AB4392" i="1" s="1"/>
  <c r="O4393" i="1" a="1"/>
  <c r="AB4393" i="1" s="1"/>
  <c r="O4394" i="1" a="1"/>
  <c r="AB4394" i="1" s="1"/>
  <c r="O4395" i="1" a="1"/>
  <c r="AB4395" i="1" s="1"/>
  <c r="O4396" i="1" a="1"/>
  <c r="AB4396" i="1" s="1"/>
  <c r="O4397" i="1" a="1"/>
  <c r="AB4397" i="1" s="1"/>
  <c r="O4398" i="1" a="1"/>
  <c r="AB4398" i="1" s="1"/>
  <c r="O4399" i="1" a="1"/>
  <c r="AB4399" i="1" s="1"/>
  <c r="O4400" i="1" a="1"/>
  <c r="AB4400" i="1" s="1"/>
  <c r="O4401" i="1" a="1"/>
  <c r="AB4401" i="1" s="1"/>
  <c r="O4402" i="1" a="1"/>
  <c r="AB4402" i="1" s="1"/>
  <c r="O4403" i="1" a="1"/>
  <c r="AB4403" i="1" s="1"/>
  <c r="O4404" i="1" a="1"/>
  <c r="AB4404" i="1" s="1"/>
  <c r="O4405" i="1" a="1"/>
  <c r="AB4405" i="1" s="1"/>
  <c r="O4406" i="1" a="1"/>
  <c r="AB4406" i="1" s="1"/>
  <c r="O4407" i="1" a="1"/>
  <c r="AB4407" i="1" s="1"/>
  <c r="O4408" i="1" a="1"/>
  <c r="AB4408" i="1" s="1"/>
  <c r="O4409" i="1" a="1"/>
  <c r="AB4409" i="1" s="1"/>
  <c r="O4410" i="1" a="1"/>
  <c r="AB4410" i="1" s="1"/>
  <c r="O4411" i="1" a="1"/>
  <c r="AB4411" i="1" s="1"/>
  <c r="O4412" i="1" a="1"/>
  <c r="AB4412" i="1" s="1"/>
  <c r="O4413" i="1" a="1"/>
  <c r="AB4413" i="1" s="1"/>
  <c r="O4414" i="1" a="1"/>
  <c r="AB4414" i="1" s="1"/>
  <c r="O4415" i="1" a="1"/>
  <c r="AB4415" i="1" s="1"/>
  <c r="O4416" i="1" a="1"/>
  <c r="AB4416" i="1" s="1"/>
  <c r="O4417" i="1" a="1"/>
  <c r="AB4417" i="1" s="1"/>
  <c r="O4418" i="1" a="1"/>
  <c r="AB4418" i="1" s="1"/>
  <c r="O4419" i="1" a="1"/>
  <c r="AB4419" i="1" s="1"/>
  <c r="O4420" i="1" a="1"/>
  <c r="AB4420" i="1" s="1"/>
  <c r="O4421" i="1" a="1"/>
  <c r="AB4421" i="1" s="1"/>
  <c r="O4422" i="1" a="1"/>
  <c r="AB4422" i="1" s="1"/>
  <c r="O4423" i="1" a="1"/>
  <c r="AB4423" i="1" s="1"/>
  <c r="O4424" i="1" a="1"/>
  <c r="AB4424" i="1" s="1"/>
  <c r="O4425" i="1" a="1"/>
  <c r="AB4425" i="1" s="1"/>
  <c r="O4426" i="1" a="1"/>
  <c r="AB4426" i="1" s="1"/>
  <c r="O4427" i="1" a="1"/>
  <c r="AB4427" i="1" s="1"/>
  <c r="O4428" i="1" a="1"/>
  <c r="AB4428" i="1" s="1"/>
  <c r="O4429" i="1" a="1"/>
  <c r="AB4429" i="1" s="1"/>
  <c r="O4430" i="1" a="1"/>
  <c r="AB4430" i="1" s="1"/>
  <c r="O4431" i="1" a="1"/>
  <c r="AB4431" i="1" s="1"/>
  <c r="O4432" i="1" a="1"/>
  <c r="AB4432" i="1" s="1"/>
  <c r="O4433" i="1" a="1"/>
  <c r="AB4433" i="1" s="1"/>
  <c r="O4434" i="1" a="1"/>
  <c r="AB4434" i="1" s="1"/>
  <c r="O4435" i="1" a="1"/>
  <c r="AB4435" i="1" s="1"/>
  <c r="O4436" i="1" a="1"/>
  <c r="AB4436" i="1" s="1"/>
  <c r="O4437" i="1" a="1"/>
  <c r="AB4437" i="1" s="1"/>
  <c r="O4438" i="1" a="1"/>
  <c r="AB4438" i="1" s="1"/>
  <c r="O4439" i="1" a="1"/>
  <c r="AB4439" i="1" s="1"/>
  <c r="O4440" i="1" a="1"/>
  <c r="AB4440" i="1" s="1"/>
  <c r="O4441" i="1" a="1"/>
  <c r="AB4441" i="1" s="1"/>
  <c r="O4442" i="1" a="1"/>
  <c r="AB4442" i="1" s="1"/>
  <c r="O4443" i="1" a="1"/>
  <c r="AB4443" i="1" s="1"/>
  <c r="O4444" i="1" a="1"/>
  <c r="AB4444" i="1" s="1"/>
  <c r="O4445" i="1" a="1"/>
  <c r="AB4445" i="1" s="1"/>
  <c r="O4446" i="1" a="1"/>
  <c r="AB4446" i="1" s="1"/>
  <c r="O4447" i="1" a="1"/>
  <c r="AB4447" i="1" s="1"/>
  <c r="O4448" i="1" a="1"/>
  <c r="AB4448" i="1" s="1"/>
  <c r="O4449" i="1" a="1"/>
  <c r="AB4449" i="1" s="1"/>
  <c r="O4450" i="1" a="1"/>
  <c r="AB4450" i="1" s="1"/>
  <c r="O4451" i="1" a="1"/>
  <c r="AB4451" i="1" s="1"/>
  <c r="O4452" i="1" a="1"/>
  <c r="AB4452" i="1" s="1"/>
  <c r="O4453" i="1" a="1"/>
  <c r="AB4453" i="1" s="1"/>
  <c r="O4454" i="1" a="1"/>
  <c r="AB4454" i="1" s="1"/>
  <c r="O4455" i="1" a="1"/>
  <c r="AB4455" i="1" s="1"/>
  <c r="O4456" i="1" a="1"/>
  <c r="AB4456" i="1" s="1"/>
  <c r="O4457" i="1" a="1"/>
  <c r="AB4457" i="1" s="1"/>
  <c r="O4458" i="1" a="1"/>
  <c r="AB4458" i="1" s="1"/>
  <c r="O4459" i="1" a="1"/>
  <c r="AB4459" i="1" s="1"/>
  <c r="O4460" i="1" a="1"/>
  <c r="AB4460" i="1" s="1"/>
  <c r="O4461" i="1" a="1"/>
  <c r="AB4461" i="1" s="1"/>
  <c r="O4462" i="1" a="1"/>
  <c r="AB4462" i="1" s="1"/>
  <c r="O4463" i="1" a="1"/>
  <c r="AB4463" i="1" s="1"/>
  <c r="O4464" i="1" a="1"/>
  <c r="AB4464" i="1" s="1"/>
  <c r="O4465" i="1" a="1"/>
  <c r="AB4465" i="1" s="1"/>
  <c r="O4466" i="1" a="1"/>
  <c r="AB4466" i="1" s="1"/>
  <c r="O4467" i="1" a="1"/>
  <c r="AB4467" i="1" s="1"/>
  <c r="O4468" i="1" a="1"/>
  <c r="AB4468" i="1" s="1"/>
  <c r="O4469" i="1" a="1"/>
  <c r="AB4469" i="1" s="1"/>
  <c r="O4470" i="1" a="1"/>
  <c r="AB4470" i="1" s="1"/>
  <c r="O4471" i="1" a="1"/>
  <c r="AB4471" i="1" s="1"/>
  <c r="O4472" i="1" a="1"/>
  <c r="AB4472" i="1" s="1"/>
  <c r="O4473" i="1" a="1"/>
  <c r="AB4473" i="1" s="1"/>
  <c r="O4474" i="1" a="1"/>
  <c r="AB4474" i="1" s="1"/>
  <c r="O4475" i="1" a="1"/>
  <c r="AB4475" i="1" s="1"/>
  <c r="O4476" i="1" a="1"/>
  <c r="AB4476" i="1" s="1"/>
  <c r="O4477" i="1" a="1"/>
  <c r="AB4477" i="1" s="1"/>
  <c r="O4478" i="1" a="1"/>
  <c r="AB4478" i="1" s="1"/>
  <c r="O4479" i="1" a="1"/>
  <c r="AB4479" i="1" s="1"/>
  <c r="O4480" i="1" a="1"/>
  <c r="AB4480" i="1" s="1"/>
  <c r="O4481" i="1" a="1"/>
  <c r="AB4481" i="1" s="1"/>
  <c r="O4482" i="1" a="1"/>
  <c r="AB4482" i="1" s="1"/>
  <c r="O4483" i="1" a="1"/>
  <c r="AB4483" i="1" s="1"/>
  <c r="O4484" i="1" a="1"/>
  <c r="AB4484" i="1" s="1"/>
  <c r="O4485" i="1" a="1"/>
  <c r="AB4485" i="1" s="1"/>
  <c r="O4486" i="1" a="1"/>
  <c r="AB4486" i="1" s="1"/>
  <c r="O4487" i="1" a="1"/>
  <c r="AB4487" i="1" s="1"/>
  <c r="O4488" i="1" a="1"/>
  <c r="AB4488" i="1" s="1"/>
  <c r="O4489" i="1" a="1"/>
  <c r="AB4489" i="1" s="1"/>
  <c r="O4490" i="1" a="1"/>
  <c r="AB4490" i="1" s="1"/>
  <c r="O4491" i="1" a="1"/>
  <c r="AB4491" i="1" s="1"/>
  <c r="O4492" i="1" a="1"/>
  <c r="AB4492" i="1" s="1"/>
  <c r="O4493" i="1" a="1"/>
  <c r="AB4493" i="1" s="1"/>
  <c r="O4494" i="1" a="1"/>
  <c r="AB4494" i="1" s="1"/>
  <c r="O4495" i="1" a="1"/>
  <c r="AB4495" i="1" s="1"/>
  <c r="O4496" i="1" a="1"/>
  <c r="AB4496" i="1" s="1"/>
  <c r="O4497" i="1" a="1"/>
  <c r="AB4497" i="1" s="1"/>
  <c r="O4498" i="1" a="1"/>
  <c r="AB4498" i="1" s="1"/>
  <c r="O4499" i="1" a="1"/>
  <c r="AB4499" i="1" s="1"/>
  <c r="O4500" i="1" a="1"/>
  <c r="AB4500" i="1" s="1"/>
  <c r="O4501" i="1" a="1"/>
  <c r="AB4501" i="1" s="1"/>
  <c r="O4502" i="1" a="1"/>
  <c r="AB4502" i="1" s="1"/>
  <c r="O4503" i="1" a="1"/>
  <c r="AB4503" i="1" s="1"/>
  <c r="O4504" i="1" a="1"/>
  <c r="AB4504" i="1" s="1"/>
  <c r="O4505" i="1" a="1"/>
  <c r="AB4505" i="1" s="1"/>
  <c r="O4506" i="1" a="1"/>
  <c r="AB4506" i="1" s="1"/>
  <c r="O4507" i="1" a="1"/>
  <c r="AB4507" i="1" s="1"/>
  <c r="O4508" i="1" a="1"/>
  <c r="AB4508" i="1" s="1"/>
  <c r="O4509" i="1" a="1"/>
  <c r="AB4509" i="1" s="1"/>
  <c r="O4510" i="1" a="1"/>
  <c r="AB4510" i="1" s="1"/>
  <c r="O4511" i="1" a="1"/>
  <c r="AB4511" i="1" s="1"/>
  <c r="O4512" i="1" a="1"/>
  <c r="AB4512" i="1" s="1"/>
  <c r="O4513" i="1" a="1"/>
  <c r="AB4513" i="1" s="1"/>
  <c r="O4514" i="1" a="1"/>
  <c r="AB4514" i="1" s="1"/>
  <c r="O4515" i="1" a="1"/>
  <c r="AB4515" i="1" s="1"/>
  <c r="O4516" i="1" a="1"/>
  <c r="AB4516" i="1" s="1"/>
  <c r="O4517" i="1" a="1"/>
  <c r="AB4517" i="1" s="1"/>
  <c r="O4518" i="1" a="1"/>
  <c r="AB4518" i="1" s="1"/>
  <c r="O4519" i="1" a="1"/>
  <c r="AB4519" i="1" s="1"/>
  <c r="O4520" i="1" a="1"/>
  <c r="AB4520" i="1" s="1"/>
  <c r="O4521" i="1" a="1"/>
  <c r="AB4521" i="1" s="1"/>
  <c r="O4522" i="1" a="1"/>
  <c r="AB4522" i="1" s="1"/>
  <c r="O4523" i="1" a="1"/>
  <c r="AB4523" i="1" s="1"/>
  <c r="O4524" i="1" a="1"/>
  <c r="AB4524" i="1" s="1"/>
  <c r="O4525" i="1" a="1"/>
  <c r="AB4525" i="1" s="1"/>
  <c r="O4526" i="1" a="1"/>
  <c r="AB4526" i="1" s="1"/>
  <c r="O4527" i="1" a="1"/>
  <c r="AB4527" i="1" s="1"/>
  <c r="O4528" i="1" a="1"/>
  <c r="AB4528" i="1" s="1"/>
  <c r="O4529" i="1" a="1"/>
  <c r="AB4529" i="1" s="1"/>
  <c r="O4530" i="1" a="1"/>
  <c r="AB4530" i="1" s="1"/>
  <c r="O4531" i="1" a="1"/>
  <c r="AB4531" i="1" s="1"/>
  <c r="O4532" i="1" a="1"/>
  <c r="AB4532" i="1" s="1"/>
  <c r="O4533" i="1" a="1"/>
  <c r="AB4533" i="1" s="1"/>
  <c r="O4534" i="1" a="1"/>
  <c r="AB4534" i="1" s="1"/>
  <c r="O4535" i="1" a="1"/>
  <c r="AB4535" i="1" s="1"/>
  <c r="O4536" i="1" a="1"/>
  <c r="AB4536" i="1" s="1"/>
  <c r="O4537" i="1" a="1"/>
  <c r="AB4537" i="1" s="1"/>
  <c r="O4538" i="1" a="1"/>
  <c r="AB4538" i="1" s="1"/>
  <c r="O4539" i="1" a="1"/>
  <c r="AB4539" i="1" s="1"/>
  <c r="O4540" i="1" a="1"/>
  <c r="AB4540" i="1" s="1"/>
  <c r="O4541" i="1" a="1"/>
  <c r="AB4541" i="1" s="1"/>
  <c r="O4542" i="1" a="1"/>
  <c r="AB4542" i="1" s="1"/>
  <c r="O4543" i="1" a="1"/>
  <c r="AB4543" i="1" s="1"/>
  <c r="O4544" i="1" a="1"/>
  <c r="AB4544" i="1" s="1"/>
  <c r="O4545" i="1" a="1"/>
  <c r="AB4545" i="1" s="1"/>
  <c r="O4546" i="1" a="1"/>
  <c r="AB4546" i="1" s="1"/>
  <c r="O4547" i="1" a="1"/>
  <c r="AB4547" i="1" s="1"/>
  <c r="O4548" i="1" a="1"/>
  <c r="AB4548" i="1" s="1"/>
  <c r="O4549" i="1" a="1"/>
  <c r="AB4549" i="1" s="1"/>
  <c r="O4550" i="1" a="1"/>
  <c r="AB4550" i="1" s="1"/>
  <c r="O4551" i="1" a="1"/>
  <c r="AB4551" i="1" s="1"/>
  <c r="O4552" i="1" a="1"/>
  <c r="AB4552" i="1" s="1"/>
  <c r="O4553" i="1" a="1"/>
  <c r="AB4553" i="1" s="1"/>
  <c r="O4554" i="1" a="1"/>
  <c r="AB4554" i="1" s="1"/>
  <c r="O4555" i="1" a="1"/>
  <c r="AB4555" i="1" s="1"/>
  <c r="O4556" i="1" a="1"/>
  <c r="AB4556" i="1" s="1"/>
  <c r="O4557" i="1" a="1"/>
  <c r="AB4557" i="1" s="1"/>
  <c r="O4558" i="1" a="1"/>
  <c r="AB4558" i="1" s="1"/>
  <c r="O4559" i="1" a="1"/>
  <c r="AB4559" i="1" s="1"/>
  <c r="O4560" i="1" a="1"/>
  <c r="AB4560" i="1" s="1"/>
  <c r="O4561" i="1" a="1"/>
  <c r="AB4561" i="1" s="1"/>
  <c r="O4562" i="1" a="1"/>
  <c r="AB4562" i="1" s="1"/>
  <c r="O4563" i="1" a="1"/>
  <c r="AB4563" i="1" s="1"/>
  <c r="O4564" i="1" a="1"/>
  <c r="AB4564" i="1" s="1"/>
  <c r="O4565" i="1" a="1"/>
  <c r="AB4565" i="1" s="1"/>
  <c r="O4566" i="1" a="1"/>
  <c r="AB4566" i="1" s="1"/>
  <c r="O4567" i="1" a="1"/>
  <c r="AB4567" i="1" s="1"/>
  <c r="O4568" i="1" a="1"/>
  <c r="AB4568" i="1" s="1"/>
  <c r="O4569" i="1" a="1"/>
  <c r="AB4569" i="1" s="1"/>
  <c r="O4570" i="1" a="1"/>
  <c r="AB4570" i="1" s="1"/>
  <c r="O4571" i="1" a="1"/>
  <c r="AB4571" i="1" s="1"/>
  <c r="O4572" i="1" a="1"/>
  <c r="AB4572" i="1" s="1"/>
  <c r="O4573" i="1" a="1"/>
  <c r="AB4573" i="1" s="1"/>
  <c r="O4574" i="1" a="1"/>
  <c r="AB4574" i="1" s="1"/>
  <c r="O4575" i="1" a="1"/>
  <c r="AB4575" i="1" s="1"/>
  <c r="O4576" i="1" a="1"/>
  <c r="AB4576" i="1" s="1"/>
  <c r="O4577" i="1" a="1"/>
  <c r="AB4577" i="1" s="1"/>
  <c r="O4578" i="1" a="1"/>
  <c r="AB4578" i="1" s="1"/>
  <c r="O4579" i="1" a="1"/>
  <c r="AB4579" i="1" s="1"/>
  <c r="O4580" i="1" a="1"/>
  <c r="AB4580" i="1" s="1"/>
  <c r="O4581" i="1" a="1"/>
  <c r="AB4581" i="1" s="1"/>
  <c r="O4582" i="1" a="1"/>
  <c r="AB4582" i="1" s="1"/>
  <c r="O4583" i="1" a="1"/>
  <c r="AB4583" i="1" s="1"/>
  <c r="O4584" i="1" a="1"/>
  <c r="AB4584" i="1" s="1"/>
  <c r="O4585" i="1" a="1"/>
  <c r="AB4585" i="1" s="1"/>
  <c r="O4586" i="1" a="1"/>
  <c r="AB4586" i="1" s="1"/>
  <c r="O4587" i="1" a="1"/>
  <c r="AB4587" i="1" s="1"/>
  <c r="O4588" i="1" a="1"/>
  <c r="AB4588" i="1" s="1"/>
  <c r="O4589" i="1" a="1"/>
  <c r="AB4589" i="1" s="1"/>
  <c r="O4590" i="1" a="1"/>
  <c r="AB4590" i="1" s="1"/>
  <c r="O4591" i="1" a="1"/>
  <c r="AB4591" i="1" s="1"/>
  <c r="O4592" i="1" a="1"/>
  <c r="AB4592" i="1" s="1"/>
  <c r="O4593" i="1" a="1"/>
  <c r="AB4593" i="1" s="1"/>
  <c r="O4594" i="1" a="1"/>
  <c r="AB4594" i="1" s="1"/>
  <c r="O4595" i="1" a="1"/>
  <c r="AB4595" i="1" s="1"/>
  <c r="O4596" i="1" a="1"/>
  <c r="AB4596" i="1" s="1"/>
  <c r="O4597" i="1" a="1"/>
  <c r="AB4597" i="1" s="1"/>
  <c r="O4598" i="1" a="1"/>
  <c r="AB4598" i="1" s="1"/>
  <c r="O4599" i="1" a="1"/>
  <c r="AB4599" i="1" s="1"/>
  <c r="O4600" i="1" a="1"/>
  <c r="AB4600" i="1" s="1"/>
  <c r="O4601" i="1" a="1"/>
  <c r="AB4601" i="1" s="1"/>
  <c r="O4602" i="1" a="1"/>
  <c r="AB4602" i="1" s="1"/>
  <c r="O4603" i="1" a="1"/>
  <c r="AB4603" i="1" s="1"/>
  <c r="O4604" i="1" a="1"/>
  <c r="AB4604" i="1" s="1"/>
  <c r="O4605" i="1" a="1"/>
  <c r="AB4605" i="1" s="1"/>
  <c r="O4606" i="1" a="1"/>
  <c r="AB4606" i="1" s="1"/>
  <c r="O4607" i="1" a="1"/>
  <c r="AB4607" i="1" s="1"/>
  <c r="O4608" i="1" a="1"/>
  <c r="AB4608" i="1" s="1"/>
  <c r="O4609" i="1" a="1"/>
  <c r="AB4609" i="1" s="1"/>
  <c r="O4610" i="1" a="1"/>
  <c r="AB4610" i="1" s="1"/>
  <c r="O4611" i="1" a="1"/>
  <c r="AB4611" i="1" s="1"/>
  <c r="O4612" i="1" a="1"/>
  <c r="AB4612" i="1" s="1"/>
  <c r="O4613" i="1" a="1"/>
  <c r="AB4613" i="1" s="1"/>
  <c r="O4614" i="1" a="1"/>
  <c r="AB4614" i="1" s="1"/>
  <c r="O4615" i="1" a="1"/>
  <c r="AB4615" i="1" s="1"/>
  <c r="O4616" i="1" a="1"/>
  <c r="AB4616" i="1" s="1"/>
  <c r="O4617" i="1" a="1"/>
  <c r="AB4617" i="1" s="1"/>
  <c r="O4618" i="1" a="1"/>
  <c r="AB4618" i="1" s="1"/>
  <c r="O4619" i="1" a="1"/>
  <c r="AB4619" i="1" s="1"/>
  <c r="O4620" i="1" a="1"/>
  <c r="AB4620" i="1" s="1"/>
  <c r="O4621" i="1" a="1"/>
  <c r="AB4621" i="1" s="1"/>
  <c r="O4622" i="1" a="1"/>
  <c r="AB4622" i="1" s="1"/>
  <c r="O4623" i="1" a="1"/>
  <c r="AB4623" i="1" s="1"/>
  <c r="O4624" i="1" a="1"/>
  <c r="AB4624" i="1" s="1"/>
  <c r="O4625" i="1" a="1"/>
  <c r="AB4625" i="1" s="1"/>
  <c r="O4626" i="1" a="1"/>
  <c r="AB4626" i="1" s="1"/>
  <c r="O4627" i="1" a="1"/>
  <c r="AB4627" i="1" s="1"/>
  <c r="O4628" i="1" a="1"/>
  <c r="AB4628" i="1" s="1"/>
  <c r="O4629" i="1" a="1"/>
  <c r="AB4629" i="1" s="1"/>
  <c r="O4630" i="1" a="1"/>
  <c r="AB4630" i="1" s="1"/>
  <c r="O4631" i="1" a="1"/>
  <c r="AB4631" i="1" s="1"/>
  <c r="O4632" i="1" a="1"/>
  <c r="AB4632" i="1" s="1"/>
  <c r="O4633" i="1" a="1"/>
  <c r="AB4633" i="1" s="1"/>
  <c r="O4634" i="1" a="1"/>
  <c r="AB4634" i="1" s="1"/>
  <c r="O4635" i="1" a="1"/>
  <c r="AB4635" i="1" s="1"/>
  <c r="O4636" i="1" a="1"/>
  <c r="AB4636" i="1" s="1"/>
  <c r="O4637" i="1" a="1"/>
  <c r="AB4637" i="1" s="1"/>
  <c r="O4638" i="1" a="1"/>
  <c r="AB4638" i="1" s="1"/>
  <c r="O4639" i="1" a="1"/>
  <c r="AB4639" i="1" s="1"/>
  <c r="O4640" i="1" a="1"/>
  <c r="AB4640" i="1" s="1"/>
  <c r="O4641" i="1" a="1"/>
  <c r="AB4641" i="1" s="1"/>
  <c r="O4642" i="1" a="1"/>
  <c r="AB4642" i="1" s="1"/>
  <c r="O4643" i="1" a="1"/>
  <c r="AB4643" i="1" s="1"/>
  <c r="O4644" i="1" a="1"/>
  <c r="AB4644" i="1" s="1"/>
  <c r="O4645" i="1" a="1"/>
  <c r="AB4645" i="1" s="1"/>
  <c r="O4646" i="1" a="1"/>
  <c r="AB4646" i="1" s="1"/>
  <c r="O4647" i="1" a="1"/>
  <c r="AB4647" i="1" s="1"/>
  <c r="O4648" i="1" a="1"/>
  <c r="AB4648" i="1" s="1"/>
  <c r="O4649" i="1" a="1"/>
  <c r="AB4649" i="1" s="1"/>
  <c r="O4650" i="1" a="1"/>
  <c r="AB4650" i="1" s="1"/>
  <c r="O4651" i="1" a="1"/>
  <c r="AB4651" i="1" s="1"/>
  <c r="O4652" i="1" a="1"/>
  <c r="AB4652" i="1" s="1"/>
  <c r="O4653" i="1" a="1"/>
  <c r="AB4653" i="1" s="1"/>
  <c r="O4654" i="1" a="1"/>
  <c r="AB4654" i="1" s="1"/>
  <c r="O4655" i="1" a="1"/>
  <c r="AB4655" i="1" s="1"/>
  <c r="O4656" i="1" a="1"/>
  <c r="AB4656" i="1" s="1"/>
  <c r="O4657" i="1" a="1"/>
  <c r="AB4657" i="1" s="1"/>
  <c r="O4658" i="1" a="1"/>
  <c r="AB4658" i="1" s="1"/>
  <c r="O4659" i="1" a="1"/>
  <c r="AB4659" i="1" s="1"/>
  <c r="O4660" i="1" a="1"/>
  <c r="AB4660" i="1" s="1"/>
  <c r="O4661" i="1" a="1"/>
  <c r="AB4661" i="1" s="1"/>
  <c r="O4662" i="1" a="1"/>
  <c r="AB4662" i="1" s="1"/>
  <c r="O4663" i="1" a="1"/>
  <c r="AB4663" i="1" s="1"/>
  <c r="O4664" i="1" a="1"/>
  <c r="AB4664" i="1" s="1"/>
  <c r="O4665" i="1" a="1"/>
  <c r="AB4665" i="1" s="1"/>
  <c r="O4666" i="1" a="1"/>
  <c r="AB4666" i="1" s="1"/>
  <c r="O4667" i="1" a="1"/>
  <c r="AB4667" i="1" s="1"/>
  <c r="O4668" i="1" a="1"/>
  <c r="AB4668" i="1" s="1"/>
  <c r="O4669" i="1" a="1"/>
  <c r="AB4669" i="1" s="1"/>
  <c r="O4670" i="1" a="1"/>
  <c r="AB4670" i="1" s="1"/>
  <c r="O4671" i="1" a="1"/>
  <c r="AB4671" i="1" s="1"/>
  <c r="O4672" i="1" a="1"/>
  <c r="AB4672" i="1" s="1"/>
  <c r="O4673" i="1" a="1"/>
  <c r="AB4673" i="1" s="1"/>
  <c r="O4674" i="1" a="1"/>
  <c r="AB4674" i="1" s="1"/>
  <c r="O4675" i="1" a="1"/>
  <c r="AB4675" i="1" s="1"/>
  <c r="O4676" i="1" a="1"/>
  <c r="AB4676" i="1" s="1"/>
  <c r="O4677" i="1" a="1"/>
  <c r="AB4677" i="1" s="1"/>
  <c r="O4678" i="1" a="1"/>
  <c r="AB4678" i="1" s="1"/>
  <c r="O4679" i="1" a="1"/>
  <c r="AB4679" i="1" s="1"/>
  <c r="O4680" i="1" a="1"/>
  <c r="AB4680" i="1" s="1"/>
  <c r="O4681" i="1" a="1"/>
  <c r="AB4681" i="1" s="1"/>
  <c r="O4682" i="1" a="1"/>
  <c r="AB4682" i="1" s="1"/>
  <c r="O4683" i="1" a="1"/>
  <c r="AB4683" i="1" s="1"/>
  <c r="O4684" i="1" a="1"/>
  <c r="AB4684" i="1" s="1"/>
  <c r="O4685" i="1" a="1"/>
  <c r="AB4685" i="1" s="1"/>
  <c r="O4686" i="1" a="1"/>
  <c r="AB4686" i="1" s="1"/>
  <c r="O4687" i="1" a="1"/>
  <c r="AB4687" i="1" s="1"/>
  <c r="O4688" i="1" a="1"/>
  <c r="AB4688" i="1" s="1"/>
  <c r="O4689" i="1" a="1"/>
  <c r="AB4689" i="1" s="1"/>
  <c r="O4690" i="1" a="1"/>
  <c r="AB4690" i="1" s="1"/>
  <c r="O4691" i="1" a="1"/>
  <c r="AB4691" i="1" s="1"/>
  <c r="O4692" i="1" a="1"/>
  <c r="AB4692" i="1" s="1"/>
  <c r="O4693" i="1" a="1"/>
  <c r="AB4693" i="1" s="1"/>
  <c r="O4694" i="1" a="1"/>
  <c r="AB4694" i="1" s="1"/>
  <c r="O4695" i="1" a="1"/>
  <c r="AB4695" i="1" s="1"/>
  <c r="O4696" i="1" a="1"/>
  <c r="AB4696" i="1" s="1"/>
  <c r="O4697" i="1" a="1"/>
  <c r="AB4697" i="1" s="1"/>
  <c r="O4698" i="1" a="1"/>
  <c r="AB4698" i="1" s="1"/>
  <c r="O4699" i="1" a="1"/>
  <c r="AB4699" i="1" s="1"/>
  <c r="O4700" i="1" a="1"/>
  <c r="AB4700" i="1" s="1"/>
  <c r="O4701" i="1" a="1"/>
  <c r="AB4701" i="1" s="1"/>
  <c r="O4702" i="1" a="1"/>
  <c r="AB4702" i="1" s="1"/>
  <c r="O4703" i="1" a="1"/>
  <c r="AB4703" i="1" s="1"/>
  <c r="O4704" i="1" a="1"/>
  <c r="AB4704" i="1" s="1"/>
  <c r="O4705" i="1" a="1"/>
  <c r="AB4705" i="1" s="1"/>
  <c r="O4706" i="1" a="1"/>
  <c r="AB4706" i="1" s="1"/>
  <c r="O4707" i="1" a="1"/>
  <c r="AB4707" i="1" s="1"/>
  <c r="O4708" i="1" a="1"/>
  <c r="AB4708" i="1" s="1"/>
  <c r="O4709" i="1" a="1"/>
  <c r="AB4709" i="1" s="1"/>
  <c r="O4710" i="1" a="1"/>
  <c r="AB4710" i="1" s="1"/>
  <c r="O4711" i="1" a="1"/>
  <c r="AB4711" i="1" s="1"/>
  <c r="O4712" i="1" a="1"/>
  <c r="AB4712" i="1" s="1"/>
  <c r="O4713" i="1" a="1"/>
  <c r="AB4713" i="1" s="1"/>
  <c r="O4714" i="1" a="1"/>
  <c r="AB4714" i="1" s="1"/>
  <c r="O4715" i="1" a="1"/>
  <c r="AB4715" i="1" s="1"/>
  <c r="O4716" i="1" a="1"/>
  <c r="AB4716" i="1" s="1"/>
  <c r="O4717" i="1" a="1"/>
  <c r="AB4717" i="1" s="1"/>
  <c r="O4718" i="1" a="1"/>
  <c r="AB4718" i="1" s="1"/>
  <c r="O4719" i="1" a="1"/>
  <c r="AB4719" i="1" s="1"/>
  <c r="O4720" i="1" a="1"/>
  <c r="AB4720" i="1" s="1"/>
  <c r="O4721" i="1" a="1"/>
  <c r="AB4721" i="1" s="1"/>
  <c r="O4722" i="1" a="1"/>
  <c r="AB4722" i="1" s="1"/>
  <c r="O4723" i="1" a="1"/>
  <c r="AB4723" i="1" s="1"/>
  <c r="O4724" i="1" a="1"/>
  <c r="AB4724" i="1" s="1"/>
  <c r="O4725" i="1" a="1"/>
  <c r="AB4725" i="1" s="1"/>
  <c r="O4726" i="1" a="1"/>
  <c r="AB4726" i="1" s="1"/>
  <c r="O4727" i="1" a="1"/>
  <c r="AB4727" i="1" s="1"/>
  <c r="O4728" i="1" a="1"/>
  <c r="AB4728" i="1" s="1"/>
  <c r="O4729" i="1" a="1"/>
  <c r="AB4729" i="1" s="1"/>
  <c r="O4730" i="1" a="1"/>
  <c r="AB4730" i="1" s="1"/>
  <c r="O4731" i="1" a="1"/>
  <c r="AB4731" i="1" s="1"/>
  <c r="O4732" i="1" a="1"/>
  <c r="AB4732" i="1" s="1"/>
  <c r="O4733" i="1" a="1"/>
  <c r="AB4733" i="1" s="1"/>
  <c r="O4734" i="1" a="1"/>
  <c r="AB4734" i="1" s="1"/>
  <c r="O4735" i="1" a="1"/>
  <c r="AB4735" i="1" s="1"/>
  <c r="O4736" i="1" a="1"/>
  <c r="AB4736" i="1" s="1"/>
  <c r="O4737" i="1" a="1"/>
  <c r="AB4737" i="1" s="1"/>
  <c r="O4738" i="1" a="1"/>
  <c r="AB4738" i="1" s="1"/>
  <c r="O4739" i="1" a="1"/>
  <c r="AB4739" i="1" s="1"/>
  <c r="O4740" i="1" a="1"/>
  <c r="AB4740" i="1" s="1"/>
  <c r="O4741" i="1" a="1"/>
  <c r="AB4741" i="1" s="1"/>
  <c r="O4742" i="1" a="1"/>
  <c r="AB4742" i="1" s="1"/>
  <c r="O4743" i="1" a="1"/>
  <c r="AB4743" i="1" s="1"/>
  <c r="O4744" i="1" a="1"/>
  <c r="AB4744" i="1" s="1"/>
  <c r="O4745" i="1" a="1"/>
  <c r="AB4745" i="1" s="1"/>
  <c r="O4746" i="1" a="1"/>
  <c r="AB4746" i="1" s="1"/>
  <c r="O4747" i="1" a="1"/>
  <c r="AB4747" i="1" s="1"/>
  <c r="O4748" i="1" a="1"/>
  <c r="AB4748" i="1" s="1"/>
  <c r="O4749" i="1" a="1"/>
  <c r="AB4749" i="1" s="1"/>
  <c r="O4750" i="1" a="1"/>
  <c r="AB4750" i="1" s="1"/>
  <c r="O4751" i="1" a="1"/>
  <c r="AB4751" i="1" s="1"/>
  <c r="O4752" i="1" a="1"/>
  <c r="AB4752" i="1" s="1"/>
  <c r="O4753" i="1" a="1"/>
  <c r="AB4753" i="1" s="1"/>
  <c r="O4754" i="1" a="1"/>
  <c r="AB4754" i="1" s="1"/>
  <c r="O4755" i="1" a="1"/>
  <c r="AB4755" i="1" s="1"/>
  <c r="O4756" i="1" a="1"/>
  <c r="AB4756" i="1" s="1"/>
  <c r="O4757" i="1" a="1"/>
  <c r="AB4757" i="1" s="1"/>
  <c r="O4758" i="1" a="1"/>
  <c r="AB4758" i="1" s="1"/>
  <c r="O4759" i="1" a="1"/>
  <c r="AB4759" i="1" s="1"/>
  <c r="O4760" i="1" a="1"/>
  <c r="AB4760" i="1" s="1"/>
  <c r="O4761" i="1" a="1"/>
  <c r="AB4761" i="1" s="1"/>
  <c r="O4762" i="1" a="1"/>
  <c r="AB4762" i="1" s="1"/>
  <c r="O4763" i="1" a="1"/>
  <c r="AB4763" i="1" s="1"/>
  <c r="O4764" i="1" a="1"/>
  <c r="AB4764" i="1" s="1"/>
  <c r="O4765" i="1" a="1"/>
  <c r="AB4765" i="1" s="1"/>
  <c r="O4766" i="1" a="1"/>
  <c r="AB4766" i="1" s="1"/>
  <c r="O4767" i="1" a="1"/>
  <c r="AB4767" i="1" s="1"/>
  <c r="O4768" i="1" a="1"/>
  <c r="AB4768" i="1" s="1"/>
  <c r="O4769" i="1" a="1"/>
  <c r="AB4769" i="1" s="1"/>
  <c r="O4770" i="1" a="1"/>
  <c r="AB4770" i="1" s="1"/>
  <c r="O4771" i="1" a="1"/>
  <c r="AB4771" i="1" s="1"/>
  <c r="O4772" i="1" a="1"/>
  <c r="AB4772" i="1" s="1"/>
  <c r="O4773" i="1" a="1"/>
  <c r="AB4773" i="1" s="1"/>
  <c r="O4774" i="1" a="1"/>
  <c r="AB4774" i="1" s="1"/>
  <c r="O4775" i="1" a="1"/>
  <c r="AB4775" i="1" s="1"/>
  <c r="O4776" i="1" a="1"/>
  <c r="AB4776" i="1" s="1"/>
  <c r="O4777" i="1" a="1"/>
  <c r="AB4777" i="1" s="1"/>
  <c r="O4778" i="1" a="1"/>
  <c r="AB4778" i="1" s="1"/>
  <c r="O4779" i="1" a="1"/>
  <c r="AB4779" i="1" s="1"/>
  <c r="O4780" i="1" a="1"/>
  <c r="AB4780" i="1" s="1"/>
  <c r="O4781" i="1" a="1"/>
  <c r="AB4781" i="1" s="1"/>
  <c r="O4782" i="1" a="1"/>
  <c r="AB4782" i="1" s="1"/>
  <c r="O4783" i="1" a="1"/>
  <c r="AB4783" i="1" s="1"/>
  <c r="O4784" i="1" a="1"/>
  <c r="AB4784" i="1" s="1"/>
  <c r="O4785" i="1" a="1"/>
  <c r="AB4785" i="1" s="1"/>
  <c r="O4786" i="1" a="1"/>
  <c r="AB4786" i="1" s="1"/>
  <c r="O4787" i="1" a="1"/>
  <c r="AB4787" i="1" s="1"/>
  <c r="O4788" i="1" a="1"/>
  <c r="AB4788" i="1" s="1"/>
  <c r="O4789" i="1" a="1"/>
  <c r="AB4789" i="1" s="1"/>
  <c r="O4790" i="1" a="1"/>
  <c r="AB4790" i="1" s="1"/>
  <c r="O4791" i="1" a="1"/>
  <c r="AB4791" i="1" s="1"/>
  <c r="O4792" i="1" a="1"/>
  <c r="AB4792" i="1" s="1"/>
  <c r="O4793" i="1" a="1"/>
  <c r="AB4793" i="1" s="1"/>
  <c r="O4794" i="1" a="1"/>
  <c r="AB4794" i="1" s="1"/>
  <c r="O4795" i="1" a="1"/>
  <c r="AB4795" i="1" s="1"/>
  <c r="O4796" i="1" a="1"/>
  <c r="AB4796" i="1" s="1"/>
  <c r="O4797" i="1" a="1"/>
  <c r="AB4797" i="1" s="1"/>
  <c r="O4798" i="1" a="1"/>
  <c r="AB4798" i="1" s="1"/>
  <c r="O4799" i="1" a="1"/>
  <c r="AB4799" i="1" s="1"/>
  <c r="O4800" i="1" a="1"/>
  <c r="AB4800" i="1" s="1"/>
  <c r="O4801" i="1" a="1"/>
  <c r="AB4801" i="1" s="1"/>
  <c r="O4802" i="1" a="1"/>
  <c r="AB4802" i="1" s="1"/>
  <c r="O4803" i="1" a="1"/>
  <c r="AB4803" i="1" s="1"/>
  <c r="O4804" i="1" a="1"/>
  <c r="AB4804" i="1" s="1"/>
  <c r="O4805" i="1" a="1"/>
  <c r="AB4805" i="1" s="1"/>
  <c r="O4806" i="1" a="1"/>
  <c r="AB4806" i="1" s="1"/>
  <c r="O4807" i="1" a="1"/>
  <c r="AB4807" i="1" s="1"/>
  <c r="O4808" i="1" a="1"/>
  <c r="AB4808" i="1" s="1"/>
  <c r="O4809" i="1" a="1"/>
  <c r="AB4809" i="1" s="1"/>
  <c r="O4810" i="1" a="1"/>
  <c r="AB4810" i="1" s="1"/>
  <c r="O4811" i="1" a="1"/>
  <c r="AB4811" i="1" s="1"/>
  <c r="O4812" i="1" a="1"/>
  <c r="AB4812" i="1" s="1"/>
  <c r="O4813" i="1" a="1"/>
  <c r="AB4813" i="1" s="1"/>
  <c r="O4814" i="1" a="1"/>
  <c r="AB4814" i="1" s="1"/>
  <c r="O4815" i="1" a="1"/>
  <c r="AB4815" i="1" s="1"/>
  <c r="O4816" i="1" a="1"/>
  <c r="AB4816" i="1" s="1"/>
  <c r="O4817" i="1" a="1"/>
  <c r="AB4817" i="1" s="1"/>
  <c r="O4818" i="1" a="1"/>
  <c r="AB4818" i="1" s="1"/>
  <c r="O4819" i="1" a="1"/>
  <c r="AB4819" i="1" s="1"/>
  <c r="O4820" i="1" a="1"/>
  <c r="AB4820" i="1" s="1"/>
  <c r="O4821" i="1" a="1"/>
  <c r="AB4821" i="1" s="1"/>
  <c r="O4822" i="1" a="1"/>
  <c r="AB4822" i="1" s="1"/>
  <c r="O4823" i="1" a="1"/>
  <c r="AB4823" i="1" s="1"/>
  <c r="O4824" i="1" a="1"/>
  <c r="AB4824" i="1" s="1"/>
  <c r="O4825" i="1" a="1"/>
  <c r="AB4825" i="1" s="1"/>
  <c r="O4826" i="1" a="1"/>
  <c r="AB4826" i="1" s="1"/>
  <c r="O4827" i="1" a="1"/>
  <c r="AB4827" i="1" s="1"/>
  <c r="O4828" i="1" a="1"/>
  <c r="AB4828" i="1" s="1"/>
  <c r="O4829" i="1" a="1"/>
  <c r="AB4829" i="1" s="1"/>
  <c r="O4830" i="1" a="1"/>
  <c r="AB4830" i="1" s="1"/>
  <c r="O4831" i="1" a="1"/>
  <c r="AB4831" i="1" s="1"/>
  <c r="O4832" i="1" a="1"/>
  <c r="AB4832" i="1" s="1"/>
  <c r="O4833" i="1" a="1"/>
  <c r="AB4833" i="1" s="1"/>
  <c r="O4834" i="1" a="1"/>
  <c r="AB4834" i="1" s="1"/>
  <c r="O4835" i="1" a="1"/>
  <c r="AB4835" i="1" s="1"/>
  <c r="O4836" i="1" a="1"/>
  <c r="AB4836" i="1" s="1"/>
  <c r="O4837" i="1" a="1"/>
  <c r="AB4837" i="1" s="1"/>
  <c r="O4838" i="1" a="1"/>
  <c r="AB4838" i="1" s="1"/>
  <c r="O4839" i="1" a="1"/>
  <c r="AB4839" i="1" s="1"/>
  <c r="O4840" i="1" a="1"/>
  <c r="AB4840" i="1" s="1"/>
  <c r="O4841" i="1" a="1"/>
  <c r="AB4841" i="1" s="1"/>
  <c r="O4842" i="1" a="1"/>
  <c r="AB4842" i="1" s="1"/>
  <c r="O4843" i="1" a="1"/>
  <c r="AB4843" i="1" s="1"/>
  <c r="O4844" i="1" a="1"/>
  <c r="AB4844" i="1" s="1"/>
  <c r="O4845" i="1" a="1"/>
  <c r="AB4845" i="1" s="1"/>
  <c r="O4846" i="1" a="1"/>
  <c r="AB4846" i="1" s="1"/>
  <c r="O4847" i="1" a="1"/>
  <c r="AB4847" i="1" s="1"/>
  <c r="O4848" i="1" a="1"/>
  <c r="AB4848" i="1" s="1"/>
  <c r="O4849" i="1" a="1"/>
  <c r="AB4849" i="1" s="1"/>
  <c r="O4850" i="1" a="1"/>
  <c r="AB4850" i="1" s="1"/>
  <c r="O4851" i="1" a="1"/>
  <c r="AB4851" i="1" s="1"/>
  <c r="O4852" i="1" a="1"/>
  <c r="AB4852" i="1" s="1"/>
  <c r="O4853" i="1" a="1"/>
  <c r="AB4853" i="1" s="1"/>
  <c r="O4854" i="1" a="1"/>
  <c r="AB4854" i="1" s="1"/>
  <c r="O4855" i="1" a="1"/>
  <c r="AB4855" i="1" s="1"/>
  <c r="O4856" i="1" a="1"/>
  <c r="AB4856" i="1" s="1"/>
  <c r="O4857" i="1" a="1"/>
  <c r="AB4857" i="1" s="1"/>
  <c r="O4858" i="1" a="1"/>
  <c r="AB4858" i="1" s="1"/>
  <c r="O4859" i="1" a="1"/>
  <c r="AB4859" i="1" s="1"/>
  <c r="O4860" i="1" a="1"/>
  <c r="AB4860" i="1" s="1"/>
  <c r="O4861" i="1" a="1"/>
  <c r="AB4861" i="1" s="1"/>
  <c r="O4862" i="1" a="1"/>
  <c r="AB4862" i="1" s="1"/>
  <c r="O4863" i="1" a="1"/>
  <c r="AB4863" i="1" s="1"/>
  <c r="O4864" i="1" a="1"/>
  <c r="AB4864" i="1" s="1"/>
  <c r="O4865" i="1" a="1"/>
  <c r="AB4865" i="1" s="1"/>
  <c r="O4866" i="1" a="1"/>
  <c r="AB4866" i="1" s="1"/>
  <c r="O4867" i="1" a="1"/>
  <c r="AB4867" i="1" s="1"/>
  <c r="O4868" i="1" a="1"/>
  <c r="AB4868" i="1" s="1"/>
  <c r="O4869" i="1" a="1"/>
  <c r="AB4869" i="1" s="1"/>
  <c r="O4870" i="1" a="1"/>
  <c r="AB4870" i="1" s="1"/>
  <c r="O4871" i="1" a="1"/>
  <c r="AB4871" i="1" s="1"/>
  <c r="O4872" i="1" a="1"/>
  <c r="AB4872" i="1" s="1"/>
  <c r="O4873" i="1" a="1"/>
  <c r="AB4873" i="1" s="1"/>
  <c r="O4874" i="1" a="1"/>
  <c r="AB4874" i="1" s="1"/>
  <c r="O4875" i="1" a="1"/>
  <c r="AB4875" i="1" s="1"/>
  <c r="O4876" i="1" a="1"/>
  <c r="AB4876" i="1" s="1"/>
  <c r="O4877" i="1" a="1"/>
  <c r="AB4877" i="1" s="1"/>
  <c r="O4878" i="1" a="1"/>
  <c r="AB4878" i="1" s="1"/>
  <c r="O4879" i="1" a="1"/>
  <c r="AB4879" i="1" s="1"/>
  <c r="O4880" i="1" a="1"/>
  <c r="AB4880" i="1" s="1"/>
  <c r="O4881" i="1" a="1"/>
  <c r="AB4881" i="1" s="1"/>
  <c r="O4882" i="1" a="1"/>
  <c r="AB4882" i="1" s="1"/>
  <c r="O4883" i="1" a="1"/>
  <c r="AB4883" i="1" s="1"/>
  <c r="O4884" i="1" a="1"/>
  <c r="AB4884" i="1" s="1"/>
  <c r="O4885" i="1" a="1"/>
  <c r="AB4885" i="1" s="1"/>
  <c r="O4886" i="1" a="1"/>
  <c r="AB4886" i="1" s="1"/>
  <c r="O4887" i="1" a="1"/>
  <c r="AB4887" i="1" s="1"/>
  <c r="O4888" i="1" a="1"/>
  <c r="AB4888" i="1" s="1"/>
  <c r="O4889" i="1" a="1"/>
  <c r="AB4889" i="1" s="1"/>
  <c r="O4890" i="1" a="1"/>
  <c r="AB4890" i="1" s="1"/>
  <c r="O4891" i="1" a="1"/>
  <c r="AB4891" i="1" s="1"/>
  <c r="O4892" i="1" a="1"/>
  <c r="AB4892" i="1" s="1"/>
  <c r="O4893" i="1" a="1"/>
  <c r="AB4893" i="1" s="1"/>
  <c r="O4894" i="1" a="1"/>
  <c r="AB4894" i="1" s="1"/>
  <c r="O4895" i="1" a="1"/>
  <c r="AB4895" i="1" s="1"/>
  <c r="O4896" i="1" a="1"/>
  <c r="AB4896" i="1" s="1"/>
  <c r="O4897" i="1" a="1"/>
  <c r="AB4897" i="1" s="1"/>
  <c r="O4898" i="1" a="1"/>
  <c r="AB4898" i="1" s="1"/>
  <c r="O4899" i="1" a="1"/>
  <c r="AB4899" i="1" s="1"/>
  <c r="O4900" i="1" a="1"/>
  <c r="AB4900" i="1" s="1"/>
  <c r="O4901" i="1" a="1"/>
  <c r="AB4901" i="1" s="1"/>
  <c r="O4902" i="1" a="1"/>
  <c r="AB4902" i="1" s="1"/>
  <c r="O4903" i="1" a="1"/>
  <c r="AB4903" i="1" s="1"/>
  <c r="O4904" i="1" a="1"/>
  <c r="AB4904" i="1" s="1"/>
  <c r="O4905" i="1" a="1"/>
  <c r="AB4905" i="1" s="1"/>
  <c r="O4906" i="1" a="1"/>
  <c r="AB4906" i="1" s="1"/>
  <c r="O4907" i="1" a="1"/>
  <c r="AB4907" i="1" s="1"/>
  <c r="O4908" i="1" a="1"/>
  <c r="AB4908" i="1" s="1"/>
  <c r="O4909" i="1" a="1"/>
  <c r="AB4909" i="1" s="1"/>
  <c r="O4910" i="1" a="1"/>
  <c r="AB4910" i="1" s="1"/>
  <c r="O4911" i="1" a="1"/>
  <c r="AB4911" i="1" s="1"/>
  <c r="O4912" i="1" a="1"/>
  <c r="AB4912" i="1" s="1"/>
  <c r="O4913" i="1" a="1"/>
  <c r="AB4913" i="1" s="1"/>
  <c r="O4914" i="1" a="1"/>
  <c r="AB4914" i="1" s="1"/>
  <c r="O4915" i="1" a="1"/>
  <c r="AB4915" i="1" s="1"/>
  <c r="O4916" i="1" a="1"/>
  <c r="AB4916" i="1" s="1"/>
  <c r="O4917" i="1" a="1"/>
  <c r="AB4917" i="1" s="1"/>
  <c r="O4918" i="1" a="1"/>
  <c r="AB4918" i="1" s="1"/>
  <c r="O4919" i="1" a="1"/>
  <c r="AB4919" i="1" s="1"/>
  <c r="O4920" i="1" a="1"/>
  <c r="AB4920" i="1" s="1"/>
  <c r="O4921" i="1" a="1"/>
  <c r="AB4921" i="1" s="1"/>
  <c r="O4922" i="1" a="1"/>
  <c r="AB4922" i="1" s="1"/>
  <c r="O4923" i="1" a="1"/>
  <c r="AB4923" i="1" s="1"/>
  <c r="O4924" i="1" a="1"/>
  <c r="AB4924" i="1" s="1"/>
  <c r="O4925" i="1" a="1"/>
  <c r="AB4925" i="1" s="1"/>
  <c r="O4926" i="1" a="1"/>
  <c r="AB4926" i="1" s="1"/>
  <c r="O4927" i="1" a="1"/>
  <c r="AB4927" i="1" s="1"/>
  <c r="O4928" i="1" a="1"/>
  <c r="AB4928" i="1" s="1"/>
  <c r="O4929" i="1" a="1"/>
  <c r="AB4929" i="1" s="1"/>
  <c r="O4930" i="1" a="1"/>
  <c r="AB4930" i="1" s="1"/>
  <c r="O4931" i="1" a="1"/>
  <c r="AB4931" i="1" s="1"/>
  <c r="O4932" i="1" a="1"/>
  <c r="AB4932" i="1" s="1"/>
  <c r="O4933" i="1" a="1"/>
  <c r="AB4933" i="1" s="1"/>
  <c r="O4934" i="1" a="1"/>
  <c r="AB4934" i="1" s="1"/>
  <c r="O4935" i="1" a="1"/>
  <c r="AB4935" i="1" s="1"/>
  <c r="O4936" i="1" a="1"/>
  <c r="AB4936" i="1" s="1"/>
  <c r="O4937" i="1" a="1"/>
  <c r="AB4937" i="1" s="1"/>
  <c r="O4938" i="1" a="1"/>
  <c r="AB4938" i="1" s="1"/>
  <c r="O4939" i="1" a="1"/>
  <c r="AB4939" i="1" s="1"/>
  <c r="O4940" i="1" a="1"/>
  <c r="AB4940" i="1" s="1"/>
  <c r="O4941" i="1" a="1"/>
  <c r="AB4941" i="1" s="1"/>
  <c r="O4942" i="1" a="1"/>
  <c r="AB4942" i="1" s="1"/>
  <c r="O4943" i="1" a="1"/>
  <c r="AB4943" i="1" s="1"/>
  <c r="O4944" i="1" a="1"/>
  <c r="AB4944" i="1" s="1"/>
  <c r="O4945" i="1" a="1"/>
  <c r="AB4945" i="1" s="1"/>
  <c r="O4946" i="1" a="1"/>
  <c r="AB4946" i="1" s="1"/>
  <c r="O4947" i="1" a="1"/>
  <c r="AB4947" i="1" s="1"/>
  <c r="O4948" i="1" a="1"/>
  <c r="AB4948" i="1" s="1"/>
  <c r="O4949" i="1" a="1"/>
  <c r="AB4949" i="1" s="1"/>
  <c r="O4950" i="1" a="1"/>
  <c r="AB4950" i="1" s="1"/>
  <c r="O4951" i="1" a="1"/>
  <c r="AB4951" i="1" s="1"/>
  <c r="O4952" i="1" a="1"/>
  <c r="AB4952" i="1" s="1"/>
  <c r="O4953" i="1" a="1"/>
  <c r="AB4953" i="1" s="1"/>
  <c r="O4954" i="1" a="1"/>
  <c r="AB4954" i="1" s="1"/>
  <c r="O4955" i="1" a="1"/>
  <c r="AB4955" i="1" s="1"/>
  <c r="O4956" i="1" a="1"/>
  <c r="AB4956" i="1" s="1"/>
  <c r="O4957" i="1" a="1"/>
  <c r="AB4957" i="1" s="1"/>
  <c r="O4958" i="1" a="1"/>
  <c r="AB4958" i="1" s="1"/>
  <c r="O4959" i="1" a="1"/>
  <c r="AB4959" i="1" s="1"/>
  <c r="O4960" i="1" a="1"/>
  <c r="AB4960" i="1" s="1"/>
  <c r="O4961" i="1" a="1"/>
  <c r="AB4961" i="1" s="1"/>
  <c r="O4962" i="1" a="1"/>
  <c r="AB4962" i="1" s="1"/>
  <c r="O4963" i="1" a="1"/>
  <c r="AB4963" i="1" s="1"/>
  <c r="O4964" i="1" a="1"/>
  <c r="AB4964" i="1" s="1"/>
  <c r="O4965" i="1" a="1"/>
  <c r="AB4965" i="1" s="1"/>
  <c r="O4966" i="1" a="1"/>
  <c r="AB4966" i="1" s="1"/>
  <c r="O4967" i="1" a="1"/>
  <c r="AB4967" i="1" s="1"/>
  <c r="O4968" i="1" a="1"/>
  <c r="AB4968" i="1" s="1"/>
  <c r="O4969" i="1" a="1"/>
  <c r="AB4969" i="1" s="1"/>
  <c r="O4970" i="1" a="1"/>
  <c r="AB4970" i="1" s="1"/>
  <c r="O4971" i="1" a="1"/>
  <c r="AB4971" i="1" s="1"/>
  <c r="O4972" i="1" a="1"/>
  <c r="AB4972" i="1" s="1"/>
  <c r="O4973" i="1" a="1"/>
  <c r="AB4973" i="1" s="1"/>
  <c r="O4974" i="1" a="1"/>
  <c r="AB4974" i="1" s="1"/>
  <c r="O4975" i="1" a="1"/>
  <c r="AB4975" i="1" s="1"/>
  <c r="O4976" i="1" a="1"/>
  <c r="AB4976" i="1" s="1"/>
  <c r="O4977" i="1" a="1"/>
  <c r="AB4977" i="1" s="1"/>
  <c r="O4978" i="1" a="1"/>
  <c r="AB4978" i="1" s="1"/>
  <c r="O4979" i="1" a="1"/>
  <c r="AB4979" i="1" s="1"/>
  <c r="O4980" i="1" a="1"/>
  <c r="AB4980" i="1" s="1"/>
  <c r="O4981" i="1" a="1"/>
  <c r="AB4981" i="1" s="1"/>
  <c r="O4982" i="1" a="1"/>
  <c r="AB4982" i="1" s="1"/>
  <c r="O4983" i="1" a="1"/>
  <c r="AB4983" i="1" s="1"/>
  <c r="O4984" i="1" a="1"/>
  <c r="AB4984" i="1" s="1"/>
  <c r="O4985" i="1" a="1"/>
  <c r="AB4985" i="1" s="1"/>
  <c r="O4986" i="1" a="1"/>
  <c r="AB4986" i="1" s="1"/>
  <c r="O4987" i="1" a="1"/>
  <c r="AB4987" i="1" s="1"/>
  <c r="O4988" i="1" a="1"/>
  <c r="AB4988" i="1" s="1"/>
  <c r="O4989" i="1" a="1"/>
  <c r="AB4989" i="1" s="1"/>
  <c r="O4990" i="1" a="1"/>
  <c r="AB4990" i="1" s="1"/>
  <c r="O4991" i="1" a="1"/>
  <c r="AB4991" i="1" s="1"/>
  <c r="O4992" i="1" a="1"/>
  <c r="AB4992" i="1" s="1"/>
  <c r="O4993" i="1" a="1"/>
  <c r="AB4993" i="1" s="1"/>
  <c r="O4994" i="1" a="1"/>
  <c r="AB4994" i="1" s="1"/>
  <c r="O4995" i="1" a="1"/>
  <c r="AB4995" i="1" s="1"/>
  <c r="O4996" i="1" a="1"/>
  <c r="AB4996" i="1" s="1"/>
  <c r="O4997" i="1" a="1"/>
  <c r="AB4997" i="1" s="1"/>
  <c r="O4998" i="1" a="1"/>
  <c r="AB4998" i="1" s="1"/>
  <c r="O4999" i="1" a="1"/>
  <c r="AB4999" i="1" s="1"/>
  <c r="O5000" i="1" a="1"/>
  <c r="AB5000" i="1" s="1"/>
  <c r="O5001" i="1" a="1"/>
  <c r="AB5001" i="1" s="1"/>
  <c r="I2" i="1"/>
  <c r="J2" i="1"/>
  <c r="AB3" i="1" l="1"/>
  <c r="AA2" i="1" a="1"/>
  <c r="AA2" i="1" s="1"/>
  <c r="O10" i="1"/>
  <c r="S10" i="1" s="1" a="1"/>
  <c r="S10" i="1" s="1"/>
  <c r="O4978" i="1"/>
  <c r="S4978" i="1" s="1" a="1"/>
  <c r="S4978" i="1" s="1"/>
  <c r="O4930" i="1"/>
  <c r="S4930" i="1" s="1" a="1"/>
  <c r="S4930" i="1" s="1"/>
  <c r="O4890" i="1"/>
  <c r="S4890" i="1" s="1" a="1"/>
  <c r="S4890" i="1" s="1"/>
  <c r="O4834" i="1"/>
  <c r="S4834" i="1" s="1" a="1"/>
  <c r="S4834" i="1" s="1"/>
  <c r="O4794" i="1"/>
  <c r="S4794" i="1" s="1" a="1"/>
  <c r="S4794" i="1" s="1"/>
  <c r="O4746" i="1"/>
  <c r="S4746" i="1" s="1" a="1"/>
  <c r="S4746" i="1" s="1"/>
  <c r="O4690" i="1"/>
  <c r="S4690" i="1" s="1" a="1"/>
  <c r="S4690" i="1" s="1"/>
  <c r="O4634" i="1"/>
  <c r="S4634" i="1" s="1" a="1"/>
  <c r="S4634" i="1" s="1"/>
  <c r="O4578" i="1"/>
  <c r="S4578" i="1" s="1" a="1"/>
  <c r="S4578" i="1" s="1"/>
  <c r="O4522" i="1"/>
  <c r="S4522" i="1" s="1" a="1"/>
  <c r="S4522" i="1" s="1"/>
  <c r="O4474" i="1"/>
  <c r="S4474" i="1" s="1" a="1"/>
  <c r="S4474" i="1" s="1"/>
  <c r="O4434" i="1"/>
  <c r="S4434" i="1" s="1" a="1"/>
  <c r="S4434" i="1" s="1"/>
  <c r="O4378" i="1"/>
  <c r="S4378" i="1" s="1" a="1"/>
  <c r="S4378" i="1" s="1"/>
  <c r="O4330" i="1"/>
  <c r="S4330" i="1" s="1" a="1"/>
  <c r="S4330" i="1" s="1"/>
  <c r="O4274" i="1"/>
  <c r="S4274" i="1" s="1" a="1"/>
  <c r="S4274" i="1" s="1"/>
  <c r="O4210" i="1"/>
  <c r="S4210" i="1" s="1" a="1"/>
  <c r="S4210" i="1" s="1"/>
  <c r="O4146" i="1"/>
  <c r="S4146" i="1" s="1" a="1"/>
  <c r="S4146" i="1" s="1"/>
  <c r="O4090" i="1"/>
  <c r="S4090" i="1" s="1" a="1"/>
  <c r="S4090" i="1" s="1"/>
  <c r="O4018" i="1"/>
  <c r="S4018" i="1" s="1" a="1"/>
  <c r="S4018" i="1" s="1"/>
  <c r="O3978" i="1"/>
  <c r="S3978" i="1" s="1" a="1"/>
  <c r="S3978" i="1" s="1"/>
  <c r="O3922" i="1"/>
  <c r="S3922" i="1" s="1" a="1"/>
  <c r="S3922" i="1" s="1"/>
  <c r="O3858" i="1"/>
  <c r="S3858" i="1" s="1" a="1"/>
  <c r="S3858" i="1" s="1"/>
  <c r="O3802" i="1"/>
  <c r="S3802" i="1" s="1" a="1"/>
  <c r="S3802" i="1" s="1"/>
  <c r="O3746" i="1"/>
  <c r="S3746" i="1" s="1" a="1"/>
  <c r="S3746" i="1" s="1"/>
  <c r="O3690" i="1"/>
  <c r="S3690" i="1" s="1" a="1"/>
  <c r="S3690" i="1" s="1"/>
  <c r="O3634" i="1"/>
  <c r="S3634" i="1" s="1" a="1"/>
  <c r="S3634" i="1" s="1"/>
  <c r="O3578" i="1"/>
  <c r="S3578" i="1" s="1" a="1"/>
  <c r="S3578" i="1" s="1"/>
  <c r="O3522" i="1"/>
  <c r="S3522" i="1" s="1" a="1"/>
  <c r="S3522" i="1" s="1"/>
  <c r="O3466" i="1"/>
  <c r="S3466" i="1" s="1" a="1"/>
  <c r="S3466" i="1" s="1"/>
  <c r="O3410" i="1"/>
  <c r="S3410" i="1" s="1" a="1"/>
  <c r="S3410" i="1" s="1"/>
  <c r="O3362" i="1"/>
  <c r="S3362" i="1" s="1" a="1"/>
  <c r="S3362" i="1" s="1"/>
  <c r="O3306" i="1"/>
  <c r="S3306" i="1" s="1" a="1"/>
  <c r="S3306" i="1" s="1"/>
  <c r="O3250" i="1"/>
  <c r="S3250" i="1" s="1" a="1"/>
  <c r="S3250" i="1" s="1"/>
  <c r="O3170" i="1"/>
  <c r="S3170" i="1" s="1" a="1"/>
  <c r="S3170" i="1" s="1"/>
  <c r="O3114" i="1"/>
  <c r="S3114" i="1" s="1" a="1"/>
  <c r="S3114" i="1" s="1"/>
  <c r="O3058" i="1"/>
  <c r="S3058" i="1" s="1" a="1"/>
  <c r="S3058" i="1" s="1"/>
  <c r="O3002" i="1"/>
  <c r="S3002" i="1" s="1" a="1"/>
  <c r="S3002" i="1" s="1"/>
  <c r="O2946" i="1"/>
  <c r="S2946" i="1" s="1" a="1"/>
  <c r="S2946" i="1" s="1"/>
  <c r="O2898" i="1"/>
  <c r="S2898" i="1" s="1" a="1"/>
  <c r="S2898" i="1" s="1"/>
  <c r="O2842" i="1"/>
  <c r="S2842" i="1" s="1" a="1"/>
  <c r="S2842" i="1" s="1"/>
  <c r="O2794" i="1"/>
  <c r="S2794" i="1" s="1" a="1"/>
  <c r="S2794" i="1" s="1"/>
  <c r="O2730" i="1"/>
  <c r="S2730" i="1" s="1" a="1"/>
  <c r="S2730" i="1" s="1"/>
  <c r="O2682" i="1"/>
  <c r="S2682" i="1" s="1" a="1"/>
  <c r="S2682" i="1" s="1"/>
  <c r="O2642" i="1"/>
  <c r="S2642" i="1" s="1" a="1"/>
  <c r="S2642" i="1" s="1"/>
  <c r="O2586" i="1"/>
  <c r="S2586" i="1" s="1" a="1"/>
  <c r="S2586" i="1" s="1"/>
  <c r="O2522" i="1"/>
  <c r="S2522" i="1" s="1" a="1"/>
  <c r="S2522" i="1" s="1"/>
  <c r="O2466" i="1"/>
  <c r="S2466" i="1" s="1" a="1"/>
  <c r="S2466" i="1" s="1"/>
  <c r="O2410" i="1"/>
  <c r="S2410" i="1" s="1" a="1"/>
  <c r="S2410" i="1" s="1"/>
  <c r="O2354" i="1"/>
  <c r="S2354" i="1" s="1" a="1"/>
  <c r="S2354" i="1" s="1"/>
  <c r="O2306" i="1"/>
  <c r="S2306" i="1" s="1" a="1"/>
  <c r="S2306" i="1" s="1"/>
  <c r="O2250" i="1"/>
  <c r="S2250" i="1" s="1" a="1"/>
  <c r="S2250" i="1" s="1"/>
  <c r="O2194" i="1"/>
  <c r="S2194" i="1" s="1" a="1"/>
  <c r="S2194" i="1" s="1"/>
  <c r="O2130" i="1"/>
  <c r="S2130" i="1" s="1" a="1"/>
  <c r="S2130" i="1" s="1"/>
  <c r="O2074" i="1"/>
  <c r="S2074" i="1" s="1" a="1"/>
  <c r="S2074" i="1" s="1"/>
  <c r="O2026" i="1"/>
  <c r="S2026" i="1" s="1" a="1"/>
  <c r="S2026" i="1" s="1"/>
  <c r="O1970" i="1"/>
  <c r="S1970" i="1" s="1" a="1"/>
  <c r="S1970" i="1" s="1"/>
  <c r="O1914" i="1"/>
  <c r="S1914" i="1" s="1" a="1"/>
  <c r="S1914" i="1" s="1"/>
  <c r="O1858" i="1"/>
  <c r="S1858" i="1" s="1" a="1"/>
  <c r="S1858" i="1" s="1"/>
  <c r="O1794" i="1"/>
  <c r="S1794" i="1" s="1" a="1"/>
  <c r="S1794" i="1" s="1"/>
  <c r="O1738" i="1"/>
  <c r="S1738" i="1" s="1" a="1"/>
  <c r="S1738" i="1" s="1"/>
  <c r="O1674" i="1"/>
  <c r="S1674" i="1" s="1" a="1"/>
  <c r="S1674" i="1" s="1"/>
  <c r="O1498" i="1"/>
  <c r="S1498" i="1" s="1" a="1"/>
  <c r="S1498" i="1" s="1"/>
  <c r="O1442" i="1"/>
  <c r="S1442" i="1" s="1" a="1"/>
  <c r="S1442" i="1" s="1"/>
  <c r="O1386" i="1"/>
  <c r="S1386" i="1" s="1" a="1"/>
  <c r="S1386" i="1" s="1"/>
  <c r="O1330" i="1"/>
  <c r="S1330" i="1" s="1" a="1"/>
  <c r="S1330" i="1" s="1"/>
  <c r="O1282" i="1"/>
  <c r="S1282" i="1" s="1" a="1"/>
  <c r="S1282" i="1" s="1"/>
  <c r="O1234" i="1"/>
  <c r="S1234" i="1" s="1" a="1"/>
  <c r="S1234" i="1" s="1"/>
  <c r="O1178" i="1"/>
  <c r="S1178" i="1" s="1" a="1"/>
  <c r="S1178" i="1" s="1"/>
  <c r="O1122" i="1"/>
  <c r="S1122" i="1" s="1" a="1"/>
  <c r="S1122" i="1" s="1"/>
  <c r="O1066" i="1"/>
  <c r="S1066" i="1" s="1" a="1"/>
  <c r="S1066" i="1" s="1"/>
  <c r="O1010" i="1"/>
  <c r="S1010" i="1" s="1" a="1"/>
  <c r="S1010" i="1" s="1"/>
  <c r="O954" i="1"/>
  <c r="S954" i="1" s="1" a="1"/>
  <c r="S954" i="1" s="1"/>
  <c r="O898" i="1"/>
  <c r="S898" i="1" s="1" a="1"/>
  <c r="S898" i="1" s="1"/>
  <c r="O842" i="1"/>
  <c r="S842" i="1" s="1" a="1"/>
  <c r="S842" i="1" s="1"/>
  <c r="O778" i="1"/>
  <c r="S778" i="1" s="1" a="1"/>
  <c r="S778" i="1" s="1"/>
  <c r="O730" i="1"/>
  <c r="S730" i="1" s="1" a="1"/>
  <c r="S730" i="1" s="1"/>
  <c r="O674" i="1"/>
  <c r="S674" i="1" s="1" a="1"/>
  <c r="S674" i="1" s="1"/>
  <c r="O626" i="1"/>
  <c r="S626" i="1" s="1" a="1"/>
  <c r="S626" i="1" s="1"/>
  <c r="O562" i="1"/>
  <c r="S562" i="1" s="1" a="1"/>
  <c r="S562" i="1" s="1"/>
  <c r="O514" i="1"/>
  <c r="S514" i="1" s="1" a="1"/>
  <c r="S514" i="1" s="1"/>
  <c r="O458" i="1"/>
  <c r="S458" i="1" s="1" a="1"/>
  <c r="S458" i="1" s="1"/>
  <c r="O442" i="1"/>
  <c r="S442" i="1" s="1" a="1"/>
  <c r="S442" i="1" s="1"/>
  <c r="O386" i="1"/>
  <c r="S386" i="1" s="1" a="1"/>
  <c r="S386" i="1" s="1"/>
  <c r="O370" i="1"/>
  <c r="S370" i="1" s="1" a="1"/>
  <c r="S370" i="1" s="1"/>
  <c r="O362" i="1"/>
  <c r="S362" i="1" s="1" a="1"/>
  <c r="S362" i="1" s="1"/>
  <c r="O338" i="1"/>
  <c r="S338" i="1" s="1" a="1"/>
  <c r="S338" i="1" s="1"/>
  <c r="O322" i="1"/>
  <c r="S322" i="1" s="1" a="1"/>
  <c r="S322" i="1" s="1"/>
  <c r="O314" i="1"/>
  <c r="S314" i="1" s="1" a="1"/>
  <c r="S314" i="1" s="1"/>
  <c r="O298" i="1"/>
  <c r="S298" i="1" s="1" a="1"/>
  <c r="S298" i="1" s="1"/>
  <c r="O282" i="1"/>
  <c r="S282" i="1" s="1" a="1"/>
  <c r="S282" i="1" s="1"/>
  <c r="O266" i="1"/>
  <c r="S266" i="1" s="1" a="1"/>
  <c r="S266" i="1" s="1"/>
  <c r="O250" i="1"/>
  <c r="S250" i="1" s="1" a="1"/>
  <c r="S250" i="1" s="1"/>
  <c r="O234" i="1"/>
  <c r="S234" i="1" s="1" a="1"/>
  <c r="S234" i="1" s="1"/>
  <c r="O218" i="1"/>
  <c r="S218" i="1" s="1" a="1"/>
  <c r="S218" i="1" s="1"/>
  <c r="O202" i="1"/>
  <c r="S202" i="1" s="1" a="1"/>
  <c r="S202" i="1" s="1"/>
  <c r="O186" i="1"/>
  <c r="S186" i="1" s="1" a="1"/>
  <c r="S186" i="1" s="1"/>
  <c r="O170" i="1"/>
  <c r="S170" i="1" s="1" a="1"/>
  <c r="S170" i="1" s="1"/>
  <c r="O162" i="1"/>
  <c r="S162" i="1" s="1" a="1"/>
  <c r="S162" i="1" s="1"/>
  <c r="O146" i="1"/>
  <c r="S146" i="1" s="1" a="1"/>
  <c r="S146" i="1" s="1"/>
  <c r="O130" i="1"/>
  <c r="S130" i="1" s="1" a="1"/>
  <c r="S130" i="1" s="1"/>
  <c r="O114" i="1"/>
  <c r="S114" i="1" s="1" a="1"/>
  <c r="S114" i="1" s="1"/>
  <c r="O98" i="1"/>
  <c r="S98" i="1" s="1" a="1"/>
  <c r="S98" i="1" s="1"/>
  <c r="O74" i="1"/>
  <c r="S74" i="1" s="1" a="1"/>
  <c r="S74" i="1" s="1"/>
  <c r="O26" i="1"/>
  <c r="S26" i="1" s="1" a="1"/>
  <c r="S26" i="1" s="1"/>
  <c r="O5001" i="1"/>
  <c r="S5001" i="1" s="1" a="1"/>
  <c r="S5001" i="1" s="1"/>
  <c r="O4993" i="1"/>
  <c r="S4993" i="1" s="1" a="1"/>
  <c r="S4993" i="1" s="1"/>
  <c r="O4985" i="1"/>
  <c r="S4985" i="1" s="1" a="1"/>
  <c r="S4985" i="1" s="1"/>
  <c r="O4977" i="1"/>
  <c r="S4977" i="1" s="1" a="1"/>
  <c r="S4977" i="1" s="1"/>
  <c r="O4969" i="1"/>
  <c r="S4969" i="1" s="1" a="1"/>
  <c r="S4969" i="1" s="1"/>
  <c r="O4961" i="1"/>
  <c r="S4961" i="1" s="1" a="1"/>
  <c r="S4961" i="1" s="1"/>
  <c r="O4953" i="1"/>
  <c r="S4953" i="1" s="1" a="1"/>
  <c r="S4953" i="1" s="1"/>
  <c r="O4945" i="1"/>
  <c r="S4945" i="1" s="1" a="1"/>
  <c r="S4945" i="1" s="1"/>
  <c r="O4937" i="1"/>
  <c r="S4937" i="1" s="1" a="1"/>
  <c r="S4937" i="1" s="1"/>
  <c r="O4929" i="1"/>
  <c r="S4929" i="1" s="1" a="1"/>
  <c r="S4929" i="1" s="1"/>
  <c r="O4921" i="1"/>
  <c r="S4921" i="1" s="1" a="1"/>
  <c r="S4921" i="1" s="1"/>
  <c r="O4913" i="1"/>
  <c r="S4913" i="1" s="1" a="1"/>
  <c r="S4913" i="1" s="1"/>
  <c r="O4905" i="1"/>
  <c r="S4905" i="1" s="1" a="1"/>
  <c r="S4905" i="1" s="1"/>
  <c r="O4897" i="1"/>
  <c r="S4897" i="1" s="1" a="1"/>
  <c r="S4897" i="1" s="1"/>
  <c r="O4889" i="1"/>
  <c r="S4889" i="1" s="1" a="1"/>
  <c r="S4889" i="1" s="1"/>
  <c r="O4881" i="1"/>
  <c r="S4881" i="1" s="1" a="1"/>
  <c r="S4881" i="1" s="1"/>
  <c r="O4873" i="1"/>
  <c r="S4873" i="1" s="1" a="1"/>
  <c r="S4873" i="1" s="1"/>
  <c r="O4865" i="1"/>
  <c r="S4865" i="1" s="1" a="1"/>
  <c r="S4865" i="1" s="1"/>
  <c r="O4857" i="1"/>
  <c r="S4857" i="1" s="1" a="1"/>
  <c r="S4857" i="1" s="1"/>
  <c r="O4849" i="1"/>
  <c r="S4849" i="1" s="1" a="1"/>
  <c r="S4849" i="1" s="1"/>
  <c r="O4841" i="1"/>
  <c r="S4841" i="1" s="1" a="1"/>
  <c r="S4841" i="1" s="1"/>
  <c r="O4833" i="1"/>
  <c r="S4833" i="1" s="1" a="1"/>
  <c r="S4833" i="1" s="1"/>
  <c r="O4825" i="1"/>
  <c r="S4825" i="1" s="1" a="1"/>
  <c r="S4825" i="1" s="1"/>
  <c r="O4817" i="1"/>
  <c r="S4817" i="1" s="1" a="1"/>
  <c r="S4817" i="1" s="1"/>
  <c r="O4809" i="1"/>
  <c r="S4809" i="1" s="1" a="1"/>
  <c r="S4809" i="1" s="1"/>
  <c r="O4801" i="1"/>
  <c r="S4801" i="1" s="1" a="1"/>
  <c r="S4801" i="1" s="1"/>
  <c r="O4793" i="1"/>
  <c r="S4793" i="1" s="1" a="1"/>
  <c r="S4793" i="1" s="1"/>
  <c r="O4785" i="1"/>
  <c r="S4785" i="1" s="1" a="1"/>
  <c r="S4785" i="1" s="1"/>
  <c r="O4777" i="1"/>
  <c r="S4777" i="1" s="1" a="1"/>
  <c r="S4777" i="1" s="1"/>
  <c r="O4769" i="1"/>
  <c r="S4769" i="1" s="1" a="1"/>
  <c r="S4769" i="1" s="1"/>
  <c r="O4761" i="1"/>
  <c r="S4761" i="1" s="1" a="1"/>
  <c r="S4761" i="1" s="1"/>
  <c r="O4753" i="1"/>
  <c r="S4753" i="1" s="1" a="1"/>
  <c r="S4753" i="1" s="1"/>
  <c r="O4745" i="1"/>
  <c r="S4745" i="1" s="1" a="1"/>
  <c r="S4745" i="1" s="1"/>
  <c r="O4737" i="1"/>
  <c r="S4737" i="1" s="1" a="1"/>
  <c r="S4737" i="1" s="1"/>
  <c r="O4729" i="1"/>
  <c r="S4729" i="1" s="1" a="1"/>
  <c r="S4729" i="1" s="1"/>
  <c r="O4721" i="1"/>
  <c r="S4721" i="1" s="1" a="1"/>
  <c r="S4721" i="1" s="1"/>
  <c r="O4713" i="1"/>
  <c r="S4713" i="1" s="1" a="1"/>
  <c r="S4713" i="1" s="1"/>
  <c r="O4705" i="1"/>
  <c r="S4705" i="1" s="1" a="1"/>
  <c r="S4705" i="1" s="1"/>
  <c r="O4697" i="1"/>
  <c r="S4697" i="1" s="1" a="1"/>
  <c r="S4697" i="1" s="1"/>
  <c r="O4689" i="1"/>
  <c r="S4689" i="1" s="1" a="1"/>
  <c r="S4689" i="1" s="1"/>
  <c r="O4681" i="1"/>
  <c r="S4681" i="1" s="1" a="1"/>
  <c r="S4681" i="1" s="1"/>
  <c r="O4673" i="1"/>
  <c r="S4673" i="1" s="1" a="1"/>
  <c r="S4673" i="1" s="1"/>
  <c r="O4665" i="1"/>
  <c r="S4665" i="1" s="1" a="1"/>
  <c r="S4665" i="1" s="1"/>
  <c r="O4657" i="1"/>
  <c r="S4657" i="1" s="1" a="1"/>
  <c r="S4657" i="1" s="1"/>
  <c r="O4649" i="1"/>
  <c r="S4649" i="1" s="1" a="1"/>
  <c r="S4649" i="1" s="1"/>
  <c r="O4641" i="1"/>
  <c r="S4641" i="1" s="1" a="1"/>
  <c r="S4641" i="1" s="1"/>
  <c r="O4633" i="1"/>
  <c r="S4633" i="1" s="1" a="1"/>
  <c r="S4633" i="1" s="1"/>
  <c r="O4625" i="1"/>
  <c r="S4625" i="1" s="1" a="1"/>
  <c r="S4625" i="1" s="1"/>
  <c r="O4617" i="1"/>
  <c r="S4617" i="1" s="1" a="1"/>
  <c r="S4617" i="1" s="1"/>
  <c r="O4609" i="1"/>
  <c r="S4609" i="1" s="1" a="1"/>
  <c r="S4609" i="1" s="1"/>
  <c r="O4601" i="1"/>
  <c r="S4601" i="1" s="1" a="1"/>
  <c r="S4601" i="1" s="1"/>
  <c r="O4593" i="1"/>
  <c r="S4593" i="1" s="1" a="1"/>
  <c r="S4593" i="1" s="1"/>
  <c r="O4585" i="1"/>
  <c r="S4585" i="1" s="1" a="1"/>
  <c r="S4585" i="1" s="1"/>
  <c r="O4577" i="1"/>
  <c r="S4577" i="1" s="1" a="1"/>
  <c r="S4577" i="1" s="1"/>
  <c r="O4569" i="1"/>
  <c r="S4569" i="1" s="1" a="1"/>
  <c r="S4569" i="1" s="1"/>
  <c r="O4561" i="1"/>
  <c r="S4561" i="1" s="1" a="1"/>
  <c r="S4561" i="1" s="1"/>
  <c r="O4553" i="1"/>
  <c r="S4553" i="1" s="1" a="1"/>
  <c r="S4553" i="1" s="1"/>
  <c r="O4545" i="1"/>
  <c r="S4545" i="1" s="1" a="1"/>
  <c r="S4545" i="1" s="1"/>
  <c r="O4537" i="1"/>
  <c r="S4537" i="1" s="1" a="1"/>
  <c r="S4537" i="1" s="1"/>
  <c r="O4529" i="1"/>
  <c r="S4529" i="1" s="1" a="1"/>
  <c r="S4529" i="1" s="1"/>
  <c r="O4521" i="1"/>
  <c r="S4521" i="1" s="1" a="1"/>
  <c r="S4521" i="1" s="1"/>
  <c r="O4513" i="1"/>
  <c r="S4513" i="1" s="1" a="1"/>
  <c r="S4513" i="1" s="1"/>
  <c r="O4505" i="1"/>
  <c r="S4505" i="1" s="1" a="1"/>
  <c r="S4505" i="1" s="1"/>
  <c r="O4497" i="1"/>
  <c r="S4497" i="1" s="1" a="1"/>
  <c r="S4497" i="1" s="1"/>
  <c r="O4489" i="1"/>
  <c r="S4489" i="1" s="1" a="1"/>
  <c r="S4489" i="1" s="1"/>
  <c r="O4481" i="1"/>
  <c r="S4481" i="1" s="1" a="1"/>
  <c r="S4481" i="1" s="1"/>
  <c r="O4473" i="1"/>
  <c r="S4473" i="1" s="1" a="1"/>
  <c r="S4473" i="1" s="1"/>
  <c r="O4465" i="1"/>
  <c r="S4465" i="1" s="1" a="1"/>
  <c r="S4465" i="1" s="1"/>
  <c r="O4457" i="1"/>
  <c r="S4457" i="1" s="1" a="1"/>
  <c r="S4457" i="1" s="1"/>
  <c r="O4449" i="1"/>
  <c r="S4449" i="1" s="1" a="1"/>
  <c r="S4449" i="1" s="1"/>
  <c r="O4441" i="1"/>
  <c r="S4441" i="1" s="1" a="1"/>
  <c r="S4441" i="1" s="1"/>
  <c r="O4433" i="1"/>
  <c r="S4433" i="1" s="1" a="1"/>
  <c r="S4433" i="1" s="1"/>
  <c r="O4425" i="1"/>
  <c r="S4425" i="1" s="1" a="1"/>
  <c r="S4425" i="1" s="1"/>
  <c r="O4417" i="1"/>
  <c r="S4417" i="1" s="1" a="1"/>
  <c r="S4417" i="1" s="1"/>
  <c r="O4409" i="1"/>
  <c r="S4409" i="1" s="1" a="1"/>
  <c r="S4409" i="1" s="1"/>
  <c r="O4401" i="1"/>
  <c r="S4401" i="1" s="1" a="1"/>
  <c r="S4401" i="1" s="1"/>
  <c r="O4393" i="1"/>
  <c r="S4393" i="1" s="1" a="1"/>
  <c r="S4393" i="1" s="1"/>
  <c r="O4385" i="1"/>
  <c r="S4385" i="1" s="1" a="1"/>
  <c r="S4385" i="1" s="1"/>
  <c r="O4377" i="1"/>
  <c r="S4377" i="1" s="1" a="1"/>
  <c r="S4377" i="1" s="1"/>
  <c r="O4369" i="1"/>
  <c r="S4369" i="1" s="1" a="1"/>
  <c r="S4369" i="1" s="1"/>
  <c r="O4361" i="1"/>
  <c r="S4361" i="1" s="1" a="1"/>
  <c r="S4361" i="1" s="1"/>
  <c r="O4353" i="1"/>
  <c r="S4353" i="1" s="1" a="1"/>
  <c r="S4353" i="1" s="1"/>
  <c r="O4345" i="1"/>
  <c r="S4345" i="1" s="1" a="1"/>
  <c r="S4345" i="1" s="1"/>
  <c r="O4337" i="1"/>
  <c r="S4337" i="1" s="1" a="1"/>
  <c r="S4337" i="1" s="1"/>
  <c r="O4329" i="1"/>
  <c r="S4329" i="1" s="1" a="1"/>
  <c r="S4329" i="1" s="1"/>
  <c r="O4321" i="1"/>
  <c r="S4321" i="1" s="1" a="1"/>
  <c r="S4321" i="1" s="1"/>
  <c r="O4313" i="1"/>
  <c r="S4313" i="1" s="1" a="1"/>
  <c r="S4313" i="1" s="1"/>
  <c r="O4305" i="1"/>
  <c r="S4305" i="1" s="1" a="1"/>
  <c r="S4305" i="1" s="1"/>
  <c r="O4297" i="1"/>
  <c r="S4297" i="1" s="1" a="1"/>
  <c r="S4297" i="1" s="1"/>
  <c r="O4289" i="1"/>
  <c r="S4289" i="1" s="1" a="1"/>
  <c r="S4289" i="1" s="1"/>
  <c r="O4281" i="1"/>
  <c r="S4281" i="1" s="1" a="1"/>
  <c r="S4281" i="1" s="1"/>
  <c r="O4273" i="1"/>
  <c r="S4273" i="1" s="1" a="1"/>
  <c r="S4273" i="1" s="1"/>
  <c r="O4265" i="1"/>
  <c r="S4265" i="1" s="1" a="1"/>
  <c r="S4265" i="1" s="1"/>
  <c r="O4257" i="1"/>
  <c r="S4257" i="1" s="1" a="1"/>
  <c r="S4257" i="1" s="1"/>
  <c r="O4249" i="1"/>
  <c r="S4249" i="1" s="1" a="1"/>
  <c r="S4249" i="1" s="1"/>
  <c r="O4241" i="1"/>
  <c r="S4241" i="1" s="1" a="1"/>
  <c r="S4241" i="1" s="1"/>
  <c r="O4233" i="1"/>
  <c r="S4233" i="1" s="1" a="1"/>
  <c r="S4233" i="1" s="1"/>
  <c r="O4225" i="1"/>
  <c r="S4225" i="1" s="1" a="1"/>
  <c r="S4225" i="1" s="1"/>
  <c r="O4217" i="1"/>
  <c r="S4217" i="1" s="1" a="1"/>
  <c r="S4217" i="1" s="1"/>
  <c r="O4209" i="1"/>
  <c r="S4209" i="1" s="1" a="1"/>
  <c r="S4209" i="1" s="1"/>
  <c r="O4201" i="1"/>
  <c r="S4201" i="1" s="1" a="1"/>
  <c r="S4201" i="1" s="1"/>
  <c r="O4193" i="1"/>
  <c r="S4193" i="1" s="1" a="1"/>
  <c r="S4193" i="1" s="1"/>
  <c r="O4185" i="1"/>
  <c r="S4185" i="1" s="1" a="1"/>
  <c r="S4185" i="1" s="1"/>
  <c r="O4177" i="1"/>
  <c r="S4177" i="1" s="1" a="1"/>
  <c r="S4177" i="1" s="1"/>
  <c r="O4169" i="1"/>
  <c r="S4169" i="1" s="1" a="1"/>
  <c r="S4169" i="1" s="1"/>
  <c r="O4161" i="1"/>
  <c r="S4161" i="1" s="1" a="1"/>
  <c r="S4161" i="1" s="1"/>
  <c r="O4153" i="1"/>
  <c r="S4153" i="1" s="1" a="1"/>
  <c r="S4153" i="1" s="1"/>
  <c r="O4145" i="1"/>
  <c r="S4145" i="1" s="1" a="1"/>
  <c r="S4145" i="1" s="1"/>
  <c r="O4137" i="1"/>
  <c r="S4137" i="1" s="1" a="1"/>
  <c r="S4137" i="1" s="1"/>
  <c r="O4129" i="1"/>
  <c r="S4129" i="1" s="1" a="1"/>
  <c r="S4129" i="1" s="1"/>
  <c r="O4121" i="1"/>
  <c r="S4121" i="1" s="1" a="1"/>
  <c r="S4121" i="1" s="1"/>
  <c r="O4113" i="1"/>
  <c r="S4113" i="1" s="1" a="1"/>
  <c r="S4113" i="1" s="1"/>
  <c r="O4105" i="1"/>
  <c r="S4105" i="1" s="1" a="1"/>
  <c r="S4105" i="1" s="1"/>
  <c r="O4097" i="1"/>
  <c r="S4097" i="1" s="1" a="1"/>
  <c r="S4097" i="1" s="1"/>
  <c r="O4089" i="1"/>
  <c r="S4089" i="1" s="1" a="1"/>
  <c r="S4089" i="1" s="1"/>
  <c r="O4081" i="1"/>
  <c r="S4081" i="1" s="1" a="1"/>
  <c r="S4081" i="1" s="1"/>
  <c r="O4994" i="1"/>
  <c r="S4994" i="1" s="1" a="1"/>
  <c r="S4994" i="1" s="1"/>
  <c r="O4938" i="1"/>
  <c r="S4938" i="1" s="1" a="1"/>
  <c r="S4938" i="1" s="1"/>
  <c r="O4874" i="1"/>
  <c r="S4874" i="1" s="1" a="1"/>
  <c r="S4874" i="1" s="1"/>
  <c r="O4722" i="1"/>
  <c r="S4722" i="1" s="1" a="1"/>
  <c r="S4722" i="1" s="1"/>
  <c r="O4666" i="1"/>
  <c r="S4666" i="1" s="1" a="1"/>
  <c r="S4666" i="1" s="1"/>
  <c r="O4618" i="1"/>
  <c r="S4618" i="1" s="1" a="1"/>
  <c r="S4618" i="1" s="1"/>
  <c r="O4562" i="1"/>
  <c r="S4562" i="1" s="1" a="1"/>
  <c r="S4562" i="1" s="1"/>
  <c r="O4506" i="1"/>
  <c r="S4506" i="1" s="1" a="1"/>
  <c r="S4506" i="1" s="1"/>
  <c r="O4458" i="1"/>
  <c r="S4458" i="1" s="1" a="1"/>
  <c r="S4458" i="1" s="1"/>
  <c r="O4410" i="1"/>
  <c r="S4410" i="1" s="1" a="1"/>
  <c r="S4410" i="1" s="1"/>
  <c r="O4362" i="1"/>
  <c r="S4362" i="1" s="1" a="1"/>
  <c r="S4362" i="1" s="1"/>
  <c r="O4314" i="1"/>
  <c r="S4314" i="1" s="1" a="1"/>
  <c r="S4314" i="1" s="1"/>
  <c r="O4258" i="1"/>
  <c r="S4258" i="1" s="1" a="1"/>
  <c r="S4258" i="1" s="1"/>
  <c r="O4194" i="1"/>
  <c r="S4194" i="1" s="1" a="1"/>
  <c r="S4194" i="1" s="1"/>
  <c r="O4138" i="1"/>
  <c r="S4138" i="1" s="1" a="1"/>
  <c r="S4138" i="1" s="1"/>
  <c r="O4066" i="1"/>
  <c r="S4066" i="1" s="1" a="1"/>
  <c r="S4066" i="1" s="1"/>
  <c r="O4010" i="1"/>
  <c r="S4010" i="1" s="1" a="1"/>
  <c r="S4010" i="1" s="1"/>
  <c r="O3962" i="1"/>
  <c r="S3962" i="1" s="1" a="1"/>
  <c r="S3962" i="1" s="1"/>
  <c r="O3906" i="1"/>
  <c r="S3906" i="1" s="1" a="1"/>
  <c r="S3906" i="1" s="1"/>
  <c r="O3842" i="1"/>
  <c r="S3842" i="1" s="1" a="1"/>
  <c r="S3842" i="1" s="1"/>
  <c r="O3786" i="1"/>
  <c r="S3786" i="1" s="1" a="1"/>
  <c r="S3786" i="1" s="1"/>
  <c r="O3730" i="1"/>
  <c r="S3730" i="1" s="1" a="1"/>
  <c r="S3730" i="1" s="1"/>
  <c r="O3674" i="1"/>
  <c r="S3674" i="1" s="1" a="1"/>
  <c r="S3674" i="1" s="1"/>
  <c r="O3618" i="1"/>
  <c r="S3618" i="1" s="1" a="1"/>
  <c r="S3618" i="1" s="1"/>
  <c r="O3562" i="1"/>
  <c r="S3562" i="1" s="1" a="1"/>
  <c r="S3562" i="1" s="1"/>
  <c r="O3514" i="1"/>
  <c r="S3514" i="1" s="1" a="1"/>
  <c r="S3514" i="1" s="1"/>
  <c r="O3450" i="1"/>
  <c r="S3450" i="1" s="1" a="1"/>
  <c r="S3450" i="1" s="1"/>
  <c r="O3394" i="1"/>
  <c r="S3394" i="1" s="1" a="1"/>
  <c r="S3394" i="1" s="1"/>
  <c r="O3338" i="1"/>
  <c r="S3338" i="1" s="1" a="1"/>
  <c r="S3338" i="1" s="1"/>
  <c r="O3282" i="1"/>
  <c r="S3282" i="1" s="1" a="1"/>
  <c r="S3282" i="1" s="1"/>
  <c r="O3234" i="1"/>
  <c r="S3234" i="1" s="1" a="1"/>
  <c r="S3234" i="1" s="1"/>
  <c r="O3194" i="1"/>
  <c r="S3194" i="1" s="1" a="1"/>
  <c r="S3194" i="1" s="1"/>
  <c r="O3130" i="1"/>
  <c r="S3130" i="1" s="1" a="1"/>
  <c r="S3130" i="1" s="1"/>
  <c r="O3066" i="1"/>
  <c r="S3066" i="1" s="1" a="1"/>
  <c r="S3066" i="1" s="1"/>
  <c r="O3018" i="1"/>
  <c r="S3018" i="1" s="1" a="1"/>
  <c r="S3018" i="1" s="1"/>
  <c r="O2978" i="1"/>
  <c r="S2978" i="1" s="1" a="1"/>
  <c r="S2978" i="1" s="1"/>
  <c r="O2922" i="1"/>
  <c r="S2922" i="1" s="1" a="1"/>
  <c r="S2922" i="1" s="1"/>
  <c r="O2866" i="1"/>
  <c r="S2866" i="1" s="1" a="1"/>
  <c r="S2866" i="1" s="1"/>
  <c r="O2810" i="1"/>
  <c r="S2810" i="1" s="1" a="1"/>
  <c r="S2810" i="1" s="1"/>
  <c r="O2746" i="1"/>
  <c r="S2746" i="1" s="1" a="1"/>
  <c r="S2746" i="1" s="1"/>
  <c r="O2674" i="1"/>
  <c r="S2674" i="1" s="1" a="1"/>
  <c r="S2674" i="1" s="1"/>
  <c r="O2618" i="1"/>
  <c r="S2618" i="1" s="1" a="1"/>
  <c r="S2618" i="1" s="1"/>
  <c r="O2562" i="1"/>
  <c r="S2562" i="1" s="1" a="1"/>
  <c r="S2562" i="1" s="1"/>
  <c r="O2514" i="1"/>
  <c r="S2514" i="1" s="1" a="1"/>
  <c r="S2514" i="1" s="1"/>
  <c r="O2458" i="1"/>
  <c r="S2458" i="1" s="1" a="1"/>
  <c r="S2458" i="1" s="1"/>
  <c r="O2402" i="1"/>
  <c r="S2402" i="1" s="1" a="1"/>
  <c r="S2402" i="1" s="1"/>
  <c r="O2346" i="1"/>
  <c r="S2346" i="1" s="1" a="1"/>
  <c r="S2346" i="1" s="1"/>
  <c r="O2290" i="1"/>
  <c r="S2290" i="1" s="1" a="1"/>
  <c r="S2290" i="1" s="1"/>
  <c r="O2234" i="1"/>
  <c r="S2234" i="1" s="1" a="1"/>
  <c r="S2234" i="1" s="1"/>
  <c r="O2178" i="1"/>
  <c r="S2178" i="1" s="1" a="1"/>
  <c r="S2178" i="1" s="1"/>
  <c r="O2122" i="1"/>
  <c r="S2122" i="1" s="1" a="1"/>
  <c r="S2122" i="1" s="1"/>
  <c r="O2066" i="1"/>
  <c r="S2066" i="1" s="1" a="1"/>
  <c r="S2066" i="1" s="1"/>
  <c r="O2010" i="1"/>
  <c r="S2010" i="1" s="1" a="1"/>
  <c r="S2010" i="1" s="1"/>
  <c r="O1954" i="1"/>
  <c r="S1954" i="1" s="1" a="1"/>
  <c r="S1954" i="1" s="1"/>
  <c r="O1898" i="1"/>
  <c r="S1898" i="1" s="1" a="1"/>
  <c r="S1898" i="1" s="1"/>
  <c r="O1834" i="1"/>
  <c r="S1834" i="1" s="1" a="1"/>
  <c r="S1834" i="1" s="1"/>
  <c r="O1778" i="1"/>
  <c r="S1778" i="1" s="1" a="1"/>
  <c r="S1778" i="1" s="1"/>
  <c r="O1722" i="1"/>
  <c r="S1722" i="1" s="1" a="1"/>
  <c r="S1722" i="1" s="1"/>
  <c r="O1666" i="1"/>
  <c r="S1666" i="1" s="1" a="1"/>
  <c r="S1666" i="1" s="1"/>
  <c r="O1618" i="1"/>
  <c r="S1618" i="1" s="1" a="1"/>
  <c r="S1618" i="1" s="1"/>
  <c r="O1570" i="1"/>
  <c r="S1570" i="1" s="1" a="1"/>
  <c r="S1570" i="1" s="1"/>
  <c r="O1522" i="1"/>
  <c r="S1522" i="1" s="1" a="1"/>
  <c r="S1522" i="1" s="1"/>
  <c r="O1466" i="1"/>
  <c r="S1466" i="1" s="1" a="1"/>
  <c r="S1466" i="1" s="1"/>
  <c r="O1418" i="1"/>
  <c r="S1418" i="1" s="1" a="1"/>
  <c r="S1418" i="1" s="1"/>
  <c r="O1362" i="1"/>
  <c r="S1362" i="1" s="1" a="1"/>
  <c r="S1362" i="1" s="1"/>
  <c r="O1314" i="1"/>
  <c r="S1314" i="1" s="1" a="1"/>
  <c r="S1314" i="1" s="1"/>
  <c r="O1266" i="1"/>
  <c r="S1266" i="1" s="1" a="1"/>
  <c r="S1266" i="1" s="1"/>
  <c r="O1218" i="1"/>
  <c r="S1218" i="1" s="1" a="1"/>
  <c r="S1218" i="1" s="1"/>
  <c r="O1162" i="1"/>
  <c r="S1162" i="1" s="1" a="1"/>
  <c r="S1162" i="1" s="1"/>
  <c r="O1106" i="1"/>
  <c r="S1106" i="1" s="1" a="1"/>
  <c r="S1106" i="1" s="1"/>
  <c r="O1050" i="1"/>
  <c r="S1050" i="1" s="1" a="1"/>
  <c r="S1050" i="1" s="1"/>
  <c r="O994" i="1"/>
  <c r="S994" i="1" s="1" a="1"/>
  <c r="S994" i="1" s="1"/>
  <c r="O938" i="1"/>
  <c r="S938" i="1" s="1" a="1"/>
  <c r="S938" i="1" s="1"/>
  <c r="O882" i="1"/>
  <c r="S882" i="1" s="1" a="1"/>
  <c r="S882" i="1" s="1"/>
  <c r="O826" i="1"/>
  <c r="S826" i="1" s="1" a="1"/>
  <c r="S826" i="1" s="1"/>
  <c r="O770" i="1"/>
  <c r="S770" i="1" s="1" a="1"/>
  <c r="S770" i="1" s="1"/>
  <c r="O714" i="1"/>
  <c r="S714" i="1" s="1" a="1"/>
  <c r="S714" i="1" s="1"/>
  <c r="O666" i="1"/>
  <c r="S666" i="1" s="1" a="1"/>
  <c r="S666" i="1" s="1"/>
  <c r="O610" i="1"/>
  <c r="S610" i="1" s="1" a="1"/>
  <c r="S610" i="1" s="1"/>
  <c r="O546" i="1"/>
  <c r="S546" i="1" s="1" a="1"/>
  <c r="S546" i="1" s="1"/>
  <c r="O490" i="1"/>
  <c r="S490" i="1" s="1" a="1"/>
  <c r="S490" i="1" s="1"/>
  <c r="O402" i="1"/>
  <c r="S402" i="1" s="1" a="1"/>
  <c r="S402" i="1" s="1"/>
  <c r="O50" i="1"/>
  <c r="S50" i="1" s="1" a="1"/>
  <c r="S50" i="1" s="1"/>
  <c r="O5000" i="1"/>
  <c r="S5000" i="1" s="1" a="1"/>
  <c r="S5000" i="1" s="1"/>
  <c r="O4992" i="1"/>
  <c r="S4992" i="1" s="1" a="1"/>
  <c r="S4992" i="1" s="1"/>
  <c r="O4984" i="1"/>
  <c r="S4984" i="1" s="1" a="1"/>
  <c r="S4984" i="1" s="1"/>
  <c r="O4976" i="1"/>
  <c r="S4976" i="1" s="1" a="1"/>
  <c r="S4976" i="1" s="1"/>
  <c r="O4968" i="1"/>
  <c r="S4968" i="1" s="1" a="1"/>
  <c r="S4968" i="1" s="1"/>
  <c r="O4960" i="1"/>
  <c r="S4960" i="1" s="1" a="1"/>
  <c r="S4960" i="1" s="1"/>
  <c r="O4952" i="1"/>
  <c r="S4952" i="1" s="1" a="1"/>
  <c r="S4952" i="1" s="1"/>
  <c r="O4944" i="1"/>
  <c r="S4944" i="1" s="1" a="1"/>
  <c r="S4944" i="1" s="1"/>
  <c r="O4936" i="1"/>
  <c r="S4936" i="1" s="1" a="1"/>
  <c r="S4936" i="1" s="1"/>
  <c r="O4928" i="1"/>
  <c r="S4928" i="1" s="1" a="1"/>
  <c r="S4928" i="1" s="1"/>
  <c r="O4920" i="1"/>
  <c r="S4920" i="1" s="1" a="1"/>
  <c r="S4920" i="1" s="1"/>
  <c r="O4912" i="1"/>
  <c r="S4912" i="1" s="1" a="1"/>
  <c r="S4912" i="1" s="1"/>
  <c r="O4904" i="1"/>
  <c r="S4904" i="1" s="1" a="1"/>
  <c r="S4904" i="1" s="1"/>
  <c r="O4896" i="1"/>
  <c r="S4896" i="1" s="1" a="1"/>
  <c r="S4896" i="1" s="1"/>
  <c r="O4888" i="1"/>
  <c r="S4888" i="1" s="1" a="1"/>
  <c r="S4888" i="1" s="1"/>
  <c r="O4880" i="1"/>
  <c r="S4880" i="1" s="1" a="1"/>
  <c r="S4880" i="1" s="1"/>
  <c r="O4872" i="1"/>
  <c r="S4872" i="1" s="1" a="1"/>
  <c r="S4872" i="1" s="1"/>
  <c r="O4864" i="1"/>
  <c r="S4864" i="1" s="1" a="1"/>
  <c r="S4864" i="1" s="1"/>
  <c r="O4856" i="1"/>
  <c r="S4856" i="1" s="1" a="1"/>
  <c r="S4856" i="1" s="1"/>
  <c r="O4848" i="1"/>
  <c r="S4848" i="1" s="1" a="1"/>
  <c r="S4848" i="1" s="1"/>
  <c r="O4840" i="1"/>
  <c r="S4840" i="1" s="1" a="1"/>
  <c r="S4840" i="1" s="1"/>
  <c r="O4832" i="1"/>
  <c r="S4832" i="1" s="1" a="1"/>
  <c r="S4832" i="1" s="1"/>
  <c r="O4824" i="1"/>
  <c r="S4824" i="1" s="1" a="1"/>
  <c r="S4824" i="1" s="1"/>
  <c r="O4816" i="1"/>
  <c r="S4816" i="1" s="1" a="1"/>
  <c r="S4816" i="1" s="1"/>
  <c r="O4808" i="1"/>
  <c r="S4808" i="1" s="1" a="1"/>
  <c r="S4808" i="1" s="1"/>
  <c r="O4800" i="1"/>
  <c r="S4800" i="1" s="1" a="1"/>
  <c r="S4800" i="1" s="1"/>
  <c r="O4792" i="1"/>
  <c r="S4792" i="1" s="1" a="1"/>
  <c r="S4792" i="1" s="1"/>
  <c r="O4784" i="1"/>
  <c r="S4784" i="1" s="1" a="1"/>
  <c r="S4784" i="1" s="1"/>
  <c r="O4776" i="1"/>
  <c r="S4776" i="1" s="1" a="1"/>
  <c r="S4776" i="1" s="1"/>
  <c r="O4768" i="1"/>
  <c r="S4768" i="1" s="1" a="1"/>
  <c r="S4768" i="1" s="1"/>
  <c r="O4760" i="1"/>
  <c r="S4760" i="1" s="1" a="1"/>
  <c r="S4760" i="1" s="1"/>
  <c r="O4752" i="1"/>
  <c r="S4752" i="1" s="1" a="1"/>
  <c r="S4752" i="1" s="1"/>
  <c r="O4744" i="1"/>
  <c r="S4744" i="1" s="1" a="1"/>
  <c r="S4744" i="1" s="1"/>
  <c r="O4736" i="1"/>
  <c r="S4736" i="1" s="1" a="1"/>
  <c r="S4736" i="1" s="1"/>
  <c r="O4728" i="1"/>
  <c r="S4728" i="1" s="1" a="1"/>
  <c r="S4728" i="1" s="1"/>
  <c r="O4720" i="1"/>
  <c r="S4720" i="1" s="1" a="1"/>
  <c r="S4720" i="1" s="1"/>
  <c r="O4712" i="1"/>
  <c r="S4712" i="1" s="1" a="1"/>
  <c r="S4712" i="1" s="1"/>
  <c r="O4704" i="1"/>
  <c r="S4704" i="1" s="1" a="1"/>
  <c r="S4704" i="1" s="1"/>
  <c r="O4696" i="1"/>
  <c r="S4696" i="1" s="1" a="1"/>
  <c r="S4696" i="1" s="1"/>
  <c r="O4688" i="1"/>
  <c r="S4688" i="1" s="1" a="1"/>
  <c r="S4688" i="1" s="1"/>
  <c r="O4680" i="1"/>
  <c r="S4680" i="1" s="1" a="1"/>
  <c r="S4680" i="1" s="1"/>
  <c r="O4672" i="1"/>
  <c r="S4672" i="1" s="1" a="1"/>
  <c r="S4672" i="1" s="1"/>
  <c r="O4664" i="1"/>
  <c r="S4664" i="1" s="1" a="1"/>
  <c r="S4664" i="1" s="1"/>
  <c r="O4656" i="1"/>
  <c r="S4656" i="1" s="1" a="1"/>
  <c r="S4656" i="1" s="1"/>
  <c r="O4648" i="1"/>
  <c r="S4648" i="1" s="1" a="1"/>
  <c r="S4648" i="1" s="1"/>
  <c r="O4640" i="1"/>
  <c r="S4640" i="1" s="1" a="1"/>
  <c r="S4640" i="1" s="1"/>
  <c r="O4632" i="1"/>
  <c r="S4632" i="1" s="1" a="1"/>
  <c r="S4632" i="1" s="1"/>
  <c r="O4624" i="1"/>
  <c r="S4624" i="1" s="1" a="1"/>
  <c r="S4624" i="1" s="1"/>
  <c r="O4616" i="1"/>
  <c r="S4616" i="1" s="1" a="1"/>
  <c r="S4616" i="1" s="1"/>
  <c r="O4608" i="1"/>
  <c r="S4608" i="1" s="1" a="1"/>
  <c r="S4608" i="1" s="1"/>
  <c r="O4600" i="1"/>
  <c r="S4600" i="1" s="1" a="1"/>
  <c r="S4600" i="1" s="1"/>
  <c r="O4592" i="1"/>
  <c r="S4592" i="1" s="1" a="1"/>
  <c r="S4592" i="1" s="1"/>
  <c r="O4584" i="1"/>
  <c r="S4584" i="1" s="1" a="1"/>
  <c r="S4584" i="1" s="1"/>
  <c r="O4576" i="1"/>
  <c r="S4576" i="1" s="1" a="1"/>
  <c r="S4576" i="1" s="1"/>
  <c r="O4568" i="1"/>
  <c r="S4568" i="1" s="1" a="1"/>
  <c r="S4568" i="1" s="1"/>
  <c r="O4560" i="1"/>
  <c r="S4560" i="1" s="1" a="1"/>
  <c r="S4560" i="1" s="1"/>
  <c r="O4552" i="1"/>
  <c r="S4552" i="1" s="1" a="1"/>
  <c r="S4552" i="1" s="1"/>
  <c r="O4544" i="1"/>
  <c r="S4544" i="1" s="1" a="1"/>
  <c r="S4544" i="1" s="1"/>
  <c r="O4536" i="1"/>
  <c r="S4536" i="1" s="1" a="1"/>
  <c r="S4536" i="1" s="1"/>
  <c r="O4528" i="1"/>
  <c r="S4528" i="1" s="1" a="1"/>
  <c r="S4528" i="1" s="1"/>
  <c r="O4520" i="1"/>
  <c r="S4520" i="1" s="1" a="1"/>
  <c r="S4520" i="1" s="1"/>
  <c r="O4512" i="1"/>
  <c r="S4512" i="1" s="1" a="1"/>
  <c r="S4512" i="1" s="1"/>
  <c r="O4504" i="1"/>
  <c r="S4504" i="1" s="1" a="1"/>
  <c r="S4504" i="1" s="1"/>
  <c r="O4496" i="1"/>
  <c r="S4496" i="1" s="1" a="1"/>
  <c r="S4496" i="1" s="1"/>
  <c r="O4488" i="1"/>
  <c r="S4488" i="1" s="1" a="1"/>
  <c r="S4488" i="1" s="1"/>
  <c r="O4480" i="1"/>
  <c r="S4480" i="1" s="1" a="1"/>
  <c r="S4480" i="1" s="1"/>
  <c r="O4472" i="1"/>
  <c r="S4472" i="1" s="1" a="1"/>
  <c r="S4472" i="1" s="1"/>
  <c r="O4464" i="1"/>
  <c r="S4464" i="1" s="1" a="1"/>
  <c r="S4464" i="1" s="1"/>
  <c r="O4456" i="1"/>
  <c r="S4456" i="1" s="1" a="1"/>
  <c r="S4456" i="1" s="1"/>
  <c r="O4448" i="1"/>
  <c r="S4448" i="1" s="1" a="1"/>
  <c r="S4448" i="1" s="1"/>
  <c r="O4440" i="1"/>
  <c r="S4440" i="1" s="1" a="1"/>
  <c r="S4440" i="1" s="1"/>
  <c r="O4432" i="1"/>
  <c r="S4432" i="1" s="1" a="1"/>
  <c r="S4432" i="1" s="1"/>
  <c r="O4424" i="1"/>
  <c r="S4424" i="1" s="1" a="1"/>
  <c r="S4424" i="1" s="1"/>
  <c r="O4416" i="1"/>
  <c r="S4416" i="1" s="1" a="1"/>
  <c r="S4416" i="1" s="1"/>
  <c r="O4408" i="1"/>
  <c r="S4408" i="1" s="1" a="1"/>
  <c r="S4408" i="1" s="1"/>
  <c r="O4400" i="1"/>
  <c r="S4400" i="1" s="1" a="1"/>
  <c r="S4400" i="1" s="1"/>
  <c r="O4392" i="1"/>
  <c r="S4392" i="1" s="1" a="1"/>
  <c r="S4392" i="1" s="1"/>
  <c r="O4384" i="1"/>
  <c r="S4384" i="1" s="1" a="1"/>
  <c r="S4384" i="1" s="1"/>
  <c r="O4376" i="1"/>
  <c r="S4376" i="1" s="1" a="1"/>
  <c r="S4376" i="1" s="1"/>
  <c r="O4368" i="1"/>
  <c r="S4368" i="1" s="1" a="1"/>
  <c r="S4368" i="1" s="1"/>
  <c r="O4360" i="1"/>
  <c r="S4360" i="1" s="1" a="1"/>
  <c r="S4360" i="1" s="1"/>
  <c r="O4352" i="1"/>
  <c r="S4352" i="1" s="1" a="1"/>
  <c r="S4352" i="1" s="1"/>
  <c r="O4344" i="1"/>
  <c r="S4344" i="1" s="1" a="1"/>
  <c r="S4344" i="1" s="1"/>
  <c r="O4336" i="1"/>
  <c r="S4336" i="1" s="1" a="1"/>
  <c r="S4336" i="1" s="1"/>
  <c r="O4328" i="1"/>
  <c r="S4328" i="1" s="1" a="1"/>
  <c r="S4328" i="1" s="1"/>
  <c r="O4320" i="1"/>
  <c r="S4320" i="1" s="1" a="1"/>
  <c r="S4320" i="1" s="1"/>
  <c r="O4312" i="1"/>
  <c r="S4312" i="1" s="1" a="1"/>
  <c r="S4312" i="1" s="1"/>
  <c r="O4304" i="1"/>
  <c r="S4304" i="1" s="1" a="1"/>
  <c r="S4304" i="1" s="1"/>
  <c r="O4296" i="1"/>
  <c r="S4296" i="1" s="1" a="1"/>
  <c r="S4296" i="1" s="1"/>
  <c r="O4288" i="1"/>
  <c r="S4288" i="1" s="1" a="1"/>
  <c r="S4288" i="1" s="1"/>
  <c r="O4280" i="1"/>
  <c r="S4280" i="1" s="1" a="1"/>
  <c r="S4280" i="1" s="1"/>
  <c r="O4272" i="1"/>
  <c r="S4272" i="1" s="1" a="1"/>
  <c r="S4272" i="1" s="1"/>
  <c r="O4264" i="1"/>
  <c r="S4264" i="1" s="1" a="1"/>
  <c r="S4264" i="1" s="1"/>
  <c r="O4256" i="1"/>
  <c r="S4256" i="1" s="1" a="1"/>
  <c r="S4256" i="1" s="1"/>
  <c r="O4248" i="1"/>
  <c r="S4248" i="1" s="1" a="1"/>
  <c r="S4248" i="1" s="1"/>
  <c r="O4240" i="1"/>
  <c r="S4240" i="1" s="1" a="1"/>
  <c r="S4240" i="1" s="1"/>
  <c r="O4232" i="1"/>
  <c r="S4232" i="1" s="1" a="1"/>
  <c r="S4232" i="1" s="1"/>
  <c r="O4224" i="1"/>
  <c r="S4224" i="1" s="1" a="1"/>
  <c r="S4224" i="1" s="1"/>
  <c r="O4216" i="1"/>
  <c r="S4216" i="1" s="1" a="1"/>
  <c r="S4216" i="1" s="1"/>
  <c r="O4208" i="1"/>
  <c r="S4208" i="1" s="1" a="1"/>
  <c r="S4208" i="1" s="1"/>
  <c r="O4200" i="1"/>
  <c r="S4200" i="1" s="1" a="1"/>
  <c r="S4200" i="1" s="1"/>
  <c r="O4192" i="1"/>
  <c r="S4192" i="1" s="1" a="1"/>
  <c r="S4192" i="1" s="1"/>
  <c r="O4184" i="1"/>
  <c r="S4184" i="1" s="1" a="1"/>
  <c r="S4184" i="1" s="1"/>
  <c r="O4176" i="1"/>
  <c r="S4176" i="1" s="1" a="1"/>
  <c r="S4176" i="1" s="1"/>
  <c r="O4168" i="1"/>
  <c r="S4168" i="1" s="1" a="1"/>
  <c r="S4168" i="1" s="1"/>
  <c r="O4160" i="1"/>
  <c r="S4160" i="1" s="1" a="1"/>
  <c r="S4160" i="1" s="1"/>
  <c r="O4152" i="1"/>
  <c r="S4152" i="1" s="1" a="1"/>
  <c r="S4152" i="1" s="1"/>
  <c r="O4144" i="1"/>
  <c r="S4144" i="1" s="1" a="1"/>
  <c r="S4144" i="1" s="1"/>
  <c r="O4136" i="1"/>
  <c r="S4136" i="1" s="1" a="1"/>
  <c r="S4136" i="1" s="1"/>
  <c r="O4128" i="1"/>
  <c r="S4128" i="1" s="1" a="1"/>
  <c r="S4128" i="1" s="1"/>
  <c r="O4120" i="1"/>
  <c r="S4120" i="1" s="1" a="1"/>
  <c r="S4120" i="1" s="1"/>
  <c r="O4112" i="1"/>
  <c r="S4112" i="1" s="1" a="1"/>
  <c r="S4112" i="1" s="1"/>
  <c r="O4104" i="1"/>
  <c r="S4104" i="1" s="1" a="1"/>
  <c r="S4104" i="1" s="1"/>
  <c r="O4096" i="1"/>
  <c r="S4096" i="1" s="1" a="1"/>
  <c r="S4096" i="1" s="1"/>
  <c r="O4088" i="1"/>
  <c r="S4088" i="1" s="1" a="1"/>
  <c r="S4088" i="1" s="1"/>
  <c r="O4954" i="1"/>
  <c r="S4954" i="1" s="1" a="1"/>
  <c r="S4954" i="1" s="1"/>
  <c r="O4906" i="1"/>
  <c r="S4906" i="1" s="1" a="1"/>
  <c r="S4906" i="1" s="1"/>
  <c r="O4850" i="1"/>
  <c r="S4850" i="1" s="1" a="1"/>
  <c r="S4850" i="1" s="1"/>
  <c r="O4802" i="1"/>
  <c r="S4802" i="1" s="1" a="1"/>
  <c r="S4802" i="1" s="1"/>
  <c r="O4762" i="1"/>
  <c r="S4762" i="1" s="1" a="1"/>
  <c r="S4762" i="1" s="1"/>
  <c r="O4706" i="1"/>
  <c r="S4706" i="1" s="1" a="1"/>
  <c r="S4706" i="1" s="1"/>
  <c r="O4658" i="1"/>
  <c r="S4658" i="1" s="1" a="1"/>
  <c r="S4658" i="1" s="1"/>
  <c r="O4602" i="1"/>
  <c r="S4602" i="1" s="1" a="1"/>
  <c r="S4602" i="1" s="1"/>
  <c r="O4554" i="1"/>
  <c r="S4554" i="1" s="1" a="1"/>
  <c r="S4554" i="1" s="1"/>
  <c r="O4498" i="1"/>
  <c r="S4498" i="1" s="1" a="1"/>
  <c r="S4498" i="1" s="1"/>
  <c r="O4450" i="1"/>
  <c r="S4450" i="1" s="1" a="1"/>
  <c r="S4450" i="1" s="1"/>
  <c r="O4402" i="1"/>
  <c r="S4402" i="1" s="1" a="1"/>
  <c r="S4402" i="1" s="1"/>
  <c r="O4354" i="1"/>
  <c r="S4354" i="1" s="1" a="1"/>
  <c r="S4354" i="1" s="1"/>
  <c r="O4290" i="1"/>
  <c r="S4290" i="1" s="1" a="1"/>
  <c r="S4290" i="1" s="1"/>
  <c r="O4234" i="1"/>
  <c r="S4234" i="1" s="1" a="1"/>
  <c r="S4234" i="1" s="1"/>
  <c r="O4186" i="1"/>
  <c r="S4186" i="1" s="1" a="1"/>
  <c r="S4186" i="1" s="1"/>
  <c r="O4130" i="1"/>
  <c r="S4130" i="1" s="1" a="1"/>
  <c r="S4130" i="1" s="1"/>
  <c r="O4082" i="1"/>
  <c r="S4082" i="1" s="1" a="1"/>
  <c r="S4082" i="1" s="1"/>
  <c r="O4042" i="1"/>
  <c r="S4042" i="1" s="1" a="1"/>
  <c r="S4042" i="1" s="1"/>
  <c r="O3994" i="1"/>
  <c r="S3994" i="1" s="1" a="1"/>
  <c r="S3994" i="1" s="1"/>
  <c r="O3938" i="1"/>
  <c r="S3938" i="1" s="1" a="1"/>
  <c r="S3938" i="1" s="1"/>
  <c r="O3882" i="1"/>
  <c r="S3882" i="1" s="1" a="1"/>
  <c r="S3882" i="1" s="1"/>
  <c r="O3826" i="1"/>
  <c r="S3826" i="1" s="1" a="1"/>
  <c r="S3826" i="1" s="1"/>
  <c r="O3762" i="1"/>
  <c r="S3762" i="1" s="1" a="1"/>
  <c r="S3762" i="1" s="1"/>
  <c r="O3706" i="1"/>
  <c r="S3706" i="1" s="1" a="1"/>
  <c r="S3706" i="1" s="1"/>
  <c r="O3658" i="1"/>
  <c r="S3658" i="1" s="1" a="1"/>
  <c r="S3658" i="1" s="1"/>
  <c r="O3602" i="1"/>
  <c r="S3602" i="1" s="1" a="1"/>
  <c r="S3602" i="1" s="1"/>
  <c r="O3546" i="1"/>
  <c r="S3546" i="1" s="1" a="1"/>
  <c r="S3546" i="1" s="1"/>
  <c r="O3490" i="1"/>
  <c r="S3490" i="1" s="1" a="1"/>
  <c r="S3490" i="1" s="1"/>
  <c r="O3434" i="1"/>
  <c r="S3434" i="1" s="1" a="1"/>
  <c r="S3434" i="1" s="1"/>
  <c r="O3378" i="1"/>
  <c r="S3378" i="1" s="1" a="1"/>
  <c r="S3378" i="1" s="1"/>
  <c r="O3322" i="1"/>
  <c r="S3322" i="1" s="1" a="1"/>
  <c r="S3322" i="1" s="1"/>
  <c r="O3266" i="1"/>
  <c r="S3266" i="1" s="1" a="1"/>
  <c r="S3266" i="1" s="1"/>
  <c r="O3202" i="1"/>
  <c r="S3202" i="1" s="1" a="1"/>
  <c r="S3202" i="1" s="1"/>
  <c r="O3162" i="1"/>
  <c r="S3162" i="1" s="1" a="1"/>
  <c r="S3162" i="1" s="1"/>
  <c r="O3106" i="1"/>
  <c r="S3106" i="1" s="1" a="1"/>
  <c r="S3106" i="1" s="1"/>
  <c r="O3050" i="1"/>
  <c r="S3050" i="1" s="1" a="1"/>
  <c r="S3050" i="1" s="1"/>
  <c r="O2994" i="1"/>
  <c r="S2994" i="1" s="1" a="1"/>
  <c r="S2994" i="1" s="1"/>
  <c r="O2930" i="1"/>
  <c r="S2930" i="1" s="1" a="1"/>
  <c r="S2930" i="1" s="1"/>
  <c r="O2874" i="1"/>
  <c r="S2874" i="1" s="1" a="1"/>
  <c r="S2874" i="1" s="1"/>
  <c r="O2826" i="1"/>
  <c r="S2826" i="1" s="1" a="1"/>
  <c r="S2826" i="1" s="1"/>
  <c r="O2770" i="1"/>
  <c r="S2770" i="1" s="1" a="1"/>
  <c r="S2770" i="1" s="1"/>
  <c r="O2706" i="1"/>
  <c r="S2706" i="1" s="1" a="1"/>
  <c r="S2706" i="1" s="1"/>
  <c r="O2650" i="1"/>
  <c r="S2650" i="1" s="1" a="1"/>
  <c r="S2650" i="1" s="1"/>
  <c r="O2594" i="1"/>
  <c r="S2594" i="1" s="1" a="1"/>
  <c r="S2594" i="1" s="1"/>
  <c r="O2546" i="1"/>
  <c r="S2546" i="1" s="1" a="1"/>
  <c r="S2546" i="1" s="1"/>
  <c r="O2490" i="1"/>
  <c r="S2490" i="1" s="1" a="1"/>
  <c r="S2490" i="1" s="1"/>
  <c r="O2426" i="1"/>
  <c r="S2426" i="1" s="1" a="1"/>
  <c r="S2426" i="1" s="1"/>
  <c r="O2394" i="1"/>
  <c r="S2394" i="1" s="1" a="1"/>
  <c r="S2394" i="1" s="1"/>
  <c r="O2330" i="1"/>
  <c r="S2330" i="1" s="1" a="1"/>
  <c r="S2330" i="1" s="1"/>
  <c r="O2274" i="1"/>
  <c r="S2274" i="1" s="1" a="1"/>
  <c r="S2274" i="1" s="1"/>
  <c r="O2218" i="1"/>
  <c r="S2218" i="1" s="1" a="1"/>
  <c r="S2218" i="1" s="1"/>
  <c r="O2146" i="1"/>
  <c r="S2146" i="1" s="1" a="1"/>
  <c r="S2146" i="1" s="1"/>
  <c r="O2098" i="1"/>
  <c r="S2098" i="1" s="1" a="1"/>
  <c r="S2098" i="1" s="1"/>
  <c r="O2034" i="1"/>
  <c r="S2034" i="1" s="1" a="1"/>
  <c r="S2034" i="1" s="1"/>
  <c r="O1994" i="1"/>
  <c r="S1994" i="1" s="1" a="1"/>
  <c r="S1994" i="1" s="1"/>
  <c r="O1938" i="1"/>
  <c r="S1938" i="1" s="1" a="1"/>
  <c r="S1938" i="1" s="1"/>
  <c r="O1882" i="1"/>
  <c r="S1882" i="1" s="1" a="1"/>
  <c r="S1882" i="1" s="1"/>
  <c r="O1818" i="1"/>
  <c r="S1818" i="1" s="1" a="1"/>
  <c r="S1818" i="1" s="1"/>
  <c r="O1762" i="1"/>
  <c r="S1762" i="1" s="1" a="1"/>
  <c r="S1762" i="1" s="1"/>
  <c r="O1706" i="1"/>
  <c r="S1706" i="1" s="1" a="1"/>
  <c r="S1706" i="1" s="1"/>
  <c r="O1650" i="1"/>
  <c r="S1650" i="1" s="1" a="1"/>
  <c r="S1650" i="1" s="1"/>
  <c r="O1602" i="1"/>
  <c r="S1602" i="1" s="1" a="1"/>
  <c r="S1602" i="1" s="1"/>
  <c r="O1554" i="1"/>
  <c r="S1554" i="1" s="1" a="1"/>
  <c r="S1554" i="1" s="1"/>
  <c r="O1506" i="1"/>
  <c r="S1506" i="1" s="1" a="1"/>
  <c r="S1506" i="1" s="1"/>
  <c r="O1450" i="1"/>
  <c r="S1450" i="1" s="1" a="1"/>
  <c r="S1450" i="1" s="1"/>
  <c r="O1402" i="1"/>
  <c r="S1402" i="1" s="1" a="1"/>
  <c r="S1402" i="1" s="1"/>
  <c r="O1346" i="1"/>
  <c r="S1346" i="1" s="1" a="1"/>
  <c r="S1346" i="1" s="1"/>
  <c r="O1298" i="1"/>
  <c r="S1298" i="1" s="1" a="1"/>
  <c r="S1298" i="1" s="1"/>
  <c r="O1250" i="1"/>
  <c r="S1250" i="1" s="1" a="1"/>
  <c r="S1250" i="1" s="1"/>
  <c r="O1202" i="1"/>
  <c r="S1202" i="1" s="1" a="1"/>
  <c r="S1202" i="1" s="1"/>
  <c r="O1146" i="1"/>
  <c r="S1146" i="1" s="1" a="1"/>
  <c r="S1146" i="1" s="1"/>
  <c r="O1098" i="1"/>
  <c r="S1098" i="1" s="1" a="1"/>
  <c r="S1098" i="1" s="1"/>
  <c r="O1042" i="1"/>
  <c r="S1042" i="1" s="1" a="1"/>
  <c r="S1042" i="1" s="1"/>
  <c r="O986" i="1"/>
  <c r="S986" i="1" s="1" a="1"/>
  <c r="S986" i="1" s="1"/>
  <c r="O930" i="1"/>
  <c r="S930" i="1" s="1" a="1"/>
  <c r="S930" i="1" s="1"/>
  <c r="O874" i="1"/>
  <c r="S874" i="1" s="1" a="1"/>
  <c r="S874" i="1" s="1"/>
  <c r="O810" i="1"/>
  <c r="S810" i="1" s="1" a="1"/>
  <c r="S810" i="1" s="1"/>
  <c r="O754" i="1"/>
  <c r="S754" i="1" s="1" a="1"/>
  <c r="S754" i="1" s="1"/>
  <c r="O698" i="1"/>
  <c r="S698" i="1" s="1" a="1"/>
  <c r="S698" i="1" s="1"/>
  <c r="O650" i="1"/>
  <c r="S650" i="1" s="1" a="1"/>
  <c r="S650" i="1" s="1"/>
  <c r="O594" i="1"/>
  <c r="S594" i="1" s="1" a="1"/>
  <c r="S594" i="1" s="1"/>
  <c r="O538" i="1"/>
  <c r="S538" i="1" s="1" a="1"/>
  <c r="S538" i="1" s="1"/>
  <c r="O482" i="1"/>
  <c r="S482" i="1" s="1" a="1"/>
  <c r="S482" i="1" s="1"/>
  <c r="O426" i="1"/>
  <c r="S426" i="1" s="1" a="1"/>
  <c r="S426" i="1" s="1"/>
  <c r="O42" i="1"/>
  <c r="S42" i="1" s="1" a="1"/>
  <c r="S42" i="1" s="1"/>
  <c r="O4999" i="1"/>
  <c r="S4999" i="1" s="1" a="1"/>
  <c r="S4999" i="1" s="1"/>
  <c r="O4991" i="1"/>
  <c r="S4991" i="1" s="1" a="1"/>
  <c r="S4991" i="1" s="1"/>
  <c r="O4983" i="1"/>
  <c r="S4983" i="1" s="1" a="1"/>
  <c r="S4983" i="1" s="1"/>
  <c r="O4975" i="1"/>
  <c r="S4975" i="1" s="1" a="1"/>
  <c r="S4975" i="1" s="1"/>
  <c r="O4967" i="1"/>
  <c r="S4967" i="1" s="1" a="1"/>
  <c r="S4967" i="1" s="1"/>
  <c r="O4959" i="1"/>
  <c r="S4959" i="1" s="1" a="1"/>
  <c r="S4959" i="1" s="1"/>
  <c r="O4951" i="1"/>
  <c r="S4951" i="1" s="1" a="1"/>
  <c r="S4951" i="1" s="1"/>
  <c r="O4943" i="1"/>
  <c r="S4943" i="1" s="1" a="1"/>
  <c r="S4943" i="1" s="1"/>
  <c r="O4935" i="1"/>
  <c r="S4935" i="1" s="1" a="1"/>
  <c r="S4935" i="1" s="1"/>
  <c r="O4927" i="1"/>
  <c r="S4927" i="1" s="1" a="1"/>
  <c r="S4927" i="1" s="1"/>
  <c r="O4919" i="1"/>
  <c r="S4919" i="1" s="1" a="1"/>
  <c r="S4919" i="1" s="1"/>
  <c r="O4911" i="1"/>
  <c r="S4911" i="1" s="1" a="1"/>
  <c r="S4911" i="1" s="1"/>
  <c r="O4903" i="1"/>
  <c r="S4903" i="1" s="1" a="1"/>
  <c r="S4903" i="1" s="1"/>
  <c r="O4895" i="1"/>
  <c r="S4895" i="1" s="1" a="1"/>
  <c r="S4895" i="1" s="1"/>
  <c r="O4887" i="1"/>
  <c r="S4887" i="1" s="1" a="1"/>
  <c r="S4887" i="1" s="1"/>
  <c r="O4879" i="1"/>
  <c r="S4879" i="1" s="1" a="1"/>
  <c r="S4879" i="1" s="1"/>
  <c r="O4871" i="1"/>
  <c r="S4871" i="1" s="1" a="1"/>
  <c r="S4871" i="1" s="1"/>
  <c r="O4863" i="1"/>
  <c r="S4863" i="1" s="1" a="1"/>
  <c r="S4863" i="1" s="1"/>
  <c r="O4855" i="1"/>
  <c r="S4855" i="1" s="1" a="1"/>
  <c r="S4855" i="1" s="1"/>
  <c r="O4847" i="1"/>
  <c r="S4847" i="1" s="1" a="1"/>
  <c r="S4847" i="1" s="1"/>
  <c r="O4839" i="1"/>
  <c r="S4839" i="1" s="1" a="1"/>
  <c r="S4839" i="1" s="1"/>
  <c r="O4831" i="1"/>
  <c r="S4831" i="1" s="1" a="1"/>
  <c r="S4831" i="1" s="1"/>
  <c r="O4823" i="1"/>
  <c r="S4823" i="1" s="1" a="1"/>
  <c r="S4823" i="1" s="1"/>
  <c r="O4815" i="1"/>
  <c r="S4815" i="1" s="1" a="1"/>
  <c r="S4815" i="1" s="1"/>
  <c r="O4807" i="1"/>
  <c r="S4807" i="1" s="1" a="1"/>
  <c r="S4807" i="1" s="1"/>
  <c r="O4799" i="1"/>
  <c r="S4799" i="1" s="1" a="1"/>
  <c r="S4799" i="1" s="1"/>
  <c r="O4791" i="1"/>
  <c r="S4791" i="1" s="1" a="1"/>
  <c r="S4791" i="1" s="1"/>
  <c r="O4783" i="1"/>
  <c r="S4783" i="1" s="1" a="1"/>
  <c r="S4783" i="1" s="1"/>
  <c r="O4775" i="1"/>
  <c r="S4775" i="1" s="1" a="1"/>
  <c r="S4775" i="1" s="1"/>
  <c r="O4767" i="1"/>
  <c r="S4767" i="1" s="1" a="1"/>
  <c r="S4767" i="1" s="1"/>
  <c r="O4759" i="1"/>
  <c r="S4759" i="1" s="1" a="1"/>
  <c r="S4759" i="1" s="1"/>
  <c r="O4751" i="1"/>
  <c r="S4751" i="1" s="1" a="1"/>
  <c r="S4751" i="1" s="1"/>
  <c r="O4743" i="1"/>
  <c r="S4743" i="1" s="1" a="1"/>
  <c r="S4743" i="1" s="1"/>
  <c r="O4735" i="1"/>
  <c r="S4735" i="1" s="1" a="1"/>
  <c r="S4735" i="1" s="1"/>
  <c r="O4727" i="1"/>
  <c r="S4727" i="1" s="1" a="1"/>
  <c r="S4727" i="1" s="1"/>
  <c r="O4719" i="1"/>
  <c r="S4719" i="1" s="1" a="1"/>
  <c r="S4719" i="1" s="1"/>
  <c r="O4711" i="1"/>
  <c r="S4711" i="1" s="1" a="1"/>
  <c r="S4711" i="1" s="1"/>
  <c r="O4703" i="1"/>
  <c r="S4703" i="1" s="1" a="1"/>
  <c r="S4703" i="1" s="1"/>
  <c r="O4695" i="1"/>
  <c r="S4695" i="1" s="1" a="1"/>
  <c r="S4695" i="1" s="1"/>
  <c r="O4687" i="1"/>
  <c r="S4687" i="1" s="1" a="1"/>
  <c r="S4687" i="1" s="1"/>
  <c r="O4679" i="1"/>
  <c r="S4679" i="1" s="1" a="1"/>
  <c r="S4679" i="1" s="1"/>
  <c r="O4671" i="1"/>
  <c r="S4671" i="1" s="1" a="1"/>
  <c r="S4671" i="1" s="1"/>
  <c r="O4663" i="1"/>
  <c r="S4663" i="1" s="1" a="1"/>
  <c r="S4663" i="1" s="1"/>
  <c r="O4655" i="1"/>
  <c r="S4655" i="1" s="1" a="1"/>
  <c r="S4655" i="1" s="1"/>
  <c r="O4647" i="1"/>
  <c r="S4647" i="1" s="1" a="1"/>
  <c r="S4647" i="1" s="1"/>
  <c r="O4639" i="1"/>
  <c r="S4639" i="1" s="1" a="1"/>
  <c r="S4639" i="1" s="1"/>
  <c r="O4631" i="1"/>
  <c r="S4631" i="1" s="1" a="1"/>
  <c r="S4631" i="1" s="1"/>
  <c r="O4623" i="1"/>
  <c r="S4623" i="1" s="1" a="1"/>
  <c r="S4623" i="1" s="1"/>
  <c r="O4615" i="1"/>
  <c r="S4615" i="1" s="1" a="1"/>
  <c r="S4615" i="1" s="1"/>
  <c r="O4607" i="1"/>
  <c r="S4607" i="1" s="1" a="1"/>
  <c r="S4607" i="1" s="1"/>
  <c r="O4599" i="1"/>
  <c r="S4599" i="1" s="1" a="1"/>
  <c r="S4599" i="1" s="1"/>
  <c r="O4591" i="1"/>
  <c r="S4591" i="1" s="1" a="1"/>
  <c r="S4591" i="1" s="1"/>
  <c r="O4583" i="1"/>
  <c r="S4583" i="1" s="1" a="1"/>
  <c r="S4583" i="1" s="1"/>
  <c r="O4575" i="1"/>
  <c r="S4575" i="1" s="1" a="1"/>
  <c r="S4575" i="1" s="1"/>
  <c r="O4567" i="1"/>
  <c r="S4567" i="1" s="1" a="1"/>
  <c r="S4567" i="1" s="1"/>
  <c r="O4559" i="1"/>
  <c r="S4559" i="1" s="1" a="1"/>
  <c r="S4559" i="1" s="1"/>
  <c r="O4551" i="1"/>
  <c r="S4551" i="1" s="1" a="1"/>
  <c r="S4551" i="1" s="1"/>
  <c r="O4543" i="1"/>
  <c r="S4543" i="1" s="1" a="1"/>
  <c r="S4543" i="1" s="1"/>
  <c r="O4535" i="1"/>
  <c r="S4535" i="1" s="1" a="1"/>
  <c r="S4535" i="1" s="1"/>
  <c r="O4527" i="1"/>
  <c r="S4527" i="1" s="1" a="1"/>
  <c r="S4527" i="1" s="1"/>
  <c r="O4519" i="1"/>
  <c r="S4519" i="1" s="1" a="1"/>
  <c r="S4519" i="1" s="1"/>
  <c r="O4511" i="1"/>
  <c r="S4511" i="1" s="1" a="1"/>
  <c r="S4511" i="1" s="1"/>
  <c r="O4503" i="1"/>
  <c r="S4503" i="1" s="1" a="1"/>
  <c r="S4503" i="1" s="1"/>
  <c r="O4495" i="1"/>
  <c r="S4495" i="1" s="1" a="1"/>
  <c r="S4495" i="1" s="1"/>
  <c r="O4487" i="1"/>
  <c r="S4487" i="1" s="1" a="1"/>
  <c r="S4487" i="1" s="1"/>
  <c r="O4479" i="1"/>
  <c r="S4479" i="1" s="1" a="1"/>
  <c r="S4479" i="1" s="1"/>
  <c r="O4471" i="1"/>
  <c r="S4471" i="1" s="1" a="1"/>
  <c r="S4471" i="1" s="1"/>
  <c r="O4463" i="1"/>
  <c r="S4463" i="1" s="1" a="1"/>
  <c r="S4463" i="1" s="1"/>
  <c r="O4455" i="1"/>
  <c r="S4455" i="1" s="1" a="1"/>
  <c r="S4455" i="1" s="1"/>
  <c r="O4447" i="1"/>
  <c r="S4447" i="1" s="1" a="1"/>
  <c r="S4447" i="1" s="1"/>
  <c r="O4439" i="1"/>
  <c r="S4439" i="1" s="1" a="1"/>
  <c r="S4439" i="1" s="1"/>
  <c r="O4431" i="1"/>
  <c r="S4431" i="1" s="1" a="1"/>
  <c r="S4431" i="1" s="1"/>
  <c r="O4423" i="1"/>
  <c r="S4423" i="1" s="1" a="1"/>
  <c r="S4423" i="1" s="1"/>
  <c r="O4415" i="1"/>
  <c r="S4415" i="1" s="1" a="1"/>
  <c r="S4415" i="1" s="1"/>
  <c r="O4407" i="1"/>
  <c r="S4407" i="1" s="1" a="1"/>
  <c r="S4407" i="1" s="1"/>
  <c r="O4399" i="1"/>
  <c r="S4399" i="1" s="1" a="1"/>
  <c r="S4399" i="1" s="1"/>
  <c r="O4391" i="1"/>
  <c r="S4391" i="1" s="1" a="1"/>
  <c r="S4391" i="1" s="1"/>
  <c r="O4383" i="1"/>
  <c r="S4383" i="1" s="1" a="1"/>
  <c r="S4383" i="1" s="1"/>
  <c r="O4375" i="1"/>
  <c r="S4375" i="1" s="1" a="1"/>
  <c r="S4375" i="1" s="1"/>
  <c r="O4367" i="1"/>
  <c r="S4367" i="1" s="1" a="1"/>
  <c r="S4367" i="1" s="1"/>
  <c r="O4359" i="1"/>
  <c r="S4359" i="1" s="1" a="1"/>
  <c r="S4359" i="1" s="1"/>
  <c r="O4351" i="1"/>
  <c r="S4351" i="1" s="1" a="1"/>
  <c r="S4351" i="1" s="1"/>
  <c r="O4343" i="1"/>
  <c r="S4343" i="1" s="1" a="1"/>
  <c r="S4343" i="1" s="1"/>
  <c r="O4335" i="1"/>
  <c r="S4335" i="1" s="1" a="1"/>
  <c r="S4335" i="1" s="1"/>
  <c r="O4327" i="1"/>
  <c r="S4327" i="1" s="1" a="1"/>
  <c r="S4327" i="1" s="1"/>
  <c r="O4319" i="1"/>
  <c r="S4319" i="1" s="1" a="1"/>
  <c r="S4319" i="1" s="1"/>
  <c r="O4311" i="1"/>
  <c r="S4311" i="1" s="1" a="1"/>
  <c r="S4311" i="1" s="1"/>
  <c r="O4303" i="1"/>
  <c r="S4303" i="1" s="1" a="1"/>
  <c r="S4303" i="1" s="1"/>
  <c r="O4295" i="1"/>
  <c r="S4295" i="1" s="1" a="1"/>
  <c r="S4295" i="1" s="1"/>
  <c r="O4287" i="1"/>
  <c r="S4287" i="1" s="1" a="1"/>
  <c r="S4287" i="1" s="1"/>
  <c r="O4279" i="1"/>
  <c r="S4279" i="1" s="1" a="1"/>
  <c r="S4279" i="1" s="1"/>
  <c r="O4271" i="1"/>
  <c r="S4271" i="1" s="1" a="1"/>
  <c r="S4271" i="1" s="1"/>
  <c r="O4263" i="1"/>
  <c r="S4263" i="1" s="1" a="1"/>
  <c r="S4263" i="1" s="1"/>
  <c r="O4255" i="1"/>
  <c r="S4255" i="1" s="1" a="1"/>
  <c r="S4255" i="1" s="1"/>
  <c r="O4247" i="1"/>
  <c r="S4247" i="1" s="1" a="1"/>
  <c r="S4247" i="1" s="1"/>
  <c r="O4239" i="1"/>
  <c r="S4239" i="1" s="1" a="1"/>
  <c r="S4239" i="1" s="1"/>
  <c r="O4231" i="1"/>
  <c r="S4231" i="1" s="1" a="1"/>
  <c r="S4231" i="1" s="1"/>
  <c r="O4223" i="1"/>
  <c r="S4223" i="1" s="1" a="1"/>
  <c r="S4223" i="1" s="1"/>
  <c r="O4215" i="1"/>
  <c r="S4215" i="1" s="1" a="1"/>
  <c r="S4215" i="1" s="1"/>
  <c r="O4207" i="1"/>
  <c r="S4207" i="1" s="1" a="1"/>
  <c r="S4207" i="1" s="1"/>
  <c r="O4199" i="1"/>
  <c r="S4199" i="1" s="1" a="1"/>
  <c r="S4199" i="1" s="1"/>
  <c r="O4191" i="1"/>
  <c r="S4191" i="1" s="1" a="1"/>
  <c r="S4191" i="1" s="1"/>
  <c r="O4183" i="1"/>
  <c r="S4183" i="1" s="1" a="1"/>
  <c r="S4183" i="1" s="1"/>
  <c r="O4175" i="1"/>
  <c r="S4175" i="1" s="1" a="1"/>
  <c r="S4175" i="1" s="1"/>
  <c r="O4167" i="1"/>
  <c r="S4167" i="1" s="1" a="1"/>
  <c r="S4167" i="1" s="1"/>
  <c r="O4159" i="1"/>
  <c r="S4159" i="1" s="1" a="1"/>
  <c r="S4159" i="1" s="1"/>
  <c r="O4151" i="1"/>
  <c r="S4151" i="1" s="1" a="1"/>
  <c r="S4151" i="1" s="1"/>
  <c r="O4143" i="1"/>
  <c r="S4143" i="1" s="1" a="1"/>
  <c r="S4143" i="1" s="1"/>
  <c r="O4135" i="1"/>
  <c r="S4135" i="1" s="1" a="1"/>
  <c r="S4135" i="1" s="1"/>
  <c r="O4127" i="1"/>
  <c r="S4127" i="1" s="1" a="1"/>
  <c r="S4127" i="1" s="1"/>
  <c r="O4119" i="1"/>
  <c r="S4119" i="1" s="1" a="1"/>
  <c r="S4119" i="1" s="1"/>
  <c r="O4111" i="1"/>
  <c r="S4111" i="1" s="1" a="1"/>
  <c r="S4111" i="1" s="1"/>
  <c r="O4103" i="1"/>
  <c r="S4103" i="1" s="1" a="1"/>
  <c r="S4103" i="1" s="1"/>
  <c r="O4095" i="1"/>
  <c r="S4095" i="1" s="1" a="1"/>
  <c r="S4095" i="1" s="1"/>
  <c r="O4087" i="1"/>
  <c r="S4087" i="1" s="1" a="1"/>
  <c r="S4087" i="1" s="1"/>
  <c r="O4986" i="1"/>
  <c r="S4986" i="1" s="1" a="1"/>
  <c r="S4986" i="1" s="1"/>
  <c r="O4946" i="1"/>
  <c r="S4946" i="1" s="1" a="1"/>
  <c r="S4946" i="1" s="1"/>
  <c r="O4898" i="1"/>
  <c r="S4898" i="1" s="1" a="1"/>
  <c r="S4898" i="1" s="1"/>
  <c r="O4842" i="1"/>
  <c r="S4842" i="1" s="1" a="1"/>
  <c r="S4842" i="1" s="1"/>
  <c r="O4786" i="1"/>
  <c r="S4786" i="1" s="1" a="1"/>
  <c r="S4786" i="1" s="1"/>
  <c r="O4730" i="1"/>
  <c r="S4730" i="1" s="1" a="1"/>
  <c r="S4730" i="1" s="1"/>
  <c r="O4674" i="1"/>
  <c r="S4674" i="1" s="1" a="1"/>
  <c r="S4674" i="1" s="1"/>
  <c r="O4610" i="1"/>
  <c r="S4610" i="1" s="1" a="1"/>
  <c r="S4610" i="1" s="1"/>
  <c r="O4530" i="1"/>
  <c r="S4530" i="1" s="1" a="1"/>
  <c r="S4530" i="1" s="1"/>
  <c r="O4322" i="1"/>
  <c r="S4322" i="1" s="1" a="1"/>
  <c r="S4322" i="1" s="1"/>
  <c r="O4266" i="1"/>
  <c r="S4266" i="1" s="1" a="1"/>
  <c r="S4266" i="1" s="1"/>
  <c r="O4218" i="1"/>
  <c r="S4218" i="1" s="1" a="1"/>
  <c r="S4218" i="1" s="1"/>
  <c r="O4162" i="1"/>
  <c r="S4162" i="1" s="1" a="1"/>
  <c r="S4162" i="1" s="1"/>
  <c r="O4106" i="1"/>
  <c r="S4106" i="1" s="1" a="1"/>
  <c r="S4106" i="1" s="1"/>
  <c r="O4026" i="1"/>
  <c r="S4026" i="1" s="1" a="1"/>
  <c r="S4026" i="1" s="1"/>
  <c r="O3954" i="1"/>
  <c r="S3954" i="1" s="1" a="1"/>
  <c r="S3954" i="1" s="1"/>
  <c r="O3890" i="1"/>
  <c r="S3890" i="1" s="1" a="1"/>
  <c r="S3890" i="1" s="1"/>
  <c r="O3834" i="1"/>
  <c r="S3834" i="1" s="1" a="1"/>
  <c r="S3834" i="1" s="1"/>
  <c r="O3778" i="1"/>
  <c r="S3778" i="1" s="1" a="1"/>
  <c r="S3778" i="1" s="1"/>
  <c r="O3722" i="1"/>
  <c r="S3722" i="1" s="1" a="1"/>
  <c r="S3722" i="1" s="1"/>
  <c r="O3666" i="1"/>
  <c r="S3666" i="1" s="1" a="1"/>
  <c r="S3666" i="1" s="1"/>
  <c r="O3610" i="1"/>
  <c r="S3610" i="1" s="1" a="1"/>
  <c r="S3610" i="1" s="1"/>
  <c r="O3554" i="1"/>
  <c r="S3554" i="1" s="1" a="1"/>
  <c r="S3554" i="1" s="1"/>
  <c r="O3498" i="1"/>
  <c r="S3498" i="1" s="1" a="1"/>
  <c r="S3498" i="1" s="1"/>
  <c r="O3458" i="1"/>
  <c r="S3458" i="1" s="1" a="1"/>
  <c r="S3458" i="1" s="1"/>
  <c r="O3402" i="1"/>
  <c r="S3402" i="1" s="1" a="1"/>
  <c r="S3402" i="1" s="1"/>
  <c r="O3354" i="1"/>
  <c r="S3354" i="1" s="1" a="1"/>
  <c r="S3354" i="1" s="1"/>
  <c r="O3298" i="1"/>
  <c r="S3298" i="1" s="1" a="1"/>
  <c r="S3298" i="1" s="1"/>
  <c r="O3242" i="1"/>
  <c r="S3242" i="1" s="1" a="1"/>
  <c r="S3242" i="1" s="1"/>
  <c r="O3186" i="1"/>
  <c r="S3186" i="1" s="1" a="1"/>
  <c r="S3186" i="1" s="1"/>
  <c r="O3138" i="1"/>
  <c r="S3138" i="1" s="1" a="1"/>
  <c r="S3138" i="1" s="1"/>
  <c r="O3082" i="1"/>
  <c r="S3082" i="1" s="1" a="1"/>
  <c r="S3082" i="1" s="1"/>
  <c r="O3026" i="1"/>
  <c r="S3026" i="1" s="1" a="1"/>
  <c r="S3026" i="1" s="1"/>
  <c r="O2970" i="1"/>
  <c r="S2970" i="1" s="1" a="1"/>
  <c r="S2970" i="1" s="1"/>
  <c r="O2914" i="1"/>
  <c r="S2914" i="1" s="1" a="1"/>
  <c r="S2914" i="1" s="1"/>
  <c r="O2850" i="1"/>
  <c r="S2850" i="1" s="1" a="1"/>
  <c r="S2850" i="1" s="1"/>
  <c r="O2802" i="1"/>
  <c r="S2802" i="1" s="1" a="1"/>
  <c r="S2802" i="1" s="1"/>
  <c r="O2754" i="1"/>
  <c r="S2754" i="1" s="1" a="1"/>
  <c r="S2754" i="1" s="1"/>
  <c r="O2698" i="1"/>
  <c r="S2698" i="1" s="1" a="1"/>
  <c r="S2698" i="1" s="1"/>
  <c r="O2626" i="1"/>
  <c r="S2626" i="1" s="1" a="1"/>
  <c r="S2626" i="1" s="1"/>
  <c r="O2570" i="1"/>
  <c r="S2570" i="1" s="1" a="1"/>
  <c r="S2570" i="1" s="1"/>
  <c r="O2498" i="1"/>
  <c r="S2498" i="1" s="1" a="1"/>
  <c r="S2498" i="1" s="1"/>
  <c r="O2442" i="1"/>
  <c r="S2442" i="1" s="1" a="1"/>
  <c r="S2442" i="1" s="1"/>
  <c r="O2378" i="1"/>
  <c r="S2378" i="1" s="1" a="1"/>
  <c r="S2378" i="1" s="1"/>
  <c r="O2338" i="1"/>
  <c r="S2338" i="1" s="1" a="1"/>
  <c r="S2338" i="1" s="1"/>
  <c r="O2282" i="1"/>
  <c r="S2282" i="1" s="1" a="1"/>
  <c r="S2282" i="1" s="1"/>
  <c r="O2226" i="1"/>
  <c r="S2226" i="1" s="1" a="1"/>
  <c r="S2226" i="1" s="1"/>
  <c r="O2170" i="1"/>
  <c r="S2170" i="1" s="1" a="1"/>
  <c r="S2170" i="1" s="1"/>
  <c r="O2114" i="1"/>
  <c r="S2114" i="1" s="1" a="1"/>
  <c r="S2114" i="1" s="1"/>
  <c r="O2058" i="1"/>
  <c r="S2058" i="1" s="1" a="1"/>
  <c r="S2058" i="1" s="1"/>
  <c r="O2002" i="1"/>
  <c r="S2002" i="1" s="1" a="1"/>
  <c r="S2002" i="1" s="1"/>
  <c r="O1946" i="1"/>
  <c r="S1946" i="1" s="1" a="1"/>
  <c r="S1946" i="1" s="1"/>
  <c r="O1890" i="1"/>
  <c r="S1890" i="1" s="1" a="1"/>
  <c r="S1890" i="1" s="1"/>
  <c r="O1842" i="1"/>
  <c r="S1842" i="1" s="1" a="1"/>
  <c r="S1842" i="1" s="1"/>
  <c r="O1786" i="1"/>
  <c r="S1786" i="1" s="1" a="1"/>
  <c r="S1786" i="1" s="1"/>
  <c r="O1730" i="1"/>
  <c r="S1730" i="1" s="1" a="1"/>
  <c r="S1730" i="1" s="1"/>
  <c r="O1682" i="1"/>
  <c r="S1682" i="1" s="1" a="1"/>
  <c r="S1682" i="1" s="1"/>
  <c r="O1626" i="1"/>
  <c r="S1626" i="1" s="1" a="1"/>
  <c r="S1626" i="1" s="1"/>
  <c r="O1578" i="1"/>
  <c r="S1578" i="1" s="1" a="1"/>
  <c r="S1578" i="1" s="1"/>
  <c r="O1530" i="1"/>
  <c r="S1530" i="1" s="1" a="1"/>
  <c r="S1530" i="1" s="1"/>
  <c r="O1482" i="1"/>
  <c r="S1482" i="1" s="1" a="1"/>
  <c r="S1482" i="1" s="1"/>
  <c r="O1426" i="1"/>
  <c r="S1426" i="1" s="1" a="1"/>
  <c r="S1426" i="1" s="1"/>
  <c r="O1370" i="1"/>
  <c r="S1370" i="1" s="1" a="1"/>
  <c r="S1370" i="1" s="1"/>
  <c r="O1322" i="1"/>
  <c r="S1322" i="1" s="1" a="1"/>
  <c r="S1322" i="1" s="1"/>
  <c r="O1274" i="1"/>
  <c r="S1274" i="1" s="1" a="1"/>
  <c r="S1274" i="1" s="1"/>
  <c r="O1226" i="1"/>
  <c r="S1226" i="1" s="1" a="1"/>
  <c r="S1226" i="1" s="1"/>
  <c r="O1170" i="1"/>
  <c r="S1170" i="1" s="1" a="1"/>
  <c r="S1170" i="1" s="1"/>
  <c r="O1114" i="1"/>
  <c r="S1114" i="1" s="1" a="1"/>
  <c r="S1114" i="1" s="1"/>
  <c r="O1058" i="1"/>
  <c r="S1058" i="1" s="1" a="1"/>
  <c r="S1058" i="1" s="1"/>
  <c r="O1002" i="1"/>
  <c r="S1002" i="1" s="1" a="1"/>
  <c r="S1002" i="1" s="1"/>
  <c r="O946" i="1"/>
  <c r="S946" i="1" s="1" a="1"/>
  <c r="S946" i="1" s="1"/>
  <c r="O890" i="1"/>
  <c r="S890" i="1" s="1" a="1"/>
  <c r="S890" i="1" s="1"/>
  <c r="O834" i="1"/>
  <c r="S834" i="1" s="1" a="1"/>
  <c r="S834" i="1" s="1"/>
  <c r="O794" i="1"/>
  <c r="S794" i="1" s="1" a="1"/>
  <c r="S794" i="1" s="1"/>
  <c r="O738" i="1"/>
  <c r="S738" i="1" s="1" a="1"/>
  <c r="S738" i="1" s="1"/>
  <c r="O658" i="1"/>
  <c r="S658" i="1" s="1" a="1"/>
  <c r="S658" i="1" s="1"/>
  <c r="O602" i="1"/>
  <c r="S602" i="1" s="1" a="1"/>
  <c r="S602" i="1" s="1"/>
  <c r="O554" i="1"/>
  <c r="S554" i="1" s="1" a="1"/>
  <c r="S554" i="1" s="1"/>
  <c r="O498" i="1"/>
  <c r="S498" i="1" s="1" a="1"/>
  <c r="S498" i="1" s="1"/>
  <c r="O434" i="1"/>
  <c r="S434" i="1" s="1" a="1"/>
  <c r="S434" i="1" s="1"/>
  <c r="O18" i="1"/>
  <c r="S18" i="1" s="1" a="1"/>
  <c r="S18" i="1" s="1"/>
  <c r="O4990" i="1"/>
  <c r="S4990" i="1" s="1" a="1"/>
  <c r="S4990" i="1" s="1"/>
  <c r="O4982" i="1"/>
  <c r="S4982" i="1" s="1" a="1"/>
  <c r="S4982" i="1" s="1"/>
  <c r="O4974" i="1"/>
  <c r="S4974" i="1" s="1" a="1"/>
  <c r="S4974" i="1" s="1"/>
  <c r="O4966" i="1"/>
  <c r="S4966" i="1" s="1" a="1"/>
  <c r="S4966" i="1" s="1"/>
  <c r="O4958" i="1"/>
  <c r="S4958" i="1" s="1" a="1"/>
  <c r="S4958" i="1" s="1"/>
  <c r="O4950" i="1"/>
  <c r="S4950" i="1" s="1" a="1"/>
  <c r="S4950" i="1" s="1"/>
  <c r="O4942" i="1"/>
  <c r="S4942" i="1" s="1" a="1"/>
  <c r="S4942" i="1" s="1"/>
  <c r="O4934" i="1"/>
  <c r="S4934" i="1" s="1" a="1"/>
  <c r="S4934" i="1" s="1"/>
  <c r="O4926" i="1"/>
  <c r="S4926" i="1" s="1" a="1"/>
  <c r="S4926" i="1" s="1"/>
  <c r="O4918" i="1"/>
  <c r="S4918" i="1" s="1" a="1"/>
  <c r="S4918" i="1" s="1"/>
  <c r="O4910" i="1"/>
  <c r="S4910" i="1" s="1" a="1"/>
  <c r="S4910" i="1" s="1"/>
  <c r="O4902" i="1"/>
  <c r="S4902" i="1" s="1" a="1"/>
  <c r="S4902" i="1" s="1"/>
  <c r="O4894" i="1"/>
  <c r="S4894" i="1" s="1" a="1"/>
  <c r="S4894" i="1" s="1"/>
  <c r="O4886" i="1"/>
  <c r="S4886" i="1" s="1" a="1"/>
  <c r="S4886" i="1" s="1"/>
  <c r="O4878" i="1"/>
  <c r="S4878" i="1" s="1" a="1"/>
  <c r="S4878" i="1" s="1"/>
  <c r="O4870" i="1"/>
  <c r="S4870" i="1" s="1" a="1"/>
  <c r="S4870" i="1" s="1"/>
  <c r="O4862" i="1"/>
  <c r="S4862" i="1" s="1" a="1"/>
  <c r="S4862" i="1" s="1"/>
  <c r="O4854" i="1"/>
  <c r="S4854" i="1" s="1" a="1"/>
  <c r="S4854" i="1" s="1"/>
  <c r="O4846" i="1"/>
  <c r="S4846" i="1" s="1" a="1"/>
  <c r="S4846" i="1" s="1"/>
  <c r="O4838" i="1"/>
  <c r="S4838" i="1" s="1" a="1"/>
  <c r="S4838" i="1" s="1"/>
  <c r="O4830" i="1"/>
  <c r="S4830" i="1" s="1" a="1"/>
  <c r="S4830" i="1" s="1"/>
  <c r="O4822" i="1"/>
  <c r="S4822" i="1" s="1" a="1"/>
  <c r="S4822" i="1" s="1"/>
  <c r="O4814" i="1"/>
  <c r="S4814" i="1" s="1" a="1"/>
  <c r="S4814" i="1" s="1"/>
  <c r="O4806" i="1"/>
  <c r="S4806" i="1" s="1" a="1"/>
  <c r="S4806" i="1" s="1"/>
  <c r="O4798" i="1"/>
  <c r="S4798" i="1" s="1" a="1"/>
  <c r="S4798" i="1" s="1"/>
  <c r="O4790" i="1"/>
  <c r="S4790" i="1" s="1" a="1"/>
  <c r="S4790" i="1" s="1"/>
  <c r="O4782" i="1"/>
  <c r="S4782" i="1" s="1" a="1"/>
  <c r="S4782" i="1" s="1"/>
  <c r="O4774" i="1"/>
  <c r="S4774" i="1" s="1" a="1"/>
  <c r="S4774" i="1" s="1"/>
  <c r="O4766" i="1"/>
  <c r="S4766" i="1" s="1" a="1"/>
  <c r="S4766" i="1" s="1"/>
  <c r="O4758" i="1"/>
  <c r="S4758" i="1" s="1" a="1"/>
  <c r="S4758" i="1" s="1"/>
  <c r="O4750" i="1"/>
  <c r="S4750" i="1" s="1" a="1"/>
  <c r="S4750" i="1" s="1"/>
  <c r="O4742" i="1"/>
  <c r="S4742" i="1" s="1" a="1"/>
  <c r="S4742" i="1" s="1"/>
  <c r="O4734" i="1"/>
  <c r="S4734" i="1" s="1" a="1"/>
  <c r="S4734" i="1" s="1"/>
  <c r="O4726" i="1"/>
  <c r="S4726" i="1" s="1" a="1"/>
  <c r="S4726" i="1" s="1"/>
  <c r="O4718" i="1"/>
  <c r="S4718" i="1" s="1" a="1"/>
  <c r="S4718" i="1" s="1"/>
  <c r="O4710" i="1"/>
  <c r="S4710" i="1" s="1" a="1"/>
  <c r="S4710" i="1" s="1"/>
  <c r="O4702" i="1"/>
  <c r="S4702" i="1" s="1" a="1"/>
  <c r="S4702" i="1" s="1"/>
  <c r="O4694" i="1"/>
  <c r="S4694" i="1" s="1" a="1"/>
  <c r="S4694" i="1" s="1"/>
  <c r="O4686" i="1"/>
  <c r="S4686" i="1" s="1" a="1"/>
  <c r="S4686" i="1" s="1"/>
  <c r="O4678" i="1"/>
  <c r="S4678" i="1" s="1" a="1"/>
  <c r="S4678" i="1" s="1"/>
  <c r="O4670" i="1"/>
  <c r="S4670" i="1" s="1" a="1"/>
  <c r="S4670" i="1" s="1"/>
  <c r="O4662" i="1"/>
  <c r="S4662" i="1" s="1" a="1"/>
  <c r="S4662" i="1" s="1"/>
  <c r="O4654" i="1"/>
  <c r="S4654" i="1" s="1" a="1"/>
  <c r="S4654" i="1" s="1"/>
  <c r="O4646" i="1"/>
  <c r="S4646" i="1" s="1" a="1"/>
  <c r="S4646" i="1" s="1"/>
  <c r="O4638" i="1"/>
  <c r="S4638" i="1" s="1" a="1"/>
  <c r="S4638" i="1" s="1"/>
  <c r="O4630" i="1"/>
  <c r="S4630" i="1" s="1" a="1"/>
  <c r="S4630" i="1" s="1"/>
  <c r="O4622" i="1"/>
  <c r="S4622" i="1" s="1" a="1"/>
  <c r="S4622" i="1" s="1"/>
  <c r="O4614" i="1"/>
  <c r="S4614" i="1" s="1" a="1"/>
  <c r="S4614" i="1" s="1"/>
  <c r="O4606" i="1"/>
  <c r="S4606" i="1" s="1" a="1"/>
  <c r="S4606" i="1" s="1"/>
  <c r="O4598" i="1"/>
  <c r="S4598" i="1" s="1" a="1"/>
  <c r="S4598" i="1" s="1"/>
  <c r="O4590" i="1"/>
  <c r="S4590" i="1" s="1" a="1"/>
  <c r="S4590" i="1" s="1"/>
  <c r="O4582" i="1"/>
  <c r="S4582" i="1" s="1" a="1"/>
  <c r="S4582" i="1" s="1"/>
  <c r="O4574" i="1"/>
  <c r="S4574" i="1" s="1" a="1"/>
  <c r="S4574" i="1" s="1"/>
  <c r="O4566" i="1"/>
  <c r="S4566" i="1" s="1" a="1"/>
  <c r="S4566" i="1" s="1"/>
  <c r="O4558" i="1"/>
  <c r="S4558" i="1" s="1" a="1"/>
  <c r="S4558" i="1" s="1"/>
  <c r="O4550" i="1"/>
  <c r="S4550" i="1" s="1" a="1"/>
  <c r="S4550" i="1" s="1"/>
  <c r="O4542" i="1"/>
  <c r="S4542" i="1" s="1" a="1"/>
  <c r="S4542" i="1" s="1"/>
  <c r="O4534" i="1"/>
  <c r="S4534" i="1" s="1" a="1"/>
  <c r="S4534" i="1" s="1"/>
  <c r="O4526" i="1"/>
  <c r="S4526" i="1" s="1" a="1"/>
  <c r="S4526" i="1" s="1"/>
  <c r="O4518" i="1"/>
  <c r="S4518" i="1" s="1" a="1"/>
  <c r="S4518" i="1" s="1"/>
  <c r="O4510" i="1"/>
  <c r="S4510" i="1" s="1" a="1"/>
  <c r="S4510" i="1" s="1"/>
  <c r="O4502" i="1"/>
  <c r="S4502" i="1" s="1" a="1"/>
  <c r="S4502" i="1" s="1"/>
  <c r="O4494" i="1"/>
  <c r="S4494" i="1" s="1" a="1"/>
  <c r="S4494" i="1" s="1"/>
  <c r="O4486" i="1"/>
  <c r="S4486" i="1" s="1" a="1"/>
  <c r="S4486" i="1" s="1"/>
  <c r="O4478" i="1"/>
  <c r="S4478" i="1" s="1" a="1"/>
  <c r="S4478" i="1" s="1"/>
  <c r="O4470" i="1"/>
  <c r="S4470" i="1" s="1" a="1"/>
  <c r="S4470" i="1" s="1"/>
  <c r="O4462" i="1"/>
  <c r="S4462" i="1" s="1" a="1"/>
  <c r="S4462" i="1" s="1"/>
  <c r="O4454" i="1"/>
  <c r="S4454" i="1" s="1" a="1"/>
  <c r="S4454" i="1" s="1"/>
  <c r="O4446" i="1"/>
  <c r="S4446" i="1" s="1" a="1"/>
  <c r="S4446" i="1" s="1"/>
  <c r="O4438" i="1"/>
  <c r="S4438" i="1" s="1" a="1"/>
  <c r="S4438" i="1" s="1"/>
  <c r="O4430" i="1"/>
  <c r="S4430" i="1" s="1" a="1"/>
  <c r="S4430" i="1" s="1"/>
  <c r="O4422" i="1"/>
  <c r="S4422" i="1" s="1" a="1"/>
  <c r="S4422" i="1" s="1"/>
  <c r="O4414" i="1"/>
  <c r="S4414" i="1" s="1" a="1"/>
  <c r="S4414" i="1" s="1"/>
  <c r="O4406" i="1"/>
  <c r="S4406" i="1" s="1" a="1"/>
  <c r="S4406" i="1" s="1"/>
  <c r="O4398" i="1"/>
  <c r="S4398" i="1" s="1" a="1"/>
  <c r="S4398" i="1" s="1"/>
  <c r="O4390" i="1"/>
  <c r="S4390" i="1" s="1" a="1"/>
  <c r="S4390" i="1" s="1"/>
  <c r="O4382" i="1"/>
  <c r="S4382" i="1" s="1" a="1"/>
  <c r="S4382" i="1" s="1"/>
  <c r="O4374" i="1"/>
  <c r="S4374" i="1" s="1" a="1"/>
  <c r="S4374" i="1" s="1"/>
  <c r="O4366" i="1"/>
  <c r="S4366" i="1" s="1" a="1"/>
  <c r="S4366" i="1" s="1"/>
  <c r="O4358" i="1"/>
  <c r="S4358" i="1" s="1" a="1"/>
  <c r="S4358" i="1" s="1"/>
  <c r="O4350" i="1"/>
  <c r="S4350" i="1" s="1" a="1"/>
  <c r="S4350" i="1" s="1"/>
  <c r="O4342" i="1"/>
  <c r="S4342" i="1" s="1" a="1"/>
  <c r="S4342" i="1" s="1"/>
  <c r="O4334" i="1"/>
  <c r="S4334" i="1" s="1" a="1"/>
  <c r="S4334" i="1" s="1"/>
  <c r="O4326" i="1"/>
  <c r="S4326" i="1" s="1" a="1"/>
  <c r="S4326" i="1" s="1"/>
  <c r="O4318" i="1"/>
  <c r="S4318" i="1" s="1" a="1"/>
  <c r="S4318" i="1" s="1"/>
  <c r="O4310" i="1"/>
  <c r="S4310" i="1" s="1" a="1"/>
  <c r="S4310" i="1" s="1"/>
  <c r="O4302" i="1"/>
  <c r="S4302" i="1" s="1" a="1"/>
  <c r="S4302" i="1" s="1"/>
  <c r="O4294" i="1"/>
  <c r="S4294" i="1" s="1" a="1"/>
  <c r="S4294" i="1" s="1"/>
  <c r="O4286" i="1"/>
  <c r="S4286" i="1" s="1" a="1"/>
  <c r="S4286" i="1" s="1"/>
  <c r="O4278" i="1"/>
  <c r="S4278" i="1" s="1" a="1"/>
  <c r="S4278" i="1" s="1"/>
  <c r="O4270" i="1"/>
  <c r="S4270" i="1" s="1" a="1"/>
  <c r="S4270" i="1" s="1"/>
  <c r="O4262" i="1"/>
  <c r="S4262" i="1" s="1" a="1"/>
  <c r="S4262" i="1" s="1"/>
  <c r="O4254" i="1"/>
  <c r="S4254" i="1" s="1" a="1"/>
  <c r="S4254" i="1" s="1"/>
  <c r="O4246" i="1"/>
  <c r="S4246" i="1" s="1" a="1"/>
  <c r="S4246" i="1" s="1"/>
  <c r="O4238" i="1"/>
  <c r="S4238" i="1" s="1" a="1"/>
  <c r="S4238" i="1" s="1"/>
  <c r="O4230" i="1"/>
  <c r="S4230" i="1" s="1" a="1"/>
  <c r="S4230" i="1" s="1"/>
  <c r="O4222" i="1"/>
  <c r="S4222" i="1" s="1" a="1"/>
  <c r="S4222" i="1" s="1"/>
  <c r="O4214" i="1"/>
  <c r="S4214" i="1" s="1" a="1"/>
  <c r="S4214" i="1" s="1"/>
  <c r="O4206" i="1"/>
  <c r="S4206" i="1" s="1" a="1"/>
  <c r="S4206" i="1" s="1"/>
  <c r="O4198" i="1"/>
  <c r="S4198" i="1" s="1" a="1"/>
  <c r="S4198" i="1" s="1"/>
  <c r="O4190" i="1"/>
  <c r="S4190" i="1" s="1" a="1"/>
  <c r="S4190" i="1" s="1"/>
  <c r="O4182" i="1"/>
  <c r="S4182" i="1" s="1" a="1"/>
  <c r="S4182" i="1" s="1"/>
  <c r="O4174" i="1"/>
  <c r="S4174" i="1" s="1" a="1"/>
  <c r="S4174" i="1" s="1"/>
  <c r="O4166" i="1"/>
  <c r="S4166" i="1" s="1" a="1"/>
  <c r="S4166" i="1" s="1"/>
  <c r="O4158" i="1"/>
  <c r="S4158" i="1" s="1" a="1"/>
  <c r="S4158" i="1" s="1"/>
  <c r="O4150" i="1"/>
  <c r="S4150" i="1" s="1" a="1"/>
  <c r="S4150" i="1" s="1"/>
  <c r="O4142" i="1"/>
  <c r="S4142" i="1" s="1" a="1"/>
  <c r="S4142" i="1" s="1"/>
  <c r="O4134" i="1"/>
  <c r="S4134" i="1" s="1" a="1"/>
  <c r="S4134" i="1" s="1"/>
  <c r="O4126" i="1"/>
  <c r="S4126" i="1" s="1" a="1"/>
  <c r="S4126" i="1" s="1"/>
  <c r="O4118" i="1"/>
  <c r="S4118" i="1" s="1" a="1"/>
  <c r="S4118" i="1" s="1"/>
  <c r="O4110" i="1"/>
  <c r="S4110" i="1" s="1" a="1"/>
  <c r="S4110" i="1" s="1"/>
  <c r="O4102" i="1"/>
  <c r="S4102" i="1" s="1" a="1"/>
  <c r="S4102" i="1" s="1"/>
  <c r="O4094" i="1"/>
  <c r="S4094" i="1" s="1" a="1"/>
  <c r="S4094" i="1" s="1"/>
  <c r="O4086" i="1"/>
  <c r="S4086" i="1" s="1" a="1"/>
  <c r="S4086" i="1" s="1"/>
  <c r="O4970" i="1"/>
  <c r="S4970" i="1" s="1" a="1"/>
  <c r="S4970" i="1" s="1"/>
  <c r="O4922" i="1"/>
  <c r="S4922" i="1" s="1" a="1"/>
  <c r="S4922" i="1" s="1"/>
  <c r="O4882" i="1"/>
  <c r="S4882" i="1" s="1" a="1"/>
  <c r="S4882" i="1" s="1"/>
  <c r="O4826" i="1"/>
  <c r="S4826" i="1" s="1" a="1"/>
  <c r="S4826" i="1" s="1"/>
  <c r="O4778" i="1"/>
  <c r="S4778" i="1" s="1" a="1"/>
  <c r="S4778" i="1" s="1"/>
  <c r="O4738" i="1"/>
  <c r="S4738" i="1" s="1" a="1"/>
  <c r="S4738" i="1" s="1"/>
  <c r="O4682" i="1"/>
  <c r="S4682" i="1" s="1" a="1"/>
  <c r="S4682" i="1" s="1"/>
  <c r="O4626" i="1"/>
  <c r="S4626" i="1" s="1" a="1"/>
  <c r="S4626" i="1" s="1"/>
  <c r="O4570" i="1"/>
  <c r="S4570" i="1" s="1" a="1"/>
  <c r="S4570" i="1" s="1"/>
  <c r="O4514" i="1"/>
  <c r="S4514" i="1" s="1" a="1"/>
  <c r="S4514" i="1" s="1"/>
  <c r="O4466" i="1"/>
  <c r="S4466" i="1" s="1" a="1"/>
  <c r="S4466" i="1" s="1"/>
  <c r="O4418" i="1"/>
  <c r="S4418" i="1" s="1" a="1"/>
  <c r="S4418" i="1" s="1"/>
  <c r="O4386" i="1"/>
  <c r="S4386" i="1" s="1" a="1"/>
  <c r="S4386" i="1" s="1"/>
  <c r="O4338" i="1"/>
  <c r="S4338" i="1" s="1" a="1"/>
  <c r="S4338" i="1" s="1"/>
  <c r="O4282" i="1"/>
  <c r="S4282" i="1" s="1" a="1"/>
  <c r="S4282" i="1" s="1"/>
  <c r="O4226" i="1"/>
  <c r="S4226" i="1" s="1" a="1"/>
  <c r="S4226" i="1" s="1"/>
  <c r="O4170" i="1"/>
  <c r="S4170" i="1" s="1" a="1"/>
  <c r="S4170" i="1" s="1"/>
  <c r="O4122" i="1"/>
  <c r="S4122" i="1" s="1" a="1"/>
  <c r="S4122" i="1" s="1"/>
  <c r="O4074" i="1"/>
  <c r="S4074" i="1" s="1" a="1"/>
  <c r="S4074" i="1" s="1"/>
  <c r="O4050" i="1"/>
  <c r="S4050" i="1" s="1" a="1"/>
  <c r="S4050" i="1" s="1"/>
  <c r="O3970" i="1"/>
  <c r="S3970" i="1" s="1" a="1"/>
  <c r="S3970" i="1" s="1"/>
  <c r="O3914" i="1"/>
  <c r="S3914" i="1" s="1" a="1"/>
  <c r="S3914" i="1" s="1"/>
  <c r="O3866" i="1"/>
  <c r="S3866" i="1" s="1" a="1"/>
  <c r="S3866" i="1" s="1"/>
  <c r="O3810" i="1"/>
  <c r="S3810" i="1" s="1" a="1"/>
  <c r="S3810" i="1" s="1"/>
  <c r="O3754" i="1"/>
  <c r="S3754" i="1" s="1" a="1"/>
  <c r="S3754" i="1" s="1"/>
  <c r="O3698" i="1"/>
  <c r="S3698" i="1" s="1" a="1"/>
  <c r="S3698" i="1" s="1"/>
  <c r="O3642" i="1"/>
  <c r="S3642" i="1" s="1" a="1"/>
  <c r="S3642" i="1" s="1"/>
  <c r="O3586" i="1"/>
  <c r="S3586" i="1" s="1" a="1"/>
  <c r="S3586" i="1" s="1"/>
  <c r="O3530" i="1"/>
  <c r="S3530" i="1" s="1" a="1"/>
  <c r="S3530" i="1" s="1"/>
  <c r="O3474" i="1"/>
  <c r="S3474" i="1" s="1" a="1"/>
  <c r="S3474" i="1" s="1"/>
  <c r="O3418" i="1"/>
  <c r="S3418" i="1" s="1" a="1"/>
  <c r="S3418" i="1" s="1"/>
  <c r="O3346" i="1"/>
  <c r="S3346" i="1" s="1" a="1"/>
  <c r="S3346" i="1" s="1"/>
  <c r="O3290" i="1"/>
  <c r="S3290" i="1" s="1" a="1"/>
  <c r="S3290" i="1" s="1"/>
  <c r="O3226" i="1"/>
  <c r="S3226" i="1" s="1" a="1"/>
  <c r="S3226" i="1" s="1"/>
  <c r="O3178" i="1"/>
  <c r="S3178" i="1" s="1" a="1"/>
  <c r="S3178" i="1" s="1"/>
  <c r="O3122" i="1"/>
  <c r="S3122" i="1" s="1" a="1"/>
  <c r="S3122" i="1" s="1"/>
  <c r="O3074" i="1"/>
  <c r="S3074" i="1" s="1" a="1"/>
  <c r="S3074" i="1" s="1"/>
  <c r="O3010" i="1"/>
  <c r="S3010" i="1" s="1" a="1"/>
  <c r="S3010" i="1" s="1"/>
  <c r="O2954" i="1"/>
  <c r="S2954" i="1" s="1" a="1"/>
  <c r="S2954" i="1" s="1"/>
  <c r="O2890" i="1"/>
  <c r="S2890" i="1" s="1" a="1"/>
  <c r="S2890" i="1" s="1"/>
  <c r="O2834" i="1"/>
  <c r="S2834" i="1" s="1" a="1"/>
  <c r="S2834" i="1" s="1"/>
  <c r="O2778" i="1"/>
  <c r="S2778" i="1" s="1" a="1"/>
  <c r="S2778" i="1" s="1"/>
  <c r="O2738" i="1"/>
  <c r="S2738" i="1" s="1" a="1"/>
  <c r="S2738" i="1" s="1"/>
  <c r="O2690" i="1"/>
  <c r="S2690" i="1" s="1" a="1"/>
  <c r="S2690" i="1" s="1"/>
  <c r="O2634" i="1"/>
  <c r="S2634" i="1" s="1" a="1"/>
  <c r="S2634" i="1" s="1"/>
  <c r="O2578" i="1"/>
  <c r="S2578" i="1" s="1" a="1"/>
  <c r="S2578" i="1" s="1"/>
  <c r="O2530" i="1"/>
  <c r="S2530" i="1" s="1" a="1"/>
  <c r="S2530" i="1" s="1"/>
  <c r="O2474" i="1"/>
  <c r="S2474" i="1" s="1" a="1"/>
  <c r="S2474" i="1" s="1"/>
  <c r="O2418" i="1"/>
  <c r="S2418" i="1" s="1" a="1"/>
  <c r="S2418" i="1" s="1"/>
  <c r="O2362" i="1"/>
  <c r="S2362" i="1" s="1" a="1"/>
  <c r="S2362" i="1" s="1"/>
  <c r="O2298" i="1"/>
  <c r="S2298" i="1" s="1" a="1"/>
  <c r="S2298" i="1" s="1"/>
  <c r="O2242" i="1"/>
  <c r="S2242" i="1" s="1" a="1"/>
  <c r="S2242" i="1" s="1"/>
  <c r="O2186" i="1"/>
  <c r="S2186" i="1" s="1" a="1"/>
  <c r="S2186" i="1" s="1"/>
  <c r="O2138" i="1"/>
  <c r="S2138" i="1" s="1" a="1"/>
  <c r="S2138" i="1" s="1"/>
  <c r="O2082" i="1"/>
  <c r="S2082" i="1" s="1" a="1"/>
  <c r="S2082" i="1" s="1"/>
  <c r="O2018" i="1"/>
  <c r="S2018" i="1" s="1" a="1"/>
  <c r="S2018" i="1" s="1"/>
  <c r="O1962" i="1"/>
  <c r="S1962" i="1" s="1" a="1"/>
  <c r="S1962" i="1" s="1"/>
  <c r="O1906" i="1"/>
  <c r="S1906" i="1" s="1" a="1"/>
  <c r="S1906" i="1" s="1"/>
  <c r="O1850" i="1"/>
  <c r="S1850" i="1" s="1" a="1"/>
  <c r="S1850" i="1" s="1"/>
  <c r="O1802" i="1"/>
  <c r="S1802" i="1" s="1" a="1"/>
  <c r="S1802" i="1" s="1"/>
  <c r="O1746" i="1"/>
  <c r="S1746" i="1" s="1" a="1"/>
  <c r="S1746" i="1" s="1"/>
  <c r="O1690" i="1"/>
  <c r="S1690" i="1" s="1" a="1"/>
  <c r="S1690" i="1" s="1"/>
  <c r="O1634" i="1"/>
  <c r="S1634" i="1" s="1" a="1"/>
  <c r="S1634" i="1" s="1"/>
  <c r="O1586" i="1"/>
  <c r="S1586" i="1" s="1" a="1"/>
  <c r="S1586" i="1" s="1"/>
  <c r="O1546" i="1"/>
  <c r="S1546" i="1" s="1" a="1"/>
  <c r="S1546" i="1" s="1"/>
  <c r="O1490" i="1"/>
  <c r="S1490" i="1" s="1" a="1"/>
  <c r="S1490" i="1" s="1"/>
  <c r="O1434" i="1"/>
  <c r="S1434" i="1" s="1" a="1"/>
  <c r="S1434" i="1" s="1"/>
  <c r="O1378" i="1"/>
  <c r="S1378" i="1" s="1" a="1"/>
  <c r="S1378" i="1" s="1"/>
  <c r="O1338" i="1"/>
  <c r="S1338" i="1" s="1" a="1"/>
  <c r="S1338" i="1" s="1"/>
  <c r="O1290" i="1"/>
  <c r="S1290" i="1" s="1" a="1"/>
  <c r="S1290" i="1" s="1"/>
  <c r="O1242" i="1"/>
  <c r="S1242" i="1" s="1" a="1"/>
  <c r="S1242" i="1" s="1"/>
  <c r="O1186" i="1"/>
  <c r="S1186" i="1" s="1" a="1"/>
  <c r="S1186" i="1" s="1"/>
  <c r="O1130" i="1"/>
  <c r="S1130" i="1" s="1" a="1"/>
  <c r="S1130" i="1" s="1"/>
  <c r="O1074" i="1"/>
  <c r="S1074" i="1" s="1" a="1"/>
  <c r="S1074" i="1" s="1"/>
  <c r="O1018" i="1"/>
  <c r="S1018" i="1" s="1" a="1"/>
  <c r="S1018" i="1" s="1"/>
  <c r="O962" i="1"/>
  <c r="S962" i="1" s="1" a="1"/>
  <c r="S962" i="1" s="1"/>
  <c r="O906" i="1"/>
  <c r="S906" i="1" s="1" a="1"/>
  <c r="S906" i="1" s="1"/>
  <c r="O850" i="1"/>
  <c r="S850" i="1" s="1" a="1"/>
  <c r="S850" i="1" s="1"/>
  <c r="O786" i="1"/>
  <c r="S786" i="1" s="1" a="1"/>
  <c r="S786" i="1" s="1"/>
  <c r="O722" i="1"/>
  <c r="S722" i="1" s="1" a="1"/>
  <c r="S722" i="1" s="1"/>
  <c r="O682" i="1"/>
  <c r="S682" i="1" s="1" a="1"/>
  <c r="S682" i="1" s="1"/>
  <c r="O618" i="1"/>
  <c r="S618" i="1" s="1" a="1"/>
  <c r="S618" i="1" s="1"/>
  <c r="O578" i="1"/>
  <c r="S578" i="1" s="1" a="1"/>
  <c r="S578" i="1" s="1"/>
  <c r="O522" i="1"/>
  <c r="S522" i="1" s="1" a="1"/>
  <c r="S522" i="1" s="1"/>
  <c r="O466" i="1"/>
  <c r="S466" i="1" s="1" a="1"/>
  <c r="S466" i="1" s="1"/>
  <c r="O450" i="1"/>
  <c r="S450" i="1" s="1" a="1"/>
  <c r="S450" i="1" s="1"/>
  <c r="O410" i="1"/>
  <c r="S410" i="1" s="1" a="1"/>
  <c r="S410" i="1" s="1"/>
  <c r="O378" i="1"/>
  <c r="S378" i="1" s="1" a="1"/>
  <c r="S378" i="1" s="1"/>
  <c r="O354" i="1"/>
  <c r="S354" i="1" s="1" a="1"/>
  <c r="S354" i="1" s="1"/>
  <c r="O346" i="1"/>
  <c r="S346" i="1" s="1" a="1"/>
  <c r="S346" i="1" s="1"/>
  <c r="O330" i="1"/>
  <c r="S330" i="1" s="1" a="1"/>
  <c r="S330" i="1" s="1"/>
  <c r="O306" i="1"/>
  <c r="S306" i="1" s="1" a="1"/>
  <c r="S306" i="1" s="1"/>
  <c r="O290" i="1"/>
  <c r="S290" i="1" s="1" a="1"/>
  <c r="S290" i="1" s="1"/>
  <c r="O274" i="1"/>
  <c r="S274" i="1" s="1" a="1"/>
  <c r="S274" i="1" s="1"/>
  <c r="O258" i="1"/>
  <c r="S258" i="1" s="1" a="1"/>
  <c r="S258" i="1" s="1"/>
  <c r="O242" i="1"/>
  <c r="S242" i="1" s="1" a="1"/>
  <c r="S242" i="1" s="1"/>
  <c r="O226" i="1"/>
  <c r="S226" i="1" s="1" a="1"/>
  <c r="S226" i="1" s="1"/>
  <c r="O210" i="1"/>
  <c r="S210" i="1" s="1" a="1"/>
  <c r="S210" i="1" s="1"/>
  <c r="O194" i="1"/>
  <c r="S194" i="1" s="1" a="1"/>
  <c r="S194" i="1" s="1"/>
  <c r="O178" i="1"/>
  <c r="S178" i="1" s="1" a="1"/>
  <c r="S178" i="1" s="1"/>
  <c r="O154" i="1"/>
  <c r="S154" i="1" s="1" a="1"/>
  <c r="S154" i="1" s="1"/>
  <c r="O138" i="1"/>
  <c r="S138" i="1" s="1" a="1"/>
  <c r="S138" i="1" s="1"/>
  <c r="O122" i="1"/>
  <c r="S122" i="1" s="1" a="1"/>
  <c r="S122" i="1" s="1"/>
  <c r="O106" i="1"/>
  <c r="S106" i="1" s="1" a="1"/>
  <c r="S106" i="1" s="1"/>
  <c r="O90" i="1"/>
  <c r="S90" i="1" s="1" a="1"/>
  <c r="S90" i="1" s="1"/>
  <c r="O82" i="1"/>
  <c r="S82" i="1" s="1" a="1"/>
  <c r="S82" i="1" s="1"/>
  <c r="O34" i="1"/>
  <c r="S34" i="1" s="1" a="1"/>
  <c r="S34" i="1" s="1"/>
  <c r="O4998" i="1"/>
  <c r="S4998" i="1" s="1" a="1"/>
  <c r="S4998" i="1" s="1"/>
  <c r="O4997" i="1"/>
  <c r="S4997" i="1" s="1" a="1"/>
  <c r="S4997" i="1" s="1"/>
  <c r="O4989" i="1"/>
  <c r="S4989" i="1" s="1" a="1"/>
  <c r="S4989" i="1" s="1"/>
  <c r="O4981" i="1"/>
  <c r="S4981" i="1" s="1" a="1"/>
  <c r="S4981" i="1" s="1"/>
  <c r="O4973" i="1"/>
  <c r="S4973" i="1" s="1" a="1"/>
  <c r="S4973" i="1" s="1"/>
  <c r="O4965" i="1"/>
  <c r="S4965" i="1" s="1" a="1"/>
  <c r="S4965" i="1" s="1"/>
  <c r="O4957" i="1"/>
  <c r="S4957" i="1" s="1" a="1"/>
  <c r="S4957" i="1" s="1"/>
  <c r="O4949" i="1"/>
  <c r="S4949" i="1" s="1" a="1"/>
  <c r="S4949" i="1" s="1"/>
  <c r="O4941" i="1"/>
  <c r="S4941" i="1" s="1" a="1"/>
  <c r="S4941" i="1" s="1"/>
  <c r="O4933" i="1"/>
  <c r="S4933" i="1" s="1" a="1"/>
  <c r="S4933" i="1" s="1"/>
  <c r="O4925" i="1"/>
  <c r="S4925" i="1" s="1" a="1"/>
  <c r="S4925" i="1" s="1"/>
  <c r="O4917" i="1"/>
  <c r="S4917" i="1" s="1" a="1"/>
  <c r="S4917" i="1" s="1"/>
  <c r="O4909" i="1"/>
  <c r="S4909" i="1" s="1" a="1"/>
  <c r="S4909" i="1" s="1"/>
  <c r="O4901" i="1"/>
  <c r="S4901" i="1" s="1" a="1"/>
  <c r="S4901" i="1" s="1"/>
  <c r="O4893" i="1"/>
  <c r="S4893" i="1" s="1" a="1"/>
  <c r="S4893" i="1" s="1"/>
  <c r="O4885" i="1"/>
  <c r="S4885" i="1" s="1" a="1"/>
  <c r="S4885" i="1" s="1"/>
  <c r="O4877" i="1"/>
  <c r="S4877" i="1" s="1" a="1"/>
  <c r="S4877" i="1" s="1"/>
  <c r="O4869" i="1"/>
  <c r="S4869" i="1" s="1" a="1"/>
  <c r="S4869" i="1" s="1"/>
  <c r="O4861" i="1"/>
  <c r="S4861" i="1" s="1" a="1"/>
  <c r="S4861" i="1" s="1"/>
  <c r="O4853" i="1"/>
  <c r="S4853" i="1" s="1" a="1"/>
  <c r="S4853" i="1" s="1"/>
  <c r="O4845" i="1"/>
  <c r="S4845" i="1" s="1" a="1"/>
  <c r="S4845" i="1" s="1"/>
  <c r="O4837" i="1"/>
  <c r="S4837" i="1" s="1" a="1"/>
  <c r="S4837" i="1" s="1"/>
  <c r="O4829" i="1"/>
  <c r="S4829" i="1" s="1" a="1"/>
  <c r="S4829" i="1" s="1"/>
  <c r="O4821" i="1"/>
  <c r="S4821" i="1" s="1" a="1"/>
  <c r="S4821" i="1" s="1"/>
  <c r="O4813" i="1"/>
  <c r="S4813" i="1" s="1" a="1"/>
  <c r="S4813" i="1" s="1"/>
  <c r="O4805" i="1"/>
  <c r="S4805" i="1" s="1" a="1"/>
  <c r="S4805" i="1" s="1"/>
  <c r="O4797" i="1"/>
  <c r="S4797" i="1" s="1" a="1"/>
  <c r="S4797" i="1" s="1"/>
  <c r="O4789" i="1"/>
  <c r="S4789" i="1" s="1" a="1"/>
  <c r="S4789" i="1" s="1"/>
  <c r="O4781" i="1"/>
  <c r="S4781" i="1" s="1" a="1"/>
  <c r="S4781" i="1" s="1"/>
  <c r="O4773" i="1"/>
  <c r="S4773" i="1" s="1" a="1"/>
  <c r="S4773" i="1" s="1"/>
  <c r="O4765" i="1"/>
  <c r="S4765" i="1" s="1" a="1"/>
  <c r="S4765" i="1" s="1"/>
  <c r="O4757" i="1"/>
  <c r="S4757" i="1" s="1" a="1"/>
  <c r="S4757" i="1" s="1"/>
  <c r="O4749" i="1"/>
  <c r="S4749" i="1" s="1" a="1"/>
  <c r="S4749" i="1" s="1"/>
  <c r="O4741" i="1"/>
  <c r="S4741" i="1" s="1" a="1"/>
  <c r="S4741" i="1" s="1"/>
  <c r="O4733" i="1"/>
  <c r="S4733" i="1" s="1" a="1"/>
  <c r="S4733" i="1" s="1"/>
  <c r="O4725" i="1"/>
  <c r="S4725" i="1" s="1" a="1"/>
  <c r="S4725" i="1" s="1"/>
  <c r="O4717" i="1"/>
  <c r="S4717" i="1" s="1" a="1"/>
  <c r="S4717" i="1" s="1"/>
  <c r="O4709" i="1"/>
  <c r="S4709" i="1" s="1" a="1"/>
  <c r="S4709" i="1" s="1"/>
  <c r="O4701" i="1"/>
  <c r="S4701" i="1" s="1" a="1"/>
  <c r="S4701" i="1" s="1"/>
  <c r="O4693" i="1"/>
  <c r="S4693" i="1" s="1" a="1"/>
  <c r="S4693" i="1" s="1"/>
  <c r="O4685" i="1"/>
  <c r="S4685" i="1" s="1" a="1"/>
  <c r="S4685" i="1" s="1"/>
  <c r="O4677" i="1"/>
  <c r="S4677" i="1" s="1" a="1"/>
  <c r="S4677" i="1" s="1"/>
  <c r="O4669" i="1"/>
  <c r="S4669" i="1" s="1" a="1"/>
  <c r="S4669" i="1" s="1"/>
  <c r="O4661" i="1"/>
  <c r="S4661" i="1" s="1" a="1"/>
  <c r="S4661" i="1" s="1"/>
  <c r="O4653" i="1"/>
  <c r="S4653" i="1" s="1" a="1"/>
  <c r="S4653" i="1" s="1"/>
  <c r="O4645" i="1"/>
  <c r="S4645" i="1" s="1" a="1"/>
  <c r="S4645" i="1" s="1"/>
  <c r="O4637" i="1"/>
  <c r="S4637" i="1" s="1" a="1"/>
  <c r="S4637" i="1" s="1"/>
  <c r="O4629" i="1"/>
  <c r="S4629" i="1" s="1" a="1"/>
  <c r="S4629" i="1" s="1"/>
  <c r="O4621" i="1"/>
  <c r="S4621" i="1" s="1" a="1"/>
  <c r="S4621" i="1" s="1"/>
  <c r="O4613" i="1"/>
  <c r="S4613" i="1" s="1" a="1"/>
  <c r="S4613" i="1" s="1"/>
  <c r="O4605" i="1"/>
  <c r="S4605" i="1" s="1" a="1"/>
  <c r="S4605" i="1" s="1"/>
  <c r="O4597" i="1"/>
  <c r="S4597" i="1" s="1" a="1"/>
  <c r="S4597" i="1" s="1"/>
  <c r="O4589" i="1"/>
  <c r="S4589" i="1" s="1" a="1"/>
  <c r="S4589" i="1" s="1"/>
  <c r="O4581" i="1"/>
  <c r="S4581" i="1" s="1" a="1"/>
  <c r="S4581" i="1" s="1"/>
  <c r="O4573" i="1"/>
  <c r="S4573" i="1" s="1" a="1"/>
  <c r="S4573" i="1" s="1"/>
  <c r="O4565" i="1"/>
  <c r="S4565" i="1" s="1" a="1"/>
  <c r="S4565" i="1" s="1"/>
  <c r="O4557" i="1"/>
  <c r="S4557" i="1" s="1" a="1"/>
  <c r="S4557" i="1" s="1"/>
  <c r="O4549" i="1"/>
  <c r="S4549" i="1" s="1" a="1"/>
  <c r="S4549" i="1" s="1"/>
  <c r="O4541" i="1"/>
  <c r="S4541" i="1" s="1" a="1"/>
  <c r="S4541" i="1" s="1"/>
  <c r="O4533" i="1"/>
  <c r="S4533" i="1" s="1" a="1"/>
  <c r="S4533" i="1" s="1"/>
  <c r="O4525" i="1"/>
  <c r="S4525" i="1" s="1" a="1"/>
  <c r="S4525" i="1" s="1"/>
  <c r="O4517" i="1"/>
  <c r="S4517" i="1" s="1" a="1"/>
  <c r="S4517" i="1" s="1"/>
  <c r="O4509" i="1"/>
  <c r="S4509" i="1" s="1" a="1"/>
  <c r="S4509" i="1" s="1"/>
  <c r="O4501" i="1"/>
  <c r="S4501" i="1" s="1" a="1"/>
  <c r="S4501" i="1" s="1"/>
  <c r="O4493" i="1"/>
  <c r="S4493" i="1" s="1" a="1"/>
  <c r="S4493" i="1" s="1"/>
  <c r="O4485" i="1"/>
  <c r="S4485" i="1" s="1" a="1"/>
  <c r="S4485" i="1" s="1"/>
  <c r="O4477" i="1"/>
  <c r="S4477" i="1" s="1" a="1"/>
  <c r="S4477" i="1" s="1"/>
  <c r="O4469" i="1"/>
  <c r="S4469" i="1" s="1" a="1"/>
  <c r="S4469" i="1" s="1"/>
  <c r="O4461" i="1"/>
  <c r="S4461" i="1" s="1" a="1"/>
  <c r="S4461" i="1" s="1"/>
  <c r="O4453" i="1"/>
  <c r="S4453" i="1" s="1" a="1"/>
  <c r="S4453" i="1" s="1"/>
  <c r="O4445" i="1"/>
  <c r="S4445" i="1" s="1" a="1"/>
  <c r="S4445" i="1" s="1"/>
  <c r="O4437" i="1"/>
  <c r="S4437" i="1" s="1" a="1"/>
  <c r="S4437" i="1" s="1"/>
  <c r="O4429" i="1"/>
  <c r="S4429" i="1" s="1" a="1"/>
  <c r="S4429" i="1" s="1"/>
  <c r="O4421" i="1"/>
  <c r="S4421" i="1" s="1" a="1"/>
  <c r="S4421" i="1" s="1"/>
  <c r="O4413" i="1"/>
  <c r="S4413" i="1" s="1" a="1"/>
  <c r="S4413" i="1" s="1"/>
  <c r="O4405" i="1"/>
  <c r="S4405" i="1" s="1" a="1"/>
  <c r="S4405" i="1" s="1"/>
  <c r="O4397" i="1"/>
  <c r="S4397" i="1" s="1" a="1"/>
  <c r="S4397" i="1" s="1"/>
  <c r="O4389" i="1"/>
  <c r="S4389" i="1" s="1" a="1"/>
  <c r="S4389" i="1" s="1"/>
  <c r="O4381" i="1"/>
  <c r="S4381" i="1" s="1" a="1"/>
  <c r="S4381" i="1" s="1"/>
  <c r="O4373" i="1"/>
  <c r="S4373" i="1" s="1" a="1"/>
  <c r="S4373" i="1" s="1"/>
  <c r="O4365" i="1"/>
  <c r="S4365" i="1" s="1" a="1"/>
  <c r="S4365" i="1" s="1"/>
  <c r="O4357" i="1"/>
  <c r="S4357" i="1" s="1" a="1"/>
  <c r="S4357" i="1" s="1"/>
  <c r="O4349" i="1"/>
  <c r="S4349" i="1" s="1" a="1"/>
  <c r="S4349" i="1" s="1"/>
  <c r="O4341" i="1"/>
  <c r="S4341" i="1" s="1" a="1"/>
  <c r="S4341" i="1" s="1"/>
  <c r="O4333" i="1"/>
  <c r="S4333" i="1" s="1" a="1"/>
  <c r="S4333" i="1" s="1"/>
  <c r="O4325" i="1"/>
  <c r="S4325" i="1" s="1" a="1"/>
  <c r="S4325" i="1" s="1"/>
  <c r="O4317" i="1"/>
  <c r="S4317" i="1" s="1" a="1"/>
  <c r="S4317" i="1" s="1"/>
  <c r="O4309" i="1"/>
  <c r="S4309" i="1" s="1" a="1"/>
  <c r="S4309" i="1" s="1"/>
  <c r="O4301" i="1"/>
  <c r="S4301" i="1" s="1" a="1"/>
  <c r="S4301" i="1" s="1"/>
  <c r="O4293" i="1"/>
  <c r="S4293" i="1" s="1" a="1"/>
  <c r="S4293" i="1" s="1"/>
  <c r="O4285" i="1"/>
  <c r="S4285" i="1" s="1" a="1"/>
  <c r="S4285" i="1" s="1"/>
  <c r="O4277" i="1"/>
  <c r="S4277" i="1" s="1" a="1"/>
  <c r="S4277" i="1" s="1"/>
  <c r="O4269" i="1"/>
  <c r="S4269" i="1" s="1" a="1"/>
  <c r="S4269" i="1" s="1"/>
  <c r="O4261" i="1"/>
  <c r="S4261" i="1" s="1" a="1"/>
  <c r="S4261" i="1" s="1"/>
  <c r="O4253" i="1"/>
  <c r="S4253" i="1" s="1" a="1"/>
  <c r="S4253" i="1" s="1"/>
  <c r="O4245" i="1"/>
  <c r="S4245" i="1" s="1" a="1"/>
  <c r="S4245" i="1" s="1"/>
  <c r="O4237" i="1"/>
  <c r="S4237" i="1" s="1" a="1"/>
  <c r="S4237" i="1" s="1"/>
  <c r="O4229" i="1"/>
  <c r="S4229" i="1" s="1" a="1"/>
  <c r="S4229" i="1" s="1"/>
  <c r="O4221" i="1"/>
  <c r="S4221" i="1" s="1" a="1"/>
  <c r="S4221" i="1" s="1"/>
  <c r="O4213" i="1"/>
  <c r="S4213" i="1" s="1" a="1"/>
  <c r="S4213" i="1" s="1"/>
  <c r="O4205" i="1"/>
  <c r="S4205" i="1" s="1" a="1"/>
  <c r="S4205" i="1" s="1"/>
  <c r="O4197" i="1"/>
  <c r="S4197" i="1" s="1" a="1"/>
  <c r="S4197" i="1" s="1"/>
  <c r="O4189" i="1"/>
  <c r="S4189" i="1" s="1" a="1"/>
  <c r="S4189" i="1" s="1"/>
  <c r="O4181" i="1"/>
  <c r="S4181" i="1" s="1" a="1"/>
  <c r="S4181" i="1" s="1"/>
  <c r="O4173" i="1"/>
  <c r="S4173" i="1" s="1" a="1"/>
  <c r="S4173" i="1" s="1"/>
  <c r="O4165" i="1"/>
  <c r="S4165" i="1" s="1" a="1"/>
  <c r="S4165" i="1" s="1"/>
  <c r="O4157" i="1"/>
  <c r="S4157" i="1" s="1" a="1"/>
  <c r="S4157" i="1" s="1"/>
  <c r="O4149" i="1"/>
  <c r="S4149" i="1" s="1" a="1"/>
  <c r="S4149" i="1" s="1"/>
  <c r="O4141" i="1"/>
  <c r="S4141" i="1" s="1" a="1"/>
  <c r="S4141" i="1" s="1"/>
  <c r="O4133" i="1"/>
  <c r="S4133" i="1" s="1" a="1"/>
  <c r="S4133" i="1" s="1"/>
  <c r="O4125" i="1"/>
  <c r="S4125" i="1" s="1" a="1"/>
  <c r="S4125" i="1" s="1"/>
  <c r="O4117" i="1"/>
  <c r="S4117" i="1" s="1" a="1"/>
  <c r="S4117" i="1" s="1"/>
  <c r="O4109" i="1"/>
  <c r="S4109" i="1" s="1" a="1"/>
  <c r="S4109" i="1" s="1"/>
  <c r="O4101" i="1"/>
  <c r="S4101" i="1" s="1" a="1"/>
  <c r="S4101" i="1" s="1"/>
  <c r="O4093" i="1"/>
  <c r="S4093" i="1" s="1" a="1"/>
  <c r="S4093" i="1" s="1"/>
  <c r="O4085" i="1"/>
  <c r="S4085" i="1" s="1" a="1"/>
  <c r="S4085" i="1" s="1"/>
  <c r="O4866" i="1"/>
  <c r="S4866" i="1" s="1" a="1"/>
  <c r="S4866" i="1" s="1"/>
  <c r="O4818" i="1"/>
  <c r="S4818" i="1" s="1" a="1"/>
  <c r="S4818" i="1" s="1"/>
  <c r="O4770" i="1"/>
  <c r="S4770" i="1" s="1" a="1"/>
  <c r="S4770" i="1" s="1"/>
  <c r="O4714" i="1"/>
  <c r="S4714" i="1" s="1" a="1"/>
  <c r="S4714" i="1" s="1"/>
  <c r="O4650" i="1"/>
  <c r="S4650" i="1" s="1" a="1"/>
  <c r="S4650" i="1" s="1"/>
  <c r="O4586" i="1"/>
  <c r="S4586" i="1" s="1" a="1"/>
  <c r="S4586" i="1" s="1"/>
  <c r="O4538" i="1"/>
  <c r="S4538" i="1" s="1" a="1"/>
  <c r="S4538" i="1" s="1"/>
  <c r="O4482" i="1"/>
  <c r="S4482" i="1" s="1" a="1"/>
  <c r="S4482" i="1" s="1"/>
  <c r="O4426" i="1"/>
  <c r="S4426" i="1" s="1" a="1"/>
  <c r="S4426" i="1" s="1"/>
  <c r="O4370" i="1"/>
  <c r="S4370" i="1" s="1" a="1"/>
  <c r="S4370" i="1" s="1"/>
  <c r="O4306" i="1"/>
  <c r="S4306" i="1" s="1" a="1"/>
  <c r="S4306" i="1" s="1"/>
  <c r="O4242" i="1"/>
  <c r="S4242" i="1" s="1" a="1"/>
  <c r="S4242" i="1" s="1"/>
  <c r="O4178" i="1"/>
  <c r="S4178" i="1" s="1" a="1"/>
  <c r="S4178" i="1" s="1"/>
  <c r="O4114" i="1"/>
  <c r="S4114" i="1" s="1" a="1"/>
  <c r="S4114" i="1" s="1"/>
  <c r="O4058" i="1"/>
  <c r="S4058" i="1" s="1" a="1"/>
  <c r="S4058" i="1" s="1"/>
  <c r="O4002" i="1"/>
  <c r="S4002" i="1" s="1" a="1"/>
  <c r="S4002" i="1" s="1"/>
  <c r="O3946" i="1"/>
  <c r="S3946" i="1" s="1" a="1"/>
  <c r="S3946" i="1" s="1"/>
  <c r="O3898" i="1"/>
  <c r="S3898" i="1" s="1" a="1"/>
  <c r="S3898" i="1" s="1"/>
  <c r="O3850" i="1"/>
  <c r="S3850" i="1" s="1" a="1"/>
  <c r="S3850" i="1" s="1"/>
  <c r="O3794" i="1"/>
  <c r="S3794" i="1" s="1" a="1"/>
  <c r="S3794" i="1" s="1"/>
  <c r="O3738" i="1"/>
  <c r="S3738" i="1" s="1" a="1"/>
  <c r="S3738" i="1" s="1"/>
  <c r="O3682" i="1"/>
  <c r="S3682" i="1" s="1" a="1"/>
  <c r="S3682" i="1" s="1"/>
  <c r="O3626" i="1"/>
  <c r="S3626" i="1" s="1" a="1"/>
  <c r="S3626" i="1" s="1"/>
  <c r="O3570" i="1"/>
  <c r="S3570" i="1" s="1" a="1"/>
  <c r="S3570" i="1" s="1"/>
  <c r="O3506" i="1"/>
  <c r="S3506" i="1" s="1" a="1"/>
  <c r="S3506" i="1" s="1"/>
  <c r="O3442" i="1"/>
  <c r="S3442" i="1" s="1" a="1"/>
  <c r="S3442" i="1" s="1"/>
  <c r="O3386" i="1"/>
  <c r="S3386" i="1" s="1" a="1"/>
  <c r="S3386" i="1" s="1"/>
  <c r="O3330" i="1"/>
  <c r="S3330" i="1" s="1" a="1"/>
  <c r="S3330" i="1" s="1"/>
  <c r="O3274" i="1"/>
  <c r="S3274" i="1" s="1" a="1"/>
  <c r="S3274" i="1" s="1"/>
  <c r="O3218" i="1"/>
  <c r="S3218" i="1" s="1" a="1"/>
  <c r="S3218" i="1" s="1"/>
  <c r="O3146" i="1"/>
  <c r="S3146" i="1" s="1" a="1"/>
  <c r="S3146" i="1" s="1"/>
  <c r="O3090" i="1"/>
  <c r="S3090" i="1" s="1" a="1"/>
  <c r="S3090" i="1" s="1"/>
  <c r="O3034" i="1"/>
  <c r="S3034" i="1" s="1" a="1"/>
  <c r="S3034" i="1" s="1"/>
  <c r="O2962" i="1"/>
  <c r="S2962" i="1" s="1" a="1"/>
  <c r="S2962" i="1" s="1"/>
  <c r="O2906" i="1"/>
  <c r="S2906" i="1" s="1" a="1"/>
  <c r="S2906" i="1" s="1"/>
  <c r="O2858" i="1"/>
  <c r="S2858" i="1" s="1" a="1"/>
  <c r="S2858" i="1" s="1"/>
  <c r="O2786" i="1"/>
  <c r="S2786" i="1" s="1" a="1"/>
  <c r="S2786" i="1" s="1"/>
  <c r="O2722" i="1"/>
  <c r="S2722" i="1" s="1" a="1"/>
  <c r="S2722" i="1" s="1"/>
  <c r="O2666" i="1"/>
  <c r="S2666" i="1" s="1" a="1"/>
  <c r="S2666" i="1" s="1"/>
  <c r="O2610" i="1"/>
  <c r="S2610" i="1" s="1" a="1"/>
  <c r="S2610" i="1" s="1"/>
  <c r="O2554" i="1"/>
  <c r="S2554" i="1" s="1" a="1"/>
  <c r="S2554" i="1" s="1"/>
  <c r="O2506" i="1"/>
  <c r="S2506" i="1" s="1" a="1"/>
  <c r="S2506" i="1" s="1"/>
  <c r="O2434" i="1"/>
  <c r="S2434" i="1" s="1" a="1"/>
  <c r="S2434" i="1" s="1"/>
  <c r="O2386" i="1"/>
  <c r="S2386" i="1" s="1" a="1"/>
  <c r="S2386" i="1" s="1"/>
  <c r="O2322" i="1"/>
  <c r="S2322" i="1" s="1" a="1"/>
  <c r="S2322" i="1" s="1"/>
  <c r="O2266" i="1"/>
  <c r="S2266" i="1" s="1" a="1"/>
  <c r="S2266" i="1" s="1"/>
  <c r="O2210" i="1"/>
  <c r="S2210" i="1" s="1" a="1"/>
  <c r="S2210" i="1" s="1"/>
  <c r="O2162" i="1"/>
  <c r="S2162" i="1" s="1" a="1"/>
  <c r="S2162" i="1" s="1"/>
  <c r="O2106" i="1"/>
  <c r="S2106" i="1" s="1" a="1"/>
  <c r="S2106" i="1" s="1"/>
  <c r="O2050" i="1"/>
  <c r="S2050" i="1" s="1" a="1"/>
  <c r="S2050" i="1" s="1"/>
  <c r="O1986" i="1"/>
  <c r="S1986" i="1" s="1" a="1"/>
  <c r="S1986" i="1" s="1"/>
  <c r="O1922" i="1"/>
  <c r="S1922" i="1" s="1" a="1"/>
  <c r="S1922" i="1" s="1"/>
  <c r="O1866" i="1"/>
  <c r="S1866" i="1" s="1" a="1"/>
  <c r="S1866" i="1" s="1"/>
  <c r="O1810" i="1"/>
  <c r="S1810" i="1" s="1" a="1"/>
  <c r="S1810" i="1" s="1"/>
  <c r="O1754" i="1"/>
  <c r="S1754" i="1" s="1" a="1"/>
  <c r="S1754" i="1" s="1"/>
  <c r="O1698" i="1"/>
  <c r="S1698" i="1" s="1" a="1"/>
  <c r="S1698" i="1" s="1"/>
  <c r="O1642" i="1"/>
  <c r="S1642" i="1" s="1" a="1"/>
  <c r="S1642" i="1" s="1"/>
  <c r="O1594" i="1"/>
  <c r="S1594" i="1" s="1" a="1"/>
  <c r="S1594" i="1" s="1"/>
  <c r="O1538" i="1"/>
  <c r="S1538" i="1" s="1" a="1"/>
  <c r="S1538" i="1" s="1"/>
  <c r="O1474" i="1"/>
  <c r="S1474" i="1" s="1" a="1"/>
  <c r="S1474" i="1" s="1"/>
  <c r="O1410" i="1"/>
  <c r="S1410" i="1" s="1" a="1"/>
  <c r="S1410" i="1" s="1"/>
  <c r="O1354" i="1"/>
  <c r="S1354" i="1" s="1" a="1"/>
  <c r="S1354" i="1" s="1"/>
  <c r="O1306" i="1"/>
  <c r="S1306" i="1" s="1" a="1"/>
  <c r="S1306" i="1" s="1"/>
  <c r="O1258" i="1"/>
  <c r="S1258" i="1" s="1" a="1"/>
  <c r="S1258" i="1" s="1"/>
  <c r="O1194" i="1"/>
  <c r="S1194" i="1" s="1" a="1"/>
  <c r="S1194" i="1" s="1"/>
  <c r="O1138" i="1"/>
  <c r="S1138" i="1" s="1" a="1"/>
  <c r="S1138" i="1" s="1"/>
  <c r="O1082" i="1"/>
  <c r="S1082" i="1" s="1" a="1"/>
  <c r="S1082" i="1" s="1"/>
  <c r="O1026" i="1"/>
  <c r="S1026" i="1" s="1" a="1"/>
  <c r="S1026" i="1" s="1"/>
  <c r="O970" i="1"/>
  <c r="S970" i="1" s="1" a="1"/>
  <c r="S970" i="1" s="1"/>
  <c r="O914" i="1"/>
  <c r="S914" i="1" s="1" a="1"/>
  <c r="S914" i="1" s="1"/>
  <c r="O858" i="1"/>
  <c r="S858" i="1" s="1" a="1"/>
  <c r="S858" i="1" s="1"/>
  <c r="O802" i="1"/>
  <c r="S802" i="1" s="1" a="1"/>
  <c r="S802" i="1" s="1"/>
  <c r="O746" i="1"/>
  <c r="S746" i="1" s="1" a="1"/>
  <c r="S746" i="1" s="1"/>
  <c r="O690" i="1"/>
  <c r="S690" i="1" s="1" a="1"/>
  <c r="S690" i="1" s="1"/>
  <c r="O634" i="1"/>
  <c r="S634" i="1" s="1" a="1"/>
  <c r="S634" i="1" s="1"/>
  <c r="O570" i="1"/>
  <c r="S570" i="1" s="1" a="1"/>
  <c r="S570" i="1" s="1"/>
  <c r="O506" i="1"/>
  <c r="S506" i="1" s="1" a="1"/>
  <c r="S506" i="1" s="1"/>
  <c r="O418" i="1"/>
  <c r="S418" i="1" s="1" a="1"/>
  <c r="S418" i="1" s="1"/>
  <c r="O66" i="1"/>
  <c r="S66" i="1" s="1" a="1"/>
  <c r="S66" i="1" s="1"/>
  <c r="O4988" i="1"/>
  <c r="S4988" i="1" s="1" a="1"/>
  <c r="S4988" i="1" s="1"/>
  <c r="O4980" i="1"/>
  <c r="S4980" i="1" s="1" a="1"/>
  <c r="S4980" i="1" s="1"/>
  <c r="O4972" i="1"/>
  <c r="S4972" i="1" s="1" a="1"/>
  <c r="S4972" i="1" s="1"/>
  <c r="O4964" i="1"/>
  <c r="S4964" i="1" s="1" a="1"/>
  <c r="S4964" i="1" s="1"/>
  <c r="O4956" i="1"/>
  <c r="S4956" i="1" s="1" a="1"/>
  <c r="S4956" i="1" s="1"/>
  <c r="O4948" i="1"/>
  <c r="S4948" i="1" s="1" a="1"/>
  <c r="S4948" i="1" s="1"/>
  <c r="O4940" i="1"/>
  <c r="S4940" i="1" s="1" a="1"/>
  <c r="S4940" i="1" s="1"/>
  <c r="O4932" i="1"/>
  <c r="S4932" i="1" s="1" a="1"/>
  <c r="S4932" i="1" s="1"/>
  <c r="O4924" i="1"/>
  <c r="S4924" i="1" s="1" a="1"/>
  <c r="S4924" i="1" s="1"/>
  <c r="O4916" i="1"/>
  <c r="S4916" i="1" s="1" a="1"/>
  <c r="S4916" i="1" s="1"/>
  <c r="O4908" i="1"/>
  <c r="S4908" i="1" s="1" a="1"/>
  <c r="S4908" i="1" s="1"/>
  <c r="O4900" i="1"/>
  <c r="S4900" i="1" s="1" a="1"/>
  <c r="S4900" i="1" s="1"/>
  <c r="O4892" i="1"/>
  <c r="S4892" i="1" s="1" a="1"/>
  <c r="S4892" i="1" s="1"/>
  <c r="O4884" i="1"/>
  <c r="S4884" i="1" s="1" a="1"/>
  <c r="S4884" i="1" s="1"/>
  <c r="O4876" i="1"/>
  <c r="S4876" i="1" s="1" a="1"/>
  <c r="S4876" i="1" s="1"/>
  <c r="O4868" i="1"/>
  <c r="S4868" i="1" s="1" a="1"/>
  <c r="S4868" i="1" s="1"/>
  <c r="O4860" i="1"/>
  <c r="S4860" i="1" s="1" a="1"/>
  <c r="S4860" i="1" s="1"/>
  <c r="O4852" i="1"/>
  <c r="S4852" i="1" s="1" a="1"/>
  <c r="S4852" i="1" s="1"/>
  <c r="O4844" i="1"/>
  <c r="S4844" i="1" s="1" a="1"/>
  <c r="S4844" i="1" s="1"/>
  <c r="O4836" i="1"/>
  <c r="S4836" i="1" s="1" a="1"/>
  <c r="S4836" i="1" s="1"/>
  <c r="O4828" i="1"/>
  <c r="S4828" i="1" s="1" a="1"/>
  <c r="S4828" i="1" s="1"/>
  <c r="O4820" i="1"/>
  <c r="S4820" i="1" s="1" a="1"/>
  <c r="S4820" i="1" s="1"/>
  <c r="O4812" i="1"/>
  <c r="S4812" i="1" s="1" a="1"/>
  <c r="S4812" i="1" s="1"/>
  <c r="O4804" i="1"/>
  <c r="S4804" i="1" s="1" a="1"/>
  <c r="S4804" i="1" s="1"/>
  <c r="O4796" i="1"/>
  <c r="S4796" i="1" s="1" a="1"/>
  <c r="S4796" i="1" s="1"/>
  <c r="O4788" i="1"/>
  <c r="S4788" i="1" s="1" a="1"/>
  <c r="S4788" i="1" s="1"/>
  <c r="O4780" i="1"/>
  <c r="S4780" i="1" s="1" a="1"/>
  <c r="S4780" i="1" s="1"/>
  <c r="O4772" i="1"/>
  <c r="S4772" i="1" s="1" a="1"/>
  <c r="S4772" i="1" s="1"/>
  <c r="O4764" i="1"/>
  <c r="S4764" i="1" s="1" a="1"/>
  <c r="S4764" i="1" s="1"/>
  <c r="O4756" i="1"/>
  <c r="S4756" i="1" s="1" a="1"/>
  <c r="S4756" i="1" s="1"/>
  <c r="O4748" i="1"/>
  <c r="S4748" i="1" s="1" a="1"/>
  <c r="S4748" i="1" s="1"/>
  <c r="O4740" i="1"/>
  <c r="S4740" i="1" s="1" a="1"/>
  <c r="S4740" i="1" s="1"/>
  <c r="O4732" i="1"/>
  <c r="S4732" i="1" s="1" a="1"/>
  <c r="S4732" i="1" s="1"/>
  <c r="O4724" i="1"/>
  <c r="S4724" i="1" s="1" a="1"/>
  <c r="S4724" i="1" s="1"/>
  <c r="O4716" i="1"/>
  <c r="S4716" i="1" s="1" a="1"/>
  <c r="S4716" i="1" s="1"/>
  <c r="O4708" i="1"/>
  <c r="S4708" i="1" s="1" a="1"/>
  <c r="S4708" i="1" s="1"/>
  <c r="O4700" i="1"/>
  <c r="S4700" i="1" s="1" a="1"/>
  <c r="S4700" i="1" s="1"/>
  <c r="O4692" i="1"/>
  <c r="S4692" i="1" s="1" a="1"/>
  <c r="S4692" i="1" s="1"/>
  <c r="O4684" i="1"/>
  <c r="S4684" i="1" s="1" a="1"/>
  <c r="S4684" i="1" s="1"/>
  <c r="O4676" i="1"/>
  <c r="S4676" i="1" s="1" a="1"/>
  <c r="S4676" i="1" s="1"/>
  <c r="O4668" i="1"/>
  <c r="S4668" i="1" s="1" a="1"/>
  <c r="S4668" i="1" s="1"/>
  <c r="O4660" i="1"/>
  <c r="S4660" i="1" s="1" a="1"/>
  <c r="S4660" i="1" s="1"/>
  <c r="O4652" i="1"/>
  <c r="S4652" i="1" s="1" a="1"/>
  <c r="S4652" i="1" s="1"/>
  <c r="O4644" i="1"/>
  <c r="S4644" i="1" s="1" a="1"/>
  <c r="S4644" i="1" s="1"/>
  <c r="O4636" i="1"/>
  <c r="S4636" i="1" s="1" a="1"/>
  <c r="S4636" i="1" s="1"/>
  <c r="O4628" i="1"/>
  <c r="S4628" i="1" s="1" a="1"/>
  <c r="S4628" i="1" s="1"/>
  <c r="O4620" i="1"/>
  <c r="S4620" i="1" s="1" a="1"/>
  <c r="S4620" i="1" s="1"/>
  <c r="O4612" i="1"/>
  <c r="S4612" i="1" s="1" a="1"/>
  <c r="S4612" i="1" s="1"/>
  <c r="O4604" i="1"/>
  <c r="S4604" i="1" s="1" a="1"/>
  <c r="S4604" i="1" s="1"/>
  <c r="O4596" i="1"/>
  <c r="S4596" i="1" s="1" a="1"/>
  <c r="S4596" i="1" s="1"/>
  <c r="O4588" i="1"/>
  <c r="S4588" i="1" s="1" a="1"/>
  <c r="S4588" i="1" s="1"/>
  <c r="O4580" i="1"/>
  <c r="S4580" i="1" s="1" a="1"/>
  <c r="S4580" i="1" s="1"/>
  <c r="O4572" i="1"/>
  <c r="S4572" i="1" s="1" a="1"/>
  <c r="S4572" i="1" s="1"/>
  <c r="O4564" i="1"/>
  <c r="S4564" i="1" s="1" a="1"/>
  <c r="S4564" i="1" s="1"/>
  <c r="O4556" i="1"/>
  <c r="S4556" i="1" s="1" a="1"/>
  <c r="S4556" i="1" s="1"/>
  <c r="O4548" i="1"/>
  <c r="S4548" i="1" s="1" a="1"/>
  <c r="S4548" i="1" s="1"/>
  <c r="O4540" i="1"/>
  <c r="S4540" i="1" s="1" a="1"/>
  <c r="S4540" i="1" s="1"/>
  <c r="O4532" i="1"/>
  <c r="S4532" i="1" s="1" a="1"/>
  <c r="S4532" i="1" s="1"/>
  <c r="O4524" i="1"/>
  <c r="S4524" i="1" s="1" a="1"/>
  <c r="S4524" i="1" s="1"/>
  <c r="O4516" i="1"/>
  <c r="S4516" i="1" s="1" a="1"/>
  <c r="S4516" i="1" s="1"/>
  <c r="O4508" i="1"/>
  <c r="S4508" i="1" s="1" a="1"/>
  <c r="S4508" i="1" s="1"/>
  <c r="O4500" i="1"/>
  <c r="S4500" i="1" s="1" a="1"/>
  <c r="S4500" i="1" s="1"/>
  <c r="O4492" i="1"/>
  <c r="S4492" i="1" s="1" a="1"/>
  <c r="S4492" i="1" s="1"/>
  <c r="O4484" i="1"/>
  <c r="S4484" i="1" s="1" a="1"/>
  <c r="S4484" i="1" s="1"/>
  <c r="O4476" i="1"/>
  <c r="S4476" i="1" s="1" a="1"/>
  <c r="S4476" i="1" s="1"/>
  <c r="O4468" i="1"/>
  <c r="S4468" i="1" s="1" a="1"/>
  <c r="S4468" i="1" s="1"/>
  <c r="O4460" i="1"/>
  <c r="S4460" i="1" s="1" a="1"/>
  <c r="S4460" i="1" s="1"/>
  <c r="O4452" i="1"/>
  <c r="S4452" i="1" s="1" a="1"/>
  <c r="S4452" i="1" s="1"/>
  <c r="O4444" i="1"/>
  <c r="S4444" i="1" s="1" a="1"/>
  <c r="S4444" i="1" s="1"/>
  <c r="O4436" i="1"/>
  <c r="S4436" i="1" s="1" a="1"/>
  <c r="S4436" i="1" s="1"/>
  <c r="O4428" i="1"/>
  <c r="S4428" i="1" s="1" a="1"/>
  <c r="S4428" i="1" s="1"/>
  <c r="O4420" i="1"/>
  <c r="S4420" i="1" s="1" a="1"/>
  <c r="S4420" i="1" s="1"/>
  <c r="O4412" i="1"/>
  <c r="S4412" i="1" s="1" a="1"/>
  <c r="S4412" i="1" s="1"/>
  <c r="O4404" i="1"/>
  <c r="S4404" i="1" s="1" a="1"/>
  <c r="S4404" i="1" s="1"/>
  <c r="O4396" i="1"/>
  <c r="S4396" i="1" s="1" a="1"/>
  <c r="S4396" i="1" s="1"/>
  <c r="O4388" i="1"/>
  <c r="S4388" i="1" s="1" a="1"/>
  <c r="S4388" i="1" s="1"/>
  <c r="O4380" i="1"/>
  <c r="S4380" i="1" s="1" a="1"/>
  <c r="S4380" i="1" s="1"/>
  <c r="O4372" i="1"/>
  <c r="S4372" i="1" s="1" a="1"/>
  <c r="S4372" i="1" s="1"/>
  <c r="O4364" i="1"/>
  <c r="S4364" i="1" s="1" a="1"/>
  <c r="S4364" i="1" s="1"/>
  <c r="O4356" i="1"/>
  <c r="S4356" i="1" s="1" a="1"/>
  <c r="S4356" i="1" s="1"/>
  <c r="O4348" i="1"/>
  <c r="S4348" i="1" s="1" a="1"/>
  <c r="S4348" i="1" s="1"/>
  <c r="O4340" i="1"/>
  <c r="S4340" i="1" s="1" a="1"/>
  <c r="S4340" i="1" s="1"/>
  <c r="O4332" i="1"/>
  <c r="S4332" i="1" s="1" a="1"/>
  <c r="S4332" i="1" s="1"/>
  <c r="O4324" i="1"/>
  <c r="S4324" i="1" s="1" a="1"/>
  <c r="S4324" i="1" s="1"/>
  <c r="O4316" i="1"/>
  <c r="S4316" i="1" s="1" a="1"/>
  <c r="S4316" i="1" s="1"/>
  <c r="O4308" i="1"/>
  <c r="S4308" i="1" s="1" a="1"/>
  <c r="S4308" i="1" s="1"/>
  <c r="O4300" i="1"/>
  <c r="S4300" i="1" s="1" a="1"/>
  <c r="S4300" i="1" s="1"/>
  <c r="O4292" i="1"/>
  <c r="S4292" i="1" s="1" a="1"/>
  <c r="S4292" i="1" s="1"/>
  <c r="O4284" i="1"/>
  <c r="S4284" i="1" s="1" a="1"/>
  <c r="S4284" i="1" s="1"/>
  <c r="O4276" i="1"/>
  <c r="S4276" i="1" s="1" a="1"/>
  <c r="S4276" i="1" s="1"/>
  <c r="O4268" i="1"/>
  <c r="S4268" i="1" s="1" a="1"/>
  <c r="S4268" i="1" s="1"/>
  <c r="O4260" i="1"/>
  <c r="S4260" i="1" s="1" a="1"/>
  <c r="S4260" i="1" s="1"/>
  <c r="O4252" i="1"/>
  <c r="S4252" i="1" s="1" a="1"/>
  <c r="S4252" i="1" s="1"/>
  <c r="O4244" i="1"/>
  <c r="S4244" i="1" s="1" a="1"/>
  <c r="S4244" i="1" s="1"/>
  <c r="O4236" i="1"/>
  <c r="S4236" i="1" s="1" a="1"/>
  <c r="S4236" i="1" s="1"/>
  <c r="O4228" i="1"/>
  <c r="S4228" i="1" s="1" a="1"/>
  <c r="S4228" i="1" s="1"/>
  <c r="O4220" i="1"/>
  <c r="S4220" i="1" s="1" a="1"/>
  <c r="S4220" i="1" s="1"/>
  <c r="O4212" i="1"/>
  <c r="S4212" i="1" s="1" a="1"/>
  <c r="S4212" i="1" s="1"/>
  <c r="O4204" i="1"/>
  <c r="S4204" i="1" s="1" a="1"/>
  <c r="S4204" i="1" s="1"/>
  <c r="O4196" i="1"/>
  <c r="S4196" i="1" s="1" a="1"/>
  <c r="S4196" i="1" s="1"/>
  <c r="O4188" i="1"/>
  <c r="S4188" i="1" s="1" a="1"/>
  <c r="S4188" i="1" s="1"/>
  <c r="O4180" i="1"/>
  <c r="S4180" i="1" s="1" a="1"/>
  <c r="S4180" i="1" s="1"/>
  <c r="O4172" i="1"/>
  <c r="S4172" i="1" s="1" a="1"/>
  <c r="S4172" i="1" s="1"/>
  <c r="O4164" i="1"/>
  <c r="S4164" i="1" s="1" a="1"/>
  <c r="S4164" i="1" s="1"/>
  <c r="O4156" i="1"/>
  <c r="S4156" i="1" s="1" a="1"/>
  <c r="S4156" i="1" s="1"/>
  <c r="O4148" i="1"/>
  <c r="S4148" i="1" s="1" a="1"/>
  <c r="S4148" i="1" s="1"/>
  <c r="O4140" i="1"/>
  <c r="S4140" i="1" s="1" a="1"/>
  <c r="S4140" i="1" s="1"/>
  <c r="O4132" i="1"/>
  <c r="S4132" i="1" s="1" a="1"/>
  <c r="S4132" i="1" s="1"/>
  <c r="O4124" i="1"/>
  <c r="S4124" i="1" s="1" a="1"/>
  <c r="S4124" i="1" s="1"/>
  <c r="O4116" i="1"/>
  <c r="S4116" i="1" s="1" a="1"/>
  <c r="S4116" i="1" s="1"/>
  <c r="O4108" i="1"/>
  <c r="S4108" i="1" s="1" a="1"/>
  <c r="S4108" i="1" s="1"/>
  <c r="O4100" i="1"/>
  <c r="S4100" i="1" s="1" a="1"/>
  <c r="S4100" i="1" s="1"/>
  <c r="O4092" i="1"/>
  <c r="S4092" i="1" s="1" a="1"/>
  <c r="S4092" i="1" s="1"/>
  <c r="O4084" i="1"/>
  <c r="S4084" i="1" s="1" a="1"/>
  <c r="S4084" i="1" s="1"/>
  <c r="O4076" i="1"/>
  <c r="S4076" i="1" s="1" a="1"/>
  <c r="S4076" i="1" s="1"/>
  <c r="O4068" i="1"/>
  <c r="S4068" i="1" s="1" a="1"/>
  <c r="S4068" i="1" s="1"/>
  <c r="O4060" i="1"/>
  <c r="S4060" i="1" s="1" a="1"/>
  <c r="S4060" i="1" s="1"/>
  <c r="O4052" i="1"/>
  <c r="S4052" i="1" s="1" a="1"/>
  <c r="S4052" i="1" s="1"/>
  <c r="O4044" i="1"/>
  <c r="S4044" i="1" s="1" a="1"/>
  <c r="S4044" i="1" s="1"/>
  <c r="O4962" i="1"/>
  <c r="S4962" i="1" s="1" a="1"/>
  <c r="S4962" i="1" s="1"/>
  <c r="O4914" i="1"/>
  <c r="S4914" i="1" s="1" a="1"/>
  <c r="S4914" i="1" s="1"/>
  <c r="O4858" i="1"/>
  <c r="S4858" i="1" s="1" a="1"/>
  <c r="S4858" i="1" s="1"/>
  <c r="O4810" i="1"/>
  <c r="S4810" i="1" s="1" a="1"/>
  <c r="S4810" i="1" s="1"/>
  <c r="O4754" i="1"/>
  <c r="S4754" i="1" s="1" a="1"/>
  <c r="S4754" i="1" s="1"/>
  <c r="O4698" i="1"/>
  <c r="S4698" i="1" s="1" a="1"/>
  <c r="S4698" i="1" s="1"/>
  <c r="O4642" i="1"/>
  <c r="S4642" i="1" s="1" a="1"/>
  <c r="S4642" i="1" s="1"/>
  <c r="O4594" i="1"/>
  <c r="S4594" i="1" s="1" a="1"/>
  <c r="S4594" i="1" s="1"/>
  <c r="O4546" i="1"/>
  <c r="S4546" i="1" s="1" a="1"/>
  <c r="S4546" i="1" s="1"/>
  <c r="O4490" i="1"/>
  <c r="S4490" i="1" s="1" a="1"/>
  <c r="S4490" i="1" s="1"/>
  <c r="O4442" i="1"/>
  <c r="S4442" i="1" s="1" a="1"/>
  <c r="S4442" i="1" s="1"/>
  <c r="O4394" i="1"/>
  <c r="S4394" i="1" s="1" a="1"/>
  <c r="S4394" i="1" s="1"/>
  <c r="O4346" i="1"/>
  <c r="S4346" i="1" s="1" a="1"/>
  <c r="S4346" i="1" s="1"/>
  <c r="O4298" i="1"/>
  <c r="S4298" i="1" s="1" a="1"/>
  <c r="S4298" i="1" s="1"/>
  <c r="O4250" i="1"/>
  <c r="S4250" i="1" s="1" a="1"/>
  <c r="S4250" i="1" s="1"/>
  <c r="O4202" i="1"/>
  <c r="S4202" i="1" s="1" a="1"/>
  <c r="S4202" i="1" s="1"/>
  <c r="O4154" i="1"/>
  <c r="S4154" i="1" s="1" a="1"/>
  <c r="S4154" i="1" s="1"/>
  <c r="O4098" i="1"/>
  <c r="S4098" i="1" s="1" a="1"/>
  <c r="S4098" i="1" s="1"/>
  <c r="O4034" i="1"/>
  <c r="S4034" i="1" s="1" a="1"/>
  <c r="S4034" i="1" s="1"/>
  <c r="O3986" i="1"/>
  <c r="S3986" i="1" s="1" a="1"/>
  <c r="S3986" i="1" s="1"/>
  <c r="O3930" i="1"/>
  <c r="S3930" i="1" s="1" a="1"/>
  <c r="S3930" i="1" s="1"/>
  <c r="O3874" i="1"/>
  <c r="S3874" i="1" s="1" a="1"/>
  <c r="S3874" i="1" s="1"/>
  <c r="O3818" i="1"/>
  <c r="S3818" i="1" s="1" a="1"/>
  <c r="S3818" i="1" s="1"/>
  <c r="O3770" i="1"/>
  <c r="S3770" i="1" s="1" a="1"/>
  <c r="S3770" i="1" s="1"/>
  <c r="O3714" i="1"/>
  <c r="S3714" i="1" s="1" a="1"/>
  <c r="S3714" i="1" s="1"/>
  <c r="O3650" i="1"/>
  <c r="S3650" i="1" s="1" a="1"/>
  <c r="S3650" i="1" s="1"/>
  <c r="O3594" i="1"/>
  <c r="S3594" i="1" s="1" a="1"/>
  <c r="S3594" i="1" s="1"/>
  <c r="O3538" i="1"/>
  <c r="S3538" i="1" s="1" a="1"/>
  <c r="S3538" i="1" s="1"/>
  <c r="O3482" i="1"/>
  <c r="S3482" i="1" s="1" a="1"/>
  <c r="S3482" i="1" s="1"/>
  <c r="O3426" i="1"/>
  <c r="S3426" i="1" s="1" a="1"/>
  <c r="S3426" i="1" s="1"/>
  <c r="O3370" i="1"/>
  <c r="S3370" i="1" s="1" a="1"/>
  <c r="S3370" i="1" s="1"/>
  <c r="O3314" i="1"/>
  <c r="S3314" i="1" s="1" a="1"/>
  <c r="S3314" i="1" s="1"/>
  <c r="O3258" i="1"/>
  <c r="S3258" i="1" s="1" a="1"/>
  <c r="S3258" i="1" s="1"/>
  <c r="O3210" i="1"/>
  <c r="S3210" i="1" s="1" a="1"/>
  <c r="S3210" i="1" s="1"/>
  <c r="O3154" i="1"/>
  <c r="S3154" i="1" s="1" a="1"/>
  <c r="S3154" i="1" s="1"/>
  <c r="O3098" i="1"/>
  <c r="S3098" i="1" s="1" a="1"/>
  <c r="S3098" i="1" s="1"/>
  <c r="O3042" i="1"/>
  <c r="S3042" i="1" s="1" a="1"/>
  <c r="S3042" i="1" s="1"/>
  <c r="O2986" i="1"/>
  <c r="S2986" i="1" s="1" a="1"/>
  <c r="S2986" i="1" s="1"/>
  <c r="O2938" i="1"/>
  <c r="S2938" i="1" s="1" a="1"/>
  <c r="S2938" i="1" s="1"/>
  <c r="O2882" i="1"/>
  <c r="S2882" i="1" s="1" a="1"/>
  <c r="S2882" i="1" s="1"/>
  <c r="O2818" i="1"/>
  <c r="S2818" i="1" s="1" a="1"/>
  <c r="S2818" i="1" s="1"/>
  <c r="O2762" i="1"/>
  <c r="S2762" i="1" s="1" a="1"/>
  <c r="S2762" i="1" s="1"/>
  <c r="O2714" i="1"/>
  <c r="S2714" i="1" s="1" a="1"/>
  <c r="S2714" i="1" s="1"/>
  <c r="O2658" i="1"/>
  <c r="S2658" i="1" s="1" a="1"/>
  <c r="S2658" i="1" s="1"/>
  <c r="O2602" i="1"/>
  <c r="S2602" i="1" s="1" a="1"/>
  <c r="S2602" i="1" s="1"/>
  <c r="O2538" i="1"/>
  <c r="S2538" i="1" s="1" a="1"/>
  <c r="S2538" i="1" s="1"/>
  <c r="O2482" i="1"/>
  <c r="S2482" i="1" s="1" a="1"/>
  <c r="S2482" i="1" s="1"/>
  <c r="O2450" i="1"/>
  <c r="S2450" i="1" s="1" a="1"/>
  <c r="S2450" i="1" s="1"/>
  <c r="O2370" i="1"/>
  <c r="S2370" i="1" s="1" a="1"/>
  <c r="S2370" i="1" s="1"/>
  <c r="O2314" i="1"/>
  <c r="S2314" i="1" s="1" a="1"/>
  <c r="S2314" i="1" s="1"/>
  <c r="O2258" i="1"/>
  <c r="S2258" i="1" s="1" a="1"/>
  <c r="S2258" i="1" s="1"/>
  <c r="O2202" i="1"/>
  <c r="S2202" i="1" s="1" a="1"/>
  <c r="S2202" i="1" s="1"/>
  <c r="O2154" i="1"/>
  <c r="S2154" i="1" s="1" a="1"/>
  <c r="S2154" i="1" s="1"/>
  <c r="O2090" i="1"/>
  <c r="S2090" i="1" s="1" a="1"/>
  <c r="S2090" i="1" s="1"/>
  <c r="O2042" i="1"/>
  <c r="S2042" i="1" s="1" a="1"/>
  <c r="S2042" i="1" s="1"/>
  <c r="O1978" i="1"/>
  <c r="S1978" i="1" s="1" a="1"/>
  <c r="S1978" i="1" s="1"/>
  <c r="O1930" i="1"/>
  <c r="S1930" i="1" s="1" a="1"/>
  <c r="S1930" i="1" s="1"/>
  <c r="O1874" i="1"/>
  <c r="S1874" i="1" s="1" a="1"/>
  <c r="S1874" i="1" s="1"/>
  <c r="O1826" i="1"/>
  <c r="S1826" i="1" s="1" a="1"/>
  <c r="S1826" i="1" s="1"/>
  <c r="O1770" i="1"/>
  <c r="S1770" i="1" s="1" a="1"/>
  <c r="S1770" i="1" s="1"/>
  <c r="O1714" i="1"/>
  <c r="S1714" i="1" s="1" a="1"/>
  <c r="S1714" i="1" s="1"/>
  <c r="O1658" i="1"/>
  <c r="S1658" i="1" s="1" a="1"/>
  <c r="S1658" i="1" s="1"/>
  <c r="O1610" i="1"/>
  <c r="S1610" i="1" s="1" a="1"/>
  <c r="S1610" i="1" s="1"/>
  <c r="O1562" i="1"/>
  <c r="S1562" i="1" s="1" a="1"/>
  <c r="S1562" i="1" s="1"/>
  <c r="O1514" i="1"/>
  <c r="S1514" i="1" s="1" a="1"/>
  <c r="S1514" i="1" s="1"/>
  <c r="O1458" i="1"/>
  <c r="S1458" i="1" s="1" a="1"/>
  <c r="S1458" i="1" s="1"/>
  <c r="O1394" i="1"/>
  <c r="S1394" i="1" s="1" a="1"/>
  <c r="S1394" i="1" s="1"/>
  <c r="O1210" i="1"/>
  <c r="S1210" i="1" s="1" a="1"/>
  <c r="S1210" i="1" s="1"/>
  <c r="O1154" i="1"/>
  <c r="S1154" i="1" s="1" a="1"/>
  <c r="S1154" i="1" s="1"/>
  <c r="O1090" i="1"/>
  <c r="S1090" i="1" s="1" a="1"/>
  <c r="S1090" i="1" s="1"/>
  <c r="O1034" i="1"/>
  <c r="S1034" i="1" s="1" a="1"/>
  <c r="S1034" i="1" s="1"/>
  <c r="O978" i="1"/>
  <c r="S978" i="1" s="1" a="1"/>
  <c r="S978" i="1" s="1"/>
  <c r="O922" i="1"/>
  <c r="S922" i="1" s="1" a="1"/>
  <c r="S922" i="1" s="1"/>
  <c r="O866" i="1"/>
  <c r="S866" i="1" s="1" a="1"/>
  <c r="S866" i="1" s="1"/>
  <c r="O818" i="1"/>
  <c r="S818" i="1" s="1" a="1"/>
  <c r="S818" i="1" s="1"/>
  <c r="O762" i="1"/>
  <c r="S762" i="1" s="1" a="1"/>
  <c r="S762" i="1" s="1"/>
  <c r="O706" i="1"/>
  <c r="S706" i="1" s="1" a="1"/>
  <c r="S706" i="1" s="1"/>
  <c r="O642" i="1"/>
  <c r="S642" i="1" s="1" a="1"/>
  <c r="S642" i="1" s="1"/>
  <c r="O586" i="1"/>
  <c r="S586" i="1" s="1" a="1"/>
  <c r="S586" i="1" s="1"/>
  <c r="O530" i="1"/>
  <c r="S530" i="1" s="1" a="1"/>
  <c r="S530" i="1" s="1"/>
  <c r="O474" i="1"/>
  <c r="S474" i="1" s="1" a="1"/>
  <c r="S474" i="1" s="1"/>
  <c r="O394" i="1"/>
  <c r="S394" i="1" s="1" a="1"/>
  <c r="S394" i="1" s="1"/>
  <c r="O58" i="1"/>
  <c r="S58" i="1" s="1" a="1"/>
  <c r="S58" i="1" s="1"/>
  <c r="O4996" i="1"/>
  <c r="S4996" i="1" s="1" a="1"/>
  <c r="S4996" i="1" s="1"/>
  <c r="O4995" i="1"/>
  <c r="S4995" i="1" s="1" a="1"/>
  <c r="S4995" i="1" s="1"/>
  <c r="O4987" i="1"/>
  <c r="S4987" i="1" s="1" a="1"/>
  <c r="S4987" i="1" s="1"/>
  <c r="O4979" i="1"/>
  <c r="S4979" i="1" s="1" a="1"/>
  <c r="S4979" i="1" s="1"/>
  <c r="O4971" i="1"/>
  <c r="S4971" i="1" s="1" a="1"/>
  <c r="S4971" i="1" s="1"/>
  <c r="O4963" i="1"/>
  <c r="S4963" i="1" s="1" a="1"/>
  <c r="S4963" i="1" s="1"/>
  <c r="O4955" i="1"/>
  <c r="S4955" i="1" s="1" a="1"/>
  <c r="S4955" i="1" s="1"/>
  <c r="O4947" i="1"/>
  <c r="S4947" i="1" s="1" a="1"/>
  <c r="S4947" i="1" s="1"/>
  <c r="O4939" i="1"/>
  <c r="S4939" i="1" s="1" a="1"/>
  <c r="S4939" i="1" s="1"/>
  <c r="O4931" i="1"/>
  <c r="S4931" i="1" s="1" a="1"/>
  <c r="S4931" i="1" s="1"/>
  <c r="O4923" i="1"/>
  <c r="S4923" i="1" s="1" a="1"/>
  <c r="S4923" i="1" s="1"/>
  <c r="O4915" i="1"/>
  <c r="S4915" i="1" s="1" a="1"/>
  <c r="S4915" i="1" s="1"/>
  <c r="O4907" i="1"/>
  <c r="S4907" i="1" s="1" a="1"/>
  <c r="S4907" i="1" s="1"/>
  <c r="O4899" i="1"/>
  <c r="S4899" i="1" s="1" a="1"/>
  <c r="S4899" i="1" s="1"/>
  <c r="O4891" i="1"/>
  <c r="S4891" i="1" s="1" a="1"/>
  <c r="S4891" i="1" s="1"/>
  <c r="O4883" i="1"/>
  <c r="S4883" i="1" s="1" a="1"/>
  <c r="S4883" i="1" s="1"/>
  <c r="O4875" i="1"/>
  <c r="S4875" i="1" s="1" a="1"/>
  <c r="S4875" i="1" s="1"/>
  <c r="O4867" i="1"/>
  <c r="S4867" i="1" s="1" a="1"/>
  <c r="S4867" i="1" s="1"/>
  <c r="O4859" i="1"/>
  <c r="S4859" i="1" s="1" a="1"/>
  <c r="S4859" i="1" s="1"/>
  <c r="O4851" i="1"/>
  <c r="S4851" i="1" s="1" a="1"/>
  <c r="S4851" i="1" s="1"/>
  <c r="O4843" i="1"/>
  <c r="S4843" i="1" s="1" a="1"/>
  <c r="S4843" i="1" s="1"/>
  <c r="O4835" i="1"/>
  <c r="S4835" i="1" s="1" a="1"/>
  <c r="S4835" i="1" s="1"/>
  <c r="O4827" i="1"/>
  <c r="S4827" i="1" s="1" a="1"/>
  <c r="S4827" i="1" s="1"/>
  <c r="O4819" i="1"/>
  <c r="S4819" i="1" s="1" a="1"/>
  <c r="S4819" i="1" s="1"/>
  <c r="O4811" i="1"/>
  <c r="S4811" i="1" s="1" a="1"/>
  <c r="S4811" i="1" s="1"/>
  <c r="O4803" i="1"/>
  <c r="S4803" i="1" s="1" a="1"/>
  <c r="S4803" i="1" s="1"/>
  <c r="O4795" i="1"/>
  <c r="S4795" i="1" s="1" a="1"/>
  <c r="S4795" i="1" s="1"/>
  <c r="O4787" i="1"/>
  <c r="S4787" i="1" s="1" a="1"/>
  <c r="S4787" i="1" s="1"/>
  <c r="O4779" i="1"/>
  <c r="S4779" i="1" s="1" a="1"/>
  <c r="S4779" i="1" s="1"/>
  <c r="O4771" i="1"/>
  <c r="S4771" i="1" s="1" a="1"/>
  <c r="S4771" i="1" s="1"/>
  <c r="O4763" i="1"/>
  <c r="S4763" i="1" s="1" a="1"/>
  <c r="S4763" i="1" s="1"/>
  <c r="O4755" i="1"/>
  <c r="S4755" i="1" s="1" a="1"/>
  <c r="S4755" i="1" s="1"/>
  <c r="O4747" i="1"/>
  <c r="S4747" i="1" s="1" a="1"/>
  <c r="S4747" i="1" s="1"/>
  <c r="O4739" i="1"/>
  <c r="S4739" i="1" s="1" a="1"/>
  <c r="S4739" i="1" s="1"/>
  <c r="O4731" i="1"/>
  <c r="S4731" i="1" s="1" a="1"/>
  <c r="S4731" i="1" s="1"/>
  <c r="O4723" i="1"/>
  <c r="S4723" i="1" s="1" a="1"/>
  <c r="S4723" i="1" s="1"/>
  <c r="O4715" i="1"/>
  <c r="S4715" i="1" s="1" a="1"/>
  <c r="S4715" i="1" s="1"/>
  <c r="O4707" i="1"/>
  <c r="S4707" i="1" s="1" a="1"/>
  <c r="S4707" i="1" s="1"/>
  <c r="O4699" i="1"/>
  <c r="S4699" i="1" s="1" a="1"/>
  <c r="S4699" i="1" s="1"/>
  <c r="O4691" i="1"/>
  <c r="S4691" i="1" s="1" a="1"/>
  <c r="S4691" i="1" s="1"/>
  <c r="O4683" i="1"/>
  <c r="S4683" i="1" s="1" a="1"/>
  <c r="S4683" i="1" s="1"/>
  <c r="O4675" i="1"/>
  <c r="S4675" i="1" s="1" a="1"/>
  <c r="S4675" i="1" s="1"/>
  <c r="O4667" i="1"/>
  <c r="S4667" i="1" s="1" a="1"/>
  <c r="S4667" i="1" s="1"/>
  <c r="O4659" i="1"/>
  <c r="S4659" i="1" s="1" a="1"/>
  <c r="S4659" i="1" s="1"/>
  <c r="O4651" i="1"/>
  <c r="S4651" i="1" s="1" a="1"/>
  <c r="S4651" i="1" s="1"/>
  <c r="O4643" i="1"/>
  <c r="S4643" i="1" s="1" a="1"/>
  <c r="S4643" i="1" s="1"/>
  <c r="O4635" i="1"/>
  <c r="S4635" i="1" s="1" a="1"/>
  <c r="S4635" i="1" s="1"/>
  <c r="O4627" i="1"/>
  <c r="S4627" i="1" s="1" a="1"/>
  <c r="S4627" i="1" s="1"/>
  <c r="O4619" i="1"/>
  <c r="S4619" i="1" s="1" a="1"/>
  <c r="S4619" i="1" s="1"/>
  <c r="O4611" i="1"/>
  <c r="S4611" i="1" s="1" a="1"/>
  <c r="S4611" i="1" s="1"/>
  <c r="O4603" i="1"/>
  <c r="S4603" i="1" s="1" a="1"/>
  <c r="S4603" i="1" s="1"/>
  <c r="O4595" i="1"/>
  <c r="S4595" i="1" s="1" a="1"/>
  <c r="S4595" i="1" s="1"/>
  <c r="O4587" i="1"/>
  <c r="S4587" i="1" s="1" a="1"/>
  <c r="S4587" i="1" s="1"/>
  <c r="O4579" i="1"/>
  <c r="S4579" i="1" s="1" a="1"/>
  <c r="S4579" i="1" s="1"/>
  <c r="O4571" i="1"/>
  <c r="S4571" i="1" s="1" a="1"/>
  <c r="S4571" i="1" s="1"/>
  <c r="O4563" i="1"/>
  <c r="S4563" i="1" s="1" a="1"/>
  <c r="S4563" i="1" s="1"/>
  <c r="O4555" i="1"/>
  <c r="S4555" i="1" s="1" a="1"/>
  <c r="S4555" i="1" s="1"/>
  <c r="O4547" i="1"/>
  <c r="S4547" i="1" s="1" a="1"/>
  <c r="S4547" i="1" s="1"/>
  <c r="O4539" i="1"/>
  <c r="S4539" i="1" s="1" a="1"/>
  <c r="S4539" i="1" s="1"/>
  <c r="O4531" i="1"/>
  <c r="S4531" i="1" s="1" a="1"/>
  <c r="S4531" i="1" s="1"/>
  <c r="O4523" i="1"/>
  <c r="S4523" i="1" s="1" a="1"/>
  <c r="S4523" i="1" s="1"/>
  <c r="O4515" i="1"/>
  <c r="S4515" i="1" s="1" a="1"/>
  <c r="S4515" i="1" s="1"/>
  <c r="O4507" i="1"/>
  <c r="S4507" i="1" s="1" a="1"/>
  <c r="S4507" i="1" s="1"/>
  <c r="O4499" i="1"/>
  <c r="S4499" i="1" s="1" a="1"/>
  <c r="S4499" i="1" s="1"/>
  <c r="O4491" i="1"/>
  <c r="S4491" i="1" s="1" a="1"/>
  <c r="S4491" i="1" s="1"/>
  <c r="O4483" i="1"/>
  <c r="S4483" i="1" s="1" a="1"/>
  <c r="S4483" i="1" s="1"/>
  <c r="O4475" i="1"/>
  <c r="S4475" i="1" s="1" a="1"/>
  <c r="S4475" i="1" s="1"/>
  <c r="O4467" i="1"/>
  <c r="S4467" i="1" s="1" a="1"/>
  <c r="S4467" i="1" s="1"/>
  <c r="O4459" i="1"/>
  <c r="S4459" i="1" s="1" a="1"/>
  <c r="S4459" i="1" s="1"/>
  <c r="O4451" i="1"/>
  <c r="S4451" i="1" s="1" a="1"/>
  <c r="S4451" i="1" s="1"/>
  <c r="O4443" i="1"/>
  <c r="S4443" i="1" s="1" a="1"/>
  <c r="S4443" i="1" s="1"/>
  <c r="O4435" i="1"/>
  <c r="S4435" i="1" s="1" a="1"/>
  <c r="S4435" i="1" s="1"/>
  <c r="O4427" i="1"/>
  <c r="S4427" i="1" s="1" a="1"/>
  <c r="S4427" i="1" s="1"/>
  <c r="O4419" i="1"/>
  <c r="S4419" i="1" s="1" a="1"/>
  <c r="S4419" i="1" s="1"/>
  <c r="O4411" i="1"/>
  <c r="S4411" i="1" s="1" a="1"/>
  <c r="S4411" i="1" s="1"/>
  <c r="O4403" i="1"/>
  <c r="S4403" i="1" s="1" a="1"/>
  <c r="S4403" i="1" s="1"/>
  <c r="O4395" i="1"/>
  <c r="S4395" i="1" s="1" a="1"/>
  <c r="S4395" i="1" s="1"/>
  <c r="O4387" i="1"/>
  <c r="S4387" i="1" s="1" a="1"/>
  <c r="S4387" i="1" s="1"/>
  <c r="O4379" i="1"/>
  <c r="S4379" i="1" s="1" a="1"/>
  <c r="S4379" i="1" s="1"/>
  <c r="O4371" i="1"/>
  <c r="S4371" i="1" s="1" a="1"/>
  <c r="S4371" i="1" s="1"/>
  <c r="O4363" i="1"/>
  <c r="S4363" i="1" s="1" a="1"/>
  <c r="S4363" i="1" s="1"/>
  <c r="O4355" i="1"/>
  <c r="S4355" i="1" s="1" a="1"/>
  <c r="S4355" i="1" s="1"/>
  <c r="O4347" i="1"/>
  <c r="S4347" i="1" s="1" a="1"/>
  <c r="S4347" i="1" s="1"/>
  <c r="O4339" i="1"/>
  <c r="S4339" i="1" s="1" a="1"/>
  <c r="S4339" i="1" s="1"/>
  <c r="O4331" i="1"/>
  <c r="S4331" i="1" s="1" a="1"/>
  <c r="S4331" i="1" s="1"/>
  <c r="O4323" i="1"/>
  <c r="S4323" i="1" s="1" a="1"/>
  <c r="S4323" i="1" s="1"/>
  <c r="O4315" i="1"/>
  <c r="S4315" i="1" s="1" a="1"/>
  <c r="S4315" i="1" s="1"/>
  <c r="O4307" i="1"/>
  <c r="S4307" i="1" s="1" a="1"/>
  <c r="S4307" i="1" s="1"/>
  <c r="O4299" i="1"/>
  <c r="S4299" i="1" s="1" a="1"/>
  <c r="S4299" i="1" s="1"/>
  <c r="O4291" i="1"/>
  <c r="S4291" i="1" s="1" a="1"/>
  <c r="S4291" i="1" s="1"/>
  <c r="O4283" i="1"/>
  <c r="S4283" i="1" s="1" a="1"/>
  <c r="S4283" i="1" s="1"/>
  <c r="O4275" i="1"/>
  <c r="S4275" i="1" s="1" a="1"/>
  <c r="S4275" i="1" s="1"/>
  <c r="O4267" i="1"/>
  <c r="S4267" i="1" s="1" a="1"/>
  <c r="S4267" i="1" s="1"/>
  <c r="O4259" i="1"/>
  <c r="S4259" i="1" s="1" a="1"/>
  <c r="S4259" i="1" s="1"/>
  <c r="O4251" i="1"/>
  <c r="S4251" i="1" s="1" a="1"/>
  <c r="S4251" i="1" s="1"/>
  <c r="O4243" i="1"/>
  <c r="S4243" i="1" s="1" a="1"/>
  <c r="S4243" i="1" s="1"/>
  <c r="O4235" i="1"/>
  <c r="S4235" i="1" s="1" a="1"/>
  <c r="S4235" i="1" s="1"/>
  <c r="O4227" i="1"/>
  <c r="S4227" i="1" s="1" a="1"/>
  <c r="S4227" i="1" s="1"/>
  <c r="O4219" i="1"/>
  <c r="S4219" i="1" s="1" a="1"/>
  <c r="S4219" i="1" s="1"/>
  <c r="O4211" i="1"/>
  <c r="S4211" i="1" s="1" a="1"/>
  <c r="S4211" i="1" s="1"/>
  <c r="O4203" i="1"/>
  <c r="S4203" i="1" s="1" a="1"/>
  <c r="S4203" i="1" s="1"/>
  <c r="O4195" i="1"/>
  <c r="S4195" i="1" s="1" a="1"/>
  <c r="S4195" i="1" s="1"/>
  <c r="O4187" i="1"/>
  <c r="S4187" i="1" s="1" a="1"/>
  <c r="S4187" i="1" s="1"/>
  <c r="O4179" i="1"/>
  <c r="S4179" i="1" s="1" a="1"/>
  <c r="S4179" i="1" s="1"/>
  <c r="O4171" i="1"/>
  <c r="S4171" i="1" s="1" a="1"/>
  <c r="S4171" i="1" s="1"/>
  <c r="O4163" i="1"/>
  <c r="S4163" i="1" s="1" a="1"/>
  <c r="S4163" i="1" s="1"/>
  <c r="O4155" i="1"/>
  <c r="S4155" i="1" s="1" a="1"/>
  <c r="S4155" i="1" s="1"/>
  <c r="O4147" i="1"/>
  <c r="S4147" i="1" s="1" a="1"/>
  <c r="S4147" i="1" s="1"/>
  <c r="O4139" i="1"/>
  <c r="S4139" i="1" s="1" a="1"/>
  <c r="S4139" i="1" s="1"/>
  <c r="O4131" i="1"/>
  <c r="S4131" i="1" s="1" a="1"/>
  <c r="S4131" i="1" s="1"/>
  <c r="O4123" i="1"/>
  <c r="S4123" i="1" s="1" a="1"/>
  <c r="S4123" i="1" s="1"/>
  <c r="O4115" i="1"/>
  <c r="S4115" i="1" s="1" a="1"/>
  <c r="S4115" i="1" s="1"/>
  <c r="O4107" i="1"/>
  <c r="S4107" i="1" s="1" a="1"/>
  <c r="S4107" i="1" s="1"/>
  <c r="O4099" i="1"/>
  <c r="S4099" i="1" s="1" a="1"/>
  <c r="S4099" i="1" s="1"/>
  <c r="O4091" i="1"/>
  <c r="S4091" i="1" s="1" a="1"/>
  <c r="S4091" i="1" s="1"/>
  <c r="O4083" i="1"/>
  <c r="S4083" i="1" s="1" a="1"/>
  <c r="S4083" i="1" s="1"/>
  <c r="O4073" i="1"/>
  <c r="S4073" i="1" s="1" a="1"/>
  <c r="S4073" i="1" s="1"/>
  <c r="O4065" i="1"/>
  <c r="S4065" i="1" s="1" a="1"/>
  <c r="S4065" i="1" s="1"/>
  <c r="O4057" i="1"/>
  <c r="S4057" i="1" s="1" a="1"/>
  <c r="S4057" i="1" s="1"/>
  <c r="O4049" i="1"/>
  <c r="S4049" i="1" s="1" a="1"/>
  <c r="S4049" i="1" s="1"/>
  <c r="O4041" i="1"/>
  <c r="S4041" i="1" s="1" a="1"/>
  <c r="S4041" i="1" s="1"/>
  <c r="O4033" i="1"/>
  <c r="S4033" i="1" s="1" a="1"/>
  <c r="S4033" i="1" s="1"/>
  <c r="O4025" i="1"/>
  <c r="S4025" i="1" s="1" a="1"/>
  <c r="S4025" i="1" s="1"/>
  <c r="O4017" i="1"/>
  <c r="S4017" i="1" s="1" a="1"/>
  <c r="S4017" i="1" s="1"/>
  <c r="O4009" i="1"/>
  <c r="S4009" i="1" s="1" a="1"/>
  <c r="S4009" i="1" s="1"/>
  <c r="O4001" i="1"/>
  <c r="S4001" i="1" s="1" a="1"/>
  <c r="S4001" i="1" s="1"/>
  <c r="O3993" i="1"/>
  <c r="S3993" i="1" s="1" a="1"/>
  <c r="S3993" i="1" s="1"/>
  <c r="O3985" i="1"/>
  <c r="S3985" i="1" s="1" a="1"/>
  <c r="S3985" i="1" s="1"/>
  <c r="O3977" i="1"/>
  <c r="S3977" i="1" s="1" a="1"/>
  <c r="S3977" i="1" s="1"/>
  <c r="O3969" i="1"/>
  <c r="S3969" i="1" s="1" a="1"/>
  <c r="S3969" i="1" s="1"/>
  <c r="O3961" i="1"/>
  <c r="S3961" i="1" s="1" a="1"/>
  <c r="S3961" i="1" s="1"/>
  <c r="O3953" i="1"/>
  <c r="S3953" i="1" s="1" a="1"/>
  <c r="S3953" i="1" s="1"/>
  <c r="O3945" i="1"/>
  <c r="S3945" i="1" s="1" a="1"/>
  <c r="S3945" i="1" s="1"/>
  <c r="O3937" i="1"/>
  <c r="S3937" i="1" s="1" a="1"/>
  <c r="S3937" i="1" s="1"/>
  <c r="O3929" i="1"/>
  <c r="S3929" i="1" s="1" a="1"/>
  <c r="S3929" i="1" s="1"/>
  <c r="O3921" i="1"/>
  <c r="S3921" i="1" s="1" a="1"/>
  <c r="S3921" i="1" s="1"/>
  <c r="O3913" i="1"/>
  <c r="S3913" i="1" s="1" a="1"/>
  <c r="S3913" i="1" s="1"/>
  <c r="O3905" i="1"/>
  <c r="S3905" i="1" s="1" a="1"/>
  <c r="S3905" i="1" s="1"/>
  <c r="O3897" i="1"/>
  <c r="S3897" i="1" s="1" a="1"/>
  <c r="S3897" i="1" s="1"/>
  <c r="O3889" i="1"/>
  <c r="S3889" i="1" s="1" a="1"/>
  <c r="S3889" i="1" s="1"/>
  <c r="O3881" i="1"/>
  <c r="S3881" i="1" s="1" a="1"/>
  <c r="S3881" i="1" s="1"/>
  <c r="O3873" i="1"/>
  <c r="S3873" i="1" s="1" a="1"/>
  <c r="S3873" i="1" s="1"/>
  <c r="O3865" i="1"/>
  <c r="S3865" i="1" s="1" a="1"/>
  <c r="S3865" i="1" s="1"/>
  <c r="O3857" i="1"/>
  <c r="S3857" i="1" s="1" a="1"/>
  <c r="S3857" i="1" s="1"/>
  <c r="O3849" i="1"/>
  <c r="S3849" i="1" s="1" a="1"/>
  <c r="S3849" i="1" s="1"/>
  <c r="O3841" i="1"/>
  <c r="S3841" i="1" s="1" a="1"/>
  <c r="S3841" i="1" s="1"/>
  <c r="O3833" i="1"/>
  <c r="S3833" i="1" s="1" a="1"/>
  <c r="S3833" i="1" s="1"/>
  <c r="O3825" i="1"/>
  <c r="S3825" i="1" s="1" a="1"/>
  <c r="S3825" i="1" s="1"/>
  <c r="O3817" i="1"/>
  <c r="S3817" i="1" s="1" a="1"/>
  <c r="S3817" i="1" s="1"/>
  <c r="O3809" i="1"/>
  <c r="S3809" i="1" s="1" a="1"/>
  <c r="S3809" i="1" s="1"/>
  <c r="O3801" i="1"/>
  <c r="S3801" i="1" s="1" a="1"/>
  <c r="S3801" i="1" s="1"/>
  <c r="O3793" i="1"/>
  <c r="S3793" i="1" s="1" a="1"/>
  <c r="S3793" i="1" s="1"/>
  <c r="O3785" i="1"/>
  <c r="S3785" i="1" s="1" a="1"/>
  <c r="S3785" i="1" s="1"/>
  <c r="O3777" i="1"/>
  <c r="S3777" i="1" s="1" a="1"/>
  <c r="S3777" i="1" s="1"/>
  <c r="O3769" i="1"/>
  <c r="S3769" i="1" s="1" a="1"/>
  <c r="S3769" i="1" s="1"/>
  <c r="O3761" i="1"/>
  <c r="S3761" i="1" s="1" a="1"/>
  <c r="S3761" i="1" s="1"/>
  <c r="O3753" i="1"/>
  <c r="S3753" i="1" s="1" a="1"/>
  <c r="S3753" i="1" s="1"/>
  <c r="O3745" i="1"/>
  <c r="S3745" i="1" s="1" a="1"/>
  <c r="S3745" i="1" s="1"/>
  <c r="O3737" i="1"/>
  <c r="S3737" i="1" s="1" a="1"/>
  <c r="S3737" i="1" s="1"/>
  <c r="O3729" i="1"/>
  <c r="S3729" i="1" s="1" a="1"/>
  <c r="S3729" i="1" s="1"/>
  <c r="O3721" i="1"/>
  <c r="S3721" i="1" s="1" a="1"/>
  <c r="S3721" i="1" s="1"/>
  <c r="O3713" i="1"/>
  <c r="S3713" i="1" s="1" a="1"/>
  <c r="S3713" i="1" s="1"/>
  <c r="O3705" i="1"/>
  <c r="S3705" i="1" s="1" a="1"/>
  <c r="S3705" i="1" s="1"/>
  <c r="O3697" i="1"/>
  <c r="S3697" i="1" s="1" a="1"/>
  <c r="S3697" i="1" s="1"/>
  <c r="O3689" i="1"/>
  <c r="S3689" i="1" s="1" a="1"/>
  <c r="S3689" i="1" s="1"/>
  <c r="O3681" i="1"/>
  <c r="S3681" i="1" s="1" a="1"/>
  <c r="S3681" i="1" s="1"/>
  <c r="O3673" i="1"/>
  <c r="S3673" i="1" s="1" a="1"/>
  <c r="S3673" i="1" s="1"/>
  <c r="O3665" i="1"/>
  <c r="S3665" i="1" s="1" a="1"/>
  <c r="S3665" i="1" s="1"/>
  <c r="O3657" i="1"/>
  <c r="S3657" i="1" s="1" a="1"/>
  <c r="S3657" i="1" s="1"/>
  <c r="O3649" i="1"/>
  <c r="S3649" i="1" s="1" a="1"/>
  <c r="S3649" i="1" s="1"/>
  <c r="O3641" i="1"/>
  <c r="S3641" i="1" s="1" a="1"/>
  <c r="S3641" i="1" s="1"/>
  <c r="O3633" i="1"/>
  <c r="S3633" i="1" s="1" a="1"/>
  <c r="S3633" i="1" s="1"/>
  <c r="O3625" i="1"/>
  <c r="S3625" i="1" s="1" a="1"/>
  <c r="S3625" i="1" s="1"/>
  <c r="O3617" i="1"/>
  <c r="S3617" i="1" s="1" a="1"/>
  <c r="S3617" i="1" s="1"/>
  <c r="O3609" i="1"/>
  <c r="S3609" i="1" s="1" a="1"/>
  <c r="S3609" i="1" s="1"/>
  <c r="O3601" i="1"/>
  <c r="S3601" i="1" s="1" a="1"/>
  <c r="S3601" i="1" s="1"/>
  <c r="O3593" i="1"/>
  <c r="S3593" i="1" s="1" a="1"/>
  <c r="S3593" i="1" s="1"/>
  <c r="O3585" i="1"/>
  <c r="S3585" i="1" s="1" a="1"/>
  <c r="S3585" i="1" s="1"/>
  <c r="O3577" i="1"/>
  <c r="S3577" i="1" s="1" a="1"/>
  <c r="S3577" i="1" s="1"/>
  <c r="O3569" i="1"/>
  <c r="S3569" i="1" s="1" a="1"/>
  <c r="S3569" i="1" s="1"/>
  <c r="O3561" i="1"/>
  <c r="S3561" i="1" s="1" a="1"/>
  <c r="S3561" i="1" s="1"/>
  <c r="O3553" i="1"/>
  <c r="S3553" i="1" s="1" a="1"/>
  <c r="S3553" i="1" s="1"/>
  <c r="O3545" i="1"/>
  <c r="S3545" i="1" s="1" a="1"/>
  <c r="S3545" i="1" s="1"/>
  <c r="O3537" i="1"/>
  <c r="S3537" i="1" s="1" a="1"/>
  <c r="S3537" i="1" s="1"/>
  <c r="O3529" i="1"/>
  <c r="S3529" i="1" s="1" a="1"/>
  <c r="S3529" i="1" s="1"/>
  <c r="O3521" i="1"/>
  <c r="S3521" i="1" s="1" a="1"/>
  <c r="S3521" i="1" s="1"/>
  <c r="O3513" i="1"/>
  <c r="S3513" i="1" s="1" a="1"/>
  <c r="S3513" i="1" s="1"/>
  <c r="O3505" i="1"/>
  <c r="S3505" i="1" s="1" a="1"/>
  <c r="S3505" i="1" s="1"/>
  <c r="O3497" i="1"/>
  <c r="S3497" i="1" s="1" a="1"/>
  <c r="S3497" i="1" s="1"/>
  <c r="O3489" i="1"/>
  <c r="S3489" i="1" s="1" a="1"/>
  <c r="S3489" i="1" s="1"/>
  <c r="O3481" i="1"/>
  <c r="S3481" i="1" s="1" a="1"/>
  <c r="S3481" i="1" s="1"/>
  <c r="O3473" i="1"/>
  <c r="S3473" i="1" s="1" a="1"/>
  <c r="S3473" i="1" s="1"/>
  <c r="O3465" i="1"/>
  <c r="S3465" i="1" s="1" a="1"/>
  <c r="S3465" i="1" s="1"/>
  <c r="O3457" i="1"/>
  <c r="S3457" i="1" s="1" a="1"/>
  <c r="S3457" i="1" s="1"/>
  <c r="O3449" i="1"/>
  <c r="S3449" i="1" s="1" a="1"/>
  <c r="S3449" i="1" s="1"/>
  <c r="O3441" i="1"/>
  <c r="S3441" i="1" s="1" a="1"/>
  <c r="S3441" i="1" s="1"/>
  <c r="O3433" i="1"/>
  <c r="S3433" i="1" s="1" a="1"/>
  <c r="S3433" i="1" s="1"/>
  <c r="O3425" i="1"/>
  <c r="S3425" i="1" s="1" a="1"/>
  <c r="S3425" i="1" s="1"/>
  <c r="O3417" i="1"/>
  <c r="S3417" i="1" s="1" a="1"/>
  <c r="S3417" i="1" s="1"/>
  <c r="O3409" i="1"/>
  <c r="S3409" i="1" s="1" a="1"/>
  <c r="S3409" i="1" s="1"/>
  <c r="O3401" i="1"/>
  <c r="S3401" i="1" s="1" a="1"/>
  <c r="S3401" i="1" s="1"/>
  <c r="O3393" i="1"/>
  <c r="S3393" i="1" s="1" a="1"/>
  <c r="S3393" i="1" s="1"/>
  <c r="O3385" i="1"/>
  <c r="S3385" i="1" s="1" a="1"/>
  <c r="S3385" i="1" s="1"/>
  <c r="O3377" i="1"/>
  <c r="S3377" i="1" s="1" a="1"/>
  <c r="S3377" i="1" s="1"/>
  <c r="O3369" i="1"/>
  <c r="S3369" i="1" s="1" a="1"/>
  <c r="S3369" i="1" s="1"/>
  <c r="O3361" i="1"/>
  <c r="S3361" i="1" s="1" a="1"/>
  <c r="S3361" i="1" s="1"/>
  <c r="O3353" i="1"/>
  <c r="S3353" i="1" s="1" a="1"/>
  <c r="S3353" i="1" s="1"/>
  <c r="O3345" i="1"/>
  <c r="S3345" i="1" s="1" a="1"/>
  <c r="S3345" i="1" s="1"/>
  <c r="O3337" i="1"/>
  <c r="S3337" i="1" s="1" a="1"/>
  <c r="S3337" i="1" s="1"/>
  <c r="O3329" i="1"/>
  <c r="S3329" i="1" s="1" a="1"/>
  <c r="S3329" i="1" s="1"/>
  <c r="O3321" i="1"/>
  <c r="S3321" i="1" s="1" a="1"/>
  <c r="S3321" i="1" s="1"/>
  <c r="O3313" i="1"/>
  <c r="S3313" i="1" s="1" a="1"/>
  <c r="S3313" i="1" s="1"/>
  <c r="O3305" i="1"/>
  <c r="S3305" i="1" s="1" a="1"/>
  <c r="S3305" i="1" s="1"/>
  <c r="O3297" i="1"/>
  <c r="S3297" i="1" s="1" a="1"/>
  <c r="S3297" i="1" s="1"/>
  <c r="O3289" i="1"/>
  <c r="S3289" i="1" s="1" a="1"/>
  <c r="S3289" i="1" s="1"/>
  <c r="O3281" i="1"/>
  <c r="S3281" i="1" s="1" a="1"/>
  <c r="S3281" i="1" s="1"/>
  <c r="O3273" i="1"/>
  <c r="S3273" i="1" s="1" a="1"/>
  <c r="S3273" i="1" s="1"/>
  <c r="O3265" i="1"/>
  <c r="S3265" i="1" s="1" a="1"/>
  <c r="S3265" i="1" s="1"/>
  <c r="O3257" i="1"/>
  <c r="S3257" i="1" s="1" a="1"/>
  <c r="S3257" i="1" s="1"/>
  <c r="O3249" i="1"/>
  <c r="S3249" i="1" s="1" a="1"/>
  <c r="S3249" i="1" s="1"/>
  <c r="O3241" i="1"/>
  <c r="S3241" i="1" s="1" a="1"/>
  <c r="S3241" i="1" s="1"/>
  <c r="O3233" i="1"/>
  <c r="S3233" i="1" s="1" a="1"/>
  <c r="S3233" i="1" s="1"/>
  <c r="O3225" i="1"/>
  <c r="S3225" i="1" s="1" a="1"/>
  <c r="S3225" i="1" s="1"/>
  <c r="O3217" i="1"/>
  <c r="S3217" i="1" s="1" a="1"/>
  <c r="S3217" i="1" s="1"/>
  <c r="O3209" i="1"/>
  <c r="S3209" i="1" s="1" a="1"/>
  <c r="S3209" i="1" s="1"/>
  <c r="O3201" i="1"/>
  <c r="S3201" i="1" s="1" a="1"/>
  <c r="S3201" i="1" s="1"/>
  <c r="O3193" i="1"/>
  <c r="S3193" i="1" s="1" a="1"/>
  <c r="S3193" i="1" s="1"/>
  <c r="O3185" i="1"/>
  <c r="S3185" i="1" s="1" a="1"/>
  <c r="S3185" i="1" s="1"/>
  <c r="O3177" i="1"/>
  <c r="S3177" i="1" s="1" a="1"/>
  <c r="S3177" i="1" s="1"/>
  <c r="O3169" i="1"/>
  <c r="S3169" i="1" s="1" a="1"/>
  <c r="S3169" i="1" s="1"/>
  <c r="O3161" i="1"/>
  <c r="S3161" i="1" s="1" a="1"/>
  <c r="S3161" i="1" s="1"/>
  <c r="O3153" i="1"/>
  <c r="S3153" i="1" s="1" a="1"/>
  <c r="S3153" i="1" s="1"/>
  <c r="O3145" i="1"/>
  <c r="S3145" i="1" s="1" a="1"/>
  <c r="S3145" i="1" s="1"/>
  <c r="O3137" i="1"/>
  <c r="S3137" i="1" s="1" a="1"/>
  <c r="S3137" i="1" s="1"/>
  <c r="O3129" i="1"/>
  <c r="S3129" i="1" s="1" a="1"/>
  <c r="S3129" i="1" s="1"/>
  <c r="O3121" i="1"/>
  <c r="S3121" i="1" s="1" a="1"/>
  <c r="S3121" i="1" s="1"/>
  <c r="O3113" i="1"/>
  <c r="S3113" i="1" s="1" a="1"/>
  <c r="S3113" i="1" s="1"/>
  <c r="O3105" i="1"/>
  <c r="S3105" i="1" s="1" a="1"/>
  <c r="S3105" i="1" s="1"/>
  <c r="O3097" i="1"/>
  <c r="S3097" i="1" s="1" a="1"/>
  <c r="S3097" i="1" s="1"/>
  <c r="O3089" i="1"/>
  <c r="S3089" i="1" s="1" a="1"/>
  <c r="S3089" i="1" s="1"/>
  <c r="O3081" i="1"/>
  <c r="S3081" i="1" s="1" a="1"/>
  <c r="S3081" i="1" s="1"/>
  <c r="O3073" i="1"/>
  <c r="S3073" i="1" s="1" a="1"/>
  <c r="S3073" i="1" s="1"/>
  <c r="O3065" i="1"/>
  <c r="S3065" i="1" s="1" a="1"/>
  <c r="S3065" i="1" s="1"/>
  <c r="O3057" i="1"/>
  <c r="S3057" i="1" s="1" a="1"/>
  <c r="S3057" i="1" s="1"/>
  <c r="O3049" i="1"/>
  <c r="S3049" i="1" s="1" a="1"/>
  <c r="S3049" i="1" s="1"/>
  <c r="O3041" i="1"/>
  <c r="S3041" i="1" s="1" a="1"/>
  <c r="S3041" i="1" s="1"/>
  <c r="O3033" i="1"/>
  <c r="S3033" i="1" s="1" a="1"/>
  <c r="S3033" i="1" s="1"/>
  <c r="O3025" i="1"/>
  <c r="S3025" i="1" s="1" a="1"/>
  <c r="S3025" i="1" s="1"/>
  <c r="O3017" i="1"/>
  <c r="S3017" i="1" s="1" a="1"/>
  <c r="S3017" i="1" s="1"/>
  <c r="O3009" i="1"/>
  <c r="S3009" i="1" s="1" a="1"/>
  <c r="S3009" i="1" s="1"/>
  <c r="O3001" i="1"/>
  <c r="S3001" i="1" s="1" a="1"/>
  <c r="S3001" i="1" s="1"/>
  <c r="O2993" i="1"/>
  <c r="S2993" i="1" s="1" a="1"/>
  <c r="S2993" i="1" s="1"/>
  <c r="O2985" i="1"/>
  <c r="S2985" i="1" s="1" a="1"/>
  <c r="S2985" i="1" s="1"/>
  <c r="O2977" i="1"/>
  <c r="S2977" i="1" s="1" a="1"/>
  <c r="S2977" i="1" s="1"/>
  <c r="O2969" i="1"/>
  <c r="S2969" i="1" s="1" a="1"/>
  <c r="S2969" i="1" s="1"/>
  <c r="O2961" i="1"/>
  <c r="S2961" i="1" s="1" a="1"/>
  <c r="S2961" i="1" s="1"/>
  <c r="O2953" i="1"/>
  <c r="S2953" i="1" s="1" a="1"/>
  <c r="S2953" i="1" s="1"/>
  <c r="O2945" i="1"/>
  <c r="S2945" i="1" s="1" a="1"/>
  <c r="S2945" i="1" s="1"/>
  <c r="O2937" i="1"/>
  <c r="S2937" i="1" s="1" a="1"/>
  <c r="S2937" i="1" s="1"/>
  <c r="O2929" i="1"/>
  <c r="S2929" i="1" s="1" a="1"/>
  <c r="S2929" i="1" s="1"/>
  <c r="O2921" i="1"/>
  <c r="S2921" i="1" s="1" a="1"/>
  <c r="S2921" i="1" s="1"/>
  <c r="O2913" i="1"/>
  <c r="S2913" i="1" s="1" a="1"/>
  <c r="S2913" i="1" s="1"/>
  <c r="O2905" i="1"/>
  <c r="S2905" i="1" s="1" a="1"/>
  <c r="S2905" i="1" s="1"/>
  <c r="O2897" i="1"/>
  <c r="S2897" i="1" s="1" a="1"/>
  <c r="S2897" i="1" s="1"/>
  <c r="O2889" i="1"/>
  <c r="S2889" i="1" s="1" a="1"/>
  <c r="S2889" i="1" s="1"/>
  <c r="O2881" i="1"/>
  <c r="S2881" i="1" s="1" a="1"/>
  <c r="S2881" i="1" s="1"/>
  <c r="O2873" i="1"/>
  <c r="S2873" i="1" s="1" a="1"/>
  <c r="S2873" i="1" s="1"/>
  <c r="O2865" i="1"/>
  <c r="S2865" i="1" s="1" a="1"/>
  <c r="S2865" i="1" s="1"/>
  <c r="O2857" i="1"/>
  <c r="S2857" i="1" s="1" a="1"/>
  <c r="S2857" i="1" s="1"/>
  <c r="O2849" i="1"/>
  <c r="S2849" i="1" s="1" a="1"/>
  <c r="S2849" i="1" s="1"/>
  <c r="O2841" i="1"/>
  <c r="S2841" i="1" s="1" a="1"/>
  <c r="S2841" i="1" s="1"/>
  <c r="O2833" i="1"/>
  <c r="S2833" i="1" s="1" a="1"/>
  <c r="S2833" i="1" s="1"/>
  <c r="O2825" i="1"/>
  <c r="S2825" i="1" s="1" a="1"/>
  <c r="S2825" i="1" s="1"/>
  <c r="O2817" i="1"/>
  <c r="S2817" i="1" s="1" a="1"/>
  <c r="S2817" i="1" s="1"/>
  <c r="O2809" i="1"/>
  <c r="S2809" i="1" s="1" a="1"/>
  <c r="S2809" i="1" s="1"/>
  <c r="O2801" i="1"/>
  <c r="S2801" i="1" s="1" a="1"/>
  <c r="S2801" i="1" s="1"/>
  <c r="O2793" i="1"/>
  <c r="S2793" i="1" s="1" a="1"/>
  <c r="S2793" i="1" s="1"/>
  <c r="O2785" i="1"/>
  <c r="S2785" i="1" s="1" a="1"/>
  <c r="S2785" i="1" s="1"/>
  <c r="O2777" i="1"/>
  <c r="S2777" i="1" s="1" a="1"/>
  <c r="S2777" i="1" s="1"/>
  <c r="O2769" i="1"/>
  <c r="S2769" i="1" s="1" a="1"/>
  <c r="S2769" i="1" s="1"/>
  <c r="O2761" i="1"/>
  <c r="S2761" i="1" s="1" a="1"/>
  <c r="S2761" i="1" s="1"/>
  <c r="O2753" i="1"/>
  <c r="S2753" i="1" s="1" a="1"/>
  <c r="S2753" i="1" s="1"/>
  <c r="O2745" i="1"/>
  <c r="S2745" i="1" s="1" a="1"/>
  <c r="S2745" i="1" s="1"/>
  <c r="O2737" i="1"/>
  <c r="S2737" i="1" s="1" a="1"/>
  <c r="S2737" i="1" s="1"/>
  <c r="O2729" i="1"/>
  <c r="S2729" i="1" s="1" a="1"/>
  <c r="S2729" i="1" s="1"/>
  <c r="O2721" i="1"/>
  <c r="S2721" i="1" s="1" a="1"/>
  <c r="S2721" i="1" s="1"/>
  <c r="O2713" i="1"/>
  <c r="S2713" i="1" s="1" a="1"/>
  <c r="S2713" i="1" s="1"/>
  <c r="O2705" i="1"/>
  <c r="S2705" i="1" s="1" a="1"/>
  <c r="S2705" i="1" s="1"/>
  <c r="O2697" i="1"/>
  <c r="S2697" i="1" s="1" a="1"/>
  <c r="S2697" i="1" s="1"/>
  <c r="O2689" i="1"/>
  <c r="S2689" i="1" s="1" a="1"/>
  <c r="S2689" i="1" s="1"/>
  <c r="O2681" i="1"/>
  <c r="S2681" i="1" s="1" a="1"/>
  <c r="S2681" i="1" s="1"/>
  <c r="O2673" i="1"/>
  <c r="S2673" i="1" s="1" a="1"/>
  <c r="S2673" i="1" s="1"/>
  <c r="O2665" i="1"/>
  <c r="S2665" i="1" s="1" a="1"/>
  <c r="S2665" i="1" s="1"/>
  <c r="O2657" i="1"/>
  <c r="S2657" i="1" s="1" a="1"/>
  <c r="S2657" i="1" s="1"/>
  <c r="O2649" i="1"/>
  <c r="S2649" i="1" s="1" a="1"/>
  <c r="S2649" i="1" s="1"/>
  <c r="O2641" i="1"/>
  <c r="S2641" i="1" s="1" a="1"/>
  <c r="S2641" i="1" s="1"/>
  <c r="O2633" i="1"/>
  <c r="S2633" i="1" s="1" a="1"/>
  <c r="S2633" i="1" s="1"/>
  <c r="O2625" i="1"/>
  <c r="S2625" i="1" s="1" a="1"/>
  <c r="S2625" i="1" s="1"/>
  <c r="O2617" i="1"/>
  <c r="S2617" i="1" s="1" a="1"/>
  <c r="S2617" i="1" s="1"/>
  <c r="O2609" i="1"/>
  <c r="S2609" i="1" s="1" a="1"/>
  <c r="S2609" i="1" s="1"/>
  <c r="O2601" i="1"/>
  <c r="S2601" i="1" s="1" a="1"/>
  <c r="S2601" i="1" s="1"/>
  <c r="O2593" i="1"/>
  <c r="S2593" i="1" s="1" a="1"/>
  <c r="S2593" i="1" s="1"/>
  <c r="O2585" i="1"/>
  <c r="S2585" i="1" s="1" a="1"/>
  <c r="S2585" i="1" s="1"/>
  <c r="O2577" i="1"/>
  <c r="S2577" i="1" s="1" a="1"/>
  <c r="S2577" i="1" s="1"/>
  <c r="O2569" i="1"/>
  <c r="S2569" i="1" s="1" a="1"/>
  <c r="S2569" i="1" s="1"/>
  <c r="O2561" i="1"/>
  <c r="S2561" i="1" s="1" a="1"/>
  <c r="S2561" i="1" s="1"/>
  <c r="O2553" i="1"/>
  <c r="S2553" i="1" s="1" a="1"/>
  <c r="S2553" i="1" s="1"/>
  <c r="O2545" i="1"/>
  <c r="S2545" i="1" s="1" a="1"/>
  <c r="S2545" i="1" s="1"/>
  <c r="O2537" i="1"/>
  <c r="S2537" i="1" s="1" a="1"/>
  <c r="S2537" i="1" s="1"/>
  <c r="O2529" i="1"/>
  <c r="S2529" i="1" s="1" a="1"/>
  <c r="S2529" i="1" s="1"/>
  <c r="O2521" i="1"/>
  <c r="S2521" i="1" s="1" a="1"/>
  <c r="S2521" i="1" s="1"/>
  <c r="O2513" i="1"/>
  <c r="S2513" i="1" s="1" a="1"/>
  <c r="S2513" i="1" s="1"/>
  <c r="O2505" i="1"/>
  <c r="S2505" i="1" s="1" a="1"/>
  <c r="S2505" i="1" s="1"/>
  <c r="O2497" i="1"/>
  <c r="S2497" i="1" s="1" a="1"/>
  <c r="S2497" i="1" s="1"/>
  <c r="O2489" i="1"/>
  <c r="S2489" i="1" s="1" a="1"/>
  <c r="S2489" i="1" s="1"/>
  <c r="O2481" i="1"/>
  <c r="S2481" i="1" s="1" a="1"/>
  <c r="S2481" i="1" s="1"/>
  <c r="O2473" i="1"/>
  <c r="S2473" i="1" s="1" a="1"/>
  <c r="S2473" i="1" s="1"/>
  <c r="O2465" i="1"/>
  <c r="S2465" i="1" s="1" a="1"/>
  <c r="S2465" i="1" s="1"/>
  <c r="O2457" i="1"/>
  <c r="S2457" i="1" s="1" a="1"/>
  <c r="S2457" i="1" s="1"/>
  <c r="O2449" i="1"/>
  <c r="S2449" i="1" s="1" a="1"/>
  <c r="S2449" i="1" s="1"/>
  <c r="O2441" i="1"/>
  <c r="S2441" i="1" s="1" a="1"/>
  <c r="S2441" i="1" s="1"/>
  <c r="O2433" i="1"/>
  <c r="S2433" i="1" s="1" a="1"/>
  <c r="S2433" i="1" s="1"/>
  <c r="O2425" i="1"/>
  <c r="S2425" i="1" s="1" a="1"/>
  <c r="S2425" i="1" s="1"/>
  <c r="O2417" i="1"/>
  <c r="S2417" i="1" s="1" a="1"/>
  <c r="S2417" i="1" s="1"/>
  <c r="O2409" i="1"/>
  <c r="S2409" i="1" s="1" a="1"/>
  <c r="S2409" i="1" s="1"/>
  <c r="O2401" i="1"/>
  <c r="S2401" i="1" s="1" a="1"/>
  <c r="S2401" i="1" s="1"/>
  <c r="O2393" i="1"/>
  <c r="S2393" i="1" s="1" a="1"/>
  <c r="S2393" i="1" s="1"/>
  <c r="O2385" i="1"/>
  <c r="S2385" i="1" s="1" a="1"/>
  <c r="S2385" i="1" s="1"/>
  <c r="O2377" i="1"/>
  <c r="S2377" i="1" s="1" a="1"/>
  <c r="S2377" i="1" s="1"/>
  <c r="O2369" i="1"/>
  <c r="S2369" i="1" s="1" a="1"/>
  <c r="S2369" i="1" s="1"/>
  <c r="O2361" i="1"/>
  <c r="S2361" i="1" s="1" a="1"/>
  <c r="S2361" i="1" s="1"/>
  <c r="O2353" i="1"/>
  <c r="S2353" i="1" s="1" a="1"/>
  <c r="S2353" i="1" s="1"/>
  <c r="O2345" i="1"/>
  <c r="S2345" i="1" s="1" a="1"/>
  <c r="S2345" i="1" s="1"/>
  <c r="O2337" i="1"/>
  <c r="S2337" i="1" s="1" a="1"/>
  <c r="S2337" i="1" s="1"/>
  <c r="O2329" i="1"/>
  <c r="S2329" i="1" s="1" a="1"/>
  <c r="S2329" i="1" s="1"/>
  <c r="O2321" i="1"/>
  <c r="S2321" i="1" s="1" a="1"/>
  <c r="S2321" i="1" s="1"/>
  <c r="O2313" i="1"/>
  <c r="S2313" i="1" s="1" a="1"/>
  <c r="S2313" i="1" s="1"/>
  <c r="O2305" i="1"/>
  <c r="S2305" i="1" s="1" a="1"/>
  <c r="S2305" i="1" s="1"/>
  <c r="O2297" i="1"/>
  <c r="S2297" i="1" s="1" a="1"/>
  <c r="S2297" i="1" s="1"/>
  <c r="O2289" i="1"/>
  <c r="S2289" i="1" s="1" a="1"/>
  <c r="S2289" i="1" s="1"/>
  <c r="O2281" i="1"/>
  <c r="S2281" i="1" s="1" a="1"/>
  <c r="S2281" i="1" s="1"/>
  <c r="O2273" i="1"/>
  <c r="S2273" i="1" s="1" a="1"/>
  <c r="S2273" i="1" s="1"/>
  <c r="O2265" i="1"/>
  <c r="S2265" i="1" s="1" a="1"/>
  <c r="S2265" i="1" s="1"/>
  <c r="O2257" i="1"/>
  <c r="S2257" i="1" s="1" a="1"/>
  <c r="S2257" i="1" s="1"/>
  <c r="O2249" i="1"/>
  <c r="S2249" i="1" s="1" a="1"/>
  <c r="S2249" i="1" s="1"/>
  <c r="O2241" i="1"/>
  <c r="S2241" i="1" s="1" a="1"/>
  <c r="S2241" i="1" s="1"/>
  <c r="O2233" i="1"/>
  <c r="S2233" i="1" s="1" a="1"/>
  <c r="S2233" i="1" s="1"/>
  <c r="O2225" i="1"/>
  <c r="S2225" i="1" s="1" a="1"/>
  <c r="S2225" i="1" s="1"/>
  <c r="O2217" i="1"/>
  <c r="S2217" i="1" s="1" a="1"/>
  <c r="S2217" i="1" s="1"/>
  <c r="O2209" i="1"/>
  <c r="S2209" i="1" s="1" a="1"/>
  <c r="S2209" i="1" s="1"/>
  <c r="O2201" i="1"/>
  <c r="S2201" i="1" s="1" a="1"/>
  <c r="S2201" i="1" s="1"/>
  <c r="O2193" i="1"/>
  <c r="S2193" i="1" s="1" a="1"/>
  <c r="S2193" i="1" s="1"/>
  <c r="O2185" i="1"/>
  <c r="S2185" i="1" s="1" a="1"/>
  <c r="S2185" i="1" s="1"/>
  <c r="O2177" i="1"/>
  <c r="S2177" i="1" s="1" a="1"/>
  <c r="S2177" i="1" s="1"/>
  <c r="O2169" i="1"/>
  <c r="S2169" i="1" s="1" a="1"/>
  <c r="S2169" i="1" s="1"/>
  <c r="O2161" i="1"/>
  <c r="S2161" i="1" s="1" a="1"/>
  <c r="S2161" i="1" s="1"/>
  <c r="O2153" i="1"/>
  <c r="S2153" i="1" s="1" a="1"/>
  <c r="S2153" i="1" s="1"/>
  <c r="O2145" i="1"/>
  <c r="S2145" i="1" s="1" a="1"/>
  <c r="S2145" i="1" s="1"/>
  <c r="O2137" i="1"/>
  <c r="S2137" i="1" s="1" a="1"/>
  <c r="S2137" i="1" s="1"/>
  <c r="O2129" i="1"/>
  <c r="S2129" i="1" s="1" a="1"/>
  <c r="S2129" i="1" s="1"/>
  <c r="O2121" i="1"/>
  <c r="S2121" i="1" s="1" a="1"/>
  <c r="S2121" i="1" s="1"/>
  <c r="O2113" i="1"/>
  <c r="S2113" i="1" s="1" a="1"/>
  <c r="S2113" i="1" s="1"/>
  <c r="O2105" i="1"/>
  <c r="S2105" i="1" s="1" a="1"/>
  <c r="S2105" i="1" s="1"/>
  <c r="O2097" i="1"/>
  <c r="S2097" i="1" s="1" a="1"/>
  <c r="S2097" i="1" s="1"/>
  <c r="O2089" i="1"/>
  <c r="S2089" i="1" s="1" a="1"/>
  <c r="S2089" i="1" s="1"/>
  <c r="O2081" i="1"/>
  <c r="S2081" i="1" s="1" a="1"/>
  <c r="S2081" i="1" s="1"/>
  <c r="O2073" i="1"/>
  <c r="S2073" i="1" s="1" a="1"/>
  <c r="S2073" i="1" s="1"/>
  <c r="O2065" i="1"/>
  <c r="S2065" i="1" s="1" a="1"/>
  <c r="S2065" i="1" s="1"/>
  <c r="O2057" i="1"/>
  <c r="S2057" i="1" s="1" a="1"/>
  <c r="S2057" i="1" s="1"/>
  <c r="O2049" i="1"/>
  <c r="S2049" i="1" s="1" a="1"/>
  <c r="S2049" i="1" s="1"/>
  <c r="O2041" i="1"/>
  <c r="S2041" i="1" s="1" a="1"/>
  <c r="S2041" i="1" s="1"/>
  <c r="O2033" i="1"/>
  <c r="S2033" i="1" s="1" a="1"/>
  <c r="S2033" i="1" s="1"/>
  <c r="O2025" i="1"/>
  <c r="S2025" i="1" s="1" a="1"/>
  <c r="S2025" i="1" s="1"/>
  <c r="O2017" i="1"/>
  <c r="S2017" i="1" s="1" a="1"/>
  <c r="S2017" i="1" s="1"/>
  <c r="O2009" i="1"/>
  <c r="S2009" i="1" s="1" a="1"/>
  <c r="S2009" i="1" s="1"/>
  <c r="O2001" i="1"/>
  <c r="S2001" i="1" s="1" a="1"/>
  <c r="S2001" i="1" s="1"/>
  <c r="O1993" i="1"/>
  <c r="S1993" i="1" s="1" a="1"/>
  <c r="S1993" i="1" s="1"/>
  <c r="O1985" i="1"/>
  <c r="S1985" i="1" s="1" a="1"/>
  <c r="S1985" i="1" s="1"/>
  <c r="O1977" i="1"/>
  <c r="S1977" i="1" s="1" a="1"/>
  <c r="S1977" i="1" s="1"/>
  <c r="O1969" i="1"/>
  <c r="S1969" i="1" s="1" a="1"/>
  <c r="S1969" i="1" s="1"/>
  <c r="O1961" i="1"/>
  <c r="S1961" i="1" s="1" a="1"/>
  <c r="S1961" i="1" s="1"/>
  <c r="O1953" i="1"/>
  <c r="S1953" i="1" s="1" a="1"/>
  <c r="S1953" i="1" s="1"/>
  <c r="O1945" i="1"/>
  <c r="S1945" i="1" s="1" a="1"/>
  <c r="S1945" i="1" s="1"/>
  <c r="O1937" i="1"/>
  <c r="S1937" i="1" s="1" a="1"/>
  <c r="S1937" i="1" s="1"/>
  <c r="O1929" i="1"/>
  <c r="S1929" i="1" s="1" a="1"/>
  <c r="S1929" i="1" s="1"/>
  <c r="O1921" i="1"/>
  <c r="S1921" i="1" s="1" a="1"/>
  <c r="S1921" i="1" s="1"/>
  <c r="O1913" i="1"/>
  <c r="S1913" i="1" s="1" a="1"/>
  <c r="S1913" i="1" s="1"/>
  <c r="O1905" i="1"/>
  <c r="S1905" i="1" s="1" a="1"/>
  <c r="S1905" i="1" s="1"/>
  <c r="O1897" i="1"/>
  <c r="S1897" i="1" s="1" a="1"/>
  <c r="S1897" i="1" s="1"/>
  <c r="O1889" i="1"/>
  <c r="S1889" i="1" s="1" a="1"/>
  <c r="S1889" i="1" s="1"/>
  <c r="O1881" i="1"/>
  <c r="S1881" i="1" s="1" a="1"/>
  <c r="S1881" i="1" s="1"/>
  <c r="O1873" i="1"/>
  <c r="S1873" i="1" s="1" a="1"/>
  <c r="S1873" i="1" s="1"/>
  <c r="O1865" i="1"/>
  <c r="S1865" i="1" s="1" a="1"/>
  <c r="S1865" i="1" s="1"/>
  <c r="O1857" i="1"/>
  <c r="S1857" i="1" s="1" a="1"/>
  <c r="S1857" i="1" s="1"/>
  <c r="O1849" i="1"/>
  <c r="S1849" i="1" s="1" a="1"/>
  <c r="S1849" i="1" s="1"/>
  <c r="O1841" i="1"/>
  <c r="S1841" i="1" s="1" a="1"/>
  <c r="S1841" i="1" s="1"/>
  <c r="O1833" i="1"/>
  <c r="S1833" i="1" s="1" a="1"/>
  <c r="S1833" i="1" s="1"/>
  <c r="O1825" i="1"/>
  <c r="S1825" i="1" s="1" a="1"/>
  <c r="S1825" i="1" s="1"/>
  <c r="O1817" i="1"/>
  <c r="S1817" i="1" s="1" a="1"/>
  <c r="S1817" i="1" s="1"/>
  <c r="O1809" i="1"/>
  <c r="S1809" i="1" s="1" a="1"/>
  <c r="S1809" i="1" s="1"/>
  <c r="O1801" i="1"/>
  <c r="S1801" i="1" s="1" a="1"/>
  <c r="S1801" i="1" s="1"/>
  <c r="O1793" i="1"/>
  <c r="S1793" i="1" s="1" a="1"/>
  <c r="S1793" i="1" s="1"/>
  <c r="O1785" i="1"/>
  <c r="S1785" i="1" s="1" a="1"/>
  <c r="S1785" i="1" s="1"/>
  <c r="O1777" i="1"/>
  <c r="S1777" i="1" s="1" a="1"/>
  <c r="S1777" i="1" s="1"/>
  <c r="O1769" i="1"/>
  <c r="S1769" i="1" s="1" a="1"/>
  <c r="S1769" i="1" s="1"/>
  <c r="O1761" i="1"/>
  <c r="S1761" i="1" s="1" a="1"/>
  <c r="S1761" i="1" s="1"/>
  <c r="O1753" i="1"/>
  <c r="S1753" i="1" s="1" a="1"/>
  <c r="S1753" i="1" s="1"/>
  <c r="O1745" i="1"/>
  <c r="S1745" i="1" s="1" a="1"/>
  <c r="S1745" i="1" s="1"/>
  <c r="O1737" i="1"/>
  <c r="S1737" i="1" s="1" a="1"/>
  <c r="S1737" i="1" s="1"/>
  <c r="O1729" i="1"/>
  <c r="S1729" i="1" s="1" a="1"/>
  <c r="S1729" i="1" s="1"/>
  <c r="O1721" i="1"/>
  <c r="S1721" i="1" s="1" a="1"/>
  <c r="S1721" i="1" s="1"/>
  <c r="O1713" i="1"/>
  <c r="S1713" i="1" s="1" a="1"/>
  <c r="S1713" i="1" s="1"/>
  <c r="O1705" i="1"/>
  <c r="S1705" i="1" s="1" a="1"/>
  <c r="S1705" i="1" s="1"/>
  <c r="O1697" i="1"/>
  <c r="S1697" i="1" s="1" a="1"/>
  <c r="S1697" i="1" s="1"/>
  <c r="O1689" i="1"/>
  <c r="S1689" i="1" s="1" a="1"/>
  <c r="S1689" i="1" s="1"/>
  <c r="O1681" i="1"/>
  <c r="S1681" i="1" s="1" a="1"/>
  <c r="S1681" i="1" s="1"/>
  <c r="O1673" i="1"/>
  <c r="S1673" i="1" s="1" a="1"/>
  <c r="S1673" i="1" s="1"/>
  <c r="O1665" i="1"/>
  <c r="S1665" i="1" s="1" a="1"/>
  <c r="S1665" i="1" s="1"/>
  <c r="O1657" i="1"/>
  <c r="S1657" i="1" s="1" a="1"/>
  <c r="S1657" i="1" s="1"/>
  <c r="O1649" i="1"/>
  <c r="S1649" i="1" s="1" a="1"/>
  <c r="S1649" i="1" s="1"/>
  <c r="O1641" i="1"/>
  <c r="S1641" i="1" s="1" a="1"/>
  <c r="S1641" i="1" s="1"/>
  <c r="O1633" i="1"/>
  <c r="S1633" i="1" s="1" a="1"/>
  <c r="S1633" i="1" s="1"/>
  <c r="O1625" i="1"/>
  <c r="S1625" i="1" s="1" a="1"/>
  <c r="S1625" i="1" s="1"/>
  <c r="O1617" i="1"/>
  <c r="S1617" i="1" s="1" a="1"/>
  <c r="S1617" i="1" s="1"/>
  <c r="O1609" i="1"/>
  <c r="S1609" i="1" s="1" a="1"/>
  <c r="S1609" i="1" s="1"/>
  <c r="O1601" i="1"/>
  <c r="S1601" i="1" s="1" a="1"/>
  <c r="S1601" i="1" s="1"/>
  <c r="O1593" i="1"/>
  <c r="S1593" i="1" s="1" a="1"/>
  <c r="S1593" i="1" s="1"/>
  <c r="O1585" i="1"/>
  <c r="S1585" i="1" s="1" a="1"/>
  <c r="S1585" i="1" s="1"/>
  <c r="O1577" i="1"/>
  <c r="S1577" i="1" s="1" a="1"/>
  <c r="S1577" i="1" s="1"/>
  <c r="O1569" i="1"/>
  <c r="S1569" i="1" s="1" a="1"/>
  <c r="S1569" i="1" s="1"/>
  <c r="O1561" i="1"/>
  <c r="S1561" i="1" s="1" a="1"/>
  <c r="S1561" i="1" s="1"/>
  <c r="O1553" i="1"/>
  <c r="S1553" i="1" s="1" a="1"/>
  <c r="S1553" i="1" s="1"/>
  <c r="O1545" i="1"/>
  <c r="S1545" i="1" s="1" a="1"/>
  <c r="S1545" i="1" s="1"/>
  <c r="O1537" i="1"/>
  <c r="S1537" i="1" s="1" a="1"/>
  <c r="S1537" i="1" s="1"/>
  <c r="O1529" i="1"/>
  <c r="S1529" i="1" s="1" a="1"/>
  <c r="S1529" i="1" s="1"/>
  <c r="O1521" i="1"/>
  <c r="S1521" i="1" s="1" a="1"/>
  <c r="S1521" i="1" s="1"/>
  <c r="O1513" i="1"/>
  <c r="S1513" i="1" s="1" a="1"/>
  <c r="S1513" i="1" s="1"/>
  <c r="O1505" i="1"/>
  <c r="S1505" i="1" s="1" a="1"/>
  <c r="S1505" i="1" s="1"/>
  <c r="O1497" i="1"/>
  <c r="S1497" i="1" s="1" a="1"/>
  <c r="S1497" i="1" s="1"/>
  <c r="O1489" i="1"/>
  <c r="S1489" i="1" s="1" a="1"/>
  <c r="S1489" i="1" s="1"/>
  <c r="O1481" i="1"/>
  <c r="S1481" i="1" s="1" a="1"/>
  <c r="S1481" i="1" s="1"/>
  <c r="O1473" i="1"/>
  <c r="S1473" i="1" s="1" a="1"/>
  <c r="S1473" i="1" s="1"/>
  <c r="O1465" i="1"/>
  <c r="S1465" i="1" s="1" a="1"/>
  <c r="S1465" i="1" s="1"/>
  <c r="O1457" i="1"/>
  <c r="S1457" i="1" s="1" a="1"/>
  <c r="S1457" i="1" s="1"/>
  <c r="O1449" i="1"/>
  <c r="S1449" i="1" s="1" a="1"/>
  <c r="S1449" i="1" s="1"/>
  <c r="O1441" i="1"/>
  <c r="S1441" i="1" s="1" a="1"/>
  <c r="S1441" i="1" s="1"/>
  <c r="O1433" i="1"/>
  <c r="S1433" i="1" s="1" a="1"/>
  <c r="S1433" i="1" s="1"/>
  <c r="O1425" i="1"/>
  <c r="S1425" i="1" s="1" a="1"/>
  <c r="S1425" i="1" s="1"/>
  <c r="O1417" i="1"/>
  <c r="S1417" i="1" s="1" a="1"/>
  <c r="S1417" i="1" s="1"/>
  <c r="O1409" i="1"/>
  <c r="S1409" i="1" s="1" a="1"/>
  <c r="S1409" i="1" s="1"/>
  <c r="O1401" i="1"/>
  <c r="S1401" i="1" s="1" a="1"/>
  <c r="S1401" i="1" s="1"/>
  <c r="O1393" i="1"/>
  <c r="S1393" i="1" s="1" a="1"/>
  <c r="S1393" i="1" s="1"/>
  <c r="O1385" i="1"/>
  <c r="S1385" i="1" s="1" a="1"/>
  <c r="S1385" i="1" s="1"/>
  <c r="O1377" i="1"/>
  <c r="S1377" i="1" s="1" a="1"/>
  <c r="S1377" i="1" s="1"/>
  <c r="O1369" i="1"/>
  <c r="S1369" i="1" s="1" a="1"/>
  <c r="S1369" i="1" s="1"/>
  <c r="O1361" i="1"/>
  <c r="S1361" i="1" s="1" a="1"/>
  <c r="S1361" i="1" s="1"/>
  <c r="O1353" i="1"/>
  <c r="S1353" i="1" s="1" a="1"/>
  <c r="S1353" i="1" s="1"/>
  <c r="O1345" i="1"/>
  <c r="S1345" i="1" s="1" a="1"/>
  <c r="S1345" i="1" s="1"/>
  <c r="O1337" i="1"/>
  <c r="S1337" i="1" s="1" a="1"/>
  <c r="S1337" i="1" s="1"/>
  <c r="O1329" i="1"/>
  <c r="S1329" i="1" s="1" a="1"/>
  <c r="S1329" i="1" s="1"/>
  <c r="O1321" i="1"/>
  <c r="S1321" i="1" s="1" a="1"/>
  <c r="S1321" i="1" s="1"/>
  <c r="O1313" i="1"/>
  <c r="S1313" i="1" s="1" a="1"/>
  <c r="S1313" i="1" s="1"/>
  <c r="O1305" i="1"/>
  <c r="S1305" i="1" s="1" a="1"/>
  <c r="S1305" i="1" s="1"/>
  <c r="O1297" i="1"/>
  <c r="S1297" i="1" s="1" a="1"/>
  <c r="S1297" i="1" s="1"/>
  <c r="O1289" i="1"/>
  <c r="S1289" i="1" s="1" a="1"/>
  <c r="S1289" i="1" s="1"/>
  <c r="O1281" i="1"/>
  <c r="S1281" i="1" s="1" a="1"/>
  <c r="S1281" i="1" s="1"/>
  <c r="O1273" i="1"/>
  <c r="S1273" i="1" s="1" a="1"/>
  <c r="S1273" i="1" s="1"/>
  <c r="O1265" i="1"/>
  <c r="S1265" i="1" s="1" a="1"/>
  <c r="S1265" i="1" s="1"/>
  <c r="O1257" i="1"/>
  <c r="S1257" i="1" s="1" a="1"/>
  <c r="S1257" i="1" s="1"/>
  <c r="O1249" i="1"/>
  <c r="S1249" i="1" s="1" a="1"/>
  <c r="S1249" i="1" s="1"/>
  <c r="O1241" i="1"/>
  <c r="S1241" i="1" s="1" a="1"/>
  <c r="S1241" i="1" s="1"/>
  <c r="O1233" i="1"/>
  <c r="S1233" i="1" s="1" a="1"/>
  <c r="S1233" i="1" s="1"/>
  <c r="O1225" i="1"/>
  <c r="S1225" i="1" s="1" a="1"/>
  <c r="S1225" i="1" s="1"/>
  <c r="O1217" i="1"/>
  <c r="S1217" i="1" s="1" a="1"/>
  <c r="S1217" i="1" s="1"/>
  <c r="O1209" i="1"/>
  <c r="S1209" i="1" s="1" a="1"/>
  <c r="S1209" i="1" s="1"/>
  <c r="O1201" i="1"/>
  <c r="S1201" i="1" s="1" a="1"/>
  <c r="S1201" i="1" s="1"/>
  <c r="O1193" i="1"/>
  <c r="S1193" i="1" s="1" a="1"/>
  <c r="S1193" i="1" s="1"/>
  <c r="O1185" i="1"/>
  <c r="S1185" i="1" s="1" a="1"/>
  <c r="S1185" i="1" s="1"/>
  <c r="O1177" i="1"/>
  <c r="S1177" i="1" s="1" a="1"/>
  <c r="S1177" i="1" s="1"/>
  <c r="O1169" i="1"/>
  <c r="S1169" i="1" s="1" a="1"/>
  <c r="S1169" i="1" s="1"/>
  <c r="O1161" i="1"/>
  <c r="S1161" i="1" s="1" a="1"/>
  <c r="S1161" i="1" s="1"/>
  <c r="O1153" i="1"/>
  <c r="S1153" i="1" s="1" a="1"/>
  <c r="S1153" i="1" s="1"/>
  <c r="O1145" i="1"/>
  <c r="S1145" i="1" s="1" a="1"/>
  <c r="S1145" i="1" s="1"/>
  <c r="O1137" i="1"/>
  <c r="S1137" i="1" s="1" a="1"/>
  <c r="S1137" i="1" s="1"/>
  <c r="O1129" i="1"/>
  <c r="S1129" i="1" s="1" a="1"/>
  <c r="S1129" i="1" s="1"/>
  <c r="O1121" i="1"/>
  <c r="S1121" i="1" s="1" a="1"/>
  <c r="S1121" i="1" s="1"/>
  <c r="O1113" i="1"/>
  <c r="S1113" i="1" s="1" a="1"/>
  <c r="S1113" i="1" s="1"/>
  <c r="O1105" i="1"/>
  <c r="S1105" i="1" s="1" a="1"/>
  <c r="S1105" i="1" s="1"/>
  <c r="O1097" i="1"/>
  <c r="S1097" i="1" s="1" a="1"/>
  <c r="S1097" i="1" s="1"/>
  <c r="O1089" i="1"/>
  <c r="S1089" i="1" s="1" a="1"/>
  <c r="S1089" i="1" s="1"/>
  <c r="O1081" i="1"/>
  <c r="S1081" i="1" s="1" a="1"/>
  <c r="S1081" i="1" s="1"/>
  <c r="O1073" i="1"/>
  <c r="S1073" i="1" s="1" a="1"/>
  <c r="S1073" i="1" s="1"/>
  <c r="O1065" i="1"/>
  <c r="S1065" i="1" s="1" a="1"/>
  <c r="S1065" i="1" s="1"/>
  <c r="O1057" i="1"/>
  <c r="S1057" i="1" s="1" a="1"/>
  <c r="S1057" i="1" s="1"/>
  <c r="O1049" i="1"/>
  <c r="S1049" i="1" s="1" a="1"/>
  <c r="S1049" i="1" s="1"/>
  <c r="O1041" i="1"/>
  <c r="S1041" i="1" s="1" a="1"/>
  <c r="S1041" i="1" s="1"/>
  <c r="O1033" i="1"/>
  <c r="S1033" i="1" s="1" a="1"/>
  <c r="S1033" i="1" s="1"/>
  <c r="O1025" i="1"/>
  <c r="S1025" i="1" s="1" a="1"/>
  <c r="S1025" i="1" s="1"/>
  <c r="O1017" i="1"/>
  <c r="S1017" i="1" s="1" a="1"/>
  <c r="S1017" i="1" s="1"/>
  <c r="O1009" i="1"/>
  <c r="S1009" i="1" s="1" a="1"/>
  <c r="S1009" i="1" s="1"/>
  <c r="O1001" i="1"/>
  <c r="S1001" i="1" s="1" a="1"/>
  <c r="S1001" i="1" s="1"/>
  <c r="O993" i="1"/>
  <c r="S993" i="1" s="1" a="1"/>
  <c r="S993" i="1" s="1"/>
  <c r="O985" i="1"/>
  <c r="S985" i="1" s="1" a="1"/>
  <c r="S985" i="1" s="1"/>
  <c r="O977" i="1"/>
  <c r="S977" i="1" s="1" a="1"/>
  <c r="S977" i="1" s="1"/>
  <c r="O969" i="1"/>
  <c r="S969" i="1" s="1" a="1"/>
  <c r="S969" i="1" s="1"/>
  <c r="O961" i="1"/>
  <c r="S961" i="1" s="1" a="1"/>
  <c r="S961" i="1" s="1"/>
  <c r="O953" i="1"/>
  <c r="S953" i="1" s="1" a="1"/>
  <c r="S953" i="1" s="1"/>
  <c r="O945" i="1"/>
  <c r="S945" i="1" s="1" a="1"/>
  <c r="S945" i="1" s="1"/>
  <c r="O937" i="1"/>
  <c r="S937" i="1" s="1" a="1"/>
  <c r="S937" i="1" s="1"/>
  <c r="O929" i="1"/>
  <c r="S929" i="1" s="1" a="1"/>
  <c r="S929" i="1" s="1"/>
  <c r="O921" i="1"/>
  <c r="S921" i="1" s="1" a="1"/>
  <c r="S921" i="1" s="1"/>
  <c r="O913" i="1"/>
  <c r="S913" i="1" s="1" a="1"/>
  <c r="S913" i="1" s="1"/>
  <c r="O905" i="1"/>
  <c r="S905" i="1" s="1" a="1"/>
  <c r="S905" i="1" s="1"/>
  <c r="O897" i="1"/>
  <c r="S897" i="1" s="1" a="1"/>
  <c r="S897" i="1" s="1"/>
  <c r="O889" i="1"/>
  <c r="S889" i="1" s="1" a="1"/>
  <c r="S889" i="1" s="1"/>
  <c r="O881" i="1"/>
  <c r="S881" i="1" s="1" a="1"/>
  <c r="S881" i="1" s="1"/>
  <c r="O873" i="1"/>
  <c r="S873" i="1" s="1" a="1"/>
  <c r="S873" i="1" s="1"/>
  <c r="O865" i="1"/>
  <c r="S865" i="1" s="1" a="1"/>
  <c r="S865" i="1" s="1"/>
  <c r="O857" i="1"/>
  <c r="S857" i="1" s="1" a="1"/>
  <c r="S857" i="1" s="1"/>
  <c r="O849" i="1"/>
  <c r="S849" i="1" s="1" a="1"/>
  <c r="S849" i="1" s="1"/>
  <c r="O841" i="1"/>
  <c r="S841" i="1" s="1" a="1"/>
  <c r="S841" i="1" s="1"/>
  <c r="O833" i="1"/>
  <c r="S833" i="1" s="1" a="1"/>
  <c r="S833" i="1" s="1"/>
  <c r="O825" i="1"/>
  <c r="S825" i="1" s="1" a="1"/>
  <c r="S825" i="1" s="1"/>
  <c r="O817" i="1"/>
  <c r="S817" i="1" s="1" a="1"/>
  <c r="S817" i="1" s="1"/>
  <c r="O809" i="1"/>
  <c r="S809" i="1" s="1" a="1"/>
  <c r="S809" i="1" s="1"/>
  <c r="O801" i="1"/>
  <c r="S801" i="1" s="1" a="1"/>
  <c r="S801" i="1" s="1"/>
  <c r="O793" i="1"/>
  <c r="S793" i="1" s="1" a="1"/>
  <c r="S793" i="1" s="1"/>
  <c r="O785" i="1"/>
  <c r="S785" i="1" s="1" a="1"/>
  <c r="S785" i="1" s="1"/>
  <c r="O777" i="1"/>
  <c r="S777" i="1" s="1" a="1"/>
  <c r="S777" i="1" s="1"/>
  <c r="O769" i="1"/>
  <c r="S769" i="1" s="1" a="1"/>
  <c r="S769" i="1" s="1"/>
  <c r="O761" i="1"/>
  <c r="S761" i="1" s="1" a="1"/>
  <c r="S761" i="1" s="1"/>
  <c r="O753" i="1"/>
  <c r="S753" i="1" s="1" a="1"/>
  <c r="S753" i="1" s="1"/>
  <c r="O745" i="1"/>
  <c r="S745" i="1" s="1" a="1"/>
  <c r="S745" i="1" s="1"/>
  <c r="O737" i="1"/>
  <c r="S737" i="1" s="1" a="1"/>
  <c r="S737" i="1" s="1"/>
  <c r="O729" i="1"/>
  <c r="S729" i="1" s="1" a="1"/>
  <c r="S729" i="1" s="1"/>
  <c r="O721" i="1"/>
  <c r="S721" i="1" s="1" a="1"/>
  <c r="S721" i="1" s="1"/>
  <c r="O713" i="1"/>
  <c r="S713" i="1" s="1" a="1"/>
  <c r="S713" i="1" s="1"/>
  <c r="O705" i="1"/>
  <c r="S705" i="1" s="1" a="1"/>
  <c r="S705" i="1" s="1"/>
  <c r="O697" i="1"/>
  <c r="S697" i="1" s="1" a="1"/>
  <c r="S697" i="1" s="1"/>
  <c r="O689" i="1"/>
  <c r="S689" i="1" s="1" a="1"/>
  <c r="S689" i="1" s="1"/>
  <c r="O681" i="1"/>
  <c r="S681" i="1" s="1" a="1"/>
  <c r="S681" i="1" s="1"/>
  <c r="O673" i="1"/>
  <c r="S673" i="1" s="1" a="1"/>
  <c r="S673" i="1" s="1"/>
  <c r="O665" i="1"/>
  <c r="S665" i="1" s="1" a="1"/>
  <c r="S665" i="1" s="1"/>
  <c r="O657" i="1"/>
  <c r="S657" i="1" s="1" a="1"/>
  <c r="S657" i="1" s="1"/>
  <c r="O649" i="1"/>
  <c r="S649" i="1" s="1" a="1"/>
  <c r="S649" i="1" s="1"/>
  <c r="O641" i="1"/>
  <c r="S641" i="1" s="1" a="1"/>
  <c r="S641" i="1" s="1"/>
  <c r="O633" i="1"/>
  <c r="S633" i="1" s="1" a="1"/>
  <c r="S633" i="1" s="1"/>
  <c r="O625" i="1"/>
  <c r="S625" i="1" s="1" a="1"/>
  <c r="S625" i="1" s="1"/>
  <c r="O617" i="1"/>
  <c r="S617" i="1" s="1" a="1"/>
  <c r="S617" i="1" s="1"/>
  <c r="O609" i="1"/>
  <c r="S609" i="1" s="1" a="1"/>
  <c r="S609" i="1" s="1"/>
  <c r="O601" i="1"/>
  <c r="S601" i="1" s="1" a="1"/>
  <c r="S601" i="1" s="1"/>
  <c r="O593" i="1"/>
  <c r="S593" i="1" s="1" a="1"/>
  <c r="S593" i="1" s="1"/>
  <c r="O585" i="1"/>
  <c r="S585" i="1" s="1" a="1"/>
  <c r="S585" i="1" s="1"/>
  <c r="O577" i="1"/>
  <c r="S577" i="1" s="1" a="1"/>
  <c r="S577" i="1" s="1"/>
  <c r="O569" i="1"/>
  <c r="S569" i="1" s="1" a="1"/>
  <c r="S569" i="1" s="1"/>
  <c r="O561" i="1"/>
  <c r="S561" i="1" s="1" a="1"/>
  <c r="S561" i="1" s="1"/>
  <c r="O553" i="1"/>
  <c r="S553" i="1" s="1" a="1"/>
  <c r="S553" i="1" s="1"/>
  <c r="O545" i="1"/>
  <c r="S545" i="1" s="1" a="1"/>
  <c r="S545" i="1" s="1"/>
  <c r="O537" i="1"/>
  <c r="S537" i="1" s="1" a="1"/>
  <c r="S537" i="1" s="1"/>
  <c r="O529" i="1"/>
  <c r="S529" i="1" s="1" a="1"/>
  <c r="S529" i="1" s="1"/>
  <c r="O521" i="1"/>
  <c r="S521" i="1" s="1" a="1"/>
  <c r="S521" i="1" s="1"/>
  <c r="O513" i="1"/>
  <c r="S513" i="1" s="1" a="1"/>
  <c r="S513" i="1" s="1"/>
  <c r="O505" i="1"/>
  <c r="S505" i="1" s="1" a="1"/>
  <c r="S505" i="1" s="1"/>
  <c r="O497" i="1"/>
  <c r="S497" i="1" s="1" a="1"/>
  <c r="S497" i="1" s="1"/>
  <c r="O489" i="1"/>
  <c r="S489" i="1" s="1" a="1"/>
  <c r="S489" i="1" s="1"/>
  <c r="O481" i="1"/>
  <c r="S481" i="1" s="1" a="1"/>
  <c r="S481" i="1" s="1"/>
  <c r="O473" i="1"/>
  <c r="S473" i="1" s="1" a="1"/>
  <c r="S473" i="1" s="1"/>
  <c r="O465" i="1"/>
  <c r="S465" i="1" s="1" a="1"/>
  <c r="S465" i="1" s="1"/>
  <c r="O457" i="1"/>
  <c r="S457" i="1" s="1" a="1"/>
  <c r="S457" i="1" s="1"/>
  <c r="O449" i="1"/>
  <c r="S449" i="1" s="1" a="1"/>
  <c r="S449" i="1" s="1"/>
  <c r="O441" i="1"/>
  <c r="S441" i="1" s="1" a="1"/>
  <c r="S441" i="1" s="1"/>
  <c r="O433" i="1"/>
  <c r="S433" i="1" s="1" a="1"/>
  <c r="S433" i="1" s="1"/>
  <c r="O425" i="1"/>
  <c r="S425" i="1" s="1" a="1"/>
  <c r="S425" i="1" s="1"/>
  <c r="O417" i="1"/>
  <c r="S417" i="1" s="1" a="1"/>
  <c r="S417" i="1" s="1"/>
  <c r="O409" i="1"/>
  <c r="S409" i="1" s="1" a="1"/>
  <c r="S409" i="1" s="1"/>
  <c r="O401" i="1"/>
  <c r="S401" i="1" s="1" a="1"/>
  <c r="S401" i="1" s="1"/>
  <c r="O393" i="1"/>
  <c r="S393" i="1" s="1" a="1"/>
  <c r="S393" i="1" s="1"/>
  <c r="O385" i="1"/>
  <c r="S385" i="1" s="1" a="1"/>
  <c r="S385" i="1" s="1"/>
  <c r="O377" i="1"/>
  <c r="S377" i="1" s="1" a="1"/>
  <c r="S377" i="1" s="1"/>
  <c r="O369" i="1"/>
  <c r="S369" i="1" s="1" a="1"/>
  <c r="S369" i="1" s="1"/>
  <c r="O361" i="1"/>
  <c r="S361" i="1" s="1" a="1"/>
  <c r="S361" i="1" s="1"/>
  <c r="O353" i="1"/>
  <c r="S353" i="1" s="1" a="1"/>
  <c r="S353" i="1" s="1"/>
  <c r="O345" i="1"/>
  <c r="S345" i="1" s="1" a="1"/>
  <c r="S345" i="1" s="1"/>
  <c r="O337" i="1"/>
  <c r="S337" i="1" s="1" a="1"/>
  <c r="S337" i="1" s="1"/>
  <c r="O329" i="1"/>
  <c r="S329" i="1" s="1" a="1"/>
  <c r="S329" i="1" s="1"/>
  <c r="O321" i="1"/>
  <c r="S321" i="1" s="1" a="1"/>
  <c r="S321" i="1" s="1"/>
  <c r="O313" i="1"/>
  <c r="S313" i="1" s="1" a="1"/>
  <c r="S313" i="1" s="1"/>
  <c r="O305" i="1"/>
  <c r="S305" i="1" s="1" a="1"/>
  <c r="S305" i="1" s="1"/>
  <c r="O297" i="1"/>
  <c r="S297" i="1" s="1" a="1"/>
  <c r="S297" i="1" s="1"/>
  <c r="O289" i="1"/>
  <c r="S289" i="1" s="1" a="1"/>
  <c r="S289" i="1" s="1"/>
  <c r="O281" i="1"/>
  <c r="S281" i="1" s="1" a="1"/>
  <c r="S281" i="1" s="1"/>
  <c r="O273" i="1"/>
  <c r="S273" i="1" s="1" a="1"/>
  <c r="S273" i="1" s="1"/>
  <c r="O265" i="1"/>
  <c r="S265" i="1" s="1" a="1"/>
  <c r="S265" i="1" s="1"/>
  <c r="O257" i="1"/>
  <c r="S257" i="1" s="1" a="1"/>
  <c r="S257" i="1" s="1"/>
  <c r="O249" i="1"/>
  <c r="S249" i="1" s="1" a="1"/>
  <c r="S249" i="1" s="1"/>
  <c r="O241" i="1"/>
  <c r="S241" i="1" s="1" a="1"/>
  <c r="S241" i="1" s="1"/>
  <c r="O233" i="1"/>
  <c r="S233" i="1" s="1" a="1"/>
  <c r="S233" i="1" s="1"/>
  <c r="O225" i="1"/>
  <c r="S225" i="1" s="1" a="1"/>
  <c r="S225" i="1" s="1"/>
  <c r="O217" i="1"/>
  <c r="S217" i="1" s="1" a="1"/>
  <c r="S217" i="1" s="1"/>
  <c r="O209" i="1"/>
  <c r="S209" i="1" s="1" a="1"/>
  <c r="S209" i="1" s="1"/>
  <c r="O201" i="1"/>
  <c r="S201" i="1" s="1" a="1"/>
  <c r="S201" i="1" s="1"/>
  <c r="O193" i="1"/>
  <c r="S193" i="1" s="1" a="1"/>
  <c r="S193" i="1" s="1"/>
  <c r="O185" i="1"/>
  <c r="S185" i="1" s="1" a="1"/>
  <c r="S185" i="1" s="1"/>
  <c r="O177" i="1"/>
  <c r="S177" i="1" s="1" a="1"/>
  <c r="S177" i="1" s="1"/>
  <c r="O169" i="1"/>
  <c r="S169" i="1" s="1" a="1"/>
  <c r="S169" i="1" s="1"/>
  <c r="O161" i="1"/>
  <c r="S161" i="1" s="1" a="1"/>
  <c r="S161" i="1" s="1"/>
  <c r="O153" i="1"/>
  <c r="S153" i="1" s="1" a="1"/>
  <c r="S153" i="1" s="1"/>
  <c r="O145" i="1"/>
  <c r="S145" i="1" s="1" a="1"/>
  <c r="S145" i="1" s="1"/>
  <c r="O137" i="1"/>
  <c r="S137" i="1" s="1" a="1"/>
  <c r="S137" i="1" s="1"/>
  <c r="O129" i="1"/>
  <c r="S129" i="1" s="1" a="1"/>
  <c r="S129" i="1" s="1"/>
  <c r="O121" i="1"/>
  <c r="S121" i="1" s="1" a="1"/>
  <c r="S121" i="1" s="1"/>
  <c r="O113" i="1"/>
  <c r="S113" i="1" s="1" a="1"/>
  <c r="S113" i="1" s="1"/>
  <c r="O105" i="1"/>
  <c r="S105" i="1" s="1" a="1"/>
  <c r="S105" i="1" s="1"/>
  <c r="O97" i="1"/>
  <c r="S97" i="1" s="1" a="1"/>
  <c r="S97" i="1" s="1"/>
  <c r="O89" i="1"/>
  <c r="S89" i="1" s="1" a="1"/>
  <c r="S89" i="1" s="1"/>
  <c r="O81" i="1"/>
  <c r="S81" i="1" s="1" a="1"/>
  <c r="S81" i="1" s="1"/>
  <c r="O73" i="1"/>
  <c r="S73" i="1" s="1" a="1"/>
  <c r="S73" i="1" s="1"/>
  <c r="O65" i="1"/>
  <c r="S65" i="1" s="1" a="1"/>
  <c r="S65" i="1" s="1"/>
  <c r="O57" i="1"/>
  <c r="S57" i="1" s="1" a="1"/>
  <c r="S57" i="1" s="1"/>
  <c r="O49" i="1"/>
  <c r="S49" i="1" s="1" a="1"/>
  <c r="S49" i="1" s="1"/>
  <c r="O41" i="1"/>
  <c r="S41" i="1" s="1" a="1"/>
  <c r="S41" i="1" s="1"/>
  <c r="O33" i="1"/>
  <c r="S33" i="1" s="1" a="1"/>
  <c r="S33" i="1" s="1"/>
  <c r="O25" i="1"/>
  <c r="S25" i="1" s="1" a="1"/>
  <c r="S25" i="1" s="1"/>
  <c r="O17" i="1"/>
  <c r="S17" i="1" s="1" a="1"/>
  <c r="S17" i="1" s="1"/>
  <c r="O9" i="1"/>
  <c r="S9" i="1" s="1" a="1"/>
  <c r="S9" i="1" s="1"/>
  <c r="O4080" i="1"/>
  <c r="S4080" i="1" s="1" a="1"/>
  <c r="S4080" i="1" s="1"/>
  <c r="O4072" i="1"/>
  <c r="S4072" i="1" s="1" a="1"/>
  <c r="S4072" i="1" s="1"/>
  <c r="O4064" i="1"/>
  <c r="S4064" i="1" s="1" a="1"/>
  <c r="S4064" i="1" s="1"/>
  <c r="O4056" i="1"/>
  <c r="S4056" i="1" s="1" a="1"/>
  <c r="S4056" i="1" s="1"/>
  <c r="O4048" i="1"/>
  <c r="S4048" i="1" s="1" a="1"/>
  <c r="S4048" i="1" s="1"/>
  <c r="O4040" i="1"/>
  <c r="S4040" i="1" s="1" a="1"/>
  <c r="S4040" i="1" s="1"/>
  <c r="O4032" i="1"/>
  <c r="S4032" i="1" s="1" a="1"/>
  <c r="S4032" i="1" s="1"/>
  <c r="O4024" i="1"/>
  <c r="S4024" i="1" s="1" a="1"/>
  <c r="S4024" i="1" s="1"/>
  <c r="O4016" i="1"/>
  <c r="S4016" i="1" s="1" a="1"/>
  <c r="S4016" i="1" s="1"/>
  <c r="O4008" i="1"/>
  <c r="S4008" i="1" s="1" a="1"/>
  <c r="S4008" i="1" s="1"/>
  <c r="O4000" i="1"/>
  <c r="S4000" i="1" s="1" a="1"/>
  <c r="S4000" i="1" s="1"/>
  <c r="O3992" i="1"/>
  <c r="S3992" i="1" s="1" a="1"/>
  <c r="S3992" i="1" s="1"/>
  <c r="O3984" i="1"/>
  <c r="S3984" i="1" s="1" a="1"/>
  <c r="S3984" i="1" s="1"/>
  <c r="O3976" i="1"/>
  <c r="S3976" i="1" s="1" a="1"/>
  <c r="S3976" i="1" s="1"/>
  <c r="O3968" i="1"/>
  <c r="S3968" i="1" s="1" a="1"/>
  <c r="S3968" i="1" s="1"/>
  <c r="O3960" i="1"/>
  <c r="S3960" i="1" s="1" a="1"/>
  <c r="S3960" i="1" s="1"/>
  <c r="O3952" i="1"/>
  <c r="S3952" i="1" s="1" a="1"/>
  <c r="S3952" i="1" s="1"/>
  <c r="O3944" i="1"/>
  <c r="S3944" i="1" s="1" a="1"/>
  <c r="S3944" i="1" s="1"/>
  <c r="O3936" i="1"/>
  <c r="S3936" i="1" s="1" a="1"/>
  <c r="S3936" i="1" s="1"/>
  <c r="O3928" i="1"/>
  <c r="S3928" i="1" s="1" a="1"/>
  <c r="S3928" i="1" s="1"/>
  <c r="O3920" i="1"/>
  <c r="S3920" i="1" s="1" a="1"/>
  <c r="S3920" i="1" s="1"/>
  <c r="O3912" i="1"/>
  <c r="S3912" i="1" s="1" a="1"/>
  <c r="S3912" i="1" s="1"/>
  <c r="O3904" i="1"/>
  <c r="S3904" i="1" s="1" a="1"/>
  <c r="S3904" i="1" s="1"/>
  <c r="O3896" i="1"/>
  <c r="S3896" i="1" s="1" a="1"/>
  <c r="S3896" i="1" s="1"/>
  <c r="O3888" i="1"/>
  <c r="S3888" i="1" s="1" a="1"/>
  <c r="S3888" i="1" s="1"/>
  <c r="O3880" i="1"/>
  <c r="S3880" i="1" s="1" a="1"/>
  <c r="S3880" i="1" s="1"/>
  <c r="O3872" i="1"/>
  <c r="S3872" i="1" s="1" a="1"/>
  <c r="S3872" i="1" s="1"/>
  <c r="O3864" i="1"/>
  <c r="S3864" i="1" s="1" a="1"/>
  <c r="S3864" i="1" s="1"/>
  <c r="O3856" i="1"/>
  <c r="S3856" i="1" s="1" a="1"/>
  <c r="S3856" i="1" s="1"/>
  <c r="O3848" i="1"/>
  <c r="S3848" i="1" s="1" a="1"/>
  <c r="S3848" i="1" s="1"/>
  <c r="O3840" i="1"/>
  <c r="S3840" i="1" s="1" a="1"/>
  <c r="S3840" i="1" s="1"/>
  <c r="O3832" i="1"/>
  <c r="S3832" i="1" s="1" a="1"/>
  <c r="S3832" i="1" s="1"/>
  <c r="O3824" i="1"/>
  <c r="S3824" i="1" s="1" a="1"/>
  <c r="S3824" i="1" s="1"/>
  <c r="O3816" i="1"/>
  <c r="S3816" i="1" s="1" a="1"/>
  <c r="S3816" i="1" s="1"/>
  <c r="O3808" i="1"/>
  <c r="S3808" i="1" s="1" a="1"/>
  <c r="S3808" i="1" s="1"/>
  <c r="O3800" i="1"/>
  <c r="S3800" i="1" s="1" a="1"/>
  <c r="S3800" i="1" s="1"/>
  <c r="O3792" i="1"/>
  <c r="S3792" i="1" s="1" a="1"/>
  <c r="S3792" i="1" s="1"/>
  <c r="O3784" i="1"/>
  <c r="S3784" i="1" s="1" a="1"/>
  <c r="S3784" i="1" s="1"/>
  <c r="O3776" i="1"/>
  <c r="S3776" i="1" s="1" a="1"/>
  <c r="S3776" i="1" s="1"/>
  <c r="O3768" i="1"/>
  <c r="S3768" i="1" s="1" a="1"/>
  <c r="S3768" i="1" s="1"/>
  <c r="O3760" i="1"/>
  <c r="S3760" i="1" s="1" a="1"/>
  <c r="S3760" i="1" s="1"/>
  <c r="O3752" i="1"/>
  <c r="S3752" i="1" s="1" a="1"/>
  <c r="S3752" i="1" s="1"/>
  <c r="O3744" i="1"/>
  <c r="S3744" i="1" s="1" a="1"/>
  <c r="S3744" i="1" s="1"/>
  <c r="O3736" i="1"/>
  <c r="S3736" i="1" s="1" a="1"/>
  <c r="S3736" i="1" s="1"/>
  <c r="O3728" i="1"/>
  <c r="S3728" i="1" s="1" a="1"/>
  <c r="S3728" i="1" s="1"/>
  <c r="O3720" i="1"/>
  <c r="S3720" i="1" s="1" a="1"/>
  <c r="S3720" i="1" s="1"/>
  <c r="O3712" i="1"/>
  <c r="S3712" i="1" s="1" a="1"/>
  <c r="S3712" i="1" s="1"/>
  <c r="O3704" i="1"/>
  <c r="S3704" i="1" s="1" a="1"/>
  <c r="S3704" i="1" s="1"/>
  <c r="O3696" i="1"/>
  <c r="S3696" i="1" s="1" a="1"/>
  <c r="S3696" i="1" s="1"/>
  <c r="O3688" i="1"/>
  <c r="S3688" i="1" s="1" a="1"/>
  <c r="S3688" i="1" s="1"/>
  <c r="O3680" i="1"/>
  <c r="S3680" i="1" s="1" a="1"/>
  <c r="S3680" i="1" s="1"/>
  <c r="O3672" i="1"/>
  <c r="S3672" i="1" s="1" a="1"/>
  <c r="S3672" i="1" s="1"/>
  <c r="O3664" i="1"/>
  <c r="S3664" i="1" s="1" a="1"/>
  <c r="S3664" i="1" s="1"/>
  <c r="O3656" i="1"/>
  <c r="S3656" i="1" s="1" a="1"/>
  <c r="S3656" i="1" s="1"/>
  <c r="O3648" i="1"/>
  <c r="S3648" i="1" s="1" a="1"/>
  <c r="S3648" i="1" s="1"/>
  <c r="O3640" i="1"/>
  <c r="S3640" i="1" s="1" a="1"/>
  <c r="S3640" i="1" s="1"/>
  <c r="O3632" i="1"/>
  <c r="S3632" i="1" s="1" a="1"/>
  <c r="S3632" i="1" s="1"/>
  <c r="O3624" i="1"/>
  <c r="S3624" i="1" s="1" a="1"/>
  <c r="S3624" i="1" s="1"/>
  <c r="O3616" i="1"/>
  <c r="S3616" i="1" s="1" a="1"/>
  <c r="S3616" i="1" s="1"/>
  <c r="O3608" i="1"/>
  <c r="S3608" i="1" s="1" a="1"/>
  <c r="S3608" i="1" s="1"/>
  <c r="O3600" i="1"/>
  <c r="S3600" i="1" s="1" a="1"/>
  <c r="S3600" i="1" s="1"/>
  <c r="O3592" i="1"/>
  <c r="S3592" i="1" s="1" a="1"/>
  <c r="S3592" i="1" s="1"/>
  <c r="O3584" i="1"/>
  <c r="S3584" i="1" s="1" a="1"/>
  <c r="S3584" i="1" s="1"/>
  <c r="O3576" i="1"/>
  <c r="S3576" i="1" s="1" a="1"/>
  <c r="S3576" i="1" s="1"/>
  <c r="O3568" i="1"/>
  <c r="S3568" i="1" s="1" a="1"/>
  <c r="S3568" i="1" s="1"/>
  <c r="O3560" i="1"/>
  <c r="S3560" i="1" s="1" a="1"/>
  <c r="S3560" i="1" s="1"/>
  <c r="O3552" i="1"/>
  <c r="S3552" i="1" s="1" a="1"/>
  <c r="S3552" i="1" s="1"/>
  <c r="O3544" i="1"/>
  <c r="S3544" i="1" s="1" a="1"/>
  <c r="S3544" i="1" s="1"/>
  <c r="O3536" i="1"/>
  <c r="S3536" i="1" s="1" a="1"/>
  <c r="S3536" i="1" s="1"/>
  <c r="O3528" i="1"/>
  <c r="S3528" i="1" s="1" a="1"/>
  <c r="S3528" i="1" s="1"/>
  <c r="O3520" i="1"/>
  <c r="S3520" i="1" s="1" a="1"/>
  <c r="S3520" i="1" s="1"/>
  <c r="O3512" i="1"/>
  <c r="S3512" i="1" s="1" a="1"/>
  <c r="S3512" i="1" s="1"/>
  <c r="O3504" i="1"/>
  <c r="S3504" i="1" s="1" a="1"/>
  <c r="S3504" i="1" s="1"/>
  <c r="O3496" i="1"/>
  <c r="S3496" i="1" s="1" a="1"/>
  <c r="S3496" i="1" s="1"/>
  <c r="O3488" i="1"/>
  <c r="S3488" i="1" s="1" a="1"/>
  <c r="S3488" i="1" s="1"/>
  <c r="O3480" i="1"/>
  <c r="S3480" i="1" s="1" a="1"/>
  <c r="S3480" i="1" s="1"/>
  <c r="O3472" i="1"/>
  <c r="S3472" i="1" s="1" a="1"/>
  <c r="S3472" i="1" s="1"/>
  <c r="O3464" i="1"/>
  <c r="S3464" i="1" s="1" a="1"/>
  <c r="S3464" i="1" s="1"/>
  <c r="O3456" i="1"/>
  <c r="S3456" i="1" s="1" a="1"/>
  <c r="S3456" i="1" s="1"/>
  <c r="O3448" i="1"/>
  <c r="S3448" i="1" s="1" a="1"/>
  <c r="S3448" i="1" s="1"/>
  <c r="O3440" i="1"/>
  <c r="S3440" i="1" s="1" a="1"/>
  <c r="S3440" i="1" s="1"/>
  <c r="O3432" i="1"/>
  <c r="S3432" i="1" s="1" a="1"/>
  <c r="S3432" i="1" s="1"/>
  <c r="O3424" i="1"/>
  <c r="S3424" i="1" s="1" a="1"/>
  <c r="S3424" i="1" s="1"/>
  <c r="O3416" i="1"/>
  <c r="S3416" i="1" s="1" a="1"/>
  <c r="S3416" i="1" s="1"/>
  <c r="O3408" i="1"/>
  <c r="S3408" i="1" s="1" a="1"/>
  <c r="S3408" i="1" s="1"/>
  <c r="O3400" i="1"/>
  <c r="S3400" i="1" s="1" a="1"/>
  <c r="S3400" i="1" s="1"/>
  <c r="O3392" i="1"/>
  <c r="S3392" i="1" s="1" a="1"/>
  <c r="S3392" i="1" s="1"/>
  <c r="O3384" i="1"/>
  <c r="S3384" i="1" s="1" a="1"/>
  <c r="S3384" i="1" s="1"/>
  <c r="O3376" i="1"/>
  <c r="S3376" i="1" s="1" a="1"/>
  <c r="S3376" i="1" s="1"/>
  <c r="O3368" i="1"/>
  <c r="S3368" i="1" s="1" a="1"/>
  <c r="S3368" i="1" s="1"/>
  <c r="O3360" i="1"/>
  <c r="S3360" i="1" s="1" a="1"/>
  <c r="S3360" i="1" s="1"/>
  <c r="O3352" i="1"/>
  <c r="S3352" i="1" s="1" a="1"/>
  <c r="S3352" i="1" s="1"/>
  <c r="O3344" i="1"/>
  <c r="S3344" i="1" s="1" a="1"/>
  <c r="S3344" i="1" s="1"/>
  <c r="O3336" i="1"/>
  <c r="S3336" i="1" s="1" a="1"/>
  <c r="S3336" i="1" s="1"/>
  <c r="O3328" i="1"/>
  <c r="S3328" i="1" s="1" a="1"/>
  <c r="S3328" i="1" s="1"/>
  <c r="O3320" i="1"/>
  <c r="S3320" i="1" s="1" a="1"/>
  <c r="S3320" i="1" s="1"/>
  <c r="O3312" i="1"/>
  <c r="S3312" i="1" s="1" a="1"/>
  <c r="S3312" i="1" s="1"/>
  <c r="O3304" i="1"/>
  <c r="S3304" i="1" s="1" a="1"/>
  <c r="S3304" i="1" s="1"/>
  <c r="O3296" i="1"/>
  <c r="S3296" i="1" s="1" a="1"/>
  <c r="S3296" i="1" s="1"/>
  <c r="O3288" i="1"/>
  <c r="S3288" i="1" s="1" a="1"/>
  <c r="S3288" i="1" s="1"/>
  <c r="O3280" i="1"/>
  <c r="S3280" i="1" s="1" a="1"/>
  <c r="S3280" i="1" s="1"/>
  <c r="O3272" i="1"/>
  <c r="S3272" i="1" s="1" a="1"/>
  <c r="S3272" i="1" s="1"/>
  <c r="O3264" i="1"/>
  <c r="S3264" i="1" s="1" a="1"/>
  <c r="S3264" i="1" s="1"/>
  <c r="O3256" i="1"/>
  <c r="S3256" i="1" s="1" a="1"/>
  <c r="S3256" i="1" s="1"/>
  <c r="O3248" i="1"/>
  <c r="S3248" i="1" s="1" a="1"/>
  <c r="S3248" i="1" s="1"/>
  <c r="O3240" i="1"/>
  <c r="S3240" i="1" s="1" a="1"/>
  <c r="S3240" i="1" s="1"/>
  <c r="O3232" i="1"/>
  <c r="S3232" i="1" s="1" a="1"/>
  <c r="S3232" i="1" s="1"/>
  <c r="O3224" i="1"/>
  <c r="S3224" i="1" s="1" a="1"/>
  <c r="S3224" i="1" s="1"/>
  <c r="O3216" i="1"/>
  <c r="S3216" i="1" s="1" a="1"/>
  <c r="S3216" i="1" s="1"/>
  <c r="O3208" i="1"/>
  <c r="S3208" i="1" s="1" a="1"/>
  <c r="S3208" i="1" s="1"/>
  <c r="O3200" i="1"/>
  <c r="S3200" i="1" s="1" a="1"/>
  <c r="S3200" i="1" s="1"/>
  <c r="O3192" i="1"/>
  <c r="S3192" i="1" s="1" a="1"/>
  <c r="S3192" i="1" s="1"/>
  <c r="O3184" i="1"/>
  <c r="S3184" i="1" s="1" a="1"/>
  <c r="S3184" i="1" s="1"/>
  <c r="O3176" i="1"/>
  <c r="S3176" i="1" s="1" a="1"/>
  <c r="S3176" i="1" s="1"/>
  <c r="O3168" i="1"/>
  <c r="S3168" i="1" s="1" a="1"/>
  <c r="S3168" i="1" s="1"/>
  <c r="O3160" i="1"/>
  <c r="S3160" i="1" s="1" a="1"/>
  <c r="S3160" i="1" s="1"/>
  <c r="O3152" i="1"/>
  <c r="S3152" i="1" s="1" a="1"/>
  <c r="S3152" i="1" s="1"/>
  <c r="O3144" i="1"/>
  <c r="S3144" i="1" s="1" a="1"/>
  <c r="S3144" i="1" s="1"/>
  <c r="O3136" i="1"/>
  <c r="S3136" i="1" s="1" a="1"/>
  <c r="S3136" i="1" s="1"/>
  <c r="O3128" i="1"/>
  <c r="S3128" i="1" s="1" a="1"/>
  <c r="S3128" i="1" s="1"/>
  <c r="O3120" i="1"/>
  <c r="S3120" i="1" s="1" a="1"/>
  <c r="S3120" i="1" s="1"/>
  <c r="O3112" i="1"/>
  <c r="S3112" i="1" s="1" a="1"/>
  <c r="S3112" i="1" s="1"/>
  <c r="O3104" i="1"/>
  <c r="S3104" i="1" s="1" a="1"/>
  <c r="S3104" i="1" s="1"/>
  <c r="O3096" i="1"/>
  <c r="S3096" i="1" s="1" a="1"/>
  <c r="S3096" i="1" s="1"/>
  <c r="O3088" i="1"/>
  <c r="S3088" i="1" s="1" a="1"/>
  <c r="S3088" i="1" s="1"/>
  <c r="O3080" i="1"/>
  <c r="S3080" i="1" s="1" a="1"/>
  <c r="S3080" i="1" s="1"/>
  <c r="O3072" i="1"/>
  <c r="S3072" i="1" s="1" a="1"/>
  <c r="S3072" i="1" s="1"/>
  <c r="O3064" i="1"/>
  <c r="S3064" i="1" s="1" a="1"/>
  <c r="S3064" i="1" s="1"/>
  <c r="O3056" i="1"/>
  <c r="S3056" i="1" s="1" a="1"/>
  <c r="S3056" i="1" s="1"/>
  <c r="O3048" i="1"/>
  <c r="S3048" i="1" s="1" a="1"/>
  <c r="S3048" i="1" s="1"/>
  <c r="O3040" i="1"/>
  <c r="S3040" i="1" s="1" a="1"/>
  <c r="S3040" i="1" s="1"/>
  <c r="O3032" i="1"/>
  <c r="S3032" i="1" s="1" a="1"/>
  <c r="S3032" i="1" s="1"/>
  <c r="O3024" i="1"/>
  <c r="S3024" i="1" s="1" a="1"/>
  <c r="S3024" i="1" s="1"/>
  <c r="O3016" i="1"/>
  <c r="S3016" i="1" s="1" a="1"/>
  <c r="S3016" i="1" s="1"/>
  <c r="O3008" i="1"/>
  <c r="S3008" i="1" s="1" a="1"/>
  <c r="S3008" i="1" s="1"/>
  <c r="O3000" i="1"/>
  <c r="S3000" i="1" s="1" a="1"/>
  <c r="S3000" i="1" s="1"/>
  <c r="O2992" i="1"/>
  <c r="S2992" i="1" s="1" a="1"/>
  <c r="S2992" i="1" s="1"/>
  <c r="O2984" i="1"/>
  <c r="S2984" i="1" s="1" a="1"/>
  <c r="S2984" i="1" s="1"/>
  <c r="O2976" i="1"/>
  <c r="S2976" i="1" s="1" a="1"/>
  <c r="S2976" i="1" s="1"/>
  <c r="O2968" i="1"/>
  <c r="S2968" i="1" s="1" a="1"/>
  <c r="S2968" i="1" s="1"/>
  <c r="O2960" i="1"/>
  <c r="S2960" i="1" s="1" a="1"/>
  <c r="S2960" i="1" s="1"/>
  <c r="O2952" i="1"/>
  <c r="S2952" i="1" s="1" a="1"/>
  <c r="S2952" i="1" s="1"/>
  <c r="O2944" i="1"/>
  <c r="S2944" i="1" s="1" a="1"/>
  <c r="S2944" i="1" s="1"/>
  <c r="O2936" i="1"/>
  <c r="S2936" i="1" s="1" a="1"/>
  <c r="S2936" i="1" s="1"/>
  <c r="O2928" i="1"/>
  <c r="S2928" i="1" s="1" a="1"/>
  <c r="S2928" i="1" s="1"/>
  <c r="O2920" i="1"/>
  <c r="S2920" i="1" s="1" a="1"/>
  <c r="S2920" i="1" s="1"/>
  <c r="O2912" i="1"/>
  <c r="S2912" i="1" s="1" a="1"/>
  <c r="S2912" i="1" s="1"/>
  <c r="O2904" i="1"/>
  <c r="S2904" i="1" s="1" a="1"/>
  <c r="S2904" i="1" s="1"/>
  <c r="O2896" i="1"/>
  <c r="S2896" i="1" s="1" a="1"/>
  <c r="S2896" i="1" s="1"/>
  <c r="O2888" i="1"/>
  <c r="S2888" i="1" s="1" a="1"/>
  <c r="S2888" i="1" s="1"/>
  <c r="O2880" i="1"/>
  <c r="S2880" i="1" s="1" a="1"/>
  <c r="S2880" i="1" s="1"/>
  <c r="O2872" i="1"/>
  <c r="S2872" i="1" s="1" a="1"/>
  <c r="S2872" i="1" s="1"/>
  <c r="O2864" i="1"/>
  <c r="S2864" i="1" s="1" a="1"/>
  <c r="S2864" i="1" s="1"/>
  <c r="O2856" i="1"/>
  <c r="S2856" i="1" s="1" a="1"/>
  <c r="S2856" i="1" s="1"/>
  <c r="O2848" i="1"/>
  <c r="S2848" i="1" s="1" a="1"/>
  <c r="S2848" i="1" s="1"/>
  <c r="O2840" i="1"/>
  <c r="S2840" i="1" s="1" a="1"/>
  <c r="S2840" i="1" s="1"/>
  <c r="O2832" i="1"/>
  <c r="S2832" i="1" s="1" a="1"/>
  <c r="S2832" i="1" s="1"/>
  <c r="O2824" i="1"/>
  <c r="S2824" i="1" s="1" a="1"/>
  <c r="S2824" i="1" s="1"/>
  <c r="O2816" i="1"/>
  <c r="S2816" i="1" s="1" a="1"/>
  <c r="S2816" i="1" s="1"/>
  <c r="O2808" i="1"/>
  <c r="S2808" i="1" s="1" a="1"/>
  <c r="S2808" i="1" s="1"/>
  <c r="O2800" i="1"/>
  <c r="S2800" i="1" s="1" a="1"/>
  <c r="S2800" i="1" s="1"/>
  <c r="O2792" i="1"/>
  <c r="S2792" i="1" s="1" a="1"/>
  <c r="S2792" i="1" s="1"/>
  <c r="O2784" i="1"/>
  <c r="S2784" i="1" s="1" a="1"/>
  <c r="S2784" i="1" s="1"/>
  <c r="O2776" i="1"/>
  <c r="S2776" i="1" s="1" a="1"/>
  <c r="S2776" i="1" s="1"/>
  <c r="O2768" i="1"/>
  <c r="S2768" i="1" s="1" a="1"/>
  <c r="S2768" i="1" s="1"/>
  <c r="O2760" i="1"/>
  <c r="S2760" i="1" s="1" a="1"/>
  <c r="S2760" i="1" s="1"/>
  <c r="O2752" i="1"/>
  <c r="S2752" i="1" s="1" a="1"/>
  <c r="S2752" i="1" s="1"/>
  <c r="O2744" i="1"/>
  <c r="S2744" i="1" s="1" a="1"/>
  <c r="S2744" i="1" s="1"/>
  <c r="O2736" i="1"/>
  <c r="S2736" i="1" s="1" a="1"/>
  <c r="S2736" i="1" s="1"/>
  <c r="O2728" i="1"/>
  <c r="S2728" i="1" s="1" a="1"/>
  <c r="S2728" i="1" s="1"/>
  <c r="O2720" i="1"/>
  <c r="S2720" i="1" s="1" a="1"/>
  <c r="S2720" i="1" s="1"/>
  <c r="O2712" i="1"/>
  <c r="S2712" i="1" s="1" a="1"/>
  <c r="S2712" i="1" s="1"/>
  <c r="O2704" i="1"/>
  <c r="S2704" i="1" s="1" a="1"/>
  <c r="S2704" i="1" s="1"/>
  <c r="O2696" i="1"/>
  <c r="S2696" i="1" s="1" a="1"/>
  <c r="S2696" i="1" s="1"/>
  <c r="O2688" i="1"/>
  <c r="S2688" i="1" s="1" a="1"/>
  <c r="S2688" i="1" s="1"/>
  <c r="O2680" i="1"/>
  <c r="S2680" i="1" s="1" a="1"/>
  <c r="S2680" i="1" s="1"/>
  <c r="O2672" i="1"/>
  <c r="S2672" i="1" s="1" a="1"/>
  <c r="S2672" i="1" s="1"/>
  <c r="O2664" i="1"/>
  <c r="S2664" i="1" s="1" a="1"/>
  <c r="S2664" i="1" s="1"/>
  <c r="O2656" i="1"/>
  <c r="S2656" i="1" s="1" a="1"/>
  <c r="S2656" i="1" s="1"/>
  <c r="O2648" i="1"/>
  <c r="S2648" i="1" s="1" a="1"/>
  <c r="S2648" i="1" s="1"/>
  <c r="O2640" i="1"/>
  <c r="S2640" i="1" s="1" a="1"/>
  <c r="S2640" i="1" s="1"/>
  <c r="O2632" i="1"/>
  <c r="S2632" i="1" s="1" a="1"/>
  <c r="S2632" i="1" s="1"/>
  <c r="O2624" i="1"/>
  <c r="S2624" i="1" s="1" a="1"/>
  <c r="S2624" i="1" s="1"/>
  <c r="O2616" i="1"/>
  <c r="S2616" i="1" s="1" a="1"/>
  <c r="S2616" i="1" s="1"/>
  <c r="O2608" i="1"/>
  <c r="S2608" i="1" s="1" a="1"/>
  <c r="S2608" i="1" s="1"/>
  <c r="O2600" i="1"/>
  <c r="S2600" i="1" s="1" a="1"/>
  <c r="S2600" i="1" s="1"/>
  <c r="O2592" i="1"/>
  <c r="S2592" i="1" s="1" a="1"/>
  <c r="S2592" i="1" s="1"/>
  <c r="O2584" i="1"/>
  <c r="S2584" i="1" s="1" a="1"/>
  <c r="S2584" i="1" s="1"/>
  <c r="O2576" i="1"/>
  <c r="S2576" i="1" s="1" a="1"/>
  <c r="S2576" i="1" s="1"/>
  <c r="O2568" i="1"/>
  <c r="S2568" i="1" s="1" a="1"/>
  <c r="S2568" i="1" s="1"/>
  <c r="O2560" i="1"/>
  <c r="S2560" i="1" s="1" a="1"/>
  <c r="S2560" i="1" s="1"/>
  <c r="O2552" i="1"/>
  <c r="S2552" i="1" s="1" a="1"/>
  <c r="S2552" i="1" s="1"/>
  <c r="O2544" i="1"/>
  <c r="S2544" i="1" s="1" a="1"/>
  <c r="S2544" i="1" s="1"/>
  <c r="O2536" i="1"/>
  <c r="S2536" i="1" s="1" a="1"/>
  <c r="S2536" i="1" s="1"/>
  <c r="O2528" i="1"/>
  <c r="S2528" i="1" s="1" a="1"/>
  <c r="S2528" i="1" s="1"/>
  <c r="O2520" i="1"/>
  <c r="S2520" i="1" s="1" a="1"/>
  <c r="S2520" i="1" s="1"/>
  <c r="O2512" i="1"/>
  <c r="S2512" i="1" s="1" a="1"/>
  <c r="S2512" i="1" s="1"/>
  <c r="O2504" i="1"/>
  <c r="S2504" i="1" s="1" a="1"/>
  <c r="S2504" i="1" s="1"/>
  <c r="O2496" i="1"/>
  <c r="S2496" i="1" s="1" a="1"/>
  <c r="S2496" i="1" s="1"/>
  <c r="O2488" i="1"/>
  <c r="S2488" i="1" s="1" a="1"/>
  <c r="S2488" i="1" s="1"/>
  <c r="O2480" i="1"/>
  <c r="S2480" i="1" s="1" a="1"/>
  <c r="S2480" i="1" s="1"/>
  <c r="O2472" i="1"/>
  <c r="S2472" i="1" s="1" a="1"/>
  <c r="S2472" i="1" s="1"/>
  <c r="O2464" i="1"/>
  <c r="S2464" i="1" s="1" a="1"/>
  <c r="S2464" i="1" s="1"/>
  <c r="O2456" i="1"/>
  <c r="S2456" i="1" s="1" a="1"/>
  <c r="S2456" i="1" s="1"/>
  <c r="O2448" i="1"/>
  <c r="S2448" i="1" s="1" a="1"/>
  <c r="S2448" i="1" s="1"/>
  <c r="O2440" i="1"/>
  <c r="S2440" i="1" s="1" a="1"/>
  <c r="S2440" i="1" s="1"/>
  <c r="O2432" i="1"/>
  <c r="S2432" i="1" s="1" a="1"/>
  <c r="S2432" i="1" s="1"/>
  <c r="O2424" i="1"/>
  <c r="S2424" i="1" s="1" a="1"/>
  <c r="S2424" i="1" s="1"/>
  <c r="O2416" i="1"/>
  <c r="S2416" i="1" s="1" a="1"/>
  <c r="S2416" i="1" s="1"/>
  <c r="O2408" i="1"/>
  <c r="S2408" i="1" s="1" a="1"/>
  <c r="S2408" i="1" s="1"/>
  <c r="O2400" i="1"/>
  <c r="S2400" i="1" s="1" a="1"/>
  <c r="S2400" i="1" s="1"/>
  <c r="O2392" i="1"/>
  <c r="S2392" i="1" s="1" a="1"/>
  <c r="S2392" i="1" s="1"/>
  <c r="O2384" i="1"/>
  <c r="S2384" i="1" s="1" a="1"/>
  <c r="S2384" i="1" s="1"/>
  <c r="O2376" i="1"/>
  <c r="S2376" i="1" s="1" a="1"/>
  <c r="S2376" i="1" s="1"/>
  <c r="O2368" i="1"/>
  <c r="S2368" i="1" s="1" a="1"/>
  <c r="S2368" i="1" s="1"/>
  <c r="O2360" i="1"/>
  <c r="S2360" i="1" s="1" a="1"/>
  <c r="S2360" i="1" s="1"/>
  <c r="O2352" i="1"/>
  <c r="S2352" i="1" s="1" a="1"/>
  <c r="S2352" i="1" s="1"/>
  <c r="O2344" i="1"/>
  <c r="S2344" i="1" s="1" a="1"/>
  <c r="S2344" i="1" s="1"/>
  <c r="O2336" i="1"/>
  <c r="S2336" i="1" s="1" a="1"/>
  <c r="S2336" i="1" s="1"/>
  <c r="O2328" i="1"/>
  <c r="S2328" i="1" s="1" a="1"/>
  <c r="S2328" i="1" s="1"/>
  <c r="O2320" i="1"/>
  <c r="S2320" i="1" s="1" a="1"/>
  <c r="S2320" i="1" s="1"/>
  <c r="O2312" i="1"/>
  <c r="S2312" i="1" s="1" a="1"/>
  <c r="S2312" i="1" s="1"/>
  <c r="O2304" i="1"/>
  <c r="S2304" i="1" s="1" a="1"/>
  <c r="S2304" i="1" s="1"/>
  <c r="O2296" i="1"/>
  <c r="S2296" i="1" s="1" a="1"/>
  <c r="S2296" i="1" s="1"/>
  <c r="O2288" i="1"/>
  <c r="S2288" i="1" s="1" a="1"/>
  <c r="S2288" i="1" s="1"/>
  <c r="O2280" i="1"/>
  <c r="S2280" i="1" s="1" a="1"/>
  <c r="S2280" i="1" s="1"/>
  <c r="O2272" i="1"/>
  <c r="S2272" i="1" s="1" a="1"/>
  <c r="S2272" i="1" s="1"/>
  <c r="O2264" i="1"/>
  <c r="S2264" i="1" s="1" a="1"/>
  <c r="S2264" i="1" s="1"/>
  <c r="O2256" i="1"/>
  <c r="S2256" i="1" s="1" a="1"/>
  <c r="S2256" i="1" s="1"/>
  <c r="O2248" i="1"/>
  <c r="S2248" i="1" s="1" a="1"/>
  <c r="S2248" i="1" s="1"/>
  <c r="O2240" i="1"/>
  <c r="S2240" i="1" s="1" a="1"/>
  <c r="S2240" i="1" s="1"/>
  <c r="O2232" i="1"/>
  <c r="S2232" i="1" s="1" a="1"/>
  <c r="S2232" i="1" s="1"/>
  <c r="O2224" i="1"/>
  <c r="S2224" i="1" s="1" a="1"/>
  <c r="S2224" i="1" s="1"/>
  <c r="O2216" i="1"/>
  <c r="S2216" i="1" s="1" a="1"/>
  <c r="S2216" i="1" s="1"/>
  <c r="O2208" i="1"/>
  <c r="S2208" i="1" s="1" a="1"/>
  <c r="S2208" i="1" s="1"/>
  <c r="O2200" i="1"/>
  <c r="S2200" i="1" s="1" a="1"/>
  <c r="S2200" i="1" s="1"/>
  <c r="O2192" i="1"/>
  <c r="S2192" i="1" s="1" a="1"/>
  <c r="S2192" i="1" s="1"/>
  <c r="O2184" i="1"/>
  <c r="S2184" i="1" s="1" a="1"/>
  <c r="S2184" i="1" s="1"/>
  <c r="O2176" i="1"/>
  <c r="S2176" i="1" s="1" a="1"/>
  <c r="S2176" i="1" s="1"/>
  <c r="O2168" i="1"/>
  <c r="S2168" i="1" s="1" a="1"/>
  <c r="S2168" i="1" s="1"/>
  <c r="O2160" i="1"/>
  <c r="S2160" i="1" s="1" a="1"/>
  <c r="S2160" i="1" s="1"/>
  <c r="O2152" i="1"/>
  <c r="S2152" i="1" s="1" a="1"/>
  <c r="S2152" i="1" s="1"/>
  <c r="O2144" i="1"/>
  <c r="S2144" i="1" s="1" a="1"/>
  <c r="S2144" i="1" s="1"/>
  <c r="O2136" i="1"/>
  <c r="S2136" i="1" s="1" a="1"/>
  <c r="S2136" i="1" s="1"/>
  <c r="O2128" i="1"/>
  <c r="S2128" i="1" s="1" a="1"/>
  <c r="S2128" i="1" s="1"/>
  <c r="O2120" i="1"/>
  <c r="S2120" i="1" s="1" a="1"/>
  <c r="S2120" i="1" s="1"/>
  <c r="O2112" i="1"/>
  <c r="S2112" i="1" s="1" a="1"/>
  <c r="S2112" i="1" s="1"/>
  <c r="O2104" i="1"/>
  <c r="S2104" i="1" s="1" a="1"/>
  <c r="S2104" i="1" s="1"/>
  <c r="O2096" i="1"/>
  <c r="S2096" i="1" s="1" a="1"/>
  <c r="S2096" i="1" s="1"/>
  <c r="O2088" i="1"/>
  <c r="S2088" i="1" s="1" a="1"/>
  <c r="S2088" i="1" s="1"/>
  <c r="O2080" i="1"/>
  <c r="S2080" i="1" s="1" a="1"/>
  <c r="S2080" i="1" s="1"/>
  <c r="O2072" i="1"/>
  <c r="S2072" i="1" s="1" a="1"/>
  <c r="S2072" i="1" s="1"/>
  <c r="O2064" i="1"/>
  <c r="S2064" i="1" s="1" a="1"/>
  <c r="S2064" i="1" s="1"/>
  <c r="O2056" i="1"/>
  <c r="S2056" i="1" s="1" a="1"/>
  <c r="S2056" i="1" s="1"/>
  <c r="O2048" i="1"/>
  <c r="S2048" i="1" s="1" a="1"/>
  <c r="S2048" i="1" s="1"/>
  <c r="O2040" i="1"/>
  <c r="S2040" i="1" s="1" a="1"/>
  <c r="S2040" i="1" s="1"/>
  <c r="O2032" i="1"/>
  <c r="S2032" i="1" s="1" a="1"/>
  <c r="S2032" i="1" s="1"/>
  <c r="O2024" i="1"/>
  <c r="S2024" i="1" s="1" a="1"/>
  <c r="S2024" i="1" s="1"/>
  <c r="O2016" i="1"/>
  <c r="S2016" i="1" s="1" a="1"/>
  <c r="S2016" i="1" s="1"/>
  <c r="O2008" i="1"/>
  <c r="S2008" i="1" s="1" a="1"/>
  <c r="S2008" i="1" s="1"/>
  <c r="O2000" i="1"/>
  <c r="S2000" i="1" s="1" a="1"/>
  <c r="S2000" i="1" s="1"/>
  <c r="O1992" i="1"/>
  <c r="S1992" i="1" s="1" a="1"/>
  <c r="S1992" i="1" s="1"/>
  <c r="O1984" i="1"/>
  <c r="S1984" i="1" s="1" a="1"/>
  <c r="S1984" i="1" s="1"/>
  <c r="O1976" i="1"/>
  <c r="S1976" i="1" s="1" a="1"/>
  <c r="S1976" i="1" s="1"/>
  <c r="O1968" i="1"/>
  <c r="S1968" i="1" s="1" a="1"/>
  <c r="S1968" i="1" s="1"/>
  <c r="O1960" i="1"/>
  <c r="S1960" i="1" s="1" a="1"/>
  <c r="S1960" i="1" s="1"/>
  <c r="O1952" i="1"/>
  <c r="S1952" i="1" s="1" a="1"/>
  <c r="S1952" i="1" s="1"/>
  <c r="O1944" i="1"/>
  <c r="S1944" i="1" s="1" a="1"/>
  <c r="S1944" i="1" s="1"/>
  <c r="O1936" i="1"/>
  <c r="S1936" i="1" s="1" a="1"/>
  <c r="S1936" i="1" s="1"/>
  <c r="O1928" i="1"/>
  <c r="S1928" i="1" s="1" a="1"/>
  <c r="S1928" i="1" s="1"/>
  <c r="O1920" i="1"/>
  <c r="S1920" i="1" s="1" a="1"/>
  <c r="S1920" i="1" s="1"/>
  <c r="O1912" i="1"/>
  <c r="S1912" i="1" s="1" a="1"/>
  <c r="S1912" i="1" s="1"/>
  <c r="O1904" i="1"/>
  <c r="S1904" i="1" s="1" a="1"/>
  <c r="S1904" i="1" s="1"/>
  <c r="O1896" i="1"/>
  <c r="S1896" i="1" s="1" a="1"/>
  <c r="S1896" i="1" s="1"/>
  <c r="O1888" i="1"/>
  <c r="S1888" i="1" s="1" a="1"/>
  <c r="S1888" i="1" s="1"/>
  <c r="O1880" i="1"/>
  <c r="S1880" i="1" s="1" a="1"/>
  <c r="S1880" i="1" s="1"/>
  <c r="O1872" i="1"/>
  <c r="S1872" i="1" s="1" a="1"/>
  <c r="S1872" i="1" s="1"/>
  <c r="O1864" i="1"/>
  <c r="S1864" i="1" s="1" a="1"/>
  <c r="S1864" i="1" s="1"/>
  <c r="O1856" i="1"/>
  <c r="S1856" i="1" s="1" a="1"/>
  <c r="S1856" i="1" s="1"/>
  <c r="O1848" i="1"/>
  <c r="S1848" i="1" s="1" a="1"/>
  <c r="S1848" i="1" s="1"/>
  <c r="O1840" i="1"/>
  <c r="S1840" i="1" s="1" a="1"/>
  <c r="S1840" i="1" s="1"/>
  <c r="O1832" i="1"/>
  <c r="S1832" i="1" s="1" a="1"/>
  <c r="S1832" i="1" s="1"/>
  <c r="O1824" i="1"/>
  <c r="S1824" i="1" s="1" a="1"/>
  <c r="S1824" i="1" s="1"/>
  <c r="O1816" i="1"/>
  <c r="S1816" i="1" s="1" a="1"/>
  <c r="S1816" i="1" s="1"/>
  <c r="O1808" i="1"/>
  <c r="S1808" i="1" s="1" a="1"/>
  <c r="S1808" i="1" s="1"/>
  <c r="O1800" i="1"/>
  <c r="S1800" i="1" s="1" a="1"/>
  <c r="S1800" i="1" s="1"/>
  <c r="O1792" i="1"/>
  <c r="S1792" i="1" s="1" a="1"/>
  <c r="S1792" i="1" s="1"/>
  <c r="O1784" i="1"/>
  <c r="S1784" i="1" s="1" a="1"/>
  <c r="S1784" i="1" s="1"/>
  <c r="O1776" i="1"/>
  <c r="S1776" i="1" s="1" a="1"/>
  <c r="S1776" i="1" s="1"/>
  <c r="O1768" i="1"/>
  <c r="S1768" i="1" s="1" a="1"/>
  <c r="S1768" i="1" s="1"/>
  <c r="O1760" i="1"/>
  <c r="S1760" i="1" s="1" a="1"/>
  <c r="S1760" i="1" s="1"/>
  <c r="O1752" i="1"/>
  <c r="S1752" i="1" s="1" a="1"/>
  <c r="S1752" i="1" s="1"/>
  <c r="O1744" i="1"/>
  <c r="S1744" i="1" s="1" a="1"/>
  <c r="S1744" i="1" s="1"/>
  <c r="O1736" i="1"/>
  <c r="S1736" i="1" s="1" a="1"/>
  <c r="S1736" i="1" s="1"/>
  <c r="O1728" i="1"/>
  <c r="S1728" i="1" s="1" a="1"/>
  <c r="S1728" i="1" s="1"/>
  <c r="O1720" i="1"/>
  <c r="S1720" i="1" s="1" a="1"/>
  <c r="S1720" i="1" s="1"/>
  <c r="O1712" i="1"/>
  <c r="S1712" i="1" s="1" a="1"/>
  <c r="S1712" i="1" s="1"/>
  <c r="O1704" i="1"/>
  <c r="S1704" i="1" s="1" a="1"/>
  <c r="S1704" i="1" s="1"/>
  <c r="O1696" i="1"/>
  <c r="S1696" i="1" s="1" a="1"/>
  <c r="S1696" i="1" s="1"/>
  <c r="O1688" i="1"/>
  <c r="S1688" i="1" s="1" a="1"/>
  <c r="S1688" i="1" s="1"/>
  <c r="O1680" i="1"/>
  <c r="S1680" i="1" s="1" a="1"/>
  <c r="S1680" i="1" s="1"/>
  <c r="O1672" i="1"/>
  <c r="S1672" i="1" s="1" a="1"/>
  <c r="S1672" i="1" s="1"/>
  <c r="O1664" i="1"/>
  <c r="S1664" i="1" s="1" a="1"/>
  <c r="S1664" i="1" s="1"/>
  <c r="O1656" i="1"/>
  <c r="S1656" i="1" s="1" a="1"/>
  <c r="S1656" i="1" s="1"/>
  <c r="O1648" i="1"/>
  <c r="S1648" i="1" s="1" a="1"/>
  <c r="S1648" i="1" s="1"/>
  <c r="O1640" i="1"/>
  <c r="S1640" i="1" s="1" a="1"/>
  <c r="S1640" i="1" s="1"/>
  <c r="O1632" i="1"/>
  <c r="S1632" i="1" s="1" a="1"/>
  <c r="S1632" i="1" s="1"/>
  <c r="O1624" i="1"/>
  <c r="S1624" i="1" s="1" a="1"/>
  <c r="S1624" i="1" s="1"/>
  <c r="O1616" i="1"/>
  <c r="S1616" i="1" s="1" a="1"/>
  <c r="S1616" i="1" s="1"/>
  <c r="O1608" i="1"/>
  <c r="S1608" i="1" s="1" a="1"/>
  <c r="S1608" i="1" s="1"/>
  <c r="O1600" i="1"/>
  <c r="S1600" i="1" s="1" a="1"/>
  <c r="S1600" i="1" s="1"/>
  <c r="O1592" i="1"/>
  <c r="S1592" i="1" s="1" a="1"/>
  <c r="S1592" i="1" s="1"/>
  <c r="O1584" i="1"/>
  <c r="S1584" i="1" s="1" a="1"/>
  <c r="S1584" i="1" s="1"/>
  <c r="O1576" i="1"/>
  <c r="S1576" i="1" s="1" a="1"/>
  <c r="S1576" i="1" s="1"/>
  <c r="O1568" i="1"/>
  <c r="S1568" i="1" s="1" a="1"/>
  <c r="S1568" i="1" s="1"/>
  <c r="O1560" i="1"/>
  <c r="S1560" i="1" s="1" a="1"/>
  <c r="S1560" i="1" s="1"/>
  <c r="O1552" i="1"/>
  <c r="S1552" i="1" s="1" a="1"/>
  <c r="S1552" i="1" s="1"/>
  <c r="O1544" i="1"/>
  <c r="S1544" i="1" s="1" a="1"/>
  <c r="S1544" i="1" s="1"/>
  <c r="O1536" i="1"/>
  <c r="S1536" i="1" s="1" a="1"/>
  <c r="S1536" i="1" s="1"/>
  <c r="O1528" i="1"/>
  <c r="S1528" i="1" s="1" a="1"/>
  <c r="S1528" i="1" s="1"/>
  <c r="O1520" i="1"/>
  <c r="S1520" i="1" s="1" a="1"/>
  <c r="S1520" i="1" s="1"/>
  <c r="O1512" i="1"/>
  <c r="S1512" i="1" s="1" a="1"/>
  <c r="S1512" i="1" s="1"/>
  <c r="O1504" i="1"/>
  <c r="S1504" i="1" s="1" a="1"/>
  <c r="S1504" i="1" s="1"/>
  <c r="O1496" i="1"/>
  <c r="S1496" i="1" s="1" a="1"/>
  <c r="S1496" i="1" s="1"/>
  <c r="O1488" i="1"/>
  <c r="S1488" i="1" s="1" a="1"/>
  <c r="S1488" i="1" s="1"/>
  <c r="O1480" i="1"/>
  <c r="S1480" i="1" s="1" a="1"/>
  <c r="S1480" i="1" s="1"/>
  <c r="O1472" i="1"/>
  <c r="S1472" i="1" s="1" a="1"/>
  <c r="S1472" i="1" s="1"/>
  <c r="O1464" i="1"/>
  <c r="S1464" i="1" s="1" a="1"/>
  <c r="S1464" i="1" s="1"/>
  <c r="O1456" i="1"/>
  <c r="S1456" i="1" s="1" a="1"/>
  <c r="S1456" i="1" s="1"/>
  <c r="O1448" i="1"/>
  <c r="S1448" i="1" s="1" a="1"/>
  <c r="S1448" i="1" s="1"/>
  <c r="O1440" i="1"/>
  <c r="S1440" i="1" s="1" a="1"/>
  <c r="S1440" i="1" s="1"/>
  <c r="O1432" i="1"/>
  <c r="S1432" i="1" s="1" a="1"/>
  <c r="S1432" i="1" s="1"/>
  <c r="O1424" i="1"/>
  <c r="S1424" i="1" s="1" a="1"/>
  <c r="S1424" i="1" s="1"/>
  <c r="O1416" i="1"/>
  <c r="S1416" i="1" s="1" a="1"/>
  <c r="S1416" i="1" s="1"/>
  <c r="O1408" i="1"/>
  <c r="S1408" i="1" s="1" a="1"/>
  <c r="S1408" i="1" s="1"/>
  <c r="O1400" i="1"/>
  <c r="S1400" i="1" s="1" a="1"/>
  <c r="S1400" i="1" s="1"/>
  <c r="O1392" i="1"/>
  <c r="S1392" i="1" s="1" a="1"/>
  <c r="S1392" i="1" s="1"/>
  <c r="O1384" i="1"/>
  <c r="S1384" i="1" s="1" a="1"/>
  <c r="S1384" i="1" s="1"/>
  <c r="O1376" i="1"/>
  <c r="S1376" i="1" s="1" a="1"/>
  <c r="S1376" i="1" s="1"/>
  <c r="O1368" i="1"/>
  <c r="S1368" i="1" s="1" a="1"/>
  <c r="S1368" i="1" s="1"/>
  <c r="O1360" i="1"/>
  <c r="S1360" i="1" s="1" a="1"/>
  <c r="S1360" i="1" s="1"/>
  <c r="O1352" i="1"/>
  <c r="S1352" i="1" s="1" a="1"/>
  <c r="S1352" i="1" s="1"/>
  <c r="O1344" i="1"/>
  <c r="S1344" i="1" s="1" a="1"/>
  <c r="S1344" i="1" s="1"/>
  <c r="O1336" i="1"/>
  <c r="S1336" i="1" s="1" a="1"/>
  <c r="S1336" i="1" s="1"/>
  <c r="O1328" i="1"/>
  <c r="S1328" i="1" s="1" a="1"/>
  <c r="S1328" i="1" s="1"/>
  <c r="O1320" i="1"/>
  <c r="S1320" i="1" s="1" a="1"/>
  <c r="S1320" i="1" s="1"/>
  <c r="O1312" i="1"/>
  <c r="S1312" i="1" s="1" a="1"/>
  <c r="S1312" i="1" s="1"/>
  <c r="O1304" i="1"/>
  <c r="S1304" i="1" s="1" a="1"/>
  <c r="S1304" i="1" s="1"/>
  <c r="O1296" i="1"/>
  <c r="S1296" i="1" s="1" a="1"/>
  <c r="S1296" i="1" s="1"/>
  <c r="O1288" i="1"/>
  <c r="S1288" i="1" s="1" a="1"/>
  <c r="S1288" i="1" s="1"/>
  <c r="O1280" i="1"/>
  <c r="S1280" i="1" s="1" a="1"/>
  <c r="S1280" i="1" s="1"/>
  <c r="O1272" i="1"/>
  <c r="S1272" i="1" s="1" a="1"/>
  <c r="S1272" i="1" s="1"/>
  <c r="O1264" i="1"/>
  <c r="S1264" i="1" s="1" a="1"/>
  <c r="S1264" i="1" s="1"/>
  <c r="O1256" i="1"/>
  <c r="S1256" i="1" s="1" a="1"/>
  <c r="S1256" i="1" s="1"/>
  <c r="O1248" i="1"/>
  <c r="S1248" i="1" s="1" a="1"/>
  <c r="S1248" i="1" s="1"/>
  <c r="O1240" i="1"/>
  <c r="S1240" i="1" s="1" a="1"/>
  <c r="S1240" i="1" s="1"/>
  <c r="O1232" i="1"/>
  <c r="S1232" i="1" s="1" a="1"/>
  <c r="S1232" i="1" s="1"/>
  <c r="O1224" i="1"/>
  <c r="S1224" i="1" s="1" a="1"/>
  <c r="S1224" i="1" s="1"/>
  <c r="O1216" i="1"/>
  <c r="S1216" i="1" s="1" a="1"/>
  <c r="S1216" i="1" s="1"/>
  <c r="O1208" i="1"/>
  <c r="S1208" i="1" s="1" a="1"/>
  <c r="S1208" i="1" s="1"/>
  <c r="O1200" i="1"/>
  <c r="S1200" i="1" s="1" a="1"/>
  <c r="S1200" i="1" s="1"/>
  <c r="O1192" i="1"/>
  <c r="S1192" i="1" s="1" a="1"/>
  <c r="S1192" i="1" s="1"/>
  <c r="O1184" i="1"/>
  <c r="S1184" i="1" s="1" a="1"/>
  <c r="S1184" i="1" s="1"/>
  <c r="O1176" i="1"/>
  <c r="S1176" i="1" s="1" a="1"/>
  <c r="S1176" i="1" s="1"/>
  <c r="O1168" i="1"/>
  <c r="S1168" i="1" s="1" a="1"/>
  <c r="S1168" i="1" s="1"/>
  <c r="O1160" i="1"/>
  <c r="S1160" i="1" s="1" a="1"/>
  <c r="S1160" i="1" s="1"/>
  <c r="O1152" i="1"/>
  <c r="S1152" i="1" s="1" a="1"/>
  <c r="S1152" i="1" s="1"/>
  <c r="O1144" i="1"/>
  <c r="S1144" i="1" s="1" a="1"/>
  <c r="S1144" i="1" s="1"/>
  <c r="O1136" i="1"/>
  <c r="S1136" i="1" s="1" a="1"/>
  <c r="S1136" i="1" s="1"/>
  <c r="O1128" i="1"/>
  <c r="S1128" i="1" s="1" a="1"/>
  <c r="S1128" i="1" s="1"/>
  <c r="O1120" i="1"/>
  <c r="S1120" i="1" s="1" a="1"/>
  <c r="S1120" i="1" s="1"/>
  <c r="O1112" i="1"/>
  <c r="S1112" i="1" s="1" a="1"/>
  <c r="S1112" i="1" s="1"/>
  <c r="O1104" i="1"/>
  <c r="S1104" i="1" s="1" a="1"/>
  <c r="S1104" i="1" s="1"/>
  <c r="O1096" i="1"/>
  <c r="S1096" i="1" s="1" a="1"/>
  <c r="S1096" i="1" s="1"/>
  <c r="O1088" i="1"/>
  <c r="S1088" i="1" s="1" a="1"/>
  <c r="S1088" i="1" s="1"/>
  <c r="O1080" i="1"/>
  <c r="S1080" i="1" s="1" a="1"/>
  <c r="S1080" i="1" s="1"/>
  <c r="O1072" i="1"/>
  <c r="S1072" i="1" s="1" a="1"/>
  <c r="S1072" i="1" s="1"/>
  <c r="O1064" i="1"/>
  <c r="S1064" i="1" s="1" a="1"/>
  <c r="S1064" i="1" s="1"/>
  <c r="O1056" i="1"/>
  <c r="S1056" i="1" s="1" a="1"/>
  <c r="S1056" i="1" s="1"/>
  <c r="O1048" i="1"/>
  <c r="S1048" i="1" s="1" a="1"/>
  <c r="S1048" i="1" s="1"/>
  <c r="O1040" i="1"/>
  <c r="S1040" i="1" s="1" a="1"/>
  <c r="S1040" i="1" s="1"/>
  <c r="O1032" i="1"/>
  <c r="S1032" i="1" s="1" a="1"/>
  <c r="S1032" i="1" s="1"/>
  <c r="O1024" i="1"/>
  <c r="S1024" i="1" s="1" a="1"/>
  <c r="S1024" i="1" s="1"/>
  <c r="O1016" i="1"/>
  <c r="S1016" i="1" s="1" a="1"/>
  <c r="S1016" i="1" s="1"/>
  <c r="O1008" i="1"/>
  <c r="S1008" i="1" s="1" a="1"/>
  <c r="S1008" i="1" s="1"/>
  <c r="O1000" i="1"/>
  <c r="S1000" i="1" s="1" a="1"/>
  <c r="S1000" i="1" s="1"/>
  <c r="O992" i="1"/>
  <c r="S992" i="1" s="1" a="1"/>
  <c r="S992" i="1" s="1"/>
  <c r="O984" i="1"/>
  <c r="S984" i="1" s="1" a="1"/>
  <c r="S984" i="1" s="1"/>
  <c r="O976" i="1"/>
  <c r="S976" i="1" s="1" a="1"/>
  <c r="S976" i="1" s="1"/>
  <c r="O968" i="1"/>
  <c r="S968" i="1" s="1" a="1"/>
  <c r="S968" i="1" s="1"/>
  <c r="O960" i="1"/>
  <c r="S960" i="1" s="1" a="1"/>
  <c r="S960" i="1" s="1"/>
  <c r="O952" i="1"/>
  <c r="S952" i="1" s="1" a="1"/>
  <c r="S952" i="1" s="1"/>
  <c r="O944" i="1"/>
  <c r="S944" i="1" s="1" a="1"/>
  <c r="S944" i="1" s="1"/>
  <c r="O936" i="1"/>
  <c r="S936" i="1" s="1" a="1"/>
  <c r="S936" i="1" s="1"/>
  <c r="O928" i="1"/>
  <c r="S928" i="1" s="1" a="1"/>
  <c r="S928" i="1" s="1"/>
  <c r="O920" i="1"/>
  <c r="S920" i="1" s="1" a="1"/>
  <c r="S920" i="1" s="1"/>
  <c r="O912" i="1"/>
  <c r="S912" i="1" s="1" a="1"/>
  <c r="S912" i="1" s="1"/>
  <c r="O904" i="1"/>
  <c r="S904" i="1" s="1" a="1"/>
  <c r="S904" i="1" s="1"/>
  <c r="O896" i="1"/>
  <c r="S896" i="1" s="1" a="1"/>
  <c r="S896" i="1" s="1"/>
  <c r="O888" i="1"/>
  <c r="S888" i="1" s="1" a="1"/>
  <c r="S888" i="1" s="1"/>
  <c r="O880" i="1"/>
  <c r="S880" i="1" s="1" a="1"/>
  <c r="S880" i="1" s="1"/>
  <c r="O872" i="1"/>
  <c r="S872" i="1" s="1" a="1"/>
  <c r="S872" i="1" s="1"/>
  <c r="O864" i="1"/>
  <c r="S864" i="1" s="1" a="1"/>
  <c r="S864" i="1" s="1"/>
  <c r="O856" i="1"/>
  <c r="S856" i="1" s="1" a="1"/>
  <c r="S856" i="1" s="1"/>
  <c r="O848" i="1"/>
  <c r="S848" i="1" s="1" a="1"/>
  <c r="S848" i="1" s="1"/>
  <c r="O840" i="1"/>
  <c r="S840" i="1" s="1" a="1"/>
  <c r="S840" i="1" s="1"/>
  <c r="O832" i="1"/>
  <c r="S832" i="1" s="1" a="1"/>
  <c r="S832" i="1" s="1"/>
  <c r="O824" i="1"/>
  <c r="S824" i="1" s="1" a="1"/>
  <c r="S824" i="1" s="1"/>
  <c r="O816" i="1"/>
  <c r="S816" i="1" s="1" a="1"/>
  <c r="S816" i="1" s="1"/>
  <c r="O808" i="1"/>
  <c r="S808" i="1" s="1" a="1"/>
  <c r="S808" i="1" s="1"/>
  <c r="O800" i="1"/>
  <c r="S800" i="1" s="1" a="1"/>
  <c r="S800" i="1" s="1"/>
  <c r="O792" i="1"/>
  <c r="S792" i="1" s="1" a="1"/>
  <c r="S792" i="1" s="1"/>
  <c r="O784" i="1"/>
  <c r="S784" i="1" s="1" a="1"/>
  <c r="S784" i="1" s="1"/>
  <c r="O776" i="1"/>
  <c r="S776" i="1" s="1" a="1"/>
  <c r="S776" i="1" s="1"/>
  <c r="O768" i="1"/>
  <c r="S768" i="1" s="1" a="1"/>
  <c r="S768" i="1" s="1"/>
  <c r="O760" i="1"/>
  <c r="S760" i="1" s="1" a="1"/>
  <c r="S760" i="1" s="1"/>
  <c r="O752" i="1"/>
  <c r="S752" i="1" s="1" a="1"/>
  <c r="S752" i="1" s="1"/>
  <c r="O744" i="1"/>
  <c r="S744" i="1" s="1" a="1"/>
  <c r="S744" i="1" s="1"/>
  <c r="O736" i="1"/>
  <c r="S736" i="1" s="1" a="1"/>
  <c r="S736" i="1" s="1"/>
  <c r="O728" i="1"/>
  <c r="S728" i="1" s="1" a="1"/>
  <c r="S728" i="1" s="1"/>
  <c r="O720" i="1"/>
  <c r="S720" i="1" s="1" a="1"/>
  <c r="S720" i="1" s="1"/>
  <c r="O712" i="1"/>
  <c r="S712" i="1" s="1" a="1"/>
  <c r="S712" i="1" s="1"/>
  <c r="O704" i="1"/>
  <c r="S704" i="1" s="1" a="1"/>
  <c r="S704" i="1" s="1"/>
  <c r="O696" i="1"/>
  <c r="S696" i="1" s="1" a="1"/>
  <c r="S696" i="1" s="1"/>
  <c r="O688" i="1"/>
  <c r="S688" i="1" s="1" a="1"/>
  <c r="S688" i="1" s="1"/>
  <c r="O680" i="1"/>
  <c r="S680" i="1" s="1" a="1"/>
  <c r="S680" i="1" s="1"/>
  <c r="O672" i="1"/>
  <c r="S672" i="1" s="1" a="1"/>
  <c r="S672" i="1" s="1"/>
  <c r="O664" i="1"/>
  <c r="S664" i="1" s="1" a="1"/>
  <c r="S664" i="1" s="1"/>
  <c r="O656" i="1"/>
  <c r="S656" i="1" s="1" a="1"/>
  <c r="S656" i="1" s="1"/>
  <c r="O648" i="1"/>
  <c r="S648" i="1" s="1" a="1"/>
  <c r="S648" i="1" s="1"/>
  <c r="O640" i="1"/>
  <c r="S640" i="1" s="1" a="1"/>
  <c r="S640" i="1" s="1"/>
  <c r="O632" i="1"/>
  <c r="S632" i="1" s="1" a="1"/>
  <c r="S632" i="1" s="1"/>
  <c r="O624" i="1"/>
  <c r="S624" i="1" s="1" a="1"/>
  <c r="S624" i="1" s="1"/>
  <c r="O616" i="1"/>
  <c r="S616" i="1" s="1" a="1"/>
  <c r="S616" i="1" s="1"/>
  <c r="O608" i="1"/>
  <c r="S608" i="1" s="1" a="1"/>
  <c r="S608" i="1" s="1"/>
  <c r="O600" i="1"/>
  <c r="S600" i="1" s="1" a="1"/>
  <c r="S600" i="1" s="1"/>
  <c r="O592" i="1"/>
  <c r="S592" i="1" s="1" a="1"/>
  <c r="S592" i="1" s="1"/>
  <c r="O584" i="1"/>
  <c r="S584" i="1" s="1" a="1"/>
  <c r="S584" i="1" s="1"/>
  <c r="O576" i="1"/>
  <c r="S576" i="1" s="1" a="1"/>
  <c r="S576" i="1" s="1"/>
  <c r="O568" i="1"/>
  <c r="S568" i="1" s="1" a="1"/>
  <c r="S568" i="1" s="1"/>
  <c r="O560" i="1"/>
  <c r="S560" i="1" s="1" a="1"/>
  <c r="S560" i="1" s="1"/>
  <c r="O552" i="1"/>
  <c r="S552" i="1" s="1" a="1"/>
  <c r="S552" i="1" s="1"/>
  <c r="O544" i="1"/>
  <c r="S544" i="1" s="1" a="1"/>
  <c r="S544" i="1" s="1"/>
  <c r="O536" i="1"/>
  <c r="S536" i="1" s="1" a="1"/>
  <c r="S536" i="1" s="1"/>
  <c r="O528" i="1"/>
  <c r="S528" i="1" s="1" a="1"/>
  <c r="S528" i="1" s="1"/>
  <c r="O520" i="1"/>
  <c r="S520" i="1" s="1" a="1"/>
  <c r="S520" i="1" s="1"/>
  <c r="O512" i="1"/>
  <c r="S512" i="1" s="1" a="1"/>
  <c r="S512" i="1" s="1"/>
  <c r="O504" i="1"/>
  <c r="S504" i="1" s="1" a="1"/>
  <c r="S504" i="1" s="1"/>
  <c r="O496" i="1"/>
  <c r="S496" i="1" s="1" a="1"/>
  <c r="S496" i="1" s="1"/>
  <c r="O488" i="1"/>
  <c r="S488" i="1" s="1" a="1"/>
  <c r="S488" i="1" s="1"/>
  <c r="O480" i="1"/>
  <c r="S480" i="1" s="1" a="1"/>
  <c r="S480" i="1" s="1"/>
  <c r="O472" i="1"/>
  <c r="S472" i="1" s="1" a="1"/>
  <c r="S472" i="1" s="1"/>
  <c r="O464" i="1"/>
  <c r="S464" i="1" s="1" a="1"/>
  <c r="S464" i="1" s="1"/>
  <c r="O456" i="1"/>
  <c r="S456" i="1" s="1" a="1"/>
  <c r="S456" i="1" s="1"/>
  <c r="O448" i="1"/>
  <c r="S448" i="1" s="1" a="1"/>
  <c r="S448" i="1" s="1"/>
  <c r="O440" i="1"/>
  <c r="S440" i="1" s="1" a="1"/>
  <c r="S440" i="1" s="1"/>
  <c r="O432" i="1"/>
  <c r="S432" i="1" s="1" a="1"/>
  <c r="S432" i="1" s="1"/>
  <c r="O424" i="1"/>
  <c r="S424" i="1" s="1" a="1"/>
  <c r="S424" i="1" s="1"/>
  <c r="O416" i="1"/>
  <c r="S416" i="1" s="1" a="1"/>
  <c r="S416" i="1" s="1"/>
  <c r="O408" i="1"/>
  <c r="S408" i="1" s="1" a="1"/>
  <c r="S408" i="1" s="1"/>
  <c r="O400" i="1"/>
  <c r="S400" i="1" s="1" a="1"/>
  <c r="S400" i="1" s="1"/>
  <c r="O392" i="1"/>
  <c r="S392" i="1" s="1" a="1"/>
  <c r="S392" i="1" s="1"/>
  <c r="O384" i="1"/>
  <c r="S384" i="1" s="1" a="1"/>
  <c r="S384" i="1" s="1"/>
  <c r="O376" i="1"/>
  <c r="S376" i="1" s="1" a="1"/>
  <c r="S376" i="1" s="1"/>
  <c r="O368" i="1"/>
  <c r="S368" i="1" s="1" a="1"/>
  <c r="S368" i="1" s="1"/>
  <c r="O360" i="1"/>
  <c r="S360" i="1" s="1" a="1"/>
  <c r="S360" i="1" s="1"/>
  <c r="O352" i="1"/>
  <c r="S352" i="1" s="1" a="1"/>
  <c r="S352" i="1" s="1"/>
  <c r="O344" i="1"/>
  <c r="S344" i="1" s="1" a="1"/>
  <c r="S344" i="1" s="1"/>
  <c r="O336" i="1"/>
  <c r="S336" i="1" s="1" a="1"/>
  <c r="S336" i="1" s="1"/>
  <c r="O328" i="1"/>
  <c r="S328" i="1" s="1" a="1"/>
  <c r="S328" i="1" s="1"/>
  <c r="O320" i="1"/>
  <c r="S320" i="1" s="1" a="1"/>
  <c r="S320" i="1" s="1"/>
  <c r="O312" i="1"/>
  <c r="S312" i="1" s="1" a="1"/>
  <c r="S312" i="1" s="1"/>
  <c r="O304" i="1"/>
  <c r="S304" i="1" s="1" a="1"/>
  <c r="S304" i="1" s="1"/>
  <c r="O296" i="1"/>
  <c r="S296" i="1" s="1" a="1"/>
  <c r="S296" i="1" s="1"/>
  <c r="O288" i="1"/>
  <c r="S288" i="1" s="1" a="1"/>
  <c r="S288" i="1" s="1"/>
  <c r="O280" i="1"/>
  <c r="S280" i="1" s="1" a="1"/>
  <c r="S280" i="1" s="1"/>
  <c r="O272" i="1"/>
  <c r="S272" i="1" s="1" a="1"/>
  <c r="S272" i="1" s="1"/>
  <c r="O264" i="1"/>
  <c r="S264" i="1" s="1" a="1"/>
  <c r="S264" i="1" s="1"/>
  <c r="O256" i="1"/>
  <c r="S256" i="1" s="1" a="1"/>
  <c r="S256" i="1" s="1"/>
  <c r="O248" i="1"/>
  <c r="S248" i="1" s="1" a="1"/>
  <c r="S248" i="1" s="1"/>
  <c r="O240" i="1"/>
  <c r="S240" i="1" s="1" a="1"/>
  <c r="S240" i="1" s="1"/>
  <c r="O232" i="1"/>
  <c r="S232" i="1" s="1" a="1"/>
  <c r="S232" i="1" s="1"/>
  <c r="O224" i="1"/>
  <c r="S224" i="1" s="1" a="1"/>
  <c r="S224" i="1" s="1"/>
  <c r="O216" i="1"/>
  <c r="S216" i="1" s="1" a="1"/>
  <c r="S216" i="1" s="1"/>
  <c r="O208" i="1"/>
  <c r="S208" i="1" s="1" a="1"/>
  <c r="S208" i="1" s="1"/>
  <c r="O200" i="1"/>
  <c r="S200" i="1" s="1" a="1"/>
  <c r="S200" i="1" s="1"/>
  <c r="O192" i="1"/>
  <c r="S192" i="1" s="1" a="1"/>
  <c r="S192" i="1" s="1"/>
  <c r="O184" i="1"/>
  <c r="S184" i="1" s="1" a="1"/>
  <c r="S184" i="1" s="1"/>
  <c r="O176" i="1"/>
  <c r="S176" i="1" s="1" a="1"/>
  <c r="S176" i="1" s="1"/>
  <c r="O168" i="1"/>
  <c r="S168" i="1" s="1" a="1"/>
  <c r="S168" i="1" s="1"/>
  <c r="O160" i="1"/>
  <c r="S160" i="1" s="1" a="1"/>
  <c r="S160" i="1" s="1"/>
  <c r="O152" i="1"/>
  <c r="S152" i="1" s="1" a="1"/>
  <c r="S152" i="1" s="1"/>
  <c r="O144" i="1"/>
  <c r="S144" i="1" s="1" a="1"/>
  <c r="S144" i="1" s="1"/>
  <c r="O136" i="1"/>
  <c r="S136" i="1" s="1" a="1"/>
  <c r="S136" i="1" s="1"/>
  <c r="O128" i="1"/>
  <c r="S128" i="1" s="1" a="1"/>
  <c r="S128" i="1" s="1"/>
  <c r="O120" i="1"/>
  <c r="S120" i="1" s="1" a="1"/>
  <c r="S120" i="1" s="1"/>
  <c r="O112" i="1"/>
  <c r="S112" i="1" s="1" a="1"/>
  <c r="S112" i="1" s="1"/>
  <c r="O104" i="1"/>
  <c r="S104" i="1" s="1" a="1"/>
  <c r="S104" i="1" s="1"/>
  <c r="O96" i="1"/>
  <c r="S96" i="1" s="1" a="1"/>
  <c r="S96" i="1" s="1"/>
  <c r="O88" i="1"/>
  <c r="S88" i="1" s="1" a="1"/>
  <c r="S88" i="1" s="1"/>
  <c r="O80" i="1"/>
  <c r="S80" i="1" s="1" a="1"/>
  <c r="S80" i="1" s="1"/>
  <c r="O72" i="1"/>
  <c r="S72" i="1" s="1" a="1"/>
  <c r="S72" i="1" s="1"/>
  <c r="O64" i="1"/>
  <c r="S64" i="1" s="1" a="1"/>
  <c r="S64" i="1" s="1"/>
  <c r="O56" i="1"/>
  <c r="S56" i="1" s="1" a="1"/>
  <c r="S56" i="1" s="1"/>
  <c r="O48" i="1"/>
  <c r="S48" i="1" s="1" a="1"/>
  <c r="S48" i="1" s="1"/>
  <c r="O40" i="1"/>
  <c r="S40" i="1" s="1" a="1"/>
  <c r="S40" i="1" s="1"/>
  <c r="O32" i="1"/>
  <c r="S32" i="1" s="1" a="1"/>
  <c r="S32" i="1" s="1"/>
  <c r="O24" i="1"/>
  <c r="S24" i="1" s="1" a="1"/>
  <c r="S24" i="1" s="1"/>
  <c r="O16" i="1"/>
  <c r="S16" i="1" s="1" a="1"/>
  <c r="S16" i="1" s="1"/>
  <c r="O8" i="1"/>
  <c r="S8" i="1" s="1" a="1"/>
  <c r="S8" i="1" s="1"/>
  <c r="O4079" i="1"/>
  <c r="S4079" i="1" s="1" a="1"/>
  <c r="S4079" i="1" s="1"/>
  <c r="O4071" i="1"/>
  <c r="S4071" i="1" s="1" a="1"/>
  <c r="S4071" i="1" s="1"/>
  <c r="O4063" i="1"/>
  <c r="S4063" i="1" s="1" a="1"/>
  <c r="S4063" i="1" s="1"/>
  <c r="O4055" i="1"/>
  <c r="S4055" i="1" s="1" a="1"/>
  <c r="S4055" i="1" s="1"/>
  <c r="O4047" i="1"/>
  <c r="S4047" i="1" s="1" a="1"/>
  <c r="S4047" i="1" s="1"/>
  <c r="O4039" i="1"/>
  <c r="S4039" i="1" s="1" a="1"/>
  <c r="S4039" i="1" s="1"/>
  <c r="O4031" i="1"/>
  <c r="S4031" i="1" s="1" a="1"/>
  <c r="S4031" i="1" s="1"/>
  <c r="O4023" i="1"/>
  <c r="S4023" i="1" s="1" a="1"/>
  <c r="S4023" i="1" s="1"/>
  <c r="O4015" i="1"/>
  <c r="S4015" i="1" s="1" a="1"/>
  <c r="S4015" i="1" s="1"/>
  <c r="O4007" i="1"/>
  <c r="S4007" i="1" s="1" a="1"/>
  <c r="S4007" i="1" s="1"/>
  <c r="O3999" i="1"/>
  <c r="S3999" i="1" s="1" a="1"/>
  <c r="S3999" i="1" s="1"/>
  <c r="O3991" i="1"/>
  <c r="S3991" i="1" s="1" a="1"/>
  <c r="S3991" i="1" s="1"/>
  <c r="O3983" i="1"/>
  <c r="S3983" i="1" s="1" a="1"/>
  <c r="S3983" i="1" s="1"/>
  <c r="O3975" i="1"/>
  <c r="S3975" i="1" s="1" a="1"/>
  <c r="S3975" i="1" s="1"/>
  <c r="O3967" i="1"/>
  <c r="S3967" i="1" s="1" a="1"/>
  <c r="S3967" i="1" s="1"/>
  <c r="O3959" i="1"/>
  <c r="S3959" i="1" s="1" a="1"/>
  <c r="S3959" i="1" s="1"/>
  <c r="O3951" i="1"/>
  <c r="S3951" i="1" s="1" a="1"/>
  <c r="S3951" i="1" s="1"/>
  <c r="O3943" i="1"/>
  <c r="S3943" i="1" s="1" a="1"/>
  <c r="S3943" i="1" s="1"/>
  <c r="O3935" i="1"/>
  <c r="S3935" i="1" s="1" a="1"/>
  <c r="S3935" i="1" s="1"/>
  <c r="O3927" i="1"/>
  <c r="S3927" i="1" s="1" a="1"/>
  <c r="S3927" i="1" s="1"/>
  <c r="O3919" i="1"/>
  <c r="S3919" i="1" s="1" a="1"/>
  <c r="S3919" i="1" s="1"/>
  <c r="O3911" i="1"/>
  <c r="S3911" i="1" s="1" a="1"/>
  <c r="S3911" i="1" s="1"/>
  <c r="O3903" i="1"/>
  <c r="S3903" i="1" s="1" a="1"/>
  <c r="S3903" i="1" s="1"/>
  <c r="O3895" i="1"/>
  <c r="S3895" i="1" s="1" a="1"/>
  <c r="S3895" i="1" s="1"/>
  <c r="O3887" i="1"/>
  <c r="S3887" i="1" s="1" a="1"/>
  <c r="S3887" i="1" s="1"/>
  <c r="O3879" i="1"/>
  <c r="S3879" i="1" s="1" a="1"/>
  <c r="S3879" i="1" s="1"/>
  <c r="O3871" i="1"/>
  <c r="S3871" i="1" s="1" a="1"/>
  <c r="S3871" i="1" s="1"/>
  <c r="O3863" i="1"/>
  <c r="S3863" i="1" s="1" a="1"/>
  <c r="S3863" i="1" s="1"/>
  <c r="O3855" i="1"/>
  <c r="S3855" i="1" s="1" a="1"/>
  <c r="S3855" i="1" s="1"/>
  <c r="O3847" i="1"/>
  <c r="S3847" i="1" s="1" a="1"/>
  <c r="S3847" i="1" s="1"/>
  <c r="O3839" i="1"/>
  <c r="S3839" i="1" s="1" a="1"/>
  <c r="S3839" i="1" s="1"/>
  <c r="O3831" i="1"/>
  <c r="S3831" i="1" s="1" a="1"/>
  <c r="S3831" i="1" s="1"/>
  <c r="O3823" i="1"/>
  <c r="S3823" i="1" s="1" a="1"/>
  <c r="S3823" i="1" s="1"/>
  <c r="O3815" i="1"/>
  <c r="S3815" i="1" s="1" a="1"/>
  <c r="S3815" i="1" s="1"/>
  <c r="O3807" i="1"/>
  <c r="S3807" i="1" s="1" a="1"/>
  <c r="S3807" i="1" s="1"/>
  <c r="O3799" i="1"/>
  <c r="S3799" i="1" s="1" a="1"/>
  <c r="S3799" i="1" s="1"/>
  <c r="O3791" i="1"/>
  <c r="S3791" i="1" s="1" a="1"/>
  <c r="S3791" i="1" s="1"/>
  <c r="O3783" i="1"/>
  <c r="S3783" i="1" s="1" a="1"/>
  <c r="S3783" i="1" s="1"/>
  <c r="O3775" i="1"/>
  <c r="S3775" i="1" s="1" a="1"/>
  <c r="S3775" i="1" s="1"/>
  <c r="O3767" i="1"/>
  <c r="S3767" i="1" s="1" a="1"/>
  <c r="S3767" i="1" s="1"/>
  <c r="O3759" i="1"/>
  <c r="S3759" i="1" s="1" a="1"/>
  <c r="S3759" i="1" s="1"/>
  <c r="O3751" i="1"/>
  <c r="S3751" i="1" s="1" a="1"/>
  <c r="S3751" i="1" s="1"/>
  <c r="O3743" i="1"/>
  <c r="S3743" i="1" s="1" a="1"/>
  <c r="S3743" i="1" s="1"/>
  <c r="O3735" i="1"/>
  <c r="S3735" i="1" s="1" a="1"/>
  <c r="S3735" i="1" s="1"/>
  <c r="O3727" i="1"/>
  <c r="S3727" i="1" s="1" a="1"/>
  <c r="S3727" i="1" s="1"/>
  <c r="O3719" i="1"/>
  <c r="S3719" i="1" s="1" a="1"/>
  <c r="S3719" i="1" s="1"/>
  <c r="O3711" i="1"/>
  <c r="S3711" i="1" s="1" a="1"/>
  <c r="S3711" i="1" s="1"/>
  <c r="O3703" i="1"/>
  <c r="S3703" i="1" s="1" a="1"/>
  <c r="S3703" i="1" s="1"/>
  <c r="O3695" i="1"/>
  <c r="S3695" i="1" s="1" a="1"/>
  <c r="S3695" i="1" s="1"/>
  <c r="O3687" i="1"/>
  <c r="S3687" i="1" s="1" a="1"/>
  <c r="S3687" i="1" s="1"/>
  <c r="O3679" i="1"/>
  <c r="S3679" i="1" s="1" a="1"/>
  <c r="S3679" i="1" s="1"/>
  <c r="O3671" i="1"/>
  <c r="S3671" i="1" s="1" a="1"/>
  <c r="S3671" i="1" s="1"/>
  <c r="O3663" i="1"/>
  <c r="S3663" i="1" s="1" a="1"/>
  <c r="S3663" i="1" s="1"/>
  <c r="O3655" i="1"/>
  <c r="S3655" i="1" s="1" a="1"/>
  <c r="S3655" i="1" s="1"/>
  <c r="O3647" i="1"/>
  <c r="S3647" i="1" s="1" a="1"/>
  <c r="S3647" i="1" s="1"/>
  <c r="O3639" i="1"/>
  <c r="S3639" i="1" s="1" a="1"/>
  <c r="S3639" i="1" s="1"/>
  <c r="O3631" i="1"/>
  <c r="S3631" i="1" s="1" a="1"/>
  <c r="S3631" i="1" s="1"/>
  <c r="O3623" i="1"/>
  <c r="S3623" i="1" s="1" a="1"/>
  <c r="S3623" i="1" s="1"/>
  <c r="O3615" i="1"/>
  <c r="S3615" i="1" s="1" a="1"/>
  <c r="S3615" i="1" s="1"/>
  <c r="O3607" i="1"/>
  <c r="S3607" i="1" s="1" a="1"/>
  <c r="S3607" i="1" s="1"/>
  <c r="O3599" i="1"/>
  <c r="S3599" i="1" s="1" a="1"/>
  <c r="S3599" i="1" s="1"/>
  <c r="O3591" i="1"/>
  <c r="S3591" i="1" s="1" a="1"/>
  <c r="S3591" i="1" s="1"/>
  <c r="O3583" i="1"/>
  <c r="S3583" i="1" s="1" a="1"/>
  <c r="S3583" i="1" s="1"/>
  <c r="O3575" i="1"/>
  <c r="S3575" i="1" s="1" a="1"/>
  <c r="S3575" i="1" s="1"/>
  <c r="O3567" i="1"/>
  <c r="S3567" i="1" s="1" a="1"/>
  <c r="S3567" i="1" s="1"/>
  <c r="O3559" i="1"/>
  <c r="S3559" i="1" s="1" a="1"/>
  <c r="S3559" i="1" s="1"/>
  <c r="O3551" i="1"/>
  <c r="S3551" i="1" s="1" a="1"/>
  <c r="S3551" i="1" s="1"/>
  <c r="O3543" i="1"/>
  <c r="S3543" i="1" s="1" a="1"/>
  <c r="S3543" i="1" s="1"/>
  <c r="O3535" i="1"/>
  <c r="S3535" i="1" s="1" a="1"/>
  <c r="S3535" i="1" s="1"/>
  <c r="O3527" i="1"/>
  <c r="S3527" i="1" s="1" a="1"/>
  <c r="S3527" i="1" s="1"/>
  <c r="O3519" i="1"/>
  <c r="S3519" i="1" s="1" a="1"/>
  <c r="S3519" i="1" s="1"/>
  <c r="O3511" i="1"/>
  <c r="S3511" i="1" s="1" a="1"/>
  <c r="S3511" i="1" s="1"/>
  <c r="O3503" i="1"/>
  <c r="S3503" i="1" s="1" a="1"/>
  <c r="S3503" i="1" s="1"/>
  <c r="O3495" i="1"/>
  <c r="S3495" i="1" s="1" a="1"/>
  <c r="S3495" i="1" s="1"/>
  <c r="O3487" i="1"/>
  <c r="S3487" i="1" s="1" a="1"/>
  <c r="S3487" i="1" s="1"/>
  <c r="O3479" i="1"/>
  <c r="S3479" i="1" s="1" a="1"/>
  <c r="S3479" i="1" s="1"/>
  <c r="O3471" i="1"/>
  <c r="S3471" i="1" s="1" a="1"/>
  <c r="S3471" i="1" s="1"/>
  <c r="O3463" i="1"/>
  <c r="S3463" i="1" s="1" a="1"/>
  <c r="S3463" i="1" s="1"/>
  <c r="O3455" i="1"/>
  <c r="S3455" i="1" s="1" a="1"/>
  <c r="S3455" i="1" s="1"/>
  <c r="O3447" i="1"/>
  <c r="S3447" i="1" s="1" a="1"/>
  <c r="S3447" i="1" s="1"/>
  <c r="O3439" i="1"/>
  <c r="S3439" i="1" s="1" a="1"/>
  <c r="S3439" i="1" s="1"/>
  <c r="O3431" i="1"/>
  <c r="S3431" i="1" s="1" a="1"/>
  <c r="S3431" i="1" s="1"/>
  <c r="O3423" i="1"/>
  <c r="S3423" i="1" s="1" a="1"/>
  <c r="S3423" i="1" s="1"/>
  <c r="O3415" i="1"/>
  <c r="S3415" i="1" s="1" a="1"/>
  <c r="S3415" i="1" s="1"/>
  <c r="O3407" i="1"/>
  <c r="S3407" i="1" s="1" a="1"/>
  <c r="S3407" i="1" s="1"/>
  <c r="O3399" i="1"/>
  <c r="S3399" i="1" s="1" a="1"/>
  <c r="S3399" i="1" s="1"/>
  <c r="O3391" i="1"/>
  <c r="S3391" i="1" s="1" a="1"/>
  <c r="S3391" i="1" s="1"/>
  <c r="O3383" i="1"/>
  <c r="S3383" i="1" s="1" a="1"/>
  <c r="S3383" i="1" s="1"/>
  <c r="O3375" i="1"/>
  <c r="S3375" i="1" s="1" a="1"/>
  <c r="S3375" i="1" s="1"/>
  <c r="O3367" i="1"/>
  <c r="S3367" i="1" s="1" a="1"/>
  <c r="S3367" i="1" s="1"/>
  <c r="O3359" i="1"/>
  <c r="S3359" i="1" s="1" a="1"/>
  <c r="S3359" i="1" s="1"/>
  <c r="O3351" i="1"/>
  <c r="S3351" i="1" s="1" a="1"/>
  <c r="S3351" i="1" s="1"/>
  <c r="O3343" i="1"/>
  <c r="S3343" i="1" s="1" a="1"/>
  <c r="S3343" i="1" s="1"/>
  <c r="O3335" i="1"/>
  <c r="S3335" i="1" s="1" a="1"/>
  <c r="S3335" i="1" s="1"/>
  <c r="O3327" i="1"/>
  <c r="S3327" i="1" s="1" a="1"/>
  <c r="S3327" i="1" s="1"/>
  <c r="O3319" i="1"/>
  <c r="S3319" i="1" s="1" a="1"/>
  <c r="S3319" i="1" s="1"/>
  <c r="O3311" i="1"/>
  <c r="S3311" i="1" s="1" a="1"/>
  <c r="S3311" i="1" s="1"/>
  <c r="O3303" i="1"/>
  <c r="S3303" i="1" s="1" a="1"/>
  <c r="S3303" i="1" s="1"/>
  <c r="O3295" i="1"/>
  <c r="S3295" i="1" s="1" a="1"/>
  <c r="S3295" i="1" s="1"/>
  <c r="O3287" i="1"/>
  <c r="S3287" i="1" s="1" a="1"/>
  <c r="S3287" i="1" s="1"/>
  <c r="O3279" i="1"/>
  <c r="S3279" i="1" s="1" a="1"/>
  <c r="S3279" i="1" s="1"/>
  <c r="O3271" i="1"/>
  <c r="S3271" i="1" s="1" a="1"/>
  <c r="S3271" i="1" s="1"/>
  <c r="O3263" i="1"/>
  <c r="S3263" i="1" s="1" a="1"/>
  <c r="S3263" i="1" s="1"/>
  <c r="O3255" i="1"/>
  <c r="S3255" i="1" s="1" a="1"/>
  <c r="S3255" i="1" s="1"/>
  <c r="O3247" i="1"/>
  <c r="S3247" i="1" s="1" a="1"/>
  <c r="S3247" i="1" s="1"/>
  <c r="O3239" i="1"/>
  <c r="S3239" i="1" s="1" a="1"/>
  <c r="S3239" i="1" s="1"/>
  <c r="O3231" i="1"/>
  <c r="S3231" i="1" s="1" a="1"/>
  <c r="S3231" i="1" s="1"/>
  <c r="O3223" i="1"/>
  <c r="S3223" i="1" s="1" a="1"/>
  <c r="S3223" i="1" s="1"/>
  <c r="O3215" i="1"/>
  <c r="S3215" i="1" s="1" a="1"/>
  <c r="S3215" i="1" s="1"/>
  <c r="O3207" i="1"/>
  <c r="S3207" i="1" s="1" a="1"/>
  <c r="S3207" i="1" s="1"/>
  <c r="O3199" i="1"/>
  <c r="S3199" i="1" s="1" a="1"/>
  <c r="S3199" i="1" s="1"/>
  <c r="O3191" i="1"/>
  <c r="S3191" i="1" s="1" a="1"/>
  <c r="S3191" i="1" s="1"/>
  <c r="O3183" i="1"/>
  <c r="S3183" i="1" s="1" a="1"/>
  <c r="S3183" i="1" s="1"/>
  <c r="O3175" i="1"/>
  <c r="S3175" i="1" s="1" a="1"/>
  <c r="S3175" i="1" s="1"/>
  <c r="O3167" i="1"/>
  <c r="S3167" i="1" s="1" a="1"/>
  <c r="S3167" i="1" s="1"/>
  <c r="O3159" i="1"/>
  <c r="S3159" i="1" s="1" a="1"/>
  <c r="S3159" i="1" s="1"/>
  <c r="O3151" i="1"/>
  <c r="S3151" i="1" s="1" a="1"/>
  <c r="S3151" i="1" s="1"/>
  <c r="O3143" i="1"/>
  <c r="S3143" i="1" s="1" a="1"/>
  <c r="S3143" i="1" s="1"/>
  <c r="O3135" i="1"/>
  <c r="S3135" i="1" s="1" a="1"/>
  <c r="S3135" i="1" s="1"/>
  <c r="O3127" i="1"/>
  <c r="S3127" i="1" s="1" a="1"/>
  <c r="S3127" i="1" s="1"/>
  <c r="O3119" i="1"/>
  <c r="S3119" i="1" s="1" a="1"/>
  <c r="S3119" i="1" s="1"/>
  <c r="O3111" i="1"/>
  <c r="S3111" i="1" s="1" a="1"/>
  <c r="S3111" i="1" s="1"/>
  <c r="O3103" i="1"/>
  <c r="S3103" i="1" s="1" a="1"/>
  <c r="S3103" i="1" s="1"/>
  <c r="O3095" i="1"/>
  <c r="S3095" i="1" s="1" a="1"/>
  <c r="S3095" i="1" s="1"/>
  <c r="O3087" i="1"/>
  <c r="S3087" i="1" s="1" a="1"/>
  <c r="S3087" i="1" s="1"/>
  <c r="O3079" i="1"/>
  <c r="S3079" i="1" s="1" a="1"/>
  <c r="S3079" i="1" s="1"/>
  <c r="O3071" i="1"/>
  <c r="S3071" i="1" s="1" a="1"/>
  <c r="S3071" i="1" s="1"/>
  <c r="O3063" i="1"/>
  <c r="S3063" i="1" s="1" a="1"/>
  <c r="S3063" i="1" s="1"/>
  <c r="O3055" i="1"/>
  <c r="S3055" i="1" s="1" a="1"/>
  <c r="S3055" i="1" s="1"/>
  <c r="O3047" i="1"/>
  <c r="S3047" i="1" s="1" a="1"/>
  <c r="S3047" i="1" s="1"/>
  <c r="O3039" i="1"/>
  <c r="S3039" i="1" s="1" a="1"/>
  <c r="S3039" i="1" s="1"/>
  <c r="O3031" i="1"/>
  <c r="S3031" i="1" s="1" a="1"/>
  <c r="S3031" i="1" s="1"/>
  <c r="O3023" i="1"/>
  <c r="S3023" i="1" s="1" a="1"/>
  <c r="S3023" i="1" s="1"/>
  <c r="O3015" i="1"/>
  <c r="S3015" i="1" s="1" a="1"/>
  <c r="S3015" i="1" s="1"/>
  <c r="O3007" i="1"/>
  <c r="S3007" i="1" s="1" a="1"/>
  <c r="S3007" i="1" s="1"/>
  <c r="O2999" i="1"/>
  <c r="S2999" i="1" s="1" a="1"/>
  <c r="S2999" i="1" s="1"/>
  <c r="O2991" i="1"/>
  <c r="S2991" i="1" s="1" a="1"/>
  <c r="S2991" i="1" s="1"/>
  <c r="O2983" i="1"/>
  <c r="S2983" i="1" s="1" a="1"/>
  <c r="S2983" i="1" s="1"/>
  <c r="O2975" i="1"/>
  <c r="S2975" i="1" s="1" a="1"/>
  <c r="S2975" i="1" s="1"/>
  <c r="O2967" i="1"/>
  <c r="S2967" i="1" s="1" a="1"/>
  <c r="S2967" i="1" s="1"/>
  <c r="O2959" i="1"/>
  <c r="S2959" i="1" s="1" a="1"/>
  <c r="S2959" i="1" s="1"/>
  <c r="O2951" i="1"/>
  <c r="S2951" i="1" s="1" a="1"/>
  <c r="S2951" i="1" s="1"/>
  <c r="O2943" i="1"/>
  <c r="S2943" i="1" s="1" a="1"/>
  <c r="S2943" i="1" s="1"/>
  <c r="O2935" i="1"/>
  <c r="S2935" i="1" s="1" a="1"/>
  <c r="S2935" i="1" s="1"/>
  <c r="O2927" i="1"/>
  <c r="S2927" i="1" s="1" a="1"/>
  <c r="S2927" i="1" s="1"/>
  <c r="O2919" i="1"/>
  <c r="S2919" i="1" s="1" a="1"/>
  <c r="S2919" i="1" s="1"/>
  <c r="O2911" i="1"/>
  <c r="S2911" i="1" s="1" a="1"/>
  <c r="S2911" i="1" s="1"/>
  <c r="O2903" i="1"/>
  <c r="S2903" i="1" s="1" a="1"/>
  <c r="S2903" i="1" s="1"/>
  <c r="O2895" i="1"/>
  <c r="S2895" i="1" s="1" a="1"/>
  <c r="S2895" i="1" s="1"/>
  <c r="O2887" i="1"/>
  <c r="S2887" i="1" s="1" a="1"/>
  <c r="S2887" i="1" s="1"/>
  <c r="O2879" i="1"/>
  <c r="S2879" i="1" s="1" a="1"/>
  <c r="S2879" i="1" s="1"/>
  <c r="O2871" i="1"/>
  <c r="S2871" i="1" s="1" a="1"/>
  <c r="S2871" i="1" s="1"/>
  <c r="O2863" i="1"/>
  <c r="S2863" i="1" s="1" a="1"/>
  <c r="S2863" i="1" s="1"/>
  <c r="O2855" i="1"/>
  <c r="S2855" i="1" s="1" a="1"/>
  <c r="S2855" i="1" s="1"/>
  <c r="O2847" i="1"/>
  <c r="S2847" i="1" s="1" a="1"/>
  <c r="S2847" i="1" s="1"/>
  <c r="O2839" i="1"/>
  <c r="S2839" i="1" s="1" a="1"/>
  <c r="S2839" i="1" s="1"/>
  <c r="O2831" i="1"/>
  <c r="S2831" i="1" s="1" a="1"/>
  <c r="S2831" i="1" s="1"/>
  <c r="O2823" i="1"/>
  <c r="S2823" i="1" s="1" a="1"/>
  <c r="S2823" i="1" s="1"/>
  <c r="O2815" i="1"/>
  <c r="S2815" i="1" s="1" a="1"/>
  <c r="S2815" i="1" s="1"/>
  <c r="O2807" i="1"/>
  <c r="S2807" i="1" s="1" a="1"/>
  <c r="S2807" i="1" s="1"/>
  <c r="O2799" i="1"/>
  <c r="S2799" i="1" s="1" a="1"/>
  <c r="S2799" i="1" s="1"/>
  <c r="O2791" i="1"/>
  <c r="S2791" i="1" s="1" a="1"/>
  <c r="S2791" i="1" s="1"/>
  <c r="O2783" i="1"/>
  <c r="S2783" i="1" s="1" a="1"/>
  <c r="S2783" i="1" s="1"/>
  <c r="O2775" i="1"/>
  <c r="S2775" i="1" s="1" a="1"/>
  <c r="S2775" i="1" s="1"/>
  <c r="O2767" i="1"/>
  <c r="S2767" i="1" s="1" a="1"/>
  <c r="S2767" i="1" s="1"/>
  <c r="O2759" i="1"/>
  <c r="S2759" i="1" s="1" a="1"/>
  <c r="S2759" i="1" s="1"/>
  <c r="O2751" i="1"/>
  <c r="S2751" i="1" s="1" a="1"/>
  <c r="S2751" i="1" s="1"/>
  <c r="O2743" i="1"/>
  <c r="S2743" i="1" s="1" a="1"/>
  <c r="S2743" i="1" s="1"/>
  <c r="O2735" i="1"/>
  <c r="S2735" i="1" s="1" a="1"/>
  <c r="S2735" i="1" s="1"/>
  <c r="O2727" i="1"/>
  <c r="S2727" i="1" s="1" a="1"/>
  <c r="S2727" i="1" s="1"/>
  <c r="O2719" i="1"/>
  <c r="S2719" i="1" s="1" a="1"/>
  <c r="S2719" i="1" s="1"/>
  <c r="O2711" i="1"/>
  <c r="S2711" i="1" s="1" a="1"/>
  <c r="S2711" i="1" s="1"/>
  <c r="O2703" i="1"/>
  <c r="S2703" i="1" s="1" a="1"/>
  <c r="S2703" i="1" s="1"/>
  <c r="O2695" i="1"/>
  <c r="S2695" i="1" s="1" a="1"/>
  <c r="S2695" i="1" s="1"/>
  <c r="O2687" i="1"/>
  <c r="S2687" i="1" s="1" a="1"/>
  <c r="S2687" i="1" s="1"/>
  <c r="O2679" i="1"/>
  <c r="S2679" i="1" s="1" a="1"/>
  <c r="S2679" i="1" s="1"/>
  <c r="O2671" i="1"/>
  <c r="S2671" i="1" s="1" a="1"/>
  <c r="S2671" i="1" s="1"/>
  <c r="O2663" i="1"/>
  <c r="S2663" i="1" s="1" a="1"/>
  <c r="S2663" i="1" s="1"/>
  <c r="O2655" i="1"/>
  <c r="S2655" i="1" s="1" a="1"/>
  <c r="S2655" i="1" s="1"/>
  <c r="O2647" i="1"/>
  <c r="S2647" i="1" s="1" a="1"/>
  <c r="S2647" i="1" s="1"/>
  <c r="O2639" i="1"/>
  <c r="S2639" i="1" s="1" a="1"/>
  <c r="S2639" i="1" s="1"/>
  <c r="O2631" i="1"/>
  <c r="S2631" i="1" s="1" a="1"/>
  <c r="S2631" i="1" s="1"/>
  <c r="O2623" i="1"/>
  <c r="S2623" i="1" s="1" a="1"/>
  <c r="S2623" i="1" s="1"/>
  <c r="O2615" i="1"/>
  <c r="S2615" i="1" s="1" a="1"/>
  <c r="S2615" i="1" s="1"/>
  <c r="O2607" i="1"/>
  <c r="S2607" i="1" s="1" a="1"/>
  <c r="S2607" i="1" s="1"/>
  <c r="O2599" i="1"/>
  <c r="S2599" i="1" s="1" a="1"/>
  <c r="S2599" i="1" s="1"/>
  <c r="O2591" i="1"/>
  <c r="S2591" i="1" s="1" a="1"/>
  <c r="S2591" i="1" s="1"/>
  <c r="O2583" i="1"/>
  <c r="S2583" i="1" s="1" a="1"/>
  <c r="S2583" i="1" s="1"/>
  <c r="O2575" i="1"/>
  <c r="S2575" i="1" s="1" a="1"/>
  <c r="S2575" i="1" s="1"/>
  <c r="O2567" i="1"/>
  <c r="S2567" i="1" s="1" a="1"/>
  <c r="S2567" i="1" s="1"/>
  <c r="O2559" i="1"/>
  <c r="S2559" i="1" s="1" a="1"/>
  <c r="S2559" i="1" s="1"/>
  <c r="O2551" i="1"/>
  <c r="S2551" i="1" s="1" a="1"/>
  <c r="S2551" i="1" s="1"/>
  <c r="O2543" i="1"/>
  <c r="S2543" i="1" s="1" a="1"/>
  <c r="S2543" i="1" s="1"/>
  <c r="O2535" i="1"/>
  <c r="S2535" i="1" s="1" a="1"/>
  <c r="S2535" i="1" s="1"/>
  <c r="O2527" i="1"/>
  <c r="S2527" i="1" s="1" a="1"/>
  <c r="S2527" i="1" s="1"/>
  <c r="O2519" i="1"/>
  <c r="S2519" i="1" s="1" a="1"/>
  <c r="S2519" i="1" s="1"/>
  <c r="O2511" i="1"/>
  <c r="S2511" i="1" s="1" a="1"/>
  <c r="S2511" i="1" s="1"/>
  <c r="O2503" i="1"/>
  <c r="S2503" i="1" s="1" a="1"/>
  <c r="S2503" i="1" s="1"/>
  <c r="O2495" i="1"/>
  <c r="S2495" i="1" s="1" a="1"/>
  <c r="S2495" i="1" s="1"/>
  <c r="O2487" i="1"/>
  <c r="S2487" i="1" s="1" a="1"/>
  <c r="S2487" i="1" s="1"/>
  <c r="O2479" i="1"/>
  <c r="S2479" i="1" s="1" a="1"/>
  <c r="S2479" i="1" s="1"/>
  <c r="O2471" i="1"/>
  <c r="S2471" i="1" s="1" a="1"/>
  <c r="S2471" i="1" s="1"/>
  <c r="O2463" i="1"/>
  <c r="S2463" i="1" s="1" a="1"/>
  <c r="S2463" i="1" s="1"/>
  <c r="O2455" i="1"/>
  <c r="S2455" i="1" s="1" a="1"/>
  <c r="S2455" i="1" s="1"/>
  <c r="O2447" i="1"/>
  <c r="S2447" i="1" s="1" a="1"/>
  <c r="S2447" i="1" s="1"/>
  <c r="O2439" i="1"/>
  <c r="S2439" i="1" s="1" a="1"/>
  <c r="S2439" i="1" s="1"/>
  <c r="O2431" i="1"/>
  <c r="S2431" i="1" s="1" a="1"/>
  <c r="S2431" i="1" s="1"/>
  <c r="O2423" i="1"/>
  <c r="S2423" i="1" s="1" a="1"/>
  <c r="S2423" i="1" s="1"/>
  <c r="O2415" i="1"/>
  <c r="S2415" i="1" s="1" a="1"/>
  <c r="S2415" i="1" s="1"/>
  <c r="O2407" i="1"/>
  <c r="S2407" i="1" s="1" a="1"/>
  <c r="S2407" i="1" s="1"/>
  <c r="O2399" i="1"/>
  <c r="S2399" i="1" s="1" a="1"/>
  <c r="S2399" i="1" s="1"/>
  <c r="O2391" i="1"/>
  <c r="S2391" i="1" s="1" a="1"/>
  <c r="S2391" i="1" s="1"/>
  <c r="O2383" i="1"/>
  <c r="S2383" i="1" s="1" a="1"/>
  <c r="S2383" i="1" s="1"/>
  <c r="O2375" i="1"/>
  <c r="S2375" i="1" s="1" a="1"/>
  <c r="S2375" i="1" s="1"/>
  <c r="O2367" i="1"/>
  <c r="S2367" i="1" s="1" a="1"/>
  <c r="S2367" i="1" s="1"/>
  <c r="O2359" i="1"/>
  <c r="S2359" i="1" s="1" a="1"/>
  <c r="S2359" i="1" s="1"/>
  <c r="O2351" i="1"/>
  <c r="S2351" i="1" s="1" a="1"/>
  <c r="S2351" i="1" s="1"/>
  <c r="O2343" i="1"/>
  <c r="S2343" i="1" s="1" a="1"/>
  <c r="S2343" i="1" s="1"/>
  <c r="O2335" i="1"/>
  <c r="S2335" i="1" s="1" a="1"/>
  <c r="S2335" i="1" s="1"/>
  <c r="O2327" i="1"/>
  <c r="S2327" i="1" s="1" a="1"/>
  <c r="S2327" i="1" s="1"/>
  <c r="O2319" i="1"/>
  <c r="S2319" i="1" s="1" a="1"/>
  <c r="S2319" i="1" s="1"/>
  <c r="O2311" i="1"/>
  <c r="S2311" i="1" s="1" a="1"/>
  <c r="S2311" i="1" s="1"/>
  <c r="O2303" i="1"/>
  <c r="S2303" i="1" s="1" a="1"/>
  <c r="S2303" i="1" s="1"/>
  <c r="O2295" i="1"/>
  <c r="S2295" i="1" s="1" a="1"/>
  <c r="S2295" i="1" s="1"/>
  <c r="O2287" i="1"/>
  <c r="S2287" i="1" s="1" a="1"/>
  <c r="S2287" i="1" s="1"/>
  <c r="O2279" i="1"/>
  <c r="S2279" i="1" s="1" a="1"/>
  <c r="S2279" i="1" s="1"/>
  <c r="O2271" i="1"/>
  <c r="S2271" i="1" s="1" a="1"/>
  <c r="S2271" i="1" s="1"/>
  <c r="O2263" i="1"/>
  <c r="S2263" i="1" s="1" a="1"/>
  <c r="S2263" i="1" s="1"/>
  <c r="O2255" i="1"/>
  <c r="S2255" i="1" s="1" a="1"/>
  <c r="S2255" i="1" s="1"/>
  <c r="O2247" i="1"/>
  <c r="S2247" i="1" s="1" a="1"/>
  <c r="S2247" i="1" s="1"/>
  <c r="O2239" i="1"/>
  <c r="S2239" i="1" s="1" a="1"/>
  <c r="S2239" i="1" s="1"/>
  <c r="O2231" i="1"/>
  <c r="S2231" i="1" s="1" a="1"/>
  <c r="S2231" i="1" s="1"/>
  <c r="O2223" i="1"/>
  <c r="S2223" i="1" s="1" a="1"/>
  <c r="S2223" i="1" s="1"/>
  <c r="O2215" i="1"/>
  <c r="S2215" i="1" s="1" a="1"/>
  <c r="S2215" i="1" s="1"/>
  <c r="O2207" i="1"/>
  <c r="S2207" i="1" s="1" a="1"/>
  <c r="S2207" i="1" s="1"/>
  <c r="O2199" i="1"/>
  <c r="S2199" i="1" s="1" a="1"/>
  <c r="S2199" i="1" s="1"/>
  <c r="O2191" i="1"/>
  <c r="S2191" i="1" s="1" a="1"/>
  <c r="S2191" i="1" s="1"/>
  <c r="O2183" i="1"/>
  <c r="S2183" i="1" s="1" a="1"/>
  <c r="S2183" i="1" s="1"/>
  <c r="O2175" i="1"/>
  <c r="S2175" i="1" s="1" a="1"/>
  <c r="S2175" i="1" s="1"/>
  <c r="O2167" i="1"/>
  <c r="S2167" i="1" s="1" a="1"/>
  <c r="S2167" i="1" s="1"/>
  <c r="O2159" i="1"/>
  <c r="S2159" i="1" s="1" a="1"/>
  <c r="S2159" i="1" s="1"/>
  <c r="O2151" i="1"/>
  <c r="S2151" i="1" s="1" a="1"/>
  <c r="S2151" i="1" s="1"/>
  <c r="O2143" i="1"/>
  <c r="S2143" i="1" s="1" a="1"/>
  <c r="S2143" i="1" s="1"/>
  <c r="O2135" i="1"/>
  <c r="S2135" i="1" s="1" a="1"/>
  <c r="S2135" i="1" s="1"/>
  <c r="O2127" i="1"/>
  <c r="S2127" i="1" s="1" a="1"/>
  <c r="S2127" i="1" s="1"/>
  <c r="O2119" i="1"/>
  <c r="S2119" i="1" s="1" a="1"/>
  <c r="S2119" i="1" s="1"/>
  <c r="O2111" i="1"/>
  <c r="S2111" i="1" s="1" a="1"/>
  <c r="S2111" i="1" s="1"/>
  <c r="O2103" i="1"/>
  <c r="S2103" i="1" s="1" a="1"/>
  <c r="S2103" i="1" s="1"/>
  <c r="O2095" i="1"/>
  <c r="S2095" i="1" s="1" a="1"/>
  <c r="S2095" i="1" s="1"/>
  <c r="O2087" i="1"/>
  <c r="S2087" i="1" s="1" a="1"/>
  <c r="S2087" i="1" s="1"/>
  <c r="O2079" i="1"/>
  <c r="S2079" i="1" s="1" a="1"/>
  <c r="S2079" i="1" s="1"/>
  <c r="O2071" i="1"/>
  <c r="S2071" i="1" s="1" a="1"/>
  <c r="S2071" i="1" s="1"/>
  <c r="O2063" i="1"/>
  <c r="S2063" i="1" s="1" a="1"/>
  <c r="S2063" i="1" s="1"/>
  <c r="O2055" i="1"/>
  <c r="S2055" i="1" s="1" a="1"/>
  <c r="S2055" i="1" s="1"/>
  <c r="O2047" i="1"/>
  <c r="S2047" i="1" s="1" a="1"/>
  <c r="S2047" i="1" s="1"/>
  <c r="O2039" i="1"/>
  <c r="S2039" i="1" s="1" a="1"/>
  <c r="S2039" i="1" s="1"/>
  <c r="O2031" i="1"/>
  <c r="S2031" i="1" s="1" a="1"/>
  <c r="S2031" i="1" s="1"/>
  <c r="O2023" i="1"/>
  <c r="S2023" i="1" s="1" a="1"/>
  <c r="S2023" i="1" s="1"/>
  <c r="O2015" i="1"/>
  <c r="S2015" i="1" s="1" a="1"/>
  <c r="S2015" i="1" s="1"/>
  <c r="O2007" i="1"/>
  <c r="S2007" i="1" s="1" a="1"/>
  <c r="S2007" i="1" s="1"/>
  <c r="O1999" i="1"/>
  <c r="S1999" i="1" s="1" a="1"/>
  <c r="S1999" i="1" s="1"/>
  <c r="O1991" i="1"/>
  <c r="S1991" i="1" s="1" a="1"/>
  <c r="S1991" i="1" s="1"/>
  <c r="O1983" i="1"/>
  <c r="S1983" i="1" s="1" a="1"/>
  <c r="S1983" i="1" s="1"/>
  <c r="O1975" i="1"/>
  <c r="S1975" i="1" s="1" a="1"/>
  <c r="S1975" i="1" s="1"/>
  <c r="O1967" i="1"/>
  <c r="S1967" i="1" s="1" a="1"/>
  <c r="S1967" i="1" s="1"/>
  <c r="O1959" i="1"/>
  <c r="S1959" i="1" s="1" a="1"/>
  <c r="S1959" i="1" s="1"/>
  <c r="O1951" i="1"/>
  <c r="S1951" i="1" s="1" a="1"/>
  <c r="S1951" i="1" s="1"/>
  <c r="O1943" i="1"/>
  <c r="S1943" i="1" s="1" a="1"/>
  <c r="S1943" i="1" s="1"/>
  <c r="O1935" i="1"/>
  <c r="S1935" i="1" s="1" a="1"/>
  <c r="S1935" i="1" s="1"/>
  <c r="O1927" i="1"/>
  <c r="S1927" i="1" s="1" a="1"/>
  <c r="S1927" i="1" s="1"/>
  <c r="O1919" i="1"/>
  <c r="S1919" i="1" s="1" a="1"/>
  <c r="S1919" i="1" s="1"/>
  <c r="O1911" i="1"/>
  <c r="S1911" i="1" s="1" a="1"/>
  <c r="S1911" i="1" s="1"/>
  <c r="O1903" i="1"/>
  <c r="S1903" i="1" s="1" a="1"/>
  <c r="S1903" i="1" s="1"/>
  <c r="O1895" i="1"/>
  <c r="S1895" i="1" s="1" a="1"/>
  <c r="S1895" i="1" s="1"/>
  <c r="O1887" i="1"/>
  <c r="S1887" i="1" s="1" a="1"/>
  <c r="S1887" i="1" s="1"/>
  <c r="O1879" i="1"/>
  <c r="S1879" i="1" s="1" a="1"/>
  <c r="S1879" i="1" s="1"/>
  <c r="O1871" i="1"/>
  <c r="S1871" i="1" s="1" a="1"/>
  <c r="S1871" i="1" s="1"/>
  <c r="O1863" i="1"/>
  <c r="S1863" i="1" s="1" a="1"/>
  <c r="S1863" i="1" s="1"/>
  <c r="O1855" i="1"/>
  <c r="S1855" i="1" s="1" a="1"/>
  <c r="S1855" i="1" s="1"/>
  <c r="O1847" i="1"/>
  <c r="S1847" i="1" s="1" a="1"/>
  <c r="S1847" i="1" s="1"/>
  <c r="O1839" i="1"/>
  <c r="S1839" i="1" s="1" a="1"/>
  <c r="S1839" i="1" s="1"/>
  <c r="O1831" i="1"/>
  <c r="S1831" i="1" s="1" a="1"/>
  <c r="S1831" i="1" s="1"/>
  <c r="O1823" i="1"/>
  <c r="S1823" i="1" s="1" a="1"/>
  <c r="S1823" i="1" s="1"/>
  <c r="O1815" i="1"/>
  <c r="S1815" i="1" s="1" a="1"/>
  <c r="S1815" i="1" s="1"/>
  <c r="O1807" i="1"/>
  <c r="S1807" i="1" s="1" a="1"/>
  <c r="S1807" i="1" s="1"/>
  <c r="O1799" i="1"/>
  <c r="S1799" i="1" s="1" a="1"/>
  <c r="S1799" i="1" s="1"/>
  <c r="O1791" i="1"/>
  <c r="S1791" i="1" s="1" a="1"/>
  <c r="S1791" i="1" s="1"/>
  <c r="O1783" i="1"/>
  <c r="S1783" i="1" s="1" a="1"/>
  <c r="S1783" i="1" s="1"/>
  <c r="O1775" i="1"/>
  <c r="S1775" i="1" s="1" a="1"/>
  <c r="S1775" i="1" s="1"/>
  <c r="O1767" i="1"/>
  <c r="S1767" i="1" s="1" a="1"/>
  <c r="S1767" i="1" s="1"/>
  <c r="O1759" i="1"/>
  <c r="S1759" i="1" s="1" a="1"/>
  <c r="S1759" i="1" s="1"/>
  <c r="O1751" i="1"/>
  <c r="S1751" i="1" s="1" a="1"/>
  <c r="S1751" i="1" s="1"/>
  <c r="O1743" i="1"/>
  <c r="S1743" i="1" s="1" a="1"/>
  <c r="S1743" i="1" s="1"/>
  <c r="O1735" i="1"/>
  <c r="S1735" i="1" s="1" a="1"/>
  <c r="S1735" i="1" s="1"/>
  <c r="O1727" i="1"/>
  <c r="S1727" i="1" s="1" a="1"/>
  <c r="S1727" i="1" s="1"/>
  <c r="O1719" i="1"/>
  <c r="S1719" i="1" s="1" a="1"/>
  <c r="S1719" i="1" s="1"/>
  <c r="O1711" i="1"/>
  <c r="S1711" i="1" s="1" a="1"/>
  <c r="S1711" i="1" s="1"/>
  <c r="O1703" i="1"/>
  <c r="S1703" i="1" s="1" a="1"/>
  <c r="S1703" i="1" s="1"/>
  <c r="O1695" i="1"/>
  <c r="S1695" i="1" s="1" a="1"/>
  <c r="S1695" i="1" s="1"/>
  <c r="O1687" i="1"/>
  <c r="S1687" i="1" s="1" a="1"/>
  <c r="S1687" i="1" s="1"/>
  <c r="O1679" i="1"/>
  <c r="S1679" i="1" s="1" a="1"/>
  <c r="S1679" i="1" s="1"/>
  <c r="O1671" i="1"/>
  <c r="S1671" i="1" s="1" a="1"/>
  <c r="S1671" i="1" s="1"/>
  <c r="O1663" i="1"/>
  <c r="S1663" i="1" s="1" a="1"/>
  <c r="S1663" i="1" s="1"/>
  <c r="O1655" i="1"/>
  <c r="S1655" i="1" s="1" a="1"/>
  <c r="S1655" i="1" s="1"/>
  <c r="O1647" i="1"/>
  <c r="S1647" i="1" s="1" a="1"/>
  <c r="S1647" i="1" s="1"/>
  <c r="O1639" i="1"/>
  <c r="S1639" i="1" s="1" a="1"/>
  <c r="S1639" i="1" s="1"/>
  <c r="O1631" i="1"/>
  <c r="S1631" i="1" s="1" a="1"/>
  <c r="S1631" i="1" s="1"/>
  <c r="O1623" i="1"/>
  <c r="S1623" i="1" s="1" a="1"/>
  <c r="S1623" i="1" s="1"/>
  <c r="O1615" i="1"/>
  <c r="S1615" i="1" s="1" a="1"/>
  <c r="S1615" i="1" s="1"/>
  <c r="O1607" i="1"/>
  <c r="S1607" i="1" s="1" a="1"/>
  <c r="S1607" i="1" s="1"/>
  <c r="O1599" i="1"/>
  <c r="S1599" i="1" s="1" a="1"/>
  <c r="S1599" i="1" s="1"/>
  <c r="O1591" i="1"/>
  <c r="S1591" i="1" s="1" a="1"/>
  <c r="S1591" i="1" s="1"/>
  <c r="O1583" i="1"/>
  <c r="S1583" i="1" s="1" a="1"/>
  <c r="S1583" i="1" s="1"/>
  <c r="O1575" i="1"/>
  <c r="S1575" i="1" s="1" a="1"/>
  <c r="S1575" i="1" s="1"/>
  <c r="O1567" i="1"/>
  <c r="S1567" i="1" s="1" a="1"/>
  <c r="S1567" i="1" s="1"/>
  <c r="O1559" i="1"/>
  <c r="S1559" i="1" s="1" a="1"/>
  <c r="S1559" i="1" s="1"/>
  <c r="O1551" i="1"/>
  <c r="S1551" i="1" s="1" a="1"/>
  <c r="S1551" i="1" s="1"/>
  <c r="O1543" i="1"/>
  <c r="S1543" i="1" s="1" a="1"/>
  <c r="S1543" i="1" s="1"/>
  <c r="O1535" i="1"/>
  <c r="S1535" i="1" s="1" a="1"/>
  <c r="S1535" i="1" s="1"/>
  <c r="O1527" i="1"/>
  <c r="S1527" i="1" s="1" a="1"/>
  <c r="S1527" i="1" s="1"/>
  <c r="O1519" i="1"/>
  <c r="S1519" i="1" s="1" a="1"/>
  <c r="S1519" i="1" s="1"/>
  <c r="O1511" i="1"/>
  <c r="S1511" i="1" s="1" a="1"/>
  <c r="S1511" i="1" s="1"/>
  <c r="O1503" i="1"/>
  <c r="S1503" i="1" s="1" a="1"/>
  <c r="S1503" i="1" s="1"/>
  <c r="O1495" i="1"/>
  <c r="S1495" i="1" s="1" a="1"/>
  <c r="S1495" i="1" s="1"/>
  <c r="O1487" i="1"/>
  <c r="S1487" i="1" s="1" a="1"/>
  <c r="S1487" i="1" s="1"/>
  <c r="O1479" i="1"/>
  <c r="S1479" i="1" s="1" a="1"/>
  <c r="S1479" i="1" s="1"/>
  <c r="O1471" i="1"/>
  <c r="S1471" i="1" s="1" a="1"/>
  <c r="S1471" i="1" s="1"/>
  <c r="O1463" i="1"/>
  <c r="S1463" i="1" s="1" a="1"/>
  <c r="S1463" i="1" s="1"/>
  <c r="O1455" i="1"/>
  <c r="S1455" i="1" s="1" a="1"/>
  <c r="S1455" i="1" s="1"/>
  <c r="O1447" i="1"/>
  <c r="S1447" i="1" s="1" a="1"/>
  <c r="S1447" i="1" s="1"/>
  <c r="O1439" i="1"/>
  <c r="S1439" i="1" s="1" a="1"/>
  <c r="S1439" i="1" s="1"/>
  <c r="O1431" i="1"/>
  <c r="S1431" i="1" s="1" a="1"/>
  <c r="S1431" i="1" s="1"/>
  <c r="O1423" i="1"/>
  <c r="S1423" i="1" s="1" a="1"/>
  <c r="S1423" i="1" s="1"/>
  <c r="O1415" i="1"/>
  <c r="S1415" i="1" s="1" a="1"/>
  <c r="S1415" i="1" s="1"/>
  <c r="O1407" i="1"/>
  <c r="S1407" i="1" s="1" a="1"/>
  <c r="S1407" i="1" s="1"/>
  <c r="O1399" i="1"/>
  <c r="S1399" i="1" s="1" a="1"/>
  <c r="S1399" i="1" s="1"/>
  <c r="O1391" i="1"/>
  <c r="S1391" i="1" s="1" a="1"/>
  <c r="S1391" i="1" s="1"/>
  <c r="O1383" i="1"/>
  <c r="S1383" i="1" s="1" a="1"/>
  <c r="S1383" i="1" s="1"/>
  <c r="O1375" i="1"/>
  <c r="S1375" i="1" s="1" a="1"/>
  <c r="S1375" i="1" s="1"/>
  <c r="O1367" i="1"/>
  <c r="S1367" i="1" s="1" a="1"/>
  <c r="S1367" i="1" s="1"/>
  <c r="O1359" i="1"/>
  <c r="S1359" i="1" s="1" a="1"/>
  <c r="S1359" i="1" s="1"/>
  <c r="O1351" i="1"/>
  <c r="S1351" i="1" s="1" a="1"/>
  <c r="S1351" i="1" s="1"/>
  <c r="O1343" i="1"/>
  <c r="S1343" i="1" s="1" a="1"/>
  <c r="S1343" i="1" s="1"/>
  <c r="O1335" i="1"/>
  <c r="S1335" i="1" s="1" a="1"/>
  <c r="S1335" i="1" s="1"/>
  <c r="O1327" i="1"/>
  <c r="S1327" i="1" s="1" a="1"/>
  <c r="S1327" i="1" s="1"/>
  <c r="O1319" i="1"/>
  <c r="S1319" i="1" s="1" a="1"/>
  <c r="S1319" i="1" s="1"/>
  <c r="O1311" i="1"/>
  <c r="S1311" i="1" s="1" a="1"/>
  <c r="S1311" i="1" s="1"/>
  <c r="O1303" i="1"/>
  <c r="S1303" i="1" s="1" a="1"/>
  <c r="S1303" i="1" s="1"/>
  <c r="O1295" i="1"/>
  <c r="S1295" i="1" s="1" a="1"/>
  <c r="S1295" i="1" s="1"/>
  <c r="O1287" i="1"/>
  <c r="S1287" i="1" s="1" a="1"/>
  <c r="S1287" i="1" s="1"/>
  <c r="O1279" i="1"/>
  <c r="S1279" i="1" s="1" a="1"/>
  <c r="S1279" i="1" s="1"/>
  <c r="O1271" i="1"/>
  <c r="S1271" i="1" s="1" a="1"/>
  <c r="S1271" i="1" s="1"/>
  <c r="O1263" i="1"/>
  <c r="S1263" i="1" s="1" a="1"/>
  <c r="S1263" i="1" s="1"/>
  <c r="O1255" i="1"/>
  <c r="S1255" i="1" s="1" a="1"/>
  <c r="S1255" i="1" s="1"/>
  <c r="O1247" i="1"/>
  <c r="S1247" i="1" s="1" a="1"/>
  <c r="S1247" i="1" s="1"/>
  <c r="O1239" i="1"/>
  <c r="S1239" i="1" s="1" a="1"/>
  <c r="S1239" i="1" s="1"/>
  <c r="O1231" i="1"/>
  <c r="S1231" i="1" s="1" a="1"/>
  <c r="S1231" i="1" s="1"/>
  <c r="O1223" i="1"/>
  <c r="S1223" i="1" s="1" a="1"/>
  <c r="S1223" i="1" s="1"/>
  <c r="O1215" i="1"/>
  <c r="S1215" i="1" s="1" a="1"/>
  <c r="S1215" i="1" s="1"/>
  <c r="O1207" i="1"/>
  <c r="S1207" i="1" s="1" a="1"/>
  <c r="S1207" i="1" s="1"/>
  <c r="O1199" i="1"/>
  <c r="S1199" i="1" s="1" a="1"/>
  <c r="S1199" i="1" s="1"/>
  <c r="O1191" i="1"/>
  <c r="S1191" i="1" s="1" a="1"/>
  <c r="S1191" i="1" s="1"/>
  <c r="O1183" i="1"/>
  <c r="S1183" i="1" s="1" a="1"/>
  <c r="S1183" i="1" s="1"/>
  <c r="O1175" i="1"/>
  <c r="S1175" i="1" s="1" a="1"/>
  <c r="S1175" i="1" s="1"/>
  <c r="O1167" i="1"/>
  <c r="S1167" i="1" s="1" a="1"/>
  <c r="S1167" i="1" s="1"/>
  <c r="O1159" i="1"/>
  <c r="S1159" i="1" s="1" a="1"/>
  <c r="S1159" i="1" s="1"/>
  <c r="O1151" i="1"/>
  <c r="S1151" i="1" s="1" a="1"/>
  <c r="S1151" i="1" s="1"/>
  <c r="O1143" i="1"/>
  <c r="S1143" i="1" s="1" a="1"/>
  <c r="S1143" i="1" s="1"/>
  <c r="O1135" i="1"/>
  <c r="S1135" i="1" s="1" a="1"/>
  <c r="S1135" i="1" s="1"/>
  <c r="O1127" i="1"/>
  <c r="S1127" i="1" s="1" a="1"/>
  <c r="S1127" i="1" s="1"/>
  <c r="O1119" i="1"/>
  <c r="S1119" i="1" s="1" a="1"/>
  <c r="S1119" i="1" s="1"/>
  <c r="O1111" i="1"/>
  <c r="S1111" i="1" s="1" a="1"/>
  <c r="S1111" i="1" s="1"/>
  <c r="O1103" i="1"/>
  <c r="S1103" i="1" s="1" a="1"/>
  <c r="S1103" i="1" s="1"/>
  <c r="O1095" i="1"/>
  <c r="S1095" i="1" s="1" a="1"/>
  <c r="S1095" i="1" s="1"/>
  <c r="O1087" i="1"/>
  <c r="S1087" i="1" s="1" a="1"/>
  <c r="S1087" i="1" s="1"/>
  <c r="O1079" i="1"/>
  <c r="S1079" i="1" s="1" a="1"/>
  <c r="S1079" i="1" s="1"/>
  <c r="O1071" i="1"/>
  <c r="S1071" i="1" s="1" a="1"/>
  <c r="S1071" i="1" s="1"/>
  <c r="O1063" i="1"/>
  <c r="S1063" i="1" s="1" a="1"/>
  <c r="S1063" i="1" s="1"/>
  <c r="O1055" i="1"/>
  <c r="S1055" i="1" s="1" a="1"/>
  <c r="S1055" i="1" s="1"/>
  <c r="O1047" i="1"/>
  <c r="S1047" i="1" s="1" a="1"/>
  <c r="S1047" i="1" s="1"/>
  <c r="O1039" i="1"/>
  <c r="S1039" i="1" s="1" a="1"/>
  <c r="S1039" i="1" s="1"/>
  <c r="O1031" i="1"/>
  <c r="S1031" i="1" s="1" a="1"/>
  <c r="S1031" i="1" s="1"/>
  <c r="O1023" i="1"/>
  <c r="S1023" i="1" s="1" a="1"/>
  <c r="S1023" i="1" s="1"/>
  <c r="O1015" i="1"/>
  <c r="S1015" i="1" s="1" a="1"/>
  <c r="S1015" i="1" s="1"/>
  <c r="O1007" i="1"/>
  <c r="S1007" i="1" s="1" a="1"/>
  <c r="S1007" i="1" s="1"/>
  <c r="O999" i="1"/>
  <c r="S999" i="1" s="1" a="1"/>
  <c r="S999" i="1" s="1"/>
  <c r="O991" i="1"/>
  <c r="S991" i="1" s="1" a="1"/>
  <c r="S991" i="1" s="1"/>
  <c r="O983" i="1"/>
  <c r="S983" i="1" s="1" a="1"/>
  <c r="S983" i="1" s="1"/>
  <c r="O975" i="1"/>
  <c r="S975" i="1" s="1" a="1"/>
  <c r="S975" i="1" s="1"/>
  <c r="O967" i="1"/>
  <c r="S967" i="1" s="1" a="1"/>
  <c r="S967" i="1" s="1"/>
  <c r="O959" i="1"/>
  <c r="S959" i="1" s="1" a="1"/>
  <c r="S959" i="1" s="1"/>
  <c r="O951" i="1"/>
  <c r="S951" i="1" s="1" a="1"/>
  <c r="S951" i="1" s="1"/>
  <c r="O943" i="1"/>
  <c r="S943" i="1" s="1" a="1"/>
  <c r="S943" i="1" s="1"/>
  <c r="O935" i="1"/>
  <c r="S935" i="1" s="1" a="1"/>
  <c r="S935" i="1" s="1"/>
  <c r="O927" i="1"/>
  <c r="S927" i="1" s="1" a="1"/>
  <c r="S927" i="1" s="1"/>
  <c r="O919" i="1"/>
  <c r="S919" i="1" s="1" a="1"/>
  <c r="S919" i="1" s="1"/>
  <c r="O911" i="1"/>
  <c r="S911" i="1" s="1" a="1"/>
  <c r="S911" i="1" s="1"/>
  <c r="O903" i="1"/>
  <c r="S903" i="1" s="1" a="1"/>
  <c r="S903" i="1" s="1"/>
  <c r="O895" i="1"/>
  <c r="S895" i="1" s="1" a="1"/>
  <c r="S895" i="1" s="1"/>
  <c r="O887" i="1"/>
  <c r="S887" i="1" s="1" a="1"/>
  <c r="S887" i="1" s="1"/>
  <c r="O879" i="1"/>
  <c r="S879" i="1" s="1" a="1"/>
  <c r="S879" i="1" s="1"/>
  <c r="O871" i="1"/>
  <c r="S871" i="1" s="1" a="1"/>
  <c r="S871" i="1" s="1"/>
  <c r="O863" i="1"/>
  <c r="S863" i="1" s="1" a="1"/>
  <c r="S863" i="1" s="1"/>
  <c r="O855" i="1"/>
  <c r="S855" i="1" s="1" a="1"/>
  <c r="S855" i="1" s="1"/>
  <c r="O847" i="1"/>
  <c r="S847" i="1" s="1" a="1"/>
  <c r="S847" i="1" s="1"/>
  <c r="O839" i="1"/>
  <c r="S839" i="1" s="1" a="1"/>
  <c r="S839" i="1" s="1"/>
  <c r="O831" i="1"/>
  <c r="S831" i="1" s="1" a="1"/>
  <c r="S831" i="1" s="1"/>
  <c r="O823" i="1"/>
  <c r="S823" i="1" s="1" a="1"/>
  <c r="S823" i="1" s="1"/>
  <c r="O815" i="1"/>
  <c r="S815" i="1" s="1" a="1"/>
  <c r="S815" i="1" s="1"/>
  <c r="O807" i="1"/>
  <c r="S807" i="1" s="1" a="1"/>
  <c r="S807" i="1" s="1"/>
  <c r="O799" i="1"/>
  <c r="S799" i="1" s="1" a="1"/>
  <c r="S799" i="1" s="1"/>
  <c r="O791" i="1"/>
  <c r="S791" i="1" s="1" a="1"/>
  <c r="S791" i="1" s="1"/>
  <c r="O783" i="1"/>
  <c r="S783" i="1" s="1" a="1"/>
  <c r="S783" i="1" s="1"/>
  <c r="O775" i="1"/>
  <c r="S775" i="1" s="1" a="1"/>
  <c r="S775" i="1" s="1"/>
  <c r="O767" i="1"/>
  <c r="S767" i="1" s="1" a="1"/>
  <c r="S767" i="1" s="1"/>
  <c r="O759" i="1"/>
  <c r="S759" i="1" s="1" a="1"/>
  <c r="S759" i="1" s="1"/>
  <c r="O751" i="1"/>
  <c r="S751" i="1" s="1" a="1"/>
  <c r="S751" i="1" s="1"/>
  <c r="O743" i="1"/>
  <c r="S743" i="1" s="1" a="1"/>
  <c r="S743" i="1" s="1"/>
  <c r="O735" i="1"/>
  <c r="S735" i="1" s="1" a="1"/>
  <c r="S735" i="1" s="1"/>
  <c r="O727" i="1"/>
  <c r="S727" i="1" s="1" a="1"/>
  <c r="S727" i="1" s="1"/>
  <c r="O719" i="1"/>
  <c r="S719" i="1" s="1" a="1"/>
  <c r="S719" i="1" s="1"/>
  <c r="O711" i="1"/>
  <c r="S711" i="1" s="1" a="1"/>
  <c r="S711" i="1" s="1"/>
  <c r="O703" i="1"/>
  <c r="S703" i="1" s="1" a="1"/>
  <c r="S703" i="1" s="1"/>
  <c r="O695" i="1"/>
  <c r="S695" i="1" s="1" a="1"/>
  <c r="S695" i="1" s="1"/>
  <c r="O687" i="1"/>
  <c r="S687" i="1" s="1" a="1"/>
  <c r="S687" i="1" s="1"/>
  <c r="O679" i="1"/>
  <c r="S679" i="1" s="1" a="1"/>
  <c r="S679" i="1" s="1"/>
  <c r="O671" i="1"/>
  <c r="S671" i="1" s="1" a="1"/>
  <c r="S671" i="1" s="1"/>
  <c r="O663" i="1"/>
  <c r="S663" i="1" s="1" a="1"/>
  <c r="S663" i="1" s="1"/>
  <c r="O655" i="1"/>
  <c r="S655" i="1" s="1" a="1"/>
  <c r="S655" i="1" s="1"/>
  <c r="O647" i="1"/>
  <c r="S647" i="1" s="1" a="1"/>
  <c r="S647" i="1" s="1"/>
  <c r="O639" i="1"/>
  <c r="S639" i="1" s="1" a="1"/>
  <c r="S639" i="1" s="1"/>
  <c r="O631" i="1"/>
  <c r="S631" i="1" s="1" a="1"/>
  <c r="S631" i="1" s="1"/>
  <c r="O623" i="1"/>
  <c r="S623" i="1" s="1" a="1"/>
  <c r="S623" i="1" s="1"/>
  <c r="O615" i="1"/>
  <c r="S615" i="1" s="1" a="1"/>
  <c r="S615" i="1" s="1"/>
  <c r="O607" i="1"/>
  <c r="S607" i="1" s="1" a="1"/>
  <c r="S607" i="1" s="1"/>
  <c r="O599" i="1"/>
  <c r="S599" i="1" s="1" a="1"/>
  <c r="S599" i="1" s="1"/>
  <c r="O591" i="1"/>
  <c r="S591" i="1" s="1" a="1"/>
  <c r="S591" i="1" s="1"/>
  <c r="O583" i="1"/>
  <c r="S583" i="1" s="1" a="1"/>
  <c r="S583" i="1" s="1"/>
  <c r="O575" i="1"/>
  <c r="S575" i="1" s="1" a="1"/>
  <c r="S575" i="1" s="1"/>
  <c r="O567" i="1"/>
  <c r="S567" i="1" s="1" a="1"/>
  <c r="S567" i="1" s="1"/>
  <c r="O559" i="1"/>
  <c r="S559" i="1" s="1" a="1"/>
  <c r="S559" i="1" s="1"/>
  <c r="O551" i="1"/>
  <c r="S551" i="1" s="1" a="1"/>
  <c r="S551" i="1" s="1"/>
  <c r="O543" i="1"/>
  <c r="S543" i="1" s="1" a="1"/>
  <c r="S543" i="1" s="1"/>
  <c r="O535" i="1"/>
  <c r="S535" i="1" s="1" a="1"/>
  <c r="S535" i="1" s="1"/>
  <c r="O527" i="1"/>
  <c r="S527" i="1" s="1" a="1"/>
  <c r="S527" i="1" s="1"/>
  <c r="O519" i="1"/>
  <c r="S519" i="1" s="1" a="1"/>
  <c r="S519" i="1" s="1"/>
  <c r="O511" i="1"/>
  <c r="S511" i="1" s="1" a="1"/>
  <c r="S511" i="1" s="1"/>
  <c r="O503" i="1"/>
  <c r="S503" i="1" s="1" a="1"/>
  <c r="S503" i="1" s="1"/>
  <c r="O495" i="1"/>
  <c r="S495" i="1" s="1" a="1"/>
  <c r="S495" i="1" s="1"/>
  <c r="O487" i="1"/>
  <c r="S487" i="1" s="1" a="1"/>
  <c r="S487" i="1" s="1"/>
  <c r="O479" i="1"/>
  <c r="S479" i="1" s="1" a="1"/>
  <c r="S479" i="1" s="1"/>
  <c r="O471" i="1"/>
  <c r="S471" i="1" s="1" a="1"/>
  <c r="S471" i="1" s="1"/>
  <c r="O463" i="1"/>
  <c r="S463" i="1" s="1" a="1"/>
  <c r="S463" i="1" s="1"/>
  <c r="O455" i="1"/>
  <c r="S455" i="1" s="1" a="1"/>
  <c r="S455" i="1" s="1"/>
  <c r="O447" i="1"/>
  <c r="S447" i="1" s="1" a="1"/>
  <c r="S447" i="1" s="1"/>
  <c r="O439" i="1"/>
  <c r="S439" i="1" s="1" a="1"/>
  <c r="S439" i="1" s="1"/>
  <c r="O431" i="1"/>
  <c r="S431" i="1" s="1" a="1"/>
  <c r="S431" i="1" s="1"/>
  <c r="O423" i="1"/>
  <c r="S423" i="1" s="1" a="1"/>
  <c r="S423" i="1" s="1"/>
  <c r="O415" i="1"/>
  <c r="S415" i="1" s="1" a="1"/>
  <c r="S415" i="1" s="1"/>
  <c r="O407" i="1"/>
  <c r="S407" i="1" s="1" a="1"/>
  <c r="S407" i="1" s="1"/>
  <c r="O399" i="1"/>
  <c r="S399" i="1" s="1" a="1"/>
  <c r="S399" i="1" s="1"/>
  <c r="O391" i="1"/>
  <c r="S391" i="1" s="1" a="1"/>
  <c r="S391" i="1" s="1"/>
  <c r="O383" i="1"/>
  <c r="S383" i="1" s="1" a="1"/>
  <c r="S383" i="1" s="1"/>
  <c r="O375" i="1"/>
  <c r="S375" i="1" s="1" a="1"/>
  <c r="S375" i="1" s="1"/>
  <c r="O367" i="1"/>
  <c r="S367" i="1" s="1" a="1"/>
  <c r="S367" i="1" s="1"/>
  <c r="O359" i="1"/>
  <c r="S359" i="1" s="1" a="1"/>
  <c r="S359" i="1" s="1"/>
  <c r="O351" i="1"/>
  <c r="S351" i="1" s="1" a="1"/>
  <c r="S351" i="1" s="1"/>
  <c r="O343" i="1"/>
  <c r="S343" i="1" s="1" a="1"/>
  <c r="S343" i="1" s="1"/>
  <c r="O335" i="1"/>
  <c r="S335" i="1" s="1" a="1"/>
  <c r="S335" i="1" s="1"/>
  <c r="O327" i="1"/>
  <c r="S327" i="1" s="1" a="1"/>
  <c r="S327" i="1" s="1"/>
  <c r="O319" i="1"/>
  <c r="S319" i="1" s="1" a="1"/>
  <c r="S319" i="1" s="1"/>
  <c r="O311" i="1"/>
  <c r="S311" i="1" s="1" a="1"/>
  <c r="S311" i="1" s="1"/>
  <c r="O303" i="1"/>
  <c r="S303" i="1" s="1" a="1"/>
  <c r="S303" i="1" s="1"/>
  <c r="O295" i="1"/>
  <c r="S295" i="1" s="1" a="1"/>
  <c r="S295" i="1" s="1"/>
  <c r="O287" i="1"/>
  <c r="S287" i="1" s="1" a="1"/>
  <c r="S287" i="1" s="1"/>
  <c r="O279" i="1"/>
  <c r="S279" i="1" s="1" a="1"/>
  <c r="S279" i="1" s="1"/>
  <c r="O271" i="1"/>
  <c r="S271" i="1" s="1" a="1"/>
  <c r="S271" i="1" s="1"/>
  <c r="O263" i="1"/>
  <c r="S263" i="1" s="1" a="1"/>
  <c r="S263" i="1" s="1"/>
  <c r="O255" i="1"/>
  <c r="S255" i="1" s="1" a="1"/>
  <c r="S255" i="1" s="1"/>
  <c r="O247" i="1"/>
  <c r="S247" i="1" s="1" a="1"/>
  <c r="S247" i="1" s="1"/>
  <c r="O239" i="1"/>
  <c r="S239" i="1" s="1" a="1"/>
  <c r="S239" i="1" s="1"/>
  <c r="O231" i="1"/>
  <c r="S231" i="1" s="1" a="1"/>
  <c r="S231" i="1" s="1"/>
  <c r="O223" i="1"/>
  <c r="S223" i="1" s="1" a="1"/>
  <c r="S223" i="1" s="1"/>
  <c r="O215" i="1"/>
  <c r="S215" i="1" s="1" a="1"/>
  <c r="S215" i="1" s="1"/>
  <c r="O207" i="1"/>
  <c r="S207" i="1" s="1" a="1"/>
  <c r="S207" i="1" s="1"/>
  <c r="O199" i="1"/>
  <c r="S199" i="1" s="1" a="1"/>
  <c r="S199" i="1" s="1"/>
  <c r="O191" i="1"/>
  <c r="S191" i="1" s="1" a="1"/>
  <c r="S191" i="1" s="1"/>
  <c r="O183" i="1"/>
  <c r="S183" i="1" s="1" a="1"/>
  <c r="S183" i="1" s="1"/>
  <c r="O175" i="1"/>
  <c r="S175" i="1" s="1" a="1"/>
  <c r="S175" i="1" s="1"/>
  <c r="O167" i="1"/>
  <c r="S167" i="1" s="1" a="1"/>
  <c r="S167" i="1" s="1"/>
  <c r="O159" i="1"/>
  <c r="S159" i="1" s="1" a="1"/>
  <c r="S159" i="1" s="1"/>
  <c r="O151" i="1"/>
  <c r="S151" i="1" s="1" a="1"/>
  <c r="S151" i="1" s="1"/>
  <c r="O143" i="1"/>
  <c r="S143" i="1" s="1" a="1"/>
  <c r="S143" i="1" s="1"/>
  <c r="O135" i="1"/>
  <c r="S135" i="1" s="1" a="1"/>
  <c r="S135" i="1" s="1"/>
  <c r="O127" i="1"/>
  <c r="S127" i="1" s="1" a="1"/>
  <c r="S127" i="1" s="1"/>
  <c r="O119" i="1"/>
  <c r="S119" i="1" s="1" a="1"/>
  <c r="S119" i="1" s="1"/>
  <c r="O111" i="1"/>
  <c r="S111" i="1" s="1" a="1"/>
  <c r="S111" i="1" s="1"/>
  <c r="O103" i="1"/>
  <c r="S103" i="1" s="1" a="1"/>
  <c r="S103" i="1" s="1"/>
  <c r="O95" i="1"/>
  <c r="S95" i="1" s="1" a="1"/>
  <c r="S95" i="1" s="1"/>
  <c r="O87" i="1"/>
  <c r="S87" i="1" s="1" a="1"/>
  <c r="S87" i="1" s="1"/>
  <c r="O79" i="1"/>
  <c r="S79" i="1" s="1" a="1"/>
  <c r="S79" i="1" s="1"/>
  <c r="O71" i="1"/>
  <c r="S71" i="1" s="1" a="1"/>
  <c r="S71" i="1" s="1"/>
  <c r="O63" i="1"/>
  <c r="S63" i="1" s="1" a="1"/>
  <c r="S63" i="1" s="1"/>
  <c r="O55" i="1"/>
  <c r="S55" i="1" s="1" a="1"/>
  <c r="S55" i="1" s="1"/>
  <c r="O47" i="1"/>
  <c r="S47" i="1" s="1" a="1"/>
  <c r="S47" i="1" s="1"/>
  <c r="O39" i="1"/>
  <c r="S39" i="1" s="1" a="1"/>
  <c r="S39" i="1" s="1"/>
  <c r="O31" i="1"/>
  <c r="S31" i="1" s="1" a="1"/>
  <c r="S31" i="1" s="1"/>
  <c r="O23" i="1"/>
  <c r="S23" i="1" s="1" a="1"/>
  <c r="S23" i="1" s="1"/>
  <c r="O15" i="1"/>
  <c r="S15" i="1" s="1" a="1"/>
  <c r="S15" i="1" s="1"/>
  <c r="O7" i="1"/>
  <c r="S7" i="1" s="1" a="1"/>
  <c r="S7" i="1" s="1"/>
  <c r="O4078" i="1"/>
  <c r="S4078" i="1" s="1" a="1"/>
  <c r="S4078" i="1" s="1"/>
  <c r="O4070" i="1"/>
  <c r="S4070" i="1" s="1" a="1"/>
  <c r="S4070" i="1" s="1"/>
  <c r="O4062" i="1"/>
  <c r="S4062" i="1" s="1" a="1"/>
  <c r="S4062" i="1" s="1"/>
  <c r="O4054" i="1"/>
  <c r="S4054" i="1" s="1" a="1"/>
  <c r="S4054" i="1" s="1"/>
  <c r="O4046" i="1"/>
  <c r="S4046" i="1" s="1" a="1"/>
  <c r="S4046" i="1" s="1"/>
  <c r="O4038" i="1"/>
  <c r="S4038" i="1" s="1" a="1"/>
  <c r="S4038" i="1" s="1"/>
  <c r="O4030" i="1"/>
  <c r="S4030" i="1" s="1" a="1"/>
  <c r="S4030" i="1" s="1"/>
  <c r="O4022" i="1"/>
  <c r="S4022" i="1" s="1" a="1"/>
  <c r="S4022" i="1" s="1"/>
  <c r="O4014" i="1"/>
  <c r="S4014" i="1" s="1" a="1"/>
  <c r="S4014" i="1" s="1"/>
  <c r="O4006" i="1"/>
  <c r="S4006" i="1" s="1" a="1"/>
  <c r="S4006" i="1" s="1"/>
  <c r="O3998" i="1"/>
  <c r="S3998" i="1" s="1" a="1"/>
  <c r="S3998" i="1" s="1"/>
  <c r="O3990" i="1"/>
  <c r="S3990" i="1" s="1" a="1"/>
  <c r="S3990" i="1" s="1"/>
  <c r="O3982" i="1"/>
  <c r="S3982" i="1" s="1" a="1"/>
  <c r="S3982" i="1" s="1"/>
  <c r="O3974" i="1"/>
  <c r="S3974" i="1" s="1" a="1"/>
  <c r="S3974" i="1" s="1"/>
  <c r="O3966" i="1"/>
  <c r="S3966" i="1" s="1" a="1"/>
  <c r="S3966" i="1" s="1"/>
  <c r="O3958" i="1"/>
  <c r="S3958" i="1" s="1" a="1"/>
  <c r="S3958" i="1" s="1"/>
  <c r="O3950" i="1"/>
  <c r="S3950" i="1" s="1" a="1"/>
  <c r="S3950" i="1" s="1"/>
  <c r="O3942" i="1"/>
  <c r="S3942" i="1" s="1" a="1"/>
  <c r="S3942" i="1" s="1"/>
  <c r="O3934" i="1"/>
  <c r="S3934" i="1" s="1" a="1"/>
  <c r="S3934" i="1" s="1"/>
  <c r="O3926" i="1"/>
  <c r="S3926" i="1" s="1" a="1"/>
  <c r="S3926" i="1" s="1"/>
  <c r="O3918" i="1"/>
  <c r="S3918" i="1" s="1" a="1"/>
  <c r="S3918" i="1" s="1"/>
  <c r="O3910" i="1"/>
  <c r="S3910" i="1" s="1" a="1"/>
  <c r="S3910" i="1" s="1"/>
  <c r="O3902" i="1"/>
  <c r="S3902" i="1" s="1" a="1"/>
  <c r="S3902" i="1" s="1"/>
  <c r="O3894" i="1"/>
  <c r="S3894" i="1" s="1" a="1"/>
  <c r="S3894" i="1" s="1"/>
  <c r="O3886" i="1"/>
  <c r="S3886" i="1" s="1" a="1"/>
  <c r="S3886" i="1" s="1"/>
  <c r="O3878" i="1"/>
  <c r="S3878" i="1" s="1" a="1"/>
  <c r="S3878" i="1" s="1"/>
  <c r="O3870" i="1"/>
  <c r="S3870" i="1" s="1" a="1"/>
  <c r="S3870" i="1" s="1"/>
  <c r="O3862" i="1"/>
  <c r="S3862" i="1" s="1" a="1"/>
  <c r="S3862" i="1" s="1"/>
  <c r="O3854" i="1"/>
  <c r="S3854" i="1" s="1" a="1"/>
  <c r="S3854" i="1" s="1"/>
  <c r="O3846" i="1"/>
  <c r="S3846" i="1" s="1" a="1"/>
  <c r="S3846" i="1" s="1"/>
  <c r="O3838" i="1"/>
  <c r="S3838" i="1" s="1" a="1"/>
  <c r="S3838" i="1" s="1"/>
  <c r="O3830" i="1"/>
  <c r="S3830" i="1" s="1" a="1"/>
  <c r="S3830" i="1" s="1"/>
  <c r="O3822" i="1"/>
  <c r="S3822" i="1" s="1" a="1"/>
  <c r="S3822" i="1" s="1"/>
  <c r="O3814" i="1"/>
  <c r="S3814" i="1" s="1" a="1"/>
  <c r="S3814" i="1" s="1"/>
  <c r="O3806" i="1"/>
  <c r="S3806" i="1" s="1" a="1"/>
  <c r="S3806" i="1" s="1"/>
  <c r="O3798" i="1"/>
  <c r="S3798" i="1" s="1" a="1"/>
  <c r="S3798" i="1" s="1"/>
  <c r="O3790" i="1"/>
  <c r="S3790" i="1" s="1" a="1"/>
  <c r="S3790" i="1" s="1"/>
  <c r="O3782" i="1"/>
  <c r="S3782" i="1" s="1" a="1"/>
  <c r="S3782" i="1" s="1"/>
  <c r="O3774" i="1"/>
  <c r="S3774" i="1" s="1" a="1"/>
  <c r="S3774" i="1" s="1"/>
  <c r="O3766" i="1"/>
  <c r="S3766" i="1" s="1" a="1"/>
  <c r="S3766" i="1" s="1"/>
  <c r="O3758" i="1"/>
  <c r="S3758" i="1" s="1" a="1"/>
  <c r="S3758" i="1" s="1"/>
  <c r="O3750" i="1"/>
  <c r="S3750" i="1" s="1" a="1"/>
  <c r="S3750" i="1" s="1"/>
  <c r="O3742" i="1"/>
  <c r="S3742" i="1" s="1" a="1"/>
  <c r="S3742" i="1" s="1"/>
  <c r="O3734" i="1"/>
  <c r="S3734" i="1" s="1" a="1"/>
  <c r="S3734" i="1" s="1"/>
  <c r="O3726" i="1"/>
  <c r="S3726" i="1" s="1" a="1"/>
  <c r="S3726" i="1" s="1"/>
  <c r="O3718" i="1"/>
  <c r="S3718" i="1" s="1" a="1"/>
  <c r="S3718" i="1" s="1"/>
  <c r="O3710" i="1"/>
  <c r="S3710" i="1" s="1" a="1"/>
  <c r="S3710" i="1" s="1"/>
  <c r="O3702" i="1"/>
  <c r="S3702" i="1" s="1" a="1"/>
  <c r="S3702" i="1" s="1"/>
  <c r="O3694" i="1"/>
  <c r="S3694" i="1" s="1" a="1"/>
  <c r="S3694" i="1" s="1"/>
  <c r="O3686" i="1"/>
  <c r="S3686" i="1" s="1" a="1"/>
  <c r="S3686" i="1" s="1"/>
  <c r="O3678" i="1"/>
  <c r="S3678" i="1" s="1" a="1"/>
  <c r="S3678" i="1" s="1"/>
  <c r="O3670" i="1"/>
  <c r="S3670" i="1" s="1" a="1"/>
  <c r="S3670" i="1" s="1"/>
  <c r="O3662" i="1"/>
  <c r="S3662" i="1" s="1" a="1"/>
  <c r="S3662" i="1" s="1"/>
  <c r="O3654" i="1"/>
  <c r="S3654" i="1" s="1" a="1"/>
  <c r="S3654" i="1" s="1"/>
  <c r="O3646" i="1"/>
  <c r="S3646" i="1" s="1" a="1"/>
  <c r="S3646" i="1" s="1"/>
  <c r="O3638" i="1"/>
  <c r="S3638" i="1" s="1" a="1"/>
  <c r="S3638" i="1" s="1"/>
  <c r="O3630" i="1"/>
  <c r="S3630" i="1" s="1" a="1"/>
  <c r="S3630" i="1" s="1"/>
  <c r="O3622" i="1"/>
  <c r="S3622" i="1" s="1" a="1"/>
  <c r="S3622" i="1" s="1"/>
  <c r="O3614" i="1"/>
  <c r="S3614" i="1" s="1" a="1"/>
  <c r="S3614" i="1" s="1"/>
  <c r="O3606" i="1"/>
  <c r="S3606" i="1" s="1" a="1"/>
  <c r="S3606" i="1" s="1"/>
  <c r="O3598" i="1"/>
  <c r="S3598" i="1" s="1" a="1"/>
  <c r="S3598" i="1" s="1"/>
  <c r="O3590" i="1"/>
  <c r="S3590" i="1" s="1" a="1"/>
  <c r="S3590" i="1" s="1"/>
  <c r="O3582" i="1"/>
  <c r="S3582" i="1" s="1" a="1"/>
  <c r="S3582" i="1" s="1"/>
  <c r="O3574" i="1"/>
  <c r="S3574" i="1" s="1" a="1"/>
  <c r="S3574" i="1" s="1"/>
  <c r="O3566" i="1"/>
  <c r="S3566" i="1" s="1" a="1"/>
  <c r="S3566" i="1" s="1"/>
  <c r="O3558" i="1"/>
  <c r="S3558" i="1" s="1" a="1"/>
  <c r="S3558" i="1" s="1"/>
  <c r="O3550" i="1"/>
  <c r="S3550" i="1" s="1" a="1"/>
  <c r="S3550" i="1" s="1"/>
  <c r="O3542" i="1"/>
  <c r="S3542" i="1" s="1" a="1"/>
  <c r="S3542" i="1" s="1"/>
  <c r="O3534" i="1"/>
  <c r="S3534" i="1" s="1" a="1"/>
  <c r="S3534" i="1" s="1"/>
  <c r="O3526" i="1"/>
  <c r="S3526" i="1" s="1" a="1"/>
  <c r="S3526" i="1" s="1"/>
  <c r="O3518" i="1"/>
  <c r="S3518" i="1" s="1" a="1"/>
  <c r="S3518" i="1" s="1"/>
  <c r="O3510" i="1"/>
  <c r="S3510" i="1" s="1" a="1"/>
  <c r="S3510" i="1" s="1"/>
  <c r="O3502" i="1"/>
  <c r="S3502" i="1" s="1" a="1"/>
  <c r="S3502" i="1" s="1"/>
  <c r="O3494" i="1"/>
  <c r="S3494" i="1" s="1" a="1"/>
  <c r="S3494" i="1" s="1"/>
  <c r="O3486" i="1"/>
  <c r="S3486" i="1" s="1" a="1"/>
  <c r="S3486" i="1" s="1"/>
  <c r="O3478" i="1"/>
  <c r="S3478" i="1" s="1" a="1"/>
  <c r="S3478" i="1" s="1"/>
  <c r="O3470" i="1"/>
  <c r="S3470" i="1" s="1" a="1"/>
  <c r="S3470" i="1" s="1"/>
  <c r="O3462" i="1"/>
  <c r="S3462" i="1" s="1" a="1"/>
  <c r="S3462" i="1" s="1"/>
  <c r="O3454" i="1"/>
  <c r="S3454" i="1" s="1" a="1"/>
  <c r="S3454" i="1" s="1"/>
  <c r="O3446" i="1"/>
  <c r="S3446" i="1" s="1" a="1"/>
  <c r="S3446" i="1" s="1"/>
  <c r="O3438" i="1"/>
  <c r="S3438" i="1" s="1" a="1"/>
  <c r="S3438" i="1" s="1"/>
  <c r="O3430" i="1"/>
  <c r="S3430" i="1" s="1" a="1"/>
  <c r="S3430" i="1" s="1"/>
  <c r="O3422" i="1"/>
  <c r="S3422" i="1" s="1" a="1"/>
  <c r="S3422" i="1" s="1"/>
  <c r="O3414" i="1"/>
  <c r="S3414" i="1" s="1" a="1"/>
  <c r="S3414" i="1" s="1"/>
  <c r="O3406" i="1"/>
  <c r="S3406" i="1" s="1" a="1"/>
  <c r="S3406" i="1" s="1"/>
  <c r="O3398" i="1"/>
  <c r="S3398" i="1" s="1" a="1"/>
  <c r="S3398" i="1" s="1"/>
  <c r="O3390" i="1"/>
  <c r="S3390" i="1" s="1" a="1"/>
  <c r="S3390" i="1" s="1"/>
  <c r="O3382" i="1"/>
  <c r="S3382" i="1" s="1" a="1"/>
  <c r="S3382" i="1" s="1"/>
  <c r="O3374" i="1"/>
  <c r="S3374" i="1" s="1" a="1"/>
  <c r="S3374" i="1" s="1"/>
  <c r="O3366" i="1"/>
  <c r="S3366" i="1" s="1" a="1"/>
  <c r="S3366" i="1" s="1"/>
  <c r="O3358" i="1"/>
  <c r="S3358" i="1" s="1" a="1"/>
  <c r="S3358" i="1" s="1"/>
  <c r="O3350" i="1"/>
  <c r="S3350" i="1" s="1" a="1"/>
  <c r="S3350" i="1" s="1"/>
  <c r="O3342" i="1"/>
  <c r="S3342" i="1" s="1" a="1"/>
  <c r="S3342" i="1" s="1"/>
  <c r="O3334" i="1"/>
  <c r="S3334" i="1" s="1" a="1"/>
  <c r="S3334" i="1" s="1"/>
  <c r="O3326" i="1"/>
  <c r="S3326" i="1" s="1" a="1"/>
  <c r="S3326" i="1" s="1"/>
  <c r="O3318" i="1"/>
  <c r="S3318" i="1" s="1" a="1"/>
  <c r="S3318" i="1" s="1"/>
  <c r="O3310" i="1"/>
  <c r="S3310" i="1" s="1" a="1"/>
  <c r="S3310" i="1" s="1"/>
  <c r="O3302" i="1"/>
  <c r="S3302" i="1" s="1" a="1"/>
  <c r="S3302" i="1" s="1"/>
  <c r="O3294" i="1"/>
  <c r="S3294" i="1" s="1" a="1"/>
  <c r="S3294" i="1" s="1"/>
  <c r="O3286" i="1"/>
  <c r="S3286" i="1" s="1" a="1"/>
  <c r="S3286" i="1" s="1"/>
  <c r="O3278" i="1"/>
  <c r="S3278" i="1" s="1" a="1"/>
  <c r="S3278" i="1" s="1"/>
  <c r="O3270" i="1"/>
  <c r="S3270" i="1" s="1" a="1"/>
  <c r="S3270" i="1" s="1"/>
  <c r="O3262" i="1"/>
  <c r="S3262" i="1" s="1" a="1"/>
  <c r="S3262" i="1" s="1"/>
  <c r="O3254" i="1"/>
  <c r="S3254" i="1" s="1" a="1"/>
  <c r="S3254" i="1" s="1"/>
  <c r="O3246" i="1"/>
  <c r="S3246" i="1" s="1" a="1"/>
  <c r="S3246" i="1" s="1"/>
  <c r="O3238" i="1"/>
  <c r="S3238" i="1" s="1" a="1"/>
  <c r="S3238" i="1" s="1"/>
  <c r="O3230" i="1"/>
  <c r="S3230" i="1" s="1" a="1"/>
  <c r="S3230" i="1" s="1"/>
  <c r="O3222" i="1"/>
  <c r="S3222" i="1" s="1" a="1"/>
  <c r="S3222" i="1" s="1"/>
  <c r="O3214" i="1"/>
  <c r="S3214" i="1" s="1" a="1"/>
  <c r="S3214" i="1" s="1"/>
  <c r="O3206" i="1"/>
  <c r="S3206" i="1" s="1" a="1"/>
  <c r="S3206" i="1" s="1"/>
  <c r="O3198" i="1"/>
  <c r="S3198" i="1" s="1" a="1"/>
  <c r="S3198" i="1" s="1"/>
  <c r="O3190" i="1"/>
  <c r="S3190" i="1" s="1" a="1"/>
  <c r="S3190" i="1" s="1"/>
  <c r="O3182" i="1"/>
  <c r="S3182" i="1" s="1" a="1"/>
  <c r="S3182" i="1" s="1"/>
  <c r="O3174" i="1"/>
  <c r="S3174" i="1" s="1" a="1"/>
  <c r="S3174" i="1" s="1"/>
  <c r="O3166" i="1"/>
  <c r="S3166" i="1" s="1" a="1"/>
  <c r="S3166" i="1" s="1"/>
  <c r="O3158" i="1"/>
  <c r="S3158" i="1" s="1" a="1"/>
  <c r="S3158" i="1" s="1"/>
  <c r="O3150" i="1"/>
  <c r="S3150" i="1" s="1" a="1"/>
  <c r="S3150" i="1" s="1"/>
  <c r="O3142" i="1"/>
  <c r="S3142" i="1" s="1" a="1"/>
  <c r="S3142" i="1" s="1"/>
  <c r="O3134" i="1"/>
  <c r="S3134" i="1" s="1" a="1"/>
  <c r="S3134" i="1" s="1"/>
  <c r="O3126" i="1"/>
  <c r="S3126" i="1" s="1" a="1"/>
  <c r="S3126" i="1" s="1"/>
  <c r="O3118" i="1"/>
  <c r="S3118" i="1" s="1" a="1"/>
  <c r="S3118" i="1" s="1"/>
  <c r="O3110" i="1"/>
  <c r="S3110" i="1" s="1" a="1"/>
  <c r="S3110" i="1" s="1"/>
  <c r="O3102" i="1"/>
  <c r="S3102" i="1" s="1" a="1"/>
  <c r="S3102" i="1" s="1"/>
  <c r="O3094" i="1"/>
  <c r="S3094" i="1" s="1" a="1"/>
  <c r="S3094" i="1" s="1"/>
  <c r="O3086" i="1"/>
  <c r="S3086" i="1" s="1" a="1"/>
  <c r="S3086" i="1" s="1"/>
  <c r="O3078" i="1"/>
  <c r="S3078" i="1" s="1" a="1"/>
  <c r="S3078" i="1" s="1"/>
  <c r="O3070" i="1"/>
  <c r="S3070" i="1" s="1" a="1"/>
  <c r="S3070" i="1" s="1"/>
  <c r="O3062" i="1"/>
  <c r="S3062" i="1" s="1" a="1"/>
  <c r="S3062" i="1" s="1"/>
  <c r="O3054" i="1"/>
  <c r="S3054" i="1" s="1" a="1"/>
  <c r="S3054" i="1" s="1"/>
  <c r="O3046" i="1"/>
  <c r="S3046" i="1" s="1" a="1"/>
  <c r="S3046" i="1" s="1"/>
  <c r="O3038" i="1"/>
  <c r="S3038" i="1" s="1" a="1"/>
  <c r="S3038" i="1" s="1"/>
  <c r="O3030" i="1"/>
  <c r="S3030" i="1" s="1" a="1"/>
  <c r="S3030" i="1" s="1"/>
  <c r="O3022" i="1"/>
  <c r="S3022" i="1" s="1" a="1"/>
  <c r="S3022" i="1" s="1"/>
  <c r="O3014" i="1"/>
  <c r="S3014" i="1" s="1" a="1"/>
  <c r="S3014" i="1" s="1"/>
  <c r="O3006" i="1"/>
  <c r="S3006" i="1" s="1" a="1"/>
  <c r="S3006" i="1" s="1"/>
  <c r="O2998" i="1"/>
  <c r="S2998" i="1" s="1" a="1"/>
  <c r="S2998" i="1" s="1"/>
  <c r="O2990" i="1"/>
  <c r="S2990" i="1" s="1" a="1"/>
  <c r="S2990" i="1" s="1"/>
  <c r="O2982" i="1"/>
  <c r="S2982" i="1" s="1" a="1"/>
  <c r="S2982" i="1" s="1"/>
  <c r="O2974" i="1"/>
  <c r="S2974" i="1" s="1" a="1"/>
  <c r="S2974" i="1" s="1"/>
  <c r="O2966" i="1"/>
  <c r="S2966" i="1" s="1" a="1"/>
  <c r="S2966" i="1" s="1"/>
  <c r="O2958" i="1"/>
  <c r="S2958" i="1" s="1" a="1"/>
  <c r="S2958" i="1" s="1"/>
  <c r="O2950" i="1"/>
  <c r="S2950" i="1" s="1" a="1"/>
  <c r="S2950" i="1" s="1"/>
  <c r="O2942" i="1"/>
  <c r="S2942" i="1" s="1" a="1"/>
  <c r="S2942" i="1" s="1"/>
  <c r="O2934" i="1"/>
  <c r="S2934" i="1" s="1" a="1"/>
  <c r="S2934" i="1" s="1"/>
  <c r="O2926" i="1"/>
  <c r="S2926" i="1" s="1" a="1"/>
  <c r="S2926" i="1" s="1"/>
  <c r="O2918" i="1"/>
  <c r="S2918" i="1" s="1" a="1"/>
  <c r="S2918" i="1" s="1"/>
  <c r="O2910" i="1"/>
  <c r="S2910" i="1" s="1" a="1"/>
  <c r="S2910" i="1" s="1"/>
  <c r="O2902" i="1"/>
  <c r="S2902" i="1" s="1" a="1"/>
  <c r="S2902" i="1" s="1"/>
  <c r="O2894" i="1"/>
  <c r="S2894" i="1" s="1" a="1"/>
  <c r="S2894" i="1" s="1"/>
  <c r="O2886" i="1"/>
  <c r="S2886" i="1" s="1" a="1"/>
  <c r="S2886" i="1" s="1"/>
  <c r="O2878" i="1"/>
  <c r="S2878" i="1" s="1" a="1"/>
  <c r="S2878" i="1" s="1"/>
  <c r="O2870" i="1"/>
  <c r="S2870" i="1" s="1" a="1"/>
  <c r="S2870" i="1" s="1"/>
  <c r="O2862" i="1"/>
  <c r="S2862" i="1" s="1" a="1"/>
  <c r="S2862" i="1" s="1"/>
  <c r="O2854" i="1"/>
  <c r="S2854" i="1" s="1" a="1"/>
  <c r="S2854" i="1" s="1"/>
  <c r="O2846" i="1"/>
  <c r="S2846" i="1" s="1" a="1"/>
  <c r="S2846" i="1" s="1"/>
  <c r="O2838" i="1"/>
  <c r="S2838" i="1" s="1" a="1"/>
  <c r="S2838" i="1" s="1"/>
  <c r="O2830" i="1"/>
  <c r="S2830" i="1" s="1" a="1"/>
  <c r="S2830" i="1" s="1"/>
  <c r="O2822" i="1"/>
  <c r="S2822" i="1" s="1" a="1"/>
  <c r="S2822" i="1" s="1"/>
  <c r="O2814" i="1"/>
  <c r="S2814" i="1" s="1" a="1"/>
  <c r="S2814" i="1" s="1"/>
  <c r="O2806" i="1"/>
  <c r="S2806" i="1" s="1" a="1"/>
  <c r="S2806" i="1" s="1"/>
  <c r="O2798" i="1"/>
  <c r="S2798" i="1" s="1" a="1"/>
  <c r="S2798" i="1" s="1"/>
  <c r="O2790" i="1"/>
  <c r="S2790" i="1" s="1" a="1"/>
  <c r="S2790" i="1" s="1"/>
  <c r="O2782" i="1"/>
  <c r="S2782" i="1" s="1" a="1"/>
  <c r="S2782" i="1" s="1"/>
  <c r="O2774" i="1"/>
  <c r="S2774" i="1" s="1" a="1"/>
  <c r="S2774" i="1" s="1"/>
  <c r="O2766" i="1"/>
  <c r="S2766" i="1" s="1" a="1"/>
  <c r="S2766" i="1" s="1"/>
  <c r="O2758" i="1"/>
  <c r="S2758" i="1" s="1" a="1"/>
  <c r="S2758" i="1" s="1"/>
  <c r="O2750" i="1"/>
  <c r="S2750" i="1" s="1" a="1"/>
  <c r="S2750" i="1" s="1"/>
  <c r="O2742" i="1"/>
  <c r="S2742" i="1" s="1" a="1"/>
  <c r="S2742" i="1" s="1"/>
  <c r="O2734" i="1"/>
  <c r="S2734" i="1" s="1" a="1"/>
  <c r="S2734" i="1" s="1"/>
  <c r="O2726" i="1"/>
  <c r="S2726" i="1" s="1" a="1"/>
  <c r="S2726" i="1" s="1"/>
  <c r="O2718" i="1"/>
  <c r="S2718" i="1" s="1" a="1"/>
  <c r="S2718" i="1" s="1"/>
  <c r="O2710" i="1"/>
  <c r="S2710" i="1" s="1" a="1"/>
  <c r="S2710" i="1" s="1"/>
  <c r="O2702" i="1"/>
  <c r="S2702" i="1" s="1" a="1"/>
  <c r="S2702" i="1" s="1"/>
  <c r="O2694" i="1"/>
  <c r="S2694" i="1" s="1" a="1"/>
  <c r="S2694" i="1" s="1"/>
  <c r="O2686" i="1"/>
  <c r="S2686" i="1" s="1" a="1"/>
  <c r="S2686" i="1" s="1"/>
  <c r="O2678" i="1"/>
  <c r="S2678" i="1" s="1" a="1"/>
  <c r="S2678" i="1" s="1"/>
  <c r="O2670" i="1"/>
  <c r="S2670" i="1" s="1" a="1"/>
  <c r="S2670" i="1" s="1"/>
  <c r="O2662" i="1"/>
  <c r="S2662" i="1" s="1" a="1"/>
  <c r="S2662" i="1" s="1"/>
  <c r="O2654" i="1"/>
  <c r="S2654" i="1" s="1" a="1"/>
  <c r="S2654" i="1" s="1"/>
  <c r="O2646" i="1"/>
  <c r="S2646" i="1" s="1" a="1"/>
  <c r="S2646" i="1" s="1"/>
  <c r="O2638" i="1"/>
  <c r="S2638" i="1" s="1" a="1"/>
  <c r="S2638" i="1" s="1"/>
  <c r="O2630" i="1"/>
  <c r="S2630" i="1" s="1" a="1"/>
  <c r="S2630" i="1" s="1"/>
  <c r="O2622" i="1"/>
  <c r="S2622" i="1" s="1" a="1"/>
  <c r="S2622" i="1" s="1"/>
  <c r="O2614" i="1"/>
  <c r="S2614" i="1" s="1" a="1"/>
  <c r="S2614" i="1" s="1"/>
  <c r="O2606" i="1"/>
  <c r="S2606" i="1" s="1" a="1"/>
  <c r="S2606" i="1" s="1"/>
  <c r="O2598" i="1"/>
  <c r="S2598" i="1" s="1" a="1"/>
  <c r="S2598" i="1" s="1"/>
  <c r="O2590" i="1"/>
  <c r="S2590" i="1" s="1" a="1"/>
  <c r="S2590" i="1" s="1"/>
  <c r="O2582" i="1"/>
  <c r="S2582" i="1" s="1" a="1"/>
  <c r="S2582" i="1" s="1"/>
  <c r="O2574" i="1"/>
  <c r="S2574" i="1" s="1" a="1"/>
  <c r="S2574" i="1" s="1"/>
  <c r="O2566" i="1"/>
  <c r="S2566" i="1" s="1" a="1"/>
  <c r="S2566" i="1" s="1"/>
  <c r="O2558" i="1"/>
  <c r="S2558" i="1" s="1" a="1"/>
  <c r="S2558" i="1" s="1"/>
  <c r="O2550" i="1"/>
  <c r="S2550" i="1" s="1" a="1"/>
  <c r="S2550" i="1" s="1"/>
  <c r="O2542" i="1"/>
  <c r="S2542" i="1" s="1" a="1"/>
  <c r="S2542" i="1" s="1"/>
  <c r="O2534" i="1"/>
  <c r="S2534" i="1" s="1" a="1"/>
  <c r="S2534" i="1" s="1"/>
  <c r="O2526" i="1"/>
  <c r="S2526" i="1" s="1" a="1"/>
  <c r="S2526" i="1" s="1"/>
  <c r="O2518" i="1"/>
  <c r="S2518" i="1" s="1" a="1"/>
  <c r="S2518" i="1" s="1"/>
  <c r="O2510" i="1"/>
  <c r="S2510" i="1" s="1" a="1"/>
  <c r="S2510" i="1" s="1"/>
  <c r="O2502" i="1"/>
  <c r="S2502" i="1" s="1" a="1"/>
  <c r="S2502" i="1" s="1"/>
  <c r="O2494" i="1"/>
  <c r="S2494" i="1" s="1" a="1"/>
  <c r="S2494" i="1" s="1"/>
  <c r="O2486" i="1"/>
  <c r="S2486" i="1" s="1" a="1"/>
  <c r="S2486" i="1" s="1"/>
  <c r="O2478" i="1"/>
  <c r="S2478" i="1" s="1" a="1"/>
  <c r="S2478" i="1" s="1"/>
  <c r="O2470" i="1"/>
  <c r="S2470" i="1" s="1" a="1"/>
  <c r="S2470" i="1" s="1"/>
  <c r="O2462" i="1"/>
  <c r="S2462" i="1" s="1" a="1"/>
  <c r="S2462" i="1" s="1"/>
  <c r="O2454" i="1"/>
  <c r="S2454" i="1" s="1" a="1"/>
  <c r="S2454" i="1" s="1"/>
  <c r="O2446" i="1"/>
  <c r="S2446" i="1" s="1" a="1"/>
  <c r="S2446" i="1" s="1"/>
  <c r="O2438" i="1"/>
  <c r="S2438" i="1" s="1" a="1"/>
  <c r="S2438" i="1" s="1"/>
  <c r="O2430" i="1"/>
  <c r="S2430" i="1" s="1" a="1"/>
  <c r="S2430" i="1" s="1"/>
  <c r="O2422" i="1"/>
  <c r="S2422" i="1" s="1" a="1"/>
  <c r="S2422" i="1" s="1"/>
  <c r="O2414" i="1"/>
  <c r="S2414" i="1" s="1" a="1"/>
  <c r="S2414" i="1" s="1"/>
  <c r="O2406" i="1"/>
  <c r="S2406" i="1" s="1" a="1"/>
  <c r="S2406" i="1" s="1"/>
  <c r="O2398" i="1"/>
  <c r="S2398" i="1" s="1" a="1"/>
  <c r="S2398" i="1" s="1"/>
  <c r="O2390" i="1"/>
  <c r="S2390" i="1" s="1" a="1"/>
  <c r="S2390" i="1" s="1"/>
  <c r="O2382" i="1"/>
  <c r="S2382" i="1" s="1" a="1"/>
  <c r="S2382" i="1" s="1"/>
  <c r="O2374" i="1"/>
  <c r="S2374" i="1" s="1" a="1"/>
  <c r="S2374" i="1" s="1"/>
  <c r="O2366" i="1"/>
  <c r="S2366" i="1" s="1" a="1"/>
  <c r="S2366" i="1" s="1"/>
  <c r="O2358" i="1"/>
  <c r="S2358" i="1" s="1" a="1"/>
  <c r="S2358" i="1" s="1"/>
  <c r="O2350" i="1"/>
  <c r="S2350" i="1" s="1" a="1"/>
  <c r="S2350" i="1" s="1"/>
  <c r="O2342" i="1"/>
  <c r="S2342" i="1" s="1" a="1"/>
  <c r="S2342" i="1" s="1"/>
  <c r="O2334" i="1"/>
  <c r="S2334" i="1" s="1" a="1"/>
  <c r="S2334" i="1" s="1"/>
  <c r="O2326" i="1"/>
  <c r="S2326" i="1" s="1" a="1"/>
  <c r="S2326" i="1" s="1"/>
  <c r="O2318" i="1"/>
  <c r="S2318" i="1" s="1" a="1"/>
  <c r="S2318" i="1" s="1"/>
  <c r="O2310" i="1"/>
  <c r="S2310" i="1" s="1" a="1"/>
  <c r="S2310" i="1" s="1"/>
  <c r="O2302" i="1"/>
  <c r="S2302" i="1" s="1" a="1"/>
  <c r="S2302" i="1" s="1"/>
  <c r="O2294" i="1"/>
  <c r="S2294" i="1" s="1" a="1"/>
  <c r="S2294" i="1" s="1"/>
  <c r="O2286" i="1"/>
  <c r="S2286" i="1" s="1" a="1"/>
  <c r="S2286" i="1" s="1"/>
  <c r="O2278" i="1"/>
  <c r="S2278" i="1" s="1" a="1"/>
  <c r="S2278" i="1" s="1"/>
  <c r="O2270" i="1"/>
  <c r="S2270" i="1" s="1" a="1"/>
  <c r="S2270" i="1" s="1"/>
  <c r="O2262" i="1"/>
  <c r="S2262" i="1" s="1" a="1"/>
  <c r="S2262" i="1" s="1"/>
  <c r="O2254" i="1"/>
  <c r="S2254" i="1" s="1" a="1"/>
  <c r="S2254" i="1" s="1"/>
  <c r="O2246" i="1"/>
  <c r="S2246" i="1" s="1" a="1"/>
  <c r="S2246" i="1" s="1"/>
  <c r="O2238" i="1"/>
  <c r="S2238" i="1" s="1" a="1"/>
  <c r="S2238" i="1" s="1"/>
  <c r="O2230" i="1"/>
  <c r="S2230" i="1" s="1" a="1"/>
  <c r="S2230" i="1" s="1"/>
  <c r="O2222" i="1"/>
  <c r="S2222" i="1" s="1" a="1"/>
  <c r="S2222" i="1" s="1"/>
  <c r="O2214" i="1"/>
  <c r="S2214" i="1" s="1" a="1"/>
  <c r="S2214" i="1" s="1"/>
  <c r="O2206" i="1"/>
  <c r="S2206" i="1" s="1" a="1"/>
  <c r="S2206" i="1" s="1"/>
  <c r="O2198" i="1"/>
  <c r="S2198" i="1" s="1" a="1"/>
  <c r="S2198" i="1" s="1"/>
  <c r="O2190" i="1"/>
  <c r="S2190" i="1" s="1" a="1"/>
  <c r="S2190" i="1" s="1"/>
  <c r="O2182" i="1"/>
  <c r="S2182" i="1" s="1" a="1"/>
  <c r="S2182" i="1" s="1"/>
  <c r="O2174" i="1"/>
  <c r="S2174" i="1" s="1" a="1"/>
  <c r="S2174" i="1" s="1"/>
  <c r="O2166" i="1"/>
  <c r="S2166" i="1" s="1" a="1"/>
  <c r="S2166" i="1" s="1"/>
  <c r="O2158" i="1"/>
  <c r="S2158" i="1" s="1" a="1"/>
  <c r="S2158" i="1" s="1"/>
  <c r="O2150" i="1"/>
  <c r="S2150" i="1" s="1" a="1"/>
  <c r="S2150" i="1" s="1"/>
  <c r="O2142" i="1"/>
  <c r="S2142" i="1" s="1" a="1"/>
  <c r="S2142" i="1" s="1"/>
  <c r="O2134" i="1"/>
  <c r="S2134" i="1" s="1" a="1"/>
  <c r="S2134" i="1" s="1"/>
  <c r="O2126" i="1"/>
  <c r="S2126" i="1" s="1" a="1"/>
  <c r="S2126" i="1" s="1"/>
  <c r="O2118" i="1"/>
  <c r="S2118" i="1" s="1" a="1"/>
  <c r="S2118" i="1" s="1"/>
  <c r="O2110" i="1"/>
  <c r="S2110" i="1" s="1" a="1"/>
  <c r="S2110" i="1" s="1"/>
  <c r="O2102" i="1"/>
  <c r="S2102" i="1" s="1" a="1"/>
  <c r="S2102" i="1" s="1"/>
  <c r="O2094" i="1"/>
  <c r="S2094" i="1" s="1" a="1"/>
  <c r="S2094" i="1" s="1"/>
  <c r="O2086" i="1"/>
  <c r="S2086" i="1" s="1" a="1"/>
  <c r="S2086" i="1" s="1"/>
  <c r="O2078" i="1"/>
  <c r="S2078" i="1" s="1" a="1"/>
  <c r="S2078" i="1" s="1"/>
  <c r="O2070" i="1"/>
  <c r="S2070" i="1" s="1" a="1"/>
  <c r="S2070" i="1" s="1"/>
  <c r="O2062" i="1"/>
  <c r="S2062" i="1" s="1" a="1"/>
  <c r="S2062" i="1" s="1"/>
  <c r="O2054" i="1"/>
  <c r="S2054" i="1" s="1" a="1"/>
  <c r="S2054" i="1" s="1"/>
  <c r="O2046" i="1"/>
  <c r="S2046" i="1" s="1" a="1"/>
  <c r="S2046" i="1" s="1"/>
  <c r="O2038" i="1"/>
  <c r="S2038" i="1" s="1" a="1"/>
  <c r="S2038" i="1" s="1"/>
  <c r="O2030" i="1"/>
  <c r="S2030" i="1" s="1" a="1"/>
  <c r="S2030" i="1" s="1"/>
  <c r="O2022" i="1"/>
  <c r="S2022" i="1" s="1" a="1"/>
  <c r="S2022" i="1" s="1"/>
  <c r="O2014" i="1"/>
  <c r="S2014" i="1" s="1" a="1"/>
  <c r="S2014" i="1" s="1"/>
  <c r="O2006" i="1"/>
  <c r="S2006" i="1" s="1" a="1"/>
  <c r="S2006" i="1" s="1"/>
  <c r="O1998" i="1"/>
  <c r="S1998" i="1" s="1" a="1"/>
  <c r="S1998" i="1" s="1"/>
  <c r="O1990" i="1"/>
  <c r="S1990" i="1" s="1" a="1"/>
  <c r="S1990" i="1" s="1"/>
  <c r="O1982" i="1"/>
  <c r="S1982" i="1" s="1" a="1"/>
  <c r="S1982" i="1" s="1"/>
  <c r="O1974" i="1"/>
  <c r="S1974" i="1" s="1" a="1"/>
  <c r="S1974" i="1" s="1"/>
  <c r="O1966" i="1"/>
  <c r="S1966" i="1" s="1" a="1"/>
  <c r="S1966" i="1" s="1"/>
  <c r="O1958" i="1"/>
  <c r="S1958" i="1" s="1" a="1"/>
  <c r="S1958" i="1" s="1"/>
  <c r="O1950" i="1"/>
  <c r="S1950" i="1" s="1" a="1"/>
  <c r="S1950" i="1" s="1"/>
  <c r="O1942" i="1"/>
  <c r="S1942" i="1" s="1" a="1"/>
  <c r="S1942" i="1" s="1"/>
  <c r="O1934" i="1"/>
  <c r="S1934" i="1" s="1" a="1"/>
  <c r="S1934" i="1" s="1"/>
  <c r="O1926" i="1"/>
  <c r="S1926" i="1" s="1" a="1"/>
  <c r="S1926" i="1" s="1"/>
  <c r="O1918" i="1"/>
  <c r="S1918" i="1" s="1" a="1"/>
  <c r="S1918" i="1" s="1"/>
  <c r="O1910" i="1"/>
  <c r="S1910" i="1" s="1" a="1"/>
  <c r="S1910" i="1" s="1"/>
  <c r="O1902" i="1"/>
  <c r="S1902" i="1" s="1" a="1"/>
  <c r="S1902" i="1" s="1"/>
  <c r="O1894" i="1"/>
  <c r="S1894" i="1" s="1" a="1"/>
  <c r="S1894" i="1" s="1"/>
  <c r="O1886" i="1"/>
  <c r="S1886" i="1" s="1" a="1"/>
  <c r="S1886" i="1" s="1"/>
  <c r="O1878" i="1"/>
  <c r="S1878" i="1" s="1" a="1"/>
  <c r="S1878" i="1" s="1"/>
  <c r="O1870" i="1"/>
  <c r="S1870" i="1" s="1" a="1"/>
  <c r="S1870" i="1" s="1"/>
  <c r="O1862" i="1"/>
  <c r="S1862" i="1" s="1" a="1"/>
  <c r="S1862" i="1" s="1"/>
  <c r="O1854" i="1"/>
  <c r="S1854" i="1" s="1" a="1"/>
  <c r="S1854" i="1" s="1"/>
  <c r="O1846" i="1"/>
  <c r="S1846" i="1" s="1" a="1"/>
  <c r="S1846" i="1" s="1"/>
  <c r="O1838" i="1"/>
  <c r="S1838" i="1" s="1" a="1"/>
  <c r="S1838" i="1" s="1"/>
  <c r="O1830" i="1"/>
  <c r="S1830" i="1" s="1" a="1"/>
  <c r="S1830" i="1" s="1"/>
  <c r="O1822" i="1"/>
  <c r="S1822" i="1" s="1" a="1"/>
  <c r="S1822" i="1" s="1"/>
  <c r="O1814" i="1"/>
  <c r="S1814" i="1" s="1" a="1"/>
  <c r="S1814" i="1" s="1"/>
  <c r="O1806" i="1"/>
  <c r="S1806" i="1" s="1" a="1"/>
  <c r="S1806" i="1" s="1"/>
  <c r="O1798" i="1"/>
  <c r="S1798" i="1" s="1" a="1"/>
  <c r="S1798" i="1" s="1"/>
  <c r="O1790" i="1"/>
  <c r="S1790" i="1" s="1" a="1"/>
  <c r="S1790" i="1" s="1"/>
  <c r="O1782" i="1"/>
  <c r="S1782" i="1" s="1" a="1"/>
  <c r="S1782" i="1" s="1"/>
  <c r="O1774" i="1"/>
  <c r="S1774" i="1" s="1" a="1"/>
  <c r="S1774" i="1" s="1"/>
  <c r="O1766" i="1"/>
  <c r="S1766" i="1" s="1" a="1"/>
  <c r="S1766" i="1" s="1"/>
  <c r="O1758" i="1"/>
  <c r="S1758" i="1" s="1" a="1"/>
  <c r="S1758" i="1" s="1"/>
  <c r="O1750" i="1"/>
  <c r="S1750" i="1" s="1" a="1"/>
  <c r="S1750" i="1" s="1"/>
  <c r="O1742" i="1"/>
  <c r="S1742" i="1" s="1" a="1"/>
  <c r="S1742" i="1" s="1"/>
  <c r="O1734" i="1"/>
  <c r="S1734" i="1" s="1" a="1"/>
  <c r="S1734" i="1" s="1"/>
  <c r="O1726" i="1"/>
  <c r="S1726" i="1" s="1" a="1"/>
  <c r="S1726" i="1" s="1"/>
  <c r="O1718" i="1"/>
  <c r="S1718" i="1" s="1" a="1"/>
  <c r="S1718" i="1" s="1"/>
  <c r="O1710" i="1"/>
  <c r="S1710" i="1" s="1" a="1"/>
  <c r="S1710" i="1" s="1"/>
  <c r="O1702" i="1"/>
  <c r="S1702" i="1" s="1" a="1"/>
  <c r="S1702" i="1" s="1"/>
  <c r="O1694" i="1"/>
  <c r="S1694" i="1" s="1" a="1"/>
  <c r="S1694" i="1" s="1"/>
  <c r="O1686" i="1"/>
  <c r="S1686" i="1" s="1" a="1"/>
  <c r="S1686" i="1" s="1"/>
  <c r="O1678" i="1"/>
  <c r="S1678" i="1" s="1" a="1"/>
  <c r="S1678" i="1" s="1"/>
  <c r="O1670" i="1"/>
  <c r="S1670" i="1" s="1" a="1"/>
  <c r="S1670" i="1" s="1"/>
  <c r="O1662" i="1"/>
  <c r="S1662" i="1" s="1" a="1"/>
  <c r="S1662" i="1" s="1"/>
  <c r="O1654" i="1"/>
  <c r="S1654" i="1" s="1" a="1"/>
  <c r="S1654" i="1" s="1"/>
  <c r="O1646" i="1"/>
  <c r="S1646" i="1" s="1" a="1"/>
  <c r="S1646" i="1" s="1"/>
  <c r="O1638" i="1"/>
  <c r="S1638" i="1" s="1" a="1"/>
  <c r="S1638" i="1" s="1"/>
  <c r="O1630" i="1"/>
  <c r="S1630" i="1" s="1" a="1"/>
  <c r="S1630" i="1" s="1"/>
  <c r="O1622" i="1"/>
  <c r="S1622" i="1" s="1" a="1"/>
  <c r="S1622" i="1" s="1"/>
  <c r="O1614" i="1"/>
  <c r="S1614" i="1" s="1" a="1"/>
  <c r="S1614" i="1" s="1"/>
  <c r="O1606" i="1"/>
  <c r="S1606" i="1" s="1" a="1"/>
  <c r="S1606" i="1" s="1"/>
  <c r="O1598" i="1"/>
  <c r="S1598" i="1" s="1" a="1"/>
  <c r="S1598" i="1" s="1"/>
  <c r="O1590" i="1"/>
  <c r="S1590" i="1" s="1" a="1"/>
  <c r="S1590" i="1" s="1"/>
  <c r="O1582" i="1"/>
  <c r="S1582" i="1" s="1" a="1"/>
  <c r="S1582" i="1" s="1"/>
  <c r="O1574" i="1"/>
  <c r="S1574" i="1" s="1" a="1"/>
  <c r="S1574" i="1" s="1"/>
  <c r="O1566" i="1"/>
  <c r="S1566" i="1" s="1" a="1"/>
  <c r="S1566" i="1" s="1"/>
  <c r="O1558" i="1"/>
  <c r="S1558" i="1" s="1" a="1"/>
  <c r="S1558" i="1" s="1"/>
  <c r="O1550" i="1"/>
  <c r="S1550" i="1" s="1" a="1"/>
  <c r="S1550" i="1" s="1"/>
  <c r="O1542" i="1"/>
  <c r="S1542" i="1" s="1" a="1"/>
  <c r="S1542" i="1" s="1"/>
  <c r="O1534" i="1"/>
  <c r="S1534" i="1" s="1" a="1"/>
  <c r="S1534" i="1" s="1"/>
  <c r="O1526" i="1"/>
  <c r="S1526" i="1" s="1" a="1"/>
  <c r="S1526" i="1" s="1"/>
  <c r="O1518" i="1"/>
  <c r="S1518" i="1" s="1" a="1"/>
  <c r="S1518" i="1" s="1"/>
  <c r="O1510" i="1"/>
  <c r="S1510" i="1" s="1" a="1"/>
  <c r="S1510" i="1" s="1"/>
  <c r="O1502" i="1"/>
  <c r="S1502" i="1" s="1" a="1"/>
  <c r="S1502" i="1" s="1"/>
  <c r="O1494" i="1"/>
  <c r="S1494" i="1" s="1" a="1"/>
  <c r="S1494" i="1" s="1"/>
  <c r="O1486" i="1"/>
  <c r="S1486" i="1" s="1" a="1"/>
  <c r="S1486" i="1" s="1"/>
  <c r="O1478" i="1"/>
  <c r="S1478" i="1" s="1" a="1"/>
  <c r="S1478" i="1" s="1"/>
  <c r="O1470" i="1"/>
  <c r="S1470" i="1" s="1" a="1"/>
  <c r="S1470" i="1" s="1"/>
  <c r="O1462" i="1"/>
  <c r="S1462" i="1" s="1" a="1"/>
  <c r="S1462" i="1" s="1"/>
  <c r="O1454" i="1"/>
  <c r="S1454" i="1" s="1" a="1"/>
  <c r="S1454" i="1" s="1"/>
  <c r="O1446" i="1"/>
  <c r="S1446" i="1" s="1" a="1"/>
  <c r="S1446" i="1" s="1"/>
  <c r="O1438" i="1"/>
  <c r="S1438" i="1" s="1" a="1"/>
  <c r="S1438" i="1" s="1"/>
  <c r="O1430" i="1"/>
  <c r="S1430" i="1" s="1" a="1"/>
  <c r="S1430" i="1" s="1"/>
  <c r="O1422" i="1"/>
  <c r="S1422" i="1" s="1" a="1"/>
  <c r="S1422" i="1" s="1"/>
  <c r="O1414" i="1"/>
  <c r="S1414" i="1" s="1" a="1"/>
  <c r="S1414" i="1" s="1"/>
  <c r="O1406" i="1"/>
  <c r="S1406" i="1" s="1" a="1"/>
  <c r="S1406" i="1" s="1"/>
  <c r="O1398" i="1"/>
  <c r="S1398" i="1" s="1" a="1"/>
  <c r="S1398" i="1" s="1"/>
  <c r="O1390" i="1"/>
  <c r="S1390" i="1" s="1" a="1"/>
  <c r="S1390" i="1" s="1"/>
  <c r="O1382" i="1"/>
  <c r="S1382" i="1" s="1" a="1"/>
  <c r="S1382" i="1" s="1"/>
  <c r="O1374" i="1"/>
  <c r="S1374" i="1" s="1" a="1"/>
  <c r="S1374" i="1" s="1"/>
  <c r="O1366" i="1"/>
  <c r="S1366" i="1" s="1" a="1"/>
  <c r="S1366" i="1" s="1"/>
  <c r="O1358" i="1"/>
  <c r="S1358" i="1" s="1" a="1"/>
  <c r="S1358" i="1" s="1"/>
  <c r="O1350" i="1"/>
  <c r="S1350" i="1" s="1" a="1"/>
  <c r="S1350" i="1" s="1"/>
  <c r="O1342" i="1"/>
  <c r="S1342" i="1" s="1" a="1"/>
  <c r="S1342" i="1" s="1"/>
  <c r="O1334" i="1"/>
  <c r="S1334" i="1" s="1" a="1"/>
  <c r="S1334" i="1" s="1"/>
  <c r="O1326" i="1"/>
  <c r="S1326" i="1" s="1" a="1"/>
  <c r="S1326" i="1" s="1"/>
  <c r="O1318" i="1"/>
  <c r="S1318" i="1" s="1" a="1"/>
  <c r="S1318" i="1" s="1"/>
  <c r="O1310" i="1"/>
  <c r="S1310" i="1" s="1" a="1"/>
  <c r="S1310" i="1" s="1"/>
  <c r="O1302" i="1"/>
  <c r="S1302" i="1" s="1" a="1"/>
  <c r="S1302" i="1" s="1"/>
  <c r="O1294" i="1"/>
  <c r="S1294" i="1" s="1" a="1"/>
  <c r="S1294" i="1" s="1"/>
  <c r="O1286" i="1"/>
  <c r="S1286" i="1" s="1" a="1"/>
  <c r="S1286" i="1" s="1"/>
  <c r="O1278" i="1"/>
  <c r="S1278" i="1" s="1" a="1"/>
  <c r="S1278" i="1" s="1"/>
  <c r="O1270" i="1"/>
  <c r="S1270" i="1" s="1" a="1"/>
  <c r="S1270" i="1" s="1"/>
  <c r="O1262" i="1"/>
  <c r="S1262" i="1" s="1" a="1"/>
  <c r="S1262" i="1" s="1"/>
  <c r="O1254" i="1"/>
  <c r="S1254" i="1" s="1" a="1"/>
  <c r="S1254" i="1" s="1"/>
  <c r="O1246" i="1"/>
  <c r="S1246" i="1" s="1" a="1"/>
  <c r="S1246" i="1" s="1"/>
  <c r="O1238" i="1"/>
  <c r="S1238" i="1" s="1" a="1"/>
  <c r="S1238" i="1" s="1"/>
  <c r="O1230" i="1"/>
  <c r="S1230" i="1" s="1" a="1"/>
  <c r="S1230" i="1" s="1"/>
  <c r="O1222" i="1"/>
  <c r="S1222" i="1" s="1" a="1"/>
  <c r="S1222" i="1" s="1"/>
  <c r="O1214" i="1"/>
  <c r="S1214" i="1" s="1" a="1"/>
  <c r="S1214" i="1" s="1"/>
  <c r="O1206" i="1"/>
  <c r="S1206" i="1" s="1" a="1"/>
  <c r="S1206" i="1" s="1"/>
  <c r="O1198" i="1"/>
  <c r="S1198" i="1" s="1" a="1"/>
  <c r="S1198" i="1" s="1"/>
  <c r="O1190" i="1"/>
  <c r="S1190" i="1" s="1" a="1"/>
  <c r="S1190" i="1" s="1"/>
  <c r="O1182" i="1"/>
  <c r="S1182" i="1" s="1" a="1"/>
  <c r="S1182" i="1" s="1"/>
  <c r="O1174" i="1"/>
  <c r="S1174" i="1" s="1" a="1"/>
  <c r="S1174" i="1" s="1"/>
  <c r="O1166" i="1"/>
  <c r="S1166" i="1" s="1" a="1"/>
  <c r="S1166" i="1" s="1"/>
  <c r="O1158" i="1"/>
  <c r="S1158" i="1" s="1" a="1"/>
  <c r="S1158" i="1" s="1"/>
  <c r="O1150" i="1"/>
  <c r="S1150" i="1" s="1" a="1"/>
  <c r="S1150" i="1" s="1"/>
  <c r="O1142" i="1"/>
  <c r="S1142" i="1" s="1" a="1"/>
  <c r="S1142" i="1" s="1"/>
  <c r="O1134" i="1"/>
  <c r="S1134" i="1" s="1" a="1"/>
  <c r="S1134" i="1" s="1"/>
  <c r="O1126" i="1"/>
  <c r="S1126" i="1" s="1" a="1"/>
  <c r="S1126" i="1" s="1"/>
  <c r="O1118" i="1"/>
  <c r="S1118" i="1" s="1" a="1"/>
  <c r="S1118" i="1" s="1"/>
  <c r="O1110" i="1"/>
  <c r="S1110" i="1" s="1" a="1"/>
  <c r="S1110" i="1" s="1"/>
  <c r="O1102" i="1"/>
  <c r="S1102" i="1" s="1" a="1"/>
  <c r="S1102" i="1" s="1"/>
  <c r="O1094" i="1"/>
  <c r="S1094" i="1" s="1" a="1"/>
  <c r="S1094" i="1" s="1"/>
  <c r="O1086" i="1"/>
  <c r="S1086" i="1" s="1" a="1"/>
  <c r="S1086" i="1" s="1"/>
  <c r="O1078" i="1"/>
  <c r="S1078" i="1" s="1" a="1"/>
  <c r="S1078" i="1" s="1"/>
  <c r="O1070" i="1"/>
  <c r="S1070" i="1" s="1" a="1"/>
  <c r="S1070" i="1" s="1"/>
  <c r="O1062" i="1"/>
  <c r="S1062" i="1" s="1" a="1"/>
  <c r="S1062" i="1" s="1"/>
  <c r="O1054" i="1"/>
  <c r="S1054" i="1" s="1" a="1"/>
  <c r="S1054" i="1" s="1"/>
  <c r="O1046" i="1"/>
  <c r="S1046" i="1" s="1" a="1"/>
  <c r="S1046" i="1" s="1"/>
  <c r="O1038" i="1"/>
  <c r="S1038" i="1" s="1" a="1"/>
  <c r="S1038" i="1" s="1"/>
  <c r="O1030" i="1"/>
  <c r="S1030" i="1" s="1" a="1"/>
  <c r="S1030" i="1" s="1"/>
  <c r="O1022" i="1"/>
  <c r="S1022" i="1" s="1" a="1"/>
  <c r="S1022" i="1" s="1"/>
  <c r="O1014" i="1"/>
  <c r="S1014" i="1" s="1" a="1"/>
  <c r="S1014" i="1" s="1"/>
  <c r="O1006" i="1"/>
  <c r="S1006" i="1" s="1" a="1"/>
  <c r="S1006" i="1" s="1"/>
  <c r="O998" i="1"/>
  <c r="S998" i="1" s="1" a="1"/>
  <c r="S998" i="1" s="1"/>
  <c r="O990" i="1"/>
  <c r="S990" i="1" s="1" a="1"/>
  <c r="S990" i="1" s="1"/>
  <c r="O982" i="1"/>
  <c r="S982" i="1" s="1" a="1"/>
  <c r="S982" i="1" s="1"/>
  <c r="O974" i="1"/>
  <c r="S974" i="1" s="1" a="1"/>
  <c r="S974" i="1" s="1"/>
  <c r="O966" i="1"/>
  <c r="S966" i="1" s="1" a="1"/>
  <c r="S966" i="1" s="1"/>
  <c r="O958" i="1"/>
  <c r="S958" i="1" s="1" a="1"/>
  <c r="S958" i="1" s="1"/>
  <c r="O950" i="1"/>
  <c r="S950" i="1" s="1" a="1"/>
  <c r="S950" i="1" s="1"/>
  <c r="O942" i="1"/>
  <c r="S942" i="1" s="1" a="1"/>
  <c r="S942" i="1" s="1"/>
  <c r="O934" i="1"/>
  <c r="S934" i="1" s="1" a="1"/>
  <c r="S934" i="1" s="1"/>
  <c r="O926" i="1"/>
  <c r="S926" i="1" s="1" a="1"/>
  <c r="S926" i="1" s="1"/>
  <c r="O918" i="1"/>
  <c r="S918" i="1" s="1" a="1"/>
  <c r="S918" i="1" s="1"/>
  <c r="O910" i="1"/>
  <c r="S910" i="1" s="1" a="1"/>
  <c r="S910" i="1" s="1"/>
  <c r="O902" i="1"/>
  <c r="S902" i="1" s="1" a="1"/>
  <c r="S902" i="1" s="1"/>
  <c r="O894" i="1"/>
  <c r="S894" i="1" s="1" a="1"/>
  <c r="S894" i="1" s="1"/>
  <c r="O886" i="1"/>
  <c r="S886" i="1" s="1" a="1"/>
  <c r="S886" i="1" s="1"/>
  <c r="O878" i="1"/>
  <c r="S878" i="1" s="1" a="1"/>
  <c r="S878" i="1" s="1"/>
  <c r="O870" i="1"/>
  <c r="S870" i="1" s="1" a="1"/>
  <c r="S870" i="1" s="1"/>
  <c r="O862" i="1"/>
  <c r="S862" i="1" s="1" a="1"/>
  <c r="S862" i="1" s="1"/>
  <c r="O854" i="1"/>
  <c r="S854" i="1" s="1" a="1"/>
  <c r="S854" i="1" s="1"/>
  <c r="O846" i="1"/>
  <c r="S846" i="1" s="1" a="1"/>
  <c r="S846" i="1" s="1"/>
  <c r="O838" i="1"/>
  <c r="S838" i="1" s="1" a="1"/>
  <c r="S838" i="1" s="1"/>
  <c r="O830" i="1"/>
  <c r="S830" i="1" s="1" a="1"/>
  <c r="S830" i="1" s="1"/>
  <c r="O822" i="1"/>
  <c r="S822" i="1" s="1" a="1"/>
  <c r="S822" i="1" s="1"/>
  <c r="O814" i="1"/>
  <c r="S814" i="1" s="1" a="1"/>
  <c r="S814" i="1" s="1"/>
  <c r="O806" i="1"/>
  <c r="S806" i="1" s="1" a="1"/>
  <c r="S806" i="1" s="1"/>
  <c r="O798" i="1"/>
  <c r="S798" i="1" s="1" a="1"/>
  <c r="S798" i="1" s="1"/>
  <c r="O790" i="1"/>
  <c r="S790" i="1" s="1" a="1"/>
  <c r="S790" i="1" s="1"/>
  <c r="O782" i="1"/>
  <c r="S782" i="1" s="1" a="1"/>
  <c r="S782" i="1" s="1"/>
  <c r="O774" i="1"/>
  <c r="S774" i="1" s="1" a="1"/>
  <c r="S774" i="1" s="1"/>
  <c r="O766" i="1"/>
  <c r="S766" i="1" s="1" a="1"/>
  <c r="S766" i="1" s="1"/>
  <c r="O758" i="1"/>
  <c r="S758" i="1" s="1" a="1"/>
  <c r="S758" i="1" s="1"/>
  <c r="O750" i="1"/>
  <c r="S750" i="1" s="1" a="1"/>
  <c r="S750" i="1" s="1"/>
  <c r="O742" i="1"/>
  <c r="S742" i="1" s="1" a="1"/>
  <c r="S742" i="1" s="1"/>
  <c r="O734" i="1"/>
  <c r="S734" i="1" s="1" a="1"/>
  <c r="S734" i="1" s="1"/>
  <c r="O726" i="1"/>
  <c r="S726" i="1" s="1" a="1"/>
  <c r="S726" i="1" s="1"/>
  <c r="O718" i="1"/>
  <c r="S718" i="1" s="1" a="1"/>
  <c r="S718" i="1" s="1"/>
  <c r="O710" i="1"/>
  <c r="S710" i="1" s="1" a="1"/>
  <c r="S710" i="1" s="1"/>
  <c r="O702" i="1"/>
  <c r="S702" i="1" s="1" a="1"/>
  <c r="S702" i="1" s="1"/>
  <c r="O694" i="1"/>
  <c r="S694" i="1" s="1" a="1"/>
  <c r="S694" i="1" s="1"/>
  <c r="O686" i="1"/>
  <c r="S686" i="1" s="1" a="1"/>
  <c r="S686" i="1" s="1"/>
  <c r="O678" i="1"/>
  <c r="S678" i="1" s="1" a="1"/>
  <c r="S678" i="1" s="1"/>
  <c r="O670" i="1"/>
  <c r="S670" i="1" s="1" a="1"/>
  <c r="S670" i="1" s="1"/>
  <c r="O662" i="1"/>
  <c r="S662" i="1" s="1" a="1"/>
  <c r="S662" i="1" s="1"/>
  <c r="O654" i="1"/>
  <c r="S654" i="1" s="1" a="1"/>
  <c r="S654" i="1" s="1"/>
  <c r="O646" i="1"/>
  <c r="S646" i="1" s="1" a="1"/>
  <c r="S646" i="1" s="1"/>
  <c r="O638" i="1"/>
  <c r="S638" i="1" s="1" a="1"/>
  <c r="S638" i="1" s="1"/>
  <c r="O630" i="1"/>
  <c r="S630" i="1" s="1" a="1"/>
  <c r="S630" i="1" s="1"/>
  <c r="O622" i="1"/>
  <c r="S622" i="1" s="1" a="1"/>
  <c r="S622" i="1" s="1"/>
  <c r="O614" i="1"/>
  <c r="S614" i="1" s="1" a="1"/>
  <c r="S614" i="1" s="1"/>
  <c r="O606" i="1"/>
  <c r="S606" i="1" s="1" a="1"/>
  <c r="S606" i="1" s="1"/>
  <c r="O598" i="1"/>
  <c r="S598" i="1" s="1" a="1"/>
  <c r="S598" i="1" s="1"/>
  <c r="O590" i="1"/>
  <c r="S590" i="1" s="1" a="1"/>
  <c r="S590" i="1" s="1"/>
  <c r="O582" i="1"/>
  <c r="S582" i="1" s="1" a="1"/>
  <c r="S582" i="1" s="1"/>
  <c r="O574" i="1"/>
  <c r="S574" i="1" s="1" a="1"/>
  <c r="S574" i="1" s="1"/>
  <c r="O566" i="1"/>
  <c r="S566" i="1" s="1" a="1"/>
  <c r="S566" i="1" s="1"/>
  <c r="O558" i="1"/>
  <c r="S558" i="1" s="1" a="1"/>
  <c r="S558" i="1" s="1"/>
  <c r="O550" i="1"/>
  <c r="S550" i="1" s="1" a="1"/>
  <c r="S550" i="1" s="1"/>
  <c r="O542" i="1"/>
  <c r="S542" i="1" s="1" a="1"/>
  <c r="S542" i="1" s="1"/>
  <c r="O534" i="1"/>
  <c r="S534" i="1" s="1" a="1"/>
  <c r="S534" i="1" s="1"/>
  <c r="O526" i="1"/>
  <c r="S526" i="1" s="1" a="1"/>
  <c r="S526" i="1" s="1"/>
  <c r="O518" i="1"/>
  <c r="S518" i="1" s="1" a="1"/>
  <c r="S518" i="1" s="1"/>
  <c r="O510" i="1"/>
  <c r="S510" i="1" s="1" a="1"/>
  <c r="S510" i="1" s="1"/>
  <c r="O502" i="1"/>
  <c r="S502" i="1" s="1" a="1"/>
  <c r="S502" i="1" s="1"/>
  <c r="O494" i="1"/>
  <c r="S494" i="1" s="1" a="1"/>
  <c r="S494" i="1" s="1"/>
  <c r="O486" i="1"/>
  <c r="S486" i="1" s="1" a="1"/>
  <c r="S486" i="1" s="1"/>
  <c r="O478" i="1"/>
  <c r="S478" i="1" s="1" a="1"/>
  <c r="S478" i="1" s="1"/>
  <c r="O470" i="1"/>
  <c r="S470" i="1" s="1" a="1"/>
  <c r="S470" i="1" s="1"/>
  <c r="O462" i="1"/>
  <c r="S462" i="1" s="1" a="1"/>
  <c r="S462" i="1" s="1"/>
  <c r="O454" i="1"/>
  <c r="S454" i="1" s="1" a="1"/>
  <c r="S454" i="1" s="1"/>
  <c r="O446" i="1"/>
  <c r="S446" i="1" s="1" a="1"/>
  <c r="S446" i="1" s="1"/>
  <c r="O438" i="1"/>
  <c r="S438" i="1" s="1" a="1"/>
  <c r="S438" i="1" s="1"/>
  <c r="O430" i="1"/>
  <c r="S430" i="1" s="1" a="1"/>
  <c r="S430" i="1" s="1"/>
  <c r="O422" i="1"/>
  <c r="S422" i="1" s="1" a="1"/>
  <c r="S422" i="1" s="1"/>
  <c r="O414" i="1"/>
  <c r="S414" i="1" s="1" a="1"/>
  <c r="S414" i="1" s="1"/>
  <c r="O406" i="1"/>
  <c r="S406" i="1" s="1" a="1"/>
  <c r="S406" i="1" s="1"/>
  <c r="O398" i="1"/>
  <c r="S398" i="1" s="1" a="1"/>
  <c r="S398" i="1" s="1"/>
  <c r="O390" i="1"/>
  <c r="S390" i="1" s="1" a="1"/>
  <c r="S390" i="1" s="1"/>
  <c r="O382" i="1"/>
  <c r="S382" i="1" s="1" a="1"/>
  <c r="S382" i="1" s="1"/>
  <c r="O374" i="1"/>
  <c r="S374" i="1" s="1" a="1"/>
  <c r="S374" i="1" s="1"/>
  <c r="O366" i="1"/>
  <c r="S366" i="1" s="1" a="1"/>
  <c r="S366" i="1" s="1"/>
  <c r="O358" i="1"/>
  <c r="S358" i="1" s="1" a="1"/>
  <c r="S358" i="1" s="1"/>
  <c r="O350" i="1"/>
  <c r="S350" i="1" s="1" a="1"/>
  <c r="S350" i="1" s="1"/>
  <c r="O342" i="1"/>
  <c r="S342" i="1" s="1" a="1"/>
  <c r="S342" i="1" s="1"/>
  <c r="O334" i="1"/>
  <c r="S334" i="1" s="1" a="1"/>
  <c r="S334" i="1" s="1"/>
  <c r="O326" i="1"/>
  <c r="S326" i="1" s="1" a="1"/>
  <c r="S326" i="1" s="1"/>
  <c r="O318" i="1"/>
  <c r="S318" i="1" s="1" a="1"/>
  <c r="S318" i="1" s="1"/>
  <c r="O310" i="1"/>
  <c r="S310" i="1" s="1" a="1"/>
  <c r="S310" i="1" s="1"/>
  <c r="O302" i="1"/>
  <c r="S302" i="1" s="1" a="1"/>
  <c r="S302" i="1" s="1"/>
  <c r="O294" i="1"/>
  <c r="S294" i="1" s="1" a="1"/>
  <c r="S294" i="1" s="1"/>
  <c r="O286" i="1"/>
  <c r="S286" i="1" s="1" a="1"/>
  <c r="S286" i="1" s="1"/>
  <c r="O278" i="1"/>
  <c r="S278" i="1" s="1" a="1"/>
  <c r="S278" i="1" s="1"/>
  <c r="O270" i="1"/>
  <c r="S270" i="1" s="1" a="1"/>
  <c r="S270" i="1" s="1"/>
  <c r="O262" i="1"/>
  <c r="S262" i="1" s="1" a="1"/>
  <c r="S262" i="1" s="1"/>
  <c r="O254" i="1"/>
  <c r="S254" i="1" s="1" a="1"/>
  <c r="S254" i="1" s="1"/>
  <c r="O246" i="1"/>
  <c r="S246" i="1" s="1" a="1"/>
  <c r="S246" i="1" s="1"/>
  <c r="O238" i="1"/>
  <c r="S238" i="1" s="1" a="1"/>
  <c r="S238" i="1" s="1"/>
  <c r="O230" i="1"/>
  <c r="S230" i="1" s="1" a="1"/>
  <c r="S230" i="1" s="1"/>
  <c r="O222" i="1"/>
  <c r="S222" i="1" s="1" a="1"/>
  <c r="S222" i="1" s="1"/>
  <c r="O214" i="1"/>
  <c r="S214" i="1" s="1" a="1"/>
  <c r="S214" i="1" s="1"/>
  <c r="O206" i="1"/>
  <c r="S206" i="1" s="1" a="1"/>
  <c r="S206" i="1" s="1"/>
  <c r="O198" i="1"/>
  <c r="S198" i="1" s="1" a="1"/>
  <c r="S198" i="1" s="1"/>
  <c r="O190" i="1"/>
  <c r="S190" i="1" s="1" a="1"/>
  <c r="S190" i="1" s="1"/>
  <c r="O182" i="1"/>
  <c r="S182" i="1" s="1" a="1"/>
  <c r="S182" i="1" s="1"/>
  <c r="O174" i="1"/>
  <c r="S174" i="1" s="1" a="1"/>
  <c r="S174" i="1" s="1"/>
  <c r="O166" i="1"/>
  <c r="S166" i="1" s="1" a="1"/>
  <c r="S166" i="1" s="1"/>
  <c r="O158" i="1"/>
  <c r="S158" i="1" s="1" a="1"/>
  <c r="S158" i="1" s="1"/>
  <c r="O150" i="1"/>
  <c r="S150" i="1" s="1" a="1"/>
  <c r="S150" i="1" s="1"/>
  <c r="O142" i="1"/>
  <c r="S142" i="1" s="1" a="1"/>
  <c r="S142" i="1" s="1"/>
  <c r="O134" i="1"/>
  <c r="S134" i="1" s="1" a="1"/>
  <c r="S134" i="1" s="1"/>
  <c r="O126" i="1"/>
  <c r="S126" i="1" s="1" a="1"/>
  <c r="S126" i="1" s="1"/>
  <c r="O118" i="1"/>
  <c r="S118" i="1" s="1" a="1"/>
  <c r="S118" i="1" s="1"/>
  <c r="O110" i="1"/>
  <c r="S110" i="1" s="1" a="1"/>
  <c r="S110" i="1" s="1"/>
  <c r="O102" i="1"/>
  <c r="S102" i="1" s="1" a="1"/>
  <c r="S102" i="1" s="1"/>
  <c r="O94" i="1"/>
  <c r="S94" i="1" s="1" a="1"/>
  <c r="S94" i="1" s="1"/>
  <c r="O86" i="1"/>
  <c r="S86" i="1" s="1" a="1"/>
  <c r="S86" i="1" s="1"/>
  <c r="O78" i="1"/>
  <c r="S78" i="1" s="1" a="1"/>
  <c r="S78" i="1" s="1"/>
  <c r="O70" i="1"/>
  <c r="S70" i="1" s="1" a="1"/>
  <c r="S70" i="1" s="1"/>
  <c r="O62" i="1"/>
  <c r="S62" i="1" s="1" a="1"/>
  <c r="S62" i="1" s="1"/>
  <c r="O54" i="1"/>
  <c r="S54" i="1" s="1" a="1"/>
  <c r="S54" i="1" s="1"/>
  <c r="O46" i="1"/>
  <c r="S46" i="1" s="1" a="1"/>
  <c r="S46" i="1" s="1"/>
  <c r="O38" i="1"/>
  <c r="S38" i="1" s="1" a="1"/>
  <c r="S38" i="1" s="1"/>
  <c r="O30" i="1"/>
  <c r="S30" i="1" s="1" a="1"/>
  <c r="S30" i="1" s="1"/>
  <c r="O22" i="1"/>
  <c r="S22" i="1" s="1" a="1"/>
  <c r="S22" i="1" s="1"/>
  <c r="O14" i="1"/>
  <c r="S14" i="1" s="1" a="1"/>
  <c r="S14" i="1" s="1"/>
  <c r="O6" i="1"/>
  <c r="S6" i="1" s="1" a="1"/>
  <c r="S6" i="1" s="1"/>
  <c r="O4077" i="1"/>
  <c r="S4077" i="1" s="1" a="1"/>
  <c r="S4077" i="1" s="1"/>
  <c r="O4069" i="1"/>
  <c r="S4069" i="1" s="1" a="1"/>
  <c r="S4069" i="1" s="1"/>
  <c r="O4061" i="1"/>
  <c r="S4061" i="1" s="1" a="1"/>
  <c r="S4061" i="1" s="1"/>
  <c r="O4053" i="1"/>
  <c r="S4053" i="1" s="1" a="1"/>
  <c r="S4053" i="1" s="1"/>
  <c r="O4045" i="1"/>
  <c r="S4045" i="1" s="1" a="1"/>
  <c r="S4045" i="1" s="1"/>
  <c r="O4037" i="1"/>
  <c r="S4037" i="1" s="1" a="1"/>
  <c r="S4037" i="1" s="1"/>
  <c r="O4029" i="1"/>
  <c r="S4029" i="1" s="1" a="1"/>
  <c r="S4029" i="1" s="1"/>
  <c r="O4021" i="1"/>
  <c r="S4021" i="1" s="1" a="1"/>
  <c r="S4021" i="1" s="1"/>
  <c r="O4013" i="1"/>
  <c r="S4013" i="1" s="1" a="1"/>
  <c r="S4013" i="1" s="1"/>
  <c r="O4005" i="1"/>
  <c r="S4005" i="1" s="1" a="1"/>
  <c r="S4005" i="1" s="1"/>
  <c r="O3997" i="1"/>
  <c r="S3997" i="1" s="1" a="1"/>
  <c r="S3997" i="1" s="1"/>
  <c r="O3989" i="1"/>
  <c r="S3989" i="1" s="1" a="1"/>
  <c r="S3989" i="1" s="1"/>
  <c r="O3981" i="1"/>
  <c r="S3981" i="1" s="1" a="1"/>
  <c r="S3981" i="1" s="1"/>
  <c r="O3973" i="1"/>
  <c r="S3973" i="1" s="1" a="1"/>
  <c r="S3973" i="1" s="1"/>
  <c r="O3965" i="1"/>
  <c r="S3965" i="1" s="1" a="1"/>
  <c r="S3965" i="1" s="1"/>
  <c r="O3957" i="1"/>
  <c r="S3957" i="1" s="1" a="1"/>
  <c r="S3957" i="1" s="1"/>
  <c r="O3949" i="1"/>
  <c r="S3949" i="1" s="1" a="1"/>
  <c r="S3949" i="1" s="1"/>
  <c r="O3941" i="1"/>
  <c r="S3941" i="1" s="1" a="1"/>
  <c r="S3941" i="1" s="1"/>
  <c r="O3933" i="1"/>
  <c r="S3933" i="1" s="1" a="1"/>
  <c r="S3933" i="1" s="1"/>
  <c r="O3925" i="1"/>
  <c r="S3925" i="1" s="1" a="1"/>
  <c r="S3925" i="1" s="1"/>
  <c r="O3917" i="1"/>
  <c r="S3917" i="1" s="1" a="1"/>
  <c r="S3917" i="1" s="1"/>
  <c r="O3909" i="1"/>
  <c r="S3909" i="1" s="1" a="1"/>
  <c r="S3909" i="1" s="1"/>
  <c r="O3901" i="1"/>
  <c r="S3901" i="1" s="1" a="1"/>
  <c r="S3901" i="1" s="1"/>
  <c r="O3893" i="1"/>
  <c r="S3893" i="1" s="1" a="1"/>
  <c r="S3893" i="1" s="1"/>
  <c r="O3885" i="1"/>
  <c r="S3885" i="1" s="1" a="1"/>
  <c r="S3885" i="1" s="1"/>
  <c r="O3877" i="1"/>
  <c r="S3877" i="1" s="1" a="1"/>
  <c r="S3877" i="1" s="1"/>
  <c r="O3869" i="1"/>
  <c r="S3869" i="1" s="1" a="1"/>
  <c r="S3869" i="1" s="1"/>
  <c r="O3861" i="1"/>
  <c r="S3861" i="1" s="1" a="1"/>
  <c r="S3861" i="1" s="1"/>
  <c r="O3853" i="1"/>
  <c r="S3853" i="1" s="1" a="1"/>
  <c r="S3853" i="1" s="1"/>
  <c r="O3845" i="1"/>
  <c r="S3845" i="1" s="1" a="1"/>
  <c r="S3845" i="1" s="1"/>
  <c r="O3837" i="1"/>
  <c r="S3837" i="1" s="1" a="1"/>
  <c r="S3837" i="1" s="1"/>
  <c r="O3829" i="1"/>
  <c r="S3829" i="1" s="1" a="1"/>
  <c r="S3829" i="1" s="1"/>
  <c r="O3821" i="1"/>
  <c r="S3821" i="1" s="1" a="1"/>
  <c r="S3821" i="1" s="1"/>
  <c r="O3813" i="1"/>
  <c r="S3813" i="1" s="1" a="1"/>
  <c r="S3813" i="1" s="1"/>
  <c r="O3805" i="1"/>
  <c r="S3805" i="1" s="1" a="1"/>
  <c r="S3805" i="1" s="1"/>
  <c r="O3797" i="1"/>
  <c r="S3797" i="1" s="1" a="1"/>
  <c r="S3797" i="1" s="1"/>
  <c r="O3789" i="1"/>
  <c r="S3789" i="1" s="1" a="1"/>
  <c r="S3789" i="1" s="1"/>
  <c r="O3781" i="1"/>
  <c r="S3781" i="1" s="1" a="1"/>
  <c r="S3781" i="1" s="1"/>
  <c r="O3773" i="1"/>
  <c r="S3773" i="1" s="1" a="1"/>
  <c r="S3773" i="1" s="1"/>
  <c r="O3765" i="1"/>
  <c r="S3765" i="1" s="1" a="1"/>
  <c r="S3765" i="1" s="1"/>
  <c r="O3757" i="1"/>
  <c r="S3757" i="1" s="1" a="1"/>
  <c r="S3757" i="1" s="1"/>
  <c r="O3749" i="1"/>
  <c r="S3749" i="1" s="1" a="1"/>
  <c r="S3749" i="1" s="1"/>
  <c r="O3741" i="1"/>
  <c r="S3741" i="1" s="1" a="1"/>
  <c r="S3741" i="1" s="1"/>
  <c r="O3733" i="1"/>
  <c r="S3733" i="1" s="1" a="1"/>
  <c r="S3733" i="1" s="1"/>
  <c r="O3725" i="1"/>
  <c r="S3725" i="1" s="1" a="1"/>
  <c r="S3725" i="1" s="1"/>
  <c r="O3717" i="1"/>
  <c r="S3717" i="1" s="1" a="1"/>
  <c r="S3717" i="1" s="1"/>
  <c r="O3709" i="1"/>
  <c r="S3709" i="1" s="1" a="1"/>
  <c r="S3709" i="1" s="1"/>
  <c r="O3701" i="1"/>
  <c r="S3701" i="1" s="1" a="1"/>
  <c r="S3701" i="1" s="1"/>
  <c r="O3693" i="1"/>
  <c r="S3693" i="1" s="1" a="1"/>
  <c r="S3693" i="1" s="1"/>
  <c r="O3685" i="1"/>
  <c r="S3685" i="1" s="1" a="1"/>
  <c r="S3685" i="1" s="1"/>
  <c r="O3677" i="1"/>
  <c r="S3677" i="1" s="1" a="1"/>
  <c r="S3677" i="1" s="1"/>
  <c r="O3669" i="1"/>
  <c r="S3669" i="1" s="1" a="1"/>
  <c r="S3669" i="1" s="1"/>
  <c r="O3661" i="1"/>
  <c r="S3661" i="1" s="1" a="1"/>
  <c r="S3661" i="1" s="1"/>
  <c r="O3653" i="1"/>
  <c r="S3653" i="1" s="1" a="1"/>
  <c r="S3653" i="1" s="1"/>
  <c r="O3645" i="1"/>
  <c r="S3645" i="1" s="1" a="1"/>
  <c r="S3645" i="1" s="1"/>
  <c r="O3637" i="1"/>
  <c r="S3637" i="1" s="1" a="1"/>
  <c r="S3637" i="1" s="1"/>
  <c r="O3629" i="1"/>
  <c r="S3629" i="1" s="1" a="1"/>
  <c r="S3629" i="1" s="1"/>
  <c r="O3621" i="1"/>
  <c r="S3621" i="1" s="1" a="1"/>
  <c r="S3621" i="1" s="1"/>
  <c r="O3613" i="1"/>
  <c r="S3613" i="1" s="1" a="1"/>
  <c r="S3613" i="1" s="1"/>
  <c r="O3605" i="1"/>
  <c r="S3605" i="1" s="1" a="1"/>
  <c r="S3605" i="1" s="1"/>
  <c r="O3597" i="1"/>
  <c r="S3597" i="1" s="1" a="1"/>
  <c r="S3597" i="1" s="1"/>
  <c r="O3589" i="1"/>
  <c r="S3589" i="1" s="1" a="1"/>
  <c r="S3589" i="1" s="1"/>
  <c r="O3581" i="1"/>
  <c r="S3581" i="1" s="1" a="1"/>
  <c r="S3581" i="1" s="1"/>
  <c r="O3573" i="1"/>
  <c r="S3573" i="1" s="1" a="1"/>
  <c r="S3573" i="1" s="1"/>
  <c r="O3565" i="1"/>
  <c r="S3565" i="1" s="1" a="1"/>
  <c r="S3565" i="1" s="1"/>
  <c r="O3557" i="1"/>
  <c r="S3557" i="1" s="1" a="1"/>
  <c r="S3557" i="1" s="1"/>
  <c r="O3549" i="1"/>
  <c r="S3549" i="1" s="1" a="1"/>
  <c r="S3549" i="1" s="1"/>
  <c r="O3541" i="1"/>
  <c r="S3541" i="1" s="1" a="1"/>
  <c r="S3541" i="1" s="1"/>
  <c r="O3533" i="1"/>
  <c r="S3533" i="1" s="1" a="1"/>
  <c r="S3533" i="1" s="1"/>
  <c r="O3525" i="1"/>
  <c r="S3525" i="1" s="1" a="1"/>
  <c r="S3525" i="1" s="1"/>
  <c r="O3517" i="1"/>
  <c r="S3517" i="1" s="1" a="1"/>
  <c r="S3517" i="1" s="1"/>
  <c r="O3509" i="1"/>
  <c r="S3509" i="1" s="1" a="1"/>
  <c r="S3509" i="1" s="1"/>
  <c r="O3501" i="1"/>
  <c r="S3501" i="1" s="1" a="1"/>
  <c r="S3501" i="1" s="1"/>
  <c r="O3493" i="1"/>
  <c r="S3493" i="1" s="1" a="1"/>
  <c r="S3493" i="1" s="1"/>
  <c r="O3485" i="1"/>
  <c r="S3485" i="1" s="1" a="1"/>
  <c r="S3485" i="1" s="1"/>
  <c r="O3477" i="1"/>
  <c r="S3477" i="1" s="1" a="1"/>
  <c r="S3477" i="1" s="1"/>
  <c r="O3469" i="1"/>
  <c r="S3469" i="1" s="1" a="1"/>
  <c r="S3469" i="1" s="1"/>
  <c r="O3461" i="1"/>
  <c r="S3461" i="1" s="1" a="1"/>
  <c r="S3461" i="1" s="1"/>
  <c r="O3453" i="1"/>
  <c r="S3453" i="1" s="1" a="1"/>
  <c r="S3453" i="1" s="1"/>
  <c r="O3445" i="1"/>
  <c r="S3445" i="1" s="1" a="1"/>
  <c r="S3445" i="1" s="1"/>
  <c r="O3437" i="1"/>
  <c r="S3437" i="1" s="1" a="1"/>
  <c r="S3437" i="1" s="1"/>
  <c r="O3429" i="1"/>
  <c r="S3429" i="1" s="1" a="1"/>
  <c r="S3429" i="1" s="1"/>
  <c r="O3421" i="1"/>
  <c r="S3421" i="1" s="1" a="1"/>
  <c r="S3421" i="1" s="1"/>
  <c r="O3413" i="1"/>
  <c r="S3413" i="1" s="1" a="1"/>
  <c r="S3413" i="1" s="1"/>
  <c r="O3405" i="1"/>
  <c r="S3405" i="1" s="1" a="1"/>
  <c r="S3405" i="1" s="1"/>
  <c r="O3397" i="1"/>
  <c r="S3397" i="1" s="1" a="1"/>
  <c r="S3397" i="1" s="1"/>
  <c r="O3389" i="1"/>
  <c r="S3389" i="1" s="1" a="1"/>
  <c r="S3389" i="1" s="1"/>
  <c r="O3381" i="1"/>
  <c r="S3381" i="1" s="1" a="1"/>
  <c r="S3381" i="1" s="1"/>
  <c r="O3373" i="1"/>
  <c r="S3373" i="1" s="1" a="1"/>
  <c r="S3373" i="1" s="1"/>
  <c r="O3365" i="1"/>
  <c r="S3365" i="1" s="1" a="1"/>
  <c r="S3365" i="1" s="1"/>
  <c r="O3357" i="1"/>
  <c r="S3357" i="1" s="1" a="1"/>
  <c r="S3357" i="1" s="1"/>
  <c r="O3349" i="1"/>
  <c r="S3349" i="1" s="1" a="1"/>
  <c r="S3349" i="1" s="1"/>
  <c r="O3341" i="1"/>
  <c r="S3341" i="1" s="1" a="1"/>
  <c r="S3341" i="1" s="1"/>
  <c r="O3333" i="1"/>
  <c r="S3333" i="1" s="1" a="1"/>
  <c r="S3333" i="1" s="1"/>
  <c r="O3325" i="1"/>
  <c r="S3325" i="1" s="1" a="1"/>
  <c r="S3325" i="1" s="1"/>
  <c r="O3317" i="1"/>
  <c r="S3317" i="1" s="1" a="1"/>
  <c r="S3317" i="1" s="1"/>
  <c r="O3309" i="1"/>
  <c r="S3309" i="1" s="1" a="1"/>
  <c r="S3309" i="1" s="1"/>
  <c r="O3301" i="1"/>
  <c r="S3301" i="1" s="1" a="1"/>
  <c r="S3301" i="1" s="1"/>
  <c r="O3293" i="1"/>
  <c r="S3293" i="1" s="1" a="1"/>
  <c r="S3293" i="1" s="1"/>
  <c r="O3285" i="1"/>
  <c r="S3285" i="1" s="1" a="1"/>
  <c r="S3285" i="1" s="1"/>
  <c r="O3277" i="1"/>
  <c r="S3277" i="1" s="1" a="1"/>
  <c r="S3277" i="1" s="1"/>
  <c r="O3269" i="1"/>
  <c r="S3269" i="1" s="1" a="1"/>
  <c r="S3269" i="1" s="1"/>
  <c r="O3261" i="1"/>
  <c r="S3261" i="1" s="1" a="1"/>
  <c r="S3261" i="1" s="1"/>
  <c r="O3253" i="1"/>
  <c r="S3253" i="1" s="1" a="1"/>
  <c r="S3253" i="1" s="1"/>
  <c r="O3245" i="1"/>
  <c r="S3245" i="1" s="1" a="1"/>
  <c r="S3245" i="1" s="1"/>
  <c r="O3237" i="1"/>
  <c r="S3237" i="1" s="1" a="1"/>
  <c r="S3237" i="1" s="1"/>
  <c r="O3229" i="1"/>
  <c r="S3229" i="1" s="1" a="1"/>
  <c r="S3229" i="1" s="1"/>
  <c r="O3221" i="1"/>
  <c r="S3221" i="1" s="1" a="1"/>
  <c r="S3221" i="1" s="1"/>
  <c r="O3213" i="1"/>
  <c r="S3213" i="1" s="1" a="1"/>
  <c r="S3213" i="1" s="1"/>
  <c r="O3205" i="1"/>
  <c r="S3205" i="1" s="1" a="1"/>
  <c r="S3205" i="1" s="1"/>
  <c r="O3197" i="1"/>
  <c r="S3197" i="1" s="1" a="1"/>
  <c r="S3197" i="1" s="1"/>
  <c r="O3189" i="1"/>
  <c r="S3189" i="1" s="1" a="1"/>
  <c r="S3189" i="1" s="1"/>
  <c r="O3181" i="1"/>
  <c r="S3181" i="1" s="1" a="1"/>
  <c r="S3181" i="1" s="1"/>
  <c r="O3173" i="1"/>
  <c r="S3173" i="1" s="1" a="1"/>
  <c r="S3173" i="1" s="1"/>
  <c r="O3165" i="1"/>
  <c r="S3165" i="1" s="1" a="1"/>
  <c r="S3165" i="1" s="1"/>
  <c r="O3157" i="1"/>
  <c r="S3157" i="1" s="1" a="1"/>
  <c r="S3157" i="1" s="1"/>
  <c r="O3149" i="1"/>
  <c r="S3149" i="1" s="1" a="1"/>
  <c r="S3149" i="1" s="1"/>
  <c r="O3141" i="1"/>
  <c r="S3141" i="1" s="1" a="1"/>
  <c r="S3141" i="1" s="1"/>
  <c r="O3133" i="1"/>
  <c r="S3133" i="1" s="1" a="1"/>
  <c r="S3133" i="1" s="1"/>
  <c r="O3125" i="1"/>
  <c r="S3125" i="1" s="1" a="1"/>
  <c r="S3125" i="1" s="1"/>
  <c r="O3117" i="1"/>
  <c r="S3117" i="1" s="1" a="1"/>
  <c r="S3117" i="1" s="1"/>
  <c r="O3109" i="1"/>
  <c r="S3109" i="1" s="1" a="1"/>
  <c r="S3109" i="1" s="1"/>
  <c r="O3101" i="1"/>
  <c r="S3101" i="1" s="1" a="1"/>
  <c r="S3101" i="1" s="1"/>
  <c r="O3093" i="1"/>
  <c r="S3093" i="1" s="1" a="1"/>
  <c r="S3093" i="1" s="1"/>
  <c r="O3085" i="1"/>
  <c r="S3085" i="1" s="1" a="1"/>
  <c r="S3085" i="1" s="1"/>
  <c r="O3077" i="1"/>
  <c r="S3077" i="1" s="1" a="1"/>
  <c r="S3077" i="1" s="1"/>
  <c r="O3069" i="1"/>
  <c r="S3069" i="1" s="1" a="1"/>
  <c r="S3069" i="1" s="1"/>
  <c r="O3061" i="1"/>
  <c r="S3061" i="1" s="1" a="1"/>
  <c r="S3061" i="1" s="1"/>
  <c r="O3053" i="1"/>
  <c r="S3053" i="1" s="1" a="1"/>
  <c r="S3053" i="1" s="1"/>
  <c r="O3045" i="1"/>
  <c r="S3045" i="1" s="1" a="1"/>
  <c r="S3045" i="1" s="1"/>
  <c r="O3037" i="1"/>
  <c r="S3037" i="1" s="1" a="1"/>
  <c r="S3037" i="1" s="1"/>
  <c r="O3029" i="1"/>
  <c r="S3029" i="1" s="1" a="1"/>
  <c r="S3029" i="1" s="1"/>
  <c r="O3021" i="1"/>
  <c r="S3021" i="1" s="1" a="1"/>
  <c r="S3021" i="1" s="1"/>
  <c r="O3013" i="1"/>
  <c r="S3013" i="1" s="1" a="1"/>
  <c r="S3013" i="1" s="1"/>
  <c r="O3005" i="1"/>
  <c r="S3005" i="1" s="1" a="1"/>
  <c r="S3005" i="1" s="1"/>
  <c r="O2997" i="1"/>
  <c r="S2997" i="1" s="1" a="1"/>
  <c r="S2997" i="1" s="1"/>
  <c r="O2989" i="1"/>
  <c r="S2989" i="1" s="1" a="1"/>
  <c r="S2989" i="1" s="1"/>
  <c r="O2981" i="1"/>
  <c r="S2981" i="1" s="1" a="1"/>
  <c r="S2981" i="1" s="1"/>
  <c r="O2973" i="1"/>
  <c r="S2973" i="1" s="1" a="1"/>
  <c r="S2973" i="1" s="1"/>
  <c r="O2965" i="1"/>
  <c r="S2965" i="1" s="1" a="1"/>
  <c r="S2965" i="1" s="1"/>
  <c r="O2957" i="1"/>
  <c r="S2957" i="1" s="1" a="1"/>
  <c r="S2957" i="1" s="1"/>
  <c r="O2949" i="1"/>
  <c r="S2949" i="1" s="1" a="1"/>
  <c r="S2949" i="1" s="1"/>
  <c r="O2941" i="1"/>
  <c r="S2941" i="1" s="1" a="1"/>
  <c r="S2941" i="1" s="1"/>
  <c r="O2933" i="1"/>
  <c r="S2933" i="1" s="1" a="1"/>
  <c r="S2933" i="1" s="1"/>
  <c r="O2925" i="1"/>
  <c r="S2925" i="1" s="1" a="1"/>
  <c r="S2925" i="1" s="1"/>
  <c r="O2917" i="1"/>
  <c r="S2917" i="1" s="1" a="1"/>
  <c r="S2917" i="1" s="1"/>
  <c r="O2909" i="1"/>
  <c r="S2909" i="1" s="1" a="1"/>
  <c r="S2909" i="1" s="1"/>
  <c r="O2901" i="1"/>
  <c r="S2901" i="1" s="1" a="1"/>
  <c r="S2901" i="1" s="1"/>
  <c r="O2893" i="1"/>
  <c r="S2893" i="1" s="1" a="1"/>
  <c r="S2893" i="1" s="1"/>
  <c r="O2885" i="1"/>
  <c r="S2885" i="1" s="1" a="1"/>
  <c r="S2885" i="1" s="1"/>
  <c r="O2877" i="1"/>
  <c r="S2877" i="1" s="1" a="1"/>
  <c r="S2877" i="1" s="1"/>
  <c r="O2869" i="1"/>
  <c r="S2869" i="1" s="1" a="1"/>
  <c r="S2869" i="1" s="1"/>
  <c r="O2861" i="1"/>
  <c r="S2861" i="1" s="1" a="1"/>
  <c r="S2861" i="1" s="1"/>
  <c r="O2853" i="1"/>
  <c r="S2853" i="1" s="1" a="1"/>
  <c r="S2853" i="1" s="1"/>
  <c r="O2845" i="1"/>
  <c r="S2845" i="1" s="1" a="1"/>
  <c r="S2845" i="1" s="1"/>
  <c r="O2837" i="1"/>
  <c r="S2837" i="1" s="1" a="1"/>
  <c r="S2837" i="1" s="1"/>
  <c r="O2829" i="1"/>
  <c r="S2829" i="1" s="1" a="1"/>
  <c r="S2829" i="1" s="1"/>
  <c r="O2821" i="1"/>
  <c r="S2821" i="1" s="1" a="1"/>
  <c r="S2821" i="1" s="1"/>
  <c r="O2813" i="1"/>
  <c r="S2813" i="1" s="1" a="1"/>
  <c r="S2813" i="1" s="1"/>
  <c r="O2805" i="1"/>
  <c r="S2805" i="1" s="1" a="1"/>
  <c r="S2805" i="1" s="1"/>
  <c r="O2797" i="1"/>
  <c r="S2797" i="1" s="1" a="1"/>
  <c r="S2797" i="1" s="1"/>
  <c r="O2789" i="1"/>
  <c r="S2789" i="1" s="1" a="1"/>
  <c r="S2789" i="1" s="1"/>
  <c r="O2781" i="1"/>
  <c r="S2781" i="1" s="1" a="1"/>
  <c r="S2781" i="1" s="1"/>
  <c r="O2773" i="1"/>
  <c r="S2773" i="1" s="1" a="1"/>
  <c r="S2773" i="1" s="1"/>
  <c r="O2765" i="1"/>
  <c r="S2765" i="1" s="1" a="1"/>
  <c r="S2765" i="1" s="1"/>
  <c r="O2757" i="1"/>
  <c r="S2757" i="1" s="1" a="1"/>
  <c r="S2757" i="1" s="1"/>
  <c r="O2749" i="1"/>
  <c r="S2749" i="1" s="1" a="1"/>
  <c r="S2749" i="1" s="1"/>
  <c r="O2741" i="1"/>
  <c r="S2741" i="1" s="1" a="1"/>
  <c r="S2741" i="1" s="1"/>
  <c r="O2733" i="1"/>
  <c r="S2733" i="1" s="1" a="1"/>
  <c r="S2733" i="1" s="1"/>
  <c r="O2725" i="1"/>
  <c r="S2725" i="1" s="1" a="1"/>
  <c r="S2725" i="1" s="1"/>
  <c r="O2717" i="1"/>
  <c r="S2717" i="1" s="1" a="1"/>
  <c r="S2717" i="1" s="1"/>
  <c r="O2709" i="1"/>
  <c r="S2709" i="1" s="1" a="1"/>
  <c r="S2709" i="1" s="1"/>
  <c r="O2701" i="1"/>
  <c r="S2701" i="1" s="1" a="1"/>
  <c r="S2701" i="1" s="1"/>
  <c r="O2693" i="1"/>
  <c r="S2693" i="1" s="1" a="1"/>
  <c r="S2693" i="1" s="1"/>
  <c r="O2685" i="1"/>
  <c r="S2685" i="1" s="1" a="1"/>
  <c r="S2685" i="1" s="1"/>
  <c r="O2677" i="1"/>
  <c r="S2677" i="1" s="1" a="1"/>
  <c r="S2677" i="1" s="1"/>
  <c r="O2669" i="1"/>
  <c r="S2669" i="1" s="1" a="1"/>
  <c r="S2669" i="1" s="1"/>
  <c r="O2661" i="1"/>
  <c r="S2661" i="1" s="1" a="1"/>
  <c r="S2661" i="1" s="1"/>
  <c r="O2653" i="1"/>
  <c r="S2653" i="1" s="1" a="1"/>
  <c r="S2653" i="1" s="1"/>
  <c r="O2645" i="1"/>
  <c r="S2645" i="1" s="1" a="1"/>
  <c r="S2645" i="1" s="1"/>
  <c r="O2637" i="1"/>
  <c r="S2637" i="1" s="1" a="1"/>
  <c r="S2637" i="1" s="1"/>
  <c r="O2629" i="1"/>
  <c r="S2629" i="1" s="1" a="1"/>
  <c r="S2629" i="1" s="1"/>
  <c r="O2621" i="1"/>
  <c r="S2621" i="1" s="1" a="1"/>
  <c r="S2621" i="1" s="1"/>
  <c r="O2613" i="1"/>
  <c r="S2613" i="1" s="1" a="1"/>
  <c r="S2613" i="1" s="1"/>
  <c r="O2605" i="1"/>
  <c r="S2605" i="1" s="1" a="1"/>
  <c r="S2605" i="1" s="1"/>
  <c r="O2597" i="1"/>
  <c r="S2597" i="1" s="1" a="1"/>
  <c r="S2597" i="1" s="1"/>
  <c r="O2589" i="1"/>
  <c r="S2589" i="1" s="1" a="1"/>
  <c r="S2589" i="1" s="1"/>
  <c r="O2581" i="1"/>
  <c r="S2581" i="1" s="1" a="1"/>
  <c r="S2581" i="1" s="1"/>
  <c r="O2573" i="1"/>
  <c r="S2573" i="1" s="1" a="1"/>
  <c r="S2573" i="1" s="1"/>
  <c r="O2565" i="1"/>
  <c r="S2565" i="1" s="1" a="1"/>
  <c r="S2565" i="1" s="1"/>
  <c r="O2557" i="1"/>
  <c r="S2557" i="1" s="1" a="1"/>
  <c r="S2557" i="1" s="1"/>
  <c r="O2549" i="1"/>
  <c r="S2549" i="1" s="1" a="1"/>
  <c r="S2549" i="1" s="1"/>
  <c r="O2541" i="1"/>
  <c r="S2541" i="1" s="1" a="1"/>
  <c r="S2541" i="1" s="1"/>
  <c r="O2533" i="1"/>
  <c r="S2533" i="1" s="1" a="1"/>
  <c r="S2533" i="1" s="1"/>
  <c r="O2525" i="1"/>
  <c r="S2525" i="1" s="1" a="1"/>
  <c r="S2525" i="1" s="1"/>
  <c r="O2517" i="1"/>
  <c r="S2517" i="1" s="1" a="1"/>
  <c r="S2517" i="1" s="1"/>
  <c r="O2509" i="1"/>
  <c r="S2509" i="1" s="1" a="1"/>
  <c r="S2509" i="1" s="1"/>
  <c r="O2501" i="1"/>
  <c r="S2501" i="1" s="1" a="1"/>
  <c r="S2501" i="1" s="1"/>
  <c r="O2493" i="1"/>
  <c r="S2493" i="1" s="1" a="1"/>
  <c r="S2493" i="1" s="1"/>
  <c r="O2485" i="1"/>
  <c r="S2485" i="1" s="1" a="1"/>
  <c r="S2485" i="1" s="1"/>
  <c r="O2477" i="1"/>
  <c r="S2477" i="1" s="1" a="1"/>
  <c r="S2477" i="1" s="1"/>
  <c r="O2469" i="1"/>
  <c r="S2469" i="1" s="1" a="1"/>
  <c r="S2469" i="1" s="1"/>
  <c r="O2461" i="1"/>
  <c r="S2461" i="1" s="1" a="1"/>
  <c r="S2461" i="1" s="1"/>
  <c r="O2453" i="1"/>
  <c r="S2453" i="1" s="1" a="1"/>
  <c r="S2453" i="1" s="1"/>
  <c r="O2445" i="1"/>
  <c r="S2445" i="1" s="1" a="1"/>
  <c r="S2445" i="1" s="1"/>
  <c r="O2437" i="1"/>
  <c r="S2437" i="1" s="1" a="1"/>
  <c r="S2437" i="1" s="1"/>
  <c r="O2429" i="1"/>
  <c r="S2429" i="1" s="1" a="1"/>
  <c r="S2429" i="1" s="1"/>
  <c r="O2421" i="1"/>
  <c r="S2421" i="1" s="1" a="1"/>
  <c r="S2421" i="1" s="1"/>
  <c r="O2413" i="1"/>
  <c r="S2413" i="1" s="1" a="1"/>
  <c r="S2413" i="1" s="1"/>
  <c r="O2405" i="1"/>
  <c r="S2405" i="1" s="1" a="1"/>
  <c r="S2405" i="1" s="1"/>
  <c r="O2397" i="1"/>
  <c r="S2397" i="1" s="1" a="1"/>
  <c r="S2397" i="1" s="1"/>
  <c r="O2389" i="1"/>
  <c r="S2389" i="1" s="1" a="1"/>
  <c r="S2389" i="1" s="1"/>
  <c r="O2381" i="1"/>
  <c r="S2381" i="1" s="1" a="1"/>
  <c r="S2381" i="1" s="1"/>
  <c r="O2373" i="1"/>
  <c r="S2373" i="1" s="1" a="1"/>
  <c r="S2373" i="1" s="1"/>
  <c r="O2365" i="1"/>
  <c r="S2365" i="1" s="1" a="1"/>
  <c r="S2365" i="1" s="1"/>
  <c r="O2357" i="1"/>
  <c r="S2357" i="1" s="1" a="1"/>
  <c r="S2357" i="1" s="1"/>
  <c r="O2349" i="1"/>
  <c r="S2349" i="1" s="1" a="1"/>
  <c r="S2349" i="1" s="1"/>
  <c r="O2341" i="1"/>
  <c r="S2341" i="1" s="1" a="1"/>
  <c r="S2341" i="1" s="1"/>
  <c r="O2333" i="1"/>
  <c r="S2333" i="1" s="1" a="1"/>
  <c r="S2333" i="1" s="1"/>
  <c r="O2325" i="1"/>
  <c r="S2325" i="1" s="1" a="1"/>
  <c r="S2325" i="1" s="1"/>
  <c r="O2317" i="1"/>
  <c r="S2317" i="1" s="1" a="1"/>
  <c r="S2317" i="1" s="1"/>
  <c r="O2309" i="1"/>
  <c r="S2309" i="1" s="1" a="1"/>
  <c r="S2309" i="1" s="1"/>
  <c r="O2301" i="1"/>
  <c r="S2301" i="1" s="1" a="1"/>
  <c r="S2301" i="1" s="1"/>
  <c r="O2293" i="1"/>
  <c r="S2293" i="1" s="1" a="1"/>
  <c r="S2293" i="1" s="1"/>
  <c r="O2285" i="1"/>
  <c r="S2285" i="1" s="1" a="1"/>
  <c r="S2285" i="1" s="1"/>
  <c r="O2277" i="1"/>
  <c r="S2277" i="1" s="1" a="1"/>
  <c r="S2277" i="1" s="1"/>
  <c r="O2269" i="1"/>
  <c r="S2269" i="1" s="1" a="1"/>
  <c r="S2269" i="1" s="1"/>
  <c r="O2261" i="1"/>
  <c r="S2261" i="1" s="1" a="1"/>
  <c r="S2261" i="1" s="1"/>
  <c r="O2253" i="1"/>
  <c r="S2253" i="1" s="1" a="1"/>
  <c r="S2253" i="1" s="1"/>
  <c r="O2245" i="1"/>
  <c r="S2245" i="1" s="1" a="1"/>
  <c r="S2245" i="1" s="1"/>
  <c r="O2237" i="1"/>
  <c r="S2237" i="1" s="1" a="1"/>
  <c r="S2237" i="1" s="1"/>
  <c r="O2229" i="1"/>
  <c r="S2229" i="1" s="1" a="1"/>
  <c r="S2229" i="1" s="1"/>
  <c r="O2221" i="1"/>
  <c r="S2221" i="1" s="1" a="1"/>
  <c r="S2221" i="1" s="1"/>
  <c r="O2213" i="1"/>
  <c r="S2213" i="1" s="1" a="1"/>
  <c r="S2213" i="1" s="1"/>
  <c r="O2205" i="1"/>
  <c r="S2205" i="1" s="1" a="1"/>
  <c r="S2205" i="1" s="1"/>
  <c r="O2197" i="1"/>
  <c r="S2197" i="1" s="1" a="1"/>
  <c r="S2197" i="1" s="1"/>
  <c r="O2189" i="1"/>
  <c r="S2189" i="1" s="1" a="1"/>
  <c r="S2189" i="1" s="1"/>
  <c r="O2181" i="1"/>
  <c r="S2181" i="1" s="1" a="1"/>
  <c r="S2181" i="1" s="1"/>
  <c r="O2173" i="1"/>
  <c r="S2173" i="1" s="1" a="1"/>
  <c r="S2173" i="1" s="1"/>
  <c r="O2165" i="1"/>
  <c r="S2165" i="1" s="1" a="1"/>
  <c r="S2165" i="1" s="1"/>
  <c r="O2157" i="1"/>
  <c r="S2157" i="1" s="1" a="1"/>
  <c r="S2157" i="1" s="1"/>
  <c r="O2149" i="1"/>
  <c r="S2149" i="1" s="1" a="1"/>
  <c r="S2149" i="1" s="1"/>
  <c r="O2141" i="1"/>
  <c r="S2141" i="1" s="1" a="1"/>
  <c r="S2141" i="1" s="1"/>
  <c r="O2133" i="1"/>
  <c r="S2133" i="1" s="1" a="1"/>
  <c r="S2133" i="1" s="1"/>
  <c r="O2125" i="1"/>
  <c r="S2125" i="1" s="1" a="1"/>
  <c r="S2125" i="1" s="1"/>
  <c r="O2117" i="1"/>
  <c r="S2117" i="1" s="1" a="1"/>
  <c r="S2117" i="1" s="1"/>
  <c r="O2109" i="1"/>
  <c r="S2109" i="1" s="1" a="1"/>
  <c r="S2109" i="1" s="1"/>
  <c r="O2101" i="1"/>
  <c r="S2101" i="1" s="1" a="1"/>
  <c r="S2101" i="1" s="1"/>
  <c r="O2093" i="1"/>
  <c r="S2093" i="1" s="1" a="1"/>
  <c r="S2093" i="1" s="1"/>
  <c r="O2085" i="1"/>
  <c r="S2085" i="1" s="1" a="1"/>
  <c r="S2085" i="1" s="1"/>
  <c r="O2077" i="1"/>
  <c r="S2077" i="1" s="1" a="1"/>
  <c r="S2077" i="1" s="1"/>
  <c r="O2069" i="1"/>
  <c r="S2069" i="1" s="1" a="1"/>
  <c r="S2069" i="1" s="1"/>
  <c r="O2061" i="1"/>
  <c r="S2061" i="1" s="1" a="1"/>
  <c r="S2061" i="1" s="1"/>
  <c r="O2053" i="1"/>
  <c r="S2053" i="1" s="1" a="1"/>
  <c r="S2053" i="1" s="1"/>
  <c r="O2045" i="1"/>
  <c r="S2045" i="1" s="1" a="1"/>
  <c r="S2045" i="1" s="1"/>
  <c r="O2037" i="1"/>
  <c r="S2037" i="1" s="1" a="1"/>
  <c r="S2037" i="1" s="1"/>
  <c r="O2029" i="1"/>
  <c r="S2029" i="1" s="1" a="1"/>
  <c r="S2029" i="1" s="1"/>
  <c r="O2021" i="1"/>
  <c r="S2021" i="1" s="1" a="1"/>
  <c r="S2021" i="1" s="1"/>
  <c r="O2013" i="1"/>
  <c r="S2013" i="1" s="1" a="1"/>
  <c r="S2013" i="1" s="1"/>
  <c r="O2005" i="1"/>
  <c r="S2005" i="1" s="1" a="1"/>
  <c r="S2005" i="1" s="1"/>
  <c r="O1997" i="1"/>
  <c r="S1997" i="1" s="1" a="1"/>
  <c r="S1997" i="1" s="1"/>
  <c r="O1989" i="1"/>
  <c r="S1989" i="1" s="1" a="1"/>
  <c r="S1989" i="1" s="1"/>
  <c r="O1981" i="1"/>
  <c r="S1981" i="1" s="1" a="1"/>
  <c r="S1981" i="1" s="1"/>
  <c r="O1973" i="1"/>
  <c r="S1973" i="1" s="1" a="1"/>
  <c r="S1973" i="1" s="1"/>
  <c r="O1965" i="1"/>
  <c r="S1965" i="1" s="1" a="1"/>
  <c r="S1965" i="1" s="1"/>
  <c r="O1957" i="1"/>
  <c r="S1957" i="1" s="1" a="1"/>
  <c r="S1957" i="1" s="1"/>
  <c r="O1949" i="1"/>
  <c r="S1949" i="1" s="1" a="1"/>
  <c r="S1949" i="1" s="1"/>
  <c r="O1941" i="1"/>
  <c r="S1941" i="1" s="1" a="1"/>
  <c r="S1941" i="1" s="1"/>
  <c r="O1933" i="1"/>
  <c r="S1933" i="1" s="1" a="1"/>
  <c r="S1933" i="1" s="1"/>
  <c r="O1925" i="1"/>
  <c r="S1925" i="1" s="1" a="1"/>
  <c r="S1925" i="1" s="1"/>
  <c r="O1917" i="1"/>
  <c r="S1917" i="1" s="1" a="1"/>
  <c r="S1917" i="1" s="1"/>
  <c r="O1909" i="1"/>
  <c r="S1909" i="1" s="1" a="1"/>
  <c r="S1909" i="1" s="1"/>
  <c r="O1901" i="1"/>
  <c r="S1901" i="1" s="1" a="1"/>
  <c r="S1901" i="1" s="1"/>
  <c r="O1893" i="1"/>
  <c r="S1893" i="1" s="1" a="1"/>
  <c r="S1893" i="1" s="1"/>
  <c r="O1885" i="1"/>
  <c r="S1885" i="1" s="1" a="1"/>
  <c r="S1885" i="1" s="1"/>
  <c r="O1877" i="1"/>
  <c r="S1877" i="1" s="1" a="1"/>
  <c r="S1877" i="1" s="1"/>
  <c r="O1869" i="1"/>
  <c r="S1869" i="1" s="1" a="1"/>
  <c r="S1869" i="1" s="1"/>
  <c r="O1861" i="1"/>
  <c r="S1861" i="1" s="1" a="1"/>
  <c r="S1861" i="1" s="1"/>
  <c r="O1853" i="1"/>
  <c r="S1853" i="1" s="1" a="1"/>
  <c r="S1853" i="1" s="1"/>
  <c r="O1845" i="1"/>
  <c r="S1845" i="1" s="1" a="1"/>
  <c r="S1845" i="1" s="1"/>
  <c r="O1837" i="1"/>
  <c r="S1837" i="1" s="1" a="1"/>
  <c r="S1837" i="1" s="1"/>
  <c r="O1829" i="1"/>
  <c r="S1829" i="1" s="1" a="1"/>
  <c r="S1829" i="1" s="1"/>
  <c r="O1821" i="1"/>
  <c r="S1821" i="1" s="1" a="1"/>
  <c r="S1821" i="1" s="1"/>
  <c r="O1813" i="1"/>
  <c r="S1813" i="1" s="1" a="1"/>
  <c r="S1813" i="1" s="1"/>
  <c r="O1805" i="1"/>
  <c r="S1805" i="1" s="1" a="1"/>
  <c r="S1805" i="1" s="1"/>
  <c r="O1797" i="1"/>
  <c r="S1797" i="1" s="1" a="1"/>
  <c r="S1797" i="1" s="1"/>
  <c r="O1789" i="1"/>
  <c r="S1789" i="1" s="1" a="1"/>
  <c r="S1789" i="1" s="1"/>
  <c r="O1781" i="1"/>
  <c r="S1781" i="1" s="1" a="1"/>
  <c r="S1781" i="1" s="1"/>
  <c r="O1773" i="1"/>
  <c r="S1773" i="1" s="1" a="1"/>
  <c r="S1773" i="1" s="1"/>
  <c r="O1765" i="1"/>
  <c r="S1765" i="1" s="1" a="1"/>
  <c r="S1765" i="1" s="1"/>
  <c r="O1757" i="1"/>
  <c r="S1757" i="1" s="1" a="1"/>
  <c r="S1757" i="1" s="1"/>
  <c r="O1749" i="1"/>
  <c r="S1749" i="1" s="1" a="1"/>
  <c r="S1749" i="1" s="1"/>
  <c r="O1741" i="1"/>
  <c r="S1741" i="1" s="1" a="1"/>
  <c r="S1741" i="1" s="1"/>
  <c r="O1733" i="1"/>
  <c r="S1733" i="1" s="1" a="1"/>
  <c r="S1733" i="1" s="1"/>
  <c r="O1725" i="1"/>
  <c r="S1725" i="1" s="1" a="1"/>
  <c r="S1725" i="1" s="1"/>
  <c r="O1717" i="1"/>
  <c r="S1717" i="1" s="1" a="1"/>
  <c r="S1717" i="1" s="1"/>
  <c r="O1709" i="1"/>
  <c r="S1709" i="1" s="1" a="1"/>
  <c r="S1709" i="1" s="1"/>
  <c r="O1701" i="1"/>
  <c r="S1701" i="1" s="1" a="1"/>
  <c r="S1701" i="1" s="1"/>
  <c r="O1693" i="1"/>
  <c r="S1693" i="1" s="1" a="1"/>
  <c r="S1693" i="1" s="1"/>
  <c r="O1685" i="1"/>
  <c r="S1685" i="1" s="1" a="1"/>
  <c r="S1685" i="1" s="1"/>
  <c r="O1677" i="1"/>
  <c r="S1677" i="1" s="1" a="1"/>
  <c r="S1677" i="1" s="1"/>
  <c r="O1669" i="1"/>
  <c r="S1669" i="1" s="1" a="1"/>
  <c r="S1669" i="1" s="1"/>
  <c r="O1661" i="1"/>
  <c r="S1661" i="1" s="1" a="1"/>
  <c r="S1661" i="1" s="1"/>
  <c r="O1653" i="1"/>
  <c r="S1653" i="1" s="1" a="1"/>
  <c r="S1653" i="1" s="1"/>
  <c r="O1645" i="1"/>
  <c r="S1645" i="1" s="1" a="1"/>
  <c r="S1645" i="1" s="1"/>
  <c r="O1637" i="1"/>
  <c r="S1637" i="1" s="1" a="1"/>
  <c r="S1637" i="1" s="1"/>
  <c r="O1629" i="1"/>
  <c r="S1629" i="1" s="1" a="1"/>
  <c r="S1629" i="1" s="1"/>
  <c r="O1621" i="1"/>
  <c r="S1621" i="1" s="1" a="1"/>
  <c r="S1621" i="1" s="1"/>
  <c r="O1613" i="1"/>
  <c r="S1613" i="1" s="1" a="1"/>
  <c r="S1613" i="1" s="1"/>
  <c r="O1605" i="1"/>
  <c r="S1605" i="1" s="1" a="1"/>
  <c r="S1605" i="1" s="1"/>
  <c r="O1597" i="1"/>
  <c r="S1597" i="1" s="1" a="1"/>
  <c r="S1597" i="1" s="1"/>
  <c r="O1589" i="1"/>
  <c r="S1589" i="1" s="1" a="1"/>
  <c r="S1589" i="1" s="1"/>
  <c r="O1581" i="1"/>
  <c r="S1581" i="1" s="1" a="1"/>
  <c r="S1581" i="1" s="1"/>
  <c r="O1573" i="1"/>
  <c r="S1573" i="1" s="1" a="1"/>
  <c r="S1573" i="1" s="1"/>
  <c r="O1565" i="1"/>
  <c r="S1565" i="1" s="1" a="1"/>
  <c r="S1565" i="1" s="1"/>
  <c r="O1557" i="1"/>
  <c r="S1557" i="1" s="1" a="1"/>
  <c r="S1557" i="1" s="1"/>
  <c r="O1549" i="1"/>
  <c r="S1549" i="1" s="1" a="1"/>
  <c r="S1549" i="1" s="1"/>
  <c r="O1541" i="1"/>
  <c r="S1541" i="1" s="1" a="1"/>
  <c r="S1541" i="1" s="1"/>
  <c r="O1533" i="1"/>
  <c r="S1533" i="1" s="1" a="1"/>
  <c r="S1533" i="1" s="1"/>
  <c r="O1525" i="1"/>
  <c r="S1525" i="1" s="1" a="1"/>
  <c r="S1525" i="1" s="1"/>
  <c r="O1517" i="1"/>
  <c r="S1517" i="1" s="1" a="1"/>
  <c r="S1517" i="1" s="1"/>
  <c r="O1509" i="1"/>
  <c r="S1509" i="1" s="1" a="1"/>
  <c r="S1509" i="1" s="1"/>
  <c r="O1501" i="1"/>
  <c r="S1501" i="1" s="1" a="1"/>
  <c r="S1501" i="1" s="1"/>
  <c r="O1493" i="1"/>
  <c r="S1493" i="1" s="1" a="1"/>
  <c r="S1493" i="1" s="1"/>
  <c r="O1485" i="1"/>
  <c r="S1485" i="1" s="1" a="1"/>
  <c r="S1485" i="1" s="1"/>
  <c r="O1477" i="1"/>
  <c r="S1477" i="1" s="1" a="1"/>
  <c r="S1477" i="1" s="1"/>
  <c r="O1469" i="1"/>
  <c r="S1469" i="1" s="1" a="1"/>
  <c r="S1469" i="1" s="1"/>
  <c r="O1461" i="1"/>
  <c r="S1461" i="1" s="1" a="1"/>
  <c r="S1461" i="1" s="1"/>
  <c r="O1453" i="1"/>
  <c r="S1453" i="1" s="1" a="1"/>
  <c r="S1453" i="1" s="1"/>
  <c r="O1445" i="1"/>
  <c r="S1445" i="1" s="1" a="1"/>
  <c r="S1445" i="1" s="1"/>
  <c r="O1437" i="1"/>
  <c r="S1437" i="1" s="1" a="1"/>
  <c r="S1437" i="1" s="1"/>
  <c r="O1429" i="1"/>
  <c r="S1429" i="1" s="1" a="1"/>
  <c r="S1429" i="1" s="1"/>
  <c r="O1421" i="1"/>
  <c r="S1421" i="1" s="1" a="1"/>
  <c r="S1421" i="1" s="1"/>
  <c r="O1413" i="1"/>
  <c r="S1413" i="1" s="1" a="1"/>
  <c r="S1413" i="1" s="1"/>
  <c r="O1405" i="1"/>
  <c r="S1405" i="1" s="1" a="1"/>
  <c r="S1405" i="1" s="1"/>
  <c r="O1397" i="1"/>
  <c r="S1397" i="1" s="1" a="1"/>
  <c r="S1397" i="1" s="1"/>
  <c r="O1389" i="1"/>
  <c r="S1389" i="1" s="1" a="1"/>
  <c r="S1389" i="1" s="1"/>
  <c r="O1381" i="1"/>
  <c r="S1381" i="1" s="1" a="1"/>
  <c r="S1381" i="1" s="1"/>
  <c r="O1373" i="1"/>
  <c r="S1373" i="1" s="1" a="1"/>
  <c r="S1373" i="1" s="1"/>
  <c r="O1365" i="1"/>
  <c r="S1365" i="1" s="1" a="1"/>
  <c r="S1365" i="1" s="1"/>
  <c r="O1357" i="1"/>
  <c r="S1357" i="1" s="1" a="1"/>
  <c r="S1357" i="1" s="1"/>
  <c r="O1349" i="1"/>
  <c r="S1349" i="1" s="1" a="1"/>
  <c r="S1349" i="1" s="1"/>
  <c r="O1341" i="1"/>
  <c r="S1341" i="1" s="1" a="1"/>
  <c r="S1341" i="1" s="1"/>
  <c r="O1333" i="1"/>
  <c r="S1333" i="1" s="1" a="1"/>
  <c r="S1333" i="1" s="1"/>
  <c r="O1325" i="1"/>
  <c r="S1325" i="1" s="1" a="1"/>
  <c r="S1325" i="1" s="1"/>
  <c r="O1317" i="1"/>
  <c r="S1317" i="1" s="1" a="1"/>
  <c r="S1317" i="1" s="1"/>
  <c r="O1309" i="1"/>
  <c r="S1309" i="1" s="1" a="1"/>
  <c r="S1309" i="1" s="1"/>
  <c r="O1301" i="1"/>
  <c r="S1301" i="1" s="1" a="1"/>
  <c r="S1301" i="1" s="1"/>
  <c r="O1293" i="1"/>
  <c r="S1293" i="1" s="1" a="1"/>
  <c r="S1293" i="1" s="1"/>
  <c r="O1285" i="1"/>
  <c r="S1285" i="1" s="1" a="1"/>
  <c r="S1285" i="1" s="1"/>
  <c r="O1277" i="1"/>
  <c r="S1277" i="1" s="1" a="1"/>
  <c r="S1277" i="1" s="1"/>
  <c r="O1269" i="1"/>
  <c r="S1269" i="1" s="1" a="1"/>
  <c r="S1269" i="1" s="1"/>
  <c r="O1261" i="1"/>
  <c r="S1261" i="1" s="1" a="1"/>
  <c r="S1261" i="1" s="1"/>
  <c r="O1253" i="1"/>
  <c r="S1253" i="1" s="1" a="1"/>
  <c r="S1253" i="1" s="1"/>
  <c r="O1245" i="1"/>
  <c r="S1245" i="1" s="1" a="1"/>
  <c r="S1245" i="1" s="1"/>
  <c r="O1237" i="1"/>
  <c r="S1237" i="1" s="1" a="1"/>
  <c r="S1237" i="1" s="1"/>
  <c r="O1229" i="1"/>
  <c r="S1229" i="1" s="1" a="1"/>
  <c r="S1229" i="1" s="1"/>
  <c r="O1221" i="1"/>
  <c r="S1221" i="1" s="1" a="1"/>
  <c r="S1221" i="1" s="1"/>
  <c r="O1213" i="1"/>
  <c r="S1213" i="1" s="1" a="1"/>
  <c r="S1213" i="1" s="1"/>
  <c r="O1205" i="1"/>
  <c r="S1205" i="1" s="1" a="1"/>
  <c r="S1205" i="1" s="1"/>
  <c r="O1197" i="1"/>
  <c r="S1197" i="1" s="1" a="1"/>
  <c r="S1197" i="1" s="1"/>
  <c r="O1189" i="1"/>
  <c r="S1189" i="1" s="1" a="1"/>
  <c r="S1189" i="1" s="1"/>
  <c r="O1181" i="1"/>
  <c r="S1181" i="1" s="1" a="1"/>
  <c r="S1181" i="1" s="1"/>
  <c r="O1173" i="1"/>
  <c r="S1173" i="1" s="1" a="1"/>
  <c r="S1173" i="1" s="1"/>
  <c r="O1165" i="1"/>
  <c r="S1165" i="1" s="1" a="1"/>
  <c r="S1165" i="1" s="1"/>
  <c r="O1157" i="1"/>
  <c r="S1157" i="1" s="1" a="1"/>
  <c r="S1157" i="1" s="1"/>
  <c r="O1149" i="1"/>
  <c r="S1149" i="1" s="1" a="1"/>
  <c r="S1149" i="1" s="1"/>
  <c r="O1141" i="1"/>
  <c r="S1141" i="1" s="1" a="1"/>
  <c r="S1141" i="1" s="1"/>
  <c r="O1133" i="1"/>
  <c r="S1133" i="1" s="1" a="1"/>
  <c r="S1133" i="1" s="1"/>
  <c r="O1125" i="1"/>
  <c r="S1125" i="1" s="1" a="1"/>
  <c r="S1125" i="1" s="1"/>
  <c r="O1117" i="1"/>
  <c r="S1117" i="1" s="1" a="1"/>
  <c r="S1117" i="1" s="1"/>
  <c r="O1109" i="1"/>
  <c r="S1109" i="1" s="1" a="1"/>
  <c r="S1109" i="1" s="1"/>
  <c r="O1101" i="1"/>
  <c r="S1101" i="1" s="1" a="1"/>
  <c r="S1101" i="1" s="1"/>
  <c r="O1093" i="1"/>
  <c r="S1093" i="1" s="1" a="1"/>
  <c r="S1093" i="1" s="1"/>
  <c r="O1085" i="1"/>
  <c r="S1085" i="1" s="1" a="1"/>
  <c r="S1085" i="1" s="1"/>
  <c r="O1077" i="1"/>
  <c r="S1077" i="1" s="1" a="1"/>
  <c r="S1077" i="1" s="1"/>
  <c r="O1069" i="1"/>
  <c r="S1069" i="1" s="1" a="1"/>
  <c r="S1069" i="1" s="1"/>
  <c r="O1061" i="1"/>
  <c r="S1061" i="1" s="1" a="1"/>
  <c r="S1061" i="1" s="1"/>
  <c r="O1053" i="1"/>
  <c r="S1053" i="1" s="1" a="1"/>
  <c r="S1053" i="1" s="1"/>
  <c r="O1045" i="1"/>
  <c r="S1045" i="1" s="1" a="1"/>
  <c r="S1045" i="1" s="1"/>
  <c r="O1037" i="1"/>
  <c r="S1037" i="1" s="1" a="1"/>
  <c r="S1037" i="1" s="1"/>
  <c r="O1029" i="1"/>
  <c r="S1029" i="1" s="1" a="1"/>
  <c r="S1029" i="1" s="1"/>
  <c r="O1021" i="1"/>
  <c r="S1021" i="1" s="1" a="1"/>
  <c r="S1021" i="1" s="1"/>
  <c r="O1013" i="1"/>
  <c r="S1013" i="1" s="1" a="1"/>
  <c r="S1013" i="1" s="1"/>
  <c r="O1005" i="1"/>
  <c r="S1005" i="1" s="1" a="1"/>
  <c r="S1005" i="1" s="1"/>
  <c r="O997" i="1"/>
  <c r="S997" i="1" s="1" a="1"/>
  <c r="S997" i="1" s="1"/>
  <c r="O989" i="1"/>
  <c r="S989" i="1" s="1" a="1"/>
  <c r="S989" i="1" s="1"/>
  <c r="O981" i="1"/>
  <c r="S981" i="1" s="1" a="1"/>
  <c r="S981" i="1" s="1"/>
  <c r="O973" i="1"/>
  <c r="S973" i="1" s="1" a="1"/>
  <c r="S973" i="1" s="1"/>
  <c r="O965" i="1"/>
  <c r="S965" i="1" s="1" a="1"/>
  <c r="S965" i="1" s="1"/>
  <c r="O957" i="1"/>
  <c r="S957" i="1" s="1" a="1"/>
  <c r="S957" i="1" s="1"/>
  <c r="O949" i="1"/>
  <c r="S949" i="1" s="1" a="1"/>
  <c r="S949" i="1" s="1"/>
  <c r="O941" i="1"/>
  <c r="S941" i="1" s="1" a="1"/>
  <c r="S941" i="1" s="1"/>
  <c r="O933" i="1"/>
  <c r="S933" i="1" s="1" a="1"/>
  <c r="S933" i="1" s="1"/>
  <c r="O925" i="1"/>
  <c r="S925" i="1" s="1" a="1"/>
  <c r="S925" i="1" s="1"/>
  <c r="O917" i="1"/>
  <c r="S917" i="1" s="1" a="1"/>
  <c r="S917" i="1" s="1"/>
  <c r="O909" i="1"/>
  <c r="S909" i="1" s="1" a="1"/>
  <c r="S909" i="1" s="1"/>
  <c r="O901" i="1"/>
  <c r="S901" i="1" s="1" a="1"/>
  <c r="S901" i="1" s="1"/>
  <c r="O893" i="1"/>
  <c r="S893" i="1" s="1" a="1"/>
  <c r="S893" i="1" s="1"/>
  <c r="O885" i="1"/>
  <c r="S885" i="1" s="1" a="1"/>
  <c r="S885" i="1" s="1"/>
  <c r="O877" i="1"/>
  <c r="S877" i="1" s="1" a="1"/>
  <c r="S877" i="1" s="1"/>
  <c r="O869" i="1"/>
  <c r="S869" i="1" s="1" a="1"/>
  <c r="S869" i="1" s="1"/>
  <c r="O861" i="1"/>
  <c r="S861" i="1" s="1" a="1"/>
  <c r="S861" i="1" s="1"/>
  <c r="O853" i="1"/>
  <c r="S853" i="1" s="1" a="1"/>
  <c r="S853" i="1" s="1"/>
  <c r="O845" i="1"/>
  <c r="S845" i="1" s="1" a="1"/>
  <c r="S845" i="1" s="1"/>
  <c r="O837" i="1"/>
  <c r="S837" i="1" s="1" a="1"/>
  <c r="S837" i="1" s="1"/>
  <c r="O829" i="1"/>
  <c r="S829" i="1" s="1" a="1"/>
  <c r="S829" i="1" s="1"/>
  <c r="O821" i="1"/>
  <c r="S821" i="1" s="1" a="1"/>
  <c r="S821" i="1" s="1"/>
  <c r="O813" i="1"/>
  <c r="S813" i="1" s="1" a="1"/>
  <c r="S813" i="1" s="1"/>
  <c r="O805" i="1"/>
  <c r="S805" i="1" s="1" a="1"/>
  <c r="S805" i="1" s="1"/>
  <c r="O797" i="1"/>
  <c r="S797" i="1" s="1" a="1"/>
  <c r="S797" i="1" s="1"/>
  <c r="O789" i="1"/>
  <c r="S789" i="1" s="1" a="1"/>
  <c r="S789" i="1" s="1"/>
  <c r="O781" i="1"/>
  <c r="S781" i="1" s="1" a="1"/>
  <c r="S781" i="1" s="1"/>
  <c r="O773" i="1"/>
  <c r="S773" i="1" s="1" a="1"/>
  <c r="S773" i="1" s="1"/>
  <c r="O765" i="1"/>
  <c r="S765" i="1" s="1" a="1"/>
  <c r="S765" i="1" s="1"/>
  <c r="O757" i="1"/>
  <c r="S757" i="1" s="1" a="1"/>
  <c r="S757" i="1" s="1"/>
  <c r="O749" i="1"/>
  <c r="S749" i="1" s="1" a="1"/>
  <c r="S749" i="1" s="1"/>
  <c r="O741" i="1"/>
  <c r="S741" i="1" s="1" a="1"/>
  <c r="S741" i="1" s="1"/>
  <c r="O733" i="1"/>
  <c r="S733" i="1" s="1" a="1"/>
  <c r="S733" i="1" s="1"/>
  <c r="O725" i="1"/>
  <c r="S725" i="1" s="1" a="1"/>
  <c r="S725" i="1" s="1"/>
  <c r="O717" i="1"/>
  <c r="S717" i="1" s="1" a="1"/>
  <c r="S717" i="1" s="1"/>
  <c r="O709" i="1"/>
  <c r="S709" i="1" s="1" a="1"/>
  <c r="S709" i="1" s="1"/>
  <c r="O701" i="1"/>
  <c r="S701" i="1" s="1" a="1"/>
  <c r="S701" i="1" s="1"/>
  <c r="O693" i="1"/>
  <c r="S693" i="1" s="1" a="1"/>
  <c r="S693" i="1" s="1"/>
  <c r="O685" i="1"/>
  <c r="S685" i="1" s="1" a="1"/>
  <c r="S685" i="1" s="1"/>
  <c r="O677" i="1"/>
  <c r="S677" i="1" s="1" a="1"/>
  <c r="S677" i="1" s="1"/>
  <c r="O669" i="1"/>
  <c r="S669" i="1" s="1" a="1"/>
  <c r="S669" i="1" s="1"/>
  <c r="O661" i="1"/>
  <c r="S661" i="1" s="1" a="1"/>
  <c r="S661" i="1" s="1"/>
  <c r="O653" i="1"/>
  <c r="S653" i="1" s="1" a="1"/>
  <c r="S653" i="1" s="1"/>
  <c r="O645" i="1"/>
  <c r="S645" i="1" s="1" a="1"/>
  <c r="S645" i="1" s="1"/>
  <c r="O637" i="1"/>
  <c r="S637" i="1" s="1" a="1"/>
  <c r="S637" i="1" s="1"/>
  <c r="O629" i="1"/>
  <c r="S629" i="1" s="1" a="1"/>
  <c r="S629" i="1" s="1"/>
  <c r="O621" i="1"/>
  <c r="S621" i="1" s="1" a="1"/>
  <c r="S621" i="1" s="1"/>
  <c r="O613" i="1"/>
  <c r="S613" i="1" s="1" a="1"/>
  <c r="S613" i="1" s="1"/>
  <c r="O605" i="1"/>
  <c r="S605" i="1" s="1" a="1"/>
  <c r="S605" i="1" s="1"/>
  <c r="O597" i="1"/>
  <c r="S597" i="1" s="1" a="1"/>
  <c r="S597" i="1" s="1"/>
  <c r="O589" i="1"/>
  <c r="S589" i="1" s="1" a="1"/>
  <c r="S589" i="1" s="1"/>
  <c r="O581" i="1"/>
  <c r="S581" i="1" s="1" a="1"/>
  <c r="S581" i="1" s="1"/>
  <c r="O573" i="1"/>
  <c r="S573" i="1" s="1" a="1"/>
  <c r="S573" i="1" s="1"/>
  <c r="O565" i="1"/>
  <c r="S565" i="1" s="1" a="1"/>
  <c r="S565" i="1" s="1"/>
  <c r="O557" i="1"/>
  <c r="S557" i="1" s="1" a="1"/>
  <c r="S557" i="1" s="1"/>
  <c r="O549" i="1"/>
  <c r="S549" i="1" s="1" a="1"/>
  <c r="S549" i="1" s="1"/>
  <c r="O541" i="1"/>
  <c r="S541" i="1" s="1" a="1"/>
  <c r="S541" i="1" s="1"/>
  <c r="O533" i="1"/>
  <c r="S533" i="1" s="1" a="1"/>
  <c r="S533" i="1" s="1"/>
  <c r="O525" i="1"/>
  <c r="S525" i="1" s="1" a="1"/>
  <c r="S525" i="1" s="1"/>
  <c r="O517" i="1"/>
  <c r="S517" i="1" s="1" a="1"/>
  <c r="S517" i="1" s="1"/>
  <c r="O509" i="1"/>
  <c r="S509" i="1" s="1" a="1"/>
  <c r="S509" i="1" s="1"/>
  <c r="O501" i="1"/>
  <c r="S501" i="1" s="1" a="1"/>
  <c r="S501" i="1" s="1"/>
  <c r="O493" i="1"/>
  <c r="S493" i="1" s="1" a="1"/>
  <c r="S493" i="1" s="1"/>
  <c r="O485" i="1"/>
  <c r="S485" i="1" s="1" a="1"/>
  <c r="S485" i="1" s="1"/>
  <c r="O477" i="1"/>
  <c r="S477" i="1" s="1" a="1"/>
  <c r="S477" i="1" s="1"/>
  <c r="O469" i="1"/>
  <c r="S469" i="1" s="1" a="1"/>
  <c r="S469" i="1" s="1"/>
  <c r="O461" i="1"/>
  <c r="S461" i="1" s="1" a="1"/>
  <c r="S461" i="1" s="1"/>
  <c r="O453" i="1"/>
  <c r="S453" i="1" s="1" a="1"/>
  <c r="S453" i="1" s="1"/>
  <c r="O445" i="1"/>
  <c r="S445" i="1" s="1" a="1"/>
  <c r="S445" i="1" s="1"/>
  <c r="O437" i="1"/>
  <c r="S437" i="1" s="1" a="1"/>
  <c r="S437" i="1" s="1"/>
  <c r="O429" i="1"/>
  <c r="S429" i="1" s="1" a="1"/>
  <c r="S429" i="1" s="1"/>
  <c r="O421" i="1"/>
  <c r="S421" i="1" s="1" a="1"/>
  <c r="S421" i="1" s="1"/>
  <c r="O413" i="1"/>
  <c r="S413" i="1" s="1" a="1"/>
  <c r="S413" i="1" s="1"/>
  <c r="O405" i="1"/>
  <c r="S405" i="1" s="1" a="1"/>
  <c r="S405" i="1" s="1"/>
  <c r="O397" i="1"/>
  <c r="S397" i="1" s="1" a="1"/>
  <c r="S397" i="1" s="1"/>
  <c r="O389" i="1"/>
  <c r="S389" i="1" s="1" a="1"/>
  <c r="S389" i="1" s="1"/>
  <c r="O381" i="1"/>
  <c r="S381" i="1" s="1" a="1"/>
  <c r="S381" i="1" s="1"/>
  <c r="O373" i="1"/>
  <c r="S373" i="1" s="1" a="1"/>
  <c r="S373" i="1" s="1"/>
  <c r="O365" i="1"/>
  <c r="S365" i="1" s="1" a="1"/>
  <c r="S365" i="1" s="1"/>
  <c r="O357" i="1"/>
  <c r="S357" i="1" s="1" a="1"/>
  <c r="S357" i="1" s="1"/>
  <c r="O349" i="1"/>
  <c r="S349" i="1" s="1" a="1"/>
  <c r="S349" i="1" s="1"/>
  <c r="O341" i="1"/>
  <c r="S341" i="1" s="1" a="1"/>
  <c r="S341" i="1" s="1"/>
  <c r="O333" i="1"/>
  <c r="S333" i="1" s="1" a="1"/>
  <c r="S333" i="1" s="1"/>
  <c r="O325" i="1"/>
  <c r="S325" i="1" s="1" a="1"/>
  <c r="S325" i="1" s="1"/>
  <c r="O317" i="1"/>
  <c r="S317" i="1" s="1" a="1"/>
  <c r="S317" i="1" s="1"/>
  <c r="O309" i="1"/>
  <c r="S309" i="1" s="1" a="1"/>
  <c r="S309" i="1" s="1"/>
  <c r="O301" i="1"/>
  <c r="S301" i="1" s="1" a="1"/>
  <c r="S301" i="1" s="1"/>
  <c r="O293" i="1"/>
  <c r="S293" i="1" s="1" a="1"/>
  <c r="S293" i="1" s="1"/>
  <c r="O285" i="1"/>
  <c r="S285" i="1" s="1" a="1"/>
  <c r="S285" i="1" s="1"/>
  <c r="O277" i="1"/>
  <c r="S277" i="1" s="1" a="1"/>
  <c r="S277" i="1" s="1"/>
  <c r="O269" i="1"/>
  <c r="S269" i="1" s="1" a="1"/>
  <c r="S269" i="1" s="1"/>
  <c r="O261" i="1"/>
  <c r="S261" i="1" s="1" a="1"/>
  <c r="S261" i="1" s="1"/>
  <c r="O253" i="1"/>
  <c r="S253" i="1" s="1" a="1"/>
  <c r="S253" i="1" s="1"/>
  <c r="O245" i="1"/>
  <c r="S245" i="1" s="1" a="1"/>
  <c r="S245" i="1" s="1"/>
  <c r="O237" i="1"/>
  <c r="S237" i="1" s="1" a="1"/>
  <c r="S237" i="1" s="1"/>
  <c r="O229" i="1"/>
  <c r="S229" i="1" s="1" a="1"/>
  <c r="S229" i="1" s="1"/>
  <c r="O221" i="1"/>
  <c r="S221" i="1" s="1" a="1"/>
  <c r="S221" i="1" s="1"/>
  <c r="O213" i="1"/>
  <c r="S213" i="1" s="1" a="1"/>
  <c r="S213" i="1" s="1"/>
  <c r="O205" i="1"/>
  <c r="S205" i="1" s="1" a="1"/>
  <c r="S205" i="1" s="1"/>
  <c r="O197" i="1"/>
  <c r="S197" i="1" s="1" a="1"/>
  <c r="S197" i="1" s="1"/>
  <c r="O189" i="1"/>
  <c r="S189" i="1" s="1" a="1"/>
  <c r="S189" i="1" s="1"/>
  <c r="O181" i="1"/>
  <c r="S181" i="1" s="1" a="1"/>
  <c r="S181" i="1" s="1"/>
  <c r="O173" i="1"/>
  <c r="S173" i="1" s="1" a="1"/>
  <c r="S173" i="1" s="1"/>
  <c r="O165" i="1"/>
  <c r="S165" i="1" s="1" a="1"/>
  <c r="S165" i="1" s="1"/>
  <c r="O157" i="1"/>
  <c r="S157" i="1" s="1" a="1"/>
  <c r="S157" i="1" s="1"/>
  <c r="O149" i="1"/>
  <c r="S149" i="1" s="1" a="1"/>
  <c r="S149" i="1" s="1"/>
  <c r="O141" i="1"/>
  <c r="S141" i="1" s="1" a="1"/>
  <c r="S141" i="1" s="1"/>
  <c r="O133" i="1"/>
  <c r="S133" i="1" s="1" a="1"/>
  <c r="S133" i="1" s="1"/>
  <c r="O125" i="1"/>
  <c r="S125" i="1" s="1" a="1"/>
  <c r="S125" i="1" s="1"/>
  <c r="O117" i="1"/>
  <c r="S117" i="1" s="1" a="1"/>
  <c r="S117" i="1" s="1"/>
  <c r="O109" i="1"/>
  <c r="S109" i="1" s="1" a="1"/>
  <c r="S109" i="1" s="1"/>
  <c r="O101" i="1"/>
  <c r="S101" i="1" s="1" a="1"/>
  <c r="S101" i="1" s="1"/>
  <c r="O93" i="1"/>
  <c r="S93" i="1" s="1" a="1"/>
  <c r="S93" i="1" s="1"/>
  <c r="O85" i="1"/>
  <c r="S85" i="1" s="1" a="1"/>
  <c r="S85" i="1" s="1"/>
  <c r="O77" i="1"/>
  <c r="S77" i="1" s="1" a="1"/>
  <c r="S77" i="1" s="1"/>
  <c r="O69" i="1"/>
  <c r="S69" i="1" s="1" a="1"/>
  <c r="S69" i="1" s="1"/>
  <c r="O61" i="1"/>
  <c r="S61" i="1" s="1" a="1"/>
  <c r="S61" i="1" s="1"/>
  <c r="O53" i="1"/>
  <c r="S53" i="1" s="1" a="1"/>
  <c r="S53" i="1" s="1"/>
  <c r="O45" i="1"/>
  <c r="S45" i="1" s="1" a="1"/>
  <c r="S45" i="1" s="1"/>
  <c r="O37" i="1"/>
  <c r="S37" i="1" s="1" a="1"/>
  <c r="S37" i="1" s="1"/>
  <c r="O29" i="1"/>
  <c r="S29" i="1" s="1" a="1"/>
  <c r="S29" i="1" s="1"/>
  <c r="O21" i="1"/>
  <c r="S21" i="1" s="1" a="1"/>
  <c r="S21" i="1" s="1"/>
  <c r="O13" i="1"/>
  <c r="S13" i="1" s="1" a="1"/>
  <c r="S13" i="1" s="1"/>
  <c r="O5" i="1"/>
  <c r="S5" i="1" s="1" a="1"/>
  <c r="S5" i="1" s="1"/>
  <c r="O4036" i="1"/>
  <c r="S4036" i="1" s="1" a="1"/>
  <c r="S4036" i="1" s="1"/>
  <c r="O4028" i="1"/>
  <c r="S4028" i="1" s="1" a="1"/>
  <c r="S4028" i="1" s="1"/>
  <c r="O4020" i="1"/>
  <c r="S4020" i="1" s="1" a="1"/>
  <c r="S4020" i="1" s="1"/>
  <c r="O4012" i="1"/>
  <c r="S4012" i="1" s="1" a="1"/>
  <c r="S4012" i="1" s="1"/>
  <c r="O4004" i="1"/>
  <c r="S4004" i="1" s="1" a="1"/>
  <c r="S4004" i="1" s="1"/>
  <c r="O3996" i="1"/>
  <c r="S3996" i="1" s="1" a="1"/>
  <c r="S3996" i="1" s="1"/>
  <c r="O3988" i="1"/>
  <c r="S3988" i="1" s="1" a="1"/>
  <c r="S3988" i="1" s="1"/>
  <c r="O3980" i="1"/>
  <c r="S3980" i="1" s="1" a="1"/>
  <c r="S3980" i="1" s="1"/>
  <c r="O3972" i="1"/>
  <c r="S3972" i="1" s="1" a="1"/>
  <c r="S3972" i="1" s="1"/>
  <c r="O3964" i="1"/>
  <c r="S3964" i="1" s="1" a="1"/>
  <c r="S3964" i="1" s="1"/>
  <c r="O3956" i="1"/>
  <c r="S3956" i="1" s="1" a="1"/>
  <c r="S3956" i="1" s="1"/>
  <c r="O3948" i="1"/>
  <c r="S3948" i="1" s="1" a="1"/>
  <c r="S3948" i="1" s="1"/>
  <c r="O3940" i="1"/>
  <c r="S3940" i="1" s="1" a="1"/>
  <c r="S3940" i="1" s="1"/>
  <c r="O3932" i="1"/>
  <c r="S3932" i="1" s="1" a="1"/>
  <c r="S3932" i="1" s="1"/>
  <c r="O3924" i="1"/>
  <c r="S3924" i="1" s="1" a="1"/>
  <c r="S3924" i="1" s="1"/>
  <c r="O3916" i="1"/>
  <c r="S3916" i="1" s="1" a="1"/>
  <c r="S3916" i="1" s="1"/>
  <c r="O3908" i="1"/>
  <c r="S3908" i="1" s="1" a="1"/>
  <c r="S3908" i="1" s="1"/>
  <c r="O3900" i="1"/>
  <c r="S3900" i="1" s="1" a="1"/>
  <c r="S3900" i="1" s="1"/>
  <c r="O3892" i="1"/>
  <c r="S3892" i="1" s="1" a="1"/>
  <c r="S3892" i="1" s="1"/>
  <c r="O3884" i="1"/>
  <c r="S3884" i="1" s="1" a="1"/>
  <c r="S3884" i="1" s="1"/>
  <c r="O3876" i="1"/>
  <c r="S3876" i="1" s="1" a="1"/>
  <c r="S3876" i="1" s="1"/>
  <c r="O3868" i="1"/>
  <c r="S3868" i="1" s="1" a="1"/>
  <c r="S3868" i="1" s="1"/>
  <c r="O3860" i="1"/>
  <c r="S3860" i="1" s="1" a="1"/>
  <c r="S3860" i="1" s="1"/>
  <c r="O3852" i="1"/>
  <c r="S3852" i="1" s="1" a="1"/>
  <c r="S3852" i="1" s="1"/>
  <c r="O3844" i="1"/>
  <c r="S3844" i="1" s="1" a="1"/>
  <c r="S3844" i="1" s="1"/>
  <c r="O3836" i="1"/>
  <c r="S3836" i="1" s="1" a="1"/>
  <c r="S3836" i="1" s="1"/>
  <c r="O3828" i="1"/>
  <c r="S3828" i="1" s="1" a="1"/>
  <c r="S3828" i="1" s="1"/>
  <c r="O3820" i="1"/>
  <c r="S3820" i="1" s="1" a="1"/>
  <c r="S3820" i="1" s="1"/>
  <c r="O3812" i="1"/>
  <c r="S3812" i="1" s="1" a="1"/>
  <c r="S3812" i="1" s="1"/>
  <c r="O3804" i="1"/>
  <c r="S3804" i="1" s="1" a="1"/>
  <c r="S3804" i="1" s="1"/>
  <c r="O3796" i="1"/>
  <c r="S3796" i="1" s="1" a="1"/>
  <c r="S3796" i="1" s="1"/>
  <c r="O3788" i="1"/>
  <c r="S3788" i="1" s="1" a="1"/>
  <c r="S3788" i="1" s="1"/>
  <c r="O3780" i="1"/>
  <c r="S3780" i="1" s="1" a="1"/>
  <c r="S3780" i="1" s="1"/>
  <c r="O3772" i="1"/>
  <c r="S3772" i="1" s="1" a="1"/>
  <c r="S3772" i="1" s="1"/>
  <c r="O3764" i="1"/>
  <c r="S3764" i="1" s="1" a="1"/>
  <c r="S3764" i="1" s="1"/>
  <c r="O3756" i="1"/>
  <c r="S3756" i="1" s="1" a="1"/>
  <c r="S3756" i="1" s="1"/>
  <c r="O3748" i="1"/>
  <c r="S3748" i="1" s="1" a="1"/>
  <c r="S3748" i="1" s="1"/>
  <c r="O3740" i="1"/>
  <c r="S3740" i="1" s="1" a="1"/>
  <c r="S3740" i="1" s="1"/>
  <c r="O3732" i="1"/>
  <c r="S3732" i="1" s="1" a="1"/>
  <c r="S3732" i="1" s="1"/>
  <c r="O3724" i="1"/>
  <c r="S3724" i="1" s="1" a="1"/>
  <c r="S3724" i="1" s="1"/>
  <c r="O3716" i="1"/>
  <c r="S3716" i="1" s="1" a="1"/>
  <c r="S3716" i="1" s="1"/>
  <c r="O3708" i="1"/>
  <c r="S3708" i="1" s="1" a="1"/>
  <c r="S3708" i="1" s="1"/>
  <c r="O3700" i="1"/>
  <c r="S3700" i="1" s="1" a="1"/>
  <c r="S3700" i="1" s="1"/>
  <c r="O3692" i="1"/>
  <c r="S3692" i="1" s="1" a="1"/>
  <c r="S3692" i="1" s="1"/>
  <c r="O3684" i="1"/>
  <c r="S3684" i="1" s="1" a="1"/>
  <c r="S3684" i="1" s="1"/>
  <c r="O3676" i="1"/>
  <c r="S3676" i="1" s="1" a="1"/>
  <c r="S3676" i="1" s="1"/>
  <c r="O3668" i="1"/>
  <c r="S3668" i="1" s="1" a="1"/>
  <c r="S3668" i="1" s="1"/>
  <c r="O3660" i="1"/>
  <c r="S3660" i="1" s="1" a="1"/>
  <c r="S3660" i="1" s="1"/>
  <c r="O3652" i="1"/>
  <c r="S3652" i="1" s="1" a="1"/>
  <c r="S3652" i="1" s="1"/>
  <c r="O3644" i="1"/>
  <c r="S3644" i="1" s="1" a="1"/>
  <c r="S3644" i="1" s="1"/>
  <c r="O3636" i="1"/>
  <c r="S3636" i="1" s="1" a="1"/>
  <c r="S3636" i="1" s="1"/>
  <c r="O3628" i="1"/>
  <c r="S3628" i="1" s="1" a="1"/>
  <c r="S3628" i="1" s="1"/>
  <c r="O3620" i="1"/>
  <c r="S3620" i="1" s="1" a="1"/>
  <c r="S3620" i="1" s="1"/>
  <c r="O3612" i="1"/>
  <c r="S3612" i="1" s="1" a="1"/>
  <c r="S3612" i="1" s="1"/>
  <c r="O3604" i="1"/>
  <c r="S3604" i="1" s="1" a="1"/>
  <c r="S3604" i="1" s="1"/>
  <c r="O3596" i="1"/>
  <c r="S3596" i="1" s="1" a="1"/>
  <c r="S3596" i="1" s="1"/>
  <c r="O3588" i="1"/>
  <c r="S3588" i="1" s="1" a="1"/>
  <c r="S3588" i="1" s="1"/>
  <c r="O3580" i="1"/>
  <c r="S3580" i="1" s="1" a="1"/>
  <c r="S3580" i="1" s="1"/>
  <c r="O3572" i="1"/>
  <c r="S3572" i="1" s="1" a="1"/>
  <c r="S3572" i="1" s="1"/>
  <c r="O3564" i="1"/>
  <c r="S3564" i="1" s="1" a="1"/>
  <c r="S3564" i="1" s="1"/>
  <c r="O3556" i="1"/>
  <c r="S3556" i="1" s="1" a="1"/>
  <c r="S3556" i="1" s="1"/>
  <c r="O3548" i="1"/>
  <c r="S3548" i="1" s="1" a="1"/>
  <c r="S3548" i="1" s="1"/>
  <c r="O3540" i="1"/>
  <c r="S3540" i="1" s="1" a="1"/>
  <c r="S3540" i="1" s="1"/>
  <c r="O3532" i="1"/>
  <c r="S3532" i="1" s="1" a="1"/>
  <c r="S3532" i="1" s="1"/>
  <c r="O3524" i="1"/>
  <c r="S3524" i="1" s="1" a="1"/>
  <c r="S3524" i="1" s="1"/>
  <c r="O3516" i="1"/>
  <c r="S3516" i="1" s="1" a="1"/>
  <c r="S3516" i="1" s="1"/>
  <c r="O3508" i="1"/>
  <c r="S3508" i="1" s="1" a="1"/>
  <c r="S3508" i="1" s="1"/>
  <c r="O3500" i="1"/>
  <c r="S3500" i="1" s="1" a="1"/>
  <c r="S3500" i="1" s="1"/>
  <c r="O3492" i="1"/>
  <c r="S3492" i="1" s="1" a="1"/>
  <c r="S3492" i="1" s="1"/>
  <c r="O3484" i="1"/>
  <c r="S3484" i="1" s="1" a="1"/>
  <c r="S3484" i="1" s="1"/>
  <c r="O3476" i="1"/>
  <c r="S3476" i="1" s="1" a="1"/>
  <c r="S3476" i="1" s="1"/>
  <c r="O3468" i="1"/>
  <c r="S3468" i="1" s="1" a="1"/>
  <c r="S3468" i="1" s="1"/>
  <c r="O3460" i="1"/>
  <c r="S3460" i="1" s="1" a="1"/>
  <c r="S3460" i="1" s="1"/>
  <c r="O3452" i="1"/>
  <c r="S3452" i="1" s="1" a="1"/>
  <c r="S3452" i="1" s="1"/>
  <c r="O3444" i="1"/>
  <c r="S3444" i="1" s="1" a="1"/>
  <c r="S3444" i="1" s="1"/>
  <c r="O3436" i="1"/>
  <c r="S3436" i="1" s="1" a="1"/>
  <c r="S3436" i="1" s="1"/>
  <c r="O3428" i="1"/>
  <c r="S3428" i="1" s="1" a="1"/>
  <c r="S3428" i="1" s="1"/>
  <c r="O3420" i="1"/>
  <c r="S3420" i="1" s="1" a="1"/>
  <c r="S3420" i="1" s="1"/>
  <c r="O3412" i="1"/>
  <c r="S3412" i="1" s="1" a="1"/>
  <c r="S3412" i="1" s="1"/>
  <c r="O3404" i="1"/>
  <c r="S3404" i="1" s="1" a="1"/>
  <c r="S3404" i="1" s="1"/>
  <c r="O3396" i="1"/>
  <c r="S3396" i="1" s="1" a="1"/>
  <c r="S3396" i="1" s="1"/>
  <c r="O3388" i="1"/>
  <c r="S3388" i="1" s="1" a="1"/>
  <c r="S3388" i="1" s="1"/>
  <c r="O3380" i="1"/>
  <c r="S3380" i="1" s="1" a="1"/>
  <c r="S3380" i="1" s="1"/>
  <c r="O3372" i="1"/>
  <c r="S3372" i="1" s="1" a="1"/>
  <c r="S3372" i="1" s="1"/>
  <c r="O3364" i="1"/>
  <c r="S3364" i="1" s="1" a="1"/>
  <c r="S3364" i="1" s="1"/>
  <c r="O3356" i="1"/>
  <c r="S3356" i="1" s="1" a="1"/>
  <c r="S3356" i="1" s="1"/>
  <c r="O3348" i="1"/>
  <c r="S3348" i="1" s="1" a="1"/>
  <c r="S3348" i="1" s="1"/>
  <c r="O3340" i="1"/>
  <c r="S3340" i="1" s="1" a="1"/>
  <c r="S3340" i="1" s="1"/>
  <c r="O3332" i="1"/>
  <c r="S3332" i="1" s="1" a="1"/>
  <c r="S3332" i="1" s="1"/>
  <c r="O3324" i="1"/>
  <c r="S3324" i="1" s="1" a="1"/>
  <c r="S3324" i="1" s="1"/>
  <c r="O3316" i="1"/>
  <c r="S3316" i="1" s="1" a="1"/>
  <c r="S3316" i="1" s="1"/>
  <c r="O3308" i="1"/>
  <c r="S3308" i="1" s="1" a="1"/>
  <c r="S3308" i="1" s="1"/>
  <c r="O3300" i="1"/>
  <c r="S3300" i="1" s="1" a="1"/>
  <c r="S3300" i="1" s="1"/>
  <c r="O3292" i="1"/>
  <c r="S3292" i="1" s="1" a="1"/>
  <c r="S3292" i="1" s="1"/>
  <c r="O3284" i="1"/>
  <c r="S3284" i="1" s="1" a="1"/>
  <c r="S3284" i="1" s="1"/>
  <c r="O3276" i="1"/>
  <c r="S3276" i="1" s="1" a="1"/>
  <c r="S3276" i="1" s="1"/>
  <c r="O3268" i="1"/>
  <c r="S3268" i="1" s="1" a="1"/>
  <c r="S3268" i="1" s="1"/>
  <c r="O3260" i="1"/>
  <c r="S3260" i="1" s="1" a="1"/>
  <c r="S3260" i="1" s="1"/>
  <c r="O3252" i="1"/>
  <c r="S3252" i="1" s="1" a="1"/>
  <c r="S3252" i="1" s="1"/>
  <c r="O3244" i="1"/>
  <c r="S3244" i="1" s="1" a="1"/>
  <c r="S3244" i="1" s="1"/>
  <c r="O3236" i="1"/>
  <c r="S3236" i="1" s="1" a="1"/>
  <c r="S3236" i="1" s="1"/>
  <c r="O3228" i="1"/>
  <c r="S3228" i="1" s="1" a="1"/>
  <c r="S3228" i="1" s="1"/>
  <c r="O3220" i="1"/>
  <c r="S3220" i="1" s="1" a="1"/>
  <c r="S3220" i="1" s="1"/>
  <c r="O3212" i="1"/>
  <c r="S3212" i="1" s="1" a="1"/>
  <c r="S3212" i="1" s="1"/>
  <c r="O3204" i="1"/>
  <c r="S3204" i="1" s="1" a="1"/>
  <c r="S3204" i="1" s="1"/>
  <c r="O3196" i="1"/>
  <c r="S3196" i="1" s="1" a="1"/>
  <c r="S3196" i="1" s="1"/>
  <c r="O3188" i="1"/>
  <c r="S3188" i="1" s="1" a="1"/>
  <c r="S3188" i="1" s="1"/>
  <c r="O3180" i="1"/>
  <c r="S3180" i="1" s="1" a="1"/>
  <c r="S3180" i="1" s="1"/>
  <c r="O3172" i="1"/>
  <c r="S3172" i="1" s="1" a="1"/>
  <c r="S3172" i="1" s="1"/>
  <c r="O3164" i="1"/>
  <c r="S3164" i="1" s="1" a="1"/>
  <c r="S3164" i="1" s="1"/>
  <c r="O3156" i="1"/>
  <c r="S3156" i="1" s="1" a="1"/>
  <c r="S3156" i="1" s="1"/>
  <c r="O3148" i="1"/>
  <c r="S3148" i="1" s="1" a="1"/>
  <c r="S3148" i="1" s="1"/>
  <c r="O3140" i="1"/>
  <c r="S3140" i="1" s="1" a="1"/>
  <c r="S3140" i="1" s="1"/>
  <c r="O3132" i="1"/>
  <c r="S3132" i="1" s="1" a="1"/>
  <c r="S3132" i="1" s="1"/>
  <c r="O3124" i="1"/>
  <c r="S3124" i="1" s="1" a="1"/>
  <c r="S3124" i="1" s="1"/>
  <c r="O3116" i="1"/>
  <c r="S3116" i="1" s="1" a="1"/>
  <c r="S3116" i="1" s="1"/>
  <c r="O3108" i="1"/>
  <c r="S3108" i="1" s="1" a="1"/>
  <c r="S3108" i="1" s="1"/>
  <c r="O3100" i="1"/>
  <c r="S3100" i="1" s="1" a="1"/>
  <c r="S3100" i="1" s="1"/>
  <c r="O3092" i="1"/>
  <c r="S3092" i="1" s="1" a="1"/>
  <c r="S3092" i="1" s="1"/>
  <c r="O3084" i="1"/>
  <c r="S3084" i="1" s="1" a="1"/>
  <c r="S3084" i="1" s="1"/>
  <c r="O3076" i="1"/>
  <c r="S3076" i="1" s="1" a="1"/>
  <c r="S3076" i="1" s="1"/>
  <c r="O3068" i="1"/>
  <c r="S3068" i="1" s="1" a="1"/>
  <c r="S3068" i="1" s="1"/>
  <c r="O3060" i="1"/>
  <c r="S3060" i="1" s="1" a="1"/>
  <c r="S3060" i="1" s="1"/>
  <c r="O3052" i="1"/>
  <c r="S3052" i="1" s="1" a="1"/>
  <c r="S3052" i="1" s="1"/>
  <c r="O3044" i="1"/>
  <c r="S3044" i="1" s="1" a="1"/>
  <c r="S3044" i="1" s="1"/>
  <c r="O3036" i="1"/>
  <c r="S3036" i="1" s="1" a="1"/>
  <c r="S3036" i="1" s="1"/>
  <c r="O3028" i="1"/>
  <c r="S3028" i="1" s="1" a="1"/>
  <c r="S3028" i="1" s="1"/>
  <c r="O3020" i="1"/>
  <c r="S3020" i="1" s="1" a="1"/>
  <c r="S3020" i="1" s="1"/>
  <c r="O3012" i="1"/>
  <c r="S3012" i="1" s="1" a="1"/>
  <c r="S3012" i="1" s="1"/>
  <c r="O3004" i="1"/>
  <c r="S3004" i="1" s="1" a="1"/>
  <c r="S3004" i="1" s="1"/>
  <c r="O2996" i="1"/>
  <c r="S2996" i="1" s="1" a="1"/>
  <c r="S2996" i="1" s="1"/>
  <c r="O2988" i="1"/>
  <c r="S2988" i="1" s="1" a="1"/>
  <c r="S2988" i="1" s="1"/>
  <c r="O2980" i="1"/>
  <c r="S2980" i="1" s="1" a="1"/>
  <c r="S2980" i="1" s="1"/>
  <c r="O2972" i="1"/>
  <c r="S2972" i="1" s="1" a="1"/>
  <c r="S2972" i="1" s="1"/>
  <c r="O2964" i="1"/>
  <c r="S2964" i="1" s="1" a="1"/>
  <c r="S2964" i="1" s="1"/>
  <c r="O2956" i="1"/>
  <c r="S2956" i="1" s="1" a="1"/>
  <c r="S2956" i="1" s="1"/>
  <c r="O2948" i="1"/>
  <c r="S2948" i="1" s="1" a="1"/>
  <c r="S2948" i="1" s="1"/>
  <c r="O2940" i="1"/>
  <c r="S2940" i="1" s="1" a="1"/>
  <c r="S2940" i="1" s="1"/>
  <c r="O2932" i="1"/>
  <c r="S2932" i="1" s="1" a="1"/>
  <c r="S2932" i="1" s="1"/>
  <c r="O2924" i="1"/>
  <c r="S2924" i="1" s="1" a="1"/>
  <c r="S2924" i="1" s="1"/>
  <c r="O2916" i="1"/>
  <c r="S2916" i="1" s="1" a="1"/>
  <c r="S2916" i="1" s="1"/>
  <c r="O2908" i="1"/>
  <c r="S2908" i="1" s="1" a="1"/>
  <c r="S2908" i="1" s="1"/>
  <c r="O2900" i="1"/>
  <c r="S2900" i="1" s="1" a="1"/>
  <c r="S2900" i="1" s="1"/>
  <c r="O2892" i="1"/>
  <c r="S2892" i="1" s="1" a="1"/>
  <c r="S2892" i="1" s="1"/>
  <c r="O2884" i="1"/>
  <c r="S2884" i="1" s="1" a="1"/>
  <c r="S2884" i="1" s="1"/>
  <c r="O2876" i="1"/>
  <c r="S2876" i="1" s="1" a="1"/>
  <c r="S2876" i="1" s="1"/>
  <c r="O2868" i="1"/>
  <c r="S2868" i="1" s="1" a="1"/>
  <c r="S2868" i="1" s="1"/>
  <c r="O2860" i="1"/>
  <c r="S2860" i="1" s="1" a="1"/>
  <c r="S2860" i="1" s="1"/>
  <c r="O2852" i="1"/>
  <c r="S2852" i="1" s="1" a="1"/>
  <c r="S2852" i="1" s="1"/>
  <c r="O2844" i="1"/>
  <c r="S2844" i="1" s="1" a="1"/>
  <c r="S2844" i="1" s="1"/>
  <c r="O2836" i="1"/>
  <c r="S2836" i="1" s="1" a="1"/>
  <c r="S2836" i="1" s="1"/>
  <c r="O2828" i="1"/>
  <c r="S2828" i="1" s="1" a="1"/>
  <c r="S2828" i="1" s="1"/>
  <c r="O2820" i="1"/>
  <c r="S2820" i="1" s="1" a="1"/>
  <c r="S2820" i="1" s="1"/>
  <c r="O2812" i="1"/>
  <c r="S2812" i="1" s="1" a="1"/>
  <c r="S2812" i="1" s="1"/>
  <c r="O2804" i="1"/>
  <c r="S2804" i="1" s="1" a="1"/>
  <c r="S2804" i="1" s="1"/>
  <c r="O2796" i="1"/>
  <c r="S2796" i="1" s="1" a="1"/>
  <c r="S2796" i="1" s="1"/>
  <c r="O2788" i="1"/>
  <c r="S2788" i="1" s="1" a="1"/>
  <c r="S2788" i="1" s="1"/>
  <c r="O2780" i="1"/>
  <c r="S2780" i="1" s="1" a="1"/>
  <c r="S2780" i="1" s="1"/>
  <c r="O2772" i="1"/>
  <c r="S2772" i="1" s="1" a="1"/>
  <c r="S2772" i="1" s="1"/>
  <c r="O2764" i="1"/>
  <c r="S2764" i="1" s="1" a="1"/>
  <c r="S2764" i="1" s="1"/>
  <c r="O2756" i="1"/>
  <c r="S2756" i="1" s="1" a="1"/>
  <c r="S2756" i="1" s="1"/>
  <c r="O2748" i="1"/>
  <c r="S2748" i="1" s="1" a="1"/>
  <c r="S2748" i="1" s="1"/>
  <c r="O2740" i="1"/>
  <c r="S2740" i="1" s="1" a="1"/>
  <c r="S2740" i="1" s="1"/>
  <c r="O2732" i="1"/>
  <c r="S2732" i="1" s="1" a="1"/>
  <c r="S2732" i="1" s="1"/>
  <c r="O2724" i="1"/>
  <c r="S2724" i="1" s="1" a="1"/>
  <c r="S2724" i="1" s="1"/>
  <c r="O2716" i="1"/>
  <c r="S2716" i="1" s="1" a="1"/>
  <c r="S2716" i="1" s="1"/>
  <c r="O2708" i="1"/>
  <c r="S2708" i="1" s="1" a="1"/>
  <c r="S2708" i="1" s="1"/>
  <c r="O2700" i="1"/>
  <c r="S2700" i="1" s="1" a="1"/>
  <c r="S2700" i="1" s="1"/>
  <c r="O2692" i="1"/>
  <c r="S2692" i="1" s="1" a="1"/>
  <c r="S2692" i="1" s="1"/>
  <c r="O2684" i="1"/>
  <c r="S2684" i="1" s="1" a="1"/>
  <c r="S2684" i="1" s="1"/>
  <c r="O2676" i="1"/>
  <c r="S2676" i="1" s="1" a="1"/>
  <c r="S2676" i="1" s="1"/>
  <c r="O2668" i="1"/>
  <c r="S2668" i="1" s="1" a="1"/>
  <c r="S2668" i="1" s="1"/>
  <c r="O2660" i="1"/>
  <c r="S2660" i="1" s="1" a="1"/>
  <c r="S2660" i="1" s="1"/>
  <c r="O2652" i="1"/>
  <c r="S2652" i="1" s="1" a="1"/>
  <c r="S2652" i="1" s="1"/>
  <c r="O2644" i="1"/>
  <c r="S2644" i="1" s="1" a="1"/>
  <c r="S2644" i="1" s="1"/>
  <c r="O2636" i="1"/>
  <c r="S2636" i="1" s="1" a="1"/>
  <c r="S2636" i="1" s="1"/>
  <c r="O2628" i="1"/>
  <c r="S2628" i="1" s="1" a="1"/>
  <c r="S2628" i="1" s="1"/>
  <c r="O2620" i="1"/>
  <c r="S2620" i="1" s="1" a="1"/>
  <c r="S2620" i="1" s="1"/>
  <c r="O2612" i="1"/>
  <c r="S2612" i="1" s="1" a="1"/>
  <c r="S2612" i="1" s="1"/>
  <c r="O2604" i="1"/>
  <c r="S2604" i="1" s="1" a="1"/>
  <c r="S2604" i="1" s="1"/>
  <c r="O2596" i="1"/>
  <c r="S2596" i="1" s="1" a="1"/>
  <c r="S2596" i="1" s="1"/>
  <c r="O2588" i="1"/>
  <c r="S2588" i="1" s="1" a="1"/>
  <c r="S2588" i="1" s="1"/>
  <c r="O2580" i="1"/>
  <c r="S2580" i="1" s="1" a="1"/>
  <c r="S2580" i="1" s="1"/>
  <c r="O2572" i="1"/>
  <c r="S2572" i="1" s="1" a="1"/>
  <c r="S2572" i="1" s="1"/>
  <c r="O2564" i="1"/>
  <c r="S2564" i="1" s="1" a="1"/>
  <c r="S2564" i="1" s="1"/>
  <c r="O2556" i="1"/>
  <c r="S2556" i="1" s="1" a="1"/>
  <c r="S2556" i="1" s="1"/>
  <c r="O2548" i="1"/>
  <c r="S2548" i="1" s="1" a="1"/>
  <c r="S2548" i="1" s="1"/>
  <c r="O2540" i="1"/>
  <c r="S2540" i="1" s="1" a="1"/>
  <c r="S2540" i="1" s="1"/>
  <c r="O2532" i="1"/>
  <c r="S2532" i="1" s="1" a="1"/>
  <c r="S2532" i="1" s="1"/>
  <c r="O2524" i="1"/>
  <c r="S2524" i="1" s="1" a="1"/>
  <c r="S2524" i="1" s="1"/>
  <c r="O2516" i="1"/>
  <c r="S2516" i="1" s="1" a="1"/>
  <c r="S2516" i="1" s="1"/>
  <c r="O2508" i="1"/>
  <c r="S2508" i="1" s="1" a="1"/>
  <c r="S2508" i="1" s="1"/>
  <c r="O2500" i="1"/>
  <c r="S2500" i="1" s="1" a="1"/>
  <c r="S2500" i="1" s="1"/>
  <c r="O2492" i="1"/>
  <c r="S2492" i="1" s="1" a="1"/>
  <c r="S2492" i="1" s="1"/>
  <c r="O2484" i="1"/>
  <c r="S2484" i="1" s="1" a="1"/>
  <c r="S2484" i="1" s="1"/>
  <c r="O2476" i="1"/>
  <c r="S2476" i="1" s="1" a="1"/>
  <c r="S2476" i="1" s="1"/>
  <c r="O2468" i="1"/>
  <c r="S2468" i="1" s="1" a="1"/>
  <c r="S2468" i="1" s="1"/>
  <c r="O2460" i="1"/>
  <c r="S2460" i="1" s="1" a="1"/>
  <c r="S2460" i="1" s="1"/>
  <c r="O2452" i="1"/>
  <c r="S2452" i="1" s="1" a="1"/>
  <c r="S2452" i="1" s="1"/>
  <c r="O2444" i="1"/>
  <c r="S2444" i="1" s="1" a="1"/>
  <c r="S2444" i="1" s="1"/>
  <c r="O2436" i="1"/>
  <c r="S2436" i="1" s="1" a="1"/>
  <c r="S2436" i="1" s="1"/>
  <c r="O2428" i="1"/>
  <c r="S2428" i="1" s="1" a="1"/>
  <c r="S2428" i="1" s="1"/>
  <c r="O2420" i="1"/>
  <c r="S2420" i="1" s="1" a="1"/>
  <c r="S2420" i="1" s="1"/>
  <c r="O2412" i="1"/>
  <c r="S2412" i="1" s="1" a="1"/>
  <c r="S2412" i="1" s="1"/>
  <c r="O2404" i="1"/>
  <c r="S2404" i="1" s="1" a="1"/>
  <c r="S2404" i="1" s="1"/>
  <c r="O2396" i="1"/>
  <c r="S2396" i="1" s="1" a="1"/>
  <c r="S2396" i="1" s="1"/>
  <c r="O2388" i="1"/>
  <c r="S2388" i="1" s="1" a="1"/>
  <c r="S2388" i="1" s="1"/>
  <c r="O2380" i="1"/>
  <c r="S2380" i="1" s="1" a="1"/>
  <c r="S2380" i="1" s="1"/>
  <c r="O2372" i="1"/>
  <c r="S2372" i="1" s="1" a="1"/>
  <c r="S2372" i="1" s="1"/>
  <c r="O2364" i="1"/>
  <c r="S2364" i="1" s="1" a="1"/>
  <c r="S2364" i="1" s="1"/>
  <c r="O2356" i="1"/>
  <c r="S2356" i="1" s="1" a="1"/>
  <c r="S2356" i="1" s="1"/>
  <c r="O2348" i="1"/>
  <c r="S2348" i="1" s="1" a="1"/>
  <c r="S2348" i="1" s="1"/>
  <c r="O2340" i="1"/>
  <c r="S2340" i="1" s="1" a="1"/>
  <c r="S2340" i="1" s="1"/>
  <c r="O2332" i="1"/>
  <c r="S2332" i="1" s="1" a="1"/>
  <c r="S2332" i="1" s="1"/>
  <c r="O2324" i="1"/>
  <c r="S2324" i="1" s="1" a="1"/>
  <c r="S2324" i="1" s="1"/>
  <c r="O2316" i="1"/>
  <c r="S2316" i="1" s="1" a="1"/>
  <c r="S2316" i="1" s="1"/>
  <c r="O2308" i="1"/>
  <c r="S2308" i="1" s="1" a="1"/>
  <c r="S2308" i="1" s="1"/>
  <c r="O2300" i="1"/>
  <c r="S2300" i="1" s="1" a="1"/>
  <c r="S2300" i="1" s="1"/>
  <c r="O2292" i="1"/>
  <c r="S2292" i="1" s="1" a="1"/>
  <c r="S2292" i="1" s="1"/>
  <c r="O2284" i="1"/>
  <c r="S2284" i="1" s="1" a="1"/>
  <c r="S2284" i="1" s="1"/>
  <c r="O2276" i="1"/>
  <c r="S2276" i="1" s="1" a="1"/>
  <c r="S2276" i="1" s="1"/>
  <c r="O2268" i="1"/>
  <c r="S2268" i="1" s="1" a="1"/>
  <c r="S2268" i="1" s="1"/>
  <c r="O2260" i="1"/>
  <c r="S2260" i="1" s="1" a="1"/>
  <c r="S2260" i="1" s="1"/>
  <c r="O2252" i="1"/>
  <c r="S2252" i="1" s="1" a="1"/>
  <c r="S2252" i="1" s="1"/>
  <c r="O2244" i="1"/>
  <c r="S2244" i="1" s="1" a="1"/>
  <c r="S2244" i="1" s="1"/>
  <c r="O2236" i="1"/>
  <c r="S2236" i="1" s="1" a="1"/>
  <c r="S2236" i="1" s="1"/>
  <c r="O2228" i="1"/>
  <c r="S2228" i="1" s="1" a="1"/>
  <c r="S2228" i="1" s="1"/>
  <c r="O2220" i="1"/>
  <c r="S2220" i="1" s="1" a="1"/>
  <c r="S2220" i="1" s="1"/>
  <c r="O2212" i="1"/>
  <c r="S2212" i="1" s="1" a="1"/>
  <c r="S2212" i="1" s="1"/>
  <c r="O2204" i="1"/>
  <c r="S2204" i="1" s="1" a="1"/>
  <c r="S2204" i="1" s="1"/>
  <c r="O2196" i="1"/>
  <c r="S2196" i="1" s="1" a="1"/>
  <c r="S2196" i="1" s="1"/>
  <c r="O2188" i="1"/>
  <c r="S2188" i="1" s="1" a="1"/>
  <c r="S2188" i="1" s="1"/>
  <c r="O2180" i="1"/>
  <c r="S2180" i="1" s="1" a="1"/>
  <c r="S2180" i="1" s="1"/>
  <c r="O2172" i="1"/>
  <c r="S2172" i="1" s="1" a="1"/>
  <c r="S2172" i="1" s="1"/>
  <c r="O2164" i="1"/>
  <c r="S2164" i="1" s="1" a="1"/>
  <c r="S2164" i="1" s="1"/>
  <c r="O2156" i="1"/>
  <c r="S2156" i="1" s="1" a="1"/>
  <c r="S2156" i="1" s="1"/>
  <c r="O2148" i="1"/>
  <c r="S2148" i="1" s="1" a="1"/>
  <c r="S2148" i="1" s="1"/>
  <c r="O2140" i="1"/>
  <c r="S2140" i="1" s="1" a="1"/>
  <c r="S2140" i="1" s="1"/>
  <c r="O2132" i="1"/>
  <c r="S2132" i="1" s="1" a="1"/>
  <c r="S2132" i="1" s="1"/>
  <c r="O2124" i="1"/>
  <c r="S2124" i="1" s="1" a="1"/>
  <c r="S2124" i="1" s="1"/>
  <c r="O2116" i="1"/>
  <c r="S2116" i="1" s="1" a="1"/>
  <c r="S2116" i="1" s="1"/>
  <c r="O2108" i="1"/>
  <c r="S2108" i="1" s="1" a="1"/>
  <c r="S2108" i="1" s="1"/>
  <c r="O2100" i="1"/>
  <c r="S2100" i="1" s="1" a="1"/>
  <c r="S2100" i="1" s="1"/>
  <c r="O2092" i="1"/>
  <c r="S2092" i="1" s="1" a="1"/>
  <c r="S2092" i="1" s="1"/>
  <c r="O2084" i="1"/>
  <c r="S2084" i="1" s="1" a="1"/>
  <c r="S2084" i="1" s="1"/>
  <c r="O2076" i="1"/>
  <c r="S2076" i="1" s="1" a="1"/>
  <c r="S2076" i="1" s="1"/>
  <c r="O2068" i="1"/>
  <c r="S2068" i="1" s="1" a="1"/>
  <c r="S2068" i="1" s="1"/>
  <c r="O2060" i="1"/>
  <c r="S2060" i="1" s="1" a="1"/>
  <c r="S2060" i="1" s="1"/>
  <c r="O2052" i="1"/>
  <c r="S2052" i="1" s="1" a="1"/>
  <c r="S2052" i="1" s="1"/>
  <c r="O2044" i="1"/>
  <c r="S2044" i="1" s="1" a="1"/>
  <c r="S2044" i="1" s="1"/>
  <c r="O2036" i="1"/>
  <c r="S2036" i="1" s="1" a="1"/>
  <c r="S2036" i="1" s="1"/>
  <c r="O2028" i="1"/>
  <c r="S2028" i="1" s="1" a="1"/>
  <c r="S2028" i="1" s="1"/>
  <c r="O2020" i="1"/>
  <c r="S2020" i="1" s="1" a="1"/>
  <c r="S2020" i="1" s="1"/>
  <c r="O2012" i="1"/>
  <c r="S2012" i="1" s="1" a="1"/>
  <c r="S2012" i="1" s="1"/>
  <c r="O2004" i="1"/>
  <c r="S2004" i="1" s="1" a="1"/>
  <c r="S2004" i="1" s="1"/>
  <c r="O1996" i="1"/>
  <c r="S1996" i="1" s="1" a="1"/>
  <c r="S1996" i="1" s="1"/>
  <c r="O1988" i="1"/>
  <c r="S1988" i="1" s="1" a="1"/>
  <c r="S1988" i="1" s="1"/>
  <c r="O1980" i="1"/>
  <c r="S1980" i="1" s="1" a="1"/>
  <c r="S1980" i="1" s="1"/>
  <c r="O1972" i="1"/>
  <c r="S1972" i="1" s="1" a="1"/>
  <c r="S1972" i="1" s="1"/>
  <c r="O1964" i="1"/>
  <c r="S1964" i="1" s="1" a="1"/>
  <c r="S1964" i="1" s="1"/>
  <c r="O1956" i="1"/>
  <c r="S1956" i="1" s="1" a="1"/>
  <c r="S1956" i="1" s="1"/>
  <c r="O1948" i="1"/>
  <c r="S1948" i="1" s="1" a="1"/>
  <c r="S1948" i="1" s="1"/>
  <c r="O1940" i="1"/>
  <c r="S1940" i="1" s="1" a="1"/>
  <c r="S1940" i="1" s="1"/>
  <c r="O1932" i="1"/>
  <c r="S1932" i="1" s="1" a="1"/>
  <c r="S1932" i="1" s="1"/>
  <c r="O1924" i="1"/>
  <c r="S1924" i="1" s="1" a="1"/>
  <c r="S1924" i="1" s="1"/>
  <c r="O1916" i="1"/>
  <c r="S1916" i="1" s="1" a="1"/>
  <c r="S1916" i="1" s="1"/>
  <c r="O1908" i="1"/>
  <c r="S1908" i="1" s="1" a="1"/>
  <c r="S1908" i="1" s="1"/>
  <c r="O1900" i="1"/>
  <c r="S1900" i="1" s="1" a="1"/>
  <c r="S1900" i="1" s="1"/>
  <c r="O1892" i="1"/>
  <c r="S1892" i="1" s="1" a="1"/>
  <c r="S1892" i="1" s="1"/>
  <c r="O1884" i="1"/>
  <c r="S1884" i="1" s="1" a="1"/>
  <c r="S1884" i="1" s="1"/>
  <c r="O1876" i="1"/>
  <c r="S1876" i="1" s="1" a="1"/>
  <c r="S1876" i="1" s="1"/>
  <c r="O1868" i="1"/>
  <c r="S1868" i="1" s="1" a="1"/>
  <c r="S1868" i="1" s="1"/>
  <c r="O1860" i="1"/>
  <c r="S1860" i="1" s="1" a="1"/>
  <c r="S1860" i="1" s="1"/>
  <c r="O1852" i="1"/>
  <c r="S1852" i="1" s="1" a="1"/>
  <c r="S1852" i="1" s="1"/>
  <c r="O1844" i="1"/>
  <c r="S1844" i="1" s="1" a="1"/>
  <c r="S1844" i="1" s="1"/>
  <c r="O1836" i="1"/>
  <c r="S1836" i="1" s="1" a="1"/>
  <c r="S1836" i="1" s="1"/>
  <c r="O1828" i="1"/>
  <c r="S1828" i="1" s="1" a="1"/>
  <c r="S1828" i="1" s="1"/>
  <c r="O1820" i="1"/>
  <c r="S1820" i="1" s="1" a="1"/>
  <c r="S1820" i="1" s="1"/>
  <c r="O1812" i="1"/>
  <c r="S1812" i="1" s="1" a="1"/>
  <c r="S1812" i="1" s="1"/>
  <c r="O1804" i="1"/>
  <c r="S1804" i="1" s="1" a="1"/>
  <c r="S1804" i="1" s="1"/>
  <c r="O1796" i="1"/>
  <c r="S1796" i="1" s="1" a="1"/>
  <c r="S1796" i="1" s="1"/>
  <c r="O1788" i="1"/>
  <c r="S1788" i="1" s="1" a="1"/>
  <c r="S1788" i="1" s="1"/>
  <c r="O1780" i="1"/>
  <c r="S1780" i="1" s="1" a="1"/>
  <c r="S1780" i="1" s="1"/>
  <c r="O1772" i="1"/>
  <c r="S1772" i="1" s="1" a="1"/>
  <c r="S1772" i="1" s="1"/>
  <c r="O1764" i="1"/>
  <c r="S1764" i="1" s="1" a="1"/>
  <c r="S1764" i="1" s="1"/>
  <c r="O1756" i="1"/>
  <c r="S1756" i="1" s="1" a="1"/>
  <c r="S1756" i="1" s="1"/>
  <c r="O1748" i="1"/>
  <c r="S1748" i="1" s="1" a="1"/>
  <c r="S1748" i="1" s="1"/>
  <c r="O1740" i="1"/>
  <c r="S1740" i="1" s="1" a="1"/>
  <c r="S1740" i="1" s="1"/>
  <c r="O1732" i="1"/>
  <c r="S1732" i="1" s="1" a="1"/>
  <c r="S1732" i="1" s="1"/>
  <c r="O1724" i="1"/>
  <c r="S1724" i="1" s="1" a="1"/>
  <c r="S1724" i="1" s="1"/>
  <c r="O1716" i="1"/>
  <c r="S1716" i="1" s="1" a="1"/>
  <c r="S1716" i="1" s="1"/>
  <c r="O1708" i="1"/>
  <c r="S1708" i="1" s="1" a="1"/>
  <c r="S1708" i="1" s="1"/>
  <c r="O1700" i="1"/>
  <c r="S1700" i="1" s="1" a="1"/>
  <c r="S1700" i="1" s="1"/>
  <c r="O1692" i="1"/>
  <c r="S1692" i="1" s="1" a="1"/>
  <c r="S1692" i="1" s="1"/>
  <c r="O1684" i="1"/>
  <c r="S1684" i="1" s="1" a="1"/>
  <c r="S1684" i="1" s="1"/>
  <c r="O1676" i="1"/>
  <c r="S1676" i="1" s="1" a="1"/>
  <c r="S1676" i="1" s="1"/>
  <c r="O1668" i="1"/>
  <c r="S1668" i="1" s="1" a="1"/>
  <c r="S1668" i="1" s="1"/>
  <c r="O1660" i="1"/>
  <c r="S1660" i="1" s="1" a="1"/>
  <c r="S1660" i="1" s="1"/>
  <c r="O1652" i="1"/>
  <c r="S1652" i="1" s="1" a="1"/>
  <c r="S1652" i="1" s="1"/>
  <c r="O1644" i="1"/>
  <c r="S1644" i="1" s="1" a="1"/>
  <c r="S1644" i="1" s="1"/>
  <c r="O1636" i="1"/>
  <c r="S1636" i="1" s="1" a="1"/>
  <c r="S1636" i="1" s="1"/>
  <c r="O1628" i="1"/>
  <c r="S1628" i="1" s="1" a="1"/>
  <c r="S1628" i="1" s="1"/>
  <c r="O1620" i="1"/>
  <c r="S1620" i="1" s="1" a="1"/>
  <c r="S1620" i="1" s="1"/>
  <c r="O1612" i="1"/>
  <c r="S1612" i="1" s="1" a="1"/>
  <c r="S1612" i="1" s="1"/>
  <c r="O1604" i="1"/>
  <c r="S1604" i="1" s="1" a="1"/>
  <c r="S1604" i="1" s="1"/>
  <c r="O1596" i="1"/>
  <c r="S1596" i="1" s="1" a="1"/>
  <c r="S1596" i="1" s="1"/>
  <c r="O1588" i="1"/>
  <c r="S1588" i="1" s="1" a="1"/>
  <c r="S1588" i="1" s="1"/>
  <c r="O1580" i="1"/>
  <c r="S1580" i="1" s="1" a="1"/>
  <c r="S1580" i="1" s="1"/>
  <c r="O1572" i="1"/>
  <c r="S1572" i="1" s="1" a="1"/>
  <c r="S1572" i="1" s="1"/>
  <c r="O1564" i="1"/>
  <c r="S1564" i="1" s="1" a="1"/>
  <c r="S1564" i="1" s="1"/>
  <c r="O1556" i="1"/>
  <c r="S1556" i="1" s="1" a="1"/>
  <c r="S1556" i="1" s="1"/>
  <c r="O1548" i="1"/>
  <c r="S1548" i="1" s="1" a="1"/>
  <c r="S1548" i="1" s="1"/>
  <c r="O1540" i="1"/>
  <c r="S1540" i="1" s="1" a="1"/>
  <c r="S1540" i="1" s="1"/>
  <c r="O1532" i="1"/>
  <c r="S1532" i="1" s="1" a="1"/>
  <c r="S1532" i="1" s="1"/>
  <c r="O1524" i="1"/>
  <c r="S1524" i="1" s="1" a="1"/>
  <c r="S1524" i="1" s="1"/>
  <c r="O1516" i="1"/>
  <c r="S1516" i="1" s="1" a="1"/>
  <c r="S1516" i="1" s="1"/>
  <c r="O1508" i="1"/>
  <c r="S1508" i="1" s="1" a="1"/>
  <c r="S1508" i="1" s="1"/>
  <c r="O1500" i="1"/>
  <c r="S1500" i="1" s="1" a="1"/>
  <c r="S1500" i="1" s="1"/>
  <c r="O1492" i="1"/>
  <c r="S1492" i="1" s="1" a="1"/>
  <c r="S1492" i="1" s="1"/>
  <c r="O1484" i="1"/>
  <c r="S1484" i="1" s="1" a="1"/>
  <c r="S1484" i="1" s="1"/>
  <c r="O1476" i="1"/>
  <c r="S1476" i="1" s="1" a="1"/>
  <c r="S1476" i="1" s="1"/>
  <c r="O1468" i="1"/>
  <c r="S1468" i="1" s="1" a="1"/>
  <c r="S1468" i="1" s="1"/>
  <c r="O1460" i="1"/>
  <c r="S1460" i="1" s="1" a="1"/>
  <c r="S1460" i="1" s="1"/>
  <c r="O1452" i="1"/>
  <c r="S1452" i="1" s="1" a="1"/>
  <c r="S1452" i="1" s="1"/>
  <c r="O1444" i="1"/>
  <c r="S1444" i="1" s="1" a="1"/>
  <c r="S1444" i="1" s="1"/>
  <c r="O1436" i="1"/>
  <c r="S1436" i="1" s="1" a="1"/>
  <c r="S1436" i="1" s="1"/>
  <c r="O1428" i="1"/>
  <c r="S1428" i="1" s="1" a="1"/>
  <c r="S1428" i="1" s="1"/>
  <c r="O1420" i="1"/>
  <c r="S1420" i="1" s="1" a="1"/>
  <c r="S1420" i="1" s="1"/>
  <c r="O1412" i="1"/>
  <c r="S1412" i="1" s="1" a="1"/>
  <c r="S1412" i="1" s="1"/>
  <c r="O1404" i="1"/>
  <c r="S1404" i="1" s="1" a="1"/>
  <c r="S1404" i="1" s="1"/>
  <c r="O1396" i="1"/>
  <c r="S1396" i="1" s="1" a="1"/>
  <c r="S1396" i="1" s="1"/>
  <c r="O1388" i="1"/>
  <c r="S1388" i="1" s="1" a="1"/>
  <c r="S1388" i="1" s="1"/>
  <c r="O1380" i="1"/>
  <c r="S1380" i="1" s="1" a="1"/>
  <c r="S1380" i="1" s="1"/>
  <c r="O1372" i="1"/>
  <c r="S1372" i="1" s="1" a="1"/>
  <c r="S1372" i="1" s="1"/>
  <c r="O1364" i="1"/>
  <c r="S1364" i="1" s="1" a="1"/>
  <c r="S1364" i="1" s="1"/>
  <c r="O1356" i="1"/>
  <c r="S1356" i="1" s="1" a="1"/>
  <c r="S1356" i="1" s="1"/>
  <c r="O1348" i="1"/>
  <c r="S1348" i="1" s="1" a="1"/>
  <c r="S1348" i="1" s="1"/>
  <c r="O1340" i="1"/>
  <c r="S1340" i="1" s="1" a="1"/>
  <c r="S1340" i="1" s="1"/>
  <c r="O1332" i="1"/>
  <c r="S1332" i="1" s="1" a="1"/>
  <c r="S1332" i="1" s="1"/>
  <c r="O1324" i="1"/>
  <c r="S1324" i="1" s="1" a="1"/>
  <c r="S1324" i="1" s="1"/>
  <c r="O1316" i="1"/>
  <c r="S1316" i="1" s="1" a="1"/>
  <c r="S1316" i="1" s="1"/>
  <c r="O1308" i="1"/>
  <c r="S1308" i="1" s="1" a="1"/>
  <c r="S1308" i="1" s="1"/>
  <c r="O1300" i="1"/>
  <c r="S1300" i="1" s="1" a="1"/>
  <c r="S1300" i="1" s="1"/>
  <c r="O1292" i="1"/>
  <c r="S1292" i="1" s="1" a="1"/>
  <c r="S1292" i="1" s="1"/>
  <c r="O1284" i="1"/>
  <c r="S1284" i="1" s="1" a="1"/>
  <c r="S1284" i="1" s="1"/>
  <c r="O1276" i="1"/>
  <c r="S1276" i="1" s="1" a="1"/>
  <c r="S1276" i="1" s="1"/>
  <c r="O1268" i="1"/>
  <c r="S1268" i="1" s="1" a="1"/>
  <c r="S1268" i="1" s="1"/>
  <c r="O1260" i="1"/>
  <c r="S1260" i="1" s="1" a="1"/>
  <c r="S1260" i="1" s="1"/>
  <c r="O1252" i="1"/>
  <c r="S1252" i="1" s="1" a="1"/>
  <c r="S1252" i="1" s="1"/>
  <c r="O1244" i="1"/>
  <c r="S1244" i="1" s="1" a="1"/>
  <c r="S1244" i="1" s="1"/>
  <c r="O1236" i="1"/>
  <c r="S1236" i="1" s="1" a="1"/>
  <c r="S1236" i="1" s="1"/>
  <c r="O1228" i="1"/>
  <c r="S1228" i="1" s="1" a="1"/>
  <c r="S1228" i="1" s="1"/>
  <c r="O1220" i="1"/>
  <c r="S1220" i="1" s="1" a="1"/>
  <c r="S1220" i="1" s="1"/>
  <c r="O1212" i="1"/>
  <c r="S1212" i="1" s="1" a="1"/>
  <c r="S1212" i="1" s="1"/>
  <c r="O1204" i="1"/>
  <c r="S1204" i="1" s="1" a="1"/>
  <c r="S1204" i="1" s="1"/>
  <c r="O1196" i="1"/>
  <c r="S1196" i="1" s="1" a="1"/>
  <c r="S1196" i="1" s="1"/>
  <c r="O1188" i="1"/>
  <c r="S1188" i="1" s="1" a="1"/>
  <c r="S1188" i="1" s="1"/>
  <c r="O1180" i="1"/>
  <c r="S1180" i="1" s="1" a="1"/>
  <c r="S1180" i="1" s="1"/>
  <c r="O1172" i="1"/>
  <c r="S1172" i="1" s="1" a="1"/>
  <c r="S1172" i="1" s="1"/>
  <c r="O1164" i="1"/>
  <c r="S1164" i="1" s="1" a="1"/>
  <c r="S1164" i="1" s="1"/>
  <c r="O1156" i="1"/>
  <c r="S1156" i="1" s="1" a="1"/>
  <c r="S1156" i="1" s="1"/>
  <c r="O1148" i="1"/>
  <c r="S1148" i="1" s="1" a="1"/>
  <c r="S1148" i="1" s="1"/>
  <c r="O1140" i="1"/>
  <c r="S1140" i="1" s="1" a="1"/>
  <c r="S1140" i="1" s="1"/>
  <c r="O1132" i="1"/>
  <c r="S1132" i="1" s="1" a="1"/>
  <c r="S1132" i="1" s="1"/>
  <c r="O1124" i="1"/>
  <c r="S1124" i="1" s="1" a="1"/>
  <c r="S1124" i="1" s="1"/>
  <c r="O1116" i="1"/>
  <c r="S1116" i="1" s="1" a="1"/>
  <c r="S1116" i="1" s="1"/>
  <c r="O1108" i="1"/>
  <c r="S1108" i="1" s="1" a="1"/>
  <c r="S1108" i="1" s="1"/>
  <c r="O1100" i="1"/>
  <c r="S1100" i="1" s="1" a="1"/>
  <c r="S1100" i="1" s="1"/>
  <c r="O1092" i="1"/>
  <c r="S1092" i="1" s="1" a="1"/>
  <c r="S1092" i="1" s="1"/>
  <c r="O1084" i="1"/>
  <c r="S1084" i="1" s="1" a="1"/>
  <c r="S1084" i="1" s="1"/>
  <c r="O1076" i="1"/>
  <c r="S1076" i="1" s="1" a="1"/>
  <c r="S1076" i="1" s="1"/>
  <c r="O1068" i="1"/>
  <c r="S1068" i="1" s="1" a="1"/>
  <c r="S1068" i="1" s="1"/>
  <c r="O1060" i="1"/>
  <c r="S1060" i="1" s="1" a="1"/>
  <c r="S1060" i="1" s="1"/>
  <c r="O1052" i="1"/>
  <c r="S1052" i="1" s="1" a="1"/>
  <c r="S1052" i="1" s="1"/>
  <c r="O1044" i="1"/>
  <c r="S1044" i="1" s="1" a="1"/>
  <c r="S1044" i="1" s="1"/>
  <c r="O1036" i="1"/>
  <c r="S1036" i="1" s="1" a="1"/>
  <c r="S1036" i="1" s="1"/>
  <c r="O1028" i="1"/>
  <c r="S1028" i="1" s="1" a="1"/>
  <c r="S1028" i="1" s="1"/>
  <c r="O1020" i="1"/>
  <c r="S1020" i="1" s="1" a="1"/>
  <c r="S1020" i="1" s="1"/>
  <c r="O1012" i="1"/>
  <c r="S1012" i="1" s="1" a="1"/>
  <c r="S1012" i="1" s="1"/>
  <c r="O1004" i="1"/>
  <c r="S1004" i="1" s="1" a="1"/>
  <c r="S1004" i="1" s="1"/>
  <c r="O996" i="1"/>
  <c r="S996" i="1" s="1" a="1"/>
  <c r="S996" i="1" s="1"/>
  <c r="O988" i="1"/>
  <c r="S988" i="1" s="1" a="1"/>
  <c r="S988" i="1" s="1"/>
  <c r="O980" i="1"/>
  <c r="S980" i="1" s="1" a="1"/>
  <c r="S980" i="1" s="1"/>
  <c r="O972" i="1"/>
  <c r="S972" i="1" s="1" a="1"/>
  <c r="S972" i="1" s="1"/>
  <c r="O964" i="1"/>
  <c r="S964" i="1" s="1" a="1"/>
  <c r="S964" i="1" s="1"/>
  <c r="O956" i="1"/>
  <c r="S956" i="1" s="1" a="1"/>
  <c r="S956" i="1" s="1"/>
  <c r="O948" i="1"/>
  <c r="S948" i="1" s="1" a="1"/>
  <c r="S948" i="1" s="1"/>
  <c r="O940" i="1"/>
  <c r="S940" i="1" s="1" a="1"/>
  <c r="S940" i="1" s="1"/>
  <c r="O932" i="1"/>
  <c r="S932" i="1" s="1" a="1"/>
  <c r="S932" i="1" s="1"/>
  <c r="O924" i="1"/>
  <c r="S924" i="1" s="1" a="1"/>
  <c r="S924" i="1" s="1"/>
  <c r="O916" i="1"/>
  <c r="S916" i="1" s="1" a="1"/>
  <c r="S916" i="1" s="1"/>
  <c r="O908" i="1"/>
  <c r="S908" i="1" s="1" a="1"/>
  <c r="S908" i="1" s="1"/>
  <c r="O900" i="1"/>
  <c r="S900" i="1" s="1" a="1"/>
  <c r="S900" i="1" s="1"/>
  <c r="O892" i="1"/>
  <c r="S892" i="1" s="1" a="1"/>
  <c r="S892" i="1" s="1"/>
  <c r="O884" i="1"/>
  <c r="S884" i="1" s="1" a="1"/>
  <c r="S884" i="1" s="1"/>
  <c r="O876" i="1"/>
  <c r="S876" i="1" s="1" a="1"/>
  <c r="S876" i="1" s="1"/>
  <c r="O868" i="1"/>
  <c r="S868" i="1" s="1" a="1"/>
  <c r="S868" i="1" s="1"/>
  <c r="O860" i="1"/>
  <c r="S860" i="1" s="1" a="1"/>
  <c r="S860" i="1" s="1"/>
  <c r="O852" i="1"/>
  <c r="S852" i="1" s="1" a="1"/>
  <c r="S852" i="1" s="1"/>
  <c r="O844" i="1"/>
  <c r="S844" i="1" s="1" a="1"/>
  <c r="S844" i="1" s="1"/>
  <c r="O836" i="1"/>
  <c r="S836" i="1" s="1" a="1"/>
  <c r="S836" i="1" s="1"/>
  <c r="O828" i="1"/>
  <c r="S828" i="1" s="1" a="1"/>
  <c r="S828" i="1" s="1"/>
  <c r="O820" i="1"/>
  <c r="S820" i="1" s="1" a="1"/>
  <c r="S820" i="1" s="1"/>
  <c r="O812" i="1"/>
  <c r="S812" i="1" s="1" a="1"/>
  <c r="S812" i="1" s="1"/>
  <c r="O804" i="1"/>
  <c r="S804" i="1" s="1" a="1"/>
  <c r="S804" i="1" s="1"/>
  <c r="O796" i="1"/>
  <c r="S796" i="1" s="1" a="1"/>
  <c r="S796" i="1" s="1"/>
  <c r="O788" i="1"/>
  <c r="S788" i="1" s="1" a="1"/>
  <c r="S788" i="1" s="1"/>
  <c r="O780" i="1"/>
  <c r="S780" i="1" s="1" a="1"/>
  <c r="S780" i="1" s="1"/>
  <c r="O772" i="1"/>
  <c r="S772" i="1" s="1" a="1"/>
  <c r="S772" i="1" s="1"/>
  <c r="O764" i="1"/>
  <c r="S764" i="1" s="1" a="1"/>
  <c r="S764" i="1" s="1"/>
  <c r="O756" i="1"/>
  <c r="S756" i="1" s="1" a="1"/>
  <c r="S756" i="1" s="1"/>
  <c r="O748" i="1"/>
  <c r="S748" i="1" s="1" a="1"/>
  <c r="S748" i="1" s="1"/>
  <c r="O740" i="1"/>
  <c r="S740" i="1" s="1" a="1"/>
  <c r="S740" i="1" s="1"/>
  <c r="O732" i="1"/>
  <c r="S732" i="1" s="1" a="1"/>
  <c r="S732" i="1" s="1"/>
  <c r="O724" i="1"/>
  <c r="S724" i="1" s="1" a="1"/>
  <c r="S724" i="1" s="1"/>
  <c r="O716" i="1"/>
  <c r="S716" i="1" s="1" a="1"/>
  <c r="S716" i="1" s="1"/>
  <c r="O708" i="1"/>
  <c r="S708" i="1" s="1" a="1"/>
  <c r="S708" i="1" s="1"/>
  <c r="O700" i="1"/>
  <c r="S700" i="1" s="1" a="1"/>
  <c r="S700" i="1" s="1"/>
  <c r="O692" i="1"/>
  <c r="S692" i="1" s="1" a="1"/>
  <c r="S692" i="1" s="1"/>
  <c r="O684" i="1"/>
  <c r="S684" i="1" s="1" a="1"/>
  <c r="S684" i="1" s="1"/>
  <c r="O676" i="1"/>
  <c r="S676" i="1" s="1" a="1"/>
  <c r="S676" i="1" s="1"/>
  <c r="O668" i="1"/>
  <c r="S668" i="1" s="1" a="1"/>
  <c r="S668" i="1" s="1"/>
  <c r="O660" i="1"/>
  <c r="S660" i="1" s="1" a="1"/>
  <c r="S660" i="1" s="1"/>
  <c r="O652" i="1"/>
  <c r="S652" i="1" s="1" a="1"/>
  <c r="S652" i="1" s="1"/>
  <c r="O644" i="1"/>
  <c r="S644" i="1" s="1" a="1"/>
  <c r="S644" i="1" s="1"/>
  <c r="O636" i="1"/>
  <c r="S636" i="1" s="1" a="1"/>
  <c r="S636" i="1" s="1"/>
  <c r="O628" i="1"/>
  <c r="S628" i="1" s="1" a="1"/>
  <c r="S628" i="1" s="1"/>
  <c r="O620" i="1"/>
  <c r="S620" i="1" s="1" a="1"/>
  <c r="S620" i="1" s="1"/>
  <c r="O612" i="1"/>
  <c r="S612" i="1" s="1" a="1"/>
  <c r="S612" i="1" s="1"/>
  <c r="O604" i="1"/>
  <c r="S604" i="1" s="1" a="1"/>
  <c r="S604" i="1" s="1"/>
  <c r="O596" i="1"/>
  <c r="S596" i="1" s="1" a="1"/>
  <c r="S596" i="1" s="1"/>
  <c r="O588" i="1"/>
  <c r="S588" i="1" s="1" a="1"/>
  <c r="S588" i="1" s="1"/>
  <c r="O580" i="1"/>
  <c r="S580" i="1" s="1" a="1"/>
  <c r="S580" i="1" s="1"/>
  <c r="O572" i="1"/>
  <c r="S572" i="1" s="1" a="1"/>
  <c r="S572" i="1" s="1"/>
  <c r="O564" i="1"/>
  <c r="S564" i="1" s="1" a="1"/>
  <c r="S564" i="1" s="1"/>
  <c r="O556" i="1"/>
  <c r="S556" i="1" s="1" a="1"/>
  <c r="S556" i="1" s="1"/>
  <c r="O548" i="1"/>
  <c r="S548" i="1" s="1" a="1"/>
  <c r="S548" i="1" s="1"/>
  <c r="O540" i="1"/>
  <c r="S540" i="1" s="1" a="1"/>
  <c r="S540" i="1" s="1"/>
  <c r="O532" i="1"/>
  <c r="S532" i="1" s="1" a="1"/>
  <c r="S532" i="1" s="1"/>
  <c r="O524" i="1"/>
  <c r="S524" i="1" s="1" a="1"/>
  <c r="S524" i="1" s="1"/>
  <c r="O516" i="1"/>
  <c r="S516" i="1" s="1" a="1"/>
  <c r="S516" i="1" s="1"/>
  <c r="O508" i="1"/>
  <c r="S508" i="1" s="1" a="1"/>
  <c r="S508" i="1" s="1"/>
  <c r="O500" i="1"/>
  <c r="S500" i="1" s="1" a="1"/>
  <c r="S500" i="1" s="1"/>
  <c r="O492" i="1"/>
  <c r="S492" i="1" s="1" a="1"/>
  <c r="S492" i="1" s="1"/>
  <c r="O484" i="1"/>
  <c r="S484" i="1" s="1" a="1"/>
  <c r="S484" i="1" s="1"/>
  <c r="O476" i="1"/>
  <c r="S476" i="1" s="1" a="1"/>
  <c r="S476" i="1" s="1"/>
  <c r="O468" i="1"/>
  <c r="S468" i="1" s="1" a="1"/>
  <c r="S468" i="1" s="1"/>
  <c r="O460" i="1"/>
  <c r="S460" i="1" s="1" a="1"/>
  <c r="S460" i="1" s="1"/>
  <c r="O452" i="1"/>
  <c r="S452" i="1" s="1" a="1"/>
  <c r="S452" i="1" s="1"/>
  <c r="O444" i="1"/>
  <c r="S444" i="1" s="1" a="1"/>
  <c r="S444" i="1" s="1"/>
  <c r="O436" i="1"/>
  <c r="S436" i="1" s="1" a="1"/>
  <c r="S436" i="1" s="1"/>
  <c r="O428" i="1"/>
  <c r="S428" i="1" s="1" a="1"/>
  <c r="S428" i="1" s="1"/>
  <c r="O420" i="1"/>
  <c r="S420" i="1" s="1" a="1"/>
  <c r="S420" i="1" s="1"/>
  <c r="O412" i="1"/>
  <c r="S412" i="1" s="1" a="1"/>
  <c r="S412" i="1" s="1"/>
  <c r="O404" i="1"/>
  <c r="S404" i="1" s="1" a="1"/>
  <c r="S404" i="1" s="1"/>
  <c r="O396" i="1"/>
  <c r="S396" i="1" s="1" a="1"/>
  <c r="S396" i="1" s="1"/>
  <c r="O388" i="1"/>
  <c r="S388" i="1" s="1" a="1"/>
  <c r="S388" i="1" s="1"/>
  <c r="O380" i="1"/>
  <c r="S380" i="1" s="1" a="1"/>
  <c r="S380" i="1" s="1"/>
  <c r="O372" i="1"/>
  <c r="S372" i="1" s="1" a="1"/>
  <c r="S372" i="1" s="1"/>
  <c r="O364" i="1"/>
  <c r="S364" i="1" s="1" a="1"/>
  <c r="S364" i="1" s="1"/>
  <c r="O356" i="1"/>
  <c r="S356" i="1" s="1" a="1"/>
  <c r="S356" i="1" s="1"/>
  <c r="O348" i="1"/>
  <c r="S348" i="1" s="1" a="1"/>
  <c r="S348" i="1" s="1"/>
  <c r="O340" i="1"/>
  <c r="S340" i="1" s="1" a="1"/>
  <c r="S340" i="1" s="1"/>
  <c r="O332" i="1"/>
  <c r="S332" i="1" s="1" a="1"/>
  <c r="S332" i="1" s="1"/>
  <c r="O324" i="1"/>
  <c r="S324" i="1" s="1" a="1"/>
  <c r="S324" i="1" s="1"/>
  <c r="O316" i="1"/>
  <c r="S316" i="1" s="1" a="1"/>
  <c r="S316" i="1" s="1"/>
  <c r="O308" i="1"/>
  <c r="S308" i="1" s="1" a="1"/>
  <c r="S308" i="1" s="1"/>
  <c r="O300" i="1"/>
  <c r="S300" i="1" s="1" a="1"/>
  <c r="S300" i="1" s="1"/>
  <c r="O292" i="1"/>
  <c r="S292" i="1" s="1" a="1"/>
  <c r="S292" i="1" s="1"/>
  <c r="O284" i="1"/>
  <c r="S284" i="1" s="1" a="1"/>
  <c r="S284" i="1" s="1"/>
  <c r="O276" i="1"/>
  <c r="S276" i="1" s="1" a="1"/>
  <c r="S276" i="1" s="1"/>
  <c r="O268" i="1"/>
  <c r="S268" i="1" s="1" a="1"/>
  <c r="S268" i="1" s="1"/>
  <c r="O260" i="1"/>
  <c r="S260" i="1" s="1" a="1"/>
  <c r="S260" i="1" s="1"/>
  <c r="O252" i="1"/>
  <c r="S252" i="1" s="1" a="1"/>
  <c r="S252" i="1" s="1"/>
  <c r="O244" i="1"/>
  <c r="S244" i="1" s="1" a="1"/>
  <c r="S244" i="1" s="1"/>
  <c r="O236" i="1"/>
  <c r="S236" i="1" s="1" a="1"/>
  <c r="S236" i="1" s="1"/>
  <c r="O228" i="1"/>
  <c r="S228" i="1" s="1" a="1"/>
  <c r="S228" i="1" s="1"/>
  <c r="O220" i="1"/>
  <c r="S220" i="1" s="1" a="1"/>
  <c r="S220" i="1" s="1"/>
  <c r="O212" i="1"/>
  <c r="S212" i="1" s="1" a="1"/>
  <c r="S212" i="1" s="1"/>
  <c r="O204" i="1"/>
  <c r="S204" i="1" s="1" a="1"/>
  <c r="S204" i="1" s="1"/>
  <c r="O196" i="1"/>
  <c r="S196" i="1" s="1" a="1"/>
  <c r="S196" i="1" s="1"/>
  <c r="O188" i="1"/>
  <c r="S188" i="1" s="1" a="1"/>
  <c r="S188" i="1" s="1"/>
  <c r="O180" i="1"/>
  <c r="S180" i="1" s="1" a="1"/>
  <c r="S180" i="1" s="1"/>
  <c r="O172" i="1"/>
  <c r="S172" i="1" s="1" a="1"/>
  <c r="S172" i="1" s="1"/>
  <c r="O164" i="1"/>
  <c r="S164" i="1" s="1" a="1"/>
  <c r="S164" i="1" s="1"/>
  <c r="O156" i="1"/>
  <c r="S156" i="1" s="1" a="1"/>
  <c r="S156" i="1" s="1"/>
  <c r="O148" i="1"/>
  <c r="S148" i="1" s="1" a="1"/>
  <c r="S148" i="1" s="1"/>
  <c r="O140" i="1"/>
  <c r="S140" i="1" s="1" a="1"/>
  <c r="S140" i="1" s="1"/>
  <c r="O132" i="1"/>
  <c r="S132" i="1" s="1" a="1"/>
  <c r="S132" i="1" s="1"/>
  <c r="O124" i="1"/>
  <c r="S124" i="1" s="1" a="1"/>
  <c r="S124" i="1" s="1"/>
  <c r="O116" i="1"/>
  <c r="S116" i="1" s="1" a="1"/>
  <c r="S116" i="1" s="1"/>
  <c r="O108" i="1"/>
  <c r="S108" i="1" s="1" a="1"/>
  <c r="S108" i="1" s="1"/>
  <c r="O100" i="1"/>
  <c r="S100" i="1" s="1" a="1"/>
  <c r="S100" i="1" s="1"/>
  <c r="O92" i="1"/>
  <c r="S92" i="1" s="1" a="1"/>
  <c r="S92" i="1" s="1"/>
  <c r="O84" i="1"/>
  <c r="S84" i="1" s="1" a="1"/>
  <c r="S84" i="1" s="1"/>
  <c r="O76" i="1"/>
  <c r="S76" i="1" s="1" a="1"/>
  <c r="S76" i="1" s="1"/>
  <c r="O68" i="1"/>
  <c r="S68" i="1" s="1" a="1"/>
  <c r="S68" i="1" s="1"/>
  <c r="O60" i="1"/>
  <c r="S60" i="1" s="1" a="1"/>
  <c r="S60" i="1" s="1"/>
  <c r="O52" i="1"/>
  <c r="S52" i="1" s="1" a="1"/>
  <c r="S52" i="1" s="1"/>
  <c r="O44" i="1"/>
  <c r="S44" i="1" s="1" a="1"/>
  <c r="S44" i="1" s="1"/>
  <c r="O36" i="1"/>
  <c r="S36" i="1" s="1" a="1"/>
  <c r="S36" i="1" s="1"/>
  <c r="O28" i="1"/>
  <c r="S28" i="1" s="1" a="1"/>
  <c r="S28" i="1" s="1"/>
  <c r="O20" i="1"/>
  <c r="S20" i="1" s="1" a="1"/>
  <c r="S20" i="1" s="1"/>
  <c r="O12" i="1"/>
  <c r="S12" i="1" s="1" a="1"/>
  <c r="S12" i="1" s="1"/>
  <c r="O4" i="1"/>
  <c r="S4" i="1" s="1" a="1"/>
  <c r="S4" i="1" s="1"/>
  <c r="O4075" i="1"/>
  <c r="S4075" i="1" s="1" a="1"/>
  <c r="S4075" i="1" s="1"/>
  <c r="O4067" i="1"/>
  <c r="S4067" i="1" s="1" a="1"/>
  <c r="S4067" i="1" s="1"/>
  <c r="O4059" i="1"/>
  <c r="S4059" i="1" s="1" a="1"/>
  <c r="S4059" i="1" s="1"/>
  <c r="O4051" i="1"/>
  <c r="S4051" i="1" s="1" a="1"/>
  <c r="S4051" i="1" s="1"/>
  <c r="O4043" i="1"/>
  <c r="S4043" i="1" s="1" a="1"/>
  <c r="S4043" i="1" s="1"/>
  <c r="O4035" i="1"/>
  <c r="S4035" i="1" s="1" a="1"/>
  <c r="S4035" i="1" s="1"/>
  <c r="O4027" i="1"/>
  <c r="S4027" i="1" s="1" a="1"/>
  <c r="S4027" i="1" s="1"/>
  <c r="O4019" i="1"/>
  <c r="S4019" i="1" s="1" a="1"/>
  <c r="S4019" i="1" s="1"/>
  <c r="O4011" i="1"/>
  <c r="S4011" i="1" s="1" a="1"/>
  <c r="S4011" i="1" s="1"/>
  <c r="O4003" i="1"/>
  <c r="S4003" i="1" s="1" a="1"/>
  <c r="S4003" i="1" s="1"/>
  <c r="O3995" i="1"/>
  <c r="S3995" i="1" s="1" a="1"/>
  <c r="S3995" i="1" s="1"/>
  <c r="O3987" i="1"/>
  <c r="S3987" i="1" s="1" a="1"/>
  <c r="S3987" i="1" s="1"/>
  <c r="O3979" i="1"/>
  <c r="S3979" i="1" s="1" a="1"/>
  <c r="S3979" i="1" s="1"/>
  <c r="O3971" i="1"/>
  <c r="S3971" i="1" s="1" a="1"/>
  <c r="S3971" i="1" s="1"/>
  <c r="O3963" i="1"/>
  <c r="S3963" i="1" s="1" a="1"/>
  <c r="S3963" i="1" s="1"/>
  <c r="O3955" i="1"/>
  <c r="S3955" i="1" s="1" a="1"/>
  <c r="S3955" i="1" s="1"/>
  <c r="O3947" i="1"/>
  <c r="S3947" i="1" s="1" a="1"/>
  <c r="S3947" i="1" s="1"/>
  <c r="O3939" i="1"/>
  <c r="S3939" i="1" s="1" a="1"/>
  <c r="S3939" i="1" s="1"/>
  <c r="O3931" i="1"/>
  <c r="S3931" i="1" s="1" a="1"/>
  <c r="S3931" i="1" s="1"/>
  <c r="O3923" i="1"/>
  <c r="S3923" i="1" s="1" a="1"/>
  <c r="S3923" i="1" s="1"/>
  <c r="O3915" i="1"/>
  <c r="S3915" i="1" s="1" a="1"/>
  <c r="S3915" i="1" s="1"/>
  <c r="O3907" i="1"/>
  <c r="S3907" i="1" s="1" a="1"/>
  <c r="S3907" i="1" s="1"/>
  <c r="O3899" i="1"/>
  <c r="S3899" i="1" s="1" a="1"/>
  <c r="S3899" i="1" s="1"/>
  <c r="O3891" i="1"/>
  <c r="S3891" i="1" s="1" a="1"/>
  <c r="S3891" i="1" s="1"/>
  <c r="O3883" i="1"/>
  <c r="S3883" i="1" s="1" a="1"/>
  <c r="S3883" i="1" s="1"/>
  <c r="O3875" i="1"/>
  <c r="S3875" i="1" s="1" a="1"/>
  <c r="S3875" i="1" s="1"/>
  <c r="O3867" i="1"/>
  <c r="S3867" i="1" s="1" a="1"/>
  <c r="S3867" i="1" s="1"/>
  <c r="O3859" i="1"/>
  <c r="S3859" i="1" s="1" a="1"/>
  <c r="S3859" i="1" s="1"/>
  <c r="O3851" i="1"/>
  <c r="S3851" i="1" s="1" a="1"/>
  <c r="S3851" i="1" s="1"/>
  <c r="O3843" i="1"/>
  <c r="S3843" i="1" s="1" a="1"/>
  <c r="S3843" i="1" s="1"/>
  <c r="O3835" i="1"/>
  <c r="S3835" i="1" s="1" a="1"/>
  <c r="S3835" i="1" s="1"/>
  <c r="O3827" i="1"/>
  <c r="S3827" i="1" s="1" a="1"/>
  <c r="S3827" i="1" s="1"/>
  <c r="O3819" i="1"/>
  <c r="S3819" i="1" s="1" a="1"/>
  <c r="S3819" i="1" s="1"/>
  <c r="O3811" i="1"/>
  <c r="S3811" i="1" s="1" a="1"/>
  <c r="S3811" i="1" s="1"/>
  <c r="O3803" i="1"/>
  <c r="S3803" i="1" s="1" a="1"/>
  <c r="S3803" i="1" s="1"/>
  <c r="O3795" i="1"/>
  <c r="S3795" i="1" s="1" a="1"/>
  <c r="S3795" i="1" s="1"/>
  <c r="O3787" i="1"/>
  <c r="S3787" i="1" s="1" a="1"/>
  <c r="S3787" i="1" s="1"/>
  <c r="O3779" i="1"/>
  <c r="S3779" i="1" s="1" a="1"/>
  <c r="S3779" i="1" s="1"/>
  <c r="O3771" i="1"/>
  <c r="S3771" i="1" s="1" a="1"/>
  <c r="S3771" i="1" s="1"/>
  <c r="O3763" i="1"/>
  <c r="S3763" i="1" s="1" a="1"/>
  <c r="S3763" i="1" s="1"/>
  <c r="O3755" i="1"/>
  <c r="S3755" i="1" s="1" a="1"/>
  <c r="S3755" i="1" s="1"/>
  <c r="O3747" i="1"/>
  <c r="S3747" i="1" s="1" a="1"/>
  <c r="S3747" i="1" s="1"/>
  <c r="O3739" i="1"/>
  <c r="S3739" i="1" s="1" a="1"/>
  <c r="S3739" i="1" s="1"/>
  <c r="O3731" i="1"/>
  <c r="S3731" i="1" s="1" a="1"/>
  <c r="S3731" i="1" s="1"/>
  <c r="O3723" i="1"/>
  <c r="S3723" i="1" s="1" a="1"/>
  <c r="S3723" i="1" s="1"/>
  <c r="O3715" i="1"/>
  <c r="S3715" i="1" s="1" a="1"/>
  <c r="S3715" i="1" s="1"/>
  <c r="O3707" i="1"/>
  <c r="S3707" i="1" s="1" a="1"/>
  <c r="S3707" i="1" s="1"/>
  <c r="O3699" i="1"/>
  <c r="S3699" i="1" s="1" a="1"/>
  <c r="S3699" i="1" s="1"/>
  <c r="O3691" i="1"/>
  <c r="S3691" i="1" s="1" a="1"/>
  <c r="S3691" i="1" s="1"/>
  <c r="O3683" i="1"/>
  <c r="S3683" i="1" s="1" a="1"/>
  <c r="S3683" i="1" s="1"/>
  <c r="O3675" i="1"/>
  <c r="S3675" i="1" s="1" a="1"/>
  <c r="S3675" i="1" s="1"/>
  <c r="O3667" i="1"/>
  <c r="S3667" i="1" s="1" a="1"/>
  <c r="S3667" i="1" s="1"/>
  <c r="O3659" i="1"/>
  <c r="S3659" i="1" s="1" a="1"/>
  <c r="S3659" i="1" s="1"/>
  <c r="O3651" i="1"/>
  <c r="S3651" i="1" s="1" a="1"/>
  <c r="S3651" i="1" s="1"/>
  <c r="O3643" i="1"/>
  <c r="S3643" i="1" s="1" a="1"/>
  <c r="S3643" i="1" s="1"/>
  <c r="O3635" i="1"/>
  <c r="S3635" i="1" s="1" a="1"/>
  <c r="S3635" i="1" s="1"/>
  <c r="O3627" i="1"/>
  <c r="S3627" i="1" s="1" a="1"/>
  <c r="S3627" i="1" s="1"/>
  <c r="O3619" i="1"/>
  <c r="S3619" i="1" s="1" a="1"/>
  <c r="S3619" i="1" s="1"/>
  <c r="O3611" i="1"/>
  <c r="S3611" i="1" s="1" a="1"/>
  <c r="S3611" i="1" s="1"/>
  <c r="O3603" i="1"/>
  <c r="S3603" i="1" s="1" a="1"/>
  <c r="S3603" i="1" s="1"/>
  <c r="O3595" i="1"/>
  <c r="S3595" i="1" s="1" a="1"/>
  <c r="S3595" i="1" s="1"/>
  <c r="O3587" i="1"/>
  <c r="S3587" i="1" s="1" a="1"/>
  <c r="S3587" i="1" s="1"/>
  <c r="O3579" i="1"/>
  <c r="S3579" i="1" s="1" a="1"/>
  <c r="S3579" i="1" s="1"/>
  <c r="O3571" i="1"/>
  <c r="S3571" i="1" s="1" a="1"/>
  <c r="S3571" i="1" s="1"/>
  <c r="O3563" i="1"/>
  <c r="S3563" i="1" s="1" a="1"/>
  <c r="S3563" i="1" s="1"/>
  <c r="O3555" i="1"/>
  <c r="S3555" i="1" s="1" a="1"/>
  <c r="S3555" i="1" s="1"/>
  <c r="O3547" i="1"/>
  <c r="S3547" i="1" s="1" a="1"/>
  <c r="S3547" i="1" s="1"/>
  <c r="O3539" i="1"/>
  <c r="S3539" i="1" s="1" a="1"/>
  <c r="S3539" i="1" s="1"/>
  <c r="O3531" i="1"/>
  <c r="S3531" i="1" s="1" a="1"/>
  <c r="S3531" i="1" s="1"/>
  <c r="O3523" i="1"/>
  <c r="S3523" i="1" s="1" a="1"/>
  <c r="S3523" i="1" s="1"/>
  <c r="O3515" i="1"/>
  <c r="S3515" i="1" s="1" a="1"/>
  <c r="S3515" i="1" s="1"/>
  <c r="O3507" i="1"/>
  <c r="S3507" i="1" s="1" a="1"/>
  <c r="S3507" i="1" s="1"/>
  <c r="O3499" i="1"/>
  <c r="S3499" i="1" s="1" a="1"/>
  <c r="S3499" i="1" s="1"/>
  <c r="O3491" i="1"/>
  <c r="S3491" i="1" s="1" a="1"/>
  <c r="S3491" i="1" s="1"/>
  <c r="O3483" i="1"/>
  <c r="S3483" i="1" s="1" a="1"/>
  <c r="S3483" i="1" s="1"/>
  <c r="O3475" i="1"/>
  <c r="S3475" i="1" s="1" a="1"/>
  <c r="S3475" i="1" s="1"/>
  <c r="O3467" i="1"/>
  <c r="S3467" i="1" s="1" a="1"/>
  <c r="S3467" i="1" s="1"/>
  <c r="O3459" i="1"/>
  <c r="S3459" i="1" s="1" a="1"/>
  <c r="S3459" i="1" s="1"/>
  <c r="O3451" i="1"/>
  <c r="S3451" i="1" s="1" a="1"/>
  <c r="S3451" i="1" s="1"/>
  <c r="O3443" i="1"/>
  <c r="S3443" i="1" s="1" a="1"/>
  <c r="S3443" i="1" s="1"/>
  <c r="O3435" i="1"/>
  <c r="S3435" i="1" s="1" a="1"/>
  <c r="S3435" i="1" s="1"/>
  <c r="O3427" i="1"/>
  <c r="S3427" i="1" s="1" a="1"/>
  <c r="S3427" i="1" s="1"/>
  <c r="O3419" i="1"/>
  <c r="S3419" i="1" s="1" a="1"/>
  <c r="S3419" i="1" s="1"/>
  <c r="O3411" i="1"/>
  <c r="S3411" i="1" s="1" a="1"/>
  <c r="S3411" i="1" s="1"/>
  <c r="O3403" i="1"/>
  <c r="S3403" i="1" s="1" a="1"/>
  <c r="S3403" i="1" s="1"/>
  <c r="O3395" i="1"/>
  <c r="S3395" i="1" s="1" a="1"/>
  <c r="S3395" i="1" s="1"/>
  <c r="O3387" i="1"/>
  <c r="S3387" i="1" s="1" a="1"/>
  <c r="S3387" i="1" s="1"/>
  <c r="O3379" i="1"/>
  <c r="S3379" i="1" s="1" a="1"/>
  <c r="S3379" i="1" s="1"/>
  <c r="O3371" i="1"/>
  <c r="S3371" i="1" s="1" a="1"/>
  <c r="S3371" i="1" s="1"/>
  <c r="O3363" i="1"/>
  <c r="S3363" i="1" s="1" a="1"/>
  <c r="S3363" i="1" s="1"/>
  <c r="O3355" i="1"/>
  <c r="S3355" i="1" s="1" a="1"/>
  <c r="S3355" i="1" s="1"/>
  <c r="O3347" i="1"/>
  <c r="S3347" i="1" s="1" a="1"/>
  <c r="S3347" i="1" s="1"/>
  <c r="O3339" i="1"/>
  <c r="S3339" i="1" s="1" a="1"/>
  <c r="S3339" i="1" s="1"/>
  <c r="O3331" i="1"/>
  <c r="S3331" i="1" s="1" a="1"/>
  <c r="S3331" i="1" s="1"/>
  <c r="O3323" i="1"/>
  <c r="S3323" i="1" s="1" a="1"/>
  <c r="S3323" i="1" s="1"/>
  <c r="O3315" i="1"/>
  <c r="S3315" i="1" s="1" a="1"/>
  <c r="S3315" i="1" s="1"/>
  <c r="O3307" i="1"/>
  <c r="S3307" i="1" s="1" a="1"/>
  <c r="S3307" i="1" s="1"/>
  <c r="O3299" i="1"/>
  <c r="S3299" i="1" s="1" a="1"/>
  <c r="S3299" i="1" s="1"/>
  <c r="O3291" i="1"/>
  <c r="S3291" i="1" s="1" a="1"/>
  <c r="S3291" i="1" s="1"/>
  <c r="O3283" i="1"/>
  <c r="S3283" i="1" s="1" a="1"/>
  <c r="S3283" i="1" s="1"/>
  <c r="O3275" i="1"/>
  <c r="S3275" i="1" s="1" a="1"/>
  <c r="S3275" i="1" s="1"/>
  <c r="O3267" i="1"/>
  <c r="S3267" i="1" s="1" a="1"/>
  <c r="S3267" i="1" s="1"/>
  <c r="O3259" i="1"/>
  <c r="S3259" i="1" s="1" a="1"/>
  <c r="S3259" i="1" s="1"/>
  <c r="O3251" i="1"/>
  <c r="S3251" i="1" s="1" a="1"/>
  <c r="S3251" i="1" s="1"/>
  <c r="O3243" i="1"/>
  <c r="S3243" i="1" s="1" a="1"/>
  <c r="S3243" i="1" s="1"/>
  <c r="O3235" i="1"/>
  <c r="S3235" i="1" s="1" a="1"/>
  <c r="S3235" i="1" s="1"/>
  <c r="O3227" i="1"/>
  <c r="S3227" i="1" s="1" a="1"/>
  <c r="S3227" i="1" s="1"/>
  <c r="O3219" i="1"/>
  <c r="S3219" i="1" s="1" a="1"/>
  <c r="S3219" i="1" s="1"/>
  <c r="O3211" i="1"/>
  <c r="S3211" i="1" s="1" a="1"/>
  <c r="S3211" i="1" s="1"/>
  <c r="O3203" i="1"/>
  <c r="S3203" i="1" s="1" a="1"/>
  <c r="S3203" i="1" s="1"/>
  <c r="O3195" i="1"/>
  <c r="S3195" i="1" s="1" a="1"/>
  <c r="S3195" i="1" s="1"/>
  <c r="O3187" i="1"/>
  <c r="S3187" i="1" s="1" a="1"/>
  <c r="S3187" i="1" s="1"/>
  <c r="O3179" i="1"/>
  <c r="S3179" i="1" s="1" a="1"/>
  <c r="S3179" i="1" s="1"/>
  <c r="O3171" i="1"/>
  <c r="S3171" i="1" s="1" a="1"/>
  <c r="S3171" i="1" s="1"/>
  <c r="O3163" i="1"/>
  <c r="S3163" i="1" s="1" a="1"/>
  <c r="S3163" i="1" s="1"/>
  <c r="O3155" i="1"/>
  <c r="S3155" i="1" s="1" a="1"/>
  <c r="S3155" i="1" s="1"/>
  <c r="O3147" i="1"/>
  <c r="S3147" i="1" s="1" a="1"/>
  <c r="S3147" i="1" s="1"/>
  <c r="O3139" i="1"/>
  <c r="S3139" i="1" s="1" a="1"/>
  <c r="S3139" i="1" s="1"/>
  <c r="O3131" i="1"/>
  <c r="S3131" i="1" s="1" a="1"/>
  <c r="S3131" i="1" s="1"/>
  <c r="O3123" i="1"/>
  <c r="S3123" i="1" s="1" a="1"/>
  <c r="S3123" i="1" s="1"/>
  <c r="O3115" i="1"/>
  <c r="S3115" i="1" s="1" a="1"/>
  <c r="S3115" i="1" s="1"/>
  <c r="O3107" i="1"/>
  <c r="S3107" i="1" s="1" a="1"/>
  <c r="S3107" i="1" s="1"/>
  <c r="O3099" i="1"/>
  <c r="S3099" i="1" s="1" a="1"/>
  <c r="S3099" i="1" s="1"/>
  <c r="O3091" i="1"/>
  <c r="S3091" i="1" s="1" a="1"/>
  <c r="S3091" i="1" s="1"/>
  <c r="O3083" i="1"/>
  <c r="S3083" i="1" s="1" a="1"/>
  <c r="S3083" i="1" s="1"/>
  <c r="O3075" i="1"/>
  <c r="S3075" i="1" s="1" a="1"/>
  <c r="S3075" i="1" s="1"/>
  <c r="O3067" i="1"/>
  <c r="S3067" i="1" s="1" a="1"/>
  <c r="S3067" i="1" s="1"/>
  <c r="O3059" i="1"/>
  <c r="S3059" i="1" s="1" a="1"/>
  <c r="S3059" i="1" s="1"/>
  <c r="O3051" i="1"/>
  <c r="S3051" i="1" s="1" a="1"/>
  <c r="S3051" i="1" s="1"/>
  <c r="O3043" i="1"/>
  <c r="S3043" i="1" s="1" a="1"/>
  <c r="S3043" i="1" s="1"/>
  <c r="O3035" i="1"/>
  <c r="S3035" i="1" s="1" a="1"/>
  <c r="S3035" i="1" s="1"/>
  <c r="O3027" i="1"/>
  <c r="S3027" i="1" s="1" a="1"/>
  <c r="S3027" i="1" s="1"/>
  <c r="O3019" i="1"/>
  <c r="S3019" i="1" s="1" a="1"/>
  <c r="S3019" i="1" s="1"/>
  <c r="O3011" i="1"/>
  <c r="S3011" i="1" s="1" a="1"/>
  <c r="S3011" i="1" s="1"/>
  <c r="O3003" i="1"/>
  <c r="S3003" i="1" s="1" a="1"/>
  <c r="S3003" i="1" s="1"/>
  <c r="O2995" i="1"/>
  <c r="S2995" i="1" s="1" a="1"/>
  <c r="S2995" i="1" s="1"/>
  <c r="O2987" i="1"/>
  <c r="S2987" i="1" s="1" a="1"/>
  <c r="S2987" i="1" s="1"/>
  <c r="O2979" i="1"/>
  <c r="S2979" i="1" s="1" a="1"/>
  <c r="S2979" i="1" s="1"/>
  <c r="O2971" i="1"/>
  <c r="S2971" i="1" s="1" a="1"/>
  <c r="S2971" i="1" s="1"/>
  <c r="O2963" i="1"/>
  <c r="S2963" i="1" s="1" a="1"/>
  <c r="S2963" i="1" s="1"/>
  <c r="O2955" i="1"/>
  <c r="S2955" i="1" s="1" a="1"/>
  <c r="S2955" i="1" s="1"/>
  <c r="O2947" i="1"/>
  <c r="S2947" i="1" s="1" a="1"/>
  <c r="S2947" i="1" s="1"/>
  <c r="O2939" i="1"/>
  <c r="S2939" i="1" s="1" a="1"/>
  <c r="S2939" i="1" s="1"/>
  <c r="O2931" i="1"/>
  <c r="S2931" i="1" s="1" a="1"/>
  <c r="S2931" i="1" s="1"/>
  <c r="O2923" i="1"/>
  <c r="S2923" i="1" s="1" a="1"/>
  <c r="S2923" i="1" s="1"/>
  <c r="O2915" i="1"/>
  <c r="S2915" i="1" s="1" a="1"/>
  <c r="S2915" i="1" s="1"/>
  <c r="O2907" i="1"/>
  <c r="S2907" i="1" s="1" a="1"/>
  <c r="S2907" i="1" s="1"/>
  <c r="O2899" i="1"/>
  <c r="S2899" i="1" s="1" a="1"/>
  <c r="S2899" i="1" s="1"/>
  <c r="O2891" i="1"/>
  <c r="S2891" i="1" s="1" a="1"/>
  <c r="S2891" i="1" s="1"/>
  <c r="O2883" i="1"/>
  <c r="S2883" i="1" s="1" a="1"/>
  <c r="S2883" i="1" s="1"/>
  <c r="O2875" i="1"/>
  <c r="S2875" i="1" s="1" a="1"/>
  <c r="S2875" i="1" s="1"/>
  <c r="O2867" i="1"/>
  <c r="S2867" i="1" s="1" a="1"/>
  <c r="S2867" i="1" s="1"/>
  <c r="O2859" i="1"/>
  <c r="S2859" i="1" s="1" a="1"/>
  <c r="S2859" i="1" s="1"/>
  <c r="O2851" i="1"/>
  <c r="S2851" i="1" s="1" a="1"/>
  <c r="S2851" i="1" s="1"/>
  <c r="O2843" i="1"/>
  <c r="S2843" i="1" s="1" a="1"/>
  <c r="S2843" i="1" s="1"/>
  <c r="O2835" i="1"/>
  <c r="S2835" i="1" s="1" a="1"/>
  <c r="S2835" i="1" s="1"/>
  <c r="O2827" i="1"/>
  <c r="S2827" i="1" s="1" a="1"/>
  <c r="S2827" i="1" s="1"/>
  <c r="O2819" i="1"/>
  <c r="S2819" i="1" s="1" a="1"/>
  <c r="S2819" i="1" s="1"/>
  <c r="O2811" i="1"/>
  <c r="S2811" i="1" s="1" a="1"/>
  <c r="S2811" i="1" s="1"/>
  <c r="O2803" i="1"/>
  <c r="S2803" i="1" s="1" a="1"/>
  <c r="S2803" i="1" s="1"/>
  <c r="O2795" i="1"/>
  <c r="S2795" i="1" s="1" a="1"/>
  <c r="S2795" i="1" s="1"/>
  <c r="O2787" i="1"/>
  <c r="S2787" i="1" s="1" a="1"/>
  <c r="S2787" i="1" s="1"/>
  <c r="O2779" i="1"/>
  <c r="S2779" i="1" s="1" a="1"/>
  <c r="S2779" i="1" s="1"/>
  <c r="O2771" i="1"/>
  <c r="S2771" i="1" s="1" a="1"/>
  <c r="S2771" i="1" s="1"/>
  <c r="O2763" i="1"/>
  <c r="S2763" i="1" s="1" a="1"/>
  <c r="S2763" i="1" s="1"/>
  <c r="O2755" i="1"/>
  <c r="S2755" i="1" s="1" a="1"/>
  <c r="S2755" i="1" s="1"/>
  <c r="O2747" i="1"/>
  <c r="S2747" i="1" s="1" a="1"/>
  <c r="S2747" i="1" s="1"/>
  <c r="O2739" i="1"/>
  <c r="S2739" i="1" s="1" a="1"/>
  <c r="S2739" i="1" s="1"/>
  <c r="O2731" i="1"/>
  <c r="S2731" i="1" s="1" a="1"/>
  <c r="S2731" i="1" s="1"/>
  <c r="O2723" i="1"/>
  <c r="S2723" i="1" s="1" a="1"/>
  <c r="S2723" i="1" s="1"/>
  <c r="O2715" i="1"/>
  <c r="S2715" i="1" s="1" a="1"/>
  <c r="S2715" i="1" s="1"/>
  <c r="O2707" i="1"/>
  <c r="S2707" i="1" s="1" a="1"/>
  <c r="S2707" i="1" s="1"/>
  <c r="O2699" i="1"/>
  <c r="S2699" i="1" s="1" a="1"/>
  <c r="S2699" i="1" s="1"/>
  <c r="O2691" i="1"/>
  <c r="S2691" i="1" s="1" a="1"/>
  <c r="S2691" i="1" s="1"/>
  <c r="O2683" i="1"/>
  <c r="S2683" i="1" s="1" a="1"/>
  <c r="S2683" i="1" s="1"/>
  <c r="O2675" i="1"/>
  <c r="S2675" i="1" s="1" a="1"/>
  <c r="S2675" i="1" s="1"/>
  <c r="O2667" i="1"/>
  <c r="S2667" i="1" s="1" a="1"/>
  <c r="S2667" i="1" s="1"/>
  <c r="O2659" i="1"/>
  <c r="S2659" i="1" s="1" a="1"/>
  <c r="S2659" i="1" s="1"/>
  <c r="O2651" i="1"/>
  <c r="S2651" i="1" s="1" a="1"/>
  <c r="S2651" i="1" s="1"/>
  <c r="O2643" i="1"/>
  <c r="S2643" i="1" s="1" a="1"/>
  <c r="S2643" i="1" s="1"/>
  <c r="O2635" i="1"/>
  <c r="S2635" i="1" s="1" a="1"/>
  <c r="S2635" i="1" s="1"/>
  <c r="O2627" i="1"/>
  <c r="S2627" i="1" s="1" a="1"/>
  <c r="S2627" i="1" s="1"/>
  <c r="O2619" i="1"/>
  <c r="S2619" i="1" s="1" a="1"/>
  <c r="S2619" i="1" s="1"/>
  <c r="O2611" i="1"/>
  <c r="S2611" i="1" s="1" a="1"/>
  <c r="S2611" i="1" s="1"/>
  <c r="O2603" i="1"/>
  <c r="S2603" i="1" s="1" a="1"/>
  <c r="S2603" i="1" s="1"/>
  <c r="O2595" i="1"/>
  <c r="S2595" i="1" s="1" a="1"/>
  <c r="S2595" i="1" s="1"/>
  <c r="O2587" i="1"/>
  <c r="S2587" i="1" s="1" a="1"/>
  <c r="S2587" i="1" s="1"/>
  <c r="O2579" i="1"/>
  <c r="S2579" i="1" s="1" a="1"/>
  <c r="S2579" i="1" s="1"/>
  <c r="O2571" i="1"/>
  <c r="S2571" i="1" s="1" a="1"/>
  <c r="S2571" i="1" s="1"/>
  <c r="O2563" i="1"/>
  <c r="S2563" i="1" s="1" a="1"/>
  <c r="S2563" i="1" s="1"/>
  <c r="O2555" i="1"/>
  <c r="S2555" i="1" s="1" a="1"/>
  <c r="S2555" i="1" s="1"/>
  <c r="O2547" i="1"/>
  <c r="S2547" i="1" s="1" a="1"/>
  <c r="S2547" i="1" s="1"/>
  <c r="O2539" i="1"/>
  <c r="S2539" i="1" s="1" a="1"/>
  <c r="S2539" i="1" s="1"/>
  <c r="O2531" i="1"/>
  <c r="S2531" i="1" s="1" a="1"/>
  <c r="S2531" i="1" s="1"/>
  <c r="O2523" i="1"/>
  <c r="S2523" i="1" s="1" a="1"/>
  <c r="S2523" i="1" s="1"/>
  <c r="O2515" i="1"/>
  <c r="S2515" i="1" s="1" a="1"/>
  <c r="S2515" i="1" s="1"/>
  <c r="O2507" i="1"/>
  <c r="S2507" i="1" s="1" a="1"/>
  <c r="S2507" i="1" s="1"/>
  <c r="O2499" i="1"/>
  <c r="S2499" i="1" s="1" a="1"/>
  <c r="S2499" i="1" s="1"/>
  <c r="O2491" i="1"/>
  <c r="S2491" i="1" s="1" a="1"/>
  <c r="S2491" i="1" s="1"/>
  <c r="O2483" i="1"/>
  <c r="S2483" i="1" s="1" a="1"/>
  <c r="S2483" i="1" s="1"/>
  <c r="O2475" i="1"/>
  <c r="S2475" i="1" s="1" a="1"/>
  <c r="S2475" i="1" s="1"/>
  <c r="O2467" i="1"/>
  <c r="S2467" i="1" s="1" a="1"/>
  <c r="S2467" i="1" s="1"/>
  <c r="O2459" i="1"/>
  <c r="S2459" i="1" s="1" a="1"/>
  <c r="S2459" i="1" s="1"/>
  <c r="O2451" i="1"/>
  <c r="S2451" i="1" s="1" a="1"/>
  <c r="S2451" i="1" s="1"/>
  <c r="O2443" i="1"/>
  <c r="S2443" i="1" s="1" a="1"/>
  <c r="S2443" i="1" s="1"/>
  <c r="O2435" i="1"/>
  <c r="S2435" i="1" s="1" a="1"/>
  <c r="S2435" i="1" s="1"/>
  <c r="O2427" i="1"/>
  <c r="S2427" i="1" s="1" a="1"/>
  <c r="S2427" i="1" s="1"/>
  <c r="O2419" i="1"/>
  <c r="S2419" i="1" s="1" a="1"/>
  <c r="S2419" i="1" s="1"/>
  <c r="O2411" i="1"/>
  <c r="S2411" i="1" s="1" a="1"/>
  <c r="S2411" i="1" s="1"/>
  <c r="O2403" i="1"/>
  <c r="S2403" i="1" s="1" a="1"/>
  <c r="S2403" i="1" s="1"/>
  <c r="O2395" i="1"/>
  <c r="S2395" i="1" s="1" a="1"/>
  <c r="S2395" i="1" s="1"/>
  <c r="O2387" i="1"/>
  <c r="S2387" i="1" s="1" a="1"/>
  <c r="S2387" i="1" s="1"/>
  <c r="O2379" i="1"/>
  <c r="S2379" i="1" s="1" a="1"/>
  <c r="S2379" i="1" s="1"/>
  <c r="O2371" i="1"/>
  <c r="S2371" i="1" s="1" a="1"/>
  <c r="S2371" i="1" s="1"/>
  <c r="O2363" i="1"/>
  <c r="S2363" i="1" s="1" a="1"/>
  <c r="S2363" i="1" s="1"/>
  <c r="O2355" i="1"/>
  <c r="S2355" i="1" s="1" a="1"/>
  <c r="S2355" i="1" s="1"/>
  <c r="O2347" i="1"/>
  <c r="S2347" i="1" s="1" a="1"/>
  <c r="S2347" i="1" s="1"/>
  <c r="O2339" i="1"/>
  <c r="S2339" i="1" s="1" a="1"/>
  <c r="S2339" i="1" s="1"/>
  <c r="O2331" i="1"/>
  <c r="S2331" i="1" s="1" a="1"/>
  <c r="S2331" i="1" s="1"/>
  <c r="O2323" i="1"/>
  <c r="S2323" i="1" s="1" a="1"/>
  <c r="S2323" i="1" s="1"/>
  <c r="O2315" i="1"/>
  <c r="S2315" i="1" s="1" a="1"/>
  <c r="S2315" i="1" s="1"/>
  <c r="O2307" i="1"/>
  <c r="S2307" i="1" s="1" a="1"/>
  <c r="S2307" i="1" s="1"/>
  <c r="O2299" i="1"/>
  <c r="S2299" i="1" s="1" a="1"/>
  <c r="S2299" i="1" s="1"/>
  <c r="O2291" i="1"/>
  <c r="S2291" i="1" s="1" a="1"/>
  <c r="S2291" i="1" s="1"/>
  <c r="O2283" i="1"/>
  <c r="S2283" i="1" s="1" a="1"/>
  <c r="S2283" i="1" s="1"/>
  <c r="O2275" i="1"/>
  <c r="S2275" i="1" s="1" a="1"/>
  <c r="S2275" i="1" s="1"/>
  <c r="O2267" i="1"/>
  <c r="S2267" i="1" s="1" a="1"/>
  <c r="S2267" i="1" s="1"/>
  <c r="O2259" i="1"/>
  <c r="S2259" i="1" s="1" a="1"/>
  <c r="S2259" i="1" s="1"/>
  <c r="O2251" i="1"/>
  <c r="S2251" i="1" s="1" a="1"/>
  <c r="S2251" i="1" s="1"/>
  <c r="O2243" i="1"/>
  <c r="S2243" i="1" s="1" a="1"/>
  <c r="S2243" i="1" s="1"/>
  <c r="O2235" i="1"/>
  <c r="S2235" i="1" s="1" a="1"/>
  <c r="S2235" i="1" s="1"/>
  <c r="O2227" i="1"/>
  <c r="S2227" i="1" s="1" a="1"/>
  <c r="S2227" i="1" s="1"/>
  <c r="O2219" i="1"/>
  <c r="S2219" i="1" s="1" a="1"/>
  <c r="S2219" i="1" s="1"/>
  <c r="O2211" i="1"/>
  <c r="S2211" i="1" s="1" a="1"/>
  <c r="S2211" i="1" s="1"/>
  <c r="O2203" i="1"/>
  <c r="S2203" i="1" s="1" a="1"/>
  <c r="S2203" i="1" s="1"/>
  <c r="O2195" i="1"/>
  <c r="S2195" i="1" s="1" a="1"/>
  <c r="S2195" i="1" s="1"/>
  <c r="O2187" i="1"/>
  <c r="S2187" i="1" s="1" a="1"/>
  <c r="S2187" i="1" s="1"/>
  <c r="O2179" i="1"/>
  <c r="S2179" i="1" s="1" a="1"/>
  <c r="S2179" i="1" s="1"/>
  <c r="O2171" i="1"/>
  <c r="S2171" i="1" s="1" a="1"/>
  <c r="S2171" i="1" s="1"/>
  <c r="O2163" i="1"/>
  <c r="S2163" i="1" s="1" a="1"/>
  <c r="S2163" i="1" s="1"/>
  <c r="O2155" i="1"/>
  <c r="S2155" i="1" s="1" a="1"/>
  <c r="S2155" i="1" s="1"/>
  <c r="O2147" i="1"/>
  <c r="S2147" i="1" s="1" a="1"/>
  <c r="S2147" i="1" s="1"/>
  <c r="O2139" i="1"/>
  <c r="S2139" i="1" s="1" a="1"/>
  <c r="S2139" i="1" s="1"/>
  <c r="O2131" i="1"/>
  <c r="S2131" i="1" s="1" a="1"/>
  <c r="S2131" i="1" s="1"/>
  <c r="O2123" i="1"/>
  <c r="S2123" i="1" s="1" a="1"/>
  <c r="S2123" i="1" s="1"/>
  <c r="O2115" i="1"/>
  <c r="S2115" i="1" s="1" a="1"/>
  <c r="S2115" i="1" s="1"/>
  <c r="O2107" i="1"/>
  <c r="S2107" i="1" s="1" a="1"/>
  <c r="S2107" i="1" s="1"/>
  <c r="O2099" i="1"/>
  <c r="S2099" i="1" s="1" a="1"/>
  <c r="S2099" i="1" s="1"/>
  <c r="O2091" i="1"/>
  <c r="S2091" i="1" s="1" a="1"/>
  <c r="S2091" i="1" s="1"/>
  <c r="O2083" i="1"/>
  <c r="S2083" i="1" s="1" a="1"/>
  <c r="S2083" i="1" s="1"/>
  <c r="O2075" i="1"/>
  <c r="S2075" i="1" s="1" a="1"/>
  <c r="S2075" i="1" s="1"/>
  <c r="O2067" i="1"/>
  <c r="S2067" i="1" s="1" a="1"/>
  <c r="S2067" i="1" s="1"/>
  <c r="O2059" i="1"/>
  <c r="S2059" i="1" s="1" a="1"/>
  <c r="S2059" i="1" s="1"/>
  <c r="O2051" i="1"/>
  <c r="S2051" i="1" s="1" a="1"/>
  <c r="S2051" i="1" s="1"/>
  <c r="O2043" i="1"/>
  <c r="S2043" i="1" s="1" a="1"/>
  <c r="S2043" i="1" s="1"/>
  <c r="O2035" i="1"/>
  <c r="S2035" i="1" s="1" a="1"/>
  <c r="S2035" i="1" s="1"/>
  <c r="O2027" i="1"/>
  <c r="S2027" i="1" s="1" a="1"/>
  <c r="S2027" i="1" s="1"/>
  <c r="O2019" i="1"/>
  <c r="S2019" i="1" s="1" a="1"/>
  <c r="S2019" i="1" s="1"/>
  <c r="O2011" i="1"/>
  <c r="S2011" i="1" s="1" a="1"/>
  <c r="S2011" i="1" s="1"/>
  <c r="O2003" i="1"/>
  <c r="S2003" i="1" s="1" a="1"/>
  <c r="S2003" i="1" s="1"/>
  <c r="O1995" i="1"/>
  <c r="S1995" i="1" s="1" a="1"/>
  <c r="S1995" i="1" s="1"/>
  <c r="O1987" i="1"/>
  <c r="S1987" i="1" s="1" a="1"/>
  <c r="S1987" i="1" s="1"/>
  <c r="O1979" i="1"/>
  <c r="S1979" i="1" s="1" a="1"/>
  <c r="S1979" i="1" s="1"/>
  <c r="O1971" i="1"/>
  <c r="S1971" i="1" s="1" a="1"/>
  <c r="S1971" i="1" s="1"/>
  <c r="O1963" i="1"/>
  <c r="S1963" i="1" s="1" a="1"/>
  <c r="S1963" i="1" s="1"/>
  <c r="O1955" i="1"/>
  <c r="S1955" i="1" s="1" a="1"/>
  <c r="S1955" i="1" s="1"/>
  <c r="O1947" i="1"/>
  <c r="S1947" i="1" s="1" a="1"/>
  <c r="S1947" i="1" s="1"/>
  <c r="O1939" i="1"/>
  <c r="S1939" i="1" s="1" a="1"/>
  <c r="S1939" i="1" s="1"/>
  <c r="O1931" i="1"/>
  <c r="S1931" i="1" s="1" a="1"/>
  <c r="S1931" i="1" s="1"/>
  <c r="O1923" i="1"/>
  <c r="S1923" i="1" s="1" a="1"/>
  <c r="S1923" i="1" s="1"/>
  <c r="O1915" i="1"/>
  <c r="S1915" i="1" s="1" a="1"/>
  <c r="S1915" i="1" s="1"/>
  <c r="O1907" i="1"/>
  <c r="S1907" i="1" s="1" a="1"/>
  <c r="S1907" i="1" s="1"/>
  <c r="O1899" i="1"/>
  <c r="S1899" i="1" s="1" a="1"/>
  <c r="S1899" i="1" s="1"/>
  <c r="O1891" i="1"/>
  <c r="S1891" i="1" s="1" a="1"/>
  <c r="S1891" i="1" s="1"/>
  <c r="O1883" i="1"/>
  <c r="S1883" i="1" s="1" a="1"/>
  <c r="S1883" i="1" s="1"/>
  <c r="O1875" i="1"/>
  <c r="S1875" i="1" s="1" a="1"/>
  <c r="S1875" i="1" s="1"/>
  <c r="O1867" i="1"/>
  <c r="S1867" i="1" s="1" a="1"/>
  <c r="S1867" i="1" s="1"/>
  <c r="O1859" i="1"/>
  <c r="S1859" i="1" s="1" a="1"/>
  <c r="S1859" i="1" s="1"/>
  <c r="O1851" i="1"/>
  <c r="S1851" i="1" s="1" a="1"/>
  <c r="S1851" i="1" s="1"/>
  <c r="O1843" i="1"/>
  <c r="S1843" i="1" s="1" a="1"/>
  <c r="S1843" i="1" s="1"/>
  <c r="O1835" i="1"/>
  <c r="S1835" i="1" s="1" a="1"/>
  <c r="S1835" i="1" s="1"/>
  <c r="O1827" i="1"/>
  <c r="S1827" i="1" s="1" a="1"/>
  <c r="S1827" i="1" s="1"/>
  <c r="O1819" i="1"/>
  <c r="S1819" i="1" s="1" a="1"/>
  <c r="S1819" i="1" s="1"/>
  <c r="O1811" i="1"/>
  <c r="S1811" i="1" s="1" a="1"/>
  <c r="S1811" i="1" s="1"/>
  <c r="O1803" i="1"/>
  <c r="S1803" i="1" s="1" a="1"/>
  <c r="S1803" i="1" s="1"/>
  <c r="O1795" i="1"/>
  <c r="S1795" i="1" s="1" a="1"/>
  <c r="S1795" i="1" s="1"/>
  <c r="O1787" i="1"/>
  <c r="S1787" i="1" s="1" a="1"/>
  <c r="S1787" i="1" s="1"/>
  <c r="O1779" i="1"/>
  <c r="S1779" i="1" s="1" a="1"/>
  <c r="S1779" i="1" s="1"/>
  <c r="O1771" i="1"/>
  <c r="S1771" i="1" s="1" a="1"/>
  <c r="S1771" i="1" s="1"/>
  <c r="O1763" i="1"/>
  <c r="S1763" i="1" s="1" a="1"/>
  <c r="S1763" i="1" s="1"/>
  <c r="O1755" i="1"/>
  <c r="S1755" i="1" s="1" a="1"/>
  <c r="S1755" i="1" s="1"/>
  <c r="O1747" i="1"/>
  <c r="S1747" i="1" s="1" a="1"/>
  <c r="S1747" i="1" s="1"/>
  <c r="O1739" i="1"/>
  <c r="S1739" i="1" s="1" a="1"/>
  <c r="S1739" i="1" s="1"/>
  <c r="O1731" i="1"/>
  <c r="S1731" i="1" s="1" a="1"/>
  <c r="S1731" i="1" s="1"/>
  <c r="O1723" i="1"/>
  <c r="S1723" i="1" s="1" a="1"/>
  <c r="S1723" i="1" s="1"/>
  <c r="O1715" i="1"/>
  <c r="S1715" i="1" s="1" a="1"/>
  <c r="S1715" i="1" s="1"/>
  <c r="O1707" i="1"/>
  <c r="S1707" i="1" s="1" a="1"/>
  <c r="S1707" i="1" s="1"/>
  <c r="O1699" i="1"/>
  <c r="S1699" i="1" s="1" a="1"/>
  <c r="S1699" i="1" s="1"/>
  <c r="O1691" i="1"/>
  <c r="S1691" i="1" s="1" a="1"/>
  <c r="S1691" i="1" s="1"/>
  <c r="O1683" i="1"/>
  <c r="S1683" i="1" s="1" a="1"/>
  <c r="S1683" i="1" s="1"/>
  <c r="O1675" i="1"/>
  <c r="S1675" i="1" s="1" a="1"/>
  <c r="S1675" i="1" s="1"/>
  <c r="O1667" i="1"/>
  <c r="S1667" i="1" s="1" a="1"/>
  <c r="S1667" i="1" s="1"/>
  <c r="O1659" i="1"/>
  <c r="S1659" i="1" s="1" a="1"/>
  <c r="S1659" i="1" s="1"/>
  <c r="O1651" i="1"/>
  <c r="S1651" i="1" s="1" a="1"/>
  <c r="S1651" i="1" s="1"/>
  <c r="O1643" i="1"/>
  <c r="S1643" i="1" s="1" a="1"/>
  <c r="S1643" i="1" s="1"/>
  <c r="O1635" i="1"/>
  <c r="S1635" i="1" s="1" a="1"/>
  <c r="S1635" i="1" s="1"/>
  <c r="O1627" i="1"/>
  <c r="S1627" i="1" s="1" a="1"/>
  <c r="S1627" i="1" s="1"/>
  <c r="O1619" i="1"/>
  <c r="S1619" i="1" s="1" a="1"/>
  <c r="S1619" i="1" s="1"/>
  <c r="O1611" i="1"/>
  <c r="S1611" i="1" s="1" a="1"/>
  <c r="S1611" i="1" s="1"/>
  <c r="O1603" i="1"/>
  <c r="S1603" i="1" s="1" a="1"/>
  <c r="S1603" i="1" s="1"/>
  <c r="O1595" i="1"/>
  <c r="S1595" i="1" s="1" a="1"/>
  <c r="S1595" i="1" s="1"/>
  <c r="O1587" i="1"/>
  <c r="S1587" i="1" s="1" a="1"/>
  <c r="S1587" i="1" s="1"/>
  <c r="O1579" i="1"/>
  <c r="S1579" i="1" s="1" a="1"/>
  <c r="S1579" i="1" s="1"/>
  <c r="O1571" i="1"/>
  <c r="S1571" i="1" s="1" a="1"/>
  <c r="S1571" i="1" s="1"/>
  <c r="O1563" i="1"/>
  <c r="S1563" i="1" s="1" a="1"/>
  <c r="S1563" i="1" s="1"/>
  <c r="O1555" i="1"/>
  <c r="S1555" i="1" s="1" a="1"/>
  <c r="S1555" i="1" s="1"/>
  <c r="O1547" i="1"/>
  <c r="S1547" i="1" s="1" a="1"/>
  <c r="S1547" i="1" s="1"/>
  <c r="O1539" i="1"/>
  <c r="S1539" i="1" s="1" a="1"/>
  <c r="S1539" i="1" s="1"/>
  <c r="O1531" i="1"/>
  <c r="S1531" i="1" s="1" a="1"/>
  <c r="S1531" i="1" s="1"/>
  <c r="O1523" i="1"/>
  <c r="S1523" i="1" s="1" a="1"/>
  <c r="S1523" i="1" s="1"/>
  <c r="O1515" i="1"/>
  <c r="S1515" i="1" s="1" a="1"/>
  <c r="S1515" i="1" s="1"/>
  <c r="O1507" i="1"/>
  <c r="S1507" i="1" s="1" a="1"/>
  <c r="S1507" i="1" s="1"/>
  <c r="O1499" i="1"/>
  <c r="S1499" i="1" s="1" a="1"/>
  <c r="S1499" i="1" s="1"/>
  <c r="O1491" i="1"/>
  <c r="S1491" i="1" s="1" a="1"/>
  <c r="S1491" i="1" s="1"/>
  <c r="O1483" i="1"/>
  <c r="S1483" i="1" s="1" a="1"/>
  <c r="S1483" i="1" s="1"/>
  <c r="O1475" i="1"/>
  <c r="S1475" i="1" s="1" a="1"/>
  <c r="S1475" i="1" s="1"/>
  <c r="O1467" i="1"/>
  <c r="S1467" i="1" s="1" a="1"/>
  <c r="S1467" i="1" s="1"/>
  <c r="O1459" i="1"/>
  <c r="S1459" i="1" s="1" a="1"/>
  <c r="S1459" i="1" s="1"/>
  <c r="O1451" i="1"/>
  <c r="S1451" i="1" s="1" a="1"/>
  <c r="S1451" i="1" s="1"/>
  <c r="O1443" i="1"/>
  <c r="S1443" i="1" s="1" a="1"/>
  <c r="S1443" i="1" s="1"/>
  <c r="O1435" i="1"/>
  <c r="S1435" i="1" s="1" a="1"/>
  <c r="S1435" i="1" s="1"/>
  <c r="O1427" i="1"/>
  <c r="S1427" i="1" s="1" a="1"/>
  <c r="S1427" i="1" s="1"/>
  <c r="O1419" i="1"/>
  <c r="S1419" i="1" s="1" a="1"/>
  <c r="S1419" i="1" s="1"/>
  <c r="O1411" i="1"/>
  <c r="S1411" i="1" s="1" a="1"/>
  <c r="S1411" i="1" s="1"/>
  <c r="O1403" i="1"/>
  <c r="S1403" i="1" s="1" a="1"/>
  <c r="S1403" i="1" s="1"/>
  <c r="O1395" i="1"/>
  <c r="S1395" i="1" s="1" a="1"/>
  <c r="S1395" i="1" s="1"/>
  <c r="O1387" i="1"/>
  <c r="S1387" i="1" s="1" a="1"/>
  <c r="S1387" i="1" s="1"/>
  <c r="O1379" i="1"/>
  <c r="S1379" i="1" s="1" a="1"/>
  <c r="S1379" i="1" s="1"/>
  <c r="O1371" i="1"/>
  <c r="S1371" i="1" s="1" a="1"/>
  <c r="S1371" i="1" s="1"/>
  <c r="O1363" i="1"/>
  <c r="S1363" i="1" s="1" a="1"/>
  <c r="S1363" i="1" s="1"/>
  <c r="O1355" i="1"/>
  <c r="S1355" i="1" s="1" a="1"/>
  <c r="S1355" i="1" s="1"/>
  <c r="O1347" i="1"/>
  <c r="S1347" i="1" s="1" a="1"/>
  <c r="S1347" i="1" s="1"/>
  <c r="O1339" i="1"/>
  <c r="S1339" i="1" s="1" a="1"/>
  <c r="S1339" i="1" s="1"/>
  <c r="O1331" i="1"/>
  <c r="S1331" i="1" s="1" a="1"/>
  <c r="S1331" i="1" s="1"/>
  <c r="O1323" i="1"/>
  <c r="S1323" i="1" s="1" a="1"/>
  <c r="S1323" i="1" s="1"/>
  <c r="O1315" i="1"/>
  <c r="S1315" i="1" s="1" a="1"/>
  <c r="S1315" i="1" s="1"/>
  <c r="O1307" i="1"/>
  <c r="S1307" i="1" s="1" a="1"/>
  <c r="S1307" i="1" s="1"/>
  <c r="O1299" i="1"/>
  <c r="S1299" i="1" s="1" a="1"/>
  <c r="S1299" i="1" s="1"/>
  <c r="O1291" i="1"/>
  <c r="S1291" i="1" s="1" a="1"/>
  <c r="S1291" i="1" s="1"/>
  <c r="O1283" i="1"/>
  <c r="S1283" i="1" s="1" a="1"/>
  <c r="S1283" i="1" s="1"/>
  <c r="O1275" i="1"/>
  <c r="S1275" i="1" s="1" a="1"/>
  <c r="S1275" i="1" s="1"/>
  <c r="O1267" i="1"/>
  <c r="S1267" i="1" s="1" a="1"/>
  <c r="S1267" i="1" s="1"/>
  <c r="O1259" i="1"/>
  <c r="S1259" i="1" s="1" a="1"/>
  <c r="S1259" i="1" s="1"/>
  <c r="O1251" i="1"/>
  <c r="S1251" i="1" s="1" a="1"/>
  <c r="S1251" i="1" s="1"/>
  <c r="O1243" i="1"/>
  <c r="S1243" i="1" s="1" a="1"/>
  <c r="S1243" i="1" s="1"/>
  <c r="O1235" i="1"/>
  <c r="S1235" i="1" s="1" a="1"/>
  <c r="S1235" i="1" s="1"/>
  <c r="O1227" i="1"/>
  <c r="S1227" i="1" s="1" a="1"/>
  <c r="S1227" i="1" s="1"/>
  <c r="O1219" i="1"/>
  <c r="S1219" i="1" s="1" a="1"/>
  <c r="S1219" i="1" s="1"/>
  <c r="O1211" i="1"/>
  <c r="S1211" i="1" s="1" a="1"/>
  <c r="S1211" i="1" s="1"/>
  <c r="O1203" i="1"/>
  <c r="S1203" i="1" s="1" a="1"/>
  <c r="S1203" i="1" s="1"/>
  <c r="O1195" i="1"/>
  <c r="S1195" i="1" s="1" a="1"/>
  <c r="S1195" i="1" s="1"/>
  <c r="O1187" i="1"/>
  <c r="S1187" i="1" s="1" a="1"/>
  <c r="S1187" i="1" s="1"/>
  <c r="O1179" i="1"/>
  <c r="S1179" i="1" s="1" a="1"/>
  <c r="S1179" i="1" s="1"/>
  <c r="O1171" i="1"/>
  <c r="S1171" i="1" s="1" a="1"/>
  <c r="S1171" i="1" s="1"/>
  <c r="O1163" i="1"/>
  <c r="S1163" i="1" s="1" a="1"/>
  <c r="S1163" i="1" s="1"/>
  <c r="O1155" i="1"/>
  <c r="S1155" i="1" s="1" a="1"/>
  <c r="S1155" i="1" s="1"/>
  <c r="O1147" i="1"/>
  <c r="S1147" i="1" s="1" a="1"/>
  <c r="S1147" i="1" s="1"/>
  <c r="O1139" i="1"/>
  <c r="S1139" i="1" s="1" a="1"/>
  <c r="S1139" i="1" s="1"/>
  <c r="O1131" i="1"/>
  <c r="S1131" i="1" s="1" a="1"/>
  <c r="S1131" i="1" s="1"/>
  <c r="O1123" i="1"/>
  <c r="S1123" i="1" s="1" a="1"/>
  <c r="S1123" i="1" s="1"/>
  <c r="O1115" i="1"/>
  <c r="S1115" i="1" s="1" a="1"/>
  <c r="S1115" i="1" s="1"/>
  <c r="O1107" i="1"/>
  <c r="S1107" i="1" s="1" a="1"/>
  <c r="S1107" i="1" s="1"/>
  <c r="O1099" i="1"/>
  <c r="S1099" i="1" s="1" a="1"/>
  <c r="S1099" i="1" s="1"/>
  <c r="O1091" i="1"/>
  <c r="S1091" i="1" s="1" a="1"/>
  <c r="S1091" i="1" s="1"/>
  <c r="O1083" i="1"/>
  <c r="S1083" i="1" s="1" a="1"/>
  <c r="S1083" i="1" s="1"/>
  <c r="O1075" i="1"/>
  <c r="S1075" i="1" s="1" a="1"/>
  <c r="S1075" i="1" s="1"/>
  <c r="O1067" i="1"/>
  <c r="S1067" i="1" s="1" a="1"/>
  <c r="S1067" i="1" s="1"/>
  <c r="O1059" i="1"/>
  <c r="S1059" i="1" s="1" a="1"/>
  <c r="S1059" i="1" s="1"/>
  <c r="O1051" i="1"/>
  <c r="S1051" i="1" s="1" a="1"/>
  <c r="S1051" i="1" s="1"/>
  <c r="O1043" i="1"/>
  <c r="S1043" i="1" s="1" a="1"/>
  <c r="S1043" i="1" s="1"/>
  <c r="O1035" i="1"/>
  <c r="S1035" i="1" s="1" a="1"/>
  <c r="S1035" i="1" s="1"/>
  <c r="O1027" i="1"/>
  <c r="S1027" i="1" s="1" a="1"/>
  <c r="S1027" i="1" s="1"/>
  <c r="O1019" i="1"/>
  <c r="S1019" i="1" s="1" a="1"/>
  <c r="S1019" i="1" s="1"/>
  <c r="O1011" i="1"/>
  <c r="S1011" i="1" s="1" a="1"/>
  <c r="S1011" i="1" s="1"/>
  <c r="O1003" i="1"/>
  <c r="S1003" i="1" s="1" a="1"/>
  <c r="S1003" i="1" s="1"/>
  <c r="O995" i="1"/>
  <c r="S995" i="1" s="1" a="1"/>
  <c r="S995" i="1" s="1"/>
  <c r="O987" i="1"/>
  <c r="S987" i="1" s="1" a="1"/>
  <c r="S987" i="1" s="1"/>
  <c r="O979" i="1"/>
  <c r="S979" i="1" s="1" a="1"/>
  <c r="S979" i="1" s="1"/>
  <c r="O971" i="1"/>
  <c r="S971" i="1" s="1" a="1"/>
  <c r="S971" i="1" s="1"/>
  <c r="O963" i="1"/>
  <c r="S963" i="1" s="1" a="1"/>
  <c r="S963" i="1" s="1"/>
  <c r="O955" i="1"/>
  <c r="S955" i="1" s="1" a="1"/>
  <c r="S955" i="1" s="1"/>
  <c r="O947" i="1"/>
  <c r="S947" i="1" s="1" a="1"/>
  <c r="S947" i="1" s="1"/>
  <c r="O939" i="1"/>
  <c r="S939" i="1" s="1" a="1"/>
  <c r="S939" i="1" s="1"/>
  <c r="O931" i="1"/>
  <c r="S931" i="1" s="1" a="1"/>
  <c r="S931" i="1" s="1"/>
  <c r="O923" i="1"/>
  <c r="S923" i="1" s="1" a="1"/>
  <c r="S923" i="1" s="1"/>
  <c r="O915" i="1"/>
  <c r="S915" i="1" s="1" a="1"/>
  <c r="S915" i="1" s="1"/>
  <c r="O907" i="1"/>
  <c r="S907" i="1" s="1" a="1"/>
  <c r="S907" i="1" s="1"/>
  <c r="O899" i="1"/>
  <c r="S899" i="1" s="1" a="1"/>
  <c r="S899" i="1" s="1"/>
  <c r="O891" i="1"/>
  <c r="S891" i="1" s="1" a="1"/>
  <c r="S891" i="1" s="1"/>
  <c r="O883" i="1"/>
  <c r="S883" i="1" s="1" a="1"/>
  <c r="S883" i="1" s="1"/>
  <c r="O875" i="1"/>
  <c r="S875" i="1" s="1" a="1"/>
  <c r="S875" i="1" s="1"/>
  <c r="O867" i="1"/>
  <c r="S867" i="1" s="1" a="1"/>
  <c r="S867" i="1" s="1"/>
  <c r="O859" i="1"/>
  <c r="S859" i="1" s="1" a="1"/>
  <c r="S859" i="1" s="1"/>
  <c r="O851" i="1"/>
  <c r="S851" i="1" s="1" a="1"/>
  <c r="S851" i="1" s="1"/>
  <c r="O843" i="1"/>
  <c r="S843" i="1" s="1" a="1"/>
  <c r="S843" i="1" s="1"/>
  <c r="O835" i="1"/>
  <c r="S835" i="1" s="1" a="1"/>
  <c r="S835" i="1" s="1"/>
  <c r="O827" i="1"/>
  <c r="S827" i="1" s="1" a="1"/>
  <c r="S827" i="1" s="1"/>
  <c r="O819" i="1"/>
  <c r="S819" i="1" s="1" a="1"/>
  <c r="S819" i="1" s="1"/>
  <c r="O811" i="1"/>
  <c r="S811" i="1" s="1" a="1"/>
  <c r="S811" i="1" s="1"/>
  <c r="O803" i="1"/>
  <c r="S803" i="1" s="1" a="1"/>
  <c r="S803" i="1" s="1"/>
  <c r="O795" i="1"/>
  <c r="S795" i="1" s="1" a="1"/>
  <c r="S795" i="1" s="1"/>
  <c r="O787" i="1"/>
  <c r="S787" i="1" s="1" a="1"/>
  <c r="S787" i="1" s="1"/>
  <c r="O779" i="1"/>
  <c r="S779" i="1" s="1" a="1"/>
  <c r="S779" i="1" s="1"/>
  <c r="O771" i="1"/>
  <c r="S771" i="1" s="1" a="1"/>
  <c r="S771" i="1" s="1"/>
  <c r="O763" i="1"/>
  <c r="S763" i="1" s="1" a="1"/>
  <c r="S763" i="1" s="1"/>
  <c r="O755" i="1"/>
  <c r="S755" i="1" s="1" a="1"/>
  <c r="S755" i="1" s="1"/>
  <c r="O747" i="1"/>
  <c r="S747" i="1" s="1" a="1"/>
  <c r="S747" i="1" s="1"/>
  <c r="O739" i="1"/>
  <c r="S739" i="1" s="1" a="1"/>
  <c r="S739" i="1" s="1"/>
  <c r="O731" i="1"/>
  <c r="S731" i="1" s="1" a="1"/>
  <c r="S731" i="1" s="1"/>
  <c r="O723" i="1"/>
  <c r="S723" i="1" s="1" a="1"/>
  <c r="S723" i="1" s="1"/>
  <c r="O715" i="1"/>
  <c r="S715" i="1" s="1" a="1"/>
  <c r="S715" i="1" s="1"/>
  <c r="O707" i="1"/>
  <c r="S707" i="1" s="1" a="1"/>
  <c r="S707" i="1" s="1"/>
  <c r="O699" i="1"/>
  <c r="S699" i="1" s="1" a="1"/>
  <c r="S699" i="1" s="1"/>
  <c r="O691" i="1"/>
  <c r="S691" i="1" s="1" a="1"/>
  <c r="S691" i="1" s="1"/>
  <c r="O683" i="1"/>
  <c r="S683" i="1" s="1" a="1"/>
  <c r="S683" i="1" s="1"/>
  <c r="O675" i="1"/>
  <c r="S675" i="1" s="1" a="1"/>
  <c r="S675" i="1" s="1"/>
  <c r="O667" i="1"/>
  <c r="S667" i="1" s="1" a="1"/>
  <c r="S667" i="1" s="1"/>
  <c r="O659" i="1"/>
  <c r="S659" i="1" s="1" a="1"/>
  <c r="S659" i="1" s="1"/>
  <c r="O651" i="1"/>
  <c r="S651" i="1" s="1" a="1"/>
  <c r="S651" i="1" s="1"/>
  <c r="O643" i="1"/>
  <c r="S643" i="1" s="1" a="1"/>
  <c r="S643" i="1" s="1"/>
  <c r="O635" i="1"/>
  <c r="S635" i="1" s="1" a="1"/>
  <c r="S635" i="1" s="1"/>
  <c r="O627" i="1"/>
  <c r="S627" i="1" s="1" a="1"/>
  <c r="S627" i="1" s="1"/>
  <c r="O619" i="1"/>
  <c r="S619" i="1" s="1" a="1"/>
  <c r="S619" i="1" s="1"/>
  <c r="O611" i="1"/>
  <c r="S611" i="1" s="1" a="1"/>
  <c r="S611" i="1" s="1"/>
  <c r="O603" i="1"/>
  <c r="S603" i="1" s="1" a="1"/>
  <c r="S603" i="1" s="1"/>
  <c r="O595" i="1"/>
  <c r="S595" i="1" s="1" a="1"/>
  <c r="S595" i="1" s="1"/>
  <c r="O587" i="1"/>
  <c r="S587" i="1" s="1" a="1"/>
  <c r="S587" i="1" s="1"/>
  <c r="O579" i="1"/>
  <c r="S579" i="1" s="1" a="1"/>
  <c r="S579" i="1" s="1"/>
  <c r="O571" i="1"/>
  <c r="S571" i="1" s="1" a="1"/>
  <c r="S571" i="1" s="1"/>
  <c r="O563" i="1"/>
  <c r="S563" i="1" s="1" a="1"/>
  <c r="S563" i="1" s="1"/>
  <c r="O555" i="1"/>
  <c r="S555" i="1" s="1" a="1"/>
  <c r="S555" i="1" s="1"/>
  <c r="O547" i="1"/>
  <c r="S547" i="1" s="1" a="1"/>
  <c r="S547" i="1" s="1"/>
  <c r="O539" i="1"/>
  <c r="S539" i="1" s="1" a="1"/>
  <c r="S539" i="1" s="1"/>
  <c r="O531" i="1"/>
  <c r="S531" i="1" s="1" a="1"/>
  <c r="S531" i="1" s="1"/>
  <c r="O523" i="1"/>
  <c r="S523" i="1" s="1" a="1"/>
  <c r="S523" i="1" s="1"/>
  <c r="O515" i="1"/>
  <c r="S515" i="1" s="1" a="1"/>
  <c r="S515" i="1" s="1"/>
  <c r="O507" i="1"/>
  <c r="S507" i="1" s="1" a="1"/>
  <c r="S507" i="1" s="1"/>
  <c r="O499" i="1"/>
  <c r="S499" i="1" s="1" a="1"/>
  <c r="S499" i="1" s="1"/>
  <c r="O491" i="1"/>
  <c r="S491" i="1" s="1" a="1"/>
  <c r="S491" i="1" s="1"/>
  <c r="O483" i="1"/>
  <c r="S483" i="1" s="1" a="1"/>
  <c r="S483" i="1" s="1"/>
  <c r="O475" i="1"/>
  <c r="S475" i="1" s="1" a="1"/>
  <c r="S475" i="1" s="1"/>
  <c r="O467" i="1"/>
  <c r="S467" i="1" s="1" a="1"/>
  <c r="S467" i="1" s="1"/>
  <c r="O459" i="1"/>
  <c r="S459" i="1" s="1" a="1"/>
  <c r="S459" i="1" s="1"/>
  <c r="O451" i="1"/>
  <c r="S451" i="1" s="1" a="1"/>
  <c r="S451" i="1" s="1"/>
  <c r="O443" i="1"/>
  <c r="S443" i="1" s="1" a="1"/>
  <c r="S443" i="1" s="1"/>
  <c r="O435" i="1"/>
  <c r="S435" i="1" s="1" a="1"/>
  <c r="S435" i="1" s="1"/>
  <c r="O427" i="1"/>
  <c r="S427" i="1" s="1" a="1"/>
  <c r="S427" i="1" s="1"/>
  <c r="O419" i="1"/>
  <c r="S419" i="1" s="1" a="1"/>
  <c r="S419" i="1" s="1"/>
  <c r="O411" i="1"/>
  <c r="S411" i="1" s="1" a="1"/>
  <c r="S411" i="1" s="1"/>
  <c r="O403" i="1"/>
  <c r="S403" i="1" s="1" a="1"/>
  <c r="S403" i="1" s="1"/>
  <c r="O395" i="1"/>
  <c r="S395" i="1" s="1" a="1"/>
  <c r="S395" i="1" s="1"/>
  <c r="O387" i="1"/>
  <c r="S387" i="1" s="1" a="1"/>
  <c r="S387" i="1" s="1"/>
  <c r="O379" i="1"/>
  <c r="S379" i="1" s="1" a="1"/>
  <c r="S379" i="1" s="1"/>
  <c r="O371" i="1"/>
  <c r="S371" i="1" s="1" a="1"/>
  <c r="S371" i="1" s="1"/>
  <c r="O363" i="1"/>
  <c r="S363" i="1" s="1" a="1"/>
  <c r="S363" i="1" s="1"/>
  <c r="O355" i="1"/>
  <c r="S355" i="1" s="1" a="1"/>
  <c r="S355" i="1" s="1"/>
  <c r="O347" i="1"/>
  <c r="S347" i="1" s="1" a="1"/>
  <c r="S347" i="1" s="1"/>
  <c r="O339" i="1"/>
  <c r="S339" i="1" s="1" a="1"/>
  <c r="S339" i="1" s="1"/>
  <c r="O331" i="1"/>
  <c r="S331" i="1" s="1" a="1"/>
  <c r="S331" i="1" s="1"/>
  <c r="O323" i="1"/>
  <c r="S323" i="1" s="1" a="1"/>
  <c r="S323" i="1" s="1"/>
  <c r="O315" i="1"/>
  <c r="S315" i="1" s="1" a="1"/>
  <c r="S315" i="1" s="1"/>
  <c r="O307" i="1"/>
  <c r="S307" i="1" s="1" a="1"/>
  <c r="S307" i="1" s="1"/>
  <c r="O299" i="1"/>
  <c r="S299" i="1" s="1" a="1"/>
  <c r="S299" i="1" s="1"/>
  <c r="O291" i="1"/>
  <c r="S291" i="1" s="1" a="1"/>
  <c r="S291" i="1" s="1"/>
  <c r="O283" i="1"/>
  <c r="S283" i="1" s="1" a="1"/>
  <c r="S283" i="1" s="1"/>
  <c r="O275" i="1"/>
  <c r="S275" i="1" s="1" a="1"/>
  <c r="S275" i="1" s="1"/>
  <c r="O267" i="1"/>
  <c r="S267" i="1" s="1" a="1"/>
  <c r="S267" i="1" s="1"/>
  <c r="O259" i="1"/>
  <c r="S259" i="1" s="1" a="1"/>
  <c r="S259" i="1" s="1"/>
  <c r="O251" i="1"/>
  <c r="S251" i="1" s="1" a="1"/>
  <c r="S251" i="1" s="1"/>
  <c r="O243" i="1"/>
  <c r="S243" i="1" s="1" a="1"/>
  <c r="S243" i="1" s="1"/>
  <c r="O235" i="1"/>
  <c r="S235" i="1" s="1" a="1"/>
  <c r="S235" i="1" s="1"/>
  <c r="O227" i="1"/>
  <c r="S227" i="1" s="1" a="1"/>
  <c r="S227" i="1" s="1"/>
  <c r="O219" i="1"/>
  <c r="S219" i="1" s="1" a="1"/>
  <c r="S219" i="1" s="1"/>
  <c r="O211" i="1"/>
  <c r="S211" i="1" s="1" a="1"/>
  <c r="S211" i="1" s="1"/>
  <c r="O203" i="1"/>
  <c r="S203" i="1" s="1" a="1"/>
  <c r="S203" i="1" s="1"/>
  <c r="O195" i="1"/>
  <c r="S195" i="1" s="1" a="1"/>
  <c r="S195" i="1" s="1"/>
  <c r="O187" i="1"/>
  <c r="S187" i="1" s="1" a="1"/>
  <c r="S187" i="1" s="1"/>
  <c r="O179" i="1"/>
  <c r="S179" i="1" s="1" a="1"/>
  <c r="S179" i="1" s="1"/>
  <c r="O171" i="1"/>
  <c r="S171" i="1" s="1" a="1"/>
  <c r="S171" i="1" s="1"/>
  <c r="O163" i="1"/>
  <c r="S163" i="1" s="1" a="1"/>
  <c r="S163" i="1" s="1"/>
  <c r="O155" i="1"/>
  <c r="S155" i="1" s="1" a="1"/>
  <c r="S155" i="1" s="1"/>
  <c r="O147" i="1"/>
  <c r="S147" i="1" s="1" a="1"/>
  <c r="S147" i="1" s="1"/>
  <c r="O139" i="1"/>
  <c r="S139" i="1" s="1" a="1"/>
  <c r="S139" i="1" s="1"/>
  <c r="O131" i="1"/>
  <c r="S131" i="1" s="1" a="1"/>
  <c r="S131" i="1" s="1"/>
  <c r="O123" i="1"/>
  <c r="S123" i="1" s="1" a="1"/>
  <c r="S123" i="1" s="1"/>
  <c r="O115" i="1"/>
  <c r="S115" i="1" s="1" a="1"/>
  <c r="S115" i="1" s="1"/>
  <c r="O107" i="1"/>
  <c r="S107" i="1" s="1" a="1"/>
  <c r="S107" i="1" s="1"/>
  <c r="O99" i="1"/>
  <c r="S99" i="1" s="1" a="1"/>
  <c r="S99" i="1" s="1"/>
  <c r="O91" i="1"/>
  <c r="S91" i="1" s="1" a="1"/>
  <c r="S91" i="1" s="1"/>
  <c r="O83" i="1"/>
  <c r="S83" i="1" s="1" a="1"/>
  <c r="S83" i="1" s="1"/>
  <c r="O75" i="1"/>
  <c r="S75" i="1" s="1" a="1"/>
  <c r="S75" i="1" s="1"/>
  <c r="O67" i="1"/>
  <c r="S67" i="1" s="1" a="1"/>
  <c r="S67" i="1" s="1"/>
  <c r="O59" i="1"/>
  <c r="S59" i="1" s="1" a="1"/>
  <c r="S59" i="1" s="1"/>
  <c r="O51" i="1"/>
  <c r="S51" i="1" s="1" a="1"/>
  <c r="S51" i="1" s="1"/>
  <c r="O43" i="1"/>
  <c r="S43" i="1" s="1" a="1"/>
  <c r="S43" i="1" s="1"/>
  <c r="O35" i="1"/>
  <c r="S35" i="1" s="1" a="1"/>
  <c r="S35" i="1" s="1"/>
  <c r="O27" i="1"/>
  <c r="S27" i="1" s="1" a="1"/>
  <c r="S27" i="1" s="1"/>
  <c r="O19" i="1"/>
  <c r="S19" i="1" s="1" a="1"/>
  <c r="S19" i="1" s="1"/>
  <c r="O11" i="1"/>
  <c r="S11" i="1" s="1" a="1"/>
  <c r="S11" i="1" s="1"/>
  <c r="O3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N4868" i="1" s="1"/>
  <c r="L4869" i="1"/>
  <c r="L4870" i="1"/>
  <c r="L4871" i="1"/>
  <c r="L4872" i="1"/>
  <c r="L4873" i="1"/>
  <c r="L4874" i="1"/>
  <c r="L4875" i="1"/>
  <c r="L4876" i="1"/>
  <c r="N4876" i="1" s="1"/>
  <c r="L4877" i="1"/>
  <c r="L4878" i="1"/>
  <c r="L4879" i="1"/>
  <c r="L4880" i="1"/>
  <c r="L4881" i="1"/>
  <c r="L4882" i="1"/>
  <c r="L4883" i="1"/>
  <c r="L4884" i="1"/>
  <c r="N4884" i="1" s="1"/>
  <c r="L4885" i="1"/>
  <c r="L4886" i="1"/>
  <c r="L4887" i="1"/>
  <c r="L4888" i="1"/>
  <c r="L4889" i="1"/>
  <c r="L4890" i="1"/>
  <c r="L4891" i="1"/>
  <c r="L4892" i="1"/>
  <c r="N4892" i="1" s="1"/>
  <c r="L4893" i="1"/>
  <c r="L4894" i="1"/>
  <c r="L4895" i="1"/>
  <c r="L4896" i="1"/>
  <c r="L4897" i="1"/>
  <c r="L4898" i="1"/>
  <c r="L4899" i="1"/>
  <c r="L4900" i="1"/>
  <c r="N4900" i="1" s="1"/>
  <c r="L4901" i="1"/>
  <c r="L4902" i="1"/>
  <c r="L4903" i="1"/>
  <c r="L4904" i="1"/>
  <c r="L4905" i="1"/>
  <c r="L4906" i="1"/>
  <c r="L4907" i="1"/>
  <c r="L4908" i="1"/>
  <c r="N4908" i="1" s="1"/>
  <c r="L4909" i="1"/>
  <c r="L4910" i="1"/>
  <c r="L4911" i="1"/>
  <c r="L4912" i="1"/>
  <c r="L4913" i="1"/>
  <c r="L4914" i="1"/>
  <c r="L4915" i="1"/>
  <c r="L4916" i="1"/>
  <c r="N4916" i="1" s="1"/>
  <c r="L4917" i="1"/>
  <c r="L4918" i="1"/>
  <c r="L4919" i="1"/>
  <c r="L4920" i="1"/>
  <c r="L4921" i="1"/>
  <c r="L4922" i="1"/>
  <c r="L4923" i="1"/>
  <c r="L4924" i="1"/>
  <c r="N4924" i="1" s="1"/>
  <c r="L4925" i="1"/>
  <c r="L4926" i="1"/>
  <c r="L4927" i="1"/>
  <c r="L4928" i="1"/>
  <c r="L4929" i="1"/>
  <c r="L4930" i="1"/>
  <c r="L4931" i="1"/>
  <c r="L4932" i="1"/>
  <c r="N4932" i="1" s="1"/>
  <c r="L4933" i="1"/>
  <c r="L4934" i="1"/>
  <c r="L4935" i="1"/>
  <c r="L4936" i="1"/>
  <c r="L4937" i="1"/>
  <c r="L4938" i="1"/>
  <c r="L4939" i="1"/>
  <c r="L4940" i="1"/>
  <c r="N4940" i="1" s="1"/>
  <c r="L4941" i="1"/>
  <c r="L4942" i="1"/>
  <c r="L4943" i="1"/>
  <c r="L4944" i="1"/>
  <c r="L4945" i="1"/>
  <c r="L4946" i="1"/>
  <c r="L4947" i="1"/>
  <c r="L4948" i="1"/>
  <c r="N4948" i="1" s="1"/>
  <c r="L4949" i="1"/>
  <c r="L4950" i="1"/>
  <c r="L4951" i="1"/>
  <c r="L4952" i="1"/>
  <c r="L4953" i="1"/>
  <c r="L4954" i="1"/>
  <c r="L4955" i="1"/>
  <c r="L4956" i="1"/>
  <c r="N4956" i="1" s="1"/>
  <c r="L4957" i="1"/>
  <c r="L4958" i="1"/>
  <c r="L4959" i="1"/>
  <c r="L4960" i="1"/>
  <c r="L4961" i="1"/>
  <c r="L4962" i="1"/>
  <c r="L4963" i="1"/>
  <c r="L4964" i="1"/>
  <c r="N4964" i="1" s="1"/>
  <c r="L4965" i="1"/>
  <c r="L4966" i="1"/>
  <c r="L4967" i="1"/>
  <c r="L4968" i="1"/>
  <c r="L4969" i="1"/>
  <c r="L4970" i="1"/>
  <c r="L4971" i="1"/>
  <c r="L4972" i="1"/>
  <c r="N4972" i="1" s="1"/>
  <c r="L4973" i="1"/>
  <c r="L4974" i="1"/>
  <c r="L4975" i="1"/>
  <c r="L4976" i="1"/>
  <c r="L4977" i="1"/>
  <c r="L4978" i="1"/>
  <c r="L4979" i="1"/>
  <c r="L4980" i="1"/>
  <c r="N4980" i="1" s="1"/>
  <c r="L4981" i="1"/>
  <c r="L4982" i="1"/>
  <c r="L4983" i="1"/>
  <c r="L4984" i="1"/>
  <c r="L4985" i="1"/>
  <c r="L4986" i="1"/>
  <c r="L4987" i="1"/>
  <c r="L4988" i="1"/>
  <c r="N4988" i="1" s="1"/>
  <c r="L4989" i="1"/>
  <c r="L4990" i="1"/>
  <c r="L4991" i="1"/>
  <c r="L4992" i="1"/>
  <c r="L4993" i="1"/>
  <c r="L4994" i="1"/>
  <c r="L4995" i="1"/>
  <c r="L4996" i="1"/>
  <c r="N4996" i="1" s="1"/>
  <c r="L4997" i="1"/>
  <c r="L4998" i="1"/>
  <c r="L4999" i="1"/>
  <c r="L5000" i="1"/>
  <c r="L5001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I3" i="1"/>
  <c r="AE40" i="1" s="1" a="1"/>
  <c r="AE40" i="1" s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K2" i="1"/>
  <c r="M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2" i="1"/>
  <c r="AF54" i="1" l="1" a="1"/>
  <c r="AF54" i="1" s="1"/>
  <c r="S3" i="1" a="1"/>
  <c r="N4860" i="1"/>
  <c r="N4852" i="1"/>
  <c r="N4844" i="1"/>
  <c r="N4836" i="1"/>
  <c r="N4828" i="1"/>
  <c r="N4820" i="1"/>
  <c r="N4812" i="1"/>
  <c r="N4804" i="1"/>
  <c r="N4796" i="1"/>
  <c r="N4788" i="1"/>
  <c r="N4780" i="1"/>
  <c r="N4772" i="1"/>
  <c r="N4764" i="1"/>
  <c r="N4756" i="1"/>
  <c r="N4748" i="1"/>
  <c r="N4740" i="1"/>
  <c r="N4732" i="1"/>
  <c r="N4724" i="1"/>
  <c r="N4716" i="1"/>
  <c r="N4708" i="1"/>
  <c r="N4700" i="1"/>
  <c r="N4692" i="1"/>
  <c r="N4684" i="1"/>
  <c r="N4676" i="1"/>
  <c r="N4668" i="1"/>
  <c r="N4660" i="1"/>
  <c r="N4652" i="1"/>
  <c r="N4644" i="1"/>
  <c r="N4636" i="1"/>
  <c r="N4628" i="1"/>
  <c r="N4620" i="1"/>
  <c r="N4612" i="1"/>
  <c r="N4604" i="1"/>
  <c r="N4596" i="1"/>
  <c r="N4588" i="1"/>
  <c r="N4580" i="1"/>
  <c r="N4572" i="1"/>
  <c r="N4564" i="1"/>
  <c r="N4556" i="1"/>
  <c r="N4548" i="1"/>
  <c r="N4540" i="1"/>
  <c r="N4532" i="1"/>
  <c r="N4524" i="1"/>
  <c r="N4516" i="1"/>
  <c r="N4508" i="1"/>
  <c r="N4500" i="1"/>
  <c r="N4492" i="1"/>
  <c r="N4484" i="1"/>
  <c r="N4476" i="1"/>
  <c r="N4468" i="1"/>
  <c r="N4460" i="1"/>
  <c r="N4452" i="1"/>
  <c r="N4444" i="1"/>
  <c r="N4436" i="1"/>
  <c r="N4428" i="1"/>
  <c r="N4420" i="1"/>
  <c r="N4412" i="1"/>
  <c r="N4404" i="1"/>
  <c r="N4396" i="1"/>
  <c r="N4388" i="1"/>
  <c r="N4380" i="1"/>
  <c r="N4372" i="1"/>
  <c r="N4364" i="1"/>
  <c r="N4356" i="1"/>
  <c r="N4348" i="1"/>
  <c r="N4340" i="1"/>
  <c r="N4332" i="1"/>
  <c r="N4324" i="1"/>
  <c r="N4316" i="1"/>
  <c r="N4308" i="1"/>
  <c r="N4300" i="1"/>
  <c r="N4292" i="1"/>
  <c r="N4284" i="1"/>
  <c r="N4276" i="1"/>
  <c r="N4268" i="1"/>
  <c r="N4260" i="1"/>
  <c r="N4252" i="1"/>
  <c r="N4244" i="1"/>
  <c r="N4236" i="1"/>
  <c r="N4228" i="1"/>
  <c r="N4220" i="1"/>
  <c r="N4212" i="1"/>
  <c r="N4204" i="1"/>
  <c r="N4196" i="1"/>
  <c r="N4188" i="1"/>
  <c r="N4180" i="1"/>
  <c r="N4172" i="1"/>
  <c r="N4164" i="1"/>
  <c r="N4156" i="1"/>
  <c r="N4148" i="1"/>
  <c r="N4140" i="1"/>
  <c r="N4132" i="1"/>
  <c r="N4124" i="1"/>
  <c r="N4116" i="1"/>
  <c r="N4108" i="1"/>
  <c r="N4100" i="1"/>
  <c r="N4092" i="1"/>
  <c r="N4084" i="1"/>
  <c r="N4076" i="1"/>
  <c r="N4068" i="1"/>
  <c r="N4060" i="1"/>
  <c r="N4052" i="1"/>
  <c r="N4044" i="1"/>
  <c r="N4036" i="1"/>
  <c r="N4028" i="1"/>
  <c r="N4020" i="1"/>
  <c r="N4012" i="1"/>
  <c r="N4004" i="1"/>
  <c r="N3996" i="1"/>
  <c r="N3988" i="1"/>
  <c r="N3980" i="1"/>
  <c r="N3972" i="1"/>
  <c r="N3964" i="1"/>
  <c r="N3956" i="1"/>
  <c r="N3948" i="1"/>
  <c r="N3940" i="1"/>
  <c r="N3932" i="1"/>
  <c r="N3924" i="1"/>
  <c r="N3916" i="1"/>
  <c r="N3908" i="1"/>
  <c r="N3900" i="1"/>
  <c r="N3892" i="1"/>
  <c r="N3884" i="1"/>
  <c r="N3876" i="1"/>
  <c r="N3868" i="1"/>
  <c r="N3860" i="1"/>
  <c r="N3852" i="1"/>
  <c r="N3844" i="1"/>
  <c r="N3836" i="1"/>
  <c r="N3828" i="1"/>
  <c r="N3820" i="1"/>
  <c r="N3812" i="1"/>
  <c r="N3804" i="1"/>
  <c r="N3796" i="1"/>
  <c r="N3788" i="1"/>
  <c r="N3780" i="1"/>
  <c r="N3772" i="1"/>
  <c r="N3764" i="1"/>
  <c r="N3756" i="1"/>
  <c r="N3748" i="1"/>
  <c r="N3740" i="1"/>
  <c r="N3732" i="1"/>
  <c r="N3724" i="1"/>
  <c r="N3716" i="1"/>
  <c r="N3708" i="1"/>
  <c r="N3700" i="1"/>
  <c r="N3692" i="1"/>
  <c r="N3684" i="1"/>
  <c r="N3676" i="1"/>
  <c r="N3668" i="1"/>
  <c r="N3660" i="1"/>
  <c r="N3652" i="1"/>
  <c r="N3644" i="1"/>
  <c r="N3636" i="1"/>
  <c r="N3628" i="1"/>
  <c r="N3620" i="1"/>
  <c r="N3612" i="1"/>
  <c r="N3604" i="1"/>
  <c r="N3596" i="1"/>
  <c r="N3588" i="1"/>
  <c r="N3580" i="1"/>
  <c r="N3572" i="1"/>
  <c r="N3564" i="1"/>
  <c r="N3556" i="1"/>
  <c r="N3548" i="1"/>
  <c r="N3540" i="1"/>
  <c r="N1954" i="1"/>
  <c r="N4995" i="1"/>
  <c r="N4987" i="1"/>
  <c r="N4979" i="1"/>
  <c r="N4971" i="1"/>
  <c r="N4963" i="1"/>
  <c r="N4955" i="1"/>
  <c r="N4947" i="1"/>
  <c r="N4939" i="1"/>
  <c r="N4931" i="1"/>
  <c r="N4923" i="1"/>
  <c r="N4915" i="1"/>
  <c r="N4907" i="1"/>
  <c r="N4899" i="1"/>
  <c r="N4891" i="1"/>
  <c r="N4883" i="1"/>
  <c r="N4875" i="1"/>
  <c r="N4867" i="1"/>
  <c r="N4859" i="1"/>
  <c r="N4851" i="1"/>
  <c r="N4843" i="1"/>
  <c r="N4835" i="1"/>
  <c r="N4827" i="1"/>
  <c r="N4819" i="1"/>
  <c r="N4811" i="1"/>
  <c r="N4803" i="1"/>
  <c r="N4795" i="1"/>
  <c r="N4787" i="1"/>
  <c r="N4779" i="1"/>
  <c r="N4771" i="1"/>
  <c r="N4763" i="1"/>
  <c r="N4755" i="1"/>
  <c r="N4747" i="1"/>
  <c r="N4739" i="1"/>
  <c r="N4731" i="1"/>
  <c r="N4723" i="1"/>
  <c r="N4715" i="1"/>
  <c r="N4707" i="1"/>
  <c r="N4699" i="1"/>
  <c r="N4691" i="1"/>
  <c r="N4683" i="1"/>
  <c r="N4675" i="1"/>
  <c r="N4667" i="1"/>
  <c r="N4659" i="1"/>
  <c r="N4651" i="1"/>
  <c r="N4643" i="1"/>
  <c r="N4635" i="1"/>
  <c r="N4627" i="1"/>
  <c r="N4619" i="1"/>
  <c r="N4611" i="1"/>
  <c r="N4603" i="1"/>
  <c r="N4595" i="1"/>
  <c r="N4587" i="1"/>
  <c r="N4579" i="1"/>
  <c r="N4571" i="1"/>
  <c r="N4563" i="1"/>
  <c r="N4555" i="1"/>
  <c r="N4547" i="1"/>
  <c r="N4539" i="1"/>
  <c r="N4531" i="1"/>
  <c r="N4523" i="1"/>
  <c r="N4515" i="1"/>
  <c r="N4507" i="1"/>
  <c r="N4499" i="1"/>
  <c r="N4491" i="1"/>
  <c r="N4483" i="1"/>
  <c r="N4475" i="1"/>
  <c r="N4467" i="1"/>
  <c r="N4459" i="1"/>
  <c r="N4451" i="1"/>
  <c r="N4443" i="1"/>
  <c r="N4435" i="1"/>
  <c r="N4427" i="1"/>
  <c r="N4419" i="1"/>
  <c r="N4411" i="1"/>
  <c r="N4403" i="1"/>
  <c r="N4395" i="1"/>
  <c r="N4387" i="1"/>
  <c r="N4379" i="1"/>
  <c r="N4371" i="1"/>
  <c r="N4363" i="1"/>
  <c r="N4355" i="1"/>
  <c r="N4347" i="1"/>
  <c r="N4339" i="1"/>
  <c r="N4331" i="1"/>
  <c r="N4323" i="1"/>
  <c r="N4315" i="1"/>
  <c r="N4307" i="1"/>
  <c r="N4299" i="1"/>
  <c r="N4291" i="1"/>
  <c r="N4283" i="1"/>
  <c r="N4275" i="1"/>
  <c r="N4267" i="1"/>
  <c r="N4259" i="1"/>
  <c r="N4251" i="1"/>
  <c r="N4243" i="1"/>
  <c r="N4235" i="1"/>
  <c r="N4227" i="1"/>
  <c r="N4219" i="1"/>
  <c r="N4211" i="1"/>
  <c r="N4203" i="1"/>
  <c r="N4195" i="1"/>
  <c r="N4187" i="1"/>
  <c r="N4179" i="1"/>
  <c r="N4171" i="1"/>
  <c r="N4163" i="1"/>
  <c r="N4155" i="1"/>
  <c r="N4147" i="1"/>
  <c r="N4139" i="1"/>
  <c r="N4131" i="1"/>
  <c r="N4123" i="1"/>
  <c r="N4115" i="1"/>
  <c r="N4107" i="1"/>
  <c r="N4099" i="1"/>
  <c r="N4091" i="1"/>
  <c r="N4083" i="1"/>
  <c r="N4075" i="1"/>
  <c r="N4067" i="1"/>
  <c r="N4059" i="1"/>
  <c r="N4051" i="1"/>
  <c r="N4043" i="1"/>
  <c r="N4035" i="1"/>
  <c r="N4027" i="1"/>
  <c r="N4019" i="1"/>
  <c r="N4011" i="1"/>
  <c r="N4003" i="1"/>
  <c r="N3995" i="1"/>
  <c r="N3987" i="1"/>
  <c r="N3979" i="1"/>
  <c r="N3971" i="1"/>
  <c r="N3963" i="1"/>
  <c r="N3955" i="1"/>
  <c r="N3947" i="1"/>
  <c r="N3939" i="1"/>
  <c r="N3931" i="1"/>
  <c r="N3923" i="1"/>
  <c r="N3915" i="1"/>
  <c r="N3907" i="1"/>
  <c r="N3899" i="1"/>
  <c r="N3891" i="1"/>
  <c r="N3883" i="1"/>
  <c r="N3875" i="1"/>
  <c r="N3867" i="1"/>
  <c r="N3859" i="1"/>
  <c r="N3851" i="1"/>
  <c r="N3843" i="1"/>
  <c r="N3835" i="1"/>
  <c r="N3827" i="1"/>
  <c r="N3819" i="1"/>
  <c r="N3811" i="1"/>
  <c r="N3803" i="1"/>
  <c r="N3795" i="1"/>
  <c r="N3787" i="1"/>
  <c r="N3779" i="1"/>
  <c r="N3771" i="1"/>
  <c r="N3763" i="1"/>
  <c r="N3755" i="1"/>
  <c r="N3747" i="1"/>
  <c r="N3739" i="1"/>
  <c r="N3731" i="1"/>
  <c r="N3723" i="1"/>
  <c r="N3715" i="1"/>
  <c r="N3707" i="1"/>
  <c r="N3699" i="1"/>
  <c r="N3691" i="1"/>
  <c r="N3683" i="1"/>
  <c r="N3675" i="1"/>
  <c r="N3667" i="1"/>
  <c r="N3659" i="1"/>
  <c r="N3651" i="1"/>
  <c r="N3643" i="1"/>
  <c r="N3635" i="1"/>
  <c r="N3627" i="1"/>
  <c r="N3619" i="1"/>
  <c r="N3611" i="1"/>
  <c r="N3603" i="1"/>
  <c r="N3595" i="1"/>
  <c r="N3587" i="1"/>
  <c r="N3579" i="1"/>
  <c r="N3571" i="1"/>
  <c r="N3563" i="1"/>
  <c r="N3555" i="1"/>
  <c r="N3547" i="1"/>
  <c r="N3539" i="1"/>
  <c r="N3531" i="1"/>
  <c r="N3523" i="1"/>
  <c r="N3515" i="1"/>
  <c r="N3507" i="1"/>
  <c r="N3499" i="1"/>
  <c r="N3491" i="1"/>
  <c r="N3483" i="1"/>
  <c r="N3475" i="1"/>
  <c r="N3467" i="1"/>
  <c r="N3459" i="1"/>
  <c r="N3451" i="1"/>
  <c r="N3443" i="1"/>
  <c r="N3435" i="1"/>
  <c r="N3427" i="1"/>
  <c r="N3419" i="1"/>
  <c r="N3411" i="1"/>
  <c r="N3403" i="1"/>
  <c r="N3395" i="1"/>
  <c r="N3387" i="1"/>
  <c r="N3379" i="1"/>
  <c r="N3371" i="1"/>
  <c r="N3363" i="1"/>
  <c r="N3355" i="1"/>
  <c r="N3347" i="1"/>
  <c r="N3339" i="1"/>
  <c r="N3331" i="1"/>
  <c r="N3323" i="1"/>
  <c r="N3315" i="1"/>
  <c r="N3307" i="1"/>
  <c r="N3299" i="1"/>
  <c r="N3291" i="1"/>
  <c r="N3283" i="1"/>
  <c r="N3275" i="1"/>
  <c r="N3267" i="1"/>
  <c r="N3259" i="1"/>
  <c r="N3251" i="1"/>
  <c r="N3243" i="1"/>
  <c r="N3235" i="1"/>
  <c r="N3227" i="1"/>
  <c r="N3219" i="1"/>
  <c r="N3211" i="1"/>
  <c r="N3203" i="1"/>
  <c r="N3195" i="1"/>
  <c r="N3187" i="1"/>
  <c r="N3179" i="1"/>
  <c r="N3171" i="1"/>
  <c r="N3163" i="1"/>
  <c r="N3155" i="1"/>
  <c r="N3147" i="1"/>
  <c r="N3139" i="1"/>
  <c r="N3131" i="1"/>
  <c r="N3123" i="1"/>
  <c r="N3115" i="1"/>
  <c r="N3107" i="1"/>
  <c r="N3099" i="1"/>
  <c r="N3091" i="1"/>
  <c r="N3083" i="1"/>
  <c r="N3075" i="1"/>
  <c r="N3067" i="1"/>
  <c r="N3059" i="1"/>
  <c r="N3051" i="1"/>
  <c r="N3043" i="1"/>
  <c r="N3035" i="1"/>
  <c r="N3027" i="1"/>
  <c r="N3019" i="1"/>
  <c r="N3011" i="1"/>
  <c r="N3003" i="1"/>
  <c r="N2995" i="1"/>
  <c r="N2987" i="1"/>
  <c r="N2979" i="1"/>
  <c r="N2971" i="1"/>
  <c r="N2963" i="1"/>
  <c r="N2955" i="1"/>
  <c r="N2947" i="1"/>
  <c r="N2939" i="1"/>
  <c r="N2931" i="1"/>
  <c r="N2923" i="1"/>
  <c r="N2915" i="1"/>
  <c r="N2907" i="1"/>
  <c r="N2899" i="1"/>
  <c r="N2891" i="1"/>
  <c r="N2883" i="1"/>
  <c r="N2875" i="1"/>
  <c r="N2867" i="1"/>
  <c r="N2859" i="1"/>
  <c r="N2851" i="1"/>
  <c r="N2843" i="1"/>
  <c r="N2835" i="1"/>
  <c r="N2827" i="1"/>
  <c r="N2819" i="1"/>
  <c r="N2811" i="1"/>
  <c r="N2803" i="1"/>
  <c r="N2795" i="1"/>
  <c r="N2787" i="1"/>
  <c r="N2779" i="1"/>
  <c r="N2771" i="1"/>
  <c r="N2763" i="1"/>
  <c r="N2755" i="1"/>
  <c r="N2747" i="1"/>
  <c r="N2739" i="1"/>
  <c r="N2731" i="1"/>
  <c r="N2723" i="1"/>
  <c r="N2715" i="1"/>
  <c r="N2707" i="1"/>
  <c r="N2699" i="1"/>
  <c r="N2691" i="1"/>
  <c r="N2683" i="1"/>
  <c r="N2675" i="1"/>
  <c r="N2667" i="1"/>
  <c r="N2659" i="1"/>
  <c r="N2651" i="1"/>
  <c r="N2643" i="1"/>
  <c r="N2635" i="1"/>
  <c r="N2627" i="1"/>
  <c r="N2619" i="1"/>
  <c r="N2611" i="1"/>
  <c r="N2603" i="1"/>
  <c r="N2595" i="1"/>
  <c r="N2587" i="1"/>
  <c r="N2579" i="1"/>
  <c r="N2571" i="1"/>
  <c r="N2563" i="1"/>
  <c r="N2555" i="1"/>
  <c r="N2547" i="1"/>
  <c r="N2539" i="1"/>
  <c r="N2531" i="1"/>
  <c r="N2523" i="1"/>
  <c r="N2515" i="1"/>
  <c r="N2507" i="1"/>
  <c r="N2499" i="1"/>
  <c r="N2491" i="1"/>
  <c r="N2483" i="1"/>
  <c r="N2475" i="1"/>
  <c r="N2467" i="1"/>
  <c r="N2459" i="1"/>
  <c r="N2451" i="1"/>
  <c r="N2443" i="1"/>
  <c r="N2435" i="1"/>
  <c r="N2427" i="1"/>
  <c r="N2419" i="1"/>
  <c r="N2411" i="1"/>
  <c r="N2403" i="1"/>
  <c r="N2395" i="1"/>
  <c r="N2387" i="1"/>
  <c r="N2379" i="1"/>
  <c r="N2371" i="1"/>
  <c r="N2363" i="1"/>
  <c r="N2355" i="1"/>
  <c r="N2347" i="1"/>
  <c r="N2339" i="1"/>
  <c r="N2331" i="1"/>
  <c r="N2323" i="1"/>
  <c r="N2315" i="1"/>
  <c r="N2307" i="1"/>
  <c r="N2299" i="1"/>
  <c r="N2291" i="1"/>
  <c r="N2283" i="1"/>
  <c r="N2275" i="1"/>
  <c r="N2267" i="1"/>
  <c r="N2259" i="1"/>
  <c r="N2243" i="1"/>
  <c r="N2235" i="1"/>
  <c r="N2227" i="1"/>
  <c r="N2219" i="1"/>
  <c r="N2211" i="1"/>
  <c r="N2203" i="1"/>
  <c r="N2195" i="1"/>
  <c r="N2187" i="1"/>
  <c r="N2179" i="1"/>
  <c r="N2171" i="1"/>
  <c r="N2163" i="1"/>
  <c r="N2155" i="1"/>
  <c r="N2147" i="1"/>
  <c r="N2139" i="1"/>
  <c r="N2131" i="1"/>
  <c r="N2123" i="1"/>
  <c r="N2115" i="1"/>
  <c r="N2107" i="1"/>
  <c r="N2099" i="1"/>
  <c r="N2091" i="1"/>
  <c r="N2083" i="1"/>
  <c r="N2075" i="1"/>
  <c r="N2067" i="1"/>
  <c r="N2059" i="1"/>
  <c r="N2051" i="1"/>
  <c r="N2043" i="1"/>
  <c r="N2035" i="1"/>
  <c r="N2027" i="1"/>
  <c r="N2019" i="1"/>
  <c r="N2011" i="1"/>
  <c r="N2003" i="1"/>
  <c r="N1995" i="1"/>
  <c r="N1987" i="1"/>
  <c r="N1979" i="1"/>
  <c r="N1971" i="1"/>
  <c r="N1963" i="1"/>
  <c r="N1955" i="1"/>
  <c r="N1947" i="1"/>
  <c r="N1939" i="1"/>
  <c r="N1931" i="1"/>
  <c r="N1923" i="1"/>
  <c r="N1915" i="1"/>
  <c r="N1907" i="1"/>
  <c r="N1899" i="1"/>
  <c r="N1891" i="1"/>
  <c r="N1883" i="1"/>
  <c r="N1875" i="1"/>
  <c r="N1867" i="1"/>
  <c r="N1859" i="1"/>
  <c r="N1851" i="1"/>
  <c r="N1843" i="1"/>
  <c r="N1835" i="1"/>
  <c r="N1827" i="1"/>
  <c r="N1819" i="1"/>
  <c r="N1811" i="1"/>
  <c r="N1803" i="1"/>
  <c r="N1795" i="1"/>
  <c r="N1787" i="1"/>
  <c r="N1779" i="1"/>
  <c r="N1771" i="1"/>
  <c r="N1763" i="1"/>
  <c r="N1755" i="1"/>
  <c r="N1747" i="1"/>
  <c r="N1739" i="1"/>
  <c r="N1731" i="1"/>
  <c r="N1723" i="1"/>
  <c r="N1715" i="1"/>
  <c r="N1707" i="1"/>
  <c r="N1699" i="1"/>
  <c r="N1691" i="1"/>
  <c r="N1683" i="1"/>
  <c r="N1675" i="1"/>
  <c r="N1667" i="1"/>
  <c r="N1659" i="1"/>
  <c r="N1651" i="1"/>
  <c r="N1643" i="1"/>
  <c r="N1635" i="1"/>
  <c r="N1627" i="1"/>
  <c r="N1619" i="1"/>
  <c r="N1611" i="1"/>
  <c r="N1603" i="1"/>
  <c r="N1595" i="1"/>
  <c r="N1587" i="1"/>
  <c r="N1579" i="1"/>
  <c r="N1571" i="1"/>
  <c r="N1563" i="1"/>
  <c r="N1555" i="1"/>
  <c r="N1547" i="1"/>
  <c r="N1539" i="1"/>
  <c r="N1531" i="1"/>
  <c r="N1523" i="1"/>
  <c r="N1515" i="1"/>
  <c r="N1507" i="1"/>
  <c r="N1499" i="1"/>
  <c r="N1491" i="1"/>
  <c r="N1483" i="1"/>
  <c r="N1475" i="1"/>
  <c r="N1467" i="1"/>
  <c r="N1459" i="1"/>
  <c r="N1451" i="1"/>
  <c r="N1443" i="1"/>
  <c r="N1435" i="1"/>
  <c r="N1427" i="1"/>
  <c r="N1419" i="1"/>
  <c r="N1411" i="1"/>
  <c r="N1403" i="1"/>
  <c r="N1395" i="1"/>
  <c r="N1387" i="1"/>
  <c r="N1379" i="1"/>
  <c r="N1371" i="1"/>
  <c r="N1363" i="1"/>
  <c r="N1355" i="1"/>
  <c r="N1347" i="1"/>
  <c r="N1339" i="1"/>
  <c r="N1331" i="1"/>
  <c r="N1323" i="1"/>
  <c r="N1315" i="1"/>
  <c r="N1307" i="1"/>
  <c r="N1299" i="1"/>
  <c r="N1291" i="1"/>
  <c r="N1283" i="1"/>
  <c r="N1275" i="1"/>
  <c r="N1267" i="1"/>
  <c r="N1259" i="1"/>
  <c r="N1251" i="1"/>
  <c r="N1243" i="1"/>
  <c r="N1235" i="1"/>
  <c r="N1227" i="1"/>
  <c r="N1219" i="1"/>
  <c r="N1211" i="1"/>
  <c r="N1203" i="1"/>
  <c r="N1195" i="1"/>
  <c r="N1187" i="1"/>
  <c r="N1179" i="1"/>
  <c r="N1171" i="1"/>
  <c r="N1163" i="1"/>
  <c r="N1155" i="1"/>
  <c r="N1147" i="1"/>
  <c r="N1139" i="1"/>
  <c r="N1131" i="1"/>
  <c r="N1123" i="1"/>
  <c r="N1115" i="1"/>
  <c r="N1107" i="1"/>
  <c r="N1099" i="1"/>
  <c r="N1091" i="1"/>
  <c r="N1083" i="1"/>
  <c r="N1075" i="1"/>
  <c r="N1067" i="1"/>
  <c r="N1059" i="1"/>
  <c r="N1051" i="1"/>
  <c r="N1043" i="1"/>
  <c r="N1035" i="1"/>
  <c r="N1027" i="1"/>
  <c r="N1019" i="1"/>
  <c r="N1011" i="1"/>
  <c r="N1003" i="1"/>
  <c r="N995" i="1"/>
  <c r="N987" i="1"/>
  <c r="N979" i="1"/>
  <c r="N971" i="1"/>
  <c r="N963" i="1"/>
  <c r="N955" i="1"/>
  <c r="N947" i="1"/>
  <c r="N939" i="1"/>
  <c r="N931" i="1"/>
  <c r="N923" i="1"/>
  <c r="N915" i="1"/>
  <c r="N907" i="1"/>
  <c r="N899" i="1"/>
  <c r="N891" i="1"/>
  <c r="N883" i="1"/>
  <c r="N875" i="1"/>
  <c r="N867" i="1"/>
  <c r="N859" i="1"/>
  <c r="N851" i="1"/>
  <c r="N843" i="1"/>
  <c r="N835" i="1"/>
  <c r="N827" i="1"/>
  <c r="N819" i="1"/>
  <c r="N811" i="1"/>
  <c r="N803" i="1"/>
  <c r="N795" i="1"/>
  <c r="N787" i="1"/>
  <c r="N779" i="1"/>
  <c r="N771" i="1"/>
  <c r="N763" i="1"/>
  <c r="N755" i="1"/>
  <c r="N747" i="1"/>
  <c r="N739" i="1"/>
  <c r="N731" i="1"/>
  <c r="N723" i="1"/>
  <c r="N715" i="1"/>
  <c r="N707" i="1"/>
  <c r="N699" i="1"/>
  <c r="N691" i="1"/>
  <c r="N683" i="1"/>
  <c r="N675" i="1"/>
  <c r="N667" i="1"/>
  <c r="N659" i="1"/>
  <c r="N651" i="1"/>
  <c r="N643" i="1"/>
  <c r="N635" i="1"/>
  <c r="N627" i="1"/>
  <c r="N619" i="1"/>
  <c r="N611" i="1"/>
  <c r="N603" i="1"/>
  <c r="N595" i="1"/>
  <c r="N587" i="1"/>
  <c r="N579" i="1"/>
  <c r="N571" i="1"/>
  <c r="N563" i="1"/>
  <c r="N555" i="1"/>
  <c r="N547" i="1"/>
  <c r="N539" i="1"/>
  <c r="N531" i="1"/>
  <c r="N523" i="1"/>
  <c r="N515" i="1"/>
  <c r="N507" i="1"/>
  <c r="N499" i="1"/>
  <c r="N491" i="1"/>
  <c r="N483" i="1"/>
  <c r="N475" i="1"/>
  <c r="N467" i="1"/>
  <c r="N459" i="1"/>
  <c r="N451" i="1"/>
  <c r="N443" i="1"/>
  <c r="N435" i="1"/>
  <c r="N427" i="1"/>
  <c r="N419" i="1"/>
  <c r="N411" i="1"/>
  <c r="N403" i="1"/>
  <c r="N395" i="1"/>
  <c r="N387" i="1"/>
  <c r="N379" i="1"/>
  <c r="N371" i="1"/>
  <c r="N363" i="1"/>
  <c r="N355" i="1"/>
  <c r="N347" i="1"/>
  <c r="N339" i="1"/>
  <c r="N331" i="1"/>
  <c r="N323" i="1"/>
  <c r="N315" i="1"/>
  <c r="N307" i="1"/>
  <c r="N299" i="1"/>
  <c r="N291" i="1"/>
  <c r="N283" i="1"/>
  <c r="N275" i="1"/>
  <c r="N267" i="1"/>
  <c r="N259" i="1"/>
  <c r="N251" i="1"/>
  <c r="N243" i="1"/>
  <c r="N235" i="1"/>
  <c r="N227" i="1"/>
  <c r="N219" i="1"/>
  <c r="N211" i="1"/>
  <c r="N203" i="1"/>
  <c r="N195" i="1"/>
  <c r="N187" i="1"/>
  <c r="N179" i="1"/>
  <c r="N171" i="1"/>
  <c r="N163" i="1"/>
  <c r="N155" i="1"/>
  <c r="N147" i="1"/>
  <c r="N139" i="1"/>
  <c r="N131" i="1"/>
  <c r="N123" i="1"/>
  <c r="N115" i="1"/>
  <c r="N107" i="1"/>
  <c r="N99" i="1"/>
  <c r="N91" i="1"/>
  <c r="N83" i="1"/>
  <c r="N75" i="1"/>
  <c r="N67" i="1"/>
  <c r="N59" i="1"/>
  <c r="N51" i="1"/>
  <c r="N43" i="1"/>
  <c r="N35" i="1"/>
  <c r="N27" i="1"/>
  <c r="N19" i="1"/>
  <c r="N11" i="1"/>
  <c r="N3" i="1"/>
  <c r="N3532" i="1"/>
  <c r="N3524" i="1"/>
  <c r="N3516" i="1"/>
  <c r="N3508" i="1"/>
  <c r="N3500" i="1"/>
  <c r="N3492" i="1"/>
  <c r="N3484" i="1"/>
  <c r="N3476" i="1"/>
  <c r="N3468" i="1"/>
  <c r="N3460" i="1"/>
  <c r="N3452" i="1"/>
  <c r="N3444" i="1"/>
  <c r="N3436" i="1"/>
  <c r="N3428" i="1"/>
  <c r="N3420" i="1"/>
  <c r="N3412" i="1"/>
  <c r="N3404" i="1"/>
  <c r="N3396" i="1"/>
  <c r="N3388" i="1"/>
  <c r="N3380" i="1"/>
  <c r="N3372" i="1"/>
  <c r="N3364" i="1"/>
  <c r="N3356" i="1"/>
  <c r="N3348" i="1"/>
  <c r="N3340" i="1"/>
  <c r="N3332" i="1"/>
  <c r="N3324" i="1"/>
  <c r="N3316" i="1"/>
  <c r="N3308" i="1"/>
  <c r="N3300" i="1"/>
  <c r="N3292" i="1"/>
  <c r="N3284" i="1"/>
  <c r="N3276" i="1"/>
  <c r="N3268" i="1"/>
  <c r="N3260" i="1"/>
  <c r="N3252" i="1"/>
  <c r="N3244" i="1"/>
  <c r="N3236" i="1"/>
  <c r="N3228" i="1"/>
  <c r="N3220" i="1"/>
  <c r="N3212" i="1"/>
  <c r="N3204" i="1"/>
  <c r="N3196" i="1"/>
  <c r="N3188" i="1"/>
  <c r="N3180" i="1"/>
  <c r="N3172" i="1"/>
  <c r="N3164" i="1"/>
  <c r="N3156" i="1"/>
  <c r="N3148" i="1"/>
  <c r="N3140" i="1"/>
  <c r="N3132" i="1"/>
  <c r="N3124" i="1"/>
  <c r="N3116" i="1"/>
  <c r="N3108" i="1"/>
  <c r="N3100" i="1"/>
  <c r="N3092" i="1"/>
  <c r="N3084" i="1"/>
  <c r="N3076" i="1"/>
  <c r="N3068" i="1"/>
  <c r="N3060" i="1"/>
  <c r="N3052" i="1"/>
  <c r="N3044" i="1"/>
  <c r="N3036" i="1"/>
  <c r="N3028" i="1"/>
  <c r="N3020" i="1"/>
  <c r="N3012" i="1"/>
  <c r="N3004" i="1"/>
  <c r="N2996" i="1"/>
  <c r="N2988" i="1"/>
  <c r="N2980" i="1"/>
  <c r="N2972" i="1"/>
  <c r="N2964" i="1"/>
  <c r="N2956" i="1"/>
  <c r="N2948" i="1"/>
  <c r="N2940" i="1"/>
  <c r="N2932" i="1"/>
  <c r="N2924" i="1"/>
  <c r="N2916" i="1"/>
  <c r="N2908" i="1"/>
  <c r="N2900" i="1"/>
  <c r="N2892" i="1"/>
  <c r="N2884" i="1"/>
  <c r="N2876" i="1"/>
  <c r="N2868" i="1"/>
  <c r="N2860" i="1"/>
  <c r="N2852" i="1"/>
  <c r="N2844" i="1"/>
  <c r="N2836" i="1"/>
  <c r="N2828" i="1"/>
  <c r="N2820" i="1"/>
  <c r="N2812" i="1"/>
  <c r="N2804" i="1"/>
  <c r="N2796" i="1"/>
  <c r="N2788" i="1"/>
  <c r="N2780" i="1"/>
  <c r="N2772" i="1"/>
  <c r="N2764" i="1"/>
  <c r="N2756" i="1"/>
  <c r="N2748" i="1"/>
  <c r="N2740" i="1"/>
  <c r="N2732" i="1"/>
  <c r="N2724" i="1"/>
  <c r="N2716" i="1"/>
  <c r="N2708" i="1"/>
  <c r="N2700" i="1"/>
  <c r="N2692" i="1"/>
  <c r="N2684" i="1"/>
  <c r="N2676" i="1"/>
  <c r="N2668" i="1"/>
  <c r="N2660" i="1"/>
  <c r="N2652" i="1"/>
  <c r="N2644" i="1"/>
  <c r="N2636" i="1"/>
  <c r="N2628" i="1"/>
  <c r="N2620" i="1"/>
  <c r="N2612" i="1"/>
  <c r="N2604" i="1"/>
  <c r="N2596" i="1"/>
  <c r="N2588" i="1"/>
  <c r="N2580" i="1"/>
  <c r="N2572" i="1"/>
  <c r="N2564" i="1"/>
  <c r="N2556" i="1"/>
  <c r="N2548" i="1"/>
  <c r="N2540" i="1"/>
  <c r="N2532" i="1"/>
  <c r="N2524" i="1"/>
  <c r="N2516" i="1"/>
  <c r="N2508" i="1"/>
  <c r="N2500" i="1"/>
  <c r="N2492" i="1"/>
  <c r="N2484" i="1"/>
  <c r="N2476" i="1"/>
  <c r="N2468" i="1"/>
  <c r="N2460" i="1"/>
  <c r="N2452" i="1"/>
  <c r="N2444" i="1"/>
  <c r="N2436" i="1"/>
  <c r="N2428" i="1"/>
  <c r="N2420" i="1"/>
  <c r="N2412" i="1"/>
  <c r="N2404" i="1"/>
  <c r="N2396" i="1"/>
  <c r="N2388" i="1"/>
  <c r="N2380" i="1"/>
  <c r="N2372" i="1"/>
  <c r="N2364" i="1"/>
  <c r="N2356" i="1"/>
  <c r="N2348" i="1"/>
  <c r="N2340" i="1"/>
  <c r="N2332" i="1"/>
  <c r="N2324" i="1"/>
  <c r="N2316" i="1"/>
  <c r="N2308" i="1"/>
  <c r="N2300" i="1"/>
  <c r="N2292" i="1"/>
  <c r="N2284" i="1"/>
  <c r="N2276" i="1"/>
  <c r="N2268" i="1"/>
  <c r="N2260" i="1"/>
  <c r="N2244" i="1"/>
  <c r="N2236" i="1"/>
  <c r="N2228" i="1"/>
  <c r="N2220" i="1"/>
  <c r="N2212" i="1"/>
  <c r="N2204" i="1"/>
  <c r="N2196" i="1"/>
  <c r="N2188" i="1"/>
  <c r="N2180" i="1"/>
  <c r="N2172" i="1"/>
  <c r="N2164" i="1"/>
  <c r="N2156" i="1"/>
  <c r="N2148" i="1"/>
  <c r="N2140" i="1"/>
  <c r="N2132" i="1"/>
  <c r="N2124" i="1"/>
  <c r="N2116" i="1"/>
  <c r="N2108" i="1"/>
  <c r="N2100" i="1"/>
  <c r="N2092" i="1"/>
  <c r="N2084" i="1"/>
  <c r="N2076" i="1"/>
  <c r="N2068" i="1"/>
  <c r="N2060" i="1"/>
  <c r="N2052" i="1"/>
  <c r="N2044" i="1"/>
  <c r="N2036" i="1"/>
  <c r="N2028" i="1"/>
  <c r="N2020" i="1"/>
  <c r="N2012" i="1"/>
  <c r="N2004" i="1"/>
  <c r="N1996" i="1"/>
  <c r="N1988" i="1"/>
  <c r="N1980" i="1"/>
  <c r="N1972" i="1"/>
  <c r="N1964" i="1"/>
  <c r="N1956" i="1"/>
  <c r="N1948" i="1"/>
  <c r="N1940" i="1"/>
  <c r="N1932" i="1"/>
  <c r="N1924" i="1"/>
  <c r="N1916" i="1"/>
  <c r="N1908" i="1"/>
  <c r="N1900" i="1"/>
  <c r="N1892" i="1"/>
  <c r="N1884" i="1"/>
  <c r="N1876" i="1"/>
  <c r="N1868" i="1"/>
  <c r="N1860" i="1"/>
  <c r="N1852" i="1"/>
  <c r="N1844" i="1"/>
  <c r="N1836" i="1"/>
  <c r="N1828" i="1"/>
  <c r="N1820" i="1"/>
  <c r="N1812" i="1"/>
  <c r="N1804" i="1"/>
  <c r="N1796" i="1"/>
  <c r="N1788" i="1"/>
  <c r="N1780" i="1"/>
  <c r="N1772" i="1"/>
  <c r="N1764" i="1"/>
  <c r="N1756" i="1"/>
  <c r="N1748" i="1"/>
  <c r="N1740" i="1"/>
  <c r="N1732" i="1"/>
  <c r="N1724" i="1"/>
  <c r="N1716" i="1"/>
  <c r="N1708" i="1"/>
  <c r="N1700" i="1"/>
  <c r="N1692" i="1"/>
  <c r="N1684" i="1"/>
  <c r="N1676" i="1"/>
  <c r="N1668" i="1"/>
  <c r="N1660" i="1"/>
  <c r="N1652" i="1"/>
  <c r="N1644" i="1"/>
  <c r="N1636" i="1"/>
  <c r="N1628" i="1"/>
  <c r="N1620" i="1"/>
  <c r="N1612" i="1"/>
  <c r="N1604" i="1"/>
  <c r="N1596" i="1"/>
  <c r="N1588" i="1"/>
  <c r="N1580" i="1"/>
  <c r="N1572" i="1"/>
  <c r="N1564" i="1"/>
  <c r="N1556" i="1"/>
  <c r="N1548" i="1"/>
  <c r="N1540" i="1"/>
  <c r="N1532" i="1"/>
  <c r="N1524" i="1"/>
  <c r="N1516" i="1"/>
  <c r="N1508" i="1"/>
  <c r="N1500" i="1"/>
  <c r="N1492" i="1"/>
  <c r="N1484" i="1"/>
  <c r="N1476" i="1"/>
  <c r="N1468" i="1"/>
  <c r="N1460" i="1"/>
  <c r="N1452" i="1"/>
  <c r="N1444" i="1"/>
  <c r="N1436" i="1"/>
  <c r="N1428" i="1"/>
  <c r="N1420" i="1"/>
  <c r="N1412" i="1"/>
  <c r="N1404" i="1"/>
  <c r="N1396" i="1"/>
  <c r="N1388" i="1"/>
  <c r="N1380" i="1"/>
  <c r="N1372" i="1"/>
  <c r="N1364" i="1"/>
  <c r="N1356" i="1"/>
  <c r="N1348" i="1"/>
  <c r="N1340" i="1"/>
  <c r="N1332" i="1"/>
  <c r="N1324" i="1"/>
  <c r="N1316" i="1"/>
  <c r="N1308" i="1"/>
  <c r="N1300" i="1"/>
  <c r="N1292" i="1"/>
  <c r="N1284" i="1"/>
  <c r="N1276" i="1"/>
  <c r="N1268" i="1"/>
  <c r="N1260" i="1"/>
  <c r="N1252" i="1"/>
  <c r="N1244" i="1"/>
  <c r="N1236" i="1"/>
  <c r="N1228" i="1"/>
  <c r="N1220" i="1"/>
  <c r="N1212" i="1"/>
  <c r="N1204" i="1"/>
  <c r="N1196" i="1"/>
  <c r="N1188" i="1"/>
  <c r="N1180" i="1"/>
  <c r="N1172" i="1"/>
  <c r="N1164" i="1"/>
  <c r="N1156" i="1"/>
  <c r="N1148" i="1"/>
  <c r="N1140" i="1"/>
  <c r="N1132" i="1"/>
  <c r="N1124" i="1"/>
  <c r="N1116" i="1"/>
  <c r="N1108" i="1"/>
  <c r="N1100" i="1"/>
  <c r="N1092" i="1"/>
  <c r="N1084" i="1"/>
  <c r="N1076" i="1"/>
  <c r="N1068" i="1"/>
  <c r="N1060" i="1"/>
  <c r="N1052" i="1"/>
  <c r="N1044" i="1"/>
  <c r="N1036" i="1"/>
  <c r="N1028" i="1"/>
  <c r="N1020" i="1"/>
  <c r="N1012" i="1"/>
  <c r="N1004" i="1"/>
  <c r="N996" i="1"/>
  <c r="N988" i="1"/>
  <c r="N980" i="1"/>
  <c r="N972" i="1"/>
  <c r="N964" i="1"/>
  <c r="N956" i="1"/>
  <c r="N948" i="1"/>
  <c r="N940" i="1"/>
  <c r="N932" i="1"/>
  <c r="N924" i="1"/>
  <c r="N916" i="1"/>
  <c r="N908" i="1"/>
  <c r="N900" i="1"/>
  <c r="N892" i="1"/>
  <c r="N884" i="1"/>
  <c r="N876" i="1"/>
  <c r="N868" i="1"/>
  <c r="N860" i="1"/>
  <c r="N852" i="1"/>
  <c r="N844" i="1"/>
  <c r="N836" i="1"/>
  <c r="N828" i="1"/>
  <c r="N820" i="1"/>
  <c r="N812" i="1"/>
  <c r="N804" i="1"/>
  <c r="N796" i="1"/>
  <c r="N788" i="1"/>
  <c r="N780" i="1"/>
  <c r="N772" i="1"/>
  <c r="N764" i="1"/>
  <c r="N756" i="1"/>
  <c r="N748" i="1"/>
  <c r="N740" i="1"/>
  <c r="N732" i="1"/>
  <c r="N724" i="1"/>
  <c r="N716" i="1"/>
  <c r="N708" i="1"/>
  <c r="N700" i="1"/>
  <c r="N692" i="1"/>
  <c r="N684" i="1"/>
  <c r="N676" i="1"/>
  <c r="N668" i="1"/>
  <c r="N660" i="1"/>
  <c r="N652" i="1"/>
  <c r="N5001" i="1"/>
  <c r="N4993" i="1"/>
  <c r="N4985" i="1"/>
  <c r="N4977" i="1"/>
  <c r="N4969" i="1"/>
  <c r="N4961" i="1"/>
  <c r="N4953" i="1"/>
  <c r="N4945" i="1"/>
  <c r="N4937" i="1"/>
  <c r="N4929" i="1"/>
  <c r="N4921" i="1"/>
  <c r="N4913" i="1"/>
  <c r="N4905" i="1"/>
  <c r="N4897" i="1"/>
  <c r="N4889" i="1"/>
  <c r="N4881" i="1"/>
  <c r="N4873" i="1"/>
  <c r="N4865" i="1"/>
  <c r="N4857" i="1"/>
  <c r="N4849" i="1"/>
  <c r="N4841" i="1"/>
  <c r="N4833" i="1"/>
  <c r="N4825" i="1"/>
  <c r="N4817" i="1"/>
  <c r="N4809" i="1"/>
  <c r="N4801" i="1"/>
  <c r="N4793" i="1"/>
  <c r="N4785" i="1"/>
  <c r="N4777" i="1"/>
  <c r="N4769" i="1"/>
  <c r="N4761" i="1"/>
  <c r="N4753" i="1"/>
  <c r="N4745" i="1"/>
  <c r="N4737" i="1"/>
  <c r="N4729" i="1"/>
  <c r="N4721" i="1"/>
  <c r="N4713" i="1"/>
  <c r="N4705" i="1"/>
  <c r="N4697" i="1"/>
  <c r="N4689" i="1"/>
  <c r="N4681" i="1"/>
  <c r="N4673" i="1"/>
  <c r="N4665" i="1"/>
  <c r="N4657" i="1"/>
  <c r="N4649" i="1"/>
  <c r="N4641" i="1"/>
  <c r="N4633" i="1"/>
  <c r="N4625" i="1"/>
  <c r="N4617" i="1"/>
  <c r="N4609" i="1"/>
  <c r="N4601" i="1"/>
  <c r="N4593" i="1"/>
  <c r="N4585" i="1"/>
  <c r="N4577" i="1"/>
  <c r="N4569" i="1"/>
  <c r="N4561" i="1"/>
  <c r="N4553" i="1"/>
  <c r="N4545" i="1"/>
  <c r="N4537" i="1"/>
  <c r="N4529" i="1"/>
  <c r="N4521" i="1"/>
  <c r="N4513" i="1"/>
  <c r="N4505" i="1"/>
  <c r="N4497" i="1"/>
  <c r="N4489" i="1"/>
  <c r="N4481" i="1"/>
  <c r="N4473" i="1"/>
  <c r="N4465" i="1"/>
  <c r="N4457" i="1"/>
  <c r="N4449" i="1"/>
  <c r="N4441" i="1"/>
  <c r="N4433" i="1"/>
  <c r="N4425" i="1"/>
  <c r="N4417" i="1"/>
  <c r="N4409" i="1"/>
  <c r="N4401" i="1"/>
  <c r="N4393" i="1"/>
  <c r="N4385" i="1"/>
  <c r="N4377" i="1"/>
  <c r="N4369" i="1"/>
  <c r="N4361" i="1"/>
  <c r="N4353" i="1"/>
  <c r="N4345" i="1"/>
  <c r="N4337" i="1"/>
  <c r="N4329" i="1"/>
  <c r="N4321" i="1"/>
  <c r="N4313" i="1"/>
  <c r="N4305" i="1"/>
  <c r="N4297" i="1"/>
  <c r="N4289" i="1"/>
  <c r="N4281" i="1"/>
  <c r="N4273" i="1"/>
  <c r="N4265" i="1"/>
  <c r="N4257" i="1"/>
  <c r="N4249" i="1"/>
  <c r="N4241" i="1"/>
  <c r="N4233" i="1"/>
  <c r="N4225" i="1"/>
  <c r="N4217" i="1"/>
  <c r="N4209" i="1"/>
  <c r="N4201" i="1"/>
  <c r="N4193" i="1"/>
  <c r="N4185" i="1"/>
  <c r="N4177" i="1"/>
  <c r="N4169" i="1"/>
  <c r="N4161" i="1"/>
  <c r="N4153" i="1"/>
  <c r="N4145" i="1"/>
  <c r="N4137" i="1"/>
  <c r="N4129" i="1"/>
  <c r="N4121" i="1"/>
  <c r="N4113" i="1"/>
  <c r="N4105" i="1"/>
  <c r="N4097" i="1"/>
  <c r="N4089" i="1"/>
  <c r="N4081" i="1"/>
  <c r="N4073" i="1"/>
  <c r="N4065" i="1"/>
  <c r="N4057" i="1"/>
  <c r="N4049" i="1"/>
  <c r="N4041" i="1"/>
  <c r="N4033" i="1"/>
  <c r="N4025" i="1"/>
  <c r="N4017" i="1"/>
  <c r="N4009" i="1"/>
  <c r="N4001" i="1"/>
  <c r="N3993" i="1"/>
  <c r="N3985" i="1"/>
  <c r="N3977" i="1"/>
  <c r="N3969" i="1"/>
  <c r="N3961" i="1"/>
  <c r="N3953" i="1"/>
  <c r="N3945" i="1"/>
  <c r="N3937" i="1"/>
  <c r="N3929" i="1"/>
  <c r="N3921" i="1"/>
  <c r="N3913" i="1"/>
  <c r="N3905" i="1"/>
  <c r="N3897" i="1"/>
  <c r="N3889" i="1"/>
  <c r="N3881" i="1"/>
  <c r="N3873" i="1"/>
  <c r="N3865" i="1"/>
  <c r="N3857" i="1"/>
  <c r="N3849" i="1"/>
  <c r="N3841" i="1"/>
  <c r="N3833" i="1"/>
  <c r="N3825" i="1"/>
  <c r="N3817" i="1"/>
  <c r="N3809" i="1"/>
  <c r="N3801" i="1"/>
  <c r="N3793" i="1"/>
  <c r="N3785" i="1"/>
  <c r="N3777" i="1"/>
  <c r="N3769" i="1"/>
  <c r="N3761" i="1"/>
  <c r="N3753" i="1"/>
  <c r="N3745" i="1"/>
  <c r="N3737" i="1"/>
  <c r="N3729" i="1"/>
  <c r="N3721" i="1"/>
  <c r="N3713" i="1"/>
  <c r="N3705" i="1"/>
  <c r="N3697" i="1"/>
  <c r="N3689" i="1"/>
  <c r="N3681" i="1"/>
  <c r="N3673" i="1"/>
  <c r="N3665" i="1"/>
  <c r="N3657" i="1"/>
  <c r="N3649" i="1"/>
  <c r="N3641" i="1"/>
  <c r="N3633" i="1"/>
  <c r="N3625" i="1"/>
  <c r="N3617" i="1"/>
  <c r="N3609" i="1"/>
  <c r="N3601" i="1"/>
  <c r="N3593" i="1"/>
  <c r="N3585" i="1"/>
  <c r="N3577" i="1"/>
  <c r="N3569" i="1"/>
  <c r="N3561" i="1"/>
  <c r="N3553" i="1"/>
  <c r="N3545" i="1"/>
  <c r="N3537" i="1"/>
  <c r="N3529" i="1"/>
  <c r="N3521" i="1"/>
  <c r="N3513" i="1"/>
  <c r="N3505" i="1"/>
  <c r="N3497" i="1"/>
  <c r="N3489" i="1"/>
  <c r="N3481" i="1"/>
  <c r="N3473" i="1"/>
  <c r="N3465" i="1"/>
  <c r="N3457" i="1"/>
  <c r="N3449" i="1"/>
  <c r="N3441" i="1"/>
  <c r="N3433" i="1"/>
  <c r="N3425" i="1"/>
  <c r="N3417" i="1"/>
  <c r="N3409" i="1"/>
  <c r="N3401" i="1"/>
  <c r="N3393" i="1"/>
  <c r="N3385" i="1"/>
  <c r="N3377" i="1"/>
  <c r="N3369" i="1"/>
  <c r="N3361" i="1"/>
  <c r="N3353" i="1"/>
  <c r="N3345" i="1"/>
  <c r="N3337" i="1"/>
  <c r="N3329" i="1"/>
  <c r="N3321" i="1"/>
  <c r="N3313" i="1"/>
  <c r="N3305" i="1"/>
  <c r="N3297" i="1"/>
  <c r="N3289" i="1"/>
  <c r="N3281" i="1"/>
  <c r="N3273" i="1"/>
  <c r="N3265" i="1"/>
  <c r="N3257" i="1"/>
  <c r="N3249" i="1"/>
  <c r="N3241" i="1"/>
  <c r="N3233" i="1"/>
  <c r="N3225" i="1"/>
  <c r="N3217" i="1"/>
  <c r="N3209" i="1"/>
  <c r="N3201" i="1"/>
  <c r="N3193" i="1"/>
  <c r="N3185" i="1"/>
  <c r="N3177" i="1"/>
  <c r="N3169" i="1"/>
  <c r="N3161" i="1"/>
  <c r="N3153" i="1"/>
  <c r="N3145" i="1"/>
  <c r="N3137" i="1"/>
  <c r="N3129" i="1"/>
  <c r="N3121" i="1"/>
  <c r="N3113" i="1"/>
  <c r="N3105" i="1"/>
  <c r="N3097" i="1"/>
  <c r="N3089" i="1"/>
  <c r="N3081" i="1"/>
  <c r="N3073" i="1"/>
  <c r="N3065" i="1"/>
  <c r="N3057" i="1"/>
  <c r="N3049" i="1"/>
  <c r="N3041" i="1"/>
  <c r="N3033" i="1"/>
  <c r="N3025" i="1"/>
  <c r="N3017" i="1"/>
  <c r="N3009" i="1"/>
  <c r="N3001" i="1"/>
  <c r="N2993" i="1"/>
  <c r="N2985" i="1"/>
  <c r="N2977" i="1"/>
  <c r="N2969" i="1"/>
  <c r="N2961" i="1"/>
  <c r="N2953" i="1"/>
  <c r="N2945" i="1"/>
  <c r="N2937" i="1"/>
  <c r="N2929" i="1"/>
  <c r="N2921" i="1"/>
  <c r="N2913" i="1"/>
  <c r="N2905" i="1"/>
  <c r="N2897" i="1"/>
  <c r="N2889" i="1"/>
  <c r="N2881" i="1"/>
  <c r="N2873" i="1"/>
  <c r="N2865" i="1"/>
  <c r="N2857" i="1"/>
  <c r="N2849" i="1"/>
  <c r="N2841" i="1"/>
  <c r="N2833" i="1"/>
  <c r="N2825" i="1"/>
  <c r="N2817" i="1"/>
  <c r="N2809" i="1"/>
  <c r="N2801" i="1"/>
  <c r="N2793" i="1"/>
  <c r="N2785" i="1"/>
  <c r="N2777" i="1"/>
  <c r="N2769" i="1"/>
  <c r="N2761" i="1"/>
  <c r="N2753" i="1"/>
  <c r="N2745" i="1"/>
  <c r="N2737" i="1"/>
  <c r="N2729" i="1"/>
  <c r="N2721" i="1"/>
  <c r="N2713" i="1"/>
  <c r="N2705" i="1"/>
  <c r="N2697" i="1"/>
  <c r="N2689" i="1"/>
  <c r="N2681" i="1"/>
  <c r="N2673" i="1"/>
  <c r="N2665" i="1"/>
  <c r="N2657" i="1"/>
  <c r="N2649" i="1"/>
  <c r="N2641" i="1"/>
  <c r="N2633" i="1"/>
  <c r="N2625" i="1"/>
  <c r="N2617" i="1"/>
  <c r="N2609" i="1"/>
  <c r="N2601" i="1"/>
  <c r="N2593" i="1"/>
  <c r="N2585" i="1"/>
  <c r="N2577" i="1"/>
  <c r="N2569" i="1"/>
  <c r="N2561" i="1"/>
  <c r="N2553" i="1"/>
  <c r="N2545" i="1"/>
  <c r="N2537" i="1"/>
  <c r="N2529" i="1"/>
  <c r="N2521" i="1"/>
  <c r="N2513" i="1"/>
  <c r="N2505" i="1"/>
  <c r="N2497" i="1"/>
  <c r="N2489" i="1"/>
  <c r="N2481" i="1"/>
  <c r="N2473" i="1"/>
  <c r="N2465" i="1"/>
  <c r="N2457" i="1"/>
  <c r="N2449" i="1"/>
  <c r="N2441" i="1"/>
  <c r="N2433" i="1"/>
  <c r="N2425" i="1"/>
  <c r="N2417" i="1"/>
  <c r="N2409" i="1"/>
  <c r="N2401" i="1"/>
  <c r="N2393" i="1"/>
  <c r="N2385" i="1"/>
  <c r="N2377" i="1"/>
  <c r="N2369" i="1"/>
  <c r="N2361" i="1"/>
  <c r="N2353" i="1"/>
  <c r="N2345" i="1"/>
  <c r="N2337" i="1"/>
  <c r="N2329" i="1"/>
  <c r="N2321" i="1"/>
  <c r="N2313" i="1"/>
  <c r="N2305" i="1"/>
  <c r="N2297" i="1"/>
  <c r="N2289" i="1"/>
  <c r="N2281" i="1"/>
  <c r="N2273" i="1"/>
  <c r="N2265" i="1"/>
  <c r="N2257" i="1"/>
  <c r="N2249" i="1"/>
  <c r="N2241" i="1"/>
  <c r="N2233" i="1"/>
  <c r="N2225" i="1"/>
  <c r="N2217" i="1"/>
  <c r="N2209" i="1"/>
  <c r="N2201" i="1"/>
  <c r="N2193" i="1"/>
  <c r="N2185" i="1"/>
  <c r="N2177" i="1"/>
  <c r="N2169" i="1"/>
  <c r="N2161" i="1"/>
  <c r="N2153" i="1"/>
  <c r="N2145" i="1"/>
  <c r="N2137" i="1"/>
  <c r="N2129" i="1"/>
  <c r="N2121" i="1"/>
  <c r="N2113" i="1"/>
  <c r="N2105" i="1"/>
  <c r="N2097" i="1"/>
  <c r="N2089" i="1"/>
  <c r="N2081" i="1"/>
  <c r="N2073" i="1"/>
  <c r="N2065" i="1"/>
  <c r="N2057" i="1"/>
  <c r="N2049" i="1"/>
  <c r="N2041" i="1"/>
  <c r="N2033" i="1"/>
  <c r="N2025" i="1"/>
  <c r="N2017" i="1"/>
  <c r="N2009" i="1"/>
  <c r="N2001" i="1"/>
  <c r="N1993" i="1"/>
  <c r="N1985" i="1"/>
  <c r="N1977" i="1"/>
  <c r="AK48" i="1" a="1"/>
  <c r="AK48" i="1" s="1"/>
  <c r="N644" i="1"/>
  <c r="N636" i="1"/>
  <c r="N628" i="1"/>
  <c r="N620" i="1"/>
  <c r="N612" i="1"/>
  <c r="N604" i="1"/>
  <c r="N596" i="1"/>
  <c r="N588" i="1"/>
  <c r="N580" i="1"/>
  <c r="N572" i="1"/>
  <c r="N564" i="1"/>
  <c r="N556" i="1"/>
  <c r="N548" i="1"/>
  <c r="N540" i="1"/>
  <c r="N532" i="1"/>
  <c r="N524" i="1"/>
  <c r="N516" i="1"/>
  <c r="N508" i="1"/>
  <c r="N500" i="1"/>
  <c r="N492" i="1"/>
  <c r="N484" i="1"/>
  <c r="N476" i="1"/>
  <c r="N468" i="1"/>
  <c r="N460" i="1"/>
  <c r="N452" i="1"/>
  <c r="N444" i="1"/>
  <c r="N436" i="1"/>
  <c r="N428" i="1"/>
  <c r="N420" i="1"/>
  <c r="N412" i="1"/>
  <c r="N404" i="1"/>
  <c r="N396" i="1"/>
  <c r="N388" i="1"/>
  <c r="N380" i="1"/>
  <c r="N372" i="1"/>
  <c r="N364" i="1"/>
  <c r="N356" i="1"/>
  <c r="N348" i="1"/>
  <c r="N340" i="1"/>
  <c r="N332" i="1"/>
  <c r="N324" i="1"/>
  <c r="N316" i="1"/>
  <c r="N308" i="1"/>
  <c r="N300" i="1"/>
  <c r="N292" i="1"/>
  <c r="N284" i="1"/>
  <c r="N276" i="1"/>
  <c r="N268" i="1"/>
  <c r="N260" i="1"/>
  <c r="N252" i="1"/>
  <c r="N244" i="1"/>
  <c r="N236" i="1"/>
  <c r="N228" i="1"/>
  <c r="N220" i="1"/>
  <c r="N212" i="1"/>
  <c r="N204" i="1"/>
  <c r="N196" i="1"/>
  <c r="N188" i="1"/>
  <c r="N180" i="1"/>
  <c r="N172" i="1"/>
  <c r="N164" i="1"/>
  <c r="N156" i="1"/>
  <c r="N148" i="1"/>
  <c r="N140" i="1"/>
  <c r="N132" i="1"/>
  <c r="N124" i="1"/>
  <c r="N116" i="1"/>
  <c r="N108" i="1"/>
  <c r="N100" i="1"/>
  <c r="N92" i="1"/>
  <c r="N84" i="1"/>
  <c r="N76" i="1"/>
  <c r="N68" i="1"/>
  <c r="N60" i="1"/>
  <c r="N52" i="1"/>
  <c r="N44" i="1"/>
  <c r="N36" i="1"/>
  <c r="N28" i="1"/>
  <c r="N20" i="1"/>
  <c r="N12" i="1"/>
  <c r="AF50" i="1" s="1" a="1"/>
  <c r="AF50" i="1" s="1"/>
  <c r="N4" i="1"/>
  <c r="N1969" i="1"/>
  <c r="N1961" i="1"/>
  <c r="N1953" i="1"/>
  <c r="N1945" i="1"/>
  <c r="N1937" i="1"/>
  <c r="N1929" i="1"/>
  <c r="N1921" i="1"/>
  <c r="N1913" i="1"/>
  <c r="N1905" i="1"/>
  <c r="N1897" i="1"/>
  <c r="N1889" i="1"/>
  <c r="N1881" i="1"/>
  <c r="N1873" i="1"/>
  <c r="N1865" i="1"/>
  <c r="N1857" i="1"/>
  <c r="N1849" i="1"/>
  <c r="N1841" i="1"/>
  <c r="N1833" i="1"/>
  <c r="N1825" i="1"/>
  <c r="N1817" i="1"/>
  <c r="N1809" i="1"/>
  <c r="N1801" i="1"/>
  <c r="N1793" i="1"/>
  <c r="N1785" i="1"/>
  <c r="N1777" i="1"/>
  <c r="N1769" i="1"/>
  <c r="N1761" i="1"/>
  <c r="N1753" i="1"/>
  <c r="N1745" i="1"/>
  <c r="N1737" i="1"/>
  <c r="N1729" i="1"/>
  <c r="N1721" i="1"/>
  <c r="N1713" i="1"/>
  <c r="N1705" i="1"/>
  <c r="N1697" i="1"/>
  <c r="N1689" i="1"/>
  <c r="N1681" i="1"/>
  <c r="N1673" i="1"/>
  <c r="N1665" i="1"/>
  <c r="N1657" i="1"/>
  <c r="N1649" i="1"/>
  <c r="N1641" i="1"/>
  <c r="N1633" i="1"/>
  <c r="N1625" i="1"/>
  <c r="N1617" i="1"/>
  <c r="N1609" i="1"/>
  <c r="N1601" i="1"/>
  <c r="N1593" i="1"/>
  <c r="N1585" i="1"/>
  <c r="N1577" i="1"/>
  <c r="N1569" i="1"/>
  <c r="N1561" i="1"/>
  <c r="N1553" i="1"/>
  <c r="N1545" i="1"/>
  <c r="N1537" i="1"/>
  <c r="N1529" i="1"/>
  <c r="N1521" i="1"/>
  <c r="N1513" i="1"/>
  <c r="N1505" i="1"/>
  <c r="N1497" i="1"/>
  <c r="N1489" i="1"/>
  <c r="N1481" i="1"/>
  <c r="N1473" i="1"/>
  <c r="N1465" i="1"/>
  <c r="N1457" i="1"/>
  <c r="N1449" i="1"/>
  <c r="N1441" i="1"/>
  <c r="N1433" i="1"/>
  <c r="N1425" i="1"/>
  <c r="N1417" i="1"/>
  <c r="N1409" i="1"/>
  <c r="N1401" i="1"/>
  <c r="N1393" i="1"/>
  <c r="N1385" i="1"/>
  <c r="N1377" i="1"/>
  <c r="N1369" i="1"/>
  <c r="N1361" i="1"/>
  <c r="N1353" i="1"/>
  <c r="N1345" i="1"/>
  <c r="N1337" i="1"/>
  <c r="N1329" i="1"/>
  <c r="N1321" i="1"/>
  <c r="N1313" i="1"/>
  <c r="N1305" i="1"/>
  <c r="N1297" i="1"/>
  <c r="N1289" i="1"/>
  <c r="N1281" i="1"/>
  <c r="N1273" i="1"/>
  <c r="N1265" i="1"/>
  <c r="N1257" i="1"/>
  <c r="N1249" i="1"/>
  <c r="N1241" i="1"/>
  <c r="N1233" i="1"/>
  <c r="N1225" i="1"/>
  <c r="N1217" i="1"/>
  <c r="N1209" i="1"/>
  <c r="N1201" i="1"/>
  <c r="N1193" i="1"/>
  <c r="N1185" i="1"/>
  <c r="N1177" i="1"/>
  <c r="N1169" i="1"/>
  <c r="N1161" i="1"/>
  <c r="N1153" i="1"/>
  <c r="N1145" i="1"/>
  <c r="N1137" i="1"/>
  <c r="N1129" i="1"/>
  <c r="N1121" i="1"/>
  <c r="N1113" i="1"/>
  <c r="N1105" i="1"/>
  <c r="N1097" i="1"/>
  <c r="N1089" i="1"/>
  <c r="N1081" i="1"/>
  <c r="N1073" i="1"/>
  <c r="N1065" i="1"/>
  <c r="N1057" i="1"/>
  <c r="N1049" i="1"/>
  <c r="N1041" i="1"/>
  <c r="N1033" i="1"/>
  <c r="N1025" i="1"/>
  <c r="N1017" i="1"/>
  <c r="N1009" i="1"/>
  <c r="N1001" i="1"/>
  <c r="N993" i="1"/>
  <c r="N985" i="1"/>
  <c r="N977" i="1"/>
  <c r="N969" i="1"/>
  <c r="N961" i="1"/>
  <c r="N953" i="1"/>
  <c r="N945" i="1"/>
  <c r="N937" i="1"/>
  <c r="N929" i="1"/>
  <c r="N921" i="1"/>
  <c r="N913" i="1"/>
  <c r="N905" i="1"/>
  <c r="N897" i="1"/>
  <c r="N889" i="1"/>
  <c r="N881" i="1"/>
  <c r="N873" i="1"/>
  <c r="N865" i="1"/>
  <c r="N857" i="1"/>
  <c r="N849" i="1"/>
  <c r="N841" i="1"/>
  <c r="N833" i="1"/>
  <c r="N825" i="1"/>
  <c r="N817" i="1"/>
  <c r="N809" i="1"/>
  <c r="N801" i="1"/>
  <c r="N793" i="1"/>
  <c r="N785" i="1"/>
  <c r="N777" i="1"/>
  <c r="N769" i="1"/>
  <c r="N761" i="1"/>
  <c r="N753" i="1"/>
  <c r="N745" i="1"/>
  <c r="N737" i="1"/>
  <c r="N729" i="1"/>
  <c r="N721" i="1"/>
  <c r="N713" i="1"/>
  <c r="N705" i="1"/>
  <c r="N697" i="1"/>
  <c r="N689" i="1"/>
  <c r="N681" i="1"/>
  <c r="N673" i="1"/>
  <c r="N665" i="1"/>
  <c r="N657" i="1"/>
  <c r="N649" i="1"/>
  <c r="N641" i="1"/>
  <c r="N633" i="1"/>
  <c r="N625" i="1"/>
  <c r="N617" i="1"/>
  <c r="N609" i="1"/>
  <c r="N601" i="1"/>
  <c r="N593" i="1"/>
  <c r="N585" i="1"/>
  <c r="N577" i="1"/>
  <c r="N569" i="1"/>
  <c r="N561" i="1"/>
  <c r="N553" i="1"/>
  <c r="N545" i="1"/>
  <c r="N537" i="1"/>
  <c r="N529" i="1"/>
  <c r="N521" i="1"/>
  <c r="N513" i="1"/>
  <c r="N505" i="1"/>
  <c r="N497" i="1"/>
  <c r="N489" i="1"/>
  <c r="N481" i="1"/>
  <c r="N473" i="1"/>
  <c r="N465" i="1"/>
  <c r="N457" i="1"/>
  <c r="N449" i="1"/>
  <c r="N441" i="1"/>
  <c r="N433" i="1"/>
  <c r="N425" i="1"/>
  <c r="N417" i="1"/>
  <c r="N409" i="1"/>
  <c r="N401" i="1"/>
  <c r="N393" i="1"/>
  <c r="N385" i="1"/>
  <c r="N377" i="1"/>
  <c r="N369" i="1"/>
  <c r="N361" i="1"/>
  <c r="N353" i="1"/>
  <c r="N345" i="1"/>
  <c r="N337" i="1"/>
  <c r="N329" i="1"/>
  <c r="N321" i="1"/>
  <c r="N313" i="1"/>
  <c r="N305" i="1"/>
  <c r="N297" i="1"/>
  <c r="N289" i="1"/>
  <c r="N281" i="1"/>
  <c r="N273" i="1"/>
  <c r="N265" i="1"/>
  <c r="N257" i="1"/>
  <c r="N249" i="1"/>
  <c r="N241" i="1"/>
  <c r="N233" i="1"/>
  <c r="N225" i="1"/>
  <c r="N217" i="1"/>
  <c r="N209" i="1"/>
  <c r="N201" i="1"/>
  <c r="N193" i="1"/>
  <c r="N185" i="1"/>
  <c r="N177" i="1"/>
  <c r="N169" i="1"/>
  <c r="N161" i="1"/>
  <c r="N153" i="1"/>
  <c r="N145" i="1"/>
  <c r="N137" i="1"/>
  <c r="N129" i="1"/>
  <c r="N121" i="1"/>
  <c r="N113" i="1"/>
  <c r="N105" i="1"/>
  <c r="N97" i="1"/>
  <c r="N89" i="1"/>
  <c r="N81" i="1"/>
  <c r="N73" i="1"/>
  <c r="N65" i="1"/>
  <c r="N57" i="1"/>
  <c r="N49" i="1"/>
  <c r="N41" i="1"/>
  <c r="N33" i="1"/>
  <c r="AF71" i="1" s="1" a="1"/>
  <c r="AF71" i="1" s="1"/>
  <c r="N25" i="1"/>
  <c r="N17" i="1"/>
  <c r="N9" i="1"/>
  <c r="N4997" i="1"/>
  <c r="N4989" i="1"/>
  <c r="N4981" i="1"/>
  <c r="N4973" i="1"/>
  <c r="N4965" i="1"/>
  <c r="N4957" i="1"/>
  <c r="N4949" i="1"/>
  <c r="N4941" i="1"/>
  <c r="N4933" i="1"/>
  <c r="N4925" i="1"/>
  <c r="N4917" i="1"/>
  <c r="N4909" i="1"/>
  <c r="N4901" i="1"/>
  <c r="N4893" i="1"/>
  <c r="N4885" i="1"/>
  <c r="N4877" i="1"/>
  <c r="N4869" i="1"/>
  <c r="N4861" i="1"/>
  <c r="N4853" i="1"/>
  <c r="N4845" i="1"/>
  <c r="N4837" i="1"/>
  <c r="N4829" i="1"/>
  <c r="N4821" i="1"/>
  <c r="N4813" i="1"/>
  <c r="N4805" i="1"/>
  <c r="N4797" i="1"/>
  <c r="N4789" i="1"/>
  <c r="N4781" i="1"/>
  <c r="N4773" i="1"/>
  <c r="N4765" i="1"/>
  <c r="N4757" i="1"/>
  <c r="N4749" i="1"/>
  <c r="N4741" i="1"/>
  <c r="N4733" i="1"/>
  <c r="N4725" i="1"/>
  <c r="N4717" i="1"/>
  <c r="N4709" i="1"/>
  <c r="N4701" i="1"/>
  <c r="N4693" i="1"/>
  <c r="N4685" i="1"/>
  <c r="N4677" i="1"/>
  <c r="N4669" i="1"/>
  <c r="N4661" i="1"/>
  <c r="N4653" i="1"/>
  <c r="N4645" i="1"/>
  <c r="N4637" i="1"/>
  <c r="N4629" i="1"/>
  <c r="N4621" i="1"/>
  <c r="N4613" i="1"/>
  <c r="N4605" i="1"/>
  <c r="N4597" i="1"/>
  <c r="N4589" i="1"/>
  <c r="N4581" i="1"/>
  <c r="N4573" i="1"/>
  <c r="N4565" i="1"/>
  <c r="N4557" i="1"/>
  <c r="N4549" i="1"/>
  <c r="N4541" i="1"/>
  <c r="N4533" i="1"/>
  <c r="N4525" i="1"/>
  <c r="N4517" i="1"/>
  <c r="N4509" i="1"/>
  <c r="N4501" i="1"/>
  <c r="N4493" i="1"/>
  <c r="N4485" i="1"/>
  <c r="N4477" i="1"/>
  <c r="N4469" i="1"/>
  <c r="N4461" i="1"/>
  <c r="N4453" i="1"/>
  <c r="N4445" i="1"/>
  <c r="N4437" i="1"/>
  <c r="N4429" i="1"/>
  <c r="N4421" i="1"/>
  <c r="N4413" i="1"/>
  <c r="N4405" i="1"/>
  <c r="N4397" i="1"/>
  <c r="N4389" i="1"/>
  <c r="N4381" i="1"/>
  <c r="N4373" i="1"/>
  <c r="N4365" i="1"/>
  <c r="N4357" i="1"/>
  <c r="N4349" i="1"/>
  <c r="N4341" i="1"/>
  <c r="N4333" i="1"/>
  <c r="N4325" i="1"/>
  <c r="N4317" i="1"/>
  <c r="N4309" i="1"/>
  <c r="N4301" i="1"/>
  <c r="N4293" i="1"/>
  <c r="N4285" i="1"/>
  <c r="N4277" i="1"/>
  <c r="N4269" i="1"/>
  <c r="N4261" i="1"/>
  <c r="N4253" i="1"/>
  <c r="N4245" i="1"/>
  <c r="N4237" i="1"/>
  <c r="N4229" i="1"/>
  <c r="N4221" i="1"/>
  <c r="N4213" i="1"/>
  <c r="N4205" i="1"/>
  <c r="N4197" i="1"/>
  <c r="N4189" i="1"/>
  <c r="N4181" i="1"/>
  <c r="N4173" i="1"/>
  <c r="N4165" i="1"/>
  <c r="N4157" i="1"/>
  <c r="N4149" i="1"/>
  <c r="N4141" i="1"/>
  <c r="N4133" i="1"/>
  <c r="N4125" i="1"/>
  <c r="N4117" i="1"/>
  <c r="N4109" i="1"/>
  <c r="N4101" i="1"/>
  <c r="N4093" i="1"/>
  <c r="N4085" i="1"/>
  <c r="N4077" i="1"/>
  <c r="N4069" i="1"/>
  <c r="N4061" i="1"/>
  <c r="N4053" i="1"/>
  <c r="N4045" i="1"/>
  <c r="N4037" i="1"/>
  <c r="N4029" i="1"/>
  <c r="N4021" i="1"/>
  <c r="N4013" i="1"/>
  <c r="N4005" i="1"/>
  <c r="N3997" i="1"/>
  <c r="N3989" i="1"/>
  <c r="N3981" i="1"/>
  <c r="N3973" i="1"/>
  <c r="N3965" i="1"/>
  <c r="N3957" i="1"/>
  <c r="N3949" i="1"/>
  <c r="N3941" i="1"/>
  <c r="N3933" i="1"/>
  <c r="N3925" i="1"/>
  <c r="N3917" i="1"/>
  <c r="N3909" i="1"/>
  <c r="N3901" i="1"/>
  <c r="N3893" i="1"/>
  <c r="N3885" i="1"/>
  <c r="N3877" i="1"/>
  <c r="N3869" i="1"/>
  <c r="N3861" i="1"/>
  <c r="N3853" i="1"/>
  <c r="N3845" i="1"/>
  <c r="N3837" i="1"/>
  <c r="N3829" i="1"/>
  <c r="N3821" i="1"/>
  <c r="N3813" i="1"/>
  <c r="N3805" i="1"/>
  <c r="N3797" i="1"/>
  <c r="N3789" i="1"/>
  <c r="N3781" i="1"/>
  <c r="N3773" i="1"/>
  <c r="N3765" i="1"/>
  <c r="N3757" i="1"/>
  <c r="N3749" i="1"/>
  <c r="N3741" i="1"/>
  <c r="N3733" i="1"/>
  <c r="N3725" i="1"/>
  <c r="N3717" i="1"/>
  <c r="N3709" i="1"/>
  <c r="N3701" i="1"/>
  <c r="N3693" i="1"/>
  <c r="N3685" i="1"/>
  <c r="N3677" i="1"/>
  <c r="N3669" i="1"/>
  <c r="N3661" i="1"/>
  <c r="N3653" i="1"/>
  <c r="N3645" i="1"/>
  <c r="N3637" i="1"/>
  <c r="N3629" i="1"/>
  <c r="N3621" i="1"/>
  <c r="N3613" i="1"/>
  <c r="N3605" i="1"/>
  <c r="N3597" i="1"/>
  <c r="N3589" i="1"/>
  <c r="N3581" i="1"/>
  <c r="N3573" i="1"/>
  <c r="N3565" i="1"/>
  <c r="N3557" i="1"/>
  <c r="N3549" i="1"/>
  <c r="N3541" i="1"/>
  <c r="N3533" i="1"/>
  <c r="N3525" i="1"/>
  <c r="N3517" i="1"/>
  <c r="N3509" i="1"/>
  <c r="N3501" i="1"/>
  <c r="N3493" i="1"/>
  <c r="N3485" i="1"/>
  <c r="N3477" i="1"/>
  <c r="N3469" i="1"/>
  <c r="N3461" i="1"/>
  <c r="N3453" i="1"/>
  <c r="N3445" i="1"/>
  <c r="N3437" i="1"/>
  <c r="N3429" i="1"/>
  <c r="N3421" i="1"/>
  <c r="N3413" i="1"/>
  <c r="N3405" i="1"/>
  <c r="N3397" i="1"/>
  <c r="N3389" i="1"/>
  <c r="N3381" i="1"/>
  <c r="N3373" i="1"/>
  <c r="N3365" i="1"/>
  <c r="N3357" i="1"/>
  <c r="N3349" i="1"/>
  <c r="N3341" i="1"/>
  <c r="N3333" i="1"/>
  <c r="N3325" i="1"/>
  <c r="N3317" i="1"/>
  <c r="N3309" i="1"/>
  <c r="N3301" i="1"/>
  <c r="N3293" i="1"/>
  <c r="N3285" i="1"/>
  <c r="N3277" i="1"/>
  <c r="N3269" i="1"/>
  <c r="N3261" i="1"/>
  <c r="N3253" i="1"/>
  <c r="N3245" i="1"/>
  <c r="N3237" i="1"/>
  <c r="N3229" i="1"/>
  <c r="N3221" i="1"/>
  <c r="N3213" i="1"/>
  <c r="N3205" i="1"/>
  <c r="N3197" i="1"/>
  <c r="N3189" i="1"/>
  <c r="N3181" i="1"/>
  <c r="N3173" i="1"/>
  <c r="N3165" i="1"/>
  <c r="N3157" i="1"/>
  <c r="N3149" i="1"/>
  <c r="N3141" i="1"/>
  <c r="N3133" i="1"/>
  <c r="N3125" i="1"/>
  <c r="N3117" i="1"/>
  <c r="N3109" i="1"/>
  <c r="N3101" i="1"/>
  <c r="N3093" i="1"/>
  <c r="N3085" i="1"/>
  <c r="N3077" i="1"/>
  <c r="N3069" i="1"/>
  <c r="N3061" i="1"/>
  <c r="N3053" i="1"/>
  <c r="N3045" i="1"/>
  <c r="N3037" i="1"/>
  <c r="N3029" i="1"/>
  <c r="N3021" i="1"/>
  <c r="N3013" i="1"/>
  <c r="N3005" i="1"/>
  <c r="N2997" i="1"/>
  <c r="N2989" i="1"/>
  <c r="N2981" i="1"/>
  <c r="N2973" i="1"/>
  <c r="N2965" i="1"/>
  <c r="N2957" i="1"/>
  <c r="N2949" i="1"/>
  <c r="N2941" i="1"/>
  <c r="N2933" i="1"/>
  <c r="N2925" i="1"/>
  <c r="N2917" i="1"/>
  <c r="N2909" i="1"/>
  <c r="N2901" i="1"/>
  <c r="N2893" i="1"/>
  <c r="N2885" i="1"/>
  <c r="N2877" i="1"/>
  <c r="N2869" i="1"/>
  <c r="N2861" i="1"/>
  <c r="N2853" i="1"/>
  <c r="N2845" i="1"/>
  <c r="N2837" i="1"/>
  <c r="N2829" i="1"/>
  <c r="N2821" i="1"/>
  <c r="N2813" i="1"/>
  <c r="N2805" i="1"/>
  <c r="N2797" i="1"/>
  <c r="N2789" i="1"/>
  <c r="N2781" i="1"/>
  <c r="N2773" i="1"/>
  <c r="N2765" i="1"/>
  <c r="N2757" i="1"/>
  <c r="N2749" i="1"/>
  <c r="N2741" i="1"/>
  <c r="N2733" i="1"/>
  <c r="N2725" i="1"/>
  <c r="N2717" i="1"/>
  <c r="N2709" i="1"/>
  <c r="N2701" i="1"/>
  <c r="N2693" i="1"/>
  <c r="N2685" i="1"/>
  <c r="N2677" i="1"/>
  <c r="N2669" i="1"/>
  <c r="N2661" i="1"/>
  <c r="N2653" i="1"/>
  <c r="N2645" i="1"/>
  <c r="N2637" i="1"/>
  <c r="N2629" i="1"/>
  <c r="N2621" i="1"/>
  <c r="N2613" i="1"/>
  <c r="N2605" i="1"/>
  <c r="N2597" i="1"/>
  <c r="N2589" i="1"/>
  <c r="N2581" i="1"/>
  <c r="N2573" i="1"/>
  <c r="N2565" i="1"/>
  <c r="N2557" i="1"/>
  <c r="N2549" i="1"/>
  <c r="N2541" i="1"/>
  <c r="N2533" i="1"/>
  <c r="N2525" i="1"/>
  <c r="N2517" i="1"/>
  <c r="N2509" i="1"/>
  <c r="N2501" i="1"/>
  <c r="N2493" i="1"/>
  <c r="N2485" i="1"/>
  <c r="N2477" i="1"/>
  <c r="N2469" i="1"/>
  <c r="N2461" i="1"/>
  <c r="N2453" i="1"/>
  <c r="N2445" i="1"/>
  <c r="N2437" i="1"/>
  <c r="N2429" i="1"/>
  <c r="N2421" i="1"/>
  <c r="N2413" i="1"/>
  <c r="N2405" i="1"/>
  <c r="N2397" i="1"/>
  <c r="N2389" i="1"/>
  <c r="N2381" i="1"/>
  <c r="N2373" i="1"/>
  <c r="N2365" i="1"/>
  <c r="N2357" i="1"/>
  <c r="N2349" i="1"/>
  <c r="N2341" i="1"/>
  <c r="N2333" i="1"/>
  <c r="N2325" i="1"/>
  <c r="N2317" i="1"/>
  <c r="N2309" i="1"/>
  <c r="N2301" i="1"/>
  <c r="N2293" i="1"/>
  <c r="N2285" i="1"/>
  <c r="N2277" i="1"/>
  <c r="N2269" i="1"/>
  <c r="N2261" i="1"/>
  <c r="N2245" i="1"/>
  <c r="N2237" i="1"/>
  <c r="N2229" i="1"/>
  <c r="N2221" i="1"/>
  <c r="N2213" i="1"/>
  <c r="N2205" i="1"/>
  <c r="N2197" i="1"/>
  <c r="N2189" i="1"/>
  <c r="N2181" i="1"/>
  <c r="N2173" i="1"/>
  <c r="N2165" i="1"/>
  <c r="N2157" i="1"/>
  <c r="N2149" i="1"/>
  <c r="N2141" i="1"/>
  <c r="N2133" i="1"/>
  <c r="N2125" i="1"/>
  <c r="N2117" i="1"/>
  <c r="N2109" i="1"/>
  <c r="N2101" i="1"/>
  <c r="N2093" i="1"/>
  <c r="N2085" i="1"/>
  <c r="N2077" i="1"/>
  <c r="N2069" i="1"/>
  <c r="N2061" i="1"/>
  <c r="N2053" i="1"/>
  <c r="N2045" i="1"/>
  <c r="N2037" i="1"/>
  <c r="N2029" i="1"/>
  <c r="N2021" i="1"/>
  <c r="N2013" i="1"/>
  <c r="N2005" i="1"/>
  <c r="N1997" i="1"/>
  <c r="N1989" i="1"/>
  <c r="N1981" i="1"/>
  <c r="N1973" i="1"/>
  <c r="N1965" i="1"/>
  <c r="N1957" i="1"/>
  <c r="N1949" i="1"/>
  <c r="N1941" i="1"/>
  <c r="N1933" i="1"/>
  <c r="N1925" i="1"/>
  <c r="N1917" i="1"/>
  <c r="N1909" i="1"/>
  <c r="N1901" i="1"/>
  <c r="N1893" i="1"/>
  <c r="N1885" i="1"/>
  <c r="N1877" i="1"/>
  <c r="N1869" i="1"/>
  <c r="N1861" i="1"/>
  <c r="N1853" i="1"/>
  <c r="N1845" i="1"/>
  <c r="N1837" i="1"/>
  <c r="N1829" i="1"/>
  <c r="N1821" i="1"/>
  <c r="N1813" i="1"/>
  <c r="N1805" i="1"/>
  <c r="N1797" i="1"/>
  <c r="N1789" i="1"/>
  <c r="N1781" i="1"/>
  <c r="N1773" i="1"/>
  <c r="N1765" i="1"/>
  <c r="N1757" i="1"/>
  <c r="N1749" i="1"/>
  <c r="N1741" i="1"/>
  <c r="N1733" i="1"/>
  <c r="N1725" i="1"/>
  <c r="N1717" i="1"/>
  <c r="N1709" i="1"/>
  <c r="N1701" i="1"/>
  <c r="N1693" i="1"/>
  <c r="N1685" i="1"/>
  <c r="N1677" i="1"/>
  <c r="N1669" i="1"/>
  <c r="N1661" i="1"/>
  <c r="N1653" i="1"/>
  <c r="N1645" i="1"/>
  <c r="N1637" i="1"/>
  <c r="N1629" i="1"/>
  <c r="N1621" i="1"/>
  <c r="N1613" i="1"/>
  <c r="N1605" i="1"/>
  <c r="N1597" i="1"/>
  <c r="N1589" i="1"/>
  <c r="N1581" i="1"/>
  <c r="N1573" i="1"/>
  <c r="N1565" i="1"/>
  <c r="N1557" i="1"/>
  <c r="N1549" i="1"/>
  <c r="N1541" i="1"/>
  <c r="N1533" i="1"/>
  <c r="N1525" i="1"/>
  <c r="N1517" i="1"/>
  <c r="N1509" i="1"/>
  <c r="N1501" i="1"/>
  <c r="N1493" i="1"/>
  <c r="N1485" i="1"/>
  <c r="N1477" i="1"/>
  <c r="N1469" i="1"/>
  <c r="N1461" i="1"/>
  <c r="N1453" i="1"/>
  <c r="N1445" i="1"/>
  <c r="N1437" i="1"/>
  <c r="N1429" i="1"/>
  <c r="N1421" i="1"/>
  <c r="N1413" i="1"/>
  <c r="N1405" i="1"/>
  <c r="N1397" i="1"/>
  <c r="N1389" i="1"/>
  <c r="N1381" i="1"/>
  <c r="N1373" i="1"/>
  <c r="N1365" i="1"/>
  <c r="N1357" i="1"/>
  <c r="N1349" i="1"/>
  <c r="N1341" i="1"/>
  <c r="N1333" i="1"/>
  <c r="N1325" i="1"/>
  <c r="N1317" i="1"/>
  <c r="N1309" i="1"/>
  <c r="N1301" i="1"/>
  <c r="N1293" i="1"/>
  <c r="N1285" i="1"/>
  <c r="N1277" i="1"/>
  <c r="N1269" i="1"/>
  <c r="N1261" i="1"/>
  <c r="N1253" i="1"/>
  <c r="N1245" i="1"/>
  <c r="N1237" i="1"/>
  <c r="N1229" i="1"/>
  <c r="N1221" i="1"/>
  <c r="N1213" i="1"/>
  <c r="N1205" i="1"/>
  <c r="N1197" i="1"/>
  <c r="N1189" i="1"/>
  <c r="N1181" i="1"/>
  <c r="N1173" i="1"/>
  <c r="N1165" i="1"/>
  <c r="N1157" i="1"/>
  <c r="N1149" i="1"/>
  <c r="N1141" i="1"/>
  <c r="N1133" i="1"/>
  <c r="N1125" i="1"/>
  <c r="N1117" i="1"/>
  <c r="N1109" i="1"/>
  <c r="N1101" i="1"/>
  <c r="N1093" i="1"/>
  <c r="N1085" i="1"/>
  <c r="N1077" i="1"/>
  <c r="N1069" i="1"/>
  <c r="N1061" i="1"/>
  <c r="N1053" i="1"/>
  <c r="N1045" i="1"/>
  <c r="N1037" i="1"/>
  <c r="N1029" i="1"/>
  <c r="N1021" i="1"/>
  <c r="N1013" i="1"/>
  <c r="N1005" i="1"/>
  <c r="N997" i="1"/>
  <c r="N989" i="1"/>
  <c r="N981" i="1"/>
  <c r="N973" i="1"/>
  <c r="N965" i="1"/>
  <c r="N957" i="1"/>
  <c r="N949" i="1"/>
  <c r="N941" i="1"/>
  <c r="N933" i="1"/>
  <c r="N925" i="1"/>
  <c r="N917" i="1"/>
  <c r="N909" i="1"/>
  <c r="N901" i="1"/>
  <c r="N893" i="1"/>
  <c r="N885" i="1"/>
  <c r="N877" i="1"/>
  <c r="N869" i="1"/>
  <c r="N861" i="1"/>
  <c r="N853" i="1"/>
  <c r="N845" i="1"/>
  <c r="N837" i="1"/>
  <c r="N829" i="1"/>
  <c r="N821" i="1"/>
  <c r="N813" i="1"/>
  <c r="N805" i="1"/>
  <c r="N797" i="1"/>
  <c r="N789" i="1"/>
  <c r="N781" i="1"/>
  <c r="N773" i="1"/>
  <c r="N765" i="1"/>
  <c r="N757" i="1"/>
  <c r="N749" i="1"/>
  <c r="N741" i="1"/>
  <c r="N733" i="1"/>
  <c r="N725" i="1"/>
  <c r="N717" i="1"/>
  <c r="N709" i="1"/>
  <c r="N701" i="1"/>
  <c r="N693" i="1"/>
  <c r="N685" i="1"/>
  <c r="N677" i="1"/>
  <c r="N669" i="1"/>
  <c r="N661" i="1"/>
  <c r="N653" i="1"/>
  <c r="N645" i="1"/>
  <c r="N637" i="1"/>
  <c r="N629" i="1"/>
  <c r="N621" i="1"/>
  <c r="N613" i="1"/>
  <c r="N605" i="1"/>
  <c r="N597" i="1"/>
  <c r="N589" i="1"/>
  <c r="N581" i="1"/>
  <c r="N573" i="1"/>
  <c r="N565" i="1"/>
  <c r="N557" i="1"/>
  <c r="N549" i="1"/>
  <c r="N541" i="1"/>
  <c r="N533" i="1"/>
  <c r="N525" i="1"/>
  <c r="N517" i="1"/>
  <c r="N509" i="1"/>
  <c r="N501" i="1"/>
  <c r="N493" i="1"/>
  <c r="N485" i="1"/>
  <c r="N477" i="1"/>
  <c r="N469" i="1"/>
  <c r="N461" i="1"/>
  <c r="N453" i="1"/>
  <c r="N445" i="1"/>
  <c r="N437" i="1"/>
  <c r="N429" i="1"/>
  <c r="N421" i="1"/>
  <c r="N413" i="1"/>
  <c r="N405" i="1"/>
  <c r="N397" i="1"/>
  <c r="N389" i="1"/>
  <c r="N381" i="1"/>
  <c r="N373" i="1"/>
  <c r="N365" i="1"/>
  <c r="N357" i="1"/>
  <c r="N349" i="1"/>
  <c r="N341" i="1"/>
  <c r="N333" i="1"/>
  <c r="N325" i="1"/>
  <c r="N317" i="1"/>
  <c r="N309" i="1"/>
  <c r="N301" i="1"/>
  <c r="N293" i="1"/>
  <c r="N285" i="1"/>
  <c r="N277" i="1"/>
  <c r="N269" i="1"/>
  <c r="N261" i="1"/>
  <c r="N253" i="1"/>
  <c r="N245" i="1"/>
  <c r="N237" i="1"/>
  <c r="N229" i="1"/>
  <c r="N221" i="1"/>
  <c r="N213" i="1"/>
  <c r="N205" i="1"/>
  <c r="N197" i="1"/>
  <c r="N189" i="1"/>
  <c r="N181" i="1"/>
  <c r="N173" i="1"/>
  <c r="N165" i="1"/>
  <c r="N157" i="1"/>
  <c r="N149" i="1"/>
  <c r="N141" i="1"/>
  <c r="N133" i="1"/>
  <c r="N125" i="1"/>
  <c r="N117" i="1"/>
  <c r="N109" i="1"/>
  <c r="N101" i="1"/>
  <c r="N93" i="1"/>
  <c r="N85" i="1"/>
  <c r="N77" i="1"/>
  <c r="N69" i="1"/>
  <c r="N61" i="1"/>
  <c r="N53" i="1"/>
  <c r="N45" i="1"/>
  <c r="N37" i="1"/>
  <c r="N29" i="1"/>
  <c r="N21" i="1"/>
  <c r="N13" i="1"/>
  <c r="N5" i="1"/>
  <c r="N4998" i="1"/>
  <c r="N4990" i="1"/>
  <c r="N4982" i="1"/>
  <c r="N4974" i="1"/>
  <c r="N4966" i="1"/>
  <c r="N4958" i="1"/>
  <c r="N4950" i="1"/>
  <c r="N4942" i="1"/>
  <c r="N4934" i="1"/>
  <c r="N4926" i="1"/>
  <c r="N4918" i="1"/>
  <c r="N4910" i="1"/>
  <c r="N4902" i="1"/>
  <c r="N4894" i="1"/>
  <c r="N4886" i="1"/>
  <c r="N4878" i="1"/>
  <c r="N4870" i="1"/>
  <c r="N4862" i="1"/>
  <c r="N4854" i="1"/>
  <c r="N4846" i="1"/>
  <c r="N4838" i="1"/>
  <c r="N4830" i="1"/>
  <c r="N4822" i="1"/>
  <c r="N4814" i="1"/>
  <c r="N4806" i="1"/>
  <c r="N4798" i="1"/>
  <c r="N4790" i="1"/>
  <c r="N4782" i="1"/>
  <c r="N4774" i="1"/>
  <c r="N4766" i="1"/>
  <c r="N4758" i="1"/>
  <c r="N4750" i="1"/>
  <c r="N4742" i="1"/>
  <c r="N4734" i="1"/>
  <c r="N4726" i="1"/>
  <c r="N4718" i="1"/>
  <c r="N4710" i="1"/>
  <c r="N4702" i="1"/>
  <c r="N4694" i="1"/>
  <c r="N4686" i="1"/>
  <c r="N4678" i="1"/>
  <c r="N4670" i="1"/>
  <c r="N4662" i="1"/>
  <c r="N4654" i="1"/>
  <c r="N4646" i="1"/>
  <c r="N4638" i="1"/>
  <c r="N4630" i="1"/>
  <c r="N4622" i="1"/>
  <c r="N4614" i="1"/>
  <c r="N4606" i="1"/>
  <c r="N4598" i="1"/>
  <c r="N4590" i="1"/>
  <c r="N4582" i="1"/>
  <c r="N4574" i="1"/>
  <c r="N4566" i="1"/>
  <c r="N4558" i="1"/>
  <c r="N4550" i="1"/>
  <c r="N4542" i="1"/>
  <c r="N4534" i="1"/>
  <c r="N4526" i="1"/>
  <c r="N4518" i="1"/>
  <c r="N4510" i="1"/>
  <c r="N4502" i="1"/>
  <c r="N4494" i="1"/>
  <c r="N4486" i="1"/>
  <c r="N4478" i="1"/>
  <c r="N4470" i="1"/>
  <c r="N4462" i="1"/>
  <c r="N4454" i="1"/>
  <c r="N4446" i="1"/>
  <c r="N4438" i="1"/>
  <c r="N4430" i="1"/>
  <c r="N4422" i="1"/>
  <c r="N4414" i="1"/>
  <c r="N4406" i="1"/>
  <c r="N4398" i="1"/>
  <c r="N4390" i="1"/>
  <c r="N4382" i="1"/>
  <c r="N4374" i="1"/>
  <c r="N4366" i="1"/>
  <c r="N4358" i="1"/>
  <c r="N4350" i="1"/>
  <c r="N4342" i="1"/>
  <c r="N4334" i="1"/>
  <c r="N4326" i="1"/>
  <c r="N4318" i="1"/>
  <c r="N4310" i="1"/>
  <c r="N4302" i="1"/>
  <c r="N4294" i="1"/>
  <c r="N4286" i="1"/>
  <c r="N4278" i="1"/>
  <c r="N4270" i="1"/>
  <c r="N4262" i="1"/>
  <c r="N4254" i="1"/>
  <c r="N4246" i="1"/>
  <c r="N4238" i="1"/>
  <c r="N4230" i="1"/>
  <c r="N4222" i="1"/>
  <c r="N4214" i="1"/>
  <c r="N4206" i="1"/>
  <c r="N4198" i="1"/>
  <c r="N4190" i="1"/>
  <c r="N4182" i="1"/>
  <c r="N4174" i="1"/>
  <c r="N4166" i="1"/>
  <c r="N4158" i="1"/>
  <c r="N4150" i="1"/>
  <c r="N4142" i="1"/>
  <c r="N4134" i="1"/>
  <c r="N4126" i="1"/>
  <c r="N4118" i="1"/>
  <c r="N4110" i="1"/>
  <c r="N4102" i="1"/>
  <c r="N4094" i="1"/>
  <c r="N4086" i="1"/>
  <c r="N4078" i="1"/>
  <c r="N4070" i="1"/>
  <c r="N4062" i="1"/>
  <c r="N4054" i="1"/>
  <c r="N4046" i="1"/>
  <c r="N4038" i="1"/>
  <c r="N4030" i="1"/>
  <c r="N4022" i="1"/>
  <c r="N4014" i="1"/>
  <c r="N4006" i="1"/>
  <c r="N3998" i="1"/>
  <c r="N3990" i="1"/>
  <c r="N3982" i="1"/>
  <c r="N3974" i="1"/>
  <c r="N3966" i="1"/>
  <c r="N3958" i="1"/>
  <c r="N3950" i="1"/>
  <c r="N3942" i="1"/>
  <c r="N3934" i="1"/>
  <c r="N3926" i="1"/>
  <c r="N3918" i="1"/>
  <c r="N3910" i="1"/>
  <c r="N3902" i="1"/>
  <c r="N3894" i="1"/>
  <c r="N3886" i="1"/>
  <c r="N3878" i="1"/>
  <c r="N3870" i="1"/>
  <c r="N3862" i="1"/>
  <c r="N3854" i="1"/>
  <c r="N3846" i="1"/>
  <c r="N3838" i="1"/>
  <c r="N3830" i="1"/>
  <c r="N3822" i="1"/>
  <c r="N3814" i="1"/>
  <c r="N3806" i="1"/>
  <c r="N3798" i="1"/>
  <c r="N3790" i="1"/>
  <c r="N3782" i="1"/>
  <c r="N3774" i="1"/>
  <c r="N3766" i="1"/>
  <c r="N3758" i="1"/>
  <c r="N3750" i="1"/>
  <c r="N3742" i="1"/>
  <c r="N3734" i="1"/>
  <c r="N3726" i="1"/>
  <c r="N3718" i="1"/>
  <c r="N3710" i="1"/>
  <c r="N3702" i="1"/>
  <c r="N3694" i="1"/>
  <c r="N3686" i="1"/>
  <c r="N3678" i="1"/>
  <c r="N3670" i="1"/>
  <c r="N3662" i="1"/>
  <c r="N3654" i="1"/>
  <c r="N3646" i="1"/>
  <c r="N3638" i="1"/>
  <c r="N3630" i="1"/>
  <c r="N3622" i="1"/>
  <c r="N3614" i="1"/>
  <c r="N3606" i="1"/>
  <c r="N3598" i="1"/>
  <c r="N3590" i="1"/>
  <c r="N3582" i="1"/>
  <c r="N3574" i="1"/>
  <c r="N3566" i="1"/>
  <c r="N3558" i="1"/>
  <c r="N3550" i="1"/>
  <c r="N3542" i="1"/>
  <c r="N3534" i="1"/>
  <c r="N3526" i="1"/>
  <c r="N3518" i="1"/>
  <c r="N3510" i="1"/>
  <c r="N3502" i="1"/>
  <c r="N3494" i="1"/>
  <c r="N3486" i="1"/>
  <c r="N3478" i="1"/>
  <c r="N3470" i="1"/>
  <c r="N3462" i="1"/>
  <c r="N3454" i="1"/>
  <c r="N3446" i="1"/>
  <c r="N3438" i="1"/>
  <c r="N3430" i="1"/>
  <c r="N3422" i="1"/>
  <c r="N3414" i="1"/>
  <c r="N3406" i="1"/>
  <c r="N3398" i="1"/>
  <c r="N3390" i="1"/>
  <c r="N3382" i="1"/>
  <c r="N3374" i="1"/>
  <c r="N3366" i="1"/>
  <c r="N3358" i="1"/>
  <c r="N3350" i="1"/>
  <c r="N3342" i="1"/>
  <c r="N3334" i="1"/>
  <c r="N3326" i="1"/>
  <c r="N3318" i="1"/>
  <c r="N3310" i="1"/>
  <c r="N3302" i="1"/>
  <c r="N3294" i="1"/>
  <c r="N3286" i="1"/>
  <c r="N3278" i="1"/>
  <c r="N3270" i="1"/>
  <c r="N3262" i="1"/>
  <c r="N3254" i="1"/>
  <c r="N3246" i="1"/>
  <c r="N3238" i="1"/>
  <c r="N3230" i="1"/>
  <c r="N3222" i="1"/>
  <c r="N3214" i="1"/>
  <c r="N3206" i="1"/>
  <c r="N3198" i="1"/>
  <c r="N3190" i="1"/>
  <c r="N3182" i="1"/>
  <c r="N3174" i="1"/>
  <c r="N3166" i="1"/>
  <c r="N3158" i="1"/>
  <c r="N3150" i="1"/>
  <c r="N3142" i="1"/>
  <c r="N3134" i="1"/>
  <c r="N3126" i="1"/>
  <c r="N3118" i="1"/>
  <c r="N3110" i="1"/>
  <c r="N3102" i="1"/>
  <c r="N3094" i="1"/>
  <c r="N3086" i="1"/>
  <c r="N3078" i="1"/>
  <c r="N3070" i="1"/>
  <c r="N3062" i="1"/>
  <c r="N3054" i="1"/>
  <c r="N3046" i="1"/>
  <c r="N3038" i="1"/>
  <c r="N3030" i="1"/>
  <c r="N3022" i="1"/>
  <c r="N3014" i="1"/>
  <c r="N3006" i="1"/>
  <c r="N2998" i="1"/>
  <c r="N2990" i="1"/>
  <c r="N2982" i="1"/>
  <c r="N2974" i="1"/>
  <c r="N2966" i="1"/>
  <c r="N2958" i="1"/>
  <c r="N2950" i="1"/>
  <c r="N2942" i="1"/>
  <c r="N2934" i="1"/>
  <c r="N2926" i="1"/>
  <c r="N2918" i="1"/>
  <c r="N2910" i="1"/>
  <c r="N2902" i="1"/>
  <c r="N2894" i="1"/>
  <c r="N2886" i="1"/>
  <c r="N2878" i="1"/>
  <c r="N2870" i="1"/>
  <c r="N2862" i="1"/>
  <c r="N2854" i="1"/>
  <c r="N2846" i="1"/>
  <c r="N2838" i="1"/>
  <c r="N2830" i="1"/>
  <c r="N2822" i="1"/>
  <c r="N2814" i="1"/>
  <c r="N2806" i="1"/>
  <c r="N2798" i="1"/>
  <c r="N2790" i="1"/>
  <c r="N2782" i="1"/>
  <c r="N2774" i="1"/>
  <c r="N2766" i="1"/>
  <c r="N2758" i="1"/>
  <c r="N2750" i="1"/>
  <c r="N2742" i="1"/>
  <c r="N2734" i="1"/>
  <c r="N2726" i="1"/>
  <c r="N2718" i="1"/>
  <c r="N2710" i="1"/>
  <c r="N2702" i="1"/>
  <c r="N2694" i="1"/>
  <c r="N2686" i="1"/>
  <c r="N2678" i="1"/>
  <c r="N2670" i="1"/>
  <c r="N2662" i="1"/>
  <c r="N2654" i="1"/>
  <c r="N2646" i="1"/>
  <c r="N2638" i="1"/>
  <c r="N2630" i="1"/>
  <c r="N2622" i="1"/>
  <c r="N2614" i="1"/>
  <c r="N2606" i="1"/>
  <c r="N2598" i="1"/>
  <c r="N2590" i="1"/>
  <c r="N2582" i="1"/>
  <c r="N2574" i="1"/>
  <c r="N2566" i="1"/>
  <c r="N2558" i="1"/>
  <c r="N2550" i="1"/>
  <c r="N2542" i="1"/>
  <c r="N2534" i="1"/>
  <c r="N2526" i="1"/>
  <c r="N2518" i="1"/>
  <c r="N2510" i="1"/>
  <c r="N2502" i="1"/>
  <c r="N2494" i="1"/>
  <c r="N2486" i="1"/>
  <c r="N2478" i="1"/>
  <c r="N2470" i="1"/>
  <c r="N2462" i="1"/>
  <c r="N2454" i="1"/>
  <c r="N2446" i="1"/>
  <c r="N2438" i="1"/>
  <c r="N2430" i="1"/>
  <c r="N2422" i="1"/>
  <c r="N2414" i="1"/>
  <c r="N2406" i="1"/>
  <c r="N2398" i="1"/>
  <c r="N2390" i="1"/>
  <c r="N2382" i="1"/>
  <c r="N2374" i="1"/>
  <c r="N2366" i="1"/>
  <c r="N2358" i="1"/>
  <c r="N2350" i="1"/>
  <c r="N2342" i="1"/>
  <c r="N2334" i="1"/>
  <c r="N2326" i="1"/>
  <c r="N2318" i="1"/>
  <c r="N2310" i="1"/>
  <c r="N2302" i="1"/>
  <c r="N2294" i="1"/>
  <c r="N2286" i="1"/>
  <c r="N2278" i="1"/>
  <c r="N2270" i="1"/>
  <c r="N2262" i="1"/>
  <c r="N2254" i="1"/>
  <c r="N2246" i="1"/>
  <c r="N2238" i="1"/>
  <c r="N2230" i="1"/>
  <c r="N2222" i="1"/>
  <c r="N2214" i="1"/>
  <c r="N2206" i="1"/>
  <c r="N2198" i="1"/>
  <c r="N2190" i="1"/>
  <c r="N2182" i="1"/>
  <c r="N2174" i="1"/>
  <c r="N2166" i="1"/>
  <c r="N2158" i="1"/>
  <c r="N2150" i="1"/>
  <c r="N2142" i="1"/>
  <c r="N2134" i="1"/>
  <c r="N2126" i="1"/>
  <c r="N2118" i="1"/>
  <c r="N2110" i="1"/>
  <c r="N2102" i="1"/>
  <c r="N2094" i="1"/>
  <c r="N2086" i="1"/>
  <c r="N2078" i="1"/>
  <c r="N2070" i="1"/>
  <c r="N2062" i="1"/>
  <c r="N2054" i="1"/>
  <c r="N2046" i="1"/>
  <c r="N2038" i="1"/>
  <c r="N2030" i="1"/>
  <c r="N2022" i="1"/>
  <c r="N2014" i="1"/>
  <c r="N2006" i="1"/>
  <c r="N1998" i="1"/>
  <c r="N1990" i="1"/>
  <c r="N1982" i="1"/>
  <c r="N1974" i="1"/>
  <c r="N1966" i="1"/>
  <c r="N1958" i="1"/>
  <c r="N1950" i="1"/>
  <c r="N1942" i="1"/>
  <c r="N1934" i="1"/>
  <c r="N1926" i="1"/>
  <c r="N1918" i="1"/>
  <c r="N1910" i="1"/>
  <c r="N1902" i="1"/>
  <c r="N1894" i="1"/>
  <c r="N1886" i="1"/>
  <c r="N1878" i="1"/>
  <c r="N1870" i="1"/>
  <c r="N1862" i="1"/>
  <c r="N1854" i="1"/>
  <c r="N1846" i="1"/>
  <c r="N1838" i="1"/>
  <c r="N1830" i="1"/>
  <c r="N1822" i="1"/>
  <c r="N1814" i="1"/>
  <c r="N1806" i="1"/>
  <c r="N1798" i="1"/>
  <c r="N1790" i="1"/>
  <c r="N1782" i="1"/>
  <c r="N1774" i="1"/>
  <c r="N1766" i="1"/>
  <c r="N1758" i="1"/>
  <c r="N1750" i="1"/>
  <c r="N1742" i="1"/>
  <c r="N1734" i="1"/>
  <c r="N1726" i="1"/>
  <c r="N1718" i="1"/>
  <c r="N1710" i="1"/>
  <c r="N1702" i="1"/>
  <c r="N1694" i="1"/>
  <c r="N1686" i="1"/>
  <c r="N1678" i="1"/>
  <c r="N1670" i="1"/>
  <c r="N1662" i="1"/>
  <c r="N1654" i="1"/>
  <c r="N1646" i="1"/>
  <c r="N1638" i="1"/>
  <c r="N1630" i="1"/>
  <c r="N1622" i="1"/>
  <c r="N1614" i="1"/>
  <c r="N1606" i="1"/>
  <c r="N1598" i="1"/>
  <c r="N1590" i="1"/>
  <c r="N1582" i="1"/>
  <c r="N1574" i="1"/>
  <c r="N1566" i="1"/>
  <c r="N1558" i="1"/>
  <c r="N1550" i="1"/>
  <c r="N1542" i="1"/>
  <c r="N1534" i="1"/>
  <c r="N1526" i="1"/>
  <c r="N1518" i="1"/>
  <c r="N1510" i="1"/>
  <c r="N1502" i="1"/>
  <c r="N1494" i="1"/>
  <c r="N1486" i="1"/>
  <c r="N1478" i="1"/>
  <c r="N1470" i="1"/>
  <c r="N1462" i="1"/>
  <c r="N1454" i="1"/>
  <c r="N1446" i="1"/>
  <c r="N1438" i="1"/>
  <c r="N1430" i="1"/>
  <c r="N1422" i="1"/>
  <c r="N1414" i="1"/>
  <c r="N1406" i="1"/>
  <c r="N1398" i="1"/>
  <c r="N1390" i="1"/>
  <c r="N1382" i="1"/>
  <c r="N1374" i="1"/>
  <c r="N1366" i="1"/>
  <c r="N1358" i="1"/>
  <c r="N1350" i="1"/>
  <c r="N1342" i="1"/>
  <c r="N1334" i="1"/>
  <c r="N1326" i="1"/>
  <c r="N1318" i="1"/>
  <c r="N1310" i="1"/>
  <c r="N1302" i="1"/>
  <c r="N1294" i="1"/>
  <c r="N1286" i="1"/>
  <c r="N1278" i="1"/>
  <c r="N1270" i="1"/>
  <c r="N1262" i="1"/>
  <c r="N1254" i="1"/>
  <c r="N1246" i="1"/>
  <c r="N1238" i="1"/>
  <c r="N1230" i="1"/>
  <c r="N1222" i="1"/>
  <c r="N1214" i="1"/>
  <c r="N1206" i="1"/>
  <c r="N1198" i="1"/>
  <c r="N1190" i="1"/>
  <c r="N1182" i="1"/>
  <c r="N1174" i="1"/>
  <c r="N1166" i="1"/>
  <c r="N1158" i="1"/>
  <c r="N1150" i="1"/>
  <c r="N1142" i="1"/>
  <c r="N1134" i="1"/>
  <c r="N1126" i="1"/>
  <c r="N1118" i="1"/>
  <c r="N1110" i="1"/>
  <c r="N1102" i="1"/>
  <c r="N1094" i="1"/>
  <c r="N1086" i="1"/>
  <c r="N1078" i="1"/>
  <c r="N1070" i="1"/>
  <c r="N1062" i="1"/>
  <c r="N1054" i="1"/>
  <c r="N1046" i="1"/>
  <c r="N1038" i="1"/>
  <c r="N1030" i="1"/>
  <c r="N1022" i="1"/>
  <c r="N1014" i="1"/>
  <c r="N1006" i="1"/>
  <c r="N998" i="1"/>
  <c r="N990" i="1"/>
  <c r="N982" i="1"/>
  <c r="N974" i="1"/>
  <c r="N966" i="1"/>
  <c r="N958" i="1"/>
  <c r="N950" i="1"/>
  <c r="N942" i="1"/>
  <c r="N934" i="1"/>
  <c r="N926" i="1"/>
  <c r="N918" i="1"/>
  <c r="N910" i="1"/>
  <c r="N902" i="1"/>
  <c r="N894" i="1"/>
  <c r="N886" i="1"/>
  <c r="N878" i="1"/>
  <c r="N870" i="1"/>
  <c r="N862" i="1"/>
  <c r="N854" i="1"/>
  <c r="N846" i="1"/>
  <c r="N838" i="1"/>
  <c r="N830" i="1"/>
  <c r="N822" i="1"/>
  <c r="N814" i="1"/>
  <c r="N806" i="1"/>
  <c r="N798" i="1"/>
  <c r="N790" i="1"/>
  <c r="N782" i="1"/>
  <c r="N774" i="1"/>
  <c r="N766" i="1"/>
  <c r="N758" i="1"/>
  <c r="N750" i="1"/>
  <c r="N742" i="1"/>
  <c r="N734" i="1"/>
  <c r="N726" i="1"/>
  <c r="N718" i="1"/>
  <c r="N710" i="1"/>
  <c r="N702" i="1"/>
  <c r="N694" i="1"/>
  <c r="N686" i="1"/>
  <c r="N678" i="1"/>
  <c r="N670" i="1"/>
  <c r="N662" i="1"/>
  <c r="N654" i="1"/>
  <c r="N646" i="1"/>
  <c r="N638" i="1"/>
  <c r="N630" i="1"/>
  <c r="N622" i="1"/>
  <c r="N614" i="1"/>
  <c r="N606" i="1"/>
  <c r="N598" i="1"/>
  <c r="N590" i="1"/>
  <c r="N582" i="1"/>
  <c r="N574" i="1"/>
  <c r="N566" i="1"/>
  <c r="N558" i="1"/>
  <c r="N550" i="1"/>
  <c r="N542" i="1"/>
  <c r="N534" i="1"/>
  <c r="N526" i="1"/>
  <c r="N518" i="1"/>
  <c r="N510" i="1"/>
  <c r="N502" i="1"/>
  <c r="N494" i="1"/>
  <c r="N486" i="1"/>
  <c r="N478" i="1"/>
  <c r="N470" i="1"/>
  <c r="N462" i="1"/>
  <c r="N454" i="1"/>
  <c r="N446" i="1"/>
  <c r="N438" i="1"/>
  <c r="N430" i="1"/>
  <c r="N422" i="1"/>
  <c r="N414" i="1"/>
  <c r="N406" i="1"/>
  <c r="N398" i="1"/>
  <c r="N390" i="1"/>
  <c r="N382" i="1"/>
  <c r="N374" i="1"/>
  <c r="N366" i="1"/>
  <c r="N358" i="1"/>
  <c r="N350" i="1"/>
  <c r="N342" i="1"/>
  <c r="N334" i="1"/>
  <c r="N326" i="1"/>
  <c r="N318" i="1"/>
  <c r="N310" i="1"/>
  <c r="N302" i="1"/>
  <c r="N294" i="1"/>
  <c r="N286" i="1"/>
  <c r="N278" i="1"/>
  <c r="N270" i="1"/>
  <c r="N262" i="1"/>
  <c r="N254" i="1"/>
  <c r="N246" i="1"/>
  <c r="N238" i="1"/>
  <c r="N230" i="1"/>
  <c r="N222" i="1"/>
  <c r="N214" i="1"/>
  <c r="N206" i="1"/>
  <c r="N198" i="1"/>
  <c r="N190" i="1"/>
  <c r="N182" i="1"/>
  <c r="N174" i="1"/>
  <c r="N166" i="1"/>
  <c r="N158" i="1"/>
  <c r="N150" i="1"/>
  <c r="N142" i="1"/>
  <c r="N134" i="1"/>
  <c r="N126" i="1"/>
  <c r="N118" i="1"/>
  <c r="N110" i="1"/>
  <c r="N102" i="1"/>
  <c r="N94" i="1"/>
  <c r="N86" i="1"/>
  <c r="N78" i="1"/>
  <c r="N70" i="1"/>
  <c r="N62" i="1"/>
  <c r="N54" i="1"/>
  <c r="N46" i="1"/>
  <c r="N38" i="1"/>
  <c r="N30" i="1"/>
  <c r="N22" i="1"/>
  <c r="N14" i="1"/>
  <c r="N6" i="1"/>
  <c r="N4994" i="1"/>
  <c r="N4986" i="1"/>
  <c r="N4978" i="1"/>
  <c r="N4970" i="1"/>
  <c r="N4962" i="1"/>
  <c r="N4954" i="1"/>
  <c r="N4946" i="1"/>
  <c r="N4938" i="1"/>
  <c r="N4930" i="1"/>
  <c r="N4922" i="1"/>
  <c r="N4914" i="1"/>
  <c r="N4906" i="1"/>
  <c r="N4898" i="1"/>
  <c r="N4890" i="1"/>
  <c r="N4882" i="1"/>
  <c r="N4874" i="1"/>
  <c r="N4866" i="1"/>
  <c r="N4858" i="1"/>
  <c r="N4850" i="1"/>
  <c r="N4842" i="1"/>
  <c r="N4834" i="1"/>
  <c r="N4826" i="1"/>
  <c r="N4818" i="1"/>
  <c r="N4810" i="1"/>
  <c r="N4802" i="1"/>
  <c r="N4794" i="1"/>
  <c r="N4786" i="1"/>
  <c r="N4778" i="1"/>
  <c r="N4770" i="1"/>
  <c r="N4762" i="1"/>
  <c r="N4754" i="1"/>
  <c r="N4746" i="1"/>
  <c r="N4738" i="1"/>
  <c r="N4730" i="1"/>
  <c r="N4722" i="1"/>
  <c r="N4714" i="1"/>
  <c r="N4706" i="1"/>
  <c r="N4698" i="1"/>
  <c r="N4690" i="1"/>
  <c r="N4682" i="1"/>
  <c r="N4674" i="1"/>
  <c r="N4666" i="1"/>
  <c r="N4658" i="1"/>
  <c r="N4650" i="1"/>
  <c r="N4642" i="1"/>
  <c r="N4634" i="1"/>
  <c r="N4626" i="1"/>
  <c r="N4618" i="1"/>
  <c r="N4610" i="1"/>
  <c r="N4602" i="1"/>
  <c r="N4594" i="1"/>
  <c r="N4586" i="1"/>
  <c r="N4578" i="1"/>
  <c r="N4570" i="1"/>
  <c r="N4562" i="1"/>
  <c r="N4554" i="1"/>
  <c r="N4546" i="1"/>
  <c r="N4538" i="1"/>
  <c r="N4530" i="1"/>
  <c r="N4522" i="1"/>
  <c r="N4514" i="1"/>
  <c r="N4506" i="1"/>
  <c r="N4498" i="1"/>
  <c r="N4490" i="1"/>
  <c r="N4482" i="1"/>
  <c r="N4474" i="1"/>
  <c r="N4466" i="1"/>
  <c r="N4458" i="1"/>
  <c r="N4450" i="1"/>
  <c r="N4442" i="1"/>
  <c r="N4434" i="1"/>
  <c r="N4426" i="1"/>
  <c r="N4418" i="1"/>
  <c r="N4410" i="1"/>
  <c r="N4402" i="1"/>
  <c r="N4394" i="1"/>
  <c r="N4386" i="1"/>
  <c r="N4378" i="1"/>
  <c r="N4370" i="1"/>
  <c r="N4362" i="1"/>
  <c r="N4354" i="1"/>
  <c r="N4346" i="1"/>
  <c r="N4338" i="1"/>
  <c r="N4330" i="1"/>
  <c r="N4322" i="1"/>
  <c r="N4314" i="1"/>
  <c r="N4306" i="1"/>
  <c r="N4298" i="1"/>
  <c r="N4290" i="1"/>
  <c r="N4282" i="1"/>
  <c r="N4274" i="1"/>
  <c r="N4266" i="1"/>
  <c r="N4258" i="1"/>
  <c r="N4250" i="1"/>
  <c r="N4242" i="1"/>
  <c r="N4234" i="1"/>
  <c r="N4226" i="1"/>
  <c r="N4218" i="1"/>
  <c r="N4210" i="1"/>
  <c r="N4202" i="1"/>
  <c r="N4194" i="1"/>
  <c r="N4186" i="1"/>
  <c r="N4178" i="1"/>
  <c r="N4170" i="1"/>
  <c r="N4162" i="1"/>
  <c r="N4154" i="1"/>
  <c r="N4146" i="1"/>
  <c r="N4138" i="1"/>
  <c r="N4130" i="1"/>
  <c r="N4122" i="1"/>
  <c r="N4114" i="1"/>
  <c r="N4106" i="1"/>
  <c r="N4098" i="1"/>
  <c r="N4090" i="1"/>
  <c r="N4082" i="1"/>
  <c r="N4074" i="1"/>
  <c r="N4066" i="1"/>
  <c r="N4058" i="1"/>
  <c r="N4050" i="1"/>
  <c r="N4042" i="1"/>
  <c r="N4034" i="1"/>
  <c r="N4026" i="1"/>
  <c r="N4018" i="1"/>
  <c r="N4010" i="1"/>
  <c r="N4002" i="1"/>
  <c r="N3994" i="1"/>
  <c r="N3986" i="1"/>
  <c r="N3978" i="1"/>
  <c r="N3970" i="1"/>
  <c r="N3962" i="1"/>
  <c r="N3954" i="1"/>
  <c r="N3946" i="1"/>
  <c r="N3938" i="1"/>
  <c r="N3930" i="1"/>
  <c r="N3922" i="1"/>
  <c r="N3914" i="1"/>
  <c r="N3906" i="1"/>
  <c r="N3898" i="1"/>
  <c r="N3890" i="1"/>
  <c r="N3882" i="1"/>
  <c r="N3874" i="1"/>
  <c r="N3866" i="1"/>
  <c r="N3858" i="1"/>
  <c r="N3850" i="1"/>
  <c r="N3842" i="1"/>
  <c r="N3834" i="1"/>
  <c r="N3826" i="1"/>
  <c r="N3818" i="1"/>
  <c r="N3810" i="1"/>
  <c r="N3802" i="1"/>
  <c r="N3794" i="1"/>
  <c r="N3786" i="1"/>
  <c r="N3778" i="1"/>
  <c r="N3770" i="1"/>
  <c r="N3762" i="1"/>
  <c r="N3754" i="1"/>
  <c r="N3746" i="1"/>
  <c r="N3738" i="1"/>
  <c r="N3730" i="1"/>
  <c r="N3722" i="1"/>
  <c r="N3714" i="1"/>
  <c r="N3706" i="1"/>
  <c r="N3698" i="1"/>
  <c r="N3690" i="1"/>
  <c r="N3682" i="1"/>
  <c r="N3674" i="1"/>
  <c r="N3666" i="1"/>
  <c r="N3658" i="1"/>
  <c r="N3650" i="1"/>
  <c r="N3642" i="1"/>
  <c r="N3634" i="1"/>
  <c r="N3626" i="1"/>
  <c r="N3618" i="1"/>
  <c r="N3610" i="1"/>
  <c r="N3602" i="1"/>
  <c r="N3594" i="1"/>
  <c r="N3586" i="1"/>
  <c r="N3578" i="1"/>
  <c r="N3570" i="1"/>
  <c r="N3562" i="1"/>
  <c r="N3554" i="1"/>
  <c r="N3546" i="1"/>
  <c r="N3538" i="1"/>
  <c r="N3530" i="1"/>
  <c r="N3522" i="1"/>
  <c r="N3514" i="1"/>
  <c r="N3506" i="1"/>
  <c r="N3498" i="1"/>
  <c r="N3490" i="1"/>
  <c r="N3482" i="1"/>
  <c r="N3474" i="1"/>
  <c r="N3466" i="1"/>
  <c r="N3458" i="1"/>
  <c r="N3450" i="1"/>
  <c r="N3442" i="1"/>
  <c r="N3434" i="1"/>
  <c r="N3426" i="1"/>
  <c r="N3418" i="1"/>
  <c r="N3410" i="1"/>
  <c r="N3402" i="1"/>
  <c r="N3394" i="1"/>
  <c r="N3386" i="1"/>
  <c r="N3378" i="1"/>
  <c r="N3370" i="1"/>
  <c r="N3362" i="1"/>
  <c r="N3354" i="1"/>
  <c r="N3346" i="1"/>
  <c r="N3338" i="1"/>
  <c r="N3330" i="1"/>
  <c r="N3322" i="1"/>
  <c r="N3314" i="1"/>
  <c r="N3306" i="1"/>
  <c r="N3298" i="1"/>
  <c r="N3290" i="1"/>
  <c r="N3282" i="1"/>
  <c r="N3274" i="1"/>
  <c r="N3266" i="1"/>
  <c r="N3258" i="1"/>
  <c r="N3250" i="1"/>
  <c r="N3242" i="1"/>
  <c r="N3234" i="1"/>
  <c r="N3226" i="1"/>
  <c r="N3218" i="1"/>
  <c r="N3210" i="1"/>
  <c r="N3202" i="1"/>
  <c r="N3194" i="1"/>
  <c r="N3186" i="1"/>
  <c r="N3178" i="1"/>
  <c r="N3170" i="1"/>
  <c r="N3162" i="1"/>
  <c r="N3154" i="1"/>
  <c r="N3146" i="1"/>
  <c r="N3138" i="1"/>
  <c r="N3130" i="1"/>
  <c r="N3122" i="1"/>
  <c r="N3114" i="1"/>
  <c r="N3106" i="1"/>
  <c r="N3098" i="1"/>
  <c r="N3090" i="1"/>
  <c r="N3082" i="1"/>
  <c r="N3074" i="1"/>
  <c r="N3066" i="1"/>
  <c r="N3058" i="1"/>
  <c r="N3050" i="1"/>
  <c r="N3042" i="1"/>
  <c r="N3034" i="1"/>
  <c r="N3026" i="1"/>
  <c r="N3018" i="1"/>
  <c r="N3010" i="1"/>
  <c r="N3002" i="1"/>
  <c r="N2994" i="1"/>
  <c r="N2986" i="1"/>
  <c r="N2978" i="1"/>
  <c r="N2970" i="1"/>
  <c r="N2962" i="1"/>
  <c r="N2954" i="1"/>
  <c r="N2946" i="1"/>
  <c r="N2938" i="1"/>
  <c r="N2930" i="1"/>
  <c r="N2922" i="1"/>
  <c r="N2914" i="1"/>
  <c r="N2906" i="1"/>
  <c r="N2898" i="1"/>
  <c r="N2890" i="1"/>
  <c r="N2882" i="1"/>
  <c r="N2874" i="1"/>
  <c r="N2866" i="1"/>
  <c r="N2858" i="1"/>
  <c r="N2850" i="1"/>
  <c r="N2842" i="1"/>
  <c r="N2834" i="1"/>
  <c r="N2826" i="1"/>
  <c r="N2818" i="1"/>
  <c r="N2810" i="1"/>
  <c r="N2802" i="1"/>
  <c r="N2794" i="1"/>
  <c r="N2786" i="1"/>
  <c r="N2778" i="1"/>
  <c r="N2770" i="1"/>
  <c r="N2762" i="1"/>
  <c r="N2754" i="1"/>
  <c r="N2746" i="1"/>
  <c r="N2738" i="1"/>
  <c r="N2730" i="1"/>
  <c r="N2722" i="1"/>
  <c r="N2714" i="1"/>
  <c r="N2706" i="1"/>
  <c r="N2698" i="1"/>
  <c r="N2690" i="1"/>
  <c r="N2682" i="1"/>
  <c r="N2674" i="1"/>
  <c r="N2666" i="1"/>
  <c r="N2658" i="1"/>
  <c r="N2650" i="1"/>
  <c r="N2642" i="1"/>
  <c r="N2634" i="1"/>
  <c r="N2626" i="1"/>
  <c r="N2618" i="1"/>
  <c r="N2610" i="1"/>
  <c r="N2602" i="1"/>
  <c r="N2594" i="1"/>
  <c r="N2586" i="1"/>
  <c r="N2578" i="1"/>
  <c r="N2570" i="1"/>
  <c r="N2562" i="1"/>
  <c r="N2554" i="1"/>
  <c r="N2546" i="1"/>
  <c r="N2538" i="1"/>
  <c r="N2530" i="1"/>
  <c r="N2522" i="1"/>
  <c r="N2514" i="1"/>
  <c r="N2506" i="1"/>
  <c r="N2498" i="1"/>
  <c r="N2490" i="1"/>
  <c r="N2482" i="1"/>
  <c r="N2474" i="1"/>
  <c r="N2466" i="1"/>
  <c r="N2458" i="1"/>
  <c r="N2450" i="1"/>
  <c r="N2442" i="1"/>
  <c r="N2434" i="1"/>
  <c r="N2426" i="1"/>
  <c r="N2418" i="1"/>
  <c r="N2410" i="1"/>
  <c r="N2402" i="1"/>
  <c r="N2394" i="1"/>
  <c r="N2386" i="1"/>
  <c r="N2378" i="1"/>
  <c r="N2370" i="1"/>
  <c r="N2362" i="1"/>
  <c r="N2354" i="1"/>
  <c r="N2346" i="1"/>
  <c r="N2338" i="1"/>
  <c r="N2330" i="1"/>
  <c r="N2322" i="1"/>
  <c r="N2314" i="1"/>
  <c r="N2306" i="1"/>
  <c r="N2298" i="1"/>
  <c r="N2290" i="1"/>
  <c r="N2282" i="1"/>
  <c r="N2274" i="1"/>
  <c r="N2266" i="1"/>
  <c r="N2258" i="1"/>
  <c r="N2242" i="1"/>
  <c r="N2234" i="1"/>
  <c r="N2226" i="1"/>
  <c r="N2218" i="1"/>
  <c r="N2210" i="1"/>
  <c r="N2202" i="1"/>
  <c r="N2194" i="1"/>
  <c r="N2186" i="1"/>
  <c r="N2178" i="1"/>
  <c r="N2170" i="1"/>
  <c r="N2162" i="1"/>
  <c r="N2154" i="1"/>
  <c r="N2146" i="1"/>
  <c r="N2138" i="1"/>
  <c r="N2130" i="1"/>
  <c r="N2122" i="1"/>
  <c r="N2114" i="1"/>
  <c r="N2106" i="1"/>
  <c r="N2098" i="1"/>
  <c r="N2090" i="1"/>
  <c r="N2082" i="1"/>
  <c r="N2074" i="1"/>
  <c r="N2066" i="1"/>
  <c r="N2058" i="1"/>
  <c r="N2050" i="1"/>
  <c r="N2042" i="1"/>
  <c r="N2034" i="1"/>
  <c r="N2026" i="1"/>
  <c r="N2018" i="1"/>
  <c r="N2010" i="1"/>
  <c r="N2002" i="1"/>
  <c r="N1994" i="1"/>
  <c r="N1986" i="1"/>
  <c r="N1978" i="1"/>
  <c r="N1970" i="1"/>
  <c r="N1962" i="1"/>
  <c r="N1946" i="1"/>
  <c r="N1938" i="1"/>
  <c r="N1930" i="1"/>
  <c r="N1922" i="1"/>
  <c r="N1914" i="1"/>
  <c r="N1906" i="1"/>
  <c r="N1898" i="1"/>
  <c r="N1890" i="1"/>
  <c r="N1882" i="1"/>
  <c r="N1874" i="1"/>
  <c r="N1866" i="1"/>
  <c r="N1858" i="1"/>
  <c r="N1850" i="1"/>
  <c r="N1842" i="1"/>
  <c r="N1834" i="1"/>
  <c r="N1826" i="1"/>
  <c r="N1818" i="1"/>
  <c r="N1810" i="1"/>
  <c r="N1802" i="1"/>
  <c r="N1794" i="1"/>
  <c r="N1786" i="1"/>
  <c r="N1778" i="1"/>
  <c r="N1770" i="1"/>
  <c r="N1762" i="1"/>
  <c r="N1754" i="1"/>
  <c r="N1746" i="1"/>
  <c r="N1738" i="1"/>
  <c r="N1730" i="1"/>
  <c r="N1722" i="1"/>
  <c r="N1714" i="1"/>
  <c r="N1706" i="1"/>
  <c r="N1698" i="1"/>
  <c r="N1690" i="1"/>
  <c r="N1682" i="1"/>
  <c r="N1674" i="1"/>
  <c r="N1666" i="1"/>
  <c r="N1658" i="1"/>
  <c r="N1650" i="1"/>
  <c r="N1642" i="1"/>
  <c r="N1634" i="1"/>
  <c r="N1626" i="1"/>
  <c r="N1618" i="1"/>
  <c r="N1610" i="1"/>
  <c r="N1602" i="1"/>
  <c r="N1594" i="1"/>
  <c r="N1586" i="1"/>
  <c r="N1578" i="1"/>
  <c r="N1570" i="1"/>
  <c r="N1562" i="1"/>
  <c r="N1554" i="1"/>
  <c r="N1546" i="1"/>
  <c r="N1538" i="1"/>
  <c r="N1530" i="1"/>
  <c r="N1522" i="1"/>
  <c r="N1514" i="1"/>
  <c r="N1506" i="1"/>
  <c r="N1498" i="1"/>
  <c r="N1490" i="1"/>
  <c r="N1482" i="1"/>
  <c r="N1474" i="1"/>
  <c r="N1466" i="1"/>
  <c r="N1458" i="1"/>
  <c r="N1450" i="1"/>
  <c r="N1442" i="1"/>
  <c r="N1434" i="1"/>
  <c r="N1426" i="1"/>
  <c r="N1418" i="1"/>
  <c r="N1410" i="1"/>
  <c r="N1402" i="1"/>
  <c r="N1394" i="1"/>
  <c r="N1386" i="1"/>
  <c r="N1378" i="1"/>
  <c r="N1370" i="1"/>
  <c r="N1362" i="1"/>
  <c r="N1354" i="1"/>
  <c r="N1346" i="1"/>
  <c r="N1338" i="1"/>
  <c r="N1330" i="1"/>
  <c r="N1322" i="1"/>
  <c r="N1314" i="1"/>
  <c r="N1306" i="1"/>
  <c r="N1298" i="1"/>
  <c r="N1290" i="1"/>
  <c r="N1282" i="1"/>
  <c r="N1274" i="1"/>
  <c r="N1266" i="1"/>
  <c r="N1258" i="1"/>
  <c r="N1250" i="1"/>
  <c r="N1242" i="1"/>
  <c r="N1234" i="1"/>
  <c r="N1226" i="1"/>
  <c r="N1218" i="1"/>
  <c r="N1210" i="1"/>
  <c r="N1202" i="1"/>
  <c r="N1194" i="1"/>
  <c r="N1186" i="1"/>
  <c r="N1178" i="1"/>
  <c r="N1170" i="1"/>
  <c r="N1162" i="1"/>
  <c r="N1154" i="1"/>
  <c r="N1146" i="1"/>
  <c r="N1138" i="1"/>
  <c r="N1130" i="1"/>
  <c r="N1122" i="1"/>
  <c r="N1114" i="1"/>
  <c r="N1106" i="1"/>
  <c r="N1098" i="1"/>
  <c r="N1090" i="1"/>
  <c r="N1082" i="1"/>
  <c r="N1074" i="1"/>
  <c r="N1066" i="1"/>
  <c r="N1058" i="1"/>
  <c r="N1050" i="1"/>
  <c r="N1042" i="1"/>
  <c r="N1034" i="1"/>
  <c r="N1026" i="1"/>
  <c r="N1018" i="1"/>
  <c r="N1010" i="1"/>
  <c r="N1002" i="1"/>
  <c r="N994" i="1"/>
  <c r="N986" i="1"/>
  <c r="N978" i="1"/>
  <c r="N970" i="1"/>
  <c r="N962" i="1"/>
  <c r="N954" i="1"/>
  <c r="N946" i="1"/>
  <c r="N938" i="1"/>
  <c r="N930" i="1"/>
  <c r="N922" i="1"/>
  <c r="N914" i="1"/>
  <c r="N906" i="1"/>
  <c r="N898" i="1"/>
  <c r="N890" i="1"/>
  <c r="N882" i="1"/>
  <c r="N874" i="1"/>
  <c r="N866" i="1"/>
  <c r="N858" i="1"/>
  <c r="N850" i="1"/>
  <c r="N842" i="1"/>
  <c r="N834" i="1"/>
  <c r="N826" i="1"/>
  <c r="N818" i="1"/>
  <c r="N810" i="1"/>
  <c r="N802" i="1"/>
  <c r="N794" i="1"/>
  <c r="N786" i="1"/>
  <c r="N778" i="1"/>
  <c r="N770" i="1"/>
  <c r="N762" i="1"/>
  <c r="N754" i="1"/>
  <c r="N746" i="1"/>
  <c r="N738" i="1"/>
  <c r="N730" i="1"/>
  <c r="N722" i="1"/>
  <c r="N714" i="1"/>
  <c r="N706" i="1"/>
  <c r="N698" i="1"/>
  <c r="N690" i="1"/>
  <c r="N682" i="1"/>
  <c r="N674" i="1"/>
  <c r="N666" i="1"/>
  <c r="N658" i="1"/>
  <c r="N650" i="1"/>
  <c r="N642" i="1"/>
  <c r="N634" i="1"/>
  <c r="N626" i="1"/>
  <c r="N618" i="1"/>
  <c r="N610" i="1"/>
  <c r="N602" i="1"/>
  <c r="N594" i="1"/>
  <c r="N586" i="1"/>
  <c r="N578" i="1"/>
  <c r="N570" i="1"/>
  <c r="N562" i="1"/>
  <c r="N554" i="1"/>
  <c r="N546" i="1"/>
  <c r="N538" i="1"/>
  <c r="N530" i="1"/>
  <c r="N522" i="1"/>
  <c r="N514" i="1"/>
  <c r="N506" i="1"/>
  <c r="N498" i="1"/>
  <c r="N490" i="1"/>
  <c r="N482" i="1"/>
  <c r="N474" i="1"/>
  <c r="N466" i="1"/>
  <c r="N458" i="1"/>
  <c r="N450" i="1"/>
  <c r="N442" i="1"/>
  <c r="N434" i="1"/>
  <c r="N426" i="1"/>
  <c r="N418" i="1"/>
  <c r="N410" i="1"/>
  <c r="N402" i="1"/>
  <c r="N394" i="1"/>
  <c r="N386" i="1"/>
  <c r="N378" i="1"/>
  <c r="N370" i="1"/>
  <c r="N362" i="1"/>
  <c r="N354" i="1"/>
  <c r="N346" i="1"/>
  <c r="N338" i="1"/>
  <c r="N330" i="1"/>
  <c r="N322" i="1"/>
  <c r="N314" i="1"/>
  <c r="N306" i="1"/>
  <c r="N298" i="1"/>
  <c r="N290" i="1"/>
  <c r="N282" i="1"/>
  <c r="N274" i="1"/>
  <c r="N266" i="1"/>
  <c r="N258" i="1"/>
  <c r="N250" i="1"/>
  <c r="N242" i="1"/>
  <c r="N234" i="1"/>
  <c r="N226" i="1"/>
  <c r="N218" i="1"/>
  <c r="N210" i="1"/>
  <c r="N202" i="1"/>
  <c r="N194" i="1"/>
  <c r="N186" i="1"/>
  <c r="N178" i="1"/>
  <c r="N170" i="1"/>
  <c r="N162" i="1"/>
  <c r="N154" i="1"/>
  <c r="N146" i="1"/>
  <c r="N138" i="1"/>
  <c r="N130" i="1"/>
  <c r="N122" i="1"/>
  <c r="N114" i="1"/>
  <c r="N106" i="1"/>
  <c r="N98" i="1"/>
  <c r="N90" i="1"/>
  <c r="N82" i="1"/>
  <c r="N74" i="1"/>
  <c r="N66" i="1"/>
  <c r="N58" i="1"/>
  <c r="N50" i="1"/>
  <c r="N42" i="1"/>
  <c r="N34" i="1"/>
  <c r="N26" i="1"/>
  <c r="N18" i="1"/>
  <c r="N10" i="1"/>
  <c r="N4848" i="1"/>
  <c r="N8" i="1"/>
  <c r="N4816" i="1"/>
  <c r="N4840" i="1"/>
  <c r="N2" i="1"/>
  <c r="N5000" i="1"/>
  <c r="N4992" i="1"/>
  <c r="N4976" i="1"/>
  <c r="N4968" i="1"/>
  <c r="N4952" i="1"/>
  <c r="N4944" i="1"/>
  <c r="N4936" i="1"/>
  <c r="N4928" i="1"/>
  <c r="N4920" i="1"/>
  <c r="N4912" i="1"/>
  <c r="N4904" i="1"/>
  <c r="N4896" i="1"/>
  <c r="N4880" i="1"/>
  <c r="N4872" i="1"/>
  <c r="N4864" i="1"/>
  <c r="N4824" i="1"/>
  <c r="N4856" i="1"/>
  <c r="N4832" i="1"/>
  <c r="N4984" i="1"/>
  <c r="N4960" i="1"/>
  <c r="N4888" i="1"/>
  <c r="N4368" i="1"/>
  <c r="N4784" i="1"/>
  <c r="N4752" i="1"/>
  <c r="N4712" i="1"/>
  <c r="N4688" i="1"/>
  <c r="N4656" i="1"/>
  <c r="N4624" i="1"/>
  <c r="N4584" i="1"/>
  <c r="N4560" i="1"/>
  <c r="N4528" i="1"/>
  <c r="N4496" i="1"/>
  <c r="N4456" i="1"/>
  <c r="N4424" i="1"/>
  <c r="N4400" i="1"/>
  <c r="N4360" i="1"/>
  <c r="N4320" i="1"/>
  <c r="N4288" i="1"/>
  <c r="N4248" i="1"/>
  <c r="N4216" i="1"/>
  <c r="N4176" i="1"/>
  <c r="N4144" i="1"/>
  <c r="N4112" i="1"/>
  <c r="N4072" i="1"/>
  <c r="N3952" i="1"/>
  <c r="N3920" i="1"/>
  <c r="N3888" i="1"/>
  <c r="N3856" i="1"/>
  <c r="N3824" i="1"/>
  <c r="N3792" i="1"/>
  <c r="N3760" i="1"/>
  <c r="N3728" i="1"/>
  <c r="N3696" i="1"/>
  <c r="N3672" i="1"/>
  <c r="N3648" i="1"/>
  <c r="N3624" i="1"/>
  <c r="N3600" i="1"/>
  <c r="N3568" i="1"/>
  <c r="N3536" i="1"/>
  <c r="N3504" i="1"/>
  <c r="N3480" i="1"/>
  <c r="N3456" i="1"/>
  <c r="N3432" i="1"/>
  <c r="N3408" i="1"/>
  <c r="N3376" i="1"/>
  <c r="N3344" i="1"/>
  <c r="N3312" i="1"/>
  <c r="N3272" i="1"/>
  <c r="N3240" i="1"/>
  <c r="N3208" i="1"/>
  <c r="N3168" i="1"/>
  <c r="N3136" i="1"/>
  <c r="N3096" i="1"/>
  <c r="N3064" i="1"/>
  <c r="N3032" i="1"/>
  <c r="N3008" i="1"/>
  <c r="N2976" i="1"/>
  <c r="N2952" i="1"/>
  <c r="N2920" i="1"/>
  <c r="N2896" i="1"/>
  <c r="N2880" i="1"/>
  <c r="N2856" i="1"/>
  <c r="N2824" i="1"/>
  <c r="N2792" i="1"/>
  <c r="N2760" i="1"/>
  <c r="N2728" i="1"/>
  <c r="N2696" i="1"/>
  <c r="N2656" i="1"/>
  <c r="N2616" i="1"/>
  <c r="N2584" i="1"/>
  <c r="N2552" i="1"/>
  <c r="N2520" i="1"/>
  <c r="N2480" i="1"/>
  <c r="N2448" i="1"/>
  <c r="N2416" i="1"/>
  <c r="N2384" i="1"/>
  <c r="N2352" i="1"/>
  <c r="N2320" i="1"/>
  <c r="N2288" i="1"/>
  <c r="N2256" i="1"/>
  <c r="N2232" i="1"/>
  <c r="N2192" i="1"/>
  <c r="N2160" i="1"/>
  <c r="N2128" i="1"/>
  <c r="N2096" i="1"/>
  <c r="N2064" i="1"/>
  <c r="N2032" i="1"/>
  <c r="N2000" i="1"/>
  <c r="N1968" i="1"/>
  <c r="N1936" i="1"/>
  <c r="N1912" i="1"/>
  <c r="N1888" i="1"/>
  <c r="N1856" i="1"/>
  <c r="N1824" i="1"/>
  <c r="N1784" i="1"/>
  <c r="N1752" i="1"/>
  <c r="N1720" i="1"/>
  <c r="N1688" i="1"/>
  <c r="N1656" i="1"/>
  <c r="N1616" i="1"/>
  <c r="N1584" i="1"/>
  <c r="N1552" i="1"/>
  <c r="N1512" i="1"/>
  <c r="N1480" i="1"/>
  <c r="N1448" i="1"/>
  <c r="N1416" i="1"/>
  <c r="N1384" i="1"/>
  <c r="N1352" i="1"/>
  <c r="N1320" i="1"/>
  <c r="N1296" i="1"/>
  <c r="N1256" i="1"/>
  <c r="N1224" i="1"/>
  <c r="N1184" i="1"/>
  <c r="N1152" i="1"/>
  <c r="N1120" i="1"/>
  <c r="N1088" i="1"/>
  <c r="N1056" i="1"/>
  <c r="N1024" i="1"/>
  <c r="N984" i="1"/>
  <c r="N952" i="1"/>
  <c r="N920" i="1"/>
  <c r="N880" i="1"/>
  <c r="N848" i="1"/>
  <c r="N824" i="1"/>
  <c r="N792" i="1"/>
  <c r="N768" i="1"/>
  <c r="N728" i="1"/>
  <c r="N688" i="1"/>
  <c r="N656" i="1"/>
  <c r="N624" i="1"/>
  <c r="N592" i="1"/>
  <c r="N552" i="1"/>
  <c r="N520" i="1"/>
  <c r="N488" i="1"/>
  <c r="N456" i="1"/>
  <c r="N416" i="1"/>
  <c r="N384" i="1"/>
  <c r="N352" i="1"/>
  <c r="N320" i="1"/>
  <c r="N280" i="1"/>
  <c r="N240" i="1"/>
  <c r="N208" i="1"/>
  <c r="N192" i="1"/>
  <c r="N160" i="1"/>
  <c r="N128" i="1"/>
  <c r="N96" i="1"/>
  <c r="N48" i="1"/>
  <c r="N16" i="1"/>
  <c r="N4999" i="1"/>
  <c r="N4991" i="1"/>
  <c r="N4983" i="1"/>
  <c r="N4975" i="1"/>
  <c r="N4967" i="1"/>
  <c r="N4959" i="1"/>
  <c r="N4951" i="1"/>
  <c r="N4943" i="1"/>
  <c r="N4935" i="1"/>
  <c r="N4927" i="1"/>
  <c r="N4919" i="1"/>
  <c r="N4911" i="1"/>
  <c r="N4903" i="1"/>
  <c r="N4895" i="1"/>
  <c r="N4887" i="1"/>
  <c r="N4879" i="1"/>
  <c r="N4871" i="1"/>
  <c r="N4863" i="1"/>
  <c r="N4855" i="1"/>
  <c r="N4847" i="1"/>
  <c r="N4839" i="1"/>
  <c r="N4831" i="1"/>
  <c r="N4823" i="1"/>
  <c r="N4815" i="1"/>
  <c r="N4807" i="1"/>
  <c r="N4799" i="1"/>
  <c r="N4791" i="1"/>
  <c r="N4783" i="1"/>
  <c r="N4775" i="1"/>
  <c r="N4767" i="1"/>
  <c r="N4759" i="1"/>
  <c r="N4751" i="1"/>
  <c r="N4743" i="1"/>
  <c r="N4735" i="1"/>
  <c r="N4727" i="1"/>
  <c r="N4719" i="1"/>
  <c r="N4711" i="1"/>
  <c r="N4703" i="1"/>
  <c r="N4695" i="1"/>
  <c r="N4687" i="1"/>
  <c r="N4679" i="1"/>
  <c r="N4671" i="1"/>
  <c r="N4663" i="1"/>
  <c r="N4655" i="1"/>
  <c r="N4647" i="1"/>
  <c r="N4639" i="1"/>
  <c r="N4631" i="1"/>
  <c r="N4623" i="1"/>
  <c r="N4615" i="1"/>
  <c r="N4607" i="1"/>
  <c r="N4599" i="1"/>
  <c r="N4591" i="1"/>
  <c r="N4583" i="1"/>
  <c r="N4575" i="1"/>
  <c r="N4567" i="1"/>
  <c r="N4559" i="1"/>
  <c r="N4551" i="1"/>
  <c r="N4543" i="1"/>
  <c r="N4535" i="1"/>
  <c r="N4527" i="1"/>
  <c r="N4519" i="1"/>
  <c r="N4511" i="1"/>
  <c r="N4503" i="1"/>
  <c r="N4495" i="1"/>
  <c r="N4487" i="1"/>
  <c r="N4479" i="1"/>
  <c r="N4471" i="1"/>
  <c r="N4463" i="1"/>
  <c r="N4455" i="1"/>
  <c r="N4447" i="1"/>
  <c r="N4439" i="1"/>
  <c r="N4431" i="1"/>
  <c r="N4423" i="1"/>
  <c r="N4415" i="1"/>
  <c r="N4407" i="1"/>
  <c r="N4399" i="1"/>
  <c r="N4391" i="1"/>
  <c r="N4383" i="1"/>
  <c r="N4375" i="1"/>
  <c r="N4367" i="1"/>
  <c r="N4359" i="1"/>
  <c r="N4351" i="1"/>
  <c r="N4343" i="1"/>
  <c r="N4335" i="1"/>
  <c r="N4327" i="1"/>
  <c r="N4319" i="1"/>
  <c r="N4311" i="1"/>
  <c r="N4303" i="1"/>
  <c r="N4295" i="1"/>
  <c r="N4287" i="1"/>
  <c r="N4279" i="1"/>
  <c r="N4271" i="1"/>
  <c r="N4263" i="1"/>
  <c r="N4255" i="1"/>
  <c r="N4247" i="1"/>
  <c r="N4239" i="1"/>
  <c r="N4231" i="1"/>
  <c r="N4223" i="1"/>
  <c r="N4215" i="1"/>
  <c r="N4207" i="1"/>
  <c r="N4199" i="1"/>
  <c r="N4191" i="1"/>
  <c r="N4183" i="1"/>
  <c r="N4175" i="1"/>
  <c r="N4167" i="1"/>
  <c r="N4159" i="1"/>
  <c r="N4151" i="1"/>
  <c r="N4143" i="1"/>
  <c r="N4135" i="1"/>
  <c r="N4127" i="1"/>
  <c r="N4119" i="1"/>
  <c r="N4111" i="1"/>
  <c r="N4103" i="1"/>
  <c r="N4095" i="1"/>
  <c r="N4808" i="1"/>
  <c r="N4776" i="1"/>
  <c r="N4744" i="1"/>
  <c r="N4728" i="1"/>
  <c r="N4696" i="1"/>
  <c r="N4672" i="1"/>
  <c r="N4640" i="1"/>
  <c r="N4608" i="1"/>
  <c r="N4592" i="1"/>
  <c r="N4568" i="1"/>
  <c r="N4536" i="1"/>
  <c r="N4504" i="1"/>
  <c r="N4472" i="1"/>
  <c r="N4440" i="1"/>
  <c r="N4416" i="1"/>
  <c r="N4384" i="1"/>
  <c r="N4352" i="1"/>
  <c r="N4328" i="1"/>
  <c r="N4296" i="1"/>
  <c r="N4272" i="1"/>
  <c r="N4240" i="1"/>
  <c r="N4208" i="1"/>
  <c r="N4184" i="1"/>
  <c r="N4168" i="1"/>
  <c r="N4136" i="1"/>
  <c r="N4104" i="1"/>
  <c r="N4080" i="1"/>
  <c r="N4048" i="1"/>
  <c r="N4032" i="1"/>
  <c r="N4016" i="1"/>
  <c r="N3992" i="1"/>
  <c r="N3968" i="1"/>
  <c r="N3936" i="1"/>
  <c r="N3912" i="1"/>
  <c r="N3880" i="1"/>
  <c r="N3848" i="1"/>
  <c r="N3816" i="1"/>
  <c r="N3784" i="1"/>
  <c r="N3768" i="1"/>
  <c r="N3736" i="1"/>
  <c r="N3712" i="1"/>
  <c r="N3688" i="1"/>
  <c r="N3664" i="1"/>
  <c r="N3640" i="1"/>
  <c r="N3616" i="1"/>
  <c r="N3608" i="1"/>
  <c r="N3576" i="1"/>
  <c r="N3544" i="1"/>
  <c r="N3520" i="1"/>
  <c r="N3496" i="1"/>
  <c r="N3472" i="1"/>
  <c r="N3448" i="1"/>
  <c r="N3424" i="1"/>
  <c r="N3416" i="1"/>
  <c r="N3384" i="1"/>
  <c r="N3360" i="1"/>
  <c r="N3328" i="1"/>
  <c r="N3296" i="1"/>
  <c r="N3280" i="1"/>
  <c r="N3248" i="1"/>
  <c r="N3216" i="1"/>
  <c r="N3184" i="1"/>
  <c r="N3152" i="1"/>
  <c r="N3128" i="1"/>
  <c r="N3104" i="1"/>
  <c r="N3080" i="1"/>
  <c r="N3048" i="1"/>
  <c r="N3016" i="1"/>
  <c r="N2984" i="1"/>
  <c r="N2936" i="1"/>
  <c r="N2832" i="1"/>
  <c r="N2800" i="1"/>
  <c r="N2768" i="1"/>
  <c r="N2736" i="1"/>
  <c r="N2712" i="1"/>
  <c r="N2680" i="1"/>
  <c r="N2664" i="1"/>
  <c r="N2632" i="1"/>
  <c r="N2600" i="1"/>
  <c r="N2568" i="1"/>
  <c r="N2536" i="1"/>
  <c r="N2512" i="1"/>
  <c r="N2488" i="1"/>
  <c r="N2456" i="1"/>
  <c r="N2424" i="1"/>
  <c r="N2400" i="1"/>
  <c r="N2368" i="1"/>
  <c r="N2344" i="1"/>
  <c r="N2312" i="1"/>
  <c r="N2280" i="1"/>
  <c r="N2248" i="1"/>
  <c r="N2224" i="1"/>
  <c r="N2200" i="1"/>
  <c r="N2176" i="1"/>
  <c r="N2144" i="1"/>
  <c r="N2112" i="1"/>
  <c r="N2088" i="1"/>
  <c r="N2056" i="1"/>
  <c r="N2024" i="1"/>
  <c r="N1992" i="1"/>
  <c r="N1960" i="1"/>
  <c r="N1928" i="1"/>
  <c r="N1896" i="1"/>
  <c r="N1872" i="1"/>
  <c r="N1848" i="1"/>
  <c r="N1816" i="1"/>
  <c r="N1792" i="1"/>
  <c r="N1760" i="1"/>
  <c r="N1728" i="1"/>
  <c r="N1704" i="1"/>
  <c r="N1672" i="1"/>
  <c r="N1640" i="1"/>
  <c r="N1624" i="1"/>
  <c r="N1592" i="1"/>
  <c r="N1560" i="1"/>
  <c r="N1536" i="1"/>
  <c r="N1504" i="1"/>
  <c r="N1472" i="1"/>
  <c r="N1440" i="1"/>
  <c r="N1408" i="1"/>
  <c r="N1400" i="1"/>
  <c r="N1368" i="1"/>
  <c r="N1336" i="1"/>
  <c r="N1304" i="1"/>
  <c r="N1280" i="1"/>
  <c r="N1264" i="1"/>
  <c r="N1232" i="1"/>
  <c r="N1200" i="1"/>
  <c r="N1168" i="1"/>
  <c r="N1144" i="1"/>
  <c r="N1128" i="1"/>
  <c r="N1096" i="1"/>
  <c r="N1064" i="1"/>
  <c r="N1032" i="1"/>
  <c r="N1008" i="1"/>
  <c r="N976" i="1"/>
  <c r="N944" i="1"/>
  <c r="N912" i="1"/>
  <c r="N888" i="1"/>
  <c r="N872" i="1"/>
  <c r="N840" i="1"/>
  <c r="N808" i="1"/>
  <c r="N776" i="1"/>
  <c r="N744" i="1"/>
  <c r="N720" i="1"/>
  <c r="N704" i="1"/>
  <c r="N672" i="1"/>
  <c r="N640" i="1"/>
  <c r="N608" i="1"/>
  <c r="N584" i="1"/>
  <c r="N560" i="1"/>
  <c r="N528" i="1"/>
  <c r="N504" i="1"/>
  <c r="N472" i="1"/>
  <c r="N440" i="1"/>
  <c r="N424" i="1"/>
  <c r="N392" i="1"/>
  <c r="N368" i="1"/>
  <c r="N336" i="1"/>
  <c r="N304" i="1"/>
  <c r="N272" i="1"/>
  <c r="N248" i="1"/>
  <c r="N232" i="1"/>
  <c r="N200" i="1"/>
  <c r="N168" i="1"/>
  <c r="N136" i="1"/>
  <c r="N112" i="1"/>
  <c r="N88" i="1"/>
  <c r="N64" i="1"/>
  <c r="N32" i="1"/>
  <c r="N4792" i="1"/>
  <c r="N4760" i="1"/>
  <c r="N4720" i="1"/>
  <c r="N4680" i="1"/>
  <c r="N4648" i="1"/>
  <c r="N4616" i="1"/>
  <c r="N4576" i="1"/>
  <c r="N4544" i="1"/>
  <c r="N4520" i="1"/>
  <c r="N4488" i="1"/>
  <c r="N4464" i="1"/>
  <c r="N4432" i="1"/>
  <c r="N4392" i="1"/>
  <c r="N4344" i="1"/>
  <c r="N4312" i="1"/>
  <c r="N4280" i="1"/>
  <c r="N4256" i="1"/>
  <c r="N4224" i="1"/>
  <c r="N4192" i="1"/>
  <c r="N4152" i="1"/>
  <c r="N4128" i="1"/>
  <c r="N4096" i="1"/>
  <c r="N4064" i="1"/>
  <c r="N4040" i="1"/>
  <c r="N4008" i="1"/>
  <c r="N3984" i="1"/>
  <c r="N3960" i="1"/>
  <c r="N3928" i="1"/>
  <c r="N3896" i="1"/>
  <c r="N3864" i="1"/>
  <c r="N3832" i="1"/>
  <c r="N3808" i="1"/>
  <c r="N3776" i="1"/>
  <c r="N3744" i="1"/>
  <c r="N3704" i="1"/>
  <c r="N3680" i="1"/>
  <c r="N3656" i="1"/>
  <c r="N3632" i="1"/>
  <c r="N3592" i="1"/>
  <c r="N3560" i="1"/>
  <c r="N3528" i="1"/>
  <c r="N3392" i="1"/>
  <c r="N3352" i="1"/>
  <c r="N3320" i="1"/>
  <c r="N3288" i="1"/>
  <c r="N3256" i="1"/>
  <c r="N3232" i="1"/>
  <c r="N3200" i="1"/>
  <c r="N3176" i="1"/>
  <c r="N3144" i="1"/>
  <c r="N3112" i="1"/>
  <c r="N3072" i="1"/>
  <c r="N3040" i="1"/>
  <c r="N3000" i="1"/>
  <c r="N2968" i="1"/>
  <c r="N2944" i="1"/>
  <c r="N2912" i="1"/>
  <c r="N2888" i="1"/>
  <c r="N2864" i="1"/>
  <c r="N2840" i="1"/>
  <c r="N2808" i="1"/>
  <c r="N2784" i="1"/>
  <c r="N2752" i="1"/>
  <c r="N2720" i="1"/>
  <c r="N2688" i="1"/>
  <c r="N2648" i="1"/>
  <c r="N2624" i="1"/>
  <c r="N2592" i="1"/>
  <c r="N2560" i="1"/>
  <c r="N2528" i="1"/>
  <c r="N2496" i="1"/>
  <c r="N2464" i="1"/>
  <c r="N2432" i="1"/>
  <c r="N2392" i="1"/>
  <c r="N2360" i="1"/>
  <c r="N2328" i="1"/>
  <c r="N2296" i="1"/>
  <c r="N2272" i="1"/>
  <c r="N2240" i="1"/>
  <c r="N2208" i="1"/>
  <c r="N2168" i="1"/>
  <c r="N2136" i="1"/>
  <c r="N2104" i="1"/>
  <c r="N2072" i="1"/>
  <c r="N2040" i="1"/>
  <c r="N2008" i="1"/>
  <c r="N1976" i="1"/>
  <c r="N1944" i="1"/>
  <c r="N1920" i="1"/>
  <c r="N1880" i="1"/>
  <c r="N1840" i="1"/>
  <c r="N1808" i="1"/>
  <c r="N1776" i="1"/>
  <c r="N1744" i="1"/>
  <c r="N1712" i="1"/>
  <c r="N1680" i="1"/>
  <c r="N1648" i="1"/>
  <c r="N1608" i="1"/>
  <c r="N1576" i="1"/>
  <c r="N1544" i="1"/>
  <c r="N1520" i="1"/>
  <c r="N1488" i="1"/>
  <c r="N1456" i="1"/>
  <c r="N1432" i="1"/>
  <c r="N1392" i="1"/>
  <c r="N1360" i="1"/>
  <c r="N1328" i="1"/>
  <c r="N1288" i="1"/>
  <c r="N1248" i="1"/>
  <c r="N1216" i="1"/>
  <c r="N1192" i="1"/>
  <c r="N1160" i="1"/>
  <c r="N1112" i="1"/>
  <c r="N1080" i="1"/>
  <c r="N1048" i="1"/>
  <c r="N1016" i="1"/>
  <c r="N992" i="1"/>
  <c r="N960" i="1"/>
  <c r="N928" i="1"/>
  <c r="N896" i="1"/>
  <c r="N864" i="1"/>
  <c r="N832" i="1"/>
  <c r="N800" i="1"/>
  <c r="N760" i="1"/>
  <c r="N736" i="1"/>
  <c r="N696" i="1"/>
  <c r="N648" i="1"/>
  <c r="N616" i="1"/>
  <c r="N576" i="1"/>
  <c r="N544" i="1"/>
  <c r="N512" i="1"/>
  <c r="N480" i="1"/>
  <c r="N448" i="1"/>
  <c r="N408" i="1"/>
  <c r="N376" i="1"/>
  <c r="N344" i="1"/>
  <c r="N312" i="1"/>
  <c r="N288" i="1"/>
  <c r="N256" i="1"/>
  <c r="N224" i="1"/>
  <c r="N184" i="1"/>
  <c r="N152" i="1"/>
  <c r="N120" i="1"/>
  <c r="N80" i="1"/>
  <c r="N56" i="1"/>
  <c r="N24" i="1"/>
  <c r="N4800" i="1"/>
  <c r="N4768" i="1"/>
  <c r="N4736" i="1"/>
  <c r="N4704" i="1"/>
  <c r="N4664" i="1"/>
  <c r="N4632" i="1"/>
  <c r="N4600" i="1"/>
  <c r="N4552" i="1"/>
  <c r="N4512" i="1"/>
  <c r="N4480" i="1"/>
  <c r="N4448" i="1"/>
  <c r="N4408" i="1"/>
  <c r="N4376" i="1"/>
  <c r="N4336" i="1"/>
  <c r="N4304" i="1"/>
  <c r="N4264" i="1"/>
  <c r="N4232" i="1"/>
  <c r="N4200" i="1"/>
  <c r="N4160" i="1"/>
  <c r="N4120" i="1"/>
  <c r="N4088" i="1"/>
  <c r="N4056" i="1"/>
  <c r="N4024" i="1"/>
  <c r="N4000" i="1"/>
  <c r="N3976" i="1"/>
  <c r="N3944" i="1"/>
  <c r="N3904" i="1"/>
  <c r="N3872" i="1"/>
  <c r="N3840" i="1"/>
  <c r="N3800" i="1"/>
  <c r="N3752" i="1"/>
  <c r="N3720" i="1"/>
  <c r="N3584" i="1"/>
  <c r="N3552" i="1"/>
  <c r="N3512" i="1"/>
  <c r="N3488" i="1"/>
  <c r="N3464" i="1"/>
  <c r="N3440" i="1"/>
  <c r="N3400" i="1"/>
  <c r="N3368" i="1"/>
  <c r="N3336" i="1"/>
  <c r="N3304" i="1"/>
  <c r="N3264" i="1"/>
  <c r="N3224" i="1"/>
  <c r="N3192" i="1"/>
  <c r="N3160" i="1"/>
  <c r="N3120" i="1"/>
  <c r="N3088" i="1"/>
  <c r="N3056" i="1"/>
  <c r="N3024" i="1"/>
  <c r="N2992" i="1"/>
  <c r="N2960" i="1"/>
  <c r="N2928" i="1"/>
  <c r="N2904" i="1"/>
  <c r="N2872" i="1"/>
  <c r="N2848" i="1"/>
  <c r="N2816" i="1"/>
  <c r="N2776" i="1"/>
  <c r="N2744" i="1"/>
  <c r="N2704" i="1"/>
  <c r="N2672" i="1"/>
  <c r="N2640" i="1"/>
  <c r="N2608" i="1"/>
  <c r="N2576" i="1"/>
  <c r="N2544" i="1"/>
  <c r="N2504" i="1"/>
  <c r="N2472" i="1"/>
  <c r="N2440" i="1"/>
  <c r="N2408" i="1"/>
  <c r="N2376" i="1"/>
  <c r="N2336" i="1"/>
  <c r="N2304" i="1"/>
  <c r="N2264" i="1"/>
  <c r="N2216" i="1"/>
  <c r="N2184" i="1"/>
  <c r="N2152" i="1"/>
  <c r="N2120" i="1"/>
  <c r="N2080" i="1"/>
  <c r="N2048" i="1"/>
  <c r="N2016" i="1"/>
  <c r="N1984" i="1"/>
  <c r="N1952" i="1"/>
  <c r="N1904" i="1"/>
  <c r="N1864" i="1"/>
  <c r="N1832" i="1"/>
  <c r="N1800" i="1"/>
  <c r="N1768" i="1"/>
  <c r="N1736" i="1"/>
  <c r="N1696" i="1"/>
  <c r="N1664" i="1"/>
  <c r="N1632" i="1"/>
  <c r="N1600" i="1"/>
  <c r="N1568" i="1"/>
  <c r="N1528" i="1"/>
  <c r="N1496" i="1"/>
  <c r="N1464" i="1"/>
  <c r="N1424" i="1"/>
  <c r="N1376" i="1"/>
  <c r="N1344" i="1"/>
  <c r="N1312" i="1"/>
  <c r="N1272" i="1"/>
  <c r="N1240" i="1"/>
  <c r="N1208" i="1"/>
  <c r="N1176" i="1"/>
  <c r="N1136" i="1"/>
  <c r="N1104" i="1"/>
  <c r="N1072" i="1"/>
  <c r="N1040" i="1"/>
  <c r="N1000" i="1"/>
  <c r="N968" i="1"/>
  <c r="N936" i="1"/>
  <c r="N904" i="1"/>
  <c r="N856" i="1"/>
  <c r="N816" i="1"/>
  <c r="N784" i="1"/>
  <c r="N752" i="1"/>
  <c r="N712" i="1"/>
  <c r="N680" i="1"/>
  <c r="N664" i="1"/>
  <c r="N632" i="1"/>
  <c r="N600" i="1"/>
  <c r="N568" i="1"/>
  <c r="N536" i="1"/>
  <c r="N496" i="1"/>
  <c r="N464" i="1"/>
  <c r="N432" i="1"/>
  <c r="N400" i="1"/>
  <c r="N360" i="1"/>
  <c r="N328" i="1"/>
  <c r="N296" i="1"/>
  <c r="N264" i="1"/>
  <c r="N216" i="1"/>
  <c r="N176" i="1"/>
  <c r="N144" i="1"/>
  <c r="N104" i="1"/>
  <c r="N72" i="1"/>
  <c r="N40" i="1"/>
  <c r="N2251" i="1"/>
  <c r="N2250" i="1"/>
  <c r="N4087" i="1"/>
  <c r="N4079" i="1"/>
  <c r="N4071" i="1"/>
  <c r="N4063" i="1"/>
  <c r="N4055" i="1"/>
  <c r="N4047" i="1"/>
  <c r="N4039" i="1"/>
  <c r="N4031" i="1"/>
  <c r="N4023" i="1"/>
  <c r="N4015" i="1"/>
  <c r="N4007" i="1"/>
  <c r="N3999" i="1"/>
  <c r="N3991" i="1"/>
  <c r="N3983" i="1"/>
  <c r="N3975" i="1"/>
  <c r="N3967" i="1"/>
  <c r="N3959" i="1"/>
  <c r="N3951" i="1"/>
  <c r="N3943" i="1"/>
  <c r="N3935" i="1"/>
  <c r="N3927" i="1"/>
  <c r="N3919" i="1"/>
  <c r="N3911" i="1"/>
  <c r="N3903" i="1"/>
  <c r="N3895" i="1"/>
  <c r="N3887" i="1"/>
  <c r="N3879" i="1"/>
  <c r="N3871" i="1"/>
  <c r="N3863" i="1"/>
  <c r="N3855" i="1"/>
  <c r="N3847" i="1"/>
  <c r="N3839" i="1"/>
  <c r="N3831" i="1"/>
  <c r="N3823" i="1"/>
  <c r="N3815" i="1"/>
  <c r="N3807" i="1"/>
  <c r="N3799" i="1"/>
  <c r="N3791" i="1"/>
  <c r="N3783" i="1"/>
  <c r="N3775" i="1"/>
  <c r="N3767" i="1"/>
  <c r="N3759" i="1"/>
  <c r="N3751" i="1"/>
  <c r="N3743" i="1"/>
  <c r="N3735" i="1"/>
  <c r="N3727" i="1"/>
  <c r="N3719" i="1"/>
  <c r="N3711" i="1"/>
  <c r="N3703" i="1"/>
  <c r="N3695" i="1"/>
  <c r="N3687" i="1"/>
  <c r="N3679" i="1"/>
  <c r="N3671" i="1"/>
  <c r="N3663" i="1"/>
  <c r="N3655" i="1"/>
  <c r="N3647" i="1"/>
  <c r="N3639" i="1"/>
  <c r="N3631" i="1"/>
  <c r="N3623" i="1"/>
  <c r="N3615" i="1"/>
  <c r="N3607" i="1"/>
  <c r="N3599" i="1"/>
  <c r="N3591" i="1"/>
  <c r="N3583" i="1"/>
  <c r="N3575" i="1"/>
  <c r="N3567" i="1"/>
  <c r="N3559" i="1"/>
  <c r="N3551" i="1"/>
  <c r="N3543" i="1"/>
  <c r="N3535" i="1"/>
  <c r="N3527" i="1"/>
  <c r="N3519" i="1"/>
  <c r="N3511" i="1"/>
  <c r="N3503" i="1"/>
  <c r="N3495" i="1"/>
  <c r="N3487" i="1"/>
  <c r="N3479" i="1"/>
  <c r="N3471" i="1"/>
  <c r="N3463" i="1"/>
  <c r="N3455" i="1"/>
  <c r="N3447" i="1"/>
  <c r="N3439" i="1"/>
  <c r="N3431" i="1"/>
  <c r="N3423" i="1"/>
  <c r="N3415" i="1"/>
  <c r="N3407" i="1"/>
  <c r="N3399" i="1"/>
  <c r="N3391" i="1"/>
  <c r="N3383" i="1"/>
  <c r="N3375" i="1"/>
  <c r="N3367" i="1"/>
  <c r="N3359" i="1"/>
  <c r="N3351" i="1"/>
  <c r="N3343" i="1"/>
  <c r="N3335" i="1"/>
  <c r="N3327" i="1"/>
  <c r="N3319" i="1"/>
  <c r="N3311" i="1"/>
  <c r="N3303" i="1"/>
  <c r="N3295" i="1"/>
  <c r="N3287" i="1"/>
  <c r="N3279" i="1"/>
  <c r="N3271" i="1"/>
  <c r="N3263" i="1"/>
  <c r="N3255" i="1"/>
  <c r="N3247" i="1"/>
  <c r="N3239" i="1"/>
  <c r="N3231" i="1"/>
  <c r="N3223" i="1"/>
  <c r="N3215" i="1"/>
  <c r="N3207" i="1"/>
  <c r="N3199" i="1"/>
  <c r="N3191" i="1"/>
  <c r="N3183" i="1"/>
  <c r="N3175" i="1"/>
  <c r="N3167" i="1"/>
  <c r="N3159" i="1"/>
  <c r="N3151" i="1"/>
  <c r="N3143" i="1"/>
  <c r="N3135" i="1"/>
  <c r="N3127" i="1"/>
  <c r="N3119" i="1"/>
  <c r="N3111" i="1"/>
  <c r="N3103" i="1"/>
  <c r="N3095" i="1"/>
  <c r="N3087" i="1"/>
  <c r="N3079" i="1"/>
  <c r="N3071" i="1"/>
  <c r="N3063" i="1"/>
  <c r="N3055" i="1"/>
  <c r="N3047" i="1"/>
  <c r="N3039" i="1"/>
  <c r="N3031" i="1"/>
  <c r="N3023" i="1"/>
  <c r="N3015" i="1"/>
  <c r="N3007" i="1"/>
  <c r="N2999" i="1"/>
  <c r="N2991" i="1"/>
  <c r="N2983" i="1"/>
  <c r="N2975" i="1"/>
  <c r="N2967" i="1"/>
  <c r="N2959" i="1"/>
  <c r="N2951" i="1"/>
  <c r="N2943" i="1"/>
  <c r="N2935" i="1"/>
  <c r="N2927" i="1"/>
  <c r="N2919" i="1"/>
  <c r="N2911" i="1"/>
  <c r="N2903" i="1"/>
  <c r="N2895" i="1"/>
  <c r="N2887" i="1"/>
  <c r="N2879" i="1"/>
  <c r="N2871" i="1"/>
  <c r="N2863" i="1"/>
  <c r="N2855" i="1"/>
  <c r="N2847" i="1"/>
  <c r="N2839" i="1"/>
  <c r="N2831" i="1"/>
  <c r="N2823" i="1"/>
  <c r="N2815" i="1"/>
  <c r="N2807" i="1"/>
  <c r="N2799" i="1"/>
  <c r="N2791" i="1"/>
  <c r="N2783" i="1"/>
  <c r="N2775" i="1"/>
  <c r="N2767" i="1"/>
  <c r="N2759" i="1"/>
  <c r="N2751" i="1"/>
  <c r="N2743" i="1"/>
  <c r="N2735" i="1"/>
  <c r="N2727" i="1"/>
  <c r="N2719" i="1"/>
  <c r="N2711" i="1"/>
  <c r="N2703" i="1"/>
  <c r="N2695" i="1"/>
  <c r="N2687" i="1"/>
  <c r="N2679" i="1"/>
  <c r="N2671" i="1"/>
  <c r="N2663" i="1"/>
  <c r="N2655" i="1"/>
  <c r="N2647" i="1"/>
  <c r="N2639" i="1"/>
  <c r="N2631" i="1"/>
  <c r="N2623" i="1"/>
  <c r="N2615" i="1"/>
  <c r="N2607" i="1"/>
  <c r="N2599" i="1"/>
  <c r="N2591" i="1"/>
  <c r="N2583" i="1"/>
  <c r="N2575" i="1"/>
  <c r="N2567" i="1"/>
  <c r="N2559" i="1"/>
  <c r="N2551" i="1"/>
  <c r="N2543" i="1"/>
  <c r="N2535" i="1"/>
  <c r="N2527" i="1"/>
  <c r="N2519" i="1"/>
  <c r="N2511" i="1"/>
  <c r="N2503" i="1"/>
  <c r="N2495" i="1"/>
  <c r="N2487" i="1"/>
  <c r="N2479" i="1"/>
  <c r="N2471" i="1"/>
  <c r="N2463" i="1"/>
  <c r="N2455" i="1"/>
  <c r="N2447" i="1"/>
  <c r="N2439" i="1"/>
  <c r="N2431" i="1"/>
  <c r="N2423" i="1"/>
  <c r="N2415" i="1"/>
  <c r="N2407" i="1"/>
  <c r="N2399" i="1"/>
  <c r="N2391" i="1"/>
  <c r="N2383" i="1"/>
  <c r="N2375" i="1"/>
  <c r="N2367" i="1"/>
  <c r="N2359" i="1"/>
  <c r="N2351" i="1"/>
  <c r="N2343" i="1"/>
  <c r="N2335" i="1"/>
  <c r="N2327" i="1"/>
  <c r="N2319" i="1"/>
  <c r="N2311" i="1"/>
  <c r="N2303" i="1"/>
  <c r="N2295" i="1"/>
  <c r="N2287" i="1"/>
  <c r="N2279" i="1"/>
  <c r="N2271" i="1"/>
  <c r="N2263" i="1"/>
  <c r="N2255" i="1"/>
  <c r="N2247" i="1"/>
  <c r="N2239" i="1"/>
  <c r="N2231" i="1"/>
  <c r="N2223" i="1"/>
  <c r="N2215" i="1"/>
  <c r="N2207" i="1"/>
  <c r="N2199" i="1"/>
  <c r="N2191" i="1"/>
  <c r="N2183" i="1"/>
  <c r="N2175" i="1"/>
  <c r="N2167" i="1"/>
  <c r="N2159" i="1"/>
  <c r="N2151" i="1"/>
  <c r="N2143" i="1"/>
  <c r="N2135" i="1"/>
  <c r="N2127" i="1"/>
  <c r="N2119" i="1"/>
  <c r="N2111" i="1"/>
  <c r="N2103" i="1"/>
  <c r="N2095" i="1"/>
  <c r="N2087" i="1"/>
  <c r="N2079" i="1"/>
  <c r="N2071" i="1"/>
  <c r="N2063" i="1"/>
  <c r="N2055" i="1"/>
  <c r="N2047" i="1"/>
  <c r="N2039" i="1"/>
  <c r="N2031" i="1"/>
  <c r="N2023" i="1"/>
  <c r="N2015" i="1"/>
  <c r="N2007" i="1"/>
  <c r="N1999" i="1"/>
  <c r="N1991" i="1"/>
  <c r="N1983" i="1"/>
  <c r="N1975" i="1"/>
  <c r="N1967" i="1"/>
  <c r="N1959" i="1"/>
  <c r="N1951" i="1"/>
  <c r="N1943" i="1"/>
  <c r="N1935" i="1"/>
  <c r="N1927" i="1"/>
  <c r="N1919" i="1"/>
  <c r="N1911" i="1"/>
  <c r="N1903" i="1"/>
  <c r="N1895" i="1"/>
  <c r="N1887" i="1"/>
  <c r="N1879" i="1"/>
  <c r="N1871" i="1"/>
  <c r="N1863" i="1"/>
  <c r="N1855" i="1"/>
  <c r="N1847" i="1"/>
  <c r="N1839" i="1"/>
  <c r="N1831" i="1"/>
  <c r="N1823" i="1"/>
  <c r="N1815" i="1"/>
  <c r="N1807" i="1"/>
  <c r="N1799" i="1"/>
  <c r="N1791" i="1"/>
  <c r="N1783" i="1"/>
  <c r="N1775" i="1"/>
  <c r="N1767" i="1"/>
  <c r="N1759" i="1"/>
  <c r="N1751" i="1"/>
  <c r="N1743" i="1"/>
  <c r="N1735" i="1"/>
  <c r="N1727" i="1"/>
  <c r="N1719" i="1"/>
  <c r="N1711" i="1"/>
  <c r="N1703" i="1"/>
  <c r="N1695" i="1"/>
  <c r="N1687" i="1"/>
  <c r="N1679" i="1"/>
  <c r="N1671" i="1"/>
  <c r="N1663" i="1"/>
  <c r="N1655" i="1"/>
  <c r="N1647" i="1"/>
  <c r="N1639" i="1"/>
  <c r="N1631" i="1"/>
  <c r="N1623" i="1"/>
  <c r="N1615" i="1"/>
  <c r="N1607" i="1"/>
  <c r="N1599" i="1"/>
  <c r="N1591" i="1"/>
  <c r="N1583" i="1"/>
  <c r="N1575" i="1"/>
  <c r="N1567" i="1"/>
  <c r="N1559" i="1"/>
  <c r="N1551" i="1"/>
  <c r="N1543" i="1"/>
  <c r="N1535" i="1"/>
  <c r="N1527" i="1"/>
  <c r="N1519" i="1"/>
  <c r="N1511" i="1"/>
  <c r="N1503" i="1"/>
  <c r="N1495" i="1"/>
  <c r="N1487" i="1"/>
  <c r="N1479" i="1"/>
  <c r="N1471" i="1"/>
  <c r="N1463" i="1"/>
  <c r="N1455" i="1"/>
  <c r="N1447" i="1"/>
  <c r="N1439" i="1"/>
  <c r="N1431" i="1"/>
  <c r="N1423" i="1"/>
  <c r="N1415" i="1"/>
  <c r="N1407" i="1"/>
  <c r="N1399" i="1"/>
  <c r="N1391" i="1"/>
  <c r="N1383" i="1"/>
  <c r="N1375" i="1"/>
  <c r="N1367" i="1"/>
  <c r="N2253" i="1"/>
  <c r="N2252" i="1"/>
  <c r="N1359" i="1"/>
  <c r="N1351" i="1"/>
  <c r="N1343" i="1"/>
  <c r="N1335" i="1"/>
  <c r="N1327" i="1"/>
  <c r="N1319" i="1"/>
  <c r="N1311" i="1"/>
  <c r="N1303" i="1"/>
  <c r="N1295" i="1"/>
  <c r="N1287" i="1"/>
  <c r="N1279" i="1"/>
  <c r="N1271" i="1"/>
  <c r="N1263" i="1"/>
  <c r="N1255" i="1"/>
  <c r="N1247" i="1"/>
  <c r="N1239" i="1"/>
  <c r="N1231" i="1"/>
  <c r="N1223" i="1"/>
  <c r="N1215" i="1"/>
  <c r="N1207" i="1"/>
  <c r="N1199" i="1"/>
  <c r="N1191" i="1"/>
  <c r="N1183" i="1"/>
  <c r="N1175" i="1"/>
  <c r="N1167" i="1"/>
  <c r="N1159" i="1"/>
  <c r="N1151" i="1"/>
  <c r="N1143" i="1"/>
  <c r="N1135" i="1"/>
  <c r="N1127" i="1"/>
  <c r="N1119" i="1"/>
  <c r="N1111" i="1"/>
  <c r="N1103" i="1"/>
  <c r="N1095" i="1"/>
  <c r="N1087" i="1"/>
  <c r="N1079" i="1"/>
  <c r="N1071" i="1"/>
  <c r="N1063" i="1"/>
  <c r="N1055" i="1"/>
  <c r="N1047" i="1"/>
  <c r="N1039" i="1"/>
  <c r="N1031" i="1"/>
  <c r="N1023" i="1"/>
  <c r="N1015" i="1"/>
  <c r="N1007" i="1"/>
  <c r="N999" i="1"/>
  <c r="N991" i="1"/>
  <c r="N983" i="1"/>
  <c r="N975" i="1"/>
  <c r="N967" i="1"/>
  <c r="N959" i="1"/>
  <c r="N951" i="1"/>
  <c r="N943" i="1"/>
  <c r="N935" i="1"/>
  <c r="N927" i="1"/>
  <c r="N919" i="1"/>
  <c r="N911" i="1"/>
  <c r="N903" i="1"/>
  <c r="N895" i="1"/>
  <c r="N887" i="1"/>
  <c r="N879" i="1"/>
  <c r="N871" i="1"/>
  <c r="N863" i="1"/>
  <c r="N855" i="1"/>
  <c r="N847" i="1"/>
  <c r="N839" i="1"/>
  <c r="N831" i="1"/>
  <c r="N823" i="1"/>
  <c r="N815" i="1"/>
  <c r="N807" i="1"/>
  <c r="N799" i="1"/>
  <c r="N791" i="1"/>
  <c r="N783" i="1"/>
  <c r="N775" i="1"/>
  <c r="N767" i="1"/>
  <c r="N759" i="1"/>
  <c r="N751" i="1"/>
  <c r="N743" i="1"/>
  <c r="N735" i="1"/>
  <c r="N727" i="1"/>
  <c r="N719" i="1"/>
  <c r="N711" i="1"/>
  <c r="N703" i="1"/>
  <c r="N695" i="1"/>
  <c r="N687" i="1"/>
  <c r="N679" i="1"/>
  <c r="N671" i="1"/>
  <c r="N663" i="1"/>
  <c r="N655" i="1"/>
  <c r="N647" i="1"/>
  <c r="N639" i="1"/>
  <c r="N631" i="1"/>
  <c r="N623" i="1"/>
  <c r="N615" i="1"/>
  <c r="N607" i="1"/>
  <c r="N599" i="1"/>
  <c r="N591" i="1"/>
  <c r="N583" i="1"/>
  <c r="N575" i="1"/>
  <c r="N567" i="1"/>
  <c r="N559" i="1"/>
  <c r="N551" i="1"/>
  <c r="N543" i="1"/>
  <c r="N535" i="1"/>
  <c r="N527" i="1"/>
  <c r="N519" i="1"/>
  <c r="N511" i="1"/>
  <c r="N503" i="1"/>
  <c r="N495" i="1"/>
  <c r="N487" i="1"/>
  <c r="N479" i="1"/>
  <c r="N471" i="1"/>
  <c r="N463" i="1"/>
  <c r="N455" i="1"/>
  <c r="N447" i="1"/>
  <c r="N439" i="1"/>
  <c r="N431" i="1"/>
  <c r="N423" i="1"/>
  <c r="N415" i="1"/>
  <c r="N407" i="1"/>
  <c r="N399" i="1"/>
  <c r="N391" i="1"/>
  <c r="N383" i="1"/>
  <c r="N375" i="1"/>
  <c r="N367" i="1"/>
  <c r="N359" i="1"/>
  <c r="N351" i="1"/>
  <c r="N343" i="1"/>
  <c r="N335" i="1"/>
  <c r="N327" i="1"/>
  <c r="N319" i="1"/>
  <c r="N311" i="1"/>
  <c r="N303" i="1"/>
  <c r="N295" i="1"/>
  <c r="N287" i="1"/>
  <c r="N279" i="1"/>
  <c r="N271" i="1"/>
  <c r="N263" i="1"/>
  <c r="N255" i="1"/>
  <c r="N247" i="1"/>
  <c r="N239" i="1"/>
  <c r="N231" i="1"/>
  <c r="N223" i="1"/>
  <c r="N215" i="1"/>
  <c r="N207" i="1"/>
  <c r="N199" i="1"/>
  <c r="N191" i="1"/>
  <c r="N183" i="1"/>
  <c r="N175" i="1"/>
  <c r="N167" i="1"/>
  <c r="N159" i="1"/>
  <c r="N151" i="1"/>
  <c r="N143" i="1"/>
  <c r="N135" i="1"/>
  <c r="N127" i="1"/>
  <c r="N119" i="1"/>
  <c r="N111" i="1"/>
  <c r="N103" i="1"/>
  <c r="N95" i="1"/>
  <c r="N87" i="1"/>
  <c r="N79" i="1"/>
  <c r="N71" i="1"/>
  <c r="N63" i="1"/>
  <c r="N55" i="1"/>
  <c r="N47" i="1"/>
  <c r="N39" i="1"/>
  <c r="N31" i="1"/>
  <c r="AF69" i="1" s="1" a="1"/>
  <c r="AF69" i="1" s="1"/>
  <c r="N23" i="1"/>
  <c r="N15" i="1"/>
  <c r="N7" i="1"/>
  <c r="S3" i="1" l="1"/>
  <c r="AF44" i="1" a="1"/>
  <c r="AF44" i="1" s="1"/>
  <c r="AF57" i="1" a="1"/>
  <c r="AF57" i="1" s="1"/>
  <c r="AF64" i="1" a="1"/>
  <c r="AF64" i="1" s="1"/>
  <c r="AF61" i="1" a="1"/>
  <c r="AF61" i="1" s="1"/>
  <c r="AF72" i="1" a="1"/>
  <c r="AF72" i="1" s="1"/>
  <c r="AF43" i="1" a="1"/>
  <c r="AF43" i="1" s="1"/>
  <c r="AF68" i="1" a="1"/>
  <c r="AF68" i="1" s="1"/>
  <c r="AF42" i="1" a="1"/>
  <c r="AF42" i="1" s="1"/>
  <c r="AF45" i="1" a="1"/>
  <c r="AF45" i="1" s="1"/>
  <c r="AF63" i="1" a="1"/>
  <c r="AF63" i="1" s="1"/>
  <c r="AF56" i="1" a="1"/>
  <c r="AF56" i="1" s="1"/>
  <c r="AF67" i="1" a="1"/>
  <c r="AF67" i="1" s="1"/>
  <c r="AF51" i="1" a="1"/>
  <c r="AF51" i="1" s="1"/>
  <c r="AF41" i="1" a="1"/>
  <c r="AF41" i="1" s="1"/>
  <c r="AF53" i="1" a="1"/>
  <c r="AF53" i="1" s="1"/>
  <c r="AF70" i="1" a="1"/>
  <c r="AF70" i="1" s="1"/>
  <c r="AF47" i="1" a="1"/>
  <c r="AF47" i="1" s="1"/>
  <c r="AF74" i="1" a="1"/>
  <c r="AF74" i="1" s="1"/>
  <c r="AF52" i="1" a="1"/>
  <c r="AF52" i="1" s="1"/>
  <c r="AF59" i="1" a="1"/>
  <c r="AF59" i="1" s="1"/>
  <c r="AF62" i="1" a="1"/>
  <c r="AF62" i="1" s="1"/>
  <c r="AF73" i="1" a="1"/>
  <c r="AF73" i="1" s="1"/>
  <c r="AF58" i="1" a="1"/>
  <c r="AF58" i="1" s="1"/>
  <c r="AF48" i="1" a="1"/>
  <c r="AF48" i="1" s="1"/>
  <c r="AF55" i="1" a="1"/>
  <c r="AF55" i="1" s="1"/>
  <c r="AF66" i="1" a="1"/>
  <c r="AF66" i="1" s="1"/>
  <c r="AF65" i="1" a="1"/>
  <c r="AF65" i="1" s="1"/>
  <c r="AF49" i="1" a="1"/>
  <c r="AF49" i="1" s="1"/>
  <c r="AF46" i="1" a="1"/>
  <c r="AF46" i="1" s="1"/>
  <c r="AF60" i="1" a="1"/>
  <c r="AF60" i="1" s="1"/>
  <c r="I20" i="6" a="1"/>
  <c r="I20" i="6" s="1"/>
  <c r="E20" i="6"/>
  <c r="AJ26" i="1" a="1"/>
  <c r="AJ26" i="1" s="1"/>
  <c r="F107" i="6" l="1" a="1"/>
  <c r="F107" i="6" s="1"/>
  <c r="J20" i="6" a="1"/>
  <c r="J20" i="6" s="1"/>
  <c r="H20" i="6"/>
  <c r="G20" i="6"/>
  <c r="F20" i="6"/>
  <c r="D20" i="6"/>
  <c r="C20" i="6"/>
  <c r="F108" i="6" a="1"/>
  <c r="F108" i="6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<sst xmlns="http://schemas.openxmlformats.org/spreadsheetml/2006/main" count="17438" uniqueCount="4364">
  <si>
    <t>sales_id</t>
  </si>
  <si>
    <t>order_id</t>
  </si>
  <si>
    <t>product_id</t>
  </si>
  <si>
    <t>price_per_unit</t>
  </si>
  <si>
    <t>quantity</t>
  </si>
  <si>
    <t>total_price</t>
  </si>
  <si>
    <t>product_ID</t>
  </si>
  <si>
    <t>product_type</t>
  </si>
  <si>
    <t>product_name</t>
  </si>
  <si>
    <t>size</t>
  </si>
  <si>
    <t>colour</t>
  </si>
  <si>
    <t>price</t>
  </si>
  <si>
    <t>description</t>
  </si>
  <si>
    <t>Shirt</t>
  </si>
  <si>
    <t>Oxford Cloth</t>
  </si>
  <si>
    <t>XS</t>
  </si>
  <si>
    <t>red</t>
  </si>
  <si>
    <t>A red coloured, XS sized, Oxford Cloth Shirt</t>
  </si>
  <si>
    <t>S</t>
  </si>
  <si>
    <t>A red coloured, S sized, Oxford Cloth Shirt</t>
  </si>
  <si>
    <t>M</t>
  </si>
  <si>
    <t>A red coloured, M sized, Oxford Cloth Shirt</t>
  </si>
  <si>
    <t>L</t>
  </si>
  <si>
    <t>A red coloured, L sized, Oxford Cloth Shirt</t>
  </si>
  <si>
    <t>XL</t>
  </si>
  <si>
    <t>A red coloured, XL sized, Oxford Cloth Shirt</t>
  </si>
  <si>
    <t>orange</t>
  </si>
  <si>
    <t>A orange coloured, XS sized, Oxford Cloth Shirt</t>
  </si>
  <si>
    <t>A orange coloured, S sized, Oxford Cloth Shirt</t>
  </si>
  <si>
    <t>A orange coloured, M sized, Oxford Cloth Shirt</t>
  </si>
  <si>
    <t>A orange coloured, L sized, Oxford Cloth Shirt</t>
  </si>
  <si>
    <t>A orange coloured, XL sized, Oxford Cloth Shirt</t>
  </si>
  <si>
    <t>yellow</t>
  </si>
  <si>
    <t>A yellow coloured, XS sized, Oxford Cloth Shirt</t>
  </si>
  <si>
    <t>A yellow coloured, S sized, Oxford Cloth Shirt</t>
  </si>
  <si>
    <t>A yellow coloured, M sized, Oxford Cloth Shirt</t>
  </si>
  <si>
    <t>A yellow coloured, L sized, Oxford Cloth Shirt</t>
  </si>
  <si>
    <t>A yellow coloured, XL sized, Oxford Cloth Shirt</t>
  </si>
  <si>
    <t>green</t>
  </si>
  <si>
    <t>A green coloured, XS sized, Oxford Cloth Shirt</t>
  </si>
  <si>
    <t>A green coloured, S sized, Oxford Cloth Shirt</t>
  </si>
  <si>
    <t>A green coloured, M sized, Oxford Cloth Shirt</t>
  </si>
  <si>
    <t>A green coloured, L sized, Oxford Cloth Shirt</t>
  </si>
  <si>
    <t>A green coloured, XL sized, Oxford Cloth Shirt</t>
  </si>
  <si>
    <t>blue</t>
  </si>
  <si>
    <t>A blue coloured, XS sized, Oxford Cloth Shirt</t>
  </si>
  <si>
    <t>A blue coloured, S sized, Oxford Cloth Shirt</t>
  </si>
  <si>
    <t>A blue coloured, M sized, Oxford Cloth Shirt</t>
  </si>
  <si>
    <t>A blue coloured, L sized, Oxford Cloth Shirt</t>
  </si>
  <si>
    <t>A blue coloured, XL sized, Oxford Cloth Shirt</t>
  </si>
  <si>
    <t>indigo</t>
  </si>
  <si>
    <t>A indigo coloured, XS sized, Oxford Cloth Shirt</t>
  </si>
  <si>
    <t>A indigo coloured, S sized, Oxford Cloth Shirt</t>
  </si>
  <si>
    <t>A indigo coloured, M sized, Oxford Cloth Shirt</t>
  </si>
  <si>
    <t>A indigo coloured, L sized, Oxford Cloth Shirt</t>
  </si>
  <si>
    <t>A indigo coloured, XL sized, Oxford Cloth Shirt</t>
  </si>
  <si>
    <t>violet</t>
  </si>
  <si>
    <t>A violet coloured, XS sized, Oxford Cloth Shirt</t>
  </si>
  <si>
    <t>A violet coloured, S sized, Oxford Cloth Shirt</t>
  </si>
  <si>
    <t>A violet coloured, M sized, Oxford Cloth Shirt</t>
  </si>
  <si>
    <t>A violet coloured, L sized, Oxford Cloth Shirt</t>
  </si>
  <si>
    <t>A violet coloured, XL sized, Oxford Cloth Shirt</t>
  </si>
  <si>
    <t>Dress</t>
  </si>
  <si>
    <t>A red coloured, XS sized, Dress Shirt</t>
  </si>
  <si>
    <t>A red coloured, S sized, Dress Shirt</t>
  </si>
  <si>
    <t>A red coloured, M sized, Dress Shirt</t>
  </si>
  <si>
    <t>A red coloured, L sized, Dress Shirt</t>
  </si>
  <si>
    <t>A red coloured, XL sized, Dress Shirt</t>
  </si>
  <si>
    <t>A orange coloured, XS sized, Dress Shirt</t>
  </si>
  <si>
    <t>A orange coloured, S sized, Dress Shirt</t>
  </si>
  <si>
    <t>A orange coloured, M sized, Dress Shirt</t>
  </si>
  <si>
    <t>A orange coloured, L sized, Dress Shirt</t>
  </si>
  <si>
    <t>A orange coloured, XL sized, Dress Shirt</t>
  </si>
  <si>
    <t>A yellow coloured, XS sized, Dress Shirt</t>
  </si>
  <si>
    <t>A yellow coloured, S sized, Dress Shirt</t>
  </si>
  <si>
    <t>A yellow coloured, M sized, Dress Shirt</t>
  </si>
  <si>
    <t>A yellow coloured, L sized, Dress Shirt</t>
  </si>
  <si>
    <t>A yellow coloured, XL sized, Dress Shirt</t>
  </si>
  <si>
    <t>A green coloured, XS sized, Dress Shirt</t>
  </si>
  <si>
    <t>A green coloured, S sized, Dress Shirt</t>
  </si>
  <si>
    <t>A green coloured, M sized, Dress Shirt</t>
  </si>
  <si>
    <t>A green coloured, L sized, Dress Shirt</t>
  </si>
  <si>
    <t>A green coloured, XL sized, Dress Shirt</t>
  </si>
  <si>
    <t>A blue coloured, XS sized, Dress Shirt</t>
  </si>
  <si>
    <t>A blue coloured, S sized, Dress Shirt</t>
  </si>
  <si>
    <t>A blue coloured, M sized, Dress Shirt</t>
  </si>
  <si>
    <t>A blue coloured, L sized, Dress Shirt</t>
  </si>
  <si>
    <t>A blue coloured, XL sized, Dress Shirt</t>
  </si>
  <si>
    <t>A indigo coloured, XS sized, Dress Shirt</t>
  </si>
  <si>
    <t>A indigo coloured, S sized, Dress Shirt</t>
  </si>
  <si>
    <t>A indigo coloured, M sized, Dress Shirt</t>
  </si>
  <si>
    <t>A indigo coloured, L sized, Dress Shirt</t>
  </si>
  <si>
    <t>A indigo coloured, XL sized, Dress Shirt</t>
  </si>
  <si>
    <t>A violet coloured, XS sized, Dress Shirt</t>
  </si>
  <si>
    <t>A violet coloured, S sized, Dress Shirt</t>
  </si>
  <si>
    <t>A violet coloured, M sized, Dress Shirt</t>
  </si>
  <si>
    <t>A violet coloured, L sized, Dress Shirt</t>
  </si>
  <si>
    <t>A violet coloured, XL sized, Dress Shirt</t>
  </si>
  <si>
    <t>Flannel</t>
  </si>
  <si>
    <t>A red coloured, XS sized, Flannel Shirt</t>
  </si>
  <si>
    <t>A red coloured, S sized, Flannel Shirt</t>
  </si>
  <si>
    <t>A red coloured, M sized, Flannel Shirt</t>
  </si>
  <si>
    <t>A red coloured, L sized, Flannel Shirt</t>
  </si>
  <si>
    <t>A red coloured, XL sized, Flannel Shirt</t>
  </si>
  <si>
    <t>A orange coloured, XS sized, Flannel Shirt</t>
  </si>
  <si>
    <t>A orange coloured, S sized, Flannel Shirt</t>
  </si>
  <si>
    <t>A orange coloured, M sized, Flannel Shirt</t>
  </si>
  <si>
    <t>A orange coloured, L sized, Flannel Shirt</t>
  </si>
  <si>
    <t>A orange coloured, XL sized, Flannel Shirt</t>
  </si>
  <si>
    <t>A yellow coloured, XS sized, Flannel Shirt</t>
  </si>
  <si>
    <t>A yellow coloured, S sized, Flannel Shirt</t>
  </si>
  <si>
    <t>A yellow coloured, M sized, Flannel Shirt</t>
  </si>
  <si>
    <t>A yellow coloured, L sized, Flannel Shirt</t>
  </si>
  <si>
    <t>A yellow coloured, XL sized, Flannel Shirt</t>
  </si>
  <si>
    <t>A green coloured, XS sized, Flannel Shirt</t>
  </si>
  <si>
    <t>A green coloured, S sized, Flannel Shirt</t>
  </si>
  <si>
    <t>A green coloured, M sized, Flannel Shirt</t>
  </si>
  <si>
    <t>A green coloured, L sized, Flannel Shirt</t>
  </si>
  <si>
    <t>A green coloured, XL sized, Flannel Shirt</t>
  </si>
  <si>
    <t>A blue coloured, XS sized, Flannel Shirt</t>
  </si>
  <si>
    <t>A blue coloured, S sized, Flannel Shirt</t>
  </si>
  <si>
    <t>A blue coloured, M sized, Flannel Shirt</t>
  </si>
  <si>
    <t>A blue coloured, L sized, Flannel Shirt</t>
  </si>
  <si>
    <t>A blue coloured, XL sized, Flannel Shirt</t>
  </si>
  <si>
    <t>A indigo coloured, XS sized, Flannel Shirt</t>
  </si>
  <si>
    <t>A indigo coloured, S sized, Flannel Shirt</t>
  </si>
  <si>
    <t>A indigo coloured, M sized, Flannel Shirt</t>
  </si>
  <si>
    <t>A indigo coloured, L sized, Flannel Shirt</t>
  </si>
  <si>
    <t>A indigo coloured, XL sized, Flannel Shirt</t>
  </si>
  <si>
    <t>A violet coloured, XS sized, Flannel Shirt</t>
  </si>
  <si>
    <t>A violet coloured, S sized, Flannel Shirt</t>
  </si>
  <si>
    <t>A violet coloured, M sized, Flannel Shirt</t>
  </si>
  <si>
    <t>A violet coloured, L sized, Flannel Shirt</t>
  </si>
  <si>
    <t>A violet coloured, XL sized, Flannel Shirt</t>
  </si>
  <si>
    <t>Denim</t>
  </si>
  <si>
    <t>A red coloured, XS sized, Denim Shirt</t>
  </si>
  <si>
    <t>A red coloured, S sized, Denim Shirt</t>
  </si>
  <si>
    <t>A red coloured, M sized, Denim Shirt</t>
  </si>
  <si>
    <t>A red coloured, L sized, Denim Shirt</t>
  </si>
  <si>
    <t>A red coloured, XL sized, Denim Shirt</t>
  </si>
  <si>
    <t>A orange coloured, XS sized, Denim Shirt</t>
  </si>
  <si>
    <t>A orange coloured, S sized, Denim Shirt</t>
  </si>
  <si>
    <t>A orange coloured, M sized, Denim Shirt</t>
  </si>
  <si>
    <t>A orange coloured, L sized, Denim Shirt</t>
  </si>
  <si>
    <t>A orange coloured, XL sized, Denim Shirt</t>
  </si>
  <si>
    <t>A yellow coloured, XS sized, Denim Shirt</t>
  </si>
  <si>
    <t>A yellow coloured, S sized, Denim Shirt</t>
  </si>
  <si>
    <t>A yellow coloured, M sized, Denim Shirt</t>
  </si>
  <si>
    <t>A yellow coloured, L sized, Denim Shirt</t>
  </si>
  <si>
    <t>A yellow coloured, XL sized, Denim Shirt</t>
  </si>
  <si>
    <t>A green coloured, XS sized, Denim Shirt</t>
  </si>
  <si>
    <t>A green coloured, S sized, Denim Shirt</t>
  </si>
  <si>
    <t>A green coloured, M sized, Denim Shirt</t>
  </si>
  <si>
    <t>A green coloured, L sized, Denim Shirt</t>
  </si>
  <si>
    <t>A green coloured, XL sized, Denim Shirt</t>
  </si>
  <si>
    <t>A blue coloured, XS sized, Denim Shirt</t>
  </si>
  <si>
    <t>A blue coloured, S sized, Denim Shirt</t>
  </si>
  <si>
    <t>A blue coloured, M sized, Denim Shirt</t>
  </si>
  <si>
    <t>A blue coloured, L sized, Denim Shirt</t>
  </si>
  <si>
    <t>A blue coloured, XL sized, Denim Shirt</t>
  </si>
  <si>
    <t>A indigo coloured, XS sized, Denim Shirt</t>
  </si>
  <si>
    <t>A indigo coloured, S sized, Denim Shirt</t>
  </si>
  <si>
    <t>A indigo coloured, M sized, Denim Shirt</t>
  </si>
  <si>
    <t>A indigo coloured, L sized, Denim Shirt</t>
  </si>
  <si>
    <t>A indigo coloured, XL sized, Denim Shirt</t>
  </si>
  <si>
    <t>A violet coloured, XS sized, Denim Shirt</t>
  </si>
  <si>
    <t>A violet coloured, S sized, Denim Shirt</t>
  </si>
  <si>
    <t>A violet coloured, M sized, Denim Shirt</t>
  </si>
  <si>
    <t>A violet coloured, L sized, Denim Shirt</t>
  </si>
  <si>
    <t>A violet coloured, XL sized, Denim Shirt</t>
  </si>
  <si>
    <t>Linen</t>
  </si>
  <si>
    <t>A red coloured, XS sized, Linen Shirt</t>
  </si>
  <si>
    <t>A red coloured, S sized, Linen Shirt</t>
  </si>
  <si>
    <t>A red coloured, M sized, Linen Shirt</t>
  </si>
  <si>
    <t>A red coloured, L sized, Linen Shirt</t>
  </si>
  <si>
    <t>A red coloured, XL sized, Linen Shirt</t>
  </si>
  <si>
    <t>A orange coloured, XS sized, Linen Shirt</t>
  </si>
  <si>
    <t>A orange coloured, S sized, Linen Shirt</t>
  </si>
  <si>
    <t>A orange coloured, M sized, Linen Shirt</t>
  </si>
  <si>
    <t>A orange coloured, L sized, Linen Shirt</t>
  </si>
  <si>
    <t>A orange coloured, XL sized, Linen Shirt</t>
  </si>
  <si>
    <t>A yellow coloured, XS sized, Linen Shirt</t>
  </si>
  <si>
    <t>A yellow coloured, S sized, Linen Shirt</t>
  </si>
  <si>
    <t>A yellow coloured, M sized, Linen Shirt</t>
  </si>
  <si>
    <t>A yellow coloured, L sized, Linen Shirt</t>
  </si>
  <si>
    <t>A yellow coloured, XL sized, Linen Shirt</t>
  </si>
  <si>
    <t>A green coloured, XS sized, Linen Shirt</t>
  </si>
  <si>
    <t>A green coloured, S sized, Linen Shirt</t>
  </si>
  <si>
    <t>A green coloured, M sized, Linen Shirt</t>
  </si>
  <si>
    <t>A green coloured, L sized, Linen Shirt</t>
  </si>
  <si>
    <t>A green coloured, XL sized, Linen Shirt</t>
  </si>
  <si>
    <t>A blue coloured, XS sized, Linen Shirt</t>
  </si>
  <si>
    <t>A blue coloured, S sized, Linen Shirt</t>
  </si>
  <si>
    <t>A blue coloured, M sized, Linen Shirt</t>
  </si>
  <si>
    <t>A blue coloured, L sized, Linen Shirt</t>
  </si>
  <si>
    <t>A blue coloured, XL sized, Linen Shirt</t>
  </si>
  <si>
    <t>A indigo coloured, XS sized, Linen Shirt</t>
  </si>
  <si>
    <t>A indigo coloured, S sized, Linen Shirt</t>
  </si>
  <si>
    <t>A indigo coloured, M sized, Linen Shirt</t>
  </si>
  <si>
    <t>A indigo coloured, L sized, Linen Shirt</t>
  </si>
  <si>
    <t>A indigo coloured, XL sized, Linen Shirt</t>
  </si>
  <si>
    <t>A violet coloured, XS sized, Linen Shirt</t>
  </si>
  <si>
    <t>A violet coloured, S sized, Linen Shirt</t>
  </si>
  <si>
    <t>A violet coloured, M sized, Linen Shirt</t>
  </si>
  <si>
    <t>A violet coloured, L sized, Linen Shirt</t>
  </si>
  <si>
    <t>A violet coloured, XL sized, Linen Shirt</t>
  </si>
  <si>
    <t>Camp Collared</t>
  </si>
  <si>
    <t>A red coloured, XS sized, Camp Collared Shirt</t>
  </si>
  <si>
    <t>A red coloured, S sized, Camp Collared Shirt</t>
  </si>
  <si>
    <t>A red coloured, M sized, Camp Collared Shirt</t>
  </si>
  <si>
    <t>A red coloured, L sized, Camp Collared Shirt</t>
  </si>
  <si>
    <t>A red coloured, XL sized, Camp Collared Shirt</t>
  </si>
  <si>
    <t>A orange coloured, XS sized, Camp Collared Shirt</t>
  </si>
  <si>
    <t>A orange coloured, S sized, Camp Collared Shirt</t>
  </si>
  <si>
    <t>A orange coloured, M sized, Camp Collared Shirt</t>
  </si>
  <si>
    <t>A orange coloured, L sized, Camp Collared Shirt</t>
  </si>
  <si>
    <t>A orange coloured, XL sized, Camp Collared Shirt</t>
  </si>
  <si>
    <t>A yellow coloured, XS sized, Camp Collared Shirt</t>
  </si>
  <si>
    <t>A yellow coloured, S sized, Camp Collared Shirt</t>
  </si>
  <si>
    <t>A yellow coloured, M sized, Camp Collared Shirt</t>
  </si>
  <si>
    <t>A yellow coloured, L sized, Camp Collared Shirt</t>
  </si>
  <si>
    <t>A yellow coloured, XL sized, Camp Collared Shirt</t>
  </si>
  <si>
    <t>A green coloured, XS sized, Camp Collared Shirt</t>
  </si>
  <si>
    <t>A green coloured, S sized, Camp Collared Shirt</t>
  </si>
  <si>
    <t>A green coloured, M sized, Camp Collared Shirt</t>
  </si>
  <si>
    <t>A green coloured, L sized, Camp Collared Shirt</t>
  </si>
  <si>
    <t>A green coloured, XL sized, Camp Collared Shirt</t>
  </si>
  <si>
    <t>A blue coloured, XS sized, Camp Collared Shirt</t>
  </si>
  <si>
    <t>A blue coloured, S sized, Camp Collared Shirt</t>
  </si>
  <si>
    <t>A blue coloured, M sized, Camp Collared Shirt</t>
  </si>
  <si>
    <t>A blue coloured, L sized, Camp Collared Shirt</t>
  </si>
  <si>
    <t>A blue coloured, XL sized, Camp Collared Shirt</t>
  </si>
  <si>
    <t>A indigo coloured, XS sized, Camp Collared Shirt</t>
  </si>
  <si>
    <t>A indigo coloured, S sized, Camp Collared Shirt</t>
  </si>
  <si>
    <t>A indigo coloured, M sized, Camp Collared Shirt</t>
  </si>
  <si>
    <t>A indigo coloured, L sized, Camp Collared Shirt</t>
  </si>
  <si>
    <t>A indigo coloured, XL sized, Camp Collared Shirt</t>
  </si>
  <si>
    <t>A violet coloured, XS sized, Camp Collared Shirt</t>
  </si>
  <si>
    <t>A violet coloured, S sized, Camp Collared Shirt</t>
  </si>
  <si>
    <t>A violet coloured, M sized, Camp Collared Shirt</t>
  </si>
  <si>
    <t>A violet coloured, L sized, Camp Collared Shirt</t>
  </si>
  <si>
    <t>A violet coloured, XL sized, Camp Collared Shirt</t>
  </si>
  <si>
    <t>Chambray</t>
  </si>
  <si>
    <t>A red coloured, XS sized, Chambray Shirt</t>
  </si>
  <si>
    <t>A red coloured, S sized, Chambray Shirt</t>
  </si>
  <si>
    <t>A red coloured, M sized, Chambray Shirt</t>
  </si>
  <si>
    <t>A red coloured, L sized, Chambray Shirt</t>
  </si>
  <si>
    <t>A red coloured, XL sized, Chambray Shirt</t>
  </si>
  <si>
    <t>A orange coloured, XS sized, Chambray Shirt</t>
  </si>
  <si>
    <t>A orange coloured, S sized, Chambray Shirt</t>
  </si>
  <si>
    <t>A orange coloured, M sized, Chambray Shirt</t>
  </si>
  <si>
    <t>A orange coloured, L sized, Chambray Shirt</t>
  </si>
  <si>
    <t>A orange coloured, XL sized, Chambray Shirt</t>
  </si>
  <si>
    <t>A yellow coloured, XS sized, Chambray Shirt</t>
  </si>
  <si>
    <t>A yellow coloured, S sized, Chambray Shirt</t>
  </si>
  <si>
    <t>A yellow coloured, M sized, Chambray Shirt</t>
  </si>
  <si>
    <t>A yellow coloured, L sized, Chambray Shirt</t>
  </si>
  <si>
    <t>A yellow coloured, XL sized, Chambray Shirt</t>
  </si>
  <si>
    <t>A green coloured, XS sized, Chambray Shirt</t>
  </si>
  <si>
    <t>A green coloured, S sized, Chambray Shirt</t>
  </si>
  <si>
    <t>A green coloured, M sized, Chambray Shirt</t>
  </si>
  <si>
    <t>A green coloured, L sized, Chambray Shirt</t>
  </si>
  <si>
    <t>A green coloured, XL sized, Chambray Shirt</t>
  </si>
  <si>
    <t>A blue coloured, XS sized, Chambray Shirt</t>
  </si>
  <si>
    <t>A blue coloured, S sized, Chambray Shirt</t>
  </si>
  <si>
    <t>A blue coloured, M sized, Chambray Shirt</t>
  </si>
  <si>
    <t>A blue coloured, L sized, Chambray Shirt</t>
  </si>
  <si>
    <t>A blue coloured, XL sized, Chambray Shirt</t>
  </si>
  <si>
    <t>A indigo coloured, XS sized, Chambray Shirt</t>
  </si>
  <si>
    <t>A indigo coloured, S sized, Chambray Shirt</t>
  </si>
  <si>
    <t>A indigo coloured, M sized, Chambray Shirt</t>
  </si>
  <si>
    <t>A indigo coloured, L sized, Chambray Shirt</t>
  </si>
  <si>
    <t>A indigo coloured, XL sized, Chambray Shirt</t>
  </si>
  <si>
    <t>A violet coloured, XS sized, Chambray Shirt</t>
  </si>
  <si>
    <t>A violet coloured, S sized, Chambray Shirt</t>
  </si>
  <si>
    <t>A violet coloured, M sized, Chambray Shirt</t>
  </si>
  <si>
    <t>A violet coloured, L sized, Chambray Shirt</t>
  </si>
  <si>
    <t>A violet coloured, XL sized, Chambray Shirt</t>
  </si>
  <si>
    <t>Polo</t>
  </si>
  <si>
    <t>A red coloured, XS sized, Polo Shirt</t>
  </si>
  <si>
    <t>A red coloured, S sized, Polo Shirt</t>
  </si>
  <si>
    <t>A red coloured, M sized, Polo Shirt</t>
  </si>
  <si>
    <t>A red coloured, L sized, Polo Shirt</t>
  </si>
  <si>
    <t>A red coloured, XL sized, Polo Shirt</t>
  </si>
  <si>
    <t>A orange coloured, XS sized, Polo Shirt</t>
  </si>
  <si>
    <t>A orange coloured, S sized, Polo Shirt</t>
  </si>
  <si>
    <t>A orange coloured, M sized, Polo Shirt</t>
  </si>
  <si>
    <t>A orange coloured, L sized, Polo Shirt</t>
  </si>
  <si>
    <t>A orange coloured, XL sized, Polo Shirt</t>
  </si>
  <si>
    <t>A yellow coloured, XS sized, Polo Shirt</t>
  </si>
  <si>
    <t>A yellow coloured, S sized, Polo Shirt</t>
  </si>
  <si>
    <t>A yellow coloured, M sized, Polo Shirt</t>
  </si>
  <si>
    <t>A yellow coloured, L sized, Polo Shirt</t>
  </si>
  <si>
    <t>A yellow coloured, XL sized, Polo Shirt</t>
  </si>
  <si>
    <t>A green coloured, XS sized, Polo Shirt</t>
  </si>
  <si>
    <t>A green coloured, S sized, Polo Shirt</t>
  </si>
  <si>
    <t>A green coloured, M sized, Polo Shirt</t>
  </si>
  <si>
    <t>A green coloured, L sized, Polo Shirt</t>
  </si>
  <si>
    <t>A green coloured, XL sized, Polo Shirt</t>
  </si>
  <si>
    <t>A blue coloured, XS sized, Polo Shirt</t>
  </si>
  <si>
    <t>A blue coloured, S sized, Polo Shirt</t>
  </si>
  <si>
    <t>A blue coloured, M sized, Polo Shirt</t>
  </si>
  <si>
    <t>A blue coloured, L sized, Polo Shirt</t>
  </si>
  <si>
    <t>A blue coloured, XL sized, Polo Shirt</t>
  </si>
  <si>
    <t>A indigo coloured, XS sized, Polo Shirt</t>
  </si>
  <si>
    <t>A indigo coloured, S sized, Polo Shirt</t>
  </si>
  <si>
    <t>A indigo coloured, M sized, Polo Shirt</t>
  </si>
  <si>
    <t>A indigo coloured, L sized, Polo Shirt</t>
  </si>
  <si>
    <t>A indigo coloured, XL sized, Polo Shirt</t>
  </si>
  <si>
    <t>A violet coloured, XS sized, Polo Shirt</t>
  </si>
  <si>
    <t>A violet coloured, S sized, Polo Shirt</t>
  </si>
  <si>
    <t>A violet coloured, M sized, Polo Shirt</t>
  </si>
  <si>
    <t>A violet coloured, L sized, Polo Shirt</t>
  </si>
  <si>
    <t>A violet coloured, XL sized, Polo Shirt</t>
  </si>
  <si>
    <t>Cuban Collar</t>
  </si>
  <si>
    <t>A red coloured, XS sized, Cuban Collar Shirt</t>
  </si>
  <si>
    <t>A red coloured, S sized, Cuban Collar Shirt</t>
  </si>
  <si>
    <t>A red coloured, M sized, Cuban Collar Shirt</t>
  </si>
  <si>
    <t>A red coloured, L sized, Cuban Collar Shirt</t>
  </si>
  <si>
    <t>A red coloured, XL sized, Cuban Collar Shirt</t>
  </si>
  <si>
    <t>A orange coloured, XS sized, Cuban Collar Shirt</t>
  </si>
  <si>
    <t>A orange coloured, S sized, Cuban Collar Shirt</t>
  </si>
  <si>
    <t>A orange coloured, M sized, Cuban Collar Shirt</t>
  </si>
  <si>
    <t>A orange coloured, L sized, Cuban Collar Shirt</t>
  </si>
  <si>
    <t>A orange coloured, XL sized, Cuban Collar Shirt</t>
  </si>
  <si>
    <t>A yellow coloured, XS sized, Cuban Collar Shirt</t>
  </si>
  <si>
    <t>A yellow coloured, S sized, Cuban Collar Shirt</t>
  </si>
  <si>
    <t>A yellow coloured, M sized, Cuban Collar Shirt</t>
  </si>
  <si>
    <t>A yellow coloured, L sized, Cuban Collar Shirt</t>
  </si>
  <si>
    <t>A yellow coloured, XL sized, Cuban Collar Shirt</t>
  </si>
  <si>
    <t>A green coloured, XS sized, Cuban Collar Shirt</t>
  </si>
  <si>
    <t>A green coloured, S sized, Cuban Collar Shirt</t>
  </si>
  <si>
    <t>A green coloured, M sized, Cuban Collar Shirt</t>
  </si>
  <si>
    <t>A green coloured, L sized, Cuban Collar Shirt</t>
  </si>
  <si>
    <t>A green coloured, XL sized, Cuban Collar Shirt</t>
  </si>
  <si>
    <t>A blue coloured, XS sized, Cuban Collar Shirt</t>
  </si>
  <si>
    <t>A blue coloured, S sized, Cuban Collar Shirt</t>
  </si>
  <si>
    <t>A blue coloured, M sized, Cuban Collar Shirt</t>
  </si>
  <si>
    <t>A blue coloured, L sized, Cuban Collar Shirt</t>
  </si>
  <si>
    <t>A blue coloured, XL sized, Cuban Collar Shirt</t>
  </si>
  <si>
    <t>A indigo coloured, XS sized, Cuban Collar Shirt</t>
  </si>
  <si>
    <t>A indigo coloured, S sized, Cuban Collar Shirt</t>
  </si>
  <si>
    <t>A indigo coloured, M sized, Cuban Collar Shirt</t>
  </si>
  <si>
    <t>A indigo coloured, L sized, Cuban Collar Shirt</t>
  </si>
  <si>
    <t>A indigo coloured, XL sized, Cuban Collar Shirt</t>
  </si>
  <si>
    <t>A violet coloured, XS sized, Cuban Collar Shirt</t>
  </si>
  <si>
    <t>A violet coloured, S sized, Cuban Collar Shirt</t>
  </si>
  <si>
    <t>A violet coloured, M sized, Cuban Collar Shirt</t>
  </si>
  <si>
    <t>A violet coloured, L sized, Cuban Collar Shirt</t>
  </si>
  <si>
    <t>A violet coloured, XL sized, Cuban Collar Shirt</t>
  </si>
  <si>
    <t>Mandarin Collar</t>
  </si>
  <si>
    <t>A red coloured, XS sized, Mandarin Collar Shirt</t>
  </si>
  <si>
    <t>A red coloured, S sized, Mandarin Collar Shirt</t>
  </si>
  <si>
    <t>A red coloured, M sized, Mandarin Collar Shirt</t>
  </si>
  <si>
    <t>A red coloured, L sized, Mandarin Collar Shirt</t>
  </si>
  <si>
    <t>A red coloured, XL sized, Mandarin Collar Shirt</t>
  </si>
  <si>
    <t>A orange coloured, XS sized, Mandarin Collar Shirt</t>
  </si>
  <si>
    <t>A orange coloured, S sized, Mandarin Collar Shirt</t>
  </si>
  <si>
    <t>A orange coloured, M sized, Mandarin Collar Shirt</t>
  </si>
  <si>
    <t>A orange coloured, L sized, Mandarin Collar Shirt</t>
  </si>
  <si>
    <t>A orange coloured, XL sized, Mandarin Collar Shirt</t>
  </si>
  <si>
    <t>A yellow coloured, XS sized, Mandarin Collar Shirt</t>
  </si>
  <si>
    <t>A yellow coloured, S sized, Mandarin Collar Shirt</t>
  </si>
  <si>
    <t>A yellow coloured, M sized, Mandarin Collar Shirt</t>
  </si>
  <si>
    <t>A yellow coloured, L sized, Mandarin Collar Shirt</t>
  </si>
  <si>
    <t>A yellow coloured, XL sized, Mandarin Collar Shirt</t>
  </si>
  <si>
    <t>A green coloured, XS sized, Mandarin Collar Shirt</t>
  </si>
  <si>
    <t>A green coloured, S sized, Mandarin Collar Shirt</t>
  </si>
  <si>
    <t>A green coloured, M sized, Mandarin Collar Shirt</t>
  </si>
  <si>
    <t>A green coloured, L sized, Mandarin Collar Shirt</t>
  </si>
  <si>
    <t>A green coloured, XL sized, Mandarin Collar Shirt</t>
  </si>
  <si>
    <t>A blue coloured, XS sized, Mandarin Collar Shirt</t>
  </si>
  <si>
    <t>A blue coloured, S sized, Mandarin Collar Shirt</t>
  </si>
  <si>
    <t>A blue coloured, M sized, Mandarin Collar Shirt</t>
  </si>
  <si>
    <t>A blue coloured, L sized, Mandarin Collar Shirt</t>
  </si>
  <si>
    <t>A blue coloured, XL sized, Mandarin Collar Shirt</t>
  </si>
  <si>
    <t>A indigo coloured, XS sized, Mandarin Collar Shirt</t>
  </si>
  <si>
    <t>A indigo coloured, S sized, Mandarin Collar Shirt</t>
  </si>
  <si>
    <t>A indigo coloured, M sized, Mandarin Collar Shirt</t>
  </si>
  <si>
    <t>A indigo coloured, L sized, Mandarin Collar Shirt</t>
  </si>
  <si>
    <t>A indigo coloured, XL sized, Mandarin Collar Shirt</t>
  </si>
  <si>
    <t>A violet coloured, XS sized, Mandarin Collar Shirt</t>
  </si>
  <si>
    <t>A violet coloured, S sized, Mandarin Collar Shirt</t>
  </si>
  <si>
    <t>A violet coloured, M sized, Mandarin Collar Shirt</t>
  </si>
  <si>
    <t>A violet coloured, L sized, Mandarin Collar Shirt</t>
  </si>
  <si>
    <t>A violet coloured, XL sized, Mandarin Collar Shirt</t>
  </si>
  <si>
    <t>Henley</t>
  </si>
  <si>
    <t>A red coloured, XS sized, Henley Shirt</t>
  </si>
  <si>
    <t>A red coloured, S sized, Henley Shirt</t>
  </si>
  <si>
    <t>A red coloured, M sized, Henley Shirt</t>
  </si>
  <si>
    <t>A red coloured, L sized, Henley Shirt</t>
  </si>
  <si>
    <t>A red coloured, XL sized, Henley Shirt</t>
  </si>
  <si>
    <t>A orange coloured, XS sized, Henley Shirt</t>
  </si>
  <si>
    <t>A orange coloured, S sized, Henley Shirt</t>
  </si>
  <si>
    <t>A orange coloured, M sized, Henley Shirt</t>
  </si>
  <si>
    <t>A orange coloured, L sized, Henley Shirt</t>
  </si>
  <si>
    <t>A orange coloured, XL sized, Henley Shirt</t>
  </si>
  <si>
    <t>A yellow coloured, XS sized, Henley Shirt</t>
  </si>
  <si>
    <t>A yellow coloured, S sized, Henley Shirt</t>
  </si>
  <si>
    <t>A yellow coloured, M sized, Henley Shirt</t>
  </si>
  <si>
    <t>A yellow coloured, L sized, Henley Shirt</t>
  </si>
  <si>
    <t>A yellow coloured, XL sized, Henley Shirt</t>
  </si>
  <si>
    <t>A green coloured, XS sized, Henley Shirt</t>
  </si>
  <si>
    <t>A green coloured, S sized, Henley Shirt</t>
  </si>
  <si>
    <t>A green coloured, M sized, Henley Shirt</t>
  </si>
  <si>
    <t>A green coloured, L sized, Henley Shirt</t>
  </si>
  <si>
    <t>A green coloured, XL sized, Henley Shirt</t>
  </si>
  <si>
    <t>A blue coloured, XS sized, Henley Shirt</t>
  </si>
  <si>
    <t>A blue coloured, S sized, Henley Shirt</t>
  </si>
  <si>
    <t>A blue coloured, M sized, Henley Shirt</t>
  </si>
  <si>
    <t>A blue coloured, L sized, Henley Shirt</t>
  </si>
  <si>
    <t>A blue coloured, XL sized, Henley Shirt</t>
  </si>
  <si>
    <t>A indigo coloured, XS sized, Henley Shirt</t>
  </si>
  <si>
    <t>A indigo coloured, S sized, Henley Shirt</t>
  </si>
  <si>
    <t>A indigo coloured, M sized, Henley Shirt</t>
  </si>
  <si>
    <t>A indigo coloured, L sized, Henley Shirt</t>
  </si>
  <si>
    <t>A indigo coloured, XL sized, Henley Shirt</t>
  </si>
  <si>
    <t>A violet coloured, XS sized, Henley Shirt</t>
  </si>
  <si>
    <t>A violet coloured, S sized, Henley Shirt</t>
  </si>
  <si>
    <t>A violet coloured, M sized, Henley Shirt</t>
  </si>
  <si>
    <t>A violet coloured, L sized, Henley Shirt</t>
  </si>
  <si>
    <t>A violet coloured, XL sized, Henley Shirt</t>
  </si>
  <si>
    <t>Casual Slim Fit</t>
  </si>
  <si>
    <t>A red coloured, XS sized, Casual Slim Fit Shirt</t>
  </si>
  <si>
    <t>A red coloured, S sized, Casual Slim Fit Shirt</t>
  </si>
  <si>
    <t>A red coloured, M sized, Casual Slim Fit Shirt</t>
  </si>
  <si>
    <t>A red coloured, L sized, Casual Slim Fit Shirt</t>
  </si>
  <si>
    <t>A red coloured, XL sized, Casual Slim Fit Shirt</t>
  </si>
  <si>
    <t>A orange coloured, XS sized, Casual Slim Fit Shirt</t>
  </si>
  <si>
    <t>A orange coloured, S sized, Casual Slim Fit Shirt</t>
  </si>
  <si>
    <t>A orange coloured, M sized, Casual Slim Fit Shirt</t>
  </si>
  <si>
    <t>A orange coloured, L sized, Casual Slim Fit Shirt</t>
  </si>
  <si>
    <t>A orange coloured, XL sized, Casual Slim Fit Shirt</t>
  </si>
  <si>
    <t>A yellow coloured, XS sized, Casual Slim Fit Shirt</t>
  </si>
  <si>
    <t>A yellow coloured, S sized, Casual Slim Fit Shirt</t>
  </si>
  <si>
    <t>A yellow coloured, M sized, Casual Slim Fit Shirt</t>
  </si>
  <si>
    <t>A yellow coloured, L sized, Casual Slim Fit Shirt</t>
  </si>
  <si>
    <t>A yellow coloured, XL sized, Casual Slim Fit Shirt</t>
  </si>
  <si>
    <t>A green coloured, XS sized, Casual Slim Fit Shirt</t>
  </si>
  <si>
    <t>A green coloured, S sized, Casual Slim Fit Shirt</t>
  </si>
  <si>
    <t>A green coloured, M sized, Casual Slim Fit Shirt</t>
  </si>
  <si>
    <t>A green coloured, L sized, Casual Slim Fit Shirt</t>
  </si>
  <si>
    <t>A green coloured, XL sized, Casual Slim Fit Shirt</t>
  </si>
  <si>
    <t>A blue coloured, XS sized, Casual Slim Fit Shirt</t>
  </si>
  <si>
    <t>A blue coloured, S sized, Casual Slim Fit Shirt</t>
  </si>
  <si>
    <t>A blue coloured, M sized, Casual Slim Fit Shirt</t>
  </si>
  <si>
    <t>A blue coloured, L sized, Casual Slim Fit Shirt</t>
  </si>
  <si>
    <t>A blue coloured, XL sized, Casual Slim Fit Shirt</t>
  </si>
  <si>
    <t>A indigo coloured, XS sized, Casual Slim Fit Shirt</t>
  </si>
  <si>
    <t>A indigo coloured, S sized, Casual Slim Fit Shirt</t>
  </si>
  <si>
    <t>A indigo coloured, M sized, Casual Slim Fit Shirt</t>
  </si>
  <si>
    <t>A indigo coloured, L sized, Casual Slim Fit Shirt</t>
  </si>
  <si>
    <t>A indigo coloured, XL sized, Casual Slim Fit Shirt</t>
  </si>
  <si>
    <t>A violet coloured, XS sized, Casual Slim Fit Shirt</t>
  </si>
  <si>
    <t>A violet coloured, S sized, Casual Slim Fit Shirt</t>
  </si>
  <si>
    <t>A violet coloured, M sized, Casual Slim Fit Shirt</t>
  </si>
  <si>
    <t>A violet coloured, L sized, Casual Slim Fit Shirt</t>
  </si>
  <si>
    <t>A violet coloured, XL sized, Casual Slim Fit Shirt</t>
  </si>
  <si>
    <t>Jacket</t>
  </si>
  <si>
    <t>A red coloured, XS sized, Denim Jacket</t>
  </si>
  <si>
    <t>A red coloured, S sized, Denim Jacket</t>
  </si>
  <si>
    <t>A red coloured, M sized, Denim Jacket</t>
  </si>
  <si>
    <t>A red coloured, L sized, Denim Jacket</t>
  </si>
  <si>
    <t>A red coloured, XL sized, Denim Jacket</t>
  </si>
  <si>
    <t>A orange coloured, XS sized, Denim Jacket</t>
  </si>
  <si>
    <t>A orange coloured, S sized, Denim Jacket</t>
  </si>
  <si>
    <t>A orange coloured, M sized, Denim Jacket</t>
  </si>
  <si>
    <t>A orange coloured, L sized, Denim Jacket</t>
  </si>
  <si>
    <t>A orange coloured, XL sized, Denim Jacket</t>
  </si>
  <si>
    <t>A yellow coloured, XS sized, Denim Jacket</t>
  </si>
  <si>
    <t>A yellow coloured, S sized, Denim Jacket</t>
  </si>
  <si>
    <t>A yellow coloured, M sized, Denim Jacket</t>
  </si>
  <si>
    <t>A yellow coloured, L sized, Denim Jacket</t>
  </si>
  <si>
    <t>A yellow coloured, XL sized, Denim Jacket</t>
  </si>
  <si>
    <t>A green coloured, XS sized, Denim Jacket</t>
  </si>
  <si>
    <t>A green coloured, S sized, Denim Jacket</t>
  </si>
  <si>
    <t>A green coloured, M sized, Denim Jacket</t>
  </si>
  <si>
    <t>A green coloured, L sized, Denim Jacket</t>
  </si>
  <si>
    <t>A green coloured, XL sized, Denim Jacket</t>
  </si>
  <si>
    <t>A blue coloured, XS sized, Denim Jacket</t>
  </si>
  <si>
    <t>A blue coloured, S sized, Denim Jacket</t>
  </si>
  <si>
    <t>A blue coloured, M sized, Denim Jacket</t>
  </si>
  <si>
    <t>A blue coloured, L sized, Denim Jacket</t>
  </si>
  <si>
    <t>A blue coloured, XL sized, Denim Jacket</t>
  </si>
  <si>
    <t>A indigo coloured, XS sized, Denim Jacket</t>
  </si>
  <si>
    <t>A indigo coloured, S sized, Denim Jacket</t>
  </si>
  <si>
    <t>A indigo coloured, M sized, Denim Jacket</t>
  </si>
  <si>
    <t>A indigo coloured, L sized, Denim Jacket</t>
  </si>
  <si>
    <t>A indigo coloured, XL sized, Denim Jacket</t>
  </si>
  <si>
    <t>A violet coloured, XS sized, Denim Jacket</t>
  </si>
  <si>
    <t>A violet coloured, S sized, Denim Jacket</t>
  </si>
  <si>
    <t>A violet coloured, M sized, Denim Jacket</t>
  </si>
  <si>
    <t>A violet coloured, L sized, Denim Jacket</t>
  </si>
  <si>
    <t>A violet coloured, XL sized, Denim Jacket</t>
  </si>
  <si>
    <t>Puffer</t>
  </si>
  <si>
    <t>A red coloured, XS sized, Puffer Jacket</t>
  </si>
  <si>
    <t>A red coloured, S sized, Puffer Jacket</t>
  </si>
  <si>
    <t>A red coloured, M sized, Puffer Jacket</t>
  </si>
  <si>
    <t>A red coloured, L sized, Puffer Jacket</t>
  </si>
  <si>
    <t>A red coloured, XL sized, Puffer Jacket</t>
  </si>
  <si>
    <t>A orange coloured, XS sized, Puffer Jacket</t>
  </si>
  <si>
    <t>A orange coloured, S sized, Puffer Jacket</t>
  </si>
  <si>
    <t>A orange coloured, M sized, Puffer Jacket</t>
  </si>
  <si>
    <t>A orange coloured, L sized, Puffer Jacket</t>
  </si>
  <si>
    <t>A orange coloured, XL sized, Puffer Jacket</t>
  </si>
  <si>
    <t>A yellow coloured, XS sized, Puffer Jacket</t>
  </si>
  <si>
    <t>A yellow coloured, S sized, Puffer Jacket</t>
  </si>
  <si>
    <t>A yellow coloured, M sized, Puffer Jacket</t>
  </si>
  <si>
    <t>A yellow coloured, L sized, Puffer Jacket</t>
  </si>
  <si>
    <t>A yellow coloured, XL sized, Puffer Jacket</t>
  </si>
  <si>
    <t>A green coloured, XS sized, Puffer Jacket</t>
  </si>
  <si>
    <t>A green coloured, S sized, Puffer Jacket</t>
  </si>
  <si>
    <t>A green coloured, M sized, Puffer Jacket</t>
  </si>
  <si>
    <t>A green coloured, L sized, Puffer Jacket</t>
  </si>
  <si>
    <t>A green coloured, XL sized, Puffer Jacket</t>
  </si>
  <si>
    <t>A blue coloured, XS sized, Puffer Jacket</t>
  </si>
  <si>
    <t>A blue coloured, S sized, Puffer Jacket</t>
  </si>
  <si>
    <t>A blue coloured, M sized, Puffer Jacket</t>
  </si>
  <si>
    <t>A blue coloured, L sized, Puffer Jacket</t>
  </si>
  <si>
    <t>A blue coloured, XL sized, Puffer Jacket</t>
  </si>
  <si>
    <t>A indigo coloured, XS sized, Puffer Jacket</t>
  </si>
  <si>
    <t>A indigo coloured, S sized, Puffer Jacket</t>
  </si>
  <si>
    <t>A indigo coloured, M sized, Puffer Jacket</t>
  </si>
  <si>
    <t>A indigo coloured, L sized, Puffer Jacket</t>
  </si>
  <si>
    <t>A indigo coloured, XL sized, Puffer Jacket</t>
  </si>
  <si>
    <t>A violet coloured, XS sized, Puffer Jacket</t>
  </si>
  <si>
    <t>A violet coloured, S sized, Puffer Jacket</t>
  </si>
  <si>
    <t>A violet coloured, M sized, Puffer Jacket</t>
  </si>
  <si>
    <t>A violet coloured, L sized, Puffer Jacket</t>
  </si>
  <si>
    <t>A violet coloured, XL sized, Puffer Jacket</t>
  </si>
  <si>
    <t>Windbreaker</t>
  </si>
  <si>
    <t>A red coloured, XS sized, Windbreaker Jacket</t>
  </si>
  <si>
    <t>A red coloured, S sized, Windbreaker Jacket</t>
  </si>
  <si>
    <t>A red coloured, M sized, Windbreaker Jacket</t>
  </si>
  <si>
    <t>A red coloured, L sized, Windbreaker Jacket</t>
  </si>
  <si>
    <t>A red coloured, XL sized, Windbreaker Jacket</t>
  </si>
  <si>
    <t>A orange coloured, XS sized, Windbreaker Jacket</t>
  </si>
  <si>
    <t>A orange coloured, S sized, Windbreaker Jacket</t>
  </si>
  <si>
    <t>A orange coloured, M sized, Windbreaker Jacket</t>
  </si>
  <si>
    <t>A orange coloured, L sized, Windbreaker Jacket</t>
  </si>
  <si>
    <t>A orange coloured, XL sized, Windbreaker Jacket</t>
  </si>
  <si>
    <t>A yellow coloured, XS sized, Windbreaker Jacket</t>
  </si>
  <si>
    <t>A yellow coloured, S sized, Windbreaker Jacket</t>
  </si>
  <si>
    <t>A yellow coloured, M sized, Windbreaker Jacket</t>
  </si>
  <si>
    <t>A yellow coloured, L sized, Windbreaker Jacket</t>
  </si>
  <si>
    <t>A yellow coloured, XL sized, Windbreaker Jacket</t>
  </si>
  <si>
    <t>A green coloured, XS sized, Windbreaker Jacket</t>
  </si>
  <si>
    <t>A green coloured, S sized, Windbreaker Jacket</t>
  </si>
  <si>
    <t>A green coloured, M sized, Windbreaker Jacket</t>
  </si>
  <si>
    <t>A green coloured, L sized, Windbreaker Jacket</t>
  </si>
  <si>
    <t>A green coloured, XL sized, Windbreaker Jacket</t>
  </si>
  <si>
    <t>A blue coloured, XS sized, Windbreaker Jacket</t>
  </si>
  <si>
    <t>A blue coloured, S sized, Windbreaker Jacket</t>
  </si>
  <si>
    <t>A blue coloured, M sized, Windbreaker Jacket</t>
  </si>
  <si>
    <t>A blue coloured, L sized, Windbreaker Jacket</t>
  </si>
  <si>
    <t>A blue coloured, XL sized, Windbreaker Jacket</t>
  </si>
  <si>
    <t>A indigo coloured, XS sized, Windbreaker Jacket</t>
  </si>
  <si>
    <t>A indigo coloured, S sized, Windbreaker Jacket</t>
  </si>
  <si>
    <t>A indigo coloured, M sized, Windbreaker Jacket</t>
  </si>
  <si>
    <t>A indigo coloured, L sized, Windbreaker Jacket</t>
  </si>
  <si>
    <t>A indigo coloured, XL sized, Windbreaker Jacket</t>
  </si>
  <si>
    <t>A violet coloured, XS sized, Windbreaker Jacket</t>
  </si>
  <si>
    <t>A violet coloured, S sized, Windbreaker Jacket</t>
  </si>
  <si>
    <t>A violet coloured, M sized, Windbreaker Jacket</t>
  </si>
  <si>
    <t>A violet coloured, L sized, Windbreaker Jacket</t>
  </si>
  <si>
    <t>A violet coloured, XL sized, Windbreaker Jacket</t>
  </si>
  <si>
    <t>Leather</t>
  </si>
  <si>
    <t>A red coloured, XS sized, Leather Jacket</t>
  </si>
  <si>
    <t>A red coloured, S sized, Leather Jacket</t>
  </si>
  <si>
    <t>A red coloured, M sized, Leather Jacket</t>
  </si>
  <si>
    <t>A red coloured, L sized, Leather Jacket</t>
  </si>
  <si>
    <t>A red coloured, XL sized, Leather Jacket</t>
  </si>
  <si>
    <t>A orange coloured, XS sized, Leather Jacket</t>
  </si>
  <si>
    <t>A orange coloured, S sized, Leather Jacket</t>
  </si>
  <si>
    <t>A orange coloured, M sized, Leather Jacket</t>
  </si>
  <si>
    <t>A orange coloured, L sized, Leather Jacket</t>
  </si>
  <si>
    <t>A orange coloured, XL sized, Leather Jacket</t>
  </si>
  <si>
    <t>A yellow coloured, XS sized, Leather Jacket</t>
  </si>
  <si>
    <t>A yellow coloured, S sized, Leather Jacket</t>
  </si>
  <si>
    <t>A yellow coloured, M sized, Leather Jacket</t>
  </si>
  <si>
    <t>A yellow coloured, L sized, Leather Jacket</t>
  </si>
  <si>
    <t>A yellow coloured, XL sized, Leather Jacket</t>
  </si>
  <si>
    <t>A green coloured, XS sized, Leather Jacket</t>
  </si>
  <si>
    <t>A green coloured, S sized, Leather Jacket</t>
  </si>
  <si>
    <t>A green coloured, M sized, Leather Jacket</t>
  </si>
  <si>
    <t>A green coloured, L sized, Leather Jacket</t>
  </si>
  <si>
    <t>A green coloured, XL sized, Leather Jacket</t>
  </si>
  <si>
    <t>A blue coloured, XS sized, Leather Jacket</t>
  </si>
  <si>
    <t>A blue coloured, S sized, Leather Jacket</t>
  </si>
  <si>
    <t>A blue coloured, M sized, Leather Jacket</t>
  </si>
  <si>
    <t>A blue coloured, L sized, Leather Jacket</t>
  </si>
  <si>
    <t>A blue coloured, XL sized, Leather Jacket</t>
  </si>
  <si>
    <t>A indigo coloured, XS sized, Leather Jacket</t>
  </si>
  <si>
    <t>A indigo coloured, S sized, Leather Jacket</t>
  </si>
  <si>
    <t>A indigo coloured, M sized, Leather Jacket</t>
  </si>
  <si>
    <t>A indigo coloured, L sized, Leather Jacket</t>
  </si>
  <si>
    <t>A indigo coloured, XL sized, Leather Jacket</t>
  </si>
  <si>
    <t>A violet coloured, XS sized, Leather Jacket</t>
  </si>
  <si>
    <t>A violet coloured, S sized, Leather Jacket</t>
  </si>
  <si>
    <t>A violet coloured, M sized, Leather Jacket</t>
  </si>
  <si>
    <t>A violet coloured, L sized, Leather Jacket</t>
  </si>
  <si>
    <t>A violet coloured, XL sized, Leather Jacket</t>
  </si>
  <si>
    <t>Bomber</t>
  </si>
  <si>
    <t>A red coloured, XS sized, Bomber Jacket</t>
  </si>
  <si>
    <t>A red coloured, S sized, Bomber Jacket</t>
  </si>
  <si>
    <t>A red coloured, M sized, Bomber Jacket</t>
  </si>
  <si>
    <t>A red coloured, L sized, Bomber Jacket</t>
  </si>
  <si>
    <t>A red coloured, XL sized, Bomber Jacket</t>
  </si>
  <si>
    <t>A orange coloured, XS sized, Bomber Jacket</t>
  </si>
  <si>
    <t>A orange coloured, S sized, Bomber Jacket</t>
  </si>
  <si>
    <t>A orange coloured, M sized, Bomber Jacket</t>
  </si>
  <si>
    <t>A orange coloured, L sized, Bomber Jacket</t>
  </si>
  <si>
    <t>A orange coloured, XL sized, Bomber Jacket</t>
  </si>
  <si>
    <t>A yellow coloured, XS sized, Bomber Jacket</t>
  </si>
  <si>
    <t>A yellow coloured, S sized, Bomber Jacket</t>
  </si>
  <si>
    <t>A yellow coloured, M sized, Bomber Jacket</t>
  </si>
  <si>
    <t>A yellow coloured, L sized, Bomber Jacket</t>
  </si>
  <si>
    <t>A yellow coloured, XL sized, Bomber Jacket</t>
  </si>
  <si>
    <t>A green coloured, XS sized, Bomber Jacket</t>
  </si>
  <si>
    <t>A green coloured, S sized, Bomber Jacket</t>
  </si>
  <si>
    <t>A green coloured, M sized, Bomber Jacket</t>
  </si>
  <si>
    <t>A green coloured, L sized, Bomber Jacket</t>
  </si>
  <si>
    <t>A green coloured, XL sized, Bomber Jacket</t>
  </si>
  <si>
    <t>A blue coloured, XS sized, Bomber Jacket</t>
  </si>
  <si>
    <t>A blue coloured, S sized, Bomber Jacket</t>
  </si>
  <si>
    <t>A blue coloured, M sized, Bomber Jacket</t>
  </si>
  <si>
    <t>A blue coloured, L sized, Bomber Jacket</t>
  </si>
  <si>
    <t>A blue coloured, XL sized, Bomber Jacket</t>
  </si>
  <si>
    <t>A indigo coloured, XS sized, Bomber Jacket</t>
  </si>
  <si>
    <t>A indigo coloured, S sized, Bomber Jacket</t>
  </si>
  <si>
    <t>A indigo coloured, M sized, Bomber Jacket</t>
  </si>
  <si>
    <t>A indigo coloured, L sized, Bomber Jacket</t>
  </si>
  <si>
    <t>A indigo coloured, XL sized, Bomber Jacket</t>
  </si>
  <si>
    <t>A violet coloured, XS sized, Bomber Jacket</t>
  </si>
  <si>
    <t>A violet coloured, S sized, Bomber Jacket</t>
  </si>
  <si>
    <t>A violet coloured, M sized, Bomber Jacket</t>
  </si>
  <si>
    <t>A violet coloured, L sized, Bomber Jacket</t>
  </si>
  <si>
    <t>A violet coloured, XL sized, Bomber Jacket</t>
  </si>
  <si>
    <t>Cardigan</t>
  </si>
  <si>
    <t>A red coloured, XS sized, Cardigan Jacket</t>
  </si>
  <si>
    <t>A red coloured, S sized, Cardigan Jacket</t>
  </si>
  <si>
    <t>A red coloured, M sized, Cardigan Jacket</t>
  </si>
  <si>
    <t>A red coloured, L sized, Cardigan Jacket</t>
  </si>
  <si>
    <t>A red coloured, XL sized, Cardigan Jacket</t>
  </si>
  <si>
    <t>A orange coloured, XS sized, Cardigan Jacket</t>
  </si>
  <si>
    <t>A orange coloured, S sized, Cardigan Jacket</t>
  </si>
  <si>
    <t>A orange coloured, M sized, Cardigan Jacket</t>
  </si>
  <si>
    <t>A orange coloured, L sized, Cardigan Jacket</t>
  </si>
  <si>
    <t>A orange coloured, XL sized, Cardigan Jacket</t>
  </si>
  <si>
    <t>A yellow coloured, XS sized, Cardigan Jacket</t>
  </si>
  <si>
    <t>A yellow coloured, S sized, Cardigan Jacket</t>
  </si>
  <si>
    <t>A yellow coloured, M sized, Cardigan Jacket</t>
  </si>
  <si>
    <t>A yellow coloured, L sized, Cardigan Jacket</t>
  </si>
  <si>
    <t>A yellow coloured, XL sized, Cardigan Jacket</t>
  </si>
  <si>
    <t>A green coloured, XS sized, Cardigan Jacket</t>
  </si>
  <si>
    <t>A green coloured, S sized, Cardigan Jacket</t>
  </si>
  <si>
    <t>A green coloured, M sized, Cardigan Jacket</t>
  </si>
  <si>
    <t>A green coloured, L sized, Cardigan Jacket</t>
  </si>
  <si>
    <t>A green coloured, XL sized, Cardigan Jacket</t>
  </si>
  <si>
    <t>A blue coloured, XS sized, Cardigan Jacket</t>
  </si>
  <si>
    <t>A blue coloured, S sized, Cardigan Jacket</t>
  </si>
  <si>
    <t>A blue coloured, M sized, Cardigan Jacket</t>
  </si>
  <si>
    <t>A blue coloured, L sized, Cardigan Jacket</t>
  </si>
  <si>
    <t>A blue coloured, XL sized, Cardigan Jacket</t>
  </si>
  <si>
    <t>A indigo coloured, XS sized, Cardigan Jacket</t>
  </si>
  <si>
    <t>A indigo coloured, S sized, Cardigan Jacket</t>
  </si>
  <si>
    <t>A indigo coloured, M sized, Cardigan Jacket</t>
  </si>
  <si>
    <t>A indigo coloured, L sized, Cardigan Jacket</t>
  </si>
  <si>
    <t>A indigo coloured, XL sized, Cardigan Jacket</t>
  </si>
  <si>
    <t>A violet coloured, XS sized, Cardigan Jacket</t>
  </si>
  <si>
    <t>A violet coloured, S sized, Cardigan Jacket</t>
  </si>
  <si>
    <t>A violet coloured, M sized, Cardigan Jacket</t>
  </si>
  <si>
    <t>A violet coloured, L sized, Cardigan Jacket</t>
  </si>
  <si>
    <t>A violet coloured, XL sized, Cardigan Jacket</t>
  </si>
  <si>
    <t>Coach</t>
  </si>
  <si>
    <t>A red coloured, XS sized, Coach Jacket</t>
  </si>
  <si>
    <t>A red coloured, S sized, Coach Jacket</t>
  </si>
  <si>
    <t>A red coloured, M sized, Coach Jacket</t>
  </si>
  <si>
    <t>A red coloured, L sized, Coach Jacket</t>
  </si>
  <si>
    <t>A red coloured, XL sized, Coach Jacket</t>
  </si>
  <si>
    <t>A orange coloured, XS sized, Coach Jacket</t>
  </si>
  <si>
    <t>A orange coloured, S sized, Coach Jacket</t>
  </si>
  <si>
    <t>A orange coloured, M sized, Coach Jacket</t>
  </si>
  <si>
    <t>A orange coloured, L sized, Coach Jacket</t>
  </si>
  <si>
    <t>A orange coloured, XL sized, Coach Jacket</t>
  </si>
  <si>
    <t>A yellow coloured, XS sized, Coach Jacket</t>
  </si>
  <si>
    <t>A yellow coloured, S sized, Coach Jacket</t>
  </si>
  <si>
    <t>A yellow coloured, M sized, Coach Jacket</t>
  </si>
  <si>
    <t>A yellow coloured, L sized, Coach Jacket</t>
  </si>
  <si>
    <t>A yellow coloured, XL sized, Coach Jacket</t>
  </si>
  <si>
    <t>A green coloured, XS sized, Coach Jacket</t>
  </si>
  <si>
    <t>A green coloured, S sized, Coach Jacket</t>
  </si>
  <si>
    <t>A green coloured, M sized, Coach Jacket</t>
  </si>
  <si>
    <t>A green coloured, L sized, Coach Jacket</t>
  </si>
  <si>
    <t>A green coloured, XL sized, Coach Jacket</t>
  </si>
  <si>
    <t>A blue coloured, XS sized, Coach Jacket</t>
  </si>
  <si>
    <t>A blue coloured, S sized, Coach Jacket</t>
  </si>
  <si>
    <t>A blue coloured, M sized, Coach Jacket</t>
  </si>
  <si>
    <t>A blue coloured, L sized, Coach Jacket</t>
  </si>
  <si>
    <t>A blue coloured, XL sized, Coach Jacket</t>
  </si>
  <si>
    <t>A indigo coloured, XS sized, Coach Jacket</t>
  </si>
  <si>
    <t>A indigo coloured, S sized, Coach Jacket</t>
  </si>
  <si>
    <t>A indigo coloured, M sized, Coach Jacket</t>
  </si>
  <si>
    <t>A indigo coloured, L sized, Coach Jacket</t>
  </si>
  <si>
    <t>A indigo coloured, XL sized, Coach Jacket</t>
  </si>
  <si>
    <t>A violet coloured, XS sized, Coach Jacket</t>
  </si>
  <si>
    <t>A violet coloured, S sized, Coach Jacket</t>
  </si>
  <si>
    <t>A violet coloured, M sized, Coach Jacket</t>
  </si>
  <si>
    <t>A violet coloured, L sized, Coach Jacket</t>
  </si>
  <si>
    <t>A violet coloured, XL sized, Coach Jacket</t>
  </si>
  <si>
    <t>Parka</t>
  </si>
  <si>
    <t>A red coloured, XS sized, Parka Jacket</t>
  </si>
  <si>
    <t>A red coloured, S sized, Parka Jacket</t>
  </si>
  <si>
    <t>A red coloured, M sized, Parka Jacket</t>
  </si>
  <si>
    <t>A red coloured, L sized, Parka Jacket</t>
  </si>
  <si>
    <t>A red coloured, XL sized, Parka Jacket</t>
  </si>
  <si>
    <t>A orange coloured, XS sized, Parka Jacket</t>
  </si>
  <si>
    <t>A orange coloured, S sized, Parka Jacket</t>
  </si>
  <si>
    <t>A orange coloured, M sized, Parka Jacket</t>
  </si>
  <si>
    <t>A orange coloured, L sized, Parka Jacket</t>
  </si>
  <si>
    <t>A orange coloured, XL sized, Parka Jacket</t>
  </si>
  <si>
    <t>A yellow coloured, XS sized, Parka Jacket</t>
  </si>
  <si>
    <t>A yellow coloured, S sized, Parka Jacket</t>
  </si>
  <si>
    <t>A yellow coloured, M sized, Parka Jacket</t>
  </si>
  <si>
    <t>A yellow coloured, L sized, Parka Jacket</t>
  </si>
  <si>
    <t>A yellow coloured, XL sized, Parka Jacket</t>
  </si>
  <si>
    <t>A green coloured, XS sized, Parka Jacket</t>
  </si>
  <si>
    <t>A green coloured, S sized, Parka Jacket</t>
  </si>
  <si>
    <t>A green coloured, M sized, Parka Jacket</t>
  </si>
  <si>
    <t>A green coloured, L sized, Parka Jacket</t>
  </si>
  <si>
    <t>A green coloured, XL sized, Parka Jacket</t>
  </si>
  <si>
    <t>A blue coloured, XS sized, Parka Jacket</t>
  </si>
  <si>
    <t>A blue coloured, S sized, Parka Jacket</t>
  </si>
  <si>
    <t>A blue coloured, M sized, Parka Jacket</t>
  </si>
  <si>
    <t>A blue coloured, L sized, Parka Jacket</t>
  </si>
  <si>
    <t>A blue coloured, XL sized, Parka Jacket</t>
  </si>
  <si>
    <t>A indigo coloured, XS sized, Parka Jacket</t>
  </si>
  <si>
    <t>A indigo coloured, S sized, Parka Jacket</t>
  </si>
  <si>
    <t>A indigo coloured, M sized, Parka Jacket</t>
  </si>
  <si>
    <t>A indigo coloured, L sized, Parka Jacket</t>
  </si>
  <si>
    <t>A indigo coloured, XL sized, Parka Jacket</t>
  </si>
  <si>
    <t>A violet coloured, XS sized, Parka Jacket</t>
  </si>
  <si>
    <t>A violet coloured, S sized, Parka Jacket</t>
  </si>
  <si>
    <t>A violet coloured, M sized, Parka Jacket</t>
  </si>
  <si>
    <t>A violet coloured, L sized, Parka Jacket</t>
  </si>
  <si>
    <t>A violet coloured, XL sized, Parka Jacket</t>
  </si>
  <si>
    <t>Trench Coat</t>
  </si>
  <si>
    <t>A red coloured, XS sized, Trench Coat Jacket</t>
  </si>
  <si>
    <t>A red coloured, S sized, Trench Coat Jacket</t>
  </si>
  <si>
    <t>A red coloured, M sized, Trench Coat Jacket</t>
  </si>
  <si>
    <t>A red coloured, L sized, Trench Coat Jacket</t>
  </si>
  <si>
    <t>A red coloured, XL sized, Trench Coat Jacket</t>
  </si>
  <si>
    <t>A orange coloured, XS sized, Trench Coat Jacket</t>
  </si>
  <si>
    <t>A orange coloured, S sized, Trench Coat Jacket</t>
  </si>
  <si>
    <t>A orange coloured, M sized, Trench Coat Jacket</t>
  </si>
  <si>
    <t>A orange coloured, L sized, Trench Coat Jacket</t>
  </si>
  <si>
    <t>A orange coloured, XL sized, Trench Coat Jacket</t>
  </si>
  <si>
    <t>A yellow coloured, XS sized, Trench Coat Jacket</t>
  </si>
  <si>
    <t>A yellow coloured, S sized, Trench Coat Jacket</t>
  </si>
  <si>
    <t>A yellow coloured, M sized, Trench Coat Jacket</t>
  </si>
  <si>
    <t>A yellow coloured, L sized, Trench Coat Jacket</t>
  </si>
  <si>
    <t>A yellow coloured, XL sized, Trench Coat Jacket</t>
  </si>
  <si>
    <t>A green coloured, XS sized, Trench Coat Jacket</t>
  </si>
  <si>
    <t>A green coloured, S sized, Trench Coat Jacket</t>
  </si>
  <si>
    <t>A green coloured, M sized, Trench Coat Jacket</t>
  </si>
  <si>
    <t>A green coloured, L sized, Trench Coat Jacket</t>
  </si>
  <si>
    <t>A green coloured, XL sized, Trench Coat Jacket</t>
  </si>
  <si>
    <t>A blue coloured, XS sized, Trench Coat Jacket</t>
  </si>
  <si>
    <t>A blue coloured, S sized, Trench Coat Jacket</t>
  </si>
  <si>
    <t>A blue coloured, M sized, Trench Coat Jacket</t>
  </si>
  <si>
    <t>A blue coloured, L sized, Trench Coat Jacket</t>
  </si>
  <si>
    <t>A blue coloured, XL sized, Trench Coat Jacket</t>
  </si>
  <si>
    <t>A indigo coloured, XS sized, Trench Coat Jacket</t>
  </si>
  <si>
    <t>A indigo coloured, S sized, Trench Coat Jacket</t>
  </si>
  <si>
    <t>A indigo coloured, M sized, Trench Coat Jacket</t>
  </si>
  <si>
    <t>A indigo coloured, L sized, Trench Coat Jacket</t>
  </si>
  <si>
    <t>A indigo coloured, XL sized, Trench Coat Jacket</t>
  </si>
  <si>
    <t>A violet coloured, XS sized, Trench Coat Jacket</t>
  </si>
  <si>
    <t>A violet coloured, S sized, Trench Coat Jacket</t>
  </si>
  <si>
    <t>A violet coloured, M sized, Trench Coat Jacket</t>
  </si>
  <si>
    <t>A violet coloured, L sized, Trench Coat Jacket</t>
  </si>
  <si>
    <t>A violet coloured, XL sized, Trench Coat Jacket</t>
  </si>
  <si>
    <t>Peacoat</t>
  </si>
  <si>
    <t>A red coloured, XS sized, Peacoat Jacket</t>
  </si>
  <si>
    <t>A red coloured, S sized, Peacoat Jacket</t>
  </si>
  <si>
    <t>A red coloured, M sized, Peacoat Jacket</t>
  </si>
  <si>
    <t>A red coloured, L sized, Peacoat Jacket</t>
  </si>
  <si>
    <t>A red coloured, XL sized, Peacoat Jacket</t>
  </si>
  <si>
    <t>A orange coloured, XS sized, Peacoat Jacket</t>
  </si>
  <si>
    <t>A orange coloured, S sized, Peacoat Jacket</t>
  </si>
  <si>
    <t>A orange coloured, M sized, Peacoat Jacket</t>
  </si>
  <si>
    <t>A orange coloured, L sized, Peacoat Jacket</t>
  </si>
  <si>
    <t>A orange coloured, XL sized, Peacoat Jacket</t>
  </si>
  <si>
    <t>A yellow coloured, XS sized, Peacoat Jacket</t>
  </si>
  <si>
    <t>A yellow coloured, S sized, Peacoat Jacket</t>
  </si>
  <si>
    <t>A yellow coloured, M sized, Peacoat Jacket</t>
  </si>
  <si>
    <t>A yellow coloured, L sized, Peacoat Jacket</t>
  </si>
  <si>
    <t>A yellow coloured, XL sized, Peacoat Jacket</t>
  </si>
  <si>
    <t>A green coloured, XS sized, Peacoat Jacket</t>
  </si>
  <si>
    <t>A green coloured, S sized, Peacoat Jacket</t>
  </si>
  <si>
    <t>A green coloured, M sized, Peacoat Jacket</t>
  </si>
  <si>
    <t>A green coloured, L sized, Peacoat Jacket</t>
  </si>
  <si>
    <t>A green coloured, XL sized, Peacoat Jacket</t>
  </si>
  <si>
    <t>A blue coloured, XS sized, Peacoat Jacket</t>
  </si>
  <si>
    <t>A blue coloured, S sized, Peacoat Jacket</t>
  </si>
  <si>
    <t>A blue coloured, M sized, Peacoat Jacket</t>
  </si>
  <si>
    <t>A blue coloured, L sized, Peacoat Jacket</t>
  </si>
  <si>
    <t>A blue coloured, XL sized, Peacoat Jacket</t>
  </si>
  <si>
    <t>A indigo coloured, XS sized, Peacoat Jacket</t>
  </si>
  <si>
    <t>A indigo coloured, S sized, Peacoat Jacket</t>
  </si>
  <si>
    <t>A indigo coloured, M sized, Peacoat Jacket</t>
  </si>
  <si>
    <t>A indigo coloured, L sized, Peacoat Jacket</t>
  </si>
  <si>
    <t>A indigo coloured, XL sized, Peacoat Jacket</t>
  </si>
  <si>
    <t>A violet coloured, XS sized, Peacoat Jacket</t>
  </si>
  <si>
    <t>A violet coloured, S sized, Peacoat Jacket</t>
  </si>
  <si>
    <t>A violet coloured, M sized, Peacoat Jacket</t>
  </si>
  <si>
    <t>A violet coloured, L sized, Peacoat Jacket</t>
  </si>
  <si>
    <t>A violet coloured, XL sized, Peacoat Jacket</t>
  </si>
  <si>
    <t>Pullover</t>
  </si>
  <si>
    <t>A red coloured, XS sized, Pullover Jacket</t>
  </si>
  <si>
    <t>A red coloured, S sized, Pullover Jacket</t>
  </si>
  <si>
    <t>A red coloured, M sized, Pullover Jacket</t>
  </si>
  <si>
    <t>A red coloured, L sized, Pullover Jacket</t>
  </si>
  <si>
    <t>A red coloured, XL sized, Pullover Jacket</t>
  </si>
  <si>
    <t>A orange coloured, XS sized, Pullover Jacket</t>
  </si>
  <si>
    <t>A orange coloured, S sized, Pullover Jacket</t>
  </si>
  <si>
    <t>A orange coloured, M sized, Pullover Jacket</t>
  </si>
  <si>
    <t>A orange coloured, L sized, Pullover Jacket</t>
  </si>
  <si>
    <t>A orange coloured, XL sized, Pullover Jacket</t>
  </si>
  <si>
    <t>A yellow coloured, XS sized, Pullover Jacket</t>
  </si>
  <si>
    <t>A yellow coloured, S sized, Pullover Jacket</t>
  </si>
  <si>
    <t>A yellow coloured, M sized, Pullover Jacket</t>
  </si>
  <si>
    <t>A yellow coloured, L sized, Pullover Jacket</t>
  </si>
  <si>
    <t>A yellow coloured, XL sized, Pullover Jacket</t>
  </si>
  <si>
    <t>A green coloured, XS sized, Pullover Jacket</t>
  </si>
  <si>
    <t>A green coloured, S sized, Pullover Jacket</t>
  </si>
  <si>
    <t>A green coloured, M sized, Pullover Jacket</t>
  </si>
  <si>
    <t>A green coloured, L sized, Pullover Jacket</t>
  </si>
  <si>
    <t>A green coloured, XL sized, Pullover Jacket</t>
  </si>
  <si>
    <t>A blue coloured, XS sized, Pullover Jacket</t>
  </si>
  <si>
    <t>A blue coloured, S sized, Pullover Jacket</t>
  </si>
  <si>
    <t>A blue coloured, M sized, Pullover Jacket</t>
  </si>
  <si>
    <t>A blue coloured, L sized, Pullover Jacket</t>
  </si>
  <si>
    <t>A blue coloured, XL sized, Pullover Jacket</t>
  </si>
  <si>
    <t>A indigo coloured, XS sized, Pullover Jacket</t>
  </si>
  <si>
    <t>A indigo coloured, S sized, Pullover Jacket</t>
  </si>
  <si>
    <t>A indigo coloured, M sized, Pullover Jacket</t>
  </si>
  <si>
    <t>A indigo coloured, L sized, Pullover Jacket</t>
  </si>
  <si>
    <t>A indigo coloured, XL sized, Pullover Jacket</t>
  </si>
  <si>
    <t>A violet coloured, XS sized, Pullover Jacket</t>
  </si>
  <si>
    <t>A violet coloured, S sized, Pullover Jacket</t>
  </si>
  <si>
    <t>A violet coloured, M sized, Pullover Jacket</t>
  </si>
  <si>
    <t>A violet coloured, L sized, Pullover Jacket</t>
  </si>
  <si>
    <t>A violet coloured, XL sized, Pullover Jacket</t>
  </si>
  <si>
    <t>Shearling</t>
  </si>
  <si>
    <t>A red coloured, XS sized, Shearling Jacket</t>
  </si>
  <si>
    <t>A red coloured, S sized, Shearling Jacket</t>
  </si>
  <si>
    <t>A red coloured, M sized, Shearling Jacket</t>
  </si>
  <si>
    <t>A red coloured, L sized, Shearling Jacket</t>
  </si>
  <si>
    <t>A red coloured, XL sized, Shearling Jacket</t>
  </si>
  <si>
    <t>A orange coloured, XS sized, Shearling Jacket</t>
  </si>
  <si>
    <t>A orange coloured, S sized, Shearling Jacket</t>
  </si>
  <si>
    <t>A orange coloured, M sized, Shearling Jacket</t>
  </si>
  <si>
    <t>A orange coloured, L sized, Shearling Jacket</t>
  </si>
  <si>
    <t>A orange coloured, XL sized, Shearling Jacket</t>
  </si>
  <si>
    <t>A yellow coloured, XS sized, Shearling Jacket</t>
  </si>
  <si>
    <t>A yellow coloured, S sized, Shearling Jacket</t>
  </si>
  <si>
    <t>A yellow coloured, M sized, Shearling Jacket</t>
  </si>
  <si>
    <t>A yellow coloured, L sized, Shearling Jacket</t>
  </si>
  <si>
    <t>A yellow coloured, XL sized, Shearling Jacket</t>
  </si>
  <si>
    <t>A green coloured, XS sized, Shearling Jacket</t>
  </si>
  <si>
    <t>A green coloured, S sized, Shearling Jacket</t>
  </si>
  <si>
    <t>A green coloured, M sized, Shearling Jacket</t>
  </si>
  <si>
    <t>A green coloured, L sized, Shearling Jacket</t>
  </si>
  <si>
    <t>A green coloured, XL sized, Shearling Jacket</t>
  </si>
  <si>
    <t>A blue coloured, XS sized, Shearling Jacket</t>
  </si>
  <si>
    <t>A blue coloured, S sized, Shearling Jacket</t>
  </si>
  <si>
    <t>A blue coloured, M sized, Shearling Jacket</t>
  </si>
  <si>
    <t>A blue coloured, L sized, Shearling Jacket</t>
  </si>
  <si>
    <t>A blue coloured, XL sized, Shearling Jacket</t>
  </si>
  <si>
    <t>A indigo coloured, XS sized, Shearling Jacket</t>
  </si>
  <si>
    <t>A indigo coloured, S sized, Shearling Jacket</t>
  </si>
  <si>
    <t>A indigo coloured, M sized, Shearling Jacket</t>
  </si>
  <si>
    <t>A indigo coloured, L sized, Shearling Jacket</t>
  </si>
  <si>
    <t>A indigo coloured, XL sized, Shearling Jacket</t>
  </si>
  <si>
    <t>A violet coloured, XS sized, Shearling Jacket</t>
  </si>
  <si>
    <t>A violet coloured, S sized, Shearling Jacket</t>
  </si>
  <si>
    <t>A violet coloured, M sized, Shearling Jacket</t>
  </si>
  <si>
    <t>A violet coloured, L sized, Shearling Jacket</t>
  </si>
  <si>
    <t>A violet coloured, XL sized, Shearling Jacket</t>
  </si>
  <si>
    <t>Trousers</t>
  </si>
  <si>
    <t>Chinos</t>
  </si>
  <si>
    <t>A red coloured, XS sized, Chinos Trousers</t>
  </si>
  <si>
    <t>A red coloured, S sized, Chinos Trousers</t>
  </si>
  <si>
    <t>A red coloured, M sized, Chinos Trousers</t>
  </si>
  <si>
    <t>A red coloured, L sized, Chinos Trousers</t>
  </si>
  <si>
    <t>A red coloured, XL sized, Chinos Trousers</t>
  </si>
  <si>
    <t>A orange coloured, XS sized, Chinos Trousers</t>
  </si>
  <si>
    <t>A orange coloured, S sized, Chinos Trousers</t>
  </si>
  <si>
    <t>A orange coloured, M sized, Chinos Trousers</t>
  </si>
  <si>
    <t>A orange coloured, L sized, Chinos Trousers</t>
  </si>
  <si>
    <t>A orange coloured, XL sized, Chinos Trousers</t>
  </si>
  <si>
    <t>A yellow coloured, XS sized, Chinos Trousers</t>
  </si>
  <si>
    <t>A yellow coloured, S sized, Chinos Trousers</t>
  </si>
  <si>
    <t>A yellow coloured, M sized, Chinos Trousers</t>
  </si>
  <si>
    <t>A yellow coloured, L sized, Chinos Trousers</t>
  </si>
  <si>
    <t>A yellow coloured, XL sized, Chinos Trousers</t>
  </si>
  <si>
    <t>A green coloured, XS sized, Chinos Trousers</t>
  </si>
  <si>
    <t>A green coloured, S sized, Chinos Trousers</t>
  </si>
  <si>
    <t>A green coloured, M sized, Chinos Trousers</t>
  </si>
  <si>
    <t>A green coloured, L sized, Chinos Trousers</t>
  </si>
  <si>
    <t>A green coloured, XL sized, Chinos Trousers</t>
  </si>
  <si>
    <t>A blue coloured, XS sized, Chinos Trousers</t>
  </si>
  <si>
    <t>A blue coloured, S sized, Chinos Trousers</t>
  </si>
  <si>
    <t>A blue coloured, M sized, Chinos Trousers</t>
  </si>
  <si>
    <t>A blue coloured, L sized, Chinos Trousers</t>
  </si>
  <si>
    <t>A blue coloured, XL sized, Chinos Trousers</t>
  </si>
  <si>
    <t>A indigo coloured, XS sized, Chinos Trousers</t>
  </si>
  <si>
    <t>A indigo coloured, S sized, Chinos Trousers</t>
  </si>
  <si>
    <t>A indigo coloured, M sized, Chinos Trousers</t>
  </si>
  <si>
    <t>A indigo coloured, L sized, Chinos Trousers</t>
  </si>
  <si>
    <t>A indigo coloured, XL sized, Chinos Trousers</t>
  </si>
  <si>
    <t>A violet coloured, XS sized, Chinos Trousers</t>
  </si>
  <si>
    <t>A violet coloured, S sized, Chinos Trousers</t>
  </si>
  <si>
    <t>A violet coloured, M sized, Chinos Trousers</t>
  </si>
  <si>
    <t>A violet coloured, L sized, Chinos Trousers</t>
  </si>
  <si>
    <t>A violet coloured, XL sized, Chinos Trousers</t>
  </si>
  <si>
    <t>Cords</t>
  </si>
  <si>
    <t>A red coloured, XS sized, Cords Trousers</t>
  </si>
  <si>
    <t>A red coloured, S sized, Cords Trousers</t>
  </si>
  <si>
    <t>A red coloured, M sized, Cords Trousers</t>
  </si>
  <si>
    <t>A red coloured, L sized, Cords Trousers</t>
  </si>
  <si>
    <t>A red coloured, XL sized, Cords Trousers</t>
  </si>
  <si>
    <t>A orange coloured, XS sized, Cords Trousers</t>
  </si>
  <si>
    <t>A orange coloured, S sized, Cords Trousers</t>
  </si>
  <si>
    <t>A orange coloured, M sized, Cords Trousers</t>
  </si>
  <si>
    <t>A orange coloured, L sized, Cords Trousers</t>
  </si>
  <si>
    <t>A orange coloured, XL sized, Cords Trousers</t>
  </si>
  <si>
    <t>A yellow coloured, XS sized, Cords Trousers</t>
  </si>
  <si>
    <t>A yellow coloured, S sized, Cords Trousers</t>
  </si>
  <si>
    <t>A yellow coloured, M sized, Cords Trousers</t>
  </si>
  <si>
    <t>A yellow coloured, L sized, Cords Trousers</t>
  </si>
  <si>
    <t>A yellow coloured, XL sized, Cords Trousers</t>
  </si>
  <si>
    <t>A green coloured, XS sized, Cords Trousers</t>
  </si>
  <si>
    <t>A green coloured, S sized, Cords Trousers</t>
  </si>
  <si>
    <t>A green coloured, M sized, Cords Trousers</t>
  </si>
  <si>
    <t>A green coloured, L sized, Cords Trousers</t>
  </si>
  <si>
    <t>A green coloured, XL sized, Cords Trousers</t>
  </si>
  <si>
    <t>A blue coloured, XS sized, Cords Trousers</t>
  </si>
  <si>
    <t>A blue coloured, S sized, Cords Trousers</t>
  </si>
  <si>
    <t>A blue coloured, M sized, Cords Trousers</t>
  </si>
  <si>
    <t>A blue coloured, L sized, Cords Trousers</t>
  </si>
  <si>
    <t>A blue coloured, XL sized, Cords Trousers</t>
  </si>
  <si>
    <t>A indigo coloured, XS sized, Cords Trousers</t>
  </si>
  <si>
    <t>A indigo coloured, S sized, Cords Trousers</t>
  </si>
  <si>
    <t>A indigo coloured, M sized, Cords Trousers</t>
  </si>
  <si>
    <t>A indigo coloured, L sized, Cords Trousers</t>
  </si>
  <si>
    <t>A indigo coloured, XL sized, Cords Trousers</t>
  </si>
  <si>
    <t>A violet coloured, XS sized, Cords Trousers</t>
  </si>
  <si>
    <t>A violet coloured, S sized, Cords Trousers</t>
  </si>
  <si>
    <t>A violet coloured, M sized, Cords Trousers</t>
  </si>
  <si>
    <t>A violet coloured, L sized, Cords Trousers</t>
  </si>
  <si>
    <t>A violet coloured, XL sized, Cords Trousers</t>
  </si>
  <si>
    <t>Drawstring</t>
  </si>
  <si>
    <t>A red coloured, XS sized, Drawstring Trousers</t>
  </si>
  <si>
    <t>A red coloured, S sized, Drawstring Trousers</t>
  </si>
  <si>
    <t>A red coloured, M sized, Drawstring Trousers</t>
  </si>
  <si>
    <t>A red coloured, L sized, Drawstring Trousers</t>
  </si>
  <si>
    <t>A red coloured, XL sized, Drawstring Trousers</t>
  </si>
  <si>
    <t>A orange coloured, XS sized, Drawstring Trousers</t>
  </si>
  <si>
    <t>A orange coloured, S sized, Drawstring Trousers</t>
  </si>
  <si>
    <t>A orange coloured, M sized, Drawstring Trousers</t>
  </si>
  <si>
    <t>A orange coloured, L sized, Drawstring Trousers</t>
  </si>
  <si>
    <t>A orange coloured, XL sized, Drawstring Trousers</t>
  </si>
  <si>
    <t>A yellow coloured, XS sized, Drawstring Trousers</t>
  </si>
  <si>
    <t>A yellow coloured, S sized, Drawstring Trousers</t>
  </si>
  <si>
    <t>A yellow coloured, M sized, Drawstring Trousers</t>
  </si>
  <si>
    <t>A yellow coloured, L sized, Drawstring Trousers</t>
  </si>
  <si>
    <t>A yellow coloured, XL sized, Drawstring Trousers</t>
  </si>
  <si>
    <t>A green coloured, XS sized, Drawstring Trousers</t>
  </si>
  <si>
    <t>A green coloured, S sized, Drawstring Trousers</t>
  </si>
  <si>
    <t>A green coloured, M sized, Drawstring Trousers</t>
  </si>
  <si>
    <t>A green coloured, L sized, Drawstring Trousers</t>
  </si>
  <si>
    <t>A green coloured, XL sized, Drawstring Trousers</t>
  </si>
  <si>
    <t>A blue coloured, XS sized, Drawstring Trousers</t>
  </si>
  <si>
    <t>A blue coloured, S sized, Drawstring Trousers</t>
  </si>
  <si>
    <t>A blue coloured, M sized, Drawstring Trousers</t>
  </si>
  <si>
    <t>A blue coloured, L sized, Drawstring Trousers</t>
  </si>
  <si>
    <t>A blue coloured, XL sized, Drawstring Trousers</t>
  </si>
  <si>
    <t>A indigo coloured, XS sized, Drawstring Trousers</t>
  </si>
  <si>
    <t>A indigo coloured, S sized, Drawstring Trousers</t>
  </si>
  <si>
    <t>A indigo coloured, M sized, Drawstring Trousers</t>
  </si>
  <si>
    <t>A indigo coloured, L sized, Drawstring Trousers</t>
  </si>
  <si>
    <t>A indigo coloured, XL sized, Drawstring Trousers</t>
  </si>
  <si>
    <t>A violet coloured, XS sized, Drawstring Trousers</t>
  </si>
  <si>
    <t>A violet coloured, S sized, Drawstring Trousers</t>
  </si>
  <si>
    <t>A violet coloured, M sized, Drawstring Trousers</t>
  </si>
  <si>
    <t>A violet coloured, L sized, Drawstring Trousers</t>
  </si>
  <si>
    <t>A violet coloured, XL sized, Drawstring Trousers</t>
  </si>
  <si>
    <t>Slim-Fit</t>
  </si>
  <si>
    <t>A red coloured, XS sized, Slim-Fit Trousers</t>
  </si>
  <si>
    <t>A red coloured, S sized, Slim-Fit Trousers</t>
  </si>
  <si>
    <t>A red coloured, M sized, Slim-Fit Trousers</t>
  </si>
  <si>
    <t>A red coloured, L sized, Slim-Fit Trousers</t>
  </si>
  <si>
    <t>A red coloured, XL sized, Slim-Fit Trousers</t>
  </si>
  <si>
    <t>A orange coloured, XS sized, Slim-Fit Trousers</t>
  </si>
  <si>
    <t>A orange coloured, S sized, Slim-Fit Trousers</t>
  </si>
  <si>
    <t>A orange coloured, M sized, Slim-Fit Trousers</t>
  </si>
  <si>
    <t>A orange coloured, L sized, Slim-Fit Trousers</t>
  </si>
  <si>
    <t>A orange coloured, XL sized, Slim-Fit Trousers</t>
  </si>
  <si>
    <t>A yellow coloured, XS sized, Slim-Fit Trousers</t>
  </si>
  <si>
    <t>A yellow coloured, S sized, Slim-Fit Trousers</t>
  </si>
  <si>
    <t>A yellow coloured, M sized, Slim-Fit Trousers</t>
  </si>
  <si>
    <t>A yellow coloured, L sized, Slim-Fit Trousers</t>
  </si>
  <si>
    <t>A yellow coloured, XL sized, Slim-Fit Trousers</t>
  </si>
  <si>
    <t>A green coloured, XS sized, Slim-Fit Trousers</t>
  </si>
  <si>
    <t>A green coloured, S sized, Slim-Fit Trousers</t>
  </si>
  <si>
    <t>A green coloured, M sized, Slim-Fit Trousers</t>
  </si>
  <si>
    <t>A green coloured, L sized, Slim-Fit Trousers</t>
  </si>
  <si>
    <t>A green coloured, XL sized, Slim-Fit Trousers</t>
  </si>
  <si>
    <t>A blue coloured, XS sized, Slim-Fit Trousers</t>
  </si>
  <si>
    <t>A blue coloured, S sized, Slim-Fit Trousers</t>
  </si>
  <si>
    <t>A blue coloured, M sized, Slim-Fit Trousers</t>
  </si>
  <si>
    <t>A blue coloured, L sized, Slim-Fit Trousers</t>
  </si>
  <si>
    <t>A blue coloured, XL sized, Slim-Fit Trousers</t>
  </si>
  <si>
    <t>A indigo coloured, XS sized, Slim-Fit Trousers</t>
  </si>
  <si>
    <t>A indigo coloured, S sized, Slim-Fit Trousers</t>
  </si>
  <si>
    <t>A indigo coloured, M sized, Slim-Fit Trousers</t>
  </si>
  <si>
    <t>A indigo coloured, L sized, Slim-Fit Trousers</t>
  </si>
  <si>
    <t>A indigo coloured, XL sized, Slim-Fit Trousers</t>
  </si>
  <si>
    <t>A violet coloured, XS sized, Slim-Fit Trousers</t>
  </si>
  <si>
    <t>A violet coloured, S sized, Slim-Fit Trousers</t>
  </si>
  <si>
    <t>A violet coloured, M sized, Slim-Fit Trousers</t>
  </si>
  <si>
    <t>A violet coloured, L sized, Slim-Fit Trousers</t>
  </si>
  <si>
    <t>A violet coloured, XL sized, Slim-Fit Trousers</t>
  </si>
  <si>
    <t>Wool</t>
  </si>
  <si>
    <t>A red coloured, XS sized, Wool Trousers</t>
  </si>
  <si>
    <t>A red coloured, S sized, Wool Trousers</t>
  </si>
  <si>
    <t>A red coloured, M sized, Wool Trousers</t>
  </si>
  <si>
    <t>A red coloured, L sized, Wool Trousers</t>
  </si>
  <si>
    <t>A red coloured, XL sized, Wool Trousers</t>
  </si>
  <si>
    <t>A orange coloured, XS sized, Wool Trousers</t>
  </si>
  <si>
    <t>A orange coloured, S sized, Wool Trousers</t>
  </si>
  <si>
    <t>A orange coloured, M sized, Wool Trousers</t>
  </si>
  <si>
    <t>A orange coloured, L sized, Wool Trousers</t>
  </si>
  <si>
    <t>A orange coloured, XL sized, Wool Trousers</t>
  </si>
  <si>
    <t>A yellow coloured, XS sized, Wool Trousers</t>
  </si>
  <si>
    <t>A yellow coloured, S sized, Wool Trousers</t>
  </si>
  <si>
    <t>A yellow coloured, M sized, Wool Trousers</t>
  </si>
  <si>
    <t>A yellow coloured, L sized, Wool Trousers</t>
  </si>
  <si>
    <t>A yellow coloured, XL sized, Wool Trousers</t>
  </si>
  <si>
    <t>A green coloured, XS sized, Wool Trousers</t>
  </si>
  <si>
    <t>A green coloured, S sized, Wool Trousers</t>
  </si>
  <si>
    <t>A green coloured, M sized, Wool Trousers</t>
  </si>
  <si>
    <t>A green coloured, L sized, Wool Trousers</t>
  </si>
  <si>
    <t>A green coloured, XL sized, Wool Trousers</t>
  </si>
  <si>
    <t>A blue coloured, XS sized, Wool Trousers</t>
  </si>
  <si>
    <t>A blue coloured, S sized, Wool Trousers</t>
  </si>
  <si>
    <t>A blue coloured, M sized, Wool Trousers</t>
  </si>
  <si>
    <t>A blue coloured, L sized, Wool Trousers</t>
  </si>
  <si>
    <t>A blue coloured, XL sized, Wool Trousers</t>
  </si>
  <si>
    <t>A indigo coloured, XS sized, Wool Trousers</t>
  </si>
  <si>
    <t>A indigo coloured, S sized, Wool Trousers</t>
  </si>
  <si>
    <t>A indigo coloured, M sized, Wool Trousers</t>
  </si>
  <si>
    <t>A indigo coloured, L sized, Wool Trousers</t>
  </si>
  <si>
    <t>A indigo coloured, XL sized, Wool Trousers</t>
  </si>
  <si>
    <t>A violet coloured, XS sized, Wool Trousers</t>
  </si>
  <si>
    <t>A violet coloured, S sized, Wool Trousers</t>
  </si>
  <si>
    <t>A violet coloured, M sized, Wool Trousers</t>
  </si>
  <si>
    <t>A violet coloured, L sized, Wool Trousers</t>
  </si>
  <si>
    <t>A violet coloured, XL sized, Wool Trousers</t>
  </si>
  <si>
    <t>Relaxed Leg</t>
  </si>
  <si>
    <t>A red coloured, XS sized, Relaxed Leg Trousers</t>
  </si>
  <si>
    <t>A red coloured, S sized, Relaxed Leg Trousers</t>
  </si>
  <si>
    <t>A red coloured, M sized, Relaxed Leg Trousers</t>
  </si>
  <si>
    <t>A red coloured, L sized, Relaxed Leg Trousers</t>
  </si>
  <si>
    <t>A red coloured, XL sized, Relaxed Leg Trousers</t>
  </si>
  <si>
    <t>A orange coloured, XS sized, Relaxed Leg Trousers</t>
  </si>
  <si>
    <t>A orange coloured, S sized, Relaxed Leg Trousers</t>
  </si>
  <si>
    <t>A orange coloured, M sized, Relaxed Leg Trousers</t>
  </si>
  <si>
    <t>A orange coloured, L sized, Relaxed Leg Trousers</t>
  </si>
  <si>
    <t>A orange coloured, XL sized, Relaxed Leg Trousers</t>
  </si>
  <si>
    <t>A yellow coloured, XS sized, Relaxed Leg Trousers</t>
  </si>
  <si>
    <t>A yellow coloured, S sized, Relaxed Leg Trousers</t>
  </si>
  <si>
    <t>A yellow coloured, M sized, Relaxed Leg Trousers</t>
  </si>
  <si>
    <t>A yellow coloured, L sized, Relaxed Leg Trousers</t>
  </si>
  <si>
    <t>A yellow coloured, XL sized, Relaxed Leg Trousers</t>
  </si>
  <si>
    <t>A green coloured, XS sized, Relaxed Leg Trousers</t>
  </si>
  <si>
    <t>A green coloured, S sized, Relaxed Leg Trousers</t>
  </si>
  <si>
    <t>A green coloured, M sized, Relaxed Leg Trousers</t>
  </si>
  <si>
    <t>A green coloured, L sized, Relaxed Leg Trousers</t>
  </si>
  <si>
    <t>A green coloured, XL sized, Relaxed Leg Trousers</t>
  </si>
  <si>
    <t>A blue coloured, XS sized, Relaxed Leg Trousers</t>
  </si>
  <si>
    <t>A blue coloured, S sized, Relaxed Leg Trousers</t>
  </si>
  <si>
    <t>A blue coloured, M sized, Relaxed Leg Trousers</t>
  </si>
  <si>
    <t>A blue coloured, L sized, Relaxed Leg Trousers</t>
  </si>
  <si>
    <t>A blue coloured, XL sized, Relaxed Leg Trousers</t>
  </si>
  <si>
    <t>A indigo coloured, XS sized, Relaxed Leg Trousers</t>
  </si>
  <si>
    <t>A indigo coloured, S sized, Relaxed Leg Trousers</t>
  </si>
  <si>
    <t>A indigo coloured, M sized, Relaxed Leg Trousers</t>
  </si>
  <si>
    <t>A indigo coloured, L sized, Relaxed Leg Trousers</t>
  </si>
  <si>
    <t>A indigo coloured, XL sized, Relaxed Leg Trousers</t>
  </si>
  <si>
    <t>A violet coloured, XS sized, Relaxed Leg Trousers</t>
  </si>
  <si>
    <t>A violet coloured, S sized, Relaxed Leg Trousers</t>
  </si>
  <si>
    <t>A violet coloured, M sized, Relaxed Leg Trousers</t>
  </si>
  <si>
    <t>A violet coloured, L sized, Relaxed Leg Trousers</t>
  </si>
  <si>
    <t>A violet coloured, XL sized, Relaxed Leg Trousers</t>
  </si>
  <si>
    <t>Joggers</t>
  </si>
  <si>
    <t>A red coloured, XS sized, Joggers Trousers</t>
  </si>
  <si>
    <t>A red coloured, S sized, Joggers Trousers</t>
  </si>
  <si>
    <t>A red coloured, M sized, Joggers Trousers</t>
  </si>
  <si>
    <t>A red coloured, L sized, Joggers Trousers</t>
  </si>
  <si>
    <t>A red coloured, XL sized, Joggers Trousers</t>
  </si>
  <si>
    <t>A orange coloured, XS sized, Joggers Trousers</t>
  </si>
  <si>
    <t>A orange coloured, S sized, Joggers Trousers</t>
  </si>
  <si>
    <t>A orange coloured, M sized, Joggers Trousers</t>
  </si>
  <si>
    <t>A orange coloured, L sized, Joggers Trousers</t>
  </si>
  <si>
    <t>A orange coloured, XL sized, Joggers Trousers</t>
  </si>
  <si>
    <t>A yellow coloured, XS sized, Joggers Trousers</t>
  </si>
  <si>
    <t>A yellow coloured, S sized, Joggers Trousers</t>
  </si>
  <si>
    <t>A yellow coloured, M sized, Joggers Trousers</t>
  </si>
  <si>
    <t>A yellow coloured, L sized, Joggers Trousers</t>
  </si>
  <si>
    <t>A yellow coloured, XL sized, Joggers Trousers</t>
  </si>
  <si>
    <t>A green coloured, XS sized, Joggers Trousers</t>
  </si>
  <si>
    <t>A green coloured, S sized, Joggers Trousers</t>
  </si>
  <si>
    <t>A green coloured, M sized, Joggers Trousers</t>
  </si>
  <si>
    <t>A green coloured, L sized, Joggers Trousers</t>
  </si>
  <si>
    <t>A green coloured, XL sized, Joggers Trousers</t>
  </si>
  <si>
    <t>A blue coloured, XS sized, Joggers Trousers</t>
  </si>
  <si>
    <t>A blue coloured, S sized, Joggers Trousers</t>
  </si>
  <si>
    <t>A blue coloured, M sized, Joggers Trousers</t>
  </si>
  <si>
    <t>A blue coloured, L sized, Joggers Trousers</t>
  </si>
  <si>
    <t>A blue coloured, XL sized, Joggers Trousers</t>
  </si>
  <si>
    <t>A indigo coloured, XS sized, Joggers Trousers</t>
  </si>
  <si>
    <t>A indigo coloured, S sized, Joggers Trousers</t>
  </si>
  <si>
    <t>A indigo coloured, M sized, Joggers Trousers</t>
  </si>
  <si>
    <t>A indigo coloured, L sized, Joggers Trousers</t>
  </si>
  <si>
    <t>A indigo coloured, XL sized, Joggers Trousers</t>
  </si>
  <si>
    <t>A violet coloured, XS sized, Joggers Trousers</t>
  </si>
  <si>
    <t>A violet coloured, S sized, Joggers Trousers</t>
  </si>
  <si>
    <t>A violet coloured, M sized, Joggers Trousers</t>
  </si>
  <si>
    <t>A violet coloured, L sized, Joggers Trousers</t>
  </si>
  <si>
    <t>A violet coloured, XL sized, Joggers Trousers</t>
  </si>
  <si>
    <t>Cropped</t>
  </si>
  <si>
    <t>A red coloured, XS sized, Cropped Trousers</t>
  </si>
  <si>
    <t>A red coloured, S sized, Cropped Trousers</t>
  </si>
  <si>
    <t>A red coloured, M sized, Cropped Trousers</t>
  </si>
  <si>
    <t>A red coloured, L sized, Cropped Trousers</t>
  </si>
  <si>
    <t>A red coloured, XL sized, Cropped Trousers</t>
  </si>
  <si>
    <t>A orange coloured, XS sized, Cropped Trousers</t>
  </si>
  <si>
    <t>A orange coloured, S sized, Cropped Trousers</t>
  </si>
  <si>
    <t>A orange coloured, M sized, Cropped Trousers</t>
  </si>
  <si>
    <t>A orange coloured, L sized, Cropped Trousers</t>
  </si>
  <si>
    <t>A orange coloured, XL sized, Cropped Trousers</t>
  </si>
  <si>
    <t>A yellow coloured, XS sized, Cropped Trousers</t>
  </si>
  <si>
    <t>A yellow coloured, S sized, Cropped Trousers</t>
  </si>
  <si>
    <t>A yellow coloured, M sized, Cropped Trousers</t>
  </si>
  <si>
    <t>A yellow coloured, L sized, Cropped Trousers</t>
  </si>
  <si>
    <t>A yellow coloured, XL sized, Cropped Trousers</t>
  </si>
  <si>
    <t>A green coloured, XS sized, Cropped Trousers</t>
  </si>
  <si>
    <t>A green coloured, S sized, Cropped Trousers</t>
  </si>
  <si>
    <t>A green coloured, M sized, Cropped Trousers</t>
  </si>
  <si>
    <t>A green coloured, L sized, Cropped Trousers</t>
  </si>
  <si>
    <t>A green coloured, XL sized, Cropped Trousers</t>
  </si>
  <si>
    <t>A blue coloured, XS sized, Cropped Trousers</t>
  </si>
  <si>
    <t>A blue coloured, S sized, Cropped Trousers</t>
  </si>
  <si>
    <t>A blue coloured, M sized, Cropped Trousers</t>
  </si>
  <si>
    <t>A blue coloured, L sized, Cropped Trousers</t>
  </si>
  <si>
    <t>A blue coloured, XL sized, Cropped Trousers</t>
  </si>
  <si>
    <t>A indigo coloured, XS sized, Cropped Trousers</t>
  </si>
  <si>
    <t>A indigo coloured, S sized, Cropped Trousers</t>
  </si>
  <si>
    <t>A indigo coloured, M sized, Cropped Trousers</t>
  </si>
  <si>
    <t>A indigo coloured, L sized, Cropped Trousers</t>
  </si>
  <si>
    <t>A indigo coloured, XL sized, Cropped Trousers</t>
  </si>
  <si>
    <t>A violet coloured, XS sized, Cropped Trousers</t>
  </si>
  <si>
    <t>A violet coloured, S sized, Cropped Trousers</t>
  </si>
  <si>
    <t>A violet coloured, M sized, Cropped Trousers</t>
  </si>
  <si>
    <t>A violet coloured, L sized, Cropped Trousers</t>
  </si>
  <si>
    <t>A violet coloured, XL sized, Cropped Trousers</t>
  </si>
  <si>
    <t>Cargo Pants</t>
  </si>
  <si>
    <t>A red coloured, XS sized, Cargo Pants Trousers</t>
  </si>
  <si>
    <t>A red coloured, S sized, Cargo Pants Trousers</t>
  </si>
  <si>
    <t>A red coloured, M sized, Cargo Pants Trousers</t>
  </si>
  <si>
    <t>A red coloured, L sized, Cargo Pants Trousers</t>
  </si>
  <si>
    <t>A red coloured, XL sized, Cargo Pants Trousers</t>
  </si>
  <si>
    <t>A orange coloured, XS sized, Cargo Pants Trousers</t>
  </si>
  <si>
    <t>A orange coloured, S sized, Cargo Pants Trousers</t>
  </si>
  <si>
    <t>A orange coloured, M sized, Cargo Pants Trousers</t>
  </si>
  <si>
    <t>A orange coloured, L sized, Cargo Pants Trousers</t>
  </si>
  <si>
    <t>A orange coloured, XL sized, Cargo Pants Trousers</t>
  </si>
  <si>
    <t>A yellow coloured, XS sized, Cargo Pants Trousers</t>
  </si>
  <si>
    <t>A yellow coloured, S sized, Cargo Pants Trousers</t>
  </si>
  <si>
    <t>A yellow coloured, M sized, Cargo Pants Trousers</t>
  </si>
  <si>
    <t>A yellow coloured, L sized, Cargo Pants Trousers</t>
  </si>
  <si>
    <t>A yellow coloured, XL sized, Cargo Pants Trousers</t>
  </si>
  <si>
    <t>A green coloured, XS sized, Cargo Pants Trousers</t>
  </si>
  <si>
    <t>A green coloured, S sized, Cargo Pants Trousers</t>
  </si>
  <si>
    <t>A green coloured, M sized, Cargo Pants Trousers</t>
  </si>
  <si>
    <t>A green coloured, L sized, Cargo Pants Trousers</t>
  </si>
  <si>
    <t>A green coloured, XL sized, Cargo Pants Trousers</t>
  </si>
  <si>
    <t>A blue coloured, XS sized, Cargo Pants Trousers</t>
  </si>
  <si>
    <t>A blue coloured, S sized, Cargo Pants Trousers</t>
  </si>
  <si>
    <t>A blue coloured, M sized, Cargo Pants Trousers</t>
  </si>
  <si>
    <t>A blue coloured, L sized, Cargo Pants Trousers</t>
  </si>
  <si>
    <t>A blue coloured, XL sized, Cargo Pants Trousers</t>
  </si>
  <si>
    <t>A indigo coloured, XS sized, Cargo Pants Trousers</t>
  </si>
  <si>
    <t>A indigo coloured, S sized, Cargo Pants Trousers</t>
  </si>
  <si>
    <t>A indigo coloured, M sized, Cargo Pants Trousers</t>
  </si>
  <si>
    <t>A indigo coloured, L sized, Cargo Pants Trousers</t>
  </si>
  <si>
    <t>A indigo coloured, XL sized, Cargo Pants Trousers</t>
  </si>
  <si>
    <t>A violet coloured, XS sized, Cargo Pants Trousers</t>
  </si>
  <si>
    <t>A violet coloured, S sized, Cargo Pants Trousers</t>
  </si>
  <si>
    <t>A violet coloured, M sized, Cargo Pants Trousers</t>
  </si>
  <si>
    <t>A violet coloured, L sized, Cargo Pants Trousers</t>
  </si>
  <si>
    <t>A violet coloured, XL sized, Cargo Pants Trousers</t>
  </si>
  <si>
    <t>High-Waisted</t>
  </si>
  <si>
    <t>A red coloured, XS sized, High-Waisted Trousers</t>
  </si>
  <si>
    <t>A red coloured, S sized, High-Waisted Trousers</t>
  </si>
  <si>
    <t>A red coloured, M sized, High-Waisted Trousers</t>
  </si>
  <si>
    <t>A red coloured, L sized, High-Waisted Trousers</t>
  </si>
  <si>
    <t>A red coloured, XL sized, High-Waisted Trousers</t>
  </si>
  <si>
    <t>A orange coloured, XS sized, High-Waisted Trousers</t>
  </si>
  <si>
    <t>A orange coloured, S sized, High-Waisted Trousers</t>
  </si>
  <si>
    <t>A orange coloured, M sized, High-Waisted Trousers</t>
  </si>
  <si>
    <t>A orange coloured, L sized, High-Waisted Trousers</t>
  </si>
  <si>
    <t>A orange coloured, XL sized, High-Waisted Trousers</t>
  </si>
  <si>
    <t>A yellow coloured, XS sized, High-Waisted Trousers</t>
  </si>
  <si>
    <t>A yellow coloured, S sized, High-Waisted Trousers</t>
  </si>
  <si>
    <t>A yellow coloured, M sized, High-Waisted Trousers</t>
  </si>
  <si>
    <t>A yellow coloured, L sized, High-Waisted Trousers</t>
  </si>
  <si>
    <t>A yellow coloured, XL sized, High-Waisted Trousers</t>
  </si>
  <si>
    <t>A green coloured, XS sized, High-Waisted Trousers</t>
  </si>
  <si>
    <t>A green coloured, S sized, High-Waisted Trousers</t>
  </si>
  <si>
    <t>A green coloured, M sized, High-Waisted Trousers</t>
  </si>
  <si>
    <t>A green coloured, L sized, High-Waisted Trousers</t>
  </si>
  <si>
    <t>A green coloured, XL sized, High-Waisted Trousers</t>
  </si>
  <si>
    <t>A blue coloured, XS sized, High-Waisted Trousers</t>
  </si>
  <si>
    <t>A blue coloured, S sized, High-Waisted Trousers</t>
  </si>
  <si>
    <t>A blue coloured, M sized, High-Waisted Trousers</t>
  </si>
  <si>
    <t>A blue coloured, L sized, High-Waisted Trousers</t>
  </si>
  <si>
    <t>A blue coloured, XL sized, High-Waisted Trousers</t>
  </si>
  <si>
    <t>A indigo coloured, XS sized, High-Waisted Trousers</t>
  </si>
  <si>
    <t>A indigo coloured, S sized, High-Waisted Trousers</t>
  </si>
  <si>
    <t>A indigo coloured, M sized, High-Waisted Trousers</t>
  </si>
  <si>
    <t>A indigo coloured, L sized, High-Waisted Trousers</t>
  </si>
  <si>
    <t>A indigo coloured, XL sized, High-Waisted Trousers</t>
  </si>
  <si>
    <t>A violet coloured, XS sized, High-Waisted Trousers</t>
  </si>
  <si>
    <t>A violet coloured, S sized, High-Waisted Trousers</t>
  </si>
  <si>
    <t>A violet coloured, M sized, High-Waisted Trousers</t>
  </si>
  <si>
    <t>A violet coloured, L sized, High-Waisted Trousers</t>
  </si>
  <si>
    <t>A violet coloured, XL sized, High-Waisted Trousers</t>
  </si>
  <si>
    <t>Pleated</t>
  </si>
  <si>
    <t>A red coloured, XS sized, Pleated Trousers</t>
  </si>
  <si>
    <t>A red coloured, S sized, Pleated Trousers</t>
  </si>
  <si>
    <t>A red coloured, M sized, Pleated Trousers</t>
  </si>
  <si>
    <t>A red coloured, L sized, Pleated Trousers</t>
  </si>
  <si>
    <t>A red coloured, XL sized, Pleated Trousers</t>
  </si>
  <si>
    <t>A orange coloured, XS sized, Pleated Trousers</t>
  </si>
  <si>
    <t>A orange coloured, S sized, Pleated Trousers</t>
  </si>
  <si>
    <t>A orange coloured, M sized, Pleated Trousers</t>
  </si>
  <si>
    <t>A orange coloured, L sized, Pleated Trousers</t>
  </si>
  <si>
    <t>A orange coloured, XL sized, Pleated Trousers</t>
  </si>
  <si>
    <t>A yellow coloured, XS sized, Pleated Trousers</t>
  </si>
  <si>
    <t>A yellow coloured, S sized, Pleated Trousers</t>
  </si>
  <si>
    <t>A yellow coloured, M sized, Pleated Trousers</t>
  </si>
  <si>
    <t>A yellow coloured, L sized, Pleated Trousers</t>
  </si>
  <si>
    <t>A yellow coloured, XL sized, Pleated Trousers</t>
  </si>
  <si>
    <t>A green coloured, XS sized, Pleated Trousers</t>
  </si>
  <si>
    <t>A green coloured, S sized, Pleated Trousers</t>
  </si>
  <si>
    <t>A green coloured, M sized, Pleated Trousers</t>
  </si>
  <si>
    <t>A green coloured, L sized, Pleated Trousers</t>
  </si>
  <si>
    <t>A green coloured, XL sized, Pleated Trousers</t>
  </si>
  <si>
    <t>A blue coloured, XS sized, Pleated Trousers</t>
  </si>
  <si>
    <t>A blue coloured, S sized, Pleated Trousers</t>
  </si>
  <si>
    <t>A blue coloured, M sized, Pleated Trousers</t>
  </si>
  <si>
    <t>A blue coloured, L sized, Pleated Trousers</t>
  </si>
  <si>
    <t>A blue coloured, XL sized, Pleated Trousers</t>
  </si>
  <si>
    <t>A indigo coloured, XS sized, Pleated Trousers</t>
  </si>
  <si>
    <t>A indigo coloured, S sized, Pleated Trousers</t>
  </si>
  <si>
    <t>A indigo coloured, M sized, Pleated Trousers</t>
  </si>
  <si>
    <t>A indigo coloured, L sized, Pleated Trousers</t>
  </si>
  <si>
    <t>A indigo coloured, XL sized, Pleated Trousers</t>
  </si>
  <si>
    <t>A violet coloured, XS sized, Pleated Trousers</t>
  </si>
  <si>
    <t>A violet coloured, S sized, Pleated Trousers</t>
  </si>
  <si>
    <t>A violet coloured, M sized, Pleated Trousers</t>
  </si>
  <si>
    <t>A violet coloured, L sized, Pleated Trousers</t>
  </si>
  <si>
    <t>A violet coloured, XL sized, Pleated Trousers</t>
  </si>
  <si>
    <t>Tracksuit Bottoms</t>
  </si>
  <si>
    <t>A red coloured, XS sized, Tracksuit Bottoms Trousers</t>
  </si>
  <si>
    <t>A red coloured, S sized, Tracksuit Bottoms Trousers</t>
  </si>
  <si>
    <t>A red coloured, M sized, Tracksuit Bottoms Trousers</t>
  </si>
  <si>
    <t>A red coloured, L sized, Tracksuit Bottoms Trousers</t>
  </si>
  <si>
    <t>A red coloured, XL sized, Tracksuit Bottoms Trousers</t>
  </si>
  <si>
    <t>A orange coloured, XS sized, Tracksuit Bottoms Trousers</t>
  </si>
  <si>
    <t>A orange coloured, S sized, Tracksuit Bottoms Trousers</t>
  </si>
  <si>
    <t>A orange coloured, M sized, Tracksuit Bottoms Trousers</t>
  </si>
  <si>
    <t>A orange coloured, L sized, Tracksuit Bottoms Trousers</t>
  </si>
  <si>
    <t>A orange coloured, XL sized, Tracksuit Bottoms Trousers</t>
  </si>
  <si>
    <t>A yellow coloured, XS sized, Tracksuit Bottoms Trousers</t>
  </si>
  <si>
    <t>A yellow coloured, S sized, Tracksuit Bottoms Trousers</t>
  </si>
  <si>
    <t>A yellow coloured, M sized, Tracksuit Bottoms Trousers</t>
  </si>
  <si>
    <t>A yellow coloured, L sized, Tracksuit Bottoms Trousers</t>
  </si>
  <si>
    <t>A yellow coloured, XL sized, Tracksuit Bottoms Trousers</t>
  </si>
  <si>
    <t>A green coloured, XS sized, Tracksuit Bottoms Trousers</t>
  </si>
  <si>
    <t>A green coloured, S sized, Tracksuit Bottoms Trousers</t>
  </si>
  <si>
    <t>A green coloured, M sized, Tracksuit Bottoms Trousers</t>
  </si>
  <si>
    <t>A green coloured, L sized, Tracksuit Bottoms Trousers</t>
  </si>
  <si>
    <t>A green coloured, XL sized, Tracksuit Bottoms Trousers</t>
  </si>
  <si>
    <t>A blue coloured, XS sized, Tracksuit Bottoms Trousers</t>
  </si>
  <si>
    <t>A blue coloured, S sized, Tracksuit Bottoms Trousers</t>
  </si>
  <si>
    <t>A blue coloured, M sized, Tracksuit Bottoms Trousers</t>
  </si>
  <si>
    <t>A blue coloured, L sized, Tracksuit Bottoms Trousers</t>
  </si>
  <si>
    <t>A blue coloured, XL sized, Tracksuit Bottoms Trousers</t>
  </si>
  <si>
    <t>A indigo coloured, XS sized, Tracksuit Bottoms Trousers</t>
  </si>
  <si>
    <t>A indigo coloured, S sized, Tracksuit Bottoms Trousers</t>
  </si>
  <si>
    <t>A indigo coloured, M sized, Tracksuit Bottoms Trousers</t>
  </si>
  <si>
    <t>A indigo coloured, L sized, Tracksuit Bottoms Trousers</t>
  </si>
  <si>
    <t>A indigo coloured, XL sized, Tracksuit Bottoms Trousers</t>
  </si>
  <si>
    <t>A violet coloured, XS sized, Tracksuit Bottoms Trousers</t>
  </si>
  <si>
    <t>A violet coloured, S sized, Tracksuit Bottoms Trousers</t>
  </si>
  <si>
    <t>A violet coloured, M sized, Tracksuit Bottoms Trousers</t>
  </si>
  <si>
    <t>A violet coloured, L sized, Tracksuit Bottoms Trousers</t>
  </si>
  <si>
    <t>A violet coloured, XL sized, Tracksuit Bottoms Trousers</t>
  </si>
  <si>
    <t>customer_id</t>
  </si>
  <si>
    <t>payment</t>
  </si>
  <si>
    <t>order_date</t>
  </si>
  <si>
    <t>delivery_date</t>
  </si>
  <si>
    <t xml:space="preserve">customer_name </t>
  </si>
  <si>
    <t>gender</t>
  </si>
  <si>
    <t>age</t>
  </si>
  <si>
    <t>home_address</t>
  </si>
  <si>
    <t>zip_code</t>
  </si>
  <si>
    <t xml:space="preserve">city </t>
  </si>
  <si>
    <t>state</t>
  </si>
  <si>
    <t>country</t>
  </si>
  <si>
    <t>Leanna Busson</t>
  </si>
  <si>
    <t>Female</t>
  </si>
  <si>
    <t>8606 Victoria TerraceSuite 560</t>
  </si>
  <si>
    <t>Johnstonhaven</t>
  </si>
  <si>
    <t>Northern Territory</t>
  </si>
  <si>
    <t>Australia</t>
  </si>
  <si>
    <t>Zabrina Harrowsmith</t>
  </si>
  <si>
    <t>Genderfluid</t>
  </si>
  <si>
    <t>8327 Kirlin SummitApt. 461</t>
  </si>
  <si>
    <t>New Zacharyfort</t>
  </si>
  <si>
    <t>South Australia</t>
  </si>
  <si>
    <t>Shina Dullaghan</t>
  </si>
  <si>
    <t>Polygender</t>
  </si>
  <si>
    <t>269 Gemma SummitSuite 109</t>
  </si>
  <si>
    <t>Aliburgh</t>
  </si>
  <si>
    <t>Australian Capital Territory</t>
  </si>
  <si>
    <t>Hewet Mcvitie</t>
  </si>
  <si>
    <t>Bigender</t>
  </si>
  <si>
    <t>743 Bailey GroveSuite 141</t>
  </si>
  <si>
    <t>South Justinhaven</t>
  </si>
  <si>
    <t>Queensland</t>
  </si>
  <si>
    <t>Rubia Ashleigh</t>
  </si>
  <si>
    <t>48 Hyatt ManorSuite 375</t>
  </si>
  <si>
    <t>Griffithsshire</t>
  </si>
  <si>
    <t>Cordey Tolcher</t>
  </si>
  <si>
    <t>7118 Mccullough SquareSuite 639</t>
  </si>
  <si>
    <t>Blakehaven</t>
  </si>
  <si>
    <t>New South Wales</t>
  </si>
  <si>
    <t>Winslow Ewbanck</t>
  </si>
  <si>
    <t>92 Hills Station StApt. 683</t>
  </si>
  <si>
    <t>Masonfurt</t>
  </si>
  <si>
    <t>Marlowe Wynn</t>
  </si>
  <si>
    <t>Agender</t>
  </si>
  <si>
    <t>383 Muller SummitSuite 809</t>
  </si>
  <si>
    <t>Samside</t>
  </si>
  <si>
    <t>Brittaney Gontier</t>
  </si>
  <si>
    <t>Male</t>
  </si>
  <si>
    <t>57 Greenfelder HillApt. 077</t>
  </si>
  <si>
    <t>Beierport</t>
  </si>
  <si>
    <t>Susanetta Wilshin</t>
  </si>
  <si>
    <t>615 Hayley KnollSuite 454</t>
  </si>
  <si>
    <t>Joelburgh</t>
  </si>
  <si>
    <t>Western Australia</t>
  </si>
  <si>
    <t>Michaeline Mcindrew</t>
  </si>
  <si>
    <t>96 Daniel PlaceSuite 898</t>
  </si>
  <si>
    <t>Georgeland</t>
  </si>
  <si>
    <t>Fedora Dmych</t>
  </si>
  <si>
    <t>66 Kayla MewsSuite 951</t>
  </si>
  <si>
    <t>Taylorburgh</t>
  </si>
  <si>
    <t>Marabel Swinfon</t>
  </si>
  <si>
    <t>16 Kuhn LoopSuite 442</t>
  </si>
  <si>
    <t>Maddisonmouth</t>
  </si>
  <si>
    <t>Chrissie Wackly</t>
  </si>
  <si>
    <t>403 Doherty RunSuite 497</t>
  </si>
  <si>
    <t>North Benjaminville</t>
  </si>
  <si>
    <t>Avril Rossiter</t>
  </si>
  <si>
    <t>254 Ali RidgeApt. 350</t>
  </si>
  <si>
    <t>Kiehnburgh</t>
  </si>
  <si>
    <t>Gabbie Aldwinckle</t>
  </si>
  <si>
    <t>424 Mason PlaceApt. 181</t>
  </si>
  <si>
    <t>New Kai</t>
  </si>
  <si>
    <t>Victoria</t>
  </si>
  <si>
    <t>Devonna Cutting</t>
  </si>
  <si>
    <t>29 Imogen CrestSuite 275</t>
  </si>
  <si>
    <t>Lake Graceside</t>
  </si>
  <si>
    <t>Chan Duchesne</t>
  </si>
  <si>
    <t>13 Bailey ManorApt. 848</t>
  </si>
  <si>
    <t>Walterland</t>
  </si>
  <si>
    <t>Chadwick Cruddas</t>
  </si>
  <si>
    <t>002 Beau PlazaApt. 308</t>
  </si>
  <si>
    <t>West Bailey</t>
  </si>
  <si>
    <t>Gigi Kalaher</t>
  </si>
  <si>
    <t>Genderqueer</t>
  </si>
  <si>
    <t>2069 Phoebe MallApt. 543</t>
  </si>
  <si>
    <t>East Audrey</t>
  </si>
  <si>
    <t>Seana Hearons</t>
  </si>
  <si>
    <t>Non-binary</t>
  </si>
  <si>
    <t>93 Doherty MewsSuite 649</t>
  </si>
  <si>
    <t>South Callum</t>
  </si>
  <si>
    <t>Tasmania</t>
  </si>
  <si>
    <t>Blayne Sabatier</t>
  </si>
  <si>
    <t>292 Casper IslandSuite 778</t>
  </si>
  <si>
    <t>Maxberg</t>
  </si>
  <si>
    <t>Alair Grimwad</t>
  </si>
  <si>
    <t>682 Rose CircleApt. 514</t>
  </si>
  <si>
    <t>North Mia</t>
  </si>
  <si>
    <t>Rici Fogden</t>
  </si>
  <si>
    <t>75 Williamson MewsSuite 864</t>
  </si>
  <si>
    <t>Charliebury</t>
  </si>
  <si>
    <t>Ernaline Luce</t>
  </si>
  <si>
    <t>02 Gabriella PlazaApt. 474</t>
  </si>
  <si>
    <t>Olivershire</t>
  </si>
  <si>
    <t>Timothy Compston</t>
  </si>
  <si>
    <t>499 Darcy CrestApt. 192</t>
  </si>
  <si>
    <t>New Oliverside</t>
  </si>
  <si>
    <t>Jayme Turvie</t>
  </si>
  <si>
    <t>6578 Kayla AvenueSuite 812</t>
  </si>
  <si>
    <t>Lake Alanafort</t>
  </si>
  <si>
    <t>Hadley Baddam</t>
  </si>
  <si>
    <t>360 Heller DriveApt. 052</t>
  </si>
  <si>
    <t>West Noah</t>
  </si>
  <si>
    <t>Tyrus Pitkaithly</t>
  </si>
  <si>
    <t>52 Kayla CircuitSuite 332</t>
  </si>
  <si>
    <t>North Matildamouth</t>
  </si>
  <si>
    <t>Bernice Grindle</t>
  </si>
  <si>
    <t>612 Jessica TerraceApt. 847</t>
  </si>
  <si>
    <t>Jetttown</t>
  </si>
  <si>
    <t>Tammara Dionisetti</t>
  </si>
  <si>
    <t>471 Bahringer ManorApt. 236</t>
  </si>
  <si>
    <t>Dickensberg</t>
  </si>
  <si>
    <t>Devlin Labet</t>
  </si>
  <si>
    <t>98 Becker LoopApt. 567</t>
  </si>
  <si>
    <t>Port Archiemouth</t>
  </si>
  <si>
    <t>Luca Hantusch</t>
  </si>
  <si>
    <t>639 Farrell HillSuite 093</t>
  </si>
  <si>
    <t>Chaseshire</t>
  </si>
  <si>
    <t>Ninon Corteney</t>
  </si>
  <si>
    <t>09 Robinson SquareApt. 647</t>
  </si>
  <si>
    <t>Sauerfort</t>
  </si>
  <si>
    <t>Adamo Saddington</t>
  </si>
  <si>
    <t>3168 Bartoletti CrescentSuite 878</t>
  </si>
  <si>
    <t>Port Lucas</t>
  </si>
  <si>
    <t>Xever Giacomelli</t>
  </si>
  <si>
    <t>41 Durgan IslandApt. 820</t>
  </si>
  <si>
    <t>Hamishfurt</t>
  </si>
  <si>
    <t>Zulema Teml</t>
  </si>
  <si>
    <t>3307 Walsh JunctionSuite 233</t>
  </si>
  <si>
    <t>Violetville</t>
  </si>
  <si>
    <t>Joly Hagley</t>
  </si>
  <si>
    <t>2958 Dooley Station StSuite 879</t>
  </si>
  <si>
    <t>Lake Lilly</t>
  </si>
  <si>
    <t>Legra Neaverson</t>
  </si>
  <si>
    <t>7440 Cameron Estate DrSuite 628</t>
  </si>
  <si>
    <t>North Victoriachester</t>
  </si>
  <si>
    <t>Regan Gronaller</t>
  </si>
  <si>
    <t>9484 Amelia View RdApt. 760</t>
  </si>
  <si>
    <t>Port Claudia</t>
  </si>
  <si>
    <t>Hana Stitch</t>
  </si>
  <si>
    <t>647 Violet Estate DrSuite 364</t>
  </si>
  <si>
    <t>Port Ella</t>
  </si>
  <si>
    <t>Horatius Genever</t>
  </si>
  <si>
    <t>778 Wilkinson RidgeSuite 101</t>
  </si>
  <si>
    <t>Gabriellatown</t>
  </si>
  <si>
    <t>Rodie Klaiser</t>
  </si>
  <si>
    <t>75 Keeling JunctionSuite 483</t>
  </si>
  <si>
    <t>South Kaiview</t>
  </si>
  <si>
    <t>Avivah Chipchase</t>
  </si>
  <si>
    <t>6308 Amelie MeadowSuite 634</t>
  </si>
  <si>
    <t>Eliburgh</t>
  </si>
  <si>
    <t>Vicki Stockwell</t>
  </si>
  <si>
    <t>3101 Thomson ManorApt. 600</t>
  </si>
  <si>
    <t>Leofurt</t>
  </si>
  <si>
    <t>Meris Twitty</t>
  </si>
  <si>
    <t>708 Daniel MeadowSuite 246</t>
  </si>
  <si>
    <t>Bartolettiside</t>
  </si>
  <si>
    <t>Jarrett Brumby</t>
  </si>
  <si>
    <t>59 Wood DriveSuite 806</t>
  </si>
  <si>
    <t>Lake Nicholasfurt</t>
  </si>
  <si>
    <t>Ronnie Shiril</t>
  </si>
  <si>
    <t>78 Nguyen MallApt. 116</t>
  </si>
  <si>
    <t>Heathcotemouth</t>
  </si>
  <si>
    <t>Shanna Pietrzyk</t>
  </si>
  <si>
    <t>30 Watson WayApt. 179</t>
  </si>
  <si>
    <t>Port Alyssa</t>
  </si>
  <si>
    <t>Moore Oolahan</t>
  </si>
  <si>
    <t>13 Stokes SummitApt. 125</t>
  </si>
  <si>
    <t>East Aidan</t>
  </si>
  <si>
    <t>Kayley Brosoli</t>
  </si>
  <si>
    <t>59 Hand ManorApt. 544</t>
  </si>
  <si>
    <t>South Evaport</t>
  </si>
  <si>
    <t>Marena Lockhart</t>
  </si>
  <si>
    <t>012 Cooper MallApt. 259</t>
  </si>
  <si>
    <t>Chelseahaven</t>
  </si>
  <si>
    <t>Reinhold Gooble</t>
  </si>
  <si>
    <t>9369 Casper Estate DrApt. 122</t>
  </si>
  <si>
    <t>Lake Kaylastad</t>
  </si>
  <si>
    <t>Tore Caras</t>
  </si>
  <si>
    <t>2912 Adams JunctionSuite 740</t>
  </si>
  <si>
    <t>West Alyssa</t>
  </si>
  <si>
    <t>Giles Kyne</t>
  </si>
  <si>
    <t>91 Angelina RidgeApt. 435</t>
  </si>
  <si>
    <t>Lake Phoenixside</t>
  </si>
  <si>
    <t>Vinny Niland</t>
  </si>
  <si>
    <t>673 Amelie MewsApt. 346</t>
  </si>
  <si>
    <t>Brownburgh</t>
  </si>
  <si>
    <t>Anne-Corinne Enrich</t>
  </si>
  <si>
    <t>84 Natalie RunSuite 762</t>
  </si>
  <si>
    <t>Kellyshire</t>
  </si>
  <si>
    <t>Aurie Margett</t>
  </si>
  <si>
    <t>260 Lily PassSuite 549</t>
  </si>
  <si>
    <t>Amelieburgh</t>
  </si>
  <si>
    <t>Martita Quakley</t>
  </si>
  <si>
    <t>629 Hoppe BoulevardSuite 590</t>
  </si>
  <si>
    <t>Boylefort</t>
  </si>
  <si>
    <t>Hyacinth Pepper</t>
  </si>
  <si>
    <t>8095 Kuhlman StreetApt. 657</t>
  </si>
  <si>
    <t>New Callum</t>
  </si>
  <si>
    <t>Lin Avraam</t>
  </si>
  <si>
    <t>00 Zachary AvenueApt. 781</t>
  </si>
  <si>
    <t>Samuelland</t>
  </si>
  <si>
    <t>Denice Ledrane</t>
  </si>
  <si>
    <t>049 Imogen StreetSuite 299</t>
  </si>
  <si>
    <t>New Beaumouth</t>
  </si>
  <si>
    <t>Kleon Trobey</t>
  </si>
  <si>
    <t>013 Edward ParadeApt. 499</t>
  </si>
  <si>
    <t>Kossfort</t>
  </si>
  <si>
    <t>Annabella Devote</t>
  </si>
  <si>
    <t>4927 Alice MeadowApt. 960</t>
  </si>
  <si>
    <t>Sanfordborough</t>
  </si>
  <si>
    <t>Bertine Puddefoot</t>
  </si>
  <si>
    <t>650 Gabriel MeadowSuite 946</t>
  </si>
  <si>
    <t>Feilchester</t>
  </si>
  <si>
    <t>Vasili Shearston</t>
  </si>
  <si>
    <t>6677 Gemma PlazaApt. 314</t>
  </si>
  <si>
    <t>South Elimouth</t>
  </si>
  <si>
    <t>Reta Jefferies</t>
  </si>
  <si>
    <t>928 Johnson View RdApt. 583</t>
  </si>
  <si>
    <t>Lucamouth</t>
  </si>
  <si>
    <t>Willa Gaisford</t>
  </si>
  <si>
    <t>373 Little JunctionApt. 299</t>
  </si>
  <si>
    <t>West Justin</t>
  </si>
  <si>
    <t>Tiphany Peacop</t>
  </si>
  <si>
    <t>473 Leo CourtSuite 784</t>
  </si>
  <si>
    <t>East Sofia</t>
  </si>
  <si>
    <t>Dulcea Shrawley</t>
  </si>
  <si>
    <t>026 D'amore RunSuite 187</t>
  </si>
  <si>
    <t>Codyview</t>
  </si>
  <si>
    <t>Tana Pawley</t>
  </si>
  <si>
    <t>50 Stella CourtSuite 087</t>
  </si>
  <si>
    <t>Lake Holly</t>
  </si>
  <si>
    <t>Marinna Heal</t>
  </si>
  <si>
    <t>95 Justin PlaceApt. 441</t>
  </si>
  <si>
    <t>Braunhaven</t>
  </si>
  <si>
    <t>Jehanna Water</t>
  </si>
  <si>
    <t>672 Graham MewsApt. 407</t>
  </si>
  <si>
    <t>Monahanside</t>
  </si>
  <si>
    <t>Tracy Ebenezer</t>
  </si>
  <si>
    <t>3263 Parisian PlaceSuite 811</t>
  </si>
  <si>
    <t>West Jesseton</t>
  </si>
  <si>
    <t>Katinka Currier</t>
  </si>
  <si>
    <t>96 Caitlin HillSuite 366</t>
  </si>
  <si>
    <t>Smythland</t>
  </si>
  <si>
    <t>Chandra Carine</t>
  </si>
  <si>
    <t>1805 Harry RoadApt. 445</t>
  </si>
  <si>
    <t>Hellermouth</t>
  </si>
  <si>
    <t>Angela Kester</t>
  </si>
  <si>
    <t>63 Tremblay BoulevardApt. 688</t>
  </si>
  <si>
    <t>Chloeville</t>
  </si>
  <si>
    <t>Jethro Pollak</t>
  </si>
  <si>
    <t>7812 Towne GroveSuite 233</t>
  </si>
  <si>
    <t>Lake Alihaven</t>
  </si>
  <si>
    <t>Persis Spiteri</t>
  </si>
  <si>
    <t>844 Alana LaneApt. 225</t>
  </si>
  <si>
    <t>Sofiaberg</t>
  </si>
  <si>
    <t>Opal Bermingham</t>
  </si>
  <si>
    <t>516 Grant RunSuite 000</t>
  </si>
  <si>
    <t>Port Mason</t>
  </si>
  <si>
    <t>Lanny Wardale</t>
  </si>
  <si>
    <t>4870 Jackson SummitApt. 538</t>
  </si>
  <si>
    <t>Spencerborough</t>
  </si>
  <si>
    <t>Laina Baudains</t>
  </si>
  <si>
    <t>44 Oliver CourtApt. 045</t>
  </si>
  <si>
    <t>Elizabethfort</t>
  </si>
  <si>
    <t>Kayne Fraczkiewicz</t>
  </si>
  <si>
    <t>9662 Isaac MallSuite 490</t>
  </si>
  <si>
    <t>Walshland</t>
  </si>
  <si>
    <t>Minta Loble</t>
  </si>
  <si>
    <t>195 Wilson HillApt. 597</t>
  </si>
  <si>
    <t>Lake Paigemouth</t>
  </si>
  <si>
    <t>Cornie Virr</t>
  </si>
  <si>
    <t>41 Feeney ParkwaySuite 074</t>
  </si>
  <si>
    <t>East Chelsea</t>
  </si>
  <si>
    <t>Corinna Maystone</t>
  </si>
  <si>
    <t>040 Savannah GroveSuite 967</t>
  </si>
  <si>
    <t>Gleasonport</t>
  </si>
  <si>
    <t>Barbara-Anne Salerg</t>
  </si>
  <si>
    <t>384 Hayley View RdSuite 949</t>
  </si>
  <si>
    <t>Savannahland</t>
  </si>
  <si>
    <t>Kendall Jakubski</t>
  </si>
  <si>
    <t>331 Leah Station StSuite 445</t>
  </si>
  <si>
    <t>Port Liam</t>
  </si>
  <si>
    <t>Matthiew Hinckes</t>
  </si>
  <si>
    <t>1290 Koch GroveApt. 799</t>
  </si>
  <si>
    <t>Lake Hannah</t>
  </si>
  <si>
    <t>Warner Chevin</t>
  </si>
  <si>
    <t>89 Patrick CrescentSuite 049</t>
  </si>
  <si>
    <t>West Georgiachester</t>
  </si>
  <si>
    <t>Keen Murrhaupt</t>
  </si>
  <si>
    <t>110 Isaac JunctionApt. 205</t>
  </si>
  <si>
    <t>Lillyburgh</t>
  </si>
  <si>
    <t>Hillary Guiness</t>
  </si>
  <si>
    <t>74 Eva TerraceSuite 247</t>
  </si>
  <si>
    <t>Harrismouth</t>
  </si>
  <si>
    <t>Law Foker</t>
  </si>
  <si>
    <t>4715 Hand View RdSuite 955</t>
  </si>
  <si>
    <t>Colestad</t>
  </si>
  <si>
    <t>Otha Skein</t>
  </si>
  <si>
    <t>368 Morrison MeadowApt. 117</t>
  </si>
  <si>
    <t>East Isla</t>
  </si>
  <si>
    <t>Pierre Rockwill</t>
  </si>
  <si>
    <t>09 Doyle MallApt. 066</t>
  </si>
  <si>
    <t>Port Jordan</t>
  </si>
  <si>
    <t>Garvy Davioud</t>
  </si>
  <si>
    <t>461 Nader LaneApt. 460</t>
  </si>
  <si>
    <t>Hudsontown</t>
  </si>
  <si>
    <t>Dean Mclarty</t>
  </si>
  <si>
    <t>6303 Nate BoulevardSuite 368</t>
  </si>
  <si>
    <t>North Ellabury</t>
  </si>
  <si>
    <t>Kenyon Lemerle</t>
  </si>
  <si>
    <t>772 Chloe MeadowSuite 666</t>
  </si>
  <si>
    <t>East Siennaview</t>
  </si>
  <si>
    <t>Benji Vineall</t>
  </si>
  <si>
    <t>468 Shields CircleApt. 480</t>
  </si>
  <si>
    <t>Port Madelineberg</t>
  </si>
  <si>
    <t>Wilhelm Blaber</t>
  </si>
  <si>
    <t>093 Jessica AvenueSuite 154</t>
  </si>
  <si>
    <t>Lake Callumville</t>
  </si>
  <si>
    <t>Gerard Gilkison</t>
  </si>
  <si>
    <t>452 Nathan ParadeSuite 988</t>
  </si>
  <si>
    <t>North William</t>
  </si>
  <si>
    <t>Hurleigh Sieb</t>
  </si>
  <si>
    <t>1737 Schroeder LoopSuite 349</t>
  </si>
  <si>
    <t>Port Sarah</t>
  </si>
  <si>
    <t>Monica Teodorski</t>
  </si>
  <si>
    <t>100 Stokes ParkwayApt. 307</t>
  </si>
  <si>
    <t>South Nathan</t>
  </si>
  <si>
    <t>Nanny Franey</t>
  </si>
  <si>
    <t>9268 Swift SummitSuite 218</t>
  </si>
  <si>
    <t>Joelland</t>
  </si>
  <si>
    <t>Madelin Matityahu</t>
  </si>
  <si>
    <t>29 Ward MeadowSuite 626</t>
  </si>
  <si>
    <t>Rachel Colebrook</t>
  </si>
  <si>
    <t>6553 Gibson AvenueSuite 245</t>
  </si>
  <si>
    <t>Stokestown</t>
  </si>
  <si>
    <t>Sandy Yushachkov</t>
  </si>
  <si>
    <t>20 Morrison RoadSuite 781</t>
  </si>
  <si>
    <t>Claudiaview</t>
  </si>
  <si>
    <t>Merrill Care</t>
  </si>
  <si>
    <t>7285 Mason BoulevardSuite 754</t>
  </si>
  <si>
    <t>Port Rosemouth</t>
  </si>
  <si>
    <t>Karoly Wadge</t>
  </si>
  <si>
    <t>78 Ruby WayApt. 351</t>
  </si>
  <si>
    <t>North Chelseaport</t>
  </si>
  <si>
    <t>Giralda Trewin</t>
  </si>
  <si>
    <t>656 Abigail KnollApt. 083</t>
  </si>
  <si>
    <t>Bartolettifurt</t>
  </si>
  <si>
    <t>Eada Viccary</t>
  </si>
  <si>
    <t>72 George CourtApt. 482</t>
  </si>
  <si>
    <t>North Edwardshire</t>
  </si>
  <si>
    <t>Hadlee Douthwaite</t>
  </si>
  <si>
    <t>19 Lola View RdApt. 937</t>
  </si>
  <si>
    <t>West Hamish</t>
  </si>
  <si>
    <t>Hew Cardinal</t>
  </si>
  <si>
    <t>29 David JunctionApt. 733</t>
  </si>
  <si>
    <t>North Ruby</t>
  </si>
  <si>
    <t>Cecile Jayume</t>
  </si>
  <si>
    <t>14 James ParkwayApt. 286</t>
  </si>
  <si>
    <t>Williamsville</t>
  </si>
  <si>
    <t>Adair Ruddoch</t>
  </si>
  <si>
    <t>629 Stephanie JunctionApt. 475</t>
  </si>
  <si>
    <t>East Savannah</t>
  </si>
  <si>
    <t>Erik Osgar</t>
  </si>
  <si>
    <t>6022 Jonathan TrackSuite 607</t>
  </si>
  <si>
    <t>Zacharyborough</t>
  </si>
  <si>
    <t>Alexei Hurburt</t>
  </si>
  <si>
    <t>0544 Zoe CourtSuite 153</t>
  </si>
  <si>
    <t>New Ellieland</t>
  </si>
  <si>
    <t>Meghan Simic</t>
  </si>
  <si>
    <t>164 Fisher RidgeSuite 516</t>
  </si>
  <si>
    <t>South Cameron</t>
  </si>
  <si>
    <t>Margeaux Getley</t>
  </si>
  <si>
    <t>6711 Jasper View RdApt. 199</t>
  </si>
  <si>
    <t>Eviemouth</t>
  </si>
  <si>
    <t>Didi Garton</t>
  </si>
  <si>
    <t>13 Ivy BoulevardSuite 234</t>
  </si>
  <si>
    <t>Carterbury</t>
  </si>
  <si>
    <t>Nollie Yorath</t>
  </si>
  <si>
    <t>1823 Hannah BoulevardSuite 778</t>
  </si>
  <si>
    <t>Violetport</t>
  </si>
  <si>
    <t>Katey Dubbin</t>
  </si>
  <si>
    <t>1443 Doherty View RdSuite 697</t>
  </si>
  <si>
    <t>South Caleb</t>
  </si>
  <si>
    <t>Yardley Dreamer</t>
  </si>
  <si>
    <t>8083 Paterson RoadApt. 211</t>
  </si>
  <si>
    <t>Jordanborough</t>
  </si>
  <si>
    <t>Pate De Ambrosis</t>
  </si>
  <si>
    <t>65 Eli AvenueApt. 473</t>
  </si>
  <si>
    <t>Donnellyfort</t>
  </si>
  <si>
    <t>Lesli Pitfield</t>
  </si>
  <si>
    <t>617 Scarlett BoulevardApt. 858</t>
  </si>
  <si>
    <t>Angelinaville</t>
  </si>
  <si>
    <t>Hashim Banes</t>
  </si>
  <si>
    <t>07 Johnson MallSuite 458</t>
  </si>
  <si>
    <t>West Jaydenfort</t>
  </si>
  <si>
    <t>Merl Gayforth</t>
  </si>
  <si>
    <t>769 Gibson TrailApt. 359</t>
  </si>
  <si>
    <t>South Adam</t>
  </si>
  <si>
    <t>Daisy Camillo</t>
  </si>
  <si>
    <t>5310 Lewis TrailApt. 715</t>
  </si>
  <si>
    <t>Jacobsland</t>
  </si>
  <si>
    <t>Beatrisa Winterscale</t>
  </si>
  <si>
    <t>74 Ryan CircleSuite 426</t>
  </si>
  <si>
    <t>Port Harrychester</t>
  </si>
  <si>
    <t>Jeniece Dumbare</t>
  </si>
  <si>
    <t>7602 Weber CourtSuite 409</t>
  </si>
  <si>
    <t>New Leahside</t>
  </si>
  <si>
    <t>Stephanus Torbett</t>
  </si>
  <si>
    <t>74 Shields Estate DrSuite 112</t>
  </si>
  <si>
    <t>Port Annaborough</t>
  </si>
  <si>
    <t>Christian Simko</t>
  </si>
  <si>
    <t>782 King Station StApt. 193</t>
  </si>
  <si>
    <t>Huelmouth</t>
  </si>
  <si>
    <t>Bette-Ann Harteley</t>
  </si>
  <si>
    <t>051 O'conner Station StSuite 626</t>
  </si>
  <si>
    <t>Shieldsside</t>
  </si>
  <si>
    <t>Raul Pockey</t>
  </si>
  <si>
    <t>178 Smitham GroveSuite 638</t>
  </si>
  <si>
    <t>South Hannah</t>
  </si>
  <si>
    <t>Mycah Rodie</t>
  </si>
  <si>
    <t>3087 Victoria DriveApt. 454</t>
  </si>
  <si>
    <t>Port Abigail</t>
  </si>
  <si>
    <t>Camala Bradbeer</t>
  </si>
  <si>
    <t>7895 Ava HillApt. 172</t>
  </si>
  <si>
    <t>Sofiashire</t>
  </si>
  <si>
    <t>Fin Betjes</t>
  </si>
  <si>
    <t>5267 Oscar WayApt. 415</t>
  </si>
  <si>
    <t>North Zaraview</t>
  </si>
  <si>
    <t>Lorna Srawley</t>
  </si>
  <si>
    <t>961 Evie ParadeApt. 534</t>
  </si>
  <si>
    <t>Audreyberg</t>
  </si>
  <si>
    <t>Vida Matchitt</t>
  </si>
  <si>
    <t>69 Aiden ParkwaySuite 721</t>
  </si>
  <si>
    <t>Hudsonberg</t>
  </si>
  <si>
    <t>Frankie Wewell</t>
  </si>
  <si>
    <t>092 Jayden JunctionSuite 148</t>
  </si>
  <si>
    <t>Lukemouth</t>
  </si>
  <si>
    <t>Jewelle Gatiss</t>
  </si>
  <si>
    <t>578 Connor GroveApt. 944</t>
  </si>
  <si>
    <t>Lake Aidenhaven</t>
  </si>
  <si>
    <t>Valerie D'Errico</t>
  </si>
  <si>
    <t>607 Parisian AvenueSuite 494</t>
  </si>
  <si>
    <t>Chelseaview</t>
  </si>
  <si>
    <t>Hewitt Hanscome</t>
  </si>
  <si>
    <t>87 Hahn Station StSuite 943</t>
  </si>
  <si>
    <t>New Ella</t>
  </si>
  <si>
    <t>Elaina Agate</t>
  </si>
  <si>
    <t>596 Martin BoulevardApt. 367</t>
  </si>
  <si>
    <t>Richardshaven</t>
  </si>
  <si>
    <t>Mirabelle Bampkin</t>
  </si>
  <si>
    <t>2044 Johns DriveApt. 201</t>
  </si>
  <si>
    <t>Lake Madeline</t>
  </si>
  <si>
    <t>Lawry Mannooch</t>
  </si>
  <si>
    <t>348 Johnston RoadSuite 155</t>
  </si>
  <si>
    <t>North Kayla</t>
  </si>
  <si>
    <t>Mahmud Pumfrett</t>
  </si>
  <si>
    <t>307 Declan Estate DrSuite 265</t>
  </si>
  <si>
    <t>Walkerhaven</t>
  </si>
  <si>
    <t>Ikey Spohr</t>
  </si>
  <si>
    <t>338 Mckenzie PlaceSuite 622</t>
  </si>
  <si>
    <t>North Scarlettborough</t>
  </si>
  <si>
    <t>Marven Argontt</t>
  </si>
  <si>
    <t>5831 Lilly AvenueSuite 322</t>
  </si>
  <si>
    <t>Port Christopherland</t>
  </si>
  <si>
    <t>Biddy Devanney</t>
  </si>
  <si>
    <t>42 Michael RoadApt. 405</t>
  </si>
  <si>
    <t>Harryburgh</t>
  </si>
  <si>
    <t>Lucie Lyenyng</t>
  </si>
  <si>
    <t>5737 Kulas TrailApt. 133</t>
  </si>
  <si>
    <t>New Sebastianfurt</t>
  </si>
  <si>
    <t>Panchito Wybern</t>
  </si>
  <si>
    <t>03 Glover TrackApt. 881</t>
  </si>
  <si>
    <t>Christianport</t>
  </si>
  <si>
    <t>Jeramey Kopacek</t>
  </si>
  <si>
    <t>4874 Corkery PlazaApt. 487</t>
  </si>
  <si>
    <t>Jadestad</t>
  </si>
  <si>
    <t>Ricky Fraser</t>
  </si>
  <si>
    <t>872 Mitchell SquareSuite 216</t>
  </si>
  <si>
    <t>East Angelinashire</t>
  </si>
  <si>
    <t>Myrle Kelby</t>
  </si>
  <si>
    <t>85 Charles MallSuite 424</t>
  </si>
  <si>
    <t>Port Sophia</t>
  </si>
  <si>
    <t>Cosmo Leys</t>
  </si>
  <si>
    <t>012 Eli RidgeSuite 727</t>
  </si>
  <si>
    <t>Kaiberg</t>
  </si>
  <si>
    <t>Miguelita Rasp</t>
  </si>
  <si>
    <t>134 Madeline KnollSuite 253</t>
  </si>
  <si>
    <t>Siennaside</t>
  </si>
  <si>
    <t>Ann-Marie Sinden</t>
  </si>
  <si>
    <t>017 Doherty DriveSuite 350</t>
  </si>
  <si>
    <t>Johnschester</t>
  </si>
  <si>
    <t>Marga Longhurst</t>
  </si>
  <si>
    <t>497 Gibson TerraceApt. 184</t>
  </si>
  <si>
    <t>Bellaburgh</t>
  </si>
  <si>
    <t>Christi Reston</t>
  </si>
  <si>
    <t>70 Phoenix DriveApt. 109</t>
  </si>
  <si>
    <t>Hicklebury</t>
  </si>
  <si>
    <t>Katalin Tellesson</t>
  </si>
  <si>
    <t>286 Chase IslandSuite 443</t>
  </si>
  <si>
    <t>Port Jade</t>
  </si>
  <si>
    <t>Ignacius Gardiner</t>
  </si>
  <si>
    <t>914 Nathan CircuitSuite 102</t>
  </si>
  <si>
    <t>Schroedermouth</t>
  </si>
  <si>
    <t>Harrietta Burchatt</t>
  </si>
  <si>
    <t>8125 Durgan BoulevardSuite 068</t>
  </si>
  <si>
    <t>Port Elliechester</t>
  </si>
  <si>
    <t>Lyda Schneidau</t>
  </si>
  <si>
    <t>8212 Anderson View RdSuite 748</t>
  </si>
  <si>
    <t>Quinnborough</t>
  </si>
  <si>
    <t>Beau Schwandermann</t>
  </si>
  <si>
    <t>60 Isabella ManorApt. 196</t>
  </si>
  <si>
    <t>Port Angus</t>
  </si>
  <si>
    <t>Stesha Lusted</t>
  </si>
  <si>
    <t>011 Braun RunApt. 234</t>
  </si>
  <si>
    <t>West Skyeview</t>
  </si>
  <si>
    <t>Alayne Ipplett</t>
  </si>
  <si>
    <t>1952 Collins StreetSuite 930</t>
  </si>
  <si>
    <t>Ellieshire</t>
  </si>
  <si>
    <t>Gwenore Samudio</t>
  </si>
  <si>
    <t>2781 Berge MallSuite 452</t>
  </si>
  <si>
    <t>North Leoburgh</t>
  </si>
  <si>
    <t>Wald Kaine</t>
  </si>
  <si>
    <t>5135 Leah RoadSuite 306</t>
  </si>
  <si>
    <t>South Georgia</t>
  </si>
  <si>
    <t>Melania Murton</t>
  </si>
  <si>
    <t>56 Patel Estate DrSuite 629</t>
  </si>
  <si>
    <t>Dietrichtown</t>
  </si>
  <si>
    <t>Mariellen Medendorp</t>
  </si>
  <si>
    <t>16 Boyer WaySuite 018</t>
  </si>
  <si>
    <t>South Gabriel</t>
  </si>
  <si>
    <t>Gennifer Sharpus</t>
  </si>
  <si>
    <t>81 Kai TerraceApt. 704</t>
  </si>
  <si>
    <t>East Scarlett</t>
  </si>
  <si>
    <t>Mychal Mynett</t>
  </si>
  <si>
    <t>5133 Mann MallApt. 757</t>
  </si>
  <si>
    <t>Port Maxville</t>
  </si>
  <si>
    <t>Iona Middlewick</t>
  </si>
  <si>
    <t>827 Berge PlaceSuite 589</t>
  </si>
  <si>
    <t>New Jonathanchester</t>
  </si>
  <si>
    <t>Patrica Penny</t>
  </si>
  <si>
    <t>57 David MallSuite 596</t>
  </si>
  <si>
    <t>Haneton</t>
  </si>
  <si>
    <t>Curtis Mccarroll</t>
  </si>
  <si>
    <t>4036 Thompson StreetApt. 565</t>
  </si>
  <si>
    <t>Lake Johnchester</t>
  </si>
  <si>
    <t>Wake Guard</t>
  </si>
  <si>
    <t>230 Savannah RunApt. 982</t>
  </si>
  <si>
    <t>Conroybury</t>
  </si>
  <si>
    <t>Gunner Murdie</t>
  </si>
  <si>
    <t>7504 Phoebe RoadApt. 552</t>
  </si>
  <si>
    <t>Lewiston</t>
  </si>
  <si>
    <t>Leeann Gowdie</t>
  </si>
  <si>
    <t>8183 Alexis JunctionApt. 634</t>
  </si>
  <si>
    <t>Callumborough</t>
  </si>
  <si>
    <t>Nelli Engall</t>
  </si>
  <si>
    <t>58 Jett RoadApt. 448</t>
  </si>
  <si>
    <t>Chasemouth</t>
  </si>
  <si>
    <t>Puff Newbury</t>
  </si>
  <si>
    <t>35 Fahey CircuitSuite 014</t>
  </si>
  <si>
    <t>Port Joshuaside</t>
  </si>
  <si>
    <t>Ricardo James</t>
  </si>
  <si>
    <t>32 Thomas CrestSuite 753</t>
  </si>
  <si>
    <t>Archiefurt</t>
  </si>
  <si>
    <t>Martin O'Mailey</t>
  </si>
  <si>
    <t>639 Griffiths ParkwayApt. 162</t>
  </si>
  <si>
    <t>New Angelina</t>
  </si>
  <si>
    <t>Holden Whybrow</t>
  </si>
  <si>
    <t>2465 Hugo RoadApt. 066</t>
  </si>
  <si>
    <t>West Joelfurt</t>
  </si>
  <si>
    <t>Darrelle Padson</t>
  </si>
  <si>
    <t>22 Aaron LoopApt. 324</t>
  </si>
  <si>
    <t>Violetborough</t>
  </si>
  <si>
    <t>Neill Steptoe</t>
  </si>
  <si>
    <t>46 Alex MewsApt. 096</t>
  </si>
  <si>
    <t>Port Mia</t>
  </si>
  <si>
    <t>Trenton Lydiard</t>
  </si>
  <si>
    <t>30 Williamson SummitApt. 594</t>
  </si>
  <si>
    <t>West Isabelton</t>
  </si>
  <si>
    <t>Poul Rossi</t>
  </si>
  <si>
    <t>2025 Stewart MewsApt. 137</t>
  </si>
  <si>
    <t>Nataliemouth</t>
  </si>
  <si>
    <t>Deedee Pashe</t>
  </si>
  <si>
    <t>96 Bartoletti StreetApt. 671</t>
  </si>
  <si>
    <t>Lake Abigailhaven</t>
  </si>
  <si>
    <t>Jewel Dericut</t>
  </si>
  <si>
    <t>63 Rohan PlazaApt. 943</t>
  </si>
  <si>
    <t>Lake Charlottefort</t>
  </si>
  <si>
    <t>Isis Doel</t>
  </si>
  <si>
    <t>540 Schmitt ParkwaySuite 102</t>
  </si>
  <si>
    <t>Grimesstad</t>
  </si>
  <si>
    <t>Tommy Ebunoluwa</t>
  </si>
  <si>
    <t>56 Wolf TerraceSuite 373</t>
  </si>
  <si>
    <t>East Mason</t>
  </si>
  <si>
    <t>Harland Hawkeridge</t>
  </si>
  <si>
    <t>09 Patel MallApt. 231</t>
  </si>
  <si>
    <t>New Samuel</t>
  </si>
  <si>
    <t>Brennen Breward</t>
  </si>
  <si>
    <t>39 Amelia Estate DrApt. 608</t>
  </si>
  <si>
    <t>Fayhaven</t>
  </si>
  <si>
    <t>Tobye De Caville</t>
  </si>
  <si>
    <t>987 Charlotte MewsApt. 591</t>
  </si>
  <si>
    <t>West Baileyville</t>
  </si>
  <si>
    <t>Erroll Michelle</t>
  </si>
  <si>
    <t>694 Isabella WaySuite 054</t>
  </si>
  <si>
    <t>New Ava</t>
  </si>
  <si>
    <t>Dorris Simonsson</t>
  </si>
  <si>
    <t>53 Finn PlaceApt. 635</t>
  </si>
  <si>
    <t>Jessebury</t>
  </si>
  <si>
    <t>Yevette Weekes</t>
  </si>
  <si>
    <t>6369 Patrick HillApt. 508</t>
  </si>
  <si>
    <t>Gardenchester</t>
  </si>
  <si>
    <t>Clayson Mealing</t>
  </si>
  <si>
    <t>94 Hannah LoopSuite 177</t>
  </si>
  <si>
    <t>Lake Declanland</t>
  </si>
  <si>
    <t>Melba Badam</t>
  </si>
  <si>
    <t>3468 Christiansen MeadowSuite 298</t>
  </si>
  <si>
    <t>Evamouth</t>
  </si>
  <si>
    <t>Loni Tort</t>
  </si>
  <si>
    <t>76 Zac KnollSuite 031</t>
  </si>
  <si>
    <t>Joelmouth</t>
  </si>
  <si>
    <t>Jewel Roakes</t>
  </si>
  <si>
    <t>72 Lincoln SummitSuite 640</t>
  </si>
  <si>
    <t>Abbeyshire</t>
  </si>
  <si>
    <t>Angil Crunden</t>
  </si>
  <si>
    <t>765 Christiansen ParkwaySuite 557</t>
  </si>
  <si>
    <t>Lake Elijah</t>
  </si>
  <si>
    <t>Bird Mcgarvie</t>
  </si>
  <si>
    <t>889 Hermann Station StApt. 026</t>
  </si>
  <si>
    <t>East Jakeberg</t>
  </si>
  <si>
    <t>Elicia Flaunders</t>
  </si>
  <si>
    <t>63 Lilly JunctionApt. 010</t>
  </si>
  <si>
    <t>Jademouth</t>
  </si>
  <si>
    <t>Crin Johnikin</t>
  </si>
  <si>
    <t>09 Kiehn View RdApt. 209</t>
  </si>
  <si>
    <t>South Clairetown</t>
  </si>
  <si>
    <t>Brade Caught</t>
  </si>
  <si>
    <t>38 Baumbach Estate DrApt. 545</t>
  </si>
  <si>
    <t>Elijahburgh</t>
  </si>
  <si>
    <t>Shaylyn Musla</t>
  </si>
  <si>
    <t>814 Jayden MewsSuite 958</t>
  </si>
  <si>
    <t>Josephland</t>
  </si>
  <si>
    <t>Lauryn Deport</t>
  </si>
  <si>
    <t>47 Green ParkwayApt. 868</t>
  </si>
  <si>
    <t>Bayermouth</t>
  </si>
  <si>
    <t>Arden Lasselle</t>
  </si>
  <si>
    <t>476 Mueller CrestSuite 674</t>
  </si>
  <si>
    <t>West Claudiaburgh</t>
  </si>
  <si>
    <t>Rowena Doe</t>
  </si>
  <si>
    <t>9388 Bauch TrailSuite 439</t>
  </si>
  <si>
    <t>Codyfort</t>
  </si>
  <si>
    <t>Evelyn Chevolleau</t>
  </si>
  <si>
    <t>385 Jayden View RdApt. 459</t>
  </si>
  <si>
    <t>Port Logan</t>
  </si>
  <si>
    <t>Karl Ramsell</t>
  </si>
  <si>
    <t>6851 Emard KnollSuite 265</t>
  </si>
  <si>
    <t>Lake Phoenix</t>
  </si>
  <si>
    <t>Whitaker Pashen</t>
  </si>
  <si>
    <t>62 Mcdermott HillSuite 903</t>
  </si>
  <si>
    <t>Justinport</t>
  </si>
  <si>
    <t>Alida Spitaro</t>
  </si>
  <si>
    <t>46 Xavier WayApt. 621</t>
  </si>
  <si>
    <t>Dareberg</t>
  </si>
  <si>
    <t>Pattin Carley</t>
  </si>
  <si>
    <t>038 Haley MewsApt. 810</t>
  </si>
  <si>
    <t>Bayertown</t>
  </si>
  <si>
    <t>Silvan Norcross</t>
  </si>
  <si>
    <t>476 Ferry IslandSuite 062</t>
  </si>
  <si>
    <t>Worthington Knapton</t>
  </si>
  <si>
    <t>88 Walsh WaySuite 074</t>
  </si>
  <si>
    <t>Lake Lucas</t>
  </si>
  <si>
    <t>Jerald Macmeeking</t>
  </si>
  <si>
    <t>5040 Isabel TerraceSuite 158</t>
  </si>
  <si>
    <t>Connellyport</t>
  </si>
  <si>
    <t>Francisca Accum</t>
  </si>
  <si>
    <t>566 Kiara RunApt. 417</t>
  </si>
  <si>
    <t>West Zacharybury</t>
  </si>
  <si>
    <t>Araldo Washtell</t>
  </si>
  <si>
    <t>9173 Maya SummitApt. 856</t>
  </si>
  <si>
    <t>East Gabriel</t>
  </si>
  <si>
    <t>Ewen Bate</t>
  </si>
  <si>
    <t>45 Ethan LoopApt. 390</t>
  </si>
  <si>
    <t>Casperland</t>
  </si>
  <si>
    <t>Saxe Stormonth</t>
  </si>
  <si>
    <t>028 Elijah TrailApt. 268</t>
  </si>
  <si>
    <t>Lake Owen</t>
  </si>
  <si>
    <t>Shelbi Impson</t>
  </si>
  <si>
    <t>20 Xavier RidgeApt. 805</t>
  </si>
  <si>
    <t>Hansenberg</t>
  </si>
  <si>
    <t>Monty Gowen</t>
  </si>
  <si>
    <t>651 Garden CourtApt. 769</t>
  </si>
  <si>
    <t>Muellerfurt</t>
  </si>
  <si>
    <t>Neilla Moring</t>
  </si>
  <si>
    <t>223 Jerde BoulevardSuite 636</t>
  </si>
  <si>
    <t>Leeborough</t>
  </si>
  <si>
    <t>Isaak Ferrarone</t>
  </si>
  <si>
    <t>074 Hackett ParadeApt. 191</t>
  </si>
  <si>
    <t>South Holly</t>
  </si>
  <si>
    <t>Zaria Garken</t>
  </si>
  <si>
    <t>53 Jake CourtSuite 337</t>
  </si>
  <si>
    <t>Towneport</t>
  </si>
  <si>
    <t>Codie Escalero</t>
  </si>
  <si>
    <t>434 Gibson MewsSuite 619</t>
  </si>
  <si>
    <t>West Abbeyland</t>
  </si>
  <si>
    <t>Bourke Pembery</t>
  </si>
  <si>
    <t>599 Campbell CrestApt. 125</t>
  </si>
  <si>
    <t>Wildermanside</t>
  </si>
  <si>
    <t>Keeley Nassie</t>
  </si>
  <si>
    <t>09 Smyth BoulevardSuite 155</t>
  </si>
  <si>
    <t>Turnerborough</t>
  </si>
  <si>
    <t>Kaitlyn Pinare</t>
  </si>
  <si>
    <t>8982 O'reilly PlazaSuite 007</t>
  </si>
  <si>
    <t>Lake Matilda</t>
  </si>
  <si>
    <t>Beverlie Blance</t>
  </si>
  <si>
    <t>1604 Olivia CrestApt. 164</t>
  </si>
  <si>
    <t>Casperfurt</t>
  </si>
  <si>
    <t>Duncan Walliker</t>
  </si>
  <si>
    <t>861 Thomas LoopApt. 385</t>
  </si>
  <si>
    <t>West Zoe</t>
  </si>
  <si>
    <t>Beck Oldham</t>
  </si>
  <si>
    <t>7836 Kessler CrescentSuite 055</t>
  </si>
  <si>
    <t>Miafurt</t>
  </si>
  <si>
    <t>Anders Couvert</t>
  </si>
  <si>
    <t>64 Phillips RunApt. 722</t>
  </si>
  <si>
    <t>East Sienna</t>
  </si>
  <si>
    <t>Cassaundra Sliman</t>
  </si>
  <si>
    <t>3679 Kiehn ParkwaySuite 444</t>
  </si>
  <si>
    <t>Lake Mollyburgh</t>
  </si>
  <si>
    <t>Hilda Peter</t>
  </si>
  <si>
    <t>4435 O'hara TerraceSuite 232</t>
  </si>
  <si>
    <t>New Sophie</t>
  </si>
  <si>
    <t>Daria Embleton</t>
  </si>
  <si>
    <t>39 Wilkinson CrestApt. 257</t>
  </si>
  <si>
    <t>North Sophie</t>
  </si>
  <si>
    <t>Brian Finnes</t>
  </si>
  <si>
    <t>069 Claire GroveSuite 234</t>
  </si>
  <si>
    <t>New Codyville</t>
  </si>
  <si>
    <t>Valentine Marley</t>
  </si>
  <si>
    <t>31 Aaron WayApt. 752</t>
  </si>
  <si>
    <t>Aimee Giorgio</t>
  </si>
  <si>
    <t>489 Harrison Station StSuite 861</t>
  </si>
  <si>
    <t>Lukebury</t>
  </si>
  <si>
    <t>Jo Ann Snoden</t>
  </si>
  <si>
    <t>7638 Kiehn StreetApt. 781</t>
  </si>
  <si>
    <t>Port Owen</t>
  </si>
  <si>
    <t>Faunie Cooney</t>
  </si>
  <si>
    <t>36 Christian PlaceApt. 409</t>
  </si>
  <si>
    <t>Port Chelseaport</t>
  </si>
  <si>
    <t>Elva Root</t>
  </si>
  <si>
    <t>733 Cole CrescentSuite 465</t>
  </si>
  <si>
    <t>South Abbeyshire</t>
  </si>
  <si>
    <t>Lucias Forsythe</t>
  </si>
  <si>
    <t>122 Riley TrailSuite 946</t>
  </si>
  <si>
    <t>West Kiara</t>
  </si>
  <si>
    <t>Atlante Mcgrotty</t>
  </si>
  <si>
    <t>2352 Luca JunctionApt. 067</t>
  </si>
  <si>
    <t>Mayerland</t>
  </si>
  <si>
    <t>Danica Brunker</t>
  </si>
  <si>
    <t>00 Fadel CircuitApt. 573</t>
  </si>
  <si>
    <t>D'amorefort</t>
  </si>
  <si>
    <t>Torie Minihan</t>
  </si>
  <si>
    <t>4597 Hill ManorSuite 864</t>
  </si>
  <si>
    <t>New Annabelle</t>
  </si>
  <si>
    <t>Lavina Dartnell</t>
  </si>
  <si>
    <t>0380 Bartell StreetSuite 585</t>
  </si>
  <si>
    <t>Boyleberg</t>
  </si>
  <si>
    <t>Jeanne Pringer</t>
  </si>
  <si>
    <t>786 Mackenzie StreetApt. 660</t>
  </si>
  <si>
    <t>Wilsonside</t>
  </si>
  <si>
    <t>Franciska Yosevitz</t>
  </si>
  <si>
    <t>03 Evans RoadApt. 343</t>
  </si>
  <si>
    <t>Rileyview</t>
  </si>
  <si>
    <t>Stewart Heggman</t>
  </si>
  <si>
    <t>1549 Rees Station StSuite 745</t>
  </si>
  <si>
    <t>Eviestad</t>
  </si>
  <si>
    <t>Scot Billany</t>
  </si>
  <si>
    <t>4966 Lilly Estate DrApt. 570</t>
  </si>
  <si>
    <t>Beiermouth</t>
  </si>
  <si>
    <t>Justis Butter</t>
  </si>
  <si>
    <t>4958 Harry TrackApt. 721</t>
  </si>
  <si>
    <t>Port Johnland</t>
  </si>
  <si>
    <t>Dulcia Gawthorpe</t>
  </si>
  <si>
    <t>7204 Toby SummitApt. 845</t>
  </si>
  <si>
    <t>North Lillian</t>
  </si>
  <si>
    <t>Trista Aspray</t>
  </si>
  <si>
    <t>9347 Morrison RoadSuite 865</t>
  </si>
  <si>
    <t>Johnstonshire</t>
  </si>
  <si>
    <t>Mira Heinonen</t>
  </si>
  <si>
    <t>2719 Dietrich KnollApt. 175</t>
  </si>
  <si>
    <t>South Declan</t>
  </si>
  <si>
    <t>Bartlet Whiffin</t>
  </si>
  <si>
    <t>205 Bailey IslandSuite 339</t>
  </si>
  <si>
    <t>Kingmouth</t>
  </si>
  <si>
    <t>Whitney Scarman</t>
  </si>
  <si>
    <t>01 D'amore ManorSuite 692</t>
  </si>
  <si>
    <t>Trompview</t>
  </si>
  <si>
    <t>Bernita Orae</t>
  </si>
  <si>
    <t>318 Amber TrackSuite 271</t>
  </si>
  <si>
    <t>Schmittview</t>
  </si>
  <si>
    <t>Dasi Kovelmann</t>
  </si>
  <si>
    <t>8303 Imogen SquareApt. 902</t>
  </si>
  <si>
    <t>Jakeland</t>
  </si>
  <si>
    <t>Ringo Sollars</t>
  </si>
  <si>
    <t>75 Kovacek KnollSuite 417</t>
  </si>
  <si>
    <t>West Cameron</t>
  </si>
  <si>
    <t>Vite Durrant</t>
  </si>
  <si>
    <t>31 King LoopSuite 647</t>
  </si>
  <si>
    <t>Port Michael</t>
  </si>
  <si>
    <t>Ianthe Magowan</t>
  </si>
  <si>
    <t>35 Baumbach HillApt. 244</t>
  </si>
  <si>
    <t>Lake Laurenview</t>
  </si>
  <si>
    <t>Sheff Ruoss</t>
  </si>
  <si>
    <t>269 Cartwright ParadeSuite 150</t>
  </si>
  <si>
    <t>Laylabury</t>
  </si>
  <si>
    <t>Lionel Mansel</t>
  </si>
  <si>
    <t>03 Spencer MewsSuite 726</t>
  </si>
  <si>
    <t>Lukefurt</t>
  </si>
  <si>
    <t>Muire Ashtonhurst</t>
  </si>
  <si>
    <t>25 Mikayla MewsApt. 558</t>
  </si>
  <si>
    <t>West Michael</t>
  </si>
  <si>
    <t>Rutger Hugonnet</t>
  </si>
  <si>
    <t>13 Hammes CircuitApt. 503</t>
  </si>
  <si>
    <t>New Jadehaven</t>
  </si>
  <si>
    <t>Brion Grinaugh</t>
  </si>
  <si>
    <t>473 Abbey PlazaSuite 913</t>
  </si>
  <si>
    <t>South Alyssa</t>
  </si>
  <si>
    <t>Harri Lotherington</t>
  </si>
  <si>
    <t>9993 Wood RidgeApt. 503</t>
  </si>
  <si>
    <t>New Emily</t>
  </si>
  <si>
    <t>Kendre Etherton</t>
  </si>
  <si>
    <t>3627 Chloe Estate DrSuite 963</t>
  </si>
  <si>
    <t>New Angelinaberg</t>
  </si>
  <si>
    <t>Dag Schiefersten</t>
  </si>
  <si>
    <t>199 Amber MallSuite 954</t>
  </si>
  <si>
    <t>Noahmouth</t>
  </si>
  <si>
    <t>Crysta Attride</t>
  </si>
  <si>
    <t>98 Paterson CrescentApt. 427</t>
  </si>
  <si>
    <t>North Lukechester</t>
  </si>
  <si>
    <t>Marthena Oxbury</t>
  </si>
  <si>
    <t>47 Barrows IslandSuite 464</t>
  </si>
  <si>
    <t>North Alana</t>
  </si>
  <si>
    <t>Silas Chaman</t>
  </si>
  <si>
    <t>410 Ryan CrescentApt. 461</t>
  </si>
  <si>
    <t>Gardenport</t>
  </si>
  <si>
    <t>Kary Melding</t>
  </si>
  <si>
    <t>00 Natalie SquareSuite 603</t>
  </si>
  <si>
    <t>East Isabella</t>
  </si>
  <si>
    <t>Michele Osmant</t>
  </si>
  <si>
    <t>370 Koch SummitApt. 142</t>
  </si>
  <si>
    <t>North Josephmouth</t>
  </si>
  <si>
    <t>Hamilton Buck</t>
  </si>
  <si>
    <t>179 Richards LoopApt. 131</t>
  </si>
  <si>
    <t>New Finnmouth</t>
  </si>
  <si>
    <t>Skyler Streeton</t>
  </si>
  <si>
    <t>66 Ashton DriveApt. 404</t>
  </si>
  <si>
    <t>Nathanton</t>
  </si>
  <si>
    <t>Karla Teresia</t>
  </si>
  <si>
    <t>95 Oliver SquareApt. 137</t>
  </si>
  <si>
    <t>Evafort</t>
  </si>
  <si>
    <t>Wren Helgass</t>
  </si>
  <si>
    <t>2634 Ward CrescentSuite 361</t>
  </si>
  <si>
    <t>Port Hannahburgh</t>
  </si>
  <si>
    <t>Jaymee Dalrymple</t>
  </si>
  <si>
    <t>812 Corwin Estate DrSuite 687</t>
  </si>
  <si>
    <t>New George</t>
  </si>
  <si>
    <t>Rourke Binstead</t>
  </si>
  <si>
    <t>92 Nolan MeadowApt. 492</t>
  </si>
  <si>
    <t>East Abigail</t>
  </si>
  <si>
    <t>Ricky Steels</t>
  </si>
  <si>
    <t>248 Fisher Station StApt. 066</t>
  </si>
  <si>
    <t>O'connerburgh</t>
  </si>
  <si>
    <t>Gert Brackstone</t>
  </si>
  <si>
    <t>89 Schmitt PlazaSuite 421</t>
  </si>
  <si>
    <t>Charlotteville</t>
  </si>
  <si>
    <t>Teodor Van Der Velde</t>
  </si>
  <si>
    <t>113 Doyle CrescentSuite 825</t>
  </si>
  <si>
    <t>South William</t>
  </si>
  <si>
    <t>Matilde Yanuk</t>
  </si>
  <si>
    <t>17 Jade AvenueApt. 646</t>
  </si>
  <si>
    <t>Reillyfurt</t>
  </si>
  <si>
    <t>Rafferty Fronek</t>
  </si>
  <si>
    <t>068 Logan CourtSuite 319</t>
  </si>
  <si>
    <t>East Kaylabury</t>
  </si>
  <si>
    <t>Alia Rapinett</t>
  </si>
  <si>
    <t>7299 Madeline MeadowApt. 450</t>
  </si>
  <si>
    <t>West Siennaland</t>
  </si>
  <si>
    <t>Brodie Hedin</t>
  </si>
  <si>
    <t>6428 Boyle MallApt. 711</t>
  </si>
  <si>
    <t>Aldin Moline</t>
  </si>
  <si>
    <t>7210 Farrell HillApt. 735</t>
  </si>
  <si>
    <t>West Aidenview</t>
  </si>
  <si>
    <t>Kat Champness</t>
  </si>
  <si>
    <t>9227 Evans PlazaApt. 709</t>
  </si>
  <si>
    <t>Langworthfort</t>
  </si>
  <si>
    <t>Flss Jillins</t>
  </si>
  <si>
    <t>513 Luke CourtSuite 773</t>
  </si>
  <si>
    <t>Johntown</t>
  </si>
  <si>
    <t>Parker Guiraud</t>
  </si>
  <si>
    <t>9670 Henry TrailApt. 656</t>
  </si>
  <si>
    <t>Ashtonview</t>
  </si>
  <si>
    <t>Isis Stonard</t>
  </si>
  <si>
    <t>831 Barton MallSuite 382</t>
  </si>
  <si>
    <t>Port William</t>
  </si>
  <si>
    <t>Anneliese Pardew</t>
  </si>
  <si>
    <t>06 Koss HillSuite 888</t>
  </si>
  <si>
    <t>Owentown</t>
  </si>
  <si>
    <t>Roobbie Persich</t>
  </si>
  <si>
    <t>42 Mackenzie CourtApt. 934</t>
  </si>
  <si>
    <t>Sanfordberg</t>
  </si>
  <si>
    <t>Anny Midden</t>
  </si>
  <si>
    <t>810 Jasper CircleSuite 777</t>
  </si>
  <si>
    <t>Lake Amelia</t>
  </si>
  <si>
    <t>Darren Karpenko</t>
  </si>
  <si>
    <t>73 Amelie LoopApt. 987</t>
  </si>
  <si>
    <t>Hermistonside</t>
  </si>
  <si>
    <t>Elga Corgenvin</t>
  </si>
  <si>
    <t>0462 Fisher TrackSuite 627</t>
  </si>
  <si>
    <t>New Sienna</t>
  </si>
  <si>
    <t>Warden Windram</t>
  </si>
  <si>
    <t>813 Bailey DriveApt. 157</t>
  </si>
  <si>
    <t>New Thomas</t>
  </si>
  <si>
    <t>De Lourens</t>
  </si>
  <si>
    <t>334 Olivia MeadowSuite 855</t>
  </si>
  <si>
    <t>North Paige</t>
  </si>
  <si>
    <t>Luke Salliere</t>
  </si>
  <si>
    <t>5306 Hickle MewsApt. 405</t>
  </si>
  <si>
    <t>Feeneymouth</t>
  </si>
  <si>
    <t>Meryl Kender</t>
  </si>
  <si>
    <t>0052 Benjamin MewsApt. 635</t>
  </si>
  <si>
    <t>Lake Aidan</t>
  </si>
  <si>
    <t>Silas Stephens</t>
  </si>
  <si>
    <t>344 Addison PlazaApt. 998</t>
  </si>
  <si>
    <t>West Audreyhaven</t>
  </si>
  <si>
    <t>Matthew Schneidau</t>
  </si>
  <si>
    <t>227 Donnelly TerraceSuite 915</t>
  </si>
  <si>
    <t>Lake Jackmouth</t>
  </si>
  <si>
    <t>Zeb Shipton</t>
  </si>
  <si>
    <t>970 Khan RidgeApt. 056</t>
  </si>
  <si>
    <t>West Madison</t>
  </si>
  <si>
    <t>Ulla Crombie</t>
  </si>
  <si>
    <t>5302 Ava TerraceApt. 295</t>
  </si>
  <si>
    <t>Lake Edward</t>
  </si>
  <si>
    <t>Sharyl Royl</t>
  </si>
  <si>
    <t>29 Caitlin CrestSuite 875</t>
  </si>
  <si>
    <t>Fadelburgh</t>
  </si>
  <si>
    <t>Constantino Langworthy</t>
  </si>
  <si>
    <t>316 Violet LaneApt. 212</t>
  </si>
  <si>
    <t>Fayburgh</t>
  </si>
  <si>
    <t>Gavra Wheowall</t>
  </si>
  <si>
    <t>80 Benjamin CircleSuite 217</t>
  </si>
  <si>
    <t>East Harrybury</t>
  </si>
  <si>
    <t>Courtnay Cornewell</t>
  </si>
  <si>
    <t>533 Archie StreetApt. 007</t>
  </si>
  <si>
    <t>South Pipermouth</t>
  </si>
  <si>
    <t>Goddart Glusby</t>
  </si>
  <si>
    <t>350 Dietrich RunSuite 632</t>
  </si>
  <si>
    <t>East Sophia</t>
  </si>
  <si>
    <t>Jeff Curness</t>
  </si>
  <si>
    <t>86 Christiansen HillSuite 955</t>
  </si>
  <si>
    <t>East Michaelmouth</t>
  </si>
  <si>
    <t>Sadella Goodsall</t>
  </si>
  <si>
    <t>49 Klein DriveSuite 199</t>
  </si>
  <si>
    <t>Christopherside</t>
  </si>
  <si>
    <t>Gates Torrance</t>
  </si>
  <si>
    <t>26 Willow CourtApt. 822</t>
  </si>
  <si>
    <t>Miafort</t>
  </si>
  <si>
    <t>Glyn Tieman</t>
  </si>
  <si>
    <t>37 White Station StApt. 524</t>
  </si>
  <si>
    <t>Georgiatown</t>
  </si>
  <si>
    <t>Royall Lowrie</t>
  </si>
  <si>
    <t>208 Connor CircuitSuite 244</t>
  </si>
  <si>
    <t>Coleshire</t>
  </si>
  <si>
    <t>Dani Pinches</t>
  </si>
  <si>
    <t>83 Reynolds ParadeSuite 974</t>
  </si>
  <si>
    <t>Howehaven</t>
  </si>
  <si>
    <t>Jena Kelling</t>
  </si>
  <si>
    <t>52 Savannah LaneApt. 519</t>
  </si>
  <si>
    <t>Kaihaven</t>
  </si>
  <si>
    <t>Jacynth Stillmann</t>
  </si>
  <si>
    <t>593 Becker CircleApt. 333</t>
  </si>
  <si>
    <t>Jacobiview</t>
  </si>
  <si>
    <t>Ellerey Kaesmakers</t>
  </si>
  <si>
    <t>56 Marcus SquareSuite 361</t>
  </si>
  <si>
    <t>South Jayden</t>
  </si>
  <si>
    <t>Fredrick Cleynman</t>
  </si>
  <si>
    <t>53 Huel WaySuite 523</t>
  </si>
  <si>
    <t>Mikaylaburgh</t>
  </si>
  <si>
    <t>Robinetta Deners</t>
  </si>
  <si>
    <t>32 Chase JunctionSuite 463</t>
  </si>
  <si>
    <t>West Claudia</t>
  </si>
  <si>
    <t>Meade Yglesia</t>
  </si>
  <si>
    <t>624 Bode TrailSuite 795</t>
  </si>
  <si>
    <t>New Masonport</t>
  </si>
  <si>
    <t>Lynda Seydlitz</t>
  </si>
  <si>
    <t>246 Waters CrescentSuite 947</t>
  </si>
  <si>
    <t>Port Marcusshire</t>
  </si>
  <si>
    <t>Wadsworth Olivier</t>
  </si>
  <si>
    <t>4309 Nguyen KnollApt. 851</t>
  </si>
  <si>
    <t>North Elijahshire</t>
  </si>
  <si>
    <t>Valery Pache</t>
  </si>
  <si>
    <t>3203 Jackson TerraceSuite 580</t>
  </si>
  <si>
    <t>South Claudialand</t>
  </si>
  <si>
    <t>Barclay Kinsella</t>
  </si>
  <si>
    <t>698 Doyle RoadSuite 219</t>
  </si>
  <si>
    <t>Lincolnbury</t>
  </si>
  <si>
    <t>Binnie Gonzales</t>
  </si>
  <si>
    <t>5756 Savannah DriveApt. 644</t>
  </si>
  <si>
    <t>Aidenton</t>
  </si>
  <si>
    <t>Carla Walework</t>
  </si>
  <si>
    <t>011 Hamilton PlaceSuite 215</t>
  </si>
  <si>
    <t>East George</t>
  </si>
  <si>
    <t>Con Pressdee</t>
  </si>
  <si>
    <t>2797 Corkery KnollApt. 001</t>
  </si>
  <si>
    <t>West Marcus</t>
  </si>
  <si>
    <t>Udale Ripping</t>
  </si>
  <si>
    <t>313 O'hara Estate DrSuite 414</t>
  </si>
  <si>
    <t>New Alyssa</t>
  </si>
  <si>
    <t>Van Winley</t>
  </si>
  <si>
    <t>7443 Bayer RidgeSuite 024</t>
  </si>
  <si>
    <t>Lake George</t>
  </si>
  <si>
    <t>Julian Sponer</t>
  </si>
  <si>
    <t>745 Jack CourtApt. 737</t>
  </si>
  <si>
    <t>Port Madison</t>
  </si>
  <si>
    <t>Milton Otson</t>
  </si>
  <si>
    <t>88 Olson GroveApt. 120</t>
  </si>
  <si>
    <t>Cooperbury</t>
  </si>
  <si>
    <t>Eve Stutard</t>
  </si>
  <si>
    <t>899 Lynch LaneSuite 349</t>
  </si>
  <si>
    <t>Monahanberg</t>
  </si>
  <si>
    <t>Haslett Nodes</t>
  </si>
  <si>
    <t>794 Grady LoopSuite 784</t>
  </si>
  <si>
    <t>Lake Maddison</t>
  </si>
  <si>
    <t>Jarrid Coston</t>
  </si>
  <si>
    <t>8903 Ava PassSuite 089</t>
  </si>
  <si>
    <t>Corkeryshire</t>
  </si>
  <si>
    <t>Cherlyn Asmus</t>
  </si>
  <si>
    <t>003 Bruen DriveApt. 633</t>
  </si>
  <si>
    <t>Jasmineville</t>
  </si>
  <si>
    <t>Tymothy Linsay</t>
  </si>
  <si>
    <t>38 Charli SquareSuite 502</t>
  </si>
  <si>
    <t>Barrowschester</t>
  </si>
  <si>
    <t>Violet Alwen</t>
  </si>
  <si>
    <t>339 Hermann ParadeSuite 489</t>
  </si>
  <si>
    <t>Lake Charli</t>
  </si>
  <si>
    <t>Archaimbaud Barnewelle</t>
  </si>
  <si>
    <t>2348 Zac LaneApt. 953</t>
  </si>
  <si>
    <t>Jacobsstad</t>
  </si>
  <si>
    <t>Merrielle Piken</t>
  </si>
  <si>
    <t>9182 Hermann MallApt. 890</t>
  </si>
  <si>
    <t>Audreyfurt</t>
  </si>
  <si>
    <t>Kerianne Parris</t>
  </si>
  <si>
    <t>59 Bergstrom GroveSuite 260</t>
  </si>
  <si>
    <t>Olsonbury</t>
  </si>
  <si>
    <t>Lyn Bouts</t>
  </si>
  <si>
    <t>16 Maddison MewsSuite 093</t>
  </si>
  <si>
    <t>Levihaven</t>
  </si>
  <si>
    <t>Thorny Nornable</t>
  </si>
  <si>
    <t>4070 Nathan CircuitSuite 296</t>
  </si>
  <si>
    <t>Rubyfort</t>
  </si>
  <si>
    <t>Ronda Badby</t>
  </si>
  <si>
    <t>807 Howe MallApt. 230</t>
  </si>
  <si>
    <t>Port Alexandertown</t>
  </si>
  <si>
    <t>Dani Hawtin</t>
  </si>
  <si>
    <t>41 Brown Estate DrSuite 039</t>
  </si>
  <si>
    <t>North Alex</t>
  </si>
  <si>
    <t>Alfonso Locket</t>
  </si>
  <si>
    <t>21 Grant AvenueApt. 491</t>
  </si>
  <si>
    <t>South Eliza</t>
  </si>
  <si>
    <t>Justin Marden</t>
  </si>
  <si>
    <t>813 O'reilly View RdSuite 466</t>
  </si>
  <si>
    <t>Port Ashtonhaven</t>
  </si>
  <si>
    <t>Lurette Mckay</t>
  </si>
  <si>
    <t>1800 George RoadSuite 097</t>
  </si>
  <si>
    <t>Stantonton</t>
  </si>
  <si>
    <t>Sula Shepherd</t>
  </si>
  <si>
    <t>91 Tyler RunSuite 243</t>
  </si>
  <si>
    <t>Nateville</t>
  </si>
  <si>
    <t>Sherwynd Klimkov</t>
  </si>
  <si>
    <t>56 Owen TrackApt. 284</t>
  </si>
  <si>
    <t>Port Zoe</t>
  </si>
  <si>
    <t>Gerianne Burree</t>
  </si>
  <si>
    <t>5256 Hamish WaySuite 853</t>
  </si>
  <si>
    <t>West Jackfort</t>
  </si>
  <si>
    <t>Crawford Bolden</t>
  </si>
  <si>
    <t>63 Charlie LaneSuite 463</t>
  </si>
  <si>
    <t>North Kaylastad</t>
  </si>
  <si>
    <t>Jermaine Goranov</t>
  </si>
  <si>
    <t>9937 Oliver CircleApt. 655</t>
  </si>
  <si>
    <t>Kreigerbury</t>
  </si>
  <si>
    <t>Augustin Brandenberg</t>
  </si>
  <si>
    <t>20 Skye RunApt. 868</t>
  </si>
  <si>
    <t>East Lauren</t>
  </si>
  <si>
    <t>Iain Fellnee</t>
  </si>
  <si>
    <t>476 Corwin ParkwayApt. 441</t>
  </si>
  <si>
    <t>Drucy Ham</t>
  </si>
  <si>
    <t>0967 Flatley HillApt. 866</t>
  </si>
  <si>
    <t>Port Williamborough</t>
  </si>
  <si>
    <t>Persis Linch</t>
  </si>
  <si>
    <t>102 Mitchell IslandSuite 599</t>
  </si>
  <si>
    <t>West Zoeberg</t>
  </si>
  <si>
    <t>Gay Macneice</t>
  </si>
  <si>
    <t>421 Hamilton CrestSuite 211</t>
  </si>
  <si>
    <t>Lake William</t>
  </si>
  <si>
    <t>Konstantin Kuhlmey</t>
  </si>
  <si>
    <t>3463 Joshua SummitApt. 971</t>
  </si>
  <si>
    <t>Swiftfort</t>
  </si>
  <si>
    <t>Tammie Gavrielli</t>
  </si>
  <si>
    <t>06 Eve RunApt. 689</t>
  </si>
  <si>
    <t>Jacobsshire</t>
  </si>
  <si>
    <t>Geraldine Naulty</t>
  </si>
  <si>
    <t>491 Fisher IslandSuite 745</t>
  </si>
  <si>
    <t>Youngview</t>
  </si>
  <si>
    <t>Hildagarde Dell 'Orto</t>
  </si>
  <si>
    <t>59 Henry PlaceSuite 781</t>
  </si>
  <si>
    <t>Jasperside</t>
  </si>
  <si>
    <t>Mady Greenleaf</t>
  </si>
  <si>
    <t>8756 Tremblay RunSuite 034</t>
  </si>
  <si>
    <t>South Chelseaton</t>
  </si>
  <si>
    <t>Ephrem Hambers</t>
  </si>
  <si>
    <t>6502 Abbey ParadeSuite 954</t>
  </si>
  <si>
    <t>New Stellastad</t>
  </si>
  <si>
    <t>Hildegarde Bamlett</t>
  </si>
  <si>
    <t>47 Stanton GroveSuite 963</t>
  </si>
  <si>
    <t>Abbottbury</t>
  </si>
  <si>
    <t>Etan Peirazzi</t>
  </si>
  <si>
    <t>8162 James TrackApt. 724</t>
  </si>
  <si>
    <t>West Jessica</t>
  </si>
  <si>
    <t>Griffy Wenger</t>
  </si>
  <si>
    <t>8649 Phillips KnollSuite 008</t>
  </si>
  <si>
    <t>Annabella Jocic</t>
  </si>
  <si>
    <t>7319 O'neill JunctionSuite 661</t>
  </si>
  <si>
    <t>North Sienna</t>
  </si>
  <si>
    <t>Sigfried Oglesbee</t>
  </si>
  <si>
    <t>240 Harvey KnollSuite 362</t>
  </si>
  <si>
    <t>Heidiberg</t>
  </si>
  <si>
    <t>Ninetta Phizakarley</t>
  </si>
  <si>
    <t>716 Max IslandSuite 824</t>
  </si>
  <si>
    <t>Ernserland</t>
  </si>
  <si>
    <t>Korie Iglesiaz</t>
  </si>
  <si>
    <t>188 Hunter IslandSuite 990</t>
  </si>
  <si>
    <t>Lake Annabelleport</t>
  </si>
  <si>
    <t>Alanson Colton</t>
  </si>
  <si>
    <t>51 Taylor CrestApt. 793</t>
  </si>
  <si>
    <t>Coleview</t>
  </si>
  <si>
    <t>Andy Mcphillimey</t>
  </si>
  <si>
    <t>40 Rose CircuitSuite 567</t>
  </si>
  <si>
    <t>Abigailchester</t>
  </si>
  <si>
    <t>Lilah Mabe</t>
  </si>
  <si>
    <t>541 Lucy IslandSuite 157</t>
  </si>
  <si>
    <t>O'keefemouth</t>
  </si>
  <si>
    <t>Gratiana Theurer</t>
  </si>
  <si>
    <t>047 Greenholt RidgeSuite 214</t>
  </si>
  <si>
    <t>Leomouth</t>
  </si>
  <si>
    <t>Tait Else</t>
  </si>
  <si>
    <t>391 Layla SquareApt. 381</t>
  </si>
  <si>
    <t>Port Darcy</t>
  </si>
  <si>
    <t>Emanuele Deesly</t>
  </si>
  <si>
    <t>83 Jordan DriveApt. 011</t>
  </si>
  <si>
    <t>Rodriguezbury</t>
  </si>
  <si>
    <t>Nathanil Runchman</t>
  </si>
  <si>
    <t>831 Ava SquareApt. 776</t>
  </si>
  <si>
    <t>South Hannahstad</t>
  </si>
  <si>
    <t>Chiarra Vaneev</t>
  </si>
  <si>
    <t>25 Rodriguez RoadSuite 293</t>
  </si>
  <si>
    <t>Zacharybury</t>
  </si>
  <si>
    <t>Kelsey Bend</t>
  </si>
  <si>
    <t>15 Leffler ParadeApt. 793</t>
  </si>
  <si>
    <t>Blakeville</t>
  </si>
  <si>
    <t>Cleon Emmatt</t>
  </si>
  <si>
    <t>50 Layla LoopSuite 081</t>
  </si>
  <si>
    <t>Hannahborough</t>
  </si>
  <si>
    <t>Alameda Fincke</t>
  </si>
  <si>
    <t>6239 Kreiger HillApt. 899</t>
  </si>
  <si>
    <t>Matthewstad</t>
  </si>
  <si>
    <t>Dame Popov</t>
  </si>
  <si>
    <t>46 Spencer MeadowSuite 241</t>
  </si>
  <si>
    <t>New Mayaburgh</t>
  </si>
  <si>
    <t>Caroljean Elstob</t>
  </si>
  <si>
    <t>5990 John View RdApt. 812</t>
  </si>
  <si>
    <t>Lake Lukeberg</t>
  </si>
  <si>
    <t>Bee Mazonowicz</t>
  </si>
  <si>
    <t>806 O'connell CrestApt. 665</t>
  </si>
  <si>
    <t>South Eveshire</t>
  </si>
  <si>
    <t>Reed Churchlow</t>
  </si>
  <si>
    <t>4592 Isabella BoulevardApt. 793</t>
  </si>
  <si>
    <t>North Sophieland</t>
  </si>
  <si>
    <t>Svend Griffey</t>
  </si>
  <si>
    <t>992 Henry Station StApt. 041</t>
  </si>
  <si>
    <t>Gloverbury</t>
  </si>
  <si>
    <t>Anni Heinsius</t>
  </si>
  <si>
    <t>5158 Levi HillSuite 531</t>
  </si>
  <si>
    <t>Johnsburgh</t>
  </si>
  <si>
    <t>Eba Bauser</t>
  </si>
  <si>
    <t>984 Boyer KnollApt. 699</t>
  </si>
  <si>
    <t>Audreyport</t>
  </si>
  <si>
    <t>Mordecai Westberg</t>
  </si>
  <si>
    <t>8469 Tahlia PassSuite 409</t>
  </si>
  <si>
    <t>Lake Oscar</t>
  </si>
  <si>
    <t>Sunny Bisgrove</t>
  </si>
  <si>
    <t>111 Kayla CircuitSuite 545</t>
  </si>
  <si>
    <t>Finnburgh</t>
  </si>
  <si>
    <t>Collie Jakel</t>
  </si>
  <si>
    <t>40 Mitchell CrestSuite 035</t>
  </si>
  <si>
    <t>Isabellaton</t>
  </si>
  <si>
    <t>Damiano Leyborne</t>
  </si>
  <si>
    <t>6166 Durgan WayApt. 693</t>
  </si>
  <si>
    <t>Gabrielville</t>
  </si>
  <si>
    <t>Ailene Mckeller</t>
  </si>
  <si>
    <t>9444 Casper RidgeApt. 537</t>
  </si>
  <si>
    <t>South Logan</t>
  </si>
  <si>
    <t>Bernarr Pote</t>
  </si>
  <si>
    <t>3565 William RidgeApt. 638</t>
  </si>
  <si>
    <t>Hesselside</t>
  </si>
  <si>
    <t>Waylen Swallwell</t>
  </si>
  <si>
    <t>254 Layla AvenueSuite 506</t>
  </si>
  <si>
    <t>Sarahstad</t>
  </si>
  <si>
    <t>Zak Titterton</t>
  </si>
  <si>
    <t>017 Maddison KnollSuite 875</t>
  </si>
  <si>
    <t>West Cooper</t>
  </si>
  <si>
    <t>Kimberli Canavan</t>
  </si>
  <si>
    <t>902 Rees CircleSuite 205</t>
  </si>
  <si>
    <t>Port Abby</t>
  </si>
  <si>
    <t>Teddy Gell</t>
  </si>
  <si>
    <t>29 Bruen TrailSuite 288</t>
  </si>
  <si>
    <t>West Ellaport</t>
  </si>
  <si>
    <t>Alfonse Shills</t>
  </si>
  <si>
    <t>41 Noah TerraceSuite 130</t>
  </si>
  <si>
    <t>North Nathan</t>
  </si>
  <si>
    <t>Paige Uebel</t>
  </si>
  <si>
    <t>07 Zac ParadeApt. 031</t>
  </si>
  <si>
    <t>Clarkville</t>
  </si>
  <si>
    <t>Murdock Bulfit</t>
  </si>
  <si>
    <t>5233 Lara AvenueSuite 291</t>
  </si>
  <si>
    <t>Hartmannshire</t>
  </si>
  <si>
    <t>Alis Macculloch</t>
  </si>
  <si>
    <t>8142 Jackson ParkwaySuite 475</t>
  </si>
  <si>
    <t>Lake Haydenton</t>
  </si>
  <si>
    <t>Alphonse Galego</t>
  </si>
  <si>
    <t>553 Alexander TrailSuite 694</t>
  </si>
  <si>
    <t>New Chase</t>
  </si>
  <si>
    <t>Harman Finding</t>
  </si>
  <si>
    <t>77 Graham AvenueSuite 070</t>
  </si>
  <si>
    <t>Boyerville</t>
  </si>
  <si>
    <t>Theobald Klazenga</t>
  </si>
  <si>
    <t>579 Olivia PassSuite 805</t>
  </si>
  <si>
    <t>Connellyberg</t>
  </si>
  <si>
    <t>Chandal Fransinelli</t>
  </si>
  <si>
    <t>7048 Barrows CrescentSuite 562</t>
  </si>
  <si>
    <t>Hackettchester</t>
  </si>
  <si>
    <t>Alexis Maps</t>
  </si>
  <si>
    <t>591 Sarah PassSuite 334</t>
  </si>
  <si>
    <t>Morissetteborough</t>
  </si>
  <si>
    <t>Ansel Chittem</t>
  </si>
  <si>
    <t>22 Eve CrescentApt. 357</t>
  </si>
  <si>
    <t>North Ivy</t>
  </si>
  <si>
    <t>Ashley Gant</t>
  </si>
  <si>
    <t>458 Imogen Station StSuite 799</t>
  </si>
  <si>
    <t>Dietrichville</t>
  </si>
  <si>
    <t>Leonore Yakunikov</t>
  </si>
  <si>
    <t>59 Gibson MeadowApt. 565</t>
  </si>
  <si>
    <t>Langworthville</t>
  </si>
  <si>
    <t>Bay Kraut</t>
  </si>
  <si>
    <t>688 Campbell RoadSuite 011</t>
  </si>
  <si>
    <t>Fadelland</t>
  </si>
  <si>
    <t>Luelle Fernanando</t>
  </si>
  <si>
    <t>855 Beahan IslandSuite 560</t>
  </si>
  <si>
    <t>North Sebastianberg</t>
  </si>
  <si>
    <t>Chaddie Fawlkes</t>
  </si>
  <si>
    <t>31 Towne SummitSuite 671</t>
  </si>
  <si>
    <t>West Mackenzie</t>
  </si>
  <si>
    <t>Yehudit Coote</t>
  </si>
  <si>
    <t>10 Harry MewsSuite 632</t>
  </si>
  <si>
    <t>Jonesville</t>
  </si>
  <si>
    <t>Kellyann Stening</t>
  </si>
  <si>
    <t>35 Robinson Station StSuite 547</t>
  </si>
  <si>
    <t>North Baileyside</t>
  </si>
  <si>
    <t>Farah Schukert</t>
  </si>
  <si>
    <t>58 Heaney SquareApt. 870</t>
  </si>
  <si>
    <t>Datha Vicary</t>
  </si>
  <si>
    <t>587 Dooley AvenueSuite 138</t>
  </si>
  <si>
    <t>New Rileybury</t>
  </si>
  <si>
    <t>Katherine Sewter</t>
  </si>
  <si>
    <t>03 Grant CrestSuite 228</t>
  </si>
  <si>
    <t>Lake Charliemouth</t>
  </si>
  <si>
    <t>Saleem Isac</t>
  </si>
  <si>
    <t>013 Fahey Station StSuite 125</t>
  </si>
  <si>
    <t>New Loganside</t>
  </si>
  <si>
    <t>Augusto Ackrill</t>
  </si>
  <si>
    <t>89 Charles GroveApt. 955</t>
  </si>
  <si>
    <t>South Sophieview</t>
  </si>
  <si>
    <t>Tomaso Mullin</t>
  </si>
  <si>
    <t>51 Gabriel KnollApt. 819</t>
  </si>
  <si>
    <t>Jammal Varcoe</t>
  </si>
  <si>
    <t>80 Hermiston WaySuite 403</t>
  </si>
  <si>
    <t>North Liamfort</t>
  </si>
  <si>
    <t>Lucille Carwithim</t>
  </si>
  <si>
    <t>1796 Hamish MeadowSuite 478</t>
  </si>
  <si>
    <t>East Lincoln</t>
  </si>
  <si>
    <t>Khalil Duffil</t>
  </si>
  <si>
    <t>4112 Lincoln BoulevardApt. 887</t>
  </si>
  <si>
    <t>Ivyfurt</t>
  </si>
  <si>
    <t>Ronni Gruszczak</t>
  </si>
  <si>
    <t>535 Angelina CourtSuite 875</t>
  </si>
  <si>
    <t>Ettie Gonnely</t>
  </si>
  <si>
    <t>6172 Andrew AvenueApt. 194</t>
  </si>
  <si>
    <t>North Cody</t>
  </si>
  <si>
    <t>Candis Roswarne</t>
  </si>
  <si>
    <t>5777 Mayer PassApt. 881</t>
  </si>
  <si>
    <t>West Michaelport</t>
  </si>
  <si>
    <t>Marci Borrett</t>
  </si>
  <si>
    <t>53 Lucy CrescentSuite 222</t>
  </si>
  <si>
    <t>West Amber</t>
  </si>
  <si>
    <t>Aldridge Tesh</t>
  </si>
  <si>
    <t>1649 Owen JunctionApt. 523</t>
  </si>
  <si>
    <t>South Tobyton</t>
  </si>
  <si>
    <t>Meredith Canniffe</t>
  </si>
  <si>
    <t>120 Eli PlazaApt. 906</t>
  </si>
  <si>
    <t>Port Siennaport</t>
  </si>
  <si>
    <t>Fifine Baron</t>
  </si>
  <si>
    <t>70 Jerde GroveSuite 902</t>
  </si>
  <si>
    <t>Natefort</t>
  </si>
  <si>
    <t>Atlante Cure</t>
  </si>
  <si>
    <t>569 Alyssa IslandApt. 766</t>
  </si>
  <si>
    <t>Hunterland</t>
  </si>
  <si>
    <t>Daren Airs</t>
  </si>
  <si>
    <t>378 John MallSuite 835</t>
  </si>
  <si>
    <t>West Thomas</t>
  </si>
  <si>
    <t>Terri Ivanaev</t>
  </si>
  <si>
    <t>78 Bella CrestSuite 010</t>
  </si>
  <si>
    <t>Andrewmouth</t>
  </si>
  <si>
    <t>Artemas Vasilischev</t>
  </si>
  <si>
    <t>33 Richards JunctionApt. 478</t>
  </si>
  <si>
    <t>South Rileyview</t>
  </si>
  <si>
    <t>Hobie Anfusso</t>
  </si>
  <si>
    <t>5157 Feil RoadApt. 633</t>
  </si>
  <si>
    <t>Port Chloe</t>
  </si>
  <si>
    <t>Melodee Spencley</t>
  </si>
  <si>
    <t>033 Mitchell IslandApt. 732</t>
  </si>
  <si>
    <t>Crooksshire</t>
  </si>
  <si>
    <t>Sara Gelder</t>
  </si>
  <si>
    <t>361 Davies CrestSuite 392</t>
  </si>
  <si>
    <t>Port Andrewton</t>
  </si>
  <si>
    <t>Margret Yeabsley</t>
  </si>
  <si>
    <t>543 Nader CrestSuite 019</t>
  </si>
  <si>
    <t>Macdonaldchester</t>
  </si>
  <si>
    <t>Benny Songist</t>
  </si>
  <si>
    <t>165 Hermiston LoopSuite 403</t>
  </si>
  <si>
    <t>North Lukeshire</t>
  </si>
  <si>
    <t>Shena Solomonides</t>
  </si>
  <si>
    <t>82 O'hara LoopSuite 558</t>
  </si>
  <si>
    <t>Zacshire</t>
  </si>
  <si>
    <t>Ashely Inmett</t>
  </si>
  <si>
    <t>625 Anthony MewsApt. 730</t>
  </si>
  <si>
    <t>Liamton</t>
  </si>
  <si>
    <t>Cherey Instone</t>
  </si>
  <si>
    <t>622 Mckenzie TrailApt. 563</t>
  </si>
  <si>
    <t>Port Lucyport</t>
  </si>
  <si>
    <t>Devonne Martinetto</t>
  </si>
  <si>
    <t>655 Max TrailSuite 049</t>
  </si>
  <si>
    <t>West Lucy</t>
  </si>
  <si>
    <t>Mallory Dillinton</t>
  </si>
  <si>
    <t>927 Wood SquareSuite 884</t>
  </si>
  <si>
    <t>Feilton</t>
  </si>
  <si>
    <t>Toddie Snow</t>
  </si>
  <si>
    <t>19 Young IslandSuite 543</t>
  </si>
  <si>
    <t>Scottview</t>
  </si>
  <si>
    <t>Guthry Ure</t>
  </si>
  <si>
    <t>400 Beau PlaceSuite 439</t>
  </si>
  <si>
    <t>Kreigerberg</t>
  </si>
  <si>
    <t>Abey Bampforth</t>
  </si>
  <si>
    <t>3543 Jack GroveApt. 595</t>
  </si>
  <si>
    <t>Port Isabellafurt</t>
  </si>
  <si>
    <t>Wash Kyneton</t>
  </si>
  <si>
    <t>539 Towne CrescentSuite 935</t>
  </si>
  <si>
    <t>Lake Sienna</t>
  </si>
  <si>
    <t>Joelynn Remington</t>
  </si>
  <si>
    <t>94 Archie CourtSuite 659</t>
  </si>
  <si>
    <t>West Lachlan</t>
  </si>
  <si>
    <t>North Diamond</t>
  </si>
  <si>
    <t>85 Mitchell StreetSuite 398</t>
  </si>
  <si>
    <t>Charlotteborough</t>
  </si>
  <si>
    <t>Romy Cuberley</t>
  </si>
  <si>
    <t>06 Toby KnollApt. 679</t>
  </si>
  <si>
    <t>Mayaview</t>
  </si>
  <si>
    <t>Maybelle Houchen</t>
  </si>
  <si>
    <t>966 Levi ParkwayApt. 339</t>
  </si>
  <si>
    <t>Farrellmouth</t>
  </si>
  <si>
    <t>Frederich Duigenan</t>
  </si>
  <si>
    <t>85 Cooper CrescentApt. 819</t>
  </si>
  <si>
    <t>Ellashire</t>
  </si>
  <si>
    <t>Alina Strotton</t>
  </si>
  <si>
    <t>2501 Hackett ManorSuite 051</t>
  </si>
  <si>
    <t>West Chasemouth</t>
  </si>
  <si>
    <t>Francklyn Willeman</t>
  </si>
  <si>
    <t>22 Ellie View RdApt. 141</t>
  </si>
  <si>
    <t>D'amoreborough</t>
  </si>
  <si>
    <t>Iago Jedrzaszkiewicz</t>
  </si>
  <si>
    <t>00 Lockman TrackSuite 564</t>
  </si>
  <si>
    <t>Lake Mikaylashire</t>
  </si>
  <si>
    <t>Abbot Rickaert</t>
  </si>
  <si>
    <t>5080 Johnston MallApt. 550</t>
  </si>
  <si>
    <t>Langville</t>
  </si>
  <si>
    <t>Mallory Castellani</t>
  </si>
  <si>
    <t>115 Wilkinson CrestSuite 858</t>
  </si>
  <si>
    <t>Williammouth</t>
  </si>
  <si>
    <t>Vinnie Feaver</t>
  </si>
  <si>
    <t>18 Jack JunctionSuite 575</t>
  </si>
  <si>
    <t>North Justin</t>
  </si>
  <si>
    <t>Cacilie Forrestill</t>
  </si>
  <si>
    <t>0189 Anna KnollSuite 703</t>
  </si>
  <si>
    <t>O'reillychester</t>
  </si>
  <si>
    <t>Maegan Ashton</t>
  </si>
  <si>
    <t>06 Ebert CrestSuite 385</t>
  </si>
  <si>
    <t>West Isla</t>
  </si>
  <si>
    <t>Faber Purcell</t>
  </si>
  <si>
    <t>783 Olivia CrescentSuite 877</t>
  </si>
  <si>
    <t>Andrewborough</t>
  </si>
  <si>
    <t>Trudey Betteridge</t>
  </si>
  <si>
    <t>2115 Henry GroveSuite 788</t>
  </si>
  <si>
    <t>Edwardtown</t>
  </si>
  <si>
    <t>Hayyim Trewhella</t>
  </si>
  <si>
    <t>8662 Maya PlaceApt. 834</t>
  </si>
  <si>
    <t>Boyerland</t>
  </si>
  <si>
    <t>Hal Saker</t>
  </si>
  <si>
    <t>64 Aiden View RdSuite 085</t>
  </si>
  <si>
    <t>Parisianmouth</t>
  </si>
  <si>
    <t>Lori Briars</t>
  </si>
  <si>
    <t>531 Schmitt BoulevardApt. 010</t>
  </si>
  <si>
    <t>Annaton</t>
  </si>
  <si>
    <t>Clem Margetts</t>
  </si>
  <si>
    <t>6744 Joshua RoadApt. 554</t>
  </si>
  <si>
    <t>New Matildaville</t>
  </si>
  <si>
    <t>Caroljean Hukins</t>
  </si>
  <si>
    <t>22 Skye MewsApt. 534</t>
  </si>
  <si>
    <t>Lake Isla</t>
  </si>
  <si>
    <t>Orton Heigl</t>
  </si>
  <si>
    <t>01 Piper ManorApt. 376</t>
  </si>
  <si>
    <t>Cornell Spurrett</t>
  </si>
  <si>
    <t>3023 Nate GroveSuite 368</t>
  </si>
  <si>
    <t>South Hunter</t>
  </si>
  <si>
    <t>Krystle Boyce</t>
  </si>
  <si>
    <t>16 Thomson PlazaSuite 403</t>
  </si>
  <si>
    <t>Lake Lillyville</t>
  </si>
  <si>
    <t>Dunc Swynley</t>
  </si>
  <si>
    <t>621 Eve View RdApt. 900</t>
  </si>
  <si>
    <t>Mullerberg</t>
  </si>
  <si>
    <t>Dugald Aubri</t>
  </si>
  <si>
    <t>018 Hannah ParadeSuite 582</t>
  </si>
  <si>
    <t>Riceton</t>
  </si>
  <si>
    <t>Laurent St. Paul</t>
  </si>
  <si>
    <t>828 Hoppe PlaceSuite 995</t>
  </si>
  <si>
    <t>Lake Rosehaven</t>
  </si>
  <si>
    <t>Stanley Kolakowski</t>
  </si>
  <si>
    <t>7295 Champlin CrestApt. 519</t>
  </si>
  <si>
    <t>East Joshua</t>
  </si>
  <si>
    <t>Cristiano Downing</t>
  </si>
  <si>
    <t>894 Hoppe PassApt. 708</t>
  </si>
  <si>
    <t>East Rubyfurt</t>
  </si>
  <si>
    <t>Padraig Jouannisson</t>
  </si>
  <si>
    <t>792 James PlaceSuite 050</t>
  </si>
  <si>
    <t>South Cameronborough</t>
  </si>
  <si>
    <t>Gayleen Brookes</t>
  </si>
  <si>
    <t>18 Lachlan CourtApt. 781</t>
  </si>
  <si>
    <t>Port Lily</t>
  </si>
  <si>
    <t>Alexis Cheake</t>
  </si>
  <si>
    <t>60 Nolan LaneSuite 078</t>
  </si>
  <si>
    <t>Port Lillian</t>
  </si>
  <si>
    <t>Nehemiah Yurenin</t>
  </si>
  <si>
    <t>7199 Caleb StreetSuite 174</t>
  </si>
  <si>
    <t>South Amelie</t>
  </si>
  <si>
    <t>Mariellen Wheelband</t>
  </si>
  <si>
    <t>127 Tahlia BoulevardSuite 545</t>
  </si>
  <si>
    <t>Beahanbury</t>
  </si>
  <si>
    <t>Isahella Enrique</t>
  </si>
  <si>
    <t>43 Oscar LoopSuite 946</t>
  </si>
  <si>
    <t>West Phoenix</t>
  </si>
  <si>
    <t>Bank Sargeaunt</t>
  </si>
  <si>
    <t>74 King SummitSuite 021</t>
  </si>
  <si>
    <t>Mollyland</t>
  </si>
  <si>
    <t>Devy Jowle</t>
  </si>
  <si>
    <t>60 Larson TrackApt. 562</t>
  </si>
  <si>
    <t>East Riley</t>
  </si>
  <si>
    <t>Jolee Stailey</t>
  </si>
  <si>
    <t>046 Leah RidgeSuite 190</t>
  </si>
  <si>
    <t>Josephmouth</t>
  </si>
  <si>
    <t>Andrew Renn</t>
  </si>
  <si>
    <t>761 Mckenzie BoulevardSuite 489</t>
  </si>
  <si>
    <t>Port Natalie</t>
  </si>
  <si>
    <t>Wanids Jarmain</t>
  </si>
  <si>
    <t>12 Madeline IslandSuite 083</t>
  </si>
  <si>
    <t>Dooleyport</t>
  </si>
  <si>
    <t>Darci Barten</t>
  </si>
  <si>
    <t>1798 Schultz MewsApt. 704</t>
  </si>
  <si>
    <t>Lake Caitlin</t>
  </si>
  <si>
    <t>John Panchen</t>
  </si>
  <si>
    <t>35 Barrows RunApt. 970</t>
  </si>
  <si>
    <t>Evansburgh</t>
  </si>
  <si>
    <t>Claudio Archibould</t>
  </si>
  <si>
    <t>0487 Jordan TerraceSuite 509</t>
  </si>
  <si>
    <t>North Aidentown</t>
  </si>
  <si>
    <t>Park Robberecht</t>
  </si>
  <si>
    <t>6298 Toby RidgeSuite 608</t>
  </si>
  <si>
    <t>Walterfurt</t>
  </si>
  <si>
    <t>Henrietta Briatt</t>
  </si>
  <si>
    <t>708 Cole PlazaSuite 178</t>
  </si>
  <si>
    <t>New Hannah</t>
  </si>
  <si>
    <t>Carlen Kelway</t>
  </si>
  <si>
    <t>74 Aaron HillSuite 794</t>
  </si>
  <si>
    <t>Port Haydenchester</t>
  </si>
  <si>
    <t>Archibaldo Taffurelli</t>
  </si>
  <si>
    <t>457 Evans View RdApt. 385</t>
  </si>
  <si>
    <t>Kiehnchester</t>
  </si>
  <si>
    <t>Neilla Halladey</t>
  </si>
  <si>
    <t>95 Grimes ParkwaySuite 469</t>
  </si>
  <si>
    <t>Vinni Itzkovich</t>
  </si>
  <si>
    <t>15 Abbey BoulevardApt. 379</t>
  </si>
  <si>
    <t>Port Oscar</t>
  </si>
  <si>
    <t>Marilyn Rontree</t>
  </si>
  <si>
    <t>9100 Kovacek GroveSuite 577</t>
  </si>
  <si>
    <t>Emilymouth</t>
  </si>
  <si>
    <t>Chuck Bernini</t>
  </si>
  <si>
    <t>4920 Justin ParadeApt. 209</t>
  </si>
  <si>
    <t>Chloefort</t>
  </si>
  <si>
    <t>Eddie Elcott</t>
  </si>
  <si>
    <t>26 Levi CrestSuite 002</t>
  </si>
  <si>
    <t>South Hugoberg</t>
  </si>
  <si>
    <t>Brooks Sayers</t>
  </si>
  <si>
    <t>64 Champlin ParkwayApt. 832</t>
  </si>
  <si>
    <t>Jaydenside</t>
  </si>
  <si>
    <t>Jan Isenor</t>
  </si>
  <si>
    <t>6863 Tremblay KnollSuite 290</t>
  </si>
  <si>
    <t>West Annaport</t>
  </si>
  <si>
    <t>Anderson Bridywater</t>
  </si>
  <si>
    <t>779 Samuel WaySuite 600</t>
  </si>
  <si>
    <t>North Matthewfort</t>
  </si>
  <si>
    <t>Kinny Roget</t>
  </si>
  <si>
    <t>2684 Tillman ParadeApt. 492</t>
  </si>
  <si>
    <t>Alexandramouth</t>
  </si>
  <si>
    <t>Preston Nehlsen</t>
  </si>
  <si>
    <t>997 Lara RunApt. 826</t>
  </si>
  <si>
    <t>Port Victoriaborough</t>
  </si>
  <si>
    <t>Haydon Burnyeat</t>
  </si>
  <si>
    <t>158 Joseph LaneApt. 252</t>
  </si>
  <si>
    <t>Clarkemouth</t>
  </si>
  <si>
    <t>Corri Womack</t>
  </si>
  <si>
    <t>051 White WayApt. 392</t>
  </si>
  <si>
    <t>Port Ali</t>
  </si>
  <si>
    <t>Gui Bowgen</t>
  </si>
  <si>
    <t>3678 Flatley MeadowSuite 659</t>
  </si>
  <si>
    <t>North Charles</t>
  </si>
  <si>
    <t>Joannes Pandie</t>
  </si>
  <si>
    <t>5778 Chloe CourtApt. 365</t>
  </si>
  <si>
    <t>Huelhaven</t>
  </si>
  <si>
    <t>Malcolm Paal</t>
  </si>
  <si>
    <t>622 Hamish CourtSuite 367</t>
  </si>
  <si>
    <t>South Tylermouth</t>
  </si>
  <si>
    <t>Ingmar Softley</t>
  </si>
  <si>
    <t>68 Tahlia IslandSuite 710</t>
  </si>
  <si>
    <t>East Jonathanland</t>
  </si>
  <si>
    <t>Margalo Cousen</t>
  </si>
  <si>
    <t>97 Isaac SummitSuite 935</t>
  </si>
  <si>
    <t>Bauchton</t>
  </si>
  <si>
    <t>Dedra Traite</t>
  </si>
  <si>
    <t>89 Caitlin RunApt. 485</t>
  </si>
  <si>
    <t>Shieldstown</t>
  </si>
  <si>
    <t>Manny Fochs</t>
  </si>
  <si>
    <t>2136 Kemmer IslandApt. 075</t>
  </si>
  <si>
    <t>Rossshire</t>
  </si>
  <si>
    <t>Maxy Easthope</t>
  </si>
  <si>
    <t>613 Charles TrailApt. 813</t>
  </si>
  <si>
    <t>Brauntown</t>
  </si>
  <si>
    <t>Ailina Kynan</t>
  </si>
  <si>
    <t>459 Sarah TerraceApt. 121</t>
  </si>
  <si>
    <t>Handborough</t>
  </si>
  <si>
    <t>Grissel Harteley</t>
  </si>
  <si>
    <t>8778 Liam TerraceSuite 662</t>
  </si>
  <si>
    <t>North Jasperville</t>
  </si>
  <si>
    <t>Beverlie Bansal</t>
  </si>
  <si>
    <t>0358 Ashley WayApt. 506</t>
  </si>
  <si>
    <t>Port Sebastianland</t>
  </si>
  <si>
    <t>Melisse Hopfer</t>
  </si>
  <si>
    <t>857 Mayer SquareApt. 580</t>
  </si>
  <si>
    <t>Port Ashley</t>
  </si>
  <si>
    <t>Ellyn Collacombe</t>
  </si>
  <si>
    <t>786 Paige CircleApt. 922</t>
  </si>
  <si>
    <t>Adamsside</t>
  </si>
  <si>
    <t>Imogen Barritt</t>
  </si>
  <si>
    <t>8784 Dickinson JunctionApt. 227</t>
  </si>
  <si>
    <t>New Siennachester</t>
  </si>
  <si>
    <t>Cad Dominichetti</t>
  </si>
  <si>
    <t>556 Jacobson PlaceApt. 974</t>
  </si>
  <si>
    <t>Lake Madelineton</t>
  </si>
  <si>
    <t>Heda Sheard</t>
  </si>
  <si>
    <t>969 Addison MeadowApt. 641</t>
  </si>
  <si>
    <t>Jacksonton</t>
  </si>
  <si>
    <t>Leroi Weal</t>
  </si>
  <si>
    <t>2724 Madison SummitSuite 567</t>
  </si>
  <si>
    <t>Lake Rose</t>
  </si>
  <si>
    <t>Onfre Main</t>
  </si>
  <si>
    <t>4512 Doherty ParadeApt. 648</t>
  </si>
  <si>
    <t>Leebury</t>
  </si>
  <si>
    <t>Maiga Jeffcoate</t>
  </si>
  <si>
    <t>66 Liam MeadowSuite 239</t>
  </si>
  <si>
    <t>East Max</t>
  </si>
  <si>
    <t>Ruby Extal</t>
  </si>
  <si>
    <t>703 Jerde PlaceApt. 478</t>
  </si>
  <si>
    <t>West Sebastianfort</t>
  </si>
  <si>
    <t>Fanchette Polak</t>
  </si>
  <si>
    <t>1936 Mccullough RidgeApt. 438</t>
  </si>
  <si>
    <t>Andersonburgh</t>
  </si>
  <si>
    <t>Kerry Luto</t>
  </si>
  <si>
    <t>0872 Gemma ParadeApt. 070</t>
  </si>
  <si>
    <t>Conroychester</t>
  </si>
  <si>
    <t>Kayley Shankster</t>
  </si>
  <si>
    <t>6479 Schmidt BoulevardApt. 840</t>
  </si>
  <si>
    <t>Charlifort</t>
  </si>
  <si>
    <t>Beverly Burbridge</t>
  </si>
  <si>
    <t>155 Hayes AvenueApt. 699</t>
  </si>
  <si>
    <t>Krisland</t>
  </si>
  <si>
    <t>Gabbi Champkins</t>
  </si>
  <si>
    <t>449 John AvenueSuite 609</t>
  </si>
  <si>
    <t>West Lauren</t>
  </si>
  <si>
    <t>Sonny Tremollet</t>
  </si>
  <si>
    <t>6481 Isaac LoopApt. 355</t>
  </si>
  <si>
    <t>Port Blake</t>
  </si>
  <si>
    <t>Maude Mccaig</t>
  </si>
  <si>
    <t>297 Ferry LaneApt. 061</t>
  </si>
  <si>
    <t>East Amelia</t>
  </si>
  <si>
    <t>Shari Rotte</t>
  </si>
  <si>
    <t>1240 Tillman Estate DrSuite 704</t>
  </si>
  <si>
    <t>East Imogen</t>
  </si>
  <si>
    <t>Cass Murrell</t>
  </si>
  <si>
    <t>870 Waters SquareSuite 227</t>
  </si>
  <si>
    <t>East Hugo</t>
  </si>
  <si>
    <t>Birgitta Mantz</t>
  </si>
  <si>
    <t>9193 Williamson GroveSuite 080</t>
  </si>
  <si>
    <t>Port Annabelle</t>
  </si>
  <si>
    <t>Reilly Jime</t>
  </si>
  <si>
    <t>55 Cole SummitSuite 231</t>
  </si>
  <si>
    <t>South Hayden</t>
  </si>
  <si>
    <t>Jakob Munks</t>
  </si>
  <si>
    <t>27 Hermann ManorSuite 124</t>
  </si>
  <si>
    <t>Durgantown</t>
  </si>
  <si>
    <t>Dniren Borrows</t>
  </si>
  <si>
    <t>12 Toby WayApt. 990</t>
  </si>
  <si>
    <t>Emilyfort</t>
  </si>
  <si>
    <t>Kellen Buttriss</t>
  </si>
  <si>
    <t>4159 Abby MallApt. 142</t>
  </si>
  <si>
    <t>New Elibury</t>
  </si>
  <si>
    <t>Nicky Giuron</t>
  </si>
  <si>
    <t>163 Sophia RunApt. 833</t>
  </si>
  <si>
    <t>West Elliestad</t>
  </si>
  <si>
    <t>Barclay Beswick</t>
  </si>
  <si>
    <t>667 Feil RidgeSuite 935</t>
  </si>
  <si>
    <t>Gleasonburgh</t>
  </si>
  <si>
    <t>Marna Lammerts</t>
  </si>
  <si>
    <t>276 Jade CourtSuite 661</t>
  </si>
  <si>
    <t>Sophiafurt</t>
  </si>
  <si>
    <t>Theodor Skipton</t>
  </si>
  <si>
    <t>48 Mikayla IslandApt. 883</t>
  </si>
  <si>
    <t>Declanton</t>
  </si>
  <si>
    <t>Carlyle Slides</t>
  </si>
  <si>
    <t>773 Graham IslandApt. 589</t>
  </si>
  <si>
    <t>Lake Hamishtown</t>
  </si>
  <si>
    <t>Niels Loadsman</t>
  </si>
  <si>
    <t>0204 Andrew JunctionApt. 904</t>
  </si>
  <si>
    <t>Kaiview</t>
  </si>
  <si>
    <t>Lisetta Griffin</t>
  </si>
  <si>
    <t>821 Isabella JunctionApt. 238</t>
  </si>
  <si>
    <t>New Benjaminborough</t>
  </si>
  <si>
    <t>Kalil Thal</t>
  </si>
  <si>
    <t>78 Cassin SquareApt. 019</t>
  </si>
  <si>
    <t>Lake Jacobborough</t>
  </si>
  <si>
    <t>Nessy Kildea</t>
  </si>
  <si>
    <t>9398 Schneider RidgeSuite 818</t>
  </si>
  <si>
    <t>West Kai</t>
  </si>
  <si>
    <t>Kyle Lowbridge</t>
  </si>
  <si>
    <t>39 Liam ParadeApt. 343</t>
  </si>
  <si>
    <t>Lake Jesse</t>
  </si>
  <si>
    <t>Lizette Lindro</t>
  </si>
  <si>
    <t>380 Hamish LaneApt. 098</t>
  </si>
  <si>
    <t>Violetfort</t>
  </si>
  <si>
    <t>Florella Cowup</t>
  </si>
  <si>
    <t>48 Liam PassApt. 280</t>
  </si>
  <si>
    <t>Sambury</t>
  </si>
  <si>
    <t>Ritchie Cromly</t>
  </si>
  <si>
    <t>4674 Victoria DriveApt. 830</t>
  </si>
  <si>
    <t>Port Poppymouth</t>
  </si>
  <si>
    <t>Beverlee Pimlott</t>
  </si>
  <si>
    <t>26 Beau MeadowSuite 601</t>
  </si>
  <si>
    <t>Joy Mirrlees</t>
  </si>
  <si>
    <t>04 Spencer MallApt. 910</t>
  </si>
  <si>
    <t>West Rubyland</t>
  </si>
  <si>
    <t>Frans Crebbin</t>
  </si>
  <si>
    <t>83 Benjamin CourtApt. 875</t>
  </si>
  <si>
    <t>Shoshana Redsell</t>
  </si>
  <si>
    <t>65 Schroeder WayApt. 552</t>
  </si>
  <si>
    <t>North Marcusland</t>
  </si>
  <si>
    <t>Hoebart Edger</t>
  </si>
  <si>
    <t>27 Kiara MeadowSuite 662</t>
  </si>
  <si>
    <t>Hamiltonport</t>
  </si>
  <si>
    <t>Melissa Partkya</t>
  </si>
  <si>
    <t>95 Rice Station StSuite 985</t>
  </si>
  <si>
    <t>O'keefeton</t>
  </si>
  <si>
    <t>Andi Kettleson</t>
  </si>
  <si>
    <t>3767 Mackenzie Estate DrApt. 877</t>
  </si>
  <si>
    <t>East Piper</t>
  </si>
  <si>
    <t>Gallard Mangan</t>
  </si>
  <si>
    <t>24 Jake MeadowApt. 433</t>
  </si>
  <si>
    <t>Emyle Camoletto</t>
  </si>
  <si>
    <t>31 Heidi MeadowApt. 568</t>
  </si>
  <si>
    <t>West Sebastianborough</t>
  </si>
  <si>
    <t>Henryetta Sheffield</t>
  </si>
  <si>
    <t>164 Bruen MallSuite 043</t>
  </si>
  <si>
    <t>New Masonstad</t>
  </si>
  <si>
    <t>Kristofor Roos</t>
  </si>
  <si>
    <t>5567 Clarke MallApt. 756</t>
  </si>
  <si>
    <t>Jordanside</t>
  </si>
  <si>
    <t>Raquela Swinnard</t>
  </si>
  <si>
    <t>12 Nate RidgeApt. 107</t>
  </si>
  <si>
    <t>Sanfordton</t>
  </si>
  <si>
    <t>Atlante Dissman</t>
  </si>
  <si>
    <t>80 Charles CircuitSuite 023</t>
  </si>
  <si>
    <t>Ranna Paolillo</t>
  </si>
  <si>
    <t>1804 Ella HillSuite 318</t>
  </si>
  <si>
    <t>Rickey Britt</t>
  </si>
  <si>
    <t>8539 Archie LoopSuite 097</t>
  </si>
  <si>
    <t>Bahringermouth</t>
  </si>
  <si>
    <t>Braden Stephens</t>
  </si>
  <si>
    <t>44 Abbott CrescentApt. 546</t>
  </si>
  <si>
    <t>Gabrielview</t>
  </si>
  <si>
    <t>Hillier Seward</t>
  </si>
  <si>
    <t>11 Savannah LaneSuite 334</t>
  </si>
  <si>
    <t>Heaneyview</t>
  </si>
  <si>
    <t>Riordan Goreway</t>
  </si>
  <si>
    <t>256 Andrew CrestApt. 193</t>
  </si>
  <si>
    <t>East Marcus</t>
  </si>
  <si>
    <t>Welch Cape</t>
  </si>
  <si>
    <t>70 Anthony DriveSuite 124</t>
  </si>
  <si>
    <t>Bauchhaven</t>
  </si>
  <si>
    <t>Tirrell Webber</t>
  </si>
  <si>
    <t>68 Alexander PassApt. 327</t>
  </si>
  <si>
    <t>South Harryshire</t>
  </si>
  <si>
    <t>Fabian Gostage</t>
  </si>
  <si>
    <t>11 Nader ParadeApt. 016</t>
  </si>
  <si>
    <t>Hackettland</t>
  </si>
  <si>
    <t>Amberly Seckington</t>
  </si>
  <si>
    <t>5260 Ward IslandApt. 429</t>
  </si>
  <si>
    <t>Skyeland</t>
  </si>
  <si>
    <t>Prissie Dumelow</t>
  </si>
  <si>
    <t>98 Ellie CircleSuite 311</t>
  </si>
  <si>
    <t>Page Nise</t>
  </si>
  <si>
    <t>85 Brown GroveSuite 561</t>
  </si>
  <si>
    <t>Charlieburgh</t>
  </si>
  <si>
    <t>Alicea Momford</t>
  </si>
  <si>
    <t>01 Lee GroveSuite 419</t>
  </si>
  <si>
    <t>West Bella</t>
  </si>
  <si>
    <t>Wenona Stuck</t>
  </si>
  <si>
    <t>71 Jade CrescentApt. 142</t>
  </si>
  <si>
    <t>Hallhaven</t>
  </si>
  <si>
    <t>Carmita Grundey</t>
  </si>
  <si>
    <t>985 Ethan AvenueSuite 122</t>
  </si>
  <si>
    <t>East Declanside</t>
  </si>
  <si>
    <t>Nicole Cheel</t>
  </si>
  <si>
    <t>550 Alexis BoulevardSuite 124</t>
  </si>
  <si>
    <t>West Danieltown</t>
  </si>
  <si>
    <t>Calhoun Raphael</t>
  </si>
  <si>
    <t>68 Darcy PassSuite 091</t>
  </si>
  <si>
    <t>Hoppetown</t>
  </si>
  <si>
    <t>Prentiss Stroder</t>
  </si>
  <si>
    <t>7131 Walter GroveSuite 897</t>
  </si>
  <si>
    <t>Jaydenland</t>
  </si>
  <si>
    <t>Danny Brabham</t>
  </si>
  <si>
    <t>2181 Maddison RidgeApt. 277</t>
  </si>
  <si>
    <t>Isabelland</t>
  </si>
  <si>
    <t>Salomo Shuttell</t>
  </si>
  <si>
    <t>88 D'amore CircleApt. 533</t>
  </si>
  <si>
    <t>North Stephanie</t>
  </si>
  <si>
    <t>Dorotea Markl</t>
  </si>
  <si>
    <t>396 Sebastian RoadSuite 553</t>
  </si>
  <si>
    <t>Angelinaberg</t>
  </si>
  <si>
    <t>Feliks Loren</t>
  </si>
  <si>
    <t>275 Little Estate DrApt. 926</t>
  </si>
  <si>
    <t>Avaton</t>
  </si>
  <si>
    <t>Thomasine Baudet</t>
  </si>
  <si>
    <t>313 Grace LoopApt. 523</t>
  </si>
  <si>
    <t>Ameliaview</t>
  </si>
  <si>
    <t>Rowan Medford</t>
  </si>
  <si>
    <t>33 Jones AvenueSuite 154</t>
  </si>
  <si>
    <t>West Poppyborough</t>
  </si>
  <si>
    <t>Hi Simenel</t>
  </si>
  <si>
    <t>78 O'hara CircuitApt. 096</t>
  </si>
  <si>
    <t>Lake Michaelbury</t>
  </si>
  <si>
    <t>Leupold Baake</t>
  </si>
  <si>
    <t>671 Jacobson CrescentApt. 057</t>
  </si>
  <si>
    <t>Charlesbury</t>
  </si>
  <si>
    <t>Onfroi Axten</t>
  </si>
  <si>
    <t>27 Wood MallSuite 368</t>
  </si>
  <si>
    <t>South Justin</t>
  </si>
  <si>
    <t>George Ghion</t>
  </si>
  <si>
    <t>41 Aiden WayApt. 249</t>
  </si>
  <si>
    <t>East Archieside</t>
  </si>
  <si>
    <t>Sol Adhams</t>
  </si>
  <si>
    <t>010 Cartwright TrackApt. 920</t>
  </si>
  <si>
    <t>Sebastianbury</t>
  </si>
  <si>
    <t>Kip Cantwell</t>
  </si>
  <si>
    <t>157 Rice LoopSuite 716</t>
  </si>
  <si>
    <t>Tabbi Carden</t>
  </si>
  <si>
    <t>3306 Elizabeth CrescentSuite 260</t>
  </si>
  <si>
    <t>Port Zacharyhaven</t>
  </si>
  <si>
    <t>Doralia Nyssens</t>
  </si>
  <si>
    <t>17 Connor ParadeApt. 442</t>
  </si>
  <si>
    <t>Conroymouth</t>
  </si>
  <si>
    <t>Stanleigh Hazelton</t>
  </si>
  <si>
    <t>8676 William HillApt. 725</t>
  </si>
  <si>
    <t>Hamiltonshire</t>
  </si>
  <si>
    <t>Averyl Atthow</t>
  </si>
  <si>
    <t>24 Alexis BoulevardSuite 321</t>
  </si>
  <si>
    <t>Calebville</t>
  </si>
  <si>
    <t>Angie O Mullen</t>
  </si>
  <si>
    <t>8397 Davis CrescentApt. 905</t>
  </si>
  <si>
    <t>North Gracetown</t>
  </si>
  <si>
    <t>Lotte Jaouen</t>
  </si>
  <si>
    <t>622 Cox WaySuite 694</t>
  </si>
  <si>
    <t>West Isabellaland</t>
  </si>
  <si>
    <t>Vin Rubenovic</t>
  </si>
  <si>
    <t>515 Grace LaneSuite 974</t>
  </si>
  <si>
    <t>New Emilyton</t>
  </si>
  <si>
    <t>Sadye Pes</t>
  </si>
  <si>
    <t>0986 Mccullough MewsSuite 467</t>
  </si>
  <si>
    <t>New Jayden</t>
  </si>
  <si>
    <t>Conny Chowne</t>
  </si>
  <si>
    <t>09 Christopher View RdApt. 739</t>
  </si>
  <si>
    <t>West Hayleyhaven</t>
  </si>
  <si>
    <t>Leann Kittow</t>
  </si>
  <si>
    <t>5306 Cody LaneApt. 083</t>
  </si>
  <si>
    <t>Angelinastad</t>
  </si>
  <si>
    <t>Melamie Craigmyle</t>
  </si>
  <si>
    <t>2525 Leannon JunctionSuite 996</t>
  </si>
  <si>
    <t>Stellaton</t>
  </si>
  <si>
    <t>Sherwynd Batsford</t>
  </si>
  <si>
    <t>627 Weber PassApt. 498</t>
  </si>
  <si>
    <t>Samuelside</t>
  </si>
  <si>
    <t>Jacquelin Santostefano.</t>
  </si>
  <si>
    <t>04 Stewart WaySuite 826</t>
  </si>
  <si>
    <t>Willowmouth</t>
  </si>
  <si>
    <t>Natal Burnsides</t>
  </si>
  <si>
    <t>706 Jessica RidgeSuite 083</t>
  </si>
  <si>
    <t>South Isabelle</t>
  </si>
  <si>
    <t>Kaine Greep</t>
  </si>
  <si>
    <t>991 Wolf DriveApt. 413</t>
  </si>
  <si>
    <t>South Isabel</t>
  </si>
  <si>
    <t>Ashlan Hebden</t>
  </si>
  <si>
    <t>2000 Scarlett MallSuite 257</t>
  </si>
  <si>
    <t>North Baileytown</t>
  </si>
  <si>
    <t>Vernon Bindley</t>
  </si>
  <si>
    <t>2058 Claudia StreetSuite 348</t>
  </si>
  <si>
    <t>East Phoenixberg</t>
  </si>
  <si>
    <t>Phillipe Gatecliffe</t>
  </si>
  <si>
    <t>150 Nate LoopApt. 614</t>
  </si>
  <si>
    <t>Jettstad</t>
  </si>
  <si>
    <t>Krysta Chaster</t>
  </si>
  <si>
    <t>3423 Jenkins PlaceApt. 152</t>
  </si>
  <si>
    <t>Lake Michaelland</t>
  </si>
  <si>
    <t>Clem Sink</t>
  </si>
  <si>
    <t>995 Willow ManorApt. 537</t>
  </si>
  <si>
    <t>Lake Victoriaside</t>
  </si>
  <si>
    <t>Hort Ridding</t>
  </si>
  <si>
    <t>64 Andrew StreetSuite 948</t>
  </si>
  <si>
    <t>West Ashley</t>
  </si>
  <si>
    <t>Angelia Lasseter</t>
  </si>
  <si>
    <t>60 Harris KnollSuite 768</t>
  </si>
  <si>
    <t>East Lara</t>
  </si>
  <si>
    <t>Zorina Rabl</t>
  </si>
  <si>
    <t>7615 Hyatt TrailSuite 179</t>
  </si>
  <si>
    <t>Lake Phoebe</t>
  </si>
  <si>
    <t>Tann Scothron</t>
  </si>
  <si>
    <t>72 Hunter Station StApt. 220</t>
  </si>
  <si>
    <t>Walterstad</t>
  </si>
  <si>
    <t>Codie Everly</t>
  </si>
  <si>
    <t>66 Isla CrescentApt. 573</t>
  </si>
  <si>
    <t>Port Christopher</t>
  </si>
  <si>
    <t>Frayda Simonini</t>
  </si>
  <si>
    <t>774 Christiansen StreetSuite 261</t>
  </si>
  <si>
    <t>West Sophie</t>
  </si>
  <si>
    <t>Sigismundo Basek</t>
  </si>
  <si>
    <t>4355 Caitlin CourtApt. 697</t>
  </si>
  <si>
    <t>Amberland</t>
  </si>
  <si>
    <t>Nicholle Coom</t>
  </si>
  <si>
    <t>0663 Hayley TerraceApt. 069</t>
  </si>
  <si>
    <t>New Madisonborough</t>
  </si>
  <si>
    <t>Wanids Cudby</t>
  </si>
  <si>
    <t>80 Chelsea KnollApt. 014</t>
  </si>
  <si>
    <t>Davidfurt</t>
  </si>
  <si>
    <t>Darby Jeffries</t>
  </si>
  <si>
    <t>704 Wright CourtApt. 223</t>
  </si>
  <si>
    <t>South Anthonyburgh</t>
  </si>
  <si>
    <t>Daniel Najafian</t>
  </si>
  <si>
    <t>2040 Kuhn TrailSuite 095</t>
  </si>
  <si>
    <t>North Rose</t>
  </si>
  <si>
    <t>Channa Powley</t>
  </si>
  <si>
    <t>87 Oliver TerraceApt. 608</t>
  </si>
  <si>
    <t>East Mackenzietown</t>
  </si>
  <si>
    <t>Harry Mullany</t>
  </si>
  <si>
    <t>022 Jade Estate DrApt. 494</t>
  </si>
  <si>
    <t>Adamsland</t>
  </si>
  <si>
    <t>Nara Legerwood</t>
  </si>
  <si>
    <t>74 Anderson RoadApt. 779</t>
  </si>
  <si>
    <t>Abbottburgh</t>
  </si>
  <si>
    <t>Morie Woodfield</t>
  </si>
  <si>
    <t>8007 Joel SquareApt. 874</t>
  </si>
  <si>
    <t>Lilystad</t>
  </si>
  <si>
    <t>Olympia Stobbs</t>
  </si>
  <si>
    <t>91 William IslandSuite 740</t>
  </si>
  <si>
    <t>Reillyborough</t>
  </si>
  <si>
    <t>Tobin Jeffryes</t>
  </si>
  <si>
    <t>23 Zara KnollApt. 502</t>
  </si>
  <si>
    <t>Lake Alice</t>
  </si>
  <si>
    <t>Uriel Cottingham</t>
  </si>
  <si>
    <t>7427 Stark CrescentSuite 975</t>
  </si>
  <si>
    <t>Lincolnchester</t>
  </si>
  <si>
    <t>Zebulon Rousel</t>
  </si>
  <si>
    <t>87 Cruickshank Estate DrApt. 374</t>
  </si>
  <si>
    <t>Hamishview</t>
  </si>
  <si>
    <t>Beverley Yourell</t>
  </si>
  <si>
    <t>303 O'keefe PassApt. 658</t>
  </si>
  <si>
    <t>North Benjamin</t>
  </si>
  <si>
    <t>Pietro Duling</t>
  </si>
  <si>
    <t>575 Olson MallApt. 344</t>
  </si>
  <si>
    <t>Shieldschester</t>
  </si>
  <si>
    <t>Ashlie Godwyn</t>
  </si>
  <si>
    <t>2872 Samantha ParkwaySuite 016</t>
  </si>
  <si>
    <t>Baileyberg</t>
  </si>
  <si>
    <t>Tamarah Costley</t>
  </si>
  <si>
    <t>988 Jacob CircuitSuite 385</t>
  </si>
  <si>
    <t>Greenfeldershire</t>
  </si>
  <si>
    <t>Staffard Ouldred</t>
  </si>
  <si>
    <t>013 Anthony PlazaSuite 548</t>
  </si>
  <si>
    <t>Isabellahaven</t>
  </si>
  <si>
    <t>Malory Emmison</t>
  </si>
  <si>
    <t>118 Levi CrestApt. 495</t>
  </si>
  <si>
    <t>Lake Nicholasfort</t>
  </si>
  <si>
    <t>Jaquelyn Dow</t>
  </si>
  <si>
    <t>854 John GroveApt. 925</t>
  </si>
  <si>
    <t>New Emmastad</t>
  </si>
  <si>
    <t>Willey Tolley</t>
  </si>
  <si>
    <t>3796 Kayla RoadSuite 477</t>
  </si>
  <si>
    <t>Schneiderbury</t>
  </si>
  <si>
    <t>Hamlen Jeannon</t>
  </si>
  <si>
    <t>497 Hudson CourtApt. 203</t>
  </si>
  <si>
    <t>Port Zaraberg</t>
  </si>
  <si>
    <t>Beckie Nasey</t>
  </si>
  <si>
    <t>42 Max View RdSuite 078</t>
  </si>
  <si>
    <t>Evastad</t>
  </si>
  <si>
    <t>Roley Cassedy</t>
  </si>
  <si>
    <t>59 Abbott CircuitApt. 084</t>
  </si>
  <si>
    <t>North Isabelleside</t>
  </si>
  <si>
    <t>Pieter Bruton</t>
  </si>
  <si>
    <t>26 Jayden IslandSuite 937</t>
  </si>
  <si>
    <t>Lachlanstad</t>
  </si>
  <si>
    <t>Gareth Bindon</t>
  </si>
  <si>
    <t>8557 Bogan AvenueSuite 811</t>
  </si>
  <si>
    <t>Jillene Goodbanne</t>
  </si>
  <si>
    <t>107 Xavier MewsApt. 927</t>
  </si>
  <si>
    <t>Mitchellhaven</t>
  </si>
  <si>
    <t>Nils Macvean</t>
  </si>
  <si>
    <t>3836 Emard ParadeSuite 141</t>
  </si>
  <si>
    <t>North Aaron</t>
  </si>
  <si>
    <t>Orran Skip</t>
  </si>
  <si>
    <t>95 Skye PassApt. 600</t>
  </si>
  <si>
    <t>Port Eveland</t>
  </si>
  <si>
    <t>Powell Ivakhnov</t>
  </si>
  <si>
    <t>0162 Khan RoadApt. 211</t>
  </si>
  <si>
    <t>North Madeline</t>
  </si>
  <si>
    <t>Ira Dafforne</t>
  </si>
  <si>
    <t>14 O'neill View RdApt. 908</t>
  </si>
  <si>
    <t>Sophiemouth</t>
  </si>
  <si>
    <t>Slade Villaret</t>
  </si>
  <si>
    <t>66 Mason CrescentSuite 942</t>
  </si>
  <si>
    <t>Charlesshire</t>
  </si>
  <si>
    <t>Engracia Abilowitz</t>
  </si>
  <si>
    <t>4317 Holly CourtSuite 716</t>
  </si>
  <si>
    <t>North Beau</t>
  </si>
  <si>
    <t>Nerita Peotz</t>
  </si>
  <si>
    <t>8986 Alice IslandApt. 026</t>
  </si>
  <si>
    <t>Pipershire</t>
  </si>
  <si>
    <t>Audra Barnewelle</t>
  </si>
  <si>
    <t>5869 Campbell WaySuite 438</t>
  </si>
  <si>
    <t>Lake Charlie</t>
  </si>
  <si>
    <t>Dannie Fidler</t>
  </si>
  <si>
    <t>157 Rohan MallApt. 466</t>
  </si>
  <si>
    <t>Jedidiah Sydall</t>
  </si>
  <si>
    <t>1713 Cormier RunSuite 980</t>
  </si>
  <si>
    <t>Kiehnstad</t>
  </si>
  <si>
    <t>Maggee Le Houx</t>
  </si>
  <si>
    <t>20 Caitlin ParadeSuite 493</t>
  </si>
  <si>
    <t>West Nathanstad</t>
  </si>
  <si>
    <t>Annice Kelcey</t>
  </si>
  <si>
    <t>66 Jacob PassSuite 159</t>
  </si>
  <si>
    <t>New Beau</t>
  </si>
  <si>
    <t>Dominic Caswall</t>
  </si>
  <si>
    <t>746 Greenfelder GroveSuite 199</t>
  </si>
  <si>
    <t>West Matilda</t>
  </si>
  <si>
    <t>Bobbi Pickerill</t>
  </si>
  <si>
    <t>1463 Hills RidgeApt. 034</t>
  </si>
  <si>
    <t>Bauchland</t>
  </si>
  <si>
    <t>Charlton Shilling</t>
  </si>
  <si>
    <t>22 Savannah RoadApt. 276</t>
  </si>
  <si>
    <t>New Harrisonland</t>
  </si>
  <si>
    <t>Lucian Maymand</t>
  </si>
  <si>
    <t>0831 Hahn HillApt. 652</t>
  </si>
  <si>
    <t>East Abbeyborough</t>
  </si>
  <si>
    <t>Levy Zappel</t>
  </si>
  <si>
    <t>8675 Kunde TrackSuite 283</t>
  </si>
  <si>
    <t>North Baileyberg</t>
  </si>
  <si>
    <t>Carlynn Mccabe</t>
  </si>
  <si>
    <t>82 Hayden DriveSuite 289</t>
  </si>
  <si>
    <t>Marthena Matterson</t>
  </si>
  <si>
    <t>5420 Amelia IslandSuite 286</t>
  </si>
  <si>
    <t>Goodwinmouth</t>
  </si>
  <si>
    <t>Elsi Strawbridge</t>
  </si>
  <si>
    <t>56 Joel TrailApt. 139</t>
  </si>
  <si>
    <t>Port Jacob</t>
  </si>
  <si>
    <t>Haslett Edwins</t>
  </si>
  <si>
    <t>140 Jessica BoulevardApt. 214</t>
  </si>
  <si>
    <t>Kaylafurt</t>
  </si>
  <si>
    <t>Nady Buston</t>
  </si>
  <si>
    <t>0390 Stark RoadApt. 898</t>
  </si>
  <si>
    <t>North Mikayla</t>
  </si>
  <si>
    <t>Dare Andrich</t>
  </si>
  <si>
    <t>609 Rohan TerraceSuite 767</t>
  </si>
  <si>
    <t>East Alex</t>
  </si>
  <si>
    <t>Osgood Percifer</t>
  </si>
  <si>
    <t>7219 Charlotte SummitSuite 507</t>
  </si>
  <si>
    <t>Cameronton</t>
  </si>
  <si>
    <t>Camellia Heatherington</t>
  </si>
  <si>
    <t>5530 Ashton GroveSuite 128</t>
  </si>
  <si>
    <t>Taylorfurt</t>
  </si>
  <si>
    <t>Shermy Mulbry</t>
  </si>
  <si>
    <t>096 Gibson ManorApt. 195</t>
  </si>
  <si>
    <t>West Alyssaton</t>
  </si>
  <si>
    <t>Alon Abramsky</t>
  </si>
  <si>
    <t>0260 Garden StreetSuite 683</t>
  </si>
  <si>
    <t>Sofiahaven</t>
  </si>
  <si>
    <t>Esteban Hensmans</t>
  </si>
  <si>
    <t>098 Clarke ParkwayApt. 312</t>
  </si>
  <si>
    <t>West Finnberg</t>
  </si>
  <si>
    <t>Camala Llywarch</t>
  </si>
  <si>
    <t>2079 Phoebe AvenueSuite 629</t>
  </si>
  <si>
    <t>Laurenview</t>
  </si>
  <si>
    <t>Leelah Mapston</t>
  </si>
  <si>
    <t>2154 Christian BoulevardSuite 431</t>
  </si>
  <si>
    <t>South Savannahside</t>
  </si>
  <si>
    <t>Elbertina Gaish</t>
  </si>
  <si>
    <t>6801 Jessica JunctionApt. 868</t>
  </si>
  <si>
    <t>Dickensshire</t>
  </si>
  <si>
    <t>Amalia Eallis</t>
  </si>
  <si>
    <t>2004 Sebastian CrescentApt. 895</t>
  </si>
  <si>
    <t>East Ruby</t>
  </si>
  <si>
    <t>Margeaux Woodburne</t>
  </si>
  <si>
    <t>45 Heller GroveApt. 411</t>
  </si>
  <si>
    <t>Abbeyview</t>
  </si>
  <si>
    <t>Ransell Mackilroe</t>
  </si>
  <si>
    <t>6528 Gleason WaySuite 153</t>
  </si>
  <si>
    <t>North Jessemouth</t>
  </si>
  <si>
    <t>Arlie Bowman</t>
  </si>
  <si>
    <t>04 Christian RidgeApt. 329</t>
  </si>
  <si>
    <t>Silvie Bortol</t>
  </si>
  <si>
    <t>90 Fisher RoadSuite 844</t>
  </si>
  <si>
    <t>Abigailshire</t>
  </si>
  <si>
    <t>Perceval Umbers</t>
  </si>
  <si>
    <t>5200 Tromp Estate DrSuite 885</t>
  </si>
  <si>
    <t>Laraview</t>
  </si>
  <si>
    <t>Hetti Fibbens</t>
  </si>
  <si>
    <t>019 Lang SquareSuite 468</t>
  </si>
  <si>
    <t>Beattychester</t>
  </si>
  <si>
    <t>Grace Budgeon</t>
  </si>
  <si>
    <t>647 Walter ManorSuite 680</t>
  </si>
  <si>
    <t>Harveyshire</t>
  </si>
  <si>
    <t>Carlota Sparshott</t>
  </si>
  <si>
    <t>65 Stokes DriveSuite 624</t>
  </si>
  <si>
    <t>O'reillymouth</t>
  </si>
  <si>
    <t>Miner Craddock</t>
  </si>
  <si>
    <t>8353 Bruen ParkwayApt. 455</t>
  </si>
  <si>
    <t>Callummouth</t>
  </si>
  <si>
    <t>Antonia Yeardsley</t>
  </si>
  <si>
    <t>96 Gabriel AvenueApt. 145</t>
  </si>
  <si>
    <t>Port Cody</t>
  </si>
  <si>
    <t>Cary Boaler</t>
  </si>
  <si>
    <t>623 Abigail BoulevardSuite 973</t>
  </si>
  <si>
    <t>New Isaac</t>
  </si>
  <si>
    <t>Arlan Maffini</t>
  </si>
  <si>
    <t>4959 James HillApt. 613</t>
  </si>
  <si>
    <t>Westfurt</t>
  </si>
  <si>
    <t>Marianne Tollow</t>
  </si>
  <si>
    <t>1097 Leannon StreetApt. 269</t>
  </si>
  <si>
    <t>South Madeline</t>
  </si>
  <si>
    <t>Bennett Castellanos</t>
  </si>
  <si>
    <t>7047 Monahan CircuitApt. 207</t>
  </si>
  <si>
    <t>Lake Joshua</t>
  </si>
  <si>
    <t>Magda Dring</t>
  </si>
  <si>
    <t>61 Bosco WaySuite 775</t>
  </si>
  <si>
    <t>Thompsonborough</t>
  </si>
  <si>
    <t>Diann Grieger</t>
  </si>
  <si>
    <t>803 Lara DriveApt. 182</t>
  </si>
  <si>
    <t>Port Joeltown</t>
  </si>
  <si>
    <t>Willie Leader</t>
  </si>
  <si>
    <t>788 Dickens Station StSuite 623</t>
  </si>
  <si>
    <t>Howellhaven</t>
  </si>
  <si>
    <t>Darill Gromley</t>
  </si>
  <si>
    <t>075 Kovacek LaneApt. 632</t>
  </si>
  <si>
    <t>Port Madeline</t>
  </si>
  <si>
    <t>Stephen Macaleese</t>
  </si>
  <si>
    <t>72 Edward ParkwaySuite 980</t>
  </si>
  <si>
    <t>Lake Aiden</t>
  </si>
  <si>
    <t>Fremont Tewnion</t>
  </si>
  <si>
    <t>66 Lillian CircuitSuite 433</t>
  </si>
  <si>
    <t>Krisview</t>
  </si>
  <si>
    <t>Debee Lording</t>
  </si>
  <si>
    <t>090 Christopher PlaceApt. 513</t>
  </si>
  <si>
    <t>West Olivertown</t>
  </si>
  <si>
    <t>Lilli Bavester</t>
  </si>
  <si>
    <t>4680 Cartwright TrailSuite 706</t>
  </si>
  <si>
    <t>East Lillyville</t>
  </si>
  <si>
    <t>Avivah Roddick</t>
  </si>
  <si>
    <t>606 Lucy ParadeSuite 217</t>
  </si>
  <si>
    <t>Kulasville</t>
  </si>
  <si>
    <t>Lin Norville</t>
  </si>
  <si>
    <t>84 Stewart StreetSuite 032</t>
  </si>
  <si>
    <t>Russelstad</t>
  </si>
  <si>
    <t>Elna Brimicombe</t>
  </si>
  <si>
    <t>749 Klein SummitSuite 383</t>
  </si>
  <si>
    <t>Lefflermouth</t>
  </si>
  <si>
    <t>Joey Duffield</t>
  </si>
  <si>
    <t>84 Marvin CrestSuite 951</t>
  </si>
  <si>
    <t>Piperview</t>
  </si>
  <si>
    <t>Marnie Dennington</t>
  </si>
  <si>
    <t>644 Sophie LoopSuite 596</t>
  </si>
  <si>
    <t>West Addison</t>
  </si>
  <si>
    <t>Lindsey Mccuthais</t>
  </si>
  <si>
    <t>1029 Eva JunctionApt. 767</t>
  </si>
  <si>
    <t>Port Hunter</t>
  </si>
  <si>
    <t>Cassandry Cuniffe</t>
  </si>
  <si>
    <t>4840 Botsford ParkwaySuite 060</t>
  </si>
  <si>
    <t>Port Isabelle</t>
  </si>
  <si>
    <t>Mellisent Druhan</t>
  </si>
  <si>
    <t>970 Braun MewsApt. 629</t>
  </si>
  <si>
    <t>Haydenhaven</t>
  </si>
  <si>
    <t>Kirbee Hardesty</t>
  </si>
  <si>
    <t>3251 Georgia Estate DrSuite 334</t>
  </si>
  <si>
    <t>Lake Savannah</t>
  </si>
  <si>
    <t>Dori Sarney</t>
  </si>
  <si>
    <t>13 Eve AvenueApt. 240</t>
  </si>
  <si>
    <t>Faheyborough</t>
  </si>
  <si>
    <t>Theodoric Mcmennum</t>
  </si>
  <si>
    <t>31 Jordan ParadeApt. 400</t>
  </si>
  <si>
    <t>West Henry</t>
  </si>
  <si>
    <t>Jeane Witherington</t>
  </si>
  <si>
    <t>294 Lily HillSuite 152</t>
  </si>
  <si>
    <t>Tobyport</t>
  </si>
  <si>
    <t>Rebekah Sailer</t>
  </si>
  <si>
    <t>04 Molly PlazaApt. 632</t>
  </si>
  <si>
    <t>Lillyview</t>
  </si>
  <si>
    <t>Drusi Eagell</t>
  </si>
  <si>
    <t>5419 Alyssa AvenueSuite 084</t>
  </si>
  <si>
    <t>Lake Mitchellbury</t>
  </si>
  <si>
    <t>Etheline Bahde</t>
  </si>
  <si>
    <t>71 Annabelle RunApt. 053</t>
  </si>
  <si>
    <t>Hoppeville</t>
  </si>
  <si>
    <t>Bucky Cragell</t>
  </si>
  <si>
    <t>345 Elijah TrailSuite 066</t>
  </si>
  <si>
    <t>Gracemouth</t>
  </si>
  <si>
    <t>Rey Grasner</t>
  </si>
  <si>
    <t>50 Layla RunApt. 551</t>
  </si>
  <si>
    <t>Cassinport</t>
  </si>
  <si>
    <t>Herschel Verdey</t>
  </si>
  <si>
    <t>2752 Lily RoadApt. 721</t>
  </si>
  <si>
    <t>Jacobport</t>
  </si>
  <si>
    <t>Kellie Curbishley</t>
  </si>
  <si>
    <t>347 Gleason View RdApt. 168</t>
  </si>
  <si>
    <t>Lake Matildaville</t>
  </si>
  <si>
    <t>Gerri Mccarle</t>
  </si>
  <si>
    <t>269 Kuhn PlazaApt. 260</t>
  </si>
  <si>
    <t>Cameronport</t>
  </si>
  <si>
    <t>Rutger Willison</t>
  </si>
  <si>
    <t>3912 D'amore ParadeSuite 481</t>
  </si>
  <si>
    <t>Olimpia Tankus</t>
  </si>
  <si>
    <t>6434 Callum RoadApt. 396</t>
  </si>
  <si>
    <t>North Jessica</t>
  </si>
  <si>
    <t>Gorden Seago</t>
  </si>
  <si>
    <t>905 Stephanie BoulevardApt. 217</t>
  </si>
  <si>
    <t>Port Aaronton</t>
  </si>
  <si>
    <t>Otto Matyasik</t>
  </si>
  <si>
    <t>35 Hall PlazaSuite 535</t>
  </si>
  <si>
    <t>East Benjamin</t>
  </si>
  <si>
    <t>Vivien Beatson</t>
  </si>
  <si>
    <t>145 Glover GroveSuite 556</t>
  </si>
  <si>
    <t>Tylerburgh</t>
  </si>
  <si>
    <t>Valentino Branney</t>
  </si>
  <si>
    <t>8753 Jasper PlaceApt. 474</t>
  </si>
  <si>
    <t>Port Alanamouth</t>
  </si>
  <si>
    <t>Delia Mably</t>
  </si>
  <si>
    <t>18 Eve LaneApt. 011</t>
  </si>
  <si>
    <t>Doylebury</t>
  </si>
  <si>
    <t>Zebulen Zannotti</t>
  </si>
  <si>
    <t>868 Skye MeadowSuite 990</t>
  </si>
  <si>
    <t>Harveyside</t>
  </si>
  <si>
    <t>Lilyan Pirt</t>
  </si>
  <si>
    <t>261 Savannah IslandSuite 304</t>
  </si>
  <si>
    <t>Hollyfort</t>
  </si>
  <si>
    <t>Kristel Klaaassen</t>
  </si>
  <si>
    <t>09 Jesse ParadeApt. 250</t>
  </si>
  <si>
    <t>East Matthewville</t>
  </si>
  <si>
    <t>Meryl Neeson</t>
  </si>
  <si>
    <t>7490 Lily WaySuite 419</t>
  </si>
  <si>
    <t>Port Molly</t>
  </si>
  <si>
    <t>Manuel Edis</t>
  </si>
  <si>
    <t>19 Roberts GroveSuite 946</t>
  </si>
  <si>
    <t>Hallshire</t>
  </si>
  <si>
    <t>Selestina Dauber</t>
  </si>
  <si>
    <t>275 Maddison Estate DrApt. 642</t>
  </si>
  <si>
    <t>Port Aliview</t>
  </si>
  <si>
    <t>Demetris Kamall</t>
  </si>
  <si>
    <t>09 Christopher StreetSuite 967</t>
  </si>
  <si>
    <t>Lake Lukemouth</t>
  </si>
  <si>
    <t>Timmy Bullivent</t>
  </si>
  <si>
    <t>440 Ernser GroveApt. 463</t>
  </si>
  <si>
    <t>East Zoeshire</t>
  </si>
  <si>
    <t>Lindy Saltrese</t>
  </si>
  <si>
    <t>15 Bruen SummitApt. 152</t>
  </si>
  <si>
    <t>Dennie Lawson</t>
  </si>
  <si>
    <t>75 Ali IslandSuite 270</t>
  </si>
  <si>
    <t>Sarahland</t>
  </si>
  <si>
    <t>Cristen Hagley</t>
  </si>
  <si>
    <t>9018 Paige WayApt. 282</t>
  </si>
  <si>
    <t>Lake Gabriella</t>
  </si>
  <si>
    <t>Grange Loding</t>
  </si>
  <si>
    <t>4884 Piper StreetSuite 926</t>
  </si>
  <si>
    <t>South James</t>
  </si>
  <si>
    <t>Devina Squirrel</t>
  </si>
  <si>
    <t>473 Hayden RidgeSuite 847</t>
  </si>
  <si>
    <t>Anthonychester</t>
  </si>
  <si>
    <t>Mirabelle Vaney</t>
  </si>
  <si>
    <t>4155 Hughes RidgeApt. 624</t>
  </si>
  <si>
    <t>Baumbachton</t>
  </si>
  <si>
    <t>Iorgos Sinisbury</t>
  </si>
  <si>
    <t>379 Darcy Estate DrApt. 192</t>
  </si>
  <si>
    <t>West Anthony</t>
  </si>
  <si>
    <t>Odelia Juszkiewicz</t>
  </si>
  <si>
    <t>2123 Rolfson DriveSuite 887</t>
  </si>
  <si>
    <t>North Joshuafurt</t>
  </si>
  <si>
    <t>Mufi Sagerson</t>
  </si>
  <si>
    <t>858 James CrestApt. 685</t>
  </si>
  <si>
    <t>East Jessica</t>
  </si>
  <si>
    <t>Ninnetta Lammin</t>
  </si>
  <si>
    <t>94 Hayden LaneSuite 912</t>
  </si>
  <si>
    <t>Herbert Rock</t>
  </si>
  <si>
    <t>04 Dare TerraceSuite 650</t>
  </si>
  <si>
    <t>West Aaron</t>
  </si>
  <si>
    <t>Galen Sokell</t>
  </si>
  <si>
    <t>048 Alexander WayApt. 030</t>
  </si>
  <si>
    <t>Quinnfort</t>
  </si>
  <si>
    <t>Taffy Quimby</t>
  </si>
  <si>
    <t>1033 Botsford Estate DrSuite 236</t>
  </si>
  <si>
    <t>East Xavier</t>
  </si>
  <si>
    <t>Mallissa Lawdham</t>
  </si>
  <si>
    <t>96 Bode RidgeApt. 090</t>
  </si>
  <si>
    <t>East Madison</t>
  </si>
  <si>
    <t>Charmian Wakelin</t>
  </si>
  <si>
    <t>8867 Wolf TrailApt. 295</t>
  </si>
  <si>
    <t>Noahtown</t>
  </si>
  <si>
    <t>Lee Matterson</t>
  </si>
  <si>
    <t>9067 Madeline IslandApt. 368</t>
  </si>
  <si>
    <t>New Ivy</t>
  </si>
  <si>
    <t>Jan Gligori</t>
  </si>
  <si>
    <t>080 Tahlia LaneApt. 450</t>
  </si>
  <si>
    <t>West Aidanton</t>
  </si>
  <si>
    <t>Eloise Ondrusek</t>
  </si>
  <si>
    <t>07 Lily LoopSuite 494</t>
  </si>
  <si>
    <t>South Codyhaven</t>
  </si>
  <si>
    <t>Annalise Abramovitch</t>
  </si>
  <si>
    <t>2623 Sarah IslandSuite 572</t>
  </si>
  <si>
    <t>Townetown</t>
  </si>
  <si>
    <t>Brod Phifer</t>
  </si>
  <si>
    <t>05 Fahey CircleSuite 721</t>
  </si>
  <si>
    <t>Hettingerfort</t>
  </si>
  <si>
    <t>Marni Figiovanni</t>
  </si>
  <si>
    <t>8580 Moss RoadApt. 681</t>
  </si>
  <si>
    <t>Eveside</t>
  </si>
  <si>
    <t>Allix Langdale</t>
  </si>
  <si>
    <t>6979 Mason ParadeSuite 820</t>
  </si>
  <si>
    <t>Port Haydenstad</t>
  </si>
  <si>
    <t>Waylin Gasson</t>
  </si>
  <si>
    <t>69 Sebastian Estate DrSuite 727</t>
  </si>
  <si>
    <t>Aida Warsap</t>
  </si>
  <si>
    <t>11 Joel CircuitSuite 126</t>
  </si>
  <si>
    <t>Port Isabel</t>
  </si>
  <si>
    <t>Sigmund Bothen</t>
  </si>
  <si>
    <t>1621 Marcus MeadowApt. 603</t>
  </si>
  <si>
    <t>West Grace</t>
  </si>
  <si>
    <t>Thorsten Sowrey</t>
  </si>
  <si>
    <t>7024 Sauer DriveSuite 553</t>
  </si>
  <si>
    <t>Paul Mcgavigan</t>
  </si>
  <si>
    <t>7367 Wright JunctionApt. 773</t>
  </si>
  <si>
    <t>Kuhntown</t>
  </si>
  <si>
    <t>Marlee Edser</t>
  </si>
  <si>
    <t>4207 Hudson CrescentSuite 167</t>
  </si>
  <si>
    <t>Oscarberg</t>
  </si>
  <si>
    <t>Paxon O'Shiel</t>
  </si>
  <si>
    <t>0398 Jayden TrailApt. 929</t>
  </si>
  <si>
    <t>Thomasborough</t>
  </si>
  <si>
    <t>Ellynn Korba</t>
  </si>
  <si>
    <t>2096 Wilson MewsApt. 714</t>
  </si>
  <si>
    <t>West Jonathanshire</t>
  </si>
  <si>
    <t>Edee Wildt</t>
  </si>
  <si>
    <t>868 Jonathan TrackApt. 142</t>
  </si>
  <si>
    <t>East Charlesfurt</t>
  </si>
  <si>
    <t>Felice Dumbleton</t>
  </si>
  <si>
    <t>3744 Max PlaceApt. 109</t>
  </si>
  <si>
    <t>Harveyville</t>
  </si>
  <si>
    <t>Danna Burleigh</t>
  </si>
  <si>
    <t>7709 Ellie GroveSuite 872</t>
  </si>
  <si>
    <t>Chastity Daniaud</t>
  </si>
  <si>
    <t>33 Hamish ParkwayApt. 423</t>
  </si>
  <si>
    <t>Blakemouth</t>
  </si>
  <si>
    <t>Aimil Rapa</t>
  </si>
  <si>
    <t>63 Willow Estate DrSuite 657</t>
  </si>
  <si>
    <t>Clarkeburgh</t>
  </si>
  <si>
    <t>Cinda Alleyne</t>
  </si>
  <si>
    <t>60 Claudia LaneSuite 183</t>
  </si>
  <si>
    <t>Caitlinview</t>
  </si>
  <si>
    <t>Denny Parlour</t>
  </si>
  <si>
    <t>2785 Morgan BoulevardApt. 849</t>
  </si>
  <si>
    <t>Madisonland</t>
  </si>
  <si>
    <t>Ansell Fudge</t>
  </si>
  <si>
    <t>67 Ivy MewsApt. 446</t>
  </si>
  <si>
    <t>Gusty Smallacombe</t>
  </si>
  <si>
    <t>49 Lily RidgeSuite 143</t>
  </si>
  <si>
    <t>North Avabury</t>
  </si>
  <si>
    <t>Susy De Meyer</t>
  </si>
  <si>
    <t>01 Monahan CircuitApt. 686</t>
  </si>
  <si>
    <t>Lake Kiara</t>
  </si>
  <si>
    <t>Jillana Blankau</t>
  </si>
  <si>
    <t>82 Beahan BoulevardSuite 281</t>
  </si>
  <si>
    <t>Port Adamburgh</t>
  </si>
  <si>
    <t>Lorine Mclugish</t>
  </si>
  <si>
    <t>145 Abigail SummitApt. 514</t>
  </si>
  <si>
    <t>Graceville</t>
  </si>
  <si>
    <t>Sharl Izzett</t>
  </si>
  <si>
    <t>9871 Bailey SquareApt. 697</t>
  </si>
  <si>
    <t>Davidshire</t>
  </si>
  <si>
    <t>Gwenette Kahen</t>
  </si>
  <si>
    <t>953 Durgan GroveApt. 655</t>
  </si>
  <si>
    <t>Phoebeberg</t>
  </si>
  <si>
    <t>Bone Perche</t>
  </si>
  <si>
    <t>638 Thomas ManorApt. 038</t>
  </si>
  <si>
    <t>Aliceland</t>
  </si>
  <si>
    <t>Drake Ivanilov</t>
  </si>
  <si>
    <t>107 Wilkinson ParkwaySuite 249</t>
  </si>
  <si>
    <t>Nathanfort</t>
  </si>
  <si>
    <t>Jojo Toffanini</t>
  </si>
  <si>
    <t>3285 Kai MewsApt. 727</t>
  </si>
  <si>
    <t>Elijahshire</t>
  </si>
  <si>
    <t>Thomasa Antunez</t>
  </si>
  <si>
    <t>76 Kiara RidgeSuite 741</t>
  </si>
  <si>
    <t>New Marcusmouth</t>
  </si>
  <si>
    <t>Tressa Cunnane</t>
  </si>
  <si>
    <t>7120 Piper Station StSuite 874</t>
  </si>
  <si>
    <t>Elizabet Pippin</t>
  </si>
  <si>
    <t>14 Clark PlazaSuite 716</t>
  </si>
  <si>
    <t>Port Anna</t>
  </si>
  <si>
    <t>Berri O' Clovan</t>
  </si>
  <si>
    <t>487 Summer MewsApt. 874</t>
  </si>
  <si>
    <t>East Hayden</t>
  </si>
  <si>
    <t>Perry Mcaless</t>
  </si>
  <si>
    <t>082 Donnelly BoulevardSuite 569</t>
  </si>
  <si>
    <t>New Leah</t>
  </si>
  <si>
    <t>Rachelle Jelf</t>
  </si>
  <si>
    <t>6472 Georgia CircuitApt. 986</t>
  </si>
  <si>
    <t>Marcusshire</t>
  </si>
  <si>
    <t>Adrianna Slack</t>
  </si>
  <si>
    <t>27 Aiden KnollApt. 875</t>
  </si>
  <si>
    <t>Port Sam</t>
  </si>
  <si>
    <t>Gibbie Beardall</t>
  </si>
  <si>
    <t>401 Langworth CircuitSuite 015</t>
  </si>
  <si>
    <t>South Levi</t>
  </si>
  <si>
    <t>Katusha Ceney</t>
  </si>
  <si>
    <t>3570 Sarah AvenueApt. 092</t>
  </si>
  <si>
    <t>Daughertyport</t>
  </si>
  <si>
    <t>Morgana Weymouth</t>
  </si>
  <si>
    <t>843 Goodwin MewsApt. 699</t>
  </si>
  <si>
    <t>Blakeborough</t>
  </si>
  <si>
    <t>Amaleta Beange</t>
  </si>
  <si>
    <t>26 Martin RoadSuite 393</t>
  </si>
  <si>
    <t>Imogenmouth</t>
  </si>
  <si>
    <t>Gertrude Harriott</t>
  </si>
  <si>
    <t>7377 Nicolas ParadeApt. 191</t>
  </si>
  <si>
    <t>Amyton</t>
  </si>
  <si>
    <t>Catlin Schurcke</t>
  </si>
  <si>
    <t>081 Spencer CrestApt. 246</t>
  </si>
  <si>
    <t>New Isabellamouth</t>
  </si>
  <si>
    <t>Kilian Chinn</t>
  </si>
  <si>
    <t>3792 Beatty MewsSuite 077</t>
  </si>
  <si>
    <t>Port Holly</t>
  </si>
  <si>
    <t>Lonna Domange</t>
  </si>
  <si>
    <t>865 Ivy TrailSuite 324</t>
  </si>
  <si>
    <t>New Joshuaview</t>
  </si>
  <si>
    <t>Dena Banbrick</t>
  </si>
  <si>
    <t>80 Adam HillSuite 633</t>
  </si>
  <si>
    <t>Tylershire</t>
  </si>
  <si>
    <t>Marvin Van Hault</t>
  </si>
  <si>
    <t>4277 Ryan IslandSuite 792</t>
  </si>
  <si>
    <t>Robertstown</t>
  </si>
  <si>
    <t>Winn Siemandl</t>
  </si>
  <si>
    <t>443 Holly AvenueSuite 631</t>
  </si>
  <si>
    <t>South Tyler</t>
  </si>
  <si>
    <t>Charles Duffitt</t>
  </si>
  <si>
    <t>93 Anna TerraceSuite 700</t>
  </si>
  <si>
    <t>South Maxland</t>
  </si>
  <si>
    <t>Matti Anespie</t>
  </si>
  <si>
    <t>244 Amber RunApt. 584</t>
  </si>
  <si>
    <t>Stantonborough</t>
  </si>
  <si>
    <t>Else Bicheno</t>
  </si>
  <si>
    <t>958 Connor MewsSuite 524</t>
  </si>
  <si>
    <t>Lucyport</t>
  </si>
  <si>
    <t>Saul Franklyn</t>
  </si>
  <si>
    <t>82 Kirlin StreetSuite 641</t>
  </si>
  <si>
    <t>Tillmanview</t>
  </si>
  <si>
    <t>Delilah Westmerland</t>
  </si>
  <si>
    <t>750 Anderson ManorSuite 463</t>
  </si>
  <si>
    <t>Georgiachester</t>
  </si>
  <si>
    <t>Moises Gauler</t>
  </si>
  <si>
    <t>063 Joseph CrestSuite 060</t>
  </si>
  <si>
    <t>Port Jonathanchester</t>
  </si>
  <si>
    <t>Edithe Yitshak</t>
  </si>
  <si>
    <t>74 Justin SummitSuite 427</t>
  </si>
  <si>
    <t>Kaifort</t>
  </si>
  <si>
    <t>Joella Tiddeman</t>
  </si>
  <si>
    <t>887 Goldner PlazaSuite 053</t>
  </si>
  <si>
    <t>Johnsonstad</t>
  </si>
  <si>
    <t>Nathaniel Mccandless</t>
  </si>
  <si>
    <t>5085 Bergstrom MewsApt. 347</t>
  </si>
  <si>
    <t>West Eviebury</t>
  </si>
  <si>
    <t>Pauly Matz</t>
  </si>
  <si>
    <t>0486 Connelly MeadowApt. 273</t>
  </si>
  <si>
    <t>West Heidiberg</t>
  </si>
  <si>
    <t>Normy Anlay</t>
  </si>
  <si>
    <t>10 Imogen PassSuite 135</t>
  </si>
  <si>
    <t>Alexanderland</t>
  </si>
  <si>
    <t>Errol Berkley</t>
  </si>
  <si>
    <t>063 Huel StreetApt. 758</t>
  </si>
  <si>
    <t>Haleybury</t>
  </si>
  <si>
    <t>Zena Mckeown</t>
  </si>
  <si>
    <t>41 Jenkins KnollSuite 438</t>
  </si>
  <si>
    <t>Lake Andrewport</t>
  </si>
  <si>
    <t>Lennie Carabine</t>
  </si>
  <si>
    <t>02 Adams ManorSuite 241</t>
  </si>
  <si>
    <t>South Jaydenfort</t>
  </si>
  <si>
    <t>Andonis Renfree</t>
  </si>
  <si>
    <t>66 Dietrich HillSuite 573</t>
  </si>
  <si>
    <t>Avamouth</t>
  </si>
  <si>
    <t>Judith Plimmer</t>
  </si>
  <si>
    <t>271 Ava MewsApt. 686</t>
  </si>
  <si>
    <t>Thomaschester</t>
  </si>
  <si>
    <t>Bridgette Ashman</t>
  </si>
  <si>
    <t>868 Andrew SquareApt. 603</t>
  </si>
  <si>
    <t>Cooperton</t>
  </si>
  <si>
    <t>Eryn Harcus</t>
  </si>
  <si>
    <t>2813 Hall ParkwaySuite 251</t>
  </si>
  <si>
    <t>Lake Alicefurt</t>
  </si>
  <si>
    <t>Tucky Kitchaside</t>
  </si>
  <si>
    <t>381 Matthew Estate DrSuite 656</t>
  </si>
  <si>
    <t>East Zacharystad</t>
  </si>
  <si>
    <t>Marget Kells</t>
  </si>
  <si>
    <t>4399 Stephanie JunctionSuite 829</t>
  </si>
  <si>
    <t>Baumbachtown</t>
  </si>
  <si>
    <t>Gertrudis Pergens</t>
  </si>
  <si>
    <t>653 Jones AvenueApt. 945</t>
  </si>
  <si>
    <t>New Ruby</t>
  </si>
  <si>
    <t>Bancroft Mollatt</t>
  </si>
  <si>
    <t>606 Luca ManorSuite 748</t>
  </si>
  <si>
    <t>Lake Dylanside</t>
  </si>
  <si>
    <t>Shay Beentjes</t>
  </si>
  <si>
    <t>98 Morgan RidgeApt. 342</t>
  </si>
  <si>
    <t>East Hamish</t>
  </si>
  <si>
    <t>Hilliard Papes</t>
  </si>
  <si>
    <t>2376 Adams SquareSuite 443</t>
  </si>
  <si>
    <t>Jaspermouth</t>
  </si>
  <si>
    <t>Glenn Keri</t>
  </si>
  <si>
    <t>4838 Jacobi HillApt. 825</t>
  </si>
  <si>
    <t>Port Ellaside</t>
  </si>
  <si>
    <t>Randell Shorte</t>
  </si>
  <si>
    <t>69 Morissette AvenueSuite 269</t>
  </si>
  <si>
    <t>North Lachlanfurt</t>
  </si>
  <si>
    <t>Nixie Fraczak</t>
  </si>
  <si>
    <t>164 David View RdApt. 020</t>
  </si>
  <si>
    <t>Ryanberg</t>
  </si>
  <si>
    <t>Zerk Sandercroft</t>
  </si>
  <si>
    <t>374 Amelia ParkwaySuite 088</t>
  </si>
  <si>
    <t>Russell Hinkens</t>
  </si>
  <si>
    <t>7347 Windler MallSuite 441</t>
  </si>
  <si>
    <t>South Stephaniebury</t>
  </si>
  <si>
    <t>Gaylene Lazare</t>
  </si>
  <si>
    <t>18 Patrick RidgeApt. 675</t>
  </si>
  <si>
    <t>Georgeshire</t>
  </si>
  <si>
    <t>Ellene Dedam</t>
  </si>
  <si>
    <t>86 Crooks CrescentSuite 269</t>
  </si>
  <si>
    <t>Islamouth</t>
  </si>
  <si>
    <t>Rorie Hof</t>
  </si>
  <si>
    <t>865 Patel RoadSuite 457</t>
  </si>
  <si>
    <t>Kulasmouth</t>
  </si>
  <si>
    <t>Millicent Stedson</t>
  </si>
  <si>
    <t>735 Goldner AvenueSuite 768</t>
  </si>
  <si>
    <t>Port Kiara</t>
  </si>
  <si>
    <t>Sheela Dovey</t>
  </si>
  <si>
    <t>201 Anthony TerraceSuite 543</t>
  </si>
  <si>
    <t>Lake Addisonland</t>
  </si>
  <si>
    <t>Lorelle Lancastle</t>
  </si>
  <si>
    <t>19 Harrison CrestSuite 331</t>
  </si>
  <si>
    <t>Alexandraville</t>
  </si>
  <si>
    <t>Zachariah Celle</t>
  </si>
  <si>
    <t>024 Anthony TrackSuite 419</t>
  </si>
  <si>
    <t>Hallbury</t>
  </si>
  <si>
    <t>Isidore Bleasdille</t>
  </si>
  <si>
    <t>69 Michael PlazaApt. 659</t>
  </si>
  <si>
    <t>Davidtown</t>
  </si>
  <si>
    <t>Rowena Soall</t>
  </si>
  <si>
    <t>0479 Oliver View RdApt. 112</t>
  </si>
  <si>
    <t>Zacville</t>
  </si>
  <si>
    <t>Niccolo Saurat</t>
  </si>
  <si>
    <t>954 Jade PassSuite 344</t>
  </si>
  <si>
    <t>Port Sofia</t>
  </si>
  <si>
    <t>Gina Pollen</t>
  </si>
  <si>
    <t>22 Welch DriveSuite 750</t>
  </si>
  <si>
    <t>Lake Gabrielview</t>
  </si>
  <si>
    <t>Darn Mcaster</t>
  </si>
  <si>
    <t>1488 Kuhn AvenueApt. 525</t>
  </si>
  <si>
    <t>Lillianside</t>
  </si>
  <si>
    <t>Worthy Pardoe</t>
  </si>
  <si>
    <t>71 Joseph TrailApt. 169</t>
  </si>
  <si>
    <t>North Emmashire</t>
  </si>
  <si>
    <t>Lucas Cromly</t>
  </si>
  <si>
    <t>079 Chase MallApt. 902</t>
  </si>
  <si>
    <t>O'connertown</t>
  </si>
  <si>
    <t>Brenden Roast</t>
  </si>
  <si>
    <t>614 Cooper RunSuite 917</t>
  </si>
  <si>
    <t>Siennabury</t>
  </si>
  <si>
    <t>Lisle Worthing</t>
  </si>
  <si>
    <t>8360 Poppy SummitSuite 841</t>
  </si>
  <si>
    <t>Walkertown</t>
  </si>
  <si>
    <t>Belita Hainey</t>
  </si>
  <si>
    <t>603 O'keefe KnollSuite 782</t>
  </si>
  <si>
    <t>Port Dylanmouth</t>
  </si>
  <si>
    <t>Noellyn Crellim</t>
  </si>
  <si>
    <t>41 Toby TrailSuite 244</t>
  </si>
  <si>
    <t>North Jacksonstad</t>
  </si>
  <si>
    <t>Dianemarie Neicho</t>
  </si>
  <si>
    <t>2245 Heathcote RidgeApt. 525</t>
  </si>
  <si>
    <t>West Joelmouth</t>
  </si>
  <si>
    <t>Karrah Byrd</t>
  </si>
  <si>
    <t>8448 Jack CircleSuite 857</t>
  </si>
  <si>
    <t>North Thomas</t>
  </si>
  <si>
    <t>Shay Casari</t>
  </si>
  <si>
    <t>32 Isla GroveApt. 078</t>
  </si>
  <si>
    <t>Rosechester</t>
  </si>
  <si>
    <t>Elise Gietz</t>
  </si>
  <si>
    <t>55 O'connell SummitSuite 045</t>
  </si>
  <si>
    <t>Kaiside</t>
  </si>
  <si>
    <t>Bartie Sinson</t>
  </si>
  <si>
    <t>072 Annabelle TerraceSuite 694</t>
  </si>
  <si>
    <t>Lucyburgh</t>
  </si>
  <si>
    <t>Mellisa De Courcey</t>
  </si>
  <si>
    <t>091 Robertson TrackSuite 381</t>
  </si>
  <si>
    <t>North Holly</t>
  </si>
  <si>
    <t>Trescha Wheal</t>
  </si>
  <si>
    <t>89 Daniel MeadowApt. 144</t>
  </si>
  <si>
    <t>Charliborough</t>
  </si>
  <si>
    <t>Shaina Leonards</t>
  </si>
  <si>
    <t>1262 Jacobs Station StApt. 440</t>
  </si>
  <si>
    <t>New Logan</t>
  </si>
  <si>
    <t>Ondrea Apark</t>
  </si>
  <si>
    <t>97 Rowe CrestApt. 828</t>
  </si>
  <si>
    <t>North Riley</t>
  </si>
  <si>
    <t>Devan Manginot</t>
  </si>
  <si>
    <t>247 Lilly LoopSuite 186</t>
  </si>
  <si>
    <t>Jaydenview</t>
  </si>
  <si>
    <t>Hunfredo Peyto</t>
  </si>
  <si>
    <t>68 Doyle View RdSuite 917</t>
  </si>
  <si>
    <t>Port Davidburgh</t>
  </si>
  <si>
    <t>Berry Rosiello</t>
  </si>
  <si>
    <t>682 Alyssa CrestApt. 916</t>
  </si>
  <si>
    <t>New Charlieville</t>
  </si>
  <si>
    <t>Vladimir Jandourek</t>
  </si>
  <si>
    <t>950 Smith DriveApt. 385</t>
  </si>
  <si>
    <t>New Jackson</t>
  </si>
  <si>
    <t>Lorenzo Dutch</t>
  </si>
  <si>
    <t>81 Heidi MeadowSuite 615</t>
  </si>
  <si>
    <t>Lake Ashleyhaven</t>
  </si>
  <si>
    <t>Calypso Ellaway</t>
  </si>
  <si>
    <t>174 Thomson StreetSuite 883</t>
  </si>
  <si>
    <t>Port Joshualand</t>
  </si>
  <si>
    <t>Brendis Blackboro</t>
  </si>
  <si>
    <t>17 Beatty Station StApt. 918</t>
  </si>
  <si>
    <t>West Lukeshire</t>
  </si>
  <si>
    <t>Cecilla Pigford</t>
  </si>
  <si>
    <t>5538 Jett MallSuite 854</t>
  </si>
  <si>
    <t>Samanthatown</t>
  </si>
  <si>
    <t>Prissie Kondratovich</t>
  </si>
  <si>
    <t>20 Hyatt LaneSuite 740</t>
  </si>
  <si>
    <t>South Zacmouth</t>
  </si>
  <si>
    <t>Norbert Hogbin</t>
  </si>
  <si>
    <t>794 Jett RunApt. 924</t>
  </si>
  <si>
    <t>North Williamchester</t>
  </si>
  <si>
    <t>Glynda Dodshon</t>
  </si>
  <si>
    <t>2352 Kutch ParkwayApt. 436</t>
  </si>
  <si>
    <t>New Aidenfurt</t>
  </si>
  <si>
    <t>Humfrid Boshier</t>
  </si>
  <si>
    <t>94 Aiden LaneApt. 650</t>
  </si>
  <si>
    <t>West Lucyview</t>
  </si>
  <si>
    <t>Elianore Syphas</t>
  </si>
  <si>
    <t>478 Amy RunSuite 042</t>
  </si>
  <si>
    <t>Rodrique Rawcliff</t>
  </si>
  <si>
    <t>5519 Fay BoulevardApt. 838</t>
  </si>
  <si>
    <t>Cummingsstad</t>
  </si>
  <si>
    <t>Kimbell Rawsen</t>
  </si>
  <si>
    <t>8674 Hermiston CrestApt. 615</t>
  </si>
  <si>
    <t>North Aaronborough</t>
  </si>
  <si>
    <t>Rose Sheivels</t>
  </si>
  <si>
    <t>30 Tyler GroveSuite 455</t>
  </si>
  <si>
    <t>East Andrewborough</t>
  </si>
  <si>
    <t>Bartel Clemendet</t>
  </si>
  <si>
    <t>46 Gemma BoulevardSuite 507</t>
  </si>
  <si>
    <t>Kiehnfurt</t>
  </si>
  <si>
    <t>Noel Siviour</t>
  </si>
  <si>
    <t>8557 Samantha GroveApt. 570</t>
  </si>
  <si>
    <t>Beahantown</t>
  </si>
  <si>
    <t>Frederique Hopkins</t>
  </si>
  <si>
    <t>6601 Grimes CircuitApt. 442</t>
  </si>
  <si>
    <t>Macdonaldtown</t>
  </si>
  <si>
    <t>Daniela Finnes</t>
  </si>
  <si>
    <t>43 Mia TrailSuite 263</t>
  </si>
  <si>
    <t>North Nateland</t>
  </si>
  <si>
    <t>Emylee Buscher</t>
  </si>
  <si>
    <t>133 Doyle PassSuite 027</t>
  </si>
  <si>
    <t>Thompsonport</t>
  </si>
  <si>
    <t>Killie Wigzell</t>
  </si>
  <si>
    <t>4493 Doyle WayApt. 026</t>
  </si>
  <si>
    <t>South Emilyborough</t>
  </si>
  <si>
    <t>Teresita Ayling</t>
  </si>
  <si>
    <t>184 Joshua CrestApt. 140</t>
  </si>
  <si>
    <t>Ellieland</t>
  </si>
  <si>
    <t>Kaitlin Jeanes</t>
  </si>
  <si>
    <t>709 Abigail ParadeApt. 339</t>
  </si>
  <si>
    <t>Beahanport</t>
  </si>
  <si>
    <t>Patrizia Timlett</t>
  </si>
  <si>
    <t>6664 Emmerich ParkwaySuite 596</t>
  </si>
  <si>
    <t>South Taylorside</t>
  </si>
  <si>
    <t>Vinny Blackstone</t>
  </si>
  <si>
    <t>49 Cooper RoadApt. 799</t>
  </si>
  <si>
    <t>Port Emmamouth</t>
  </si>
  <si>
    <t>Jania Sailes</t>
  </si>
  <si>
    <t>251 Graham KnollSuite 970</t>
  </si>
  <si>
    <t>West Annaton</t>
  </si>
  <si>
    <t>Angelle Huby</t>
  </si>
  <si>
    <t>9838 Madison GroveApt. 181</t>
  </si>
  <si>
    <t>Port Jettshire</t>
  </si>
  <si>
    <t>Wadsworth Meeke</t>
  </si>
  <si>
    <t>99 Hermiston PlaceSuite 166</t>
  </si>
  <si>
    <t>New Mitchell</t>
  </si>
  <si>
    <t>Robena Gilbert</t>
  </si>
  <si>
    <t>6873 Berge StreetApt. 755</t>
  </si>
  <si>
    <t>Lake Bellahaven</t>
  </si>
  <si>
    <t>Thoma Seaking</t>
  </si>
  <si>
    <t>985 Nguyen TerraceApt. 362</t>
  </si>
  <si>
    <t>Janeta Berni</t>
  </si>
  <si>
    <t>8325 Molly ParkwaySuite 440</t>
  </si>
  <si>
    <t>Dickinsonside</t>
  </si>
  <si>
    <t>Jillian Sauven</t>
  </si>
  <si>
    <t>99 Sophia TrailApt. 477</t>
  </si>
  <si>
    <t>Angelinaport</t>
  </si>
  <si>
    <t>Leonerd Vayro</t>
  </si>
  <si>
    <t>599 Erdman StreetSuite 439</t>
  </si>
  <si>
    <t>South Xaviermouth</t>
  </si>
  <si>
    <t>Shelden Tinline</t>
  </si>
  <si>
    <t>93 Amy GroveApt. 822</t>
  </si>
  <si>
    <t>East Emily</t>
  </si>
  <si>
    <t>Damiano Morbey</t>
  </si>
  <si>
    <t>96 Chelsea CrescentApt. 398</t>
  </si>
  <si>
    <t>Naderborough</t>
  </si>
  <si>
    <t>Tuesday Laytham</t>
  </si>
  <si>
    <t>695 Zara TerraceApt. 843</t>
  </si>
  <si>
    <t>West Laurenstad</t>
  </si>
  <si>
    <t>Leonhard Webland</t>
  </si>
  <si>
    <t>9694 Nathan TrailApt. 206</t>
  </si>
  <si>
    <t>Walkerfurt</t>
  </si>
  <si>
    <t>Sutherlan Stepto</t>
  </si>
  <si>
    <t>9585 Bogan PlazaSuite 155</t>
  </si>
  <si>
    <t>West Dylanport</t>
  </si>
  <si>
    <t>Lyssa Moreside</t>
  </si>
  <si>
    <t>5690 Xavier ParkwaySuite 592</t>
  </si>
  <si>
    <t>Port Benjamin</t>
  </si>
  <si>
    <t>Vincent Kiledal</t>
  </si>
  <si>
    <t>748 Lucas WayApt. 482</t>
  </si>
  <si>
    <t>Ebertfurt</t>
  </si>
  <si>
    <t>Aindrea Franzetti</t>
  </si>
  <si>
    <t>13 Ivy TerraceSuite 494</t>
  </si>
  <si>
    <t>North Caitlin</t>
  </si>
  <si>
    <t>Kakalina Ragge</t>
  </si>
  <si>
    <t>69 Sophie PlazaSuite 598</t>
  </si>
  <si>
    <t>South Alexandraview</t>
  </si>
  <si>
    <t>Patin Circuit</t>
  </si>
  <si>
    <t>976 Murray Station StApt. 036</t>
  </si>
  <si>
    <t>Langfort</t>
  </si>
  <si>
    <t>Basilio Tomsett</t>
  </si>
  <si>
    <t>880 O'neill StreetSuite 066</t>
  </si>
  <si>
    <t>Scarlettfort</t>
  </si>
  <si>
    <t>Ardis Widdop</t>
  </si>
  <si>
    <t>54 Kulas HillSuite 679</t>
  </si>
  <si>
    <t>Mackenziechester</t>
  </si>
  <si>
    <t>Chancey Iacovozzo</t>
  </si>
  <si>
    <t>501 Nader RidgeApt. 355</t>
  </si>
  <si>
    <t>West John</t>
  </si>
  <si>
    <t>Taylor Milley</t>
  </si>
  <si>
    <t>491 Xavier DriveApt. 676</t>
  </si>
  <si>
    <t>Emmalee Camin</t>
  </si>
  <si>
    <t>7571 Nolan CrestSuite 040</t>
  </si>
  <si>
    <t>South Alexview</t>
  </si>
  <si>
    <t>Glenine Saladine</t>
  </si>
  <si>
    <t>9738 Liam RoadApt. 424</t>
  </si>
  <si>
    <t>Lukefort</t>
  </si>
  <si>
    <t>Gabriella Nutman</t>
  </si>
  <si>
    <t>06 Leah RoadSuite 691</t>
  </si>
  <si>
    <t>West Benjaminberg</t>
  </si>
  <si>
    <t>Hadleigh Berzons</t>
  </si>
  <si>
    <t>2475 Cox CrestSuite 319</t>
  </si>
  <si>
    <t>North Charlesland</t>
  </si>
  <si>
    <t>Tracie Okey</t>
  </si>
  <si>
    <t>056 Khan RidgeSuite 131</t>
  </si>
  <si>
    <t>Violetstad</t>
  </si>
  <si>
    <t>Belia Hovard</t>
  </si>
  <si>
    <t>443 Jesse MewsApt. 726</t>
  </si>
  <si>
    <t>New Imogen</t>
  </si>
  <si>
    <t>Curcio Kiffin</t>
  </si>
  <si>
    <t>733 Oliver WaySuite 667</t>
  </si>
  <si>
    <t>Rutherfordville</t>
  </si>
  <si>
    <t>Cindi Mccague</t>
  </si>
  <si>
    <t>1189 Hettinger SummitSuite 723</t>
  </si>
  <si>
    <t>Port Zoeborough</t>
  </si>
  <si>
    <t>Adena Venn</t>
  </si>
  <si>
    <t>048 Kayla RoadSuite 099</t>
  </si>
  <si>
    <t>Jordanburgh</t>
  </si>
  <si>
    <t>Mohandis Boyett</t>
  </si>
  <si>
    <t>2122 Justin ParadeSuite 548</t>
  </si>
  <si>
    <t>West Victoriabury</t>
  </si>
  <si>
    <t>Cherie Fairhead</t>
  </si>
  <si>
    <t>2937 Lockman TrackSuite 047</t>
  </si>
  <si>
    <t>South Ellieburgh</t>
  </si>
  <si>
    <t>Deirdre Burle</t>
  </si>
  <si>
    <t>6939 Isabelle Station StApt. 204</t>
  </si>
  <si>
    <t>Andersonchester</t>
  </si>
  <si>
    <t>Vittorio Rosenstengel</t>
  </si>
  <si>
    <t>5855 Isaac RunApt. 434</t>
  </si>
  <si>
    <t>East Jasper</t>
  </si>
  <si>
    <t>Joby Law</t>
  </si>
  <si>
    <t>868 Eliza CrescentSuite 085</t>
  </si>
  <si>
    <t>Ryanfurt</t>
  </si>
  <si>
    <t>Hughie Trelease</t>
  </si>
  <si>
    <t>5014 Gemma ParadeSuite 066</t>
  </si>
  <si>
    <t>Haydentown</t>
  </si>
  <si>
    <t>Reba Crauford</t>
  </si>
  <si>
    <t>394 Lily HillSuite 153</t>
  </si>
  <si>
    <t>Beahanfurt</t>
  </si>
  <si>
    <t>Ardath O'Keeffe</t>
  </si>
  <si>
    <t>2771 Nader LoopSuite 372</t>
  </si>
  <si>
    <t>Goodwinview</t>
  </si>
  <si>
    <t>Monah Belin</t>
  </si>
  <si>
    <t>860 Morgan WayApt. 784</t>
  </si>
  <si>
    <t>Rubyburgh</t>
  </si>
  <si>
    <t>Barton Pencott</t>
  </si>
  <si>
    <t>766 Nicholas HillSuite 869</t>
  </si>
  <si>
    <t>Borerfort</t>
  </si>
  <si>
    <t>Lenna Beau</t>
  </si>
  <si>
    <t>76 Thomas ParkwaySuite 490</t>
  </si>
  <si>
    <t>Port Lillianside</t>
  </si>
  <si>
    <t>Friedrick Trevaskus</t>
  </si>
  <si>
    <t>4434 Kreiger AvenueSuite 428</t>
  </si>
  <si>
    <t>Aaronbury</t>
  </si>
  <si>
    <t>Pen Andrzejczak</t>
  </si>
  <si>
    <t>09 Baumbach LoopSuite 059</t>
  </si>
  <si>
    <t>Lake Oliverberg</t>
  </si>
  <si>
    <t>Mart Naismith</t>
  </si>
  <si>
    <t>562 Mann MeadowApt. 977</t>
  </si>
  <si>
    <t>Huelfort</t>
  </si>
  <si>
    <t>Judy Mesias</t>
  </si>
  <si>
    <t>933 Jake CrestSuite 613</t>
  </si>
  <si>
    <t>Schneiderstad</t>
  </si>
  <si>
    <t>Chev Bramwell</t>
  </si>
  <si>
    <t>3018 Gleason CircleApt. 312</t>
  </si>
  <si>
    <t>Ebertport</t>
  </si>
  <si>
    <t>Renaldo Rigmand</t>
  </si>
  <si>
    <t>078 Eli CourtApt. 580</t>
  </si>
  <si>
    <t>East Gemma</t>
  </si>
  <si>
    <t>Jamesy Rennles</t>
  </si>
  <si>
    <t>835 Mayer ParkwaySuite 374</t>
  </si>
  <si>
    <t>Harberview</t>
  </si>
  <si>
    <t>Egon Figliovanni</t>
  </si>
  <si>
    <t>617 Morrison CrescentSuite 793</t>
  </si>
  <si>
    <t>Farrellchester</t>
  </si>
  <si>
    <t>Lacee Denyukin</t>
  </si>
  <si>
    <t>040 Patrick Estate DrApt. 254</t>
  </si>
  <si>
    <t>North Nicholaston</t>
  </si>
  <si>
    <t>Correy Bacon</t>
  </si>
  <si>
    <t>3117 Heller PlaceSuite 149</t>
  </si>
  <si>
    <t>North Elijah</t>
  </si>
  <si>
    <t>Peri Pilsworth</t>
  </si>
  <si>
    <t>409 Alyssa CourtApt. 204</t>
  </si>
  <si>
    <t>Lorilyn Vittet</t>
  </si>
  <si>
    <t>8307 Matthew GroveSuite 475</t>
  </si>
  <si>
    <t>Stantonmouth</t>
  </si>
  <si>
    <t>Raul Crilly</t>
  </si>
  <si>
    <t>8227 Nicholas HillSuite 150</t>
  </si>
  <si>
    <t>South Jasper</t>
  </si>
  <si>
    <t>Dulsea Collet</t>
  </si>
  <si>
    <t>23 Smith StreetSuite 253</t>
  </si>
  <si>
    <t>South Charles</t>
  </si>
  <si>
    <t>Annabela Wegenen</t>
  </si>
  <si>
    <t>55 Anthony BoulevardApt. 474</t>
  </si>
  <si>
    <t>Ivan Haill</t>
  </si>
  <si>
    <t>9450 West AvenueSuite 021</t>
  </si>
  <si>
    <t>Marvinstad</t>
  </si>
  <si>
    <t>Eustacia Andreassen</t>
  </si>
  <si>
    <t>3414 Mia MallApt. 446</t>
  </si>
  <si>
    <t>Bergefort</t>
  </si>
  <si>
    <t>Cy Sabbins</t>
  </si>
  <si>
    <t>62 Jonathan CrestSuite 012</t>
  </si>
  <si>
    <t>New Mollystad</t>
  </si>
  <si>
    <t>Geri Renton</t>
  </si>
  <si>
    <t>268 Bayer SquareApt. 041</t>
  </si>
  <si>
    <t>Michaelfurt</t>
  </si>
  <si>
    <t>Berton Kilfeder</t>
  </si>
  <si>
    <t>056 Mason CourtApt. 899</t>
  </si>
  <si>
    <t>Port Zacharyfurt</t>
  </si>
  <si>
    <t>Timmie Kelshaw</t>
  </si>
  <si>
    <t>424 Howell GroveApt. 432</t>
  </si>
  <si>
    <t>Lake Evemouth</t>
  </si>
  <si>
    <t>Dolph Arrow</t>
  </si>
  <si>
    <t>16 Mitchell RidgeApt. 501</t>
  </si>
  <si>
    <t>Lake Owenfurt</t>
  </si>
  <si>
    <t>Camile Haveline</t>
  </si>
  <si>
    <t>408 Logan View RdApt. 841</t>
  </si>
  <si>
    <t>New Alexchester</t>
  </si>
  <si>
    <t>Felic Marrian</t>
  </si>
  <si>
    <t>5215 Mitchell TrackSuite 778</t>
  </si>
  <si>
    <t>Samanthaberg</t>
  </si>
  <si>
    <t>Amelita Witterick</t>
  </si>
  <si>
    <t>20 Michael GroveApt. 104</t>
  </si>
  <si>
    <t>North Molly</t>
  </si>
  <si>
    <t>Wallis Harlick</t>
  </si>
  <si>
    <t>03 Madison BoulevardApt. 037</t>
  </si>
  <si>
    <t>Port Taylor</t>
  </si>
  <si>
    <t>Michaella Venton</t>
  </si>
  <si>
    <t>89 Nate JunctionSuite 474</t>
  </si>
  <si>
    <t>East Luke</t>
  </si>
  <si>
    <t>Phedra Klinck</t>
  </si>
  <si>
    <t>29 Farrell ParadeSuite 818</t>
  </si>
  <si>
    <t>New Joseph</t>
  </si>
  <si>
    <t>Imelda Behneke</t>
  </si>
  <si>
    <t>854 Aiden LoopSuite 778</t>
  </si>
  <si>
    <t>Hermistonton</t>
  </si>
  <si>
    <t>Albina Disdel</t>
  </si>
  <si>
    <t>639 Emard PlaceSuite 924</t>
  </si>
  <si>
    <t>West Luke</t>
  </si>
  <si>
    <t>Barron Pudge</t>
  </si>
  <si>
    <t>179 Harris CrestSuite 209</t>
  </si>
  <si>
    <t>Harrisshire</t>
  </si>
  <si>
    <t>Terri Lunny</t>
  </si>
  <si>
    <t>4627 Paige KnollApt. 635</t>
  </si>
  <si>
    <t>New Callumtown</t>
  </si>
  <si>
    <t>Bunni Poundsford</t>
  </si>
  <si>
    <t>419 Logan CircuitApt. 206</t>
  </si>
  <si>
    <t>South Heidi</t>
  </si>
  <si>
    <t>Sibby Dimitriou</t>
  </si>
  <si>
    <t>77 Evie MeadowSuite 458</t>
  </si>
  <si>
    <t>West Benjaminchester</t>
  </si>
  <si>
    <t>Belvia Lubman</t>
  </si>
  <si>
    <t>83 Doherty MeadowApt. 441</t>
  </si>
  <si>
    <t>Beahanberg</t>
  </si>
  <si>
    <t>Ginnie Glasheen</t>
  </si>
  <si>
    <t>08 Howe BoulevardApt. 286</t>
  </si>
  <si>
    <t>West Stella</t>
  </si>
  <si>
    <t>Delcine Pickthorn</t>
  </si>
  <si>
    <t>967 Skye DriveApt. 746</t>
  </si>
  <si>
    <t>Lake Lincoln</t>
  </si>
  <si>
    <t>Constance Piddington</t>
  </si>
  <si>
    <t>135 Ella RunApt. 424</t>
  </si>
  <si>
    <t>East Chasehaven</t>
  </si>
  <si>
    <t>Mariska Glendining</t>
  </si>
  <si>
    <t>789 Heaney CircuitSuite 586</t>
  </si>
  <si>
    <t>Lake Ellie</t>
  </si>
  <si>
    <t>Lars Stading</t>
  </si>
  <si>
    <t>6724 Little SummitApt. 635</t>
  </si>
  <si>
    <t>West Callumside</t>
  </si>
  <si>
    <t>Tally Rubel</t>
  </si>
  <si>
    <t>00 Willow PlazaApt. 126</t>
  </si>
  <si>
    <t>South Xavierport</t>
  </si>
  <si>
    <t>Corilla Vicent</t>
  </si>
  <si>
    <t>95 Violet CrestSuite 006</t>
  </si>
  <si>
    <t>Callumburgh</t>
  </si>
  <si>
    <t>Harmony Castle</t>
  </si>
  <si>
    <t>8918 Sienna TerraceSuite 060</t>
  </si>
  <si>
    <t>New Charlotteville</t>
  </si>
  <si>
    <t>Michell Lappine</t>
  </si>
  <si>
    <t>9726 Eliza GroveApt. 938</t>
  </si>
  <si>
    <t>Roanne Rengger</t>
  </si>
  <si>
    <t>26 Claudia MeadowSuite 065</t>
  </si>
  <si>
    <t>Johnsonhaven</t>
  </si>
  <si>
    <t>Cristiano Skurm</t>
  </si>
  <si>
    <t>9009 Beahan ParadeApt. 299</t>
  </si>
  <si>
    <t>North Zoeside</t>
  </si>
  <si>
    <t>Sharleen Langworthy</t>
  </si>
  <si>
    <t>317 Sophia MewsApt. 328</t>
  </si>
  <si>
    <t>Isaacberg</t>
  </si>
  <si>
    <t>Darby Aistrop</t>
  </si>
  <si>
    <t>78 Ryan TrackSuite 283</t>
  </si>
  <si>
    <t>Hannahberg</t>
  </si>
  <si>
    <t>Kermie Ponnsett</t>
  </si>
  <si>
    <t>373 Lucas LaneSuite 840</t>
  </si>
  <si>
    <t>520 Angus TrailApt. 975</t>
  </si>
  <si>
    <t>North Scarlett</t>
  </si>
  <si>
    <t>Devin Lindmark</t>
  </si>
  <si>
    <t>011 Bosco JunctionSuite 765</t>
  </si>
  <si>
    <t>North Mackenzieborough</t>
  </si>
  <si>
    <t>Porter Gueste</t>
  </si>
  <si>
    <t>997 Harrison KnollSuite 735</t>
  </si>
  <si>
    <t>Boscoville</t>
  </si>
  <si>
    <t>Theodosia Postins</t>
  </si>
  <si>
    <t>1853 Dickens LaneSuite 406</t>
  </si>
  <si>
    <t>Turcottetown</t>
  </si>
  <si>
    <t>Grady Wipper</t>
  </si>
  <si>
    <t>900 Jade AvenueApt. 206</t>
  </si>
  <si>
    <t>Thompsonbury</t>
  </si>
  <si>
    <t>Tommie Benoy</t>
  </si>
  <si>
    <t>1130 Turner Estate DrSuite 925</t>
  </si>
  <si>
    <t>New Harry</t>
  </si>
  <si>
    <t>Sauncho Boosey</t>
  </si>
  <si>
    <t>9003 Gemma RidgeApt. 954</t>
  </si>
  <si>
    <t>Stewartland</t>
  </si>
  <si>
    <t>Sasha Stanman</t>
  </si>
  <si>
    <t>4199 Glover CircleApt. 446</t>
  </si>
  <si>
    <t>Glovershire</t>
  </si>
  <si>
    <t>Cristina Jowling</t>
  </si>
  <si>
    <t>8164 Stanton IslandApt. 438</t>
  </si>
  <si>
    <t>North Andrew</t>
  </si>
  <si>
    <t>Meredith Stansfield</t>
  </si>
  <si>
    <t>12 Daugherty ParadeApt. 846</t>
  </si>
  <si>
    <t>Lake Oliviatown</t>
  </si>
  <si>
    <t>Orella Singyard</t>
  </si>
  <si>
    <t>327 Abby CircleApt. 055</t>
  </si>
  <si>
    <t>Michaelberg</t>
  </si>
  <si>
    <t>Vanna Densham</t>
  </si>
  <si>
    <t>3128 Ivy CircleSuite 713</t>
  </si>
  <si>
    <t>Leandra Derks</t>
  </si>
  <si>
    <t>19 Jordan Station StSuite 655</t>
  </si>
  <si>
    <t>Hermistonberg</t>
  </si>
  <si>
    <t>Elvira Sarfati</t>
  </si>
  <si>
    <t>0433 Armstrong HillSuite 974</t>
  </si>
  <si>
    <t>Lake Danielland</t>
  </si>
  <si>
    <t>Dickie Grushin</t>
  </si>
  <si>
    <t>04 Howell PassSuite 209</t>
  </si>
  <si>
    <t>Ellaborough</t>
  </si>
  <si>
    <t>Rebecka Fabler</t>
  </si>
  <si>
    <t>72 Annabelle PassApt. 446</t>
  </si>
  <si>
    <t>Kohlerberg</t>
  </si>
  <si>
    <t>Carita Vynarde</t>
  </si>
  <si>
    <t>170 Wilson AvenueApt. 577</t>
  </si>
  <si>
    <t>East Oscarfurt</t>
  </si>
  <si>
    <t>Mandel Fairbanks</t>
  </si>
  <si>
    <t>1671 Lauren KnollSuite 945</t>
  </si>
  <si>
    <t>Lake Audreyborough</t>
  </si>
  <si>
    <t>Polygender+B1:I1</t>
  </si>
  <si>
    <t>Total Sales</t>
  </si>
  <si>
    <t>sales</t>
  </si>
  <si>
    <t>Month</t>
  </si>
  <si>
    <t xml:space="preserve">Total Sales </t>
  </si>
  <si>
    <t>Total Orders</t>
  </si>
  <si>
    <t xml:space="preserve">Sales </t>
  </si>
  <si>
    <t>Sales Size Distribution</t>
  </si>
  <si>
    <t>Bin Description ($)</t>
  </si>
  <si>
    <t>&lt;=4500</t>
  </si>
  <si>
    <t>4501 - 6000</t>
  </si>
  <si>
    <t>6001 - 7000</t>
  </si>
  <si>
    <t>7001 - 8000</t>
  </si>
  <si>
    <t>8001 - 9000</t>
  </si>
  <si>
    <t>9001 - 10000</t>
  </si>
  <si>
    <t>&gt; 10000</t>
  </si>
  <si>
    <t>Total Purchase Count</t>
  </si>
  <si>
    <t>Upper Limit ($)</t>
  </si>
  <si>
    <t>MONTH</t>
  </si>
  <si>
    <t xml:space="preserve">BEST SELLING PRODUCT </t>
  </si>
  <si>
    <t>LEAST SELLING PRODUCT</t>
  </si>
  <si>
    <t>SALES</t>
  </si>
  <si>
    <t>Click the highlighted cell to choose product type and see it's sales throughout the period</t>
  </si>
  <si>
    <t>Type in a month number to see the best and least selling product of each month</t>
  </si>
  <si>
    <t>month of order date</t>
  </si>
  <si>
    <t xml:space="preserve">Total Orders </t>
  </si>
  <si>
    <t xml:space="preserve">Age </t>
  </si>
  <si>
    <t>Customer_id</t>
  </si>
  <si>
    <t xml:space="preserve">Last Order Date </t>
  </si>
  <si>
    <t>Customer Name</t>
  </si>
  <si>
    <t>Gender</t>
  </si>
  <si>
    <t>Address</t>
  </si>
  <si>
    <t xml:space="preserve">First Order Date </t>
  </si>
  <si>
    <t>CUSTOMER STATS INTERACTIVE TABLE</t>
  </si>
  <si>
    <t>Click the highlighted cell,choose customer name from drop-down list and see the overall stats of a particular customer</t>
  </si>
  <si>
    <t xml:space="preserve">BEST AND LEAST SELLING PRODUCT BY EACH MONTH </t>
  </si>
  <si>
    <t xml:space="preserve">OVERALL BUSINESS STATS </t>
  </si>
  <si>
    <t>date diff segment</t>
  </si>
  <si>
    <t>s</t>
  </si>
  <si>
    <t xml:space="preserve">Product Name </t>
  </si>
  <si>
    <t>Base Table for Best and Least Selling Product</t>
  </si>
  <si>
    <t>Sum of sales</t>
  </si>
  <si>
    <t>number_of_customers</t>
  </si>
  <si>
    <t>State</t>
  </si>
  <si>
    <t>Total Customers</t>
  </si>
  <si>
    <t>Average Sales By Customer</t>
  </si>
  <si>
    <t>0 to 10</t>
  </si>
  <si>
    <t>10 to 20</t>
  </si>
  <si>
    <t>20 to 30</t>
  </si>
  <si>
    <t>Size</t>
  </si>
  <si>
    <t>Product Type</t>
  </si>
  <si>
    <t>Waiting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</si>
</sst>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20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theme="2"/>
      </left>
      <right style="thin">
        <color theme="2"/>
      </right>
      <top/>
      <bottom style="thin">
        <color theme="2"/>
      </bottom>
      <diagonal/>
    </border>
    <border>
      <left/>
      <right style="thin">
        <color theme="2"/>
      </right>
      <top/>
      <bottom style="thin">
        <color theme="2"/>
      </bottom>
      <diagonal/>
    </border>
    <border>
      <left/>
      <right style="thin">
        <color theme="2"/>
      </right>
      <top/>
      <bottom/>
      <diagonal/>
    </border>
    <border>
      <left style="thin">
        <color theme="2"/>
      </left>
      <right style="thin">
        <color theme="2"/>
      </right>
      <top style="thin">
        <color theme="2"/>
      </top>
      <bottom/>
      <diagonal/>
    </border>
    <border>
      <left style="thin">
        <color theme="2"/>
      </left>
      <right style="thin">
        <color theme="2"/>
      </right>
      <top/>
      <bottom/>
      <diagonal/>
    </border>
    <border>
      <left style="thin">
        <color theme="2"/>
      </left>
      <right/>
      <top style="thin">
        <color theme="2"/>
      </top>
      <bottom/>
      <diagonal/>
    </border>
    <border>
      <left/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theme="2"/>
      </left>
      <right/>
      <top/>
      <bottom/>
      <diagonal/>
    </border>
    <border>
      <left style="thin">
        <color theme="2"/>
      </left>
      <right/>
      <top style="thin">
        <color theme="2"/>
      </top>
      <bottom style="thin">
        <color theme="2"/>
      </bottom>
      <diagonal/>
    </border>
    <border>
      <left/>
      <right style="thin">
        <color theme="2"/>
      </right>
      <top style="thin">
        <color theme="2"/>
      </top>
      <bottom/>
      <diagonal/>
    </border>
    <border>
      <left style="thin">
        <color theme="2"/>
      </left>
      <right/>
      <top/>
      <bottom style="thin">
        <color theme="2"/>
      </bottom>
      <diagonal/>
    </border>
    <border>
      <left/>
      <right style="medium">
        <color indexed="64"/>
      </right>
      <top/>
      <bottom style="thin">
        <color theme="2"/>
      </bottom>
      <diagonal/>
    </border>
    <border>
      <left/>
      <right/>
      <top style="thin">
        <color theme="2"/>
      </top>
      <bottom/>
      <diagonal/>
    </border>
    <border>
      <left/>
      <right/>
      <top style="thin">
        <color theme="2"/>
      </top>
      <bottom style="thin">
        <color theme="2"/>
      </bottom>
      <diagonal/>
    </border>
    <border>
      <left/>
      <right/>
      <top/>
      <bottom style="thin">
        <color theme="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8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0" borderId="0" xfId="0" quotePrefix="1"/>
    <xf numFmtId="0" fontId="0" fillId="0" borderId="0" xfId="0" applyAlignment="1">
      <alignment horizontal="center"/>
    </xf>
    <xf numFmtId="1" fontId="0" fillId="0" borderId="0" xfId="0" applyNumberFormat="1"/>
    <xf numFmtId="0" fontId="2" fillId="0" borderId="0" xfId="0" applyFont="1"/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1" fontId="0" fillId="0" borderId="4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9" fontId="0" fillId="0" borderId="0" xfId="1" applyFont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0" fillId="3" borderId="0" xfId="0" applyFill="1"/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2" fillId="3" borderId="6" xfId="0" applyFont="1" applyFill="1" applyBorder="1"/>
    <xf numFmtId="0" fontId="2" fillId="3" borderId="7" xfId="0" applyFont="1" applyFill="1" applyBorder="1"/>
    <xf numFmtId="0" fontId="2" fillId="3" borderId="8" xfId="0" applyFont="1" applyFill="1" applyBorder="1"/>
    <xf numFmtId="0" fontId="7" fillId="3" borderId="0" xfId="0" applyFont="1" applyFill="1" applyAlignment="1">
      <alignment vertical="center"/>
    </xf>
    <xf numFmtId="164" fontId="0" fillId="0" borderId="0" xfId="0" applyNumberFormat="1"/>
    <xf numFmtId="0" fontId="0" fillId="3" borderId="0" xfId="0" applyFill="1" applyAlignment="1">
      <alignment wrapText="1"/>
    </xf>
    <xf numFmtId="0" fontId="11" fillId="3" borderId="0" xfId="0" applyFont="1" applyFill="1" applyAlignment="1">
      <alignment horizontal="center" vertical="center"/>
    </xf>
    <xf numFmtId="14" fontId="11" fillId="3" borderId="0" xfId="0" applyNumberFormat="1" applyFont="1" applyFill="1" applyAlignment="1">
      <alignment horizontal="center" vertical="center"/>
    </xf>
    <xf numFmtId="0" fontId="4" fillId="8" borderId="0" xfId="0" applyFont="1" applyFill="1"/>
    <xf numFmtId="0" fontId="5" fillId="7" borderId="0" xfId="0" quotePrefix="1" applyFont="1" applyFill="1" applyAlignment="1">
      <alignment horizontal="center"/>
    </xf>
    <xf numFmtId="0" fontId="5" fillId="7" borderId="5" xfId="0" applyFont="1" applyFill="1" applyBorder="1" applyAlignment="1">
      <alignment horizontal="center"/>
    </xf>
    <xf numFmtId="0" fontId="5" fillId="7" borderId="0" xfId="0" applyFont="1" applyFill="1" applyAlignment="1">
      <alignment horizontal="center"/>
    </xf>
    <xf numFmtId="0" fontId="13" fillId="3" borderId="0" xfId="0" applyFont="1" applyFill="1" applyAlignment="1">
      <alignment vertical="center"/>
    </xf>
    <xf numFmtId="0" fontId="9" fillId="3" borderId="0" xfId="0" applyFont="1" applyFill="1" applyAlignment="1">
      <alignment vertical="center"/>
    </xf>
    <xf numFmtId="0" fontId="10" fillId="5" borderId="0" xfId="0" applyFont="1" applyFill="1"/>
    <xf numFmtId="0" fontId="12" fillId="3" borderId="0" xfId="0" applyFont="1" applyFill="1" applyAlignment="1">
      <alignment wrapText="1"/>
    </xf>
    <xf numFmtId="0" fontId="12" fillId="3" borderId="0" xfId="0" applyFont="1" applyFill="1" applyAlignment="1">
      <alignment vertical="center" wrapText="1"/>
    </xf>
    <xf numFmtId="1" fontId="0" fillId="3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0" fontId="8" fillId="7" borderId="1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center" vertical="center"/>
    </xf>
    <xf numFmtId="0" fontId="8" fillId="7" borderId="3" xfId="0" applyFont="1" applyFill="1" applyBorder="1" applyAlignment="1">
      <alignment horizontal="center" vertical="center"/>
    </xf>
    <xf numFmtId="0" fontId="8" fillId="7" borderId="4" xfId="0" applyFont="1" applyFill="1" applyBorder="1" applyAlignment="1">
      <alignment horizontal="center" vertical="center"/>
    </xf>
    <xf numFmtId="0" fontId="8" fillId="7" borderId="0" xfId="0" applyFont="1" applyFill="1" applyAlignment="1">
      <alignment horizontal="center" vertical="center"/>
    </xf>
    <xf numFmtId="0" fontId="8" fillId="7" borderId="5" xfId="0" applyFont="1" applyFill="1" applyBorder="1" applyAlignment="1">
      <alignment horizontal="center" vertical="center"/>
    </xf>
    <xf numFmtId="0" fontId="8" fillId="7" borderId="6" xfId="0" applyFont="1" applyFill="1" applyBorder="1" applyAlignment="1">
      <alignment horizontal="center" vertical="center"/>
    </xf>
    <xf numFmtId="0" fontId="8" fillId="7" borderId="7" xfId="0" applyFont="1" applyFill="1" applyBorder="1" applyAlignment="1">
      <alignment horizontal="center" vertical="center"/>
    </xf>
    <xf numFmtId="0" fontId="8" fillId="7" borderId="8" xfId="0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6" borderId="4" xfId="0" applyFont="1" applyFill="1" applyBorder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8" fillId="6" borderId="5" xfId="0" applyFont="1" applyFill="1" applyBorder="1" applyAlignment="1">
      <alignment horizontal="center" vertical="center"/>
    </xf>
    <xf numFmtId="0" fontId="8" fillId="6" borderId="6" xfId="0" applyFont="1" applyFill="1" applyBorder="1" applyAlignment="1">
      <alignment horizontal="center" vertical="center"/>
    </xf>
    <xf numFmtId="0" fontId="8" fillId="6" borderId="7" xfId="0" applyFont="1" applyFill="1" applyBorder="1" applyAlignment="1">
      <alignment horizontal="center" vertical="center"/>
    </xf>
    <xf numFmtId="0" fontId="8" fillId="6" borderId="8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 wrapText="1"/>
    </xf>
    <xf numFmtId="0" fontId="11" fillId="3" borderId="9" xfId="0" applyFont="1" applyFill="1" applyBorder="1" applyAlignment="1">
      <alignment horizontal="center" vertical="center"/>
    </xf>
    <xf numFmtId="0" fontId="11" fillId="3" borderId="10" xfId="0" applyFont="1" applyFill="1" applyBorder="1" applyAlignment="1">
      <alignment horizontal="center" vertical="center"/>
    </xf>
    <xf numFmtId="14" fontId="11" fillId="3" borderId="9" xfId="0" applyNumberFormat="1" applyFont="1" applyFill="1" applyBorder="1" applyAlignment="1">
      <alignment horizontal="center" vertical="center"/>
    </xf>
    <xf numFmtId="14" fontId="11" fillId="3" borderId="10" xfId="0" applyNumberFormat="1" applyFont="1" applyFill="1" applyBorder="1" applyAlignment="1">
      <alignment horizontal="center" vertical="center"/>
    </xf>
    <xf numFmtId="0" fontId="7" fillId="3" borderId="0" xfId="0" applyFont="1" applyFill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center" vertical="center"/>
    </xf>
    <xf numFmtId="0" fontId="9" fillId="4" borderId="3" xfId="0" applyFont="1" applyFill="1" applyBorder="1" applyAlignment="1">
      <alignment horizontal="center" vertical="center"/>
    </xf>
    <xf numFmtId="0" fontId="9" fillId="4" borderId="4" xfId="0" applyFont="1" applyFill="1" applyBorder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9" fillId="4" borderId="6" xfId="0" applyFont="1" applyFill="1" applyBorder="1" applyAlignment="1">
      <alignment horizontal="center" vertical="center"/>
    </xf>
    <xf numFmtId="0" fontId="9" fillId="4" borderId="7" xfId="0" applyFont="1" applyFill="1" applyBorder="1" applyAlignment="1">
      <alignment horizontal="center" vertical="center"/>
    </xf>
    <xf numFmtId="0" fontId="9" fillId="4" borderId="8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10" fillId="0" borderId="9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6" fillId="3" borderId="4" xfId="0" applyFont="1" applyFill="1" applyBorder="1" applyAlignment="1">
      <alignment horizontal="center"/>
    </xf>
    <xf numFmtId="0" fontId="6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0" borderId="15" xfId="0" applyBorder="1"/>
    <xf numFmtId="0" fontId="0" fillId="0" borderId="20" xfId="0" applyBorder="1"/>
    <xf numFmtId="0" fontId="0" fillId="0" borderId="18" xfId="0" applyBorder="1"/>
    <xf numFmtId="0" fontId="0" fillId="0" borderId="22" xfId="0" applyBorder="1"/>
    <xf numFmtId="0" fontId="0" fillId="0" borderId="23" xfId="0" applyBorder="1"/>
    <xf numFmtId="0" fontId="0" fillId="0" borderId="21" xfId="0" applyBorder="1"/>
    <xf numFmtId="0" fontId="0" fillId="0" borderId="16" xfId="0" applyBorder="1"/>
    <xf numFmtId="0" fontId="0" fillId="0" borderId="17" xfId="0" applyBorder="1"/>
    <xf numFmtId="0" fontId="0" fillId="0" borderId="13" xfId="0" applyBorder="1"/>
    <xf numFmtId="0" fontId="0" fillId="0" borderId="24" xfId="0" applyBorder="1"/>
    <xf numFmtId="0" fontId="0" fillId="0" borderId="25" xfId="0" applyBorder="1"/>
    <xf numFmtId="0" fontId="0" fillId="0" borderId="12" xfId="0" applyBorder="1" applyAlignment="1">
      <alignment horizontal="center"/>
    </xf>
    <xf numFmtId="0" fontId="0" fillId="0" borderId="19" xfId="0" applyBorder="1"/>
    <xf numFmtId="0" fontId="0" fillId="0" borderId="0" xfId="0" applyBorder="1"/>
    <xf numFmtId="14" fontId="0" fillId="0" borderId="0" xfId="0" applyNumberFormat="1" applyBorder="1"/>
    <xf numFmtId="14" fontId="0" fillId="0" borderId="15" xfId="0" applyNumberFormat="1" applyBorder="1"/>
    <xf numFmtId="14" fontId="2" fillId="0" borderId="0" xfId="0" applyNumberFormat="1" applyFont="1" applyBorder="1"/>
    <xf numFmtId="0" fontId="2" fillId="0" borderId="15" xfId="0" applyFont="1" applyBorder="1"/>
    <xf numFmtId="0" fontId="0" fillId="0" borderId="27" xfId="0" applyBorder="1"/>
    <xf numFmtId="0" fontId="0" fillId="0" borderId="14" xfId="0" applyBorder="1"/>
    <xf numFmtId="0" fontId="0" fillId="2" borderId="28" xfId="0" applyFill="1" applyBorder="1" applyAlignment="1">
      <alignment horizontal="center"/>
    </xf>
    <xf numFmtId="0" fontId="0" fillId="2" borderId="29" xfId="0" applyFill="1" applyBorder="1" applyAlignment="1">
      <alignment horizontal="center"/>
    </xf>
    <xf numFmtId="0" fontId="0" fillId="3" borderId="20" xfId="0" applyFill="1" applyBorder="1"/>
    <xf numFmtId="0" fontId="0" fillId="3" borderId="15" xfId="0" applyFill="1" applyBorder="1"/>
    <xf numFmtId="0" fontId="0" fillId="3" borderId="15" xfId="0" applyFill="1" applyBorder="1" applyAlignment="1">
      <alignment horizontal="center"/>
    </xf>
    <xf numFmtId="0" fontId="0" fillId="0" borderId="23" xfId="0" quotePrefix="1" applyBorder="1"/>
    <xf numFmtId="0" fontId="0" fillId="0" borderId="19" xfId="0" quotePrefix="1" applyBorder="1"/>
    <xf numFmtId="0" fontId="0" fillId="3" borderId="23" xfId="0" applyFill="1" applyBorder="1"/>
    <xf numFmtId="0" fontId="0" fillId="3" borderId="17" xfId="0" applyFill="1" applyBorder="1"/>
    <xf numFmtId="0" fontId="0" fillId="3" borderId="17" xfId="0" applyFill="1" applyBorder="1" applyAlignment="1">
      <alignment horizontal="center"/>
    </xf>
    <xf numFmtId="0" fontId="0" fillId="3" borderId="13" xfId="0" applyFill="1" applyBorder="1"/>
    <xf numFmtId="0" fontId="0" fillId="3" borderId="14" xfId="0" applyFill="1" applyBorder="1"/>
    <xf numFmtId="0" fontId="0" fillId="3" borderId="16" xfId="0" applyFill="1" applyBorder="1"/>
    <xf numFmtId="0" fontId="0" fillId="3" borderId="21" xfId="0" applyFill="1" applyBorder="1"/>
    <xf numFmtId="0" fontId="0" fillId="3" borderId="22" xfId="0" applyFill="1" applyBorder="1"/>
    <xf numFmtId="0" fontId="0" fillId="3" borderId="18" xfId="0" applyFill="1" applyBorder="1"/>
    <xf numFmtId="0" fontId="0" fillId="3" borderId="21" xfId="0" applyFill="1" applyBorder="1" applyAlignment="1">
      <alignment horizontal="center"/>
    </xf>
    <xf numFmtId="0" fontId="0" fillId="3" borderId="26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0" fillId="3" borderId="12" xfId="0" applyFill="1" applyBorder="1"/>
    <xf numFmtId="0" fontId="0" fillId="3" borderId="19" xfId="0" applyFill="1" applyBorder="1"/>
    <xf numFmtId="0" fontId="0" fillId="3" borderId="20" xfId="0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0" fillId="3" borderId="23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quotePrefix="1" applyFill="1" applyBorder="1"/>
    <xf numFmtId="0" fontId="0" fillId="3" borderId="14" xfId="0" quotePrefix="1" applyFill="1" applyBorder="1"/>
    <xf numFmtId="0" fontId="0" fillId="0" borderId="26" xfId="0" applyBorder="1"/>
    <xf numFmtId="0" fontId="0" fillId="0" borderId="18" xfId="0" quotePrefix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0" quotePrefix="1" applyBorder="1" applyAlignment="1">
      <alignment horizontal="center"/>
    </xf>
    <xf numFmtId="0" fontId="0" fillId="0" borderId="15" xfId="0" quotePrefix="1" applyBorder="1"/>
    <xf numFmtId="0" fontId="0" fillId="0" borderId="23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3" borderId="16" xfId="0" applyFill="1" applyBorder="1" applyAlignment="1">
      <alignment horizontal="center"/>
    </xf>
    <xf numFmtId="0" fontId="0" fillId="3" borderId="12" xfId="0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7C80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[Shopping Cart Excel Project .xlsx]Pivot!PivotTable4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Sales By Month</a:t>
            </a:r>
          </a:p>
        </c:rich>
      </c:tx>
      <c:layout>
        <c:manualLayout>
          <c:xMode val="edge"/>
          <c:yMode val="edge"/>
          <c:x val="0.335480450629556"/>
          <c:y val="2.21274424030329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rgbClr val="C0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397384720548102"/>
          <c:y val="0.13828484981044034"/>
          <c:w val="0.76994223634570524"/>
          <c:h val="0.66274387576552929"/>
        </c:manualLayout>
      </c:layout>
      <c:lineChart>
        <c:grouping val="standard"/>
        <c:varyColors val="0"/>
        <c:ser>
          <c:idx val="1"/>
          <c:order val="0"/>
          <c:tx>
            <c:strRef>
              <c:f>Pivot!$B$3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Pivot!$A$4:$A$13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Pivot!$B$4:$B$13</c:f>
              <c:numCache>
                <c:formatCode>#,##0</c:formatCode>
                <c:ptCount val="10"/>
                <c:pt idx="0">
                  <c:v>3680013</c:v>
                </c:pt>
                <c:pt idx="1">
                  <c:v>3015881</c:v>
                </c:pt>
                <c:pt idx="2">
                  <c:v>4018220</c:v>
                </c:pt>
                <c:pt idx="3">
                  <c:v>2995290</c:v>
                </c:pt>
                <c:pt idx="4">
                  <c:v>2665749</c:v>
                </c:pt>
                <c:pt idx="5">
                  <c:v>3178643</c:v>
                </c:pt>
                <c:pt idx="6">
                  <c:v>3587209</c:v>
                </c:pt>
                <c:pt idx="7">
                  <c:v>3273670</c:v>
                </c:pt>
                <c:pt idx="8">
                  <c:v>2882115</c:v>
                </c:pt>
                <c:pt idx="9">
                  <c:v>2492296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E3-436F-929E-44753B251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0654431"/>
        <c:axId val="1159731759"/>
      </c:lineChart>
      <c:catAx>
        <c:axId val="1220654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731759"/>
        <c:crosses val="autoZero"/>
        <c:auto val="1"/>
        <c:lblAlgn val="ctr"/>
        <c:lblOffset val="100"/>
        <c:noMultiLvlLbl val="0"/>
      </c:catAx>
      <c:valAx>
        <c:axId val="1159731759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654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[Shopping Cart Excel Project .xlsx]Pivot!PivotTable5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CA"/>
              <a:t>Total Sales and Customers By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C0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238674045380614"/>
          <c:y val="3.3176145148056016E-2"/>
          <c:w val="0.76115660542432184"/>
          <c:h val="0.63285785620362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Pivot!$B$22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Pivot!$A$23:$A$30</c:f>
              <c:strCache>
                <c:ptCount val="8"/>
                <c:pt idx="0">
                  <c:v>South Australia</c:v>
                </c:pt>
                <c:pt idx="1">
                  <c:v>Queensland</c:v>
                </c:pt>
                <c:pt idx="2">
                  <c:v>New South Wales</c:v>
                </c:pt>
                <c:pt idx="3">
                  <c:v>Australian Capital Territory</c:v>
                </c:pt>
                <c:pt idx="4">
                  <c:v>Western Australia</c:v>
                </c:pt>
                <c:pt idx="5">
                  <c:v>Victoria</c:v>
                </c:pt>
                <c:pt idx="6">
                  <c:v>Tasmania</c:v>
                </c:pt>
                <c:pt idx="7">
                  <c:v>Northern Territory</c:v>
                </c:pt>
              </c:strCache>
            </c:strRef>
          </c:cat>
          <c:val>
            <c:numRef>
              <c:f>Pivot!$B$23:$B$30</c:f>
              <c:numCache>
                <c:formatCode>#,##0</c:formatCode>
                <c:ptCount val="8"/>
                <c:pt idx="0">
                  <c:v>4562941</c:v>
                </c:pt>
                <c:pt idx="1">
                  <c:v>4410999</c:v>
                </c:pt>
                <c:pt idx="2">
                  <c:v>4135409</c:v>
                </c:pt>
                <c:pt idx="3">
                  <c:v>4055990</c:v>
                </c:pt>
                <c:pt idx="4">
                  <c:v>3811284</c:v>
                </c:pt>
                <c:pt idx="5">
                  <c:v>3732341</c:v>
                </c:pt>
                <c:pt idx="6">
                  <c:v>3710961</c:v>
                </c:pt>
                <c:pt idx="7">
                  <c:v>3369161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2EA-4777-ACC2-8D25725D5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58989071"/>
        <c:axId val="1456348319"/>
      </c:barChart>
      <c:lineChart>
        <c:grouping val="standard"/>
        <c:varyColors val="0"/>
        <c:ser>
          <c:idx val="1"/>
          <c:order val="1"/>
          <c:tx>
            <c:strRef>
              <c:f>Pivot!$C$22</c:f>
              <c:strCache>
                <c:ptCount val="1"/>
                <c:pt idx="0">
                  <c:v>Total Customers</c:v>
                </c:pt>
              </c:strCache>
            </c:strRef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Pivot!$A$23:$A$30</c:f>
              <c:strCache>
                <c:ptCount val="8"/>
                <c:pt idx="0">
                  <c:v>South Australia</c:v>
                </c:pt>
                <c:pt idx="1">
                  <c:v>Queensland</c:v>
                </c:pt>
                <c:pt idx="2">
                  <c:v>New South Wales</c:v>
                </c:pt>
                <c:pt idx="3">
                  <c:v>Australian Capital Territory</c:v>
                </c:pt>
                <c:pt idx="4">
                  <c:v>Western Australia</c:v>
                </c:pt>
                <c:pt idx="5">
                  <c:v>Victoria</c:v>
                </c:pt>
                <c:pt idx="6">
                  <c:v>Tasmania</c:v>
                </c:pt>
                <c:pt idx="7">
                  <c:v>Northern Territory</c:v>
                </c:pt>
              </c:strCache>
            </c:strRef>
          </c:cat>
          <c:val>
            <c:numRef>
              <c:f>Pivot!$C$23:$C$30</c:f>
              <c:numCache>
                <c:formatCode>General</c:formatCode>
                <c:ptCount val="8"/>
                <c:pt idx="0">
                  <c:v>718</c:v>
                </c:pt>
                <c:pt idx="1">
                  <c:v>687</c:v>
                </c:pt>
                <c:pt idx="2">
                  <c:v>647</c:v>
                </c:pt>
                <c:pt idx="3">
                  <c:v>638</c:v>
                </c:pt>
                <c:pt idx="4">
                  <c:v>604</c:v>
                </c:pt>
                <c:pt idx="5">
                  <c:v>591</c:v>
                </c:pt>
                <c:pt idx="6">
                  <c:v>586</c:v>
                </c:pt>
                <c:pt idx="7">
                  <c:v>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2EA-4777-ACC2-8D25725D5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1640303"/>
        <c:axId val="1456377119"/>
      </c:lineChart>
      <c:catAx>
        <c:axId val="115898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348319"/>
        <c:crosses val="autoZero"/>
        <c:auto val="1"/>
        <c:lblAlgn val="ctr"/>
        <c:lblOffset val="100"/>
        <c:noMultiLvlLbl val="0"/>
      </c:catAx>
      <c:valAx>
        <c:axId val="1456348319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989071"/>
        <c:crosses val="autoZero"/>
        <c:crossBetween val="between"/>
      </c:valAx>
      <c:valAx>
        <c:axId val="1456377119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640303"/>
        <c:crosses val="max"/>
        <c:crossBetween val="between"/>
      </c:valAx>
      <c:catAx>
        <c:axId val="118164030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5637711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5679732551679213"/>
          <c:y val="0.8796260117976914"/>
          <c:w val="0.50899093817652352"/>
          <c:h val="7.75887545666271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SIZE DISTRIBUTION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'FINAL TABLE'!$AJ$24</c:f>
              <c:strCache>
                <c:ptCount val="1"/>
                <c:pt idx="0">
                  <c:v>Total Purchase Count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'FINAL TABLE'!$AH$25:$AH$32</c:f>
              <c:strCache>
                <c:ptCount val="8"/>
                <c:pt idx="1">
                  <c:v>&lt;=4500</c:v>
                </c:pt>
                <c:pt idx="2">
                  <c:v>4501 - 6000</c:v>
                </c:pt>
                <c:pt idx="3">
                  <c:v>6001 - 7000</c:v>
                </c:pt>
                <c:pt idx="4">
                  <c:v>7001 - 8000</c:v>
                </c:pt>
                <c:pt idx="5">
                  <c:v>8001 - 9000</c:v>
                </c:pt>
                <c:pt idx="6">
                  <c:v>9001 - 10000</c:v>
                </c:pt>
                <c:pt idx="7">
                  <c:v>&gt; 10000</c:v>
                </c:pt>
              </c:strCache>
            </c:strRef>
          </c:cat>
          <c:val>
            <c:numRef>
              <c:f>'FINAL TABLE'!$AJ$25:$AJ$32</c:f>
              <c:numCache>
                <c:formatCode>General</c:formatCode>
                <c:ptCount val="8"/>
                <c:pt idx="1">
                  <c:v>484</c:v>
                </c:pt>
                <c:pt idx="2">
                  <c:v>1681</c:v>
                </c:pt>
                <c:pt idx="3">
                  <c:v>1107</c:v>
                </c:pt>
                <c:pt idx="4">
                  <c:v>1005</c:v>
                </c:pt>
                <c:pt idx="5">
                  <c:v>603</c:v>
                </c:pt>
                <c:pt idx="6">
                  <c:v>120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A9-44F0-8F21-F1253EFC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27961903"/>
        <c:axId val="1727961487"/>
        <c:axId val="0"/>
      </c:bar3DChart>
      <c:catAx>
        <c:axId val="1727961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SALE</a:t>
                </a:r>
                <a:r>
                  <a:rPr lang="en-CA" baseline="0"/>
                  <a:t> SIZE/AMOUNT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961487"/>
        <c:crosses val="autoZero"/>
        <c:auto val="1"/>
        <c:lblAlgn val="ctr"/>
        <c:lblOffset val="100"/>
        <c:noMultiLvlLbl val="0"/>
      </c:catAx>
      <c:valAx>
        <c:axId val="172796148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aseline="0"/>
                  <a:t>ORDERS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961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[Shopping Cart Excel Project .xlsx]Pivot!PivotTable6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Average Sales By Customers in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C0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888388022129206"/>
          <c:y val="0.17069225721784775"/>
          <c:w val="0.69086204373152238"/>
          <c:h val="0.6756120589093029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Pivot!$B$39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Pivot!$A$40:$A$47</c:f>
              <c:strCache>
                <c:ptCount val="8"/>
                <c:pt idx="0">
                  <c:v>Western Australia</c:v>
                </c:pt>
                <c:pt idx="1">
                  <c:v>Victoria</c:v>
                </c:pt>
                <c:pt idx="2">
                  <c:v>Tasmania</c:v>
                </c:pt>
                <c:pt idx="3">
                  <c:v>South Australia</c:v>
                </c:pt>
                <c:pt idx="4">
                  <c:v>Australian Capital Territory</c:v>
                </c:pt>
                <c:pt idx="5">
                  <c:v>Northern Territory</c:v>
                </c:pt>
                <c:pt idx="6">
                  <c:v>New South Wales</c:v>
                </c:pt>
                <c:pt idx="7">
                  <c:v>Queensland</c:v>
                </c:pt>
              </c:strCache>
            </c:strRef>
          </c:cat>
          <c:val>
            <c:numRef>
              <c:f>Pivot!$B$40:$B$47</c:f>
              <c:numCache>
                <c:formatCode>#,##0</c:formatCode>
                <c:ptCount val="8"/>
                <c:pt idx="0">
                  <c:v>6310.0728476821196</c:v>
                </c:pt>
                <c:pt idx="1">
                  <c:v>6315.2978003384096</c:v>
                </c:pt>
                <c:pt idx="2">
                  <c:v>6332.6979522184301</c:v>
                </c:pt>
                <c:pt idx="3">
                  <c:v>6355.0710306406681</c:v>
                </c:pt>
                <c:pt idx="4">
                  <c:v>6357.3510971786836</c:v>
                </c:pt>
                <c:pt idx="5">
                  <c:v>6368.9243856332705</c:v>
                </c:pt>
                <c:pt idx="6">
                  <c:v>6391.6676970633698</c:v>
                </c:pt>
                <c:pt idx="7">
                  <c:v>6420.6681222707421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07-42F0-B060-EF4626C40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560200367"/>
        <c:axId val="1159727919"/>
      </c:barChart>
      <c:catAx>
        <c:axId val="15602003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727919"/>
        <c:crosses val="autoZero"/>
        <c:auto val="1"/>
        <c:lblAlgn val="ctr"/>
        <c:lblOffset val="100"/>
        <c:noMultiLvlLbl val="0"/>
      </c:catAx>
      <c:valAx>
        <c:axId val="1159727919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200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[Shopping Cart Excel Project .xlsx]Pivot!PivotTable7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CA"/>
              <a:t>Total Sales and Orders By  Product Type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C0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407174057448819E-2"/>
          <c:y val="0.11861471665253996"/>
          <c:w val="0.83034094511765533"/>
          <c:h val="0.6728796470187111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Pivot!$B$54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Pivot!$A$55:$A$57</c:f>
              <c:strCache>
                <c:ptCount val="3"/>
                <c:pt idx="0">
                  <c:v>Trousers</c:v>
                </c:pt>
                <c:pt idx="1">
                  <c:v>Shirt</c:v>
                </c:pt>
                <c:pt idx="2">
                  <c:v>Jacket</c:v>
                </c:pt>
              </c:strCache>
            </c:strRef>
          </c:cat>
          <c:val>
            <c:numRef>
              <c:f>Pivot!$B$55:$B$57</c:f>
              <c:numCache>
                <c:formatCode>General</c:formatCode>
                <c:ptCount val="3"/>
                <c:pt idx="0">
                  <c:v>4215318</c:v>
                </c:pt>
                <c:pt idx="1">
                  <c:v>4151182</c:v>
                </c:pt>
                <c:pt idx="2">
                  <c:v>4131000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15-4835-9587-4B2DF9E38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3481455"/>
        <c:axId val="1160918527"/>
      </c:barChart>
      <c:lineChart>
        <c:grouping val="standard"/>
        <c:varyColors val="0"/>
        <c:ser>
          <c:idx val="1"/>
          <c:order val="1"/>
          <c:tx>
            <c:strRef>
              <c:f>Pivot!$C$54</c:f>
              <c:strCache>
                <c:ptCount val="1"/>
                <c:pt idx="0">
                  <c:v>Total Orders</c:v>
                </c:pt>
              </c:strCache>
            </c:strRef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Pivot!$A$55:$A$57</c:f>
              <c:strCache>
                <c:ptCount val="3"/>
                <c:pt idx="0">
                  <c:v>Trousers</c:v>
                </c:pt>
                <c:pt idx="1">
                  <c:v>Shirt</c:v>
                </c:pt>
                <c:pt idx="2">
                  <c:v>Jacket</c:v>
                </c:pt>
              </c:strCache>
            </c:strRef>
          </c:cat>
          <c:val>
            <c:numRef>
              <c:f>Pivot!$C$55:$C$57</c:f>
              <c:numCache>
                <c:formatCode>General</c:formatCode>
                <c:ptCount val="3"/>
                <c:pt idx="0">
                  <c:v>1683</c:v>
                </c:pt>
                <c:pt idx="1">
                  <c:v>1641</c:v>
                </c:pt>
                <c:pt idx="2">
                  <c:v>1676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15-4835-9587-4B2DF9E38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3472175"/>
        <c:axId val="1219530719"/>
      </c:lineChart>
      <c:catAx>
        <c:axId val="1573481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918527"/>
        <c:crosses val="autoZero"/>
        <c:auto val="1"/>
        <c:lblAlgn val="ctr"/>
        <c:lblOffset val="100"/>
        <c:noMultiLvlLbl val="0"/>
      </c:catAx>
      <c:valAx>
        <c:axId val="11609185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481455"/>
        <c:crosses val="autoZero"/>
        <c:crossBetween val="between"/>
      </c:valAx>
      <c:valAx>
        <c:axId val="1219530719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472175"/>
        <c:crosses val="max"/>
        <c:crossBetween val="between"/>
      </c:valAx>
      <c:catAx>
        <c:axId val="157347217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1953071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6177339771331953"/>
          <c:y val="0.85600707292149847"/>
          <c:w val="0.50016622340425532"/>
          <c:h val="0.10260445074312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[Shopping Cart Excel Project .xlsx]Pivot!PivotTable8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Orders By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Pivot!$B$70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1ED-45A9-8BFB-EC396064137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1ED-45A9-8BFB-EC3960641378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1ED-45A9-8BFB-EC3960641378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11ED-45A9-8BFB-EC3960641378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11ED-45A9-8BFB-EC396064137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Pivot!$A$71:$A$75</c:f>
              <c:strCache>
                <c:ptCount val="5"/>
                <c:pt idx="0">
                  <c:v>M</c:v>
                </c:pt>
                <c:pt idx="1">
                  <c:v>L</c:v>
                </c:pt>
                <c:pt idx="2">
                  <c:v>XS</c:v>
                </c:pt>
                <c:pt idx="3">
                  <c:v>S</c:v>
                </c:pt>
                <c:pt idx="4">
                  <c:v>XL</c:v>
                </c:pt>
              </c:strCache>
            </c:strRef>
          </c:cat>
          <c:val>
            <c:numRef>
              <c:f>Pivot!$B$71:$B$75</c:f>
              <c:numCache>
                <c:formatCode>General</c:formatCode>
                <c:ptCount val="5"/>
                <c:pt idx="0">
                  <c:v>1022</c:v>
                </c:pt>
                <c:pt idx="1">
                  <c:v>1002</c:v>
                </c:pt>
                <c:pt idx="2">
                  <c:v>1001</c:v>
                </c:pt>
                <c:pt idx="3">
                  <c:v>998</c:v>
                </c:pt>
                <c:pt idx="4">
                  <c:v>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1ED-45A9-8BFB-EC396064137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[Shopping Cart Excel Project .xlsx]Pivot!PivotTable9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Sales By Waiting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C0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Pivot!$B$87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Pivot!$A$88:$A$90</c:f>
              <c:strCache>
                <c:ptCount val="3"/>
                <c:pt idx="0">
                  <c:v>0 to 10</c:v>
                </c:pt>
                <c:pt idx="1">
                  <c:v>10 to 20</c:v>
                </c:pt>
                <c:pt idx="2">
                  <c:v>20 to 30</c:v>
                </c:pt>
              </c:strCache>
            </c:strRef>
          </c:cat>
          <c:val>
            <c:numRef>
              <c:f>Pivot!$B$88:$B$90</c:f>
              <c:numCache>
                <c:formatCode>General</c:formatCode>
                <c:ptCount val="3"/>
                <c:pt idx="0">
                  <c:v>11685467</c:v>
                </c:pt>
                <c:pt idx="1">
                  <c:v>11987386</c:v>
                </c:pt>
                <c:pt idx="2">
                  <c:v>8116233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20-4BEF-9A05-A502A72B4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678135599"/>
        <c:axId val="1559472911"/>
      </c:barChart>
      <c:catAx>
        <c:axId val="167813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472911"/>
        <c:crosses val="autoZero"/>
        <c:auto val="1"/>
        <c:lblAlgn val="ctr"/>
        <c:lblOffset val="100"/>
        <c:noMultiLvlLbl val="0"/>
      </c:catAx>
      <c:valAx>
        <c:axId val="15594729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135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[Shopping Cart Excel Project .xlsx]Pivot!PivotTable10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Product Type Throughout The Period</a:t>
            </a:r>
          </a:p>
        </c:rich>
      </c:tx>
      <c:layout>
        <c:manualLayout>
          <c:xMode val="edge"/>
          <c:yMode val="edge"/>
          <c:x val="0.20825744134563329"/>
          <c:y val="9.98104070342174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rgbClr val="C00000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334460069673043"/>
          <c:y val="0.20321742185682051"/>
          <c:w val="0.77345798084512518"/>
          <c:h val="0.71449863578623751"/>
        </c:manualLayout>
      </c:layout>
      <c:lineChart>
        <c:grouping val="standard"/>
        <c:varyColors val="0"/>
        <c:ser>
          <c:idx val="0"/>
          <c:order val="0"/>
          <c:tx>
            <c:strRef>
              <c:f>Pivot!$B$100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rgbClr val="C0000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Pivot!$A$101:$A$110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Pivot!$B$101:$B$110</c:f>
              <c:numCache>
                <c:formatCode>General</c:formatCode>
                <c:ptCount val="10"/>
                <c:pt idx="0">
                  <c:v>1244077</c:v>
                </c:pt>
                <c:pt idx="1">
                  <c:v>892465</c:v>
                </c:pt>
                <c:pt idx="2">
                  <c:v>1356810</c:v>
                </c:pt>
                <c:pt idx="3">
                  <c:v>1083394</c:v>
                </c:pt>
                <c:pt idx="4">
                  <c:v>795044</c:v>
                </c:pt>
                <c:pt idx="5">
                  <c:v>1139512</c:v>
                </c:pt>
                <c:pt idx="6">
                  <c:v>1314580</c:v>
                </c:pt>
                <c:pt idx="7">
                  <c:v>1064444</c:v>
                </c:pt>
                <c:pt idx="8">
                  <c:v>969090</c:v>
                </c:pt>
                <c:pt idx="9">
                  <c:v>850625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0E-4A08-B9AB-E49E67920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3474031"/>
        <c:axId val="1280515327"/>
      </c:lineChart>
      <c:catAx>
        <c:axId val="157347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515327"/>
        <c:crosses val="autoZero"/>
        <c:auto val="1"/>
        <c:lblAlgn val="ctr"/>
        <c:lblOffset val="100"/>
        <c:noMultiLvlLbl val="0"/>
      </c:catAx>
      <c:valAx>
        <c:axId val="12805153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474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[Shopping Cart Excel Project .xlsx]Pivot!PivotTable4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</a:t>
            </a:r>
            <a:r>
              <a:rPr lang="en-US" b="1" baseline="0"/>
              <a:t> </a:t>
            </a:r>
            <a:r>
              <a:rPr lang="en-US" b="1"/>
              <a:t>Sales</a:t>
            </a:r>
            <a:r>
              <a:rPr lang="en-US" b="1" baseline="0"/>
              <a:t> By Month</a:t>
            </a:r>
            <a:endParaRPr lang="en-US" b="1"/>
          </a:p>
        </c:rich>
      </c:tx>
      <c:layout>
        <c:manualLayout>
          <c:xMode val="edge"/>
          <c:yMode val="edge"/>
          <c:x val="0.335480450629556"/>
          <c:y val="2.21274424030329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397384720548102"/>
          <c:y val="0.13828484981044034"/>
          <c:w val="0.76994223634570524"/>
          <c:h val="0.66274387576552929"/>
        </c:manualLayout>
      </c:layout>
      <c:lineChart>
        <c:grouping val="standard"/>
        <c:varyColors val="0"/>
        <c:ser>
          <c:idx val="0"/>
          <c:order val="0"/>
          <c:tx>
            <c:strRef>
              <c:f>Pivot!$B$3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Pivot!$A$4:$A$13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Pivot!$B$4:$B$13</c:f>
              <c:numCache>
                <c:formatCode>#,##0</c:formatCode>
                <c:ptCount val="10"/>
                <c:pt idx="0">
                  <c:v>3680013</c:v>
                </c:pt>
                <c:pt idx="1">
                  <c:v>3015881</c:v>
                </c:pt>
                <c:pt idx="2">
                  <c:v>4018220</c:v>
                </c:pt>
                <c:pt idx="3">
                  <c:v>2995290</c:v>
                </c:pt>
                <c:pt idx="4">
                  <c:v>2665749</c:v>
                </c:pt>
                <c:pt idx="5">
                  <c:v>3178643</c:v>
                </c:pt>
                <c:pt idx="6">
                  <c:v>3587209</c:v>
                </c:pt>
                <c:pt idx="7">
                  <c:v>3273670</c:v>
                </c:pt>
                <c:pt idx="8">
                  <c:v>2882115</c:v>
                </c:pt>
                <c:pt idx="9">
                  <c:v>2492296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0-454D-9691-07F16EF55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0654431"/>
        <c:axId val="1159731759"/>
      </c:lineChart>
      <c:catAx>
        <c:axId val="1220654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731759"/>
        <c:crosses val="autoZero"/>
        <c:auto val="1"/>
        <c:lblAlgn val="ctr"/>
        <c:lblOffset val="100"/>
        <c:noMultiLvlLbl val="0"/>
      </c:catAx>
      <c:valAx>
        <c:axId val="1159731759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654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[Shopping Cart Excel Project .xlsx]Pivot!PivotTable5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Total</a:t>
            </a:r>
            <a:r>
              <a:rPr lang="en-CA" b="1" baseline="0"/>
              <a:t> Sales and Customers By State</a:t>
            </a:r>
            <a:endParaRPr lang="en-CA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238674045380614"/>
          <c:y val="3.3176145148056016E-2"/>
          <c:w val="0.76115660542432184"/>
          <c:h val="0.63285785620362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Pivot!$B$22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Pivot!$A$23:$A$30</c:f>
              <c:strCache>
                <c:ptCount val="8"/>
                <c:pt idx="0">
                  <c:v>South Australia</c:v>
                </c:pt>
                <c:pt idx="1">
                  <c:v>Queensland</c:v>
                </c:pt>
                <c:pt idx="2">
                  <c:v>New South Wales</c:v>
                </c:pt>
                <c:pt idx="3">
                  <c:v>Australian Capital Territory</c:v>
                </c:pt>
                <c:pt idx="4">
                  <c:v>Western Australia</c:v>
                </c:pt>
                <c:pt idx="5">
                  <c:v>Victoria</c:v>
                </c:pt>
                <c:pt idx="6">
                  <c:v>Tasmania</c:v>
                </c:pt>
                <c:pt idx="7">
                  <c:v>Northern Territory</c:v>
                </c:pt>
              </c:strCache>
            </c:strRef>
          </c:cat>
          <c:val>
            <c:numRef>
              <c:f>Pivot!$B$23:$B$30</c:f>
              <c:numCache>
                <c:formatCode>#,##0</c:formatCode>
                <c:ptCount val="8"/>
                <c:pt idx="0">
                  <c:v>4562941</c:v>
                </c:pt>
                <c:pt idx="1">
                  <c:v>4410999</c:v>
                </c:pt>
                <c:pt idx="2">
                  <c:v>4135409</c:v>
                </c:pt>
                <c:pt idx="3">
                  <c:v>4055990</c:v>
                </c:pt>
                <c:pt idx="4">
                  <c:v>3811284</c:v>
                </c:pt>
                <c:pt idx="5">
                  <c:v>3732341</c:v>
                </c:pt>
                <c:pt idx="6">
                  <c:v>3710961</c:v>
                </c:pt>
                <c:pt idx="7">
                  <c:v>3369161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99-4587-B929-6ACF9AE3A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58989071"/>
        <c:axId val="1456348319"/>
      </c:barChart>
      <c:lineChart>
        <c:grouping val="standard"/>
        <c:varyColors val="0"/>
        <c:ser>
          <c:idx val="1"/>
          <c:order val="1"/>
          <c:tx>
            <c:strRef>
              <c:f>Pivot!$C$22</c:f>
              <c:strCache>
                <c:ptCount val="1"/>
                <c:pt idx="0">
                  <c:v>Total Customers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Pivot!$A$23:$A$30</c:f>
              <c:strCache>
                <c:ptCount val="8"/>
                <c:pt idx="0">
                  <c:v>South Australia</c:v>
                </c:pt>
                <c:pt idx="1">
                  <c:v>Queensland</c:v>
                </c:pt>
                <c:pt idx="2">
                  <c:v>New South Wales</c:v>
                </c:pt>
                <c:pt idx="3">
                  <c:v>Australian Capital Territory</c:v>
                </c:pt>
                <c:pt idx="4">
                  <c:v>Western Australia</c:v>
                </c:pt>
                <c:pt idx="5">
                  <c:v>Victoria</c:v>
                </c:pt>
                <c:pt idx="6">
                  <c:v>Tasmania</c:v>
                </c:pt>
                <c:pt idx="7">
                  <c:v>Northern Territory</c:v>
                </c:pt>
              </c:strCache>
            </c:strRef>
          </c:cat>
          <c:val>
            <c:numRef>
              <c:f>Pivot!$C$23:$C$30</c:f>
              <c:numCache>
                <c:formatCode>General</c:formatCode>
                <c:ptCount val="8"/>
                <c:pt idx="0">
                  <c:v>718</c:v>
                </c:pt>
                <c:pt idx="1">
                  <c:v>687</c:v>
                </c:pt>
                <c:pt idx="2">
                  <c:v>647</c:v>
                </c:pt>
                <c:pt idx="3">
                  <c:v>638</c:v>
                </c:pt>
                <c:pt idx="4">
                  <c:v>604</c:v>
                </c:pt>
                <c:pt idx="5">
                  <c:v>591</c:v>
                </c:pt>
                <c:pt idx="6">
                  <c:v>586</c:v>
                </c:pt>
                <c:pt idx="7">
                  <c:v>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99-4587-B929-6ACF9AE3A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1640303"/>
        <c:axId val="1456377119"/>
      </c:lineChart>
      <c:catAx>
        <c:axId val="115898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348319"/>
        <c:crosses val="autoZero"/>
        <c:auto val="1"/>
        <c:lblAlgn val="ctr"/>
        <c:lblOffset val="100"/>
        <c:noMultiLvlLbl val="0"/>
      </c:catAx>
      <c:valAx>
        <c:axId val="1456348319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989071"/>
        <c:crosses val="autoZero"/>
        <c:crossBetween val="between"/>
      </c:valAx>
      <c:valAx>
        <c:axId val="145637711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640303"/>
        <c:crosses val="max"/>
        <c:crossBetween val="between"/>
      </c:valAx>
      <c:catAx>
        <c:axId val="118164030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5637711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5679732551679213"/>
          <c:y val="0.8796260117976914"/>
          <c:w val="0.50899093817652352"/>
          <c:h val="7.75887545666271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[Shopping Cart Excel Project .xlsx]Pivot!PivotTable6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Average</a:t>
            </a:r>
            <a:r>
              <a:rPr lang="en-US" b="1" baseline="0"/>
              <a:t> Sales By Customers in Region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888388022129206"/>
          <c:y val="0.17069225721784775"/>
          <c:w val="0.69086204373152238"/>
          <c:h val="0.6756120589093029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Pivot!$B$39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Pivot!$A$40:$A$47</c:f>
              <c:strCache>
                <c:ptCount val="8"/>
                <c:pt idx="0">
                  <c:v>Western Australia</c:v>
                </c:pt>
                <c:pt idx="1">
                  <c:v>Victoria</c:v>
                </c:pt>
                <c:pt idx="2">
                  <c:v>Tasmania</c:v>
                </c:pt>
                <c:pt idx="3">
                  <c:v>South Australia</c:v>
                </c:pt>
                <c:pt idx="4">
                  <c:v>Australian Capital Territory</c:v>
                </c:pt>
                <c:pt idx="5">
                  <c:v>Northern Territory</c:v>
                </c:pt>
                <c:pt idx="6">
                  <c:v>New South Wales</c:v>
                </c:pt>
                <c:pt idx="7">
                  <c:v>Queensland</c:v>
                </c:pt>
              </c:strCache>
            </c:strRef>
          </c:cat>
          <c:val>
            <c:numRef>
              <c:f>Pivot!$B$40:$B$47</c:f>
              <c:numCache>
                <c:formatCode>#,##0</c:formatCode>
                <c:ptCount val="8"/>
                <c:pt idx="0">
                  <c:v>6310.0728476821196</c:v>
                </c:pt>
                <c:pt idx="1">
                  <c:v>6315.2978003384096</c:v>
                </c:pt>
                <c:pt idx="2">
                  <c:v>6332.6979522184301</c:v>
                </c:pt>
                <c:pt idx="3">
                  <c:v>6355.0710306406681</c:v>
                </c:pt>
                <c:pt idx="4">
                  <c:v>6357.3510971786836</c:v>
                </c:pt>
                <c:pt idx="5">
                  <c:v>6368.9243856332705</c:v>
                </c:pt>
                <c:pt idx="6">
                  <c:v>6391.6676970633698</c:v>
                </c:pt>
                <c:pt idx="7">
                  <c:v>6420.6681222707421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A0-44AC-9B50-AB10C1E80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60200367"/>
        <c:axId val="1159727919"/>
      </c:barChart>
      <c:catAx>
        <c:axId val="15602003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727919"/>
        <c:crosses val="autoZero"/>
        <c:auto val="1"/>
        <c:lblAlgn val="ctr"/>
        <c:lblOffset val="100"/>
        <c:noMultiLvlLbl val="0"/>
      </c:catAx>
      <c:valAx>
        <c:axId val="1159727919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200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[Shopping Cart Excel Project .xlsx]Pivot!PivotTable7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 baseline="0"/>
              <a:t>Total Sales and Orders By  Product Type </a:t>
            </a:r>
            <a:endParaRPr lang="en-CA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407174057448819E-2"/>
          <c:y val="0.11861471665253996"/>
          <c:w val="0.83034094511765533"/>
          <c:h val="0.6728796470187111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Pivot!$B$54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Pivot!$A$55:$A$57</c:f>
              <c:strCache>
                <c:ptCount val="3"/>
                <c:pt idx="0">
                  <c:v>Trousers</c:v>
                </c:pt>
                <c:pt idx="1">
                  <c:v>Shirt</c:v>
                </c:pt>
                <c:pt idx="2">
                  <c:v>Jacket</c:v>
                </c:pt>
              </c:strCache>
            </c:strRef>
          </c:cat>
          <c:val>
            <c:numRef>
              <c:f>Pivot!$B$55:$B$57</c:f>
              <c:numCache>
                <c:formatCode>General</c:formatCode>
                <c:ptCount val="3"/>
                <c:pt idx="0">
                  <c:v>4215318</c:v>
                </c:pt>
                <c:pt idx="1">
                  <c:v>4151182</c:v>
                </c:pt>
                <c:pt idx="2">
                  <c:v>4131000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25-4D57-AF34-40595FD22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3481455"/>
        <c:axId val="1160918527"/>
      </c:barChart>
      <c:lineChart>
        <c:grouping val="standard"/>
        <c:varyColors val="0"/>
        <c:ser>
          <c:idx val="1"/>
          <c:order val="1"/>
          <c:tx>
            <c:strRef>
              <c:f>Pivot!$C$54</c:f>
              <c:strCache>
                <c:ptCount val="1"/>
                <c:pt idx="0">
                  <c:v>Total Orders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Pivot!$A$55:$A$57</c:f>
              <c:strCache>
                <c:ptCount val="3"/>
                <c:pt idx="0">
                  <c:v>Trousers</c:v>
                </c:pt>
                <c:pt idx="1">
                  <c:v>Shirt</c:v>
                </c:pt>
                <c:pt idx="2">
                  <c:v>Jacket</c:v>
                </c:pt>
              </c:strCache>
            </c:strRef>
          </c:cat>
          <c:val>
            <c:numRef>
              <c:f>Pivot!$C$55:$C$57</c:f>
              <c:numCache>
                <c:formatCode>General</c:formatCode>
                <c:ptCount val="3"/>
                <c:pt idx="0">
                  <c:v>1683</c:v>
                </c:pt>
                <c:pt idx="1">
                  <c:v>1641</c:v>
                </c:pt>
                <c:pt idx="2">
                  <c:v>1676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25-4D57-AF34-40595FD22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3472175"/>
        <c:axId val="1219530719"/>
      </c:lineChart>
      <c:catAx>
        <c:axId val="1573481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918527"/>
        <c:crosses val="autoZero"/>
        <c:auto val="1"/>
        <c:lblAlgn val="ctr"/>
        <c:lblOffset val="100"/>
        <c:noMultiLvlLbl val="0"/>
      </c:catAx>
      <c:valAx>
        <c:axId val="11609185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481455"/>
        <c:crosses val="autoZero"/>
        <c:crossBetween val="between"/>
      </c:valAx>
      <c:valAx>
        <c:axId val="121953071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472175"/>
        <c:crosses val="max"/>
        <c:crossBetween val="between"/>
      </c:valAx>
      <c:catAx>
        <c:axId val="157347217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953071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6177339771331953"/>
          <c:y val="0.85600707292149847"/>
          <c:w val="0.50016622340425532"/>
          <c:h val="0.10260445074312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[Shopping Cart Excel Project .xlsx]Pivot!PivotTable8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Orders By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Pivot!$B$70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F4A-4BD0-884F-7E141C66C8A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F4A-4BD0-884F-7E141C66C8A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F4A-4BD0-884F-7E141C66C8A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F4A-4BD0-884F-7E141C66C8A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F4A-4BD0-884F-7E141C66C8A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Pivot!$A$71:$A$75</c:f>
              <c:strCache>
                <c:ptCount val="5"/>
                <c:pt idx="0">
                  <c:v>M</c:v>
                </c:pt>
                <c:pt idx="1">
                  <c:v>L</c:v>
                </c:pt>
                <c:pt idx="2">
                  <c:v>XS</c:v>
                </c:pt>
                <c:pt idx="3">
                  <c:v>S</c:v>
                </c:pt>
                <c:pt idx="4">
                  <c:v>XL</c:v>
                </c:pt>
              </c:strCache>
            </c:strRef>
          </c:cat>
          <c:val>
            <c:numRef>
              <c:f>Pivot!$B$71:$B$75</c:f>
              <c:numCache>
                <c:formatCode>General</c:formatCode>
                <c:ptCount val="5"/>
                <c:pt idx="0">
                  <c:v>1022</c:v>
                </c:pt>
                <c:pt idx="1">
                  <c:v>1002</c:v>
                </c:pt>
                <c:pt idx="2">
                  <c:v>1001</c:v>
                </c:pt>
                <c:pt idx="3">
                  <c:v>998</c:v>
                </c:pt>
                <c:pt idx="4">
                  <c:v>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74-4613-A961-F37D8F9B24B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[Shopping Cart Excel Project .xlsx]Pivot!PivotTable9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Sales</a:t>
            </a:r>
            <a:r>
              <a:rPr lang="en-US" b="1" baseline="0"/>
              <a:t> By Waiting Period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Pivot!$B$87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Pivot!$A$88:$A$90</c:f>
              <c:strCache>
                <c:ptCount val="3"/>
                <c:pt idx="0">
                  <c:v>0 to 10</c:v>
                </c:pt>
                <c:pt idx="1">
                  <c:v>10 to 20</c:v>
                </c:pt>
                <c:pt idx="2">
                  <c:v>20 to 30</c:v>
                </c:pt>
              </c:strCache>
            </c:strRef>
          </c:cat>
          <c:val>
            <c:numRef>
              <c:f>Pivot!$B$88:$B$90</c:f>
              <c:numCache>
                <c:formatCode>General</c:formatCode>
                <c:ptCount val="3"/>
                <c:pt idx="0">
                  <c:v>11685467</c:v>
                </c:pt>
                <c:pt idx="1">
                  <c:v>11987386</c:v>
                </c:pt>
                <c:pt idx="2">
                  <c:v>8116233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CF-4505-9427-66D7E0D2E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78135599"/>
        <c:axId val="1559472911"/>
      </c:barChart>
      <c:catAx>
        <c:axId val="167813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472911"/>
        <c:crosses val="autoZero"/>
        <c:auto val="1"/>
        <c:lblAlgn val="ctr"/>
        <c:lblOffset val="100"/>
        <c:noMultiLvlLbl val="0"/>
      </c:catAx>
      <c:valAx>
        <c:axId val="15594729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135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[Shopping Cart Excel Project .xlsx]Pivot!PivotTable10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Sales</a:t>
            </a:r>
            <a:r>
              <a:rPr lang="en-US" b="1" baseline="0"/>
              <a:t> By Product Type Throughout The Period</a:t>
            </a:r>
            <a:endParaRPr lang="en-US" b="1"/>
          </a:p>
        </c:rich>
      </c:tx>
      <c:layout>
        <c:manualLayout>
          <c:xMode val="edge"/>
          <c:yMode val="edge"/>
          <c:x val="0.2218725187351418"/>
          <c:y val="9.98104141685745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645477174924204"/>
          <c:y val="0.28274986469926316"/>
          <c:w val="0.77345798084512518"/>
          <c:h val="0.6349660979877515"/>
        </c:manualLayout>
      </c:layout>
      <c:lineChart>
        <c:grouping val="standard"/>
        <c:varyColors val="0"/>
        <c:ser>
          <c:idx val="0"/>
          <c:order val="0"/>
          <c:tx>
            <c:strRef>
              <c:f>Pivot!$B$100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Pivot!$A$101:$A$110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Pivot!$B$101:$B$110</c:f>
              <c:numCache>
                <c:formatCode>General</c:formatCode>
                <c:ptCount val="10"/>
                <c:pt idx="0">
                  <c:v>1244077</c:v>
                </c:pt>
                <c:pt idx="1">
                  <c:v>892465</c:v>
                </c:pt>
                <c:pt idx="2">
                  <c:v>1356810</c:v>
                </c:pt>
                <c:pt idx="3">
                  <c:v>1083394</c:v>
                </c:pt>
                <c:pt idx="4">
                  <c:v>795044</c:v>
                </c:pt>
                <c:pt idx="5">
                  <c:v>1139512</c:v>
                </c:pt>
                <c:pt idx="6">
                  <c:v>1314580</c:v>
                </c:pt>
                <c:pt idx="7">
                  <c:v>1064444</c:v>
                </c:pt>
                <c:pt idx="8">
                  <c:v>969090</c:v>
                </c:pt>
                <c:pt idx="9">
                  <c:v>850625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A5-4302-9398-E6F6FB641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3474031"/>
        <c:axId val="1280515327"/>
      </c:lineChart>
      <c:catAx>
        <c:axId val="157347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515327"/>
        <c:crosses val="autoZero"/>
        <c:auto val="1"/>
        <c:lblAlgn val="ctr"/>
        <c:lblOffset val="100"/>
        <c:noMultiLvlLbl val="0"/>
      </c:catAx>
      <c:valAx>
        <c:axId val="12805153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474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chart" Target="../charts/chart5.xml"/><Relationship Id="rId3" Type="http://schemas.openxmlformats.org/officeDocument/2006/relationships/chart" Target="../charts/chart3.xml"/><Relationship Id="rId7" Type="http://schemas.openxmlformats.org/officeDocument/2006/relationships/image" Target="../media/image4.png"/><Relationship Id="rId12" Type="http://schemas.openxmlformats.org/officeDocument/2006/relationships/chart" Target="../charts/chart4.xml"/><Relationship Id="rId2" Type="http://schemas.openxmlformats.org/officeDocument/2006/relationships/chart" Target="../charts/chart2.xml"/><Relationship Id="rId16" Type="http://schemas.openxmlformats.org/officeDocument/2006/relationships/chart" Target="../charts/chart8.xml"/><Relationship Id="rId1" Type="http://schemas.openxmlformats.org/officeDocument/2006/relationships/chart" Target="../charts/chart1.xml"/><Relationship Id="rId6" Type="http://schemas.openxmlformats.org/officeDocument/2006/relationships/image" Target="../media/image3.png"/><Relationship Id="rId11" Type="http://schemas.openxmlformats.org/officeDocument/2006/relationships/image" Target="../media/image8.png"/><Relationship Id="rId5" Type="http://schemas.openxmlformats.org/officeDocument/2006/relationships/image" Target="../media/image2.png"/><Relationship Id="rId15" Type="http://schemas.openxmlformats.org/officeDocument/2006/relationships/chart" Target="../charts/chart7.xml"/><Relationship Id="rId10" Type="http://schemas.openxmlformats.org/officeDocument/2006/relationships/image" Target="../media/image7.png"/><Relationship Id="rId4" Type="http://schemas.openxmlformats.org/officeDocument/2006/relationships/image" Target="../media/image1.png"/><Relationship Id="rId9" Type="http://schemas.openxmlformats.org/officeDocument/2006/relationships/image" Target="../media/image6.png"/><Relationship Id="rId14" Type="http://schemas.openxmlformats.org/officeDocument/2006/relationships/chart" Target="../charts/chart6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32243</xdr:colOff>
      <xdr:row>26</xdr:row>
      <xdr:rowOff>73269</xdr:rowOff>
    </xdr:from>
    <xdr:to>
      <xdr:col>5</xdr:col>
      <xdr:colOff>2345708</xdr:colOff>
      <xdr:row>42</xdr:row>
      <xdr:rowOff>109446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565347-6393-4A04-9BA5-660548D108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2594348</xdr:colOff>
      <xdr:row>26</xdr:row>
      <xdr:rowOff>76419</xdr:rowOff>
    </xdr:from>
    <xdr:to>
      <xdr:col>9</xdr:col>
      <xdr:colOff>1797459</xdr:colOff>
      <xdr:row>42</xdr:row>
      <xdr:rowOff>168991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D4128D4-5525-42E7-ADA8-5985B19044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2549162</xdr:colOff>
      <xdr:row>59</xdr:row>
      <xdr:rowOff>129470</xdr:rowOff>
    </xdr:from>
    <xdr:to>
      <xdr:col>9</xdr:col>
      <xdr:colOff>1772708</xdr:colOff>
      <xdr:row>75</xdr:row>
      <xdr:rowOff>26457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FEA398B-2E53-43E6-876A-40BF57BB9B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4</xdr:col>
      <xdr:colOff>548408</xdr:colOff>
      <xdr:row>12</xdr:row>
      <xdr:rowOff>105834</xdr:rowOff>
    </xdr:from>
    <xdr:ext cx="776663" cy="780070"/>
    <xdr:pic>
      <xdr:nvPicPr>
        <xdr:cNvPr id="3" name="Picture 2">
          <a:extLst>
            <a:ext uri="{FF2B5EF4-FFF2-40B4-BE49-F238E27FC236}">
              <a16:creationId xmlns:a16="http://schemas.microsoft.com/office/drawing/2014/main" id="{16D26061-AA60-4937-8FF8-848EF9DBD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2900" y="28070639"/>
          <a:ext cx="776663" cy="780070"/>
        </a:xfrm>
        <a:prstGeom prst="rect">
          <a:avLst/>
        </a:prstGeom>
      </xdr:spPr>
    </xdr:pic>
    <xdr:clientData/>
  </xdr:oneCellAnchor>
  <xdr:oneCellAnchor>
    <xdr:from>
      <xdr:col>5</xdr:col>
      <xdr:colOff>1221895</xdr:colOff>
      <xdr:row>12</xdr:row>
      <xdr:rowOff>125077</xdr:rowOff>
    </xdr:from>
    <xdr:ext cx="750453" cy="750344"/>
    <xdr:pic>
      <xdr:nvPicPr>
        <xdr:cNvPr id="5" name="Picture 4">
          <a:extLst>
            <a:ext uri="{FF2B5EF4-FFF2-40B4-BE49-F238E27FC236}">
              <a16:creationId xmlns:a16="http://schemas.microsoft.com/office/drawing/2014/main" id="{70E0DCED-4B7F-4679-956D-EACB3DA60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9786" y="28089882"/>
          <a:ext cx="750453" cy="750344"/>
        </a:xfrm>
        <a:prstGeom prst="rect">
          <a:avLst/>
        </a:prstGeom>
      </xdr:spPr>
    </xdr:pic>
    <xdr:clientData/>
  </xdr:oneCellAnchor>
  <xdr:oneCellAnchor>
    <xdr:from>
      <xdr:col>6</xdr:col>
      <xdr:colOff>125076</xdr:colOff>
      <xdr:row>12</xdr:row>
      <xdr:rowOff>153940</xdr:rowOff>
    </xdr:from>
    <xdr:ext cx="721591" cy="722343"/>
    <xdr:pic>
      <xdr:nvPicPr>
        <xdr:cNvPr id="13" name="Picture 12">
          <a:extLst>
            <a:ext uri="{FF2B5EF4-FFF2-40B4-BE49-F238E27FC236}">
              <a16:creationId xmlns:a16="http://schemas.microsoft.com/office/drawing/2014/main" id="{DA6F7B5D-B6BF-4948-87CE-87704B592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8826" y="28118745"/>
          <a:ext cx="721591" cy="722343"/>
        </a:xfrm>
        <a:prstGeom prst="rect">
          <a:avLst/>
        </a:prstGeom>
      </xdr:spPr>
    </xdr:pic>
    <xdr:clientData/>
  </xdr:oneCellAnchor>
  <xdr:oneCellAnchor>
    <xdr:from>
      <xdr:col>7</xdr:col>
      <xdr:colOff>250152</xdr:colOff>
      <xdr:row>12</xdr:row>
      <xdr:rowOff>125075</xdr:rowOff>
    </xdr:from>
    <xdr:ext cx="798562" cy="799314"/>
    <xdr:pic>
      <xdr:nvPicPr>
        <xdr:cNvPr id="15" name="Picture 14">
          <a:extLst>
            <a:ext uri="{FF2B5EF4-FFF2-40B4-BE49-F238E27FC236}">
              <a16:creationId xmlns:a16="http://schemas.microsoft.com/office/drawing/2014/main" id="{84B37AE8-AF5B-4283-94B9-6FBD824CE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1754" y="28089880"/>
          <a:ext cx="798562" cy="799314"/>
        </a:xfrm>
        <a:prstGeom prst="rect">
          <a:avLst/>
        </a:prstGeom>
      </xdr:spPr>
    </xdr:pic>
    <xdr:clientData/>
  </xdr:oneCellAnchor>
  <xdr:oneCellAnchor>
    <xdr:from>
      <xdr:col>8</xdr:col>
      <xdr:colOff>279015</xdr:colOff>
      <xdr:row>13</xdr:row>
      <xdr:rowOff>19243</xdr:rowOff>
    </xdr:from>
    <xdr:ext cx="711969" cy="711668"/>
    <xdr:pic>
      <xdr:nvPicPr>
        <xdr:cNvPr id="17" name="Picture 16">
          <a:extLst>
            <a:ext uri="{FF2B5EF4-FFF2-40B4-BE49-F238E27FC236}">
              <a16:creationId xmlns:a16="http://schemas.microsoft.com/office/drawing/2014/main" id="{30BEC716-AE6E-4A22-879D-05C6A3330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9835" y="28177524"/>
          <a:ext cx="711969" cy="711668"/>
        </a:xfrm>
        <a:prstGeom prst="rect">
          <a:avLst/>
        </a:prstGeom>
      </xdr:spPr>
    </xdr:pic>
    <xdr:clientData/>
  </xdr:oneCellAnchor>
  <xdr:oneCellAnchor>
    <xdr:from>
      <xdr:col>9</xdr:col>
      <xdr:colOff>529167</xdr:colOff>
      <xdr:row>13</xdr:row>
      <xdr:rowOff>9622</xdr:rowOff>
    </xdr:from>
    <xdr:ext cx="788939" cy="788638"/>
    <xdr:pic>
      <xdr:nvPicPr>
        <xdr:cNvPr id="19" name="Picture 18">
          <a:extLst>
            <a:ext uri="{FF2B5EF4-FFF2-40B4-BE49-F238E27FC236}">
              <a16:creationId xmlns:a16="http://schemas.microsoft.com/office/drawing/2014/main" id="{8A1EDC32-1AA6-4C3E-A318-4C3E11F7A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9675" y="28167903"/>
          <a:ext cx="788939" cy="788638"/>
        </a:xfrm>
        <a:prstGeom prst="rect">
          <a:avLst/>
        </a:prstGeom>
      </xdr:spPr>
    </xdr:pic>
    <xdr:clientData/>
  </xdr:oneCellAnchor>
  <xdr:oneCellAnchor>
    <xdr:from>
      <xdr:col>2</xdr:col>
      <xdr:colOff>1202402</xdr:colOff>
      <xdr:row>12</xdr:row>
      <xdr:rowOff>144320</xdr:rowOff>
    </xdr:from>
    <xdr:ext cx="1029112" cy="722342"/>
    <xdr:pic>
      <xdr:nvPicPr>
        <xdr:cNvPr id="21" name="Picture 20">
          <a:extLst>
            <a:ext uri="{FF2B5EF4-FFF2-40B4-BE49-F238E27FC236}">
              <a16:creationId xmlns:a16="http://schemas.microsoft.com/office/drawing/2014/main" id="{0B1E8073-DC40-4568-AF3B-C9148A57A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2597" y="28109125"/>
          <a:ext cx="1029112" cy="722342"/>
        </a:xfrm>
        <a:prstGeom prst="rect">
          <a:avLst/>
        </a:prstGeom>
      </xdr:spPr>
    </xdr:pic>
    <xdr:clientData/>
  </xdr:oneCellAnchor>
  <xdr:oneCellAnchor>
    <xdr:from>
      <xdr:col>2</xdr:col>
      <xdr:colOff>67349</xdr:colOff>
      <xdr:row>12</xdr:row>
      <xdr:rowOff>67350</xdr:rowOff>
    </xdr:from>
    <xdr:ext cx="885150" cy="885902"/>
    <xdr:pic>
      <xdr:nvPicPr>
        <xdr:cNvPr id="23" name="Picture 22">
          <a:extLst>
            <a:ext uri="{FF2B5EF4-FFF2-40B4-BE49-F238E27FC236}">
              <a16:creationId xmlns:a16="http://schemas.microsoft.com/office/drawing/2014/main" id="{A8805EAB-7FF0-4AB4-A41C-EBA99353C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4" y="28032155"/>
          <a:ext cx="885150" cy="885902"/>
        </a:xfrm>
        <a:prstGeom prst="rect">
          <a:avLst/>
        </a:prstGeom>
      </xdr:spPr>
    </xdr:pic>
    <xdr:clientData/>
  </xdr:oneCellAnchor>
  <xdr:oneCellAnchor>
    <xdr:from>
      <xdr:col>4</xdr:col>
      <xdr:colOff>548408</xdr:colOff>
      <xdr:row>12</xdr:row>
      <xdr:rowOff>105834</xdr:rowOff>
    </xdr:from>
    <xdr:ext cx="776663" cy="780070"/>
    <xdr:pic>
      <xdr:nvPicPr>
        <xdr:cNvPr id="25" name="Picture 24">
          <a:extLst>
            <a:ext uri="{FF2B5EF4-FFF2-40B4-BE49-F238E27FC236}">
              <a16:creationId xmlns:a16="http://schemas.microsoft.com/office/drawing/2014/main" id="{117E833C-F9C2-46A9-9B50-27881B85E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2900" y="28070639"/>
          <a:ext cx="776663" cy="780070"/>
        </a:xfrm>
        <a:prstGeom prst="rect">
          <a:avLst/>
        </a:prstGeom>
      </xdr:spPr>
    </xdr:pic>
    <xdr:clientData/>
  </xdr:oneCellAnchor>
  <xdr:oneCellAnchor>
    <xdr:from>
      <xdr:col>5</xdr:col>
      <xdr:colOff>1221895</xdr:colOff>
      <xdr:row>12</xdr:row>
      <xdr:rowOff>125077</xdr:rowOff>
    </xdr:from>
    <xdr:ext cx="750453" cy="750344"/>
    <xdr:pic>
      <xdr:nvPicPr>
        <xdr:cNvPr id="27" name="Picture 26">
          <a:extLst>
            <a:ext uri="{FF2B5EF4-FFF2-40B4-BE49-F238E27FC236}">
              <a16:creationId xmlns:a16="http://schemas.microsoft.com/office/drawing/2014/main" id="{390A8D36-31BC-474D-99E6-D7C2AA731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9786" y="28089882"/>
          <a:ext cx="750453" cy="750344"/>
        </a:xfrm>
        <a:prstGeom prst="rect">
          <a:avLst/>
        </a:prstGeom>
      </xdr:spPr>
    </xdr:pic>
    <xdr:clientData/>
  </xdr:oneCellAnchor>
  <xdr:oneCellAnchor>
    <xdr:from>
      <xdr:col>6</xdr:col>
      <xdr:colOff>125076</xdr:colOff>
      <xdr:row>12</xdr:row>
      <xdr:rowOff>153940</xdr:rowOff>
    </xdr:from>
    <xdr:ext cx="721591" cy="722343"/>
    <xdr:pic>
      <xdr:nvPicPr>
        <xdr:cNvPr id="28" name="Picture 27">
          <a:extLst>
            <a:ext uri="{FF2B5EF4-FFF2-40B4-BE49-F238E27FC236}">
              <a16:creationId xmlns:a16="http://schemas.microsoft.com/office/drawing/2014/main" id="{36B38C7C-00B8-4ECD-B33A-0303716D0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8826" y="28118745"/>
          <a:ext cx="721591" cy="722343"/>
        </a:xfrm>
        <a:prstGeom prst="rect">
          <a:avLst/>
        </a:prstGeom>
      </xdr:spPr>
    </xdr:pic>
    <xdr:clientData/>
  </xdr:oneCellAnchor>
  <xdr:oneCellAnchor>
    <xdr:from>
      <xdr:col>7</xdr:col>
      <xdr:colOff>250152</xdr:colOff>
      <xdr:row>12</xdr:row>
      <xdr:rowOff>125075</xdr:rowOff>
    </xdr:from>
    <xdr:ext cx="798562" cy="799314"/>
    <xdr:pic>
      <xdr:nvPicPr>
        <xdr:cNvPr id="29" name="Picture 28">
          <a:extLst>
            <a:ext uri="{FF2B5EF4-FFF2-40B4-BE49-F238E27FC236}">
              <a16:creationId xmlns:a16="http://schemas.microsoft.com/office/drawing/2014/main" id="{526A6AD6-052C-4095-8329-BBA86634E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1754" y="28089880"/>
          <a:ext cx="798562" cy="799314"/>
        </a:xfrm>
        <a:prstGeom prst="rect">
          <a:avLst/>
        </a:prstGeom>
      </xdr:spPr>
    </xdr:pic>
    <xdr:clientData/>
  </xdr:oneCellAnchor>
  <xdr:oneCellAnchor>
    <xdr:from>
      <xdr:col>8</xdr:col>
      <xdr:colOff>279015</xdr:colOff>
      <xdr:row>13</xdr:row>
      <xdr:rowOff>19243</xdr:rowOff>
    </xdr:from>
    <xdr:ext cx="711969" cy="711668"/>
    <xdr:pic>
      <xdr:nvPicPr>
        <xdr:cNvPr id="30" name="Picture 29">
          <a:extLst>
            <a:ext uri="{FF2B5EF4-FFF2-40B4-BE49-F238E27FC236}">
              <a16:creationId xmlns:a16="http://schemas.microsoft.com/office/drawing/2014/main" id="{6F045CFC-FD80-4676-B5FF-A0BE3FE0D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9835" y="28177524"/>
          <a:ext cx="711969" cy="711668"/>
        </a:xfrm>
        <a:prstGeom prst="rect">
          <a:avLst/>
        </a:prstGeom>
      </xdr:spPr>
    </xdr:pic>
    <xdr:clientData/>
  </xdr:oneCellAnchor>
  <xdr:oneCellAnchor>
    <xdr:from>
      <xdr:col>9</xdr:col>
      <xdr:colOff>529167</xdr:colOff>
      <xdr:row>13</xdr:row>
      <xdr:rowOff>9622</xdr:rowOff>
    </xdr:from>
    <xdr:ext cx="788939" cy="788638"/>
    <xdr:pic>
      <xdr:nvPicPr>
        <xdr:cNvPr id="31" name="Picture 30">
          <a:extLst>
            <a:ext uri="{FF2B5EF4-FFF2-40B4-BE49-F238E27FC236}">
              <a16:creationId xmlns:a16="http://schemas.microsoft.com/office/drawing/2014/main" id="{6AACFFFB-2679-4997-85DF-AB0270F67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9675" y="28167903"/>
          <a:ext cx="788939" cy="788638"/>
        </a:xfrm>
        <a:prstGeom prst="rect">
          <a:avLst/>
        </a:prstGeom>
      </xdr:spPr>
    </xdr:pic>
    <xdr:clientData/>
  </xdr:oneCellAnchor>
  <xdr:oneCellAnchor>
    <xdr:from>
      <xdr:col>2</xdr:col>
      <xdr:colOff>1202402</xdr:colOff>
      <xdr:row>12</xdr:row>
      <xdr:rowOff>144320</xdr:rowOff>
    </xdr:from>
    <xdr:ext cx="1029112" cy="722342"/>
    <xdr:pic>
      <xdr:nvPicPr>
        <xdr:cNvPr id="32" name="Picture 31">
          <a:extLst>
            <a:ext uri="{FF2B5EF4-FFF2-40B4-BE49-F238E27FC236}">
              <a16:creationId xmlns:a16="http://schemas.microsoft.com/office/drawing/2014/main" id="{BB7D2E33-FA14-4FB7-B7F0-E27E1E318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2597" y="28109125"/>
          <a:ext cx="1029112" cy="722342"/>
        </a:xfrm>
        <a:prstGeom prst="rect">
          <a:avLst/>
        </a:prstGeom>
      </xdr:spPr>
    </xdr:pic>
    <xdr:clientData/>
  </xdr:oneCellAnchor>
  <xdr:oneCellAnchor>
    <xdr:from>
      <xdr:col>2</xdr:col>
      <xdr:colOff>67349</xdr:colOff>
      <xdr:row>12</xdr:row>
      <xdr:rowOff>67350</xdr:rowOff>
    </xdr:from>
    <xdr:ext cx="885150" cy="885902"/>
    <xdr:pic>
      <xdr:nvPicPr>
        <xdr:cNvPr id="33" name="Picture 32">
          <a:extLst>
            <a:ext uri="{FF2B5EF4-FFF2-40B4-BE49-F238E27FC236}">
              <a16:creationId xmlns:a16="http://schemas.microsoft.com/office/drawing/2014/main" id="{8C4283F2-5610-4637-B60A-1D3A71E49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4" y="28032155"/>
          <a:ext cx="885150" cy="885902"/>
        </a:xfrm>
        <a:prstGeom prst="rect">
          <a:avLst/>
        </a:prstGeom>
      </xdr:spPr>
    </xdr:pic>
    <xdr:clientData/>
  </xdr:oneCellAnchor>
  <xdr:twoCellAnchor>
    <xdr:from>
      <xdr:col>2</xdr:col>
      <xdr:colOff>36635</xdr:colOff>
      <xdr:row>43</xdr:row>
      <xdr:rowOff>48846</xdr:rowOff>
    </xdr:from>
    <xdr:to>
      <xdr:col>5</xdr:col>
      <xdr:colOff>2359925</xdr:colOff>
      <xdr:row>59</xdr:row>
      <xdr:rowOff>24113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39B3D3E-47BB-4C67-B235-D6CECA72C4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2580573</xdr:colOff>
      <xdr:row>43</xdr:row>
      <xdr:rowOff>73269</xdr:rowOff>
    </xdr:from>
    <xdr:to>
      <xdr:col>9</xdr:col>
      <xdr:colOff>1766734</xdr:colOff>
      <xdr:row>59</xdr:row>
      <xdr:rowOff>30724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FDC3D4D-D434-4C70-8300-F7E46A7244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48845</xdr:colOff>
      <xdr:row>59</xdr:row>
      <xdr:rowOff>116009</xdr:rowOff>
    </xdr:from>
    <xdr:to>
      <xdr:col>5</xdr:col>
      <xdr:colOff>2368020</xdr:colOff>
      <xdr:row>75</xdr:row>
      <xdr:rowOff>52916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44F2FFB8-F2A1-4DD3-ACB0-C195E14E0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</xdr:col>
      <xdr:colOff>0</xdr:colOff>
      <xdr:row>77</xdr:row>
      <xdr:rowOff>36634</xdr:rowOff>
    </xdr:from>
    <xdr:to>
      <xdr:col>5</xdr:col>
      <xdr:colOff>2354792</xdr:colOff>
      <xdr:row>93</xdr:row>
      <xdr:rowOff>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7AD348EB-6E6B-498C-8885-E965E79C55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</xdr:col>
      <xdr:colOff>2515576</xdr:colOff>
      <xdr:row>77</xdr:row>
      <xdr:rowOff>36635</xdr:rowOff>
    </xdr:from>
    <xdr:to>
      <xdr:col>9</xdr:col>
      <xdr:colOff>1799166</xdr:colOff>
      <xdr:row>92</xdr:row>
      <xdr:rowOff>158750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36F2FCF9-BFF3-4AE5-84D0-CCFD1D69AC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428624</xdr:colOff>
      <xdr:row>0</xdr:row>
      <xdr:rowOff>166687</xdr:rowOff>
    </xdr:from>
    <xdr:to>
      <xdr:col>9</xdr:col>
      <xdr:colOff>466724</xdr:colOff>
      <xdr:row>15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B721FA-0E02-72A9-D0D1-1A72D9C022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447674</xdr:colOff>
      <xdr:row>17</xdr:row>
      <xdr:rowOff>119060</xdr:rowOff>
    </xdr:from>
    <xdr:to>
      <xdr:col>10</xdr:col>
      <xdr:colOff>276224</xdr:colOff>
      <xdr:row>34</xdr:row>
      <xdr:rowOff>133349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CE0A66-415B-CB6F-5369-E810E3DE4F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257175</xdr:colOff>
      <xdr:row>36</xdr:row>
      <xdr:rowOff>100012</xdr:rowOff>
    </xdr:from>
    <xdr:to>
      <xdr:col>7</xdr:col>
      <xdr:colOff>228600</xdr:colOff>
      <xdr:row>50</xdr:row>
      <xdr:rowOff>176212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719AB44-458D-293A-26D3-0E12DB8394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477921</xdr:colOff>
      <xdr:row>52</xdr:row>
      <xdr:rowOff>103382</xdr:rowOff>
    </xdr:from>
    <xdr:to>
      <xdr:col>11</xdr:col>
      <xdr:colOff>243416</xdr:colOff>
      <xdr:row>68</xdr:row>
      <xdr:rowOff>63500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F90B793-A0A5-0FE2-FD09-9540AC8868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701794</xdr:colOff>
      <xdr:row>68</xdr:row>
      <xdr:rowOff>147009</xdr:rowOff>
    </xdr:from>
    <xdr:to>
      <xdr:col>7</xdr:col>
      <xdr:colOff>35044</xdr:colOff>
      <xdr:row>83</xdr:row>
      <xdr:rowOff>59666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133E6EF-22E2-5E83-EDFE-08AF1D3F01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665850</xdr:colOff>
      <xdr:row>83</xdr:row>
      <xdr:rowOff>155995</xdr:rowOff>
    </xdr:from>
    <xdr:to>
      <xdr:col>7</xdr:col>
      <xdr:colOff>44928</xdr:colOff>
      <xdr:row>98</xdr:row>
      <xdr:rowOff>68653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2CA66B7-8AE9-AFD6-7472-FA0F65C971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611935</xdr:colOff>
      <xdr:row>99</xdr:row>
      <xdr:rowOff>93094</xdr:rowOff>
    </xdr:from>
    <xdr:to>
      <xdr:col>8</xdr:col>
      <xdr:colOff>305519</xdr:colOff>
      <xdr:row>115</xdr:row>
      <xdr:rowOff>107831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7BB9235-02F4-AB2A-EBD4-A2E93FD744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gyinn Hmwe" refreshedDate="45018.67584398148" createdVersion="8" refreshedVersion="8" minRefreshableVersion="3" recordCount="5000" xr:uid="{99B19676-C05E-499B-8695-0701E4A6FBF4}">
  <cacheSource type="worksheet">
    <worksheetSource ref="A1:AB5001" sheet="FINAL TABLE"/>
  </cacheSource>
  <cacheFields count="29">
    <cacheField name="sales_id" numFmtId="0">
      <sharedItems containsSemiMixedTypes="0" containsString="0" containsNumber="1" containsInteger="1" minValue="0" maxValue="4999"/>
    </cacheField>
    <cacheField name="order_id" numFmtId="0">
      <sharedItems containsSemiMixedTypes="0" containsString="0" containsNumber="1" containsInteger="1" minValue="1" maxValue="999"/>
    </cacheField>
    <cacheField name="product_id" numFmtId="0">
      <sharedItems containsSemiMixedTypes="0" containsString="0" containsNumber="1" containsInteger="1" minValue="1" maxValue="1259"/>
    </cacheField>
    <cacheField name="price_per_unit" numFmtId="0">
      <sharedItems containsSemiMixedTypes="0" containsString="0" containsNumber="1" containsInteger="1" minValue="90" maxValue="119"/>
    </cacheField>
    <cacheField name="quantity" numFmtId="0">
      <sharedItems containsSemiMixedTypes="0" containsString="0" containsNumber="1" containsInteger="1" minValue="1" maxValue="3"/>
    </cacheField>
    <cacheField name="total_price" numFmtId="0">
      <sharedItems containsSemiMixedTypes="0" containsString="0" containsNumber="1" containsInteger="1" minValue="90" maxValue="357"/>
    </cacheField>
    <cacheField name="number_of_customers" numFmtId="0">
      <sharedItems containsSemiMixedTypes="0" containsString="0" containsNumber="1" containsInteger="1" minValue="1" maxValue="1"/>
    </cacheField>
    <cacheField name="product_type" numFmtId="0">
      <sharedItems count="3">
        <s v="Shirt"/>
        <s v="Jacket"/>
        <s v="Trousers"/>
      </sharedItems>
    </cacheField>
    <cacheField name="product_name" numFmtId="0">
      <sharedItems count="35">
        <s v="Chambray"/>
        <s v="Puffer"/>
        <s v="Oxford Cloth"/>
        <s v="Wool"/>
        <s v="Parka"/>
        <s v="Drawstring"/>
        <s v="Cropped"/>
        <s v="Pleated"/>
        <s v="Linen"/>
        <s v="High-Waisted"/>
        <s v="Dress"/>
        <s v="Relaxed Leg"/>
        <s v="Peacoat"/>
        <s v="Shearling"/>
        <s v="Coach"/>
        <s v="Pullover"/>
        <s v="Chinos"/>
        <s v="Polo"/>
        <s v="Camp Collared"/>
        <s v="Trench Coat"/>
        <s v="Joggers"/>
        <s v="Mandarin Collar"/>
        <s v="Denim"/>
        <s v="Cords"/>
        <s v="Flannel"/>
        <s v="Tracksuit Bottoms"/>
        <s v="Cuban Collar"/>
        <s v="Slim-Fit"/>
        <s v="Henley"/>
        <s v="Bomber"/>
        <s v="Cardigan"/>
        <s v="Windbreaker"/>
        <s v="Casual Slim Fit"/>
        <s v="Leather"/>
        <s v="Cargo Pants"/>
      </sharedItems>
    </cacheField>
    <cacheField name="size" numFmtId="0">
      <sharedItems count="5">
        <s v="L"/>
        <s v="S"/>
        <s v="M"/>
        <s v="XS"/>
        <s v="XL"/>
      </sharedItems>
    </cacheField>
    <cacheField name="colour" numFmtId="0">
      <sharedItems/>
    </cacheField>
    <cacheField name="price" numFmtId="0">
      <sharedItems containsSemiMixedTypes="0" containsString="0" containsNumber="1" containsInteger="1" minValue="90" maxValue="119"/>
    </cacheField>
    <cacheField name="quantity2" numFmtId="0">
      <sharedItems containsSemiMixedTypes="0" containsString="0" containsNumber="1" containsInteger="1" minValue="40" maxValue="80"/>
    </cacheField>
    <cacheField name="sales" numFmtId="1">
      <sharedItems containsSemiMixedTypes="0" containsString="0" containsNumber="1" containsInteger="1" minValue="3600" maxValue="9520"/>
    </cacheField>
    <cacheField name="customer_id" numFmtId="0">
      <sharedItems containsSemiMixedTypes="0" containsString="0" containsNumber="1" containsInteger="1" minValue="1" maxValue="1000"/>
    </cacheField>
    <cacheField name="payment" numFmtId="0">
      <sharedItems containsSemiMixedTypes="0" containsString="0" containsNumber="1" containsInteger="1" minValue="10043" maxValue="59910"/>
    </cacheField>
    <cacheField name="order_date" numFmtId="14">
      <sharedItems containsSemiMixedTypes="0" containsNonDate="0" containsDate="1" containsString="0" minDate="2021-01-01T00:00:00" maxDate="2021-10-25T00:00:00"/>
    </cacheField>
    <cacheField name="delivery_date" numFmtId="14">
      <sharedItems containsSemiMixedTypes="0" containsNonDate="0" containsDate="1" containsString="0" minDate="2021-01-03T00:00:00" maxDate="2021-11-21T00:00:00"/>
    </cacheField>
    <cacheField name="customer_name 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20" maxValue="80"/>
    </cacheField>
    <cacheField name="home_address" numFmtId="0">
      <sharedItems/>
    </cacheField>
    <cacheField name="zip_code" numFmtId="0">
      <sharedItems containsSemiMixedTypes="0" containsString="0" containsNumber="1" containsInteger="1" minValue="52" maxValue="9998"/>
    </cacheField>
    <cacheField name="city " numFmtId="0">
      <sharedItems/>
    </cacheField>
    <cacheField name="state" numFmtId="0">
      <sharedItems count="8">
        <s v="South Australia"/>
        <s v="Tasmania"/>
        <s v="Western Australia"/>
        <s v="Queensland"/>
        <s v="New South Wales"/>
        <s v="Northern Territory"/>
        <s v="Victoria"/>
        <s v="Australian Capital Territory"/>
      </sharedItems>
    </cacheField>
    <cacheField name="country" numFmtId="0">
      <sharedItems/>
    </cacheField>
    <cacheField name="month of order date" numFmtId="0">
      <sharedItems containsSemiMixedTypes="0" containsString="0" containsNumber="1" containsInteger="1" minValue="1" maxValue="10" count="10">
        <n v="8"/>
        <n v="2"/>
        <n v="10"/>
        <n v="5"/>
        <n v="3"/>
        <n v="9"/>
        <n v="4"/>
        <n v="6"/>
        <n v="7"/>
        <n v="1"/>
      </sharedItems>
    </cacheField>
    <cacheField name="date diff segment" numFmtId="0">
      <sharedItems count="3">
        <s v="20 to 30"/>
        <s v="0 to 10"/>
        <s v="10 to 20"/>
      </sharedItems>
    </cacheField>
    <cacheField name="Average_sales_per_customer" numFmtId="0" formula=" SUM(sales)/number_of_customer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0"/>
    <n v="1"/>
    <n v="218"/>
    <n v="106"/>
    <n v="2"/>
    <n v="212"/>
    <n v="1"/>
    <x v="0"/>
    <x v="0"/>
    <x v="0"/>
    <s v="orange"/>
    <n v="105"/>
    <n v="44"/>
    <n v="4620"/>
    <n v="64"/>
    <n v="30811"/>
    <d v="2021-08-30T00:00:00"/>
    <d v="2021-09-24T00:00:00"/>
    <s v="Annabella Devote"/>
    <s v="Genderfluid"/>
    <n v="75"/>
    <s v="4927 Alice MeadowApt. 960"/>
    <n v="7787"/>
    <s v="Sanfordborough"/>
    <x v="0"/>
    <s v="Australia"/>
    <x v="0"/>
    <x v="0"/>
  </r>
  <r>
    <n v="1"/>
    <n v="1"/>
    <n v="481"/>
    <n v="118"/>
    <n v="1"/>
    <n v="118"/>
    <n v="1"/>
    <x v="1"/>
    <x v="1"/>
    <x v="1"/>
    <s v="indigo"/>
    <n v="110"/>
    <n v="62"/>
    <n v="6820"/>
    <n v="64"/>
    <n v="30811"/>
    <d v="2021-08-30T00:00:00"/>
    <d v="2021-09-24T00:00:00"/>
    <s v="Annabella Devote"/>
    <s v="Genderfluid"/>
    <n v="75"/>
    <s v="4927 Alice MeadowApt. 960"/>
    <n v="7787"/>
    <s v="Sanfordborough"/>
    <x v="0"/>
    <s v="Australia"/>
    <x v="0"/>
    <x v="0"/>
  </r>
  <r>
    <n v="2"/>
    <n v="1"/>
    <n v="2"/>
    <n v="96"/>
    <n v="3"/>
    <n v="288"/>
    <n v="1"/>
    <x v="0"/>
    <x v="2"/>
    <x v="2"/>
    <s v="red"/>
    <n v="114"/>
    <n v="54"/>
    <n v="6156"/>
    <n v="64"/>
    <n v="30811"/>
    <d v="2021-08-30T00:00:00"/>
    <d v="2021-09-24T00:00:00"/>
    <s v="Annabella Devote"/>
    <s v="Genderfluid"/>
    <n v="75"/>
    <s v="4927 Alice MeadowApt. 960"/>
    <n v="7787"/>
    <s v="Sanfordborough"/>
    <x v="0"/>
    <s v="Australia"/>
    <x v="0"/>
    <x v="0"/>
  </r>
  <r>
    <n v="3"/>
    <n v="1"/>
    <n v="1002"/>
    <n v="106"/>
    <n v="2"/>
    <n v="212"/>
    <n v="1"/>
    <x v="2"/>
    <x v="3"/>
    <x v="2"/>
    <s v="blue"/>
    <n v="111"/>
    <n v="52"/>
    <n v="5772"/>
    <n v="64"/>
    <n v="30811"/>
    <d v="2021-08-30T00:00:00"/>
    <d v="2021-09-24T00:00:00"/>
    <s v="Annabella Devote"/>
    <s v="Genderfluid"/>
    <n v="75"/>
    <s v="4927 Alice MeadowApt. 960"/>
    <n v="7787"/>
    <s v="Sanfordborough"/>
    <x v="0"/>
    <s v="Australia"/>
    <x v="0"/>
    <x v="0"/>
  </r>
  <r>
    <n v="4"/>
    <n v="1"/>
    <n v="691"/>
    <n v="113"/>
    <n v="3"/>
    <n v="339"/>
    <n v="1"/>
    <x v="1"/>
    <x v="4"/>
    <x v="1"/>
    <s v="indigo"/>
    <n v="119"/>
    <n v="53"/>
    <n v="6307"/>
    <n v="64"/>
    <n v="30811"/>
    <d v="2021-08-30T00:00:00"/>
    <d v="2021-09-24T00:00:00"/>
    <s v="Annabella Devote"/>
    <s v="Genderfluid"/>
    <n v="75"/>
    <s v="4927 Alice MeadowApt. 960"/>
    <n v="7787"/>
    <s v="Sanfordborough"/>
    <x v="0"/>
    <s v="Australia"/>
    <x v="0"/>
    <x v="0"/>
  </r>
  <r>
    <n v="5"/>
    <n v="1"/>
    <n v="981"/>
    <n v="106"/>
    <n v="3"/>
    <n v="318"/>
    <n v="1"/>
    <x v="2"/>
    <x v="3"/>
    <x v="1"/>
    <s v="red"/>
    <n v="111"/>
    <n v="65"/>
    <n v="7215"/>
    <n v="64"/>
    <n v="30811"/>
    <d v="2021-08-30T00:00:00"/>
    <d v="2021-09-24T00:00:00"/>
    <s v="Annabella Devote"/>
    <s v="Genderfluid"/>
    <n v="75"/>
    <s v="4927 Alice MeadowApt. 960"/>
    <n v="7787"/>
    <s v="Sanfordborough"/>
    <x v="0"/>
    <s v="Australia"/>
    <x v="0"/>
    <x v="0"/>
  </r>
  <r>
    <n v="6"/>
    <n v="2"/>
    <n v="915"/>
    <n v="96"/>
    <n v="1"/>
    <n v="96"/>
    <n v="1"/>
    <x v="2"/>
    <x v="5"/>
    <x v="3"/>
    <s v="orange"/>
    <n v="104"/>
    <n v="41"/>
    <n v="4264"/>
    <n v="473"/>
    <n v="50490"/>
    <d v="2021-02-03T00:00:00"/>
    <d v="2021-02-13T00:00:00"/>
    <s v="Lori Briars"/>
    <s v="Male"/>
    <n v="61"/>
    <s v="531 Schmitt BoulevardApt. 010"/>
    <n v="1744"/>
    <s v="Annaton"/>
    <x v="0"/>
    <s v="Australia"/>
    <x v="1"/>
    <x v="1"/>
  </r>
  <r>
    <n v="7"/>
    <n v="2"/>
    <n v="686"/>
    <n v="113"/>
    <n v="1"/>
    <n v="113"/>
    <n v="1"/>
    <x v="1"/>
    <x v="4"/>
    <x v="1"/>
    <s v="blue"/>
    <n v="119"/>
    <n v="72"/>
    <n v="8568"/>
    <n v="473"/>
    <n v="50490"/>
    <d v="2021-02-03T00:00:00"/>
    <d v="2021-02-13T00:00:00"/>
    <s v="Lori Briars"/>
    <s v="Male"/>
    <n v="61"/>
    <s v="531 Schmitt BoulevardApt. 010"/>
    <n v="1744"/>
    <s v="Annaton"/>
    <x v="0"/>
    <s v="Australia"/>
    <x v="1"/>
    <x v="1"/>
  </r>
  <r>
    <n v="8"/>
    <n v="2"/>
    <n v="1091"/>
    <n v="115"/>
    <n v="3"/>
    <n v="345"/>
    <n v="1"/>
    <x v="2"/>
    <x v="6"/>
    <x v="1"/>
    <s v="orange"/>
    <n v="99"/>
    <n v="78"/>
    <n v="7722"/>
    <n v="473"/>
    <n v="50490"/>
    <d v="2021-02-03T00:00:00"/>
    <d v="2021-02-13T00:00:00"/>
    <s v="Lori Briars"/>
    <s v="Male"/>
    <n v="61"/>
    <s v="531 Schmitt BoulevardApt. 010"/>
    <n v="1744"/>
    <s v="Annaton"/>
    <x v="0"/>
    <s v="Australia"/>
    <x v="1"/>
    <x v="1"/>
  </r>
  <r>
    <n v="9"/>
    <n v="2"/>
    <n v="1196"/>
    <n v="105"/>
    <n v="1"/>
    <n v="105"/>
    <n v="1"/>
    <x v="2"/>
    <x v="7"/>
    <x v="1"/>
    <s v="orange"/>
    <n v="90"/>
    <n v="72"/>
    <n v="6480"/>
    <n v="473"/>
    <n v="50490"/>
    <d v="2021-02-03T00:00:00"/>
    <d v="2021-02-13T00:00:00"/>
    <s v="Lori Briars"/>
    <s v="Male"/>
    <n v="61"/>
    <s v="531 Schmitt BoulevardApt. 010"/>
    <n v="1744"/>
    <s v="Annaton"/>
    <x v="0"/>
    <s v="Australia"/>
    <x v="1"/>
    <x v="1"/>
  </r>
  <r>
    <n v="10"/>
    <n v="2"/>
    <n v="157"/>
    <n v="91"/>
    <n v="3"/>
    <n v="273"/>
    <n v="1"/>
    <x v="0"/>
    <x v="8"/>
    <x v="2"/>
    <s v="green"/>
    <n v="116"/>
    <n v="42"/>
    <n v="4872"/>
    <n v="473"/>
    <n v="50490"/>
    <d v="2021-02-03T00:00:00"/>
    <d v="2021-02-13T00:00:00"/>
    <s v="Lori Briars"/>
    <s v="Male"/>
    <n v="61"/>
    <s v="531 Schmitt BoulevardApt. 010"/>
    <n v="1744"/>
    <s v="Annaton"/>
    <x v="0"/>
    <s v="Australia"/>
    <x v="1"/>
    <x v="1"/>
  </r>
  <r>
    <n v="11"/>
    <n v="2"/>
    <n v="1174"/>
    <n v="99"/>
    <n v="2"/>
    <n v="198"/>
    <n v="1"/>
    <x v="2"/>
    <x v="9"/>
    <x v="4"/>
    <s v="green"/>
    <n v="98"/>
    <n v="78"/>
    <n v="7644"/>
    <n v="473"/>
    <n v="50490"/>
    <d v="2021-02-03T00:00:00"/>
    <d v="2021-02-13T00:00:00"/>
    <s v="Lori Briars"/>
    <s v="Male"/>
    <n v="61"/>
    <s v="531 Schmitt BoulevardApt. 010"/>
    <n v="1744"/>
    <s v="Annaton"/>
    <x v="0"/>
    <s v="Australia"/>
    <x v="1"/>
    <x v="1"/>
  </r>
  <r>
    <n v="12"/>
    <n v="3"/>
    <n v="54"/>
    <n v="104"/>
    <n v="1"/>
    <n v="104"/>
    <n v="1"/>
    <x v="0"/>
    <x v="10"/>
    <x v="4"/>
    <s v="green"/>
    <n v="119"/>
    <n v="52"/>
    <n v="6188"/>
    <n v="774"/>
    <n v="46763"/>
    <d v="2021-10-08T00:00:00"/>
    <d v="2021-11-03T00:00:00"/>
    <s v="Ellynn Korba"/>
    <s v="Genderqueer"/>
    <n v="34"/>
    <s v="2096 Wilson MewsApt. 714"/>
    <n v="8590"/>
    <s v="West Jonathanshire"/>
    <x v="1"/>
    <s v="Australia"/>
    <x v="2"/>
    <x v="0"/>
  </r>
  <r>
    <n v="13"/>
    <n v="3"/>
    <n v="6"/>
    <n v="96"/>
    <n v="2"/>
    <n v="192"/>
    <n v="1"/>
    <x v="0"/>
    <x v="2"/>
    <x v="1"/>
    <s v="orange"/>
    <n v="114"/>
    <n v="72"/>
    <n v="8208"/>
    <n v="774"/>
    <n v="46763"/>
    <d v="2021-10-08T00:00:00"/>
    <d v="2021-11-03T00:00:00"/>
    <s v="Ellynn Korba"/>
    <s v="Genderqueer"/>
    <n v="34"/>
    <s v="2096 Wilson MewsApt. 714"/>
    <n v="8590"/>
    <s v="West Jonathanshire"/>
    <x v="1"/>
    <s v="Australia"/>
    <x v="2"/>
    <x v="0"/>
  </r>
  <r>
    <n v="14"/>
    <n v="3"/>
    <n v="1010"/>
    <n v="106"/>
    <n v="2"/>
    <n v="212"/>
    <n v="1"/>
    <x v="2"/>
    <x v="3"/>
    <x v="3"/>
    <s v="violet"/>
    <n v="111"/>
    <n v="80"/>
    <n v="8880"/>
    <n v="774"/>
    <n v="46763"/>
    <d v="2021-10-08T00:00:00"/>
    <d v="2021-11-03T00:00:00"/>
    <s v="Ellynn Korba"/>
    <s v="Genderqueer"/>
    <n v="34"/>
    <s v="2096 Wilson MewsApt. 714"/>
    <n v="8590"/>
    <s v="West Jonathanshire"/>
    <x v="1"/>
    <s v="Australia"/>
    <x v="2"/>
    <x v="0"/>
  </r>
  <r>
    <n v="15"/>
    <n v="4"/>
    <n v="1033"/>
    <n v="90"/>
    <n v="1"/>
    <n v="90"/>
    <n v="1"/>
    <x v="2"/>
    <x v="11"/>
    <x v="0"/>
    <s v="green"/>
    <n v="95"/>
    <n v="62"/>
    <n v="5890"/>
    <n v="433"/>
    <n v="39782"/>
    <d v="2021-05-06T00:00:00"/>
    <d v="2021-05-19T00:00:00"/>
    <s v="Candis Roswarne"/>
    <s v="Non-binary"/>
    <n v="46"/>
    <s v="5777 Mayer PassApt. 881"/>
    <n v="9728"/>
    <s v="West Michaelport"/>
    <x v="1"/>
    <s v="Australia"/>
    <x v="3"/>
    <x v="2"/>
  </r>
  <r>
    <n v="16"/>
    <n v="4"/>
    <n v="1184"/>
    <n v="99"/>
    <n v="3"/>
    <n v="297"/>
    <n v="1"/>
    <x v="2"/>
    <x v="9"/>
    <x v="4"/>
    <s v="indigo"/>
    <n v="98"/>
    <n v="57"/>
    <n v="5586"/>
    <n v="433"/>
    <n v="39782"/>
    <d v="2021-05-06T00:00:00"/>
    <d v="2021-05-19T00:00:00"/>
    <s v="Candis Roswarne"/>
    <s v="Non-binary"/>
    <n v="46"/>
    <s v="5777 Mayer PassApt. 881"/>
    <n v="9728"/>
    <s v="West Michaelport"/>
    <x v="1"/>
    <s v="Australia"/>
    <x v="3"/>
    <x v="2"/>
  </r>
  <r>
    <n v="17"/>
    <n v="4"/>
    <n v="769"/>
    <n v="109"/>
    <n v="1"/>
    <n v="109"/>
    <n v="1"/>
    <x v="1"/>
    <x v="12"/>
    <x v="4"/>
    <s v="violet"/>
    <n v="102"/>
    <n v="42"/>
    <n v="4284"/>
    <n v="433"/>
    <n v="39782"/>
    <d v="2021-05-06T00:00:00"/>
    <d v="2021-05-19T00:00:00"/>
    <s v="Candis Roswarne"/>
    <s v="Non-binary"/>
    <n v="46"/>
    <s v="5777 Mayer PassApt. 881"/>
    <n v="9728"/>
    <s v="West Michaelport"/>
    <x v="1"/>
    <s v="Australia"/>
    <x v="3"/>
    <x v="2"/>
  </r>
  <r>
    <n v="18"/>
    <n v="4"/>
    <n v="923"/>
    <n v="96"/>
    <n v="3"/>
    <n v="288"/>
    <n v="1"/>
    <x v="2"/>
    <x v="5"/>
    <x v="0"/>
    <s v="yellow"/>
    <n v="104"/>
    <n v="68"/>
    <n v="7072"/>
    <n v="433"/>
    <n v="39782"/>
    <d v="2021-05-06T00:00:00"/>
    <d v="2021-05-19T00:00:00"/>
    <s v="Candis Roswarne"/>
    <s v="Non-binary"/>
    <n v="46"/>
    <s v="5777 Mayer PassApt. 881"/>
    <n v="9728"/>
    <s v="West Michaelport"/>
    <x v="1"/>
    <s v="Australia"/>
    <x v="3"/>
    <x v="2"/>
  </r>
  <r>
    <n v="19"/>
    <n v="4"/>
    <n v="12"/>
    <n v="96"/>
    <n v="2"/>
    <n v="192"/>
    <n v="1"/>
    <x v="0"/>
    <x v="2"/>
    <x v="2"/>
    <s v="yellow"/>
    <n v="114"/>
    <n v="56"/>
    <n v="6384"/>
    <n v="433"/>
    <n v="39782"/>
    <d v="2021-05-06T00:00:00"/>
    <d v="2021-05-19T00:00:00"/>
    <s v="Candis Roswarne"/>
    <s v="Non-binary"/>
    <n v="46"/>
    <s v="5777 Mayer PassApt. 881"/>
    <n v="9728"/>
    <s v="West Michaelport"/>
    <x v="1"/>
    <s v="Australia"/>
    <x v="3"/>
    <x v="2"/>
  </r>
  <r>
    <n v="20"/>
    <n v="5"/>
    <n v="148"/>
    <n v="91"/>
    <n v="2"/>
    <n v="182"/>
    <n v="1"/>
    <x v="0"/>
    <x v="8"/>
    <x v="0"/>
    <s v="orange"/>
    <n v="116"/>
    <n v="73"/>
    <n v="8468"/>
    <n v="441"/>
    <n v="14719"/>
    <d v="2021-03-23T00:00:00"/>
    <d v="2021-03-24T00:00:00"/>
    <s v="Artemas Vasilischev"/>
    <s v="Bigender"/>
    <n v="53"/>
    <s v="33 Richards JunctionApt. 478"/>
    <n v="7650"/>
    <s v="South Rileyview"/>
    <x v="2"/>
    <s v="Australia"/>
    <x v="4"/>
    <x v="1"/>
  </r>
  <r>
    <n v="21"/>
    <n v="5"/>
    <n v="475"/>
    <n v="118"/>
    <n v="2"/>
    <n v="236"/>
    <n v="1"/>
    <x v="1"/>
    <x v="1"/>
    <x v="3"/>
    <s v="blue"/>
    <n v="110"/>
    <n v="57"/>
    <n v="6270"/>
    <n v="441"/>
    <n v="14719"/>
    <d v="2021-03-23T00:00:00"/>
    <d v="2021-03-24T00:00:00"/>
    <s v="Artemas Vasilischev"/>
    <s v="Bigender"/>
    <n v="53"/>
    <s v="33 Richards JunctionApt. 478"/>
    <n v="7650"/>
    <s v="South Rileyview"/>
    <x v="2"/>
    <s v="Australia"/>
    <x v="4"/>
    <x v="1"/>
  </r>
  <r>
    <n v="22"/>
    <n v="5"/>
    <n v="1"/>
    <n v="96"/>
    <n v="3"/>
    <n v="288"/>
    <n v="1"/>
    <x v="0"/>
    <x v="2"/>
    <x v="1"/>
    <s v="red"/>
    <n v="114"/>
    <n v="53"/>
    <n v="6042"/>
    <n v="441"/>
    <n v="14719"/>
    <d v="2021-03-23T00:00:00"/>
    <d v="2021-03-24T00:00:00"/>
    <s v="Artemas Vasilischev"/>
    <s v="Bigender"/>
    <n v="53"/>
    <s v="33 Richards JunctionApt. 478"/>
    <n v="7650"/>
    <s v="South Rileyview"/>
    <x v="2"/>
    <s v="Australia"/>
    <x v="4"/>
    <x v="1"/>
  </r>
  <r>
    <n v="23"/>
    <n v="5"/>
    <n v="830"/>
    <n v="117"/>
    <n v="3"/>
    <n v="351"/>
    <n v="1"/>
    <x v="1"/>
    <x v="13"/>
    <x v="3"/>
    <s v="indigo"/>
    <n v="95"/>
    <n v="68"/>
    <n v="6460"/>
    <n v="441"/>
    <n v="14719"/>
    <d v="2021-03-23T00:00:00"/>
    <d v="2021-03-24T00:00:00"/>
    <s v="Artemas Vasilischev"/>
    <s v="Bigender"/>
    <n v="53"/>
    <s v="33 Richards JunctionApt. 478"/>
    <n v="7650"/>
    <s v="South Rileyview"/>
    <x v="2"/>
    <s v="Australia"/>
    <x v="4"/>
    <x v="1"/>
  </r>
  <r>
    <n v="24"/>
    <n v="5"/>
    <n v="1209"/>
    <n v="105"/>
    <n v="3"/>
    <n v="315"/>
    <n v="1"/>
    <x v="2"/>
    <x v="7"/>
    <x v="4"/>
    <s v="green"/>
    <n v="90"/>
    <n v="55"/>
    <n v="4950"/>
    <n v="441"/>
    <n v="14719"/>
    <d v="2021-03-23T00:00:00"/>
    <d v="2021-03-24T00:00:00"/>
    <s v="Artemas Vasilischev"/>
    <s v="Bigender"/>
    <n v="53"/>
    <s v="33 Richards JunctionApt. 478"/>
    <n v="7650"/>
    <s v="South Rileyview"/>
    <x v="2"/>
    <s v="Australia"/>
    <x v="4"/>
    <x v="1"/>
  </r>
  <r>
    <n v="25"/>
    <n v="5"/>
    <n v="635"/>
    <n v="93"/>
    <n v="3"/>
    <n v="279"/>
    <n v="1"/>
    <x v="1"/>
    <x v="14"/>
    <x v="3"/>
    <s v="orange"/>
    <n v="115"/>
    <n v="42"/>
    <n v="4830"/>
    <n v="441"/>
    <n v="14719"/>
    <d v="2021-03-23T00:00:00"/>
    <d v="2021-03-24T00:00:00"/>
    <s v="Artemas Vasilischev"/>
    <s v="Bigender"/>
    <n v="53"/>
    <s v="33 Richards JunctionApt. 478"/>
    <n v="7650"/>
    <s v="South Rileyview"/>
    <x v="2"/>
    <s v="Australia"/>
    <x v="4"/>
    <x v="1"/>
  </r>
  <r>
    <n v="26"/>
    <n v="5"/>
    <n v="639"/>
    <n v="93"/>
    <n v="3"/>
    <n v="279"/>
    <n v="1"/>
    <x v="1"/>
    <x v="14"/>
    <x v="4"/>
    <s v="orange"/>
    <n v="115"/>
    <n v="46"/>
    <n v="5290"/>
    <n v="441"/>
    <n v="14719"/>
    <d v="2021-03-23T00:00:00"/>
    <d v="2021-03-24T00:00:00"/>
    <s v="Artemas Vasilischev"/>
    <s v="Bigender"/>
    <n v="53"/>
    <s v="33 Richards JunctionApt. 478"/>
    <n v="7650"/>
    <s v="South Rileyview"/>
    <x v="2"/>
    <s v="Australia"/>
    <x v="4"/>
    <x v="1"/>
  </r>
  <r>
    <n v="27"/>
    <n v="5"/>
    <n v="695"/>
    <n v="113"/>
    <n v="1"/>
    <n v="113"/>
    <n v="1"/>
    <x v="1"/>
    <x v="4"/>
    <x v="3"/>
    <s v="violet"/>
    <n v="119"/>
    <n v="59"/>
    <n v="7021"/>
    <n v="441"/>
    <n v="14719"/>
    <d v="2021-03-23T00:00:00"/>
    <d v="2021-03-24T00:00:00"/>
    <s v="Artemas Vasilischev"/>
    <s v="Bigender"/>
    <n v="53"/>
    <s v="33 Richards JunctionApt. 478"/>
    <n v="7650"/>
    <s v="South Rileyview"/>
    <x v="2"/>
    <s v="Australia"/>
    <x v="4"/>
    <x v="1"/>
  </r>
  <r>
    <n v="28"/>
    <n v="6"/>
    <n v="38"/>
    <n v="104"/>
    <n v="2"/>
    <n v="208"/>
    <n v="1"/>
    <x v="0"/>
    <x v="10"/>
    <x v="0"/>
    <s v="red"/>
    <n v="119"/>
    <n v="79"/>
    <n v="9401"/>
    <n v="800"/>
    <n v="16197"/>
    <d v="2021-09-09T00:00:00"/>
    <d v="2021-10-05T00:00:00"/>
    <s v="Katusha Ceney"/>
    <s v="Bigender"/>
    <n v="49"/>
    <s v="3570 Sarah AvenueApt. 092"/>
    <n v="4505"/>
    <s v="Daughertyport"/>
    <x v="3"/>
    <s v="Australia"/>
    <x v="5"/>
    <x v="0"/>
  </r>
  <r>
    <n v="29"/>
    <n v="6"/>
    <n v="473"/>
    <n v="118"/>
    <n v="2"/>
    <n v="236"/>
    <n v="1"/>
    <x v="1"/>
    <x v="1"/>
    <x v="0"/>
    <s v="green"/>
    <n v="110"/>
    <n v="43"/>
    <n v="4730"/>
    <n v="800"/>
    <n v="16197"/>
    <d v="2021-09-09T00:00:00"/>
    <d v="2021-10-05T00:00:00"/>
    <s v="Katusha Ceney"/>
    <s v="Bigender"/>
    <n v="49"/>
    <s v="3570 Sarah AvenueApt. 092"/>
    <n v="4505"/>
    <s v="Daughertyport"/>
    <x v="3"/>
    <s v="Australia"/>
    <x v="5"/>
    <x v="0"/>
  </r>
  <r>
    <n v="30"/>
    <n v="6"/>
    <n v="242"/>
    <n v="106"/>
    <n v="1"/>
    <n v="106"/>
    <n v="1"/>
    <x v="0"/>
    <x v="0"/>
    <x v="2"/>
    <s v="violet"/>
    <n v="105"/>
    <n v="72"/>
    <n v="7560"/>
    <n v="800"/>
    <n v="16197"/>
    <d v="2021-09-09T00:00:00"/>
    <d v="2021-10-05T00:00:00"/>
    <s v="Katusha Ceney"/>
    <s v="Bigender"/>
    <n v="49"/>
    <s v="3570 Sarah AvenueApt. 092"/>
    <n v="4505"/>
    <s v="Daughertyport"/>
    <x v="3"/>
    <s v="Australia"/>
    <x v="5"/>
    <x v="0"/>
  </r>
  <r>
    <n v="31"/>
    <n v="6"/>
    <n v="804"/>
    <n v="91"/>
    <n v="2"/>
    <n v="182"/>
    <n v="1"/>
    <x v="1"/>
    <x v="15"/>
    <x v="4"/>
    <s v="violet"/>
    <n v="114"/>
    <n v="69"/>
    <n v="7866"/>
    <n v="800"/>
    <n v="16197"/>
    <d v="2021-09-09T00:00:00"/>
    <d v="2021-10-05T00:00:00"/>
    <s v="Katusha Ceney"/>
    <s v="Bigender"/>
    <n v="49"/>
    <s v="3570 Sarah AvenueApt. 092"/>
    <n v="4505"/>
    <s v="Daughertyport"/>
    <x v="3"/>
    <s v="Australia"/>
    <x v="5"/>
    <x v="0"/>
  </r>
  <r>
    <n v="32"/>
    <n v="7"/>
    <n v="850"/>
    <n v="113"/>
    <n v="2"/>
    <n v="226"/>
    <n v="1"/>
    <x v="2"/>
    <x v="16"/>
    <x v="3"/>
    <s v="yellow"/>
    <n v="100"/>
    <n v="41"/>
    <n v="4100"/>
    <n v="626"/>
    <n v="37666"/>
    <d v="2021-04-05T00:00:00"/>
    <d v="2021-04-11T00:00:00"/>
    <s v="Tann Scothron"/>
    <s v="Genderqueer"/>
    <n v="64"/>
    <s v="72 Hunter Station StApt. 220"/>
    <n v="1807"/>
    <s v="Walterstad"/>
    <x v="4"/>
    <s v="Australia"/>
    <x v="6"/>
    <x v="1"/>
  </r>
  <r>
    <n v="33"/>
    <n v="7"/>
    <n v="1162"/>
    <n v="99"/>
    <n v="3"/>
    <n v="297"/>
    <n v="1"/>
    <x v="2"/>
    <x v="9"/>
    <x v="2"/>
    <s v="orange"/>
    <n v="98"/>
    <n v="69"/>
    <n v="6762"/>
    <n v="626"/>
    <n v="37666"/>
    <d v="2021-04-05T00:00:00"/>
    <d v="2021-04-11T00:00:00"/>
    <s v="Tann Scothron"/>
    <s v="Genderqueer"/>
    <n v="64"/>
    <s v="72 Hunter Station StApt. 220"/>
    <n v="1807"/>
    <s v="Walterstad"/>
    <x v="4"/>
    <s v="Australia"/>
    <x v="6"/>
    <x v="1"/>
  </r>
  <r>
    <n v="34"/>
    <n v="8"/>
    <n v="765"/>
    <n v="109"/>
    <n v="1"/>
    <n v="109"/>
    <n v="1"/>
    <x v="1"/>
    <x v="12"/>
    <x v="3"/>
    <s v="violet"/>
    <n v="102"/>
    <n v="54"/>
    <n v="5508"/>
    <n v="58"/>
    <n v="28484"/>
    <d v="2021-04-12T00:00:00"/>
    <d v="2021-05-01T00:00:00"/>
    <s v="Aurie Margett"/>
    <s v="Agender"/>
    <n v="39"/>
    <s v="260 Lily PassSuite 549"/>
    <n v="2783"/>
    <s v="Amelieburgh"/>
    <x v="4"/>
    <s v="Australia"/>
    <x v="6"/>
    <x v="2"/>
  </r>
  <r>
    <n v="35"/>
    <n v="8"/>
    <n v="256"/>
    <n v="95"/>
    <n v="2"/>
    <n v="190"/>
    <n v="1"/>
    <x v="0"/>
    <x v="17"/>
    <x v="1"/>
    <s v="yellow"/>
    <n v="117"/>
    <n v="77"/>
    <n v="9009"/>
    <n v="58"/>
    <n v="28484"/>
    <d v="2021-04-12T00:00:00"/>
    <d v="2021-05-01T00:00:00"/>
    <s v="Aurie Margett"/>
    <s v="Agender"/>
    <n v="39"/>
    <s v="260 Lily PassSuite 549"/>
    <n v="2783"/>
    <s v="Amelieburgh"/>
    <x v="4"/>
    <s v="Australia"/>
    <x v="6"/>
    <x v="2"/>
  </r>
  <r>
    <n v="36"/>
    <n v="9"/>
    <n v="203"/>
    <n v="98"/>
    <n v="1"/>
    <n v="98"/>
    <n v="1"/>
    <x v="0"/>
    <x v="18"/>
    <x v="0"/>
    <s v="indigo"/>
    <n v="112"/>
    <n v="72"/>
    <n v="8064"/>
    <n v="852"/>
    <n v="12896"/>
    <d v="2021-05-01T00:00:00"/>
    <d v="2021-05-11T00:00:00"/>
    <s v="Lucas Cromly"/>
    <s v="Polygender"/>
    <n v="67"/>
    <s v="079 Chase MallApt. 902"/>
    <n v="8460"/>
    <s v="O'connertown"/>
    <x v="1"/>
    <s v="Australia"/>
    <x v="3"/>
    <x v="1"/>
  </r>
  <r>
    <n v="37"/>
    <n v="9"/>
    <n v="486"/>
    <n v="118"/>
    <n v="2"/>
    <n v="236"/>
    <n v="1"/>
    <x v="1"/>
    <x v="1"/>
    <x v="1"/>
    <s v="violet"/>
    <n v="110"/>
    <n v="46"/>
    <n v="5060"/>
    <n v="852"/>
    <n v="12896"/>
    <d v="2021-05-01T00:00:00"/>
    <d v="2021-05-11T00:00:00"/>
    <s v="Lucas Cromly"/>
    <s v="Polygender"/>
    <n v="67"/>
    <s v="079 Chase MallApt. 902"/>
    <n v="8460"/>
    <s v="O'connertown"/>
    <x v="1"/>
    <s v="Australia"/>
    <x v="3"/>
    <x v="1"/>
  </r>
  <r>
    <n v="38"/>
    <n v="9"/>
    <n v="708"/>
    <n v="119"/>
    <n v="1"/>
    <n v="119"/>
    <n v="1"/>
    <x v="1"/>
    <x v="19"/>
    <x v="0"/>
    <s v="orange"/>
    <n v="112"/>
    <n v="70"/>
    <n v="7840"/>
    <n v="852"/>
    <n v="12896"/>
    <d v="2021-05-01T00:00:00"/>
    <d v="2021-05-11T00:00:00"/>
    <s v="Lucas Cromly"/>
    <s v="Polygender"/>
    <n v="67"/>
    <s v="079 Chase MallApt. 902"/>
    <n v="8460"/>
    <s v="O'connertown"/>
    <x v="1"/>
    <s v="Australia"/>
    <x v="3"/>
    <x v="1"/>
  </r>
  <r>
    <n v="39"/>
    <n v="9"/>
    <n v="1040"/>
    <n v="90"/>
    <n v="2"/>
    <n v="180"/>
    <n v="1"/>
    <x v="2"/>
    <x v="11"/>
    <x v="3"/>
    <s v="indigo"/>
    <n v="95"/>
    <n v="60"/>
    <n v="5700"/>
    <n v="852"/>
    <n v="12896"/>
    <d v="2021-05-01T00:00:00"/>
    <d v="2021-05-11T00:00:00"/>
    <s v="Lucas Cromly"/>
    <s v="Polygender"/>
    <n v="67"/>
    <s v="079 Chase MallApt. 902"/>
    <n v="8460"/>
    <s v="O'connertown"/>
    <x v="1"/>
    <s v="Australia"/>
    <x v="3"/>
    <x v="1"/>
  </r>
  <r>
    <n v="40"/>
    <n v="9"/>
    <n v="917"/>
    <n v="96"/>
    <n v="3"/>
    <n v="288"/>
    <n v="1"/>
    <x v="2"/>
    <x v="5"/>
    <x v="2"/>
    <s v="orange"/>
    <n v="104"/>
    <n v="76"/>
    <n v="7904"/>
    <n v="852"/>
    <n v="12896"/>
    <d v="2021-05-01T00:00:00"/>
    <d v="2021-05-11T00:00:00"/>
    <s v="Lucas Cromly"/>
    <s v="Polygender"/>
    <n v="67"/>
    <s v="079 Chase MallApt. 902"/>
    <n v="8460"/>
    <s v="O'connertown"/>
    <x v="1"/>
    <s v="Australia"/>
    <x v="3"/>
    <x v="1"/>
  </r>
  <r>
    <n v="41"/>
    <n v="9"/>
    <n v="1061"/>
    <n v="93"/>
    <n v="2"/>
    <n v="186"/>
    <n v="1"/>
    <x v="2"/>
    <x v="20"/>
    <x v="1"/>
    <s v="yellow"/>
    <n v="94"/>
    <n v="76"/>
    <n v="7144"/>
    <n v="852"/>
    <n v="12896"/>
    <d v="2021-05-01T00:00:00"/>
    <d v="2021-05-11T00:00:00"/>
    <s v="Lucas Cromly"/>
    <s v="Polygender"/>
    <n v="67"/>
    <s v="079 Chase MallApt. 902"/>
    <n v="8460"/>
    <s v="O'connertown"/>
    <x v="1"/>
    <s v="Australia"/>
    <x v="3"/>
    <x v="1"/>
  </r>
  <r>
    <n v="42"/>
    <n v="9"/>
    <n v="35"/>
    <n v="104"/>
    <n v="2"/>
    <n v="208"/>
    <n v="1"/>
    <x v="0"/>
    <x v="10"/>
    <x v="3"/>
    <s v="red"/>
    <n v="119"/>
    <n v="63"/>
    <n v="7497"/>
    <n v="852"/>
    <n v="12896"/>
    <d v="2021-05-01T00:00:00"/>
    <d v="2021-05-11T00:00:00"/>
    <s v="Lucas Cromly"/>
    <s v="Polygender"/>
    <n v="67"/>
    <s v="079 Chase MallApt. 902"/>
    <n v="8460"/>
    <s v="O'connertown"/>
    <x v="1"/>
    <s v="Australia"/>
    <x v="3"/>
    <x v="1"/>
  </r>
  <r>
    <n v="43"/>
    <n v="10"/>
    <n v="325"/>
    <n v="109"/>
    <n v="3"/>
    <n v="327"/>
    <n v="1"/>
    <x v="0"/>
    <x v="21"/>
    <x v="3"/>
    <s v="yellow"/>
    <n v="108"/>
    <n v="45"/>
    <n v="4860"/>
    <n v="659"/>
    <n v="21922"/>
    <d v="2021-10-15T00:00:00"/>
    <d v="2021-10-16T00:00:00"/>
    <s v="Ira Dafforne"/>
    <s v="Non-binary"/>
    <n v="57"/>
    <s v="14 O'neill View RdApt. 908"/>
    <n v="9653"/>
    <s v="Sophiemouth"/>
    <x v="1"/>
    <s v="Australia"/>
    <x v="2"/>
    <x v="1"/>
  </r>
  <r>
    <n v="44"/>
    <n v="10"/>
    <n v="860"/>
    <n v="113"/>
    <n v="2"/>
    <n v="226"/>
    <n v="1"/>
    <x v="2"/>
    <x v="16"/>
    <x v="3"/>
    <s v="blue"/>
    <n v="100"/>
    <n v="69"/>
    <n v="6900"/>
    <n v="659"/>
    <n v="21922"/>
    <d v="2021-10-15T00:00:00"/>
    <d v="2021-10-16T00:00:00"/>
    <s v="Ira Dafforne"/>
    <s v="Non-binary"/>
    <n v="57"/>
    <s v="14 O'neill View RdApt. 908"/>
    <n v="9653"/>
    <s v="Sophiemouth"/>
    <x v="1"/>
    <s v="Australia"/>
    <x v="2"/>
    <x v="1"/>
  </r>
  <r>
    <n v="45"/>
    <n v="10"/>
    <n v="426"/>
    <n v="107"/>
    <n v="3"/>
    <n v="321"/>
    <n v="1"/>
    <x v="1"/>
    <x v="22"/>
    <x v="1"/>
    <s v="orange"/>
    <n v="92"/>
    <n v="51"/>
    <n v="4692"/>
    <n v="659"/>
    <n v="21922"/>
    <d v="2021-10-15T00:00:00"/>
    <d v="2021-10-16T00:00:00"/>
    <s v="Ira Dafforne"/>
    <s v="Non-binary"/>
    <n v="57"/>
    <s v="14 O'neill View RdApt. 908"/>
    <n v="9653"/>
    <s v="Sophiemouth"/>
    <x v="1"/>
    <s v="Australia"/>
    <x v="2"/>
    <x v="1"/>
  </r>
  <r>
    <n v="46"/>
    <n v="11"/>
    <n v="877"/>
    <n v="94"/>
    <n v="2"/>
    <n v="188"/>
    <n v="1"/>
    <x v="2"/>
    <x v="23"/>
    <x v="2"/>
    <s v="red"/>
    <n v="113"/>
    <n v="68"/>
    <n v="7684"/>
    <n v="785"/>
    <n v="36624"/>
    <d v="2021-06-15T00:00:00"/>
    <d v="2021-06-30T00:00:00"/>
    <s v="Jillana Blankau"/>
    <s v="Genderfluid"/>
    <n v="54"/>
    <s v="82 Beahan BoulevardSuite 281"/>
    <n v="2683"/>
    <s v="Port Adamburgh"/>
    <x v="5"/>
    <s v="Australia"/>
    <x v="7"/>
    <x v="2"/>
  </r>
  <r>
    <n v="47"/>
    <n v="11"/>
    <n v="780"/>
    <n v="91"/>
    <n v="3"/>
    <n v="273"/>
    <n v="1"/>
    <x v="1"/>
    <x v="15"/>
    <x v="3"/>
    <s v="yellow"/>
    <n v="114"/>
    <n v="65"/>
    <n v="7410"/>
    <n v="785"/>
    <n v="36624"/>
    <d v="2021-06-15T00:00:00"/>
    <d v="2021-06-30T00:00:00"/>
    <s v="Jillana Blankau"/>
    <s v="Genderfluid"/>
    <n v="54"/>
    <s v="82 Beahan BoulevardSuite 281"/>
    <n v="2683"/>
    <s v="Port Adamburgh"/>
    <x v="5"/>
    <s v="Australia"/>
    <x v="7"/>
    <x v="2"/>
  </r>
  <r>
    <n v="48"/>
    <n v="12"/>
    <n v="782"/>
    <n v="91"/>
    <n v="1"/>
    <n v="91"/>
    <n v="1"/>
    <x v="1"/>
    <x v="15"/>
    <x v="2"/>
    <s v="yellow"/>
    <n v="114"/>
    <n v="49"/>
    <n v="5586"/>
    <n v="120"/>
    <n v="55507"/>
    <d v="2021-06-30T00:00:00"/>
    <d v="2021-07-11T00:00:00"/>
    <s v="Didi Garton"/>
    <s v="Polygender"/>
    <n v="60"/>
    <s v="13 Ivy BoulevardSuite 234"/>
    <n v="3554"/>
    <s v="Carterbury"/>
    <x v="3"/>
    <s v="Australia"/>
    <x v="7"/>
    <x v="2"/>
  </r>
  <r>
    <n v="49"/>
    <n v="12"/>
    <n v="632"/>
    <n v="93"/>
    <n v="2"/>
    <n v="186"/>
    <n v="1"/>
    <x v="1"/>
    <x v="14"/>
    <x v="2"/>
    <s v="red"/>
    <n v="115"/>
    <n v="76"/>
    <n v="8740"/>
    <n v="120"/>
    <n v="55507"/>
    <d v="2021-06-30T00:00:00"/>
    <d v="2021-07-11T00:00:00"/>
    <s v="Didi Garton"/>
    <s v="Polygender"/>
    <n v="60"/>
    <s v="13 Ivy BoulevardSuite 234"/>
    <n v="3554"/>
    <s v="Carterbury"/>
    <x v="3"/>
    <s v="Australia"/>
    <x v="7"/>
    <x v="2"/>
  </r>
  <r>
    <n v="50"/>
    <n v="12"/>
    <n v="846"/>
    <n v="113"/>
    <n v="3"/>
    <n v="339"/>
    <n v="1"/>
    <x v="2"/>
    <x v="16"/>
    <x v="1"/>
    <s v="orange"/>
    <n v="100"/>
    <n v="58"/>
    <n v="5800"/>
    <n v="120"/>
    <n v="55507"/>
    <d v="2021-06-30T00:00:00"/>
    <d v="2021-07-11T00:00:00"/>
    <s v="Didi Garton"/>
    <s v="Polygender"/>
    <n v="60"/>
    <s v="13 Ivy BoulevardSuite 234"/>
    <n v="3554"/>
    <s v="Carterbury"/>
    <x v="3"/>
    <s v="Australia"/>
    <x v="7"/>
    <x v="2"/>
  </r>
  <r>
    <n v="51"/>
    <n v="12"/>
    <n v="180"/>
    <n v="98"/>
    <n v="1"/>
    <n v="98"/>
    <n v="1"/>
    <x v="0"/>
    <x v="18"/>
    <x v="3"/>
    <s v="orange"/>
    <n v="112"/>
    <n v="52"/>
    <n v="5824"/>
    <n v="120"/>
    <n v="55507"/>
    <d v="2021-06-30T00:00:00"/>
    <d v="2021-07-11T00:00:00"/>
    <s v="Didi Garton"/>
    <s v="Polygender"/>
    <n v="60"/>
    <s v="13 Ivy BoulevardSuite 234"/>
    <n v="3554"/>
    <s v="Carterbury"/>
    <x v="3"/>
    <s v="Australia"/>
    <x v="7"/>
    <x v="2"/>
  </r>
  <r>
    <n v="52"/>
    <n v="13"/>
    <n v="217"/>
    <n v="106"/>
    <n v="2"/>
    <n v="212"/>
    <n v="1"/>
    <x v="0"/>
    <x v="0"/>
    <x v="2"/>
    <s v="orange"/>
    <n v="105"/>
    <n v="43"/>
    <n v="4515"/>
    <n v="204"/>
    <n v="57810"/>
    <d v="2021-10-15T00:00:00"/>
    <d v="2021-10-31T00:00:00"/>
    <s v="Bird Mcgarvie"/>
    <s v="Female"/>
    <n v="60"/>
    <s v="889 Hermann Station StApt. 026"/>
    <n v="5120"/>
    <s v="East Jakeberg"/>
    <x v="4"/>
    <s v="Australia"/>
    <x v="2"/>
    <x v="2"/>
  </r>
  <r>
    <n v="53"/>
    <n v="13"/>
    <n v="95"/>
    <n v="118"/>
    <n v="3"/>
    <n v="354"/>
    <n v="1"/>
    <x v="0"/>
    <x v="24"/>
    <x v="3"/>
    <s v="indigo"/>
    <n v="96"/>
    <n v="46"/>
    <n v="4416"/>
    <n v="204"/>
    <n v="57810"/>
    <d v="2021-10-15T00:00:00"/>
    <d v="2021-10-31T00:00:00"/>
    <s v="Bird Mcgarvie"/>
    <s v="Female"/>
    <n v="60"/>
    <s v="889 Hermann Station StApt. 026"/>
    <n v="5120"/>
    <s v="East Jakeberg"/>
    <x v="4"/>
    <s v="Australia"/>
    <x v="2"/>
    <x v="2"/>
  </r>
  <r>
    <n v="54"/>
    <n v="13"/>
    <n v="800"/>
    <n v="91"/>
    <n v="2"/>
    <n v="182"/>
    <n v="1"/>
    <x v="1"/>
    <x v="15"/>
    <x v="3"/>
    <s v="violet"/>
    <n v="114"/>
    <n v="61"/>
    <n v="6954"/>
    <n v="204"/>
    <n v="57810"/>
    <d v="2021-10-15T00:00:00"/>
    <d v="2021-10-31T00:00:00"/>
    <s v="Bird Mcgarvie"/>
    <s v="Female"/>
    <n v="60"/>
    <s v="889 Hermann Station StApt. 026"/>
    <n v="5120"/>
    <s v="East Jakeberg"/>
    <x v="4"/>
    <s v="Australia"/>
    <x v="2"/>
    <x v="2"/>
  </r>
  <r>
    <n v="55"/>
    <n v="13"/>
    <n v="835"/>
    <n v="117"/>
    <n v="1"/>
    <n v="117"/>
    <n v="1"/>
    <x v="1"/>
    <x v="13"/>
    <x v="3"/>
    <s v="violet"/>
    <n v="95"/>
    <n v="75"/>
    <n v="7125"/>
    <n v="204"/>
    <n v="57810"/>
    <d v="2021-10-15T00:00:00"/>
    <d v="2021-10-31T00:00:00"/>
    <s v="Bird Mcgarvie"/>
    <s v="Female"/>
    <n v="60"/>
    <s v="889 Hermann Station StApt. 026"/>
    <n v="5120"/>
    <s v="East Jakeberg"/>
    <x v="4"/>
    <s v="Australia"/>
    <x v="2"/>
    <x v="2"/>
  </r>
  <r>
    <n v="56"/>
    <n v="13"/>
    <n v="1249"/>
    <n v="112"/>
    <n v="2"/>
    <n v="224"/>
    <n v="1"/>
    <x v="2"/>
    <x v="25"/>
    <x v="4"/>
    <s v="blue"/>
    <n v="91"/>
    <n v="68"/>
    <n v="6188"/>
    <n v="204"/>
    <n v="57810"/>
    <d v="2021-10-15T00:00:00"/>
    <d v="2021-10-31T00:00:00"/>
    <s v="Bird Mcgarvie"/>
    <s v="Female"/>
    <n v="60"/>
    <s v="889 Hermann Station StApt. 026"/>
    <n v="5120"/>
    <s v="East Jakeberg"/>
    <x v="4"/>
    <s v="Australia"/>
    <x v="2"/>
    <x v="2"/>
  </r>
  <r>
    <n v="57"/>
    <n v="13"/>
    <n v="753"/>
    <n v="109"/>
    <n v="2"/>
    <n v="218"/>
    <n v="1"/>
    <x v="1"/>
    <x v="12"/>
    <x v="0"/>
    <s v="green"/>
    <n v="102"/>
    <n v="73"/>
    <n v="7446"/>
    <n v="204"/>
    <n v="57810"/>
    <d v="2021-10-15T00:00:00"/>
    <d v="2021-10-31T00:00:00"/>
    <s v="Bird Mcgarvie"/>
    <s v="Female"/>
    <n v="60"/>
    <s v="889 Hermann Station StApt. 026"/>
    <n v="5120"/>
    <s v="East Jakeberg"/>
    <x v="4"/>
    <s v="Australia"/>
    <x v="2"/>
    <x v="2"/>
  </r>
  <r>
    <n v="58"/>
    <n v="13"/>
    <n v="114"/>
    <n v="92"/>
    <n v="3"/>
    <n v="276"/>
    <n v="1"/>
    <x v="0"/>
    <x v="22"/>
    <x v="4"/>
    <s v="orange"/>
    <n v="115"/>
    <n v="67"/>
    <n v="7705"/>
    <n v="204"/>
    <n v="57810"/>
    <d v="2021-10-15T00:00:00"/>
    <d v="2021-10-31T00:00:00"/>
    <s v="Bird Mcgarvie"/>
    <s v="Female"/>
    <n v="60"/>
    <s v="889 Hermann Station StApt. 026"/>
    <n v="5120"/>
    <s v="East Jakeberg"/>
    <x v="4"/>
    <s v="Australia"/>
    <x v="2"/>
    <x v="2"/>
  </r>
  <r>
    <n v="59"/>
    <n v="14"/>
    <n v="1202"/>
    <n v="105"/>
    <n v="2"/>
    <n v="210"/>
    <n v="1"/>
    <x v="2"/>
    <x v="7"/>
    <x v="2"/>
    <s v="yellow"/>
    <n v="90"/>
    <n v="54"/>
    <n v="4860"/>
    <n v="957"/>
    <n v="21270"/>
    <d v="2021-03-29T00:00:00"/>
    <d v="2021-04-12T00:00:00"/>
    <s v="Felic Marrian"/>
    <s v="Male"/>
    <n v="75"/>
    <s v="5215 Mitchell TrackSuite 778"/>
    <n v="4220"/>
    <s v="Samanthaberg"/>
    <x v="0"/>
    <s v="Australia"/>
    <x v="4"/>
    <x v="2"/>
  </r>
  <r>
    <n v="60"/>
    <n v="14"/>
    <n v="227"/>
    <n v="106"/>
    <n v="3"/>
    <n v="318"/>
    <n v="1"/>
    <x v="0"/>
    <x v="0"/>
    <x v="2"/>
    <s v="green"/>
    <n v="105"/>
    <n v="56"/>
    <n v="5880"/>
    <n v="957"/>
    <n v="21270"/>
    <d v="2021-03-29T00:00:00"/>
    <d v="2021-04-12T00:00:00"/>
    <s v="Felic Marrian"/>
    <s v="Male"/>
    <n v="75"/>
    <s v="5215 Mitchell TrackSuite 778"/>
    <n v="4220"/>
    <s v="Samanthaberg"/>
    <x v="0"/>
    <s v="Australia"/>
    <x v="4"/>
    <x v="2"/>
  </r>
  <r>
    <n v="61"/>
    <n v="14"/>
    <n v="108"/>
    <n v="92"/>
    <n v="2"/>
    <n v="184"/>
    <n v="1"/>
    <x v="0"/>
    <x v="22"/>
    <x v="0"/>
    <s v="red"/>
    <n v="115"/>
    <n v="52"/>
    <n v="5980"/>
    <n v="957"/>
    <n v="21270"/>
    <d v="2021-03-29T00:00:00"/>
    <d v="2021-04-12T00:00:00"/>
    <s v="Felic Marrian"/>
    <s v="Male"/>
    <n v="75"/>
    <s v="5215 Mitchell TrackSuite 778"/>
    <n v="4220"/>
    <s v="Samanthaberg"/>
    <x v="0"/>
    <s v="Australia"/>
    <x v="4"/>
    <x v="2"/>
  </r>
  <r>
    <n v="62"/>
    <n v="14"/>
    <n v="91"/>
    <n v="118"/>
    <n v="3"/>
    <n v="354"/>
    <n v="1"/>
    <x v="0"/>
    <x v="24"/>
    <x v="1"/>
    <s v="blue"/>
    <n v="96"/>
    <n v="43"/>
    <n v="4128"/>
    <n v="957"/>
    <n v="21270"/>
    <d v="2021-03-29T00:00:00"/>
    <d v="2021-04-12T00:00:00"/>
    <s v="Felic Marrian"/>
    <s v="Male"/>
    <n v="75"/>
    <s v="5215 Mitchell TrackSuite 778"/>
    <n v="4220"/>
    <s v="Samanthaberg"/>
    <x v="0"/>
    <s v="Australia"/>
    <x v="4"/>
    <x v="2"/>
  </r>
  <r>
    <n v="63"/>
    <n v="14"/>
    <n v="909"/>
    <n v="94"/>
    <n v="2"/>
    <n v="188"/>
    <n v="1"/>
    <x v="2"/>
    <x v="23"/>
    <x v="4"/>
    <s v="violet"/>
    <n v="113"/>
    <n v="73"/>
    <n v="8249"/>
    <n v="957"/>
    <n v="21270"/>
    <d v="2021-03-29T00:00:00"/>
    <d v="2021-04-12T00:00:00"/>
    <s v="Felic Marrian"/>
    <s v="Male"/>
    <n v="75"/>
    <s v="5215 Mitchell TrackSuite 778"/>
    <n v="4220"/>
    <s v="Samanthaberg"/>
    <x v="0"/>
    <s v="Australia"/>
    <x v="4"/>
    <x v="2"/>
  </r>
  <r>
    <n v="64"/>
    <n v="15"/>
    <n v="699"/>
    <n v="113"/>
    <n v="3"/>
    <n v="339"/>
    <n v="1"/>
    <x v="1"/>
    <x v="4"/>
    <x v="4"/>
    <s v="violet"/>
    <n v="119"/>
    <n v="80"/>
    <n v="9520"/>
    <n v="468"/>
    <n v="15488"/>
    <d v="2021-09-22T00:00:00"/>
    <d v="2021-10-08T00:00:00"/>
    <s v="Maegan Ashton"/>
    <s v="Genderqueer"/>
    <n v="67"/>
    <s v="06 Ebert CrestSuite 385"/>
    <n v="5607"/>
    <s v="West Isla"/>
    <x v="1"/>
    <s v="Australia"/>
    <x v="5"/>
    <x v="2"/>
  </r>
  <r>
    <n v="65"/>
    <n v="15"/>
    <n v="1195"/>
    <n v="105"/>
    <n v="3"/>
    <n v="315"/>
    <n v="1"/>
    <x v="2"/>
    <x v="7"/>
    <x v="3"/>
    <s v="orange"/>
    <n v="90"/>
    <n v="74"/>
    <n v="6660"/>
    <n v="468"/>
    <n v="15488"/>
    <d v="2021-09-22T00:00:00"/>
    <d v="2021-10-08T00:00:00"/>
    <s v="Maegan Ashton"/>
    <s v="Genderqueer"/>
    <n v="67"/>
    <s v="06 Ebert CrestSuite 385"/>
    <n v="5607"/>
    <s v="West Isla"/>
    <x v="1"/>
    <s v="Australia"/>
    <x v="5"/>
    <x v="2"/>
  </r>
  <r>
    <n v="66"/>
    <n v="15"/>
    <n v="291"/>
    <n v="105"/>
    <n v="2"/>
    <n v="210"/>
    <n v="1"/>
    <x v="0"/>
    <x v="26"/>
    <x v="1"/>
    <s v="yellow"/>
    <n v="93"/>
    <n v="41"/>
    <n v="3813"/>
    <n v="468"/>
    <n v="15488"/>
    <d v="2021-09-22T00:00:00"/>
    <d v="2021-10-08T00:00:00"/>
    <s v="Maegan Ashton"/>
    <s v="Genderqueer"/>
    <n v="67"/>
    <s v="06 Ebert CrestSuite 385"/>
    <n v="5607"/>
    <s v="West Isla"/>
    <x v="1"/>
    <s v="Australia"/>
    <x v="5"/>
    <x v="2"/>
  </r>
  <r>
    <n v="67"/>
    <n v="15"/>
    <n v="972"/>
    <n v="97"/>
    <n v="3"/>
    <n v="291"/>
    <n v="1"/>
    <x v="2"/>
    <x v="27"/>
    <x v="2"/>
    <s v="indigo"/>
    <n v="119"/>
    <n v="67"/>
    <n v="7973"/>
    <n v="468"/>
    <n v="15488"/>
    <d v="2021-09-22T00:00:00"/>
    <d v="2021-10-08T00:00:00"/>
    <s v="Maegan Ashton"/>
    <s v="Genderqueer"/>
    <n v="67"/>
    <s v="06 Ebert CrestSuite 385"/>
    <n v="5607"/>
    <s v="West Isla"/>
    <x v="1"/>
    <s v="Australia"/>
    <x v="5"/>
    <x v="2"/>
  </r>
  <r>
    <n v="68"/>
    <n v="15"/>
    <n v="1212"/>
    <n v="105"/>
    <n v="2"/>
    <n v="210"/>
    <n v="1"/>
    <x v="2"/>
    <x v="7"/>
    <x v="2"/>
    <s v="blue"/>
    <n v="90"/>
    <n v="66"/>
    <n v="5940"/>
    <n v="468"/>
    <n v="15488"/>
    <d v="2021-09-22T00:00:00"/>
    <d v="2021-10-08T00:00:00"/>
    <s v="Maegan Ashton"/>
    <s v="Genderqueer"/>
    <n v="67"/>
    <s v="06 Ebert CrestSuite 385"/>
    <n v="5607"/>
    <s v="West Isla"/>
    <x v="1"/>
    <s v="Australia"/>
    <x v="5"/>
    <x v="2"/>
  </r>
  <r>
    <n v="69"/>
    <n v="16"/>
    <n v="7"/>
    <n v="96"/>
    <n v="3"/>
    <n v="288"/>
    <n v="1"/>
    <x v="0"/>
    <x v="2"/>
    <x v="2"/>
    <s v="orange"/>
    <n v="114"/>
    <n v="77"/>
    <n v="8778"/>
    <n v="564"/>
    <n v="36479"/>
    <d v="2021-07-07T00:00:00"/>
    <d v="2021-07-08T00:00:00"/>
    <s v="Shoshana Redsell"/>
    <s v="Bigender"/>
    <n v="34"/>
    <s v="65 Schroeder WayApt. 552"/>
    <n v="4054"/>
    <s v="North Marcusland"/>
    <x v="5"/>
    <s v="Australia"/>
    <x v="8"/>
    <x v="1"/>
  </r>
  <r>
    <n v="70"/>
    <n v="16"/>
    <n v="381"/>
    <n v="94"/>
    <n v="3"/>
    <n v="282"/>
    <n v="1"/>
    <x v="0"/>
    <x v="28"/>
    <x v="1"/>
    <s v="violet"/>
    <n v="92"/>
    <n v="43"/>
    <n v="3956"/>
    <n v="564"/>
    <n v="36479"/>
    <d v="2021-07-07T00:00:00"/>
    <d v="2021-07-08T00:00:00"/>
    <s v="Shoshana Redsell"/>
    <s v="Bigender"/>
    <n v="34"/>
    <s v="65 Schroeder WayApt. 552"/>
    <n v="4054"/>
    <s v="North Marcusland"/>
    <x v="5"/>
    <s v="Australia"/>
    <x v="8"/>
    <x v="1"/>
  </r>
  <r>
    <n v="71"/>
    <n v="16"/>
    <n v="17"/>
    <n v="96"/>
    <n v="2"/>
    <n v="192"/>
    <n v="1"/>
    <x v="0"/>
    <x v="2"/>
    <x v="2"/>
    <s v="green"/>
    <n v="114"/>
    <n v="60"/>
    <n v="6840"/>
    <n v="564"/>
    <n v="36479"/>
    <d v="2021-07-07T00:00:00"/>
    <d v="2021-07-08T00:00:00"/>
    <s v="Shoshana Redsell"/>
    <s v="Bigender"/>
    <n v="34"/>
    <s v="65 Schroeder WayApt. 552"/>
    <n v="4054"/>
    <s v="North Marcusland"/>
    <x v="5"/>
    <s v="Australia"/>
    <x v="8"/>
    <x v="1"/>
  </r>
  <r>
    <n v="72"/>
    <n v="16"/>
    <n v="297"/>
    <n v="105"/>
    <n v="2"/>
    <n v="210"/>
    <n v="1"/>
    <x v="0"/>
    <x v="26"/>
    <x v="2"/>
    <s v="green"/>
    <n v="93"/>
    <n v="45"/>
    <n v="4185"/>
    <n v="564"/>
    <n v="36479"/>
    <d v="2021-07-07T00:00:00"/>
    <d v="2021-07-08T00:00:00"/>
    <s v="Shoshana Redsell"/>
    <s v="Bigender"/>
    <n v="34"/>
    <s v="65 Schroeder WayApt. 552"/>
    <n v="4054"/>
    <s v="North Marcusland"/>
    <x v="5"/>
    <s v="Australia"/>
    <x v="8"/>
    <x v="1"/>
  </r>
  <r>
    <n v="73"/>
    <n v="16"/>
    <n v="28"/>
    <n v="96"/>
    <n v="1"/>
    <n v="96"/>
    <n v="1"/>
    <x v="0"/>
    <x v="2"/>
    <x v="0"/>
    <s v="indigo"/>
    <n v="114"/>
    <n v="70"/>
    <n v="7980"/>
    <n v="564"/>
    <n v="36479"/>
    <d v="2021-07-07T00:00:00"/>
    <d v="2021-07-08T00:00:00"/>
    <s v="Shoshana Redsell"/>
    <s v="Bigender"/>
    <n v="34"/>
    <s v="65 Schroeder WayApt. 552"/>
    <n v="4054"/>
    <s v="North Marcusland"/>
    <x v="5"/>
    <s v="Australia"/>
    <x v="8"/>
    <x v="1"/>
  </r>
  <r>
    <n v="74"/>
    <n v="16"/>
    <n v="934"/>
    <n v="96"/>
    <n v="1"/>
    <n v="96"/>
    <n v="1"/>
    <x v="2"/>
    <x v="5"/>
    <x v="4"/>
    <s v="blue"/>
    <n v="104"/>
    <n v="60"/>
    <n v="6240"/>
    <n v="564"/>
    <n v="36479"/>
    <d v="2021-07-07T00:00:00"/>
    <d v="2021-07-08T00:00:00"/>
    <s v="Shoshana Redsell"/>
    <s v="Bigender"/>
    <n v="34"/>
    <s v="65 Schroeder WayApt. 552"/>
    <n v="4054"/>
    <s v="North Marcusland"/>
    <x v="5"/>
    <s v="Australia"/>
    <x v="8"/>
    <x v="1"/>
  </r>
  <r>
    <n v="75"/>
    <n v="16"/>
    <n v="324"/>
    <n v="109"/>
    <n v="3"/>
    <n v="327"/>
    <n v="1"/>
    <x v="0"/>
    <x v="21"/>
    <x v="4"/>
    <s v="orange"/>
    <n v="108"/>
    <n v="59"/>
    <n v="6372"/>
    <n v="564"/>
    <n v="36479"/>
    <d v="2021-07-07T00:00:00"/>
    <d v="2021-07-08T00:00:00"/>
    <s v="Shoshana Redsell"/>
    <s v="Bigender"/>
    <n v="34"/>
    <s v="65 Schroeder WayApt. 552"/>
    <n v="4054"/>
    <s v="North Marcusland"/>
    <x v="5"/>
    <s v="Australia"/>
    <x v="8"/>
    <x v="1"/>
  </r>
  <r>
    <n v="76"/>
    <n v="16"/>
    <n v="578"/>
    <n v="100"/>
    <n v="2"/>
    <n v="200"/>
    <n v="1"/>
    <x v="1"/>
    <x v="29"/>
    <x v="0"/>
    <s v="green"/>
    <n v="90"/>
    <n v="78"/>
    <n v="7020"/>
    <n v="564"/>
    <n v="36479"/>
    <d v="2021-07-07T00:00:00"/>
    <d v="2021-07-08T00:00:00"/>
    <s v="Shoshana Redsell"/>
    <s v="Bigender"/>
    <n v="34"/>
    <s v="65 Schroeder WayApt. 552"/>
    <n v="4054"/>
    <s v="North Marcusland"/>
    <x v="5"/>
    <s v="Australia"/>
    <x v="8"/>
    <x v="1"/>
  </r>
  <r>
    <n v="77"/>
    <n v="16"/>
    <n v="273"/>
    <n v="95"/>
    <n v="1"/>
    <n v="95"/>
    <n v="1"/>
    <x v="0"/>
    <x v="17"/>
    <x v="0"/>
    <s v="indigo"/>
    <n v="117"/>
    <n v="60"/>
    <n v="7020"/>
    <n v="564"/>
    <n v="36479"/>
    <d v="2021-07-07T00:00:00"/>
    <d v="2021-07-08T00:00:00"/>
    <s v="Shoshana Redsell"/>
    <s v="Bigender"/>
    <n v="34"/>
    <s v="65 Schroeder WayApt. 552"/>
    <n v="4054"/>
    <s v="North Marcusland"/>
    <x v="5"/>
    <s v="Australia"/>
    <x v="8"/>
    <x v="1"/>
  </r>
  <r>
    <n v="78"/>
    <n v="17"/>
    <n v="132"/>
    <n v="92"/>
    <n v="2"/>
    <n v="184"/>
    <n v="1"/>
    <x v="0"/>
    <x v="22"/>
    <x v="2"/>
    <s v="indigo"/>
    <n v="115"/>
    <n v="56"/>
    <n v="6440"/>
    <n v="614"/>
    <n v="51822"/>
    <d v="2021-02-09T00:00:00"/>
    <d v="2021-02-11T00:00:00"/>
    <s v="Sherwynd Batsford"/>
    <s v="Polygender"/>
    <n v="45"/>
    <s v="627 Weber PassApt. 498"/>
    <n v="7529"/>
    <s v="Samuelside"/>
    <x v="4"/>
    <s v="Australia"/>
    <x v="1"/>
    <x v="1"/>
  </r>
  <r>
    <n v="79"/>
    <n v="17"/>
    <n v="791"/>
    <n v="91"/>
    <n v="2"/>
    <n v="182"/>
    <n v="1"/>
    <x v="1"/>
    <x v="15"/>
    <x v="1"/>
    <s v="blue"/>
    <n v="114"/>
    <n v="73"/>
    <n v="8322"/>
    <n v="614"/>
    <n v="51822"/>
    <d v="2021-02-09T00:00:00"/>
    <d v="2021-02-11T00:00:00"/>
    <s v="Sherwynd Batsford"/>
    <s v="Polygender"/>
    <n v="45"/>
    <s v="627 Weber PassApt. 498"/>
    <n v="7529"/>
    <s v="Samuelside"/>
    <x v="4"/>
    <s v="Australia"/>
    <x v="1"/>
    <x v="1"/>
  </r>
  <r>
    <n v="80"/>
    <n v="17"/>
    <n v="463"/>
    <n v="118"/>
    <n v="1"/>
    <n v="118"/>
    <n v="1"/>
    <x v="1"/>
    <x v="1"/>
    <x v="0"/>
    <s v="orange"/>
    <n v="110"/>
    <n v="66"/>
    <n v="7260"/>
    <n v="614"/>
    <n v="51822"/>
    <d v="2021-02-09T00:00:00"/>
    <d v="2021-02-11T00:00:00"/>
    <s v="Sherwynd Batsford"/>
    <s v="Polygender"/>
    <n v="45"/>
    <s v="627 Weber PassApt. 498"/>
    <n v="7529"/>
    <s v="Samuelside"/>
    <x v="4"/>
    <s v="Australia"/>
    <x v="1"/>
    <x v="1"/>
  </r>
  <r>
    <n v="81"/>
    <n v="17"/>
    <n v="1066"/>
    <n v="93"/>
    <n v="2"/>
    <n v="186"/>
    <n v="1"/>
    <x v="2"/>
    <x v="20"/>
    <x v="1"/>
    <s v="green"/>
    <n v="94"/>
    <n v="76"/>
    <n v="7144"/>
    <n v="614"/>
    <n v="51822"/>
    <d v="2021-02-09T00:00:00"/>
    <d v="2021-02-11T00:00:00"/>
    <s v="Sherwynd Batsford"/>
    <s v="Polygender"/>
    <n v="45"/>
    <s v="627 Weber PassApt. 498"/>
    <n v="7529"/>
    <s v="Samuelside"/>
    <x v="4"/>
    <s v="Australia"/>
    <x v="1"/>
    <x v="1"/>
  </r>
  <r>
    <n v="82"/>
    <n v="18"/>
    <n v="35"/>
    <n v="104"/>
    <n v="1"/>
    <n v="104"/>
    <n v="1"/>
    <x v="0"/>
    <x v="10"/>
    <x v="3"/>
    <s v="red"/>
    <n v="119"/>
    <n v="63"/>
    <n v="7497"/>
    <n v="299"/>
    <n v="22902"/>
    <d v="2021-01-01T00:00:00"/>
    <d v="2021-01-03T00:00:00"/>
    <s v="Anny Midden"/>
    <s v="Non-binary"/>
    <n v="32"/>
    <s v="810 Jasper CircleSuite 777"/>
    <n v="89"/>
    <s v="Lake Amelia"/>
    <x v="6"/>
    <s v="Australia"/>
    <x v="9"/>
    <x v="1"/>
  </r>
  <r>
    <n v="83"/>
    <n v="18"/>
    <n v="970"/>
    <n v="97"/>
    <n v="3"/>
    <n v="291"/>
    <n v="1"/>
    <x v="2"/>
    <x v="27"/>
    <x v="3"/>
    <s v="indigo"/>
    <n v="119"/>
    <n v="74"/>
    <n v="8806"/>
    <n v="299"/>
    <n v="22902"/>
    <d v="2021-01-01T00:00:00"/>
    <d v="2021-01-03T00:00:00"/>
    <s v="Anny Midden"/>
    <s v="Non-binary"/>
    <n v="32"/>
    <s v="810 Jasper CircleSuite 777"/>
    <n v="89"/>
    <s v="Lake Amelia"/>
    <x v="6"/>
    <s v="Australia"/>
    <x v="9"/>
    <x v="1"/>
  </r>
  <r>
    <n v="84"/>
    <n v="18"/>
    <n v="285"/>
    <n v="105"/>
    <n v="1"/>
    <n v="105"/>
    <n v="1"/>
    <x v="0"/>
    <x v="26"/>
    <x v="3"/>
    <s v="orange"/>
    <n v="93"/>
    <n v="62"/>
    <n v="5766"/>
    <n v="299"/>
    <n v="22902"/>
    <d v="2021-01-01T00:00:00"/>
    <d v="2021-01-03T00:00:00"/>
    <s v="Anny Midden"/>
    <s v="Non-binary"/>
    <n v="32"/>
    <s v="810 Jasper CircleSuite 777"/>
    <n v="89"/>
    <s v="Lake Amelia"/>
    <x v="6"/>
    <s v="Australia"/>
    <x v="9"/>
    <x v="1"/>
  </r>
  <r>
    <n v="85"/>
    <n v="18"/>
    <n v="1110"/>
    <n v="115"/>
    <n v="3"/>
    <n v="345"/>
    <n v="1"/>
    <x v="2"/>
    <x v="6"/>
    <x v="3"/>
    <s v="indigo"/>
    <n v="99"/>
    <n v="55"/>
    <n v="5445"/>
    <n v="299"/>
    <n v="22902"/>
    <d v="2021-01-01T00:00:00"/>
    <d v="2021-01-03T00:00:00"/>
    <s v="Anny Midden"/>
    <s v="Non-binary"/>
    <n v="32"/>
    <s v="810 Jasper CircleSuite 777"/>
    <n v="89"/>
    <s v="Lake Amelia"/>
    <x v="6"/>
    <s v="Australia"/>
    <x v="9"/>
    <x v="1"/>
  </r>
  <r>
    <n v="86"/>
    <n v="18"/>
    <n v="452"/>
    <n v="107"/>
    <n v="1"/>
    <n v="107"/>
    <n v="1"/>
    <x v="1"/>
    <x v="22"/>
    <x v="2"/>
    <s v="violet"/>
    <n v="92"/>
    <n v="43"/>
    <n v="3956"/>
    <n v="299"/>
    <n v="22902"/>
    <d v="2021-01-01T00:00:00"/>
    <d v="2021-01-03T00:00:00"/>
    <s v="Anny Midden"/>
    <s v="Non-binary"/>
    <n v="32"/>
    <s v="810 Jasper CircleSuite 777"/>
    <n v="89"/>
    <s v="Lake Amelia"/>
    <x v="6"/>
    <s v="Australia"/>
    <x v="9"/>
    <x v="1"/>
  </r>
  <r>
    <n v="87"/>
    <n v="19"/>
    <n v="71"/>
    <n v="118"/>
    <n v="1"/>
    <n v="118"/>
    <n v="1"/>
    <x v="0"/>
    <x v="24"/>
    <x v="1"/>
    <s v="red"/>
    <n v="96"/>
    <n v="59"/>
    <n v="5664"/>
    <n v="513"/>
    <n v="56754"/>
    <d v="2021-08-30T00:00:00"/>
    <d v="2021-09-10T00:00:00"/>
    <s v="Corri Womack"/>
    <s v="Non-binary"/>
    <n v="39"/>
    <s v="051 White WayApt. 392"/>
    <n v="2358"/>
    <s v="Port Ali"/>
    <x v="1"/>
    <s v="Australia"/>
    <x v="0"/>
    <x v="2"/>
  </r>
  <r>
    <n v="88"/>
    <n v="19"/>
    <n v="347"/>
    <n v="109"/>
    <n v="2"/>
    <n v="218"/>
    <n v="1"/>
    <x v="0"/>
    <x v="21"/>
    <x v="2"/>
    <s v="violet"/>
    <n v="108"/>
    <n v="76"/>
    <n v="8208"/>
    <n v="513"/>
    <n v="56754"/>
    <d v="2021-08-30T00:00:00"/>
    <d v="2021-09-10T00:00:00"/>
    <s v="Corri Womack"/>
    <s v="Non-binary"/>
    <n v="39"/>
    <s v="051 White WayApt. 392"/>
    <n v="2358"/>
    <s v="Port Ali"/>
    <x v="1"/>
    <s v="Australia"/>
    <x v="0"/>
    <x v="2"/>
  </r>
  <r>
    <n v="89"/>
    <n v="19"/>
    <n v="316"/>
    <n v="109"/>
    <n v="2"/>
    <n v="218"/>
    <n v="1"/>
    <x v="0"/>
    <x v="21"/>
    <x v="1"/>
    <s v="red"/>
    <n v="108"/>
    <n v="48"/>
    <n v="5184"/>
    <n v="513"/>
    <n v="56754"/>
    <d v="2021-08-30T00:00:00"/>
    <d v="2021-09-10T00:00:00"/>
    <s v="Corri Womack"/>
    <s v="Non-binary"/>
    <n v="39"/>
    <s v="051 White WayApt. 392"/>
    <n v="2358"/>
    <s v="Port Ali"/>
    <x v="1"/>
    <s v="Australia"/>
    <x v="0"/>
    <x v="2"/>
  </r>
  <r>
    <n v="90"/>
    <n v="19"/>
    <n v="809"/>
    <n v="117"/>
    <n v="3"/>
    <n v="351"/>
    <n v="1"/>
    <x v="1"/>
    <x v="13"/>
    <x v="4"/>
    <s v="red"/>
    <n v="95"/>
    <n v="42"/>
    <n v="3990"/>
    <n v="513"/>
    <n v="56754"/>
    <d v="2021-08-30T00:00:00"/>
    <d v="2021-09-10T00:00:00"/>
    <s v="Corri Womack"/>
    <s v="Non-binary"/>
    <n v="39"/>
    <s v="051 White WayApt. 392"/>
    <n v="2358"/>
    <s v="Port Ali"/>
    <x v="1"/>
    <s v="Australia"/>
    <x v="0"/>
    <x v="2"/>
  </r>
  <r>
    <n v="91"/>
    <n v="19"/>
    <n v="682"/>
    <n v="113"/>
    <n v="3"/>
    <n v="339"/>
    <n v="1"/>
    <x v="1"/>
    <x v="4"/>
    <x v="2"/>
    <s v="green"/>
    <n v="119"/>
    <n v="71"/>
    <n v="8449"/>
    <n v="513"/>
    <n v="56754"/>
    <d v="2021-08-30T00:00:00"/>
    <d v="2021-09-10T00:00:00"/>
    <s v="Corri Womack"/>
    <s v="Non-binary"/>
    <n v="39"/>
    <s v="051 White WayApt. 392"/>
    <n v="2358"/>
    <s v="Port Ali"/>
    <x v="1"/>
    <s v="Australia"/>
    <x v="0"/>
    <x v="2"/>
  </r>
  <r>
    <n v="92"/>
    <n v="20"/>
    <n v="596"/>
    <n v="112"/>
    <n v="2"/>
    <n v="224"/>
    <n v="1"/>
    <x v="1"/>
    <x v="30"/>
    <x v="1"/>
    <s v="red"/>
    <n v="118"/>
    <n v="47"/>
    <n v="5546"/>
    <n v="789"/>
    <n v="45129"/>
    <d v="2021-01-13T00:00:00"/>
    <d v="2021-01-20T00:00:00"/>
    <s v="Bone Perche"/>
    <s v="Genderqueer"/>
    <n v="36"/>
    <s v="638 Thomas ManorApt. 038"/>
    <n v="1438"/>
    <s v="Aliceland"/>
    <x v="2"/>
    <s v="Australia"/>
    <x v="9"/>
    <x v="1"/>
  </r>
  <r>
    <n v="93"/>
    <n v="20"/>
    <n v="85"/>
    <n v="118"/>
    <n v="3"/>
    <n v="354"/>
    <n v="1"/>
    <x v="0"/>
    <x v="24"/>
    <x v="3"/>
    <s v="green"/>
    <n v="96"/>
    <n v="55"/>
    <n v="5280"/>
    <n v="789"/>
    <n v="45129"/>
    <d v="2021-01-13T00:00:00"/>
    <d v="2021-01-20T00:00:00"/>
    <s v="Bone Perche"/>
    <s v="Genderqueer"/>
    <n v="36"/>
    <s v="638 Thomas ManorApt. 038"/>
    <n v="1438"/>
    <s v="Aliceland"/>
    <x v="2"/>
    <s v="Australia"/>
    <x v="9"/>
    <x v="1"/>
  </r>
  <r>
    <n v="94"/>
    <n v="20"/>
    <n v="571"/>
    <n v="100"/>
    <n v="1"/>
    <n v="100"/>
    <n v="1"/>
    <x v="1"/>
    <x v="29"/>
    <x v="1"/>
    <s v="yellow"/>
    <n v="90"/>
    <n v="64"/>
    <n v="5760"/>
    <n v="789"/>
    <n v="45129"/>
    <d v="2021-01-13T00:00:00"/>
    <d v="2021-01-20T00:00:00"/>
    <s v="Bone Perche"/>
    <s v="Genderqueer"/>
    <n v="36"/>
    <s v="638 Thomas ManorApt. 038"/>
    <n v="1438"/>
    <s v="Aliceland"/>
    <x v="2"/>
    <s v="Australia"/>
    <x v="9"/>
    <x v="1"/>
  </r>
  <r>
    <n v="95"/>
    <n v="20"/>
    <n v="1114"/>
    <n v="115"/>
    <n v="3"/>
    <n v="345"/>
    <n v="1"/>
    <x v="2"/>
    <x v="6"/>
    <x v="4"/>
    <s v="indigo"/>
    <n v="99"/>
    <n v="58"/>
    <n v="5742"/>
    <n v="789"/>
    <n v="45129"/>
    <d v="2021-01-13T00:00:00"/>
    <d v="2021-01-20T00:00:00"/>
    <s v="Bone Perche"/>
    <s v="Genderqueer"/>
    <n v="36"/>
    <s v="638 Thomas ManorApt. 038"/>
    <n v="1438"/>
    <s v="Aliceland"/>
    <x v="2"/>
    <s v="Australia"/>
    <x v="9"/>
    <x v="1"/>
  </r>
  <r>
    <n v="96"/>
    <n v="20"/>
    <n v="514"/>
    <n v="102"/>
    <n v="3"/>
    <n v="306"/>
    <n v="1"/>
    <x v="1"/>
    <x v="31"/>
    <x v="4"/>
    <s v="blue"/>
    <n v="109"/>
    <n v="59"/>
    <n v="6431"/>
    <n v="789"/>
    <n v="45129"/>
    <d v="2021-01-13T00:00:00"/>
    <d v="2021-01-20T00:00:00"/>
    <s v="Bone Perche"/>
    <s v="Genderqueer"/>
    <n v="36"/>
    <s v="638 Thomas ManorApt. 038"/>
    <n v="1438"/>
    <s v="Aliceland"/>
    <x v="2"/>
    <s v="Australia"/>
    <x v="9"/>
    <x v="1"/>
  </r>
  <r>
    <n v="97"/>
    <n v="20"/>
    <n v="681"/>
    <n v="113"/>
    <n v="1"/>
    <n v="113"/>
    <n v="1"/>
    <x v="1"/>
    <x v="4"/>
    <x v="1"/>
    <s v="green"/>
    <n v="119"/>
    <n v="62"/>
    <n v="7378"/>
    <n v="789"/>
    <n v="45129"/>
    <d v="2021-01-13T00:00:00"/>
    <d v="2021-01-20T00:00:00"/>
    <s v="Bone Perche"/>
    <s v="Genderqueer"/>
    <n v="36"/>
    <s v="638 Thomas ManorApt. 038"/>
    <n v="1438"/>
    <s v="Aliceland"/>
    <x v="2"/>
    <s v="Australia"/>
    <x v="9"/>
    <x v="1"/>
  </r>
  <r>
    <n v="98"/>
    <n v="20"/>
    <n v="1114"/>
    <n v="115"/>
    <n v="1"/>
    <n v="115"/>
    <n v="1"/>
    <x v="2"/>
    <x v="6"/>
    <x v="4"/>
    <s v="indigo"/>
    <n v="99"/>
    <n v="58"/>
    <n v="5742"/>
    <n v="789"/>
    <n v="45129"/>
    <d v="2021-01-13T00:00:00"/>
    <d v="2021-01-20T00:00:00"/>
    <s v="Bone Perche"/>
    <s v="Genderqueer"/>
    <n v="36"/>
    <s v="638 Thomas ManorApt. 038"/>
    <n v="1438"/>
    <s v="Aliceland"/>
    <x v="2"/>
    <s v="Australia"/>
    <x v="9"/>
    <x v="1"/>
  </r>
  <r>
    <n v="99"/>
    <n v="21"/>
    <n v="7"/>
    <n v="96"/>
    <n v="1"/>
    <n v="96"/>
    <n v="1"/>
    <x v="0"/>
    <x v="2"/>
    <x v="2"/>
    <s v="orange"/>
    <n v="114"/>
    <n v="77"/>
    <n v="8778"/>
    <n v="124"/>
    <n v="11261"/>
    <d v="2021-04-04T00:00:00"/>
    <d v="2021-04-17T00:00:00"/>
    <s v="Pate De Ambrosis"/>
    <s v="Non-binary"/>
    <n v="54"/>
    <s v="65 Eli AvenueApt. 473"/>
    <n v="4983"/>
    <s v="Donnellyfort"/>
    <x v="4"/>
    <s v="Australia"/>
    <x v="6"/>
    <x v="2"/>
  </r>
  <r>
    <n v="100"/>
    <n v="21"/>
    <n v="298"/>
    <n v="105"/>
    <n v="2"/>
    <n v="210"/>
    <n v="1"/>
    <x v="0"/>
    <x v="26"/>
    <x v="0"/>
    <s v="green"/>
    <n v="93"/>
    <n v="58"/>
    <n v="5394"/>
    <n v="124"/>
    <n v="11261"/>
    <d v="2021-04-04T00:00:00"/>
    <d v="2021-04-17T00:00:00"/>
    <s v="Pate De Ambrosis"/>
    <s v="Non-binary"/>
    <n v="54"/>
    <s v="65 Eli AvenueApt. 473"/>
    <n v="4983"/>
    <s v="Donnellyfort"/>
    <x v="4"/>
    <s v="Australia"/>
    <x v="6"/>
    <x v="2"/>
  </r>
  <r>
    <n v="101"/>
    <n v="21"/>
    <n v="906"/>
    <n v="94"/>
    <n v="2"/>
    <n v="188"/>
    <n v="1"/>
    <x v="2"/>
    <x v="23"/>
    <x v="1"/>
    <s v="violet"/>
    <n v="113"/>
    <n v="65"/>
    <n v="7345"/>
    <n v="124"/>
    <n v="11261"/>
    <d v="2021-04-04T00:00:00"/>
    <d v="2021-04-17T00:00:00"/>
    <s v="Pate De Ambrosis"/>
    <s v="Non-binary"/>
    <n v="54"/>
    <s v="65 Eli AvenueApt. 473"/>
    <n v="4983"/>
    <s v="Donnellyfort"/>
    <x v="4"/>
    <s v="Australia"/>
    <x v="6"/>
    <x v="2"/>
  </r>
  <r>
    <n v="102"/>
    <n v="22"/>
    <n v="20"/>
    <n v="96"/>
    <n v="1"/>
    <n v="96"/>
    <n v="1"/>
    <x v="0"/>
    <x v="2"/>
    <x v="3"/>
    <s v="blue"/>
    <n v="114"/>
    <n v="47"/>
    <n v="5358"/>
    <n v="180"/>
    <n v="36088"/>
    <d v="2021-05-28T00:00:00"/>
    <d v="2021-06-09T00:00:00"/>
    <s v="Nelli Engall"/>
    <s v="Genderfluid"/>
    <n v="21"/>
    <s v="58 Jett RoadApt. 448"/>
    <n v="932"/>
    <s v="Chasemouth"/>
    <x v="2"/>
    <s v="Australia"/>
    <x v="3"/>
    <x v="2"/>
  </r>
  <r>
    <n v="103"/>
    <n v="22"/>
    <n v="1040"/>
    <n v="90"/>
    <n v="2"/>
    <n v="180"/>
    <n v="1"/>
    <x v="2"/>
    <x v="11"/>
    <x v="3"/>
    <s v="indigo"/>
    <n v="95"/>
    <n v="60"/>
    <n v="5700"/>
    <n v="180"/>
    <n v="36088"/>
    <d v="2021-05-28T00:00:00"/>
    <d v="2021-06-09T00:00:00"/>
    <s v="Nelli Engall"/>
    <s v="Genderfluid"/>
    <n v="21"/>
    <s v="58 Jett RoadApt. 448"/>
    <n v="932"/>
    <s v="Chasemouth"/>
    <x v="2"/>
    <s v="Australia"/>
    <x v="3"/>
    <x v="2"/>
  </r>
  <r>
    <n v="104"/>
    <n v="22"/>
    <n v="134"/>
    <n v="92"/>
    <n v="1"/>
    <n v="92"/>
    <n v="1"/>
    <x v="0"/>
    <x v="22"/>
    <x v="4"/>
    <s v="indigo"/>
    <n v="115"/>
    <n v="58"/>
    <n v="6670"/>
    <n v="180"/>
    <n v="36088"/>
    <d v="2021-05-28T00:00:00"/>
    <d v="2021-06-09T00:00:00"/>
    <s v="Nelli Engall"/>
    <s v="Genderfluid"/>
    <n v="21"/>
    <s v="58 Jett RoadApt. 448"/>
    <n v="932"/>
    <s v="Chasemouth"/>
    <x v="2"/>
    <s v="Australia"/>
    <x v="3"/>
    <x v="2"/>
  </r>
  <r>
    <n v="105"/>
    <n v="22"/>
    <n v="172"/>
    <n v="91"/>
    <n v="2"/>
    <n v="182"/>
    <n v="1"/>
    <x v="0"/>
    <x v="8"/>
    <x v="2"/>
    <s v="violet"/>
    <n v="116"/>
    <n v="44"/>
    <n v="5104"/>
    <n v="180"/>
    <n v="36088"/>
    <d v="2021-05-28T00:00:00"/>
    <d v="2021-06-09T00:00:00"/>
    <s v="Nelli Engall"/>
    <s v="Genderfluid"/>
    <n v="21"/>
    <s v="58 Jett RoadApt. 448"/>
    <n v="932"/>
    <s v="Chasemouth"/>
    <x v="2"/>
    <s v="Australia"/>
    <x v="3"/>
    <x v="2"/>
  </r>
  <r>
    <n v="106"/>
    <n v="22"/>
    <n v="321"/>
    <n v="109"/>
    <n v="3"/>
    <n v="327"/>
    <n v="1"/>
    <x v="0"/>
    <x v="21"/>
    <x v="1"/>
    <s v="orange"/>
    <n v="108"/>
    <n v="52"/>
    <n v="5616"/>
    <n v="180"/>
    <n v="36088"/>
    <d v="2021-05-28T00:00:00"/>
    <d v="2021-06-09T00:00:00"/>
    <s v="Nelli Engall"/>
    <s v="Genderfluid"/>
    <n v="21"/>
    <s v="58 Jett RoadApt. 448"/>
    <n v="932"/>
    <s v="Chasemouth"/>
    <x v="2"/>
    <s v="Australia"/>
    <x v="3"/>
    <x v="2"/>
  </r>
  <r>
    <n v="107"/>
    <n v="22"/>
    <n v="912"/>
    <n v="96"/>
    <n v="1"/>
    <n v="96"/>
    <n v="1"/>
    <x v="2"/>
    <x v="5"/>
    <x v="2"/>
    <s v="red"/>
    <n v="104"/>
    <n v="70"/>
    <n v="7280"/>
    <n v="180"/>
    <n v="36088"/>
    <d v="2021-05-28T00:00:00"/>
    <d v="2021-06-09T00:00:00"/>
    <s v="Nelli Engall"/>
    <s v="Genderfluid"/>
    <n v="21"/>
    <s v="58 Jett RoadApt. 448"/>
    <n v="932"/>
    <s v="Chasemouth"/>
    <x v="2"/>
    <s v="Australia"/>
    <x v="3"/>
    <x v="2"/>
  </r>
  <r>
    <n v="108"/>
    <n v="23"/>
    <n v="238"/>
    <n v="106"/>
    <n v="2"/>
    <n v="212"/>
    <n v="1"/>
    <x v="0"/>
    <x v="0"/>
    <x v="0"/>
    <s v="indigo"/>
    <n v="105"/>
    <n v="79"/>
    <n v="8295"/>
    <n v="652"/>
    <n v="45711"/>
    <d v="2021-05-17T00:00:00"/>
    <d v="2021-05-22T00:00:00"/>
    <s v="Roley Cassedy"/>
    <s v="Male"/>
    <n v="63"/>
    <s v="59 Abbott CircuitApt. 084"/>
    <n v="9830"/>
    <s v="North Isabelleside"/>
    <x v="0"/>
    <s v="Australia"/>
    <x v="3"/>
    <x v="1"/>
  </r>
  <r>
    <n v="109"/>
    <n v="23"/>
    <n v="809"/>
    <n v="117"/>
    <n v="3"/>
    <n v="351"/>
    <n v="1"/>
    <x v="1"/>
    <x v="13"/>
    <x v="4"/>
    <s v="red"/>
    <n v="95"/>
    <n v="42"/>
    <n v="3990"/>
    <n v="652"/>
    <n v="45711"/>
    <d v="2021-05-17T00:00:00"/>
    <d v="2021-05-22T00:00:00"/>
    <s v="Roley Cassedy"/>
    <s v="Male"/>
    <n v="63"/>
    <s v="59 Abbott CircuitApt. 084"/>
    <n v="9830"/>
    <s v="North Isabelleside"/>
    <x v="0"/>
    <s v="Australia"/>
    <x v="3"/>
    <x v="1"/>
  </r>
  <r>
    <n v="110"/>
    <n v="24"/>
    <n v="8"/>
    <n v="96"/>
    <n v="1"/>
    <n v="96"/>
    <n v="1"/>
    <x v="0"/>
    <x v="2"/>
    <x v="0"/>
    <s v="orange"/>
    <n v="114"/>
    <n v="48"/>
    <n v="5472"/>
    <n v="469"/>
    <n v="14566"/>
    <d v="2021-09-04T00:00:00"/>
    <d v="2021-09-20T00:00:00"/>
    <s v="Faber Purcell"/>
    <s v="Female"/>
    <n v="78"/>
    <s v="783 Olivia CrescentSuite 877"/>
    <n v="5011"/>
    <s v="Andrewborough"/>
    <x v="4"/>
    <s v="Australia"/>
    <x v="5"/>
    <x v="2"/>
  </r>
  <r>
    <n v="111"/>
    <n v="24"/>
    <n v="852"/>
    <n v="113"/>
    <n v="2"/>
    <n v="226"/>
    <n v="1"/>
    <x v="2"/>
    <x v="16"/>
    <x v="2"/>
    <s v="yellow"/>
    <n v="100"/>
    <n v="58"/>
    <n v="5800"/>
    <n v="469"/>
    <n v="14566"/>
    <d v="2021-09-04T00:00:00"/>
    <d v="2021-09-20T00:00:00"/>
    <s v="Faber Purcell"/>
    <s v="Female"/>
    <n v="78"/>
    <s v="783 Olivia CrescentSuite 877"/>
    <n v="5011"/>
    <s v="Andrewborough"/>
    <x v="4"/>
    <s v="Australia"/>
    <x v="5"/>
    <x v="2"/>
  </r>
  <r>
    <n v="112"/>
    <n v="25"/>
    <n v="736"/>
    <n v="109"/>
    <n v="3"/>
    <n v="327"/>
    <n v="1"/>
    <x v="1"/>
    <x v="12"/>
    <x v="1"/>
    <s v="red"/>
    <n v="102"/>
    <n v="67"/>
    <n v="6834"/>
    <n v="562"/>
    <n v="47075"/>
    <d v="2021-07-04T00:00:00"/>
    <d v="2021-07-08T00:00:00"/>
    <s v="Joy Mirrlees"/>
    <s v="Agender"/>
    <n v="58"/>
    <s v="04 Spencer MallApt. 910"/>
    <n v="8257"/>
    <s v="West Rubyland"/>
    <x v="3"/>
    <s v="Australia"/>
    <x v="8"/>
    <x v="1"/>
  </r>
  <r>
    <n v="113"/>
    <n v="25"/>
    <n v="593"/>
    <n v="100"/>
    <n v="2"/>
    <n v="200"/>
    <n v="1"/>
    <x v="1"/>
    <x v="29"/>
    <x v="0"/>
    <s v="violet"/>
    <n v="90"/>
    <n v="68"/>
    <n v="6120"/>
    <n v="562"/>
    <n v="47075"/>
    <d v="2021-07-04T00:00:00"/>
    <d v="2021-07-08T00:00:00"/>
    <s v="Joy Mirrlees"/>
    <s v="Agender"/>
    <n v="58"/>
    <s v="04 Spencer MallApt. 910"/>
    <n v="8257"/>
    <s v="West Rubyland"/>
    <x v="3"/>
    <s v="Australia"/>
    <x v="8"/>
    <x v="1"/>
  </r>
  <r>
    <n v="114"/>
    <n v="26"/>
    <n v="808"/>
    <n v="117"/>
    <n v="2"/>
    <n v="234"/>
    <n v="1"/>
    <x v="1"/>
    <x v="13"/>
    <x v="0"/>
    <s v="red"/>
    <n v="95"/>
    <n v="40"/>
    <n v="3800"/>
    <n v="732"/>
    <n v="15964"/>
    <d v="2021-04-25T00:00:00"/>
    <d v="2021-05-04T00:00:00"/>
    <s v="Gorden Seago"/>
    <s v="Genderfluid"/>
    <n v="80"/>
    <s v="905 Stephanie BoulevardApt. 217"/>
    <n v="8114"/>
    <s v="Port Aaronton"/>
    <x v="3"/>
    <s v="Australia"/>
    <x v="6"/>
    <x v="1"/>
  </r>
  <r>
    <n v="115"/>
    <n v="26"/>
    <n v="154"/>
    <n v="91"/>
    <n v="3"/>
    <n v="273"/>
    <n v="1"/>
    <x v="0"/>
    <x v="8"/>
    <x v="4"/>
    <s v="yellow"/>
    <n v="116"/>
    <n v="54"/>
    <n v="6264"/>
    <n v="732"/>
    <n v="15964"/>
    <d v="2021-04-25T00:00:00"/>
    <d v="2021-05-04T00:00:00"/>
    <s v="Gorden Seago"/>
    <s v="Genderfluid"/>
    <n v="80"/>
    <s v="905 Stephanie BoulevardApt. 217"/>
    <n v="8114"/>
    <s v="Port Aaronton"/>
    <x v="3"/>
    <s v="Australia"/>
    <x v="6"/>
    <x v="1"/>
  </r>
  <r>
    <n v="116"/>
    <n v="26"/>
    <n v="453"/>
    <n v="107"/>
    <n v="1"/>
    <n v="107"/>
    <n v="1"/>
    <x v="1"/>
    <x v="22"/>
    <x v="0"/>
    <s v="violet"/>
    <n v="92"/>
    <n v="50"/>
    <n v="4600"/>
    <n v="732"/>
    <n v="15964"/>
    <d v="2021-04-25T00:00:00"/>
    <d v="2021-05-04T00:00:00"/>
    <s v="Gorden Seago"/>
    <s v="Genderfluid"/>
    <n v="80"/>
    <s v="905 Stephanie BoulevardApt. 217"/>
    <n v="8114"/>
    <s v="Port Aaronton"/>
    <x v="3"/>
    <s v="Australia"/>
    <x v="6"/>
    <x v="1"/>
  </r>
  <r>
    <n v="117"/>
    <n v="27"/>
    <n v="302"/>
    <n v="105"/>
    <n v="2"/>
    <n v="210"/>
    <n v="1"/>
    <x v="0"/>
    <x v="26"/>
    <x v="2"/>
    <s v="blue"/>
    <n v="93"/>
    <n v="55"/>
    <n v="5115"/>
    <n v="443"/>
    <n v="35513"/>
    <d v="2021-05-16T00:00:00"/>
    <d v="2021-05-28T00:00:00"/>
    <s v="Melodee Spencley"/>
    <s v="Bigender"/>
    <n v="49"/>
    <s v="033 Mitchell IslandApt. 732"/>
    <n v="9651"/>
    <s v="Crooksshire"/>
    <x v="6"/>
    <s v="Australia"/>
    <x v="3"/>
    <x v="2"/>
  </r>
  <r>
    <n v="118"/>
    <n v="27"/>
    <n v="823"/>
    <n v="117"/>
    <n v="1"/>
    <n v="117"/>
    <n v="1"/>
    <x v="1"/>
    <x v="13"/>
    <x v="0"/>
    <s v="green"/>
    <n v="95"/>
    <n v="66"/>
    <n v="6270"/>
    <n v="443"/>
    <n v="35513"/>
    <d v="2021-05-16T00:00:00"/>
    <d v="2021-05-28T00:00:00"/>
    <s v="Melodee Spencley"/>
    <s v="Bigender"/>
    <n v="49"/>
    <s v="033 Mitchell IslandApt. 732"/>
    <n v="9651"/>
    <s v="Crooksshire"/>
    <x v="6"/>
    <s v="Australia"/>
    <x v="3"/>
    <x v="2"/>
  </r>
  <r>
    <n v="119"/>
    <n v="27"/>
    <n v="360"/>
    <n v="94"/>
    <n v="1"/>
    <n v="94"/>
    <n v="1"/>
    <x v="0"/>
    <x v="28"/>
    <x v="3"/>
    <s v="yellow"/>
    <n v="92"/>
    <n v="42"/>
    <n v="3864"/>
    <n v="443"/>
    <n v="35513"/>
    <d v="2021-05-16T00:00:00"/>
    <d v="2021-05-28T00:00:00"/>
    <s v="Melodee Spencley"/>
    <s v="Bigender"/>
    <n v="49"/>
    <s v="033 Mitchell IslandApt. 732"/>
    <n v="9651"/>
    <s v="Crooksshire"/>
    <x v="6"/>
    <s v="Australia"/>
    <x v="3"/>
    <x v="2"/>
  </r>
  <r>
    <n v="120"/>
    <n v="27"/>
    <n v="430"/>
    <n v="107"/>
    <n v="1"/>
    <n v="107"/>
    <n v="1"/>
    <x v="1"/>
    <x v="22"/>
    <x v="3"/>
    <s v="yellow"/>
    <n v="92"/>
    <n v="52"/>
    <n v="4784"/>
    <n v="443"/>
    <n v="35513"/>
    <d v="2021-05-16T00:00:00"/>
    <d v="2021-05-28T00:00:00"/>
    <s v="Melodee Spencley"/>
    <s v="Bigender"/>
    <n v="49"/>
    <s v="033 Mitchell IslandApt. 732"/>
    <n v="9651"/>
    <s v="Crooksshire"/>
    <x v="6"/>
    <s v="Australia"/>
    <x v="3"/>
    <x v="2"/>
  </r>
  <r>
    <n v="121"/>
    <n v="27"/>
    <n v="1027"/>
    <n v="90"/>
    <n v="3"/>
    <n v="270"/>
    <n v="1"/>
    <x v="2"/>
    <x v="11"/>
    <x v="2"/>
    <s v="yellow"/>
    <n v="95"/>
    <n v="68"/>
    <n v="6460"/>
    <n v="443"/>
    <n v="35513"/>
    <d v="2021-05-16T00:00:00"/>
    <d v="2021-05-28T00:00:00"/>
    <s v="Melodee Spencley"/>
    <s v="Bigender"/>
    <n v="49"/>
    <s v="033 Mitchell IslandApt. 732"/>
    <n v="9651"/>
    <s v="Crooksshire"/>
    <x v="6"/>
    <s v="Australia"/>
    <x v="3"/>
    <x v="2"/>
  </r>
  <r>
    <n v="122"/>
    <n v="27"/>
    <n v="603"/>
    <n v="112"/>
    <n v="1"/>
    <n v="112"/>
    <n v="1"/>
    <x v="1"/>
    <x v="30"/>
    <x v="0"/>
    <s v="orange"/>
    <n v="118"/>
    <n v="79"/>
    <n v="9322"/>
    <n v="443"/>
    <n v="35513"/>
    <d v="2021-05-16T00:00:00"/>
    <d v="2021-05-28T00:00:00"/>
    <s v="Melodee Spencley"/>
    <s v="Bigender"/>
    <n v="49"/>
    <s v="033 Mitchell IslandApt. 732"/>
    <n v="9651"/>
    <s v="Crooksshire"/>
    <x v="6"/>
    <s v="Australia"/>
    <x v="3"/>
    <x v="2"/>
  </r>
  <r>
    <n v="123"/>
    <n v="27"/>
    <n v="843"/>
    <n v="113"/>
    <n v="2"/>
    <n v="226"/>
    <n v="1"/>
    <x v="2"/>
    <x v="16"/>
    <x v="0"/>
    <s v="red"/>
    <n v="100"/>
    <n v="44"/>
    <n v="4400"/>
    <n v="443"/>
    <n v="35513"/>
    <d v="2021-05-16T00:00:00"/>
    <d v="2021-05-28T00:00:00"/>
    <s v="Melodee Spencley"/>
    <s v="Bigender"/>
    <n v="49"/>
    <s v="033 Mitchell IslandApt. 732"/>
    <n v="9651"/>
    <s v="Crooksshire"/>
    <x v="6"/>
    <s v="Australia"/>
    <x v="3"/>
    <x v="2"/>
  </r>
  <r>
    <n v="124"/>
    <n v="28"/>
    <n v="19"/>
    <n v="96"/>
    <n v="2"/>
    <n v="192"/>
    <n v="1"/>
    <x v="0"/>
    <x v="2"/>
    <x v="4"/>
    <s v="green"/>
    <n v="114"/>
    <n v="42"/>
    <n v="4788"/>
    <n v="206"/>
    <n v="29968"/>
    <d v="2021-08-19T00:00:00"/>
    <d v="2021-09-04T00:00:00"/>
    <s v="Crin Johnikin"/>
    <s v="Polygender"/>
    <n v="66"/>
    <s v="09 Kiehn View RdApt. 209"/>
    <n v="2155"/>
    <s v="South Clairetown"/>
    <x v="3"/>
    <s v="Australia"/>
    <x v="0"/>
    <x v="2"/>
  </r>
  <r>
    <n v="125"/>
    <n v="28"/>
    <n v="226"/>
    <n v="106"/>
    <n v="2"/>
    <n v="212"/>
    <n v="1"/>
    <x v="0"/>
    <x v="0"/>
    <x v="1"/>
    <s v="green"/>
    <n v="105"/>
    <n v="63"/>
    <n v="6615"/>
    <n v="206"/>
    <n v="29968"/>
    <d v="2021-08-19T00:00:00"/>
    <d v="2021-09-04T00:00:00"/>
    <s v="Crin Johnikin"/>
    <s v="Polygender"/>
    <n v="66"/>
    <s v="09 Kiehn View RdApt. 209"/>
    <n v="2155"/>
    <s v="South Clairetown"/>
    <x v="3"/>
    <s v="Australia"/>
    <x v="0"/>
    <x v="2"/>
  </r>
  <r>
    <n v="126"/>
    <n v="28"/>
    <n v="1158"/>
    <n v="99"/>
    <n v="1"/>
    <n v="99"/>
    <n v="1"/>
    <x v="2"/>
    <x v="9"/>
    <x v="0"/>
    <s v="red"/>
    <n v="98"/>
    <n v="52"/>
    <n v="5096"/>
    <n v="206"/>
    <n v="29968"/>
    <d v="2021-08-19T00:00:00"/>
    <d v="2021-09-04T00:00:00"/>
    <s v="Crin Johnikin"/>
    <s v="Polygender"/>
    <n v="66"/>
    <s v="09 Kiehn View RdApt. 209"/>
    <n v="2155"/>
    <s v="South Clairetown"/>
    <x v="3"/>
    <s v="Australia"/>
    <x v="0"/>
    <x v="2"/>
  </r>
  <r>
    <n v="127"/>
    <n v="28"/>
    <n v="730"/>
    <n v="119"/>
    <n v="1"/>
    <n v="119"/>
    <n v="1"/>
    <x v="1"/>
    <x v="19"/>
    <x v="3"/>
    <s v="violet"/>
    <n v="112"/>
    <n v="64"/>
    <n v="7168"/>
    <n v="206"/>
    <n v="29968"/>
    <d v="2021-08-19T00:00:00"/>
    <d v="2021-09-04T00:00:00"/>
    <s v="Crin Johnikin"/>
    <s v="Polygender"/>
    <n v="66"/>
    <s v="09 Kiehn View RdApt. 209"/>
    <n v="2155"/>
    <s v="South Clairetown"/>
    <x v="3"/>
    <s v="Australia"/>
    <x v="0"/>
    <x v="2"/>
  </r>
  <r>
    <n v="128"/>
    <n v="28"/>
    <n v="2"/>
    <n v="96"/>
    <n v="2"/>
    <n v="192"/>
    <n v="1"/>
    <x v="0"/>
    <x v="2"/>
    <x v="2"/>
    <s v="red"/>
    <n v="114"/>
    <n v="54"/>
    <n v="6156"/>
    <n v="206"/>
    <n v="29968"/>
    <d v="2021-08-19T00:00:00"/>
    <d v="2021-09-04T00:00:00"/>
    <s v="Crin Johnikin"/>
    <s v="Polygender"/>
    <n v="66"/>
    <s v="09 Kiehn View RdApt. 209"/>
    <n v="2155"/>
    <s v="South Clairetown"/>
    <x v="3"/>
    <s v="Australia"/>
    <x v="0"/>
    <x v="2"/>
  </r>
  <r>
    <n v="129"/>
    <n v="28"/>
    <n v="761"/>
    <n v="109"/>
    <n v="2"/>
    <n v="218"/>
    <n v="1"/>
    <x v="1"/>
    <x v="12"/>
    <x v="1"/>
    <s v="indigo"/>
    <n v="102"/>
    <n v="49"/>
    <n v="4998"/>
    <n v="206"/>
    <n v="29968"/>
    <d v="2021-08-19T00:00:00"/>
    <d v="2021-09-04T00:00:00"/>
    <s v="Crin Johnikin"/>
    <s v="Polygender"/>
    <n v="66"/>
    <s v="09 Kiehn View RdApt. 209"/>
    <n v="2155"/>
    <s v="South Clairetown"/>
    <x v="3"/>
    <s v="Australia"/>
    <x v="0"/>
    <x v="2"/>
  </r>
  <r>
    <n v="130"/>
    <n v="28"/>
    <n v="684"/>
    <n v="113"/>
    <n v="3"/>
    <n v="339"/>
    <n v="1"/>
    <x v="1"/>
    <x v="4"/>
    <x v="4"/>
    <s v="green"/>
    <n v="119"/>
    <n v="55"/>
    <n v="6545"/>
    <n v="206"/>
    <n v="29968"/>
    <d v="2021-08-19T00:00:00"/>
    <d v="2021-09-04T00:00:00"/>
    <s v="Crin Johnikin"/>
    <s v="Polygender"/>
    <n v="66"/>
    <s v="09 Kiehn View RdApt. 209"/>
    <n v="2155"/>
    <s v="South Clairetown"/>
    <x v="3"/>
    <s v="Australia"/>
    <x v="0"/>
    <x v="2"/>
  </r>
  <r>
    <n v="131"/>
    <n v="28"/>
    <n v="922"/>
    <n v="96"/>
    <n v="2"/>
    <n v="192"/>
    <n v="1"/>
    <x v="2"/>
    <x v="5"/>
    <x v="2"/>
    <s v="yellow"/>
    <n v="104"/>
    <n v="55"/>
    <n v="5720"/>
    <n v="206"/>
    <n v="29968"/>
    <d v="2021-08-19T00:00:00"/>
    <d v="2021-09-04T00:00:00"/>
    <s v="Crin Johnikin"/>
    <s v="Polygender"/>
    <n v="66"/>
    <s v="09 Kiehn View RdApt. 209"/>
    <n v="2155"/>
    <s v="South Clairetown"/>
    <x v="3"/>
    <s v="Australia"/>
    <x v="0"/>
    <x v="2"/>
  </r>
  <r>
    <n v="132"/>
    <n v="28"/>
    <n v="1053"/>
    <n v="93"/>
    <n v="2"/>
    <n v="186"/>
    <n v="1"/>
    <x v="2"/>
    <x v="20"/>
    <x v="0"/>
    <s v="red"/>
    <n v="94"/>
    <n v="63"/>
    <n v="5922"/>
    <n v="206"/>
    <n v="29968"/>
    <d v="2021-08-19T00:00:00"/>
    <d v="2021-09-04T00:00:00"/>
    <s v="Crin Johnikin"/>
    <s v="Polygender"/>
    <n v="66"/>
    <s v="09 Kiehn View RdApt. 209"/>
    <n v="2155"/>
    <s v="South Clairetown"/>
    <x v="3"/>
    <s v="Australia"/>
    <x v="0"/>
    <x v="2"/>
  </r>
  <r>
    <n v="133"/>
    <n v="28"/>
    <n v="1259"/>
    <n v="112"/>
    <n v="3"/>
    <n v="336"/>
    <n v="1"/>
    <x v="2"/>
    <x v="25"/>
    <x v="4"/>
    <s v="violet"/>
    <n v="91"/>
    <n v="60"/>
    <n v="5460"/>
    <n v="206"/>
    <n v="29968"/>
    <d v="2021-08-19T00:00:00"/>
    <d v="2021-09-04T00:00:00"/>
    <s v="Crin Johnikin"/>
    <s v="Polygender"/>
    <n v="66"/>
    <s v="09 Kiehn View RdApt. 209"/>
    <n v="2155"/>
    <s v="South Clairetown"/>
    <x v="3"/>
    <s v="Australia"/>
    <x v="0"/>
    <x v="2"/>
  </r>
  <r>
    <n v="134"/>
    <n v="28"/>
    <n v="803"/>
    <n v="91"/>
    <n v="2"/>
    <n v="182"/>
    <n v="1"/>
    <x v="1"/>
    <x v="15"/>
    <x v="0"/>
    <s v="violet"/>
    <n v="114"/>
    <n v="78"/>
    <n v="8892"/>
    <n v="206"/>
    <n v="29968"/>
    <d v="2021-08-19T00:00:00"/>
    <d v="2021-09-04T00:00:00"/>
    <s v="Crin Johnikin"/>
    <s v="Polygender"/>
    <n v="66"/>
    <s v="09 Kiehn View RdApt. 209"/>
    <n v="2155"/>
    <s v="South Clairetown"/>
    <x v="3"/>
    <s v="Australia"/>
    <x v="0"/>
    <x v="2"/>
  </r>
  <r>
    <n v="135"/>
    <n v="29"/>
    <n v="633"/>
    <n v="93"/>
    <n v="1"/>
    <n v="93"/>
    <n v="1"/>
    <x v="1"/>
    <x v="14"/>
    <x v="0"/>
    <s v="red"/>
    <n v="115"/>
    <n v="80"/>
    <n v="9200"/>
    <n v="993"/>
    <n v="57645"/>
    <d v="2021-03-22T00:00:00"/>
    <d v="2021-03-28T00:00:00"/>
    <s v="Orella Singyard"/>
    <s v="Polygender"/>
    <n v="24"/>
    <s v="327 Abby CircleApt. 055"/>
    <n v="536"/>
    <s v="Michaelberg"/>
    <x v="6"/>
    <s v="Australia"/>
    <x v="4"/>
    <x v="1"/>
  </r>
  <r>
    <n v="136"/>
    <n v="29"/>
    <n v="907"/>
    <n v="94"/>
    <n v="3"/>
    <n v="282"/>
    <n v="1"/>
    <x v="2"/>
    <x v="23"/>
    <x v="2"/>
    <s v="violet"/>
    <n v="113"/>
    <n v="77"/>
    <n v="8701"/>
    <n v="993"/>
    <n v="57645"/>
    <d v="2021-03-22T00:00:00"/>
    <d v="2021-03-28T00:00:00"/>
    <s v="Orella Singyard"/>
    <s v="Polygender"/>
    <n v="24"/>
    <s v="327 Abby CircleApt. 055"/>
    <n v="536"/>
    <s v="Michaelberg"/>
    <x v="6"/>
    <s v="Australia"/>
    <x v="4"/>
    <x v="1"/>
  </r>
  <r>
    <n v="137"/>
    <n v="29"/>
    <n v="246"/>
    <n v="95"/>
    <n v="2"/>
    <n v="190"/>
    <n v="1"/>
    <x v="0"/>
    <x v="17"/>
    <x v="1"/>
    <s v="red"/>
    <n v="117"/>
    <n v="60"/>
    <n v="7020"/>
    <n v="993"/>
    <n v="57645"/>
    <d v="2021-03-22T00:00:00"/>
    <d v="2021-03-28T00:00:00"/>
    <s v="Orella Singyard"/>
    <s v="Polygender"/>
    <n v="24"/>
    <s v="327 Abby CircleApt. 055"/>
    <n v="536"/>
    <s v="Michaelberg"/>
    <x v="6"/>
    <s v="Australia"/>
    <x v="4"/>
    <x v="1"/>
  </r>
  <r>
    <n v="138"/>
    <n v="29"/>
    <n v="762"/>
    <n v="109"/>
    <n v="3"/>
    <n v="327"/>
    <n v="1"/>
    <x v="1"/>
    <x v="12"/>
    <x v="2"/>
    <s v="indigo"/>
    <n v="102"/>
    <n v="52"/>
    <n v="5304"/>
    <n v="993"/>
    <n v="57645"/>
    <d v="2021-03-22T00:00:00"/>
    <d v="2021-03-28T00:00:00"/>
    <s v="Orella Singyard"/>
    <s v="Polygender"/>
    <n v="24"/>
    <s v="327 Abby CircleApt. 055"/>
    <n v="536"/>
    <s v="Michaelberg"/>
    <x v="6"/>
    <s v="Australia"/>
    <x v="4"/>
    <x v="1"/>
  </r>
  <r>
    <n v="139"/>
    <n v="30"/>
    <n v="407"/>
    <n v="119"/>
    <n v="2"/>
    <n v="238"/>
    <n v="1"/>
    <x v="0"/>
    <x v="32"/>
    <x v="2"/>
    <s v="blue"/>
    <n v="113"/>
    <n v="61"/>
    <n v="6893"/>
    <n v="260"/>
    <n v="59350"/>
    <d v="2021-07-07T00:00:00"/>
    <d v="2021-07-26T00:00:00"/>
    <s v="Whitney Scarman"/>
    <s v="Female"/>
    <n v="27"/>
    <s v="01 D'amore ManorSuite 692"/>
    <n v="3012"/>
    <s v="Trompview"/>
    <x v="1"/>
    <s v="Australia"/>
    <x v="8"/>
    <x v="2"/>
  </r>
  <r>
    <n v="140"/>
    <n v="30"/>
    <n v="325"/>
    <n v="109"/>
    <n v="2"/>
    <n v="218"/>
    <n v="1"/>
    <x v="0"/>
    <x v="21"/>
    <x v="3"/>
    <s v="yellow"/>
    <n v="108"/>
    <n v="45"/>
    <n v="4860"/>
    <n v="260"/>
    <n v="59350"/>
    <d v="2021-07-07T00:00:00"/>
    <d v="2021-07-26T00:00:00"/>
    <s v="Whitney Scarman"/>
    <s v="Female"/>
    <n v="27"/>
    <s v="01 D'amore ManorSuite 692"/>
    <n v="3012"/>
    <s v="Trompview"/>
    <x v="1"/>
    <s v="Australia"/>
    <x v="8"/>
    <x v="2"/>
  </r>
  <r>
    <n v="141"/>
    <n v="30"/>
    <n v="2"/>
    <n v="96"/>
    <n v="1"/>
    <n v="96"/>
    <n v="1"/>
    <x v="0"/>
    <x v="2"/>
    <x v="2"/>
    <s v="red"/>
    <n v="114"/>
    <n v="54"/>
    <n v="6156"/>
    <n v="260"/>
    <n v="59350"/>
    <d v="2021-07-07T00:00:00"/>
    <d v="2021-07-26T00:00:00"/>
    <s v="Whitney Scarman"/>
    <s v="Female"/>
    <n v="27"/>
    <s v="01 D'amore ManorSuite 692"/>
    <n v="3012"/>
    <s v="Trompview"/>
    <x v="1"/>
    <s v="Australia"/>
    <x v="8"/>
    <x v="2"/>
  </r>
  <r>
    <n v="142"/>
    <n v="30"/>
    <n v="411"/>
    <n v="119"/>
    <n v="2"/>
    <n v="238"/>
    <n v="1"/>
    <x v="0"/>
    <x v="32"/>
    <x v="1"/>
    <s v="indigo"/>
    <n v="113"/>
    <n v="65"/>
    <n v="7345"/>
    <n v="260"/>
    <n v="59350"/>
    <d v="2021-07-07T00:00:00"/>
    <d v="2021-07-26T00:00:00"/>
    <s v="Whitney Scarman"/>
    <s v="Female"/>
    <n v="27"/>
    <s v="01 D'amore ManorSuite 692"/>
    <n v="3012"/>
    <s v="Trompview"/>
    <x v="1"/>
    <s v="Australia"/>
    <x v="8"/>
    <x v="2"/>
  </r>
  <r>
    <n v="143"/>
    <n v="30"/>
    <n v="1167"/>
    <n v="99"/>
    <n v="1"/>
    <n v="99"/>
    <n v="1"/>
    <x v="2"/>
    <x v="9"/>
    <x v="2"/>
    <s v="yellow"/>
    <n v="98"/>
    <n v="45"/>
    <n v="4410"/>
    <n v="260"/>
    <n v="59350"/>
    <d v="2021-07-07T00:00:00"/>
    <d v="2021-07-26T00:00:00"/>
    <s v="Whitney Scarman"/>
    <s v="Female"/>
    <n v="27"/>
    <s v="01 D'amore ManorSuite 692"/>
    <n v="3012"/>
    <s v="Trompview"/>
    <x v="1"/>
    <s v="Australia"/>
    <x v="8"/>
    <x v="2"/>
  </r>
  <r>
    <n v="144"/>
    <n v="30"/>
    <n v="462"/>
    <n v="118"/>
    <n v="3"/>
    <n v="354"/>
    <n v="1"/>
    <x v="1"/>
    <x v="1"/>
    <x v="2"/>
    <s v="orange"/>
    <n v="110"/>
    <n v="61"/>
    <n v="6710"/>
    <n v="260"/>
    <n v="59350"/>
    <d v="2021-07-07T00:00:00"/>
    <d v="2021-07-26T00:00:00"/>
    <s v="Whitney Scarman"/>
    <s v="Female"/>
    <n v="27"/>
    <s v="01 D'amore ManorSuite 692"/>
    <n v="3012"/>
    <s v="Trompview"/>
    <x v="1"/>
    <s v="Australia"/>
    <x v="8"/>
    <x v="2"/>
  </r>
  <r>
    <n v="145"/>
    <n v="31"/>
    <n v="484"/>
    <n v="118"/>
    <n v="2"/>
    <n v="236"/>
    <n v="1"/>
    <x v="1"/>
    <x v="1"/>
    <x v="4"/>
    <s v="indigo"/>
    <n v="110"/>
    <n v="60"/>
    <n v="6600"/>
    <n v="727"/>
    <n v="15722"/>
    <d v="2021-03-11T00:00:00"/>
    <d v="2021-04-05T00:00:00"/>
    <s v="Herschel Verdey"/>
    <s v="Female"/>
    <n v="26"/>
    <s v="2752 Lily RoadApt. 721"/>
    <n v="3249"/>
    <s v="Jacobport"/>
    <x v="4"/>
    <s v="Australia"/>
    <x v="4"/>
    <x v="0"/>
  </r>
  <r>
    <n v="146"/>
    <n v="31"/>
    <n v="1071"/>
    <n v="93"/>
    <n v="1"/>
    <n v="93"/>
    <n v="1"/>
    <x v="2"/>
    <x v="20"/>
    <x v="1"/>
    <s v="blue"/>
    <n v="94"/>
    <n v="50"/>
    <n v="4700"/>
    <n v="727"/>
    <n v="15722"/>
    <d v="2021-03-11T00:00:00"/>
    <d v="2021-04-05T00:00:00"/>
    <s v="Herschel Verdey"/>
    <s v="Female"/>
    <n v="26"/>
    <s v="2752 Lily RoadApt. 721"/>
    <n v="3249"/>
    <s v="Jacobport"/>
    <x v="4"/>
    <s v="Australia"/>
    <x v="4"/>
    <x v="0"/>
  </r>
  <r>
    <n v="147"/>
    <n v="31"/>
    <n v="1245"/>
    <n v="112"/>
    <n v="1"/>
    <n v="112"/>
    <n v="1"/>
    <x v="2"/>
    <x v="25"/>
    <x v="3"/>
    <s v="blue"/>
    <n v="91"/>
    <n v="42"/>
    <n v="3822"/>
    <n v="727"/>
    <n v="15722"/>
    <d v="2021-03-11T00:00:00"/>
    <d v="2021-04-05T00:00:00"/>
    <s v="Herschel Verdey"/>
    <s v="Female"/>
    <n v="26"/>
    <s v="2752 Lily RoadApt. 721"/>
    <n v="3249"/>
    <s v="Jacobport"/>
    <x v="4"/>
    <s v="Australia"/>
    <x v="4"/>
    <x v="0"/>
  </r>
  <r>
    <n v="148"/>
    <n v="32"/>
    <n v="1096"/>
    <n v="115"/>
    <n v="3"/>
    <n v="345"/>
    <n v="1"/>
    <x v="2"/>
    <x v="6"/>
    <x v="1"/>
    <s v="yellow"/>
    <n v="99"/>
    <n v="65"/>
    <n v="6435"/>
    <n v="627"/>
    <n v="24976"/>
    <d v="2021-06-17T00:00:00"/>
    <d v="2021-07-14T00:00:00"/>
    <s v="Codie Everly"/>
    <s v="Genderfluid"/>
    <n v="51"/>
    <s v="66 Isla CrescentApt. 573"/>
    <n v="7404"/>
    <s v="Port Christopher"/>
    <x v="0"/>
    <s v="Australia"/>
    <x v="7"/>
    <x v="0"/>
  </r>
  <r>
    <n v="149"/>
    <n v="32"/>
    <n v="323"/>
    <n v="109"/>
    <n v="1"/>
    <n v="109"/>
    <n v="1"/>
    <x v="0"/>
    <x v="21"/>
    <x v="0"/>
    <s v="orange"/>
    <n v="108"/>
    <n v="56"/>
    <n v="6048"/>
    <n v="627"/>
    <n v="24976"/>
    <d v="2021-06-17T00:00:00"/>
    <d v="2021-07-14T00:00:00"/>
    <s v="Codie Everly"/>
    <s v="Genderfluid"/>
    <n v="51"/>
    <s v="66 Isla CrescentApt. 573"/>
    <n v="7404"/>
    <s v="Port Christopher"/>
    <x v="0"/>
    <s v="Australia"/>
    <x v="7"/>
    <x v="0"/>
  </r>
  <r>
    <n v="150"/>
    <n v="32"/>
    <n v="22"/>
    <n v="96"/>
    <n v="3"/>
    <n v="288"/>
    <n v="1"/>
    <x v="0"/>
    <x v="2"/>
    <x v="2"/>
    <s v="blue"/>
    <n v="114"/>
    <n v="57"/>
    <n v="6498"/>
    <n v="627"/>
    <n v="24976"/>
    <d v="2021-06-17T00:00:00"/>
    <d v="2021-07-14T00:00:00"/>
    <s v="Codie Everly"/>
    <s v="Genderfluid"/>
    <n v="51"/>
    <s v="66 Isla CrescentApt. 573"/>
    <n v="7404"/>
    <s v="Port Christopher"/>
    <x v="0"/>
    <s v="Australia"/>
    <x v="7"/>
    <x v="0"/>
  </r>
  <r>
    <n v="151"/>
    <n v="33"/>
    <n v="486"/>
    <n v="118"/>
    <n v="2"/>
    <n v="236"/>
    <n v="1"/>
    <x v="1"/>
    <x v="1"/>
    <x v="1"/>
    <s v="violet"/>
    <n v="110"/>
    <n v="46"/>
    <n v="5060"/>
    <n v="588"/>
    <n v="52945"/>
    <d v="2021-07-01T00:00:00"/>
    <d v="2021-07-07T00:00:00"/>
    <s v="Nicole Cheel"/>
    <s v="Genderfluid"/>
    <n v="48"/>
    <s v="550 Alexis BoulevardSuite 124"/>
    <n v="9614"/>
    <s v="West Danieltown"/>
    <x v="6"/>
    <s v="Australia"/>
    <x v="8"/>
    <x v="1"/>
  </r>
  <r>
    <n v="152"/>
    <n v="33"/>
    <n v="1173"/>
    <n v="99"/>
    <n v="3"/>
    <n v="297"/>
    <n v="1"/>
    <x v="2"/>
    <x v="9"/>
    <x v="0"/>
    <s v="green"/>
    <n v="98"/>
    <n v="75"/>
    <n v="7350"/>
    <n v="588"/>
    <n v="52945"/>
    <d v="2021-07-01T00:00:00"/>
    <d v="2021-07-07T00:00:00"/>
    <s v="Nicole Cheel"/>
    <s v="Genderfluid"/>
    <n v="48"/>
    <s v="550 Alexis BoulevardSuite 124"/>
    <n v="9614"/>
    <s v="West Danieltown"/>
    <x v="6"/>
    <s v="Australia"/>
    <x v="8"/>
    <x v="1"/>
  </r>
  <r>
    <n v="153"/>
    <n v="33"/>
    <n v="322"/>
    <n v="109"/>
    <n v="3"/>
    <n v="327"/>
    <n v="1"/>
    <x v="0"/>
    <x v="21"/>
    <x v="2"/>
    <s v="orange"/>
    <n v="108"/>
    <n v="78"/>
    <n v="8424"/>
    <n v="588"/>
    <n v="52945"/>
    <d v="2021-07-01T00:00:00"/>
    <d v="2021-07-07T00:00:00"/>
    <s v="Nicole Cheel"/>
    <s v="Genderfluid"/>
    <n v="48"/>
    <s v="550 Alexis BoulevardSuite 124"/>
    <n v="9614"/>
    <s v="West Danieltown"/>
    <x v="6"/>
    <s v="Australia"/>
    <x v="8"/>
    <x v="1"/>
  </r>
  <r>
    <n v="154"/>
    <n v="33"/>
    <n v="955"/>
    <n v="97"/>
    <n v="3"/>
    <n v="291"/>
    <n v="1"/>
    <x v="2"/>
    <x v="27"/>
    <x v="3"/>
    <s v="yellow"/>
    <n v="119"/>
    <n v="59"/>
    <n v="7021"/>
    <n v="588"/>
    <n v="52945"/>
    <d v="2021-07-01T00:00:00"/>
    <d v="2021-07-07T00:00:00"/>
    <s v="Nicole Cheel"/>
    <s v="Genderfluid"/>
    <n v="48"/>
    <s v="550 Alexis BoulevardSuite 124"/>
    <n v="9614"/>
    <s v="West Danieltown"/>
    <x v="6"/>
    <s v="Australia"/>
    <x v="8"/>
    <x v="1"/>
  </r>
  <r>
    <n v="155"/>
    <n v="33"/>
    <n v="511"/>
    <n v="102"/>
    <n v="2"/>
    <n v="204"/>
    <n v="1"/>
    <x v="1"/>
    <x v="31"/>
    <x v="1"/>
    <s v="blue"/>
    <n v="109"/>
    <n v="41"/>
    <n v="4469"/>
    <n v="588"/>
    <n v="52945"/>
    <d v="2021-07-01T00:00:00"/>
    <d v="2021-07-07T00:00:00"/>
    <s v="Nicole Cheel"/>
    <s v="Genderfluid"/>
    <n v="48"/>
    <s v="550 Alexis BoulevardSuite 124"/>
    <n v="9614"/>
    <s v="West Danieltown"/>
    <x v="6"/>
    <s v="Australia"/>
    <x v="8"/>
    <x v="1"/>
  </r>
  <r>
    <n v="156"/>
    <n v="34"/>
    <n v="817"/>
    <n v="117"/>
    <n v="2"/>
    <n v="234"/>
    <n v="1"/>
    <x v="1"/>
    <x v="13"/>
    <x v="2"/>
    <s v="yellow"/>
    <n v="95"/>
    <n v="60"/>
    <n v="5700"/>
    <n v="412"/>
    <n v="36244"/>
    <d v="2021-05-23T00:00:00"/>
    <d v="2021-05-30T00:00:00"/>
    <s v="Chandal Fransinelli"/>
    <s v="Polygender"/>
    <n v="21"/>
    <s v="7048 Barrows CrescentSuite 562"/>
    <n v="238"/>
    <s v="Hackettchester"/>
    <x v="0"/>
    <s v="Australia"/>
    <x v="3"/>
    <x v="1"/>
  </r>
  <r>
    <n v="157"/>
    <n v="34"/>
    <n v="555"/>
    <n v="98"/>
    <n v="1"/>
    <n v="98"/>
    <n v="1"/>
    <x v="1"/>
    <x v="33"/>
    <x v="3"/>
    <s v="violet"/>
    <n v="113"/>
    <n v="70"/>
    <n v="7910"/>
    <n v="412"/>
    <n v="36244"/>
    <d v="2021-05-23T00:00:00"/>
    <d v="2021-05-30T00:00:00"/>
    <s v="Chandal Fransinelli"/>
    <s v="Polygender"/>
    <n v="21"/>
    <s v="7048 Barrows CrescentSuite 562"/>
    <n v="238"/>
    <s v="Hackettchester"/>
    <x v="0"/>
    <s v="Australia"/>
    <x v="3"/>
    <x v="1"/>
  </r>
  <r>
    <n v="158"/>
    <n v="34"/>
    <n v="775"/>
    <n v="91"/>
    <n v="3"/>
    <n v="273"/>
    <n v="1"/>
    <x v="1"/>
    <x v="15"/>
    <x v="3"/>
    <s v="orange"/>
    <n v="114"/>
    <n v="79"/>
    <n v="9006"/>
    <n v="412"/>
    <n v="36244"/>
    <d v="2021-05-23T00:00:00"/>
    <d v="2021-05-30T00:00:00"/>
    <s v="Chandal Fransinelli"/>
    <s v="Polygender"/>
    <n v="21"/>
    <s v="7048 Barrows CrescentSuite 562"/>
    <n v="238"/>
    <s v="Hackettchester"/>
    <x v="0"/>
    <s v="Australia"/>
    <x v="3"/>
    <x v="1"/>
  </r>
  <r>
    <n v="159"/>
    <n v="34"/>
    <n v="62"/>
    <n v="104"/>
    <n v="1"/>
    <n v="104"/>
    <n v="1"/>
    <x v="0"/>
    <x v="10"/>
    <x v="2"/>
    <s v="indigo"/>
    <n v="119"/>
    <n v="51"/>
    <n v="6069"/>
    <n v="412"/>
    <n v="36244"/>
    <d v="2021-05-23T00:00:00"/>
    <d v="2021-05-30T00:00:00"/>
    <s v="Chandal Fransinelli"/>
    <s v="Polygender"/>
    <n v="21"/>
    <s v="7048 Barrows CrescentSuite 562"/>
    <n v="238"/>
    <s v="Hackettchester"/>
    <x v="0"/>
    <s v="Australia"/>
    <x v="3"/>
    <x v="1"/>
  </r>
  <r>
    <n v="160"/>
    <n v="35"/>
    <n v="991"/>
    <n v="106"/>
    <n v="2"/>
    <n v="212"/>
    <n v="1"/>
    <x v="2"/>
    <x v="3"/>
    <x v="1"/>
    <s v="yellow"/>
    <n v="111"/>
    <n v="69"/>
    <n v="7659"/>
    <n v="358"/>
    <n v="49665"/>
    <d v="2021-08-31T00:00:00"/>
    <d v="2021-09-07T00:00:00"/>
    <s v="Jermaine Goranov"/>
    <s v="Genderfluid"/>
    <n v="64"/>
    <s v="9937 Oliver CircleApt. 655"/>
    <n v="6842"/>
    <s v="Kreigerbury"/>
    <x v="5"/>
    <s v="Australia"/>
    <x v="0"/>
    <x v="1"/>
  </r>
  <r>
    <n v="161"/>
    <n v="35"/>
    <n v="527"/>
    <n v="98"/>
    <n v="1"/>
    <n v="98"/>
    <n v="1"/>
    <x v="1"/>
    <x v="33"/>
    <x v="2"/>
    <s v="red"/>
    <n v="113"/>
    <n v="54"/>
    <n v="6102"/>
    <n v="358"/>
    <n v="49665"/>
    <d v="2021-08-31T00:00:00"/>
    <d v="2021-09-07T00:00:00"/>
    <s v="Jermaine Goranov"/>
    <s v="Genderfluid"/>
    <n v="64"/>
    <s v="9937 Oliver CircleApt. 655"/>
    <n v="6842"/>
    <s v="Kreigerbury"/>
    <x v="5"/>
    <s v="Australia"/>
    <x v="0"/>
    <x v="1"/>
  </r>
  <r>
    <n v="162"/>
    <n v="35"/>
    <n v="1257"/>
    <n v="112"/>
    <n v="2"/>
    <n v="224"/>
    <n v="1"/>
    <x v="2"/>
    <x v="25"/>
    <x v="2"/>
    <s v="violet"/>
    <n v="91"/>
    <n v="73"/>
    <n v="6643"/>
    <n v="358"/>
    <n v="49665"/>
    <d v="2021-08-31T00:00:00"/>
    <d v="2021-09-07T00:00:00"/>
    <s v="Jermaine Goranov"/>
    <s v="Genderfluid"/>
    <n v="64"/>
    <s v="9937 Oliver CircleApt. 655"/>
    <n v="6842"/>
    <s v="Kreigerbury"/>
    <x v="5"/>
    <s v="Australia"/>
    <x v="0"/>
    <x v="1"/>
  </r>
  <r>
    <n v="163"/>
    <n v="35"/>
    <n v="1043"/>
    <n v="90"/>
    <n v="1"/>
    <n v="90"/>
    <n v="1"/>
    <x v="2"/>
    <x v="11"/>
    <x v="0"/>
    <s v="indigo"/>
    <n v="95"/>
    <n v="48"/>
    <n v="4560"/>
    <n v="358"/>
    <n v="49665"/>
    <d v="2021-08-31T00:00:00"/>
    <d v="2021-09-07T00:00:00"/>
    <s v="Jermaine Goranov"/>
    <s v="Genderfluid"/>
    <n v="64"/>
    <s v="9937 Oliver CircleApt. 655"/>
    <n v="6842"/>
    <s v="Kreigerbury"/>
    <x v="5"/>
    <s v="Australia"/>
    <x v="0"/>
    <x v="1"/>
  </r>
  <r>
    <n v="164"/>
    <n v="35"/>
    <n v="549"/>
    <n v="98"/>
    <n v="1"/>
    <n v="98"/>
    <n v="1"/>
    <x v="1"/>
    <x v="33"/>
    <x v="4"/>
    <s v="blue"/>
    <n v="113"/>
    <n v="67"/>
    <n v="7571"/>
    <n v="358"/>
    <n v="49665"/>
    <d v="2021-08-31T00:00:00"/>
    <d v="2021-09-07T00:00:00"/>
    <s v="Jermaine Goranov"/>
    <s v="Genderfluid"/>
    <n v="64"/>
    <s v="9937 Oliver CircleApt. 655"/>
    <n v="6842"/>
    <s v="Kreigerbury"/>
    <x v="5"/>
    <s v="Australia"/>
    <x v="0"/>
    <x v="1"/>
  </r>
  <r>
    <n v="165"/>
    <n v="35"/>
    <n v="302"/>
    <n v="105"/>
    <n v="1"/>
    <n v="105"/>
    <n v="1"/>
    <x v="0"/>
    <x v="26"/>
    <x v="2"/>
    <s v="blue"/>
    <n v="93"/>
    <n v="55"/>
    <n v="5115"/>
    <n v="358"/>
    <n v="49665"/>
    <d v="2021-08-31T00:00:00"/>
    <d v="2021-09-07T00:00:00"/>
    <s v="Jermaine Goranov"/>
    <s v="Genderfluid"/>
    <n v="64"/>
    <s v="9937 Oliver CircleApt. 655"/>
    <n v="6842"/>
    <s v="Kreigerbury"/>
    <x v="5"/>
    <s v="Australia"/>
    <x v="0"/>
    <x v="1"/>
  </r>
  <r>
    <n v="166"/>
    <n v="35"/>
    <n v="671"/>
    <n v="113"/>
    <n v="3"/>
    <n v="339"/>
    <n v="1"/>
    <x v="1"/>
    <x v="4"/>
    <x v="1"/>
    <s v="orange"/>
    <n v="119"/>
    <n v="72"/>
    <n v="8568"/>
    <n v="358"/>
    <n v="49665"/>
    <d v="2021-08-31T00:00:00"/>
    <d v="2021-09-07T00:00:00"/>
    <s v="Jermaine Goranov"/>
    <s v="Genderfluid"/>
    <n v="64"/>
    <s v="9937 Oliver CircleApt. 655"/>
    <n v="6842"/>
    <s v="Kreigerbury"/>
    <x v="5"/>
    <s v="Australia"/>
    <x v="0"/>
    <x v="1"/>
  </r>
  <r>
    <n v="167"/>
    <n v="36"/>
    <n v="675"/>
    <n v="113"/>
    <n v="1"/>
    <n v="113"/>
    <n v="1"/>
    <x v="1"/>
    <x v="4"/>
    <x v="3"/>
    <s v="yellow"/>
    <n v="119"/>
    <n v="63"/>
    <n v="7497"/>
    <n v="51"/>
    <n v="32494"/>
    <d v="2021-08-22T00:00:00"/>
    <d v="2021-09-04T00:00:00"/>
    <s v="Kayley Brosoli"/>
    <s v="Non-binary"/>
    <n v="52"/>
    <s v="59 Hand ManorApt. 544"/>
    <n v="6322"/>
    <s v="South Evaport"/>
    <x v="5"/>
    <s v="Australia"/>
    <x v="0"/>
    <x v="2"/>
  </r>
  <r>
    <n v="168"/>
    <n v="36"/>
    <n v="636"/>
    <n v="93"/>
    <n v="3"/>
    <n v="279"/>
    <n v="1"/>
    <x v="1"/>
    <x v="14"/>
    <x v="1"/>
    <s v="orange"/>
    <n v="115"/>
    <n v="55"/>
    <n v="6325"/>
    <n v="51"/>
    <n v="32494"/>
    <d v="2021-08-22T00:00:00"/>
    <d v="2021-09-04T00:00:00"/>
    <s v="Kayley Brosoli"/>
    <s v="Non-binary"/>
    <n v="52"/>
    <s v="59 Hand ManorApt. 544"/>
    <n v="6322"/>
    <s v="South Evaport"/>
    <x v="5"/>
    <s v="Australia"/>
    <x v="0"/>
    <x v="2"/>
  </r>
  <r>
    <n v="169"/>
    <n v="36"/>
    <n v="37"/>
    <n v="104"/>
    <n v="2"/>
    <n v="208"/>
    <n v="1"/>
    <x v="0"/>
    <x v="10"/>
    <x v="2"/>
    <s v="red"/>
    <n v="119"/>
    <n v="57"/>
    <n v="6783"/>
    <n v="51"/>
    <n v="32494"/>
    <d v="2021-08-22T00:00:00"/>
    <d v="2021-09-04T00:00:00"/>
    <s v="Kayley Brosoli"/>
    <s v="Non-binary"/>
    <n v="52"/>
    <s v="59 Hand ManorApt. 544"/>
    <n v="6322"/>
    <s v="South Evaport"/>
    <x v="5"/>
    <s v="Australia"/>
    <x v="0"/>
    <x v="2"/>
  </r>
  <r>
    <n v="170"/>
    <n v="36"/>
    <n v="831"/>
    <n v="117"/>
    <n v="2"/>
    <n v="234"/>
    <n v="1"/>
    <x v="1"/>
    <x v="13"/>
    <x v="1"/>
    <s v="indigo"/>
    <n v="95"/>
    <n v="45"/>
    <n v="4275"/>
    <n v="51"/>
    <n v="32494"/>
    <d v="2021-08-22T00:00:00"/>
    <d v="2021-09-04T00:00:00"/>
    <s v="Kayley Brosoli"/>
    <s v="Non-binary"/>
    <n v="52"/>
    <s v="59 Hand ManorApt. 544"/>
    <n v="6322"/>
    <s v="South Evaport"/>
    <x v="5"/>
    <s v="Australia"/>
    <x v="0"/>
    <x v="2"/>
  </r>
  <r>
    <n v="171"/>
    <n v="36"/>
    <n v="737"/>
    <n v="109"/>
    <n v="2"/>
    <n v="218"/>
    <n v="1"/>
    <x v="1"/>
    <x v="12"/>
    <x v="2"/>
    <s v="red"/>
    <n v="102"/>
    <n v="59"/>
    <n v="6018"/>
    <n v="51"/>
    <n v="32494"/>
    <d v="2021-08-22T00:00:00"/>
    <d v="2021-09-04T00:00:00"/>
    <s v="Kayley Brosoli"/>
    <s v="Non-binary"/>
    <n v="52"/>
    <s v="59 Hand ManorApt. 544"/>
    <n v="6322"/>
    <s v="South Evaport"/>
    <x v="5"/>
    <s v="Australia"/>
    <x v="0"/>
    <x v="2"/>
  </r>
  <r>
    <n v="172"/>
    <n v="36"/>
    <n v="203"/>
    <n v="98"/>
    <n v="1"/>
    <n v="98"/>
    <n v="1"/>
    <x v="0"/>
    <x v="18"/>
    <x v="0"/>
    <s v="indigo"/>
    <n v="112"/>
    <n v="72"/>
    <n v="8064"/>
    <n v="51"/>
    <n v="32494"/>
    <d v="2021-08-22T00:00:00"/>
    <d v="2021-09-04T00:00:00"/>
    <s v="Kayley Brosoli"/>
    <s v="Non-binary"/>
    <n v="52"/>
    <s v="59 Hand ManorApt. 544"/>
    <n v="6322"/>
    <s v="South Evaport"/>
    <x v="5"/>
    <s v="Australia"/>
    <x v="0"/>
    <x v="2"/>
  </r>
  <r>
    <n v="173"/>
    <n v="37"/>
    <n v="809"/>
    <n v="117"/>
    <n v="3"/>
    <n v="351"/>
    <n v="1"/>
    <x v="1"/>
    <x v="13"/>
    <x v="4"/>
    <s v="red"/>
    <n v="95"/>
    <n v="42"/>
    <n v="3990"/>
    <n v="78"/>
    <n v="53949"/>
    <d v="2021-07-07T00:00:00"/>
    <d v="2021-07-18T00:00:00"/>
    <s v="Jethro Pollak"/>
    <s v="Genderqueer"/>
    <n v="38"/>
    <s v="7812 Towne GroveSuite 233"/>
    <n v="7232"/>
    <s v="Lake Alihaven"/>
    <x v="5"/>
    <s v="Australia"/>
    <x v="8"/>
    <x v="2"/>
  </r>
  <r>
    <n v="174"/>
    <n v="37"/>
    <n v="995"/>
    <n v="106"/>
    <n v="3"/>
    <n v="318"/>
    <n v="1"/>
    <x v="2"/>
    <x v="3"/>
    <x v="3"/>
    <s v="green"/>
    <n v="111"/>
    <n v="73"/>
    <n v="8103"/>
    <n v="78"/>
    <n v="53949"/>
    <d v="2021-07-07T00:00:00"/>
    <d v="2021-07-18T00:00:00"/>
    <s v="Jethro Pollak"/>
    <s v="Genderqueer"/>
    <n v="38"/>
    <s v="7812 Towne GroveSuite 233"/>
    <n v="7232"/>
    <s v="Lake Alihaven"/>
    <x v="5"/>
    <s v="Australia"/>
    <x v="8"/>
    <x v="2"/>
  </r>
  <r>
    <n v="175"/>
    <n v="37"/>
    <n v="605"/>
    <n v="112"/>
    <n v="3"/>
    <n v="336"/>
    <n v="1"/>
    <x v="1"/>
    <x v="30"/>
    <x v="3"/>
    <s v="yellow"/>
    <n v="118"/>
    <n v="46"/>
    <n v="5428"/>
    <n v="78"/>
    <n v="53949"/>
    <d v="2021-07-07T00:00:00"/>
    <d v="2021-07-18T00:00:00"/>
    <s v="Jethro Pollak"/>
    <s v="Genderqueer"/>
    <n v="38"/>
    <s v="7812 Towne GroveSuite 233"/>
    <n v="7232"/>
    <s v="Lake Alihaven"/>
    <x v="5"/>
    <s v="Australia"/>
    <x v="8"/>
    <x v="2"/>
  </r>
  <r>
    <n v="176"/>
    <n v="37"/>
    <n v="608"/>
    <n v="112"/>
    <n v="2"/>
    <n v="224"/>
    <n v="1"/>
    <x v="1"/>
    <x v="30"/>
    <x v="0"/>
    <s v="yellow"/>
    <n v="118"/>
    <n v="50"/>
    <n v="5900"/>
    <n v="78"/>
    <n v="53949"/>
    <d v="2021-07-07T00:00:00"/>
    <d v="2021-07-18T00:00:00"/>
    <s v="Jethro Pollak"/>
    <s v="Genderqueer"/>
    <n v="38"/>
    <s v="7812 Towne GroveSuite 233"/>
    <n v="7232"/>
    <s v="Lake Alihaven"/>
    <x v="5"/>
    <s v="Australia"/>
    <x v="8"/>
    <x v="2"/>
  </r>
  <r>
    <n v="177"/>
    <n v="37"/>
    <n v="645"/>
    <n v="93"/>
    <n v="2"/>
    <n v="186"/>
    <n v="1"/>
    <x v="1"/>
    <x v="14"/>
    <x v="3"/>
    <s v="green"/>
    <n v="115"/>
    <n v="78"/>
    <n v="8970"/>
    <n v="78"/>
    <n v="53949"/>
    <d v="2021-07-07T00:00:00"/>
    <d v="2021-07-18T00:00:00"/>
    <s v="Jethro Pollak"/>
    <s v="Genderqueer"/>
    <n v="38"/>
    <s v="7812 Towne GroveSuite 233"/>
    <n v="7232"/>
    <s v="Lake Alihaven"/>
    <x v="5"/>
    <s v="Australia"/>
    <x v="8"/>
    <x v="2"/>
  </r>
  <r>
    <n v="178"/>
    <n v="38"/>
    <n v="1015"/>
    <n v="90"/>
    <n v="2"/>
    <n v="180"/>
    <n v="1"/>
    <x v="2"/>
    <x v="11"/>
    <x v="3"/>
    <s v="red"/>
    <n v="95"/>
    <n v="52"/>
    <n v="4940"/>
    <n v="809"/>
    <n v="46219"/>
    <d v="2021-02-03T00:00:00"/>
    <d v="2021-02-19T00:00:00"/>
    <s v="Winn Siemandl"/>
    <s v="Bigender"/>
    <n v="76"/>
    <s v="443 Holly AvenueSuite 631"/>
    <n v="8563"/>
    <s v="South Tyler"/>
    <x v="1"/>
    <s v="Australia"/>
    <x v="1"/>
    <x v="2"/>
  </r>
  <r>
    <n v="179"/>
    <n v="38"/>
    <n v="503"/>
    <n v="102"/>
    <n v="1"/>
    <n v="102"/>
    <n v="1"/>
    <x v="1"/>
    <x v="31"/>
    <x v="0"/>
    <s v="yellow"/>
    <n v="109"/>
    <n v="70"/>
    <n v="7630"/>
    <n v="809"/>
    <n v="46219"/>
    <d v="2021-02-03T00:00:00"/>
    <d v="2021-02-19T00:00:00"/>
    <s v="Winn Siemandl"/>
    <s v="Bigender"/>
    <n v="76"/>
    <s v="443 Holly AvenueSuite 631"/>
    <n v="8563"/>
    <s v="South Tyler"/>
    <x v="1"/>
    <s v="Australia"/>
    <x v="1"/>
    <x v="2"/>
  </r>
  <r>
    <n v="180"/>
    <n v="38"/>
    <n v="138"/>
    <n v="92"/>
    <n v="2"/>
    <n v="184"/>
    <n v="1"/>
    <x v="0"/>
    <x v="22"/>
    <x v="0"/>
    <s v="violet"/>
    <n v="115"/>
    <n v="78"/>
    <n v="8970"/>
    <n v="809"/>
    <n v="46219"/>
    <d v="2021-02-03T00:00:00"/>
    <d v="2021-02-19T00:00:00"/>
    <s v="Winn Siemandl"/>
    <s v="Bigender"/>
    <n v="76"/>
    <s v="443 Holly AvenueSuite 631"/>
    <n v="8563"/>
    <s v="South Tyler"/>
    <x v="1"/>
    <s v="Australia"/>
    <x v="1"/>
    <x v="2"/>
  </r>
  <r>
    <n v="181"/>
    <n v="39"/>
    <n v="621"/>
    <n v="112"/>
    <n v="2"/>
    <n v="224"/>
    <n v="1"/>
    <x v="1"/>
    <x v="30"/>
    <x v="1"/>
    <s v="indigo"/>
    <n v="118"/>
    <n v="61"/>
    <n v="7198"/>
    <n v="466"/>
    <n v="23990"/>
    <d v="2021-02-26T00:00:00"/>
    <d v="2021-03-20T00:00:00"/>
    <s v="Vinnie Feaver"/>
    <s v="Male"/>
    <n v="28"/>
    <s v="18 Jack JunctionSuite 575"/>
    <n v="7356"/>
    <s v="North Justin"/>
    <x v="0"/>
    <s v="Australia"/>
    <x v="1"/>
    <x v="0"/>
  </r>
  <r>
    <n v="182"/>
    <n v="39"/>
    <n v="338"/>
    <n v="109"/>
    <n v="2"/>
    <n v="218"/>
    <n v="1"/>
    <x v="0"/>
    <x v="21"/>
    <x v="0"/>
    <s v="blue"/>
    <n v="108"/>
    <n v="68"/>
    <n v="7344"/>
    <n v="466"/>
    <n v="23990"/>
    <d v="2021-02-26T00:00:00"/>
    <d v="2021-03-20T00:00:00"/>
    <s v="Vinnie Feaver"/>
    <s v="Male"/>
    <n v="28"/>
    <s v="18 Jack JunctionSuite 575"/>
    <n v="7356"/>
    <s v="North Justin"/>
    <x v="0"/>
    <s v="Australia"/>
    <x v="1"/>
    <x v="0"/>
  </r>
  <r>
    <n v="183"/>
    <n v="39"/>
    <n v="148"/>
    <n v="91"/>
    <n v="3"/>
    <n v="273"/>
    <n v="1"/>
    <x v="0"/>
    <x v="8"/>
    <x v="0"/>
    <s v="orange"/>
    <n v="116"/>
    <n v="73"/>
    <n v="8468"/>
    <n v="466"/>
    <n v="23990"/>
    <d v="2021-02-26T00:00:00"/>
    <d v="2021-03-20T00:00:00"/>
    <s v="Vinnie Feaver"/>
    <s v="Male"/>
    <n v="28"/>
    <s v="18 Jack JunctionSuite 575"/>
    <n v="7356"/>
    <s v="North Justin"/>
    <x v="0"/>
    <s v="Australia"/>
    <x v="1"/>
    <x v="0"/>
  </r>
  <r>
    <n v="184"/>
    <n v="39"/>
    <n v="631"/>
    <n v="93"/>
    <n v="3"/>
    <n v="279"/>
    <n v="1"/>
    <x v="1"/>
    <x v="14"/>
    <x v="1"/>
    <s v="red"/>
    <n v="115"/>
    <n v="76"/>
    <n v="8740"/>
    <n v="466"/>
    <n v="23990"/>
    <d v="2021-02-26T00:00:00"/>
    <d v="2021-03-20T00:00:00"/>
    <s v="Vinnie Feaver"/>
    <s v="Male"/>
    <n v="28"/>
    <s v="18 Jack JunctionSuite 575"/>
    <n v="7356"/>
    <s v="North Justin"/>
    <x v="0"/>
    <s v="Australia"/>
    <x v="1"/>
    <x v="0"/>
  </r>
  <r>
    <n v="185"/>
    <n v="39"/>
    <n v="916"/>
    <n v="96"/>
    <n v="1"/>
    <n v="96"/>
    <n v="1"/>
    <x v="2"/>
    <x v="5"/>
    <x v="1"/>
    <s v="orange"/>
    <n v="104"/>
    <n v="58"/>
    <n v="6032"/>
    <n v="466"/>
    <n v="23990"/>
    <d v="2021-02-26T00:00:00"/>
    <d v="2021-03-20T00:00:00"/>
    <s v="Vinnie Feaver"/>
    <s v="Male"/>
    <n v="28"/>
    <s v="18 Jack JunctionSuite 575"/>
    <n v="7356"/>
    <s v="North Justin"/>
    <x v="0"/>
    <s v="Australia"/>
    <x v="1"/>
    <x v="0"/>
  </r>
  <r>
    <n v="186"/>
    <n v="39"/>
    <n v="317"/>
    <n v="109"/>
    <n v="2"/>
    <n v="218"/>
    <n v="1"/>
    <x v="0"/>
    <x v="21"/>
    <x v="2"/>
    <s v="red"/>
    <n v="108"/>
    <n v="60"/>
    <n v="6480"/>
    <n v="466"/>
    <n v="23990"/>
    <d v="2021-02-26T00:00:00"/>
    <d v="2021-03-20T00:00:00"/>
    <s v="Vinnie Feaver"/>
    <s v="Male"/>
    <n v="28"/>
    <s v="18 Jack JunctionSuite 575"/>
    <n v="7356"/>
    <s v="North Justin"/>
    <x v="0"/>
    <s v="Australia"/>
    <x v="1"/>
    <x v="0"/>
  </r>
  <r>
    <n v="187"/>
    <n v="39"/>
    <n v="49"/>
    <n v="104"/>
    <n v="1"/>
    <n v="104"/>
    <n v="1"/>
    <x v="0"/>
    <x v="10"/>
    <x v="4"/>
    <s v="yellow"/>
    <n v="119"/>
    <n v="75"/>
    <n v="8925"/>
    <n v="466"/>
    <n v="23990"/>
    <d v="2021-02-26T00:00:00"/>
    <d v="2021-03-20T00:00:00"/>
    <s v="Vinnie Feaver"/>
    <s v="Male"/>
    <n v="28"/>
    <s v="18 Jack JunctionSuite 575"/>
    <n v="7356"/>
    <s v="North Justin"/>
    <x v="0"/>
    <s v="Australia"/>
    <x v="1"/>
    <x v="0"/>
  </r>
  <r>
    <n v="188"/>
    <n v="39"/>
    <n v="1030"/>
    <n v="90"/>
    <n v="2"/>
    <n v="180"/>
    <n v="1"/>
    <x v="2"/>
    <x v="11"/>
    <x v="3"/>
    <s v="green"/>
    <n v="95"/>
    <n v="80"/>
    <n v="7600"/>
    <n v="466"/>
    <n v="23990"/>
    <d v="2021-02-26T00:00:00"/>
    <d v="2021-03-20T00:00:00"/>
    <s v="Vinnie Feaver"/>
    <s v="Male"/>
    <n v="28"/>
    <s v="18 Jack JunctionSuite 575"/>
    <n v="7356"/>
    <s v="North Justin"/>
    <x v="0"/>
    <s v="Australia"/>
    <x v="1"/>
    <x v="0"/>
  </r>
  <r>
    <n v="189"/>
    <n v="39"/>
    <n v="892"/>
    <n v="94"/>
    <n v="3"/>
    <n v="282"/>
    <n v="1"/>
    <x v="2"/>
    <x v="23"/>
    <x v="2"/>
    <s v="green"/>
    <n v="113"/>
    <n v="76"/>
    <n v="8588"/>
    <n v="466"/>
    <n v="23990"/>
    <d v="2021-02-26T00:00:00"/>
    <d v="2021-03-20T00:00:00"/>
    <s v="Vinnie Feaver"/>
    <s v="Male"/>
    <n v="28"/>
    <s v="18 Jack JunctionSuite 575"/>
    <n v="7356"/>
    <s v="North Justin"/>
    <x v="0"/>
    <s v="Australia"/>
    <x v="1"/>
    <x v="0"/>
  </r>
  <r>
    <n v="190"/>
    <n v="39"/>
    <n v="20"/>
    <n v="96"/>
    <n v="2"/>
    <n v="192"/>
    <n v="1"/>
    <x v="0"/>
    <x v="2"/>
    <x v="3"/>
    <s v="blue"/>
    <n v="114"/>
    <n v="47"/>
    <n v="5358"/>
    <n v="466"/>
    <n v="23990"/>
    <d v="2021-02-26T00:00:00"/>
    <d v="2021-03-20T00:00:00"/>
    <s v="Vinnie Feaver"/>
    <s v="Male"/>
    <n v="28"/>
    <s v="18 Jack JunctionSuite 575"/>
    <n v="7356"/>
    <s v="North Justin"/>
    <x v="0"/>
    <s v="Australia"/>
    <x v="1"/>
    <x v="0"/>
  </r>
  <r>
    <n v="191"/>
    <n v="40"/>
    <n v="333"/>
    <n v="109"/>
    <n v="2"/>
    <n v="218"/>
    <n v="1"/>
    <x v="0"/>
    <x v="21"/>
    <x v="0"/>
    <s v="green"/>
    <n v="108"/>
    <n v="67"/>
    <n v="7236"/>
    <n v="86"/>
    <n v="56657"/>
    <d v="2021-01-07T00:00:00"/>
    <d v="2021-01-19T00:00:00"/>
    <s v="Corinna Maystone"/>
    <s v="Non-binary"/>
    <n v="76"/>
    <s v="040 Savannah GroveSuite 967"/>
    <n v="9337"/>
    <s v="Gleasonport"/>
    <x v="1"/>
    <s v="Australia"/>
    <x v="9"/>
    <x v="2"/>
  </r>
  <r>
    <n v="192"/>
    <n v="40"/>
    <n v="650"/>
    <n v="93"/>
    <n v="1"/>
    <n v="93"/>
    <n v="1"/>
    <x v="1"/>
    <x v="14"/>
    <x v="3"/>
    <s v="blue"/>
    <n v="115"/>
    <n v="51"/>
    <n v="5865"/>
    <n v="86"/>
    <n v="56657"/>
    <d v="2021-01-07T00:00:00"/>
    <d v="2021-01-19T00:00:00"/>
    <s v="Corinna Maystone"/>
    <s v="Non-binary"/>
    <n v="76"/>
    <s v="040 Savannah GroveSuite 967"/>
    <n v="9337"/>
    <s v="Gleasonport"/>
    <x v="1"/>
    <s v="Australia"/>
    <x v="9"/>
    <x v="2"/>
  </r>
  <r>
    <n v="193"/>
    <n v="40"/>
    <n v="479"/>
    <n v="118"/>
    <n v="3"/>
    <n v="354"/>
    <n v="1"/>
    <x v="1"/>
    <x v="1"/>
    <x v="4"/>
    <s v="blue"/>
    <n v="110"/>
    <n v="80"/>
    <n v="8800"/>
    <n v="86"/>
    <n v="56657"/>
    <d v="2021-01-07T00:00:00"/>
    <d v="2021-01-19T00:00:00"/>
    <s v="Corinna Maystone"/>
    <s v="Non-binary"/>
    <n v="76"/>
    <s v="040 Savannah GroveSuite 967"/>
    <n v="9337"/>
    <s v="Gleasonport"/>
    <x v="1"/>
    <s v="Australia"/>
    <x v="9"/>
    <x v="2"/>
  </r>
  <r>
    <n v="194"/>
    <n v="40"/>
    <n v="688"/>
    <n v="113"/>
    <n v="3"/>
    <n v="339"/>
    <n v="1"/>
    <x v="1"/>
    <x v="4"/>
    <x v="0"/>
    <s v="blue"/>
    <n v="119"/>
    <n v="61"/>
    <n v="7259"/>
    <n v="86"/>
    <n v="56657"/>
    <d v="2021-01-07T00:00:00"/>
    <d v="2021-01-19T00:00:00"/>
    <s v="Corinna Maystone"/>
    <s v="Non-binary"/>
    <n v="76"/>
    <s v="040 Savannah GroveSuite 967"/>
    <n v="9337"/>
    <s v="Gleasonport"/>
    <x v="1"/>
    <s v="Australia"/>
    <x v="9"/>
    <x v="2"/>
  </r>
  <r>
    <n v="195"/>
    <n v="41"/>
    <n v="1012"/>
    <n v="106"/>
    <n v="1"/>
    <n v="106"/>
    <n v="1"/>
    <x v="2"/>
    <x v="3"/>
    <x v="2"/>
    <s v="violet"/>
    <n v="111"/>
    <n v="51"/>
    <n v="5661"/>
    <n v="790"/>
    <n v="53386"/>
    <d v="2021-01-03T00:00:00"/>
    <d v="2021-01-09T00:00:00"/>
    <s v="Drake Ivanilov"/>
    <s v="Genderqueer"/>
    <n v="67"/>
    <s v="107 Wilkinson ParkwaySuite 249"/>
    <n v="6313"/>
    <s v="Nathanfort"/>
    <x v="7"/>
    <s v="Australia"/>
    <x v="9"/>
    <x v="1"/>
  </r>
  <r>
    <n v="196"/>
    <n v="41"/>
    <n v="730"/>
    <n v="119"/>
    <n v="1"/>
    <n v="119"/>
    <n v="1"/>
    <x v="1"/>
    <x v="19"/>
    <x v="3"/>
    <s v="violet"/>
    <n v="112"/>
    <n v="64"/>
    <n v="7168"/>
    <n v="790"/>
    <n v="53386"/>
    <d v="2021-01-03T00:00:00"/>
    <d v="2021-01-09T00:00:00"/>
    <s v="Drake Ivanilov"/>
    <s v="Genderqueer"/>
    <n v="67"/>
    <s v="107 Wilkinson ParkwaySuite 249"/>
    <n v="6313"/>
    <s v="Nathanfort"/>
    <x v="7"/>
    <s v="Australia"/>
    <x v="9"/>
    <x v="1"/>
  </r>
  <r>
    <n v="197"/>
    <n v="41"/>
    <n v="579"/>
    <n v="100"/>
    <n v="3"/>
    <n v="300"/>
    <n v="1"/>
    <x v="1"/>
    <x v="29"/>
    <x v="4"/>
    <s v="green"/>
    <n v="90"/>
    <n v="79"/>
    <n v="7110"/>
    <n v="790"/>
    <n v="53386"/>
    <d v="2021-01-03T00:00:00"/>
    <d v="2021-01-09T00:00:00"/>
    <s v="Drake Ivanilov"/>
    <s v="Genderqueer"/>
    <n v="67"/>
    <s v="107 Wilkinson ParkwaySuite 249"/>
    <n v="6313"/>
    <s v="Nathanfort"/>
    <x v="7"/>
    <s v="Australia"/>
    <x v="9"/>
    <x v="1"/>
  </r>
  <r>
    <n v="198"/>
    <n v="42"/>
    <n v="866"/>
    <n v="113"/>
    <n v="1"/>
    <n v="113"/>
    <n v="1"/>
    <x v="2"/>
    <x v="16"/>
    <x v="1"/>
    <s v="indigo"/>
    <n v="100"/>
    <n v="67"/>
    <n v="6700"/>
    <n v="690"/>
    <n v="33993"/>
    <d v="2021-07-29T00:00:00"/>
    <d v="2021-08-02T00:00:00"/>
    <s v="Arlie Bowman"/>
    <s v="Genderqueer"/>
    <n v="34"/>
    <s v="04 Christian RidgeApt. 329"/>
    <n v="6697"/>
    <s v="Port Annabelle"/>
    <x v="5"/>
    <s v="Australia"/>
    <x v="8"/>
    <x v="1"/>
  </r>
  <r>
    <n v="199"/>
    <n v="42"/>
    <n v="978"/>
    <n v="97"/>
    <n v="2"/>
    <n v="194"/>
    <n v="1"/>
    <x v="2"/>
    <x v="27"/>
    <x v="0"/>
    <s v="violet"/>
    <n v="119"/>
    <n v="58"/>
    <n v="6902"/>
    <n v="690"/>
    <n v="33993"/>
    <d v="2021-07-29T00:00:00"/>
    <d v="2021-08-02T00:00:00"/>
    <s v="Arlie Bowman"/>
    <s v="Genderqueer"/>
    <n v="34"/>
    <s v="04 Christian RidgeApt. 329"/>
    <n v="6697"/>
    <s v="Port Annabelle"/>
    <x v="5"/>
    <s v="Australia"/>
    <x v="8"/>
    <x v="1"/>
  </r>
  <r>
    <n v="200"/>
    <n v="42"/>
    <n v="330"/>
    <n v="109"/>
    <n v="1"/>
    <n v="109"/>
    <n v="1"/>
    <x v="0"/>
    <x v="21"/>
    <x v="3"/>
    <s v="green"/>
    <n v="108"/>
    <n v="63"/>
    <n v="6804"/>
    <n v="690"/>
    <n v="33993"/>
    <d v="2021-07-29T00:00:00"/>
    <d v="2021-08-02T00:00:00"/>
    <s v="Arlie Bowman"/>
    <s v="Genderqueer"/>
    <n v="34"/>
    <s v="04 Christian RidgeApt. 329"/>
    <n v="6697"/>
    <s v="Port Annabelle"/>
    <x v="5"/>
    <s v="Australia"/>
    <x v="8"/>
    <x v="1"/>
  </r>
  <r>
    <n v="201"/>
    <n v="42"/>
    <n v="1225"/>
    <n v="112"/>
    <n v="1"/>
    <n v="112"/>
    <n v="1"/>
    <x v="2"/>
    <x v="25"/>
    <x v="3"/>
    <s v="red"/>
    <n v="91"/>
    <n v="55"/>
    <n v="5005"/>
    <n v="690"/>
    <n v="33993"/>
    <d v="2021-07-29T00:00:00"/>
    <d v="2021-08-02T00:00:00"/>
    <s v="Arlie Bowman"/>
    <s v="Genderqueer"/>
    <n v="34"/>
    <s v="04 Christian RidgeApt. 329"/>
    <n v="6697"/>
    <s v="Port Annabelle"/>
    <x v="5"/>
    <s v="Australia"/>
    <x v="8"/>
    <x v="1"/>
  </r>
  <r>
    <n v="202"/>
    <n v="43"/>
    <n v="1146"/>
    <n v="102"/>
    <n v="2"/>
    <n v="204"/>
    <n v="1"/>
    <x v="2"/>
    <x v="34"/>
    <x v="1"/>
    <s v="indigo"/>
    <n v="106"/>
    <n v="48"/>
    <n v="5088"/>
    <n v="570"/>
    <n v="22839"/>
    <d v="2021-07-13T00:00:00"/>
    <d v="2021-08-03T00:00:00"/>
    <s v="Henryetta Sheffield"/>
    <s v="Genderqueer"/>
    <n v="35"/>
    <s v="164 Bruen MallSuite 043"/>
    <n v="4468"/>
    <s v="New Masonstad"/>
    <x v="4"/>
    <s v="Australia"/>
    <x v="8"/>
    <x v="0"/>
  </r>
  <r>
    <n v="203"/>
    <n v="43"/>
    <n v="586"/>
    <n v="100"/>
    <n v="1"/>
    <n v="100"/>
    <n v="1"/>
    <x v="1"/>
    <x v="29"/>
    <x v="1"/>
    <s v="indigo"/>
    <n v="90"/>
    <n v="41"/>
    <n v="3690"/>
    <n v="570"/>
    <n v="22839"/>
    <d v="2021-07-13T00:00:00"/>
    <d v="2021-08-03T00:00:00"/>
    <s v="Henryetta Sheffield"/>
    <s v="Genderqueer"/>
    <n v="35"/>
    <s v="164 Bruen MallSuite 043"/>
    <n v="4468"/>
    <s v="New Masonstad"/>
    <x v="4"/>
    <s v="Australia"/>
    <x v="8"/>
    <x v="0"/>
  </r>
  <r>
    <n v="204"/>
    <n v="43"/>
    <n v="134"/>
    <n v="92"/>
    <n v="3"/>
    <n v="276"/>
    <n v="1"/>
    <x v="0"/>
    <x v="22"/>
    <x v="4"/>
    <s v="indigo"/>
    <n v="115"/>
    <n v="58"/>
    <n v="6670"/>
    <n v="570"/>
    <n v="22839"/>
    <d v="2021-07-13T00:00:00"/>
    <d v="2021-08-03T00:00:00"/>
    <s v="Henryetta Sheffield"/>
    <s v="Genderqueer"/>
    <n v="35"/>
    <s v="164 Bruen MallSuite 043"/>
    <n v="4468"/>
    <s v="New Masonstad"/>
    <x v="4"/>
    <s v="Australia"/>
    <x v="8"/>
    <x v="0"/>
  </r>
  <r>
    <n v="205"/>
    <n v="44"/>
    <n v="368"/>
    <n v="94"/>
    <n v="2"/>
    <n v="188"/>
    <n v="1"/>
    <x v="0"/>
    <x v="28"/>
    <x v="0"/>
    <s v="green"/>
    <n v="92"/>
    <n v="41"/>
    <n v="3772"/>
    <n v="849"/>
    <n v="17071"/>
    <d v="2021-09-07T00:00:00"/>
    <d v="2021-09-22T00:00:00"/>
    <s v="Gina Pollen"/>
    <s v="Male"/>
    <n v="29"/>
    <s v="22 Welch DriveSuite 750"/>
    <n v="8453"/>
    <s v="Lake Gabrielview"/>
    <x v="4"/>
    <s v="Australia"/>
    <x v="5"/>
    <x v="2"/>
  </r>
  <r>
    <n v="206"/>
    <n v="44"/>
    <n v="1127"/>
    <n v="102"/>
    <n v="2"/>
    <n v="204"/>
    <n v="1"/>
    <x v="2"/>
    <x v="34"/>
    <x v="2"/>
    <s v="orange"/>
    <n v="106"/>
    <n v="51"/>
    <n v="5406"/>
    <n v="849"/>
    <n v="17071"/>
    <d v="2021-09-07T00:00:00"/>
    <d v="2021-09-22T00:00:00"/>
    <s v="Gina Pollen"/>
    <s v="Male"/>
    <n v="29"/>
    <s v="22 Welch DriveSuite 750"/>
    <n v="8453"/>
    <s v="Lake Gabrielview"/>
    <x v="4"/>
    <s v="Australia"/>
    <x v="5"/>
    <x v="2"/>
  </r>
  <r>
    <n v="207"/>
    <n v="44"/>
    <n v="595"/>
    <n v="112"/>
    <n v="1"/>
    <n v="112"/>
    <n v="1"/>
    <x v="1"/>
    <x v="30"/>
    <x v="3"/>
    <s v="red"/>
    <n v="118"/>
    <n v="51"/>
    <n v="6018"/>
    <n v="849"/>
    <n v="17071"/>
    <d v="2021-09-07T00:00:00"/>
    <d v="2021-09-22T00:00:00"/>
    <s v="Gina Pollen"/>
    <s v="Male"/>
    <n v="29"/>
    <s v="22 Welch DriveSuite 750"/>
    <n v="8453"/>
    <s v="Lake Gabrielview"/>
    <x v="4"/>
    <s v="Australia"/>
    <x v="5"/>
    <x v="2"/>
  </r>
  <r>
    <n v="208"/>
    <n v="44"/>
    <n v="1076"/>
    <n v="93"/>
    <n v="1"/>
    <n v="93"/>
    <n v="1"/>
    <x v="2"/>
    <x v="20"/>
    <x v="1"/>
    <s v="indigo"/>
    <n v="94"/>
    <n v="56"/>
    <n v="5264"/>
    <n v="849"/>
    <n v="17071"/>
    <d v="2021-09-07T00:00:00"/>
    <d v="2021-09-22T00:00:00"/>
    <s v="Gina Pollen"/>
    <s v="Male"/>
    <n v="29"/>
    <s v="22 Welch DriveSuite 750"/>
    <n v="8453"/>
    <s v="Lake Gabrielview"/>
    <x v="4"/>
    <s v="Australia"/>
    <x v="5"/>
    <x v="2"/>
  </r>
  <r>
    <n v="209"/>
    <n v="44"/>
    <n v="704"/>
    <n v="119"/>
    <n v="1"/>
    <n v="119"/>
    <n v="1"/>
    <x v="1"/>
    <x v="19"/>
    <x v="4"/>
    <s v="red"/>
    <n v="112"/>
    <n v="40"/>
    <n v="4480"/>
    <n v="849"/>
    <n v="17071"/>
    <d v="2021-09-07T00:00:00"/>
    <d v="2021-09-22T00:00:00"/>
    <s v="Gina Pollen"/>
    <s v="Male"/>
    <n v="29"/>
    <s v="22 Welch DriveSuite 750"/>
    <n v="8453"/>
    <s v="Lake Gabrielview"/>
    <x v="4"/>
    <s v="Australia"/>
    <x v="5"/>
    <x v="2"/>
  </r>
  <r>
    <n v="210"/>
    <n v="45"/>
    <n v="476"/>
    <n v="118"/>
    <n v="1"/>
    <n v="118"/>
    <n v="1"/>
    <x v="1"/>
    <x v="1"/>
    <x v="1"/>
    <s v="blue"/>
    <n v="110"/>
    <n v="76"/>
    <n v="8360"/>
    <n v="571"/>
    <n v="21738"/>
    <d v="2021-05-30T00:00:00"/>
    <d v="2021-06-21T00:00:00"/>
    <s v="Kristofor Roos"/>
    <s v="Agender"/>
    <n v="22"/>
    <s v="5567 Clarke MallApt. 756"/>
    <n v="4043"/>
    <s v="Jordanside"/>
    <x v="7"/>
    <s v="Australia"/>
    <x v="3"/>
    <x v="0"/>
  </r>
  <r>
    <n v="211"/>
    <n v="45"/>
    <n v="705"/>
    <n v="119"/>
    <n v="3"/>
    <n v="357"/>
    <n v="1"/>
    <x v="1"/>
    <x v="19"/>
    <x v="3"/>
    <s v="orange"/>
    <n v="112"/>
    <n v="69"/>
    <n v="7728"/>
    <n v="571"/>
    <n v="21738"/>
    <d v="2021-05-30T00:00:00"/>
    <d v="2021-06-21T00:00:00"/>
    <s v="Kristofor Roos"/>
    <s v="Agender"/>
    <n v="22"/>
    <s v="5567 Clarke MallApt. 756"/>
    <n v="4043"/>
    <s v="Jordanside"/>
    <x v="7"/>
    <s v="Australia"/>
    <x v="3"/>
    <x v="0"/>
  </r>
  <r>
    <n v="212"/>
    <n v="45"/>
    <n v="1037"/>
    <n v="90"/>
    <n v="2"/>
    <n v="180"/>
    <n v="1"/>
    <x v="2"/>
    <x v="11"/>
    <x v="2"/>
    <s v="blue"/>
    <n v="95"/>
    <n v="72"/>
    <n v="6840"/>
    <n v="571"/>
    <n v="21738"/>
    <d v="2021-05-30T00:00:00"/>
    <d v="2021-06-21T00:00:00"/>
    <s v="Kristofor Roos"/>
    <s v="Agender"/>
    <n v="22"/>
    <s v="5567 Clarke MallApt. 756"/>
    <n v="4043"/>
    <s v="Jordanside"/>
    <x v="7"/>
    <s v="Australia"/>
    <x v="3"/>
    <x v="0"/>
  </r>
  <r>
    <n v="213"/>
    <n v="45"/>
    <n v="345"/>
    <n v="109"/>
    <n v="3"/>
    <n v="327"/>
    <n v="1"/>
    <x v="0"/>
    <x v="21"/>
    <x v="3"/>
    <s v="violet"/>
    <n v="108"/>
    <n v="52"/>
    <n v="5616"/>
    <n v="571"/>
    <n v="21738"/>
    <d v="2021-05-30T00:00:00"/>
    <d v="2021-06-21T00:00:00"/>
    <s v="Kristofor Roos"/>
    <s v="Agender"/>
    <n v="22"/>
    <s v="5567 Clarke MallApt. 756"/>
    <n v="4043"/>
    <s v="Jordanside"/>
    <x v="7"/>
    <s v="Australia"/>
    <x v="3"/>
    <x v="0"/>
  </r>
  <r>
    <n v="214"/>
    <n v="45"/>
    <n v="1253"/>
    <n v="112"/>
    <n v="2"/>
    <n v="224"/>
    <n v="1"/>
    <x v="2"/>
    <x v="25"/>
    <x v="0"/>
    <s v="indigo"/>
    <n v="91"/>
    <n v="50"/>
    <n v="4550"/>
    <n v="571"/>
    <n v="21738"/>
    <d v="2021-05-30T00:00:00"/>
    <d v="2021-06-21T00:00:00"/>
    <s v="Kristofor Roos"/>
    <s v="Agender"/>
    <n v="22"/>
    <s v="5567 Clarke MallApt. 756"/>
    <n v="4043"/>
    <s v="Jordanside"/>
    <x v="7"/>
    <s v="Australia"/>
    <x v="3"/>
    <x v="0"/>
  </r>
  <r>
    <n v="215"/>
    <n v="45"/>
    <n v="1258"/>
    <n v="112"/>
    <n v="1"/>
    <n v="112"/>
    <n v="1"/>
    <x v="2"/>
    <x v="25"/>
    <x v="0"/>
    <s v="violet"/>
    <n v="91"/>
    <n v="45"/>
    <n v="4095"/>
    <n v="571"/>
    <n v="21738"/>
    <d v="2021-05-30T00:00:00"/>
    <d v="2021-06-21T00:00:00"/>
    <s v="Kristofor Roos"/>
    <s v="Agender"/>
    <n v="22"/>
    <s v="5567 Clarke MallApt. 756"/>
    <n v="4043"/>
    <s v="Jordanside"/>
    <x v="7"/>
    <s v="Australia"/>
    <x v="3"/>
    <x v="0"/>
  </r>
  <r>
    <n v="216"/>
    <n v="46"/>
    <n v="666"/>
    <n v="113"/>
    <n v="3"/>
    <n v="339"/>
    <n v="1"/>
    <x v="1"/>
    <x v="4"/>
    <x v="1"/>
    <s v="red"/>
    <n v="119"/>
    <n v="66"/>
    <n v="7854"/>
    <n v="922"/>
    <n v="25378"/>
    <d v="2021-06-22T00:00:00"/>
    <d v="2021-07-04T00:00:00"/>
    <s v="Adena Venn"/>
    <s v="Polygender"/>
    <n v="53"/>
    <s v="048 Kayla RoadSuite 099"/>
    <n v="839"/>
    <s v="Jordanburgh"/>
    <x v="6"/>
    <s v="Australia"/>
    <x v="7"/>
    <x v="2"/>
  </r>
  <r>
    <n v="217"/>
    <n v="46"/>
    <n v="498"/>
    <n v="102"/>
    <n v="1"/>
    <n v="102"/>
    <n v="1"/>
    <x v="1"/>
    <x v="31"/>
    <x v="0"/>
    <s v="orange"/>
    <n v="109"/>
    <n v="68"/>
    <n v="7412"/>
    <n v="922"/>
    <n v="25378"/>
    <d v="2021-06-22T00:00:00"/>
    <d v="2021-07-04T00:00:00"/>
    <s v="Adena Venn"/>
    <s v="Polygender"/>
    <n v="53"/>
    <s v="048 Kayla RoadSuite 099"/>
    <n v="839"/>
    <s v="Jordanburgh"/>
    <x v="6"/>
    <s v="Australia"/>
    <x v="7"/>
    <x v="2"/>
  </r>
  <r>
    <n v="218"/>
    <n v="46"/>
    <n v="316"/>
    <n v="109"/>
    <n v="3"/>
    <n v="327"/>
    <n v="1"/>
    <x v="0"/>
    <x v="21"/>
    <x v="1"/>
    <s v="red"/>
    <n v="108"/>
    <n v="48"/>
    <n v="5184"/>
    <n v="922"/>
    <n v="25378"/>
    <d v="2021-06-22T00:00:00"/>
    <d v="2021-07-04T00:00:00"/>
    <s v="Adena Venn"/>
    <s v="Polygender"/>
    <n v="53"/>
    <s v="048 Kayla RoadSuite 099"/>
    <n v="839"/>
    <s v="Jordanburgh"/>
    <x v="6"/>
    <s v="Australia"/>
    <x v="7"/>
    <x v="2"/>
  </r>
  <r>
    <n v="219"/>
    <n v="47"/>
    <n v="664"/>
    <n v="93"/>
    <n v="2"/>
    <n v="186"/>
    <n v="1"/>
    <x v="1"/>
    <x v="14"/>
    <x v="4"/>
    <s v="violet"/>
    <n v="115"/>
    <n v="60"/>
    <n v="6900"/>
    <n v="791"/>
    <n v="35453"/>
    <d v="2021-04-21T00:00:00"/>
    <d v="2021-04-23T00:00:00"/>
    <s v="Jojo Toffanini"/>
    <s v="Agender"/>
    <n v="34"/>
    <s v="3285 Kai MewsApt. 727"/>
    <n v="8839"/>
    <s v="Elijahshire"/>
    <x v="3"/>
    <s v="Australia"/>
    <x v="6"/>
    <x v="1"/>
  </r>
  <r>
    <n v="220"/>
    <n v="47"/>
    <n v="823"/>
    <n v="117"/>
    <n v="2"/>
    <n v="234"/>
    <n v="1"/>
    <x v="1"/>
    <x v="13"/>
    <x v="0"/>
    <s v="green"/>
    <n v="95"/>
    <n v="66"/>
    <n v="6270"/>
    <n v="791"/>
    <n v="35453"/>
    <d v="2021-04-21T00:00:00"/>
    <d v="2021-04-23T00:00:00"/>
    <s v="Jojo Toffanini"/>
    <s v="Agender"/>
    <n v="34"/>
    <s v="3285 Kai MewsApt. 727"/>
    <n v="8839"/>
    <s v="Elijahshire"/>
    <x v="3"/>
    <s v="Australia"/>
    <x v="6"/>
    <x v="1"/>
  </r>
  <r>
    <n v="221"/>
    <n v="47"/>
    <n v="777"/>
    <n v="91"/>
    <n v="1"/>
    <n v="91"/>
    <n v="1"/>
    <x v="1"/>
    <x v="15"/>
    <x v="2"/>
    <s v="orange"/>
    <n v="114"/>
    <n v="60"/>
    <n v="6840"/>
    <n v="791"/>
    <n v="35453"/>
    <d v="2021-04-21T00:00:00"/>
    <d v="2021-04-23T00:00:00"/>
    <s v="Jojo Toffanini"/>
    <s v="Agender"/>
    <n v="34"/>
    <s v="3285 Kai MewsApt. 727"/>
    <n v="8839"/>
    <s v="Elijahshire"/>
    <x v="3"/>
    <s v="Australia"/>
    <x v="6"/>
    <x v="1"/>
  </r>
  <r>
    <n v="222"/>
    <n v="47"/>
    <n v="78"/>
    <n v="118"/>
    <n v="2"/>
    <n v="236"/>
    <n v="1"/>
    <x v="0"/>
    <x v="24"/>
    <x v="0"/>
    <s v="orange"/>
    <n v="96"/>
    <n v="59"/>
    <n v="5664"/>
    <n v="791"/>
    <n v="35453"/>
    <d v="2021-04-21T00:00:00"/>
    <d v="2021-04-23T00:00:00"/>
    <s v="Jojo Toffanini"/>
    <s v="Agender"/>
    <n v="34"/>
    <s v="3285 Kai MewsApt. 727"/>
    <n v="8839"/>
    <s v="Elijahshire"/>
    <x v="3"/>
    <s v="Australia"/>
    <x v="6"/>
    <x v="1"/>
  </r>
  <r>
    <n v="223"/>
    <n v="47"/>
    <n v="1089"/>
    <n v="115"/>
    <n v="3"/>
    <n v="345"/>
    <n v="1"/>
    <x v="2"/>
    <x v="6"/>
    <x v="4"/>
    <s v="red"/>
    <n v="99"/>
    <n v="78"/>
    <n v="7722"/>
    <n v="791"/>
    <n v="35453"/>
    <d v="2021-04-21T00:00:00"/>
    <d v="2021-04-23T00:00:00"/>
    <s v="Jojo Toffanini"/>
    <s v="Agender"/>
    <n v="34"/>
    <s v="3285 Kai MewsApt. 727"/>
    <n v="8839"/>
    <s v="Elijahshire"/>
    <x v="3"/>
    <s v="Australia"/>
    <x v="6"/>
    <x v="1"/>
  </r>
  <r>
    <n v="224"/>
    <n v="48"/>
    <n v="960"/>
    <n v="97"/>
    <n v="1"/>
    <n v="97"/>
    <n v="1"/>
    <x v="2"/>
    <x v="27"/>
    <x v="3"/>
    <s v="green"/>
    <n v="119"/>
    <n v="74"/>
    <n v="8806"/>
    <n v="620"/>
    <n v="31712"/>
    <d v="2021-04-16T00:00:00"/>
    <d v="2021-04-23T00:00:00"/>
    <s v="Phillipe Gatecliffe"/>
    <s v="Male"/>
    <n v="35"/>
    <s v="150 Nate LoopApt. 614"/>
    <n v="902"/>
    <s v="Jettstad"/>
    <x v="7"/>
    <s v="Australia"/>
    <x v="6"/>
    <x v="1"/>
  </r>
  <r>
    <n v="225"/>
    <n v="48"/>
    <n v="683"/>
    <n v="113"/>
    <n v="3"/>
    <n v="339"/>
    <n v="1"/>
    <x v="1"/>
    <x v="4"/>
    <x v="0"/>
    <s v="green"/>
    <n v="119"/>
    <n v="55"/>
    <n v="6545"/>
    <n v="620"/>
    <n v="31712"/>
    <d v="2021-04-16T00:00:00"/>
    <d v="2021-04-23T00:00:00"/>
    <s v="Phillipe Gatecliffe"/>
    <s v="Male"/>
    <n v="35"/>
    <s v="150 Nate LoopApt. 614"/>
    <n v="902"/>
    <s v="Jettstad"/>
    <x v="7"/>
    <s v="Australia"/>
    <x v="6"/>
    <x v="1"/>
  </r>
  <r>
    <n v="226"/>
    <n v="49"/>
    <n v="40"/>
    <n v="104"/>
    <n v="3"/>
    <n v="312"/>
    <n v="1"/>
    <x v="0"/>
    <x v="10"/>
    <x v="3"/>
    <s v="orange"/>
    <n v="119"/>
    <n v="58"/>
    <n v="6902"/>
    <n v="336"/>
    <n v="24219"/>
    <d v="2021-01-22T00:00:00"/>
    <d v="2021-02-13T00:00:00"/>
    <s v="Julian Sponer"/>
    <s v="Male"/>
    <n v="35"/>
    <s v="745 Jack CourtApt. 737"/>
    <n v="3647"/>
    <s v="Port Madison"/>
    <x v="7"/>
    <s v="Australia"/>
    <x v="9"/>
    <x v="0"/>
  </r>
  <r>
    <n v="227"/>
    <n v="49"/>
    <n v="1044"/>
    <n v="90"/>
    <n v="2"/>
    <n v="180"/>
    <n v="1"/>
    <x v="2"/>
    <x v="11"/>
    <x v="4"/>
    <s v="indigo"/>
    <n v="95"/>
    <n v="58"/>
    <n v="5510"/>
    <n v="336"/>
    <n v="24219"/>
    <d v="2021-01-22T00:00:00"/>
    <d v="2021-02-13T00:00:00"/>
    <s v="Julian Sponer"/>
    <s v="Male"/>
    <n v="35"/>
    <s v="745 Jack CourtApt. 737"/>
    <n v="3647"/>
    <s v="Port Madison"/>
    <x v="7"/>
    <s v="Australia"/>
    <x v="9"/>
    <x v="0"/>
  </r>
  <r>
    <n v="228"/>
    <n v="49"/>
    <n v="773"/>
    <n v="91"/>
    <n v="1"/>
    <n v="91"/>
    <n v="1"/>
    <x v="1"/>
    <x v="15"/>
    <x v="0"/>
    <s v="red"/>
    <n v="114"/>
    <n v="69"/>
    <n v="7866"/>
    <n v="336"/>
    <n v="24219"/>
    <d v="2021-01-22T00:00:00"/>
    <d v="2021-02-13T00:00:00"/>
    <s v="Julian Sponer"/>
    <s v="Male"/>
    <n v="35"/>
    <s v="745 Jack CourtApt. 737"/>
    <n v="3647"/>
    <s v="Port Madison"/>
    <x v="7"/>
    <s v="Australia"/>
    <x v="9"/>
    <x v="0"/>
  </r>
  <r>
    <n v="229"/>
    <n v="50"/>
    <n v="457"/>
    <n v="118"/>
    <n v="3"/>
    <n v="354"/>
    <n v="1"/>
    <x v="1"/>
    <x v="1"/>
    <x v="2"/>
    <s v="red"/>
    <n v="110"/>
    <n v="62"/>
    <n v="6820"/>
    <n v="454"/>
    <n v="50310"/>
    <d v="2021-09-16T00:00:00"/>
    <d v="2021-09-18T00:00:00"/>
    <s v="Abey Bampforth"/>
    <s v="Genderfluid"/>
    <n v="28"/>
    <s v="3543 Jack GroveApt. 595"/>
    <n v="3276"/>
    <s v="Port Isabellafurt"/>
    <x v="4"/>
    <s v="Australia"/>
    <x v="5"/>
    <x v="1"/>
  </r>
  <r>
    <n v="230"/>
    <n v="50"/>
    <n v="339"/>
    <n v="109"/>
    <n v="1"/>
    <n v="109"/>
    <n v="1"/>
    <x v="0"/>
    <x v="21"/>
    <x v="4"/>
    <s v="blue"/>
    <n v="108"/>
    <n v="71"/>
    <n v="7668"/>
    <n v="454"/>
    <n v="50310"/>
    <d v="2021-09-16T00:00:00"/>
    <d v="2021-09-18T00:00:00"/>
    <s v="Abey Bampforth"/>
    <s v="Genderfluid"/>
    <n v="28"/>
    <s v="3543 Jack GroveApt. 595"/>
    <n v="3276"/>
    <s v="Port Isabellafurt"/>
    <x v="4"/>
    <s v="Australia"/>
    <x v="5"/>
    <x v="1"/>
  </r>
  <r>
    <n v="231"/>
    <n v="50"/>
    <n v="1098"/>
    <n v="115"/>
    <n v="3"/>
    <n v="345"/>
    <n v="1"/>
    <x v="2"/>
    <x v="6"/>
    <x v="0"/>
    <s v="yellow"/>
    <n v="99"/>
    <n v="60"/>
    <n v="5940"/>
    <n v="454"/>
    <n v="50310"/>
    <d v="2021-09-16T00:00:00"/>
    <d v="2021-09-18T00:00:00"/>
    <s v="Abey Bampforth"/>
    <s v="Genderfluid"/>
    <n v="28"/>
    <s v="3543 Jack GroveApt. 595"/>
    <n v="3276"/>
    <s v="Port Isabellafurt"/>
    <x v="4"/>
    <s v="Australia"/>
    <x v="5"/>
    <x v="1"/>
  </r>
  <r>
    <n v="232"/>
    <n v="50"/>
    <n v="1051"/>
    <n v="93"/>
    <n v="2"/>
    <n v="186"/>
    <n v="1"/>
    <x v="2"/>
    <x v="20"/>
    <x v="1"/>
    <s v="red"/>
    <n v="94"/>
    <n v="71"/>
    <n v="6674"/>
    <n v="454"/>
    <n v="50310"/>
    <d v="2021-09-16T00:00:00"/>
    <d v="2021-09-18T00:00:00"/>
    <s v="Abey Bampforth"/>
    <s v="Genderfluid"/>
    <n v="28"/>
    <s v="3543 Jack GroveApt. 595"/>
    <n v="3276"/>
    <s v="Port Isabellafurt"/>
    <x v="4"/>
    <s v="Australia"/>
    <x v="5"/>
    <x v="1"/>
  </r>
  <r>
    <n v="233"/>
    <n v="50"/>
    <n v="1033"/>
    <n v="90"/>
    <n v="3"/>
    <n v="270"/>
    <n v="1"/>
    <x v="2"/>
    <x v="11"/>
    <x v="0"/>
    <s v="green"/>
    <n v="95"/>
    <n v="62"/>
    <n v="5890"/>
    <n v="454"/>
    <n v="50310"/>
    <d v="2021-09-16T00:00:00"/>
    <d v="2021-09-18T00:00:00"/>
    <s v="Abey Bampforth"/>
    <s v="Genderfluid"/>
    <n v="28"/>
    <s v="3543 Jack GroveApt. 595"/>
    <n v="3276"/>
    <s v="Port Isabellafurt"/>
    <x v="4"/>
    <s v="Australia"/>
    <x v="5"/>
    <x v="1"/>
  </r>
  <r>
    <n v="234"/>
    <n v="50"/>
    <n v="429"/>
    <n v="107"/>
    <n v="1"/>
    <n v="107"/>
    <n v="1"/>
    <x v="1"/>
    <x v="22"/>
    <x v="4"/>
    <s v="orange"/>
    <n v="92"/>
    <n v="79"/>
    <n v="7268"/>
    <n v="454"/>
    <n v="50310"/>
    <d v="2021-09-16T00:00:00"/>
    <d v="2021-09-18T00:00:00"/>
    <s v="Abey Bampforth"/>
    <s v="Genderfluid"/>
    <n v="28"/>
    <s v="3543 Jack GroveApt. 595"/>
    <n v="3276"/>
    <s v="Port Isabellafurt"/>
    <x v="4"/>
    <s v="Australia"/>
    <x v="5"/>
    <x v="1"/>
  </r>
  <r>
    <n v="235"/>
    <n v="51"/>
    <n v="668"/>
    <n v="113"/>
    <n v="1"/>
    <n v="113"/>
    <n v="1"/>
    <x v="1"/>
    <x v="4"/>
    <x v="0"/>
    <s v="red"/>
    <n v="119"/>
    <n v="73"/>
    <n v="8687"/>
    <n v="399"/>
    <n v="18423"/>
    <d v="2021-02-19T00:00:00"/>
    <d v="2021-02-26T00:00:00"/>
    <s v="Ailene Mckeller"/>
    <s v="Agender"/>
    <n v="46"/>
    <s v="9444 Casper RidgeApt. 537"/>
    <n v="8209"/>
    <s v="South Logan"/>
    <x v="2"/>
    <s v="Australia"/>
    <x v="1"/>
    <x v="1"/>
  </r>
  <r>
    <n v="236"/>
    <n v="51"/>
    <n v="968"/>
    <n v="97"/>
    <n v="3"/>
    <n v="291"/>
    <n v="1"/>
    <x v="2"/>
    <x v="27"/>
    <x v="0"/>
    <s v="blue"/>
    <n v="119"/>
    <n v="49"/>
    <n v="5831"/>
    <n v="399"/>
    <n v="18423"/>
    <d v="2021-02-19T00:00:00"/>
    <d v="2021-02-26T00:00:00"/>
    <s v="Ailene Mckeller"/>
    <s v="Agender"/>
    <n v="46"/>
    <s v="9444 Casper RidgeApt. 537"/>
    <n v="8209"/>
    <s v="South Logan"/>
    <x v="2"/>
    <s v="Australia"/>
    <x v="1"/>
    <x v="1"/>
  </r>
  <r>
    <n v="237"/>
    <n v="51"/>
    <n v="1071"/>
    <n v="93"/>
    <n v="2"/>
    <n v="186"/>
    <n v="1"/>
    <x v="2"/>
    <x v="20"/>
    <x v="1"/>
    <s v="blue"/>
    <n v="94"/>
    <n v="50"/>
    <n v="4700"/>
    <n v="399"/>
    <n v="18423"/>
    <d v="2021-02-19T00:00:00"/>
    <d v="2021-02-26T00:00:00"/>
    <s v="Ailene Mckeller"/>
    <s v="Agender"/>
    <n v="46"/>
    <s v="9444 Casper RidgeApt. 537"/>
    <n v="8209"/>
    <s v="South Logan"/>
    <x v="2"/>
    <s v="Australia"/>
    <x v="1"/>
    <x v="1"/>
  </r>
  <r>
    <n v="238"/>
    <n v="52"/>
    <n v="491"/>
    <n v="102"/>
    <n v="3"/>
    <n v="306"/>
    <n v="1"/>
    <x v="1"/>
    <x v="31"/>
    <x v="1"/>
    <s v="red"/>
    <n v="109"/>
    <n v="54"/>
    <n v="5886"/>
    <n v="493"/>
    <n v="32155"/>
    <d v="2021-10-06T00:00:00"/>
    <d v="2021-10-29T00:00:00"/>
    <s v="Andrew Renn"/>
    <s v="Bigender"/>
    <n v="63"/>
    <s v="761 Mckenzie BoulevardSuite 489"/>
    <n v="1696"/>
    <s v="Port Natalie"/>
    <x v="6"/>
    <s v="Australia"/>
    <x v="2"/>
    <x v="0"/>
  </r>
  <r>
    <n v="239"/>
    <n v="52"/>
    <n v="1101"/>
    <n v="115"/>
    <n v="3"/>
    <n v="345"/>
    <n v="1"/>
    <x v="2"/>
    <x v="6"/>
    <x v="1"/>
    <s v="green"/>
    <n v="99"/>
    <n v="71"/>
    <n v="7029"/>
    <n v="493"/>
    <n v="32155"/>
    <d v="2021-10-06T00:00:00"/>
    <d v="2021-10-29T00:00:00"/>
    <s v="Andrew Renn"/>
    <s v="Bigender"/>
    <n v="63"/>
    <s v="761 Mckenzie BoulevardSuite 489"/>
    <n v="1696"/>
    <s v="Port Natalie"/>
    <x v="6"/>
    <s v="Australia"/>
    <x v="2"/>
    <x v="0"/>
  </r>
  <r>
    <n v="240"/>
    <n v="52"/>
    <n v="1141"/>
    <n v="102"/>
    <n v="1"/>
    <n v="102"/>
    <n v="1"/>
    <x v="2"/>
    <x v="34"/>
    <x v="1"/>
    <s v="blue"/>
    <n v="106"/>
    <n v="63"/>
    <n v="6678"/>
    <n v="493"/>
    <n v="32155"/>
    <d v="2021-10-06T00:00:00"/>
    <d v="2021-10-29T00:00:00"/>
    <s v="Andrew Renn"/>
    <s v="Bigender"/>
    <n v="63"/>
    <s v="761 Mckenzie BoulevardSuite 489"/>
    <n v="1696"/>
    <s v="Port Natalie"/>
    <x v="6"/>
    <s v="Australia"/>
    <x v="2"/>
    <x v="0"/>
  </r>
  <r>
    <n v="241"/>
    <n v="52"/>
    <n v="14"/>
    <n v="96"/>
    <n v="2"/>
    <n v="192"/>
    <n v="1"/>
    <x v="0"/>
    <x v="2"/>
    <x v="4"/>
    <s v="yellow"/>
    <n v="114"/>
    <n v="50"/>
    <n v="5700"/>
    <n v="493"/>
    <n v="32155"/>
    <d v="2021-10-06T00:00:00"/>
    <d v="2021-10-29T00:00:00"/>
    <s v="Andrew Renn"/>
    <s v="Bigender"/>
    <n v="63"/>
    <s v="761 Mckenzie BoulevardSuite 489"/>
    <n v="1696"/>
    <s v="Port Natalie"/>
    <x v="6"/>
    <s v="Australia"/>
    <x v="2"/>
    <x v="0"/>
  </r>
  <r>
    <n v="242"/>
    <n v="53"/>
    <n v="825"/>
    <n v="117"/>
    <n v="3"/>
    <n v="351"/>
    <n v="1"/>
    <x v="1"/>
    <x v="13"/>
    <x v="3"/>
    <s v="blue"/>
    <n v="95"/>
    <n v="62"/>
    <n v="5890"/>
    <n v="528"/>
    <n v="10517"/>
    <d v="2021-04-22T00:00:00"/>
    <d v="2021-05-02T00:00:00"/>
    <s v="Cad Dominichetti"/>
    <s v="Non-binary"/>
    <n v="63"/>
    <s v="556 Jacobson PlaceApt. 974"/>
    <n v="1126"/>
    <s v="Lake Madelineton"/>
    <x v="2"/>
    <s v="Australia"/>
    <x v="6"/>
    <x v="1"/>
  </r>
  <r>
    <n v="243"/>
    <n v="53"/>
    <n v="56"/>
    <n v="104"/>
    <n v="1"/>
    <n v="104"/>
    <n v="1"/>
    <x v="0"/>
    <x v="10"/>
    <x v="1"/>
    <s v="blue"/>
    <n v="119"/>
    <n v="46"/>
    <n v="5474"/>
    <n v="528"/>
    <n v="10517"/>
    <d v="2021-04-22T00:00:00"/>
    <d v="2021-05-02T00:00:00"/>
    <s v="Cad Dominichetti"/>
    <s v="Non-binary"/>
    <n v="63"/>
    <s v="556 Jacobson PlaceApt. 974"/>
    <n v="1126"/>
    <s v="Lake Madelineton"/>
    <x v="2"/>
    <s v="Australia"/>
    <x v="6"/>
    <x v="1"/>
  </r>
  <r>
    <n v="244"/>
    <n v="53"/>
    <n v="92"/>
    <n v="118"/>
    <n v="1"/>
    <n v="118"/>
    <n v="1"/>
    <x v="0"/>
    <x v="24"/>
    <x v="2"/>
    <s v="blue"/>
    <n v="96"/>
    <n v="73"/>
    <n v="7008"/>
    <n v="528"/>
    <n v="10517"/>
    <d v="2021-04-22T00:00:00"/>
    <d v="2021-05-02T00:00:00"/>
    <s v="Cad Dominichetti"/>
    <s v="Non-binary"/>
    <n v="63"/>
    <s v="556 Jacobson PlaceApt. 974"/>
    <n v="1126"/>
    <s v="Lake Madelineton"/>
    <x v="2"/>
    <s v="Australia"/>
    <x v="6"/>
    <x v="1"/>
  </r>
  <r>
    <n v="245"/>
    <n v="54"/>
    <n v="843"/>
    <n v="113"/>
    <n v="2"/>
    <n v="226"/>
    <n v="1"/>
    <x v="2"/>
    <x v="16"/>
    <x v="0"/>
    <s v="red"/>
    <n v="100"/>
    <n v="44"/>
    <n v="4400"/>
    <n v="195"/>
    <n v="13681"/>
    <d v="2021-04-25T00:00:00"/>
    <d v="2021-05-17T00:00:00"/>
    <s v="Tobye De Caville"/>
    <s v="Genderfluid"/>
    <n v="72"/>
    <s v="987 Charlotte MewsApt. 591"/>
    <n v="6036"/>
    <s v="West Baileyville"/>
    <x v="4"/>
    <s v="Australia"/>
    <x v="6"/>
    <x v="0"/>
  </r>
  <r>
    <n v="246"/>
    <n v="54"/>
    <n v="974"/>
    <n v="97"/>
    <n v="2"/>
    <n v="194"/>
    <n v="1"/>
    <x v="2"/>
    <x v="27"/>
    <x v="4"/>
    <s v="indigo"/>
    <n v="119"/>
    <n v="66"/>
    <n v="7854"/>
    <n v="195"/>
    <n v="13681"/>
    <d v="2021-04-25T00:00:00"/>
    <d v="2021-05-17T00:00:00"/>
    <s v="Tobye De Caville"/>
    <s v="Genderfluid"/>
    <n v="72"/>
    <s v="987 Charlotte MewsApt. 591"/>
    <n v="6036"/>
    <s v="West Baileyville"/>
    <x v="4"/>
    <s v="Australia"/>
    <x v="6"/>
    <x v="0"/>
  </r>
  <r>
    <n v="247"/>
    <n v="54"/>
    <n v="268"/>
    <n v="95"/>
    <n v="1"/>
    <n v="95"/>
    <n v="1"/>
    <x v="0"/>
    <x v="17"/>
    <x v="0"/>
    <s v="blue"/>
    <n v="117"/>
    <n v="77"/>
    <n v="9009"/>
    <n v="195"/>
    <n v="13681"/>
    <d v="2021-04-25T00:00:00"/>
    <d v="2021-05-17T00:00:00"/>
    <s v="Tobye De Caville"/>
    <s v="Genderfluid"/>
    <n v="72"/>
    <s v="987 Charlotte MewsApt. 591"/>
    <n v="6036"/>
    <s v="West Baileyville"/>
    <x v="4"/>
    <s v="Australia"/>
    <x v="6"/>
    <x v="0"/>
  </r>
  <r>
    <n v="248"/>
    <n v="54"/>
    <n v="512"/>
    <n v="102"/>
    <n v="2"/>
    <n v="204"/>
    <n v="1"/>
    <x v="1"/>
    <x v="31"/>
    <x v="2"/>
    <s v="blue"/>
    <n v="109"/>
    <n v="70"/>
    <n v="7630"/>
    <n v="195"/>
    <n v="13681"/>
    <d v="2021-04-25T00:00:00"/>
    <d v="2021-05-17T00:00:00"/>
    <s v="Tobye De Caville"/>
    <s v="Genderfluid"/>
    <n v="72"/>
    <s v="987 Charlotte MewsApt. 591"/>
    <n v="6036"/>
    <s v="West Baileyville"/>
    <x v="4"/>
    <s v="Australia"/>
    <x v="6"/>
    <x v="0"/>
  </r>
  <r>
    <n v="249"/>
    <n v="55"/>
    <n v="717"/>
    <n v="119"/>
    <n v="1"/>
    <n v="119"/>
    <n v="1"/>
    <x v="1"/>
    <x v="19"/>
    <x v="2"/>
    <s v="green"/>
    <n v="112"/>
    <n v="67"/>
    <n v="7504"/>
    <n v="873"/>
    <n v="55650"/>
    <d v="2021-04-08T00:00:00"/>
    <d v="2021-04-25T00:00:00"/>
    <s v="Cecilla Pigford"/>
    <s v="Non-binary"/>
    <n v="38"/>
    <s v="5538 Jett MallSuite 854"/>
    <n v="5510"/>
    <s v="Samanthatown"/>
    <x v="2"/>
    <s v="Australia"/>
    <x v="6"/>
    <x v="2"/>
  </r>
  <r>
    <n v="250"/>
    <n v="56"/>
    <n v="1061"/>
    <n v="93"/>
    <n v="1"/>
    <n v="93"/>
    <n v="1"/>
    <x v="2"/>
    <x v="20"/>
    <x v="1"/>
    <s v="yellow"/>
    <n v="94"/>
    <n v="76"/>
    <n v="7144"/>
    <n v="587"/>
    <n v="17149"/>
    <d v="2021-01-23T00:00:00"/>
    <d v="2021-02-18T00:00:00"/>
    <s v="Carmita Grundey"/>
    <s v="Agender"/>
    <n v="35"/>
    <s v="985 Ethan AvenueSuite 122"/>
    <n v="3174"/>
    <s v="East Declanside"/>
    <x v="3"/>
    <s v="Australia"/>
    <x v="9"/>
    <x v="0"/>
  </r>
  <r>
    <n v="251"/>
    <n v="56"/>
    <n v="879"/>
    <n v="94"/>
    <n v="3"/>
    <n v="282"/>
    <n v="1"/>
    <x v="2"/>
    <x v="23"/>
    <x v="4"/>
    <s v="red"/>
    <n v="113"/>
    <n v="80"/>
    <n v="9040"/>
    <n v="587"/>
    <n v="17149"/>
    <d v="2021-01-23T00:00:00"/>
    <d v="2021-02-18T00:00:00"/>
    <s v="Carmita Grundey"/>
    <s v="Agender"/>
    <n v="35"/>
    <s v="985 Ethan AvenueSuite 122"/>
    <n v="3174"/>
    <s v="East Declanside"/>
    <x v="3"/>
    <s v="Australia"/>
    <x v="9"/>
    <x v="0"/>
  </r>
  <r>
    <n v="252"/>
    <n v="56"/>
    <n v="469"/>
    <n v="118"/>
    <n v="1"/>
    <n v="118"/>
    <n v="1"/>
    <x v="1"/>
    <x v="1"/>
    <x v="4"/>
    <s v="yellow"/>
    <n v="110"/>
    <n v="65"/>
    <n v="7150"/>
    <n v="587"/>
    <n v="17149"/>
    <d v="2021-01-23T00:00:00"/>
    <d v="2021-02-18T00:00:00"/>
    <s v="Carmita Grundey"/>
    <s v="Agender"/>
    <n v="35"/>
    <s v="985 Ethan AvenueSuite 122"/>
    <n v="3174"/>
    <s v="East Declanside"/>
    <x v="3"/>
    <s v="Australia"/>
    <x v="9"/>
    <x v="0"/>
  </r>
  <r>
    <n v="253"/>
    <n v="56"/>
    <n v="610"/>
    <n v="112"/>
    <n v="3"/>
    <n v="336"/>
    <n v="1"/>
    <x v="1"/>
    <x v="30"/>
    <x v="3"/>
    <s v="green"/>
    <n v="118"/>
    <n v="40"/>
    <n v="4720"/>
    <n v="587"/>
    <n v="17149"/>
    <d v="2021-01-23T00:00:00"/>
    <d v="2021-02-18T00:00:00"/>
    <s v="Carmita Grundey"/>
    <s v="Agender"/>
    <n v="35"/>
    <s v="985 Ethan AvenueSuite 122"/>
    <n v="3174"/>
    <s v="East Declanside"/>
    <x v="3"/>
    <s v="Australia"/>
    <x v="9"/>
    <x v="0"/>
  </r>
  <r>
    <n v="254"/>
    <n v="56"/>
    <n v="968"/>
    <n v="97"/>
    <n v="2"/>
    <n v="194"/>
    <n v="1"/>
    <x v="2"/>
    <x v="27"/>
    <x v="0"/>
    <s v="blue"/>
    <n v="119"/>
    <n v="49"/>
    <n v="5831"/>
    <n v="587"/>
    <n v="17149"/>
    <d v="2021-01-23T00:00:00"/>
    <d v="2021-02-18T00:00:00"/>
    <s v="Carmita Grundey"/>
    <s v="Agender"/>
    <n v="35"/>
    <s v="985 Ethan AvenueSuite 122"/>
    <n v="3174"/>
    <s v="East Declanside"/>
    <x v="3"/>
    <s v="Australia"/>
    <x v="9"/>
    <x v="0"/>
  </r>
  <r>
    <n v="255"/>
    <n v="57"/>
    <n v="1078"/>
    <n v="93"/>
    <n v="2"/>
    <n v="186"/>
    <n v="1"/>
    <x v="2"/>
    <x v="20"/>
    <x v="0"/>
    <s v="indigo"/>
    <n v="94"/>
    <n v="42"/>
    <n v="3948"/>
    <n v="163"/>
    <n v="41495"/>
    <d v="2021-02-27T00:00:00"/>
    <d v="2021-03-13T00:00:00"/>
    <s v="Harrietta Burchatt"/>
    <s v="Genderfluid"/>
    <n v="20"/>
    <s v="8125 Durgan BoulevardSuite 068"/>
    <n v="9458"/>
    <s v="Port Elliechester"/>
    <x v="7"/>
    <s v="Australia"/>
    <x v="1"/>
    <x v="2"/>
  </r>
  <r>
    <n v="256"/>
    <n v="57"/>
    <n v="1148"/>
    <n v="102"/>
    <n v="3"/>
    <n v="306"/>
    <n v="1"/>
    <x v="2"/>
    <x v="34"/>
    <x v="0"/>
    <s v="indigo"/>
    <n v="106"/>
    <n v="46"/>
    <n v="4876"/>
    <n v="163"/>
    <n v="41495"/>
    <d v="2021-02-27T00:00:00"/>
    <d v="2021-03-13T00:00:00"/>
    <s v="Harrietta Burchatt"/>
    <s v="Genderfluid"/>
    <n v="20"/>
    <s v="8125 Durgan BoulevardSuite 068"/>
    <n v="9458"/>
    <s v="Port Elliechester"/>
    <x v="7"/>
    <s v="Australia"/>
    <x v="1"/>
    <x v="2"/>
  </r>
  <r>
    <n v="257"/>
    <n v="57"/>
    <n v="808"/>
    <n v="117"/>
    <n v="1"/>
    <n v="117"/>
    <n v="1"/>
    <x v="1"/>
    <x v="13"/>
    <x v="0"/>
    <s v="red"/>
    <n v="95"/>
    <n v="40"/>
    <n v="3800"/>
    <n v="163"/>
    <n v="41495"/>
    <d v="2021-02-27T00:00:00"/>
    <d v="2021-03-13T00:00:00"/>
    <s v="Harrietta Burchatt"/>
    <s v="Genderfluid"/>
    <n v="20"/>
    <s v="8125 Durgan BoulevardSuite 068"/>
    <n v="9458"/>
    <s v="Port Elliechester"/>
    <x v="7"/>
    <s v="Australia"/>
    <x v="1"/>
    <x v="2"/>
  </r>
  <r>
    <n v="258"/>
    <n v="58"/>
    <n v="1073"/>
    <n v="93"/>
    <n v="3"/>
    <n v="279"/>
    <n v="1"/>
    <x v="2"/>
    <x v="20"/>
    <x v="0"/>
    <s v="blue"/>
    <n v="94"/>
    <n v="75"/>
    <n v="7050"/>
    <n v="332"/>
    <n v="42861"/>
    <d v="2021-02-02T00:00:00"/>
    <d v="2021-02-10T00:00:00"/>
    <s v="Carla Walework"/>
    <s v="Male"/>
    <n v="75"/>
    <s v="011 Hamilton PlaceSuite 215"/>
    <n v="5702"/>
    <s v="East George"/>
    <x v="5"/>
    <s v="Australia"/>
    <x v="1"/>
    <x v="1"/>
  </r>
  <r>
    <n v="259"/>
    <n v="58"/>
    <n v="883"/>
    <n v="94"/>
    <n v="2"/>
    <n v="188"/>
    <n v="1"/>
    <x v="2"/>
    <x v="23"/>
    <x v="0"/>
    <s v="orange"/>
    <n v="113"/>
    <n v="74"/>
    <n v="8362"/>
    <n v="332"/>
    <n v="42861"/>
    <d v="2021-02-02T00:00:00"/>
    <d v="2021-02-10T00:00:00"/>
    <s v="Carla Walework"/>
    <s v="Male"/>
    <n v="75"/>
    <s v="011 Hamilton PlaceSuite 215"/>
    <n v="5702"/>
    <s v="East George"/>
    <x v="5"/>
    <s v="Australia"/>
    <x v="1"/>
    <x v="1"/>
  </r>
  <r>
    <n v="260"/>
    <n v="59"/>
    <n v="928"/>
    <n v="96"/>
    <n v="1"/>
    <n v="96"/>
    <n v="1"/>
    <x v="2"/>
    <x v="5"/>
    <x v="0"/>
    <s v="green"/>
    <n v="104"/>
    <n v="43"/>
    <n v="4472"/>
    <n v="843"/>
    <n v="21858"/>
    <d v="2021-01-31T00:00:00"/>
    <d v="2021-02-27T00:00:00"/>
    <s v="Sheela Dovey"/>
    <s v="Genderqueer"/>
    <n v="23"/>
    <s v="201 Anthony TerraceSuite 543"/>
    <n v="6272"/>
    <s v="Lake Addisonland"/>
    <x v="0"/>
    <s v="Australia"/>
    <x v="9"/>
    <x v="0"/>
  </r>
  <r>
    <n v="261"/>
    <n v="59"/>
    <n v="682"/>
    <n v="113"/>
    <n v="2"/>
    <n v="226"/>
    <n v="1"/>
    <x v="1"/>
    <x v="4"/>
    <x v="2"/>
    <s v="green"/>
    <n v="119"/>
    <n v="71"/>
    <n v="8449"/>
    <n v="843"/>
    <n v="21858"/>
    <d v="2021-01-31T00:00:00"/>
    <d v="2021-02-27T00:00:00"/>
    <s v="Sheela Dovey"/>
    <s v="Genderqueer"/>
    <n v="23"/>
    <s v="201 Anthony TerraceSuite 543"/>
    <n v="6272"/>
    <s v="Lake Addisonland"/>
    <x v="0"/>
    <s v="Australia"/>
    <x v="9"/>
    <x v="0"/>
  </r>
  <r>
    <n v="262"/>
    <n v="59"/>
    <n v="786"/>
    <n v="91"/>
    <n v="1"/>
    <n v="91"/>
    <n v="1"/>
    <x v="1"/>
    <x v="15"/>
    <x v="1"/>
    <s v="green"/>
    <n v="114"/>
    <n v="69"/>
    <n v="7866"/>
    <n v="843"/>
    <n v="21858"/>
    <d v="2021-01-31T00:00:00"/>
    <d v="2021-02-27T00:00:00"/>
    <s v="Sheela Dovey"/>
    <s v="Genderqueer"/>
    <n v="23"/>
    <s v="201 Anthony TerraceSuite 543"/>
    <n v="6272"/>
    <s v="Lake Addisonland"/>
    <x v="0"/>
    <s v="Australia"/>
    <x v="9"/>
    <x v="0"/>
  </r>
  <r>
    <n v="263"/>
    <n v="60"/>
    <n v="1054"/>
    <n v="93"/>
    <n v="2"/>
    <n v="186"/>
    <n v="1"/>
    <x v="2"/>
    <x v="20"/>
    <x v="4"/>
    <s v="red"/>
    <n v="94"/>
    <n v="58"/>
    <n v="5452"/>
    <n v="301"/>
    <n v="31491"/>
    <d v="2021-02-05T00:00:00"/>
    <d v="2021-02-28T00:00:00"/>
    <s v="Elga Corgenvin"/>
    <s v="Non-binary"/>
    <n v="47"/>
    <s v="0462 Fisher TrackSuite 627"/>
    <n v="9359"/>
    <s v="New Sienna"/>
    <x v="0"/>
    <s v="Australia"/>
    <x v="1"/>
    <x v="0"/>
  </r>
  <r>
    <n v="264"/>
    <n v="60"/>
    <n v="926"/>
    <n v="96"/>
    <n v="1"/>
    <n v="96"/>
    <n v="1"/>
    <x v="2"/>
    <x v="5"/>
    <x v="1"/>
    <s v="green"/>
    <n v="104"/>
    <n v="73"/>
    <n v="7592"/>
    <n v="301"/>
    <n v="31491"/>
    <d v="2021-02-05T00:00:00"/>
    <d v="2021-02-28T00:00:00"/>
    <s v="Elga Corgenvin"/>
    <s v="Non-binary"/>
    <n v="47"/>
    <s v="0462 Fisher TrackSuite 627"/>
    <n v="9359"/>
    <s v="New Sienna"/>
    <x v="0"/>
    <s v="Australia"/>
    <x v="1"/>
    <x v="0"/>
  </r>
  <r>
    <n v="265"/>
    <n v="60"/>
    <n v="590"/>
    <n v="100"/>
    <n v="1"/>
    <n v="100"/>
    <n v="1"/>
    <x v="1"/>
    <x v="29"/>
    <x v="3"/>
    <s v="violet"/>
    <n v="90"/>
    <n v="75"/>
    <n v="6750"/>
    <n v="301"/>
    <n v="31491"/>
    <d v="2021-02-05T00:00:00"/>
    <d v="2021-02-28T00:00:00"/>
    <s v="Elga Corgenvin"/>
    <s v="Non-binary"/>
    <n v="47"/>
    <s v="0462 Fisher TrackSuite 627"/>
    <n v="9359"/>
    <s v="New Sienna"/>
    <x v="0"/>
    <s v="Australia"/>
    <x v="1"/>
    <x v="0"/>
  </r>
  <r>
    <n v="266"/>
    <n v="60"/>
    <n v="203"/>
    <n v="98"/>
    <n v="3"/>
    <n v="294"/>
    <n v="1"/>
    <x v="0"/>
    <x v="18"/>
    <x v="0"/>
    <s v="indigo"/>
    <n v="112"/>
    <n v="72"/>
    <n v="8064"/>
    <n v="301"/>
    <n v="31491"/>
    <d v="2021-02-05T00:00:00"/>
    <d v="2021-02-28T00:00:00"/>
    <s v="Elga Corgenvin"/>
    <s v="Non-binary"/>
    <n v="47"/>
    <s v="0462 Fisher TrackSuite 627"/>
    <n v="9359"/>
    <s v="New Sienna"/>
    <x v="0"/>
    <s v="Australia"/>
    <x v="1"/>
    <x v="0"/>
  </r>
  <r>
    <n v="267"/>
    <n v="60"/>
    <n v="913"/>
    <n v="96"/>
    <n v="1"/>
    <n v="96"/>
    <n v="1"/>
    <x v="2"/>
    <x v="5"/>
    <x v="0"/>
    <s v="red"/>
    <n v="104"/>
    <n v="73"/>
    <n v="7592"/>
    <n v="301"/>
    <n v="31491"/>
    <d v="2021-02-05T00:00:00"/>
    <d v="2021-02-28T00:00:00"/>
    <s v="Elga Corgenvin"/>
    <s v="Non-binary"/>
    <n v="47"/>
    <s v="0462 Fisher TrackSuite 627"/>
    <n v="9359"/>
    <s v="New Sienna"/>
    <x v="0"/>
    <s v="Australia"/>
    <x v="1"/>
    <x v="0"/>
  </r>
  <r>
    <n v="268"/>
    <n v="60"/>
    <n v="451"/>
    <n v="107"/>
    <n v="3"/>
    <n v="321"/>
    <n v="1"/>
    <x v="1"/>
    <x v="22"/>
    <x v="1"/>
    <s v="violet"/>
    <n v="92"/>
    <n v="73"/>
    <n v="6716"/>
    <n v="301"/>
    <n v="31491"/>
    <d v="2021-02-05T00:00:00"/>
    <d v="2021-02-28T00:00:00"/>
    <s v="Elga Corgenvin"/>
    <s v="Non-binary"/>
    <n v="47"/>
    <s v="0462 Fisher TrackSuite 627"/>
    <n v="9359"/>
    <s v="New Sienna"/>
    <x v="0"/>
    <s v="Australia"/>
    <x v="1"/>
    <x v="0"/>
  </r>
  <r>
    <n v="269"/>
    <n v="61"/>
    <n v="1163"/>
    <n v="99"/>
    <n v="1"/>
    <n v="99"/>
    <n v="1"/>
    <x v="2"/>
    <x v="9"/>
    <x v="0"/>
    <s v="orange"/>
    <n v="98"/>
    <n v="78"/>
    <n v="7644"/>
    <n v="158"/>
    <n v="42290"/>
    <d v="2021-04-16T00:00:00"/>
    <d v="2021-04-28T00:00:00"/>
    <s v="Ann-Marie Sinden"/>
    <s v="Genderqueer"/>
    <n v="33"/>
    <s v="017 Doherty DriveSuite 350"/>
    <n v="58"/>
    <s v="Johnschester"/>
    <x v="4"/>
    <s v="Australia"/>
    <x v="6"/>
    <x v="2"/>
  </r>
  <r>
    <n v="270"/>
    <n v="61"/>
    <n v="210"/>
    <n v="106"/>
    <n v="1"/>
    <n v="106"/>
    <n v="1"/>
    <x v="0"/>
    <x v="0"/>
    <x v="3"/>
    <s v="red"/>
    <n v="105"/>
    <n v="48"/>
    <n v="5040"/>
    <n v="158"/>
    <n v="42290"/>
    <d v="2021-04-16T00:00:00"/>
    <d v="2021-04-28T00:00:00"/>
    <s v="Ann-Marie Sinden"/>
    <s v="Genderqueer"/>
    <n v="33"/>
    <s v="017 Doherty DriveSuite 350"/>
    <n v="58"/>
    <s v="Johnschester"/>
    <x v="4"/>
    <s v="Australia"/>
    <x v="6"/>
    <x v="2"/>
  </r>
  <r>
    <n v="271"/>
    <n v="61"/>
    <n v="1180"/>
    <n v="99"/>
    <n v="1"/>
    <n v="99"/>
    <n v="1"/>
    <x v="2"/>
    <x v="9"/>
    <x v="3"/>
    <s v="indigo"/>
    <n v="98"/>
    <n v="47"/>
    <n v="4606"/>
    <n v="158"/>
    <n v="42290"/>
    <d v="2021-04-16T00:00:00"/>
    <d v="2021-04-28T00:00:00"/>
    <s v="Ann-Marie Sinden"/>
    <s v="Genderqueer"/>
    <n v="33"/>
    <s v="017 Doherty DriveSuite 350"/>
    <n v="58"/>
    <s v="Johnschester"/>
    <x v="4"/>
    <s v="Australia"/>
    <x v="6"/>
    <x v="2"/>
  </r>
  <r>
    <n v="272"/>
    <n v="61"/>
    <n v="710"/>
    <n v="119"/>
    <n v="3"/>
    <n v="357"/>
    <n v="1"/>
    <x v="1"/>
    <x v="19"/>
    <x v="3"/>
    <s v="yellow"/>
    <n v="112"/>
    <n v="78"/>
    <n v="8736"/>
    <n v="158"/>
    <n v="42290"/>
    <d v="2021-04-16T00:00:00"/>
    <d v="2021-04-28T00:00:00"/>
    <s v="Ann-Marie Sinden"/>
    <s v="Genderqueer"/>
    <n v="33"/>
    <s v="017 Doherty DriveSuite 350"/>
    <n v="58"/>
    <s v="Johnschester"/>
    <x v="4"/>
    <s v="Australia"/>
    <x v="6"/>
    <x v="2"/>
  </r>
  <r>
    <n v="273"/>
    <n v="61"/>
    <n v="316"/>
    <n v="109"/>
    <n v="2"/>
    <n v="218"/>
    <n v="1"/>
    <x v="0"/>
    <x v="21"/>
    <x v="1"/>
    <s v="red"/>
    <n v="108"/>
    <n v="48"/>
    <n v="5184"/>
    <n v="158"/>
    <n v="42290"/>
    <d v="2021-04-16T00:00:00"/>
    <d v="2021-04-28T00:00:00"/>
    <s v="Ann-Marie Sinden"/>
    <s v="Genderqueer"/>
    <n v="33"/>
    <s v="017 Doherty DriveSuite 350"/>
    <n v="58"/>
    <s v="Johnschester"/>
    <x v="4"/>
    <s v="Australia"/>
    <x v="6"/>
    <x v="2"/>
  </r>
  <r>
    <n v="274"/>
    <n v="62"/>
    <n v="1045"/>
    <n v="90"/>
    <n v="2"/>
    <n v="180"/>
    <n v="1"/>
    <x v="2"/>
    <x v="11"/>
    <x v="3"/>
    <s v="violet"/>
    <n v="95"/>
    <n v="49"/>
    <n v="4655"/>
    <n v="93"/>
    <n v="37952"/>
    <d v="2021-07-30T00:00:00"/>
    <d v="2021-08-13T00:00:00"/>
    <s v="Law Foker"/>
    <s v="Genderfluid"/>
    <n v="66"/>
    <s v="4715 Hand View RdSuite 955"/>
    <n v="4739"/>
    <s v="Colestad"/>
    <x v="3"/>
    <s v="Australia"/>
    <x v="8"/>
    <x v="2"/>
  </r>
  <r>
    <n v="275"/>
    <n v="62"/>
    <n v="1192"/>
    <n v="105"/>
    <n v="2"/>
    <n v="210"/>
    <n v="1"/>
    <x v="2"/>
    <x v="7"/>
    <x v="2"/>
    <s v="red"/>
    <n v="90"/>
    <n v="40"/>
    <n v="3600"/>
    <n v="93"/>
    <n v="37952"/>
    <d v="2021-07-30T00:00:00"/>
    <d v="2021-08-13T00:00:00"/>
    <s v="Law Foker"/>
    <s v="Genderfluid"/>
    <n v="66"/>
    <s v="4715 Hand View RdSuite 955"/>
    <n v="4739"/>
    <s v="Colestad"/>
    <x v="3"/>
    <s v="Australia"/>
    <x v="8"/>
    <x v="2"/>
  </r>
  <r>
    <n v="276"/>
    <n v="63"/>
    <n v="327"/>
    <n v="109"/>
    <n v="3"/>
    <n v="327"/>
    <n v="1"/>
    <x v="0"/>
    <x v="21"/>
    <x v="2"/>
    <s v="yellow"/>
    <n v="108"/>
    <n v="58"/>
    <n v="6264"/>
    <n v="556"/>
    <n v="27577"/>
    <d v="2021-02-11T00:00:00"/>
    <d v="2021-03-08T00:00:00"/>
    <s v="Nessy Kildea"/>
    <s v="Genderfluid"/>
    <n v="61"/>
    <s v="9398 Schneider RidgeSuite 818"/>
    <n v="3140"/>
    <s v="West Kai"/>
    <x v="0"/>
    <s v="Australia"/>
    <x v="1"/>
    <x v="0"/>
  </r>
  <r>
    <n v="277"/>
    <n v="63"/>
    <n v="975"/>
    <n v="97"/>
    <n v="2"/>
    <n v="194"/>
    <n v="1"/>
    <x v="2"/>
    <x v="27"/>
    <x v="3"/>
    <s v="violet"/>
    <n v="119"/>
    <n v="70"/>
    <n v="8330"/>
    <n v="556"/>
    <n v="27577"/>
    <d v="2021-02-11T00:00:00"/>
    <d v="2021-03-08T00:00:00"/>
    <s v="Nessy Kildea"/>
    <s v="Genderfluid"/>
    <n v="61"/>
    <s v="9398 Schneider RidgeSuite 818"/>
    <n v="3140"/>
    <s v="West Kai"/>
    <x v="0"/>
    <s v="Australia"/>
    <x v="1"/>
    <x v="0"/>
  </r>
  <r>
    <n v="278"/>
    <n v="63"/>
    <n v="360"/>
    <n v="94"/>
    <n v="2"/>
    <n v="188"/>
    <n v="1"/>
    <x v="0"/>
    <x v="28"/>
    <x v="3"/>
    <s v="yellow"/>
    <n v="92"/>
    <n v="42"/>
    <n v="3864"/>
    <n v="556"/>
    <n v="27577"/>
    <d v="2021-02-11T00:00:00"/>
    <d v="2021-03-08T00:00:00"/>
    <s v="Nessy Kildea"/>
    <s v="Genderfluid"/>
    <n v="61"/>
    <s v="9398 Schneider RidgeSuite 818"/>
    <n v="3140"/>
    <s v="West Kai"/>
    <x v="0"/>
    <s v="Australia"/>
    <x v="1"/>
    <x v="0"/>
  </r>
  <r>
    <n v="279"/>
    <n v="63"/>
    <n v="208"/>
    <n v="98"/>
    <n v="1"/>
    <n v="98"/>
    <n v="1"/>
    <x v="0"/>
    <x v="18"/>
    <x v="0"/>
    <s v="violet"/>
    <n v="112"/>
    <n v="42"/>
    <n v="4704"/>
    <n v="556"/>
    <n v="27577"/>
    <d v="2021-02-11T00:00:00"/>
    <d v="2021-03-08T00:00:00"/>
    <s v="Nessy Kildea"/>
    <s v="Genderfluid"/>
    <n v="61"/>
    <s v="9398 Schneider RidgeSuite 818"/>
    <n v="3140"/>
    <s v="West Kai"/>
    <x v="0"/>
    <s v="Australia"/>
    <x v="1"/>
    <x v="0"/>
  </r>
  <r>
    <n v="280"/>
    <n v="64"/>
    <n v="801"/>
    <n v="91"/>
    <n v="2"/>
    <n v="182"/>
    <n v="1"/>
    <x v="1"/>
    <x v="15"/>
    <x v="1"/>
    <s v="violet"/>
    <n v="114"/>
    <n v="74"/>
    <n v="8436"/>
    <n v="167"/>
    <n v="23668"/>
    <d v="2021-01-24T00:00:00"/>
    <d v="2021-02-15T00:00:00"/>
    <s v="Alayne Ipplett"/>
    <s v="Agender"/>
    <n v="34"/>
    <s v="1952 Collins StreetSuite 930"/>
    <n v="6902"/>
    <s v="Ellieshire"/>
    <x v="7"/>
    <s v="Australia"/>
    <x v="9"/>
    <x v="0"/>
  </r>
  <r>
    <n v="281"/>
    <n v="64"/>
    <n v="623"/>
    <n v="112"/>
    <n v="2"/>
    <n v="224"/>
    <n v="1"/>
    <x v="1"/>
    <x v="30"/>
    <x v="0"/>
    <s v="indigo"/>
    <n v="118"/>
    <n v="40"/>
    <n v="4720"/>
    <n v="167"/>
    <n v="23668"/>
    <d v="2021-01-24T00:00:00"/>
    <d v="2021-02-15T00:00:00"/>
    <s v="Alayne Ipplett"/>
    <s v="Agender"/>
    <n v="34"/>
    <s v="1952 Collins StreetSuite 930"/>
    <n v="6902"/>
    <s v="Ellieshire"/>
    <x v="7"/>
    <s v="Australia"/>
    <x v="9"/>
    <x v="0"/>
  </r>
  <r>
    <n v="282"/>
    <n v="64"/>
    <n v="1012"/>
    <n v="106"/>
    <n v="1"/>
    <n v="106"/>
    <n v="1"/>
    <x v="2"/>
    <x v="3"/>
    <x v="2"/>
    <s v="violet"/>
    <n v="111"/>
    <n v="51"/>
    <n v="5661"/>
    <n v="167"/>
    <n v="23668"/>
    <d v="2021-01-24T00:00:00"/>
    <d v="2021-02-15T00:00:00"/>
    <s v="Alayne Ipplett"/>
    <s v="Agender"/>
    <n v="34"/>
    <s v="1952 Collins StreetSuite 930"/>
    <n v="6902"/>
    <s v="Ellieshire"/>
    <x v="7"/>
    <s v="Australia"/>
    <x v="9"/>
    <x v="0"/>
  </r>
  <r>
    <n v="283"/>
    <n v="64"/>
    <n v="680"/>
    <n v="113"/>
    <n v="2"/>
    <n v="226"/>
    <n v="1"/>
    <x v="1"/>
    <x v="4"/>
    <x v="3"/>
    <s v="green"/>
    <n v="119"/>
    <n v="75"/>
    <n v="8925"/>
    <n v="167"/>
    <n v="23668"/>
    <d v="2021-01-24T00:00:00"/>
    <d v="2021-02-15T00:00:00"/>
    <s v="Alayne Ipplett"/>
    <s v="Agender"/>
    <n v="34"/>
    <s v="1952 Collins StreetSuite 930"/>
    <n v="6902"/>
    <s v="Ellieshire"/>
    <x v="7"/>
    <s v="Australia"/>
    <x v="9"/>
    <x v="0"/>
  </r>
  <r>
    <n v="284"/>
    <n v="65"/>
    <n v="1184"/>
    <n v="99"/>
    <n v="3"/>
    <n v="297"/>
    <n v="1"/>
    <x v="2"/>
    <x v="9"/>
    <x v="4"/>
    <s v="indigo"/>
    <n v="98"/>
    <n v="57"/>
    <n v="5586"/>
    <n v="388"/>
    <n v="22051"/>
    <d v="2021-06-26T00:00:00"/>
    <d v="2021-07-22T00:00:00"/>
    <s v="Dame Popov"/>
    <s v="Genderfluid"/>
    <n v="38"/>
    <s v="46 Spencer MeadowSuite 241"/>
    <n v="2940"/>
    <s v="New Mayaburgh"/>
    <x v="5"/>
    <s v="Australia"/>
    <x v="7"/>
    <x v="0"/>
  </r>
  <r>
    <n v="285"/>
    <n v="65"/>
    <n v="744"/>
    <n v="109"/>
    <n v="3"/>
    <n v="327"/>
    <n v="1"/>
    <x v="1"/>
    <x v="12"/>
    <x v="4"/>
    <s v="orange"/>
    <n v="102"/>
    <n v="69"/>
    <n v="7038"/>
    <n v="388"/>
    <n v="22051"/>
    <d v="2021-06-26T00:00:00"/>
    <d v="2021-07-22T00:00:00"/>
    <s v="Dame Popov"/>
    <s v="Genderfluid"/>
    <n v="38"/>
    <s v="46 Spencer MeadowSuite 241"/>
    <n v="2940"/>
    <s v="New Mayaburgh"/>
    <x v="5"/>
    <s v="Australia"/>
    <x v="7"/>
    <x v="0"/>
  </r>
  <r>
    <n v="286"/>
    <n v="66"/>
    <n v="947"/>
    <n v="97"/>
    <n v="3"/>
    <n v="291"/>
    <n v="1"/>
    <x v="2"/>
    <x v="27"/>
    <x v="2"/>
    <s v="red"/>
    <n v="119"/>
    <n v="67"/>
    <n v="7973"/>
    <n v="631"/>
    <n v="42774"/>
    <d v="2021-08-14T00:00:00"/>
    <d v="2021-08-22T00:00:00"/>
    <s v="Wanids Cudby"/>
    <s v="Female"/>
    <n v="49"/>
    <s v="80 Chelsea KnollApt. 014"/>
    <n v="7749"/>
    <s v="Davidfurt"/>
    <x v="5"/>
    <s v="Australia"/>
    <x v="0"/>
    <x v="1"/>
  </r>
  <r>
    <n v="287"/>
    <n v="66"/>
    <n v="847"/>
    <n v="113"/>
    <n v="1"/>
    <n v="113"/>
    <n v="1"/>
    <x v="2"/>
    <x v="16"/>
    <x v="2"/>
    <s v="orange"/>
    <n v="100"/>
    <n v="73"/>
    <n v="7300"/>
    <n v="631"/>
    <n v="42774"/>
    <d v="2021-08-14T00:00:00"/>
    <d v="2021-08-22T00:00:00"/>
    <s v="Wanids Cudby"/>
    <s v="Female"/>
    <n v="49"/>
    <s v="80 Chelsea KnollApt. 014"/>
    <n v="7749"/>
    <s v="Davidfurt"/>
    <x v="5"/>
    <s v="Australia"/>
    <x v="0"/>
    <x v="1"/>
  </r>
  <r>
    <n v="288"/>
    <n v="66"/>
    <n v="810"/>
    <n v="117"/>
    <n v="3"/>
    <n v="351"/>
    <n v="1"/>
    <x v="1"/>
    <x v="13"/>
    <x v="3"/>
    <s v="orange"/>
    <n v="95"/>
    <n v="54"/>
    <n v="5130"/>
    <n v="631"/>
    <n v="42774"/>
    <d v="2021-08-14T00:00:00"/>
    <d v="2021-08-22T00:00:00"/>
    <s v="Wanids Cudby"/>
    <s v="Female"/>
    <n v="49"/>
    <s v="80 Chelsea KnollApt. 014"/>
    <n v="7749"/>
    <s v="Davidfurt"/>
    <x v="5"/>
    <s v="Australia"/>
    <x v="0"/>
    <x v="1"/>
  </r>
  <r>
    <n v="289"/>
    <n v="66"/>
    <n v="465"/>
    <n v="118"/>
    <n v="2"/>
    <n v="236"/>
    <n v="1"/>
    <x v="1"/>
    <x v="1"/>
    <x v="3"/>
    <s v="yellow"/>
    <n v="110"/>
    <n v="55"/>
    <n v="6050"/>
    <n v="631"/>
    <n v="42774"/>
    <d v="2021-08-14T00:00:00"/>
    <d v="2021-08-22T00:00:00"/>
    <s v="Wanids Cudby"/>
    <s v="Female"/>
    <n v="49"/>
    <s v="80 Chelsea KnollApt. 014"/>
    <n v="7749"/>
    <s v="Davidfurt"/>
    <x v="5"/>
    <s v="Australia"/>
    <x v="0"/>
    <x v="1"/>
  </r>
  <r>
    <n v="290"/>
    <n v="66"/>
    <n v="125"/>
    <n v="92"/>
    <n v="2"/>
    <n v="184"/>
    <n v="1"/>
    <x v="0"/>
    <x v="22"/>
    <x v="3"/>
    <s v="blue"/>
    <n v="115"/>
    <n v="76"/>
    <n v="8740"/>
    <n v="631"/>
    <n v="42774"/>
    <d v="2021-08-14T00:00:00"/>
    <d v="2021-08-22T00:00:00"/>
    <s v="Wanids Cudby"/>
    <s v="Female"/>
    <n v="49"/>
    <s v="80 Chelsea KnollApt. 014"/>
    <n v="7749"/>
    <s v="Davidfurt"/>
    <x v="5"/>
    <s v="Australia"/>
    <x v="0"/>
    <x v="1"/>
  </r>
  <r>
    <n v="291"/>
    <n v="66"/>
    <n v="728"/>
    <n v="119"/>
    <n v="1"/>
    <n v="119"/>
    <n v="1"/>
    <x v="1"/>
    <x v="19"/>
    <x v="0"/>
    <s v="indigo"/>
    <n v="112"/>
    <n v="71"/>
    <n v="7952"/>
    <n v="631"/>
    <n v="42774"/>
    <d v="2021-08-14T00:00:00"/>
    <d v="2021-08-22T00:00:00"/>
    <s v="Wanids Cudby"/>
    <s v="Female"/>
    <n v="49"/>
    <s v="80 Chelsea KnollApt. 014"/>
    <n v="7749"/>
    <s v="Davidfurt"/>
    <x v="5"/>
    <s v="Australia"/>
    <x v="0"/>
    <x v="1"/>
  </r>
  <r>
    <n v="292"/>
    <n v="66"/>
    <n v="901"/>
    <n v="94"/>
    <n v="2"/>
    <n v="188"/>
    <n v="1"/>
    <x v="2"/>
    <x v="23"/>
    <x v="1"/>
    <s v="indigo"/>
    <n v="113"/>
    <n v="60"/>
    <n v="6780"/>
    <n v="631"/>
    <n v="42774"/>
    <d v="2021-08-14T00:00:00"/>
    <d v="2021-08-22T00:00:00"/>
    <s v="Wanids Cudby"/>
    <s v="Female"/>
    <n v="49"/>
    <s v="80 Chelsea KnollApt. 014"/>
    <n v="7749"/>
    <s v="Davidfurt"/>
    <x v="5"/>
    <s v="Australia"/>
    <x v="0"/>
    <x v="1"/>
  </r>
  <r>
    <n v="293"/>
    <n v="66"/>
    <n v="672"/>
    <n v="113"/>
    <n v="2"/>
    <n v="226"/>
    <n v="1"/>
    <x v="1"/>
    <x v="4"/>
    <x v="2"/>
    <s v="orange"/>
    <n v="119"/>
    <n v="51"/>
    <n v="6069"/>
    <n v="631"/>
    <n v="42774"/>
    <d v="2021-08-14T00:00:00"/>
    <d v="2021-08-22T00:00:00"/>
    <s v="Wanids Cudby"/>
    <s v="Female"/>
    <n v="49"/>
    <s v="80 Chelsea KnollApt. 014"/>
    <n v="7749"/>
    <s v="Davidfurt"/>
    <x v="5"/>
    <s v="Australia"/>
    <x v="0"/>
    <x v="1"/>
  </r>
  <r>
    <n v="294"/>
    <n v="66"/>
    <n v="163"/>
    <n v="91"/>
    <n v="3"/>
    <n v="273"/>
    <n v="1"/>
    <x v="0"/>
    <x v="8"/>
    <x v="0"/>
    <s v="blue"/>
    <n v="116"/>
    <n v="70"/>
    <n v="8120"/>
    <n v="631"/>
    <n v="42774"/>
    <d v="2021-08-14T00:00:00"/>
    <d v="2021-08-22T00:00:00"/>
    <s v="Wanids Cudby"/>
    <s v="Female"/>
    <n v="49"/>
    <s v="80 Chelsea KnollApt. 014"/>
    <n v="7749"/>
    <s v="Davidfurt"/>
    <x v="5"/>
    <s v="Australia"/>
    <x v="0"/>
    <x v="1"/>
  </r>
  <r>
    <n v="295"/>
    <n v="66"/>
    <n v="942"/>
    <n v="96"/>
    <n v="1"/>
    <n v="96"/>
    <n v="1"/>
    <x v="2"/>
    <x v="5"/>
    <x v="2"/>
    <s v="violet"/>
    <n v="104"/>
    <n v="73"/>
    <n v="7592"/>
    <n v="631"/>
    <n v="42774"/>
    <d v="2021-08-14T00:00:00"/>
    <d v="2021-08-22T00:00:00"/>
    <s v="Wanids Cudby"/>
    <s v="Female"/>
    <n v="49"/>
    <s v="80 Chelsea KnollApt. 014"/>
    <n v="7749"/>
    <s v="Davidfurt"/>
    <x v="5"/>
    <s v="Australia"/>
    <x v="0"/>
    <x v="1"/>
  </r>
  <r>
    <n v="296"/>
    <n v="67"/>
    <n v="1038"/>
    <n v="90"/>
    <n v="2"/>
    <n v="180"/>
    <n v="1"/>
    <x v="2"/>
    <x v="11"/>
    <x v="0"/>
    <s v="blue"/>
    <n v="95"/>
    <n v="61"/>
    <n v="5795"/>
    <n v="504"/>
    <n v="52694"/>
    <d v="2021-05-22T00:00:00"/>
    <d v="2021-06-17T00:00:00"/>
    <s v="Marilyn Rontree"/>
    <s v="Genderqueer"/>
    <n v="56"/>
    <s v="9100 Kovacek GroveSuite 577"/>
    <n v="2384"/>
    <s v="Emilymouth"/>
    <x v="5"/>
    <s v="Australia"/>
    <x v="3"/>
    <x v="0"/>
  </r>
  <r>
    <n v="297"/>
    <n v="67"/>
    <n v="798"/>
    <n v="91"/>
    <n v="2"/>
    <n v="182"/>
    <n v="1"/>
    <x v="1"/>
    <x v="15"/>
    <x v="0"/>
    <s v="indigo"/>
    <n v="114"/>
    <n v="50"/>
    <n v="5700"/>
    <n v="504"/>
    <n v="52694"/>
    <d v="2021-05-22T00:00:00"/>
    <d v="2021-06-17T00:00:00"/>
    <s v="Marilyn Rontree"/>
    <s v="Genderqueer"/>
    <n v="56"/>
    <s v="9100 Kovacek GroveSuite 577"/>
    <n v="2384"/>
    <s v="Emilymouth"/>
    <x v="5"/>
    <s v="Australia"/>
    <x v="3"/>
    <x v="0"/>
  </r>
  <r>
    <n v="298"/>
    <n v="67"/>
    <n v="453"/>
    <n v="107"/>
    <n v="2"/>
    <n v="214"/>
    <n v="1"/>
    <x v="1"/>
    <x v="22"/>
    <x v="0"/>
    <s v="violet"/>
    <n v="92"/>
    <n v="50"/>
    <n v="4600"/>
    <n v="504"/>
    <n v="52694"/>
    <d v="2021-05-22T00:00:00"/>
    <d v="2021-06-17T00:00:00"/>
    <s v="Marilyn Rontree"/>
    <s v="Genderqueer"/>
    <n v="56"/>
    <s v="9100 Kovacek GroveSuite 577"/>
    <n v="2384"/>
    <s v="Emilymouth"/>
    <x v="5"/>
    <s v="Australia"/>
    <x v="3"/>
    <x v="0"/>
  </r>
  <r>
    <n v="299"/>
    <n v="68"/>
    <n v="64"/>
    <n v="104"/>
    <n v="1"/>
    <n v="104"/>
    <n v="1"/>
    <x v="0"/>
    <x v="10"/>
    <x v="4"/>
    <s v="indigo"/>
    <n v="119"/>
    <n v="75"/>
    <n v="8925"/>
    <n v="180"/>
    <n v="20552"/>
    <d v="2021-02-12T00:00:00"/>
    <d v="2021-02-18T00:00:00"/>
    <s v="Nelli Engall"/>
    <s v="Genderfluid"/>
    <n v="21"/>
    <s v="58 Jett RoadApt. 448"/>
    <n v="932"/>
    <s v="Chasemouth"/>
    <x v="2"/>
    <s v="Australia"/>
    <x v="1"/>
    <x v="1"/>
  </r>
  <r>
    <n v="300"/>
    <n v="68"/>
    <n v="436"/>
    <n v="107"/>
    <n v="2"/>
    <n v="214"/>
    <n v="1"/>
    <x v="1"/>
    <x v="22"/>
    <x v="1"/>
    <s v="green"/>
    <n v="92"/>
    <n v="49"/>
    <n v="4508"/>
    <n v="180"/>
    <n v="20552"/>
    <d v="2021-02-12T00:00:00"/>
    <d v="2021-02-18T00:00:00"/>
    <s v="Nelli Engall"/>
    <s v="Genderfluid"/>
    <n v="21"/>
    <s v="58 Jett RoadApt. 448"/>
    <n v="932"/>
    <s v="Chasemouth"/>
    <x v="2"/>
    <s v="Australia"/>
    <x v="1"/>
    <x v="1"/>
  </r>
  <r>
    <n v="301"/>
    <n v="68"/>
    <n v="1029"/>
    <n v="90"/>
    <n v="1"/>
    <n v="90"/>
    <n v="1"/>
    <x v="2"/>
    <x v="11"/>
    <x v="4"/>
    <s v="yellow"/>
    <n v="95"/>
    <n v="54"/>
    <n v="5130"/>
    <n v="180"/>
    <n v="20552"/>
    <d v="2021-02-12T00:00:00"/>
    <d v="2021-02-18T00:00:00"/>
    <s v="Nelli Engall"/>
    <s v="Genderfluid"/>
    <n v="21"/>
    <s v="58 Jett RoadApt. 448"/>
    <n v="932"/>
    <s v="Chasemouth"/>
    <x v="2"/>
    <s v="Australia"/>
    <x v="1"/>
    <x v="1"/>
  </r>
  <r>
    <n v="302"/>
    <n v="68"/>
    <n v="78"/>
    <n v="118"/>
    <n v="1"/>
    <n v="118"/>
    <n v="1"/>
    <x v="0"/>
    <x v="24"/>
    <x v="0"/>
    <s v="orange"/>
    <n v="96"/>
    <n v="59"/>
    <n v="5664"/>
    <n v="180"/>
    <n v="20552"/>
    <d v="2021-02-12T00:00:00"/>
    <d v="2021-02-18T00:00:00"/>
    <s v="Nelli Engall"/>
    <s v="Genderfluid"/>
    <n v="21"/>
    <s v="58 Jett RoadApt. 448"/>
    <n v="932"/>
    <s v="Chasemouth"/>
    <x v="2"/>
    <s v="Australia"/>
    <x v="1"/>
    <x v="1"/>
  </r>
  <r>
    <n v="303"/>
    <n v="69"/>
    <n v="103"/>
    <n v="118"/>
    <n v="1"/>
    <n v="118"/>
    <n v="1"/>
    <x v="0"/>
    <x v="24"/>
    <x v="0"/>
    <s v="violet"/>
    <n v="96"/>
    <n v="76"/>
    <n v="7296"/>
    <n v="96"/>
    <n v="40619"/>
    <d v="2021-03-08T00:00:00"/>
    <d v="2021-03-28T00:00:00"/>
    <s v="Garvy Davioud"/>
    <s v="Genderfluid"/>
    <n v="41"/>
    <s v="461 Nader LaneApt. 460"/>
    <n v="2012"/>
    <s v="Hudsontown"/>
    <x v="4"/>
    <s v="Australia"/>
    <x v="4"/>
    <x v="2"/>
  </r>
  <r>
    <n v="304"/>
    <n v="69"/>
    <n v="175"/>
    <n v="98"/>
    <n v="3"/>
    <n v="294"/>
    <n v="1"/>
    <x v="0"/>
    <x v="18"/>
    <x v="3"/>
    <s v="red"/>
    <n v="112"/>
    <n v="77"/>
    <n v="8624"/>
    <n v="96"/>
    <n v="40619"/>
    <d v="2021-03-08T00:00:00"/>
    <d v="2021-03-28T00:00:00"/>
    <s v="Garvy Davioud"/>
    <s v="Genderfluid"/>
    <n v="41"/>
    <s v="461 Nader LaneApt. 460"/>
    <n v="2012"/>
    <s v="Hudsontown"/>
    <x v="4"/>
    <s v="Australia"/>
    <x v="4"/>
    <x v="2"/>
  </r>
  <r>
    <n v="305"/>
    <n v="69"/>
    <n v="1059"/>
    <n v="93"/>
    <n v="1"/>
    <n v="93"/>
    <n v="1"/>
    <x v="2"/>
    <x v="20"/>
    <x v="4"/>
    <s v="orange"/>
    <n v="94"/>
    <n v="44"/>
    <n v="4136"/>
    <n v="96"/>
    <n v="40619"/>
    <d v="2021-03-08T00:00:00"/>
    <d v="2021-03-28T00:00:00"/>
    <s v="Garvy Davioud"/>
    <s v="Genderfluid"/>
    <n v="41"/>
    <s v="461 Nader LaneApt. 460"/>
    <n v="2012"/>
    <s v="Hudsontown"/>
    <x v="4"/>
    <s v="Australia"/>
    <x v="4"/>
    <x v="2"/>
  </r>
  <r>
    <n v="306"/>
    <n v="69"/>
    <n v="1210"/>
    <n v="105"/>
    <n v="2"/>
    <n v="210"/>
    <n v="1"/>
    <x v="2"/>
    <x v="7"/>
    <x v="3"/>
    <s v="blue"/>
    <n v="90"/>
    <n v="62"/>
    <n v="5580"/>
    <n v="96"/>
    <n v="40619"/>
    <d v="2021-03-08T00:00:00"/>
    <d v="2021-03-28T00:00:00"/>
    <s v="Garvy Davioud"/>
    <s v="Genderfluid"/>
    <n v="41"/>
    <s v="461 Nader LaneApt. 460"/>
    <n v="2012"/>
    <s v="Hudsontown"/>
    <x v="4"/>
    <s v="Australia"/>
    <x v="4"/>
    <x v="2"/>
  </r>
  <r>
    <n v="307"/>
    <n v="69"/>
    <n v="817"/>
    <n v="117"/>
    <n v="2"/>
    <n v="234"/>
    <n v="1"/>
    <x v="1"/>
    <x v="13"/>
    <x v="2"/>
    <s v="yellow"/>
    <n v="95"/>
    <n v="60"/>
    <n v="5700"/>
    <n v="96"/>
    <n v="40619"/>
    <d v="2021-03-08T00:00:00"/>
    <d v="2021-03-28T00:00:00"/>
    <s v="Garvy Davioud"/>
    <s v="Genderfluid"/>
    <n v="41"/>
    <s v="461 Nader LaneApt. 460"/>
    <n v="2012"/>
    <s v="Hudsontown"/>
    <x v="4"/>
    <s v="Australia"/>
    <x v="4"/>
    <x v="2"/>
  </r>
  <r>
    <n v="308"/>
    <n v="69"/>
    <n v="616"/>
    <n v="112"/>
    <n v="3"/>
    <n v="336"/>
    <n v="1"/>
    <x v="1"/>
    <x v="30"/>
    <x v="1"/>
    <s v="blue"/>
    <n v="118"/>
    <n v="53"/>
    <n v="6254"/>
    <n v="96"/>
    <n v="40619"/>
    <d v="2021-03-08T00:00:00"/>
    <d v="2021-03-28T00:00:00"/>
    <s v="Garvy Davioud"/>
    <s v="Genderfluid"/>
    <n v="41"/>
    <s v="461 Nader LaneApt. 460"/>
    <n v="2012"/>
    <s v="Hudsontown"/>
    <x v="4"/>
    <s v="Australia"/>
    <x v="4"/>
    <x v="2"/>
  </r>
  <r>
    <n v="309"/>
    <n v="70"/>
    <n v="593"/>
    <n v="100"/>
    <n v="1"/>
    <n v="100"/>
    <n v="1"/>
    <x v="1"/>
    <x v="29"/>
    <x v="0"/>
    <s v="violet"/>
    <n v="90"/>
    <n v="68"/>
    <n v="6120"/>
    <n v="802"/>
    <n v="11279"/>
    <d v="2021-05-15T00:00:00"/>
    <d v="2021-05-26T00:00:00"/>
    <s v="Amaleta Beange"/>
    <s v="Female"/>
    <n v="72"/>
    <s v="26 Martin RoadSuite 393"/>
    <n v="749"/>
    <s v="Imogenmouth"/>
    <x v="5"/>
    <s v="Australia"/>
    <x v="3"/>
    <x v="2"/>
  </r>
  <r>
    <n v="310"/>
    <n v="71"/>
    <n v="1100"/>
    <n v="115"/>
    <n v="1"/>
    <n v="115"/>
    <n v="1"/>
    <x v="2"/>
    <x v="6"/>
    <x v="3"/>
    <s v="green"/>
    <n v="99"/>
    <n v="48"/>
    <n v="4752"/>
    <n v="795"/>
    <n v="20283"/>
    <d v="2021-02-14T00:00:00"/>
    <d v="2021-02-16T00:00:00"/>
    <s v="Berri O' Clovan"/>
    <s v="Agender"/>
    <n v="49"/>
    <s v="487 Summer MewsApt. 874"/>
    <n v="1712"/>
    <s v="East Hayden"/>
    <x v="7"/>
    <s v="Australia"/>
    <x v="1"/>
    <x v="1"/>
  </r>
  <r>
    <n v="311"/>
    <n v="71"/>
    <n v="230"/>
    <n v="106"/>
    <n v="2"/>
    <n v="212"/>
    <n v="1"/>
    <x v="0"/>
    <x v="0"/>
    <x v="3"/>
    <s v="blue"/>
    <n v="105"/>
    <n v="76"/>
    <n v="7980"/>
    <n v="795"/>
    <n v="20283"/>
    <d v="2021-02-14T00:00:00"/>
    <d v="2021-02-16T00:00:00"/>
    <s v="Berri O' Clovan"/>
    <s v="Agender"/>
    <n v="49"/>
    <s v="487 Summer MewsApt. 874"/>
    <n v="1712"/>
    <s v="East Hayden"/>
    <x v="7"/>
    <s v="Australia"/>
    <x v="1"/>
    <x v="1"/>
  </r>
  <r>
    <n v="312"/>
    <n v="72"/>
    <n v="1028"/>
    <n v="90"/>
    <n v="2"/>
    <n v="180"/>
    <n v="1"/>
    <x v="2"/>
    <x v="11"/>
    <x v="0"/>
    <s v="yellow"/>
    <n v="95"/>
    <n v="65"/>
    <n v="6175"/>
    <n v="610"/>
    <n v="40072"/>
    <d v="2021-03-13T00:00:00"/>
    <d v="2021-03-16T00:00:00"/>
    <s v="Sadye Pes"/>
    <s v="Agender"/>
    <n v="31"/>
    <s v="0986 Mccullough MewsSuite 467"/>
    <n v="320"/>
    <s v="New Jayden"/>
    <x v="1"/>
    <s v="Australia"/>
    <x v="4"/>
    <x v="1"/>
  </r>
  <r>
    <n v="313"/>
    <n v="72"/>
    <n v="548"/>
    <n v="98"/>
    <n v="2"/>
    <n v="196"/>
    <n v="1"/>
    <x v="1"/>
    <x v="33"/>
    <x v="0"/>
    <s v="blue"/>
    <n v="113"/>
    <n v="62"/>
    <n v="7006"/>
    <n v="610"/>
    <n v="40072"/>
    <d v="2021-03-13T00:00:00"/>
    <d v="2021-03-16T00:00:00"/>
    <s v="Sadye Pes"/>
    <s v="Agender"/>
    <n v="31"/>
    <s v="0986 Mccullough MewsSuite 467"/>
    <n v="320"/>
    <s v="New Jayden"/>
    <x v="1"/>
    <s v="Australia"/>
    <x v="4"/>
    <x v="1"/>
  </r>
  <r>
    <n v="314"/>
    <n v="72"/>
    <n v="71"/>
    <n v="118"/>
    <n v="2"/>
    <n v="236"/>
    <n v="1"/>
    <x v="0"/>
    <x v="24"/>
    <x v="1"/>
    <s v="red"/>
    <n v="96"/>
    <n v="59"/>
    <n v="5664"/>
    <n v="610"/>
    <n v="40072"/>
    <d v="2021-03-13T00:00:00"/>
    <d v="2021-03-16T00:00:00"/>
    <s v="Sadye Pes"/>
    <s v="Agender"/>
    <n v="31"/>
    <s v="0986 Mccullough MewsSuite 467"/>
    <n v="320"/>
    <s v="New Jayden"/>
    <x v="1"/>
    <s v="Australia"/>
    <x v="4"/>
    <x v="1"/>
  </r>
  <r>
    <n v="315"/>
    <n v="72"/>
    <n v="596"/>
    <n v="112"/>
    <n v="2"/>
    <n v="224"/>
    <n v="1"/>
    <x v="1"/>
    <x v="30"/>
    <x v="1"/>
    <s v="red"/>
    <n v="118"/>
    <n v="47"/>
    <n v="5546"/>
    <n v="610"/>
    <n v="40072"/>
    <d v="2021-03-13T00:00:00"/>
    <d v="2021-03-16T00:00:00"/>
    <s v="Sadye Pes"/>
    <s v="Agender"/>
    <n v="31"/>
    <s v="0986 Mccullough MewsSuite 467"/>
    <n v="320"/>
    <s v="New Jayden"/>
    <x v="1"/>
    <s v="Australia"/>
    <x v="4"/>
    <x v="1"/>
  </r>
  <r>
    <n v="316"/>
    <n v="73"/>
    <n v="467"/>
    <n v="118"/>
    <n v="3"/>
    <n v="354"/>
    <n v="1"/>
    <x v="1"/>
    <x v="1"/>
    <x v="2"/>
    <s v="yellow"/>
    <n v="110"/>
    <n v="44"/>
    <n v="4840"/>
    <n v="965"/>
    <n v="16715"/>
    <d v="2021-07-24T00:00:00"/>
    <d v="2021-08-19T00:00:00"/>
    <s v="Terri Lunny"/>
    <s v="Bigender"/>
    <n v="75"/>
    <s v="4627 Paige KnollApt. 635"/>
    <n v="5542"/>
    <s v="New Callumtown"/>
    <x v="2"/>
    <s v="Australia"/>
    <x v="8"/>
    <x v="0"/>
  </r>
  <r>
    <n v="317"/>
    <n v="73"/>
    <n v="1135"/>
    <n v="102"/>
    <n v="1"/>
    <n v="102"/>
    <n v="1"/>
    <x v="2"/>
    <x v="34"/>
    <x v="3"/>
    <s v="green"/>
    <n v="106"/>
    <n v="63"/>
    <n v="6678"/>
    <n v="965"/>
    <n v="16715"/>
    <d v="2021-07-24T00:00:00"/>
    <d v="2021-08-19T00:00:00"/>
    <s v="Terri Lunny"/>
    <s v="Bigender"/>
    <n v="75"/>
    <s v="4627 Paige KnollApt. 635"/>
    <n v="5542"/>
    <s v="New Callumtown"/>
    <x v="2"/>
    <s v="Australia"/>
    <x v="8"/>
    <x v="0"/>
  </r>
  <r>
    <n v="318"/>
    <n v="73"/>
    <n v="1014"/>
    <n v="106"/>
    <n v="1"/>
    <n v="106"/>
    <n v="1"/>
    <x v="2"/>
    <x v="3"/>
    <x v="4"/>
    <s v="violet"/>
    <n v="111"/>
    <n v="40"/>
    <n v="4440"/>
    <n v="965"/>
    <n v="16715"/>
    <d v="2021-07-24T00:00:00"/>
    <d v="2021-08-19T00:00:00"/>
    <s v="Terri Lunny"/>
    <s v="Bigender"/>
    <n v="75"/>
    <s v="4627 Paige KnollApt. 635"/>
    <n v="5542"/>
    <s v="New Callumtown"/>
    <x v="2"/>
    <s v="Australia"/>
    <x v="8"/>
    <x v="0"/>
  </r>
  <r>
    <n v="319"/>
    <n v="73"/>
    <n v="1188"/>
    <n v="99"/>
    <n v="3"/>
    <n v="297"/>
    <n v="1"/>
    <x v="2"/>
    <x v="9"/>
    <x v="0"/>
    <s v="violet"/>
    <n v="98"/>
    <n v="68"/>
    <n v="6664"/>
    <n v="965"/>
    <n v="16715"/>
    <d v="2021-07-24T00:00:00"/>
    <d v="2021-08-19T00:00:00"/>
    <s v="Terri Lunny"/>
    <s v="Bigender"/>
    <n v="75"/>
    <s v="4627 Paige KnollApt. 635"/>
    <n v="5542"/>
    <s v="New Callumtown"/>
    <x v="2"/>
    <s v="Australia"/>
    <x v="8"/>
    <x v="0"/>
  </r>
  <r>
    <n v="320"/>
    <n v="73"/>
    <n v="70"/>
    <n v="118"/>
    <n v="2"/>
    <n v="236"/>
    <n v="1"/>
    <x v="0"/>
    <x v="24"/>
    <x v="3"/>
    <s v="red"/>
    <n v="96"/>
    <n v="42"/>
    <n v="4032"/>
    <n v="965"/>
    <n v="16715"/>
    <d v="2021-07-24T00:00:00"/>
    <d v="2021-08-19T00:00:00"/>
    <s v="Terri Lunny"/>
    <s v="Bigender"/>
    <n v="75"/>
    <s v="4627 Paige KnollApt. 635"/>
    <n v="5542"/>
    <s v="New Callumtown"/>
    <x v="2"/>
    <s v="Australia"/>
    <x v="8"/>
    <x v="0"/>
  </r>
  <r>
    <n v="321"/>
    <n v="74"/>
    <n v="507"/>
    <n v="102"/>
    <n v="2"/>
    <n v="204"/>
    <n v="1"/>
    <x v="1"/>
    <x v="31"/>
    <x v="2"/>
    <s v="green"/>
    <n v="109"/>
    <n v="63"/>
    <n v="6867"/>
    <n v="391"/>
    <n v="39655"/>
    <d v="2021-02-23T00:00:00"/>
    <d v="2021-02-27T00:00:00"/>
    <s v="Reed Churchlow"/>
    <s v="Male"/>
    <n v="75"/>
    <s v="4592 Isabella BoulevardApt. 793"/>
    <n v="7524"/>
    <s v="North Sophieland"/>
    <x v="7"/>
    <s v="Australia"/>
    <x v="1"/>
    <x v="1"/>
  </r>
  <r>
    <n v="322"/>
    <n v="74"/>
    <n v="311"/>
    <n v="105"/>
    <n v="2"/>
    <n v="210"/>
    <n v="1"/>
    <x v="0"/>
    <x v="26"/>
    <x v="1"/>
    <s v="violet"/>
    <n v="93"/>
    <n v="43"/>
    <n v="3999"/>
    <n v="391"/>
    <n v="39655"/>
    <d v="2021-02-23T00:00:00"/>
    <d v="2021-02-27T00:00:00"/>
    <s v="Reed Churchlow"/>
    <s v="Male"/>
    <n v="75"/>
    <s v="4592 Isabella BoulevardApt. 793"/>
    <n v="7524"/>
    <s v="North Sophieland"/>
    <x v="7"/>
    <s v="Australia"/>
    <x v="1"/>
    <x v="1"/>
  </r>
  <r>
    <n v="323"/>
    <n v="74"/>
    <n v="85"/>
    <n v="118"/>
    <n v="2"/>
    <n v="236"/>
    <n v="1"/>
    <x v="0"/>
    <x v="24"/>
    <x v="3"/>
    <s v="green"/>
    <n v="96"/>
    <n v="55"/>
    <n v="5280"/>
    <n v="391"/>
    <n v="39655"/>
    <d v="2021-02-23T00:00:00"/>
    <d v="2021-02-27T00:00:00"/>
    <s v="Reed Churchlow"/>
    <s v="Male"/>
    <n v="75"/>
    <s v="4592 Isabella BoulevardApt. 793"/>
    <n v="7524"/>
    <s v="North Sophieland"/>
    <x v="7"/>
    <s v="Australia"/>
    <x v="1"/>
    <x v="1"/>
  </r>
  <r>
    <n v="324"/>
    <n v="75"/>
    <n v="571"/>
    <n v="100"/>
    <n v="2"/>
    <n v="200"/>
    <n v="1"/>
    <x v="1"/>
    <x v="29"/>
    <x v="1"/>
    <s v="yellow"/>
    <n v="90"/>
    <n v="64"/>
    <n v="5760"/>
    <n v="68"/>
    <n v="16667"/>
    <d v="2021-08-24T00:00:00"/>
    <d v="2021-09-15T00:00:00"/>
    <s v="Willa Gaisford"/>
    <s v="Female"/>
    <n v="23"/>
    <s v="373 Little JunctionApt. 299"/>
    <n v="6751"/>
    <s v="West Justin"/>
    <x v="2"/>
    <s v="Australia"/>
    <x v="0"/>
    <x v="0"/>
  </r>
  <r>
    <n v="325"/>
    <n v="75"/>
    <n v="395"/>
    <n v="119"/>
    <n v="3"/>
    <n v="357"/>
    <n v="1"/>
    <x v="0"/>
    <x v="32"/>
    <x v="3"/>
    <s v="yellow"/>
    <n v="113"/>
    <n v="63"/>
    <n v="7119"/>
    <n v="68"/>
    <n v="16667"/>
    <d v="2021-08-24T00:00:00"/>
    <d v="2021-09-15T00:00:00"/>
    <s v="Willa Gaisford"/>
    <s v="Female"/>
    <n v="23"/>
    <s v="373 Little JunctionApt. 299"/>
    <n v="6751"/>
    <s v="West Justin"/>
    <x v="2"/>
    <s v="Australia"/>
    <x v="0"/>
    <x v="0"/>
  </r>
  <r>
    <n v="326"/>
    <n v="75"/>
    <n v="604"/>
    <n v="112"/>
    <n v="3"/>
    <n v="336"/>
    <n v="1"/>
    <x v="1"/>
    <x v="30"/>
    <x v="4"/>
    <s v="orange"/>
    <n v="118"/>
    <n v="75"/>
    <n v="8850"/>
    <n v="68"/>
    <n v="16667"/>
    <d v="2021-08-24T00:00:00"/>
    <d v="2021-09-15T00:00:00"/>
    <s v="Willa Gaisford"/>
    <s v="Female"/>
    <n v="23"/>
    <s v="373 Little JunctionApt. 299"/>
    <n v="6751"/>
    <s v="West Justin"/>
    <x v="2"/>
    <s v="Australia"/>
    <x v="0"/>
    <x v="0"/>
  </r>
  <r>
    <n v="327"/>
    <n v="76"/>
    <n v="452"/>
    <n v="107"/>
    <n v="1"/>
    <n v="107"/>
    <n v="1"/>
    <x v="1"/>
    <x v="22"/>
    <x v="2"/>
    <s v="violet"/>
    <n v="92"/>
    <n v="43"/>
    <n v="3956"/>
    <n v="470"/>
    <n v="22762"/>
    <d v="2021-06-18T00:00:00"/>
    <d v="2021-06-26T00:00:00"/>
    <s v="Trudey Betteridge"/>
    <s v="Genderfluid"/>
    <n v="45"/>
    <s v="2115 Henry GroveSuite 788"/>
    <n v="3138"/>
    <s v="Edwardtown"/>
    <x v="2"/>
    <s v="Australia"/>
    <x v="7"/>
    <x v="1"/>
  </r>
  <r>
    <n v="328"/>
    <n v="76"/>
    <n v="1083"/>
    <n v="93"/>
    <n v="2"/>
    <n v="186"/>
    <n v="1"/>
    <x v="2"/>
    <x v="20"/>
    <x v="0"/>
    <s v="violet"/>
    <n v="94"/>
    <n v="60"/>
    <n v="5640"/>
    <n v="470"/>
    <n v="22762"/>
    <d v="2021-06-18T00:00:00"/>
    <d v="2021-06-26T00:00:00"/>
    <s v="Trudey Betteridge"/>
    <s v="Genderfluid"/>
    <n v="45"/>
    <s v="2115 Henry GroveSuite 788"/>
    <n v="3138"/>
    <s v="Edwardtown"/>
    <x v="2"/>
    <s v="Australia"/>
    <x v="7"/>
    <x v="1"/>
  </r>
  <r>
    <n v="329"/>
    <n v="76"/>
    <n v="214"/>
    <n v="106"/>
    <n v="1"/>
    <n v="106"/>
    <n v="1"/>
    <x v="0"/>
    <x v="0"/>
    <x v="4"/>
    <s v="red"/>
    <n v="105"/>
    <n v="42"/>
    <n v="4410"/>
    <n v="470"/>
    <n v="22762"/>
    <d v="2021-06-18T00:00:00"/>
    <d v="2021-06-26T00:00:00"/>
    <s v="Trudey Betteridge"/>
    <s v="Genderfluid"/>
    <n v="45"/>
    <s v="2115 Henry GroveSuite 788"/>
    <n v="3138"/>
    <s v="Edwardtown"/>
    <x v="2"/>
    <s v="Australia"/>
    <x v="7"/>
    <x v="1"/>
  </r>
  <r>
    <n v="330"/>
    <n v="76"/>
    <n v="1158"/>
    <n v="99"/>
    <n v="1"/>
    <n v="99"/>
    <n v="1"/>
    <x v="2"/>
    <x v="9"/>
    <x v="0"/>
    <s v="red"/>
    <n v="98"/>
    <n v="52"/>
    <n v="5096"/>
    <n v="470"/>
    <n v="22762"/>
    <d v="2021-06-18T00:00:00"/>
    <d v="2021-06-26T00:00:00"/>
    <s v="Trudey Betteridge"/>
    <s v="Genderfluid"/>
    <n v="45"/>
    <s v="2115 Henry GroveSuite 788"/>
    <n v="3138"/>
    <s v="Edwardtown"/>
    <x v="2"/>
    <s v="Australia"/>
    <x v="7"/>
    <x v="1"/>
  </r>
  <r>
    <n v="331"/>
    <n v="76"/>
    <n v="1132"/>
    <n v="102"/>
    <n v="1"/>
    <n v="102"/>
    <n v="1"/>
    <x v="2"/>
    <x v="34"/>
    <x v="2"/>
    <s v="yellow"/>
    <n v="106"/>
    <n v="72"/>
    <n v="7632"/>
    <n v="470"/>
    <n v="22762"/>
    <d v="2021-06-18T00:00:00"/>
    <d v="2021-06-26T00:00:00"/>
    <s v="Trudey Betteridge"/>
    <s v="Genderfluid"/>
    <n v="45"/>
    <s v="2115 Henry GroveSuite 788"/>
    <n v="3138"/>
    <s v="Edwardtown"/>
    <x v="2"/>
    <s v="Australia"/>
    <x v="7"/>
    <x v="1"/>
  </r>
  <r>
    <n v="332"/>
    <n v="76"/>
    <n v="1067"/>
    <n v="93"/>
    <n v="3"/>
    <n v="279"/>
    <n v="1"/>
    <x v="2"/>
    <x v="20"/>
    <x v="2"/>
    <s v="green"/>
    <n v="94"/>
    <n v="54"/>
    <n v="5076"/>
    <n v="470"/>
    <n v="22762"/>
    <d v="2021-06-18T00:00:00"/>
    <d v="2021-06-26T00:00:00"/>
    <s v="Trudey Betteridge"/>
    <s v="Genderfluid"/>
    <n v="45"/>
    <s v="2115 Henry GroveSuite 788"/>
    <n v="3138"/>
    <s v="Edwardtown"/>
    <x v="2"/>
    <s v="Australia"/>
    <x v="7"/>
    <x v="1"/>
  </r>
  <r>
    <n v="333"/>
    <n v="76"/>
    <n v="842"/>
    <n v="113"/>
    <n v="2"/>
    <n v="226"/>
    <n v="1"/>
    <x v="2"/>
    <x v="16"/>
    <x v="2"/>
    <s v="red"/>
    <n v="100"/>
    <n v="54"/>
    <n v="5400"/>
    <n v="470"/>
    <n v="22762"/>
    <d v="2021-06-18T00:00:00"/>
    <d v="2021-06-26T00:00:00"/>
    <s v="Trudey Betteridge"/>
    <s v="Genderfluid"/>
    <n v="45"/>
    <s v="2115 Henry GroveSuite 788"/>
    <n v="3138"/>
    <s v="Edwardtown"/>
    <x v="2"/>
    <s v="Australia"/>
    <x v="7"/>
    <x v="1"/>
  </r>
  <r>
    <n v="334"/>
    <n v="77"/>
    <n v="81"/>
    <n v="118"/>
    <n v="3"/>
    <n v="354"/>
    <n v="1"/>
    <x v="0"/>
    <x v="24"/>
    <x v="1"/>
    <s v="yellow"/>
    <n v="96"/>
    <n v="42"/>
    <n v="4032"/>
    <n v="680"/>
    <n v="56675"/>
    <d v="2021-04-19T00:00:00"/>
    <d v="2021-04-29T00:00:00"/>
    <s v="Camellia Heatherington"/>
    <s v="Bigender"/>
    <n v="78"/>
    <s v="5530 Ashton GroveSuite 128"/>
    <n v="7905"/>
    <s v="Taylorfurt"/>
    <x v="4"/>
    <s v="Australia"/>
    <x v="6"/>
    <x v="1"/>
  </r>
  <r>
    <n v="335"/>
    <n v="77"/>
    <n v="672"/>
    <n v="113"/>
    <n v="1"/>
    <n v="113"/>
    <n v="1"/>
    <x v="1"/>
    <x v="4"/>
    <x v="2"/>
    <s v="orange"/>
    <n v="119"/>
    <n v="51"/>
    <n v="6069"/>
    <n v="680"/>
    <n v="56675"/>
    <d v="2021-04-19T00:00:00"/>
    <d v="2021-04-29T00:00:00"/>
    <s v="Camellia Heatherington"/>
    <s v="Bigender"/>
    <n v="78"/>
    <s v="5530 Ashton GroveSuite 128"/>
    <n v="7905"/>
    <s v="Taylorfurt"/>
    <x v="4"/>
    <s v="Australia"/>
    <x v="6"/>
    <x v="1"/>
  </r>
  <r>
    <n v="336"/>
    <n v="77"/>
    <n v="390"/>
    <n v="119"/>
    <n v="3"/>
    <n v="357"/>
    <n v="1"/>
    <x v="0"/>
    <x v="32"/>
    <x v="3"/>
    <s v="orange"/>
    <n v="113"/>
    <n v="43"/>
    <n v="4859"/>
    <n v="680"/>
    <n v="56675"/>
    <d v="2021-04-19T00:00:00"/>
    <d v="2021-04-29T00:00:00"/>
    <s v="Camellia Heatherington"/>
    <s v="Bigender"/>
    <n v="78"/>
    <s v="5530 Ashton GroveSuite 128"/>
    <n v="7905"/>
    <s v="Taylorfurt"/>
    <x v="4"/>
    <s v="Australia"/>
    <x v="6"/>
    <x v="1"/>
  </r>
  <r>
    <n v="337"/>
    <n v="77"/>
    <n v="614"/>
    <n v="112"/>
    <n v="1"/>
    <n v="112"/>
    <n v="1"/>
    <x v="1"/>
    <x v="30"/>
    <x v="4"/>
    <s v="green"/>
    <n v="118"/>
    <n v="64"/>
    <n v="7552"/>
    <n v="680"/>
    <n v="56675"/>
    <d v="2021-04-19T00:00:00"/>
    <d v="2021-04-29T00:00:00"/>
    <s v="Camellia Heatherington"/>
    <s v="Bigender"/>
    <n v="78"/>
    <s v="5530 Ashton GroveSuite 128"/>
    <n v="7905"/>
    <s v="Taylorfurt"/>
    <x v="4"/>
    <s v="Australia"/>
    <x v="6"/>
    <x v="1"/>
  </r>
  <r>
    <n v="338"/>
    <n v="77"/>
    <n v="535"/>
    <n v="98"/>
    <n v="3"/>
    <n v="294"/>
    <n v="1"/>
    <x v="1"/>
    <x v="33"/>
    <x v="3"/>
    <s v="yellow"/>
    <n v="113"/>
    <n v="73"/>
    <n v="8249"/>
    <n v="680"/>
    <n v="56675"/>
    <d v="2021-04-19T00:00:00"/>
    <d v="2021-04-29T00:00:00"/>
    <s v="Camellia Heatherington"/>
    <s v="Bigender"/>
    <n v="78"/>
    <s v="5530 Ashton GroveSuite 128"/>
    <n v="7905"/>
    <s v="Taylorfurt"/>
    <x v="4"/>
    <s v="Australia"/>
    <x v="6"/>
    <x v="1"/>
  </r>
  <r>
    <n v="339"/>
    <n v="77"/>
    <n v="1165"/>
    <n v="99"/>
    <n v="2"/>
    <n v="198"/>
    <n v="1"/>
    <x v="2"/>
    <x v="9"/>
    <x v="3"/>
    <s v="yellow"/>
    <n v="98"/>
    <n v="64"/>
    <n v="6272"/>
    <n v="680"/>
    <n v="56675"/>
    <d v="2021-04-19T00:00:00"/>
    <d v="2021-04-29T00:00:00"/>
    <s v="Camellia Heatherington"/>
    <s v="Bigender"/>
    <n v="78"/>
    <s v="5530 Ashton GroveSuite 128"/>
    <n v="7905"/>
    <s v="Taylorfurt"/>
    <x v="4"/>
    <s v="Australia"/>
    <x v="6"/>
    <x v="1"/>
  </r>
  <r>
    <n v="340"/>
    <n v="77"/>
    <n v="364"/>
    <n v="94"/>
    <n v="1"/>
    <n v="94"/>
    <n v="1"/>
    <x v="0"/>
    <x v="28"/>
    <x v="4"/>
    <s v="yellow"/>
    <n v="92"/>
    <n v="55"/>
    <n v="5060"/>
    <n v="680"/>
    <n v="56675"/>
    <d v="2021-04-19T00:00:00"/>
    <d v="2021-04-29T00:00:00"/>
    <s v="Camellia Heatherington"/>
    <s v="Bigender"/>
    <n v="78"/>
    <s v="5530 Ashton GroveSuite 128"/>
    <n v="7905"/>
    <s v="Taylorfurt"/>
    <x v="4"/>
    <s v="Australia"/>
    <x v="6"/>
    <x v="1"/>
  </r>
  <r>
    <n v="341"/>
    <n v="77"/>
    <n v="1221"/>
    <n v="105"/>
    <n v="1"/>
    <n v="105"/>
    <n v="1"/>
    <x v="2"/>
    <x v="7"/>
    <x v="1"/>
    <s v="violet"/>
    <n v="90"/>
    <n v="50"/>
    <n v="4500"/>
    <n v="680"/>
    <n v="56675"/>
    <d v="2021-04-19T00:00:00"/>
    <d v="2021-04-29T00:00:00"/>
    <s v="Camellia Heatherington"/>
    <s v="Bigender"/>
    <n v="78"/>
    <s v="5530 Ashton GroveSuite 128"/>
    <n v="7905"/>
    <s v="Taylorfurt"/>
    <x v="4"/>
    <s v="Australia"/>
    <x v="6"/>
    <x v="1"/>
  </r>
  <r>
    <n v="342"/>
    <n v="77"/>
    <n v="878"/>
    <n v="94"/>
    <n v="3"/>
    <n v="282"/>
    <n v="1"/>
    <x v="2"/>
    <x v="23"/>
    <x v="0"/>
    <s v="red"/>
    <n v="113"/>
    <n v="53"/>
    <n v="5989"/>
    <n v="680"/>
    <n v="56675"/>
    <d v="2021-04-19T00:00:00"/>
    <d v="2021-04-29T00:00:00"/>
    <s v="Camellia Heatherington"/>
    <s v="Bigender"/>
    <n v="78"/>
    <s v="5530 Ashton GroveSuite 128"/>
    <n v="7905"/>
    <s v="Taylorfurt"/>
    <x v="4"/>
    <s v="Australia"/>
    <x v="6"/>
    <x v="1"/>
  </r>
  <r>
    <n v="343"/>
    <n v="77"/>
    <n v="782"/>
    <n v="91"/>
    <n v="3"/>
    <n v="273"/>
    <n v="1"/>
    <x v="1"/>
    <x v="15"/>
    <x v="2"/>
    <s v="yellow"/>
    <n v="114"/>
    <n v="49"/>
    <n v="5586"/>
    <n v="680"/>
    <n v="56675"/>
    <d v="2021-04-19T00:00:00"/>
    <d v="2021-04-29T00:00:00"/>
    <s v="Camellia Heatherington"/>
    <s v="Bigender"/>
    <n v="78"/>
    <s v="5530 Ashton GroveSuite 128"/>
    <n v="7905"/>
    <s v="Taylorfurt"/>
    <x v="4"/>
    <s v="Australia"/>
    <x v="6"/>
    <x v="1"/>
  </r>
  <r>
    <n v="344"/>
    <n v="77"/>
    <n v="819"/>
    <n v="117"/>
    <n v="3"/>
    <n v="351"/>
    <n v="1"/>
    <x v="1"/>
    <x v="13"/>
    <x v="4"/>
    <s v="yellow"/>
    <n v="95"/>
    <n v="63"/>
    <n v="5985"/>
    <n v="680"/>
    <n v="56675"/>
    <d v="2021-04-19T00:00:00"/>
    <d v="2021-04-29T00:00:00"/>
    <s v="Camellia Heatherington"/>
    <s v="Bigender"/>
    <n v="78"/>
    <s v="5530 Ashton GroveSuite 128"/>
    <n v="7905"/>
    <s v="Taylorfurt"/>
    <x v="4"/>
    <s v="Australia"/>
    <x v="6"/>
    <x v="1"/>
  </r>
  <r>
    <n v="345"/>
    <n v="77"/>
    <n v="577"/>
    <n v="100"/>
    <n v="2"/>
    <n v="200"/>
    <n v="1"/>
    <x v="1"/>
    <x v="29"/>
    <x v="2"/>
    <s v="green"/>
    <n v="90"/>
    <n v="61"/>
    <n v="5490"/>
    <n v="680"/>
    <n v="56675"/>
    <d v="2021-04-19T00:00:00"/>
    <d v="2021-04-29T00:00:00"/>
    <s v="Camellia Heatherington"/>
    <s v="Bigender"/>
    <n v="78"/>
    <s v="5530 Ashton GroveSuite 128"/>
    <n v="7905"/>
    <s v="Taylorfurt"/>
    <x v="4"/>
    <s v="Australia"/>
    <x v="6"/>
    <x v="1"/>
  </r>
  <r>
    <n v="346"/>
    <n v="78"/>
    <n v="733"/>
    <n v="119"/>
    <n v="3"/>
    <n v="357"/>
    <n v="1"/>
    <x v="1"/>
    <x v="19"/>
    <x v="0"/>
    <s v="violet"/>
    <n v="112"/>
    <n v="76"/>
    <n v="8512"/>
    <n v="681"/>
    <n v="58179"/>
    <d v="2021-05-13T00:00:00"/>
    <d v="2021-05-29T00:00:00"/>
    <s v="Shermy Mulbry"/>
    <s v="Polygender"/>
    <n v="79"/>
    <s v="096 Gibson ManorApt. 195"/>
    <n v="1323"/>
    <s v="West Alyssaton"/>
    <x v="6"/>
    <s v="Australia"/>
    <x v="3"/>
    <x v="2"/>
  </r>
  <r>
    <n v="347"/>
    <n v="78"/>
    <n v="1086"/>
    <n v="115"/>
    <n v="2"/>
    <n v="230"/>
    <n v="1"/>
    <x v="2"/>
    <x v="6"/>
    <x v="1"/>
    <s v="red"/>
    <n v="99"/>
    <n v="47"/>
    <n v="4653"/>
    <n v="681"/>
    <n v="58179"/>
    <d v="2021-05-13T00:00:00"/>
    <d v="2021-05-29T00:00:00"/>
    <s v="Shermy Mulbry"/>
    <s v="Polygender"/>
    <n v="79"/>
    <s v="096 Gibson ManorApt. 195"/>
    <n v="1323"/>
    <s v="West Alyssaton"/>
    <x v="6"/>
    <s v="Australia"/>
    <x v="3"/>
    <x v="2"/>
  </r>
  <r>
    <n v="348"/>
    <n v="78"/>
    <n v="1001"/>
    <n v="106"/>
    <n v="2"/>
    <n v="212"/>
    <n v="1"/>
    <x v="2"/>
    <x v="3"/>
    <x v="1"/>
    <s v="blue"/>
    <n v="111"/>
    <n v="55"/>
    <n v="6105"/>
    <n v="681"/>
    <n v="58179"/>
    <d v="2021-05-13T00:00:00"/>
    <d v="2021-05-29T00:00:00"/>
    <s v="Shermy Mulbry"/>
    <s v="Polygender"/>
    <n v="79"/>
    <s v="096 Gibson ManorApt. 195"/>
    <n v="1323"/>
    <s v="West Alyssaton"/>
    <x v="6"/>
    <s v="Australia"/>
    <x v="3"/>
    <x v="2"/>
  </r>
  <r>
    <n v="349"/>
    <n v="79"/>
    <n v="481"/>
    <n v="118"/>
    <n v="2"/>
    <n v="236"/>
    <n v="1"/>
    <x v="1"/>
    <x v="1"/>
    <x v="1"/>
    <s v="indigo"/>
    <n v="110"/>
    <n v="62"/>
    <n v="6820"/>
    <n v="236"/>
    <n v="54340"/>
    <d v="2021-03-16T00:00:00"/>
    <d v="2021-03-25T00:00:00"/>
    <s v="Anders Couvert"/>
    <s v="Non-binary"/>
    <n v="80"/>
    <s v="64 Phillips RunApt. 722"/>
    <n v="2752"/>
    <s v="East Sienna"/>
    <x v="4"/>
    <s v="Australia"/>
    <x v="4"/>
    <x v="1"/>
  </r>
  <r>
    <n v="350"/>
    <n v="79"/>
    <n v="499"/>
    <n v="102"/>
    <n v="1"/>
    <n v="102"/>
    <n v="1"/>
    <x v="1"/>
    <x v="31"/>
    <x v="4"/>
    <s v="orange"/>
    <n v="109"/>
    <n v="67"/>
    <n v="7303"/>
    <n v="236"/>
    <n v="54340"/>
    <d v="2021-03-16T00:00:00"/>
    <d v="2021-03-25T00:00:00"/>
    <s v="Anders Couvert"/>
    <s v="Non-binary"/>
    <n v="80"/>
    <s v="64 Phillips RunApt. 722"/>
    <n v="2752"/>
    <s v="East Sienna"/>
    <x v="4"/>
    <s v="Australia"/>
    <x v="4"/>
    <x v="1"/>
  </r>
  <r>
    <n v="351"/>
    <n v="79"/>
    <n v="1244"/>
    <n v="112"/>
    <n v="3"/>
    <n v="336"/>
    <n v="1"/>
    <x v="2"/>
    <x v="25"/>
    <x v="4"/>
    <s v="green"/>
    <n v="91"/>
    <n v="49"/>
    <n v="4459"/>
    <n v="236"/>
    <n v="54340"/>
    <d v="2021-03-16T00:00:00"/>
    <d v="2021-03-25T00:00:00"/>
    <s v="Anders Couvert"/>
    <s v="Non-binary"/>
    <n v="80"/>
    <s v="64 Phillips RunApt. 722"/>
    <n v="2752"/>
    <s v="East Sienna"/>
    <x v="4"/>
    <s v="Australia"/>
    <x v="4"/>
    <x v="1"/>
  </r>
  <r>
    <n v="352"/>
    <n v="79"/>
    <n v="947"/>
    <n v="97"/>
    <n v="1"/>
    <n v="97"/>
    <n v="1"/>
    <x v="2"/>
    <x v="27"/>
    <x v="2"/>
    <s v="red"/>
    <n v="119"/>
    <n v="67"/>
    <n v="7973"/>
    <n v="236"/>
    <n v="54340"/>
    <d v="2021-03-16T00:00:00"/>
    <d v="2021-03-25T00:00:00"/>
    <s v="Anders Couvert"/>
    <s v="Non-binary"/>
    <n v="80"/>
    <s v="64 Phillips RunApt. 722"/>
    <n v="2752"/>
    <s v="East Sienna"/>
    <x v="4"/>
    <s v="Australia"/>
    <x v="4"/>
    <x v="1"/>
  </r>
  <r>
    <n v="353"/>
    <n v="80"/>
    <n v="21"/>
    <n v="96"/>
    <n v="2"/>
    <n v="192"/>
    <n v="1"/>
    <x v="0"/>
    <x v="2"/>
    <x v="1"/>
    <s v="blue"/>
    <n v="114"/>
    <n v="51"/>
    <n v="5814"/>
    <n v="872"/>
    <n v="59554"/>
    <d v="2021-04-26T00:00:00"/>
    <d v="2021-05-20T00:00:00"/>
    <s v="Brendis Blackboro"/>
    <s v="Non-binary"/>
    <n v="74"/>
    <s v="17 Beatty Station StApt. 918"/>
    <n v="7892"/>
    <s v="West Lukeshire"/>
    <x v="4"/>
    <s v="Australia"/>
    <x v="6"/>
    <x v="0"/>
  </r>
  <r>
    <n v="354"/>
    <n v="80"/>
    <n v="978"/>
    <n v="97"/>
    <n v="2"/>
    <n v="194"/>
    <n v="1"/>
    <x v="2"/>
    <x v="27"/>
    <x v="0"/>
    <s v="violet"/>
    <n v="119"/>
    <n v="58"/>
    <n v="6902"/>
    <n v="872"/>
    <n v="59554"/>
    <d v="2021-04-26T00:00:00"/>
    <d v="2021-05-20T00:00:00"/>
    <s v="Brendis Blackboro"/>
    <s v="Non-binary"/>
    <n v="74"/>
    <s v="17 Beatty Station StApt. 918"/>
    <n v="7892"/>
    <s v="West Lukeshire"/>
    <x v="4"/>
    <s v="Australia"/>
    <x v="6"/>
    <x v="0"/>
  </r>
  <r>
    <n v="355"/>
    <n v="81"/>
    <n v="55"/>
    <n v="104"/>
    <n v="3"/>
    <n v="312"/>
    <n v="1"/>
    <x v="0"/>
    <x v="10"/>
    <x v="3"/>
    <s v="blue"/>
    <n v="119"/>
    <n v="41"/>
    <n v="4879"/>
    <n v="736"/>
    <n v="30150"/>
    <d v="2021-06-13T00:00:00"/>
    <d v="2021-06-15T00:00:00"/>
    <s v="Delia Mably"/>
    <s v="Female"/>
    <n v="55"/>
    <s v="18 Eve LaneApt. 011"/>
    <n v="2962"/>
    <s v="Doylebury"/>
    <x v="6"/>
    <s v="Australia"/>
    <x v="7"/>
    <x v="1"/>
  </r>
  <r>
    <n v="356"/>
    <n v="81"/>
    <n v="987"/>
    <n v="106"/>
    <n v="2"/>
    <n v="212"/>
    <n v="1"/>
    <x v="2"/>
    <x v="3"/>
    <x v="2"/>
    <s v="orange"/>
    <n v="111"/>
    <n v="75"/>
    <n v="8325"/>
    <n v="736"/>
    <n v="30150"/>
    <d v="2021-06-13T00:00:00"/>
    <d v="2021-06-15T00:00:00"/>
    <s v="Delia Mably"/>
    <s v="Female"/>
    <n v="55"/>
    <s v="18 Eve LaneApt. 011"/>
    <n v="2962"/>
    <s v="Doylebury"/>
    <x v="6"/>
    <s v="Australia"/>
    <x v="7"/>
    <x v="1"/>
  </r>
  <r>
    <n v="357"/>
    <n v="81"/>
    <n v="1175"/>
    <n v="99"/>
    <n v="1"/>
    <n v="99"/>
    <n v="1"/>
    <x v="2"/>
    <x v="9"/>
    <x v="3"/>
    <s v="blue"/>
    <n v="98"/>
    <n v="51"/>
    <n v="4998"/>
    <n v="736"/>
    <n v="30150"/>
    <d v="2021-06-13T00:00:00"/>
    <d v="2021-06-15T00:00:00"/>
    <s v="Delia Mably"/>
    <s v="Female"/>
    <n v="55"/>
    <s v="18 Eve LaneApt. 011"/>
    <n v="2962"/>
    <s v="Doylebury"/>
    <x v="6"/>
    <s v="Australia"/>
    <x v="7"/>
    <x v="1"/>
  </r>
  <r>
    <n v="358"/>
    <n v="81"/>
    <n v="142"/>
    <n v="91"/>
    <n v="1"/>
    <n v="91"/>
    <n v="1"/>
    <x v="0"/>
    <x v="8"/>
    <x v="2"/>
    <s v="red"/>
    <n v="116"/>
    <n v="78"/>
    <n v="9048"/>
    <n v="736"/>
    <n v="30150"/>
    <d v="2021-06-13T00:00:00"/>
    <d v="2021-06-15T00:00:00"/>
    <s v="Delia Mably"/>
    <s v="Female"/>
    <n v="55"/>
    <s v="18 Eve LaneApt. 011"/>
    <n v="2962"/>
    <s v="Doylebury"/>
    <x v="6"/>
    <s v="Australia"/>
    <x v="7"/>
    <x v="1"/>
  </r>
  <r>
    <n v="359"/>
    <n v="81"/>
    <n v="143"/>
    <n v="91"/>
    <n v="3"/>
    <n v="273"/>
    <n v="1"/>
    <x v="0"/>
    <x v="8"/>
    <x v="0"/>
    <s v="red"/>
    <n v="116"/>
    <n v="80"/>
    <n v="9280"/>
    <n v="736"/>
    <n v="30150"/>
    <d v="2021-06-13T00:00:00"/>
    <d v="2021-06-15T00:00:00"/>
    <s v="Delia Mably"/>
    <s v="Female"/>
    <n v="55"/>
    <s v="18 Eve LaneApt. 011"/>
    <n v="2962"/>
    <s v="Doylebury"/>
    <x v="6"/>
    <s v="Australia"/>
    <x v="7"/>
    <x v="1"/>
  </r>
  <r>
    <n v="360"/>
    <n v="81"/>
    <n v="626"/>
    <n v="112"/>
    <n v="1"/>
    <n v="112"/>
    <n v="1"/>
    <x v="1"/>
    <x v="30"/>
    <x v="1"/>
    <s v="violet"/>
    <n v="118"/>
    <n v="49"/>
    <n v="5782"/>
    <n v="736"/>
    <n v="30150"/>
    <d v="2021-06-13T00:00:00"/>
    <d v="2021-06-15T00:00:00"/>
    <s v="Delia Mably"/>
    <s v="Female"/>
    <n v="55"/>
    <s v="18 Eve LaneApt. 011"/>
    <n v="2962"/>
    <s v="Doylebury"/>
    <x v="6"/>
    <s v="Australia"/>
    <x v="7"/>
    <x v="1"/>
  </r>
  <r>
    <n v="361"/>
    <n v="82"/>
    <n v="599"/>
    <n v="112"/>
    <n v="2"/>
    <n v="224"/>
    <n v="1"/>
    <x v="1"/>
    <x v="30"/>
    <x v="4"/>
    <s v="red"/>
    <n v="118"/>
    <n v="54"/>
    <n v="6372"/>
    <n v="927"/>
    <n v="32502"/>
    <d v="2021-02-02T00:00:00"/>
    <d v="2021-02-27T00:00:00"/>
    <s v="Joby Law"/>
    <s v="Male"/>
    <n v="61"/>
    <s v="868 Eliza CrescentSuite 085"/>
    <n v="1341"/>
    <s v="Ryanfurt"/>
    <x v="6"/>
    <s v="Australia"/>
    <x v="1"/>
    <x v="0"/>
  </r>
  <r>
    <n v="362"/>
    <n v="82"/>
    <n v="528"/>
    <n v="98"/>
    <n v="3"/>
    <n v="294"/>
    <n v="1"/>
    <x v="1"/>
    <x v="33"/>
    <x v="0"/>
    <s v="red"/>
    <n v="113"/>
    <n v="76"/>
    <n v="8588"/>
    <n v="927"/>
    <n v="32502"/>
    <d v="2021-02-02T00:00:00"/>
    <d v="2021-02-27T00:00:00"/>
    <s v="Joby Law"/>
    <s v="Male"/>
    <n v="61"/>
    <s v="868 Eliza CrescentSuite 085"/>
    <n v="1341"/>
    <s v="Ryanfurt"/>
    <x v="6"/>
    <s v="Australia"/>
    <x v="1"/>
    <x v="0"/>
  </r>
  <r>
    <n v="363"/>
    <n v="82"/>
    <n v="757"/>
    <n v="109"/>
    <n v="1"/>
    <n v="109"/>
    <n v="1"/>
    <x v="1"/>
    <x v="12"/>
    <x v="2"/>
    <s v="blue"/>
    <n v="102"/>
    <n v="71"/>
    <n v="7242"/>
    <n v="927"/>
    <n v="32502"/>
    <d v="2021-02-02T00:00:00"/>
    <d v="2021-02-27T00:00:00"/>
    <s v="Joby Law"/>
    <s v="Male"/>
    <n v="61"/>
    <s v="868 Eliza CrescentSuite 085"/>
    <n v="1341"/>
    <s v="Ryanfurt"/>
    <x v="6"/>
    <s v="Australia"/>
    <x v="1"/>
    <x v="0"/>
  </r>
  <r>
    <n v="364"/>
    <n v="82"/>
    <n v="1042"/>
    <n v="90"/>
    <n v="3"/>
    <n v="270"/>
    <n v="1"/>
    <x v="2"/>
    <x v="11"/>
    <x v="2"/>
    <s v="indigo"/>
    <n v="95"/>
    <n v="45"/>
    <n v="4275"/>
    <n v="927"/>
    <n v="32502"/>
    <d v="2021-02-02T00:00:00"/>
    <d v="2021-02-27T00:00:00"/>
    <s v="Joby Law"/>
    <s v="Male"/>
    <n v="61"/>
    <s v="868 Eliza CrescentSuite 085"/>
    <n v="1341"/>
    <s v="Ryanfurt"/>
    <x v="6"/>
    <s v="Australia"/>
    <x v="1"/>
    <x v="0"/>
  </r>
  <r>
    <n v="365"/>
    <n v="82"/>
    <n v="676"/>
    <n v="113"/>
    <n v="2"/>
    <n v="226"/>
    <n v="1"/>
    <x v="1"/>
    <x v="4"/>
    <x v="1"/>
    <s v="yellow"/>
    <n v="119"/>
    <n v="80"/>
    <n v="9520"/>
    <n v="927"/>
    <n v="32502"/>
    <d v="2021-02-02T00:00:00"/>
    <d v="2021-02-27T00:00:00"/>
    <s v="Joby Law"/>
    <s v="Male"/>
    <n v="61"/>
    <s v="868 Eliza CrescentSuite 085"/>
    <n v="1341"/>
    <s v="Ryanfurt"/>
    <x v="6"/>
    <s v="Australia"/>
    <x v="1"/>
    <x v="0"/>
  </r>
  <r>
    <n v="366"/>
    <n v="82"/>
    <n v="239"/>
    <n v="106"/>
    <n v="3"/>
    <n v="318"/>
    <n v="1"/>
    <x v="0"/>
    <x v="0"/>
    <x v="4"/>
    <s v="indigo"/>
    <n v="105"/>
    <n v="61"/>
    <n v="6405"/>
    <n v="927"/>
    <n v="32502"/>
    <d v="2021-02-02T00:00:00"/>
    <d v="2021-02-27T00:00:00"/>
    <s v="Joby Law"/>
    <s v="Male"/>
    <n v="61"/>
    <s v="868 Eliza CrescentSuite 085"/>
    <n v="1341"/>
    <s v="Ryanfurt"/>
    <x v="6"/>
    <s v="Australia"/>
    <x v="1"/>
    <x v="0"/>
  </r>
  <r>
    <n v="367"/>
    <n v="83"/>
    <n v="588"/>
    <n v="100"/>
    <n v="1"/>
    <n v="100"/>
    <n v="1"/>
    <x v="1"/>
    <x v="29"/>
    <x v="0"/>
    <s v="indigo"/>
    <n v="90"/>
    <n v="51"/>
    <n v="4590"/>
    <n v="537"/>
    <n v="39729"/>
    <d v="2021-06-25T00:00:00"/>
    <d v="2021-07-01T00:00:00"/>
    <s v="Beverly Burbridge"/>
    <s v="Non-binary"/>
    <n v="45"/>
    <s v="155 Hayes AvenueApt. 699"/>
    <n v="7342"/>
    <s v="Krisland"/>
    <x v="2"/>
    <s v="Australia"/>
    <x v="7"/>
    <x v="1"/>
  </r>
  <r>
    <n v="368"/>
    <n v="83"/>
    <n v="88"/>
    <n v="118"/>
    <n v="1"/>
    <n v="118"/>
    <n v="1"/>
    <x v="0"/>
    <x v="24"/>
    <x v="0"/>
    <s v="green"/>
    <n v="96"/>
    <n v="72"/>
    <n v="6912"/>
    <n v="537"/>
    <n v="39729"/>
    <d v="2021-06-25T00:00:00"/>
    <d v="2021-07-01T00:00:00"/>
    <s v="Beverly Burbridge"/>
    <s v="Non-binary"/>
    <n v="45"/>
    <s v="155 Hayes AvenueApt. 699"/>
    <n v="7342"/>
    <s v="Krisland"/>
    <x v="2"/>
    <s v="Australia"/>
    <x v="7"/>
    <x v="1"/>
  </r>
  <r>
    <n v="369"/>
    <n v="83"/>
    <n v="260"/>
    <n v="95"/>
    <n v="2"/>
    <n v="190"/>
    <n v="1"/>
    <x v="0"/>
    <x v="17"/>
    <x v="3"/>
    <s v="green"/>
    <n v="117"/>
    <n v="45"/>
    <n v="5265"/>
    <n v="537"/>
    <n v="39729"/>
    <d v="2021-06-25T00:00:00"/>
    <d v="2021-07-01T00:00:00"/>
    <s v="Beverly Burbridge"/>
    <s v="Non-binary"/>
    <n v="45"/>
    <s v="155 Hayes AvenueApt. 699"/>
    <n v="7342"/>
    <s v="Krisland"/>
    <x v="2"/>
    <s v="Australia"/>
    <x v="7"/>
    <x v="1"/>
  </r>
  <r>
    <n v="370"/>
    <n v="84"/>
    <n v="1074"/>
    <n v="93"/>
    <n v="1"/>
    <n v="93"/>
    <n v="1"/>
    <x v="2"/>
    <x v="20"/>
    <x v="4"/>
    <s v="blue"/>
    <n v="94"/>
    <n v="52"/>
    <n v="4888"/>
    <n v="181"/>
    <n v="43438"/>
    <d v="2021-08-26T00:00:00"/>
    <d v="2021-09-20T00:00:00"/>
    <s v="Puff Newbury"/>
    <s v="Polygender"/>
    <n v="27"/>
    <s v="35 Fahey CircuitSuite 014"/>
    <n v="1017"/>
    <s v="Port Joshuaside"/>
    <x v="5"/>
    <s v="Australia"/>
    <x v="0"/>
    <x v="0"/>
  </r>
  <r>
    <n v="371"/>
    <n v="84"/>
    <n v="371"/>
    <n v="94"/>
    <n v="3"/>
    <n v="282"/>
    <n v="1"/>
    <x v="0"/>
    <x v="28"/>
    <x v="1"/>
    <s v="blue"/>
    <n v="92"/>
    <n v="75"/>
    <n v="6900"/>
    <n v="181"/>
    <n v="43438"/>
    <d v="2021-08-26T00:00:00"/>
    <d v="2021-09-20T00:00:00"/>
    <s v="Puff Newbury"/>
    <s v="Polygender"/>
    <n v="27"/>
    <s v="35 Fahey CircuitSuite 014"/>
    <n v="1017"/>
    <s v="Port Joshuaside"/>
    <x v="5"/>
    <s v="Australia"/>
    <x v="0"/>
    <x v="0"/>
  </r>
  <r>
    <n v="372"/>
    <n v="84"/>
    <n v="191"/>
    <n v="98"/>
    <n v="2"/>
    <n v="196"/>
    <n v="1"/>
    <x v="0"/>
    <x v="18"/>
    <x v="1"/>
    <s v="green"/>
    <n v="112"/>
    <n v="60"/>
    <n v="6720"/>
    <n v="181"/>
    <n v="43438"/>
    <d v="2021-08-26T00:00:00"/>
    <d v="2021-09-20T00:00:00"/>
    <s v="Puff Newbury"/>
    <s v="Polygender"/>
    <n v="27"/>
    <s v="35 Fahey CircuitSuite 014"/>
    <n v="1017"/>
    <s v="Port Joshuaside"/>
    <x v="5"/>
    <s v="Australia"/>
    <x v="0"/>
    <x v="0"/>
  </r>
  <r>
    <n v="373"/>
    <n v="85"/>
    <n v="442"/>
    <n v="107"/>
    <n v="1"/>
    <n v="107"/>
    <n v="1"/>
    <x v="1"/>
    <x v="22"/>
    <x v="2"/>
    <s v="blue"/>
    <n v="92"/>
    <n v="61"/>
    <n v="5612"/>
    <n v="251"/>
    <n v="43533"/>
    <d v="2021-03-10T00:00:00"/>
    <d v="2021-03-22T00:00:00"/>
    <s v="Jeanne Pringer"/>
    <s v="Female"/>
    <n v="78"/>
    <s v="786 Mackenzie StreetApt. 660"/>
    <n v="8520"/>
    <s v="Wilsonside"/>
    <x v="7"/>
    <s v="Australia"/>
    <x v="4"/>
    <x v="2"/>
  </r>
  <r>
    <n v="374"/>
    <n v="85"/>
    <n v="379"/>
    <n v="94"/>
    <n v="1"/>
    <n v="94"/>
    <n v="1"/>
    <x v="0"/>
    <x v="28"/>
    <x v="4"/>
    <s v="indigo"/>
    <n v="92"/>
    <n v="52"/>
    <n v="4784"/>
    <n v="251"/>
    <n v="43533"/>
    <d v="2021-03-10T00:00:00"/>
    <d v="2021-03-22T00:00:00"/>
    <s v="Jeanne Pringer"/>
    <s v="Female"/>
    <n v="78"/>
    <s v="786 Mackenzie StreetApt. 660"/>
    <n v="8520"/>
    <s v="Wilsonside"/>
    <x v="7"/>
    <s v="Australia"/>
    <x v="4"/>
    <x v="2"/>
  </r>
  <r>
    <n v="375"/>
    <n v="85"/>
    <n v="613"/>
    <n v="112"/>
    <n v="3"/>
    <n v="336"/>
    <n v="1"/>
    <x v="1"/>
    <x v="30"/>
    <x v="0"/>
    <s v="green"/>
    <n v="118"/>
    <n v="63"/>
    <n v="7434"/>
    <n v="251"/>
    <n v="43533"/>
    <d v="2021-03-10T00:00:00"/>
    <d v="2021-03-22T00:00:00"/>
    <s v="Jeanne Pringer"/>
    <s v="Female"/>
    <n v="78"/>
    <s v="786 Mackenzie StreetApt. 660"/>
    <n v="8520"/>
    <s v="Wilsonside"/>
    <x v="7"/>
    <s v="Australia"/>
    <x v="4"/>
    <x v="2"/>
  </r>
  <r>
    <n v="376"/>
    <n v="86"/>
    <n v="572"/>
    <n v="100"/>
    <n v="2"/>
    <n v="200"/>
    <n v="1"/>
    <x v="1"/>
    <x v="29"/>
    <x v="2"/>
    <s v="yellow"/>
    <n v="90"/>
    <n v="71"/>
    <n v="6390"/>
    <n v="874"/>
    <n v="27045"/>
    <d v="2021-08-05T00:00:00"/>
    <d v="2021-08-11T00:00:00"/>
    <s v="Prissie Kondratovich"/>
    <s v="Genderqueer"/>
    <n v="65"/>
    <s v="20 Hyatt LaneSuite 740"/>
    <n v="3840"/>
    <s v="South Zacmouth"/>
    <x v="2"/>
    <s v="Australia"/>
    <x v="0"/>
    <x v="1"/>
  </r>
  <r>
    <n v="377"/>
    <n v="87"/>
    <n v="98"/>
    <n v="118"/>
    <n v="3"/>
    <n v="354"/>
    <n v="1"/>
    <x v="0"/>
    <x v="24"/>
    <x v="0"/>
    <s v="indigo"/>
    <n v="96"/>
    <n v="62"/>
    <n v="5952"/>
    <n v="325"/>
    <n v="32961"/>
    <d v="2021-06-20T00:00:00"/>
    <d v="2021-07-16T00:00:00"/>
    <s v="Robinetta Deners"/>
    <s v="Genderqueer"/>
    <n v="68"/>
    <s v="32 Chase JunctionSuite 463"/>
    <n v="8304"/>
    <s v="West Claudia"/>
    <x v="0"/>
    <s v="Australia"/>
    <x v="7"/>
    <x v="0"/>
  </r>
  <r>
    <n v="378"/>
    <n v="87"/>
    <n v="276"/>
    <n v="95"/>
    <n v="1"/>
    <n v="95"/>
    <n v="1"/>
    <x v="0"/>
    <x v="17"/>
    <x v="1"/>
    <s v="violet"/>
    <n v="117"/>
    <n v="43"/>
    <n v="5031"/>
    <n v="325"/>
    <n v="32961"/>
    <d v="2021-06-20T00:00:00"/>
    <d v="2021-07-16T00:00:00"/>
    <s v="Robinetta Deners"/>
    <s v="Genderqueer"/>
    <n v="68"/>
    <s v="32 Chase JunctionSuite 463"/>
    <n v="8304"/>
    <s v="West Claudia"/>
    <x v="0"/>
    <s v="Australia"/>
    <x v="7"/>
    <x v="0"/>
  </r>
  <r>
    <n v="379"/>
    <n v="87"/>
    <n v="278"/>
    <n v="95"/>
    <n v="2"/>
    <n v="190"/>
    <n v="1"/>
    <x v="0"/>
    <x v="17"/>
    <x v="0"/>
    <s v="violet"/>
    <n v="117"/>
    <n v="76"/>
    <n v="8892"/>
    <n v="325"/>
    <n v="32961"/>
    <d v="2021-06-20T00:00:00"/>
    <d v="2021-07-16T00:00:00"/>
    <s v="Robinetta Deners"/>
    <s v="Genderqueer"/>
    <n v="68"/>
    <s v="32 Chase JunctionSuite 463"/>
    <n v="8304"/>
    <s v="West Claudia"/>
    <x v="0"/>
    <s v="Australia"/>
    <x v="7"/>
    <x v="0"/>
  </r>
  <r>
    <n v="380"/>
    <n v="87"/>
    <n v="174"/>
    <n v="91"/>
    <n v="2"/>
    <n v="182"/>
    <n v="1"/>
    <x v="0"/>
    <x v="8"/>
    <x v="4"/>
    <s v="violet"/>
    <n v="116"/>
    <n v="73"/>
    <n v="8468"/>
    <n v="325"/>
    <n v="32961"/>
    <d v="2021-06-20T00:00:00"/>
    <d v="2021-07-16T00:00:00"/>
    <s v="Robinetta Deners"/>
    <s v="Genderqueer"/>
    <n v="68"/>
    <s v="32 Chase JunctionSuite 463"/>
    <n v="8304"/>
    <s v="West Claudia"/>
    <x v="0"/>
    <s v="Australia"/>
    <x v="7"/>
    <x v="0"/>
  </r>
  <r>
    <n v="381"/>
    <n v="88"/>
    <n v="126"/>
    <n v="92"/>
    <n v="1"/>
    <n v="92"/>
    <n v="1"/>
    <x v="0"/>
    <x v="22"/>
    <x v="1"/>
    <s v="blue"/>
    <n v="115"/>
    <n v="47"/>
    <n v="5405"/>
    <n v="567"/>
    <n v="10904"/>
    <d v="2021-07-19T00:00:00"/>
    <d v="2021-08-15T00:00:00"/>
    <s v="Andi Kettleson"/>
    <s v="Female"/>
    <n v="39"/>
    <s v="3767 Mackenzie Estate DrApt. 877"/>
    <n v="7008"/>
    <s v="East Piper"/>
    <x v="5"/>
    <s v="Australia"/>
    <x v="8"/>
    <x v="0"/>
  </r>
  <r>
    <n v="382"/>
    <n v="88"/>
    <n v="862"/>
    <n v="113"/>
    <n v="3"/>
    <n v="339"/>
    <n v="1"/>
    <x v="2"/>
    <x v="16"/>
    <x v="2"/>
    <s v="blue"/>
    <n v="100"/>
    <n v="41"/>
    <n v="4100"/>
    <n v="567"/>
    <n v="10904"/>
    <d v="2021-07-19T00:00:00"/>
    <d v="2021-08-15T00:00:00"/>
    <s v="Andi Kettleson"/>
    <s v="Female"/>
    <n v="39"/>
    <s v="3767 Mackenzie Estate DrApt. 877"/>
    <n v="7008"/>
    <s v="East Piper"/>
    <x v="5"/>
    <s v="Australia"/>
    <x v="8"/>
    <x v="0"/>
  </r>
  <r>
    <n v="383"/>
    <n v="88"/>
    <n v="407"/>
    <n v="119"/>
    <n v="1"/>
    <n v="119"/>
    <n v="1"/>
    <x v="0"/>
    <x v="32"/>
    <x v="2"/>
    <s v="blue"/>
    <n v="113"/>
    <n v="61"/>
    <n v="6893"/>
    <n v="567"/>
    <n v="10904"/>
    <d v="2021-07-19T00:00:00"/>
    <d v="2021-08-15T00:00:00"/>
    <s v="Andi Kettleson"/>
    <s v="Female"/>
    <n v="39"/>
    <s v="3767 Mackenzie Estate DrApt. 877"/>
    <n v="7008"/>
    <s v="East Piper"/>
    <x v="5"/>
    <s v="Australia"/>
    <x v="8"/>
    <x v="0"/>
  </r>
  <r>
    <n v="384"/>
    <n v="88"/>
    <n v="86"/>
    <n v="118"/>
    <n v="2"/>
    <n v="236"/>
    <n v="1"/>
    <x v="0"/>
    <x v="24"/>
    <x v="1"/>
    <s v="green"/>
    <n v="96"/>
    <n v="57"/>
    <n v="5472"/>
    <n v="567"/>
    <n v="10904"/>
    <d v="2021-07-19T00:00:00"/>
    <d v="2021-08-15T00:00:00"/>
    <s v="Andi Kettleson"/>
    <s v="Female"/>
    <n v="39"/>
    <s v="3767 Mackenzie Estate DrApt. 877"/>
    <n v="7008"/>
    <s v="East Piper"/>
    <x v="5"/>
    <s v="Australia"/>
    <x v="8"/>
    <x v="0"/>
  </r>
  <r>
    <n v="385"/>
    <n v="88"/>
    <n v="770"/>
    <n v="91"/>
    <n v="2"/>
    <n v="182"/>
    <n v="1"/>
    <x v="1"/>
    <x v="15"/>
    <x v="3"/>
    <s v="red"/>
    <n v="114"/>
    <n v="54"/>
    <n v="6156"/>
    <n v="567"/>
    <n v="10904"/>
    <d v="2021-07-19T00:00:00"/>
    <d v="2021-08-15T00:00:00"/>
    <s v="Andi Kettleson"/>
    <s v="Female"/>
    <n v="39"/>
    <s v="3767 Mackenzie Estate DrApt. 877"/>
    <n v="7008"/>
    <s v="East Piper"/>
    <x v="5"/>
    <s v="Australia"/>
    <x v="8"/>
    <x v="0"/>
  </r>
  <r>
    <n v="386"/>
    <n v="88"/>
    <n v="915"/>
    <n v="96"/>
    <n v="2"/>
    <n v="192"/>
    <n v="1"/>
    <x v="2"/>
    <x v="5"/>
    <x v="3"/>
    <s v="orange"/>
    <n v="104"/>
    <n v="41"/>
    <n v="4264"/>
    <n v="567"/>
    <n v="10904"/>
    <d v="2021-07-19T00:00:00"/>
    <d v="2021-08-15T00:00:00"/>
    <s v="Andi Kettleson"/>
    <s v="Female"/>
    <n v="39"/>
    <s v="3767 Mackenzie Estate DrApt. 877"/>
    <n v="7008"/>
    <s v="East Piper"/>
    <x v="5"/>
    <s v="Australia"/>
    <x v="8"/>
    <x v="0"/>
  </r>
  <r>
    <n v="387"/>
    <n v="88"/>
    <n v="1221"/>
    <n v="105"/>
    <n v="2"/>
    <n v="210"/>
    <n v="1"/>
    <x v="2"/>
    <x v="7"/>
    <x v="1"/>
    <s v="violet"/>
    <n v="90"/>
    <n v="50"/>
    <n v="4500"/>
    <n v="567"/>
    <n v="10904"/>
    <d v="2021-07-19T00:00:00"/>
    <d v="2021-08-15T00:00:00"/>
    <s v="Andi Kettleson"/>
    <s v="Female"/>
    <n v="39"/>
    <s v="3767 Mackenzie Estate DrApt. 877"/>
    <n v="7008"/>
    <s v="East Piper"/>
    <x v="5"/>
    <s v="Australia"/>
    <x v="8"/>
    <x v="0"/>
  </r>
  <r>
    <n v="388"/>
    <n v="89"/>
    <n v="271"/>
    <n v="95"/>
    <n v="1"/>
    <n v="95"/>
    <n v="1"/>
    <x v="0"/>
    <x v="17"/>
    <x v="1"/>
    <s v="indigo"/>
    <n v="117"/>
    <n v="50"/>
    <n v="5850"/>
    <n v="448"/>
    <n v="29268"/>
    <d v="2021-10-22T00:00:00"/>
    <d v="2021-11-16T00:00:00"/>
    <s v="Ashely Inmett"/>
    <s v="Genderqueer"/>
    <n v="61"/>
    <s v="625 Anthony MewsApt. 730"/>
    <n v="3895"/>
    <s v="Liamton"/>
    <x v="3"/>
    <s v="Australia"/>
    <x v="2"/>
    <x v="0"/>
  </r>
  <r>
    <n v="389"/>
    <n v="89"/>
    <n v="818"/>
    <n v="117"/>
    <n v="2"/>
    <n v="234"/>
    <n v="1"/>
    <x v="1"/>
    <x v="13"/>
    <x v="0"/>
    <s v="yellow"/>
    <n v="95"/>
    <n v="58"/>
    <n v="5510"/>
    <n v="448"/>
    <n v="29268"/>
    <d v="2021-10-22T00:00:00"/>
    <d v="2021-11-16T00:00:00"/>
    <s v="Ashely Inmett"/>
    <s v="Genderqueer"/>
    <n v="61"/>
    <s v="625 Anthony MewsApt. 730"/>
    <n v="3895"/>
    <s v="Liamton"/>
    <x v="3"/>
    <s v="Australia"/>
    <x v="2"/>
    <x v="0"/>
  </r>
  <r>
    <n v="390"/>
    <n v="89"/>
    <n v="549"/>
    <n v="98"/>
    <n v="1"/>
    <n v="98"/>
    <n v="1"/>
    <x v="1"/>
    <x v="33"/>
    <x v="4"/>
    <s v="blue"/>
    <n v="113"/>
    <n v="67"/>
    <n v="7571"/>
    <n v="448"/>
    <n v="29268"/>
    <d v="2021-10-22T00:00:00"/>
    <d v="2021-11-16T00:00:00"/>
    <s v="Ashely Inmett"/>
    <s v="Genderqueer"/>
    <n v="61"/>
    <s v="625 Anthony MewsApt. 730"/>
    <n v="3895"/>
    <s v="Liamton"/>
    <x v="3"/>
    <s v="Australia"/>
    <x v="2"/>
    <x v="0"/>
  </r>
  <r>
    <n v="391"/>
    <n v="89"/>
    <n v="520"/>
    <n v="102"/>
    <n v="3"/>
    <n v="306"/>
    <n v="1"/>
    <x v="1"/>
    <x v="31"/>
    <x v="3"/>
    <s v="violet"/>
    <n v="109"/>
    <n v="68"/>
    <n v="7412"/>
    <n v="448"/>
    <n v="29268"/>
    <d v="2021-10-22T00:00:00"/>
    <d v="2021-11-16T00:00:00"/>
    <s v="Ashely Inmett"/>
    <s v="Genderqueer"/>
    <n v="61"/>
    <s v="625 Anthony MewsApt. 730"/>
    <n v="3895"/>
    <s v="Liamton"/>
    <x v="3"/>
    <s v="Australia"/>
    <x v="2"/>
    <x v="0"/>
  </r>
  <r>
    <n v="392"/>
    <n v="89"/>
    <n v="545"/>
    <n v="98"/>
    <n v="1"/>
    <n v="98"/>
    <n v="1"/>
    <x v="1"/>
    <x v="33"/>
    <x v="3"/>
    <s v="blue"/>
    <n v="113"/>
    <n v="77"/>
    <n v="8701"/>
    <n v="448"/>
    <n v="29268"/>
    <d v="2021-10-22T00:00:00"/>
    <d v="2021-11-16T00:00:00"/>
    <s v="Ashely Inmett"/>
    <s v="Genderqueer"/>
    <n v="61"/>
    <s v="625 Anthony MewsApt. 730"/>
    <n v="3895"/>
    <s v="Liamton"/>
    <x v="3"/>
    <s v="Australia"/>
    <x v="2"/>
    <x v="0"/>
  </r>
  <r>
    <n v="393"/>
    <n v="90"/>
    <n v="134"/>
    <n v="92"/>
    <n v="3"/>
    <n v="276"/>
    <n v="1"/>
    <x v="0"/>
    <x v="22"/>
    <x v="4"/>
    <s v="indigo"/>
    <n v="115"/>
    <n v="58"/>
    <n v="6670"/>
    <n v="809"/>
    <n v="11475"/>
    <d v="2021-06-13T00:00:00"/>
    <d v="2021-07-07T00:00:00"/>
    <s v="Winn Siemandl"/>
    <s v="Bigender"/>
    <n v="76"/>
    <s v="443 Holly AvenueSuite 631"/>
    <n v="8563"/>
    <s v="South Tyler"/>
    <x v="1"/>
    <s v="Australia"/>
    <x v="7"/>
    <x v="0"/>
  </r>
  <r>
    <n v="394"/>
    <n v="90"/>
    <n v="19"/>
    <n v="96"/>
    <n v="2"/>
    <n v="192"/>
    <n v="1"/>
    <x v="0"/>
    <x v="2"/>
    <x v="4"/>
    <s v="green"/>
    <n v="114"/>
    <n v="42"/>
    <n v="4788"/>
    <n v="809"/>
    <n v="11475"/>
    <d v="2021-06-13T00:00:00"/>
    <d v="2021-07-07T00:00:00"/>
    <s v="Winn Siemandl"/>
    <s v="Bigender"/>
    <n v="76"/>
    <s v="443 Holly AvenueSuite 631"/>
    <n v="8563"/>
    <s v="South Tyler"/>
    <x v="1"/>
    <s v="Australia"/>
    <x v="7"/>
    <x v="0"/>
  </r>
  <r>
    <n v="395"/>
    <n v="90"/>
    <n v="746"/>
    <n v="109"/>
    <n v="2"/>
    <n v="218"/>
    <n v="1"/>
    <x v="1"/>
    <x v="12"/>
    <x v="1"/>
    <s v="yellow"/>
    <n v="102"/>
    <n v="49"/>
    <n v="4998"/>
    <n v="809"/>
    <n v="11475"/>
    <d v="2021-06-13T00:00:00"/>
    <d v="2021-07-07T00:00:00"/>
    <s v="Winn Siemandl"/>
    <s v="Bigender"/>
    <n v="76"/>
    <s v="443 Holly AvenueSuite 631"/>
    <n v="8563"/>
    <s v="South Tyler"/>
    <x v="1"/>
    <s v="Australia"/>
    <x v="7"/>
    <x v="0"/>
  </r>
  <r>
    <n v="396"/>
    <n v="90"/>
    <n v="1129"/>
    <n v="102"/>
    <n v="3"/>
    <n v="306"/>
    <n v="1"/>
    <x v="2"/>
    <x v="34"/>
    <x v="4"/>
    <s v="orange"/>
    <n v="106"/>
    <n v="61"/>
    <n v="6466"/>
    <n v="809"/>
    <n v="11475"/>
    <d v="2021-06-13T00:00:00"/>
    <d v="2021-07-07T00:00:00"/>
    <s v="Winn Siemandl"/>
    <s v="Bigender"/>
    <n v="76"/>
    <s v="443 Holly AvenueSuite 631"/>
    <n v="8563"/>
    <s v="South Tyler"/>
    <x v="1"/>
    <s v="Australia"/>
    <x v="7"/>
    <x v="0"/>
  </r>
  <r>
    <n v="397"/>
    <n v="90"/>
    <n v="50"/>
    <n v="104"/>
    <n v="3"/>
    <n v="312"/>
    <n v="1"/>
    <x v="0"/>
    <x v="10"/>
    <x v="3"/>
    <s v="green"/>
    <n v="119"/>
    <n v="51"/>
    <n v="6069"/>
    <n v="809"/>
    <n v="11475"/>
    <d v="2021-06-13T00:00:00"/>
    <d v="2021-07-07T00:00:00"/>
    <s v="Winn Siemandl"/>
    <s v="Bigender"/>
    <n v="76"/>
    <s v="443 Holly AvenueSuite 631"/>
    <n v="8563"/>
    <s v="South Tyler"/>
    <x v="1"/>
    <s v="Australia"/>
    <x v="7"/>
    <x v="0"/>
  </r>
  <r>
    <n v="398"/>
    <n v="90"/>
    <n v="641"/>
    <n v="93"/>
    <n v="1"/>
    <n v="93"/>
    <n v="1"/>
    <x v="1"/>
    <x v="14"/>
    <x v="1"/>
    <s v="yellow"/>
    <n v="115"/>
    <n v="67"/>
    <n v="7705"/>
    <n v="809"/>
    <n v="11475"/>
    <d v="2021-06-13T00:00:00"/>
    <d v="2021-07-07T00:00:00"/>
    <s v="Winn Siemandl"/>
    <s v="Bigender"/>
    <n v="76"/>
    <s v="443 Holly AvenueSuite 631"/>
    <n v="8563"/>
    <s v="South Tyler"/>
    <x v="1"/>
    <s v="Australia"/>
    <x v="7"/>
    <x v="0"/>
  </r>
  <r>
    <n v="399"/>
    <n v="91"/>
    <n v="1128"/>
    <n v="102"/>
    <n v="1"/>
    <n v="102"/>
    <n v="1"/>
    <x v="2"/>
    <x v="34"/>
    <x v="0"/>
    <s v="orange"/>
    <n v="106"/>
    <n v="78"/>
    <n v="8268"/>
    <n v="803"/>
    <n v="16601"/>
    <d v="2021-09-02T00:00:00"/>
    <d v="2021-09-15T00:00:00"/>
    <s v="Gertrude Harriott"/>
    <s v="Bigender"/>
    <n v="68"/>
    <s v="7377 Nicolas ParadeApt. 191"/>
    <n v="8377"/>
    <s v="Amyton"/>
    <x v="7"/>
    <s v="Australia"/>
    <x v="5"/>
    <x v="2"/>
  </r>
  <r>
    <n v="400"/>
    <n v="91"/>
    <n v="371"/>
    <n v="94"/>
    <n v="1"/>
    <n v="94"/>
    <n v="1"/>
    <x v="0"/>
    <x v="28"/>
    <x v="1"/>
    <s v="blue"/>
    <n v="92"/>
    <n v="75"/>
    <n v="6900"/>
    <n v="803"/>
    <n v="16601"/>
    <d v="2021-09-02T00:00:00"/>
    <d v="2021-09-15T00:00:00"/>
    <s v="Gertrude Harriott"/>
    <s v="Bigender"/>
    <n v="68"/>
    <s v="7377 Nicolas ParadeApt. 191"/>
    <n v="8377"/>
    <s v="Amyton"/>
    <x v="7"/>
    <s v="Australia"/>
    <x v="5"/>
    <x v="2"/>
  </r>
  <r>
    <n v="401"/>
    <n v="91"/>
    <n v="224"/>
    <n v="106"/>
    <n v="3"/>
    <n v="318"/>
    <n v="1"/>
    <x v="0"/>
    <x v="0"/>
    <x v="4"/>
    <s v="yellow"/>
    <n v="105"/>
    <n v="53"/>
    <n v="5565"/>
    <n v="803"/>
    <n v="16601"/>
    <d v="2021-09-02T00:00:00"/>
    <d v="2021-09-15T00:00:00"/>
    <s v="Gertrude Harriott"/>
    <s v="Bigender"/>
    <n v="68"/>
    <s v="7377 Nicolas ParadeApt. 191"/>
    <n v="8377"/>
    <s v="Amyton"/>
    <x v="7"/>
    <s v="Australia"/>
    <x v="5"/>
    <x v="2"/>
  </r>
  <r>
    <n v="402"/>
    <n v="91"/>
    <n v="498"/>
    <n v="102"/>
    <n v="3"/>
    <n v="306"/>
    <n v="1"/>
    <x v="1"/>
    <x v="31"/>
    <x v="0"/>
    <s v="orange"/>
    <n v="109"/>
    <n v="68"/>
    <n v="7412"/>
    <n v="803"/>
    <n v="16601"/>
    <d v="2021-09-02T00:00:00"/>
    <d v="2021-09-15T00:00:00"/>
    <s v="Gertrude Harriott"/>
    <s v="Bigender"/>
    <n v="68"/>
    <s v="7377 Nicolas ParadeApt. 191"/>
    <n v="8377"/>
    <s v="Amyton"/>
    <x v="7"/>
    <s v="Australia"/>
    <x v="5"/>
    <x v="2"/>
  </r>
  <r>
    <n v="403"/>
    <n v="91"/>
    <n v="1045"/>
    <n v="90"/>
    <n v="3"/>
    <n v="270"/>
    <n v="1"/>
    <x v="2"/>
    <x v="11"/>
    <x v="3"/>
    <s v="violet"/>
    <n v="95"/>
    <n v="49"/>
    <n v="4655"/>
    <n v="803"/>
    <n v="16601"/>
    <d v="2021-09-02T00:00:00"/>
    <d v="2021-09-15T00:00:00"/>
    <s v="Gertrude Harriott"/>
    <s v="Bigender"/>
    <n v="68"/>
    <s v="7377 Nicolas ParadeApt. 191"/>
    <n v="8377"/>
    <s v="Amyton"/>
    <x v="7"/>
    <s v="Australia"/>
    <x v="5"/>
    <x v="2"/>
  </r>
  <r>
    <n v="404"/>
    <n v="92"/>
    <n v="434"/>
    <n v="107"/>
    <n v="3"/>
    <n v="321"/>
    <n v="1"/>
    <x v="1"/>
    <x v="22"/>
    <x v="4"/>
    <s v="yellow"/>
    <n v="92"/>
    <n v="56"/>
    <n v="5152"/>
    <n v="273"/>
    <n v="37239"/>
    <d v="2021-01-12T00:00:00"/>
    <d v="2021-01-30T00:00:00"/>
    <s v="Dag Schiefersten"/>
    <s v="Bigender"/>
    <n v="46"/>
    <s v="199 Amber MallSuite 954"/>
    <n v="1660"/>
    <s v="Noahmouth"/>
    <x v="5"/>
    <s v="Australia"/>
    <x v="9"/>
    <x v="2"/>
  </r>
  <r>
    <n v="405"/>
    <n v="92"/>
    <n v="994"/>
    <n v="106"/>
    <n v="3"/>
    <n v="318"/>
    <n v="1"/>
    <x v="2"/>
    <x v="3"/>
    <x v="4"/>
    <s v="yellow"/>
    <n v="111"/>
    <n v="72"/>
    <n v="7992"/>
    <n v="273"/>
    <n v="37239"/>
    <d v="2021-01-12T00:00:00"/>
    <d v="2021-01-30T00:00:00"/>
    <s v="Dag Schiefersten"/>
    <s v="Bigender"/>
    <n v="46"/>
    <s v="199 Amber MallSuite 954"/>
    <n v="1660"/>
    <s v="Noahmouth"/>
    <x v="5"/>
    <s v="Australia"/>
    <x v="9"/>
    <x v="2"/>
  </r>
  <r>
    <n v="406"/>
    <n v="92"/>
    <n v="234"/>
    <n v="106"/>
    <n v="2"/>
    <n v="212"/>
    <n v="1"/>
    <x v="0"/>
    <x v="0"/>
    <x v="4"/>
    <s v="blue"/>
    <n v="105"/>
    <n v="43"/>
    <n v="4515"/>
    <n v="273"/>
    <n v="37239"/>
    <d v="2021-01-12T00:00:00"/>
    <d v="2021-01-30T00:00:00"/>
    <s v="Dag Schiefersten"/>
    <s v="Bigender"/>
    <n v="46"/>
    <s v="199 Amber MallSuite 954"/>
    <n v="1660"/>
    <s v="Noahmouth"/>
    <x v="5"/>
    <s v="Australia"/>
    <x v="9"/>
    <x v="2"/>
  </r>
  <r>
    <n v="407"/>
    <n v="92"/>
    <n v="991"/>
    <n v="106"/>
    <n v="3"/>
    <n v="318"/>
    <n v="1"/>
    <x v="2"/>
    <x v="3"/>
    <x v="1"/>
    <s v="yellow"/>
    <n v="111"/>
    <n v="69"/>
    <n v="7659"/>
    <n v="273"/>
    <n v="37239"/>
    <d v="2021-01-12T00:00:00"/>
    <d v="2021-01-30T00:00:00"/>
    <s v="Dag Schiefersten"/>
    <s v="Bigender"/>
    <n v="46"/>
    <s v="199 Amber MallSuite 954"/>
    <n v="1660"/>
    <s v="Noahmouth"/>
    <x v="5"/>
    <s v="Australia"/>
    <x v="9"/>
    <x v="2"/>
  </r>
  <r>
    <n v="408"/>
    <n v="93"/>
    <n v="1247"/>
    <n v="112"/>
    <n v="3"/>
    <n v="336"/>
    <n v="1"/>
    <x v="2"/>
    <x v="25"/>
    <x v="2"/>
    <s v="blue"/>
    <n v="91"/>
    <n v="61"/>
    <n v="5551"/>
    <n v="908"/>
    <n v="52379"/>
    <d v="2021-10-22T00:00:00"/>
    <d v="2021-11-11T00:00:00"/>
    <s v="Kakalina Ragge"/>
    <s v="Genderqueer"/>
    <n v="42"/>
    <s v="69 Sophie PlazaSuite 598"/>
    <n v="3603"/>
    <s v="South Alexandraview"/>
    <x v="3"/>
    <s v="Australia"/>
    <x v="2"/>
    <x v="2"/>
  </r>
  <r>
    <n v="409"/>
    <n v="93"/>
    <n v="1259"/>
    <n v="112"/>
    <n v="3"/>
    <n v="336"/>
    <n v="1"/>
    <x v="2"/>
    <x v="25"/>
    <x v="4"/>
    <s v="violet"/>
    <n v="91"/>
    <n v="60"/>
    <n v="5460"/>
    <n v="908"/>
    <n v="52379"/>
    <d v="2021-10-22T00:00:00"/>
    <d v="2021-11-11T00:00:00"/>
    <s v="Kakalina Ragge"/>
    <s v="Genderqueer"/>
    <n v="42"/>
    <s v="69 Sophie PlazaSuite 598"/>
    <n v="3603"/>
    <s v="South Alexandraview"/>
    <x v="3"/>
    <s v="Australia"/>
    <x v="2"/>
    <x v="2"/>
  </r>
  <r>
    <n v="410"/>
    <n v="94"/>
    <n v="883"/>
    <n v="94"/>
    <n v="2"/>
    <n v="188"/>
    <n v="1"/>
    <x v="2"/>
    <x v="23"/>
    <x v="0"/>
    <s v="orange"/>
    <n v="113"/>
    <n v="74"/>
    <n v="8362"/>
    <n v="629"/>
    <n v="47031"/>
    <d v="2021-03-08T00:00:00"/>
    <d v="2021-03-26T00:00:00"/>
    <s v="Sigismundo Basek"/>
    <s v="Male"/>
    <n v="53"/>
    <s v="4355 Caitlin CourtApt. 697"/>
    <n v="6606"/>
    <s v="Amberland"/>
    <x v="2"/>
    <s v="Australia"/>
    <x v="4"/>
    <x v="2"/>
  </r>
  <r>
    <n v="411"/>
    <n v="94"/>
    <n v="1073"/>
    <n v="93"/>
    <n v="3"/>
    <n v="279"/>
    <n v="1"/>
    <x v="2"/>
    <x v="20"/>
    <x v="0"/>
    <s v="blue"/>
    <n v="94"/>
    <n v="75"/>
    <n v="7050"/>
    <n v="629"/>
    <n v="47031"/>
    <d v="2021-03-08T00:00:00"/>
    <d v="2021-03-26T00:00:00"/>
    <s v="Sigismundo Basek"/>
    <s v="Male"/>
    <n v="53"/>
    <s v="4355 Caitlin CourtApt. 697"/>
    <n v="6606"/>
    <s v="Amberland"/>
    <x v="2"/>
    <s v="Australia"/>
    <x v="4"/>
    <x v="2"/>
  </r>
  <r>
    <n v="412"/>
    <n v="94"/>
    <n v="212"/>
    <n v="106"/>
    <n v="2"/>
    <n v="212"/>
    <n v="1"/>
    <x v="0"/>
    <x v="0"/>
    <x v="2"/>
    <s v="red"/>
    <n v="105"/>
    <n v="48"/>
    <n v="5040"/>
    <n v="629"/>
    <n v="47031"/>
    <d v="2021-03-08T00:00:00"/>
    <d v="2021-03-26T00:00:00"/>
    <s v="Sigismundo Basek"/>
    <s v="Male"/>
    <n v="53"/>
    <s v="4355 Caitlin CourtApt. 697"/>
    <n v="6606"/>
    <s v="Amberland"/>
    <x v="2"/>
    <s v="Australia"/>
    <x v="4"/>
    <x v="2"/>
  </r>
  <r>
    <n v="413"/>
    <n v="94"/>
    <n v="458"/>
    <n v="118"/>
    <n v="3"/>
    <n v="354"/>
    <n v="1"/>
    <x v="1"/>
    <x v="1"/>
    <x v="0"/>
    <s v="red"/>
    <n v="110"/>
    <n v="44"/>
    <n v="4840"/>
    <n v="629"/>
    <n v="47031"/>
    <d v="2021-03-08T00:00:00"/>
    <d v="2021-03-26T00:00:00"/>
    <s v="Sigismundo Basek"/>
    <s v="Male"/>
    <n v="53"/>
    <s v="4355 Caitlin CourtApt. 697"/>
    <n v="6606"/>
    <s v="Amberland"/>
    <x v="2"/>
    <s v="Australia"/>
    <x v="4"/>
    <x v="2"/>
  </r>
  <r>
    <n v="414"/>
    <n v="94"/>
    <n v="939"/>
    <n v="96"/>
    <n v="2"/>
    <n v="192"/>
    <n v="1"/>
    <x v="2"/>
    <x v="5"/>
    <x v="4"/>
    <s v="indigo"/>
    <n v="104"/>
    <n v="41"/>
    <n v="4264"/>
    <n v="629"/>
    <n v="47031"/>
    <d v="2021-03-08T00:00:00"/>
    <d v="2021-03-26T00:00:00"/>
    <s v="Sigismundo Basek"/>
    <s v="Male"/>
    <n v="53"/>
    <s v="4355 Caitlin CourtApt. 697"/>
    <n v="6606"/>
    <s v="Amberland"/>
    <x v="2"/>
    <s v="Australia"/>
    <x v="4"/>
    <x v="2"/>
  </r>
  <r>
    <n v="415"/>
    <n v="95"/>
    <n v="1168"/>
    <n v="99"/>
    <n v="3"/>
    <n v="297"/>
    <n v="1"/>
    <x v="2"/>
    <x v="9"/>
    <x v="0"/>
    <s v="yellow"/>
    <n v="98"/>
    <n v="77"/>
    <n v="7546"/>
    <n v="413"/>
    <n v="52416"/>
    <d v="2021-01-25T00:00:00"/>
    <d v="2021-02-05T00:00:00"/>
    <s v="Alexis Maps"/>
    <s v="Bigender"/>
    <n v="25"/>
    <s v="591 Sarah PassSuite 334"/>
    <n v="6700"/>
    <s v="Morissetteborough"/>
    <x v="3"/>
    <s v="Australia"/>
    <x v="9"/>
    <x v="2"/>
  </r>
  <r>
    <n v="416"/>
    <n v="95"/>
    <n v="444"/>
    <n v="107"/>
    <n v="1"/>
    <n v="107"/>
    <n v="1"/>
    <x v="1"/>
    <x v="22"/>
    <x v="4"/>
    <s v="blue"/>
    <n v="92"/>
    <n v="80"/>
    <n v="7360"/>
    <n v="413"/>
    <n v="52416"/>
    <d v="2021-01-25T00:00:00"/>
    <d v="2021-02-05T00:00:00"/>
    <s v="Alexis Maps"/>
    <s v="Bigender"/>
    <n v="25"/>
    <s v="591 Sarah PassSuite 334"/>
    <n v="6700"/>
    <s v="Morissetteborough"/>
    <x v="3"/>
    <s v="Australia"/>
    <x v="9"/>
    <x v="2"/>
  </r>
  <r>
    <n v="417"/>
    <n v="95"/>
    <n v="497"/>
    <n v="102"/>
    <n v="2"/>
    <n v="204"/>
    <n v="1"/>
    <x v="1"/>
    <x v="31"/>
    <x v="2"/>
    <s v="orange"/>
    <n v="109"/>
    <n v="45"/>
    <n v="4905"/>
    <n v="413"/>
    <n v="52416"/>
    <d v="2021-01-25T00:00:00"/>
    <d v="2021-02-05T00:00:00"/>
    <s v="Alexis Maps"/>
    <s v="Bigender"/>
    <n v="25"/>
    <s v="591 Sarah PassSuite 334"/>
    <n v="6700"/>
    <s v="Morissetteborough"/>
    <x v="3"/>
    <s v="Australia"/>
    <x v="9"/>
    <x v="2"/>
  </r>
  <r>
    <n v="418"/>
    <n v="95"/>
    <n v="1167"/>
    <n v="99"/>
    <n v="2"/>
    <n v="198"/>
    <n v="1"/>
    <x v="2"/>
    <x v="9"/>
    <x v="2"/>
    <s v="yellow"/>
    <n v="98"/>
    <n v="45"/>
    <n v="4410"/>
    <n v="413"/>
    <n v="52416"/>
    <d v="2021-01-25T00:00:00"/>
    <d v="2021-02-05T00:00:00"/>
    <s v="Alexis Maps"/>
    <s v="Bigender"/>
    <n v="25"/>
    <s v="591 Sarah PassSuite 334"/>
    <n v="6700"/>
    <s v="Morissetteborough"/>
    <x v="3"/>
    <s v="Australia"/>
    <x v="9"/>
    <x v="2"/>
  </r>
  <r>
    <n v="419"/>
    <n v="95"/>
    <n v="415"/>
    <n v="119"/>
    <n v="3"/>
    <n v="357"/>
    <n v="1"/>
    <x v="0"/>
    <x v="32"/>
    <x v="3"/>
    <s v="violet"/>
    <n v="113"/>
    <n v="55"/>
    <n v="6215"/>
    <n v="413"/>
    <n v="52416"/>
    <d v="2021-01-25T00:00:00"/>
    <d v="2021-02-05T00:00:00"/>
    <s v="Alexis Maps"/>
    <s v="Bigender"/>
    <n v="25"/>
    <s v="591 Sarah PassSuite 334"/>
    <n v="6700"/>
    <s v="Morissetteborough"/>
    <x v="3"/>
    <s v="Australia"/>
    <x v="9"/>
    <x v="2"/>
  </r>
  <r>
    <n v="420"/>
    <n v="95"/>
    <n v="426"/>
    <n v="107"/>
    <n v="2"/>
    <n v="214"/>
    <n v="1"/>
    <x v="1"/>
    <x v="22"/>
    <x v="1"/>
    <s v="orange"/>
    <n v="92"/>
    <n v="51"/>
    <n v="4692"/>
    <n v="413"/>
    <n v="52416"/>
    <d v="2021-01-25T00:00:00"/>
    <d v="2021-02-05T00:00:00"/>
    <s v="Alexis Maps"/>
    <s v="Bigender"/>
    <n v="25"/>
    <s v="591 Sarah PassSuite 334"/>
    <n v="6700"/>
    <s v="Morissetteborough"/>
    <x v="3"/>
    <s v="Australia"/>
    <x v="9"/>
    <x v="2"/>
  </r>
  <r>
    <n v="421"/>
    <n v="95"/>
    <n v="1091"/>
    <n v="115"/>
    <n v="1"/>
    <n v="115"/>
    <n v="1"/>
    <x v="2"/>
    <x v="6"/>
    <x v="1"/>
    <s v="orange"/>
    <n v="99"/>
    <n v="78"/>
    <n v="7722"/>
    <n v="413"/>
    <n v="52416"/>
    <d v="2021-01-25T00:00:00"/>
    <d v="2021-02-05T00:00:00"/>
    <s v="Alexis Maps"/>
    <s v="Bigender"/>
    <n v="25"/>
    <s v="591 Sarah PassSuite 334"/>
    <n v="6700"/>
    <s v="Morissetteborough"/>
    <x v="3"/>
    <s v="Australia"/>
    <x v="9"/>
    <x v="2"/>
  </r>
  <r>
    <n v="422"/>
    <n v="95"/>
    <n v="742"/>
    <n v="109"/>
    <n v="2"/>
    <n v="218"/>
    <n v="1"/>
    <x v="1"/>
    <x v="12"/>
    <x v="2"/>
    <s v="orange"/>
    <n v="102"/>
    <n v="47"/>
    <n v="4794"/>
    <n v="413"/>
    <n v="52416"/>
    <d v="2021-01-25T00:00:00"/>
    <d v="2021-02-05T00:00:00"/>
    <s v="Alexis Maps"/>
    <s v="Bigender"/>
    <n v="25"/>
    <s v="591 Sarah PassSuite 334"/>
    <n v="6700"/>
    <s v="Morissetteborough"/>
    <x v="3"/>
    <s v="Australia"/>
    <x v="9"/>
    <x v="2"/>
  </r>
  <r>
    <n v="423"/>
    <n v="96"/>
    <n v="1025"/>
    <n v="90"/>
    <n v="2"/>
    <n v="180"/>
    <n v="1"/>
    <x v="2"/>
    <x v="11"/>
    <x v="3"/>
    <s v="yellow"/>
    <n v="95"/>
    <n v="44"/>
    <n v="4180"/>
    <n v="415"/>
    <n v="12119"/>
    <d v="2021-06-20T00:00:00"/>
    <d v="2021-06-30T00:00:00"/>
    <s v="Ashley Gant"/>
    <s v="Polygender"/>
    <n v="40"/>
    <s v="458 Imogen Station StSuite 799"/>
    <n v="7671"/>
    <s v="Dietrichville"/>
    <x v="0"/>
    <s v="Australia"/>
    <x v="7"/>
    <x v="1"/>
  </r>
  <r>
    <n v="424"/>
    <n v="96"/>
    <n v="1123"/>
    <n v="102"/>
    <n v="1"/>
    <n v="102"/>
    <n v="1"/>
    <x v="2"/>
    <x v="34"/>
    <x v="0"/>
    <s v="red"/>
    <n v="106"/>
    <n v="61"/>
    <n v="6466"/>
    <n v="415"/>
    <n v="12119"/>
    <d v="2021-06-20T00:00:00"/>
    <d v="2021-06-30T00:00:00"/>
    <s v="Ashley Gant"/>
    <s v="Polygender"/>
    <n v="40"/>
    <s v="458 Imogen Station StSuite 799"/>
    <n v="7671"/>
    <s v="Dietrichville"/>
    <x v="0"/>
    <s v="Australia"/>
    <x v="7"/>
    <x v="1"/>
  </r>
  <r>
    <n v="425"/>
    <n v="96"/>
    <n v="345"/>
    <n v="109"/>
    <n v="2"/>
    <n v="218"/>
    <n v="1"/>
    <x v="0"/>
    <x v="21"/>
    <x v="3"/>
    <s v="violet"/>
    <n v="108"/>
    <n v="52"/>
    <n v="5616"/>
    <n v="415"/>
    <n v="12119"/>
    <d v="2021-06-20T00:00:00"/>
    <d v="2021-06-30T00:00:00"/>
    <s v="Ashley Gant"/>
    <s v="Polygender"/>
    <n v="40"/>
    <s v="458 Imogen Station StSuite 799"/>
    <n v="7671"/>
    <s v="Dietrichville"/>
    <x v="0"/>
    <s v="Australia"/>
    <x v="7"/>
    <x v="1"/>
  </r>
  <r>
    <n v="426"/>
    <n v="96"/>
    <n v="395"/>
    <n v="119"/>
    <n v="1"/>
    <n v="119"/>
    <n v="1"/>
    <x v="0"/>
    <x v="32"/>
    <x v="3"/>
    <s v="yellow"/>
    <n v="113"/>
    <n v="63"/>
    <n v="7119"/>
    <n v="415"/>
    <n v="12119"/>
    <d v="2021-06-20T00:00:00"/>
    <d v="2021-06-30T00:00:00"/>
    <s v="Ashley Gant"/>
    <s v="Polygender"/>
    <n v="40"/>
    <s v="458 Imogen Station StSuite 799"/>
    <n v="7671"/>
    <s v="Dietrichville"/>
    <x v="0"/>
    <s v="Australia"/>
    <x v="7"/>
    <x v="1"/>
  </r>
  <r>
    <n v="427"/>
    <n v="96"/>
    <n v="1223"/>
    <n v="105"/>
    <n v="2"/>
    <n v="210"/>
    <n v="1"/>
    <x v="2"/>
    <x v="7"/>
    <x v="0"/>
    <s v="violet"/>
    <n v="90"/>
    <n v="48"/>
    <n v="4320"/>
    <n v="415"/>
    <n v="12119"/>
    <d v="2021-06-20T00:00:00"/>
    <d v="2021-06-30T00:00:00"/>
    <s v="Ashley Gant"/>
    <s v="Polygender"/>
    <n v="40"/>
    <s v="458 Imogen Station StSuite 799"/>
    <n v="7671"/>
    <s v="Dietrichville"/>
    <x v="0"/>
    <s v="Australia"/>
    <x v="7"/>
    <x v="1"/>
  </r>
  <r>
    <n v="428"/>
    <n v="96"/>
    <n v="940"/>
    <n v="96"/>
    <n v="1"/>
    <n v="96"/>
    <n v="1"/>
    <x v="2"/>
    <x v="5"/>
    <x v="3"/>
    <s v="violet"/>
    <n v="104"/>
    <n v="62"/>
    <n v="6448"/>
    <n v="415"/>
    <n v="12119"/>
    <d v="2021-06-20T00:00:00"/>
    <d v="2021-06-30T00:00:00"/>
    <s v="Ashley Gant"/>
    <s v="Polygender"/>
    <n v="40"/>
    <s v="458 Imogen Station StSuite 799"/>
    <n v="7671"/>
    <s v="Dietrichville"/>
    <x v="0"/>
    <s v="Australia"/>
    <x v="7"/>
    <x v="1"/>
  </r>
  <r>
    <n v="429"/>
    <n v="97"/>
    <n v="120"/>
    <n v="92"/>
    <n v="1"/>
    <n v="92"/>
    <n v="1"/>
    <x v="0"/>
    <x v="22"/>
    <x v="3"/>
    <s v="green"/>
    <n v="115"/>
    <n v="66"/>
    <n v="7590"/>
    <n v="106"/>
    <n v="17772"/>
    <d v="2021-03-29T00:00:00"/>
    <d v="2021-03-31T00:00:00"/>
    <s v="Rachel Colebrook"/>
    <s v="Genderqueer"/>
    <n v="38"/>
    <s v="6553 Gibson AvenueSuite 245"/>
    <n v="7712"/>
    <s v="Stokestown"/>
    <x v="7"/>
    <s v="Australia"/>
    <x v="4"/>
    <x v="1"/>
  </r>
  <r>
    <n v="430"/>
    <n v="97"/>
    <n v="541"/>
    <n v="98"/>
    <n v="1"/>
    <n v="98"/>
    <n v="1"/>
    <x v="1"/>
    <x v="33"/>
    <x v="1"/>
    <s v="green"/>
    <n v="113"/>
    <n v="77"/>
    <n v="8701"/>
    <n v="106"/>
    <n v="17772"/>
    <d v="2021-03-29T00:00:00"/>
    <d v="2021-03-31T00:00:00"/>
    <s v="Rachel Colebrook"/>
    <s v="Genderqueer"/>
    <n v="38"/>
    <s v="6553 Gibson AvenueSuite 245"/>
    <n v="7712"/>
    <s v="Stokestown"/>
    <x v="7"/>
    <s v="Australia"/>
    <x v="4"/>
    <x v="1"/>
  </r>
  <r>
    <n v="431"/>
    <n v="97"/>
    <n v="856"/>
    <n v="113"/>
    <n v="3"/>
    <n v="339"/>
    <n v="1"/>
    <x v="2"/>
    <x v="16"/>
    <x v="1"/>
    <s v="green"/>
    <n v="100"/>
    <n v="61"/>
    <n v="6100"/>
    <n v="106"/>
    <n v="17772"/>
    <d v="2021-03-29T00:00:00"/>
    <d v="2021-03-31T00:00:00"/>
    <s v="Rachel Colebrook"/>
    <s v="Genderqueer"/>
    <n v="38"/>
    <s v="6553 Gibson AvenueSuite 245"/>
    <n v="7712"/>
    <s v="Stokestown"/>
    <x v="7"/>
    <s v="Australia"/>
    <x v="4"/>
    <x v="1"/>
  </r>
  <r>
    <n v="432"/>
    <n v="97"/>
    <n v="1183"/>
    <n v="99"/>
    <n v="1"/>
    <n v="99"/>
    <n v="1"/>
    <x v="2"/>
    <x v="9"/>
    <x v="0"/>
    <s v="indigo"/>
    <n v="98"/>
    <n v="55"/>
    <n v="5390"/>
    <n v="106"/>
    <n v="17772"/>
    <d v="2021-03-29T00:00:00"/>
    <d v="2021-03-31T00:00:00"/>
    <s v="Rachel Colebrook"/>
    <s v="Genderqueer"/>
    <n v="38"/>
    <s v="6553 Gibson AvenueSuite 245"/>
    <n v="7712"/>
    <s v="Stokestown"/>
    <x v="7"/>
    <s v="Australia"/>
    <x v="4"/>
    <x v="1"/>
  </r>
  <r>
    <n v="433"/>
    <n v="97"/>
    <n v="307"/>
    <n v="105"/>
    <n v="3"/>
    <n v="315"/>
    <n v="1"/>
    <x v="0"/>
    <x v="26"/>
    <x v="2"/>
    <s v="indigo"/>
    <n v="93"/>
    <n v="58"/>
    <n v="5394"/>
    <n v="106"/>
    <n v="17772"/>
    <d v="2021-03-29T00:00:00"/>
    <d v="2021-03-31T00:00:00"/>
    <s v="Rachel Colebrook"/>
    <s v="Genderqueer"/>
    <n v="38"/>
    <s v="6553 Gibson AvenueSuite 245"/>
    <n v="7712"/>
    <s v="Stokestown"/>
    <x v="7"/>
    <s v="Australia"/>
    <x v="4"/>
    <x v="1"/>
  </r>
  <r>
    <n v="434"/>
    <n v="97"/>
    <n v="1209"/>
    <n v="105"/>
    <n v="3"/>
    <n v="315"/>
    <n v="1"/>
    <x v="2"/>
    <x v="7"/>
    <x v="4"/>
    <s v="green"/>
    <n v="90"/>
    <n v="55"/>
    <n v="4950"/>
    <n v="106"/>
    <n v="17772"/>
    <d v="2021-03-29T00:00:00"/>
    <d v="2021-03-31T00:00:00"/>
    <s v="Rachel Colebrook"/>
    <s v="Genderqueer"/>
    <n v="38"/>
    <s v="6553 Gibson AvenueSuite 245"/>
    <n v="7712"/>
    <s v="Stokestown"/>
    <x v="7"/>
    <s v="Australia"/>
    <x v="4"/>
    <x v="1"/>
  </r>
  <r>
    <n v="435"/>
    <n v="97"/>
    <n v="545"/>
    <n v="98"/>
    <n v="1"/>
    <n v="98"/>
    <n v="1"/>
    <x v="1"/>
    <x v="33"/>
    <x v="3"/>
    <s v="blue"/>
    <n v="113"/>
    <n v="77"/>
    <n v="8701"/>
    <n v="106"/>
    <n v="17772"/>
    <d v="2021-03-29T00:00:00"/>
    <d v="2021-03-31T00:00:00"/>
    <s v="Rachel Colebrook"/>
    <s v="Genderqueer"/>
    <n v="38"/>
    <s v="6553 Gibson AvenueSuite 245"/>
    <n v="7712"/>
    <s v="Stokestown"/>
    <x v="7"/>
    <s v="Australia"/>
    <x v="4"/>
    <x v="1"/>
  </r>
  <r>
    <n v="436"/>
    <n v="97"/>
    <n v="476"/>
    <n v="118"/>
    <n v="1"/>
    <n v="118"/>
    <n v="1"/>
    <x v="1"/>
    <x v="1"/>
    <x v="1"/>
    <s v="blue"/>
    <n v="110"/>
    <n v="76"/>
    <n v="8360"/>
    <n v="106"/>
    <n v="17772"/>
    <d v="2021-03-29T00:00:00"/>
    <d v="2021-03-31T00:00:00"/>
    <s v="Rachel Colebrook"/>
    <s v="Genderqueer"/>
    <n v="38"/>
    <s v="6553 Gibson AvenueSuite 245"/>
    <n v="7712"/>
    <s v="Stokestown"/>
    <x v="7"/>
    <s v="Australia"/>
    <x v="4"/>
    <x v="1"/>
  </r>
  <r>
    <n v="437"/>
    <n v="98"/>
    <n v="1022"/>
    <n v="90"/>
    <n v="2"/>
    <n v="180"/>
    <n v="1"/>
    <x v="2"/>
    <x v="11"/>
    <x v="2"/>
    <s v="orange"/>
    <n v="95"/>
    <n v="74"/>
    <n v="7030"/>
    <n v="257"/>
    <n v="44700"/>
    <d v="2021-04-29T00:00:00"/>
    <d v="2021-05-08T00:00:00"/>
    <s v="Trista Aspray"/>
    <s v="Genderfluid"/>
    <n v="61"/>
    <s v="9347 Morrison RoadSuite 865"/>
    <n v="1166"/>
    <s v="Johnstonshire"/>
    <x v="7"/>
    <s v="Australia"/>
    <x v="6"/>
    <x v="1"/>
  </r>
  <r>
    <n v="438"/>
    <n v="98"/>
    <n v="431"/>
    <n v="107"/>
    <n v="2"/>
    <n v="214"/>
    <n v="1"/>
    <x v="1"/>
    <x v="22"/>
    <x v="1"/>
    <s v="yellow"/>
    <n v="92"/>
    <n v="43"/>
    <n v="3956"/>
    <n v="257"/>
    <n v="44700"/>
    <d v="2021-04-29T00:00:00"/>
    <d v="2021-05-08T00:00:00"/>
    <s v="Trista Aspray"/>
    <s v="Genderfluid"/>
    <n v="61"/>
    <s v="9347 Morrison RoadSuite 865"/>
    <n v="1166"/>
    <s v="Johnstonshire"/>
    <x v="7"/>
    <s v="Australia"/>
    <x v="6"/>
    <x v="1"/>
  </r>
  <r>
    <n v="439"/>
    <n v="98"/>
    <n v="943"/>
    <n v="96"/>
    <n v="1"/>
    <n v="96"/>
    <n v="1"/>
    <x v="2"/>
    <x v="5"/>
    <x v="0"/>
    <s v="violet"/>
    <n v="104"/>
    <n v="62"/>
    <n v="6448"/>
    <n v="257"/>
    <n v="44700"/>
    <d v="2021-04-29T00:00:00"/>
    <d v="2021-05-08T00:00:00"/>
    <s v="Trista Aspray"/>
    <s v="Genderfluid"/>
    <n v="61"/>
    <s v="9347 Morrison RoadSuite 865"/>
    <n v="1166"/>
    <s v="Johnstonshire"/>
    <x v="7"/>
    <s v="Australia"/>
    <x v="6"/>
    <x v="1"/>
  </r>
  <r>
    <n v="440"/>
    <n v="98"/>
    <n v="1103"/>
    <n v="115"/>
    <n v="1"/>
    <n v="115"/>
    <n v="1"/>
    <x v="2"/>
    <x v="6"/>
    <x v="0"/>
    <s v="green"/>
    <n v="99"/>
    <n v="55"/>
    <n v="5445"/>
    <n v="257"/>
    <n v="44700"/>
    <d v="2021-04-29T00:00:00"/>
    <d v="2021-05-08T00:00:00"/>
    <s v="Trista Aspray"/>
    <s v="Genderfluid"/>
    <n v="61"/>
    <s v="9347 Morrison RoadSuite 865"/>
    <n v="1166"/>
    <s v="Johnstonshire"/>
    <x v="7"/>
    <s v="Australia"/>
    <x v="6"/>
    <x v="1"/>
  </r>
  <r>
    <n v="441"/>
    <n v="98"/>
    <n v="982"/>
    <n v="106"/>
    <n v="3"/>
    <n v="318"/>
    <n v="1"/>
    <x v="2"/>
    <x v="3"/>
    <x v="2"/>
    <s v="red"/>
    <n v="111"/>
    <n v="58"/>
    <n v="6438"/>
    <n v="257"/>
    <n v="44700"/>
    <d v="2021-04-29T00:00:00"/>
    <d v="2021-05-08T00:00:00"/>
    <s v="Trista Aspray"/>
    <s v="Genderfluid"/>
    <n v="61"/>
    <s v="9347 Morrison RoadSuite 865"/>
    <n v="1166"/>
    <s v="Johnstonshire"/>
    <x v="7"/>
    <s v="Australia"/>
    <x v="6"/>
    <x v="1"/>
  </r>
  <r>
    <n v="442"/>
    <n v="98"/>
    <n v="645"/>
    <n v="93"/>
    <n v="1"/>
    <n v="93"/>
    <n v="1"/>
    <x v="1"/>
    <x v="14"/>
    <x v="3"/>
    <s v="green"/>
    <n v="115"/>
    <n v="78"/>
    <n v="8970"/>
    <n v="257"/>
    <n v="44700"/>
    <d v="2021-04-29T00:00:00"/>
    <d v="2021-05-08T00:00:00"/>
    <s v="Trista Aspray"/>
    <s v="Genderfluid"/>
    <n v="61"/>
    <s v="9347 Morrison RoadSuite 865"/>
    <n v="1166"/>
    <s v="Johnstonshire"/>
    <x v="7"/>
    <s v="Australia"/>
    <x v="6"/>
    <x v="1"/>
  </r>
  <r>
    <n v="443"/>
    <n v="99"/>
    <n v="1238"/>
    <n v="112"/>
    <n v="2"/>
    <n v="224"/>
    <n v="1"/>
    <x v="2"/>
    <x v="25"/>
    <x v="0"/>
    <s v="yellow"/>
    <n v="91"/>
    <n v="41"/>
    <n v="3731"/>
    <n v="291"/>
    <n v="26787"/>
    <d v="2021-09-13T00:00:00"/>
    <d v="2021-09-25T00:00:00"/>
    <s v="Brodie Hedin"/>
    <s v="Genderqueer"/>
    <n v="43"/>
    <s v="6428 Boyle MallApt. 711"/>
    <n v="2048"/>
    <s v="South Hannah"/>
    <x v="1"/>
    <s v="Australia"/>
    <x v="5"/>
    <x v="2"/>
  </r>
  <r>
    <n v="444"/>
    <n v="99"/>
    <n v="159"/>
    <n v="91"/>
    <n v="3"/>
    <n v="273"/>
    <n v="1"/>
    <x v="0"/>
    <x v="8"/>
    <x v="4"/>
    <s v="green"/>
    <n v="116"/>
    <n v="51"/>
    <n v="5916"/>
    <n v="291"/>
    <n v="26787"/>
    <d v="2021-09-13T00:00:00"/>
    <d v="2021-09-25T00:00:00"/>
    <s v="Brodie Hedin"/>
    <s v="Genderqueer"/>
    <n v="43"/>
    <s v="6428 Boyle MallApt. 711"/>
    <n v="2048"/>
    <s v="South Hannah"/>
    <x v="1"/>
    <s v="Australia"/>
    <x v="5"/>
    <x v="2"/>
  </r>
  <r>
    <n v="445"/>
    <n v="99"/>
    <n v="26"/>
    <n v="96"/>
    <n v="1"/>
    <n v="96"/>
    <n v="1"/>
    <x v="0"/>
    <x v="2"/>
    <x v="1"/>
    <s v="indigo"/>
    <n v="114"/>
    <n v="59"/>
    <n v="6726"/>
    <n v="291"/>
    <n v="26787"/>
    <d v="2021-09-13T00:00:00"/>
    <d v="2021-09-25T00:00:00"/>
    <s v="Brodie Hedin"/>
    <s v="Genderqueer"/>
    <n v="43"/>
    <s v="6428 Boyle MallApt. 711"/>
    <n v="2048"/>
    <s v="South Hannah"/>
    <x v="1"/>
    <s v="Australia"/>
    <x v="5"/>
    <x v="2"/>
  </r>
  <r>
    <n v="446"/>
    <n v="99"/>
    <n v="485"/>
    <n v="118"/>
    <n v="2"/>
    <n v="236"/>
    <n v="1"/>
    <x v="1"/>
    <x v="1"/>
    <x v="3"/>
    <s v="violet"/>
    <n v="110"/>
    <n v="74"/>
    <n v="8140"/>
    <n v="291"/>
    <n v="26787"/>
    <d v="2021-09-13T00:00:00"/>
    <d v="2021-09-25T00:00:00"/>
    <s v="Brodie Hedin"/>
    <s v="Genderqueer"/>
    <n v="43"/>
    <s v="6428 Boyle MallApt. 711"/>
    <n v="2048"/>
    <s v="South Hannah"/>
    <x v="1"/>
    <s v="Australia"/>
    <x v="5"/>
    <x v="2"/>
  </r>
  <r>
    <n v="447"/>
    <n v="99"/>
    <n v="353"/>
    <n v="94"/>
    <n v="2"/>
    <n v="188"/>
    <n v="1"/>
    <x v="0"/>
    <x v="28"/>
    <x v="0"/>
    <s v="red"/>
    <n v="92"/>
    <n v="62"/>
    <n v="5704"/>
    <n v="291"/>
    <n v="26787"/>
    <d v="2021-09-13T00:00:00"/>
    <d v="2021-09-25T00:00:00"/>
    <s v="Brodie Hedin"/>
    <s v="Genderqueer"/>
    <n v="43"/>
    <s v="6428 Boyle MallApt. 711"/>
    <n v="2048"/>
    <s v="South Hannah"/>
    <x v="1"/>
    <s v="Australia"/>
    <x v="5"/>
    <x v="2"/>
  </r>
  <r>
    <n v="448"/>
    <n v="100"/>
    <n v="458"/>
    <n v="118"/>
    <n v="2"/>
    <n v="236"/>
    <n v="1"/>
    <x v="1"/>
    <x v="1"/>
    <x v="0"/>
    <s v="red"/>
    <n v="110"/>
    <n v="44"/>
    <n v="4840"/>
    <n v="817"/>
    <n v="57063"/>
    <d v="2021-03-30T00:00:00"/>
    <d v="2021-04-16T00:00:00"/>
    <s v="Joella Tiddeman"/>
    <s v="Polygender"/>
    <n v="45"/>
    <s v="887 Goldner PlazaSuite 053"/>
    <n v="2166"/>
    <s v="Johnsonstad"/>
    <x v="1"/>
    <s v="Australia"/>
    <x v="4"/>
    <x v="2"/>
  </r>
  <r>
    <n v="449"/>
    <n v="100"/>
    <n v="1083"/>
    <n v="93"/>
    <n v="2"/>
    <n v="186"/>
    <n v="1"/>
    <x v="2"/>
    <x v="20"/>
    <x v="0"/>
    <s v="violet"/>
    <n v="94"/>
    <n v="60"/>
    <n v="5640"/>
    <n v="817"/>
    <n v="57063"/>
    <d v="2021-03-30T00:00:00"/>
    <d v="2021-04-16T00:00:00"/>
    <s v="Joella Tiddeman"/>
    <s v="Polygender"/>
    <n v="45"/>
    <s v="887 Goldner PlazaSuite 053"/>
    <n v="2166"/>
    <s v="Johnsonstad"/>
    <x v="1"/>
    <s v="Australia"/>
    <x v="4"/>
    <x v="2"/>
  </r>
  <r>
    <n v="450"/>
    <n v="100"/>
    <n v="471"/>
    <n v="118"/>
    <n v="2"/>
    <n v="236"/>
    <n v="1"/>
    <x v="1"/>
    <x v="1"/>
    <x v="1"/>
    <s v="green"/>
    <n v="110"/>
    <n v="54"/>
    <n v="5940"/>
    <n v="817"/>
    <n v="57063"/>
    <d v="2021-03-30T00:00:00"/>
    <d v="2021-04-16T00:00:00"/>
    <s v="Joella Tiddeman"/>
    <s v="Polygender"/>
    <n v="45"/>
    <s v="887 Goldner PlazaSuite 053"/>
    <n v="2166"/>
    <s v="Johnsonstad"/>
    <x v="1"/>
    <s v="Australia"/>
    <x v="4"/>
    <x v="2"/>
  </r>
  <r>
    <n v="451"/>
    <n v="100"/>
    <n v="138"/>
    <n v="92"/>
    <n v="3"/>
    <n v="276"/>
    <n v="1"/>
    <x v="0"/>
    <x v="22"/>
    <x v="0"/>
    <s v="violet"/>
    <n v="115"/>
    <n v="78"/>
    <n v="8970"/>
    <n v="817"/>
    <n v="57063"/>
    <d v="2021-03-30T00:00:00"/>
    <d v="2021-04-16T00:00:00"/>
    <s v="Joella Tiddeman"/>
    <s v="Polygender"/>
    <n v="45"/>
    <s v="887 Goldner PlazaSuite 053"/>
    <n v="2166"/>
    <s v="Johnsonstad"/>
    <x v="1"/>
    <s v="Australia"/>
    <x v="4"/>
    <x v="2"/>
  </r>
  <r>
    <n v="452"/>
    <n v="100"/>
    <n v="470"/>
    <n v="118"/>
    <n v="1"/>
    <n v="118"/>
    <n v="1"/>
    <x v="1"/>
    <x v="1"/>
    <x v="3"/>
    <s v="green"/>
    <n v="110"/>
    <n v="41"/>
    <n v="4510"/>
    <n v="817"/>
    <n v="57063"/>
    <d v="2021-03-30T00:00:00"/>
    <d v="2021-04-16T00:00:00"/>
    <s v="Joella Tiddeman"/>
    <s v="Polygender"/>
    <n v="45"/>
    <s v="887 Goldner PlazaSuite 053"/>
    <n v="2166"/>
    <s v="Johnsonstad"/>
    <x v="1"/>
    <s v="Australia"/>
    <x v="4"/>
    <x v="2"/>
  </r>
  <r>
    <n v="453"/>
    <n v="100"/>
    <n v="373"/>
    <n v="94"/>
    <n v="2"/>
    <n v="188"/>
    <n v="1"/>
    <x v="0"/>
    <x v="28"/>
    <x v="0"/>
    <s v="blue"/>
    <n v="92"/>
    <n v="60"/>
    <n v="5520"/>
    <n v="817"/>
    <n v="57063"/>
    <d v="2021-03-30T00:00:00"/>
    <d v="2021-04-16T00:00:00"/>
    <s v="Joella Tiddeman"/>
    <s v="Polygender"/>
    <n v="45"/>
    <s v="887 Goldner PlazaSuite 053"/>
    <n v="2166"/>
    <s v="Johnsonstad"/>
    <x v="1"/>
    <s v="Australia"/>
    <x v="4"/>
    <x v="2"/>
  </r>
  <r>
    <n v="454"/>
    <n v="100"/>
    <n v="392"/>
    <n v="119"/>
    <n v="3"/>
    <n v="357"/>
    <n v="1"/>
    <x v="0"/>
    <x v="32"/>
    <x v="2"/>
    <s v="orange"/>
    <n v="113"/>
    <n v="47"/>
    <n v="5311"/>
    <n v="817"/>
    <n v="57063"/>
    <d v="2021-03-30T00:00:00"/>
    <d v="2021-04-16T00:00:00"/>
    <s v="Joella Tiddeman"/>
    <s v="Polygender"/>
    <n v="45"/>
    <s v="887 Goldner PlazaSuite 053"/>
    <n v="2166"/>
    <s v="Johnsonstad"/>
    <x v="1"/>
    <s v="Australia"/>
    <x v="4"/>
    <x v="2"/>
  </r>
  <r>
    <n v="455"/>
    <n v="100"/>
    <n v="1242"/>
    <n v="112"/>
    <n v="1"/>
    <n v="112"/>
    <n v="1"/>
    <x v="2"/>
    <x v="25"/>
    <x v="2"/>
    <s v="green"/>
    <n v="91"/>
    <n v="47"/>
    <n v="4277"/>
    <n v="817"/>
    <n v="57063"/>
    <d v="2021-03-30T00:00:00"/>
    <d v="2021-04-16T00:00:00"/>
    <s v="Joella Tiddeman"/>
    <s v="Polygender"/>
    <n v="45"/>
    <s v="887 Goldner PlazaSuite 053"/>
    <n v="2166"/>
    <s v="Johnsonstad"/>
    <x v="1"/>
    <s v="Australia"/>
    <x v="4"/>
    <x v="2"/>
  </r>
  <r>
    <n v="456"/>
    <n v="101"/>
    <n v="643"/>
    <n v="93"/>
    <n v="3"/>
    <n v="279"/>
    <n v="1"/>
    <x v="1"/>
    <x v="14"/>
    <x v="0"/>
    <s v="yellow"/>
    <n v="115"/>
    <n v="53"/>
    <n v="6095"/>
    <n v="807"/>
    <n v="25174"/>
    <d v="2021-01-31T00:00:00"/>
    <d v="2021-02-27T00:00:00"/>
    <s v="Dena Banbrick"/>
    <s v="Polygender"/>
    <n v="26"/>
    <s v="80 Adam HillSuite 633"/>
    <n v="953"/>
    <s v="Tylershire"/>
    <x v="3"/>
    <s v="Australia"/>
    <x v="9"/>
    <x v="0"/>
  </r>
  <r>
    <n v="457"/>
    <n v="101"/>
    <n v="1216"/>
    <n v="105"/>
    <n v="1"/>
    <n v="105"/>
    <n v="1"/>
    <x v="2"/>
    <x v="7"/>
    <x v="1"/>
    <s v="indigo"/>
    <n v="90"/>
    <n v="41"/>
    <n v="3690"/>
    <n v="807"/>
    <n v="25174"/>
    <d v="2021-01-31T00:00:00"/>
    <d v="2021-02-27T00:00:00"/>
    <s v="Dena Banbrick"/>
    <s v="Polygender"/>
    <n v="26"/>
    <s v="80 Adam HillSuite 633"/>
    <n v="953"/>
    <s v="Tylershire"/>
    <x v="3"/>
    <s v="Australia"/>
    <x v="9"/>
    <x v="0"/>
  </r>
  <r>
    <n v="458"/>
    <n v="101"/>
    <n v="1113"/>
    <n v="115"/>
    <n v="1"/>
    <n v="115"/>
    <n v="1"/>
    <x v="2"/>
    <x v="6"/>
    <x v="0"/>
    <s v="indigo"/>
    <n v="99"/>
    <n v="63"/>
    <n v="6237"/>
    <n v="807"/>
    <n v="25174"/>
    <d v="2021-01-31T00:00:00"/>
    <d v="2021-02-27T00:00:00"/>
    <s v="Dena Banbrick"/>
    <s v="Polygender"/>
    <n v="26"/>
    <s v="80 Adam HillSuite 633"/>
    <n v="953"/>
    <s v="Tylershire"/>
    <x v="3"/>
    <s v="Australia"/>
    <x v="9"/>
    <x v="0"/>
  </r>
  <r>
    <n v="459"/>
    <n v="101"/>
    <n v="474"/>
    <n v="118"/>
    <n v="3"/>
    <n v="354"/>
    <n v="1"/>
    <x v="1"/>
    <x v="1"/>
    <x v="4"/>
    <s v="green"/>
    <n v="110"/>
    <n v="42"/>
    <n v="4620"/>
    <n v="807"/>
    <n v="25174"/>
    <d v="2021-01-31T00:00:00"/>
    <d v="2021-02-27T00:00:00"/>
    <s v="Dena Banbrick"/>
    <s v="Polygender"/>
    <n v="26"/>
    <s v="80 Adam HillSuite 633"/>
    <n v="953"/>
    <s v="Tylershire"/>
    <x v="3"/>
    <s v="Australia"/>
    <x v="9"/>
    <x v="0"/>
  </r>
  <r>
    <n v="460"/>
    <n v="101"/>
    <n v="1119"/>
    <n v="115"/>
    <n v="3"/>
    <n v="345"/>
    <n v="1"/>
    <x v="2"/>
    <x v="6"/>
    <x v="4"/>
    <s v="violet"/>
    <n v="99"/>
    <n v="64"/>
    <n v="6336"/>
    <n v="807"/>
    <n v="25174"/>
    <d v="2021-01-31T00:00:00"/>
    <d v="2021-02-27T00:00:00"/>
    <s v="Dena Banbrick"/>
    <s v="Polygender"/>
    <n v="26"/>
    <s v="80 Adam HillSuite 633"/>
    <n v="953"/>
    <s v="Tylershire"/>
    <x v="3"/>
    <s v="Australia"/>
    <x v="9"/>
    <x v="0"/>
  </r>
  <r>
    <n v="461"/>
    <n v="102"/>
    <n v="332"/>
    <n v="109"/>
    <n v="3"/>
    <n v="327"/>
    <n v="1"/>
    <x v="0"/>
    <x v="21"/>
    <x v="2"/>
    <s v="green"/>
    <n v="108"/>
    <n v="57"/>
    <n v="6156"/>
    <n v="846"/>
    <n v="41382"/>
    <d v="2021-05-07T00:00:00"/>
    <d v="2021-05-26T00:00:00"/>
    <s v="Isidore Bleasdille"/>
    <s v="Genderfluid"/>
    <n v="72"/>
    <s v="69 Michael PlazaApt. 659"/>
    <n v="6634"/>
    <s v="Davidtown"/>
    <x v="6"/>
    <s v="Australia"/>
    <x v="3"/>
    <x v="2"/>
  </r>
  <r>
    <n v="462"/>
    <n v="103"/>
    <n v="772"/>
    <n v="91"/>
    <n v="1"/>
    <n v="91"/>
    <n v="1"/>
    <x v="1"/>
    <x v="15"/>
    <x v="2"/>
    <s v="red"/>
    <n v="114"/>
    <n v="55"/>
    <n v="6270"/>
    <n v="209"/>
    <n v="49852"/>
    <d v="2021-06-16T00:00:00"/>
    <d v="2021-06-24T00:00:00"/>
    <s v="Lauryn Deport"/>
    <s v="Female"/>
    <n v="29"/>
    <s v="47 Green ParkwayApt. 868"/>
    <n v="8313"/>
    <s v="Bayermouth"/>
    <x v="0"/>
    <s v="Australia"/>
    <x v="7"/>
    <x v="1"/>
  </r>
  <r>
    <n v="463"/>
    <n v="103"/>
    <n v="756"/>
    <n v="109"/>
    <n v="3"/>
    <n v="327"/>
    <n v="1"/>
    <x v="1"/>
    <x v="12"/>
    <x v="1"/>
    <s v="blue"/>
    <n v="102"/>
    <n v="50"/>
    <n v="5100"/>
    <n v="209"/>
    <n v="49852"/>
    <d v="2021-06-16T00:00:00"/>
    <d v="2021-06-24T00:00:00"/>
    <s v="Lauryn Deport"/>
    <s v="Female"/>
    <n v="29"/>
    <s v="47 Green ParkwayApt. 868"/>
    <n v="8313"/>
    <s v="Bayermouth"/>
    <x v="0"/>
    <s v="Australia"/>
    <x v="7"/>
    <x v="1"/>
  </r>
  <r>
    <n v="464"/>
    <n v="103"/>
    <n v="159"/>
    <n v="91"/>
    <n v="1"/>
    <n v="91"/>
    <n v="1"/>
    <x v="0"/>
    <x v="8"/>
    <x v="4"/>
    <s v="green"/>
    <n v="116"/>
    <n v="51"/>
    <n v="5916"/>
    <n v="209"/>
    <n v="49852"/>
    <d v="2021-06-16T00:00:00"/>
    <d v="2021-06-24T00:00:00"/>
    <s v="Lauryn Deport"/>
    <s v="Female"/>
    <n v="29"/>
    <s v="47 Green ParkwayApt. 868"/>
    <n v="8313"/>
    <s v="Bayermouth"/>
    <x v="0"/>
    <s v="Australia"/>
    <x v="7"/>
    <x v="1"/>
  </r>
  <r>
    <n v="465"/>
    <n v="103"/>
    <n v="663"/>
    <n v="93"/>
    <n v="3"/>
    <n v="279"/>
    <n v="1"/>
    <x v="1"/>
    <x v="14"/>
    <x v="0"/>
    <s v="violet"/>
    <n v="115"/>
    <n v="80"/>
    <n v="9200"/>
    <n v="209"/>
    <n v="49852"/>
    <d v="2021-06-16T00:00:00"/>
    <d v="2021-06-24T00:00:00"/>
    <s v="Lauryn Deport"/>
    <s v="Female"/>
    <n v="29"/>
    <s v="47 Green ParkwayApt. 868"/>
    <n v="8313"/>
    <s v="Bayermouth"/>
    <x v="0"/>
    <s v="Australia"/>
    <x v="7"/>
    <x v="1"/>
  </r>
  <r>
    <n v="466"/>
    <n v="103"/>
    <n v="740"/>
    <n v="109"/>
    <n v="3"/>
    <n v="327"/>
    <n v="1"/>
    <x v="1"/>
    <x v="12"/>
    <x v="3"/>
    <s v="orange"/>
    <n v="102"/>
    <n v="78"/>
    <n v="7956"/>
    <n v="209"/>
    <n v="49852"/>
    <d v="2021-06-16T00:00:00"/>
    <d v="2021-06-24T00:00:00"/>
    <s v="Lauryn Deport"/>
    <s v="Female"/>
    <n v="29"/>
    <s v="47 Green ParkwayApt. 868"/>
    <n v="8313"/>
    <s v="Bayermouth"/>
    <x v="0"/>
    <s v="Australia"/>
    <x v="7"/>
    <x v="1"/>
  </r>
  <r>
    <n v="467"/>
    <n v="103"/>
    <n v="549"/>
    <n v="98"/>
    <n v="2"/>
    <n v="196"/>
    <n v="1"/>
    <x v="1"/>
    <x v="33"/>
    <x v="4"/>
    <s v="blue"/>
    <n v="113"/>
    <n v="67"/>
    <n v="7571"/>
    <n v="209"/>
    <n v="49852"/>
    <d v="2021-06-16T00:00:00"/>
    <d v="2021-06-24T00:00:00"/>
    <s v="Lauryn Deport"/>
    <s v="Female"/>
    <n v="29"/>
    <s v="47 Green ParkwayApt. 868"/>
    <n v="8313"/>
    <s v="Bayermouth"/>
    <x v="0"/>
    <s v="Australia"/>
    <x v="7"/>
    <x v="1"/>
  </r>
  <r>
    <n v="468"/>
    <n v="103"/>
    <n v="9"/>
    <n v="96"/>
    <n v="2"/>
    <n v="192"/>
    <n v="1"/>
    <x v="0"/>
    <x v="2"/>
    <x v="4"/>
    <s v="orange"/>
    <n v="114"/>
    <n v="43"/>
    <n v="4902"/>
    <n v="209"/>
    <n v="49852"/>
    <d v="2021-06-16T00:00:00"/>
    <d v="2021-06-24T00:00:00"/>
    <s v="Lauryn Deport"/>
    <s v="Female"/>
    <n v="29"/>
    <s v="47 Green ParkwayApt. 868"/>
    <n v="8313"/>
    <s v="Bayermouth"/>
    <x v="0"/>
    <s v="Australia"/>
    <x v="7"/>
    <x v="1"/>
  </r>
  <r>
    <n v="469"/>
    <n v="103"/>
    <n v="78"/>
    <n v="118"/>
    <n v="3"/>
    <n v="354"/>
    <n v="1"/>
    <x v="0"/>
    <x v="24"/>
    <x v="0"/>
    <s v="orange"/>
    <n v="96"/>
    <n v="59"/>
    <n v="5664"/>
    <n v="209"/>
    <n v="49852"/>
    <d v="2021-06-16T00:00:00"/>
    <d v="2021-06-24T00:00:00"/>
    <s v="Lauryn Deport"/>
    <s v="Female"/>
    <n v="29"/>
    <s v="47 Green ParkwayApt. 868"/>
    <n v="8313"/>
    <s v="Bayermouth"/>
    <x v="0"/>
    <s v="Australia"/>
    <x v="7"/>
    <x v="1"/>
  </r>
  <r>
    <n v="470"/>
    <n v="104"/>
    <n v="1182"/>
    <n v="99"/>
    <n v="1"/>
    <n v="99"/>
    <n v="1"/>
    <x v="2"/>
    <x v="9"/>
    <x v="2"/>
    <s v="indigo"/>
    <n v="98"/>
    <n v="61"/>
    <n v="5978"/>
    <n v="366"/>
    <n v="11454"/>
    <d v="2021-06-05T00:00:00"/>
    <d v="2021-06-23T00:00:00"/>
    <s v="Geraldine Naulty"/>
    <s v="Agender"/>
    <n v="64"/>
    <s v="491 Fisher IslandSuite 745"/>
    <n v="1110"/>
    <s v="Youngview"/>
    <x v="6"/>
    <s v="Australia"/>
    <x v="7"/>
    <x v="2"/>
  </r>
  <r>
    <n v="471"/>
    <n v="104"/>
    <n v="67"/>
    <n v="104"/>
    <n v="3"/>
    <n v="312"/>
    <n v="1"/>
    <x v="0"/>
    <x v="10"/>
    <x v="2"/>
    <s v="violet"/>
    <n v="119"/>
    <n v="41"/>
    <n v="4879"/>
    <n v="366"/>
    <n v="11454"/>
    <d v="2021-06-05T00:00:00"/>
    <d v="2021-06-23T00:00:00"/>
    <s v="Geraldine Naulty"/>
    <s v="Agender"/>
    <n v="64"/>
    <s v="491 Fisher IslandSuite 745"/>
    <n v="1110"/>
    <s v="Youngview"/>
    <x v="6"/>
    <s v="Australia"/>
    <x v="7"/>
    <x v="2"/>
  </r>
  <r>
    <n v="472"/>
    <n v="104"/>
    <n v="1066"/>
    <n v="93"/>
    <n v="1"/>
    <n v="93"/>
    <n v="1"/>
    <x v="2"/>
    <x v="20"/>
    <x v="1"/>
    <s v="green"/>
    <n v="94"/>
    <n v="76"/>
    <n v="7144"/>
    <n v="366"/>
    <n v="11454"/>
    <d v="2021-06-05T00:00:00"/>
    <d v="2021-06-23T00:00:00"/>
    <s v="Geraldine Naulty"/>
    <s v="Agender"/>
    <n v="64"/>
    <s v="491 Fisher IslandSuite 745"/>
    <n v="1110"/>
    <s v="Youngview"/>
    <x v="6"/>
    <s v="Australia"/>
    <x v="7"/>
    <x v="2"/>
  </r>
  <r>
    <n v="473"/>
    <n v="104"/>
    <n v="927"/>
    <n v="96"/>
    <n v="3"/>
    <n v="288"/>
    <n v="1"/>
    <x v="2"/>
    <x v="5"/>
    <x v="2"/>
    <s v="green"/>
    <n v="104"/>
    <n v="52"/>
    <n v="5408"/>
    <n v="366"/>
    <n v="11454"/>
    <d v="2021-06-05T00:00:00"/>
    <d v="2021-06-23T00:00:00"/>
    <s v="Geraldine Naulty"/>
    <s v="Agender"/>
    <n v="64"/>
    <s v="491 Fisher IslandSuite 745"/>
    <n v="1110"/>
    <s v="Youngview"/>
    <x v="6"/>
    <s v="Australia"/>
    <x v="7"/>
    <x v="2"/>
  </r>
  <r>
    <n v="474"/>
    <n v="104"/>
    <n v="385"/>
    <n v="119"/>
    <n v="1"/>
    <n v="119"/>
    <n v="1"/>
    <x v="0"/>
    <x v="32"/>
    <x v="3"/>
    <s v="red"/>
    <n v="113"/>
    <n v="49"/>
    <n v="5537"/>
    <n v="366"/>
    <n v="11454"/>
    <d v="2021-06-05T00:00:00"/>
    <d v="2021-06-23T00:00:00"/>
    <s v="Geraldine Naulty"/>
    <s v="Agender"/>
    <n v="64"/>
    <s v="491 Fisher IslandSuite 745"/>
    <n v="1110"/>
    <s v="Youngview"/>
    <x v="6"/>
    <s v="Australia"/>
    <x v="7"/>
    <x v="2"/>
  </r>
  <r>
    <n v="475"/>
    <n v="104"/>
    <n v="1098"/>
    <n v="115"/>
    <n v="2"/>
    <n v="230"/>
    <n v="1"/>
    <x v="2"/>
    <x v="6"/>
    <x v="0"/>
    <s v="yellow"/>
    <n v="99"/>
    <n v="60"/>
    <n v="5940"/>
    <n v="366"/>
    <n v="11454"/>
    <d v="2021-06-05T00:00:00"/>
    <d v="2021-06-23T00:00:00"/>
    <s v="Geraldine Naulty"/>
    <s v="Agender"/>
    <n v="64"/>
    <s v="491 Fisher IslandSuite 745"/>
    <n v="1110"/>
    <s v="Youngview"/>
    <x v="6"/>
    <s v="Australia"/>
    <x v="7"/>
    <x v="2"/>
  </r>
  <r>
    <n v="476"/>
    <n v="105"/>
    <n v="269"/>
    <n v="95"/>
    <n v="2"/>
    <n v="190"/>
    <n v="1"/>
    <x v="0"/>
    <x v="17"/>
    <x v="4"/>
    <s v="blue"/>
    <n v="117"/>
    <n v="70"/>
    <n v="8190"/>
    <n v="456"/>
    <n v="46013"/>
    <d v="2021-06-25T00:00:00"/>
    <d v="2021-07-14T00:00:00"/>
    <s v="Joelynn Remington"/>
    <s v="Agender"/>
    <n v="33"/>
    <s v="94 Archie CourtSuite 659"/>
    <n v="2010"/>
    <s v="West Lachlan"/>
    <x v="3"/>
    <s v="Australia"/>
    <x v="7"/>
    <x v="2"/>
  </r>
  <r>
    <n v="477"/>
    <n v="105"/>
    <n v="929"/>
    <n v="96"/>
    <n v="1"/>
    <n v="96"/>
    <n v="1"/>
    <x v="2"/>
    <x v="5"/>
    <x v="4"/>
    <s v="green"/>
    <n v="104"/>
    <n v="49"/>
    <n v="5096"/>
    <n v="456"/>
    <n v="46013"/>
    <d v="2021-06-25T00:00:00"/>
    <d v="2021-07-14T00:00:00"/>
    <s v="Joelynn Remington"/>
    <s v="Agender"/>
    <n v="33"/>
    <s v="94 Archie CourtSuite 659"/>
    <n v="2010"/>
    <s v="West Lachlan"/>
    <x v="3"/>
    <s v="Australia"/>
    <x v="7"/>
    <x v="2"/>
  </r>
  <r>
    <n v="478"/>
    <n v="106"/>
    <n v="639"/>
    <n v="93"/>
    <n v="2"/>
    <n v="186"/>
    <n v="1"/>
    <x v="1"/>
    <x v="14"/>
    <x v="4"/>
    <s v="orange"/>
    <n v="115"/>
    <n v="46"/>
    <n v="5290"/>
    <n v="573"/>
    <n v="12033"/>
    <d v="2021-03-09T00:00:00"/>
    <d v="2021-03-28T00:00:00"/>
    <s v="Atlante Dissman"/>
    <s v="Male"/>
    <n v="37"/>
    <s v="80 Charles CircuitSuite 023"/>
    <n v="7541"/>
    <s v="Abbeyshire"/>
    <x v="0"/>
    <s v="Australia"/>
    <x v="4"/>
    <x v="2"/>
  </r>
  <r>
    <n v="479"/>
    <n v="106"/>
    <n v="1069"/>
    <n v="93"/>
    <n v="3"/>
    <n v="279"/>
    <n v="1"/>
    <x v="2"/>
    <x v="20"/>
    <x v="4"/>
    <s v="green"/>
    <n v="94"/>
    <n v="56"/>
    <n v="5264"/>
    <n v="573"/>
    <n v="12033"/>
    <d v="2021-03-09T00:00:00"/>
    <d v="2021-03-28T00:00:00"/>
    <s v="Atlante Dissman"/>
    <s v="Male"/>
    <n v="37"/>
    <s v="80 Charles CircuitSuite 023"/>
    <n v="7541"/>
    <s v="Abbeyshire"/>
    <x v="0"/>
    <s v="Australia"/>
    <x v="4"/>
    <x v="2"/>
  </r>
  <r>
    <n v="480"/>
    <n v="106"/>
    <n v="1105"/>
    <n v="115"/>
    <n v="3"/>
    <n v="345"/>
    <n v="1"/>
    <x v="2"/>
    <x v="6"/>
    <x v="3"/>
    <s v="blue"/>
    <n v="99"/>
    <n v="47"/>
    <n v="4653"/>
    <n v="573"/>
    <n v="12033"/>
    <d v="2021-03-09T00:00:00"/>
    <d v="2021-03-28T00:00:00"/>
    <s v="Atlante Dissman"/>
    <s v="Male"/>
    <n v="37"/>
    <s v="80 Charles CircuitSuite 023"/>
    <n v="7541"/>
    <s v="Abbeyshire"/>
    <x v="0"/>
    <s v="Australia"/>
    <x v="4"/>
    <x v="2"/>
  </r>
  <r>
    <n v="481"/>
    <n v="107"/>
    <n v="39"/>
    <n v="104"/>
    <n v="2"/>
    <n v="208"/>
    <n v="1"/>
    <x v="0"/>
    <x v="10"/>
    <x v="4"/>
    <s v="red"/>
    <n v="119"/>
    <n v="47"/>
    <n v="5593"/>
    <n v="127"/>
    <n v="58760"/>
    <d v="2021-01-11T00:00:00"/>
    <d v="2021-02-03T00:00:00"/>
    <s v="Merl Gayforth"/>
    <s v="Genderfluid"/>
    <n v="30"/>
    <s v="769 Gibson TrailApt. 359"/>
    <n v="3708"/>
    <s v="South Adam"/>
    <x v="2"/>
    <s v="Australia"/>
    <x v="9"/>
    <x v="0"/>
  </r>
  <r>
    <n v="482"/>
    <n v="107"/>
    <n v="388"/>
    <n v="119"/>
    <n v="1"/>
    <n v="119"/>
    <n v="1"/>
    <x v="0"/>
    <x v="32"/>
    <x v="0"/>
    <s v="red"/>
    <n v="113"/>
    <n v="78"/>
    <n v="8814"/>
    <n v="127"/>
    <n v="58760"/>
    <d v="2021-01-11T00:00:00"/>
    <d v="2021-02-03T00:00:00"/>
    <s v="Merl Gayforth"/>
    <s v="Genderfluid"/>
    <n v="30"/>
    <s v="769 Gibson TrailApt. 359"/>
    <n v="3708"/>
    <s v="South Adam"/>
    <x v="2"/>
    <s v="Australia"/>
    <x v="9"/>
    <x v="0"/>
  </r>
  <r>
    <n v="483"/>
    <n v="107"/>
    <n v="349"/>
    <n v="109"/>
    <n v="2"/>
    <n v="218"/>
    <n v="1"/>
    <x v="0"/>
    <x v="21"/>
    <x v="4"/>
    <s v="violet"/>
    <n v="108"/>
    <n v="71"/>
    <n v="7668"/>
    <n v="127"/>
    <n v="58760"/>
    <d v="2021-01-11T00:00:00"/>
    <d v="2021-02-03T00:00:00"/>
    <s v="Merl Gayforth"/>
    <s v="Genderfluid"/>
    <n v="30"/>
    <s v="769 Gibson TrailApt. 359"/>
    <n v="3708"/>
    <s v="South Adam"/>
    <x v="2"/>
    <s v="Australia"/>
    <x v="9"/>
    <x v="0"/>
  </r>
  <r>
    <n v="484"/>
    <n v="107"/>
    <n v="203"/>
    <n v="98"/>
    <n v="3"/>
    <n v="294"/>
    <n v="1"/>
    <x v="0"/>
    <x v="18"/>
    <x v="0"/>
    <s v="indigo"/>
    <n v="112"/>
    <n v="72"/>
    <n v="8064"/>
    <n v="127"/>
    <n v="58760"/>
    <d v="2021-01-11T00:00:00"/>
    <d v="2021-02-03T00:00:00"/>
    <s v="Merl Gayforth"/>
    <s v="Genderfluid"/>
    <n v="30"/>
    <s v="769 Gibson TrailApt. 359"/>
    <n v="3708"/>
    <s v="South Adam"/>
    <x v="2"/>
    <s v="Australia"/>
    <x v="9"/>
    <x v="0"/>
  </r>
  <r>
    <n v="485"/>
    <n v="107"/>
    <n v="882"/>
    <n v="94"/>
    <n v="1"/>
    <n v="94"/>
    <n v="1"/>
    <x v="2"/>
    <x v="23"/>
    <x v="2"/>
    <s v="orange"/>
    <n v="113"/>
    <n v="53"/>
    <n v="5989"/>
    <n v="127"/>
    <n v="58760"/>
    <d v="2021-01-11T00:00:00"/>
    <d v="2021-02-03T00:00:00"/>
    <s v="Merl Gayforth"/>
    <s v="Genderfluid"/>
    <n v="30"/>
    <s v="769 Gibson TrailApt. 359"/>
    <n v="3708"/>
    <s v="South Adam"/>
    <x v="2"/>
    <s v="Australia"/>
    <x v="9"/>
    <x v="0"/>
  </r>
  <r>
    <n v="486"/>
    <n v="107"/>
    <n v="242"/>
    <n v="106"/>
    <n v="2"/>
    <n v="212"/>
    <n v="1"/>
    <x v="0"/>
    <x v="0"/>
    <x v="2"/>
    <s v="violet"/>
    <n v="105"/>
    <n v="72"/>
    <n v="7560"/>
    <n v="127"/>
    <n v="58760"/>
    <d v="2021-01-11T00:00:00"/>
    <d v="2021-02-03T00:00:00"/>
    <s v="Merl Gayforth"/>
    <s v="Genderfluid"/>
    <n v="30"/>
    <s v="769 Gibson TrailApt. 359"/>
    <n v="3708"/>
    <s v="South Adam"/>
    <x v="2"/>
    <s v="Australia"/>
    <x v="9"/>
    <x v="0"/>
  </r>
  <r>
    <n v="487"/>
    <n v="108"/>
    <n v="707"/>
    <n v="119"/>
    <n v="3"/>
    <n v="357"/>
    <n v="1"/>
    <x v="1"/>
    <x v="19"/>
    <x v="2"/>
    <s v="orange"/>
    <n v="112"/>
    <n v="43"/>
    <n v="4816"/>
    <n v="935"/>
    <n v="52439"/>
    <d v="2021-03-07T00:00:00"/>
    <d v="2021-03-28T00:00:00"/>
    <s v="Pen Andrzejczak"/>
    <s v="Male"/>
    <n v="30"/>
    <s v="09 Baumbach LoopSuite 059"/>
    <n v="2273"/>
    <s v="Lake Oliverberg"/>
    <x v="4"/>
    <s v="Australia"/>
    <x v="4"/>
    <x v="0"/>
  </r>
  <r>
    <n v="488"/>
    <n v="108"/>
    <n v="155"/>
    <n v="91"/>
    <n v="3"/>
    <n v="273"/>
    <n v="1"/>
    <x v="0"/>
    <x v="8"/>
    <x v="3"/>
    <s v="green"/>
    <n v="116"/>
    <n v="49"/>
    <n v="5684"/>
    <n v="935"/>
    <n v="52439"/>
    <d v="2021-03-07T00:00:00"/>
    <d v="2021-03-28T00:00:00"/>
    <s v="Pen Andrzejczak"/>
    <s v="Male"/>
    <n v="30"/>
    <s v="09 Baumbach LoopSuite 059"/>
    <n v="2273"/>
    <s v="Lake Oliverberg"/>
    <x v="4"/>
    <s v="Australia"/>
    <x v="4"/>
    <x v="0"/>
  </r>
  <r>
    <n v="489"/>
    <n v="108"/>
    <n v="1193"/>
    <n v="105"/>
    <n v="3"/>
    <n v="315"/>
    <n v="1"/>
    <x v="2"/>
    <x v="7"/>
    <x v="0"/>
    <s v="red"/>
    <n v="90"/>
    <n v="70"/>
    <n v="6300"/>
    <n v="935"/>
    <n v="52439"/>
    <d v="2021-03-07T00:00:00"/>
    <d v="2021-03-28T00:00:00"/>
    <s v="Pen Andrzejczak"/>
    <s v="Male"/>
    <n v="30"/>
    <s v="09 Baumbach LoopSuite 059"/>
    <n v="2273"/>
    <s v="Lake Oliverberg"/>
    <x v="4"/>
    <s v="Australia"/>
    <x v="4"/>
    <x v="0"/>
  </r>
  <r>
    <n v="490"/>
    <n v="108"/>
    <n v="505"/>
    <n v="102"/>
    <n v="1"/>
    <n v="102"/>
    <n v="1"/>
    <x v="1"/>
    <x v="31"/>
    <x v="3"/>
    <s v="green"/>
    <n v="109"/>
    <n v="57"/>
    <n v="6213"/>
    <n v="935"/>
    <n v="52439"/>
    <d v="2021-03-07T00:00:00"/>
    <d v="2021-03-28T00:00:00"/>
    <s v="Pen Andrzejczak"/>
    <s v="Male"/>
    <n v="30"/>
    <s v="09 Baumbach LoopSuite 059"/>
    <n v="2273"/>
    <s v="Lake Oliverberg"/>
    <x v="4"/>
    <s v="Australia"/>
    <x v="4"/>
    <x v="0"/>
  </r>
  <r>
    <n v="491"/>
    <n v="108"/>
    <n v="1214"/>
    <n v="105"/>
    <n v="3"/>
    <n v="315"/>
    <n v="1"/>
    <x v="2"/>
    <x v="7"/>
    <x v="4"/>
    <s v="blue"/>
    <n v="90"/>
    <n v="55"/>
    <n v="4950"/>
    <n v="935"/>
    <n v="52439"/>
    <d v="2021-03-07T00:00:00"/>
    <d v="2021-03-28T00:00:00"/>
    <s v="Pen Andrzejczak"/>
    <s v="Male"/>
    <n v="30"/>
    <s v="09 Baumbach LoopSuite 059"/>
    <n v="2273"/>
    <s v="Lake Oliverberg"/>
    <x v="4"/>
    <s v="Australia"/>
    <x v="4"/>
    <x v="0"/>
  </r>
  <r>
    <n v="492"/>
    <n v="108"/>
    <n v="685"/>
    <n v="113"/>
    <n v="2"/>
    <n v="226"/>
    <n v="1"/>
    <x v="1"/>
    <x v="4"/>
    <x v="3"/>
    <s v="blue"/>
    <n v="119"/>
    <n v="67"/>
    <n v="7973"/>
    <n v="935"/>
    <n v="52439"/>
    <d v="2021-03-07T00:00:00"/>
    <d v="2021-03-28T00:00:00"/>
    <s v="Pen Andrzejczak"/>
    <s v="Male"/>
    <n v="30"/>
    <s v="09 Baumbach LoopSuite 059"/>
    <n v="2273"/>
    <s v="Lake Oliverberg"/>
    <x v="4"/>
    <s v="Australia"/>
    <x v="4"/>
    <x v="0"/>
  </r>
  <r>
    <n v="493"/>
    <n v="108"/>
    <n v="555"/>
    <n v="98"/>
    <n v="2"/>
    <n v="196"/>
    <n v="1"/>
    <x v="1"/>
    <x v="33"/>
    <x v="3"/>
    <s v="violet"/>
    <n v="113"/>
    <n v="70"/>
    <n v="7910"/>
    <n v="935"/>
    <n v="52439"/>
    <d v="2021-03-07T00:00:00"/>
    <d v="2021-03-28T00:00:00"/>
    <s v="Pen Andrzejczak"/>
    <s v="Male"/>
    <n v="30"/>
    <s v="09 Baumbach LoopSuite 059"/>
    <n v="2273"/>
    <s v="Lake Oliverberg"/>
    <x v="4"/>
    <s v="Australia"/>
    <x v="4"/>
    <x v="0"/>
  </r>
  <r>
    <n v="494"/>
    <n v="108"/>
    <n v="394"/>
    <n v="119"/>
    <n v="3"/>
    <n v="357"/>
    <n v="1"/>
    <x v="0"/>
    <x v="32"/>
    <x v="4"/>
    <s v="orange"/>
    <n v="113"/>
    <n v="53"/>
    <n v="5989"/>
    <n v="935"/>
    <n v="52439"/>
    <d v="2021-03-07T00:00:00"/>
    <d v="2021-03-28T00:00:00"/>
    <s v="Pen Andrzejczak"/>
    <s v="Male"/>
    <n v="30"/>
    <s v="09 Baumbach LoopSuite 059"/>
    <n v="2273"/>
    <s v="Lake Oliverberg"/>
    <x v="4"/>
    <s v="Australia"/>
    <x v="4"/>
    <x v="0"/>
  </r>
  <r>
    <n v="495"/>
    <n v="109"/>
    <n v="248"/>
    <n v="95"/>
    <n v="3"/>
    <n v="285"/>
    <n v="1"/>
    <x v="0"/>
    <x v="17"/>
    <x v="0"/>
    <s v="red"/>
    <n v="117"/>
    <n v="72"/>
    <n v="8424"/>
    <n v="554"/>
    <n v="12707"/>
    <d v="2021-04-06T00:00:00"/>
    <d v="2021-04-29T00:00:00"/>
    <s v="Lisetta Griffin"/>
    <s v="Non-binary"/>
    <n v="56"/>
    <s v="821 Isabella JunctionApt. 238"/>
    <n v="1928"/>
    <s v="New Benjaminborough"/>
    <x v="1"/>
    <s v="Australia"/>
    <x v="6"/>
    <x v="0"/>
  </r>
  <r>
    <n v="496"/>
    <n v="109"/>
    <n v="1108"/>
    <n v="115"/>
    <n v="2"/>
    <n v="230"/>
    <n v="1"/>
    <x v="2"/>
    <x v="6"/>
    <x v="0"/>
    <s v="blue"/>
    <n v="99"/>
    <n v="45"/>
    <n v="4455"/>
    <n v="554"/>
    <n v="12707"/>
    <d v="2021-04-06T00:00:00"/>
    <d v="2021-04-29T00:00:00"/>
    <s v="Lisetta Griffin"/>
    <s v="Non-binary"/>
    <n v="56"/>
    <s v="821 Isabella JunctionApt. 238"/>
    <n v="1928"/>
    <s v="New Benjaminborough"/>
    <x v="1"/>
    <s v="Australia"/>
    <x v="6"/>
    <x v="0"/>
  </r>
  <r>
    <n v="497"/>
    <n v="109"/>
    <n v="1072"/>
    <n v="93"/>
    <n v="1"/>
    <n v="93"/>
    <n v="1"/>
    <x v="2"/>
    <x v="20"/>
    <x v="2"/>
    <s v="blue"/>
    <n v="94"/>
    <n v="78"/>
    <n v="7332"/>
    <n v="554"/>
    <n v="12707"/>
    <d v="2021-04-06T00:00:00"/>
    <d v="2021-04-29T00:00:00"/>
    <s v="Lisetta Griffin"/>
    <s v="Non-binary"/>
    <n v="56"/>
    <s v="821 Isabella JunctionApt. 238"/>
    <n v="1928"/>
    <s v="New Benjaminborough"/>
    <x v="1"/>
    <s v="Australia"/>
    <x v="6"/>
    <x v="0"/>
  </r>
  <r>
    <n v="498"/>
    <n v="109"/>
    <n v="586"/>
    <n v="100"/>
    <n v="1"/>
    <n v="100"/>
    <n v="1"/>
    <x v="1"/>
    <x v="29"/>
    <x v="1"/>
    <s v="indigo"/>
    <n v="90"/>
    <n v="41"/>
    <n v="3690"/>
    <n v="554"/>
    <n v="12707"/>
    <d v="2021-04-06T00:00:00"/>
    <d v="2021-04-29T00:00:00"/>
    <s v="Lisetta Griffin"/>
    <s v="Non-binary"/>
    <n v="56"/>
    <s v="821 Isabella JunctionApt. 238"/>
    <n v="1928"/>
    <s v="New Benjaminborough"/>
    <x v="1"/>
    <s v="Australia"/>
    <x v="6"/>
    <x v="0"/>
  </r>
  <r>
    <n v="499"/>
    <n v="110"/>
    <n v="687"/>
    <n v="113"/>
    <n v="2"/>
    <n v="226"/>
    <n v="1"/>
    <x v="1"/>
    <x v="4"/>
    <x v="2"/>
    <s v="blue"/>
    <n v="119"/>
    <n v="54"/>
    <n v="6426"/>
    <n v="607"/>
    <n v="15385"/>
    <d v="2021-09-02T00:00:00"/>
    <d v="2021-09-06T00:00:00"/>
    <s v="Angie O Mullen"/>
    <s v="Male"/>
    <n v="42"/>
    <s v="8397 Davis CrescentApt. 905"/>
    <n v="8092"/>
    <s v="North Gracetown"/>
    <x v="5"/>
    <s v="Australia"/>
    <x v="5"/>
    <x v="1"/>
  </r>
  <r>
    <n v="500"/>
    <n v="110"/>
    <n v="818"/>
    <n v="117"/>
    <n v="1"/>
    <n v="117"/>
    <n v="1"/>
    <x v="1"/>
    <x v="13"/>
    <x v="0"/>
    <s v="yellow"/>
    <n v="95"/>
    <n v="58"/>
    <n v="5510"/>
    <n v="607"/>
    <n v="15385"/>
    <d v="2021-09-02T00:00:00"/>
    <d v="2021-09-06T00:00:00"/>
    <s v="Angie O Mullen"/>
    <s v="Male"/>
    <n v="42"/>
    <s v="8397 Davis CrescentApt. 905"/>
    <n v="8092"/>
    <s v="North Gracetown"/>
    <x v="5"/>
    <s v="Australia"/>
    <x v="5"/>
    <x v="1"/>
  </r>
  <r>
    <n v="501"/>
    <n v="110"/>
    <n v="891"/>
    <n v="94"/>
    <n v="1"/>
    <n v="94"/>
    <n v="1"/>
    <x v="2"/>
    <x v="23"/>
    <x v="1"/>
    <s v="green"/>
    <n v="113"/>
    <n v="78"/>
    <n v="8814"/>
    <n v="607"/>
    <n v="15385"/>
    <d v="2021-09-02T00:00:00"/>
    <d v="2021-09-06T00:00:00"/>
    <s v="Angie O Mullen"/>
    <s v="Male"/>
    <n v="42"/>
    <s v="8397 Davis CrescentApt. 905"/>
    <n v="8092"/>
    <s v="North Gracetown"/>
    <x v="5"/>
    <s v="Australia"/>
    <x v="5"/>
    <x v="1"/>
  </r>
  <r>
    <n v="502"/>
    <n v="110"/>
    <n v="1144"/>
    <n v="102"/>
    <n v="1"/>
    <n v="102"/>
    <n v="1"/>
    <x v="2"/>
    <x v="34"/>
    <x v="4"/>
    <s v="blue"/>
    <n v="106"/>
    <n v="57"/>
    <n v="6042"/>
    <n v="607"/>
    <n v="15385"/>
    <d v="2021-09-02T00:00:00"/>
    <d v="2021-09-06T00:00:00"/>
    <s v="Angie O Mullen"/>
    <s v="Male"/>
    <n v="42"/>
    <s v="8397 Davis CrescentApt. 905"/>
    <n v="8092"/>
    <s v="North Gracetown"/>
    <x v="5"/>
    <s v="Australia"/>
    <x v="5"/>
    <x v="1"/>
  </r>
  <r>
    <n v="503"/>
    <n v="110"/>
    <n v="647"/>
    <n v="93"/>
    <n v="3"/>
    <n v="279"/>
    <n v="1"/>
    <x v="1"/>
    <x v="14"/>
    <x v="2"/>
    <s v="green"/>
    <n v="115"/>
    <n v="63"/>
    <n v="7245"/>
    <n v="607"/>
    <n v="15385"/>
    <d v="2021-09-02T00:00:00"/>
    <d v="2021-09-06T00:00:00"/>
    <s v="Angie O Mullen"/>
    <s v="Male"/>
    <n v="42"/>
    <s v="8397 Davis CrescentApt. 905"/>
    <n v="8092"/>
    <s v="North Gracetown"/>
    <x v="5"/>
    <s v="Australia"/>
    <x v="5"/>
    <x v="1"/>
  </r>
  <r>
    <n v="504"/>
    <n v="111"/>
    <n v="306"/>
    <n v="105"/>
    <n v="1"/>
    <n v="105"/>
    <n v="1"/>
    <x v="0"/>
    <x v="26"/>
    <x v="1"/>
    <s v="indigo"/>
    <n v="93"/>
    <n v="41"/>
    <n v="3813"/>
    <n v="794"/>
    <n v="34096"/>
    <d v="2021-03-30T00:00:00"/>
    <d v="2021-04-14T00:00:00"/>
    <s v="Elizabet Pippin"/>
    <s v="Non-binary"/>
    <n v="72"/>
    <s v="14 Clark PlazaSuite 716"/>
    <n v="9751"/>
    <s v="Port Anna"/>
    <x v="0"/>
    <s v="Australia"/>
    <x v="4"/>
    <x v="2"/>
  </r>
  <r>
    <n v="505"/>
    <n v="111"/>
    <n v="186"/>
    <n v="98"/>
    <n v="1"/>
    <n v="98"/>
    <n v="1"/>
    <x v="0"/>
    <x v="18"/>
    <x v="1"/>
    <s v="yellow"/>
    <n v="112"/>
    <n v="66"/>
    <n v="7392"/>
    <n v="794"/>
    <n v="34096"/>
    <d v="2021-03-30T00:00:00"/>
    <d v="2021-04-14T00:00:00"/>
    <s v="Elizabet Pippin"/>
    <s v="Non-binary"/>
    <n v="72"/>
    <s v="14 Clark PlazaSuite 716"/>
    <n v="9751"/>
    <s v="Port Anna"/>
    <x v="0"/>
    <s v="Australia"/>
    <x v="4"/>
    <x v="2"/>
  </r>
  <r>
    <n v="506"/>
    <n v="111"/>
    <n v="1056"/>
    <n v="93"/>
    <n v="2"/>
    <n v="186"/>
    <n v="1"/>
    <x v="2"/>
    <x v="20"/>
    <x v="1"/>
    <s v="orange"/>
    <n v="94"/>
    <n v="43"/>
    <n v="4042"/>
    <n v="794"/>
    <n v="34096"/>
    <d v="2021-03-30T00:00:00"/>
    <d v="2021-04-14T00:00:00"/>
    <s v="Elizabet Pippin"/>
    <s v="Non-binary"/>
    <n v="72"/>
    <s v="14 Clark PlazaSuite 716"/>
    <n v="9751"/>
    <s v="Port Anna"/>
    <x v="0"/>
    <s v="Australia"/>
    <x v="4"/>
    <x v="2"/>
  </r>
  <r>
    <n v="507"/>
    <n v="111"/>
    <n v="1031"/>
    <n v="90"/>
    <n v="3"/>
    <n v="270"/>
    <n v="1"/>
    <x v="2"/>
    <x v="11"/>
    <x v="1"/>
    <s v="green"/>
    <n v="95"/>
    <n v="51"/>
    <n v="4845"/>
    <n v="794"/>
    <n v="34096"/>
    <d v="2021-03-30T00:00:00"/>
    <d v="2021-04-14T00:00:00"/>
    <s v="Elizabet Pippin"/>
    <s v="Non-binary"/>
    <n v="72"/>
    <s v="14 Clark PlazaSuite 716"/>
    <n v="9751"/>
    <s v="Port Anna"/>
    <x v="0"/>
    <s v="Australia"/>
    <x v="4"/>
    <x v="2"/>
  </r>
  <r>
    <n v="508"/>
    <n v="111"/>
    <n v="660"/>
    <n v="93"/>
    <n v="3"/>
    <n v="279"/>
    <n v="1"/>
    <x v="1"/>
    <x v="14"/>
    <x v="3"/>
    <s v="violet"/>
    <n v="115"/>
    <n v="58"/>
    <n v="6670"/>
    <n v="794"/>
    <n v="34096"/>
    <d v="2021-03-30T00:00:00"/>
    <d v="2021-04-14T00:00:00"/>
    <s v="Elizabet Pippin"/>
    <s v="Non-binary"/>
    <n v="72"/>
    <s v="14 Clark PlazaSuite 716"/>
    <n v="9751"/>
    <s v="Port Anna"/>
    <x v="0"/>
    <s v="Australia"/>
    <x v="4"/>
    <x v="2"/>
  </r>
  <r>
    <n v="509"/>
    <n v="111"/>
    <n v="1091"/>
    <n v="115"/>
    <n v="1"/>
    <n v="115"/>
    <n v="1"/>
    <x v="2"/>
    <x v="6"/>
    <x v="1"/>
    <s v="orange"/>
    <n v="99"/>
    <n v="78"/>
    <n v="7722"/>
    <n v="794"/>
    <n v="34096"/>
    <d v="2021-03-30T00:00:00"/>
    <d v="2021-04-14T00:00:00"/>
    <s v="Elizabet Pippin"/>
    <s v="Non-binary"/>
    <n v="72"/>
    <s v="14 Clark PlazaSuite 716"/>
    <n v="9751"/>
    <s v="Port Anna"/>
    <x v="0"/>
    <s v="Australia"/>
    <x v="4"/>
    <x v="2"/>
  </r>
  <r>
    <n v="510"/>
    <n v="112"/>
    <n v="401"/>
    <n v="119"/>
    <n v="2"/>
    <n v="238"/>
    <n v="1"/>
    <x v="0"/>
    <x v="32"/>
    <x v="1"/>
    <s v="green"/>
    <n v="113"/>
    <n v="72"/>
    <n v="8136"/>
    <n v="75"/>
    <n v="46956"/>
    <d v="2021-02-04T00:00:00"/>
    <d v="2021-02-17T00:00:00"/>
    <s v="Katinka Currier"/>
    <s v="Non-binary"/>
    <n v="75"/>
    <s v="96 Caitlin HillSuite 366"/>
    <n v="9777"/>
    <s v="Smythland"/>
    <x v="0"/>
    <s v="Australia"/>
    <x v="1"/>
    <x v="2"/>
  </r>
  <r>
    <n v="511"/>
    <n v="112"/>
    <n v="1166"/>
    <n v="99"/>
    <n v="1"/>
    <n v="99"/>
    <n v="1"/>
    <x v="2"/>
    <x v="9"/>
    <x v="1"/>
    <s v="yellow"/>
    <n v="98"/>
    <n v="56"/>
    <n v="5488"/>
    <n v="75"/>
    <n v="46956"/>
    <d v="2021-02-04T00:00:00"/>
    <d v="2021-02-17T00:00:00"/>
    <s v="Katinka Currier"/>
    <s v="Non-binary"/>
    <n v="75"/>
    <s v="96 Caitlin HillSuite 366"/>
    <n v="9777"/>
    <s v="Smythland"/>
    <x v="0"/>
    <s v="Australia"/>
    <x v="1"/>
    <x v="2"/>
  </r>
  <r>
    <n v="512"/>
    <n v="112"/>
    <n v="884"/>
    <n v="94"/>
    <n v="3"/>
    <n v="282"/>
    <n v="1"/>
    <x v="2"/>
    <x v="23"/>
    <x v="4"/>
    <s v="orange"/>
    <n v="113"/>
    <n v="72"/>
    <n v="8136"/>
    <n v="75"/>
    <n v="46956"/>
    <d v="2021-02-04T00:00:00"/>
    <d v="2021-02-17T00:00:00"/>
    <s v="Katinka Currier"/>
    <s v="Non-binary"/>
    <n v="75"/>
    <s v="96 Caitlin HillSuite 366"/>
    <n v="9777"/>
    <s v="Smythland"/>
    <x v="0"/>
    <s v="Australia"/>
    <x v="1"/>
    <x v="2"/>
  </r>
  <r>
    <n v="513"/>
    <n v="112"/>
    <n v="755"/>
    <n v="109"/>
    <n v="2"/>
    <n v="218"/>
    <n v="1"/>
    <x v="1"/>
    <x v="12"/>
    <x v="3"/>
    <s v="blue"/>
    <n v="102"/>
    <n v="48"/>
    <n v="4896"/>
    <n v="75"/>
    <n v="46956"/>
    <d v="2021-02-04T00:00:00"/>
    <d v="2021-02-17T00:00:00"/>
    <s v="Katinka Currier"/>
    <s v="Non-binary"/>
    <n v="75"/>
    <s v="96 Caitlin HillSuite 366"/>
    <n v="9777"/>
    <s v="Smythland"/>
    <x v="0"/>
    <s v="Australia"/>
    <x v="1"/>
    <x v="2"/>
  </r>
  <r>
    <n v="514"/>
    <n v="112"/>
    <n v="259"/>
    <n v="95"/>
    <n v="1"/>
    <n v="95"/>
    <n v="1"/>
    <x v="0"/>
    <x v="17"/>
    <x v="4"/>
    <s v="yellow"/>
    <n v="117"/>
    <n v="46"/>
    <n v="5382"/>
    <n v="75"/>
    <n v="46956"/>
    <d v="2021-02-04T00:00:00"/>
    <d v="2021-02-17T00:00:00"/>
    <s v="Katinka Currier"/>
    <s v="Non-binary"/>
    <n v="75"/>
    <s v="96 Caitlin HillSuite 366"/>
    <n v="9777"/>
    <s v="Smythland"/>
    <x v="0"/>
    <s v="Australia"/>
    <x v="1"/>
    <x v="2"/>
  </r>
  <r>
    <n v="515"/>
    <n v="112"/>
    <n v="1245"/>
    <n v="112"/>
    <n v="1"/>
    <n v="112"/>
    <n v="1"/>
    <x v="2"/>
    <x v="25"/>
    <x v="3"/>
    <s v="blue"/>
    <n v="91"/>
    <n v="42"/>
    <n v="3822"/>
    <n v="75"/>
    <n v="46956"/>
    <d v="2021-02-04T00:00:00"/>
    <d v="2021-02-17T00:00:00"/>
    <s v="Katinka Currier"/>
    <s v="Non-binary"/>
    <n v="75"/>
    <s v="96 Caitlin HillSuite 366"/>
    <n v="9777"/>
    <s v="Smythland"/>
    <x v="0"/>
    <s v="Australia"/>
    <x v="1"/>
    <x v="2"/>
  </r>
  <r>
    <n v="516"/>
    <n v="113"/>
    <n v="760"/>
    <n v="109"/>
    <n v="3"/>
    <n v="327"/>
    <n v="1"/>
    <x v="1"/>
    <x v="12"/>
    <x v="3"/>
    <s v="indigo"/>
    <n v="102"/>
    <n v="45"/>
    <n v="4590"/>
    <n v="565"/>
    <n v="49592"/>
    <d v="2021-03-19T00:00:00"/>
    <d v="2021-04-08T00:00:00"/>
    <s v="Hoebart Edger"/>
    <s v="Genderqueer"/>
    <n v="73"/>
    <s v="27 Kiara MeadowSuite 662"/>
    <n v="4126"/>
    <s v="Hamiltonport"/>
    <x v="3"/>
    <s v="Australia"/>
    <x v="4"/>
    <x v="2"/>
  </r>
  <r>
    <n v="517"/>
    <n v="113"/>
    <n v="1236"/>
    <n v="112"/>
    <n v="3"/>
    <n v="336"/>
    <n v="1"/>
    <x v="2"/>
    <x v="25"/>
    <x v="1"/>
    <s v="yellow"/>
    <n v="91"/>
    <n v="49"/>
    <n v="4459"/>
    <n v="565"/>
    <n v="49592"/>
    <d v="2021-03-19T00:00:00"/>
    <d v="2021-04-08T00:00:00"/>
    <s v="Hoebart Edger"/>
    <s v="Genderqueer"/>
    <n v="73"/>
    <s v="27 Kiara MeadowSuite 662"/>
    <n v="4126"/>
    <s v="Hamiltonport"/>
    <x v="3"/>
    <s v="Australia"/>
    <x v="4"/>
    <x v="2"/>
  </r>
  <r>
    <n v="518"/>
    <n v="113"/>
    <n v="153"/>
    <n v="91"/>
    <n v="2"/>
    <n v="182"/>
    <n v="1"/>
    <x v="0"/>
    <x v="8"/>
    <x v="0"/>
    <s v="yellow"/>
    <n v="116"/>
    <n v="72"/>
    <n v="8352"/>
    <n v="565"/>
    <n v="49592"/>
    <d v="2021-03-19T00:00:00"/>
    <d v="2021-04-08T00:00:00"/>
    <s v="Hoebart Edger"/>
    <s v="Genderqueer"/>
    <n v="73"/>
    <s v="27 Kiara MeadowSuite 662"/>
    <n v="4126"/>
    <s v="Hamiltonport"/>
    <x v="3"/>
    <s v="Australia"/>
    <x v="4"/>
    <x v="2"/>
  </r>
  <r>
    <n v="519"/>
    <n v="113"/>
    <n v="979"/>
    <n v="97"/>
    <n v="3"/>
    <n v="291"/>
    <n v="1"/>
    <x v="2"/>
    <x v="27"/>
    <x v="4"/>
    <s v="violet"/>
    <n v="119"/>
    <n v="48"/>
    <n v="5712"/>
    <n v="565"/>
    <n v="49592"/>
    <d v="2021-03-19T00:00:00"/>
    <d v="2021-04-08T00:00:00"/>
    <s v="Hoebart Edger"/>
    <s v="Genderqueer"/>
    <n v="73"/>
    <s v="27 Kiara MeadowSuite 662"/>
    <n v="4126"/>
    <s v="Hamiltonport"/>
    <x v="3"/>
    <s v="Australia"/>
    <x v="4"/>
    <x v="2"/>
  </r>
  <r>
    <n v="520"/>
    <n v="113"/>
    <n v="172"/>
    <n v="91"/>
    <n v="3"/>
    <n v="273"/>
    <n v="1"/>
    <x v="0"/>
    <x v="8"/>
    <x v="2"/>
    <s v="violet"/>
    <n v="116"/>
    <n v="44"/>
    <n v="5104"/>
    <n v="565"/>
    <n v="49592"/>
    <d v="2021-03-19T00:00:00"/>
    <d v="2021-04-08T00:00:00"/>
    <s v="Hoebart Edger"/>
    <s v="Genderqueer"/>
    <n v="73"/>
    <s v="27 Kiara MeadowSuite 662"/>
    <n v="4126"/>
    <s v="Hamiltonport"/>
    <x v="3"/>
    <s v="Australia"/>
    <x v="4"/>
    <x v="2"/>
  </r>
  <r>
    <n v="521"/>
    <n v="113"/>
    <n v="562"/>
    <n v="100"/>
    <n v="3"/>
    <n v="300"/>
    <n v="1"/>
    <x v="1"/>
    <x v="29"/>
    <x v="2"/>
    <s v="red"/>
    <n v="90"/>
    <n v="79"/>
    <n v="7110"/>
    <n v="565"/>
    <n v="49592"/>
    <d v="2021-03-19T00:00:00"/>
    <d v="2021-04-08T00:00:00"/>
    <s v="Hoebart Edger"/>
    <s v="Genderqueer"/>
    <n v="73"/>
    <s v="27 Kiara MeadowSuite 662"/>
    <n v="4126"/>
    <s v="Hamiltonport"/>
    <x v="3"/>
    <s v="Australia"/>
    <x v="4"/>
    <x v="2"/>
  </r>
  <r>
    <n v="522"/>
    <n v="113"/>
    <n v="1030"/>
    <n v="90"/>
    <n v="2"/>
    <n v="180"/>
    <n v="1"/>
    <x v="2"/>
    <x v="11"/>
    <x v="3"/>
    <s v="green"/>
    <n v="95"/>
    <n v="80"/>
    <n v="7600"/>
    <n v="565"/>
    <n v="49592"/>
    <d v="2021-03-19T00:00:00"/>
    <d v="2021-04-08T00:00:00"/>
    <s v="Hoebart Edger"/>
    <s v="Genderqueer"/>
    <n v="73"/>
    <s v="27 Kiara MeadowSuite 662"/>
    <n v="4126"/>
    <s v="Hamiltonport"/>
    <x v="3"/>
    <s v="Australia"/>
    <x v="4"/>
    <x v="2"/>
  </r>
  <r>
    <n v="523"/>
    <n v="113"/>
    <n v="90"/>
    <n v="118"/>
    <n v="2"/>
    <n v="236"/>
    <n v="1"/>
    <x v="0"/>
    <x v="24"/>
    <x v="3"/>
    <s v="blue"/>
    <n v="96"/>
    <n v="62"/>
    <n v="5952"/>
    <n v="565"/>
    <n v="49592"/>
    <d v="2021-03-19T00:00:00"/>
    <d v="2021-04-08T00:00:00"/>
    <s v="Hoebart Edger"/>
    <s v="Genderqueer"/>
    <n v="73"/>
    <s v="27 Kiara MeadowSuite 662"/>
    <n v="4126"/>
    <s v="Hamiltonport"/>
    <x v="3"/>
    <s v="Australia"/>
    <x v="4"/>
    <x v="2"/>
  </r>
  <r>
    <n v="524"/>
    <n v="113"/>
    <n v="533"/>
    <n v="98"/>
    <n v="1"/>
    <n v="98"/>
    <n v="1"/>
    <x v="1"/>
    <x v="33"/>
    <x v="0"/>
    <s v="orange"/>
    <n v="113"/>
    <n v="78"/>
    <n v="8814"/>
    <n v="565"/>
    <n v="49592"/>
    <d v="2021-03-19T00:00:00"/>
    <d v="2021-04-08T00:00:00"/>
    <s v="Hoebart Edger"/>
    <s v="Genderqueer"/>
    <n v="73"/>
    <s v="27 Kiara MeadowSuite 662"/>
    <n v="4126"/>
    <s v="Hamiltonport"/>
    <x v="3"/>
    <s v="Australia"/>
    <x v="4"/>
    <x v="2"/>
  </r>
  <r>
    <n v="525"/>
    <n v="113"/>
    <n v="640"/>
    <n v="93"/>
    <n v="1"/>
    <n v="93"/>
    <n v="1"/>
    <x v="1"/>
    <x v="14"/>
    <x v="3"/>
    <s v="yellow"/>
    <n v="115"/>
    <n v="52"/>
    <n v="5980"/>
    <n v="565"/>
    <n v="49592"/>
    <d v="2021-03-19T00:00:00"/>
    <d v="2021-04-08T00:00:00"/>
    <s v="Hoebart Edger"/>
    <s v="Genderqueer"/>
    <n v="73"/>
    <s v="27 Kiara MeadowSuite 662"/>
    <n v="4126"/>
    <s v="Hamiltonport"/>
    <x v="3"/>
    <s v="Australia"/>
    <x v="4"/>
    <x v="2"/>
  </r>
  <r>
    <n v="526"/>
    <n v="114"/>
    <n v="922"/>
    <n v="96"/>
    <n v="2"/>
    <n v="192"/>
    <n v="1"/>
    <x v="2"/>
    <x v="5"/>
    <x v="2"/>
    <s v="yellow"/>
    <n v="104"/>
    <n v="55"/>
    <n v="5720"/>
    <n v="160"/>
    <n v="49686"/>
    <d v="2021-08-08T00:00:00"/>
    <d v="2021-09-02T00:00:00"/>
    <s v="Christi Reston"/>
    <s v="Male"/>
    <n v="26"/>
    <s v="70 Phoenix DriveApt. 109"/>
    <n v="3950"/>
    <s v="Hicklebury"/>
    <x v="4"/>
    <s v="Australia"/>
    <x v="0"/>
    <x v="0"/>
  </r>
  <r>
    <n v="527"/>
    <n v="114"/>
    <n v="260"/>
    <n v="95"/>
    <n v="2"/>
    <n v="190"/>
    <n v="1"/>
    <x v="0"/>
    <x v="17"/>
    <x v="3"/>
    <s v="green"/>
    <n v="117"/>
    <n v="45"/>
    <n v="5265"/>
    <n v="160"/>
    <n v="49686"/>
    <d v="2021-08-08T00:00:00"/>
    <d v="2021-09-02T00:00:00"/>
    <s v="Christi Reston"/>
    <s v="Male"/>
    <n v="26"/>
    <s v="70 Phoenix DriveApt. 109"/>
    <n v="3950"/>
    <s v="Hicklebury"/>
    <x v="4"/>
    <s v="Australia"/>
    <x v="0"/>
    <x v="0"/>
  </r>
  <r>
    <n v="528"/>
    <n v="114"/>
    <n v="997"/>
    <n v="106"/>
    <n v="3"/>
    <n v="318"/>
    <n v="1"/>
    <x v="2"/>
    <x v="3"/>
    <x v="2"/>
    <s v="green"/>
    <n v="111"/>
    <n v="41"/>
    <n v="4551"/>
    <n v="160"/>
    <n v="49686"/>
    <d v="2021-08-08T00:00:00"/>
    <d v="2021-09-02T00:00:00"/>
    <s v="Christi Reston"/>
    <s v="Male"/>
    <n v="26"/>
    <s v="70 Phoenix DriveApt. 109"/>
    <n v="3950"/>
    <s v="Hicklebury"/>
    <x v="4"/>
    <s v="Australia"/>
    <x v="0"/>
    <x v="0"/>
  </r>
  <r>
    <n v="529"/>
    <n v="114"/>
    <n v="740"/>
    <n v="109"/>
    <n v="1"/>
    <n v="109"/>
    <n v="1"/>
    <x v="1"/>
    <x v="12"/>
    <x v="3"/>
    <s v="orange"/>
    <n v="102"/>
    <n v="78"/>
    <n v="7956"/>
    <n v="160"/>
    <n v="49686"/>
    <d v="2021-08-08T00:00:00"/>
    <d v="2021-09-02T00:00:00"/>
    <s v="Christi Reston"/>
    <s v="Male"/>
    <n v="26"/>
    <s v="70 Phoenix DriveApt. 109"/>
    <n v="3950"/>
    <s v="Hicklebury"/>
    <x v="4"/>
    <s v="Australia"/>
    <x v="0"/>
    <x v="0"/>
  </r>
  <r>
    <n v="530"/>
    <n v="114"/>
    <n v="991"/>
    <n v="106"/>
    <n v="3"/>
    <n v="318"/>
    <n v="1"/>
    <x v="2"/>
    <x v="3"/>
    <x v="1"/>
    <s v="yellow"/>
    <n v="111"/>
    <n v="69"/>
    <n v="7659"/>
    <n v="160"/>
    <n v="49686"/>
    <d v="2021-08-08T00:00:00"/>
    <d v="2021-09-02T00:00:00"/>
    <s v="Christi Reston"/>
    <s v="Male"/>
    <n v="26"/>
    <s v="70 Phoenix DriveApt. 109"/>
    <n v="3950"/>
    <s v="Hicklebury"/>
    <x v="4"/>
    <s v="Australia"/>
    <x v="0"/>
    <x v="0"/>
  </r>
  <r>
    <n v="531"/>
    <n v="114"/>
    <n v="965"/>
    <n v="97"/>
    <n v="2"/>
    <n v="194"/>
    <n v="1"/>
    <x v="2"/>
    <x v="27"/>
    <x v="3"/>
    <s v="blue"/>
    <n v="119"/>
    <n v="55"/>
    <n v="6545"/>
    <n v="160"/>
    <n v="49686"/>
    <d v="2021-08-08T00:00:00"/>
    <d v="2021-09-02T00:00:00"/>
    <s v="Christi Reston"/>
    <s v="Male"/>
    <n v="26"/>
    <s v="70 Phoenix DriveApt. 109"/>
    <n v="3950"/>
    <s v="Hicklebury"/>
    <x v="4"/>
    <s v="Australia"/>
    <x v="0"/>
    <x v="0"/>
  </r>
  <r>
    <n v="532"/>
    <n v="114"/>
    <n v="171"/>
    <n v="91"/>
    <n v="1"/>
    <n v="91"/>
    <n v="1"/>
    <x v="0"/>
    <x v="8"/>
    <x v="1"/>
    <s v="violet"/>
    <n v="116"/>
    <n v="44"/>
    <n v="5104"/>
    <n v="160"/>
    <n v="49686"/>
    <d v="2021-08-08T00:00:00"/>
    <d v="2021-09-02T00:00:00"/>
    <s v="Christi Reston"/>
    <s v="Male"/>
    <n v="26"/>
    <s v="70 Phoenix DriveApt. 109"/>
    <n v="3950"/>
    <s v="Hicklebury"/>
    <x v="4"/>
    <s v="Australia"/>
    <x v="0"/>
    <x v="0"/>
  </r>
  <r>
    <n v="533"/>
    <n v="115"/>
    <n v="249"/>
    <n v="95"/>
    <n v="3"/>
    <n v="285"/>
    <n v="1"/>
    <x v="0"/>
    <x v="17"/>
    <x v="4"/>
    <s v="red"/>
    <n v="117"/>
    <n v="76"/>
    <n v="8892"/>
    <n v="492"/>
    <n v="12685"/>
    <d v="2021-04-11T00:00:00"/>
    <d v="2021-04-22T00:00:00"/>
    <s v="Jolee Stailey"/>
    <s v="Bigender"/>
    <n v="62"/>
    <s v="046 Leah RidgeSuite 190"/>
    <n v="8954"/>
    <s v="Josephmouth"/>
    <x v="3"/>
    <s v="Australia"/>
    <x v="6"/>
    <x v="2"/>
  </r>
  <r>
    <n v="534"/>
    <n v="115"/>
    <n v="1196"/>
    <n v="105"/>
    <n v="1"/>
    <n v="105"/>
    <n v="1"/>
    <x v="2"/>
    <x v="7"/>
    <x v="1"/>
    <s v="orange"/>
    <n v="90"/>
    <n v="72"/>
    <n v="6480"/>
    <n v="492"/>
    <n v="12685"/>
    <d v="2021-04-11T00:00:00"/>
    <d v="2021-04-22T00:00:00"/>
    <s v="Jolee Stailey"/>
    <s v="Bigender"/>
    <n v="62"/>
    <s v="046 Leah RidgeSuite 190"/>
    <n v="8954"/>
    <s v="Josephmouth"/>
    <x v="3"/>
    <s v="Australia"/>
    <x v="6"/>
    <x v="2"/>
  </r>
  <r>
    <n v="535"/>
    <n v="115"/>
    <n v="539"/>
    <n v="98"/>
    <n v="1"/>
    <n v="98"/>
    <n v="1"/>
    <x v="1"/>
    <x v="33"/>
    <x v="4"/>
    <s v="yellow"/>
    <n v="113"/>
    <n v="67"/>
    <n v="7571"/>
    <n v="492"/>
    <n v="12685"/>
    <d v="2021-04-11T00:00:00"/>
    <d v="2021-04-22T00:00:00"/>
    <s v="Jolee Stailey"/>
    <s v="Bigender"/>
    <n v="62"/>
    <s v="046 Leah RidgeSuite 190"/>
    <n v="8954"/>
    <s v="Josephmouth"/>
    <x v="3"/>
    <s v="Australia"/>
    <x v="6"/>
    <x v="2"/>
  </r>
  <r>
    <n v="536"/>
    <n v="115"/>
    <n v="984"/>
    <n v="106"/>
    <n v="1"/>
    <n v="106"/>
    <n v="1"/>
    <x v="2"/>
    <x v="3"/>
    <x v="4"/>
    <s v="red"/>
    <n v="111"/>
    <n v="58"/>
    <n v="6438"/>
    <n v="492"/>
    <n v="12685"/>
    <d v="2021-04-11T00:00:00"/>
    <d v="2021-04-22T00:00:00"/>
    <s v="Jolee Stailey"/>
    <s v="Bigender"/>
    <n v="62"/>
    <s v="046 Leah RidgeSuite 190"/>
    <n v="8954"/>
    <s v="Josephmouth"/>
    <x v="3"/>
    <s v="Australia"/>
    <x v="6"/>
    <x v="2"/>
  </r>
  <r>
    <n v="537"/>
    <n v="116"/>
    <n v="370"/>
    <n v="94"/>
    <n v="1"/>
    <n v="94"/>
    <n v="1"/>
    <x v="0"/>
    <x v="28"/>
    <x v="3"/>
    <s v="blue"/>
    <n v="92"/>
    <n v="61"/>
    <n v="5612"/>
    <n v="510"/>
    <n v="15397"/>
    <d v="2021-04-25T00:00:00"/>
    <d v="2021-05-20T00:00:00"/>
    <s v="Kinny Roget"/>
    <s v="Non-binary"/>
    <n v="67"/>
    <s v="2684 Tillman ParadeApt. 492"/>
    <n v="7867"/>
    <s v="Alexandramouth"/>
    <x v="4"/>
    <s v="Australia"/>
    <x v="6"/>
    <x v="0"/>
  </r>
  <r>
    <n v="538"/>
    <n v="116"/>
    <n v="621"/>
    <n v="112"/>
    <n v="2"/>
    <n v="224"/>
    <n v="1"/>
    <x v="1"/>
    <x v="30"/>
    <x v="1"/>
    <s v="indigo"/>
    <n v="118"/>
    <n v="61"/>
    <n v="7198"/>
    <n v="510"/>
    <n v="15397"/>
    <d v="2021-04-25T00:00:00"/>
    <d v="2021-05-20T00:00:00"/>
    <s v="Kinny Roget"/>
    <s v="Non-binary"/>
    <n v="67"/>
    <s v="2684 Tillman ParadeApt. 492"/>
    <n v="7867"/>
    <s v="Alexandramouth"/>
    <x v="4"/>
    <s v="Australia"/>
    <x v="6"/>
    <x v="0"/>
  </r>
  <r>
    <n v="539"/>
    <n v="117"/>
    <n v="405"/>
    <n v="119"/>
    <n v="2"/>
    <n v="238"/>
    <n v="1"/>
    <x v="0"/>
    <x v="32"/>
    <x v="3"/>
    <s v="blue"/>
    <n v="113"/>
    <n v="55"/>
    <n v="6215"/>
    <n v="971"/>
    <n v="58134"/>
    <d v="2021-01-08T00:00:00"/>
    <d v="2021-01-23T00:00:00"/>
    <s v="Constance Piddington"/>
    <s v="Genderfluid"/>
    <n v="27"/>
    <s v="135 Ella RunApt. 424"/>
    <n v="4268"/>
    <s v="East Chasehaven"/>
    <x v="3"/>
    <s v="Australia"/>
    <x v="9"/>
    <x v="2"/>
  </r>
  <r>
    <n v="540"/>
    <n v="117"/>
    <n v="765"/>
    <n v="109"/>
    <n v="1"/>
    <n v="109"/>
    <n v="1"/>
    <x v="1"/>
    <x v="12"/>
    <x v="3"/>
    <s v="violet"/>
    <n v="102"/>
    <n v="54"/>
    <n v="5508"/>
    <n v="971"/>
    <n v="58134"/>
    <d v="2021-01-08T00:00:00"/>
    <d v="2021-01-23T00:00:00"/>
    <s v="Constance Piddington"/>
    <s v="Genderfluid"/>
    <n v="27"/>
    <s v="135 Ella RunApt. 424"/>
    <n v="4268"/>
    <s v="East Chasehaven"/>
    <x v="3"/>
    <s v="Australia"/>
    <x v="9"/>
    <x v="2"/>
  </r>
  <r>
    <n v="541"/>
    <n v="117"/>
    <n v="890"/>
    <n v="94"/>
    <n v="3"/>
    <n v="282"/>
    <n v="1"/>
    <x v="2"/>
    <x v="23"/>
    <x v="3"/>
    <s v="green"/>
    <n v="113"/>
    <n v="50"/>
    <n v="5650"/>
    <n v="971"/>
    <n v="58134"/>
    <d v="2021-01-08T00:00:00"/>
    <d v="2021-01-23T00:00:00"/>
    <s v="Constance Piddington"/>
    <s v="Genderfluid"/>
    <n v="27"/>
    <s v="135 Ella RunApt. 424"/>
    <n v="4268"/>
    <s v="East Chasehaven"/>
    <x v="3"/>
    <s v="Australia"/>
    <x v="9"/>
    <x v="2"/>
  </r>
  <r>
    <n v="542"/>
    <n v="117"/>
    <n v="532"/>
    <n v="98"/>
    <n v="1"/>
    <n v="98"/>
    <n v="1"/>
    <x v="1"/>
    <x v="33"/>
    <x v="2"/>
    <s v="orange"/>
    <n v="113"/>
    <n v="80"/>
    <n v="9040"/>
    <n v="971"/>
    <n v="58134"/>
    <d v="2021-01-08T00:00:00"/>
    <d v="2021-01-23T00:00:00"/>
    <s v="Constance Piddington"/>
    <s v="Genderfluid"/>
    <n v="27"/>
    <s v="135 Ella RunApt. 424"/>
    <n v="4268"/>
    <s v="East Chasehaven"/>
    <x v="3"/>
    <s v="Australia"/>
    <x v="9"/>
    <x v="2"/>
  </r>
  <r>
    <n v="543"/>
    <n v="117"/>
    <n v="462"/>
    <n v="118"/>
    <n v="3"/>
    <n v="354"/>
    <n v="1"/>
    <x v="1"/>
    <x v="1"/>
    <x v="2"/>
    <s v="orange"/>
    <n v="110"/>
    <n v="61"/>
    <n v="6710"/>
    <n v="971"/>
    <n v="58134"/>
    <d v="2021-01-08T00:00:00"/>
    <d v="2021-01-23T00:00:00"/>
    <s v="Constance Piddington"/>
    <s v="Genderfluid"/>
    <n v="27"/>
    <s v="135 Ella RunApt. 424"/>
    <n v="4268"/>
    <s v="East Chasehaven"/>
    <x v="3"/>
    <s v="Australia"/>
    <x v="9"/>
    <x v="2"/>
  </r>
  <r>
    <n v="544"/>
    <n v="117"/>
    <n v="522"/>
    <n v="102"/>
    <n v="1"/>
    <n v="102"/>
    <n v="1"/>
    <x v="1"/>
    <x v="31"/>
    <x v="2"/>
    <s v="violet"/>
    <n v="109"/>
    <n v="64"/>
    <n v="6976"/>
    <n v="971"/>
    <n v="58134"/>
    <d v="2021-01-08T00:00:00"/>
    <d v="2021-01-23T00:00:00"/>
    <s v="Constance Piddington"/>
    <s v="Genderfluid"/>
    <n v="27"/>
    <s v="135 Ella RunApt. 424"/>
    <n v="4268"/>
    <s v="East Chasehaven"/>
    <x v="3"/>
    <s v="Australia"/>
    <x v="9"/>
    <x v="2"/>
  </r>
  <r>
    <n v="545"/>
    <n v="118"/>
    <n v="360"/>
    <n v="94"/>
    <n v="1"/>
    <n v="94"/>
    <n v="1"/>
    <x v="0"/>
    <x v="28"/>
    <x v="3"/>
    <s v="yellow"/>
    <n v="92"/>
    <n v="42"/>
    <n v="3864"/>
    <n v="639"/>
    <n v="37950"/>
    <d v="2021-02-20T00:00:00"/>
    <d v="2021-02-22T00:00:00"/>
    <s v="Tobin Jeffryes"/>
    <s v="Non-binary"/>
    <n v="40"/>
    <s v="23 Zara KnollApt. 502"/>
    <n v="6722"/>
    <s v="Lake Alice"/>
    <x v="6"/>
    <s v="Australia"/>
    <x v="1"/>
    <x v="1"/>
  </r>
  <r>
    <n v="546"/>
    <n v="118"/>
    <n v="99"/>
    <n v="118"/>
    <n v="1"/>
    <n v="118"/>
    <n v="1"/>
    <x v="0"/>
    <x v="24"/>
    <x v="4"/>
    <s v="indigo"/>
    <n v="96"/>
    <n v="57"/>
    <n v="5472"/>
    <n v="639"/>
    <n v="37950"/>
    <d v="2021-02-20T00:00:00"/>
    <d v="2021-02-22T00:00:00"/>
    <s v="Tobin Jeffryes"/>
    <s v="Non-binary"/>
    <n v="40"/>
    <s v="23 Zara KnollApt. 502"/>
    <n v="6722"/>
    <s v="Lake Alice"/>
    <x v="6"/>
    <s v="Australia"/>
    <x v="1"/>
    <x v="1"/>
  </r>
  <r>
    <n v="547"/>
    <n v="118"/>
    <n v="110"/>
    <n v="92"/>
    <n v="1"/>
    <n v="92"/>
    <n v="1"/>
    <x v="0"/>
    <x v="22"/>
    <x v="3"/>
    <s v="orange"/>
    <n v="115"/>
    <n v="45"/>
    <n v="5175"/>
    <n v="639"/>
    <n v="37950"/>
    <d v="2021-02-20T00:00:00"/>
    <d v="2021-02-22T00:00:00"/>
    <s v="Tobin Jeffryes"/>
    <s v="Non-binary"/>
    <n v="40"/>
    <s v="23 Zara KnollApt. 502"/>
    <n v="6722"/>
    <s v="Lake Alice"/>
    <x v="6"/>
    <s v="Australia"/>
    <x v="1"/>
    <x v="1"/>
  </r>
  <r>
    <n v="548"/>
    <n v="118"/>
    <n v="603"/>
    <n v="112"/>
    <n v="2"/>
    <n v="224"/>
    <n v="1"/>
    <x v="1"/>
    <x v="30"/>
    <x v="0"/>
    <s v="orange"/>
    <n v="118"/>
    <n v="79"/>
    <n v="9322"/>
    <n v="639"/>
    <n v="37950"/>
    <d v="2021-02-20T00:00:00"/>
    <d v="2021-02-22T00:00:00"/>
    <s v="Tobin Jeffryes"/>
    <s v="Non-binary"/>
    <n v="40"/>
    <s v="23 Zara KnollApt. 502"/>
    <n v="6722"/>
    <s v="Lake Alice"/>
    <x v="6"/>
    <s v="Australia"/>
    <x v="1"/>
    <x v="1"/>
  </r>
  <r>
    <n v="549"/>
    <n v="119"/>
    <n v="551"/>
    <n v="98"/>
    <n v="2"/>
    <n v="196"/>
    <n v="1"/>
    <x v="1"/>
    <x v="33"/>
    <x v="1"/>
    <s v="indigo"/>
    <n v="113"/>
    <n v="40"/>
    <n v="4520"/>
    <n v="545"/>
    <n v="19955"/>
    <d v="2021-04-29T00:00:00"/>
    <d v="2021-05-06T00:00:00"/>
    <s v="Jakob Munks"/>
    <s v="Non-binary"/>
    <n v="59"/>
    <s v="27 Hermann ManorSuite 124"/>
    <n v="8864"/>
    <s v="Durgantown"/>
    <x v="3"/>
    <s v="Australia"/>
    <x v="6"/>
    <x v="1"/>
  </r>
  <r>
    <n v="550"/>
    <n v="119"/>
    <n v="911"/>
    <n v="96"/>
    <n v="1"/>
    <n v="96"/>
    <n v="1"/>
    <x v="2"/>
    <x v="5"/>
    <x v="1"/>
    <s v="red"/>
    <n v="104"/>
    <n v="64"/>
    <n v="6656"/>
    <n v="545"/>
    <n v="19955"/>
    <d v="2021-04-29T00:00:00"/>
    <d v="2021-05-06T00:00:00"/>
    <s v="Jakob Munks"/>
    <s v="Non-binary"/>
    <n v="59"/>
    <s v="27 Hermann ManorSuite 124"/>
    <n v="8864"/>
    <s v="Durgantown"/>
    <x v="3"/>
    <s v="Australia"/>
    <x v="6"/>
    <x v="1"/>
  </r>
  <r>
    <n v="551"/>
    <n v="119"/>
    <n v="66"/>
    <n v="104"/>
    <n v="1"/>
    <n v="104"/>
    <n v="1"/>
    <x v="0"/>
    <x v="10"/>
    <x v="1"/>
    <s v="violet"/>
    <n v="119"/>
    <n v="69"/>
    <n v="8211"/>
    <n v="545"/>
    <n v="19955"/>
    <d v="2021-04-29T00:00:00"/>
    <d v="2021-05-06T00:00:00"/>
    <s v="Jakob Munks"/>
    <s v="Non-binary"/>
    <n v="59"/>
    <s v="27 Hermann ManorSuite 124"/>
    <n v="8864"/>
    <s v="Durgantown"/>
    <x v="3"/>
    <s v="Australia"/>
    <x v="6"/>
    <x v="1"/>
  </r>
  <r>
    <n v="552"/>
    <n v="119"/>
    <n v="63"/>
    <n v="104"/>
    <n v="1"/>
    <n v="104"/>
    <n v="1"/>
    <x v="0"/>
    <x v="10"/>
    <x v="0"/>
    <s v="indigo"/>
    <n v="119"/>
    <n v="71"/>
    <n v="8449"/>
    <n v="545"/>
    <n v="19955"/>
    <d v="2021-04-29T00:00:00"/>
    <d v="2021-05-06T00:00:00"/>
    <s v="Jakob Munks"/>
    <s v="Non-binary"/>
    <n v="59"/>
    <s v="27 Hermann ManorSuite 124"/>
    <n v="8864"/>
    <s v="Durgantown"/>
    <x v="3"/>
    <s v="Australia"/>
    <x v="6"/>
    <x v="1"/>
  </r>
  <r>
    <n v="553"/>
    <n v="120"/>
    <n v="1231"/>
    <n v="112"/>
    <n v="1"/>
    <n v="112"/>
    <n v="1"/>
    <x v="2"/>
    <x v="25"/>
    <x v="1"/>
    <s v="orange"/>
    <n v="91"/>
    <n v="59"/>
    <n v="5369"/>
    <n v="585"/>
    <n v="53001"/>
    <d v="2021-06-09T00:00:00"/>
    <d v="2021-06-14T00:00:00"/>
    <s v="Alicea Momford"/>
    <s v="Non-binary"/>
    <n v="23"/>
    <s v="01 Lee GroveSuite 419"/>
    <n v="3863"/>
    <s v="West Bella"/>
    <x v="0"/>
    <s v="Australia"/>
    <x v="7"/>
    <x v="1"/>
  </r>
  <r>
    <n v="554"/>
    <n v="120"/>
    <n v="340"/>
    <n v="109"/>
    <n v="2"/>
    <n v="218"/>
    <n v="1"/>
    <x v="0"/>
    <x v="21"/>
    <x v="3"/>
    <s v="indigo"/>
    <n v="108"/>
    <n v="80"/>
    <n v="8640"/>
    <n v="585"/>
    <n v="53001"/>
    <d v="2021-06-09T00:00:00"/>
    <d v="2021-06-14T00:00:00"/>
    <s v="Alicea Momford"/>
    <s v="Non-binary"/>
    <n v="23"/>
    <s v="01 Lee GroveSuite 419"/>
    <n v="3863"/>
    <s v="West Bella"/>
    <x v="0"/>
    <s v="Australia"/>
    <x v="7"/>
    <x v="1"/>
  </r>
  <r>
    <n v="555"/>
    <n v="120"/>
    <n v="881"/>
    <n v="94"/>
    <n v="2"/>
    <n v="188"/>
    <n v="1"/>
    <x v="2"/>
    <x v="23"/>
    <x v="1"/>
    <s v="orange"/>
    <n v="113"/>
    <n v="59"/>
    <n v="6667"/>
    <n v="585"/>
    <n v="53001"/>
    <d v="2021-06-09T00:00:00"/>
    <d v="2021-06-14T00:00:00"/>
    <s v="Alicea Momford"/>
    <s v="Non-binary"/>
    <n v="23"/>
    <s v="01 Lee GroveSuite 419"/>
    <n v="3863"/>
    <s v="West Bella"/>
    <x v="0"/>
    <s v="Australia"/>
    <x v="7"/>
    <x v="1"/>
  </r>
  <r>
    <n v="556"/>
    <n v="120"/>
    <n v="560"/>
    <n v="100"/>
    <n v="1"/>
    <n v="100"/>
    <n v="1"/>
    <x v="1"/>
    <x v="29"/>
    <x v="3"/>
    <s v="red"/>
    <n v="90"/>
    <n v="76"/>
    <n v="6840"/>
    <n v="585"/>
    <n v="53001"/>
    <d v="2021-06-09T00:00:00"/>
    <d v="2021-06-14T00:00:00"/>
    <s v="Alicea Momford"/>
    <s v="Non-binary"/>
    <n v="23"/>
    <s v="01 Lee GroveSuite 419"/>
    <n v="3863"/>
    <s v="West Bella"/>
    <x v="0"/>
    <s v="Australia"/>
    <x v="7"/>
    <x v="1"/>
  </r>
  <r>
    <n v="557"/>
    <n v="120"/>
    <n v="11"/>
    <n v="96"/>
    <n v="2"/>
    <n v="192"/>
    <n v="1"/>
    <x v="0"/>
    <x v="2"/>
    <x v="1"/>
    <s v="yellow"/>
    <n v="114"/>
    <n v="78"/>
    <n v="8892"/>
    <n v="585"/>
    <n v="53001"/>
    <d v="2021-06-09T00:00:00"/>
    <d v="2021-06-14T00:00:00"/>
    <s v="Alicea Momford"/>
    <s v="Non-binary"/>
    <n v="23"/>
    <s v="01 Lee GroveSuite 419"/>
    <n v="3863"/>
    <s v="West Bella"/>
    <x v="0"/>
    <s v="Australia"/>
    <x v="7"/>
    <x v="1"/>
  </r>
  <r>
    <n v="558"/>
    <n v="120"/>
    <n v="395"/>
    <n v="119"/>
    <n v="3"/>
    <n v="357"/>
    <n v="1"/>
    <x v="0"/>
    <x v="32"/>
    <x v="3"/>
    <s v="yellow"/>
    <n v="113"/>
    <n v="63"/>
    <n v="7119"/>
    <n v="585"/>
    <n v="53001"/>
    <d v="2021-06-09T00:00:00"/>
    <d v="2021-06-14T00:00:00"/>
    <s v="Alicea Momford"/>
    <s v="Non-binary"/>
    <n v="23"/>
    <s v="01 Lee GroveSuite 419"/>
    <n v="3863"/>
    <s v="West Bella"/>
    <x v="0"/>
    <s v="Australia"/>
    <x v="7"/>
    <x v="1"/>
  </r>
  <r>
    <n v="559"/>
    <n v="121"/>
    <n v="920"/>
    <n v="96"/>
    <n v="2"/>
    <n v="192"/>
    <n v="1"/>
    <x v="2"/>
    <x v="5"/>
    <x v="3"/>
    <s v="yellow"/>
    <n v="104"/>
    <n v="41"/>
    <n v="4264"/>
    <n v="549"/>
    <n v="27436"/>
    <d v="2021-04-21T00:00:00"/>
    <d v="2021-04-23T00:00:00"/>
    <s v="Barclay Beswick"/>
    <s v="Male"/>
    <n v="50"/>
    <s v="667 Feil RidgeSuite 935"/>
    <n v="1919"/>
    <s v="Gleasonburgh"/>
    <x v="5"/>
    <s v="Australia"/>
    <x v="6"/>
    <x v="1"/>
  </r>
  <r>
    <n v="560"/>
    <n v="121"/>
    <n v="58"/>
    <n v="104"/>
    <n v="1"/>
    <n v="104"/>
    <n v="1"/>
    <x v="0"/>
    <x v="10"/>
    <x v="0"/>
    <s v="blue"/>
    <n v="119"/>
    <n v="61"/>
    <n v="7259"/>
    <n v="549"/>
    <n v="27436"/>
    <d v="2021-04-21T00:00:00"/>
    <d v="2021-04-23T00:00:00"/>
    <s v="Barclay Beswick"/>
    <s v="Male"/>
    <n v="50"/>
    <s v="667 Feil RidgeSuite 935"/>
    <n v="1919"/>
    <s v="Gleasonburgh"/>
    <x v="5"/>
    <s v="Australia"/>
    <x v="6"/>
    <x v="1"/>
  </r>
  <r>
    <n v="561"/>
    <n v="121"/>
    <n v="568"/>
    <n v="100"/>
    <n v="2"/>
    <n v="200"/>
    <n v="1"/>
    <x v="1"/>
    <x v="29"/>
    <x v="0"/>
    <s v="orange"/>
    <n v="90"/>
    <n v="71"/>
    <n v="6390"/>
    <n v="549"/>
    <n v="27436"/>
    <d v="2021-04-21T00:00:00"/>
    <d v="2021-04-23T00:00:00"/>
    <s v="Barclay Beswick"/>
    <s v="Male"/>
    <n v="50"/>
    <s v="667 Feil RidgeSuite 935"/>
    <n v="1919"/>
    <s v="Gleasonburgh"/>
    <x v="5"/>
    <s v="Australia"/>
    <x v="6"/>
    <x v="1"/>
  </r>
  <r>
    <n v="562"/>
    <n v="121"/>
    <n v="1200"/>
    <n v="105"/>
    <n v="1"/>
    <n v="105"/>
    <n v="1"/>
    <x v="2"/>
    <x v="7"/>
    <x v="3"/>
    <s v="yellow"/>
    <n v="90"/>
    <n v="75"/>
    <n v="6750"/>
    <n v="549"/>
    <n v="27436"/>
    <d v="2021-04-21T00:00:00"/>
    <d v="2021-04-23T00:00:00"/>
    <s v="Barclay Beswick"/>
    <s v="Male"/>
    <n v="50"/>
    <s v="667 Feil RidgeSuite 935"/>
    <n v="1919"/>
    <s v="Gleasonburgh"/>
    <x v="5"/>
    <s v="Australia"/>
    <x v="6"/>
    <x v="1"/>
  </r>
  <r>
    <n v="563"/>
    <n v="121"/>
    <n v="60"/>
    <n v="104"/>
    <n v="2"/>
    <n v="208"/>
    <n v="1"/>
    <x v="0"/>
    <x v="10"/>
    <x v="3"/>
    <s v="indigo"/>
    <n v="119"/>
    <n v="56"/>
    <n v="6664"/>
    <n v="549"/>
    <n v="27436"/>
    <d v="2021-04-21T00:00:00"/>
    <d v="2021-04-23T00:00:00"/>
    <s v="Barclay Beswick"/>
    <s v="Male"/>
    <n v="50"/>
    <s v="667 Feil RidgeSuite 935"/>
    <n v="1919"/>
    <s v="Gleasonburgh"/>
    <x v="5"/>
    <s v="Australia"/>
    <x v="6"/>
    <x v="1"/>
  </r>
  <r>
    <n v="564"/>
    <n v="121"/>
    <n v="266"/>
    <n v="95"/>
    <n v="2"/>
    <n v="190"/>
    <n v="1"/>
    <x v="0"/>
    <x v="17"/>
    <x v="1"/>
    <s v="blue"/>
    <n v="117"/>
    <n v="76"/>
    <n v="8892"/>
    <n v="549"/>
    <n v="27436"/>
    <d v="2021-04-21T00:00:00"/>
    <d v="2021-04-23T00:00:00"/>
    <s v="Barclay Beswick"/>
    <s v="Male"/>
    <n v="50"/>
    <s v="667 Feil RidgeSuite 935"/>
    <n v="1919"/>
    <s v="Gleasonburgh"/>
    <x v="5"/>
    <s v="Australia"/>
    <x v="6"/>
    <x v="1"/>
  </r>
  <r>
    <n v="565"/>
    <n v="121"/>
    <n v="1222"/>
    <n v="105"/>
    <n v="3"/>
    <n v="315"/>
    <n v="1"/>
    <x v="2"/>
    <x v="7"/>
    <x v="2"/>
    <s v="violet"/>
    <n v="90"/>
    <n v="45"/>
    <n v="4050"/>
    <n v="549"/>
    <n v="27436"/>
    <d v="2021-04-21T00:00:00"/>
    <d v="2021-04-23T00:00:00"/>
    <s v="Barclay Beswick"/>
    <s v="Male"/>
    <n v="50"/>
    <s v="667 Feil RidgeSuite 935"/>
    <n v="1919"/>
    <s v="Gleasonburgh"/>
    <x v="5"/>
    <s v="Australia"/>
    <x v="6"/>
    <x v="1"/>
  </r>
  <r>
    <n v="566"/>
    <n v="121"/>
    <n v="1126"/>
    <n v="102"/>
    <n v="1"/>
    <n v="102"/>
    <n v="1"/>
    <x v="2"/>
    <x v="34"/>
    <x v="1"/>
    <s v="orange"/>
    <n v="106"/>
    <n v="60"/>
    <n v="6360"/>
    <n v="549"/>
    <n v="27436"/>
    <d v="2021-04-21T00:00:00"/>
    <d v="2021-04-23T00:00:00"/>
    <s v="Barclay Beswick"/>
    <s v="Male"/>
    <n v="50"/>
    <s v="667 Feil RidgeSuite 935"/>
    <n v="1919"/>
    <s v="Gleasonburgh"/>
    <x v="5"/>
    <s v="Australia"/>
    <x v="6"/>
    <x v="1"/>
  </r>
  <r>
    <n v="567"/>
    <n v="122"/>
    <n v="1015"/>
    <n v="90"/>
    <n v="3"/>
    <n v="270"/>
    <n v="1"/>
    <x v="2"/>
    <x v="11"/>
    <x v="3"/>
    <s v="red"/>
    <n v="95"/>
    <n v="52"/>
    <n v="4940"/>
    <n v="732"/>
    <n v="29226"/>
    <d v="2021-04-13T00:00:00"/>
    <d v="2021-05-04T00:00:00"/>
    <s v="Gorden Seago"/>
    <s v="Genderfluid"/>
    <n v="80"/>
    <s v="905 Stephanie BoulevardApt. 217"/>
    <n v="8114"/>
    <s v="Port Aaronton"/>
    <x v="3"/>
    <s v="Australia"/>
    <x v="6"/>
    <x v="0"/>
  </r>
  <r>
    <n v="568"/>
    <n v="122"/>
    <n v="616"/>
    <n v="112"/>
    <n v="1"/>
    <n v="112"/>
    <n v="1"/>
    <x v="1"/>
    <x v="30"/>
    <x v="1"/>
    <s v="blue"/>
    <n v="118"/>
    <n v="53"/>
    <n v="6254"/>
    <n v="732"/>
    <n v="29226"/>
    <d v="2021-04-13T00:00:00"/>
    <d v="2021-05-04T00:00:00"/>
    <s v="Gorden Seago"/>
    <s v="Genderfluid"/>
    <n v="80"/>
    <s v="905 Stephanie BoulevardApt. 217"/>
    <n v="8114"/>
    <s v="Port Aaronton"/>
    <x v="3"/>
    <s v="Australia"/>
    <x v="6"/>
    <x v="0"/>
  </r>
  <r>
    <n v="569"/>
    <n v="122"/>
    <n v="258"/>
    <n v="95"/>
    <n v="1"/>
    <n v="95"/>
    <n v="1"/>
    <x v="0"/>
    <x v="17"/>
    <x v="0"/>
    <s v="yellow"/>
    <n v="117"/>
    <n v="46"/>
    <n v="5382"/>
    <n v="732"/>
    <n v="29226"/>
    <d v="2021-04-13T00:00:00"/>
    <d v="2021-05-04T00:00:00"/>
    <s v="Gorden Seago"/>
    <s v="Genderfluid"/>
    <n v="80"/>
    <s v="905 Stephanie BoulevardApt. 217"/>
    <n v="8114"/>
    <s v="Port Aaronton"/>
    <x v="3"/>
    <s v="Australia"/>
    <x v="6"/>
    <x v="0"/>
  </r>
  <r>
    <n v="570"/>
    <n v="122"/>
    <n v="712"/>
    <n v="119"/>
    <n v="2"/>
    <n v="238"/>
    <n v="1"/>
    <x v="1"/>
    <x v="19"/>
    <x v="2"/>
    <s v="yellow"/>
    <n v="112"/>
    <n v="54"/>
    <n v="6048"/>
    <n v="732"/>
    <n v="29226"/>
    <d v="2021-04-13T00:00:00"/>
    <d v="2021-05-04T00:00:00"/>
    <s v="Gorden Seago"/>
    <s v="Genderfluid"/>
    <n v="80"/>
    <s v="905 Stephanie BoulevardApt. 217"/>
    <n v="8114"/>
    <s v="Port Aaronton"/>
    <x v="3"/>
    <s v="Australia"/>
    <x v="6"/>
    <x v="0"/>
  </r>
  <r>
    <n v="571"/>
    <n v="123"/>
    <n v="616"/>
    <n v="112"/>
    <n v="1"/>
    <n v="112"/>
    <n v="1"/>
    <x v="1"/>
    <x v="30"/>
    <x v="1"/>
    <s v="blue"/>
    <n v="118"/>
    <n v="53"/>
    <n v="6254"/>
    <n v="471"/>
    <n v="17133"/>
    <d v="2021-03-04T00:00:00"/>
    <d v="2021-03-22T00:00:00"/>
    <s v="Hayyim Trewhella"/>
    <s v="Non-binary"/>
    <n v="31"/>
    <s v="8662 Maya PlaceApt. 834"/>
    <n v="8731"/>
    <s v="Boyerland"/>
    <x v="4"/>
    <s v="Australia"/>
    <x v="4"/>
    <x v="2"/>
  </r>
  <r>
    <n v="572"/>
    <n v="123"/>
    <n v="724"/>
    <n v="119"/>
    <n v="2"/>
    <n v="238"/>
    <n v="1"/>
    <x v="1"/>
    <x v="19"/>
    <x v="4"/>
    <s v="blue"/>
    <n v="112"/>
    <n v="69"/>
    <n v="7728"/>
    <n v="471"/>
    <n v="17133"/>
    <d v="2021-03-04T00:00:00"/>
    <d v="2021-03-22T00:00:00"/>
    <s v="Hayyim Trewhella"/>
    <s v="Non-binary"/>
    <n v="31"/>
    <s v="8662 Maya PlaceApt. 834"/>
    <n v="8731"/>
    <s v="Boyerland"/>
    <x v="4"/>
    <s v="Australia"/>
    <x v="4"/>
    <x v="2"/>
  </r>
  <r>
    <n v="573"/>
    <n v="123"/>
    <n v="700"/>
    <n v="119"/>
    <n v="3"/>
    <n v="357"/>
    <n v="1"/>
    <x v="1"/>
    <x v="19"/>
    <x v="3"/>
    <s v="red"/>
    <n v="112"/>
    <n v="78"/>
    <n v="8736"/>
    <n v="471"/>
    <n v="17133"/>
    <d v="2021-03-04T00:00:00"/>
    <d v="2021-03-22T00:00:00"/>
    <s v="Hayyim Trewhella"/>
    <s v="Non-binary"/>
    <n v="31"/>
    <s v="8662 Maya PlaceApt. 834"/>
    <n v="8731"/>
    <s v="Boyerland"/>
    <x v="4"/>
    <s v="Australia"/>
    <x v="4"/>
    <x v="2"/>
  </r>
  <r>
    <n v="574"/>
    <n v="123"/>
    <n v="553"/>
    <n v="98"/>
    <n v="2"/>
    <n v="196"/>
    <n v="1"/>
    <x v="1"/>
    <x v="33"/>
    <x v="0"/>
    <s v="indigo"/>
    <n v="113"/>
    <n v="79"/>
    <n v="8927"/>
    <n v="471"/>
    <n v="17133"/>
    <d v="2021-03-04T00:00:00"/>
    <d v="2021-03-22T00:00:00"/>
    <s v="Hayyim Trewhella"/>
    <s v="Non-binary"/>
    <n v="31"/>
    <s v="8662 Maya PlaceApt. 834"/>
    <n v="8731"/>
    <s v="Boyerland"/>
    <x v="4"/>
    <s v="Australia"/>
    <x v="4"/>
    <x v="2"/>
  </r>
  <r>
    <n v="575"/>
    <n v="123"/>
    <n v="958"/>
    <n v="97"/>
    <n v="2"/>
    <n v="194"/>
    <n v="1"/>
    <x v="2"/>
    <x v="27"/>
    <x v="0"/>
    <s v="yellow"/>
    <n v="119"/>
    <n v="64"/>
    <n v="7616"/>
    <n v="471"/>
    <n v="17133"/>
    <d v="2021-03-04T00:00:00"/>
    <d v="2021-03-22T00:00:00"/>
    <s v="Hayyim Trewhella"/>
    <s v="Non-binary"/>
    <n v="31"/>
    <s v="8662 Maya PlaceApt. 834"/>
    <n v="8731"/>
    <s v="Boyerland"/>
    <x v="4"/>
    <s v="Australia"/>
    <x v="4"/>
    <x v="2"/>
  </r>
  <r>
    <n v="576"/>
    <n v="123"/>
    <n v="1065"/>
    <n v="93"/>
    <n v="2"/>
    <n v="186"/>
    <n v="1"/>
    <x v="2"/>
    <x v="20"/>
    <x v="3"/>
    <s v="green"/>
    <n v="94"/>
    <n v="77"/>
    <n v="7238"/>
    <n v="471"/>
    <n v="17133"/>
    <d v="2021-03-04T00:00:00"/>
    <d v="2021-03-22T00:00:00"/>
    <s v="Hayyim Trewhella"/>
    <s v="Non-binary"/>
    <n v="31"/>
    <s v="8662 Maya PlaceApt. 834"/>
    <n v="8731"/>
    <s v="Boyerland"/>
    <x v="4"/>
    <s v="Australia"/>
    <x v="4"/>
    <x v="2"/>
  </r>
  <r>
    <n v="577"/>
    <n v="123"/>
    <n v="108"/>
    <n v="92"/>
    <n v="2"/>
    <n v="184"/>
    <n v="1"/>
    <x v="0"/>
    <x v="22"/>
    <x v="0"/>
    <s v="red"/>
    <n v="115"/>
    <n v="52"/>
    <n v="5980"/>
    <n v="471"/>
    <n v="17133"/>
    <d v="2021-03-04T00:00:00"/>
    <d v="2021-03-22T00:00:00"/>
    <s v="Hayyim Trewhella"/>
    <s v="Non-binary"/>
    <n v="31"/>
    <s v="8662 Maya PlaceApt. 834"/>
    <n v="8731"/>
    <s v="Boyerland"/>
    <x v="4"/>
    <s v="Australia"/>
    <x v="4"/>
    <x v="2"/>
  </r>
  <r>
    <n v="578"/>
    <n v="123"/>
    <n v="75"/>
    <n v="118"/>
    <n v="1"/>
    <n v="118"/>
    <n v="1"/>
    <x v="0"/>
    <x v="24"/>
    <x v="3"/>
    <s v="orange"/>
    <n v="96"/>
    <n v="42"/>
    <n v="4032"/>
    <n v="471"/>
    <n v="17133"/>
    <d v="2021-03-04T00:00:00"/>
    <d v="2021-03-22T00:00:00"/>
    <s v="Hayyim Trewhella"/>
    <s v="Non-binary"/>
    <n v="31"/>
    <s v="8662 Maya PlaceApt. 834"/>
    <n v="8731"/>
    <s v="Boyerland"/>
    <x v="4"/>
    <s v="Australia"/>
    <x v="4"/>
    <x v="2"/>
  </r>
  <r>
    <n v="579"/>
    <n v="123"/>
    <n v="361"/>
    <n v="94"/>
    <n v="3"/>
    <n v="282"/>
    <n v="1"/>
    <x v="0"/>
    <x v="28"/>
    <x v="1"/>
    <s v="yellow"/>
    <n v="92"/>
    <n v="70"/>
    <n v="6440"/>
    <n v="471"/>
    <n v="17133"/>
    <d v="2021-03-04T00:00:00"/>
    <d v="2021-03-22T00:00:00"/>
    <s v="Hayyim Trewhella"/>
    <s v="Non-binary"/>
    <n v="31"/>
    <s v="8662 Maya PlaceApt. 834"/>
    <n v="8731"/>
    <s v="Boyerland"/>
    <x v="4"/>
    <s v="Australia"/>
    <x v="4"/>
    <x v="2"/>
  </r>
  <r>
    <n v="580"/>
    <n v="124"/>
    <n v="352"/>
    <n v="94"/>
    <n v="2"/>
    <n v="188"/>
    <n v="1"/>
    <x v="0"/>
    <x v="28"/>
    <x v="2"/>
    <s v="red"/>
    <n v="92"/>
    <n v="52"/>
    <n v="4784"/>
    <n v="776"/>
    <n v="43888"/>
    <d v="2021-07-06T00:00:00"/>
    <d v="2021-07-15T00:00:00"/>
    <s v="Felice Dumbleton"/>
    <s v="Genderfluid"/>
    <n v="24"/>
    <s v="3744 Max PlaceApt. 109"/>
    <n v="8348"/>
    <s v="Harveyville"/>
    <x v="7"/>
    <s v="Australia"/>
    <x v="8"/>
    <x v="1"/>
  </r>
  <r>
    <n v="581"/>
    <n v="124"/>
    <n v="563"/>
    <n v="100"/>
    <n v="1"/>
    <n v="100"/>
    <n v="1"/>
    <x v="1"/>
    <x v="29"/>
    <x v="0"/>
    <s v="red"/>
    <n v="90"/>
    <n v="50"/>
    <n v="4500"/>
    <n v="776"/>
    <n v="43888"/>
    <d v="2021-07-06T00:00:00"/>
    <d v="2021-07-15T00:00:00"/>
    <s v="Felice Dumbleton"/>
    <s v="Genderfluid"/>
    <n v="24"/>
    <s v="3744 Max PlaceApt. 109"/>
    <n v="8348"/>
    <s v="Harveyville"/>
    <x v="7"/>
    <s v="Australia"/>
    <x v="8"/>
    <x v="1"/>
  </r>
  <r>
    <n v="582"/>
    <n v="124"/>
    <n v="647"/>
    <n v="93"/>
    <n v="1"/>
    <n v="93"/>
    <n v="1"/>
    <x v="1"/>
    <x v="14"/>
    <x v="2"/>
    <s v="green"/>
    <n v="115"/>
    <n v="63"/>
    <n v="7245"/>
    <n v="776"/>
    <n v="43888"/>
    <d v="2021-07-06T00:00:00"/>
    <d v="2021-07-15T00:00:00"/>
    <s v="Felice Dumbleton"/>
    <s v="Genderfluid"/>
    <n v="24"/>
    <s v="3744 Max PlaceApt. 109"/>
    <n v="8348"/>
    <s v="Harveyville"/>
    <x v="7"/>
    <s v="Australia"/>
    <x v="8"/>
    <x v="1"/>
  </r>
  <r>
    <n v="583"/>
    <n v="124"/>
    <n v="572"/>
    <n v="100"/>
    <n v="2"/>
    <n v="200"/>
    <n v="1"/>
    <x v="1"/>
    <x v="29"/>
    <x v="2"/>
    <s v="yellow"/>
    <n v="90"/>
    <n v="71"/>
    <n v="6390"/>
    <n v="776"/>
    <n v="43888"/>
    <d v="2021-07-06T00:00:00"/>
    <d v="2021-07-15T00:00:00"/>
    <s v="Felice Dumbleton"/>
    <s v="Genderfluid"/>
    <n v="24"/>
    <s v="3744 Max PlaceApt. 109"/>
    <n v="8348"/>
    <s v="Harveyville"/>
    <x v="7"/>
    <s v="Australia"/>
    <x v="8"/>
    <x v="1"/>
  </r>
  <r>
    <n v="584"/>
    <n v="124"/>
    <n v="32"/>
    <n v="96"/>
    <n v="3"/>
    <n v="288"/>
    <n v="1"/>
    <x v="0"/>
    <x v="2"/>
    <x v="2"/>
    <s v="violet"/>
    <n v="114"/>
    <n v="65"/>
    <n v="7410"/>
    <n v="776"/>
    <n v="43888"/>
    <d v="2021-07-06T00:00:00"/>
    <d v="2021-07-15T00:00:00"/>
    <s v="Felice Dumbleton"/>
    <s v="Genderfluid"/>
    <n v="24"/>
    <s v="3744 Max PlaceApt. 109"/>
    <n v="8348"/>
    <s v="Harveyville"/>
    <x v="7"/>
    <s v="Australia"/>
    <x v="8"/>
    <x v="1"/>
  </r>
  <r>
    <n v="585"/>
    <n v="124"/>
    <n v="200"/>
    <n v="98"/>
    <n v="3"/>
    <n v="294"/>
    <n v="1"/>
    <x v="0"/>
    <x v="18"/>
    <x v="3"/>
    <s v="indigo"/>
    <n v="112"/>
    <n v="64"/>
    <n v="7168"/>
    <n v="776"/>
    <n v="43888"/>
    <d v="2021-07-06T00:00:00"/>
    <d v="2021-07-15T00:00:00"/>
    <s v="Felice Dumbleton"/>
    <s v="Genderfluid"/>
    <n v="24"/>
    <s v="3744 Max PlaceApt. 109"/>
    <n v="8348"/>
    <s v="Harveyville"/>
    <x v="7"/>
    <s v="Australia"/>
    <x v="8"/>
    <x v="1"/>
  </r>
  <r>
    <n v="586"/>
    <n v="124"/>
    <n v="1199"/>
    <n v="105"/>
    <n v="2"/>
    <n v="210"/>
    <n v="1"/>
    <x v="2"/>
    <x v="7"/>
    <x v="4"/>
    <s v="orange"/>
    <n v="90"/>
    <n v="69"/>
    <n v="6210"/>
    <n v="776"/>
    <n v="43888"/>
    <d v="2021-07-06T00:00:00"/>
    <d v="2021-07-15T00:00:00"/>
    <s v="Felice Dumbleton"/>
    <s v="Genderfluid"/>
    <n v="24"/>
    <s v="3744 Max PlaceApt. 109"/>
    <n v="8348"/>
    <s v="Harveyville"/>
    <x v="7"/>
    <s v="Australia"/>
    <x v="8"/>
    <x v="1"/>
  </r>
  <r>
    <n v="587"/>
    <n v="124"/>
    <n v="137"/>
    <n v="92"/>
    <n v="3"/>
    <n v="276"/>
    <n v="1"/>
    <x v="0"/>
    <x v="22"/>
    <x v="2"/>
    <s v="violet"/>
    <n v="115"/>
    <n v="55"/>
    <n v="6325"/>
    <n v="776"/>
    <n v="43888"/>
    <d v="2021-07-06T00:00:00"/>
    <d v="2021-07-15T00:00:00"/>
    <s v="Felice Dumbleton"/>
    <s v="Genderfluid"/>
    <n v="24"/>
    <s v="3744 Max PlaceApt. 109"/>
    <n v="8348"/>
    <s v="Harveyville"/>
    <x v="7"/>
    <s v="Australia"/>
    <x v="8"/>
    <x v="1"/>
  </r>
  <r>
    <n v="588"/>
    <n v="124"/>
    <n v="1058"/>
    <n v="93"/>
    <n v="3"/>
    <n v="279"/>
    <n v="1"/>
    <x v="2"/>
    <x v="20"/>
    <x v="0"/>
    <s v="orange"/>
    <n v="94"/>
    <n v="49"/>
    <n v="4606"/>
    <n v="776"/>
    <n v="43888"/>
    <d v="2021-07-06T00:00:00"/>
    <d v="2021-07-15T00:00:00"/>
    <s v="Felice Dumbleton"/>
    <s v="Genderfluid"/>
    <n v="24"/>
    <s v="3744 Max PlaceApt. 109"/>
    <n v="8348"/>
    <s v="Harveyville"/>
    <x v="7"/>
    <s v="Australia"/>
    <x v="8"/>
    <x v="1"/>
  </r>
  <r>
    <n v="589"/>
    <n v="124"/>
    <n v="640"/>
    <n v="93"/>
    <n v="1"/>
    <n v="93"/>
    <n v="1"/>
    <x v="1"/>
    <x v="14"/>
    <x v="3"/>
    <s v="yellow"/>
    <n v="115"/>
    <n v="52"/>
    <n v="5980"/>
    <n v="776"/>
    <n v="43888"/>
    <d v="2021-07-06T00:00:00"/>
    <d v="2021-07-15T00:00:00"/>
    <s v="Felice Dumbleton"/>
    <s v="Genderfluid"/>
    <n v="24"/>
    <s v="3744 Max PlaceApt. 109"/>
    <n v="8348"/>
    <s v="Harveyville"/>
    <x v="7"/>
    <s v="Australia"/>
    <x v="8"/>
    <x v="1"/>
  </r>
  <r>
    <n v="590"/>
    <n v="125"/>
    <n v="586"/>
    <n v="100"/>
    <n v="1"/>
    <n v="100"/>
    <n v="1"/>
    <x v="1"/>
    <x v="29"/>
    <x v="1"/>
    <s v="indigo"/>
    <n v="90"/>
    <n v="41"/>
    <n v="3690"/>
    <n v="321"/>
    <n v="29600"/>
    <d v="2021-10-22T00:00:00"/>
    <d v="2021-11-03T00:00:00"/>
    <s v="Jena Kelling"/>
    <s v="Female"/>
    <n v="44"/>
    <s v="52 Savannah LaneApt. 519"/>
    <n v="6724"/>
    <s v="Kaihaven"/>
    <x v="4"/>
    <s v="Australia"/>
    <x v="2"/>
    <x v="2"/>
  </r>
  <r>
    <n v="591"/>
    <n v="125"/>
    <n v="1223"/>
    <n v="105"/>
    <n v="1"/>
    <n v="105"/>
    <n v="1"/>
    <x v="2"/>
    <x v="7"/>
    <x v="0"/>
    <s v="violet"/>
    <n v="90"/>
    <n v="48"/>
    <n v="4320"/>
    <n v="321"/>
    <n v="29600"/>
    <d v="2021-10-22T00:00:00"/>
    <d v="2021-11-03T00:00:00"/>
    <s v="Jena Kelling"/>
    <s v="Female"/>
    <n v="44"/>
    <s v="52 Savannah LaneApt. 519"/>
    <n v="6724"/>
    <s v="Kaihaven"/>
    <x v="4"/>
    <s v="Australia"/>
    <x v="2"/>
    <x v="2"/>
  </r>
  <r>
    <n v="592"/>
    <n v="126"/>
    <n v="678"/>
    <n v="113"/>
    <n v="1"/>
    <n v="113"/>
    <n v="1"/>
    <x v="1"/>
    <x v="4"/>
    <x v="0"/>
    <s v="yellow"/>
    <n v="119"/>
    <n v="72"/>
    <n v="8568"/>
    <n v="326"/>
    <n v="29536"/>
    <d v="2021-01-31T00:00:00"/>
    <d v="2021-02-20T00:00:00"/>
    <s v="Meade Yglesia"/>
    <s v="Genderfluid"/>
    <n v="54"/>
    <s v="624 Bode TrailSuite 795"/>
    <n v="6294"/>
    <s v="New Masonport"/>
    <x v="5"/>
    <s v="Australia"/>
    <x v="9"/>
    <x v="2"/>
  </r>
  <r>
    <n v="593"/>
    <n v="126"/>
    <n v="312"/>
    <n v="105"/>
    <n v="2"/>
    <n v="210"/>
    <n v="1"/>
    <x v="0"/>
    <x v="26"/>
    <x v="2"/>
    <s v="violet"/>
    <n v="93"/>
    <n v="67"/>
    <n v="6231"/>
    <n v="326"/>
    <n v="29536"/>
    <d v="2021-01-31T00:00:00"/>
    <d v="2021-02-20T00:00:00"/>
    <s v="Meade Yglesia"/>
    <s v="Genderfluid"/>
    <n v="54"/>
    <s v="624 Bode TrailSuite 795"/>
    <n v="6294"/>
    <s v="New Masonport"/>
    <x v="5"/>
    <s v="Australia"/>
    <x v="9"/>
    <x v="2"/>
  </r>
  <r>
    <n v="594"/>
    <n v="126"/>
    <n v="444"/>
    <n v="107"/>
    <n v="2"/>
    <n v="214"/>
    <n v="1"/>
    <x v="1"/>
    <x v="22"/>
    <x v="4"/>
    <s v="blue"/>
    <n v="92"/>
    <n v="80"/>
    <n v="7360"/>
    <n v="326"/>
    <n v="29536"/>
    <d v="2021-01-31T00:00:00"/>
    <d v="2021-02-20T00:00:00"/>
    <s v="Meade Yglesia"/>
    <s v="Genderfluid"/>
    <n v="54"/>
    <s v="624 Bode TrailSuite 795"/>
    <n v="6294"/>
    <s v="New Masonport"/>
    <x v="5"/>
    <s v="Australia"/>
    <x v="9"/>
    <x v="2"/>
  </r>
  <r>
    <n v="595"/>
    <n v="126"/>
    <n v="33"/>
    <n v="96"/>
    <n v="2"/>
    <n v="192"/>
    <n v="1"/>
    <x v="0"/>
    <x v="2"/>
    <x v="0"/>
    <s v="violet"/>
    <n v="114"/>
    <n v="73"/>
    <n v="8322"/>
    <n v="326"/>
    <n v="29536"/>
    <d v="2021-01-31T00:00:00"/>
    <d v="2021-02-20T00:00:00"/>
    <s v="Meade Yglesia"/>
    <s v="Genderfluid"/>
    <n v="54"/>
    <s v="624 Bode TrailSuite 795"/>
    <n v="6294"/>
    <s v="New Masonport"/>
    <x v="5"/>
    <s v="Australia"/>
    <x v="9"/>
    <x v="2"/>
  </r>
  <r>
    <n v="596"/>
    <n v="126"/>
    <n v="613"/>
    <n v="112"/>
    <n v="2"/>
    <n v="224"/>
    <n v="1"/>
    <x v="1"/>
    <x v="30"/>
    <x v="0"/>
    <s v="green"/>
    <n v="118"/>
    <n v="63"/>
    <n v="7434"/>
    <n v="326"/>
    <n v="29536"/>
    <d v="2021-01-31T00:00:00"/>
    <d v="2021-02-20T00:00:00"/>
    <s v="Meade Yglesia"/>
    <s v="Genderfluid"/>
    <n v="54"/>
    <s v="624 Bode TrailSuite 795"/>
    <n v="6294"/>
    <s v="New Masonport"/>
    <x v="5"/>
    <s v="Australia"/>
    <x v="9"/>
    <x v="2"/>
  </r>
  <r>
    <n v="597"/>
    <n v="126"/>
    <n v="310"/>
    <n v="105"/>
    <n v="3"/>
    <n v="315"/>
    <n v="1"/>
    <x v="0"/>
    <x v="26"/>
    <x v="3"/>
    <s v="violet"/>
    <n v="93"/>
    <n v="49"/>
    <n v="4557"/>
    <n v="326"/>
    <n v="29536"/>
    <d v="2021-01-31T00:00:00"/>
    <d v="2021-02-20T00:00:00"/>
    <s v="Meade Yglesia"/>
    <s v="Genderfluid"/>
    <n v="54"/>
    <s v="624 Bode TrailSuite 795"/>
    <n v="6294"/>
    <s v="New Masonport"/>
    <x v="5"/>
    <s v="Australia"/>
    <x v="9"/>
    <x v="2"/>
  </r>
  <r>
    <n v="598"/>
    <n v="127"/>
    <n v="384"/>
    <n v="94"/>
    <n v="3"/>
    <n v="282"/>
    <n v="1"/>
    <x v="0"/>
    <x v="28"/>
    <x v="4"/>
    <s v="violet"/>
    <n v="92"/>
    <n v="77"/>
    <n v="7084"/>
    <n v="51"/>
    <n v="43262"/>
    <d v="2021-04-01T00:00:00"/>
    <d v="2021-04-11T00:00:00"/>
    <s v="Kayley Brosoli"/>
    <s v="Non-binary"/>
    <n v="52"/>
    <s v="59 Hand ManorApt. 544"/>
    <n v="6322"/>
    <s v="South Evaport"/>
    <x v="5"/>
    <s v="Australia"/>
    <x v="6"/>
    <x v="1"/>
  </r>
  <r>
    <n v="599"/>
    <n v="127"/>
    <n v="539"/>
    <n v="98"/>
    <n v="3"/>
    <n v="294"/>
    <n v="1"/>
    <x v="1"/>
    <x v="33"/>
    <x v="4"/>
    <s v="yellow"/>
    <n v="113"/>
    <n v="67"/>
    <n v="7571"/>
    <n v="51"/>
    <n v="43262"/>
    <d v="2021-04-01T00:00:00"/>
    <d v="2021-04-11T00:00:00"/>
    <s v="Kayley Brosoli"/>
    <s v="Non-binary"/>
    <n v="52"/>
    <s v="59 Hand ManorApt. 544"/>
    <n v="6322"/>
    <s v="South Evaport"/>
    <x v="5"/>
    <s v="Australia"/>
    <x v="6"/>
    <x v="1"/>
  </r>
  <r>
    <n v="600"/>
    <n v="127"/>
    <n v="1138"/>
    <n v="102"/>
    <n v="1"/>
    <n v="102"/>
    <n v="1"/>
    <x v="2"/>
    <x v="34"/>
    <x v="0"/>
    <s v="green"/>
    <n v="106"/>
    <n v="42"/>
    <n v="4452"/>
    <n v="51"/>
    <n v="43262"/>
    <d v="2021-04-01T00:00:00"/>
    <d v="2021-04-11T00:00:00"/>
    <s v="Kayley Brosoli"/>
    <s v="Non-binary"/>
    <n v="52"/>
    <s v="59 Hand ManorApt. 544"/>
    <n v="6322"/>
    <s v="South Evaport"/>
    <x v="5"/>
    <s v="Australia"/>
    <x v="6"/>
    <x v="1"/>
  </r>
  <r>
    <n v="601"/>
    <n v="127"/>
    <n v="34"/>
    <n v="96"/>
    <n v="1"/>
    <n v="96"/>
    <n v="1"/>
    <x v="0"/>
    <x v="2"/>
    <x v="4"/>
    <s v="violet"/>
    <n v="114"/>
    <n v="54"/>
    <n v="6156"/>
    <n v="51"/>
    <n v="43262"/>
    <d v="2021-04-01T00:00:00"/>
    <d v="2021-04-11T00:00:00"/>
    <s v="Kayley Brosoli"/>
    <s v="Non-binary"/>
    <n v="52"/>
    <s v="59 Hand ManorApt. 544"/>
    <n v="6322"/>
    <s v="South Evaport"/>
    <x v="5"/>
    <s v="Australia"/>
    <x v="6"/>
    <x v="1"/>
  </r>
  <r>
    <n v="602"/>
    <n v="127"/>
    <n v="542"/>
    <n v="98"/>
    <n v="1"/>
    <n v="98"/>
    <n v="1"/>
    <x v="1"/>
    <x v="33"/>
    <x v="2"/>
    <s v="green"/>
    <n v="113"/>
    <n v="45"/>
    <n v="5085"/>
    <n v="51"/>
    <n v="43262"/>
    <d v="2021-04-01T00:00:00"/>
    <d v="2021-04-11T00:00:00"/>
    <s v="Kayley Brosoli"/>
    <s v="Non-binary"/>
    <n v="52"/>
    <s v="59 Hand ManorApt. 544"/>
    <n v="6322"/>
    <s v="South Evaport"/>
    <x v="5"/>
    <s v="Australia"/>
    <x v="6"/>
    <x v="1"/>
  </r>
  <r>
    <n v="603"/>
    <n v="127"/>
    <n v="477"/>
    <n v="118"/>
    <n v="2"/>
    <n v="236"/>
    <n v="1"/>
    <x v="1"/>
    <x v="1"/>
    <x v="2"/>
    <s v="blue"/>
    <n v="110"/>
    <n v="60"/>
    <n v="6600"/>
    <n v="51"/>
    <n v="43262"/>
    <d v="2021-04-01T00:00:00"/>
    <d v="2021-04-11T00:00:00"/>
    <s v="Kayley Brosoli"/>
    <s v="Non-binary"/>
    <n v="52"/>
    <s v="59 Hand ManorApt. 544"/>
    <n v="6322"/>
    <s v="South Evaport"/>
    <x v="5"/>
    <s v="Australia"/>
    <x v="6"/>
    <x v="1"/>
  </r>
  <r>
    <n v="604"/>
    <n v="127"/>
    <n v="328"/>
    <n v="109"/>
    <n v="2"/>
    <n v="218"/>
    <n v="1"/>
    <x v="0"/>
    <x v="21"/>
    <x v="0"/>
    <s v="yellow"/>
    <n v="108"/>
    <n v="78"/>
    <n v="8424"/>
    <n v="51"/>
    <n v="43262"/>
    <d v="2021-04-01T00:00:00"/>
    <d v="2021-04-11T00:00:00"/>
    <s v="Kayley Brosoli"/>
    <s v="Non-binary"/>
    <n v="52"/>
    <s v="59 Hand ManorApt. 544"/>
    <n v="6322"/>
    <s v="South Evaport"/>
    <x v="5"/>
    <s v="Australia"/>
    <x v="6"/>
    <x v="1"/>
  </r>
  <r>
    <n v="605"/>
    <n v="127"/>
    <n v="121"/>
    <n v="92"/>
    <n v="1"/>
    <n v="92"/>
    <n v="1"/>
    <x v="0"/>
    <x v="22"/>
    <x v="1"/>
    <s v="green"/>
    <n v="115"/>
    <n v="49"/>
    <n v="5635"/>
    <n v="51"/>
    <n v="43262"/>
    <d v="2021-04-01T00:00:00"/>
    <d v="2021-04-11T00:00:00"/>
    <s v="Kayley Brosoli"/>
    <s v="Non-binary"/>
    <n v="52"/>
    <s v="59 Hand ManorApt. 544"/>
    <n v="6322"/>
    <s v="South Evaport"/>
    <x v="5"/>
    <s v="Australia"/>
    <x v="6"/>
    <x v="1"/>
  </r>
  <r>
    <n v="606"/>
    <n v="128"/>
    <n v="674"/>
    <n v="113"/>
    <n v="3"/>
    <n v="339"/>
    <n v="1"/>
    <x v="1"/>
    <x v="4"/>
    <x v="4"/>
    <s v="orange"/>
    <n v="119"/>
    <n v="68"/>
    <n v="8092"/>
    <n v="936"/>
    <n v="17661"/>
    <d v="2021-10-13T00:00:00"/>
    <d v="2021-11-09T00:00:00"/>
    <s v="Mart Naismith"/>
    <s v="Genderfluid"/>
    <n v="77"/>
    <s v="562 Mann MeadowApt. 977"/>
    <n v="2372"/>
    <s v="Huelfort"/>
    <x v="7"/>
    <s v="Australia"/>
    <x v="2"/>
    <x v="0"/>
  </r>
  <r>
    <n v="607"/>
    <n v="128"/>
    <n v="240"/>
    <n v="106"/>
    <n v="3"/>
    <n v="318"/>
    <n v="1"/>
    <x v="0"/>
    <x v="0"/>
    <x v="3"/>
    <s v="violet"/>
    <n v="105"/>
    <n v="47"/>
    <n v="4935"/>
    <n v="936"/>
    <n v="17661"/>
    <d v="2021-10-13T00:00:00"/>
    <d v="2021-11-09T00:00:00"/>
    <s v="Mart Naismith"/>
    <s v="Genderfluid"/>
    <n v="77"/>
    <s v="562 Mann MeadowApt. 977"/>
    <n v="2372"/>
    <s v="Huelfort"/>
    <x v="7"/>
    <s v="Australia"/>
    <x v="2"/>
    <x v="0"/>
  </r>
  <r>
    <n v="608"/>
    <n v="128"/>
    <n v="1002"/>
    <n v="106"/>
    <n v="2"/>
    <n v="212"/>
    <n v="1"/>
    <x v="2"/>
    <x v="3"/>
    <x v="2"/>
    <s v="blue"/>
    <n v="111"/>
    <n v="52"/>
    <n v="5772"/>
    <n v="936"/>
    <n v="17661"/>
    <d v="2021-10-13T00:00:00"/>
    <d v="2021-11-09T00:00:00"/>
    <s v="Mart Naismith"/>
    <s v="Genderfluid"/>
    <n v="77"/>
    <s v="562 Mann MeadowApt. 977"/>
    <n v="2372"/>
    <s v="Huelfort"/>
    <x v="7"/>
    <s v="Australia"/>
    <x v="2"/>
    <x v="0"/>
  </r>
  <r>
    <n v="609"/>
    <n v="128"/>
    <n v="322"/>
    <n v="109"/>
    <n v="2"/>
    <n v="218"/>
    <n v="1"/>
    <x v="0"/>
    <x v="21"/>
    <x v="2"/>
    <s v="orange"/>
    <n v="108"/>
    <n v="78"/>
    <n v="8424"/>
    <n v="936"/>
    <n v="17661"/>
    <d v="2021-10-13T00:00:00"/>
    <d v="2021-11-09T00:00:00"/>
    <s v="Mart Naismith"/>
    <s v="Genderfluid"/>
    <n v="77"/>
    <s v="562 Mann MeadowApt. 977"/>
    <n v="2372"/>
    <s v="Huelfort"/>
    <x v="7"/>
    <s v="Australia"/>
    <x v="2"/>
    <x v="0"/>
  </r>
  <r>
    <n v="610"/>
    <n v="128"/>
    <n v="814"/>
    <n v="117"/>
    <n v="3"/>
    <n v="351"/>
    <n v="1"/>
    <x v="1"/>
    <x v="13"/>
    <x v="4"/>
    <s v="orange"/>
    <n v="95"/>
    <n v="60"/>
    <n v="5700"/>
    <n v="936"/>
    <n v="17661"/>
    <d v="2021-10-13T00:00:00"/>
    <d v="2021-11-09T00:00:00"/>
    <s v="Mart Naismith"/>
    <s v="Genderfluid"/>
    <n v="77"/>
    <s v="562 Mann MeadowApt. 977"/>
    <n v="2372"/>
    <s v="Huelfort"/>
    <x v="7"/>
    <s v="Australia"/>
    <x v="2"/>
    <x v="0"/>
  </r>
  <r>
    <n v="611"/>
    <n v="128"/>
    <n v="185"/>
    <n v="98"/>
    <n v="1"/>
    <n v="98"/>
    <n v="1"/>
    <x v="0"/>
    <x v="18"/>
    <x v="3"/>
    <s v="yellow"/>
    <n v="112"/>
    <n v="55"/>
    <n v="6160"/>
    <n v="936"/>
    <n v="17661"/>
    <d v="2021-10-13T00:00:00"/>
    <d v="2021-11-09T00:00:00"/>
    <s v="Mart Naismith"/>
    <s v="Genderfluid"/>
    <n v="77"/>
    <s v="562 Mann MeadowApt. 977"/>
    <n v="2372"/>
    <s v="Huelfort"/>
    <x v="7"/>
    <s v="Australia"/>
    <x v="2"/>
    <x v="0"/>
  </r>
  <r>
    <n v="612"/>
    <n v="128"/>
    <n v="787"/>
    <n v="91"/>
    <n v="2"/>
    <n v="182"/>
    <n v="1"/>
    <x v="1"/>
    <x v="15"/>
    <x v="2"/>
    <s v="green"/>
    <n v="114"/>
    <n v="47"/>
    <n v="5358"/>
    <n v="936"/>
    <n v="17661"/>
    <d v="2021-10-13T00:00:00"/>
    <d v="2021-11-09T00:00:00"/>
    <s v="Mart Naismith"/>
    <s v="Genderfluid"/>
    <n v="77"/>
    <s v="562 Mann MeadowApt. 977"/>
    <n v="2372"/>
    <s v="Huelfort"/>
    <x v="7"/>
    <s v="Australia"/>
    <x v="2"/>
    <x v="0"/>
  </r>
  <r>
    <n v="613"/>
    <n v="129"/>
    <n v="1026"/>
    <n v="90"/>
    <n v="2"/>
    <n v="180"/>
    <n v="1"/>
    <x v="2"/>
    <x v="11"/>
    <x v="1"/>
    <s v="yellow"/>
    <n v="95"/>
    <n v="43"/>
    <n v="4085"/>
    <n v="428"/>
    <n v="42185"/>
    <d v="2021-05-24T00:00:00"/>
    <d v="2021-05-27T00:00:00"/>
    <s v="Jammal Varcoe"/>
    <s v="Polygender"/>
    <n v="66"/>
    <s v="80 Hermiston WaySuite 403"/>
    <n v="1112"/>
    <s v="North Liamfort"/>
    <x v="7"/>
    <s v="Australia"/>
    <x v="3"/>
    <x v="1"/>
  </r>
  <r>
    <n v="614"/>
    <n v="129"/>
    <n v="570"/>
    <n v="100"/>
    <n v="1"/>
    <n v="100"/>
    <n v="1"/>
    <x v="1"/>
    <x v="29"/>
    <x v="3"/>
    <s v="yellow"/>
    <n v="90"/>
    <n v="57"/>
    <n v="5130"/>
    <n v="428"/>
    <n v="42185"/>
    <d v="2021-05-24T00:00:00"/>
    <d v="2021-05-27T00:00:00"/>
    <s v="Jammal Varcoe"/>
    <s v="Polygender"/>
    <n v="66"/>
    <s v="80 Hermiston WaySuite 403"/>
    <n v="1112"/>
    <s v="North Liamfort"/>
    <x v="7"/>
    <s v="Australia"/>
    <x v="3"/>
    <x v="1"/>
  </r>
  <r>
    <n v="615"/>
    <n v="129"/>
    <n v="872"/>
    <n v="113"/>
    <n v="2"/>
    <n v="226"/>
    <n v="1"/>
    <x v="2"/>
    <x v="16"/>
    <x v="2"/>
    <s v="violet"/>
    <n v="100"/>
    <n v="54"/>
    <n v="5400"/>
    <n v="428"/>
    <n v="42185"/>
    <d v="2021-05-24T00:00:00"/>
    <d v="2021-05-27T00:00:00"/>
    <s v="Jammal Varcoe"/>
    <s v="Polygender"/>
    <n v="66"/>
    <s v="80 Hermiston WaySuite 403"/>
    <n v="1112"/>
    <s v="North Liamfort"/>
    <x v="7"/>
    <s v="Australia"/>
    <x v="3"/>
    <x v="1"/>
  </r>
  <r>
    <n v="616"/>
    <n v="130"/>
    <n v="250"/>
    <n v="95"/>
    <n v="1"/>
    <n v="95"/>
    <n v="1"/>
    <x v="0"/>
    <x v="17"/>
    <x v="3"/>
    <s v="orange"/>
    <n v="117"/>
    <n v="75"/>
    <n v="8775"/>
    <n v="439"/>
    <n v="12827"/>
    <d v="2021-06-20T00:00:00"/>
    <d v="2021-07-15T00:00:00"/>
    <s v="Daren Airs"/>
    <s v="Female"/>
    <n v="75"/>
    <s v="378 John MallSuite 835"/>
    <n v="3142"/>
    <s v="West Thomas"/>
    <x v="6"/>
    <s v="Australia"/>
    <x v="7"/>
    <x v="0"/>
  </r>
  <r>
    <n v="617"/>
    <n v="131"/>
    <n v="215"/>
    <n v="106"/>
    <n v="3"/>
    <n v="318"/>
    <n v="1"/>
    <x v="0"/>
    <x v="0"/>
    <x v="3"/>
    <s v="orange"/>
    <n v="105"/>
    <n v="76"/>
    <n v="7980"/>
    <n v="629"/>
    <n v="52850"/>
    <d v="2021-09-20T00:00:00"/>
    <d v="2021-09-24T00:00:00"/>
    <s v="Sigismundo Basek"/>
    <s v="Male"/>
    <n v="53"/>
    <s v="4355 Caitlin CourtApt. 697"/>
    <n v="6606"/>
    <s v="Amberland"/>
    <x v="2"/>
    <s v="Australia"/>
    <x v="5"/>
    <x v="1"/>
  </r>
  <r>
    <n v="618"/>
    <n v="131"/>
    <n v="535"/>
    <n v="98"/>
    <n v="1"/>
    <n v="98"/>
    <n v="1"/>
    <x v="1"/>
    <x v="33"/>
    <x v="3"/>
    <s v="yellow"/>
    <n v="113"/>
    <n v="73"/>
    <n v="8249"/>
    <n v="629"/>
    <n v="52850"/>
    <d v="2021-09-20T00:00:00"/>
    <d v="2021-09-24T00:00:00"/>
    <s v="Sigismundo Basek"/>
    <s v="Male"/>
    <n v="53"/>
    <s v="4355 Caitlin CourtApt. 697"/>
    <n v="6606"/>
    <s v="Amberland"/>
    <x v="2"/>
    <s v="Australia"/>
    <x v="5"/>
    <x v="1"/>
  </r>
  <r>
    <n v="619"/>
    <n v="131"/>
    <n v="865"/>
    <n v="113"/>
    <n v="2"/>
    <n v="226"/>
    <n v="1"/>
    <x v="2"/>
    <x v="16"/>
    <x v="3"/>
    <s v="indigo"/>
    <n v="100"/>
    <n v="61"/>
    <n v="6100"/>
    <n v="629"/>
    <n v="52850"/>
    <d v="2021-09-20T00:00:00"/>
    <d v="2021-09-24T00:00:00"/>
    <s v="Sigismundo Basek"/>
    <s v="Male"/>
    <n v="53"/>
    <s v="4355 Caitlin CourtApt. 697"/>
    <n v="6606"/>
    <s v="Amberland"/>
    <x v="2"/>
    <s v="Australia"/>
    <x v="5"/>
    <x v="1"/>
  </r>
  <r>
    <n v="620"/>
    <n v="131"/>
    <n v="1142"/>
    <n v="102"/>
    <n v="2"/>
    <n v="204"/>
    <n v="1"/>
    <x v="2"/>
    <x v="34"/>
    <x v="2"/>
    <s v="blue"/>
    <n v="106"/>
    <n v="64"/>
    <n v="6784"/>
    <n v="629"/>
    <n v="52850"/>
    <d v="2021-09-20T00:00:00"/>
    <d v="2021-09-24T00:00:00"/>
    <s v="Sigismundo Basek"/>
    <s v="Male"/>
    <n v="53"/>
    <s v="4355 Caitlin CourtApt. 697"/>
    <n v="6606"/>
    <s v="Amberland"/>
    <x v="2"/>
    <s v="Australia"/>
    <x v="5"/>
    <x v="1"/>
  </r>
  <r>
    <n v="621"/>
    <n v="131"/>
    <n v="517"/>
    <n v="102"/>
    <n v="1"/>
    <n v="102"/>
    <n v="1"/>
    <x v="1"/>
    <x v="31"/>
    <x v="2"/>
    <s v="indigo"/>
    <n v="109"/>
    <n v="56"/>
    <n v="6104"/>
    <n v="629"/>
    <n v="52850"/>
    <d v="2021-09-20T00:00:00"/>
    <d v="2021-09-24T00:00:00"/>
    <s v="Sigismundo Basek"/>
    <s v="Male"/>
    <n v="53"/>
    <s v="4355 Caitlin CourtApt. 697"/>
    <n v="6606"/>
    <s v="Amberland"/>
    <x v="2"/>
    <s v="Australia"/>
    <x v="5"/>
    <x v="1"/>
  </r>
  <r>
    <n v="622"/>
    <n v="132"/>
    <n v="420"/>
    <n v="107"/>
    <n v="1"/>
    <n v="107"/>
    <n v="1"/>
    <x v="1"/>
    <x v="22"/>
    <x v="3"/>
    <s v="red"/>
    <n v="92"/>
    <n v="60"/>
    <n v="5520"/>
    <n v="562"/>
    <n v="10396"/>
    <d v="2021-04-17T00:00:00"/>
    <d v="2021-05-01T00:00:00"/>
    <s v="Joy Mirrlees"/>
    <s v="Agender"/>
    <n v="58"/>
    <s v="04 Spencer MallApt. 910"/>
    <n v="8257"/>
    <s v="West Rubyland"/>
    <x v="3"/>
    <s v="Australia"/>
    <x v="6"/>
    <x v="2"/>
  </r>
  <r>
    <n v="623"/>
    <n v="132"/>
    <n v="207"/>
    <n v="98"/>
    <n v="2"/>
    <n v="196"/>
    <n v="1"/>
    <x v="0"/>
    <x v="18"/>
    <x v="2"/>
    <s v="violet"/>
    <n v="112"/>
    <n v="41"/>
    <n v="4592"/>
    <n v="562"/>
    <n v="10396"/>
    <d v="2021-04-17T00:00:00"/>
    <d v="2021-05-01T00:00:00"/>
    <s v="Joy Mirrlees"/>
    <s v="Agender"/>
    <n v="58"/>
    <s v="04 Spencer MallApt. 910"/>
    <n v="8257"/>
    <s v="West Rubyland"/>
    <x v="3"/>
    <s v="Australia"/>
    <x v="6"/>
    <x v="2"/>
  </r>
  <r>
    <n v="624"/>
    <n v="132"/>
    <n v="979"/>
    <n v="97"/>
    <n v="1"/>
    <n v="97"/>
    <n v="1"/>
    <x v="2"/>
    <x v="27"/>
    <x v="4"/>
    <s v="violet"/>
    <n v="119"/>
    <n v="48"/>
    <n v="5712"/>
    <n v="562"/>
    <n v="10396"/>
    <d v="2021-04-17T00:00:00"/>
    <d v="2021-05-01T00:00:00"/>
    <s v="Joy Mirrlees"/>
    <s v="Agender"/>
    <n v="58"/>
    <s v="04 Spencer MallApt. 910"/>
    <n v="8257"/>
    <s v="West Rubyland"/>
    <x v="3"/>
    <s v="Australia"/>
    <x v="6"/>
    <x v="2"/>
  </r>
  <r>
    <n v="625"/>
    <n v="132"/>
    <n v="1227"/>
    <n v="112"/>
    <n v="2"/>
    <n v="224"/>
    <n v="1"/>
    <x v="2"/>
    <x v="25"/>
    <x v="2"/>
    <s v="red"/>
    <n v="91"/>
    <n v="78"/>
    <n v="7098"/>
    <n v="562"/>
    <n v="10396"/>
    <d v="2021-04-17T00:00:00"/>
    <d v="2021-05-01T00:00:00"/>
    <s v="Joy Mirrlees"/>
    <s v="Agender"/>
    <n v="58"/>
    <s v="04 Spencer MallApt. 910"/>
    <n v="8257"/>
    <s v="West Rubyland"/>
    <x v="3"/>
    <s v="Australia"/>
    <x v="6"/>
    <x v="2"/>
  </r>
  <r>
    <n v="626"/>
    <n v="132"/>
    <n v="658"/>
    <n v="93"/>
    <n v="3"/>
    <n v="279"/>
    <n v="1"/>
    <x v="1"/>
    <x v="14"/>
    <x v="0"/>
    <s v="indigo"/>
    <n v="115"/>
    <n v="74"/>
    <n v="8510"/>
    <n v="562"/>
    <n v="10396"/>
    <d v="2021-04-17T00:00:00"/>
    <d v="2021-05-01T00:00:00"/>
    <s v="Joy Mirrlees"/>
    <s v="Agender"/>
    <n v="58"/>
    <s v="04 Spencer MallApt. 910"/>
    <n v="8257"/>
    <s v="West Rubyland"/>
    <x v="3"/>
    <s v="Australia"/>
    <x v="6"/>
    <x v="2"/>
  </r>
  <r>
    <n v="627"/>
    <n v="133"/>
    <n v="523"/>
    <n v="102"/>
    <n v="1"/>
    <n v="102"/>
    <n v="1"/>
    <x v="1"/>
    <x v="31"/>
    <x v="0"/>
    <s v="violet"/>
    <n v="109"/>
    <n v="72"/>
    <n v="7848"/>
    <n v="878"/>
    <n v="43759"/>
    <d v="2021-07-07T00:00:00"/>
    <d v="2021-07-17T00:00:00"/>
    <s v="Elianore Syphas"/>
    <s v="Genderfluid"/>
    <n v="54"/>
    <s v="478 Amy RunSuite 042"/>
    <n v="5733"/>
    <s v="Lake William"/>
    <x v="6"/>
    <s v="Australia"/>
    <x v="8"/>
    <x v="1"/>
  </r>
  <r>
    <n v="628"/>
    <n v="133"/>
    <n v="942"/>
    <n v="96"/>
    <n v="2"/>
    <n v="192"/>
    <n v="1"/>
    <x v="2"/>
    <x v="5"/>
    <x v="2"/>
    <s v="violet"/>
    <n v="104"/>
    <n v="73"/>
    <n v="7592"/>
    <n v="878"/>
    <n v="43759"/>
    <d v="2021-07-07T00:00:00"/>
    <d v="2021-07-17T00:00:00"/>
    <s v="Elianore Syphas"/>
    <s v="Genderfluid"/>
    <n v="54"/>
    <s v="478 Amy RunSuite 042"/>
    <n v="5733"/>
    <s v="Lake William"/>
    <x v="6"/>
    <s v="Australia"/>
    <x v="8"/>
    <x v="1"/>
  </r>
  <r>
    <n v="629"/>
    <n v="133"/>
    <n v="374"/>
    <n v="94"/>
    <n v="3"/>
    <n v="282"/>
    <n v="1"/>
    <x v="0"/>
    <x v="28"/>
    <x v="4"/>
    <s v="blue"/>
    <n v="92"/>
    <n v="75"/>
    <n v="6900"/>
    <n v="878"/>
    <n v="43759"/>
    <d v="2021-07-07T00:00:00"/>
    <d v="2021-07-17T00:00:00"/>
    <s v="Elianore Syphas"/>
    <s v="Genderfluid"/>
    <n v="54"/>
    <s v="478 Amy RunSuite 042"/>
    <n v="5733"/>
    <s v="Lake William"/>
    <x v="6"/>
    <s v="Australia"/>
    <x v="8"/>
    <x v="1"/>
  </r>
  <r>
    <n v="630"/>
    <n v="134"/>
    <n v="770"/>
    <n v="91"/>
    <n v="1"/>
    <n v="91"/>
    <n v="1"/>
    <x v="1"/>
    <x v="15"/>
    <x v="3"/>
    <s v="red"/>
    <n v="114"/>
    <n v="54"/>
    <n v="6156"/>
    <n v="12"/>
    <n v="39451"/>
    <d v="2021-06-19T00:00:00"/>
    <d v="2021-07-01T00:00:00"/>
    <s v="Fedora Dmych"/>
    <s v="Bigender"/>
    <n v="78"/>
    <s v="66 Kayla MewsSuite 951"/>
    <n v="6334"/>
    <s v="Taylorburgh"/>
    <x v="0"/>
    <s v="Australia"/>
    <x v="7"/>
    <x v="2"/>
  </r>
  <r>
    <n v="631"/>
    <n v="134"/>
    <n v="516"/>
    <n v="102"/>
    <n v="2"/>
    <n v="204"/>
    <n v="1"/>
    <x v="1"/>
    <x v="31"/>
    <x v="1"/>
    <s v="indigo"/>
    <n v="109"/>
    <n v="62"/>
    <n v="6758"/>
    <n v="12"/>
    <n v="39451"/>
    <d v="2021-06-19T00:00:00"/>
    <d v="2021-07-01T00:00:00"/>
    <s v="Fedora Dmych"/>
    <s v="Bigender"/>
    <n v="78"/>
    <s v="66 Kayla MewsSuite 951"/>
    <n v="6334"/>
    <s v="Taylorburgh"/>
    <x v="0"/>
    <s v="Australia"/>
    <x v="7"/>
    <x v="2"/>
  </r>
  <r>
    <n v="632"/>
    <n v="134"/>
    <n v="989"/>
    <n v="106"/>
    <n v="2"/>
    <n v="212"/>
    <n v="1"/>
    <x v="2"/>
    <x v="3"/>
    <x v="4"/>
    <s v="orange"/>
    <n v="111"/>
    <n v="56"/>
    <n v="6216"/>
    <n v="12"/>
    <n v="39451"/>
    <d v="2021-06-19T00:00:00"/>
    <d v="2021-07-01T00:00:00"/>
    <s v="Fedora Dmych"/>
    <s v="Bigender"/>
    <n v="78"/>
    <s v="66 Kayla MewsSuite 951"/>
    <n v="6334"/>
    <s v="Taylorburgh"/>
    <x v="0"/>
    <s v="Australia"/>
    <x v="7"/>
    <x v="2"/>
  </r>
  <r>
    <n v="633"/>
    <n v="134"/>
    <n v="407"/>
    <n v="119"/>
    <n v="2"/>
    <n v="238"/>
    <n v="1"/>
    <x v="0"/>
    <x v="32"/>
    <x v="2"/>
    <s v="blue"/>
    <n v="113"/>
    <n v="61"/>
    <n v="6893"/>
    <n v="12"/>
    <n v="39451"/>
    <d v="2021-06-19T00:00:00"/>
    <d v="2021-07-01T00:00:00"/>
    <s v="Fedora Dmych"/>
    <s v="Bigender"/>
    <n v="78"/>
    <s v="66 Kayla MewsSuite 951"/>
    <n v="6334"/>
    <s v="Taylorburgh"/>
    <x v="0"/>
    <s v="Australia"/>
    <x v="7"/>
    <x v="2"/>
  </r>
  <r>
    <n v="634"/>
    <n v="134"/>
    <n v="840"/>
    <n v="113"/>
    <n v="2"/>
    <n v="226"/>
    <n v="1"/>
    <x v="2"/>
    <x v="16"/>
    <x v="3"/>
    <s v="red"/>
    <n v="100"/>
    <n v="69"/>
    <n v="6900"/>
    <n v="12"/>
    <n v="39451"/>
    <d v="2021-06-19T00:00:00"/>
    <d v="2021-07-01T00:00:00"/>
    <s v="Fedora Dmych"/>
    <s v="Bigender"/>
    <n v="78"/>
    <s v="66 Kayla MewsSuite 951"/>
    <n v="6334"/>
    <s v="Taylorburgh"/>
    <x v="0"/>
    <s v="Australia"/>
    <x v="7"/>
    <x v="2"/>
  </r>
  <r>
    <n v="635"/>
    <n v="134"/>
    <n v="185"/>
    <n v="98"/>
    <n v="2"/>
    <n v="196"/>
    <n v="1"/>
    <x v="0"/>
    <x v="18"/>
    <x v="3"/>
    <s v="yellow"/>
    <n v="112"/>
    <n v="55"/>
    <n v="6160"/>
    <n v="12"/>
    <n v="39451"/>
    <d v="2021-06-19T00:00:00"/>
    <d v="2021-07-01T00:00:00"/>
    <s v="Fedora Dmych"/>
    <s v="Bigender"/>
    <n v="78"/>
    <s v="66 Kayla MewsSuite 951"/>
    <n v="6334"/>
    <s v="Taylorburgh"/>
    <x v="0"/>
    <s v="Australia"/>
    <x v="7"/>
    <x v="2"/>
  </r>
  <r>
    <n v="636"/>
    <n v="134"/>
    <n v="653"/>
    <n v="93"/>
    <n v="3"/>
    <n v="279"/>
    <n v="1"/>
    <x v="1"/>
    <x v="14"/>
    <x v="0"/>
    <s v="blue"/>
    <n v="115"/>
    <n v="80"/>
    <n v="9200"/>
    <n v="12"/>
    <n v="39451"/>
    <d v="2021-06-19T00:00:00"/>
    <d v="2021-07-01T00:00:00"/>
    <s v="Fedora Dmych"/>
    <s v="Bigender"/>
    <n v="78"/>
    <s v="66 Kayla MewsSuite 951"/>
    <n v="6334"/>
    <s v="Taylorburgh"/>
    <x v="0"/>
    <s v="Australia"/>
    <x v="7"/>
    <x v="2"/>
  </r>
  <r>
    <n v="637"/>
    <n v="134"/>
    <n v="1194"/>
    <n v="105"/>
    <n v="1"/>
    <n v="105"/>
    <n v="1"/>
    <x v="2"/>
    <x v="7"/>
    <x v="4"/>
    <s v="red"/>
    <n v="90"/>
    <n v="58"/>
    <n v="5220"/>
    <n v="12"/>
    <n v="39451"/>
    <d v="2021-06-19T00:00:00"/>
    <d v="2021-07-01T00:00:00"/>
    <s v="Fedora Dmych"/>
    <s v="Bigender"/>
    <n v="78"/>
    <s v="66 Kayla MewsSuite 951"/>
    <n v="6334"/>
    <s v="Taylorburgh"/>
    <x v="0"/>
    <s v="Australia"/>
    <x v="7"/>
    <x v="2"/>
  </r>
  <r>
    <n v="638"/>
    <n v="135"/>
    <n v="106"/>
    <n v="92"/>
    <n v="1"/>
    <n v="92"/>
    <n v="1"/>
    <x v="0"/>
    <x v="22"/>
    <x v="1"/>
    <s v="red"/>
    <n v="115"/>
    <n v="57"/>
    <n v="6555"/>
    <n v="942"/>
    <n v="53723"/>
    <d v="2021-05-15T00:00:00"/>
    <d v="2021-06-02T00:00:00"/>
    <s v="Lacee Denyukin"/>
    <s v="Genderfluid"/>
    <n v="45"/>
    <s v="040 Patrick Estate DrApt. 254"/>
    <n v="5149"/>
    <s v="North Nicholaston"/>
    <x v="6"/>
    <s v="Australia"/>
    <x v="3"/>
    <x v="2"/>
  </r>
  <r>
    <n v="639"/>
    <n v="135"/>
    <n v="730"/>
    <n v="119"/>
    <n v="2"/>
    <n v="238"/>
    <n v="1"/>
    <x v="1"/>
    <x v="19"/>
    <x v="3"/>
    <s v="violet"/>
    <n v="112"/>
    <n v="64"/>
    <n v="7168"/>
    <n v="942"/>
    <n v="53723"/>
    <d v="2021-05-15T00:00:00"/>
    <d v="2021-06-02T00:00:00"/>
    <s v="Lacee Denyukin"/>
    <s v="Genderfluid"/>
    <n v="45"/>
    <s v="040 Patrick Estate DrApt. 254"/>
    <n v="5149"/>
    <s v="North Nicholaston"/>
    <x v="6"/>
    <s v="Australia"/>
    <x v="3"/>
    <x v="2"/>
  </r>
  <r>
    <n v="640"/>
    <n v="135"/>
    <n v="654"/>
    <n v="93"/>
    <n v="2"/>
    <n v="186"/>
    <n v="1"/>
    <x v="1"/>
    <x v="14"/>
    <x v="4"/>
    <s v="blue"/>
    <n v="115"/>
    <n v="46"/>
    <n v="5290"/>
    <n v="942"/>
    <n v="53723"/>
    <d v="2021-05-15T00:00:00"/>
    <d v="2021-06-02T00:00:00"/>
    <s v="Lacee Denyukin"/>
    <s v="Genderfluid"/>
    <n v="45"/>
    <s v="040 Patrick Estate DrApt. 254"/>
    <n v="5149"/>
    <s v="North Nicholaston"/>
    <x v="6"/>
    <s v="Australia"/>
    <x v="3"/>
    <x v="2"/>
  </r>
  <r>
    <n v="641"/>
    <n v="135"/>
    <n v="376"/>
    <n v="94"/>
    <n v="1"/>
    <n v="94"/>
    <n v="1"/>
    <x v="0"/>
    <x v="28"/>
    <x v="1"/>
    <s v="indigo"/>
    <n v="92"/>
    <n v="45"/>
    <n v="4140"/>
    <n v="942"/>
    <n v="53723"/>
    <d v="2021-05-15T00:00:00"/>
    <d v="2021-06-02T00:00:00"/>
    <s v="Lacee Denyukin"/>
    <s v="Genderfluid"/>
    <n v="45"/>
    <s v="040 Patrick Estate DrApt. 254"/>
    <n v="5149"/>
    <s v="North Nicholaston"/>
    <x v="6"/>
    <s v="Australia"/>
    <x v="3"/>
    <x v="2"/>
  </r>
  <r>
    <n v="642"/>
    <n v="136"/>
    <n v="816"/>
    <n v="117"/>
    <n v="2"/>
    <n v="234"/>
    <n v="1"/>
    <x v="1"/>
    <x v="13"/>
    <x v="1"/>
    <s v="yellow"/>
    <n v="95"/>
    <n v="48"/>
    <n v="4560"/>
    <n v="539"/>
    <n v="35331"/>
    <d v="2021-09-06T00:00:00"/>
    <d v="2021-09-08T00:00:00"/>
    <s v="Sonny Tremollet"/>
    <s v="Male"/>
    <n v="78"/>
    <s v="6481 Isaac LoopApt. 355"/>
    <n v="4362"/>
    <s v="Port Blake"/>
    <x v="3"/>
    <s v="Australia"/>
    <x v="5"/>
    <x v="1"/>
  </r>
  <r>
    <n v="643"/>
    <n v="136"/>
    <n v="174"/>
    <n v="91"/>
    <n v="3"/>
    <n v="273"/>
    <n v="1"/>
    <x v="0"/>
    <x v="8"/>
    <x v="4"/>
    <s v="violet"/>
    <n v="116"/>
    <n v="73"/>
    <n v="8468"/>
    <n v="539"/>
    <n v="35331"/>
    <d v="2021-09-06T00:00:00"/>
    <d v="2021-09-08T00:00:00"/>
    <s v="Sonny Tremollet"/>
    <s v="Male"/>
    <n v="78"/>
    <s v="6481 Isaac LoopApt. 355"/>
    <n v="4362"/>
    <s v="Port Blake"/>
    <x v="3"/>
    <s v="Australia"/>
    <x v="5"/>
    <x v="1"/>
  </r>
  <r>
    <n v="644"/>
    <n v="136"/>
    <n v="582"/>
    <n v="100"/>
    <n v="3"/>
    <n v="300"/>
    <n v="1"/>
    <x v="1"/>
    <x v="29"/>
    <x v="2"/>
    <s v="blue"/>
    <n v="90"/>
    <n v="44"/>
    <n v="3960"/>
    <n v="539"/>
    <n v="35331"/>
    <d v="2021-09-06T00:00:00"/>
    <d v="2021-09-08T00:00:00"/>
    <s v="Sonny Tremollet"/>
    <s v="Male"/>
    <n v="78"/>
    <s v="6481 Isaac LoopApt. 355"/>
    <n v="4362"/>
    <s v="Port Blake"/>
    <x v="3"/>
    <s v="Australia"/>
    <x v="5"/>
    <x v="1"/>
  </r>
  <r>
    <n v="645"/>
    <n v="137"/>
    <n v="1137"/>
    <n v="102"/>
    <n v="1"/>
    <n v="102"/>
    <n v="1"/>
    <x v="2"/>
    <x v="34"/>
    <x v="2"/>
    <s v="green"/>
    <n v="106"/>
    <n v="78"/>
    <n v="8268"/>
    <n v="298"/>
    <n v="58875"/>
    <d v="2021-10-18T00:00:00"/>
    <d v="2021-10-20T00:00:00"/>
    <s v="Roobbie Persich"/>
    <s v="Female"/>
    <n v="29"/>
    <s v="42 Mackenzie CourtApt. 934"/>
    <n v="6386"/>
    <s v="Sanfordberg"/>
    <x v="3"/>
    <s v="Australia"/>
    <x v="2"/>
    <x v="1"/>
  </r>
  <r>
    <n v="646"/>
    <n v="137"/>
    <n v="175"/>
    <n v="98"/>
    <n v="1"/>
    <n v="98"/>
    <n v="1"/>
    <x v="0"/>
    <x v="18"/>
    <x v="3"/>
    <s v="red"/>
    <n v="112"/>
    <n v="77"/>
    <n v="8624"/>
    <n v="298"/>
    <n v="58875"/>
    <d v="2021-10-18T00:00:00"/>
    <d v="2021-10-20T00:00:00"/>
    <s v="Roobbie Persich"/>
    <s v="Female"/>
    <n v="29"/>
    <s v="42 Mackenzie CourtApt. 934"/>
    <n v="6386"/>
    <s v="Sanfordberg"/>
    <x v="3"/>
    <s v="Australia"/>
    <x v="2"/>
    <x v="1"/>
  </r>
  <r>
    <n v="647"/>
    <n v="137"/>
    <n v="826"/>
    <n v="117"/>
    <n v="1"/>
    <n v="117"/>
    <n v="1"/>
    <x v="1"/>
    <x v="13"/>
    <x v="1"/>
    <s v="blue"/>
    <n v="95"/>
    <n v="72"/>
    <n v="6840"/>
    <n v="298"/>
    <n v="58875"/>
    <d v="2021-10-18T00:00:00"/>
    <d v="2021-10-20T00:00:00"/>
    <s v="Roobbie Persich"/>
    <s v="Female"/>
    <n v="29"/>
    <s v="42 Mackenzie CourtApt. 934"/>
    <n v="6386"/>
    <s v="Sanfordberg"/>
    <x v="3"/>
    <s v="Australia"/>
    <x v="2"/>
    <x v="1"/>
  </r>
  <r>
    <n v="648"/>
    <n v="137"/>
    <n v="236"/>
    <n v="106"/>
    <n v="3"/>
    <n v="318"/>
    <n v="1"/>
    <x v="0"/>
    <x v="0"/>
    <x v="1"/>
    <s v="indigo"/>
    <n v="105"/>
    <n v="59"/>
    <n v="6195"/>
    <n v="298"/>
    <n v="58875"/>
    <d v="2021-10-18T00:00:00"/>
    <d v="2021-10-20T00:00:00"/>
    <s v="Roobbie Persich"/>
    <s v="Female"/>
    <n v="29"/>
    <s v="42 Mackenzie CourtApt. 934"/>
    <n v="6386"/>
    <s v="Sanfordberg"/>
    <x v="3"/>
    <s v="Australia"/>
    <x v="2"/>
    <x v="1"/>
  </r>
  <r>
    <n v="649"/>
    <n v="138"/>
    <n v="51"/>
    <n v="104"/>
    <n v="2"/>
    <n v="208"/>
    <n v="1"/>
    <x v="0"/>
    <x v="10"/>
    <x v="1"/>
    <s v="green"/>
    <n v="119"/>
    <n v="60"/>
    <n v="7140"/>
    <n v="331"/>
    <n v="50666"/>
    <d v="2021-02-05T00:00:00"/>
    <d v="2021-02-10T00:00:00"/>
    <s v="Binnie Gonzales"/>
    <s v="Polygender"/>
    <n v="32"/>
    <s v="5756 Savannah DriveApt. 644"/>
    <n v="7980"/>
    <s v="Aidenton"/>
    <x v="5"/>
    <s v="Australia"/>
    <x v="1"/>
    <x v="1"/>
  </r>
  <r>
    <n v="650"/>
    <n v="138"/>
    <n v="518"/>
    <n v="102"/>
    <n v="3"/>
    <n v="306"/>
    <n v="1"/>
    <x v="1"/>
    <x v="31"/>
    <x v="0"/>
    <s v="indigo"/>
    <n v="109"/>
    <n v="67"/>
    <n v="7303"/>
    <n v="331"/>
    <n v="50666"/>
    <d v="2021-02-05T00:00:00"/>
    <d v="2021-02-10T00:00:00"/>
    <s v="Binnie Gonzales"/>
    <s v="Polygender"/>
    <n v="32"/>
    <s v="5756 Savannah DriveApt. 644"/>
    <n v="7980"/>
    <s v="Aidenton"/>
    <x v="5"/>
    <s v="Australia"/>
    <x v="1"/>
    <x v="1"/>
  </r>
  <r>
    <n v="651"/>
    <n v="138"/>
    <n v="2"/>
    <n v="96"/>
    <n v="2"/>
    <n v="192"/>
    <n v="1"/>
    <x v="0"/>
    <x v="2"/>
    <x v="2"/>
    <s v="red"/>
    <n v="114"/>
    <n v="54"/>
    <n v="6156"/>
    <n v="331"/>
    <n v="50666"/>
    <d v="2021-02-05T00:00:00"/>
    <d v="2021-02-10T00:00:00"/>
    <s v="Binnie Gonzales"/>
    <s v="Polygender"/>
    <n v="32"/>
    <s v="5756 Savannah DriveApt. 644"/>
    <n v="7980"/>
    <s v="Aidenton"/>
    <x v="5"/>
    <s v="Australia"/>
    <x v="1"/>
    <x v="1"/>
  </r>
  <r>
    <n v="652"/>
    <n v="138"/>
    <n v="1065"/>
    <n v="93"/>
    <n v="1"/>
    <n v="93"/>
    <n v="1"/>
    <x v="2"/>
    <x v="20"/>
    <x v="3"/>
    <s v="green"/>
    <n v="94"/>
    <n v="77"/>
    <n v="7238"/>
    <n v="331"/>
    <n v="50666"/>
    <d v="2021-02-05T00:00:00"/>
    <d v="2021-02-10T00:00:00"/>
    <s v="Binnie Gonzales"/>
    <s v="Polygender"/>
    <n v="32"/>
    <s v="5756 Savannah DriveApt. 644"/>
    <n v="7980"/>
    <s v="Aidenton"/>
    <x v="5"/>
    <s v="Australia"/>
    <x v="1"/>
    <x v="1"/>
  </r>
  <r>
    <n v="653"/>
    <n v="138"/>
    <n v="383"/>
    <n v="94"/>
    <n v="2"/>
    <n v="188"/>
    <n v="1"/>
    <x v="0"/>
    <x v="28"/>
    <x v="0"/>
    <s v="violet"/>
    <n v="92"/>
    <n v="51"/>
    <n v="4692"/>
    <n v="331"/>
    <n v="50666"/>
    <d v="2021-02-05T00:00:00"/>
    <d v="2021-02-10T00:00:00"/>
    <s v="Binnie Gonzales"/>
    <s v="Polygender"/>
    <n v="32"/>
    <s v="5756 Savannah DriveApt. 644"/>
    <n v="7980"/>
    <s v="Aidenton"/>
    <x v="5"/>
    <s v="Australia"/>
    <x v="1"/>
    <x v="1"/>
  </r>
  <r>
    <n v="654"/>
    <n v="139"/>
    <n v="521"/>
    <n v="102"/>
    <n v="2"/>
    <n v="204"/>
    <n v="1"/>
    <x v="1"/>
    <x v="31"/>
    <x v="1"/>
    <s v="violet"/>
    <n v="109"/>
    <n v="46"/>
    <n v="5014"/>
    <n v="871"/>
    <n v="11224"/>
    <d v="2021-06-15T00:00:00"/>
    <d v="2021-06-28T00:00:00"/>
    <s v="Calypso Ellaway"/>
    <s v="Bigender"/>
    <n v="48"/>
    <s v="174 Thomson StreetSuite 883"/>
    <n v="3471"/>
    <s v="Port Joshualand"/>
    <x v="2"/>
    <s v="Australia"/>
    <x v="7"/>
    <x v="2"/>
  </r>
  <r>
    <n v="655"/>
    <n v="139"/>
    <n v="428"/>
    <n v="107"/>
    <n v="1"/>
    <n v="107"/>
    <n v="1"/>
    <x v="1"/>
    <x v="22"/>
    <x v="0"/>
    <s v="orange"/>
    <n v="92"/>
    <n v="73"/>
    <n v="6716"/>
    <n v="871"/>
    <n v="11224"/>
    <d v="2021-06-15T00:00:00"/>
    <d v="2021-06-28T00:00:00"/>
    <s v="Calypso Ellaway"/>
    <s v="Bigender"/>
    <n v="48"/>
    <s v="174 Thomson StreetSuite 883"/>
    <n v="3471"/>
    <s v="Port Joshualand"/>
    <x v="2"/>
    <s v="Australia"/>
    <x v="7"/>
    <x v="2"/>
  </r>
  <r>
    <n v="656"/>
    <n v="139"/>
    <n v="280"/>
    <n v="105"/>
    <n v="1"/>
    <n v="105"/>
    <n v="1"/>
    <x v="0"/>
    <x v="26"/>
    <x v="3"/>
    <s v="red"/>
    <n v="93"/>
    <n v="56"/>
    <n v="5208"/>
    <n v="871"/>
    <n v="11224"/>
    <d v="2021-06-15T00:00:00"/>
    <d v="2021-06-28T00:00:00"/>
    <s v="Calypso Ellaway"/>
    <s v="Bigender"/>
    <n v="48"/>
    <s v="174 Thomson StreetSuite 883"/>
    <n v="3471"/>
    <s v="Port Joshualand"/>
    <x v="2"/>
    <s v="Australia"/>
    <x v="7"/>
    <x v="2"/>
  </r>
  <r>
    <n v="657"/>
    <n v="139"/>
    <n v="1110"/>
    <n v="115"/>
    <n v="3"/>
    <n v="345"/>
    <n v="1"/>
    <x v="2"/>
    <x v="6"/>
    <x v="3"/>
    <s v="indigo"/>
    <n v="99"/>
    <n v="55"/>
    <n v="5445"/>
    <n v="871"/>
    <n v="11224"/>
    <d v="2021-06-15T00:00:00"/>
    <d v="2021-06-28T00:00:00"/>
    <s v="Calypso Ellaway"/>
    <s v="Bigender"/>
    <n v="48"/>
    <s v="174 Thomson StreetSuite 883"/>
    <n v="3471"/>
    <s v="Port Joshualand"/>
    <x v="2"/>
    <s v="Australia"/>
    <x v="7"/>
    <x v="2"/>
  </r>
  <r>
    <n v="658"/>
    <n v="140"/>
    <n v="701"/>
    <n v="119"/>
    <n v="3"/>
    <n v="357"/>
    <n v="1"/>
    <x v="1"/>
    <x v="19"/>
    <x v="1"/>
    <s v="red"/>
    <n v="112"/>
    <n v="54"/>
    <n v="6048"/>
    <n v="539"/>
    <n v="35025"/>
    <d v="2021-04-08T00:00:00"/>
    <d v="2021-04-13T00:00:00"/>
    <s v="Sonny Tremollet"/>
    <s v="Male"/>
    <n v="78"/>
    <s v="6481 Isaac LoopApt. 355"/>
    <n v="4362"/>
    <s v="Port Blake"/>
    <x v="3"/>
    <s v="Australia"/>
    <x v="6"/>
    <x v="1"/>
  </r>
  <r>
    <n v="659"/>
    <n v="140"/>
    <n v="955"/>
    <n v="97"/>
    <n v="1"/>
    <n v="97"/>
    <n v="1"/>
    <x v="2"/>
    <x v="27"/>
    <x v="3"/>
    <s v="yellow"/>
    <n v="119"/>
    <n v="59"/>
    <n v="7021"/>
    <n v="539"/>
    <n v="35025"/>
    <d v="2021-04-08T00:00:00"/>
    <d v="2021-04-13T00:00:00"/>
    <s v="Sonny Tremollet"/>
    <s v="Male"/>
    <n v="78"/>
    <s v="6481 Isaac LoopApt. 355"/>
    <n v="4362"/>
    <s v="Port Blake"/>
    <x v="3"/>
    <s v="Australia"/>
    <x v="6"/>
    <x v="1"/>
  </r>
  <r>
    <n v="660"/>
    <n v="140"/>
    <n v="575"/>
    <n v="100"/>
    <n v="1"/>
    <n v="100"/>
    <n v="1"/>
    <x v="1"/>
    <x v="29"/>
    <x v="3"/>
    <s v="green"/>
    <n v="90"/>
    <n v="48"/>
    <n v="4320"/>
    <n v="539"/>
    <n v="35025"/>
    <d v="2021-04-08T00:00:00"/>
    <d v="2021-04-13T00:00:00"/>
    <s v="Sonny Tremollet"/>
    <s v="Male"/>
    <n v="78"/>
    <s v="6481 Isaac LoopApt. 355"/>
    <n v="4362"/>
    <s v="Port Blake"/>
    <x v="3"/>
    <s v="Australia"/>
    <x v="6"/>
    <x v="1"/>
  </r>
  <r>
    <n v="661"/>
    <n v="140"/>
    <n v="533"/>
    <n v="98"/>
    <n v="2"/>
    <n v="196"/>
    <n v="1"/>
    <x v="1"/>
    <x v="33"/>
    <x v="0"/>
    <s v="orange"/>
    <n v="113"/>
    <n v="78"/>
    <n v="8814"/>
    <n v="539"/>
    <n v="35025"/>
    <d v="2021-04-08T00:00:00"/>
    <d v="2021-04-13T00:00:00"/>
    <s v="Sonny Tremollet"/>
    <s v="Male"/>
    <n v="78"/>
    <s v="6481 Isaac LoopApt. 355"/>
    <n v="4362"/>
    <s v="Port Blake"/>
    <x v="3"/>
    <s v="Australia"/>
    <x v="6"/>
    <x v="1"/>
  </r>
  <r>
    <n v="662"/>
    <n v="140"/>
    <n v="687"/>
    <n v="113"/>
    <n v="3"/>
    <n v="339"/>
    <n v="1"/>
    <x v="1"/>
    <x v="4"/>
    <x v="2"/>
    <s v="blue"/>
    <n v="119"/>
    <n v="54"/>
    <n v="6426"/>
    <n v="539"/>
    <n v="35025"/>
    <d v="2021-04-08T00:00:00"/>
    <d v="2021-04-13T00:00:00"/>
    <s v="Sonny Tremollet"/>
    <s v="Male"/>
    <n v="78"/>
    <s v="6481 Isaac LoopApt. 355"/>
    <n v="4362"/>
    <s v="Port Blake"/>
    <x v="3"/>
    <s v="Australia"/>
    <x v="6"/>
    <x v="1"/>
  </r>
  <r>
    <n v="663"/>
    <n v="140"/>
    <n v="628"/>
    <n v="112"/>
    <n v="1"/>
    <n v="112"/>
    <n v="1"/>
    <x v="1"/>
    <x v="30"/>
    <x v="0"/>
    <s v="violet"/>
    <n v="118"/>
    <n v="66"/>
    <n v="7788"/>
    <n v="539"/>
    <n v="35025"/>
    <d v="2021-04-08T00:00:00"/>
    <d v="2021-04-13T00:00:00"/>
    <s v="Sonny Tremollet"/>
    <s v="Male"/>
    <n v="78"/>
    <s v="6481 Isaac LoopApt. 355"/>
    <n v="4362"/>
    <s v="Port Blake"/>
    <x v="3"/>
    <s v="Australia"/>
    <x v="6"/>
    <x v="1"/>
  </r>
  <r>
    <n v="664"/>
    <n v="140"/>
    <n v="1130"/>
    <n v="102"/>
    <n v="3"/>
    <n v="306"/>
    <n v="1"/>
    <x v="2"/>
    <x v="34"/>
    <x v="3"/>
    <s v="yellow"/>
    <n v="106"/>
    <n v="68"/>
    <n v="7208"/>
    <n v="539"/>
    <n v="35025"/>
    <d v="2021-04-08T00:00:00"/>
    <d v="2021-04-13T00:00:00"/>
    <s v="Sonny Tremollet"/>
    <s v="Male"/>
    <n v="78"/>
    <s v="6481 Isaac LoopApt. 355"/>
    <n v="4362"/>
    <s v="Port Blake"/>
    <x v="3"/>
    <s v="Australia"/>
    <x v="6"/>
    <x v="1"/>
  </r>
  <r>
    <n v="665"/>
    <n v="141"/>
    <n v="805"/>
    <n v="117"/>
    <n v="3"/>
    <n v="351"/>
    <n v="1"/>
    <x v="1"/>
    <x v="13"/>
    <x v="3"/>
    <s v="red"/>
    <n v="95"/>
    <n v="74"/>
    <n v="7030"/>
    <n v="528"/>
    <n v="40203"/>
    <d v="2021-08-26T00:00:00"/>
    <d v="2021-09-13T00:00:00"/>
    <s v="Cad Dominichetti"/>
    <s v="Non-binary"/>
    <n v="63"/>
    <s v="556 Jacobson PlaceApt. 974"/>
    <n v="1126"/>
    <s v="Lake Madelineton"/>
    <x v="2"/>
    <s v="Australia"/>
    <x v="0"/>
    <x v="2"/>
  </r>
  <r>
    <n v="666"/>
    <n v="141"/>
    <n v="950"/>
    <n v="97"/>
    <n v="1"/>
    <n v="97"/>
    <n v="1"/>
    <x v="2"/>
    <x v="27"/>
    <x v="3"/>
    <s v="orange"/>
    <n v="119"/>
    <n v="69"/>
    <n v="8211"/>
    <n v="528"/>
    <n v="40203"/>
    <d v="2021-08-26T00:00:00"/>
    <d v="2021-09-13T00:00:00"/>
    <s v="Cad Dominichetti"/>
    <s v="Non-binary"/>
    <n v="63"/>
    <s v="556 Jacobson PlaceApt. 974"/>
    <n v="1126"/>
    <s v="Lake Madelineton"/>
    <x v="2"/>
    <s v="Australia"/>
    <x v="0"/>
    <x v="2"/>
  </r>
  <r>
    <n v="667"/>
    <n v="141"/>
    <n v="733"/>
    <n v="119"/>
    <n v="3"/>
    <n v="357"/>
    <n v="1"/>
    <x v="1"/>
    <x v="19"/>
    <x v="0"/>
    <s v="violet"/>
    <n v="112"/>
    <n v="76"/>
    <n v="8512"/>
    <n v="528"/>
    <n v="40203"/>
    <d v="2021-08-26T00:00:00"/>
    <d v="2021-09-13T00:00:00"/>
    <s v="Cad Dominichetti"/>
    <s v="Non-binary"/>
    <n v="63"/>
    <s v="556 Jacobson PlaceApt. 974"/>
    <n v="1126"/>
    <s v="Lake Madelineton"/>
    <x v="2"/>
    <s v="Australia"/>
    <x v="0"/>
    <x v="2"/>
  </r>
  <r>
    <n v="668"/>
    <n v="142"/>
    <n v="8"/>
    <n v="96"/>
    <n v="3"/>
    <n v="288"/>
    <n v="1"/>
    <x v="0"/>
    <x v="2"/>
    <x v="0"/>
    <s v="orange"/>
    <n v="114"/>
    <n v="48"/>
    <n v="5472"/>
    <n v="237"/>
    <n v="53165"/>
    <d v="2021-06-15T00:00:00"/>
    <d v="2021-07-12T00:00:00"/>
    <s v="Cassaundra Sliman"/>
    <s v="Agender"/>
    <n v="71"/>
    <s v="3679 Kiehn ParkwaySuite 444"/>
    <n v="6639"/>
    <s v="Lake Mollyburgh"/>
    <x v="4"/>
    <s v="Australia"/>
    <x v="7"/>
    <x v="0"/>
  </r>
  <r>
    <n v="669"/>
    <n v="142"/>
    <n v="843"/>
    <n v="113"/>
    <n v="2"/>
    <n v="226"/>
    <n v="1"/>
    <x v="2"/>
    <x v="16"/>
    <x v="0"/>
    <s v="red"/>
    <n v="100"/>
    <n v="44"/>
    <n v="4400"/>
    <n v="237"/>
    <n v="53165"/>
    <d v="2021-06-15T00:00:00"/>
    <d v="2021-07-12T00:00:00"/>
    <s v="Cassaundra Sliman"/>
    <s v="Agender"/>
    <n v="71"/>
    <s v="3679 Kiehn ParkwaySuite 444"/>
    <n v="6639"/>
    <s v="Lake Mollyburgh"/>
    <x v="4"/>
    <s v="Australia"/>
    <x v="7"/>
    <x v="0"/>
  </r>
  <r>
    <n v="670"/>
    <n v="142"/>
    <n v="131"/>
    <n v="92"/>
    <n v="3"/>
    <n v="276"/>
    <n v="1"/>
    <x v="0"/>
    <x v="22"/>
    <x v="1"/>
    <s v="indigo"/>
    <n v="115"/>
    <n v="69"/>
    <n v="7935"/>
    <n v="237"/>
    <n v="53165"/>
    <d v="2021-06-15T00:00:00"/>
    <d v="2021-07-12T00:00:00"/>
    <s v="Cassaundra Sliman"/>
    <s v="Agender"/>
    <n v="71"/>
    <s v="3679 Kiehn ParkwaySuite 444"/>
    <n v="6639"/>
    <s v="Lake Mollyburgh"/>
    <x v="4"/>
    <s v="Australia"/>
    <x v="7"/>
    <x v="0"/>
  </r>
  <r>
    <n v="671"/>
    <n v="142"/>
    <n v="575"/>
    <n v="100"/>
    <n v="3"/>
    <n v="300"/>
    <n v="1"/>
    <x v="1"/>
    <x v="29"/>
    <x v="3"/>
    <s v="green"/>
    <n v="90"/>
    <n v="48"/>
    <n v="4320"/>
    <n v="237"/>
    <n v="53165"/>
    <d v="2021-06-15T00:00:00"/>
    <d v="2021-07-12T00:00:00"/>
    <s v="Cassaundra Sliman"/>
    <s v="Agender"/>
    <n v="71"/>
    <s v="3679 Kiehn ParkwaySuite 444"/>
    <n v="6639"/>
    <s v="Lake Mollyburgh"/>
    <x v="4"/>
    <s v="Australia"/>
    <x v="7"/>
    <x v="0"/>
  </r>
  <r>
    <n v="672"/>
    <n v="142"/>
    <n v="717"/>
    <n v="119"/>
    <n v="3"/>
    <n v="357"/>
    <n v="1"/>
    <x v="1"/>
    <x v="19"/>
    <x v="2"/>
    <s v="green"/>
    <n v="112"/>
    <n v="67"/>
    <n v="7504"/>
    <n v="237"/>
    <n v="53165"/>
    <d v="2021-06-15T00:00:00"/>
    <d v="2021-07-12T00:00:00"/>
    <s v="Cassaundra Sliman"/>
    <s v="Agender"/>
    <n v="71"/>
    <s v="3679 Kiehn ParkwaySuite 444"/>
    <n v="6639"/>
    <s v="Lake Mollyburgh"/>
    <x v="4"/>
    <s v="Australia"/>
    <x v="7"/>
    <x v="0"/>
  </r>
  <r>
    <n v="673"/>
    <n v="142"/>
    <n v="1237"/>
    <n v="112"/>
    <n v="3"/>
    <n v="336"/>
    <n v="1"/>
    <x v="2"/>
    <x v="25"/>
    <x v="2"/>
    <s v="yellow"/>
    <n v="91"/>
    <n v="80"/>
    <n v="7280"/>
    <n v="237"/>
    <n v="53165"/>
    <d v="2021-06-15T00:00:00"/>
    <d v="2021-07-12T00:00:00"/>
    <s v="Cassaundra Sliman"/>
    <s v="Agender"/>
    <n v="71"/>
    <s v="3679 Kiehn ParkwaySuite 444"/>
    <n v="6639"/>
    <s v="Lake Mollyburgh"/>
    <x v="4"/>
    <s v="Australia"/>
    <x v="7"/>
    <x v="0"/>
  </r>
  <r>
    <n v="674"/>
    <n v="142"/>
    <n v="712"/>
    <n v="119"/>
    <n v="1"/>
    <n v="119"/>
    <n v="1"/>
    <x v="1"/>
    <x v="19"/>
    <x v="2"/>
    <s v="yellow"/>
    <n v="112"/>
    <n v="54"/>
    <n v="6048"/>
    <n v="237"/>
    <n v="53165"/>
    <d v="2021-06-15T00:00:00"/>
    <d v="2021-07-12T00:00:00"/>
    <s v="Cassaundra Sliman"/>
    <s v="Agender"/>
    <n v="71"/>
    <s v="3679 Kiehn ParkwaySuite 444"/>
    <n v="6639"/>
    <s v="Lake Mollyburgh"/>
    <x v="4"/>
    <s v="Australia"/>
    <x v="7"/>
    <x v="0"/>
  </r>
  <r>
    <n v="675"/>
    <n v="142"/>
    <n v="932"/>
    <n v="96"/>
    <n v="3"/>
    <n v="288"/>
    <n v="1"/>
    <x v="2"/>
    <x v="5"/>
    <x v="2"/>
    <s v="blue"/>
    <n v="104"/>
    <n v="41"/>
    <n v="4264"/>
    <n v="237"/>
    <n v="53165"/>
    <d v="2021-06-15T00:00:00"/>
    <d v="2021-07-12T00:00:00"/>
    <s v="Cassaundra Sliman"/>
    <s v="Agender"/>
    <n v="71"/>
    <s v="3679 Kiehn ParkwaySuite 444"/>
    <n v="6639"/>
    <s v="Lake Mollyburgh"/>
    <x v="4"/>
    <s v="Australia"/>
    <x v="7"/>
    <x v="0"/>
  </r>
  <r>
    <n v="676"/>
    <n v="142"/>
    <n v="630"/>
    <n v="93"/>
    <n v="3"/>
    <n v="279"/>
    <n v="1"/>
    <x v="1"/>
    <x v="14"/>
    <x v="3"/>
    <s v="red"/>
    <n v="115"/>
    <n v="71"/>
    <n v="8165"/>
    <n v="237"/>
    <n v="53165"/>
    <d v="2021-06-15T00:00:00"/>
    <d v="2021-07-12T00:00:00"/>
    <s v="Cassaundra Sliman"/>
    <s v="Agender"/>
    <n v="71"/>
    <s v="3679 Kiehn ParkwaySuite 444"/>
    <n v="6639"/>
    <s v="Lake Mollyburgh"/>
    <x v="4"/>
    <s v="Australia"/>
    <x v="7"/>
    <x v="0"/>
  </r>
  <r>
    <n v="677"/>
    <n v="143"/>
    <n v="740"/>
    <n v="109"/>
    <n v="2"/>
    <n v="218"/>
    <n v="1"/>
    <x v="1"/>
    <x v="12"/>
    <x v="3"/>
    <s v="orange"/>
    <n v="102"/>
    <n v="78"/>
    <n v="7956"/>
    <n v="828"/>
    <n v="37187"/>
    <d v="2021-02-08T00:00:00"/>
    <d v="2021-02-11T00:00:00"/>
    <s v="Tucky Kitchaside"/>
    <s v="Female"/>
    <n v="57"/>
    <s v="381 Matthew Estate DrSuite 656"/>
    <n v="6351"/>
    <s v="East Zacharystad"/>
    <x v="3"/>
    <s v="Australia"/>
    <x v="1"/>
    <x v="1"/>
  </r>
  <r>
    <n v="678"/>
    <n v="143"/>
    <n v="94"/>
    <n v="118"/>
    <n v="2"/>
    <n v="236"/>
    <n v="1"/>
    <x v="0"/>
    <x v="24"/>
    <x v="4"/>
    <s v="blue"/>
    <n v="96"/>
    <n v="61"/>
    <n v="5856"/>
    <n v="828"/>
    <n v="37187"/>
    <d v="2021-02-08T00:00:00"/>
    <d v="2021-02-11T00:00:00"/>
    <s v="Tucky Kitchaside"/>
    <s v="Female"/>
    <n v="57"/>
    <s v="381 Matthew Estate DrSuite 656"/>
    <n v="6351"/>
    <s v="East Zacharystad"/>
    <x v="3"/>
    <s v="Australia"/>
    <x v="1"/>
    <x v="1"/>
  </r>
  <r>
    <n v="679"/>
    <n v="143"/>
    <n v="1083"/>
    <n v="93"/>
    <n v="1"/>
    <n v="93"/>
    <n v="1"/>
    <x v="2"/>
    <x v="20"/>
    <x v="0"/>
    <s v="violet"/>
    <n v="94"/>
    <n v="60"/>
    <n v="5640"/>
    <n v="828"/>
    <n v="37187"/>
    <d v="2021-02-08T00:00:00"/>
    <d v="2021-02-11T00:00:00"/>
    <s v="Tucky Kitchaside"/>
    <s v="Female"/>
    <n v="57"/>
    <s v="381 Matthew Estate DrSuite 656"/>
    <n v="6351"/>
    <s v="East Zacharystad"/>
    <x v="3"/>
    <s v="Australia"/>
    <x v="1"/>
    <x v="1"/>
  </r>
  <r>
    <n v="680"/>
    <n v="143"/>
    <n v="387"/>
    <n v="119"/>
    <n v="1"/>
    <n v="119"/>
    <n v="1"/>
    <x v="0"/>
    <x v="32"/>
    <x v="2"/>
    <s v="red"/>
    <n v="113"/>
    <n v="67"/>
    <n v="7571"/>
    <n v="828"/>
    <n v="37187"/>
    <d v="2021-02-08T00:00:00"/>
    <d v="2021-02-11T00:00:00"/>
    <s v="Tucky Kitchaside"/>
    <s v="Female"/>
    <n v="57"/>
    <s v="381 Matthew Estate DrSuite 656"/>
    <n v="6351"/>
    <s v="East Zacharystad"/>
    <x v="3"/>
    <s v="Australia"/>
    <x v="1"/>
    <x v="1"/>
  </r>
  <r>
    <n v="681"/>
    <n v="143"/>
    <n v="1123"/>
    <n v="102"/>
    <n v="3"/>
    <n v="306"/>
    <n v="1"/>
    <x v="2"/>
    <x v="34"/>
    <x v="0"/>
    <s v="red"/>
    <n v="106"/>
    <n v="61"/>
    <n v="6466"/>
    <n v="828"/>
    <n v="37187"/>
    <d v="2021-02-08T00:00:00"/>
    <d v="2021-02-11T00:00:00"/>
    <s v="Tucky Kitchaside"/>
    <s v="Female"/>
    <n v="57"/>
    <s v="381 Matthew Estate DrSuite 656"/>
    <n v="6351"/>
    <s v="East Zacharystad"/>
    <x v="3"/>
    <s v="Australia"/>
    <x v="1"/>
    <x v="1"/>
  </r>
  <r>
    <n v="682"/>
    <n v="143"/>
    <n v="837"/>
    <n v="117"/>
    <n v="1"/>
    <n v="117"/>
    <n v="1"/>
    <x v="1"/>
    <x v="13"/>
    <x v="2"/>
    <s v="violet"/>
    <n v="95"/>
    <n v="74"/>
    <n v="7030"/>
    <n v="828"/>
    <n v="37187"/>
    <d v="2021-02-08T00:00:00"/>
    <d v="2021-02-11T00:00:00"/>
    <s v="Tucky Kitchaside"/>
    <s v="Female"/>
    <n v="57"/>
    <s v="381 Matthew Estate DrSuite 656"/>
    <n v="6351"/>
    <s v="East Zacharystad"/>
    <x v="3"/>
    <s v="Australia"/>
    <x v="1"/>
    <x v="1"/>
  </r>
  <r>
    <n v="683"/>
    <n v="144"/>
    <n v="698"/>
    <n v="113"/>
    <n v="1"/>
    <n v="113"/>
    <n v="1"/>
    <x v="1"/>
    <x v="4"/>
    <x v="0"/>
    <s v="violet"/>
    <n v="119"/>
    <n v="53"/>
    <n v="6307"/>
    <n v="928"/>
    <n v="15762"/>
    <d v="2021-05-22T00:00:00"/>
    <d v="2021-05-28T00:00:00"/>
    <s v="Hughie Trelease"/>
    <s v="Bigender"/>
    <n v="63"/>
    <s v="5014 Gemma ParadeSuite 066"/>
    <n v="1048"/>
    <s v="Haydentown"/>
    <x v="7"/>
    <s v="Australia"/>
    <x v="3"/>
    <x v="1"/>
  </r>
  <r>
    <n v="684"/>
    <n v="144"/>
    <n v="295"/>
    <n v="105"/>
    <n v="3"/>
    <n v="315"/>
    <n v="1"/>
    <x v="0"/>
    <x v="26"/>
    <x v="3"/>
    <s v="green"/>
    <n v="93"/>
    <n v="63"/>
    <n v="5859"/>
    <n v="928"/>
    <n v="15762"/>
    <d v="2021-05-22T00:00:00"/>
    <d v="2021-05-28T00:00:00"/>
    <s v="Hughie Trelease"/>
    <s v="Bigender"/>
    <n v="63"/>
    <s v="5014 Gemma ParadeSuite 066"/>
    <n v="1048"/>
    <s v="Haydentown"/>
    <x v="7"/>
    <s v="Australia"/>
    <x v="3"/>
    <x v="1"/>
  </r>
  <r>
    <n v="685"/>
    <n v="144"/>
    <n v="461"/>
    <n v="118"/>
    <n v="2"/>
    <n v="236"/>
    <n v="1"/>
    <x v="1"/>
    <x v="1"/>
    <x v="1"/>
    <s v="orange"/>
    <n v="110"/>
    <n v="69"/>
    <n v="7590"/>
    <n v="928"/>
    <n v="15762"/>
    <d v="2021-05-22T00:00:00"/>
    <d v="2021-05-28T00:00:00"/>
    <s v="Hughie Trelease"/>
    <s v="Bigender"/>
    <n v="63"/>
    <s v="5014 Gemma ParadeSuite 066"/>
    <n v="1048"/>
    <s v="Haydentown"/>
    <x v="7"/>
    <s v="Australia"/>
    <x v="3"/>
    <x v="1"/>
  </r>
  <r>
    <n v="686"/>
    <n v="144"/>
    <n v="680"/>
    <n v="113"/>
    <n v="2"/>
    <n v="226"/>
    <n v="1"/>
    <x v="1"/>
    <x v="4"/>
    <x v="3"/>
    <s v="green"/>
    <n v="119"/>
    <n v="75"/>
    <n v="8925"/>
    <n v="928"/>
    <n v="15762"/>
    <d v="2021-05-22T00:00:00"/>
    <d v="2021-05-28T00:00:00"/>
    <s v="Hughie Trelease"/>
    <s v="Bigender"/>
    <n v="63"/>
    <s v="5014 Gemma ParadeSuite 066"/>
    <n v="1048"/>
    <s v="Haydentown"/>
    <x v="7"/>
    <s v="Australia"/>
    <x v="3"/>
    <x v="1"/>
  </r>
  <r>
    <n v="687"/>
    <n v="145"/>
    <n v="1138"/>
    <n v="102"/>
    <n v="1"/>
    <n v="102"/>
    <n v="1"/>
    <x v="2"/>
    <x v="34"/>
    <x v="0"/>
    <s v="green"/>
    <n v="106"/>
    <n v="42"/>
    <n v="4452"/>
    <n v="871"/>
    <n v="26358"/>
    <d v="2021-02-02T00:00:00"/>
    <d v="2021-02-10T00:00:00"/>
    <s v="Calypso Ellaway"/>
    <s v="Bigender"/>
    <n v="48"/>
    <s v="174 Thomson StreetSuite 883"/>
    <n v="3471"/>
    <s v="Port Joshualand"/>
    <x v="2"/>
    <s v="Australia"/>
    <x v="1"/>
    <x v="1"/>
  </r>
  <r>
    <n v="688"/>
    <n v="145"/>
    <n v="623"/>
    <n v="112"/>
    <n v="3"/>
    <n v="336"/>
    <n v="1"/>
    <x v="1"/>
    <x v="30"/>
    <x v="0"/>
    <s v="indigo"/>
    <n v="118"/>
    <n v="40"/>
    <n v="4720"/>
    <n v="871"/>
    <n v="26358"/>
    <d v="2021-02-02T00:00:00"/>
    <d v="2021-02-10T00:00:00"/>
    <s v="Calypso Ellaway"/>
    <s v="Bigender"/>
    <n v="48"/>
    <s v="174 Thomson StreetSuite 883"/>
    <n v="3471"/>
    <s v="Port Joshualand"/>
    <x v="2"/>
    <s v="Australia"/>
    <x v="1"/>
    <x v="1"/>
  </r>
  <r>
    <n v="689"/>
    <n v="145"/>
    <n v="655"/>
    <n v="93"/>
    <n v="2"/>
    <n v="186"/>
    <n v="1"/>
    <x v="1"/>
    <x v="14"/>
    <x v="3"/>
    <s v="indigo"/>
    <n v="115"/>
    <n v="42"/>
    <n v="4830"/>
    <n v="871"/>
    <n v="26358"/>
    <d v="2021-02-02T00:00:00"/>
    <d v="2021-02-10T00:00:00"/>
    <s v="Calypso Ellaway"/>
    <s v="Bigender"/>
    <n v="48"/>
    <s v="174 Thomson StreetSuite 883"/>
    <n v="3471"/>
    <s v="Port Joshualand"/>
    <x v="2"/>
    <s v="Australia"/>
    <x v="1"/>
    <x v="1"/>
  </r>
  <r>
    <n v="690"/>
    <n v="145"/>
    <n v="472"/>
    <n v="118"/>
    <n v="3"/>
    <n v="354"/>
    <n v="1"/>
    <x v="1"/>
    <x v="1"/>
    <x v="2"/>
    <s v="green"/>
    <n v="110"/>
    <n v="72"/>
    <n v="7920"/>
    <n v="871"/>
    <n v="26358"/>
    <d v="2021-02-02T00:00:00"/>
    <d v="2021-02-10T00:00:00"/>
    <s v="Calypso Ellaway"/>
    <s v="Bigender"/>
    <n v="48"/>
    <s v="174 Thomson StreetSuite 883"/>
    <n v="3471"/>
    <s v="Port Joshualand"/>
    <x v="2"/>
    <s v="Australia"/>
    <x v="1"/>
    <x v="1"/>
  </r>
  <r>
    <n v="691"/>
    <n v="146"/>
    <n v="17"/>
    <n v="96"/>
    <n v="3"/>
    <n v="288"/>
    <n v="1"/>
    <x v="0"/>
    <x v="2"/>
    <x v="2"/>
    <s v="green"/>
    <n v="114"/>
    <n v="60"/>
    <n v="6840"/>
    <n v="912"/>
    <n v="22750"/>
    <d v="2021-08-30T00:00:00"/>
    <d v="2021-09-26T00:00:00"/>
    <s v="Chancey Iacovozzo"/>
    <s v="Agender"/>
    <n v="60"/>
    <s v="501 Nader RidgeApt. 355"/>
    <n v="7229"/>
    <s v="West John"/>
    <x v="1"/>
    <s v="Australia"/>
    <x v="0"/>
    <x v="0"/>
  </r>
  <r>
    <n v="692"/>
    <n v="146"/>
    <n v="610"/>
    <n v="112"/>
    <n v="3"/>
    <n v="336"/>
    <n v="1"/>
    <x v="1"/>
    <x v="30"/>
    <x v="3"/>
    <s v="green"/>
    <n v="118"/>
    <n v="40"/>
    <n v="4720"/>
    <n v="912"/>
    <n v="22750"/>
    <d v="2021-08-30T00:00:00"/>
    <d v="2021-09-26T00:00:00"/>
    <s v="Chancey Iacovozzo"/>
    <s v="Agender"/>
    <n v="60"/>
    <s v="501 Nader RidgeApt. 355"/>
    <n v="7229"/>
    <s v="West John"/>
    <x v="1"/>
    <s v="Australia"/>
    <x v="0"/>
    <x v="0"/>
  </r>
  <r>
    <n v="693"/>
    <n v="147"/>
    <n v="1250"/>
    <n v="112"/>
    <n v="1"/>
    <n v="112"/>
    <n v="1"/>
    <x v="2"/>
    <x v="25"/>
    <x v="3"/>
    <s v="indigo"/>
    <n v="91"/>
    <n v="63"/>
    <n v="5733"/>
    <n v="818"/>
    <n v="20690"/>
    <d v="2021-09-28T00:00:00"/>
    <d v="2021-10-16T00:00:00"/>
    <s v="Nathaniel Mccandless"/>
    <s v="Polygender"/>
    <n v="59"/>
    <s v="5085 Bergstrom MewsApt. 347"/>
    <n v="3302"/>
    <s v="West Eviebury"/>
    <x v="2"/>
    <s v="Australia"/>
    <x v="5"/>
    <x v="2"/>
  </r>
  <r>
    <n v="694"/>
    <n v="148"/>
    <n v="213"/>
    <n v="106"/>
    <n v="1"/>
    <n v="106"/>
    <n v="1"/>
    <x v="0"/>
    <x v="0"/>
    <x v="0"/>
    <s v="red"/>
    <n v="105"/>
    <n v="44"/>
    <n v="4620"/>
    <n v="573"/>
    <n v="14073"/>
    <d v="2021-01-14T00:00:00"/>
    <d v="2021-01-24T00:00:00"/>
    <s v="Atlante Dissman"/>
    <s v="Male"/>
    <n v="37"/>
    <s v="80 Charles CircuitSuite 023"/>
    <n v="7541"/>
    <s v="Abbeyshire"/>
    <x v="0"/>
    <s v="Australia"/>
    <x v="9"/>
    <x v="1"/>
  </r>
  <r>
    <n v="695"/>
    <n v="148"/>
    <n v="779"/>
    <n v="91"/>
    <n v="3"/>
    <n v="273"/>
    <n v="1"/>
    <x v="1"/>
    <x v="15"/>
    <x v="4"/>
    <s v="orange"/>
    <n v="114"/>
    <n v="69"/>
    <n v="7866"/>
    <n v="573"/>
    <n v="14073"/>
    <d v="2021-01-14T00:00:00"/>
    <d v="2021-01-24T00:00:00"/>
    <s v="Atlante Dissman"/>
    <s v="Male"/>
    <n v="37"/>
    <s v="80 Charles CircuitSuite 023"/>
    <n v="7541"/>
    <s v="Abbeyshire"/>
    <x v="0"/>
    <s v="Australia"/>
    <x v="9"/>
    <x v="1"/>
  </r>
  <r>
    <n v="696"/>
    <n v="148"/>
    <n v="1214"/>
    <n v="105"/>
    <n v="3"/>
    <n v="315"/>
    <n v="1"/>
    <x v="2"/>
    <x v="7"/>
    <x v="4"/>
    <s v="blue"/>
    <n v="90"/>
    <n v="55"/>
    <n v="4950"/>
    <n v="573"/>
    <n v="14073"/>
    <d v="2021-01-14T00:00:00"/>
    <d v="2021-01-24T00:00:00"/>
    <s v="Atlante Dissman"/>
    <s v="Male"/>
    <n v="37"/>
    <s v="80 Charles CircuitSuite 023"/>
    <n v="7541"/>
    <s v="Abbeyshire"/>
    <x v="0"/>
    <s v="Australia"/>
    <x v="9"/>
    <x v="1"/>
  </r>
  <r>
    <n v="697"/>
    <n v="148"/>
    <n v="220"/>
    <n v="106"/>
    <n v="3"/>
    <n v="318"/>
    <n v="1"/>
    <x v="0"/>
    <x v="0"/>
    <x v="3"/>
    <s v="yellow"/>
    <n v="105"/>
    <n v="57"/>
    <n v="5985"/>
    <n v="573"/>
    <n v="14073"/>
    <d v="2021-01-14T00:00:00"/>
    <d v="2021-01-24T00:00:00"/>
    <s v="Atlante Dissman"/>
    <s v="Male"/>
    <n v="37"/>
    <s v="80 Charles CircuitSuite 023"/>
    <n v="7541"/>
    <s v="Abbeyshire"/>
    <x v="0"/>
    <s v="Australia"/>
    <x v="9"/>
    <x v="1"/>
  </r>
  <r>
    <n v="698"/>
    <n v="149"/>
    <n v="423"/>
    <n v="107"/>
    <n v="1"/>
    <n v="107"/>
    <n v="1"/>
    <x v="1"/>
    <x v="22"/>
    <x v="0"/>
    <s v="red"/>
    <n v="92"/>
    <n v="63"/>
    <n v="5796"/>
    <n v="500"/>
    <n v="31490"/>
    <d v="2021-03-03T00:00:00"/>
    <d v="2021-03-14T00:00:00"/>
    <s v="Carlen Kelway"/>
    <s v="Non-binary"/>
    <n v="78"/>
    <s v="74 Aaron HillSuite 794"/>
    <n v="1819"/>
    <s v="Port Haydenchester"/>
    <x v="2"/>
    <s v="Australia"/>
    <x v="4"/>
    <x v="2"/>
  </r>
  <r>
    <n v="699"/>
    <n v="149"/>
    <n v="549"/>
    <n v="98"/>
    <n v="3"/>
    <n v="294"/>
    <n v="1"/>
    <x v="1"/>
    <x v="33"/>
    <x v="4"/>
    <s v="blue"/>
    <n v="113"/>
    <n v="67"/>
    <n v="7571"/>
    <n v="500"/>
    <n v="31490"/>
    <d v="2021-03-03T00:00:00"/>
    <d v="2021-03-14T00:00:00"/>
    <s v="Carlen Kelway"/>
    <s v="Non-binary"/>
    <n v="78"/>
    <s v="74 Aaron HillSuite 794"/>
    <n v="1819"/>
    <s v="Port Haydenchester"/>
    <x v="2"/>
    <s v="Australia"/>
    <x v="4"/>
    <x v="2"/>
  </r>
  <r>
    <n v="700"/>
    <n v="149"/>
    <n v="931"/>
    <n v="96"/>
    <n v="1"/>
    <n v="96"/>
    <n v="1"/>
    <x v="2"/>
    <x v="5"/>
    <x v="1"/>
    <s v="blue"/>
    <n v="104"/>
    <n v="48"/>
    <n v="4992"/>
    <n v="500"/>
    <n v="31490"/>
    <d v="2021-03-03T00:00:00"/>
    <d v="2021-03-14T00:00:00"/>
    <s v="Carlen Kelway"/>
    <s v="Non-binary"/>
    <n v="78"/>
    <s v="74 Aaron HillSuite 794"/>
    <n v="1819"/>
    <s v="Port Haydenchester"/>
    <x v="2"/>
    <s v="Australia"/>
    <x v="4"/>
    <x v="2"/>
  </r>
  <r>
    <n v="701"/>
    <n v="149"/>
    <n v="380"/>
    <n v="94"/>
    <n v="2"/>
    <n v="188"/>
    <n v="1"/>
    <x v="0"/>
    <x v="28"/>
    <x v="3"/>
    <s v="violet"/>
    <n v="92"/>
    <n v="50"/>
    <n v="4600"/>
    <n v="500"/>
    <n v="31490"/>
    <d v="2021-03-03T00:00:00"/>
    <d v="2021-03-14T00:00:00"/>
    <s v="Carlen Kelway"/>
    <s v="Non-binary"/>
    <n v="78"/>
    <s v="74 Aaron HillSuite 794"/>
    <n v="1819"/>
    <s v="Port Haydenchester"/>
    <x v="2"/>
    <s v="Australia"/>
    <x v="4"/>
    <x v="2"/>
  </r>
  <r>
    <n v="702"/>
    <n v="149"/>
    <n v="93"/>
    <n v="118"/>
    <n v="3"/>
    <n v="354"/>
    <n v="1"/>
    <x v="0"/>
    <x v="24"/>
    <x v="0"/>
    <s v="blue"/>
    <n v="96"/>
    <n v="44"/>
    <n v="4224"/>
    <n v="500"/>
    <n v="31490"/>
    <d v="2021-03-03T00:00:00"/>
    <d v="2021-03-14T00:00:00"/>
    <s v="Carlen Kelway"/>
    <s v="Non-binary"/>
    <n v="78"/>
    <s v="74 Aaron HillSuite 794"/>
    <n v="1819"/>
    <s v="Port Haydenchester"/>
    <x v="2"/>
    <s v="Australia"/>
    <x v="4"/>
    <x v="2"/>
  </r>
  <r>
    <n v="703"/>
    <n v="150"/>
    <n v="736"/>
    <n v="109"/>
    <n v="1"/>
    <n v="109"/>
    <n v="1"/>
    <x v="1"/>
    <x v="12"/>
    <x v="1"/>
    <s v="red"/>
    <n v="102"/>
    <n v="67"/>
    <n v="6834"/>
    <n v="462"/>
    <n v="34428"/>
    <d v="2021-06-22T00:00:00"/>
    <d v="2021-06-27T00:00:00"/>
    <s v="Francklyn Willeman"/>
    <s v="Non-binary"/>
    <n v="45"/>
    <s v="22 Ellie View RdApt. 141"/>
    <n v="1919"/>
    <s v="D'amoreborough"/>
    <x v="0"/>
    <s v="Australia"/>
    <x v="7"/>
    <x v="1"/>
  </r>
  <r>
    <n v="704"/>
    <n v="150"/>
    <n v="1110"/>
    <n v="115"/>
    <n v="3"/>
    <n v="345"/>
    <n v="1"/>
    <x v="2"/>
    <x v="6"/>
    <x v="3"/>
    <s v="indigo"/>
    <n v="99"/>
    <n v="55"/>
    <n v="5445"/>
    <n v="462"/>
    <n v="34428"/>
    <d v="2021-06-22T00:00:00"/>
    <d v="2021-06-27T00:00:00"/>
    <s v="Francklyn Willeman"/>
    <s v="Non-binary"/>
    <n v="45"/>
    <s v="22 Ellie View RdApt. 141"/>
    <n v="1919"/>
    <s v="D'amoreborough"/>
    <x v="0"/>
    <s v="Australia"/>
    <x v="7"/>
    <x v="1"/>
  </r>
  <r>
    <n v="705"/>
    <n v="150"/>
    <n v="263"/>
    <n v="95"/>
    <n v="3"/>
    <n v="285"/>
    <n v="1"/>
    <x v="0"/>
    <x v="17"/>
    <x v="0"/>
    <s v="green"/>
    <n v="117"/>
    <n v="68"/>
    <n v="7956"/>
    <n v="462"/>
    <n v="34428"/>
    <d v="2021-06-22T00:00:00"/>
    <d v="2021-06-27T00:00:00"/>
    <s v="Francklyn Willeman"/>
    <s v="Non-binary"/>
    <n v="45"/>
    <s v="22 Ellie View RdApt. 141"/>
    <n v="1919"/>
    <s v="D'amoreborough"/>
    <x v="0"/>
    <s v="Australia"/>
    <x v="7"/>
    <x v="1"/>
  </r>
  <r>
    <n v="706"/>
    <n v="150"/>
    <n v="234"/>
    <n v="106"/>
    <n v="2"/>
    <n v="212"/>
    <n v="1"/>
    <x v="0"/>
    <x v="0"/>
    <x v="4"/>
    <s v="blue"/>
    <n v="105"/>
    <n v="43"/>
    <n v="4515"/>
    <n v="462"/>
    <n v="34428"/>
    <d v="2021-06-22T00:00:00"/>
    <d v="2021-06-27T00:00:00"/>
    <s v="Francklyn Willeman"/>
    <s v="Non-binary"/>
    <n v="45"/>
    <s v="22 Ellie View RdApt. 141"/>
    <n v="1919"/>
    <s v="D'amoreborough"/>
    <x v="0"/>
    <s v="Australia"/>
    <x v="7"/>
    <x v="1"/>
  </r>
  <r>
    <n v="707"/>
    <n v="151"/>
    <n v="772"/>
    <n v="91"/>
    <n v="1"/>
    <n v="91"/>
    <n v="1"/>
    <x v="1"/>
    <x v="15"/>
    <x v="2"/>
    <s v="red"/>
    <n v="114"/>
    <n v="55"/>
    <n v="6270"/>
    <n v="357"/>
    <n v="24626"/>
    <d v="2021-08-08T00:00:00"/>
    <d v="2021-09-01T00:00:00"/>
    <s v="Crawford Bolden"/>
    <s v="Polygender"/>
    <n v="41"/>
    <s v="63 Charlie LaneSuite 463"/>
    <n v="7454"/>
    <s v="North Kaylastad"/>
    <x v="7"/>
    <s v="Australia"/>
    <x v="0"/>
    <x v="0"/>
  </r>
  <r>
    <n v="708"/>
    <n v="151"/>
    <n v="842"/>
    <n v="113"/>
    <n v="2"/>
    <n v="226"/>
    <n v="1"/>
    <x v="2"/>
    <x v="16"/>
    <x v="2"/>
    <s v="red"/>
    <n v="100"/>
    <n v="54"/>
    <n v="5400"/>
    <n v="357"/>
    <n v="24626"/>
    <d v="2021-08-08T00:00:00"/>
    <d v="2021-09-01T00:00:00"/>
    <s v="Crawford Bolden"/>
    <s v="Polygender"/>
    <n v="41"/>
    <s v="63 Charlie LaneSuite 463"/>
    <n v="7454"/>
    <s v="North Kaylastad"/>
    <x v="7"/>
    <s v="Australia"/>
    <x v="0"/>
    <x v="0"/>
  </r>
  <r>
    <n v="709"/>
    <n v="151"/>
    <n v="287"/>
    <n v="105"/>
    <n v="3"/>
    <n v="315"/>
    <n v="1"/>
    <x v="0"/>
    <x v="26"/>
    <x v="2"/>
    <s v="orange"/>
    <n v="93"/>
    <n v="49"/>
    <n v="4557"/>
    <n v="357"/>
    <n v="24626"/>
    <d v="2021-08-08T00:00:00"/>
    <d v="2021-09-01T00:00:00"/>
    <s v="Crawford Bolden"/>
    <s v="Polygender"/>
    <n v="41"/>
    <s v="63 Charlie LaneSuite 463"/>
    <n v="7454"/>
    <s v="North Kaylastad"/>
    <x v="7"/>
    <s v="Australia"/>
    <x v="0"/>
    <x v="0"/>
  </r>
  <r>
    <n v="710"/>
    <n v="151"/>
    <n v="992"/>
    <n v="106"/>
    <n v="1"/>
    <n v="106"/>
    <n v="1"/>
    <x v="2"/>
    <x v="3"/>
    <x v="2"/>
    <s v="yellow"/>
    <n v="111"/>
    <n v="43"/>
    <n v="4773"/>
    <n v="357"/>
    <n v="24626"/>
    <d v="2021-08-08T00:00:00"/>
    <d v="2021-09-01T00:00:00"/>
    <s v="Crawford Bolden"/>
    <s v="Polygender"/>
    <n v="41"/>
    <s v="63 Charlie LaneSuite 463"/>
    <n v="7454"/>
    <s v="North Kaylastad"/>
    <x v="7"/>
    <s v="Australia"/>
    <x v="0"/>
    <x v="0"/>
  </r>
  <r>
    <n v="711"/>
    <n v="152"/>
    <n v="246"/>
    <n v="95"/>
    <n v="1"/>
    <n v="95"/>
    <n v="1"/>
    <x v="0"/>
    <x v="17"/>
    <x v="1"/>
    <s v="red"/>
    <n v="117"/>
    <n v="60"/>
    <n v="7020"/>
    <n v="320"/>
    <n v="24866"/>
    <d v="2021-03-09T00:00:00"/>
    <d v="2021-03-12T00:00:00"/>
    <s v="Dani Pinches"/>
    <s v="Polygender"/>
    <n v="43"/>
    <s v="83 Reynolds ParadeSuite 974"/>
    <n v="299"/>
    <s v="Howehaven"/>
    <x v="1"/>
    <s v="Australia"/>
    <x v="4"/>
    <x v="1"/>
  </r>
  <r>
    <n v="712"/>
    <n v="152"/>
    <n v="731"/>
    <n v="119"/>
    <n v="1"/>
    <n v="119"/>
    <n v="1"/>
    <x v="1"/>
    <x v="19"/>
    <x v="1"/>
    <s v="violet"/>
    <n v="112"/>
    <n v="69"/>
    <n v="7728"/>
    <n v="320"/>
    <n v="24866"/>
    <d v="2021-03-09T00:00:00"/>
    <d v="2021-03-12T00:00:00"/>
    <s v="Dani Pinches"/>
    <s v="Polygender"/>
    <n v="43"/>
    <s v="83 Reynolds ParadeSuite 974"/>
    <n v="299"/>
    <s v="Howehaven"/>
    <x v="1"/>
    <s v="Australia"/>
    <x v="4"/>
    <x v="1"/>
  </r>
  <r>
    <n v="713"/>
    <n v="152"/>
    <n v="490"/>
    <n v="102"/>
    <n v="1"/>
    <n v="102"/>
    <n v="1"/>
    <x v="1"/>
    <x v="31"/>
    <x v="3"/>
    <s v="red"/>
    <n v="109"/>
    <n v="79"/>
    <n v="8611"/>
    <n v="320"/>
    <n v="24866"/>
    <d v="2021-03-09T00:00:00"/>
    <d v="2021-03-12T00:00:00"/>
    <s v="Dani Pinches"/>
    <s v="Polygender"/>
    <n v="43"/>
    <s v="83 Reynolds ParadeSuite 974"/>
    <n v="299"/>
    <s v="Howehaven"/>
    <x v="1"/>
    <s v="Australia"/>
    <x v="4"/>
    <x v="1"/>
  </r>
  <r>
    <n v="714"/>
    <n v="152"/>
    <n v="897"/>
    <n v="94"/>
    <n v="1"/>
    <n v="94"/>
    <n v="1"/>
    <x v="2"/>
    <x v="23"/>
    <x v="2"/>
    <s v="blue"/>
    <n v="113"/>
    <n v="47"/>
    <n v="5311"/>
    <n v="320"/>
    <n v="24866"/>
    <d v="2021-03-09T00:00:00"/>
    <d v="2021-03-12T00:00:00"/>
    <s v="Dani Pinches"/>
    <s v="Polygender"/>
    <n v="43"/>
    <s v="83 Reynolds ParadeSuite 974"/>
    <n v="299"/>
    <s v="Howehaven"/>
    <x v="1"/>
    <s v="Australia"/>
    <x v="4"/>
    <x v="1"/>
  </r>
  <r>
    <n v="715"/>
    <n v="152"/>
    <n v="537"/>
    <n v="98"/>
    <n v="3"/>
    <n v="294"/>
    <n v="1"/>
    <x v="1"/>
    <x v="33"/>
    <x v="2"/>
    <s v="yellow"/>
    <n v="113"/>
    <n v="77"/>
    <n v="8701"/>
    <n v="320"/>
    <n v="24866"/>
    <d v="2021-03-09T00:00:00"/>
    <d v="2021-03-12T00:00:00"/>
    <s v="Dani Pinches"/>
    <s v="Polygender"/>
    <n v="43"/>
    <s v="83 Reynolds ParadeSuite 974"/>
    <n v="299"/>
    <s v="Howehaven"/>
    <x v="1"/>
    <s v="Australia"/>
    <x v="4"/>
    <x v="1"/>
  </r>
  <r>
    <n v="716"/>
    <n v="152"/>
    <n v="904"/>
    <n v="94"/>
    <n v="3"/>
    <n v="282"/>
    <n v="1"/>
    <x v="2"/>
    <x v="23"/>
    <x v="4"/>
    <s v="indigo"/>
    <n v="113"/>
    <n v="70"/>
    <n v="7910"/>
    <n v="320"/>
    <n v="24866"/>
    <d v="2021-03-09T00:00:00"/>
    <d v="2021-03-12T00:00:00"/>
    <s v="Dani Pinches"/>
    <s v="Polygender"/>
    <n v="43"/>
    <s v="83 Reynolds ParadeSuite 974"/>
    <n v="299"/>
    <s v="Howehaven"/>
    <x v="1"/>
    <s v="Australia"/>
    <x v="4"/>
    <x v="1"/>
  </r>
  <r>
    <n v="717"/>
    <n v="152"/>
    <n v="1230"/>
    <n v="112"/>
    <n v="1"/>
    <n v="112"/>
    <n v="1"/>
    <x v="2"/>
    <x v="25"/>
    <x v="3"/>
    <s v="orange"/>
    <n v="91"/>
    <n v="57"/>
    <n v="5187"/>
    <n v="320"/>
    <n v="24866"/>
    <d v="2021-03-09T00:00:00"/>
    <d v="2021-03-12T00:00:00"/>
    <s v="Dani Pinches"/>
    <s v="Polygender"/>
    <n v="43"/>
    <s v="83 Reynolds ParadeSuite 974"/>
    <n v="299"/>
    <s v="Howehaven"/>
    <x v="1"/>
    <s v="Australia"/>
    <x v="4"/>
    <x v="1"/>
  </r>
  <r>
    <n v="718"/>
    <n v="152"/>
    <n v="1188"/>
    <n v="99"/>
    <n v="2"/>
    <n v="198"/>
    <n v="1"/>
    <x v="2"/>
    <x v="9"/>
    <x v="0"/>
    <s v="violet"/>
    <n v="98"/>
    <n v="68"/>
    <n v="6664"/>
    <n v="320"/>
    <n v="24866"/>
    <d v="2021-03-09T00:00:00"/>
    <d v="2021-03-12T00:00:00"/>
    <s v="Dani Pinches"/>
    <s v="Polygender"/>
    <n v="43"/>
    <s v="83 Reynolds ParadeSuite 974"/>
    <n v="299"/>
    <s v="Howehaven"/>
    <x v="1"/>
    <s v="Australia"/>
    <x v="4"/>
    <x v="1"/>
  </r>
  <r>
    <n v="719"/>
    <n v="153"/>
    <n v="542"/>
    <n v="98"/>
    <n v="3"/>
    <n v="294"/>
    <n v="1"/>
    <x v="1"/>
    <x v="33"/>
    <x v="2"/>
    <s v="green"/>
    <n v="113"/>
    <n v="45"/>
    <n v="5085"/>
    <n v="727"/>
    <n v="49677"/>
    <d v="2021-10-21T00:00:00"/>
    <d v="2021-11-17T00:00:00"/>
    <s v="Herschel Verdey"/>
    <s v="Female"/>
    <n v="26"/>
    <s v="2752 Lily RoadApt. 721"/>
    <n v="3249"/>
    <s v="Jacobport"/>
    <x v="4"/>
    <s v="Australia"/>
    <x v="2"/>
    <x v="0"/>
  </r>
  <r>
    <n v="720"/>
    <n v="153"/>
    <n v="698"/>
    <n v="113"/>
    <n v="1"/>
    <n v="113"/>
    <n v="1"/>
    <x v="1"/>
    <x v="4"/>
    <x v="0"/>
    <s v="violet"/>
    <n v="119"/>
    <n v="53"/>
    <n v="6307"/>
    <n v="727"/>
    <n v="49677"/>
    <d v="2021-10-21T00:00:00"/>
    <d v="2021-11-17T00:00:00"/>
    <s v="Herschel Verdey"/>
    <s v="Female"/>
    <n v="26"/>
    <s v="2752 Lily RoadApt. 721"/>
    <n v="3249"/>
    <s v="Jacobport"/>
    <x v="4"/>
    <s v="Australia"/>
    <x v="2"/>
    <x v="0"/>
  </r>
  <r>
    <n v="721"/>
    <n v="153"/>
    <n v="769"/>
    <n v="109"/>
    <n v="3"/>
    <n v="327"/>
    <n v="1"/>
    <x v="1"/>
    <x v="12"/>
    <x v="4"/>
    <s v="violet"/>
    <n v="102"/>
    <n v="42"/>
    <n v="4284"/>
    <n v="727"/>
    <n v="49677"/>
    <d v="2021-10-21T00:00:00"/>
    <d v="2021-11-17T00:00:00"/>
    <s v="Herschel Verdey"/>
    <s v="Female"/>
    <n v="26"/>
    <s v="2752 Lily RoadApt. 721"/>
    <n v="3249"/>
    <s v="Jacobport"/>
    <x v="4"/>
    <s v="Australia"/>
    <x v="2"/>
    <x v="0"/>
  </r>
  <r>
    <n v="722"/>
    <n v="153"/>
    <n v="989"/>
    <n v="106"/>
    <n v="2"/>
    <n v="212"/>
    <n v="1"/>
    <x v="2"/>
    <x v="3"/>
    <x v="4"/>
    <s v="orange"/>
    <n v="111"/>
    <n v="56"/>
    <n v="6216"/>
    <n v="727"/>
    <n v="49677"/>
    <d v="2021-10-21T00:00:00"/>
    <d v="2021-11-17T00:00:00"/>
    <s v="Herschel Verdey"/>
    <s v="Female"/>
    <n v="26"/>
    <s v="2752 Lily RoadApt. 721"/>
    <n v="3249"/>
    <s v="Jacobport"/>
    <x v="4"/>
    <s v="Australia"/>
    <x v="2"/>
    <x v="0"/>
  </r>
  <r>
    <n v="723"/>
    <n v="153"/>
    <n v="1188"/>
    <n v="99"/>
    <n v="3"/>
    <n v="297"/>
    <n v="1"/>
    <x v="2"/>
    <x v="9"/>
    <x v="0"/>
    <s v="violet"/>
    <n v="98"/>
    <n v="68"/>
    <n v="6664"/>
    <n v="727"/>
    <n v="49677"/>
    <d v="2021-10-21T00:00:00"/>
    <d v="2021-11-17T00:00:00"/>
    <s v="Herschel Verdey"/>
    <s v="Female"/>
    <n v="26"/>
    <s v="2752 Lily RoadApt. 721"/>
    <n v="3249"/>
    <s v="Jacobport"/>
    <x v="4"/>
    <s v="Australia"/>
    <x v="2"/>
    <x v="0"/>
  </r>
  <r>
    <n v="724"/>
    <n v="153"/>
    <n v="1235"/>
    <n v="112"/>
    <n v="3"/>
    <n v="336"/>
    <n v="1"/>
    <x v="2"/>
    <x v="25"/>
    <x v="3"/>
    <s v="yellow"/>
    <n v="91"/>
    <n v="76"/>
    <n v="6916"/>
    <n v="727"/>
    <n v="49677"/>
    <d v="2021-10-21T00:00:00"/>
    <d v="2021-11-17T00:00:00"/>
    <s v="Herschel Verdey"/>
    <s v="Female"/>
    <n v="26"/>
    <s v="2752 Lily RoadApt. 721"/>
    <n v="3249"/>
    <s v="Jacobport"/>
    <x v="4"/>
    <s v="Australia"/>
    <x v="2"/>
    <x v="0"/>
  </r>
  <r>
    <n v="725"/>
    <n v="154"/>
    <n v="347"/>
    <n v="109"/>
    <n v="1"/>
    <n v="109"/>
    <n v="1"/>
    <x v="0"/>
    <x v="21"/>
    <x v="2"/>
    <s v="violet"/>
    <n v="108"/>
    <n v="76"/>
    <n v="8208"/>
    <n v="674"/>
    <n v="49994"/>
    <d v="2021-10-17T00:00:00"/>
    <d v="2021-11-07T00:00:00"/>
    <s v="Marthena Matterson"/>
    <s v="Bigender"/>
    <n v="36"/>
    <s v="5420 Amelia IslandSuite 286"/>
    <n v="4389"/>
    <s v="Goodwinmouth"/>
    <x v="0"/>
    <s v="Australia"/>
    <x v="2"/>
    <x v="0"/>
  </r>
  <r>
    <n v="726"/>
    <n v="154"/>
    <n v="1043"/>
    <n v="90"/>
    <n v="1"/>
    <n v="90"/>
    <n v="1"/>
    <x v="2"/>
    <x v="11"/>
    <x v="0"/>
    <s v="indigo"/>
    <n v="95"/>
    <n v="48"/>
    <n v="4560"/>
    <n v="674"/>
    <n v="49994"/>
    <d v="2021-10-17T00:00:00"/>
    <d v="2021-11-07T00:00:00"/>
    <s v="Marthena Matterson"/>
    <s v="Bigender"/>
    <n v="36"/>
    <s v="5420 Amelia IslandSuite 286"/>
    <n v="4389"/>
    <s v="Goodwinmouth"/>
    <x v="0"/>
    <s v="Australia"/>
    <x v="2"/>
    <x v="0"/>
  </r>
  <r>
    <n v="727"/>
    <n v="154"/>
    <n v="174"/>
    <n v="91"/>
    <n v="1"/>
    <n v="91"/>
    <n v="1"/>
    <x v="0"/>
    <x v="8"/>
    <x v="4"/>
    <s v="violet"/>
    <n v="116"/>
    <n v="73"/>
    <n v="8468"/>
    <n v="674"/>
    <n v="49994"/>
    <d v="2021-10-17T00:00:00"/>
    <d v="2021-11-07T00:00:00"/>
    <s v="Marthena Matterson"/>
    <s v="Bigender"/>
    <n v="36"/>
    <s v="5420 Amelia IslandSuite 286"/>
    <n v="4389"/>
    <s v="Goodwinmouth"/>
    <x v="0"/>
    <s v="Australia"/>
    <x v="2"/>
    <x v="0"/>
  </r>
  <r>
    <n v="728"/>
    <n v="154"/>
    <n v="630"/>
    <n v="93"/>
    <n v="2"/>
    <n v="186"/>
    <n v="1"/>
    <x v="1"/>
    <x v="14"/>
    <x v="3"/>
    <s v="red"/>
    <n v="115"/>
    <n v="71"/>
    <n v="8165"/>
    <n v="674"/>
    <n v="49994"/>
    <d v="2021-10-17T00:00:00"/>
    <d v="2021-11-07T00:00:00"/>
    <s v="Marthena Matterson"/>
    <s v="Bigender"/>
    <n v="36"/>
    <s v="5420 Amelia IslandSuite 286"/>
    <n v="4389"/>
    <s v="Goodwinmouth"/>
    <x v="0"/>
    <s v="Australia"/>
    <x v="2"/>
    <x v="0"/>
  </r>
  <r>
    <n v="729"/>
    <n v="154"/>
    <n v="625"/>
    <n v="112"/>
    <n v="2"/>
    <n v="224"/>
    <n v="1"/>
    <x v="1"/>
    <x v="30"/>
    <x v="3"/>
    <s v="violet"/>
    <n v="118"/>
    <n v="40"/>
    <n v="4720"/>
    <n v="674"/>
    <n v="49994"/>
    <d v="2021-10-17T00:00:00"/>
    <d v="2021-11-07T00:00:00"/>
    <s v="Marthena Matterson"/>
    <s v="Bigender"/>
    <n v="36"/>
    <s v="5420 Amelia IslandSuite 286"/>
    <n v="4389"/>
    <s v="Goodwinmouth"/>
    <x v="0"/>
    <s v="Australia"/>
    <x v="2"/>
    <x v="0"/>
  </r>
  <r>
    <n v="730"/>
    <n v="155"/>
    <n v="512"/>
    <n v="102"/>
    <n v="1"/>
    <n v="102"/>
    <n v="1"/>
    <x v="1"/>
    <x v="31"/>
    <x v="2"/>
    <s v="blue"/>
    <n v="109"/>
    <n v="70"/>
    <n v="7630"/>
    <n v="834"/>
    <n v="11166"/>
    <d v="2021-06-30T00:00:00"/>
    <d v="2021-07-18T00:00:00"/>
    <s v="Glenn Keri"/>
    <s v="Non-binary"/>
    <n v="61"/>
    <s v="4838 Jacobi HillApt. 825"/>
    <n v="2848"/>
    <s v="Port Ellaside"/>
    <x v="4"/>
    <s v="Australia"/>
    <x v="7"/>
    <x v="2"/>
  </r>
  <r>
    <n v="731"/>
    <n v="156"/>
    <n v="1253"/>
    <n v="112"/>
    <n v="1"/>
    <n v="112"/>
    <n v="1"/>
    <x v="2"/>
    <x v="25"/>
    <x v="0"/>
    <s v="indigo"/>
    <n v="91"/>
    <n v="50"/>
    <n v="4550"/>
    <n v="727"/>
    <n v="37878"/>
    <d v="2021-07-10T00:00:00"/>
    <d v="2021-07-29T00:00:00"/>
    <s v="Herschel Verdey"/>
    <s v="Female"/>
    <n v="26"/>
    <s v="2752 Lily RoadApt. 721"/>
    <n v="3249"/>
    <s v="Jacobport"/>
    <x v="4"/>
    <s v="Australia"/>
    <x v="8"/>
    <x v="2"/>
  </r>
  <r>
    <n v="732"/>
    <n v="156"/>
    <n v="1155"/>
    <n v="99"/>
    <n v="2"/>
    <n v="198"/>
    <n v="1"/>
    <x v="2"/>
    <x v="9"/>
    <x v="3"/>
    <s v="red"/>
    <n v="98"/>
    <n v="74"/>
    <n v="7252"/>
    <n v="727"/>
    <n v="37878"/>
    <d v="2021-07-10T00:00:00"/>
    <d v="2021-07-29T00:00:00"/>
    <s v="Herschel Verdey"/>
    <s v="Female"/>
    <n v="26"/>
    <s v="2752 Lily RoadApt. 721"/>
    <n v="3249"/>
    <s v="Jacobport"/>
    <x v="4"/>
    <s v="Australia"/>
    <x v="8"/>
    <x v="2"/>
  </r>
  <r>
    <n v="733"/>
    <n v="156"/>
    <n v="438"/>
    <n v="107"/>
    <n v="2"/>
    <n v="214"/>
    <n v="1"/>
    <x v="1"/>
    <x v="22"/>
    <x v="0"/>
    <s v="green"/>
    <n v="92"/>
    <n v="52"/>
    <n v="4784"/>
    <n v="727"/>
    <n v="37878"/>
    <d v="2021-07-10T00:00:00"/>
    <d v="2021-07-29T00:00:00"/>
    <s v="Herschel Verdey"/>
    <s v="Female"/>
    <n v="26"/>
    <s v="2752 Lily RoadApt. 721"/>
    <n v="3249"/>
    <s v="Jacobport"/>
    <x v="4"/>
    <s v="Australia"/>
    <x v="8"/>
    <x v="2"/>
  </r>
  <r>
    <n v="734"/>
    <n v="156"/>
    <n v="719"/>
    <n v="119"/>
    <n v="1"/>
    <n v="119"/>
    <n v="1"/>
    <x v="1"/>
    <x v="19"/>
    <x v="4"/>
    <s v="green"/>
    <n v="112"/>
    <n v="53"/>
    <n v="5936"/>
    <n v="727"/>
    <n v="37878"/>
    <d v="2021-07-10T00:00:00"/>
    <d v="2021-07-29T00:00:00"/>
    <s v="Herschel Verdey"/>
    <s v="Female"/>
    <n v="26"/>
    <s v="2752 Lily RoadApt. 721"/>
    <n v="3249"/>
    <s v="Jacobport"/>
    <x v="4"/>
    <s v="Australia"/>
    <x v="8"/>
    <x v="2"/>
  </r>
  <r>
    <n v="735"/>
    <n v="156"/>
    <n v="470"/>
    <n v="118"/>
    <n v="3"/>
    <n v="354"/>
    <n v="1"/>
    <x v="1"/>
    <x v="1"/>
    <x v="3"/>
    <s v="green"/>
    <n v="110"/>
    <n v="41"/>
    <n v="4510"/>
    <n v="727"/>
    <n v="37878"/>
    <d v="2021-07-10T00:00:00"/>
    <d v="2021-07-29T00:00:00"/>
    <s v="Herschel Verdey"/>
    <s v="Female"/>
    <n v="26"/>
    <s v="2752 Lily RoadApt. 721"/>
    <n v="3249"/>
    <s v="Jacobport"/>
    <x v="4"/>
    <s v="Australia"/>
    <x v="8"/>
    <x v="2"/>
  </r>
  <r>
    <n v="736"/>
    <n v="157"/>
    <n v="918"/>
    <n v="96"/>
    <n v="3"/>
    <n v="288"/>
    <n v="1"/>
    <x v="2"/>
    <x v="5"/>
    <x v="0"/>
    <s v="orange"/>
    <n v="104"/>
    <n v="54"/>
    <n v="5616"/>
    <n v="909"/>
    <n v="17955"/>
    <d v="2021-04-07T00:00:00"/>
    <d v="2021-04-17T00:00:00"/>
    <s v="Patin Circuit"/>
    <s v="Genderqueer"/>
    <n v="62"/>
    <s v="976 Murray Station StApt. 036"/>
    <n v="3227"/>
    <s v="Langfort"/>
    <x v="1"/>
    <s v="Australia"/>
    <x v="6"/>
    <x v="1"/>
  </r>
  <r>
    <n v="737"/>
    <n v="157"/>
    <n v="585"/>
    <n v="100"/>
    <n v="1"/>
    <n v="100"/>
    <n v="1"/>
    <x v="1"/>
    <x v="29"/>
    <x v="3"/>
    <s v="indigo"/>
    <n v="90"/>
    <n v="59"/>
    <n v="5310"/>
    <n v="909"/>
    <n v="17955"/>
    <d v="2021-04-07T00:00:00"/>
    <d v="2021-04-17T00:00:00"/>
    <s v="Patin Circuit"/>
    <s v="Genderqueer"/>
    <n v="62"/>
    <s v="976 Murray Station StApt. 036"/>
    <n v="3227"/>
    <s v="Langfort"/>
    <x v="1"/>
    <s v="Australia"/>
    <x v="6"/>
    <x v="1"/>
  </r>
  <r>
    <n v="738"/>
    <n v="157"/>
    <n v="493"/>
    <n v="102"/>
    <n v="2"/>
    <n v="204"/>
    <n v="1"/>
    <x v="1"/>
    <x v="31"/>
    <x v="0"/>
    <s v="red"/>
    <n v="109"/>
    <n v="40"/>
    <n v="4360"/>
    <n v="909"/>
    <n v="17955"/>
    <d v="2021-04-07T00:00:00"/>
    <d v="2021-04-17T00:00:00"/>
    <s v="Patin Circuit"/>
    <s v="Genderqueer"/>
    <n v="62"/>
    <s v="976 Murray Station StApt. 036"/>
    <n v="3227"/>
    <s v="Langfort"/>
    <x v="1"/>
    <s v="Australia"/>
    <x v="6"/>
    <x v="1"/>
  </r>
  <r>
    <n v="739"/>
    <n v="157"/>
    <n v="442"/>
    <n v="107"/>
    <n v="1"/>
    <n v="107"/>
    <n v="1"/>
    <x v="1"/>
    <x v="22"/>
    <x v="2"/>
    <s v="blue"/>
    <n v="92"/>
    <n v="61"/>
    <n v="5612"/>
    <n v="909"/>
    <n v="17955"/>
    <d v="2021-04-07T00:00:00"/>
    <d v="2021-04-17T00:00:00"/>
    <s v="Patin Circuit"/>
    <s v="Genderqueer"/>
    <n v="62"/>
    <s v="976 Murray Station StApt. 036"/>
    <n v="3227"/>
    <s v="Langfort"/>
    <x v="1"/>
    <s v="Australia"/>
    <x v="6"/>
    <x v="1"/>
  </r>
  <r>
    <n v="740"/>
    <n v="158"/>
    <n v="1173"/>
    <n v="99"/>
    <n v="2"/>
    <n v="198"/>
    <n v="1"/>
    <x v="2"/>
    <x v="9"/>
    <x v="0"/>
    <s v="green"/>
    <n v="98"/>
    <n v="75"/>
    <n v="7350"/>
    <n v="828"/>
    <n v="14010"/>
    <d v="2021-07-13T00:00:00"/>
    <d v="2021-08-04T00:00:00"/>
    <s v="Tucky Kitchaside"/>
    <s v="Female"/>
    <n v="57"/>
    <s v="381 Matthew Estate DrSuite 656"/>
    <n v="6351"/>
    <s v="East Zacharystad"/>
    <x v="3"/>
    <s v="Australia"/>
    <x v="8"/>
    <x v="0"/>
  </r>
  <r>
    <n v="741"/>
    <n v="158"/>
    <n v="975"/>
    <n v="97"/>
    <n v="2"/>
    <n v="194"/>
    <n v="1"/>
    <x v="2"/>
    <x v="27"/>
    <x v="3"/>
    <s v="violet"/>
    <n v="119"/>
    <n v="70"/>
    <n v="8330"/>
    <n v="828"/>
    <n v="14010"/>
    <d v="2021-07-13T00:00:00"/>
    <d v="2021-08-04T00:00:00"/>
    <s v="Tucky Kitchaside"/>
    <s v="Female"/>
    <n v="57"/>
    <s v="381 Matthew Estate DrSuite 656"/>
    <n v="6351"/>
    <s v="East Zacharystad"/>
    <x v="3"/>
    <s v="Australia"/>
    <x v="8"/>
    <x v="0"/>
  </r>
  <r>
    <n v="742"/>
    <n v="158"/>
    <n v="238"/>
    <n v="106"/>
    <n v="1"/>
    <n v="106"/>
    <n v="1"/>
    <x v="0"/>
    <x v="0"/>
    <x v="0"/>
    <s v="indigo"/>
    <n v="105"/>
    <n v="79"/>
    <n v="8295"/>
    <n v="828"/>
    <n v="14010"/>
    <d v="2021-07-13T00:00:00"/>
    <d v="2021-08-04T00:00:00"/>
    <s v="Tucky Kitchaside"/>
    <s v="Female"/>
    <n v="57"/>
    <s v="381 Matthew Estate DrSuite 656"/>
    <n v="6351"/>
    <s v="East Zacharystad"/>
    <x v="3"/>
    <s v="Australia"/>
    <x v="8"/>
    <x v="0"/>
  </r>
  <r>
    <n v="743"/>
    <n v="158"/>
    <n v="130"/>
    <n v="92"/>
    <n v="2"/>
    <n v="184"/>
    <n v="1"/>
    <x v="0"/>
    <x v="22"/>
    <x v="3"/>
    <s v="indigo"/>
    <n v="115"/>
    <n v="79"/>
    <n v="9085"/>
    <n v="828"/>
    <n v="14010"/>
    <d v="2021-07-13T00:00:00"/>
    <d v="2021-08-04T00:00:00"/>
    <s v="Tucky Kitchaside"/>
    <s v="Female"/>
    <n v="57"/>
    <s v="381 Matthew Estate DrSuite 656"/>
    <n v="6351"/>
    <s v="East Zacharystad"/>
    <x v="3"/>
    <s v="Australia"/>
    <x v="8"/>
    <x v="0"/>
  </r>
  <r>
    <n v="744"/>
    <n v="158"/>
    <n v="257"/>
    <n v="95"/>
    <n v="2"/>
    <n v="190"/>
    <n v="1"/>
    <x v="0"/>
    <x v="17"/>
    <x v="2"/>
    <s v="yellow"/>
    <n v="117"/>
    <n v="52"/>
    <n v="6084"/>
    <n v="828"/>
    <n v="14010"/>
    <d v="2021-07-13T00:00:00"/>
    <d v="2021-08-04T00:00:00"/>
    <s v="Tucky Kitchaside"/>
    <s v="Female"/>
    <n v="57"/>
    <s v="381 Matthew Estate DrSuite 656"/>
    <n v="6351"/>
    <s v="East Zacharystad"/>
    <x v="3"/>
    <s v="Australia"/>
    <x v="8"/>
    <x v="0"/>
  </r>
  <r>
    <n v="745"/>
    <n v="158"/>
    <n v="100"/>
    <n v="118"/>
    <n v="3"/>
    <n v="354"/>
    <n v="1"/>
    <x v="0"/>
    <x v="24"/>
    <x v="3"/>
    <s v="violet"/>
    <n v="96"/>
    <n v="72"/>
    <n v="6912"/>
    <n v="828"/>
    <n v="14010"/>
    <d v="2021-07-13T00:00:00"/>
    <d v="2021-08-04T00:00:00"/>
    <s v="Tucky Kitchaside"/>
    <s v="Female"/>
    <n v="57"/>
    <s v="381 Matthew Estate DrSuite 656"/>
    <n v="6351"/>
    <s v="East Zacharystad"/>
    <x v="3"/>
    <s v="Australia"/>
    <x v="8"/>
    <x v="0"/>
  </r>
  <r>
    <n v="746"/>
    <n v="159"/>
    <n v="118"/>
    <n v="92"/>
    <n v="2"/>
    <n v="184"/>
    <n v="1"/>
    <x v="0"/>
    <x v="22"/>
    <x v="0"/>
    <s v="yellow"/>
    <n v="115"/>
    <n v="75"/>
    <n v="8625"/>
    <n v="208"/>
    <n v="12449"/>
    <d v="2021-09-05T00:00:00"/>
    <d v="2021-09-13T00:00:00"/>
    <s v="Shaylyn Musla"/>
    <s v="Bigender"/>
    <n v="71"/>
    <s v="814 Jayden MewsSuite 958"/>
    <n v="994"/>
    <s v="Josephland"/>
    <x v="0"/>
    <s v="Australia"/>
    <x v="5"/>
    <x v="1"/>
  </r>
  <r>
    <n v="747"/>
    <n v="159"/>
    <n v="172"/>
    <n v="91"/>
    <n v="2"/>
    <n v="182"/>
    <n v="1"/>
    <x v="0"/>
    <x v="8"/>
    <x v="2"/>
    <s v="violet"/>
    <n v="116"/>
    <n v="44"/>
    <n v="5104"/>
    <n v="208"/>
    <n v="12449"/>
    <d v="2021-09-05T00:00:00"/>
    <d v="2021-09-13T00:00:00"/>
    <s v="Shaylyn Musla"/>
    <s v="Bigender"/>
    <n v="71"/>
    <s v="814 Jayden MewsSuite 958"/>
    <n v="994"/>
    <s v="Josephland"/>
    <x v="0"/>
    <s v="Australia"/>
    <x v="5"/>
    <x v="1"/>
  </r>
  <r>
    <n v="748"/>
    <n v="159"/>
    <n v="209"/>
    <n v="98"/>
    <n v="2"/>
    <n v="196"/>
    <n v="1"/>
    <x v="0"/>
    <x v="18"/>
    <x v="4"/>
    <s v="violet"/>
    <n v="112"/>
    <n v="40"/>
    <n v="4480"/>
    <n v="208"/>
    <n v="12449"/>
    <d v="2021-09-05T00:00:00"/>
    <d v="2021-09-13T00:00:00"/>
    <s v="Shaylyn Musla"/>
    <s v="Bigender"/>
    <n v="71"/>
    <s v="814 Jayden MewsSuite 958"/>
    <n v="994"/>
    <s v="Josephland"/>
    <x v="0"/>
    <s v="Australia"/>
    <x v="5"/>
    <x v="1"/>
  </r>
  <r>
    <n v="749"/>
    <n v="159"/>
    <n v="410"/>
    <n v="119"/>
    <n v="3"/>
    <n v="357"/>
    <n v="1"/>
    <x v="0"/>
    <x v="32"/>
    <x v="3"/>
    <s v="indigo"/>
    <n v="113"/>
    <n v="57"/>
    <n v="6441"/>
    <n v="208"/>
    <n v="12449"/>
    <d v="2021-09-05T00:00:00"/>
    <d v="2021-09-13T00:00:00"/>
    <s v="Shaylyn Musla"/>
    <s v="Bigender"/>
    <n v="71"/>
    <s v="814 Jayden MewsSuite 958"/>
    <n v="994"/>
    <s v="Josephland"/>
    <x v="0"/>
    <s v="Australia"/>
    <x v="5"/>
    <x v="1"/>
  </r>
  <r>
    <n v="750"/>
    <n v="160"/>
    <n v="765"/>
    <n v="109"/>
    <n v="1"/>
    <n v="109"/>
    <n v="1"/>
    <x v="1"/>
    <x v="12"/>
    <x v="3"/>
    <s v="violet"/>
    <n v="102"/>
    <n v="54"/>
    <n v="5508"/>
    <n v="725"/>
    <n v="41442"/>
    <d v="2021-07-31T00:00:00"/>
    <d v="2021-08-06T00:00:00"/>
    <s v="Bucky Cragell"/>
    <s v="Non-binary"/>
    <n v="23"/>
    <s v="345 Elijah TrailSuite 066"/>
    <n v="9174"/>
    <s v="Gracemouth"/>
    <x v="5"/>
    <s v="Australia"/>
    <x v="8"/>
    <x v="1"/>
  </r>
  <r>
    <n v="751"/>
    <n v="160"/>
    <n v="117"/>
    <n v="92"/>
    <n v="1"/>
    <n v="92"/>
    <n v="1"/>
    <x v="0"/>
    <x v="22"/>
    <x v="2"/>
    <s v="yellow"/>
    <n v="115"/>
    <n v="67"/>
    <n v="7705"/>
    <n v="725"/>
    <n v="41442"/>
    <d v="2021-07-31T00:00:00"/>
    <d v="2021-08-06T00:00:00"/>
    <s v="Bucky Cragell"/>
    <s v="Non-binary"/>
    <n v="23"/>
    <s v="345 Elijah TrailSuite 066"/>
    <n v="9174"/>
    <s v="Gracemouth"/>
    <x v="5"/>
    <s v="Australia"/>
    <x v="8"/>
    <x v="1"/>
  </r>
  <r>
    <n v="752"/>
    <n v="160"/>
    <n v="94"/>
    <n v="118"/>
    <n v="1"/>
    <n v="118"/>
    <n v="1"/>
    <x v="0"/>
    <x v="24"/>
    <x v="4"/>
    <s v="blue"/>
    <n v="96"/>
    <n v="61"/>
    <n v="5856"/>
    <n v="725"/>
    <n v="41442"/>
    <d v="2021-07-31T00:00:00"/>
    <d v="2021-08-06T00:00:00"/>
    <s v="Bucky Cragell"/>
    <s v="Non-binary"/>
    <n v="23"/>
    <s v="345 Elijah TrailSuite 066"/>
    <n v="9174"/>
    <s v="Gracemouth"/>
    <x v="5"/>
    <s v="Australia"/>
    <x v="8"/>
    <x v="1"/>
  </r>
  <r>
    <n v="753"/>
    <n v="160"/>
    <n v="1213"/>
    <n v="105"/>
    <n v="1"/>
    <n v="105"/>
    <n v="1"/>
    <x v="2"/>
    <x v="7"/>
    <x v="0"/>
    <s v="blue"/>
    <n v="90"/>
    <n v="79"/>
    <n v="7110"/>
    <n v="725"/>
    <n v="41442"/>
    <d v="2021-07-31T00:00:00"/>
    <d v="2021-08-06T00:00:00"/>
    <s v="Bucky Cragell"/>
    <s v="Non-binary"/>
    <n v="23"/>
    <s v="345 Elijah TrailSuite 066"/>
    <n v="9174"/>
    <s v="Gracemouth"/>
    <x v="5"/>
    <s v="Australia"/>
    <x v="8"/>
    <x v="1"/>
  </r>
  <r>
    <n v="754"/>
    <n v="160"/>
    <n v="437"/>
    <n v="107"/>
    <n v="2"/>
    <n v="214"/>
    <n v="1"/>
    <x v="1"/>
    <x v="22"/>
    <x v="2"/>
    <s v="green"/>
    <n v="92"/>
    <n v="79"/>
    <n v="7268"/>
    <n v="725"/>
    <n v="41442"/>
    <d v="2021-07-31T00:00:00"/>
    <d v="2021-08-06T00:00:00"/>
    <s v="Bucky Cragell"/>
    <s v="Non-binary"/>
    <n v="23"/>
    <s v="345 Elijah TrailSuite 066"/>
    <n v="9174"/>
    <s v="Gracemouth"/>
    <x v="5"/>
    <s v="Australia"/>
    <x v="8"/>
    <x v="1"/>
  </r>
  <r>
    <n v="755"/>
    <n v="160"/>
    <n v="1102"/>
    <n v="115"/>
    <n v="1"/>
    <n v="115"/>
    <n v="1"/>
    <x v="2"/>
    <x v="6"/>
    <x v="2"/>
    <s v="green"/>
    <n v="99"/>
    <n v="65"/>
    <n v="6435"/>
    <n v="725"/>
    <n v="41442"/>
    <d v="2021-07-31T00:00:00"/>
    <d v="2021-08-06T00:00:00"/>
    <s v="Bucky Cragell"/>
    <s v="Non-binary"/>
    <n v="23"/>
    <s v="345 Elijah TrailSuite 066"/>
    <n v="9174"/>
    <s v="Gracemouth"/>
    <x v="5"/>
    <s v="Australia"/>
    <x v="8"/>
    <x v="1"/>
  </r>
  <r>
    <n v="756"/>
    <n v="160"/>
    <n v="122"/>
    <n v="92"/>
    <n v="2"/>
    <n v="184"/>
    <n v="1"/>
    <x v="0"/>
    <x v="22"/>
    <x v="2"/>
    <s v="green"/>
    <n v="115"/>
    <n v="66"/>
    <n v="7590"/>
    <n v="725"/>
    <n v="41442"/>
    <d v="2021-07-31T00:00:00"/>
    <d v="2021-08-06T00:00:00"/>
    <s v="Bucky Cragell"/>
    <s v="Non-binary"/>
    <n v="23"/>
    <s v="345 Elijah TrailSuite 066"/>
    <n v="9174"/>
    <s v="Gracemouth"/>
    <x v="5"/>
    <s v="Australia"/>
    <x v="8"/>
    <x v="1"/>
  </r>
  <r>
    <n v="757"/>
    <n v="160"/>
    <n v="878"/>
    <n v="94"/>
    <n v="2"/>
    <n v="188"/>
    <n v="1"/>
    <x v="2"/>
    <x v="23"/>
    <x v="0"/>
    <s v="red"/>
    <n v="113"/>
    <n v="53"/>
    <n v="5989"/>
    <n v="725"/>
    <n v="41442"/>
    <d v="2021-07-31T00:00:00"/>
    <d v="2021-08-06T00:00:00"/>
    <s v="Bucky Cragell"/>
    <s v="Non-binary"/>
    <n v="23"/>
    <s v="345 Elijah TrailSuite 066"/>
    <n v="9174"/>
    <s v="Gracemouth"/>
    <x v="5"/>
    <s v="Australia"/>
    <x v="8"/>
    <x v="1"/>
  </r>
  <r>
    <n v="758"/>
    <n v="160"/>
    <n v="134"/>
    <n v="92"/>
    <n v="3"/>
    <n v="276"/>
    <n v="1"/>
    <x v="0"/>
    <x v="22"/>
    <x v="4"/>
    <s v="indigo"/>
    <n v="115"/>
    <n v="58"/>
    <n v="6670"/>
    <n v="725"/>
    <n v="41442"/>
    <d v="2021-07-31T00:00:00"/>
    <d v="2021-08-06T00:00:00"/>
    <s v="Bucky Cragell"/>
    <s v="Non-binary"/>
    <n v="23"/>
    <s v="345 Elijah TrailSuite 066"/>
    <n v="9174"/>
    <s v="Gracemouth"/>
    <x v="5"/>
    <s v="Australia"/>
    <x v="8"/>
    <x v="1"/>
  </r>
  <r>
    <n v="759"/>
    <n v="160"/>
    <n v="951"/>
    <n v="97"/>
    <n v="1"/>
    <n v="97"/>
    <n v="1"/>
    <x v="2"/>
    <x v="27"/>
    <x v="1"/>
    <s v="orange"/>
    <n v="119"/>
    <n v="55"/>
    <n v="6545"/>
    <n v="725"/>
    <n v="41442"/>
    <d v="2021-07-31T00:00:00"/>
    <d v="2021-08-06T00:00:00"/>
    <s v="Bucky Cragell"/>
    <s v="Non-binary"/>
    <n v="23"/>
    <s v="345 Elijah TrailSuite 066"/>
    <n v="9174"/>
    <s v="Gracemouth"/>
    <x v="5"/>
    <s v="Australia"/>
    <x v="8"/>
    <x v="1"/>
  </r>
  <r>
    <n v="760"/>
    <n v="161"/>
    <n v="48"/>
    <n v="104"/>
    <n v="2"/>
    <n v="208"/>
    <n v="1"/>
    <x v="0"/>
    <x v="10"/>
    <x v="0"/>
    <s v="yellow"/>
    <n v="119"/>
    <n v="56"/>
    <n v="6664"/>
    <n v="566"/>
    <n v="45840"/>
    <d v="2021-03-22T00:00:00"/>
    <d v="2021-04-11T00:00:00"/>
    <s v="Melissa Partkya"/>
    <s v="Male"/>
    <n v="23"/>
    <s v="95 Rice Station StSuite 985"/>
    <n v="2919"/>
    <s v="O'keefeton"/>
    <x v="1"/>
    <s v="Australia"/>
    <x v="4"/>
    <x v="2"/>
  </r>
  <r>
    <n v="761"/>
    <n v="161"/>
    <n v="1177"/>
    <n v="99"/>
    <n v="2"/>
    <n v="198"/>
    <n v="1"/>
    <x v="2"/>
    <x v="9"/>
    <x v="2"/>
    <s v="blue"/>
    <n v="98"/>
    <n v="52"/>
    <n v="5096"/>
    <n v="566"/>
    <n v="45840"/>
    <d v="2021-03-22T00:00:00"/>
    <d v="2021-04-11T00:00:00"/>
    <s v="Melissa Partkya"/>
    <s v="Male"/>
    <n v="23"/>
    <s v="95 Rice Station StSuite 985"/>
    <n v="2919"/>
    <s v="O'keefeton"/>
    <x v="1"/>
    <s v="Australia"/>
    <x v="4"/>
    <x v="2"/>
  </r>
  <r>
    <n v="762"/>
    <n v="161"/>
    <n v="936"/>
    <n v="96"/>
    <n v="1"/>
    <n v="96"/>
    <n v="1"/>
    <x v="2"/>
    <x v="5"/>
    <x v="1"/>
    <s v="indigo"/>
    <n v="104"/>
    <n v="46"/>
    <n v="4784"/>
    <n v="566"/>
    <n v="45840"/>
    <d v="2021-03-22T00:00:00"/>
    <d v="2021-04-11T00:00:00"/>
    <s v="Melissa Partkya"/>
    <s v="Male"/>
    <n v="23"/>
    <s v="95 Rice Station StSuite 985"/>
    <n v="2919"/>
    <s v="O'keefeton"/>
    <x v="1"/>
    <s v="Australia"/>
    <x v="4"/>
    <x v="2"/>
  </r>
  <r>
    <n v="763"/>
    <n v="161"/>
    <n v="1041"/>
    <n v="90"/>
    <n v="2"/>
    <n v="180"/>
    <n v="1"/>
    <x v="2"/>
    <x v="11"/>
    <x v="1"/>
    <s v="indigo"/>
    <n v="95"/>
    <n v="40"/>
    <n v="3800"/>
    <n v="566"/>
    <n v="45840"/>
    <d v="2021-03-22T00:00:00"/>
    <d v="2021-04-11T00:00:00"/>
    <s v="Melissa Partkya"/>
    <s v="Male"/>
    <n v="23"/>
    <s v="95 Rice Station StSuite 985"/>
    <n v="2919"/>
    <s v="O'keefeton"/>
    <x v="1"/>
    <s v="Australia"/>
    <x v="4"/>
    <x v="2"/>
  </r>
  <r>
    <n v="764"/>
    <n v="161"/>
    <n v="483"/>
    <n v="118"/>
    <n v="2"/>
    <n v="236"/>
    <n v="1"/>
    <x v="1"/>
    <x v="1"/>
    <x v="0"/>
    <s v="indigo"/>
    <n v="110"/>
    <n v="61"/>
    <n v="6710"/>
    <n v="566"/>
    <n v="45840"/>
    <d v="2021-03-22T00:00:00"/>
    <d v="2021-04-11T00:00:00"/>
    <s v="Melissa Partkya"/>
    <s v="Male"/>
    <n v="23"/>
    <s v="95 Rice Station StSuite 985"/>
    <n v="2919"/>
    <s v="O'keefeton"/>
    <x v="1"/>
    <s v="Australia"/>
    <x v="4"/>
    <x v="2"/>
  </r>
  <r>
    <n v="765"/>
    <n v="161"/>
    <n v="525"/>
    <n v="98"/>
    <n v="3"/>
    <n v="294"/>
    <n v="1"/>
    <x v="1"/>
    <x v="33"/>
    <x v="3"/>
    <s v="red"/>
    <n v="113"/>
    <n v="67"/>
    <n v="7571"/>
    <n v="566"/>
    <n v="45840"/>
    <d v="2021-03-22T00:00:00"/>
    <d v="2021-04-11T00:00:00"/>
    <s v="Melissa Partkya"/>
    <s v="Male"/>
    <n v="23"/>
    <s v="95 Rice Station StSuite 985"/>
    <n v="2919"/>
    <s v="O'keefeton"/>
    <x v="1"/>
    <s v="Australia"/>
    <x v="4"/>
    <x v="2"/>
  </r>
  <r>
    <n v="766"/>
    <n v="161"/>
    <n v="63"/>
    <n v="104"/>
    <n v="3"/>
    <n v="312"/>
    <n v="1"/>
    <x v="0"/>
    <x v="10"/>
    <x v="0"/>
    <s v="indigo"/>
    <n v="119"/>
    <n v="71"/>
    <n v="8449"/>
    <n v="566"/>
    <n v="45840"/>
    <d v="2021-03-22T00:00:00"/>
    <d v="2021-04-11T00:00:00"/>
    <s v="Melissa Partkya"/>
    <s v="Male"/>
    <n v="23"/>
    <s v="95 Rice Station StSuite 985"/>
    <n v="2919"/>
    <s v="O'keefeton"/>
    <x v="1"/>
    <s v="Australia"/>
    <x v="4"/>
    <x v="2"/>
  </r>
  <r>
    <n v="767"/>
    <n v="161"/>
    <n v="517"/>
    <n v="102"/>
    <n v="2"/>
    <n v="204"/>
    <n v="1"/>
    <x v="1"/>
    <x v="31"/>
    <x v="2"/>
    <s v="indigo"/>
    <n v="109"/>
    <n v="56"/>
    <n v="6104"/>
    <n v="566"/>
    <n v="45840"/>
    <d v="2021-03-22T00:00:00"/>
    <d v="2021-04-11T00:00:00"/>
    <s v="Melissa Partkya"/>
    <s v="Male"/>
    <n v="23"/>
    <s v="95 Rice Station StSuite 985"/>
    <n v="2919"/>
    <s v="O'keefeton"/>
    <x v="1"/>
    <s v="Australia"/>
    <x v="4"/>
    <x v="2"/>
  </r>
  <r>
    <n v="768"/>
    <n v="162"/>
    <n v="896"/>
    <n v="94"/>
    <n v="1"/>
    <n v="94"/>
    <n v="1"/>
    <x v="2"/>
    <x v="23"/>
    <x v="1"/>
    <s v="blue"/>
    <n v="113"/>
    <n v="59"/>
    <n v="6667"/>
    <n v="431"/>
    <n v="20238"/>
    <d v="2021-04-25T00:00:00"/>
    <d v="2021-05-05T00:00:00"/>
    <s v="Ronni Gruszczak"/>
    <s v="Agender"/>
    <n v="41"/>
    <s v="535 Angelina CourtSuite 875"/>
    <n v="8422"/>
    <s v="Jademouth"/>
    <x v="6"/>
    <s v="Australia"/>
    <x v="6"/>
    <x v="1"/>
  </r>
  <r>
    <n v="769"/>
    <n v="162"/>
    <n v="1052"/>
    <n v="93"/>
    <n v="3"/>
    <n v="279"/>
    <n v="1"/>
    <x v="2"/>
    <x v="20"/>
    <x v="2"/>
    <s v="red"/>
    <n v="94"/>
    <n v="43"/>
    <n v="4042"/>
    <n v="431"/>
    <n v="20238"/>
    <d v="2021-04-25T00:00:00"/>
    <d v="2021-05-05T00:00:00"/>
    <s v="Ronni Gruszczak"/>
    <s v="Agender"/>
    <n v="41"/>
    <s v="535 Angelina CourtSuite 875"/>
    <n v="8422"/>
    <s v="Jademouth"/>
    <x v="6"/>
    <s v="Australia"/>
    <x v="6"/>
    <x v="1"/>
  </r>
  <r>
    <n v="770"/>
    <n v="162"/>
    <n v="1091"/>
    <n v="115"/>
    <n v="3"/>
    <n v="345"/>
    <n v="1"/>
    <x v="2"/>
    <x v="6"/>
    <x v="1"/>
    <s v="orange"/>
    <n v="99"/>
    <n v="78"/>
    <n v="7722"/>
    <n v="431"/>
    <n v="20238"/>
    <d v="2021-04-25T00:00:00"/>
    <d v="2021-05-05T00:00:00"/>
    <s v="Ronni Gruszczak"/>
    <s v="Agender"/>
    <n v="41"/>
    <s v="535 Angelina CourtSuite 875"/>
    <n v="8422"/>
    <s v="Jademouth"/>
    <x v="6"/>
    <s v="Australia"/>
    <x v="6"/>
    <x v="1"/>
  </r>
  <r>
    <n v="771"/>
    <n v="162"/>
    <n v="870"/>
    <n v="113"/>
    <n v="2"/>
    <n v="226"/>
    <n v="1"/>
    <x v="2"/>
    <x v="16"/>
    <x v="3"/>
    <s v="violet"/>
    <n v="100"/>
    <n v="72"/>
    <n v="7200"/>
    <n v="431"/>
    <n v="20238"/>
    <d v="2021-04-25T00:00:00"/>
    <d v="2021-05-05T00:00:00"/>
    <s v="Ronni Gruszczak"/>
    <s v="Agender"/>
    <n v="41"/>
    <s v="535 Angelina CourtSuite 875"/>
    <n v="8422"/>
    <s v="Jademouth"/>
    <x v="6"/>
    <s v="Australia"/>
    <x v="6"/>
    <x v="1"/>
  </r>
  <r>
    <n v="772"/>
    <n v="162"/>
    <n v="849"/>
    <n v="113"/>
    <n v="2"/>
    <n v="226"/>
    <n v="1"/>
    <x v="2"/>
    <x v="16"/>
    <x v="4"/>
    <s v="orange"/>
    <n v="100"/>
    <n v="48"/>
    <n v="4800"/>
    <n v="431"/>
    <n v="20238"/>
    <d v="2021-04-25T00:00:00"/>
    <d v="2021-05-05T00:00:00"/>
    <s v="Ronni Gruszczak"/>
    <s v="Agender"/>
    <n v="41"/>
    <s v="535 Angelina CourtSuite 875"/>
    <n v="8422"/>
    <s v="Jademouth"/>
    <x v="6"/>
    <s v="Australia"/>
    <x v="6"/>
    <x v="1"/>
  </r>
  <r>
    <n v="773"/>
    <n v="163"/>
    <n v="937"/>
    <n v="96"/>
    <n v="2"/>
    <n v="192"/>
    <n v="1"/>
    <x v="2"/>
    <x v="5"/>
    <x v="2"/>
    <s v="indigo"/>
    <n v="104"/>
    <n v="58"/>
    <n v="6032"/>
    <n v="84"/>
    <n v="11473"/>
    <d v="2021-06-12T00:00:00"/>
    <d v="2021-06-17T00:00:00"/>
    <s v="Minta Loble"/>
    <s v="Female"/>
    <n v="63"/>
    <s v="195 Wilson HillApt. 597"/>
    <n v="7587"/>
    <s v="Lake Paigemouth"/>
    <x v="5"/>
    <s v="Australia"/>
    <x v="7"/>
    <x v="1"/>
  </r>
  <r>
    <n v="774"/>
    <n v="163"/>
    <n v="753"/>
    <n v="109"/>
    <n v="1"/>
    <n v="109"/>
    <n v="1"/>
    <x v="1"/>
    <x v="12"/>
    <x v="0"/>
    <s v="green"/>
    <n v="102"/>
    <n v="73"/>
    <n v="7446"/>
    <n v="84"/>
    <n v="11473"/>
    <d v="2021-06-12T00:00:00"/>
    <d v="2021-06-17T00:00:00"/>
    <s v="Minta Loble"/>
    <s v="Female"/>
    <n v="63"/>
    <s v="195 Wilson HillApt. 597"/>
    <n v="7587"/>
    <s v="Lake Paigemouth"/>
    <x v="5"/>
    <s v="Australia"/>
    <x v="7"/>
    <x v="1"/>
  </r>
  <r>
    <n v="775"/>
    <n v="163"/>
    <n v="563"/>
    <n v="100"/>
    <n v="3"/>
    <n v="300"/>
    <n v="1"/>
    <x v="1"/>
    <x v="29"/>
    <x v="0"/>
    <s v="red"/>
    <n v="90"/>
    <n v="50"/>
    <n v="4500"/>
    <n v="84"/>
    <n v="11473"/>
    <d v="2021-06-12T00:00:00"/>
    <d v="2021-06-17T00:00:00"/>
    <s v="Minta Loble"/>
    <s v="Female"/>
    <n v="63"/>
    <s v="195 Wilson HillApt. 597"/>
    <n v="7587"/>
    <s v="Lake Paigemouth"/>
    <x v="5"/>
    <s v="Australia"/>
    <x v="7"/>
    <x v="1"/>
  </r>
  <r>
    <n v="776"/>
    <n v="163"/>
    <n v="549"/>
    <n v="98"/>
    <n v="2"/>
    <n v="196"/>
    <n v="1"/>
    <x v="1"/>
    <x v="33"/>
    <x v="4"/>
    <s v="blue"/>
    <n v="113"/>
    <n v="67"/>
    <n v="7571"/>
    <n v="84"/>
    <n v="11473"/>
    <d v="2021-06-12T00:00:00"/>
    <d v="2021-06-17T00:00:00"/>
    <s v="Minta Loble"/>
    <s v="Female"/>
    <n v="63"/>
    <s v="195 Wilson HillApt. 597"/>
    <n v="7587"/>
    <s v="Lake Paigemouth"/>
    <x v="5"/>
    <s v="Australia"/>
    <x v="7"/>
    <x v="1"/>
  </r>
  <r>
    <n v="777"/>
    <n v="163"/>
    <n v="43"/>
    <n v="104"/>
    <n v="3"/>
    <n v="312"/>
    <n v="1"/>
    <x v="0"/>
    <x v="10"/>
    <x v="0"/>
    <s v="orange"/>
    <n v="119"/>
    <n v="73"/>
    <n v="8687"/>
    <n v="84"/>
    <n v="11473"/>
    <d v="2021-06-12T00:00:00"/>
    <d v="2021-06-17T00:00:00"/>
    <s v="Minta Loble"/>
    <s v="Female"/>
    <n v="63"/>
    <s v="195 Wilson HillApt. 597"/>
    <n v="7587"/>
    <s v="Lake Paigemouth"/>
    <x v="5"/>
    <s v="Australia"/>
    <x v="7"/>
    <x v="1"/>
  </r>
  <r>
    <n v="778"/>
    <n v="163"/>
    <n v="682"/>
    <n v="113"/>
    <n v="3"/>
    <n v="339"/>
    <n v="1"/>
    <x v="1"/>
    <x v="4"/>
    <x v="2"/>
    <s v="green"/>
    <n v="119"/>
    <n v="71"/>
    <n v="8449"/>
    <n v="84"/>
    <n v="11473"/>
    <d v="2021-06-12T00:00:00"/>
    <d v="2021-06-17T00:00:00"/>
    <s v="Minta Loble"/>
    <s v="Female"/>
    <n v="63"/>
    <s v="195 Wilson HillApt. 597"/>
    <n v="7587"/>
    <s v="Lake Paigemouth"/>
    <x v="5"/>
    <s v="Australia"/>
    <x v="7"/>
    <x v="1"/>
  </r>
  <r>
    <n v="779"/>
    <n v="163"/>
    <n v="372"/>
    <n v="94"/>
    <n v="1"/>
    <n v="94"/>
    <n v="1"/>
    <x v="0"/>
    <x v="28"/>
    <x v="2"/>
    <s v="blue"/>
    <n v="92"/>
    <n v="42"/>
    <n v="3864"/>
    <n v="84"/>
    <n v="11473"/>
    <d v="2021-06-12T00:00:00"/>
    <d v="2021-06-17T00:00:00"/>
    <s v="Minta Loble"/>
    <s v="Female"/>
    <n v="63"/>
    <s v="195 Wilson HillApt. 597"/>
    <n v="7587"/>
    <s v="Lake Paigemouth"/>
    <x v="5"/>
    <s v="Australia"/>
    <x v="7"/>
    <x v="1"/>
  </r>
  <r>
    <n v="780"/>
    <n v="163"/>
    <n v="153"/>
    <n v="91"/>
    <n v="2"/>
    <n v="182"/>
    <n v="1"/>
    <x v="0"/>
    <x v="8"/>
    <x v="0"/>
    <s v="yellow"/>
    <n v="116"/>
    <n v="72"/>
    <n v="8352"/>
    <n v="84"/>
    <n v="11473"/>
    <d v="2021-06-12T00:00:00"/>
    <d v="2021-06-17T00:00:00"/>
    <s v="Minta Loble"/>
    <s v="Female"/>
    <n v="63"/>
    <s v="195 Wilson HillApt. 597"/>
    <n v="7587"/>
    <s v="Lake Paigemouth"/>
    <x v="5"/>
    <s v="Australia"/>
    <x v="7"/>
    <x v="1"/>
  </r>
  <r>
    <n v="781"/>
    <n v="164"/>
    <n v="1202"/>
    <n v="105"/>
    <n v="2"/>
    <n v="210"/>
    <n v="1"/>
    <x v="2"/>
    <x v="7"/>
    <x v="2"/>
    <s v="yellow"/>
    <n v="90"/>
    <n v="54"/>
    <n v="4860"/>
    <n v="412"/>
    <n v="26249"/>
    <d v="2021-05-21T00:00:00"/>
    <d v="2021-06-03T00:00:00"/>
    <s v="Chandal Fransinelli"/>
    <s v="Polygender"/>
    <n v="21"/>
    <s v="7048 Barrows CrescentSuite 562"/>
    <n v="238"/>
    <s v="Hackettchester"/>
    <x v="0"/>
    <s v="Australia"/>
    <x v="3"/>
    <x v="2"/>
  </r>
  <r>
    <n v="782"/>
    <n v="164"/>
    <n v="604"/>
    <n v="112"/>
    <n v="1"/>
    <n v="112"/>
    <n v="1"/>
    <x v="1"/>
    <x v="30"/>
    <x v="4"/>
    <s v="orange"/>
    <n v="118"/>
    <n v="75"/>
    <n v="8850"/>
    <n v="412"/>
    <n v="26249"/>
    <d v="2021-05-21T00:00:00"/>
    <d v="2021-06-03T00:00:00"/>
    <s v="Chandal Fransinelli"/>
    <s v="Polygender"/>
    <n v="21"/>
    <s v="7048 Barrows CrescentSuite 562"/>
    <n v="238"/>
    <s v="Hackettchester"/>
    <x v="0"/>
    <s v="Australia"/>
    <x v="3"/>
    <x v="2"/>
  </r>
  <r>
    <n v="783"/>
    <n v="164"/>
    <n v="275"/>
    <n v="95"/>
    <n v="2"/>
    <n v="190"/>
    <n v="1"/>
    <x v="0"/>
    <x v="17"/>
    <x v="3"/>
    <s v="violet"/>
    <n v="117"/>
    <n v="67"/>
    <n v="7839"/>
    <n v="412"/>
    <n v="26249"/>
    <d v="2021-05-21T00:00:00"/>
    <d v="2021-06-03T00:00:00"/>
    <s v="Chandal Fransinelli"/>
    <s v="Polygender"/>
    <n v="21"/>
    <s v="7048 Barrows CrescentSuite 562"/>
    <n v="238"/>
    <s v="Hackettchester"/>
    <x v="0"/>
    <s v="Australia"/>
    <x v="3"/>
    <x v="2"/>
  </r>
  <r>
    <n v="784"/>
    <n v="164"/>
    <n v="8"/>
    <n v="96"/>
    <n v="1"/>
    <n v="96"/>
    <n v="1"/>
    <x v="0"/>
    <x v="2"/>
    <x v="0"/>
    <s v="orange"/>
    <n v="114"/>
    <n v="48"/>
    <n v="5472"/>
    <n v="412"/>
    <n v="26249"/>
    <d v="2021-05-21T00:00:00"/>
    <d v="2021-06-03T00:00:00"/>
    <s v="Chandal Fransinelli"/>
    <s v="Polygender"/>
    <n v="21"/>
    <s v="7048 Barrows CrescentSuite 562"/>
    <n v="238"/>
    <s v="Hackettchester"/>
    <x v="0"/>
    <s v="Australia"/>
    <x v="3"/>
    <x v="2"/>
  </r>
  <r>
    <n v="785"/>
    <n v="164"/>
    <n v="425"/>
    <n v="107"/>
    <n v="3"/>
    <n v="321"/>
    <n v="1"/>
    <x v="1"/>
    <x v="22"/>
    <x v="3"/>
    <s v="orange"/>
    <n v="92"/>
    <n v="60"/>
    <n v="5520"/>
    <n v="412"/>
    <n v="26249"/>
    <d v="2021-05-21T00:00:00"/>
    <d v="2021-06-03T00:00:00"/>
    <s v="Chandal Fransinelli"/>
    <s v="Polygender"/>
    <n v="21"/>
    <s v="7048 Barrows CrescentSuite 562"/>
    <n v="238"/>
    <s v="Hackettchester"/>
    <x v="0"/>
    <s v="Australia"/>
    <x v="3"/>
    <x v="2"/>
  </r>
  <r>
    <n v="786"/>
    <n v="165"/>
    <n v="1165"/>
    <n v="99"/>
    <n v="3"/>
    <n v="297"/>
    <n v="1"/>
    <x v="2"/>
    <x v="9"/>
    <x v="3"/>
    <s v="yellow"/>
    <n v="98"/>
    <n v="64"/>
    <n v="6272"/>
    <n v="389"/>
    <n v="28345"/>
    <d v="2021-06-23T00:00:00"/>
    <d v="2021-07-20T00:00:00"/>
    <s v="Caroljean Elstob"/>
    <s v="Agender"/>
    <n v="41"/>
    <s v="5990 John View RdApt. 812"/>
    <n v="5989"/>
    <s v="Lake Lukeberg"/>
    <x v="0"/>
    <s v="Australia"/>
    <x v="7"/>
    <x v="0"/>
  </r>
  <r>
    <n v="787"/>
    <n v="165"/>
    <n v="1029"/>
    <n v="90"/>
    <n v="1"/>
    <n v="90"/>
    <n v="1"/>
    <x v="2"/>
    <x v="11"/>
    <x v="4"/>
    <s v="yellow"/>
    <n v="95"/>
    <n v="54"/>
    <n v="5130"/>
    <n v="389"/>
    <n v="28345"/>
    <d v="2021-06-23T00:00:00"/>
    <d v="2021-07-20T00:00:00"/>
    <s v="Caroljean Elstob"/>
    <s v="Agender"/>
    <n v="41"/>
    <s v="5990 John View RdApt. 812"/>
    <n v="5989"/>
    <s v="Lake Lukeberg"/>
    <x v="0"/>
    <s v="Australia"/>
    <x v="7"/>
    <x v="0"/>
  </r>
  <r>
    <n v="788"/>
    <n v="165"/>
    <n v="118"/>
    <n v="92"/>
    <n v="2"/>
    <n v="184"/>
    <n v="1"/>
    <x v="0"/>
    <x v="22"/>
    <x v="0"/>
    <s v="yellow"/>
    <n v="115"/>
    <n v="75"/>
    <n v="8625"/>
    <n v="389"/>
    <n v="28345"/>
    <d v="2021-06-23T00:00:00"/>
    <d v="2021-07-20T00:00:00"/>
    <s v="Caroljean Elstob"/>
    <s v="Agender"/>
    <n v="41"/>
    <s v="5990 John View RdApt. 812"/>
    <n v="5989"/>
    <s v="Lake Lukeberg"/>
    <x v="0"/>
    <s v="Australia"/>
    <x v="7"/>
    <x v="0"/>
  </r>
  <r>
    <n v="789"/>
    <n v="165"/>
    <n v="700"/>
    <n v="119"/>
    <n v="1"/>
    <n v="119"/>
    <n v="1"/>
    <x v="1"/>
    <x v="19"/>
    <x v="3"/>
    <s v="red"/>
    <n v="112"/>
    <n v="78"/>
    <n v="8736"/>
    <n v="389"/>
    <n v="28345"/>
    <d v="2021-06-23T00:00:00"/>
    <d v="2021-07-20T00:00:00"/>
    <s v="Caroljean Elstob"/>
    <s v="Agender"/>
    <n v="41"/>
    <s v="5990 John View RdApt. 812"/>
    <n v="5989"/>
    <s v="Lake Lukeberg"/>
    <x v="0"/>
    <s v="Australia"/>
    <x v="7"/>
    <x v="0"/>
  </r>
  <r>
    <n v="790"/>
    <n v="165"/>
    <n v="679"/>
    <n v="113"/>
    <n v="1"/>
    <n v="113"/>
    <n v="1"/>
    <x v="1"/>
    <x v="4"/>
    <x v="4"/>
    <s v="yellow"/>
    <n v="119"/>
    <n v="44"/>
    <n v="5236"/>
    <n v="389"/>
    <n v="28345"/>
    <d v="2021-06-23T00:00:00"/>
    <d v="2021-07-20T00:00:00"/>
    <s v="Caroljean Elstob"/>
    <s v="Agender"/>
    <n v="41"/>
    <s v="5990 John View RdApt. 812"/>
    <n v="5989"/>
    <s v="Lake Lukeberg"/>
    <x v="0"/>
    <s v="Australia"/>
    <x v="7"/>
    <x v="0"/>
  </r>
  <r>
    <n v="791"/>
    <n v="165"/>
    <n v="1060"/>
    <n v="93"/>
    <n v="2"/>
    <n v="186"/>
    <n v="1"/>
    <x v="2"/>
    <x v="20"/>
    <x v="3"/>
    <s v="yellow"/>
    <n v="94"/>
    <n v="62"/>
    <n v="5828"/>
    <n v="389"/>
    <n v="28345"/>
    <d v="2021-06-23T00:00:00"/>
    <d v="2021-07-20T00:00:00"/>
    <s v="Caroljean Elstob"/>
    <s v="Agender"/>
    <n v="41"/>
    <s v="5990 John View RdApt. 812"/>
    <n v="5989"/>
    <s v="Lake Lukeberg"/>
    <x v="0"/>
    <s v="Australia"/>
    <x v="7"/>
    <x v="0"/>
  </r>
  <r>
    <n v="792"/>
    <n v="165"/>
    <n v="26"/>
    <n v="96"/>
    <n v="1"/>
    <n v="96"/>
    <n v="1"/>
    <x v="0"/>
    <x v="2"/>
    <x v="1"/>
    <s v="indigo"/>
    <n v="114"/>
    <n v="59"/>
    <n v="6726"/>
    <n v="389"/>
    <n v="28345"/>
    <d v="2021-06-23T00:00:00"/>
    <d v="2021-07-20T00:00:00"/>
    <s v="Caroljean Elstob"/>
    <s v="Agender"/>
    <n v="41"/>
    <s v="5990 John View RdApt. 812"/>
    <n v="5989"/>
    <s v="Lake Lukeberg"/>
    <x v="0"/>
    <s v="Australia"/>
    <x v="7"/>
    <x v="0"/>
  </r>
  <r>
    <n v="793"/>
    <n v="166"/>
    <n v="743"/>
    <n v="109"/>
    <n v="1"/>
    <n v="109"/>
    <n v="1"/>
    <x v="1"/>
    <x v="12"/>
    <x v="0"/>
    <s v="orange"/>
    <n v="102"/>
    <n v="45"/>
    <n v="4590"/>
    <n v="113"/>
    <n v="11914"/>
    <d v="2021-07-11T00:00:00"/>
    <d v="2021-07-14T00:00:00"/>
    <s v="Hew Cardinal"/>
    <s v="Agender"/>
    <n v="57"/>
    <s v="29 David JunctionApt. 733"/>
    <n v="3303"/>
    <s v="North Ruby"/>
    <x v="0"/>
    <s v="Australia"/>
    <x v="8"/>
    <x v="1"/>
  </r>
  <r>
    <n v="794"/>
    <n v="166"/>
    <n v="827"/>
    <n v="117"/>
    <n v="3"/>
    <n v="351"/>
    <n v="1"/>
    <x v="1"/>
    <x v="13"/>
    <x v="2"/>
    <s v="blue"/>
    <n v="95"/>
    <n v="73"/>
    <n v="6935"/>
    <n v="113"/>
    <n v="11914"/>
    <d v="2021-07-11T00:00:00"/>
    <d v="2021-07-14T00:00:00"/>
    <s v="Hew Cardinal"/>
    <s v="Agender"/>
    <n v="57"/>
    <s v="29 David JunctionApt. 733"/>
    <n v="3303"/>
    <s v="North Ruby"/>
    <x v="0"/>
    <s v="Australia"/>
    <x v="8"/>
    <x v="1"/>
  </r>
  <r>
    <n v="795"/>
    <n v="166"/>
    <n v="740"/>
    <n v="109"/>
    <n v="1"/>
    <n v="109"/>
    <n v="1"/>
    <x v="1"/>
    <x v="12"/>
    <x v="3"/>
    <s v="orange"/>
    <n v="102"/>
    <n v="78"/>
    <n v="7956"/>
    <n v="113"/>
    <n v="11914"/>
    <d v="2021-07-11T00:00:00"/>
    <d v="2021-07-14T00:00:00"/>
    <s v="Hew Cardinal"/>
    <s v="Agender"/>
    <n v="57"/>
    <s v="29 David JunctionApt. 733"/>
    <n v="3303"/>
    <s v="North Ruby"/>
    <x v="0"/>
    <s v="Australia"/>
    <x v="8"/>
    <x v="1"/>
  </r>
  <r>
    <n v="796"/>
    <n v="166"/>
    <n v="661"/>
    <n v="93"/>
    <n v="2"/>
    <n v="186"/>
    <n v="1"/>
    <x v="1"/>
    <x v="14"/>
    <x v="1"/>
    <s v="violet"/>
    <n v="115"/>
    <n v="74"/>
    <n v="8510"/>
    <n v="113"/>
    <n v="11914"/>
    <d v="2021-07-11T00:00:00"/>
    <d v="2021-07-14T00:00:00"/>
    <s v="Hew Cardinal"/>
    <s v="Agender"/>
    <n v="57"/>
    <s v="29 David JunctionApt. 733"/>
    <n v="3303"/>
    <s v="North Ruby"/>
    <x v="0"/>
    <s v="Australia"/>
    <x v="8"/>
    <x v="1"/>
  </r>
  <r>
    <n v="797"/>
    <n v="166"/>
    <n v="217"/>
    <n v="106"/>
    <n v="2"/>
    <n v="212"/>
    <n v="1"/>
    <x v="0"/>
    <x v="0"/>
    <x v="2"/>
    <s v="orange"/>
    <n v="105"/>
    <n v="43"/>
    <n v="4515"/>
    <n v="113"/>
    <n v="11914"/>
    <d v="2021-07-11T00:00:00"/>
    <d v="2021-07-14T00:00:00"/>
    <s v="Hew Cardinal"/>
    <s v="Agender"/>
    <n v="57"/>
    <s v="29 David JunctionApt. 733"/>
    <n v="3303"/>
    <s v="North Ruby"/>
    <x v="0"/>
    <s v="Australia"/>
    <x v="8"/>
    <x v="1"/>
  </r>
  <r>
    <n v="798"/>
    <n v="166"/>
    <n v="430"/>
    <n v="107"/>
    <n v="3"/>
    <n v="321"/>
    <n v="1"/>
    <x v="1"/>
    <x v="22"/>
    <x v="3"/>
    <s v="yellow"/>
    <n v="92"/>
    <n v="52"/>
    <n v="4784"/>
    <n v="113"/>
    <n v="11914"/>
    <d v="2021-07-11T00:00:00"/>
    <d v="2021-07-14T00:00:00"/>
    <s v="Hew Cardinal"/>
    <s v="Agender"/>
    <n v="57"/>
    <s v="29 David JunctionApt. 733"/>
    <n v="3303"/>
    <s v="North Ruby"/>
    <x v="0"/>
    <s v="Australia"/>
    <x v="8"/>
    <x v="1"/>
  </r>
  <r>
    <n v="799"/>
    <n v="167"/>
    <n v="1035"/>
    <n v="90"/>
    <n v="2"/>
    <n v="180"/>
    <n v="1"/>
    <x v="2"/>
    <x v="11"/>
    <x v="3"/>
    <s v="blue"/>
    <n v="95"/>
    <n v="54"/>
    <n v="5130"/>
    <n v="595"/>
    <n v="44269"/>
    <d v="2021-06-26T00:00:00"/>
    <d v="2021-07-18T00:00:00"/>
    <s v="Thomasine Baudet"/>
    <s v="Female"/>
    <n v="60"/>
    <s v="313 Grace LoopApt. 523"/>
    <n v="939"/>
    <s v="Ameliaview"/>
    <x v="0"/>
    <s v="Australia"/>
    <x v="7"/>
    <x v="0"/>
  </r>
  <r>
    <n v="800"/>
    <n v="167"/>
    <n v="930"/>
    <n v="96"/>
    <n v="1"/>
    <n v="96"/>
    <n v="1"/>
    <x v="2"/>
    <x v="5"/>
    <x v="3"/>
    <s v="blue"/>
    <n v="104"/>
    <n v="45"/>
    <n v="4680"/>
    <n v="595"/>
    <n v="44269"/>
    <d v="2021-06-26T00:00:00"/>
    <d v="2021-07-18T00:00:00"/>
    <s v="Thomasine Baudet"/>
    <s v="Female"/>
    <n v="60"/>
    <s v="313 Grace LoopApt. 523"/>
    <n v="939"/>
    <s v="Ameliaview"/>
    <x v="0"/>
    <s v="Australia"/>
    <x v="7"/>
    <x v="0"/>
  </r>
  <r>
    <n v="801"/>
    <n v="167"/>
    <n v="217"/>
    <n v="106"/>
    <n v="1"/>
    <n v="106"/>
    <n v="1"/>
    <x v="0"/>
    <x v="0"/>
    <x v="2"/>
    <s v="orange"/>
    <n v="105"/>
    <n v="43"/>
    <n v="4515"/>
    <n v="595"/>
    <n v="44269"/>
    <d v="2021-06-26T00:00:00"/>
    <d v="2021-07-18T00:00:00"/>
    <s v="Thomasine Baudet"/>
    <s v="Female"/>
    <n v="60"/>
    <s v="313 Grace LoopApt. 523"/>
    <n v="939"/>
    <s v="Ameliaview"/>
    <x v="0"/>
    <s v="Australia"/>
    <x v="7"/>
    <x v="0"/>
  </r>
  <r>
    <n v="802"/>
    <n v="167"/>
    <n v="134"/>
    <n v="92"/>
    <n v="2"/>
    <n v="184"/>
    <n v="1"/>
    <x v="0"/>
    <x v="22"/>
    <x v="4"/>
    <s v="indigo"/>
    <n v="115"/>
    <n v="58"/>
    <n v="6670"/>
    <n v="595"/>
    <n v="44269"/>
    <d v="2021-06-26T00:00:00"/>
    <d v="2021-07-18T00:00:00"/>
    <s v="Thomasine Baudet"/>
    <s v="Female"/>
    <n v="60"/>
    <s v="313 Grace LoopApt. 523"/>
    <n v="939"/>
    <s v="Ameliaview"/>
    <x v="0"/>
    <s v="Australia"/>
    <x v="7"/>
    <x v="0"/>
  </r>
  <r>
    <n v="803"/>
    <n v="168"/>
    <n v="1037"/>
    <n v="90"/>
    <n v="3"/>
    <n v="270"/>
    <n v="1"/>
    <x v="2"/>
    <x v="11"/>
    <x v="2"/>
    <s v="blue"/>
    <n v="95"/>
    <n v="72"/>
    <n v="6840"/>
    <n v="664"/>
    <n v="51244"/>
    <d v="2021-01-10T00:00:00"/>
    <d v="2021-01-27T00:00:00"/>
    <s v="Dannie Fidler"/>
    <s v="Genderfluid"/>
    <n v="32"/>
    <s v="157 Rohan MallApt. 466"/>
    <n v="4145"/>
    <s v="East Max"/>
    <x v="1"/>
    <s v="Australia"/>
    <x v="9"/>
    <x v="2"/>
  </r>
  <r>
    <n v="804"/>
    <n v="168"/>
    <n v="1112"/>
    <n v="115"/>
    <n v="3"/>
    <n v="345"/>
    <n v="1"/>
    <x v="2"/>
    <x v="6"/>
    <x v="2"/>
    <s v="indigo"/>
    <n v="99"/>
    <n v="73"/>
    <n v="7227"/>
    <n v="664"/>
    <n v="51244"/>
    <d v="2021-01-10T00:00:00"/>
    <d v="2021-01-27T00:00:00"/>
    <s v="Dannie Fidler"/>
    <s v="Genderfluid"/>
    <n v="32"/>
    <s v="157 Rohan MallApt. 466"/>
    <n v="4145"/>
    <s v="East Max"/>
    <x v="1"/>
    <s v="Australia"/>
    <x v="9"/>
    <x v="2"/>
  </r>
  <r>
    <n v="805"/>
    <n v="168"/>
    <n v="19"/>
    <n v="96"/>
    <n v="1"/>
    <n v="96"/>
    <n v="1"/>
    <x v="0"/>
    <x v="2"/>
    <x v="4"/>
    <s v="green"/>
    <n v="114"/>
    <n v="42"/>
    <n v="4788"/>
    <n v="664"/>
    <n v="51244"/>
    <d v="2021-01-10T00:00:00"/>
    <d v="2021-01-27T00:00:00"/>
    <s v="Dannie Fidler"/>
    <s v="Genderfluid"/>
    <n v="32"/>
    <s v="157 Rohan MallApt. 466"/>
    <n v="4145"/>
    <s v="East Max"/>
    <x v="1"/>
    <s v="Australia"/>
    <x v="9"/>
    <x v="2"/>
  </r>
  <r>
    <n v="806"/>
    <n v="168"/>
    <n v="439"/>
    <n v="107"/>
    <n v="1"/>
    <n v="107"/>
    <n v="1"/>
    <x v="1"/>
    <x v="22"/>
    <x v="4"/>
    <s v="green"/>
    <n v="92"/>
    <n v="59"/>
    <n v="5428"/>
    <n v="664"/>
    <n v="51244"/>
    <d v="2021-01-10T00:00:00"/>
    <d v="2021-01-27T00:00:00"/>
    <s v="Dannie Fidler"/>
    <s v="Genderfluid"/>
    <n v="32"/>
    <s v="157 Rohan MallApt. 466"/>
    <n v="4145"/>
    <s v="East Max"/>
    <x v="1"/>
    <s v="Australia"/>
    <x v="9"/>
    <x v="2"/>
  </r>
  <r>
    <n v="807"/>
    <n v="168"/>
    <n v="605"/>
    <n v="112"/>
    <n v="2"/>
    <n v="224"/>
    <n v="1"/>
    <x v="1"/>
    <x v="30"/>
    <x v="3"/>
    <s v="yellow"/>
    <n v="118"/>
    <n v="46"/>
    <n v="5428"/>
    <n v="664"/>
    <n v="51244"/>
    <d v="2021-01-10T00:00:00"/>
    <d v="2021-01-27T00:00:00"/>
    <s v="Dannie Fidler"/>
    <s v="Genderfluid"/>
    <n v="32"/>
    <s v="157 Rohan MallApt. 466"/>
    <n v="4145"/>
    <s v="East Max"/>
    <x v="1"/>
    <s v="Australia"/>
    <x v="9"/>
    <x v="2"/>
  </r>
  <r>
    <n v="808"/>
    <n v="169"/>
    <n v="1016"/>
    <n v="90"/>
    <n v="2"/>
    <n v="180"/>
    <n v="1"/>
    <x v="2"/>
    <x v="11"/>
    <x v="1"/>
    <s v="red"/>
    <n v="95"/>
    <n v="70"/>
    <n v="6650"/>
    <n v="996"/>
    <n v="22089"/>
    <d v="2021-03-09T00:00:00"/>
    <d v="2021-03-12T00:00:00"/>
    <s v="Elvira Sarfati"/>
    <s v="Agender"/>
    <n v="59"/>
    <s v="0433 Armstrong HillSuite 974"/>
    <n v="7613"/>
    <s v="Lake Danielland"/>
    <x v="1"/>
    <s v="Australia"/>
    <x v="4"/>
    <x v="1"/>
  </r>
  <r>
    <n v="809"/>
    <n v="169"/>
    <n v="468"/>
    <n v="118"/>
    <n v="3"/>
    <n v="354"/>
    <n v="1"/>
    <x v="1"/>
    <x v="1"/>
    <x v="0"/>
    <s v="yellow"/>
    <n v="110"/>
    <n v="46"/>
    <n v="5060"/>
    <n v="996"/>
    <n v="22089"/>
    <d v="2021-03-09T00:00:00"/>
    <d v="2021-03-12T00:00:00"/>
    <s v="Elvira Sarfati"/>
    <s v="Agender"/>
    <n v="59"/>
    <s v="0433 Armstrong HillSuite 974"/>
    <n v="7613"/>
    <s v="Lake Danielland"/>
    <x v="1"/>
    <s v="Australia"/>
    <x v="4"/>
    <x v="1"/>
  </r>
  <r>
    <n v="810"/>
    <n v="169"/>
    <n v="928"/>
    <n v="96"/>
    <n v="2"/>
    <n v="192"/>
    <n v="1"/>
    <x v="2"/>
    <x v="5"/>
    <x v="0"/>
    <s v="green"/>
    <n v="104"/>
    <n v="43"/>
    <n v="4472"/>
    <n v="996"/>
    <n v="22089"/>
    <d v="2021-03-09T00:00:00"/>
    <d v="2021-03-12T00:00:00"/>
    <s v="Elvira Sarfati"/>
    <s v="Agender"/>
    <n v="59"/>
    <s v="0433 Armstrong HillSuite 974"/>
    <n v="7613"/>
    <s v="Lake Danielland"/>
    <x v="1"/>
    <s v="Australia"/>
    <x v="4"/>
    <x v="1"/>
  </r>
  <r>
    <n v="811"/>
    <n v="169"/>
    <n v="605"/>
    <n v="112"/>
    <n v="2"/>
    <n v="224"/>
    <n v="1"/>
    <x v="1"/>
    <x v="30"/>
    <x v="3"/>
    <s v="yellow"/>
    <n v="118"/>
    <n v="46"/>
    <n v="5428"/>
    <n v="996"/>
    <n v="22089"/>
    <d v="2021-03-09T00:00:00"/>
    <d v="2021-03-12T00:00:00"/>
    <s v="Elvira Sarfati"/>
    <s v="Agender"/>
    <n v="59"/>
    <s v="0433 Armstrong HillSuite 974"/>
    <n v="7613"/>
    <s v="Lake Danielland"/>
    <x v="1"/>
    <s v="Australia"/>
    <x v="4"/>
    <x v="1"/>
  </r>
  <r>
    <n v="812"/>
    <n v="169"/>
    <n v="722"/>
    <n v="119"/>
    <n v="2"/>
    <n v="238"/>
    <n v="1"/>
    <x v="1"/>
    <x v="19"/>
    <x v="2"/>
    <s v="blue"/>
    <n v="112"/>
    <n v="46"/>
    <n v="5152"/>
    <n v="996"/>
    <n v="22089"/>
    <d v="2021-03-09T00:00:00"/>
    <d v="2021-03-12T00:00:00"/>
    <s v="Elvira Sarfati"/>
    <s v="Agender"/>
    <n v="59"/>
    <s v="0433 Armstrong HillSuite 974"/>
    <n v="7613"/>
    <s v="Lake Danielland"/>
    <x v="1"/>
    <s v="Australia"/>
    <x v="4"/>
    <x v="1"/>
  </r>
  <r>
    <n v="813"/>
    <n v="169"/>
    <n v="792"/>
    <n v="91"/>
    <n v="3"/>
    <n v="273"/>
    <n v="1"/>
    <x v="1"/>
    <x v="15"/>
    <x v="2"/>
    <s v="blue"/>
    <n v="114"/>
    <n v="44"/>
    <n v="5016"/>
    <n v="996"/>
    <n v="22089"/>
    <d v="2021-03-09T00:00:00"/>
    <d v="2021-03-12T00:00:00"/>
    <s v="Elvira Sarfati"/>
    <s v="Agender"/>
    <n v="59"/>
    <s v="0433 Armstrong HillSuite 974"/>
    <n v="7613"/>
    <s v="Lake Danielland"/>
    <x v="1"/>
    <s v="Australia"/>
    <x v="4"/>
    <x v="1"/>
  </r>
  <r>
    <n v="814"/>
    <n v="169"/>
    <n v="526"/>
    <n v="98"/>
    <n v="3"/>
    <n v="294"/>
    <n v="1"/>
    <x v="1"/>
    <x v="33"/>
    <x v="1"/>
    <s v="red"/>
    <n v="113"/>
    <n v="80"/>
    <n v="9040"/>
    <n v="996"/>
    <n v="22089"/>
    <d v="2021-03-09T00:00:00"/>
    <d v="2021-03-12T00:00:00"/>
    <s v="Elvira Sarfati"/>
    <s v="Agender"/>
    <n v="59"/>
    <s v="0433 Armstrong HillSuite 974"/>
    <n v="7613"/>
    <s v="Lake Danielland"/>
    <x v="1"/>
    <s v="Australia"/>
    <x v="4"/>
    <x v="1"/>
  </r>
  <r>
    <n v="815"/>
    <n v="169"/>
    <n v="1062"/>
    <n v="93"/>
    <n v="1"/>
    <n v="93"/>
    <n v="1"/>
    <x v="2"/>
    <x v="20"/>
    <x v="2"/>
    <s v="yellow"/>
    <n v="94"/>
    <n v="72"/>
    <n v="6768"/>
    <n v="996"/>
    <n v="22089"/>
    <d v="2021-03-09T00:00:00"/>
    <d v="2021-03-12T00:00:00"/>
    <s v="Elvira Sarfati"/>
    <s v="Agender"/>
    <n v="59"/>
    <s v="0433 Armstrong HillSuite 974"/>
    <n v="7613"/>
    <s v="Lake Danielland"/>
    <x v="1"/>
    <s v="Australia"/>
    <x v="4"/>
    <x v="1"/>
  </r>
  <r>
    <n v="816"/>
    <n v="169"/>
    <n v="751"/>
    <n v="109"/>
    <n v="2"/>
    <n v="218"/>
    <n v="1"/>
    <x v="1"/>
    <x v="12"/>
    <x v="1"/>
    <s v="green"/>
    <n v="102"/>
    <n v="41"/>
    <n v="4182"/>
    <n v="996"/>
    <n v="22089"/>
    <d v="2021-03-09T00:00:00"/>
    <d v="2021-03-12T00:00:00"/>
    <s v="Elvira Sarfati"/>
    <s v="Agender"/>
    <n v="59"/>
    <s v="0433 Armstrong HillSuite 974"/>
    <n v="7613"/>
    <s v="Lake Danielland"/>
    <x v="1"/>
    <s v="Australia"/>
    <x v="4"/>
    <x v="1"/>
  </r>
  <r>
    <n v="817"/>
    <n v="170"/>
    <n v="673"/>
    <n v="113"/>
    <n v="3"/>
    <n v="339"/>
    <n v="1"/>
    <x v="1"/>
    <x v="4"/>
    <x v="0"/>
    <s v="orange"/>
    <n v="119"/>
    <n v="77"/>
    <n v="9163"/>
    <n v="867"/>
    <n v="28597"/>
    <d v="2021-08-17T00:00:00"/>
    <d v="2021-09-03T00:00:00"/>
    <s v="Hunfredo Peyto"/>
    <s v="Bigender"/>
    <n v="36"/>
    <s v="68 Doyle View RdSuite 917"/>
    <n v="757"/>
    <s v="Port Davidburgh"/>
    <x v="1"/>
    <s v="Australia"/>
    <x v="0"/>
    <x v="2"/>
  </r>
  <r>
    <n v="818"/>
    <n v="170"/>
    <n v="357"/>
    <n v="94"/>
    <n v="1"/>
    <n v="94"/>
    <n v="1"/>
    <x v="0"/>
    <x v="28"/>
    <x v="2"/>
    <s v="orange"/>
    <n v="92"/>
    <n v="70"/>
    <n v="6440"/>
    <n v="867"/>
    <n v="28597"/>
    <d v="2021-08-17T00:00:00"/>
    <d v="2021-09-03T00:00:00"/>
    <s v="Hunfredo Peyto"/>
    <s v="Bigender"/>
    <n v="36"/>
    <s v="68 Doyle View RdSuite 917"/>
    <n v="757"/>
    <s v="Port Davidburgh"/>
    <x v="1"/>
    <s v="Australia"/>
    <x v="0"/>
    <x v="2"/>
  </r>
  <r>
    <n v="819"/>
    <n v="170"/>
    <n v="345"/>
    <n v="109"/>
    <n v="1"/>
    <n v="109"/>
    <n v="1"/>
    <x v="0"/>
    <x v="21"/>
    <x v="3"/>
    <s v="violet"/>
    <n v="108"/>
    <n v="52"/>
    <n v="5616"/>
    <n v="867"/>
    <n v="28597"/>
    <d v="2021-08-17T00:00:00"/>
    <d v="2021-09-03T00:00:00"/>
    <s v="Hunfredo Peyto"/>
    <s v="Bigender"/>
    <n v="36"/>
    <s v="68 Doyle View RdSuite 917"/>
    <n v="757"/>
    <s v="Port Davidburgh"/>
    <x v="1"/>
    <s v="Australia"/>
    <x v="0"/>
    <x v="2"/>
  </r>
  <r>
    <n v="820"/>
    <n v="170"/>
    <n v="1224"/>
    <n v="105"/>
    <n v="2"/>
    <n v="210"/>
    <n v="1"/>
    <x v="2"/>
    <x v="7"/>
    <x v="4"/>
    <s v="violet"/>
    <n v="90"/>
    <n v="65"/>
    <n v="5850"/>
    <n v="867"/>
    <n v="28597"/>
    <d v="2021-08-17T00:00:00"/>
    <d v="2021-09-03T00:00:00"/>
    <s v="Hunfredo Peyto"/>
    <s v="Bigender"/>
    <n v="36"/>
    <s v="68 Doyle View RdSuite 917"/>
    <n v="757"/>
    <s v="Port Davidburgh"/>
    <x v="1"/>
    <s v="Australia"/>
    <x v="0"/>
    <x v="2"/>
  </r>
  <r>
    <n v="821"/>
    <n v="170"/>
    <n v="899"/>
    <n v="94"/>
    <n v="2"/>
    <n v="188"/>
    <n v="1"/>
    <x v="2"/>
    <x v="23"/>
    <x v="4"/>
    <s v="blue"/>
    <n v="113"/>
    <n v="65"/>
    <n v="7345"/>
    <n v="867"/>
    <n v="28597"/>
    <d v="2021-08-17T00:00:00"/>
    <d v="2021-09-03T00:00:00"/>
    <s v="Hunfredo Peyto"/>
    <s v="Bigender"/>
    <n v="36"/>
    <s v="68 Doyle View RdSuite 917"/>
    <n v="757"/>
    <s v="Port Davidburgh"/>
    <x v="1"/>
    <s v="Australia"/>
    <x v="0"/>
    <x v="2"/>
  </r>
  <r>
    <n v="822"/>
    <n v="171"/>
    <n v="520"/>
    <n v="102"/>
    <n v="2"/>
    <n v="204"/>
    <n v="1"/>
    <x v="1"/>
    <x v="31"/>
    <x v="3"/>
    <s v="violet"/>
    <n v="109"/>
    <n v="68"/>
    <n v="7412"/>
    <n v="443"/>
    <n v="19467"/>
    <d v="2021-09-14T00:00:00"/>
    <d v="2021-09-16T00:00:00"/>
    <s v="Melodee Spencley"/>
    <s v="Bigender"/>
    <n v="49"/>
    <s v="033 Mitchell IslandApt. 732"/>
    <n v="9651"/>
    <s v="Crooksshire"/>
    <x v="6"/>
    <s v="Australia"/>
    <x v="5"/>
    <x v="1"/>
  </r>
  <r>
    <n v="823"/>
    <n v="171"/>
    <n v="655"/>
    <n v="93"/>
    <n v="1"/>
    <n v="93"/>
    <n v="1"/>
    <x v="1"/>
    <x v="14"/>
    <x v="3"/>
    <s v="indigo"/>
    <n v="115"/>
    <n v="42"/>
    <n v="4830"/>
    <n v="443"/>
    <n v="19467"/>
    <d v="2021-09-14T00:00:00"/>
    <d v="2021-09-16T00:00:00"/>
    <s v="Melodee Spencley"/>
    <s v="Bigender"/>
    <n v="49"/>
    <s v="033 Mitchell IslandApt. 732"/>
    <n v="9651"/>
    <s v="Crooksshire"/>
    <x v="6"/>
    <s v="Australia"/>
    <x v="5"/>
    <x v="1"/>
  </r>
  <r>
    <n v="824"/>
    <n v="171"/>
    <n v="812"/>
    <n v="117"/>
    <n v="1"/>
    <n v="117"/>
    <n v="1"/>
    <x v="1"/>
    <x v="13"/>
    <x v="2"/>
    <s v="orange"/>
    <n v="95"/>
    <n v="45"/>
    <n v="4275"/>
    <n v="443"/>
    <n v="19467"/>
    <d v="2021-09-14T00:00:00"/>
    <d v="2021-09-16T00:00:00"/>
    <s v="Melodee Spencley"/>
    <s v="Bigender"/>
    <n v="49"/>
    <s v="033 Mitchell IslandApt. 732"/>
    <n v="9651"/>
    <s v="Crooksshire"/>
    <x v="6"/>
    <s v="Australia"/>
    <x v="5"/>
    <x v="1"/>
  </r>
  <r>
    <n v="825"/>
    <n v="171"/>
    <n v="444"/>
    <n v="107"/>
    <n v="3"/>
    <n v="321"/>
    <n v="1"/>
    <x v="1"/>
    <x v="22"/>
    <x v="4"/>
    <s v="blue"/>
    <n v="92"/>
    <n v="80"/>
    <n v="7360"/>
    <n v="443"/>
    <n v="19467"/>
    <d v="2021-09-14T00:00:00"/>
    <d v="2021-09-16T00:00:00"/>
    <s v="Melodee Spencley"/>
    <s v="Bigender"/>
    <n v="49"/>
    <s v="033 Mitchell IslandApt. 732"/>
    <n v="9651"/>
    <s v="Crooksshire"/>
    <x v="6"/>
    <s v="Australia"/>
    <x v="5"/>
    <x v="1"/>
  </r>
  <r>
    <n v="826"/>
    <n v="171"/>
    <n v="785"/>
    <n v="91"/>
    <n v="1"/>
    <n v="91"/>
    <n v="1"/>
    <x v="1"/>
    <x v="15"/>
    <x v="3"/>
    <s v="green"/>
    <n v="114"/>
    <n v="70"/>
    <n v="7980"/>
    <n v="443"/>
    <n v="19467"/>
    <d v="2021-09-14T00:00:00"/>
    <d v="2021-09-16T00:00:00"/>
    <s v="Melodee Spencley"/>
    <s v="Bigender"/>
    <n v="49"/>
    <s v="033 Mitchell IslandApt. 732"/>
    <n v="9651"/>
    <s v="Crooksshire"/>
    <x v="6"/>
    <s v="Australia"/>
    <x v="5"/>
    <x v="1"/>
  </r>
  <r>
    <n v="827"/>
    <n v="171"/>
    <n v="85"/>
    <n v="118"/>
    <n v="2"/>
    <n v="236"/>
    <n v="1"/>
    <x v="0"/>
    <x v="24"/>
    <x v="3"/>
    <s v="green"/>
    <n v="96"/>
    <n v="55"/>
    <n v="5280"/>
    <n v="443"/>
    <n v="19467"/>
    <d v="2021-09-14T00:00:00"/>
    <d v="2021-09-16T00:00:00"/>
    <s v="Melodee Spencley"/>
    <s v="Bigender"/>
    <n v="49"/>
    <s v="033 Mitchell IslandApt. 732"/>
    <n v="9651"/>
    <s v="Crooksshire"/>
    <x v="6"/>
    <s v="Australia"/>
    <x v="5"/>
    <x v="1"/>
  </r>
  <r>
    <n v="828"/>
    <n v="171"/>
    <n v="198"/>
    <n v="98"/>
    <n v="2"/>
    <n v="196"/>
    <n v="1"/>
    <x v="0"/>
    <x v="18"/>
    <x v="0"/>
    <s v="blue"/>
    <n v="112"/>
    <n v="56"/>
    <n v="6272"/>
    <n v="443"/>
    <n v="19467"/>
    <d v="2021-09-14T00:00:00"/>
    <d v="2021-09-16T00:00:00"/>
    <s v="Melodee Spencley"/>
    <s v="Bigender"/>
    <n v="49"/>
    <s v="033 Mitchell IslandApt. 732"/>
    <n v="9651"/>
    <s v="Crooksshire"/>
    <x v="6"/>
    <s v="Australia"/>
    <x v="5"/>
    <x v="1"/>
  </r>
  <r>
    <n v="829"/>
    <n v="171"/>
    <n v="314"/>
    <n v="105"/>
    <n v="2"/>
    <n v="210"/>
    <n v="1"/>
    <x v="0"/>
    <x v="26"/>
    <x v="4"/>
    <s v="violet"/>
    <n v="93"/>
    <n v="44"/>
    <n v="4092"/>
    <n v="443"/>
    <n v="19467"/>
    <d v="2021-09-14T00:00:00"/>
    <d v="2021-09-16T00:00:00"/>
    <s v="Melodee Spencley"/>
    <s v="Bigender"/>
    <n v="49"/>
    <s v="033 Mitchell IslandApt. 732"/>
    <n v="9651"/>
    <s v="Crooksshire"/>
    <x v="6"/>
    <s v="Australia"/>
    <x v="5"/>
    <x v="1"/>
  </r>
  <r>
    <n v="830"/>
    <n v="172"/>
    <n v="574"/>
    <n v="100"/>
    <n v="3"/>
    <n v="300"/>
    <n v="1"/>
    <x v="1"/>
    <x v="29"/>
    <x v="4"/>
    <s v="yellow"/>
    <n v="90"/>
    <n v="50"/>
    <n v="4500"/>
    <n v="224"/>
    <n v="47514"/>
    <d v="2021-01-05T00:00:00"/>
    <d v="2021-01-27T00:00:00"/>
    <s v="Shelbi Impson"/>
    <s v="Genderfluid"/>
    <n v="78"/>
    <s v="20 Xavier RidgeApt. 805"/>
    <n v="7744"/>
    <s v="Hansenberg"/>
    <x v="4"/>
    <s v="Australia"/>
    <x v="9"/>
    <x v="0"/>
  </r>
  <r>
    <n v="831"/>
    <n v="172"/>
    <n v="413"/>
    <n v="119"/>
    <n v="1"/>
    <n v="119"/>
    <n v="1"/>
    <x v="0"/>
    <x v="32"/>
    <x v="0"/>
    <s v="indigo"/>
    <n v="113"/>
    <n v="60"/>
    <n v="6780"/>
    <n v="224"/>
    <n v="47514"/>
    <d v="2021-01-05T00:00:00"/>
    <d v="2021-01-27T00:00:00"/>
    <s v="Shelbi Impson"/>
    <s v="Genderfluid"/>
    <n v="78"/>
    <s v="20 Xavier RidgeApt. 805"/>
    <n v="7744"/>
    <s v="Hansenberg"/>
    <x v="4"/>
    <s v="Australia"/>
    <x v="9"/>
    <x v="0"/>
  </r>
  <r>
    <n v="832"/>
    <n v="172"/>
    <n v="1156"/>
    <n v="99"/>
    <n v="2"/>
    <n v="198"/>
    <n v="1"/>
    <x v="2"/>
    <x v="9"/>
    <x v="1"/>
    <s v="red"/>
    <n v="98"/>
    <n v="80"/>
    <n v="7840"/>
    <n v="224"/>
    <n v="47514"/>
    <d v="2021-01-05T00:00:00"/>
    <d v="2021-01-27T00:00:00"/>
    <s v="Shelbi Impson"/>
    <s v="Genderfluid"/>
    <n v="78"/>
    <s v="20 Xavier RidgeApt. 805"/>
    <n v="7744"/>
    <s v="Hansenberg"/>
    <x v="4"/>
    <s v="Australia"/>
    <x v="9"/>
    <x v="0"/>
  </r>
  <r>
    <n v="833"/>
    <n v="172"/>
    <n v="683"/>
    <n v="113"/>
    <n v="3"/>
    <n v="339"/>
    <n v="1"/>
    <x v="1"/>
    <x v="4"/>
    <x v="0"/>
    <s v="green"/>
    <n v="119"/>
    <n v="55"/>
    <n v="6545"/>
    <n v="224"/>
    <n v="47514"/>
    <d v="2021-01-05T00:00:00"/>
    <d v="2021-01-27T00:00:00"/>
    <s v="Shelbi Impson"/>
    <s v="Genderfluid"/>
    <n v="78"/>
    <s v="20 Xavier RidgeApt. 805"/>
    <n v="7744"/>
    <s v="Hansenberg"/>
    <x v="4"/>
    <s v="Australia"/>
    <x v="9"/>
    <x v="0"/>
  </r>
  <r>
    <n v="834"/>
    <n v="172"/>
    <n v="706"/>
    <n v="119"/>
    <n v="3"/>
    <n v="357"/>
    <n v="1"/>
    <x v="1"/>
    <x v="19"/>
    <x v="1"/>
    <s v="orange"/>
    <n v="112"/>
    <n v="41"/>
    <n v="4592"/>
    <n v="224"/>
    <n v="47514"/>
    <d v="2021-01-05T00:00:00"/>
    <d v="2021-01-27T00:00:00"/>
    <s v="Shelbi Impson"/>
    <s v="Genderfluid"/>
    <n v="78"/>
    <s v="20 Xavier RidgeApt. 805"/>
    <n v="7744"/>
    <s v="Hansenberg"/>
    <x v="4"/>
    <s v="Australia"/>
    <x v="9"/>
    <x v="0"/>
  </r>
  <r>
    <n v="835"/>
    <n v="172"/>
    <n v="1245"/>
    <n v="112"/>
    <n v="3"/>
    <n v="336"/>
    <n v="1"/>
    <x v="2"/>
    <x v="25"/>
    <x v="3"/>
    <s v="blue"/>
    <n v="91"/>
    <n v="42"/>
    <n v="3822"/>
    <n v="224"/>
    <n v="47514"/>
    <d v="2021-01-05T00:00:00"/>
    <d v="2021-01-27T00:00:00"/>
    <s v="Shelbi Impson"/>
    <s v="Genderfluid"/>
    <n v="78"/>
    <s v="20 Xavier RidgeApt. 805"/>
    <n v="7744"/>
    <s v="Hansenberg"/>
    <x v="4"/>
    <s v="Australia"/>
    <x v="9"/>
    <x v="0"/>
  </r>
  <r>
    <n v="836"/>
    <n v="173"/>
    <n v="1005"/>
    <n v="106"/>
    <n v="2"/>
    <n v="212"/>
    <n v="1"/>
    <x v="2"/>
    <x v="3"/>
    <x v="3"/>
    <s v="indigo"/>
    <n v="111"/>
    <n v="43"/>
    <n v="4773"/>
    <n v="435"/>
    <n v="30001"/>
    <d v="2021-06-06T00:00:00"/>
    <d v="2021-07-01T00:00:00"/>
    <s v="Aldridge Tesh"/>
    <s v="Agender"/>
    <n v="41"/>
    <s v="1649 Owen JunctionApt. 523"/>
    <n v="5868"/>
    <s v="South Tobyton"/>
    <x v="0"/>
    <s v="Australia"/>
    <x v="7"/>
    <x v="0"/>
  </r>
  <r>
    <n v="837"/>
    <n v="174"/>
    <n v="1174"/>
    <n v="99"/>
    <n v="1"/>
    <n v="99"/>
    <n v="1"/>
    <x v="2"/>
    <x v="9"/>
    <x v="4"/>
    <s v="green"/>
    <n v="98"/>
    <n v="78"/>
    <n v="7644"/>
    <n v="497"/>
    <n v="46769"/>
    <d v="2021-02-22T00:00:00"/>
    <d v="2021-03-17T00:00:00"/>
    <s v="Claudio Archibould"/>
    <s v="Bigender"/>
    <n v="31"/>
    <s v="0487 Jordan TerraceSuite 509"/>
    <n v="9290"/>
    <s v="North Aidentown"/>
    <x v="5"/>
    <s v="Australia"/>
    <x v="1"/>
    <x v="0"/>
  </r>
  <r>
    <n v="838"/>
    <n v="174"/>
    <n v="634"/>
    <n v="93"/>
    <n v="3"/>
    <n v="279"/>
    <n v="1"/>
    <x v="1"/>
    <x v="14"/>
    <x v="4"/>
    <s v="red"/>
    <n v="115"/>
    <n v="46"/>
    <n v="5290"/>
    <n v="497"/>
    <n v="46769"/>
    <d v="2021-02-22T00:00:00"/>
    <d v="2021-03-17T00:00:00"/>
    <s v="Claudio Archibould"/>
    <s v="Bigender"/>
    <n v="31"/>
    <s v="0487 Jordan TerraceSuite 509"/>
    <n v="9290"/>
    <s v="North Aidentown"/>
    <x v="5"/>
    <s v="Australia"/>
    <x v="1"/>
    <x v="0"/>
  </r>
  <r>
    <n v="839"/>
    <n v="174"/>
    <n v="795"/>
    <n v="91"/>
    <n v="1"/>
    <n v="91"/>
    <n v="1"/>
    <x v="1"/>
    <x v="15"/>
    <x v="3"/>
    <s v="indigo"/>
    <n v="114"/>
    <n v="78"/>
    <n v="8892"/>
    <n v="497"/>
    <n v="46769"/>
    <d v="2021-02-22T00:00:00"/>
    <d v="2021-03-17T00:00:00"/>
    <s v="Claudio Archibould"/>
    <s v="Bigender"/>
    <n v="31"/>
    <s v="0487 Jordan TerraceSuite 509"/>
    <n v="9290"/>
    <s v="North Aidentown"/>
    <x v="5"/>
    <s v="Australia"/>
    <x v="1"/>
    <x v="0"/>
  </r>
  <r>
    <n v="840"/>
    <n v="175"/>
    <n v="329"/>
    <n v="109"/>
    <n v="1"/>
    <n v="109"/>
    <n v="1"/>
    <x v="0"/>
    <x v="21"/>
    <x v="4"/>
    <s v="yellow"/>
    <n v="108"/>
    <n v="43"/>
    <n v="4644"/>
    <n v="309"/>
    <n v="57197"/>
    <d v="2021-03-22T00:00:00"/>
    <d v="2021-04-16T00:00:00"/>
    <s v="Ulla Crombie"/>
    <s v="Genderqueer"/>
    <n v="29"/>
    <s v="5302 Ava TerraceApt. 295"/>
    <n v="7246"/>
    <s v="Lake Edward"/>
    <x v="3"/>
    <s v="Australia"/>
    <x v="4"/>
    <x v="0"/>
  </r>
  <r>
    <n v="841"/>
    <n v="175"/>
    <n v="165"/>
    <n v="91"/>
    <n v="1"/>
    <n v="91"/>
    <n v="1"/>
    <x v="0"/>
    <x v="8"/>
    <x v="3"/>
    <s v="indigo"/>
    <n v="116"/>
    <n v="70"/>
    <n v="8120"/>
    <n v="309"/>
    <n v="57197"/>
    <d v="2021-03-22T00:00:00"/>
    <d v="2021-04-16T00:00:00"/>
    <s v="Ulla Crombie"/>
    <s v="Genderqueer"/>
    <n v="29"/>
    <s v="5302 Ava TerraceApt. 295"/>
    <n v="7246"/>
    <s v="Lake Edward"/>
    <x v="3"/>
    <s v="Australia"/>
    <x v="4"/>
    <x v="0"/>
  </r>
  <r>
    <n v="842"/>
    <n v="175"/>
    <n v="968"/>
    <n v="97"/>
    <n v="3"/>
    <n v="291"/>
    <n v="1"/>
    <x v="2"/>
    <x v="27"/>
    <x v="0"/>
    <s v="blue"/>
    <n v="119"/>
    <n v="49"/>
    <n v="5831"/>
    <n v="309"/>
    <n v="57197"/>
    <d v="2021-03-22T00:00:00"/>
    <d v="2021-04-16T00:00:00"/>
    <s v="Ulla Crombie"/>
    <s v="Genderqueer"/>
    <n v="29"/>
    <s v="5302 Ava TerraceApt. 295"/>
    <n v="7246"/>
    <s v="Lake Edward"/>
    <x v="3"/>
    <s v="Australia"/>
    <x v="4"/>
    <x v="0"/>
  </r>
  <r>
    <n v="843"/>
    <n v="175"/>
    <n v="1207"/>
    <n v="105"/>
    <n v="3"/>
    <n v="315"/>
    <n v="1"/>
    <x v="2"/>
    <x v="7"/>
    <x v="2"/>
    <s v="green"/>
    <n v="90"/>
    <n v="41"/>
    <n v="3690"/>
    <n v="309"/>
    <n v="57197"/>
    <d v="2021-03-22T00:00:00"/>
    <d v="2021-04-16T00:00:00"/>
    <s v="Ulla Crombie"/>
    <s v="Genderqueer"/>
    <n v="29"/>
    <s v="5302 Ava TerraceApt. 295"/>
    <n v="7246"/>
    <s v="Lake Edward"/>
    <x v="3"/>
    <s v="Australia"/>
    <x v="4"/>
    <x v="0"/>
  </r>
  <r>
    <n v="844"/>
    <n v="175"/>
    <n v="381"/>
    <n v="94"/>
    <n v="3"/>
    <n v="282"/>
    <n v="1"/>
    <x v="0"/>
    <x v="28"/>
    <x v="1"/>
    <s v="violet"/>
    <n v="92"/>
    <n v="43"/>
    <n v="3956"/>
    <n v="309"/>
    <n v="57197"/>
    <d v="2021-03-22T00:00:00"/>
    <d v="2021-04-16T00:00:00"/>
    <s v="Ulla Crombie"/>
    <s v="Genderqueer"/>
    <n v="29"/>
    <s v="5302 Ava TerraceApt. 295"/>
    <n v="7246"/>
    <s v="Lake Edward"/>
    <x v="3"/>
    <s v="Australia"/>
    <x v="4"/>
    <x v="0"/>
  </r>
  <r>
    <n v="845"/>
    <n v="175"/>
    <n v="890"/>
    <n v="94"/>
    <n v="3"/>
    <n v="282"/>
    <n v="1"/>
    <x v="2"/>
    <x v="23"/>
    <x v="3"/>
    <s v="green"/>
    <n v="113"/>
    <n v="50"/>
    <n v="5650"/>
    <n v="309"/>
    <n v="57197"/>
    <d v="2021-03-22T00:00:00"/>
    <d v="2021-04-16T00:00:00"/>
    <s v="Ulla Crombie"/>
    <s v="Genderqueer"/>
    <n v="29"/>
    <s v="5302 Ava TerraceApt. 295"/>
    <n v="7246"/>
    <s v="Lake Edward"/>
    <x v="3"/>
    <s v="Australia"/>
    <x v="4"/>
    <x v="0"/>
  </r>
  <r>
    <n v="846"/>
    <n v="175"/>
    <n v="66"/>
    <n v="104"/>
    <n v="1"/>
    <n v="104"/>
    <n v="1"/>
    <x v="0"/>
    <x v="10"/>
    <x v="1"/>
    <s v="violet"/>
    <n v="119"/>
    <n v="69"/>
    <n v="8211"/>
    <n v="309"/>
    <n v="57197"/>
    <d v="2021-03-22T00:00:00"/>
    <d v="2021-04-16T00:00:00"/>
    <s v="Ulla Crombie"/>
    <s v="Genderqueer"/>
    <n v="29"/>
    <s v="5302 Ava TerraceApt. 295"/>
    <n v="7246"/>
    <s v="Lake Edward"/>
    <x v="3"/>
    <s v="Australia"/>
    <x v="4"/>
    <x v="0"/>
  </r>
  <r>
    <n v="847"/>
    <n v="175"/>
    <n v="1052"/>
    <n v="93"/>
    <n v="1"/>
    <n v="93"/>
    <n v="1"/>
    <x v="2"/>
    <x v="20"/>
    <x v="2"/>
    <s v="red"/>
    <n v="94"/>
    <n v="43"/>
    <n v="4042"/>
    <n v="309"/>
    <n v="57197"/>
    <d v="2021-03-22T00:00:00"/>
    <d v="2021-04-16T00:00:00"/>
    <s v="Ulla Crombie"/>
    <s v="Genderqueer"/>
    <n v="29"/>
    <s v="5302 Ava TerraceApt. 295"/>
    <n v="7246"/>
    <s v="Lake Edward"/>
    <x v="3"/>
    <s v="Australia"/>
    <x v="4"/>
    <x v="0"/>
  </r>
  <r>
    <n v="848"/>
    <n v="176"/>
    <n v="704"/>
    <n v="119"/>
    <n v="1"/>
    <n v="119"/>
    <n v="1"/>
    <x v="1"/>
    <x v="19"/>
    <x v="4"/>
    <s v="red"/>
    <n v="112"/>
    <n v="40"/>
    <n v="4480"/>
    <n v="574"/>
    <n v="28185"/>
    <d v="2021-09-26T00:00:00"/>
    <d v="2021-10-04T00:00:00"/>
    <s v="Ranna Paolillo"/>
    <s v="Polygender"/>
    <n v="53"/>
    <s v="1804 Ella HillSuite 318"/>
    <n v="9400"/>
    <s v="Zacharybury"/>
    <x v="5"/>
    <s v="Australia"/>
    <x v="5"/>
    <x v="1"/>
  </r>
  <r>
    <n v="849"/>
    <n v="176"/>
    <n v="642"/>
    <n v="93"/>
    <n v="1"/>
    <n v="93"/>
    <n v="1"/>
    <x v="1"/>
    <x v="14"/>
    <x v="2"/>
    <s v="yellow"/>
    <n v="115"/>
    <n v="48"/>
    <n v="5520"/>
    <n v="574"/>
    <n v="28185"/>
    <d v="2021-09-26T00:00:00"/>
    <d v="2021-10-04T00:00:00"/>
    <s v="Ranna Paolillo"/>
    <s v="Polygender"/>
    <n v="53"/>
    <s v="1804 Ella HillSuite 318"/>
    <n v="9400"/>
    <s v="Zacharybury"/>
    <x v="5"/>
    <s v="Australia"/>
    <x v="5"/>
    <x v="1"/>
  </r>
  <r>
    <n v="850"/>
    <n v="176"/>
    <n v="124"/>
    <n v="92"/>
    <n v="1"/>
    <n v="92"/>
    <n v="1"/>
    <x v="0"/>
    <x v="22"/>
    <x v="4"/>
    <s v="green"/>
    <n v="115"/>
    <n v="52"/>
    <n v="5980"/>
    <n v="574"/>
    <n v="28185"/>
    <d v="2021-09-26T00:00:00"/>
    <d v="2021-10-04T00:00:00"/>
    <s v="Ranna Paolillo"/>
    <s v="Polygender"/>
    <n v="53"/>
    <s v="1804 Ella HillSuite 318"/>
    <n v="9400"/>
    <s v="Zacharybury"/>
    <x v="5"/>
    <s v="Australia"/>
    <x v="5"/>
    <x v="1"/>
  </r>
  <r>
    <n v="851"/>
    <n v="176"/>
    <n v="24"/>
    <n v="96"/>
    <n v="3"/>
    <n v="288"/>
    <n v="1"/>
    <x v="0"/>
    <x v="2"/>
    <x v="4"/>
    <s v="blue"/>
    <n v="114"/>
    <n v="60"/>
    <n v="6840"/>
    <n v="574"/>
    <n v="28185"/>
    <d v="2021-09-26T00:00:00"/>
    <d v="2021-10-04T00:00:00"/>
    <s v="Ranna Paolillo"/>
    <s v="Polygender"/>
    <n v="53"/>
    <s v="1804 Ella HillSuite 318"/>
    <n v="9400"/>
    <s v="Zacharybury"/>
    <x v="5"/>
    <s v="Australia"/>
    <x v="5"/>
    <x v="1"/>
  </r>
  <r>
    <n v="852"/>
    <n v="176"/>
    <n v="1095"/>
    <n v="115"/>
    <n v="3"/>
    <n v="345"/>
    <n v="1"/>
    <x v="2"/>
    <x v="6"/>
    <x v="3"/>
    <s v="yellow"/>
    <n v="99"/>
    <n v="41"/>
    <n v="4059"/>
    <n v="574"/>
    <n v="28185"/>
    <d v="2021-09-26T00:00:00"/>
    <d v="2021-10-04T00:00:00"/>
    <s v="Ranna Paolillo"/>
    <s v="Polygender"/>
    <n v="53"/>
    <s v="1804 Ella HillSuite 318"/>
    <n v="9400"/>
    <s v="Zacharybury"/>
    <x v="5"/>
    <s v="Australia"/>
    <x v="5"/>
    <x v="1"/>
  </r>
  <r>
    <n v="853"/>
    <n v="176"/>
    <n v="1028"/>
    <n v="90"/>
    <n v="1"/>
    <n v="90"/>
    <n v="1"/>
    <x v="2"/>
    <x v="11"/>
    <x v="0"/>
    <s v="yellow"/>
    <n v="95"/>
    <n v="65"/>
    <n v="6175"/>
    <n v="574"/>
    <n v="28185"/>
    <d v="2021-09-26T00:00:00"/>
    <d v="2021-10-04T00:00:00"/>
    <s v="Ranna Paolillo"/>
    <s v="Polygender"/>
    <n v="53"/>
    <s v="1804 Ella HillSuite 318"/>
    <n v="9400"/>
    <s v="Zacharybury"/>
    <x v="5"/>
    <s v="Australia"/>
    <x v="5"/>
    <x v="1"/>
  </r>
  <r>
    <n v="854"/>
    <n v="177"/>
    <n v="64"/>
    <n v="104"/>
    <n v="1"/>
    <n v="104"/>
    <n v="1"/>
    <x v="0"/>
    <x v="10"/>
    <x v="4"/>
    <s v="indigo"/>
    <n v="119"/>
    <n v="75"/>
    <n v="8925"/>
    <n v="315"/>
    <n v="11314"/>
    <d v="2021-08-20T00:00:00"/>
    <d v="2021-09-01T00:00:00"/>
    <s v="Jeff Curness"/>
    <s v="Genderqueer"/>
    <n v="49"/>
    <s v="86 Christiansen HillSuite 955"/>
    <n v="2395"/>
    <s v="East Michaelmouth"/>
    <x v="7"/>
    <s v="Australia"/>
    <x v="0"/>
    <x v="2"/>
  </r>
  <r>
    <n v="855"/>
    <n v="177"/>
    <n v="256"/>
    <n v="95"/>
    <n v="1"/>
    <n v="95"/>
    <n v="1"/>
    <x v="0"/>
    <x v="17"/>
    <x v="1"/>
    <s v="yellow"/>
    <n v="117"/>
    <n v="77"/>
    <n v="9009"/>
    <n v="315"/>
    <n v="11314"/>
    <d v="2021-08-20T00:00:00"/>
    <d v="2021-09-01T00:00:00"/>
    <s v="Jeff Curness"/>
    <s v="Genderqueer"/>
    <n v="49"/>
    <s v="86 Christiansen HillSuite 955"/>
    <n v="2395"/>
    <s v="East Michaelmouth"/>
    <x v="7"/>
    <s v="Australia"/>
    <x v="0"/>
    <x v="2"/>
  </r>
  <r>
    <n v="856"/>
    <n v="177"/>
    <n v="257"/>
    <n v="95"/>
    <n v="2"/>
    <n v="190"/>
    <n v="1"/>
    <x v="0"/>
    <x v="17"/>
    <x v="2"/>
    <s v="yellow"/>
    <n v="117"/>
    <n v="52"/>
    <n v="6084"/>
    <n v="315"/>
    <n v="11314"/>
    <d v="2021-08-20T00:00:00"/>
    <d v="2021-09-01T00:00:00"/>
    <s v="Jeff Curness"/>
    <s v="Genderqueer"/>
    <n v="49"/>
    <s v="86 Christiansen HillSuite 955"/>
    <n v="2395"/>
    <s v="East Michaelmouth"/>
    <x v="7"/>
    <s v="Australia"/>
    <x v="0"/>
    <x v="2"/>
  </r>
  <r>
    <n v="857"/>
    <n v="177"/>
    <n v="207"/>
    <n v="98"/>
    <n v="1"/>
    <n v="98"/>
    <n v="1"/>
    <x v="0"/>
    <x v="18"/>
    <x v="2"/>
    <s v="violet"/>
    <n v="112"/>
    <n v="41"/>
    <n v="4592"/>
    <n v="315"/>
    <n v="11314"/>
    <d v="2021-08-20T00:00:00"/>
    <d v="2021-09-01T00:00:00"/>
    <s v="Jeff Curness"/>
    <s v="Genderqueer"/>
    <n v="49"/>
    <s v="86 Christiansen HillSuite 955"/>
    <n v="2395"/>
    <s v="East Michaelmouth"/>
    <x v="7"/>
    <s v="Australia"/>
    <x v="0"/>
    <x v="2"/>
  </r>
  <r>
    <n v="858"/>
    <n v="177"/>
    <n v="976"/>
    <n v="97"/>
    <n v="3"/>
    <n v="291"/>
    <n v="1"/>
    <x v="2"/>
    <x v="27"/>
    <x v="1"/>
    <s v="violet"/>
    <n v="119"/>
    <n v="46"/>
    <n v="5474"/>
    <n v="315"/>
    <n v="11314"/>
    <d v="2021-08-20T00:00:00"/>
    <d v="2021-09-01T00:00:00"/>
    <s v="Jeff Curness"/>
    <s v="Genderqueer"/>
    <n v="49"/>
    <s v="86 Christiansen HillSuite 955"/>
    <n v="2395"/>
    <s v="East Michaelmouth"/>
    <x v="7"/>
    <s v="Australia"/>
    <x v="0"/>
    <x v="2"/>
  </r>
  <r>
    <n v="859"/>
    <n v="177"/>
    <n v="1059"/>
    <n v="93"/>
    <n v="3"/>
    <n v="279"/>
    <n v="1"/>
    <x v="2"/>
    <x v="20"/>
    <x v="4"/>
    <s v="orange"/>
    <n v="94"/>
    <n v="44"/>
    <n v="4136"/>
    <n v="315"/>
    <n v="11314"/>
    <d v="2021-08-20T00:00:00"/>
    <d v="2021-09-01T00:00:00"/>
    <s v="Jeff Curness"/>
    <s v="Genderqueer"/>
    <n v="49"/>
    <s v="86 Christiansen HillSuite 955"/>
    <n v="2395"/>
    <s v="East Michaelmouth"/>
    <x v="7"/>
    <s v="Australia"/>
    <x v="0"/>
    <x v="2"/>
  </r>
  <r>
    <n v="860"/>
    <n v="178"/>
    <n v="593"/>
    <n v="100"/>
    <n v="1"/>
    <n v="100"/>
    <n v="1"/>
    <x v="1"/>
    <x v="29"/>
    <x v="0"/>
    <s v="violet"/>
    <n v="90"/>
    <n v="68"/>
    <n v="6120"/>
    <n v="236"/>
    <n v="31542"/>
    <d v="2021-02-02T00:00:00"/>
    <d v="2021-02-08T00:00:00"/>
    <s v="Anders Couvert"/>
    <s v="Non-binary"/>
    <n v="80"/>
    <s v="64 Phillips RunApt. 722"/>
    <n v="2752"/>
    <s v="East Sienna"/>
    <x v="4"/>
    <s v="Australia"/>
    <x v="1"/>
    <x v="1"/>
  </r>
  <r>
    <n v="861"/>
    <n v="178"/>
    <n v="307"/>
    <n v="105"/>
    <n v="1"/>
    <n v="105"/>
    <n v="1"/>
    <x v="0"/>
    <x v="26"/>
    <x v="2"/>
    <s v="indigo"/>
    <n v="93"/>
    <n v="58"/>
    <n v="5394"/>
    <n v="236"/>
    <n v="31542"/>
    <d v="2021-02-02T00:00:00"/>
    <d v="2021-02-08T00:00:00"/>
    <s v="Anders Couvert"/>
    <s v="Non-binary"/>
    <n v="80"/>
    <s v="64 Phillips RunApt. 722"/>
    <n v="2752"/>
    <s v="East Sienna"/>
    <x v="4"/>
    <s v="Australia"/>
    <x v="1"/>
    <x v="1"/>
  </r>
  <r>
    <n v="862"/>
    <n v="178"/>
    <n v="1023"/>
    <n v="90"/>
    <n v="1"/>
    <n v="90"/>
    <n v="1"/>
    <x v="2"/>
    <x v="11"/>
    <x v="0"/>
    <s v="orange"/>
    <n v="95"/>
    <n v="78"/>
    <n v="7410"/>
    <n v="236"/>
    <n v="31542"/>
    <d v="2021-02-02T00:00:00"/>
    <d v="2021-02-08T00:00:00"/>
    <s v="Anders Couvert"/>
    <s v="Non-binary"/>
    <n v="80"/>
    <s v="64 Phillips RunApt. 722"/>
    <n v="2752"/>
    <s v="East Sienna"/>
    <x v="4"/>
    <s v="Australia"/>
    <x v="1"/>
    <x v="1"/>
  </r>
  <r>
    <n v="863"/>
    <n v="179"/>
    <n v="182"/>
    <n v="98"/>
    <n v="2"/>
    <n v="196"/>
    <n v="1"/>
    <x v="0"/>
    <x v="18"/>
    <x v="2"/>
    <s v="orange"/>
    <n v="112"/>
    <n v="65"/>
    <n v="7280"/>
    <n v="161"/>
    <n v="52081"/>
    <d v="2021-06-10T00:00:00"/>
    <d v="2021-06-27T00:00:00"/>
    <s v="Katalin Tellesson"/>
    <s v="Agender"/>
    <n v="29"/>
    <s v="286 Chase IslandSuite 443"/>
    <n v="365"/>
    <s v="Port Jade"/>
    <x v="2"/>
    <s v="Australia"/>
    <x v="7"/>
    <x v="2"/>
  </r>
  <r>
    <n v="864"/>
    <n v="179"/>
    <n v="700"/>
    <n v="119"/>
    <n v="2"/>
    <n v="238"/>
    <n v="1"/>
    <x v="1"/>
    <x v="19"/>
    <x v="3"/>
    <s v="red"/>
    <n v="112"/>
    <n v="78"/>
    <n v="8736"/>
    <n v="161"/>
    <n v="52081"/>
    <d v="2021-06-10T00:00:00"/>
    <d v="2021-06-27T00:00:00"/>
    <s v="Katalin Tellesson"/>
    <s v="Agender"/>
    <n v="29"/>
    <s v="286 Chase IslandSuite 443"/>
    <n v="365"/>
    <s v="Port Jade"/>
    <x v="2"/>
    <s v="Australia"/>
    <x v="7"/>
    <x v="2"/>
  </r>
  <r>
    <n v="865"/>
    <n v="179"/>
    <n v="788"/>
    <n v="91"/>
    <n v="3"/>
    <n v="273"/>
    <n v="1"/>
    <x v="1"/>
    <x v="15"/>
    <x v="0"/>
    <s v="green"/>
    <n v="114"/>
    <n v="72"/>
    <n v="8208"/>
    <n v="161"/>
    <n v="52081"/>
    <d v="2021-06-10T00:00:00"/>
    <d v="2021-06-27T00:00:00"/>
    <s v="Katalin Tellesson"/>
    <s v="Agender"/>
    <n v="29"/>
    <s v="286 Chase IslandSuite 443"/>
    <n v="365"/>
    <s v="Port Jade"/>
    <x v="2"/>
    <s v="Australia"/>
    <x v="7"/>
    <x v="2"/>
  </r>
  <r>
    <n v="866"/>
    <n v="179"/>
    <n v="360"/>
    <n v="94"/>
    <n v="2"/>
    <n v="188"/>
    <n v="1"/>
    <x v="0"/>
    <x v="28"/>
    <x v="3"/>
    <s v="yellow"/>
    <n v="92"/>
    <n v="42"/>
    <n v="3864"/>
    <n v="161"/>
    <n v="52081"/>
    <d v="2021-06-10T00:00:00"/>
    <d v="2021-06-27T00:00:00"/>
    <s v="Katalin Tellesson"/>
    <s v="Agender"/>
    <n v="29"/>
    <s v="286 Chase IslandSuite 443"/>
    <n v="365"/>
    <s v="Port Jade"/>
    <x v="2"/>
    <s v="Australia"/>
    <x v="7"/>
    <x v="2"/>
  </r>
  <r>
    <n v="867"/>
    <n v="179"/>
    <n v="1235"/>
    <n v="112"/>
    <n v="1"/>
    <n v="112"/>
    <n v="1"/>
    <x v="2"/>
    <x v="25"/>
    <x v="3"/>
    <s v="yellow"/>
    <n v="91"/>
    <n v="76"/>
    <n v="6916"/>
    <n v="161"/>
    <n v="52081"/>
    <d v="2021-06-10T00:00:00"/>
    <d v="2021-06-27T00:00:00"/>
    <s v="Katalin Tellesson"/>
    <s v="Agender"/>
    <n v="29"/>
    <s v="286 Chase IslandSuite 443"/>
    <n v="365"/>
    <s v="Port Jade"/>
    <x v="2"/>
    <s v="Australia"/>
    <x v="7"/>
    <x v="2"/>
  </r>
  <r>
    <n v="868"/>
    <n v="179"/>
    <n v="449"/>
    <n v="107"/>
    <n v="3"/>
    <n v="321"/>
    <n v="1"/>
    <x v="1"/>
    <x v="22"/>
    <x v="4"/>
    <s v="indigo"/>
    <n v="92"/>
    <n v="51"/>
    <n v="4692"/>
    <n v="161"/>
    <n v="52081"/>
    <d v="2021-06-10T00:00:00"/>
    <d v="2021-06-27T00:00:00"/>
    <s v="Katalin Tellesson"/>
    <s v="Agender"/>
    <n v="29"/>
    <s v="286 Chase IslandSuite 443"/>
    <n v="365"/>
    <s v="Port Jade"/>
    <x v="2"/>
    <s v="Australia"/>
    <x v="7"/>
    <x v="2"/>
  </r>
  <r>
    <n v="869"/>
    <n v="180"/>
    <n v="50"/>
    <n v="104"/>
    <n v="3"/>
    <n v="312"/>
    <n v="1"/>
    <x v="0"/>
    <x v="10"/>
    <x v="3"/>
    <s v="green"/>
    <n v="119"/>
    <n v="51"/>
    <n v="6069"/>
    <n v="469"/>
    <n v="14617"/>
    <d v="2021-05-29T00:00:00"/>
    <d v="2021-06-22T00:00:00"/>
    <s v="Faber Purcell"/>
    <s v="Female"/>
    <n v="78"/>
    <s v="783 Olivia CrescentSuite 877"/>
    <n v="5011"/>
    <s v="Andrewborough"/>
    <x v="4"/>
    <s v="Australia"/>
    <x v="3"/>
    <x v="0"/>
  </r>
  <r>
    <n v="870"/>
    <n v="180"/>
    <n v="1184"/>
    <n v="99"/>
    <n v="1"/>
    <n v="99"/>
    <n v="1"/>
    <x v="2"/>
    <x v="9"/>
    <x v="4"/>
    <s v="indigo"/>
    <n v="98"/>
    <n v="57"/>
    <n v="5586"/>
    <n v="469"/>
    <n v="14617"/>
    <d v="2021-05-29T00:00:00"/>
    <d v="2021-06-22T00:00:00"/>
    <s v="Faber Purcell"/>
    <s v="Female"/>
    <n v="78"/>
    <s v="783 Olivia CrescentSuite 877"/>
    <n v="5011"/>
    <s v="Andrewborough"/>
    <x v="4"/>
    <s v="Australia"/>
    <x v="3"/>
    <x v="0"/>
  </r>
  <r>
    <n v="871"/>
    <n v="180"/>
    <n v="1245"/>
    <n v="112"/>
    <n v="1"/>
    <n v="112"/>
    <n v="1"/>
    <x v="2"/>
    <x v="25"/>
    <x v="3"/>
    <s v="blue"/>
    <n v="91"/>
    <n v="42"/>
    <n v="3822"/>
    <n v="469"/>
    <n v="14617"/>
    <d v="2021-05-29T00:00:00"/>
    <d v="2021-06-22T00:00:00"/>
    <s v="Faber Purcell"/>
    <s v="Female"/>
    <n v="78"/>
    <s v="783 Olivia CrescentSuite 877"/>
    <n v="5011"/>
    <s v="Andrewborough"/>
    <x v="4"/>
    <s v="Australia"/>
    <x v="3"/>
    <x v="0"/>
  </r>
  <r>
    <n v="872"/>
    <n v="180"/>
    <n v="1058"/>
    <n v="93"/>
    <n v="2"/>
    <n v="186"/>
    <n v="1"/>
    <x v="2"/>
    <x v="20"/>
    <x v="0"/>
    <s v="orange"/>
    <n v="94"/>
    <n v="49"/>
    <n v="4606"/>
    <n v="469"/>
    <n v="14617"/>
    <d v="2021-05-29T00:00:00"/>
    <d v="2021-06-22T00:00:00"/>
    <s v="Faber Purcell"/>
    <s v="Female"/>
    <n v="78"/>
    <s v="783 Olivia CrescentSuite 877"/>
    <n v="5011"/>
    <s v="Andrewborough"/>
    <x v="4"/>
    <s v="Australia"/>
    <x v="3"/>
    <x v="0"/>
  </r>
  <r>
    <n v="873"/>
    <n v="180"/>
    <n v="1054"/>
    <n v="93"/>
    <n v="1"/>
    <n v="93"/>
    <n v="1"/>
    <x v="2"/>
    <x v="20"/>
    <x v="4"/>
    <s v="red"/>
    <n v="94"/>
    <n v="58"/>
    <n v="5452"/>
    <n v="469"/>
    <n v="14617"/>
    <d v="2021-05-29T00:00:00"/>
    <d v="2021-06-22T00:00:00"/>
    <s v="Faber Purcell"/>
    <s v="Female"/>
    <n v="78"/>
    <s v="783 Olivia CrescentSuite 877"/>
    <n v="5011"/>
    <s v="Andrewborough"/>
    <x v="4"/>
    <s v="Australia"/>
    <x v="3"/>
    <x v="0"/>
  </r>
  <r>
    <n v="874"/>
    <n v="180"/>
    <n v="272"/>
    <n v="95"/>
    <n v="1"/>
    <n v="95"/>
    <n v="1"/>
    <x v="0"/>
    <x v="17"/>
    <x v="2"/>
    <s v="indigo"/>
    <n v="117"/>
    <n v="62"/>
    <n v="7254"/>
    <n v="469"/>
    <n v="14617"/>
    <d v="2021-05-29T00:00:00"/>
    <d v="2021-06-22T00:00:00"/>
    <s v="Faber Purcell"/>
    <s v="Female"/>
    <n v="78"/>
    <s v="783 Olivia CrescentSuite 877"/>
    <n v="5011"/>
    <s v="Andrewborough"/>
    <x v="4"/>
    <s v="Australia"/>
    <x v="3"/>
    <x v="0"/>
  </r>
  <r>
    <n v="875"/>
    <n v="181"/>
    <n v="463"/>
    <n v="118"/>
    <n v="1"/>
    <n v="118"/>
    <n v="1"/>
    <x v="1"/>
    <x v="1"/>
    <x v="0"/>
    <s v="orange"/>
    <n v="110"/>
    <n v="66"/>
    <n v="7260"/>
    <n v="241"/>
    <n v="23142"/>
    <d v="2021-01-29T00:00:00"/>
    <d v="2021-02-13T00:00:00"/>
    <s v="Valentine Marley"/>
    <s v="Bigender"/>
    <n v="61"/>
    <s v="31 Aaron WayApt. 752"/>
    <n v="2728"/>
    <s v="New Ava"/>
    <x v="3"/>
    <s v="Australia"/>
    <x v="9"/>
    <x v="2"/>
  </r>
  <r>
    <n v="876"/>
    <n v="181"/>
    <n v="506"/>
    <n v="102"/>
    <n v="3"/>
    <n v="306"/>
    <n v="1"/>
    <x v="1"/>
    <x v="31"/>
    <x v="1"/>
    <s v="green"/>
    <n v="109"/>
    <n v="65"/>
    <n v="7085"/>
    <n v="241"/>
    <n v="23142"/>
    <d v="2021-01-29T00:00:00"/>
    <d v="2021-02-13T00:00:00"/>
    <s v="Valentine Marley"/>
    <s v="Bigender"/>
    <n v="61"/>
    <s v="31 Aaron WayApt. 752"/>
    <n v="2728"/>
    <s v="New Ava"/>
    <x v="3"/>
    <s v="Australia"/>
    <x v="9"/>
    <x v="2"/>
  </r>
  <r>
    <n v="877"/>
    <n v="182"/>
    <n v="852"/>
    <n v="113"/>
    <n v="2"/>
    <n v="226"/>
    <n v="1"/>
    <x v="2"/>
    <x v="16"/>
    <x v="2"/>
    <s v="yellow"/>
    <n v="100"/>
    <n v="58"/>
    <n v="5800"/>
    <n v="461"/>
    <n v="33720"/>
    <d v="2021-02-22T00:00:00"/>
    <d v="2021-03-04T00:00:00"/>
    <s v="Alina Strotton"/>
    <s v="Female"/>
    <n v="54"/>
    <s v="2501 Hackett ManorSuite 051"/>
    <n v="60"/>
    <s v="West Chasemouth"/>
    <x v="7"/>
    <s v="Australia"/>
    <x v="1"/>
    <x v="1"/>
  </r>
  <r>
    <n v="878"/>
    <n v="182"/>
    <n v="408"/>
    <n v="119"/>
    <n v="2"/>
    <n v="238"/>
    <n v="1"/>
    <x v="0"/>
    <x v="32"/>
    <x v="0"/>
    <s v="blue"/>
    <n v="113"/>
    <n v="75"/>
    <n v="8475"/>
    <n v="461"/>
    <n v="33720"/>
    <d v="2021-02-22T00:00:00"/>
    <d v="2021-03-04T00:00:00"/>
    <s v="Alina Strotton"/>
    <s v="Female"/>
    <n v="54"/>
    <s v="2501 Hackett ManorSuite 051"/>
    <n v="60"/>
    <s v="West Chasemouth"/>
    <x v="7"/>
    <s v="Australia"/>
    <x v="1"/>
    <x v="1"/>
  </r>
  <r>
    <n v="879"/>
    <n v="182"/>
    <n v="578"/>
    <n v="100"/>
    <n v="2"/>
    <n v="200"/>
    <n v="1"/>
    <x v="1"/>
    <x v="29"/>
    <x v="0"/>
    <s v="green"/>
    <n v="90"/>
    <n v="78"/>
    <n v="7020"/>
    <n v="461"/>
    <n v="33720"/>
    <d v="2021-02-22T00:00:00"/>
    <d v="2021-03-04T00:00:00"/>
    <s v="Alina Strotton"/>
    <s v="Female"/>
    <n v="54"/>
    <s v="2501 Hackett ManorSuite 051"/>
    <n v="60"/>
    <s v="West Chasemouth"/>
    <x v="7"/>
    <s v="Australia"/>
    <x v="1"/>
    <x v="1"/>
  </r>
  <r>
    <n v="880"/>
    <n v="182"/>
    <n v="858"/>
    <n v="113"/>
    <n v="3"/>
    <n v="339"/>
    <n v="1"/>
    <x v="2"/>
    <x v="16"/>
    <x v="0"/>
    <s v="green"/>
    <n v="100"/>
    <n v="77"/>
    <n v="7700"/>
    <n v="461"/>
    <n v="33720"/>
    <d v="2021-02-22T00:00:00"/>
    <d v="2021-03-04T00:00:00"/>
    <s v="Alina Strotton"/>
    <s v="Female"/>
    <n v="54"/>
    <s v="2501 Hackett ManorSuite 051"/>
    <n v="60"/>
    <s v="West Chasemouth"/>
    <x v="7"/>
    <s v="Australia"/>
    <x v="1"/>
    <x v="1"/>
  </r>
  <r>
    <n v="881"/>
    <n v="182"/>
    <n v="756"/>
    <n v="109"/>
    <n v="1"/>
    <n v="109"/>
    <n v="1"/>
    <x v="1"/>
    <x v="12"/>
    <x v="1"/>
    <s v="blue"/>
    <n v="102"/>
    <n v="50"/>
    <n v="5100"/>
    <n v="461"/>
    <n v="33720"/>
    <d v="2021-02-22T00:00:00"/>
    <d v="2021-03-04T00:00:00"/>
    <s v="Alina Strotton"/>
    <s v="Female"/>
    <n v="54"/>
    <s v="2501 Hackett ManorSuite 051"/>
    <n v="60"/>
    <s v="West Chasemouth"/>
    <x v="7"/>
    <s v="Australia"/>
    <x v="1"/>
    <x v="1"/>
  </r>
  <r>
    <n v="882"/>
    <n v="182"/>
    <n v="525"/>
    <n v="98"/>
    <n v="1"/>
    <n v="98"/>
    <n v="1"/>
    <x v="1"/>
    <x v="33"/>
    <x v="3"/>
    <s v="red"/>
    <n v="113"/>
    <n v="67"/>
    <n v="7571"/>
    <n v="461"/>
    <n v="33720"/>
    <d v="2021-02-22T00:00:00"/>
    <d v="2021-03-04T00:00:00"/>
    <s v="Alina Strotton"/>
    <s v="Female"/>
    <n v="54"/>
    <s v="2501 Hackett ManorSuite 051"/>
    <n v="60"/>
    <s v="West Chasemouth"/>
    <x v="7"/>
    <s v="Australia"/>
    <x v="1"/>
    <x v="1"/>
  </r>
  <r>
    <n v="883"/>
    <n v="182"/>
    <n v="792"/>
    <n v="91"/>
    <n v="3"/>
    <n v="273"/>
    <n v="1"/>
    <x v="1"/>
    <x v="15"/>
    <x v="2"/>
    <s v="blue"/>
    <n v="114"/>
    <n v="44"/>
    <n v="5016"/>
    <n v="461"/>
    <n v="33720"/>
    <d v="2021-02-22T00:00:00"/>
    <d v="2021-03-04T00:00:00"/>
    <s v="Alina Strotton"/>
    <s v="Female"/>
    <n v="54"/>
    <s v="2501 Hackett ManorSuite 051"/>
    <n v="60"/>
    <s v="West Chasemouth"/>
    <x v="7"/>
    <s v="Australia"/>
    <x v="1"/>
    <x v="1"/>
  </r>
  <r>
    <n v="884"/>
    <n v="182"/>
    <n v="705"/>
    <n v="119"/>
    <n v="2"/>
    <n v="238"/>
    <n v="1"/>
    <x v="1"/>
    <x v="19"/>
    <x v="3"/>
    <s v="orange"/>
    <n v="112"/>
    <n v="69"/>
    <n v="7728"/>
    <n v="461"/>
    <n v="33720"/>
    <d v="2021-02-22T00:00:00"/>
    <d v="2021-03-04T00:00:00"/>
    <s v="Alina Strotton"/>
    <s v="Female"/>
    <n v="54"/>
    <s v="2501 Hackett ManorSuite 051"/>
    <n v="60"/>
    <s v="West Chasemouth"/>
    <x v="7"/>
    <s v="Australia"/>
    <x v="1"/>
    <x v="1"/>
  </r>
  <r>
    <n v="885"/>
    <n v="182"/>
    <n v="60"/>
    <n v="104"/>
    <n v="2"/>
    <n v="208"/>
    <n v="1"/>
    <x v="0"/>
    <x v="10"/>
    <x v="3"/>
    <s v="indigo"/>
    <n v="119"/>
    <n v="56"/>
    <n v="6664"/>
    <n v="461"/>
    <n v="33720"/>
    <d v="2021-02-22T00:00:00"/>
    <d v="2021-03-04T00:00:00"/>
    <s v="Alina Strotton"/>
    <s v="Female"/>
    <n v="54"/>
    <s v="2501 Hackett ManorSuite 051"/>
    <n v="60"/>
    <s v="West Chasemouth"/>
    <x v="7"/>
    <s v="Australia"/>
    <x v="1"/>
    <x v="1"/>
  </r>
  <r>
    <n v="886"/>
    <n v="183"/>
    <n v="1192"/>
    <n v="105"/>
    <n v="2"/>
    <n v="210"/>
    <n v="1"/>
    <x v="2"/>
    <x v="7"/>
    <x v="2"/>
    <s v="red"/>
    <n v="90"/>
    <n v="40"/>
    <n v="3600"/>
    <n v="715"/>
    <n v="51587"/>
    <d v="2021-10-06T00:00:00"/>
    <d v="2021-10-12T00:00:00"/>
    <s v="Lindsey Mccuthais"/>
    <s v="Bigender"/>
    <n v="61"/>
    <s v="1029 Eva JunctionApt. 767"/>
    <n v="8927"/>
    <s v="Port Hunter"/>
    <x v="1"/>
    <s v="Australia"/>
    <x v="2"/>
    <x v="1"/>
  </r>
  <r>
    <n v="887"/>
    <n v="183"/>
    <n v="513"/>
    <n v="102"/>
    <n v="3"/>
    <n v="306"/>
    <n v="1"/>
    <x v="1"/>
    <x v="31"/>
    <x v="0"/>
    <s v="blue"/>
    <n v="109"/>
    <n v="41"/>
    <n v="4469"/>
    <n v="715"/>
    <n v="51587"/>
    <d v="2021-10-06T00:00:00"/>
    <d v="2021-10-12T00:00:00"/>
    <s v="Lindsey Mccuthais"/>
    <s v="Bigender"/>
    <n v="61"/>
    <s v="1029 Eva JunctionApt. 767"/>
    <n v="8927"/>
    <s v="Port Hunter"/>
    <x v="1"/>
    <s v="Australia"/>
    <x v="2"/>
    <x v="1"/>
  </r>
  <r>
    <n v="888"/>
    <n v="183"/>
    <n v="758"/>
    <n v="109"/>
    <n v="3"/>
    <n v="327"/>
    <n v="1"/>
    <x v="1"/>
    <x v="12"/>
    <x v="0"/>
    <s v="blue"/>
    <n v="102"/>
    <n v="64"/>
    <n v="6528"/>
    <n v="715"/>
    <n v="51587"/>
    <d v="2021-10-06T00:00:00"/>
    <d v="2021-10-12T00:00:00"/>
    <s v="Lindsey Mccuthais"/>
    <s v="Bigender"/>
    <n v="61"/>
    <s v="1029 Eva JunctionApt. 767"/>
    <n v="8927"/>
    <s v="Port Hunter"/>
    <x v="1"/>
    <s v="Australia"/>
    <x v="2"/>
    <x v="1"/>
  </r>
  <r>
    <n v="889"/>
    <n v="183"/>
    <n v="202"/>
    <n v="98"/>
    <n v="1"/>
    <n v="98"/>
    <n v="1"/>
    <x v="0"/>
    <x v="18"/>
    <x v="2"/>
    <s v="indigo"/>
    <n v="112"/>
    <n v="52"/>
    <n v="5824"/>
    <n v="715"/>
    <n v="51587"/>
    <d v="2021-10-06T00:00:00"/>
    <d v="2021-10-12T00:00:00"/>
    <s v="Lindsey Mccuthais"/>
    <s v="Bigender"/>
    <n v="61"/>
    <s v="1029 Eva JunctionApt. 767"/>
    <n v="8927"/>
    <s v="Port Hunter"/>
    <x v="1"/>
    <s v="Australia"/>
    <x v="2"/>
    <x v="1"/>
  </r>
  <r>
    <n v="890"/>
    <n v="183"/>
    <n v="359"/>
    <n v="94"/>
    <n v="2"/>
    <n v="188"/>
    <n v="1"/>
    <x v="0"/>
    <x v="28"/>
    <x v="4"/>
    <s v="orange"/>
    <n v="92"/>
    <n v="52"/>
    <n v="4784"/>
    <n v="715"/>
    <n v="51587"/>
    <d v="2021-10-06T00:00:00"/>
    <d v="2021-10-12T00:00:00"/>
    <s v="Lindsey Mccuthais"/>
    <s v="Bigender"/>
    <n v="61"/>
    <s v="1029 Eva JunctionApt. 767"/>
    <n v="8927"/>
    <s v="Port Hunter"/>
    <x v="1"/>
    <s v="Australia"/>
    <x v="2"/>
    <x v="1"/>
  </r>
  <r>
    <n v="891"/>
    <n v="183"/>
    <n v="300"/>
    <n v="105"/>
    <n v="3"/>
    <n v="315"/>
    <n v="1"/>
    <x v="0"/>
    <x v="26"/>
    <x v="3"/>
    <s v="blue"/>
    <n v="93"/>
    <n v="56"/>
    <n v="5208"/>
    <n v="715"/>
    <n v="51587"/>
    <d v="2021-10-06T00:00:00"/>
    <d v="2021-10-12T00:00:00"/>
    <s v="Lindsey Mccuthais"/>
    <s v="Bigender"/>
    <n v="61"/>
    <s v="1029 Eva JunctionApt. 767"/>
    <n v="8927"/>
    <s v="Port Hunter"/>
    <x v="1"/>
    <s v="Australia"/>
    <x v="2"/>
    <x v="1"/>
  </r>
  <r>
    <n v="892"/>
    <n v="183"/>
    <n v="709"/>
    <n v="119"/>
    <n v="2"/>
    <n v="238"/>
    <n v="1"/>
    <x v="1"/>
    <x v="19"/>
    <x v="4"/>
    <s v="orange"/>
    <n v="112"/>
    <n v="71"/>
    <n v="7952"/>
    <n v="715"/>
    <n v="51587"/>
    <d v="2021-10-06T00:00:00"/>
    <d v="2021-10-12T00:00:00"/>
    <s v="Lindsey Mccuthais"/>
    <s v="Bigender"/>
    <n v="61"/>
    <s v="1029 Eva JunctionApt. 767"/>
    <n v="8927"/>
    <s v="Port Hunter"/>
    <x v="1"/>
    <s v="Australia"/>
    <x v="2"/>
    <x v="1"/>
  </r>
  <r>
    <n v="893"/>
    <n v="184"/>
    <n v="31"/>
    <n v="96"/>
    <n v="2"/>
    <n v="192"/>
    <n v="1"/>
    <x v="0"/>
    <x v="2"/>
    <x v="1"/>
    <s v="violet"/>
    <n v="114"/>
    <n v="41"/>
    <n v="4674"/>
    <n v="240"/>
    <n v="48997"/>
    <d v="2021-09-15T00:00:00"/>
    <d v="2021-09-29T00:00:00"/>
    <s v="Brian Finnes"/>
    <s v="Genderqueer"/>
    <n v="25"/>
    <s v="069 Claire GroveSuite 234"/>
    <n v="7740"/>
    <s v="New Codyville"/>
    <x v="6"/>
    <s v="Australia"/>
    <x v="5"/>
    <x v="2"/>
  </r>
  <r>
    <n v="894"/>
    <n v="184"/>
    <n v="1100"/>
    <n v="115"/>
    <n v="2"/>
    <n v="230"/>
    <n v="1"/>
    <x v="2"/>
    <x v="6"/>
    <x v="3"/>
    <s v="green"/>
    <n v="99"/>
    <n v="48"/>
    <n v="4752"/>
    <n v="240"/>
    <n v="48997"/>
    <d v="2021-09-15T00:00:00"/>
    <d v="2021-09-29T00:00:00"/>
    <s v="Brian Finnes"/>
    <s v="Genderqueer"/>
    <n v="25"/>
    <s v="069 Claire GroveSuite 234"/>
    <n v="7740"/>
    <s v="New Codyville"/>
    <x v="6"/>
    <s v="Australia"/>
    <x v="5"/>
    <x v="2"/>
  </r>
  <r>
    <n v="895"/>
    <n v="184"/>
    <n v="318"/>
    <n v="109"/>
    <n v="2"/>
    <n v="218"/>
    <n v="1"/>
    <x v="0"/>
    <x v="21"/>
    <x v="0"/>
    <s v="red"/>
    <n v="108"/>
    <n v="54"/>
    <n v="5832"/>
    <n v="240"/>
    <n v="48997"/>
    <d v="2021-09-15T00:00:00"/>
    <d v="2021-09-29T00:00:00"/>
    <s v="Brian Finnes"/>
    <s v="Genderqueer"/>
    <n v="25"/>
    <s v="069 Claire GroveSuite 234"/>
    <n v="7740"/>
    <s v="New Codyville"/>
    <x v="6"/>
    <s v="Australia"/>
    <x v="5"/>
    <x v="2"/>
  </r>
  <r>
    <n v="896"/>
    <n v="185"/>
    <n v="360"/>
    <n v="94"/>
    <n v="3"/>
    <n v="282"/>
    <n v="1"/>
    <x v="0"/>
    <x v="28"/>
    <x v="3"/>
    <s v="yellow"/>
    <n v="92"/>
    <n v="42"/>
    <n v="3864"/>
    <n v="945"/>
    <n v="46608"/>
    <d v="2021-04-06T00:00:00"/>
    <d v="2021-04-20T00:00:00"/>
    <s v="Lorilyn Vittet"/>
    <s v="Non-binary"/>
    <n v="48"/>
    <s v="8307 Matthew GroveSuite 475"/>
    <n v="3606"/>
    <s v="Stantonmouth"/>
    <x v="7"/>
    <s v="Australia"/>
    <x v="6"/>
    <x v="2"/>
  </r>
  <r>
    <n v="897"/>
    <n v="185"/>
    <n v="1145"/>
    <n v="102"/>
    <n v="1"/>
    <n v="102"/>
    <n v="1"/>
    <x v="2"/>
    <x v="34"/>
    <x v="3"/>
    <s v="indigo"/>
    <n v="106"/>
    <n v="51"/>
    <n v="5406"/>
    <n v="945"/>
    <n v="46608"/>
    <d v="2021-04-06T00:00:00"/>
    <d v="2021-04-20T00:00:00"/>
    <s v="Lorilyn Vittet"/>
    <s v="Non-binary"/>
    <n v="48"/>
    <s v="8307 Matthew GroveSuite 475"/>
    <n v="3606"/>
    <s v="Stantonmouth"/>
    <x v="7"/>
    <s v="Australia"/>
    <x v="6"/>
    <x v="2"/>
  </r>
  <r>
    <n v="898"/>
    <n v="185"/>
    <n v="469"/>
    <n v="118"/>
    <n v="2"/>
    <n v="236"/>
    <n v="1"/>
    <x v="1"/>
    <x v="1"/>
    <x v="4"/>
    <s v="yellow"/>
    <n v="110"/>
    <n v="65"/>
    <n v="7150"/>
    <n v="945"/>
    <n v="46608"/>
    <d v="2021-04-06T00:00:00"/>
    <d v="2021-04-20T00:00:00"/>
    <s v="Lorilyn Vittet"/>
    <s v="Non-binary"/>
    <n v="48"/>
    <s v="8307 Matthew GroveSuite 475"/>
    <n v="3606"/>
    <s v="Stantonmouth"/>
    <x v="7"/>
    <s v="Australia"/>
    <x v="6"/>
    <x v="2"/>
  </r>
  <r>
    <n v="899"/>
    <n v="185"/>
    <n v="406"/>
    <n v="119"/>
    <n v="3"/>
    <n v="357"/>
    <n v="1"/>
    <x v="0"/>
    <x v="32"/>
    <x v="1"/>
    <s v="blue"/>
    <n v="113"/>
    <n v="75"/>
    <n v="8475"/>
    <n v="945"/>
    <n v="46608"/>
    <d v="2021-04-06T00:00:00"/>
    <d v="2021-04-20T00:00:00"/>
    <s v="Lorilyn Vittet"/>
    <s v="Non-binary"/>
    <n v="48"/>
    <s v="8307 Matthew GroveSuite 475"/>
    <n v="3606"/>
    <s v="Stantonmouth"/>
    <x v="7"/>
    <s v="Australia"/>
    <x v="6"/>
    <x v="2"/>
  </r>
  <r>
    <n v="900"/>
    <n v="185"/>
    <n v="411"/>
    <n v="119"/>
    <n v="2"/>
    <n v="238"/>
    <n v="1"/>
    <x v="0"/>
    <x v="32"/>
    <x v="1"/>
    <s v="indigo"/>
    <n v="113"/>
    <n v="65"/>
    <n v="7345"/>
    <n v="945"/>
    <n v="46608"/>
    <d v="2021-04-06T00:00:00"/>
    <d v="2021-04-20T00:00:00"/>
    <s v="Lorilyn Vittet"/>
    <s v="Non-binary"/>
    <n v="48"/>
    <s v="8307 Matthew GroveSuite 475"/>
    <n v="3606"/>
    <s v="Stantonmouth"/>
    <x v="7"/>
    <s v="Australia"/>
    <x v="6"/>
    <x v="2"/>
  </r>
  <r>
    <n v="901"/>
    <n v="185"/>
    <n v="249"/>
    <n v="95"/>
    <n v="1"/>
    <n v="95"/>
    <n v="1"/>
    <x v="0"/>
    <x v="17"/>
    <x v="4"/>
    <s v="red"/>
    <n v="117"/>
    <n v="76"/>
    <n v="8892"/>
    <n v="945"/>
    <n v="46608"/>
    <d v="2021-04-06T00:00:00"/>
    <d v="2021-04-20T00:00:00"/>
    <s v="Lorilyn Vittet"/>
    <s v="Non-binary"/>
    <n v="48"/>
    <s v="8307 Matthew GroveSuite 475"/>
    <n v="3606"/>
    <s v="Stantonmouth"/>
    <x v="7"/>
    <s v="Australia"/>
    <x v="6"/>
    <x v="2"/>
  </r>
  <r>
    <n v="902"/>
    <n v="185"/>
    <n v="55"/>
    <n v="104"/>
    <n v="3"/>
    <n v="312"/>
    <n v="1"/>
    <x v="0"/>
    <x v="10"/>
    <x v="3"/>
    <s v="blue"/>
    <n v="119"/>
    <n v="41"/>
    <n v="4879"/>
    <n v="945"/>
    <n v="46608"/>
    <d v="2021-04-06T00:00:00"/>
    <d v="2021-04-20T00:00:00"/>
    <s v="Lorilyn Vittet"/>
    <s v="Non-binary"/>
    <n v="48"/>
    <s v="8307 Matthew GroveSuite 475"/>
    <n v="3606"/>
    <s v="Stantonmouth"/>
    <x v="7"/>
    <s v="Australia"/>
    <x v="6"/>
    <x v="2"/>
  </r>
  <r>
    <n v="903"/>
    <n v="185"/>
    <n v="948"/>
    <n v="97"/>
    <n v="2"/>
    <n v="194"/>
    <n v="1"/>
    <x v="2"/>
    <x v="27"/>
    <x v="0"/>
    <s v="red"/>
    <n v="119"/>
    <n v="80"/>
    <n v="9520"/>
    <n v="945"/>
    <n v="46608"/>
    <d v="2021-04-06T00:00:00"/>
    <d v="2021-04-20T00:00:00"/>
    <s v="Lorilyn Vittet"/>
    <s v="Non-binary"/>
    <n v="48"/>
    <s v="8307 Matthew GroveSuite 475"/>
    <n v="3606"/>
    <s v="Stantonmouth"/>
    <x v="7"/>
    <s v="Australia"/>
    <x v="6"/>
    <x v="2"/>
  </r>
  <r>
    <n v="904"/>
    <n v="185"/>
    <n v="1057"/>
    <n v="93"/>
    <n v="3"/>
    <n v="279"/>
    <n v="1"/>
    <x v="2"/>
    <x v="20"/>
    <x v="2"/>
    <s v="orange"/>
    <n v="94"/>
    <n v="52"/>
    <n v="4888"/>
    <n v="945"/>
    <n v="46608"/>
    <d v="2021-04-06T00:00:00"/>
    <d v="2021-04-20T00:00:00"/>
    <s v="Lorilyn Vittet"/>
    <s v="Non-binary"/>
    <n v="48"/>
    <s v="8307 Matthew GroveSuite 475"/>
    <n v="3606"/>
    <s v="Stantonmouth"/>
    <x v="7"/>
    <s v="Australia"/>
    <x v="6"/>
    <x v="2"/>
  </r>
  <r>
    <n v="905"/>
    <n v="186"/>
    <n v="316"/>
    <n v="109"/>
    <n v="2"/>
    <n v="218"/>
    <n v="1"/>
    <x v="0"/>
    <x v="21"/>
    <x v="1"/>
    <s v="red"/>
    <n v="108"/>
    <n v="48"/>
    <n v="5184"/>
    <n v="833"/>
    <n v="24061"/>
    <d v="2021-09-26T00:00:00"/>
    <d v="2021-10-14T00:00:00"/>
    <s v="Hilliard Papes"/>
    <s v="Genderqueer"/>
    <n v="27"/>
    <s v="2376 Adams SquareSuite 443"/>
    <n v="8559"/>
    <s v="Jaspermouth"/>
    <x v="2"/>
    <s v="Australia"/>
    <x v="5"/>
    <x v="2"/>
  </r>
  <r>
    <n v="906"/>
    <n v="186"/>
    <n v="642"/>
    <n v="93"/>
    <n v="2"/>
    <n v="186"/>
    <n v="1"/>
    <x v="1"/>
    <x v="14"/>
    <x v="2"/>
    <s v="yellow"/>
    <n v="115"/>
    <n v="48"/>
    <n v="5520"/>
    <n v="833"/>
    <n v="24061"/>
    <d v="2021-09-26T00:00:00"/>
    <d v="2021-10-14T00:00:00"/>
    <s v="Hilliard Papes"/>
    <s v="Genderqueer"/>
    <n v="27"/>
    <s v="2376 Adams SquareSuite 443"/>
    <n v="8559"/>
    <s v="Jaspermouth"/>
    <x v="2"/>
    <s v="Australia"/>
    <x v="5"/>
    <x v="2"/>
  </r>
  <r>
    <n v="907"/>
    <n v="186"/>
    <n v="759"/>
    <n v="109"/>
    <n v="2"/>
    <n v="218"/>
    <n v="1"/>
    <x v="1"/>
    <x v="12"/>
    <x v="4"/>
    <s v="blue"/>
    <n v="102"/>
    <n v="77"/>
    <n v="7854"/>
    <n v="833"/>
    <n v="24061"/>
    <d v="2021-09-26T00:00:00"/>
    <d v="2021-10-14T00:00:00"/>
    <s v="Hilliard Papes"/>
    <s v="Genderqueer"/>
    <n v="27"/>
    <s v="2376 Adams SquareSuite 443"/>
    <n v="8559"/>
    <s v="Jaspermouth"/>
    <x v="2"/>
    <s v="Australia"/>
    <x v="5"/>
    <x v="2"/>
  </r>
  <r>
    <n v="908"/>
    <n v="186"/>
    <n v="1208"/>
    <n v="105"/>
    <n v="2"/>
    <n v="210"/>
    <n v="1"/>
    <x v="2"/>
    <x v="7"/>
    <x v="0"/>
    <s v="green"/>
    <n v="90"/>
    <n v="47"/>
    <n v="4230"/>
    <n v="833"/>
    <n v="24061"/>
    <d v="2021-09-26T00:00:00"/>
    <d v="2021-10-14T00:00:00"/>
    <s v="Hilliard Papes"/>
    <s v="Genderqueer"/>
    <n v="27"/>
    <s v="2376 Adams SquareSuite 443"/>
    <n v="8559"/>
    <s v="Jaspermouth"/>
    <x v="2"/>
    <s v="Australia"/>
    <x v="5"/>
    <x v="2"/>
  </r>
  <r>
    <n v="909"/>
    <n v="186"/>
    <n v="617"/>
    <n v="112"/>
    <n v="1"/>
    <n v="112"/>
    <n v="1"/>
    <x v="1"/>
    <x v="30"/>
    <x v="2"/>
    <s v="blue"/>
    <n v="118"/>
    <n v="57"/>
    <n v="6726"/>
    <n v="833"/>
    <n v="24061"/>
    <d v="2021-09-26T00:00:00"/>
    <d v="2021-10-14T00:00:00"/>
    <s v="Hilliard Papes"/>
    <s v="Genderqueer"/>
    <n v="27"/>
    <s v="2376 Adams SquareSuite 443"/>
    <n v="8559"/>
    <s v="Jaspermouth"/>
    <x v="2"/>
    <s v="Australia"/>
    <x v="5"/>
    <x v="2"/>
  </r>
  <r>
    <n v="910"/>
    <n v="186"/>
    <n v="1038"/>
    <n v="90"/>
    <n v="1"/>
    <n v="90"/>
    <n v="1"/>
    <x v="2"/>
    <x v="11"/>
    <x v="0"/>
    <s v="blue"/>
    <n v="95"/>
    <n v="61"/>
    <n v="5795"/>
    <n v="833"/>
    <n v="24061"/>
    <d v="2021-09-26T00:00:00"/>
    <d v="2021-10-14T00:00:00"/>
    <s v="Hilliard Papes"/>
    <s v="Genderqueer"/>
    <n v="27"/>
    <s v="2376 Adams SquareSuite 443"/>
    <n v="8559"/>
    <s v="Jaspermouth"/>
    <x v="2"/>
    <s v="Australia"/>
    <x v="5"/>
    <x v="2"/>
  </r>
  <r>
    <n v="911"/>
    <n v="187"/>
    <n v="129"/>
    <n v="92"/>
    <n v="3"/>
    <n v="276"/>
    <n v="1"/>
    <x v="0"/>
    <x v="22"/>
    <x v="4"/>
    <s v="blue"/>
    <n v="115"/>
    <n v="73"/>
    <n v="8395"/>
    <n v="401"/>
    <n v="15167"/>
    <d v="2021-01-10T00:00:00"/>
    <d v="2021-01-19T00:00:00"/>
    <s v="Waylen Swallwell"/>
    <s v="Non-binary"/>
    <n v="73"/>
    <s v="254 Layla AvenueSuite 506"/>
    <n v="613"/>
    <s v="Sarahstad"/>
    <x v="2"/>
    <s v="Australia"/>
    <x v="9"/>
    <x v="1"/>
  </r>
  <r>
    <n v="912"/>
    <n v="187"/>
    <n v="95"/>
    <n v="118"/>
    <n v="3"/>
    <n v="354"/>
    <n v="1"/>
    <x v="0"/>
    <x v="24"/>
    <x v="3"/>
    <s v="indigo"/>
    <n v="96"/>
    <n v="46"/>
    <n v="4416"/>
    <n v="401"/>
    <n v="15167"/>
    <d v="2021-01-10T00:00:00"/>
    <d v="2021-01-19T00:00:00"/>
    <s v="Waylen Swallwell"/>
    <s v="Non-binary"/>
    <n v="73"/>
    <s v="254 Layla AvenueSuite 506"/>
    <n v="613"/>
    <s v="Sarahstad"/>
    <x v="2"/>
    <s v="Australia"/>
    <x v="9"/>
    <x v="1"/>
  </r>
  <r>
    <n v="913"/>
    <n v="187"/>
    <n v="66"/>
    <n v="104"/>
    <n v="1"/>
    <n v="104"/>
    <n v="1"/>
    <x v="0"/>
    <x v="10"/>
    <x v="1"/>
    <s v="violet"/>
    <n v="119"/>
    <n v="69"/>
    <n v="8211"/>
    <n v="401"/>
    <n v="15167"/>
    <d v="2021-01-10T00:00:00"/>
    <d v="2021-01-19T00:00:00"/>
    <s v="Waylen Swallwell"/>
    <s v="Non-binary"/>
    <n v="73"/>
    <s v="254 Layla AvenueSuite 506"/>
    <n v="613"/>
    <s v="Sarahstad"/>
    <x v="2"/>
    <s v="Australia"/>
    <x v="9"/>
    <x v="1"/>
  </r>
  <r>
    <n v="914"/>
    <n v="187"/>
    <n v="644"/>
    <n v="93"/>
    <n v="3"/>
    <n v="279"/>
    <n v="1"/>
    <x v="1"/>
    <x v="14"/>
    <x v="4"/>
    <s v="yellow"/>
    <n v="115"/>
    <n v="68"/>
    <n v="7820"/>
    <n v="401"/>
    <n v="15167"/>
    <d v="2021-01-10T00:00:00"/>
    <d v="2021-01-19T00:00:00"/>
    <s v="Waylen Swallwell"/>
    <s v="Non-binary"/>
    <n v="73"/>
    <s v="254 Layla AvenueSuite 506"/>
    <n v="613"/>
    <s v="Sarahstad"/>
    <x v="2"/>
    <s v="Australia"/>
    <x v="9"/>
    <x v="1"/>
  </r>
  <r>
    <n v="915"/>
    <n v="187"/>
    <n v="771"/>
    <n v="91"/>
    <n v="2"/>
    <n v="182"/>
    <n v="1"/>
    <x v="1"/>
    <x v="15"/>
    <x v="1"/>
    <s v="red"/>
    <n v="114"/>
    <n v="46"/>
    <n v="5244"/>
    <n v="401"/>
    <n v="15167"/>
    <d v="2021-01-10T00:00:00"/>
    <d v="2021-01-19T00:00:00"/>
    <s v="Waylen Swallwell"/>
    <s v="Non-binary"/>
    <n v="73"/>
    <s v="254 Layla AvenueSuite 506"/>
    <n v="613"/>
    <s v="Sarahstad"/>
    <x v="2"/>
    <s v="Australia"/>
    <x v="9"/>
    <x v="1"/>
  </r>
  <r>
    <n v="916"/>
    <n v="188"/>
    <n v="961"/>
    <n v="97"/>
    <n v="3"/>
    <n v="291"/>
    <n v="1"/>
    <x v="2"/>
    <x v="27"/>
    <x v="1"/>
    <s v="green"/>
    <n v="119"/>
    <n v="70"/>
    <n v="8330"/>
    <n v="571"/>
    <n v="41180"/>
    <d v="2021-04-10T00:00:00"/>
    <d v="2021-04-22T00:00:00"/>
    <s v="Kristofor Roos"/>
    <s v="Agender"/>
    <n v="22"/>
    <s v="5567 Clarke MallApt. 756"/>
    <n v="4043"/>
    <s v="Jordanside"/>
    <x v="7"/>
    <s v="Australia"/>
    <x v="6"/>
    <x v="2"/>
  </r>
  <r>
    <n v="917"/>
    <n v="188"/>
    <n v="1246"/>
    <n v="112"/>
    <n v="3"/>
    <n v="336"/>
    <n v="1"/>
    <x v="2"/>
    <x v="25"/>
    <x v="1"/>
    <s v="blue"/>
    <n v="91"/>
    <n v="48"/>
    <n v="4368"/>
    <n v="571"/>
    <n v="41180"/>
    <d v="2021-04-10T00:00:00"/>
    <d v="2021-04-22T00:00:00"/>
    <s v="Kristofor Roos"/>
    <s v="Agender"/>
    <n v="22"/>
    <s v="5567 Clarke MallApt. 756"/>
    <n v="4043"/>
    <s v="Jordanside"/>
    <x v="7"/>
    <s v="Australia"/>
    <x v="6"/>
    <x v="2"/>
  </r>
  <r>
    <n v="918"/>
    <n v="188"/>
    <n v="1109"/>
    <n v="115"/>
    <n v="1"/>
    <n v="115"/>
    <n v="1"/>
    <x v="2"/>
    <x v="6"/>
    <x v="4"/>
    <s v="blue"/>
    <n v="99"/>
    <n v="51"/>
    <n v="5049"/>
    <n v="571"/>
    <n v="41180"/>
    <d v="2021-04-10T00:00:00"/>
    <d v="2021-04-22T00:00:00"/>
    <s v="Kristofor Roos"/>
    <s v="Agender"/>
    <n v="22"/>
    <s v="5567 Clarke MallApt. 756"/>
    <n v="4043"/>
    <s v="Jordanside"/>
    <x v="7"/>
    <s v="Australia"/>
    <x v="6"/>
    <x v="2"/>
  </r>
  <r>
    <n v="919"/>
    <n v="189"/>
    <n v="214"/>
    <n v="106"/>
    <n v="1"/>
    <n v="106"/>
    <n v="1"/>
    <x v="0"/>
    <x v="0"/>
    <x v="4"/>
    <s v="red"/>
    <n v="105"/>
    <n v="42"/>
    <n v="4410"/>
    <n v="586"/>
    <n v="41543"/>
    <d v="2021-07-17T00:00:00"/>
    <d v="2021-08-08T00:00:00"/>
    <s v="Wenona Stuck"/>
    <s v="Agender"/>
    <n v="34"/>
    <s v="71 Jade CrescentApt. 142"/>
    <n v="5142"/>
    <s v="Hallhaven"/>
    <x v="4"/>
    <s v="Australia"/>
    <x v="8"/>
    <x v="0"/>
  </r>
  <r>
    <n v="920"/>
    <n v="189"/>
    <n v="668"/>
    <n v="113"/>
    <n v="1"/>
    <n v="113"/>
    <n v="1"/>
    <x v="1"/>
    <x v="4"/>
    <x v="0"/>
    <s v="red"/>
    <n v="119"/>
    <n v="73"/>
    <n v="8687"/>
    <n v="586"/>
    <n v="41543"/>
    <d v="2021-07-17T00:00:00"/>
    <d v="2021-08-08T00:00:00"/>
    <s v="Wenona Stuck"/>
    <s v="Agender"/>
    <n v="34"/>
    <s v="71 Jade CrescentApt. 142"/>
    <n v="5142"/>
    <s v="Hallhaven"/>
    <x v="4"/>
    <s v="Australia"/>
    <x v="8"/>
    <x v="0"/>
  </r>
  <r>
    <n v="921"/>
    <n v="189"/>
    <n v="179"/>
    <n v="98"/>
    <n v="2"/>
    <n v="196"/>
    <n v="1"/>
    <x v="0"/>
    <x v="18"/>
    <x v="4"/>
    <s v="red"/>
    <n v="112"/>
    <n v="79"/>
    <n v="8848"/>
    <n v="586"/>
    <n v="41543"/>
    <d v="2021-07-17T00:00:00"/>
    <d v="2021-08-08T00:00:00"/>
    <s v="Wenona Stuck"/>
    <s v="Agender"/>
    <n v="34"/>
    <s v="71 Jade CrescentApt. 142"/>
    <n v="5142"/>
    <s v="Hallhaven"/>
    <x v="4"/>
    <s v="Australia"/>
    <x v="8"/>
    <x v="0"/>
  </r>
  <r>
    <n v="922"/>
    <n v="189"/>
    <n v="877"/>
    <n v="94"/>
    <n v="2"/>
    <n v="188"/>
    <n v="1"/>
    <x v="2"/>
    <x v="23"/>
    <x v="2"/>
    <s v="red"/>
    <n v="113"/>
    <n v="68"/>
    <n v="7684"/>
    <n v="586"/>
    <n v="41543"/>
    <d v="2021-07-17T00:00:00"/>
    <d v="2021-08-08T00:00:00"/>
    <s v="Wenona Stuck"/>
    <s v="Agender"/>
    <n v="34"/>
    <s v="71 Jade CrescentApt. 142"/>
    <n v="5142"/>
    <s v="Hallhaven"/>
    <x v="4"/>
    <s v="Australia"/>
    <x v="8"/>
    <x v="0"/>
  </r>
  <r>
    <n v="923"/>
    <n v="190"/>
    <n v="431"/>
    <n v="107"/>
    <n v="3"/>
    <n v="321"/>
    <n v="1"/>
    <x v="1"/>
    <x v="22"/>
    <x v="1"/>
    <s v="yellow"/>
    <n v="92"/>
    <n v="43"/>
    <n v="3956"/>
    <n v="421"/>
    <n v="28420"/>
    <d v="2021-02-01T00:00:00"/>
    <d v="2021-02-17T00:00:00"/>
    <s v="Kellyann Stening"/>
    <s v="Genderfluid"/>
    <n v="62"/>
    <s v="35 Robinson Station StSuite 547"/>
    <n v="5382"/>
    <s v="North Baileyside"/>
    <x v="7"/>
    <s v="Australia"/>
    <x v="1"/>
    <x v="2"/>
  </r>
  <r>
    <n v="924"/>
    <n v="191"/>
    <n v="219"/>
    <n v="106"/>
    <n v="1"/>
    <n v="106"/>
    <n v="1"/>
    <x v="0"/>
    <x v="0"/>
    <x v="4"/>
    <s v="orange"/>
    <n v="105"/>
    <n v="57"/>
    <n v="5985"/>
    <n v="18"/>
    <n v="31002"/>
    <d v="2021-01-22T00:00:00"/>
    <d v="2021-02-15T00:00:00"/>
    <s v="Chan Duchesne"/>
    <s v="Male"/>
    <n v="79"/>
    <s v="13 Bailey ManorApt. 848"/>
    <n v="7171"/>
    <s v="Walterland"/>
    <x v="4"/>
    <s v="Australia"/>
    <x v="9"/>
    <x v="0"/>
  </r>
  <r>
    <n v="925"/>
    <n v="191"/>
    <n v="1077"/>
    <n v="93"/>
    <n v="2"/>
    <n v="186"/>
    <n v="1"/>
    <x v="2"/>
    <x v="20"/>
    <x v="2"/>
    <s v="indigo"/>
    <n v="94"/>
    <n v="66"/>
    <n v="6204"/>
    <n v="18"/>
    <n v="31002"/>
    <d v="2021-01-22T00:00:00"/>
    <d v="2021-02-15T00:00:00"/>
    <s v="Chan Duchesne"/>
    <s v="Male"/>
    <n v="79"/>
    <s v="13 Bailey ManorApt. 848"/>
    <n v="7171"/>
    <s v="Walterland"/>
    <x v="4"/>
    <s v="Australia"/>
    <x v="9"/>
    <x v="0"/>
  </r>
  <r>
    <n v="926"/>
    <n v="191"/>
    <n v="130"/>
    <n v="92"/>
    <n v="2"/>
    <n v="184"/>
    <n v="1"/>
    <x v="0"/>
    <x v="22"/>
    <x v="3"/>
    <s v="indigo"/>
    <n v="115"/>
    <n v="79"/>
    <n v="9085"/>
    <n v="18"/>
    <n v="31002"/>
    <d v="2021-01-22T00:00:00"/>
    <d v="2021-02-15T00:00:00"/>
    <s v="Chan Duchesne"/>
    <s v="Male"/>
    <n v="79"/>
    <s v="13 Bailey ManorApt. 848"/>
    <n v="7171"/>
    <s v="Walterland"/>
    <x v="4"/>
    <s v="Australia"/>
    <x v="9"/>
    <x v="0"/>
  </r>
  <r>
    <n v="927"/>
    <n v="191"/>
    <n v="74"/>
    <n v="118"/>
    <n v="1"/>
    <n v="118"/>
    <n v="1"/>
    <x v="0"/>
    <x v="24"/>
    <x v="4"/>
    <s v="red"/>
    <n v="96"/>
    <n v="72"/>
    <n v="6912"/>
    <n v="18"/>
    <n v="31002"/>
    <d v="2021-01-22T00:00:00"/>
    <d v="2021-02-15T00:00:00"/>
    <s v="Chan Duchesne"/>
    <s v="Male"/>
    <n v="79"/>
    <s v="13 Bailey ManorApt. 848"/>
    <n v="7171"/>
    <s v="Walterland"/>
    <x v="4"/>
    <s v="Australia"/>
    <x v="9"/>
    <x v="0"/>
  </r>
  <r>
    <n v="928"/>
    <n v="191"/>
    <n v="23"/>
    <n v="96"/>
    <n v="2"/>
    <n v="192"/>
    <n v="1"/>
    <x v="0"/>
    <x v="2"/>
    <x v="0"/>
    <s v="blue"/>
    <n v="114"/>
    <n v="59"/>
    <n v="6726"/>
    <n v="18"/>
    <n v="31002"/>
    <d v="2021-01-22T00:00:00"/>
    <d v="2021-02-15T00:00:00"/>
    <s v="Chan Duchesne"/>
    <s v="Male"/>
    <n v="79"/>
    <s v="13 Bailey ManorApt. 848"/>
    <n v="7171"/>
    <s v="Walterland"/>
    <x v="4"/>
    <s v="Australia"/>
    <x v="9"/>
    <x v="0"/>
  </r>
  <r>
    <n v="929"/>
    <n v="191"/>
    <n v="282"/>
    <n v="105"/>
    <n v="1"/>
    <n v="105"/>
    <n v="1"/>
    <x v="0"/>
    <x v="26"/>
    <x v="2"/>
    <s v="red"/>
    <n v="93"/>
    <n v="53"/>
    <n v="4929"/>
    <n v="18"/>
    <n v="31002"/>
    <d v="2021-01-22T00:00:00"/>
    <d v="2021-02-15T00:00:00"/>
    <s v="Chan Duchesne"/>
    <s v="Male"/>
    <n v="79"/>
    <s v="13 Bailey ManorApt. 848"/>
    <n v="7171"/>
    <s v="Walterland"/>
    <x v="4"/>
    <s v="Australia"/>
    <x v="9"/>
    <x v="0"/>
  </r>
  <r>
    <n v="930"/>
    <n v="192"/>
    <n v="863"/>
    <n v="113"/>
    <n v="2"/>
    <n v="226"/>
    <n v="1"/>
    <x v="2"/>
    <x v="16"/>
    <x v="0"/>
    <s v="blue"/>
    <n v="100"/>
    <n v="46"/>
    <n v="4600"/>
    <n v="842"/>
    <n v="30614"/>
    <d v="2021-02-06T00:00:00"/>
    <d v="2021-02-19T00:00:00"/>
    <s v="Millicent Stedson"/>
    <s v="Polygender"/>
    <n v="70"/>
    <s v="735 Goldner AvenueSuite 768"/>
    <n v="8388"/>
    <s v="Port Kiara"/>
    <x v="2"/>
    <s v="Australia"/>
    <x v="1"/>
    <x v="2"/>
  </r>
  <r>
    <n v="931"/>
    <n v="192"/>
    <n v="390"/>
    <n v="119"/>
    <n v="3"/>
    <n v="357"/>
    <n v="1"/>
    <x v="0"/>
    <x v="32"/>
    <x v="3"/>
    <s v="orange"/>
    <n v="113"/>
    <n v="43"/>
    <n v="4859"/>
    <n v="842"/>
    <n v="30614"/>
    <d v="2021-02-06T00:00:00"/>
    <d v="2021-02-19T00:00:00"/>
    <s v="Millicent Stedson"/>
    <s v="Polygender"/>
    <n v="70"/>
    <s v="735 Goldner AvenueSuite 768"/>
    <n v="8388"/>
    <s v="Port Kiara"/>
    <x v="2"/>
    <s v="Australia"/>
    <x v="1"/>
    <x v="2"/>
  </r>
  <r>
    <n v="932"/>
    <n v="192"/>
    <n v="990"/>
    <n v="106"/>
    <n v="3"/>
    <n v="318"/>
    <n v="1"/>
    <x v="2"/>
    <x v="3"/>
    <x v="3"/>
    <s v="yellow"/>
    <n v="111"/>
    <n v="67"/>
    <n v="7437"/>
    <n v="842"/>
    <n v="30614"/>
    <d v="2021-02-06T00:00:00"/>
    <d v="2021-02-19T00:00:00"/>
    <s v="Millicent Stedson"/>
    <s v="Polygender"/>
    <n v="70"/>
    <s v="735 Goldner AvenueSuite 768"/>
    <n v="8388"/>
    <s v="Port Kiara"/>
    <x v="2"/>
    <s v="Australia"/>
    <x v="1"/>
    <x v="2"/>
  </r>
  <r>
    <n v="933"/>
    <n v="192"/>
    <n v="920"/>
    <n v="96"/>
    <n v="3"/>
    <n v="288"/>
    <n v="1"/>
    <x v="2"/>
    <x v="5"/>
    <x v="3"/>
    <s v="yellow"/>
    <n v="104"/>
    <n v="41"/>
    <n v="4264"/>
    <n v="842"/>
    <n v="30614"/>
    <d v="2021-02-06T00:00:00"/>
    <d v="2021-02-19T00:00:00"/>
    <s v="Millicent Stedson"/>
    <s v="Polygender"/>
    <n v="70"/>
    <s v="735 Goldner AvenueSuite 768"/>
    <n v="8388"/>
    <s v="Port Kiara"/>
    <x v="2"/>
    <s v="Australia"/>
    <x v="1"/>
    <x v="2"/>
  </r>
  <r>
    <n v="934"/>
    <n v="192"/>
    <n v="9"/>
    <n v="96"/>
    <n v="3"/>
    <n v="288"/>
    <n v="1"/>
    <x v="0"/>
    <x v="2"/>
    <x v="4"/>
    <s v="orange"/>
    <n v="114"/>
    <n v="43"/>
    <n v="4902"/>
    <n v="842"/>
    <n v="30614"/>
    <d v="2021-02-06T00:00:00"/>
    <d v="2021-02-19T00:00:00"/>
    <s v="Millicent Stedson"/>
    <s v="Polygender"/>
    <n v="70"/>
    <s v="735 Goldner AvenueSuite 768"/>
    <n v="8388"/>
    <s v="Port Kiara"/>
    <x v="2"/>
    <s v="Australia"/>
    <x v="1"/>
    <x v="2"/>
  </r>
  <r>
    <n v="935"/>
    <n v="192"/>
    <n v="664"/>
    <n v="93"/>
    <n v="1"/>
    <n v="93"/>
    <n v="1"/>
    <x v="1"/>
    <x v="14"/>
    <x v="4"/>
    <s v="violet"/>
    <n v="115"/>
    <n v="60"/>
    <n v="6900"/>
    <n v="842"/>
    <n v="30614"/>
    <d v="2021-02-06T00:00:00"/>
    <d v="2021-02-19T00:00:00"/>
    <s v="Millicent Stedson"/>
    <s v="Polygender"/>
    <n v="70"/>
    <s v="735 Goldner AvenueSuite 768"/>
    <n v="8388"/>
    <s v="Port Kiara"/>
    <x v="2"/>
    <s v="Australia"/>
    <x v="1"/>
    <x v="2"/>
  </r>
  <r>
    <n v="936"/>
    <n v="192"/>
    <n v="573"/>
    <n v="100"/>
    <n v="3"/>
    <n v="300"/>
    <n v="1"/>
    <x v="1"/>
    <x v="29"/>
    <x v="0"/>
    <s v="yellow"/>
    <n v="90"/>
    <n v="54"/>
    <n v="4860"/>
    <n v="842"/>
    <n v="30614"/>
    <d v="2021-02-06T00:00:00"/>
    <d v="2021-02-19T00:00:00"/>
    <s v="Millicent Stedson"/>
    <s v="Polygender"/>
    <n v="70"/>
    <s v="735 Goldner AvenueSuite 768"/>
    <n v="8388"/>
    <s v="Port Kiara"/>
    <x v="2"/>
    <s v="Australia"/>
    <x v="1"/>
    <x v="2"/>
  </r>
  <r>
    <n v="937"/>
    <n v="193"/>
    <n v="1084"/>
    <n v="93"/>
    <n v="2"/>
    <n v="186"/>
    <n v="1"/>
    <x v="2"/>
    <x v="20"/>
    <x v="4"/>
    <s v="violet"/>
    <n v="94"/>
    <n v="40"/>
    <n v="3760"/>
    <n v="846"/>
    <n v="54256"/>
    <d v="2021-06-06T00:00:00"/>
    <d v="2021-06-07T00:00:00"/>
    <s v="Isidore Bleasdille"/>
    <s v="Genderfluid"/>
    <n v="72"/>
    <s v="69 Michael PlazaApt. 659"/>
    <n v="6634"/>
    <s v="Davidtown"/>
    <x v="6"/>
    <s v="Australia"/>
    <x v="7"/>
    <x v="1"/>
  </r>
  <r>
    <n v="938"/>
    <n v="193"/>
    <n v="63"/>
    <n v="104"/>
    <n v="3"/>
    <n v="312"/>
    <n v="1"/>
    <x v="0"/>
    <x v="10"/>
    <x v="0"/>
    <s v="indigo"/>
    <n v="119"/>
    <n v="71"/>
    <n v="8449"/>
    <n v="846"/>
    <n v="54256"/>
    <d v="2021-06-06T00:00:00"/>
    <d v="2021-06-07T00:00:00"/>
    <s v="Isidore Bleasdille"/>
    <s v="Genderfluid"/>
    <n v="72"/>
    <s v="69 Michael PlazaApt. 659"/>
    <n v="6634"/>
    <s v="Davidtown"/>
    <x v="6"/>
    <s v="Australia"/>
    <x v="7"/>
    <x v="1"/>
  </r>
  <r>
    <n v="939"/>
    <n v="193"/>
    <n v="396"/>
    <n v="119"/>
    <n v="2"/>
    <n v="238"/>
    <n v="1"/>
    <x v="0"/>
    <x v="32"/>
    <x v="1"/>
    <s v="yellow"/>
    <n v="113"/>
    <n v="45"/>
    <n v="5085"/>
    <n v="846"/>
    <n v="54256"/>
    <d v="2021-06-06T00:00:00"/>
    <d v="2021-06-07T00:00:00"/>
    <s v="Isidore Bleasdille"/>
    <s v="Genderfluid"/>
    <n v="72"/>
    <s v="69 Michael PlazaApt. 659"/>
    <n v="6634"/>
    <s v="Davidtown"/>
    <x v="6"/>
    <s v="Australia"/>
    <x v="7"/>
    <x v="1"/>
  </r>
  <r>
    <n v="940"/>
    <n v="193"/>
    <n v="762"/>
    <n v="109"/>
    <n v="1"/>
    <n v="109"/>
    <n v="1"/>
    <x v="1"/>
    <x v="12"/>
    <x v="2"/>
    <s v="indigo"/>
    <n v="102"/>
    <n v="52"/>
    <n v="5304"/>
    <n v="846"/>
    <n v="54256"/>
    <d v="2021-06-06T00:00:00"/>
    <d v="2021-06-07T00:00:00"/>
    <s v="Isidore Bleasdille"/>
    <s v="Genderfluid"/>
    <n v="72"/>
    <s v="69 Michael PlazaApt. 659"/>
    <n v="6634"/>
    <s v="Davidtown"/>
    <x v="6"/>
    <s v="Australia"/>
    <x v="7"/>
    <x v="1"/>
  </r>
  <r>
    <n v="941"/>
    <n v="193"/>
    <n v="593"/>
    <n v="100"/>
    <n v="2"/>
    <n v="200"/>
    <n v="1"/>
    <x v="1"/>
    <x v="29"/>
    <x v="0"/>
    <s v="violet"/>
    <n v="90"/>
    <n v="68"/>
    <n v="6120"/>
    <n v="846"/>
    <n v="54256"/>
    <d v="2021-06-06T00:00:00"/>
    <d v="2021-06-07T00:00:00"/>
    <s v="Isidore Bleasdille"/>
    <s v="Genderfluid"/>
    <n v="72"/>
    <s v="69 Michael PlazaApt. 659"/>
    <n v="6634"/>
    <s v="Davidtown"/>
    <x v="6"/>
    <s v="Australia"/>
    <x v="7"/>
    <x v="1"/>
  </r>
  <r>
    <n v="942"/>
    <n v="193"/>
    <n v="1061"/>
    <n v="93"/>
    <n v="2"/>
    <n v="186"/>
    <n v="1"/>
    <x v="2"/>
    <x v="20"/>
    <x v="1"/>
    <s v="yellow"/>
    <n v="94"/>
    <n v="76"/>
    <n v="7144"/>
    <n v="846"/>
    <n v="54256"/>
    <d v="2021-06-06T00:00:00"/>
    <d v="2021-06-07T00:00:00"/>
    <s v="Isidore Bleasdille"/>
    <s v="Genderfluid"/>
    <n v="72"/>
    <s v="69 Michael PlazaApt. 659"/>
    <n v="6634"/>
    <s v="Davidtown"/>
    <x v="6"/>
    <s v="Australia"/>
    <x v="7"/>
    <x v="1"/>
  </r>
  <r>
    <n v="943"/>
    <n v="193"/>
    <n v="656"/>
    <n v="93"/>
    <n v="3"/>
    <n v="279"/>
    <n v="1"/>
    <x v="1"/>
    <x v="14"/>
    <x v="1"/>
    <s v="indigo"/>
    <n v="115"/>
    <n v="78"/>
    <n v="8970"/>
    <n v="846"/>
    <n v="54256"/>
    <d v="2021-06-06T00:00:00"/>
    <d v="2021-06-07T00:00:00"/>
    <s v="Isidore Bleasdille"/>
    <s v="Genderfluid"/>
    <n v="72"/>
    <s v="69 Michael PlazaApt. 659"/>
    <n v="6634"/>
    <s v="Davidtown"/>
    <x v="6"/>
    <s v="Australia"/>
    <x v="7"/>
    <x v="1"/>
  </r>
  <r>
    <n v="944"/>
    <n v="193"/>
    <n v="727"/>
    <n v="119"/>
    <n v="1"/>
    <n v="119"/>
    <n v="1"/>
    <x v="1"/>
    <x v="19"/>
    <x v="2"/>
    <s v="indigo"/>
    <n v="112"/>
    <n v="42"/>
    <n v="4704"/>
    <n v="846"/>
    <n v="54256"/>
    <d v="2021-06-06T00:00:00"/>
    <d v="2021-06-07T00:00:00"/>
    <s v="Isidore Bleasdille"/>
    <s v="Genderfluid"/>
    <n v="72"/>
    <s v="69 Michael PlazaApt. 659"/>
    <n v="6634"/>
    <s v="Davidtown"/>
    <x v="6"/>
    <s v="Australia"/>
    <x v="7"/>
    <x v="1"/>
  </r>
  <r>
    <n v="945"/>
    <n v="194"/>
    <n v="371"/>
    <n v="94"/>
    <n v="1"/>
    <n v="94"/>
    <n v="1"/>
    <x v="0"/>
    <x v="28"/>
    <x v="1"/>
    <s v="blue"/>
    <n v="92"/>
    <n v="75"/>
    <n v="6900"/>
    <n v="415"/>
    <n v="21994"/>
    <d v="2021-10-23T00:00:00"/>
    <d v="2021-11-03T00:00:00"/>
    <s v="Ashley Gant"/>
    <s v="Polygender"/>
    <n v="40"/>
    <s v="458 Imogen Station StSuite 799"/>
    <n v="7671"/>
    <s v="Dietrichville"/>
    <x v="0"/>
    <s v="Australia"/>
    <x v="2"/>
    <x v="2"/>
  </r>
  <r>
    <n v="946"/>
    <n v="194"/>
    <n v="303"/>
    <n v="105"/>
    <n v="3"/>
    <n v="315"/>
    <n v="1"/>
    <x v="0"/>
    <x v="26"/>
    <x v="0"/>
    <s v="blue"/>
    <n v="93"/>
    <n v="65"/>
    <n v="6045"/>
    <n v="415"/>
    <n v="21994"/>
    <d v="2021-10-23T00:00:00"/>
    <d v="2021-11-03T00:00:00"/>
    <s v="Ashley Gant"/>
    <s v="Polygender"/>
    <n v="40"/>
    <s v="458 Imogen Station StSuite 799"/>
    <n v="7671"/>
    <s v="Dietrichville"/>
    <x v="0"/>
    <s v="Australia"/>
    <x v="2"/>
    <x v="2"/>
  </r>
  <r>
    <n v="947"/>
    <n v="194"/>
    <n v="954"/>
    <n v="97"/>
    <n v="1"/>
    <n v="97"/>
    <n v="1"/>
    <x v="2"/>
    <x v="27"/>
    <x v="4"/>
    <s v="orange"/>
    <n v="119"/>
    <n v="78"/>
    <n v="9282"/>
    <n v="415"/>
    <n v="21994"/>
    <d v="2021-10-23T00:00:00"/>
    <d v="2021-11-03T00:00:00"/>
    <s v="Ashley Gant"/>
    <s v="Polygender"/>
    <n v="40"/>
    <s v="458 Imogen Station StSuite 799"/>
    <n v="7671"/>
    <s v="Dietrichville"/>
    <x v="0"/>
    <s v="Australia"/>
    <x v="2"/>
    <x v="2"/>
  </r>
  <r>
    <n v="948"/>
    <n v="194"/>
    <n v="893"/>
    <n v="94"/>
    <n v="1"/>
    <n v="94"/>
    <n v="1"/>
    <x v="2"/>
    <x v="23"/>
    <x v="0"/>
    <s v="green"/>
    <n v="113"/>
    <n v="62"/>
    <n v="7006"/>
    <n v="415"/>
    <n v="21994"/>
    <d v="2021-10-23T00:00:00"/>
    <d v="2021-11-03T00:00:00"/>
    <s v="Ashley Gant"/>
    <s v="Polygender"/>
    <n v="40"/>
    <s v="458 Imogen Station StSuite 799"/>
    <n v="7671"/>
    <s v="Dietrichville"/>
    <x v="0"/>
    <s v="Australia"/>
    <x v="2"/>
    <x v="2"/>
  </r>
  <r>
    <n v="949"/>
    <n v="194"/>
    <n v="25"/>
    <n v="96"/>
    <n v="1"/>
    <n v="96"/>
    <n v="1"/>
    <x v="0"/>
    <x v="2"/>
    <x v="3"/>
    <s v="indigo"/>
    <n v="114"/>
    <n v="61"/>
    <n v="6954"/>
    <n v="415"/>
    <n v="21994"/>
    <d v="2021-10-23T00:00:00"/>
    <d v="2021-11-03T00:00:00"/>
    <s v="Ashley Gant"/>
    <s v="Polygender"/>
    <n v="40"/>
    <s v="458 Imogen Station StSuite 799"/>
    <n v="7671"/>
    <s v="Dietrichville"/>
    <x v="0"/>
    <s v="Australia"/>
    <x v="2"/>
    <x v="2"/>
  </r>
  <r>
    <n v="950"/>
    <n v="194"/>
    <n v="179"/>
    <n v="98"/>
    <n v="3"/>
    <n v="294"/>
    <n v="1"/>
    <x v="0"/>
    <x v="18"/>
    <x v="4"/>
    <s v="red"/>
    <n v="112"/>
    <n v="79"/>
    <n v="8848"/>
    <n v="415"/>
    <n v="21994"/>
    <d v="2021-10-23T00:00:00"/>
    <d v="2021-11-03T00:00:00"/>
    <s v="Ashley Gant"/>
    <s v="Polygender"/>
    <n v="40"/>
    <s v="458 Imogen Station StSuite 799"/>
    <n v="7671"/>
    <s v="Dietrichville"/>
    <x v="0"/>
    <s v="Australia"/>
    <x v="2"/>
    <x v="2"/>
  </r>
  <r>
    <n v="951"/>
    <n v="194"/>
    <n v="71"/>
    <n v="118"/>
    <n v="3"/>
    <n v="354"/>
    <n v="1"/>
    <x v="0"/>
    <x v="24"/>
    <x v="1"/>
    <s v="red"/>
    <n v="96"/>
    <n v="59"/>
    <n v="5664"/>
    <n v="415"/>
    <n v="21994"/>
    <d v="2021-10-23T00:00:00"/>
    <d v="2021-11-03T00:00:00"/>
    <s v="Ashley Gant"/>
    <s v="Polygender"/>
    <n v="40"/>
    <s v="458 Imogen Station StSuite 799"/>
    <n v="7671"/>
    <s v="Dietrichville"/>
    <x v="0"/>
    <s v="Australia"/>
    <x v="2"/>
    <x v="2"/>
  </r>
  <r>
    <n v="952"/>
    <n v="195"/>
    <n v="495"/>
    <n v="102"/>
    <n v="3"/>
    <n v="306"/>
    <n v="1"/>
    <x v="1"/>
    <x v="31"/>
    <x v="3"/>
    <s v="orange"/>
    <n v="109"/>
    <n v="70"/>
    <n v="7630"/>
    <n v="92"/>
    <n v="41725"/>
    <d v="2021-04-13T00:00:00"/>
    <d v="2021-04-17T00:00:00"/>
    <s v="Hillary Guiness"/>
    <s v="Agender"/>
    <n v="27"/>
    <s v="74 Eva TerraceSuite 247"/>
    <n v="564"/>
    <s v="Harrismouth"/>
    <x v="3"/>
    <s v="Australia"/>
    <x v="6"/>
    <x v="1"/>
  </r>
  <r>
    <n v="953"/>
    <n v="195"/>
    <n v="1212"/>
    <n v="105"/>
    <n v="2"/>
    <n v="210"/>
    <n v="1"/>
    <x v="2"/>
    <x v="7"/>
    <x v="2"/>
    <s v="blue"/>
    <n v="90"/>
    <n v="66"/>
    <n v="5940"/>
    <n v="92"/>
    <n v="41725"/>
    <d v="2021-04-13T00:00:00"/>
    <d v="2021-04-17T00:00:00"/>
    <s v="Hillary Guiness"/>
    <s v="Agender"/>
    <n v="27"/>
    <s v="74 Eva TerraceSuite 247"/>
    <n v="564"/>
    <s v="Harrismouth"/>
    <x v="3"/>
    <s v="Australia"/>
    <x v="6"/>
    <x v="1"/>
  </r>
  <r>
    <n v="954"/>
    <n v="195"/>
    <n v="370"/>
    <n v="94"/>
    <n v="2"/>
    <n v="188"/>
    <n v="1"/>
    <x v="0"/>
    <x v="28"/>
    <x v="3"/>
    <s v="blue"/>
    <n v="92"/>
    <n v="61"/>
    <n v="5612"/>
    <n v="92"/>
    <n v="41725"/>
    <d v="2021-04-13T00:00:00"/>
    <d v="2021-04-17T00:00:00"/>
    <s v="Hillary Guiness"/>
    <s v="Agender"/>
    <n v="27"/>
    <s v="74 Eva TerraceSuite 247"/>
    <n v="564"/>
    <s v="Harrismouth"/>
    <x v="3"/>
    <s v="Australia"/>
    <x v="6"/>
    <x v="1"/>
  </r>
  <r>
    <n v="955"/>
    <n v="196"/>
    <n v="1053"/>
    <n v="93"/>
    <n v="3"/>
    <n v="279"/>
    <n v="1"/>
    <x v="2"/>
    <x v="20"/>
    <x v="0"/>
    <s v="red"/>
    <n v="94"/>
    <n v="63"/>
    <n v="5922"/>
    <n v="630"/>
    <n v="48990"/>
    <d v="2021-10-22T00:00:00"/>
    <d v="2021-11-16T00:00:00"/>
    <s v="Nicholle Coom"/>
    <s v="Male"/>
    <n v="49"/>
    <s v="0663 Hayley TerraceApt. 069"/>
    <n v="6519"/>
    <s v="New Madisonborough"/>
    <x v="6"/>
    <s v="Australia"/>
    <x v="2"/>
    <x v="0"/>
  </r>
  <r>
    <n v="956"/>
    <n v="196"/>
    <n v="948"/>
    <n v="97"/>
    <n v="2"/>
    <n v="194"/>
    <n v="1"/>
    <x v="2"/>
    <x v="27"/>
    <x v="0"/>
    <s v="red"/>
    <n v="119"/>
    <n v="80"/>
    <n v="9520"/>
    <n v="630"/>
    <n v="48990"/>
    <d v="2021-10-22T00:00:00"/>
    <d v="2021-11-16T00:00:00"/>
    <s v="Nicholle Coom"/>
    <s v="Male"/>
    <n v="49"/>
    <s v="0663 Hayley TerraceApt. 069"/>
    <n v="6519"/>
    <s v="New Madisonborough"/>
    <x v="6"/>
    <s v="Australia"/>
    <x v="2"/>
    <x v="0"/>
  </r>
  <r>
    <n v="957"/>
    <n v="196"/>
    <n v="1127"/>
    <n v="102"/>
    <n v="1"/>
    <n v="102"/>
    <n v="1"/>
    <x v="2"/>
    <x v="34"/>
    <x v="2"/>
    <s v="orange"/>
    <n v="106"/>
    <n v="51"/>
    <n v="5406"/>
    <n v="630"/>
    <n v="48990"/>
    <d v="2021-10-22T00:00:00"/>
    <d v="2021-11-16T00:00:00"/>
    <s v="Nicholle Coom"/>
    <s v="Male"/>
    <n v="49"/>
    <s v="0663 Hayley TerraceApt. 069"/>
    <n v="6519"/>
    <s v="New Madisonborough"/>
    <x v="6"/>
    <s v="Australia"/>
    <x v="2"/>
    <x v="0"/>
  </r>
  <r>
    <n v="958"/>
    <n v="196"/>
    <n v="750"/>
    <n v="109"/>
    <n v="1"/>
    <n v="109"/>
    <n v="1"/>
    <x v="1"/>
    <x v="12"/>
    <x v="3"/>
    <s v="green"/>
    <n v="102"/>
    <n v="61"/>
    <n v="6222"/>
    <n v="630"/>
    <n v="48990"/>
    <d v="2021-10-22T00:00:00"/>
    <d v="2021-11-16T00:00:00"/>
    <s v="Nicholle Coom"/>
    <s v="Male"/>
    <n v="49"/>
    <s v="0663 Hayley TerraceApt. 069"/>
    <n v="6519"/>
    <s v="New Madisonborough"/>
    <x v="6"/>
    <s v="Australia"/>
    <x v="2"/>
    <x v="0"/>
  </r>
  <r>
    <n v="959"/>
    <n v="196"/>
    <n v="239"/>
    <n v="106"/>
    <n v="3"/>
    <n v="318"/>
    <n v="1"/>
    <x v="0"/>
    <x v="0"/>
    <x v="4"/>
    <s v="indigo"/>
    <n v="105"/>
    <n v="61"/>
    <n v="6405"/>
    <n v="630"/>
    <n v="48990"/>
    <d v="2021-10-22T00:00:00"/>
    <d v="2021-11-16T00:00:00"/>
    <s v="Nicholle Coom"/>
    <s v="Male"/>
    <n v="49"/>
    <s v="0663 Hayley TerraceApt. 069"/>
    <n v="6519"/>
    <s v="New Madisonborough"/>
    <x v="6"/>
    <s v="Australia"/>
    <x v="2"/>
    <x v="0"/>
  </r>
  <r>
    <n v="960"/>
    <n v="196"/>
    <n v="306"/>
    <n v="105"/>
    <n v="2"/>
    <n v="210"/>
    <n v="1"/>
    <x v="0"/>
    <x v="26"/>
    <x v="1"/>
    <s v="indigo"/>
    <n v="93"/>
    <n v="41"/>
    <n v="3813"/>
    <n v="630"/>
    <n v="48990"/>
    <d v="2021-10-22T00:00:00"/>
    <d v="2021-11-16T00:00:00"/>
    <s v="Nicholle Coom"/>
    <s v="Male"/>
    <n v="49"/>
    <s v="0663 Hayley TerraceApt. 069"/>
    <n v="6519"/>
    <s v="New Madisonborough"/>
    <x v="6"/>
    <s v="Australia"/>
    <x v="2"/>
    <x v="0"/>
  </r>
  <r>
    <n v="961"/>
    <n v="197"/>
    <n v="1065"/>
    <n v="93"/>
    <n v="1"/>
    <n v="93"/>
    <n v="1"/>
    <x v="2"/>
    <x v="20"/>
    <x v="3"/>
    <s v="green"/>
    <n v="94"/>
    <n v="77"/>
    <n v="7238"/>
    <n v="110"/>
    <n v="23619"/>
    <d v="2021-04-30T00:00:00"/>
    <d v="2021-05-01T00:00:00"/>
    <s v="Giralda Trewin"/>
    <s v="Genderfluid"/>
    <n v="65"/>
    <s v="656 Abigail KnollApt. 083"/>
    <n v="8132"/>
    <s v="Bartolettifurt"/>
    <x v="2"/>
    <s v="Australia"/>
    <x v="6"/>
    <x v="1"/>
  </r>
  <r>
    <n v="962"/>
    <n v="197"/>
    <n v="1244"/>
    <n v="112"/>
    <n v="2"/>
    <n v="224"/>
    <n v="1"/>
    <x v="2"/>
    <x v="25"/>
    <x v="4"/>
    <s v="green"/>
    <n v="91"/>
    <n v="49"/>
    <n v="4459"/>
    <n v="110"/>
    <n v="23619"/>
    <d v="2021-04-30T00:00:00"/>
    <d v="2021-05-01T00:00:00"/>
    <s v="Giralda Trewin"/>
    <s v="Genderfluid"/>
    <n v="65"/>
    <s v="656 Abigail KnollApt. 083"/>
    <n v="8132"/>
    <s v="Bartolettifurt"/>
    <x v="2"/>
    <s v="Australia"/>
    <x v="6"/>
    <x v="1"/>
  </r>
  <r>
    <n v="963"/>
    <n v="197"/>
    <n v="697"/>
    <n v="113"/>
    <n v="2"/>
    <n v="226"/>
    <n v="1"/>
    <x v="1"/>
    <x v="4"/>
    <x v="2"/>
    <s v="violet"/>
    <n v="119"/>
    <n v="75"/>
    <n v="8925"/>
    <n v="110"/>
    <n v="23619"/>
    <d v="2021-04-30T00:00:00"/>
    <d v="2021-05-01T00:00:00"/>
    <s v="Giralda Trewin"/>
    <s v="Genderfluid"/>
    <n v="65"/>
    <s v="656 Abigail KnollApt. 083"/>
    <n v="8132"/>
    <s v="Bartolettifurt"/>
    <x v="2"/>
    <s v="Australia"/>
    <x v="6"/>
    <x v="1"/>
  </r>
  <r>
    <n v="964"/>
    <n v="197"/>
    <n v="254"/>
    <n v="95"/>
    <n v="3"/>
    <n v="285"/>
    <n v="1"/>
    <x v="0"/>
    <x v="17"/>
    <x v="4"/>
    <s v="orange"/>
    <n v="117"/>
    <n v="43"/>
    <n v="5031"/>
    <n v="110"/>
    <n v="23619"/>
    <d v="2021-04-30T00:00:00"/>
    <d v="2021-05-01T00:00:00"/>
    <s v="Giralda Trewin"/>
    <s v="Genderfluid"/>
    <n v="65"/>
    <s v="656 Abigail KnollApt. 083"/>
    <n v="8132"/>
    <s v="Bartolettifurt"/>
    <x v="2"/>
    <s v="Australia"/>
    <x v="6"/>
    <x v="1"/>
  </r>
  <r>
    <n v="965"/>
    <n v="197"/>
    <n v="864"/>
    <n v="113"/>
    <n v="1"/>
    <n v="113"/>
    <n v="1"/>
    <x v="2"/>
    <x v="16"/>
    <x v="4"/>
    <s v="blue"/>
    <n v="100"/>
    <n v="48"/>
    <n v="4800"/>
    <n v="110"/>
    <n v="23619"/>
    <d v="2021-04-30T00:00:00"/>
    <d v="2021-05-01T00:00:00"/>
    <s v="Giralda Trewin"/>
    <s v="Genderfluid"/>
    <n v="65"/>
    <s v="656 Abigail KnollApt. 083"/>
    <n v="8132"/>
    <s v="Bartolettifurt"/>
    <x v="2"/>
    <s v="Australia"/>
    <x v="6"/>
    <x v="1"/>
  </r>
  <r>
    <n v="966"/>
    <n v="198"/>
    <n v="172"/>
    <n v="91"/>
    <n v="3"/>
    <n v="273"/>
    <n v="1"/>
    <x v="0"/>
    <x v="8"/>
    <x v="2"/>
    <s v="violet"/>
    <n v="116"/>
    <n v="44"/>
    <n v="5104"/>
    <n v="640"/>
    <n v="29627"/>
    <d v="2021-08-31T00:00:00"/>
    <d v="2021-09-13T00:00:00"/>
    <s v="Uriel Cottingham"/>
    <s v="Genderqueer"/>
    <n v="49"/>
    <s v="7427 Stark CrescentSuite 975"/>
    <n v="5295"/>
    <s v="Lincolnchester"/>
    <x v="3"/>
    <s v="Australia"/>
    <x v="0"/>
    <x v="2"/>
  </r>
  <r>
    <n v="967"/>
    <n v="198"/>
    <n v="204"/>
    <n v="98"/>
    <n v="2"/>
    <n v="196"/>
    <n v="1"/>
    <x v="0"/>
    <x v="18"/>
    <x v="4"/>
    <s v="indigo"/>
    <n v="112"/>
    <n v="42"/>
    <n v="4704"/>
    <n v="640"/>
    <n v="29627"/>
    <d v="2021-08-31T00:00:00"/>
    <d v="2021-09-13T00:00:00"/>
    <s v="Uriel Cottingham"/>
    <s v="Genderqueer"/>
    <n v="49"/>
    <s v="7427 Stark CrescentSuite 975"/>
    <n v="5295"/>
    <s v="Lincolnchester"/>
    <x v="3"/>
    <s v="Australia"/>
    <x v="0"/>
    <x v="2"/>
  </r>
  <r>
    <n v="968"/>
    <n v="198"/>
    <n v="1259"/>
    <n v="112"/>
    <n v="2"/>
    <n v="224"/>
    <n v="1"/>
    <x v="2"/>
    <x v="25"/>
    <x v="4"/>
    <s v="violet"/>
    <n v="91"/>
    <n v="60"/>
    <n v="5460"/>
    <n v="640"/>
    <n v="29627"/>
    <d v="2021-08-31T00:00:00"/>
    <d v="2021-09-13T00:00:00"/>
    <s v="Uriel Cottingham"/>
    <s v="Genderqueer"/>
    <n v="49"/>
    <s v="7427 Stark CrescentSuite 975"/>
    <n v="5295"/>
    <s v="Lincolnchester"/>
    <x v="3"/>
    <s v="Australia"/>
    <x v="0"/>
    <x v="2"/>
  </r>
  <r>
    <n v="969"/>
    <n v="199"/>
    <n v="78"/>
    <n v="118"/>
    <n v="2"/>
    <n v="236"/>
    <n v="1"/>
    <x v="0"/>
    <x v="24"/>
    <x v="0"/>
    <s v="orange"/>
    <n v="96"/>
    <n v="59"/>
    <n v="5664"/>
    <n v="206"/>
    <n v="58054"/>
    <d v="2021-05-17T00:00:00"/>
    <d v="2021-05-18T00:00:00"/>
    <s v="Crin Johnikin"/>
    <s v="Polygender"/>
    <n v="66"/>
    <s v="09 Kiehn View RdApt. 209"/>
    <n v="2155"/>
    <s v="South Clairetown"/>
    <x v="3"/>
    <s v="Australia"/>
    <x v="3"/>
    <x v="1"/>
  </r>
  <r>
    <n v="970"/>
    <n v="199"/>
    <n v="1057"/>
    <n v="93"/>
    <n v="3"/>
    <n v="279"/>
    <n v="1"/>
    <x v="2"/>
    <x v="20"/>
    <x v="2"/>
    <s v="orange"/>
    <n v="94"/>
    <n v="52"/>
    <n v="4888"/>
    <n v="206"/>
    <n v="58054"/>
    <d v="2021-05-17T00:00:00"/>
    <d v="2021-05-18T00:00:00"/>
    <s v="Crin Johnikin"/>
    <s v="Polygender"/>
    <n v="66"/>
    <s v="09 Kiehn View RdApt. 209"/>
    <n v="2155"/>
    <s v="South Clairetown"/>
    <x v="3"/>
    <s v="Australia"/>
    <x v="3"/>
    <x v="1"/>
  </r>
  <r>
    <n v="971"/>
    <n v="199"/>
    <n v="655"/>
    <n v="93"/>
    <n v="3"/>
    <n v="279"/>
    <n v="1"/>
    <x v="1"/>
    <x v="14"/>
    <x v="3"/>
    <s v="indigo"/>
    <n v="115"/>
    <n v="42"/>
    <n v="4830"/>
    <n v="206"/>
    <n v="58054"/>
    <d v="2021-05-17T00:00:00"/>
    <d v="2021-05-18T00:00:00"/>
    <s v="Crin Johnikin"/>
    <s v="Polygender"/>
    <n v="66"/>
    <s v="09 Kiehn View RdApt. 209"/>
    <n v="2155"/>
    <s v="South Clairetown"/>
    <x v="3"/>
    <s v="Australia"/>
    <x v="3"/>
    <x v="1"/>
  </r>
  <r>
    <n v="972"/>
    <n v="199"/>
    <n v="249"/>
    <n v="95"/>
    <n v="3"/>
    <n v="285"/>
    <n v="1"/>
    <x v="0"/>
    <x v="17"/>
    <x v="4"/>
    <s v="red"/>
    <n v="117"/>
    <n v="76"/>
    <n v="8892"/>
    <n v="206"/>
    <n v="58054"/>
    <d v="2021-05-17T00:00:00"/>
    <d v="2021-05-18T00:00:00"/>
    <s v="Crin Johnikin"/>
    <s v="Polygender"/>
    <n v="66"/>
    <s v="09 Kiehn View RdApt. 209"/>
    <n v="2155"/>
    <s v="South Clairetown"/>
    <x v="3"/>
    <s v="Australia"/>
    <x v="3"/>
    <x v="1"/>
  </r>
  <r>
    <n v="973"/>
    <n v="200"/>
    <n v="758"/>
    <n v="109"/>
    <n v="3"/>
    <n v="327"/>
    <n v="1"/>
    <x v="1"/>
    <x v="12"/>
    <x v="0"/>
    <s v="blue"/>
    <n v="102"/>
    <n v="64"/>
    <n v="6528"/>
    <n v="15"/>
    <n v="50335"/>
    <d v="2021-08-24T00:00:00"/>
    <d v="2021-09-07T00:00:00"/>
    <s v="Avril Rossiter"/>
    <s v="Genderfluid"/>
    <n v="34"/>
    <s v="254 Ali RidgeApt. 350"/>
    <n v="491"/>
    <s v="Kiehnburgh"/>
    <x v="2"/>
    <s v="Australia"/>
    <x v="0"/>
    <x v="2"/>
  </r>
  <r>
    <n v="974"/>
    <n v="200"/>
    <n v="1158"/>
    <n v="99"/>
    <n v="2"/>
    <n v="198"/>
    <n v="1"/>
    <x v="2"/>
    <x v="9"/>
    <x v="0"/>
    <s v="red"/>
    <n v="98"/>
    <n v="52"/>
    <n v="5096"/>
    <n v="15"/>
    <n v="50335"/>
    <d v="2021-08-24T00:00:00"/>
    <d v="2021-09-07T00:00:00"/>
    <s v="Avril Rossiter"/>
    <s v="Genderfluid"/>
    <n v="34"/>
    <s v="254 Ali RidgeApt. 350"/>
    <n v="491"/>
    <s v="Kiehnburgh"/>
    <x v="2"/>
    <s v="Australia"/>
    <x v="0"/>
    <x v="2"/>
  </r>
  <r>
    <n v="975"/>
    <n v="200"/>
    <n v="964"/>
    <n v="97"/>
    <n v="2"/>
    <n v="194"/>
    <n v="1"/>
    <x v="2"/>
    <x v="27"/>
    <x v="4"/>
    <s v="green"/>
    <n v="119"/>
    <n v="67"/>
    <n v="7973"/>
    <n v="15"/>
    <n v="50335"/>
    <d v="2021-08-24T00:00:00"/>
    <d v="2021-09-07T00:00:00"/>
    <s v="Avril Rossiter"/>
    <s v="Genderfluid"/>
    <n v="34"/>
    <s v="254 Ali RidgeApt. 350"/>
    <n v="491"/>
    <s v="Kiehnburgh"/>
    <x v="2"/>
    <s v="Australia"/>
    <x v="0"/>
    <x v="2"/>
  </r>
  <r>
    <n v="976"/>
    <n v="200"/>
    <n v="135"/>
    <n v="92"/>
    <n v="2"/>
    <n v="184"/>
    <n v="1"/>
    <x v="0"/>
    <x v="22"/>
    <x v="3"/>
    <s v="violet"/>
    <n v="115"/>
    <n v="73"/>
    <n v="8395"/>
    <n v="15"/>
    <n v="50335"/>
    <d v="2021-08-24T00:00:00"/>
    <d v="2021-09-07T00:00:00"/>
    <s v="Avril Rossiter"/>
    <s v="Genderfluid"/>
    <n v="34"/>
    <s v="254 Ali RidgeApt. 350"/>
    <n v="491"/>
    <s v="Kiehnburgh"/>
    <x v="2"/>
    <s v="Australia"/>
    <x v="0"/>
    <x v="2"/>
  </r>
  <r>
    <n v="977"/>
    <n v="200"/>
    <n v="842"/>
    <n v="113"/>
    <n v="3"/>
    <n v="339"/>
    <n v="1"/>
    <x v="2"/>
    <x v="16"/>
    <x v="2"/>
    <s v="red"/>
    <n v="100"/>
    <n v="54"/>
    <n v="5400"/>
    <n v="15"/>
    <n v="50335"/>
    <d v="2021-08-24T00:00:00"/>
    <d v="2021-09-07T00:00:00"/>
    <s v="Avril Rossiter"/>
    <s v="Genderfluid"/>
    <n v="34"/>
    <s v="254 Ali RidgeApt. 350"/>
    <n v="491"/>
    <s v="Kiehnburgh"/>
    <x v="2"/>
    <s v="Australia"/>
    <x v="0"/>
    <x v="2"/>
  </r>
  <r>
    <n v="978"/>
    <n v="200"/>
    <n v="992"/>
    <n v="106"/>
    <n v="1"/>
    <n v="106"/>
    <n v="1"/>
    <x v="2"/>
    <x v="3"/>
    <x v="2"/>
    <s v="yellow"/>
    <n v="111"/>
    <n v="43"/>
    <n v="4773"/>
    <n v="15"/>
    <n v="50335"/>
    <d v="2021-08-24T00:00:00"/>
    <d v="2021-09-07T00:00:00"/>
    <s v="Avril Rossiter"/>
    <s v="Genderfluid"/>
    <n v="34"/>
    <s v="254 Ali RidgeApt. 350"/>
    <n v="491"/>
    <s v="Kiehnburgh"/>
    <x v="2"/>
    <s v="Australia"/>
    <x v="0"/>
    <x v="2"/>
  </r>
  <r>
    <n v="979"/>
    <n v="201"/>
    <n v="974"/>
    <n v="97"/>
    <n v="3"/>
    <n v="291"/>
    <n v="1"/>
    <x v="2"/>
    <x v="27"/>
    <x v="4"/>
    <s v="indigo"/>
    <n v="119"/>
    <n v="66"/>
    <n v="7854"/>
    <n v="325"/>
    <n v="56321"/>
    <d v="2021-05-26T00:00:00"/>
    <d v="2021-06-18T00:00:00"/>
    <s v="Robinetta Deners"/>
    <s v="Genderqueer"/>
    <n v="68"/>
    <s v="32 Chase JunctionSuite 463"/>
    <n v="8304"/>
    <s v="West Claudia"/>
    <x v="0"/>
    <s v="Australia"/>
    <x v="3"/>
    <x v="0"/>
  </r>
  <r>
    <n v="980"/>
    <n v="201"/>
    <n v="1085"/>
    <n v="115"/>
    <n v="2"/>
    <n v="230"/>
    <n v="1"/>
    <x v="2"/>
    <x v="6"/>
    <x v="3"/>
    <s v="red"/>
    <n v="99"/>
    <n v="75"/>
    <n v="7425"/>
    <n v="325"/>
    <n v="56321"/>
    <d v="2021-05-26T00:00:00"/>
    <d v="2021-06-18T00:00:00"/>
    <s v="Robinetta Deners"/>
    <s v="Genderqueer"/>
    <n v="68"/>
    <s v="32 Chase JunctionSuite 463"/>
    <n v="8304"/>
    <s v="West Claudia"/>
    <x v="0"/>
    <s v="Australia"/>
    <x v="3"/>
    <x v="0"/>
  </r>
  <r>
    <n v="981"/>
    <n v="201"/>
    <n v="451"/>
    <n v="107"/>
    <n v="2"/>
    <n v="214"/>
    <n v="1"/>
    <x v="1"/>
    <x v="22"/>
    <x v="1"/>
    <s v="violet"/>
    <n v="92"/>
    <n v="73"/>
    <n v="6716"/>
    <n v="325"/>
    <n v="56321"/>
    <d v="2021-05-26T00:00:00"/>
    <d v="2021-06-18T00:00:00"/>
    <s v="Robinetta Deners"/>
    <s v="Genderqueer"/>
    <n v="68"/>
    <s v="32 Chase JunctionSuite 463"/>
    <n v="8304"/>
    <s v="West Claudia"/>
    <x v="0"/>
    <s v="Australia"/>
    <x v="3"/>
    <x v="0"/>
  </r>
  <r>
    <n v="982"/>
    <n v="201"/>
    <n v="27"/>
    <n v="96"/>
    <n v="2"/>
    <n v="192"/>
    <n v="1"/>
    <x v="0"/>
    <x v="2"/>
    <x v="2"/>
    <s v="indigo"/>
    <n v="114"/>
    <n v="62"/>
    <n v="7068"/>
    <n v="325"/>
    <n v="56321"/>
    <d v="2021-05-26T00:00:00"/>
    <d v="2021-06-18T00:00:00"/>
    <s v="Robinetta Deners"/>
    <s v="Genderqueer"/>
    <n v="68"/>
    <s v="32 Chase JunctionSuite 463"/>
    <n v="8304"/>
    <s v="West Claudia"/>
    <x v="0"/>
    <s v="Australia"/>
    <x v="3"/>
    <x v="0"/>
  </r>
  <r>
    <n v="983"/>
    <n v="201"/>
    <n v="486"/>
    <n v="118"/>
    <n v="1"/>
    <n v="118"/>
    <n v="1"/>
    <x v="1"/>
    <x v="1"/>
    <x v="1"/>
    <s v="violet"/>
    <n v="110"/>
    <n v="46"/>
    <n v="5060"/>
    <n v="325"/>
    <n v="56321"/>
    <d v="2021-05-26T00:00:00"/>
    <d v="2021-06-18T00:00:00"/>
    <s v="Robinetta Deners"/>
    <s v="Genderqueer"/>
    <n v="68"/>
    <s v="32 Chase JunctionSuite 463"/>
    <n v="8304"/>
    <s v="West Claudia"/>
    <x v="0"/>
    <s v="Australia"/>
    <x v="3"/>
    <x v="0"/>
  </r>
  <r>
    <n v="984"/>
    <n v="202"/>
    <n v="104"/>
    <n v="118"/>
    <n v="3"/>
    <n v="354"/>
    <n v="1"/>
    <x v="0"/>
    <x v="24"/>
    <x v="4"/>
    <s v="violet"/>
    <n v="96"/>
    <n v="43"/>
    <n v="4128"/>
    <n v="129"/>
    <n v="49559"/>
    <d v="2021-04-15T00:00:00"/>
    <d v="2021-04-22T00:00:00"/>
    <s v="Beatrisa Winterscale"/>
    <s v="Non-binary"/>
    <n v="68"/>
    <s v="74 Ryan CircleSuite 426"/>
    <n v="1790"/>
    <s v="Port Harrychester"/>
    <x v="2"/>
    <s v="Australia"/>
    <x v="6"/>
    <x v="1"/>
  </r>
  <r>
    <n v="985"/>
    <n v="202"/>
    <n v="182"/>
    <n v="98"/>
    <n v="3"/>
    <n v="294"/>
    <n v="1"/>
    <x v="0"/>
    <x v="18"/>
    <x v="2"/>
    <s v="orange"/>
    <n v="112"/>
    <n v="65"/>
    <n v="7280"/>
    <n v="129"/>
    <n v="49559"/>
    <d v="2021-04-15T00:00:00"/>
    <d v="2021-04-22T00:00:00"/>
    <s v="Beatrisa Winterscale"/>
    <s v="Non-binary"/>
    <n v="68"/>
    <s v="74 Ryan CircleSuite 426"/>
    <n v="1790"/>
    <s v="Port Harrychester"/>
    <x v="2"/>
    <s v="Australia"/>
    <x v="6"/>
    <x v="1"/>
  </r>
  <r>
    <n v="986"/>
    <n v="202"/>
    <n v="1177"/>
    <n v="99"/>
    <n v="1"/>
    <n v="99"/>
    <n v="1"/>
    <x v="2"/>
    <x v="9"/>
    <x v="2"/>
    <s v="blue"/>
    <n v="98"/>
    <n v="52"/>
    <n v="5096"/>
    <n v="129"/>
    <n v="49559"/>
    <d v="2021-04-15T00:00:00"/>
    <d v="2021-04-22T00:00:00"/>
    <s v="Beatrisa Winterscale"/>
    <s v="Non-binary"/>
    <n v="68"/>
    <s v="74 Ryan CircleSuite 426"/>
    <n v="1790"/>
    <s v="Port Harrychester"/>
    <x v="2"/>
    <s v="Australia"/>
    <x v="6"/>
    <x v="1"/>
  </r>
  <r>
    <n v="987"/>
    <n v="202"/>
    <n v="174"/>
    <n v="91"/>
    <n v="3"/>
    <n v="273"/>
    <n v="1"/>
    <x v="0"/>
    <x v="8"/>
    <x v="4"/>
    <s v="violet"/>
    <n v="116"/>
    <n v="73"/>
    <n v="8468"/>
    <n v="129"/>
    <n v="49559"/>
    <d v="2021-04-15T00:00:00"/>
    <d v="2021-04-22T00:00:00"/>
    <s v="Beatrisa Winterscale"/>
    <s v="Non-binary"/>
    <n v="68"/>
    <s v="74 Ryan CircleSuite 426"/>
    <n v="1790"/>
    <s v="Port Harrychester"/>
    <x v="2"/>
    <s v="Australia"/>
    <x v="6"/>
    <x v="1"/>
  </r>
  <r>
    <n v="988"/>
    <n v="202"/>
    <n v="224"/>
    <n v="106"/>
    <n v="1"/>
    <n v="106"/>
    <n v="1"/>
    <x v="0"/>
    <x v="0"/>
    <x v="4"/>
    <s v="yellow"/>
    <n v="105"/>
    <n v="53"/>
    <n v="5565"/>
    <n v="129"/>
    <n v="49559"/>
    <d v="2021-04-15T00:00:00"/>
    <d v="2021-04-22T00:00:00"/>
    <s v="Beatrisa Winterscale"/>
    <s v="Non-binary"/>
    <n v="68"/>
    <s v="74 Ryan CircleSuite 426"/>
    <n v="1790"/>
    <s v="Port Harrychester"/>
    <x v="2"/>
    <s v="Australia"/>
    <x v="6"/>
    <x v="1"/>
  </r>
  <r>
    <n v="989"/>
    <n v="202"/>
    <n v="860"/>
    <n v="113"/>
    <n v="1"/>
    <n v="113"/>
    <n v="1"/>
    <x v="2"/>
    <x v="16"/>
    <x v="3"/>
    <s v="blue"/>
    <n v="100"/>
    <n v="69"/>
    <n v="6900"/>
    <n v="129"/>
    <n v="49559"/>
    <d v="2021-04-15T00:00:00"/>
    <d v="2021-04-22T00:00:00"/>
    <s v="Beatrisa Winterscale"/>
    <s v="Non-binary"/>
    <n v="68"/>
    <s v="74 Ryan CircleSuite 426"/>
    <n v="1790"/>
    <s v="Port Harrychester"/>
    <x v="2"/>
    <s v="Australia"/>
    <x v="6"/>
    <x v="1"/>
  </r>
  <r>
    <n v="990"/>
    <n v="203"/>
    <n v="574"/>
    <n v="100"/>
    <n v="1"/>
    <n v="100"/>
    <n v="1"/>
    <x v="1"/>
    <x v="29"/>
    <x v="4"/>
    <s v="yellow"/>
    <n v="90"/>
    <n v="50"/>
    <n v="4500"/>
    <n v="369"/>
    <n v="40129"/>
    <d v="2021-06-21T00:00:00"/>
    <d v="2021-07-11T00:00:00"/>
    <s v="Ephrem Hambers"/>
    <s v="Female"/>
    <n v="46"/>
    <s v="6502 Abbey ParadeSuite 954"/>
    <n v="5569"/>
    <s v="New Stellastad"/>
    <x v="7"/>
    <s v="Australia"/>
    <x v="7"/>
    <x v="2"/>
  </r>
  <r>
    <n v="991"/>
    <n v="203"/>
    <n v="1058"/>
    <n v="93"/>
    <n v="2"/>
    <n v="186"/>
    <n v="1"/>
    <x v="2"/>
    <x v="20"/>
    <x v="0"/>
    <s v="orange"/>
    <n v="94"/>
    <n v="49"/>
    <n v="4606"/>
    <n v="369"/>
    <n v="40129"/>
    <d v="2021-06-21T00:00:00"/>
    <d v="2021-07-11T00:00:00"/>
    <s v="Ephrem Hambers"/>
    <s v="Female"/>
    <n v="46"/>
    <s v="6502 Abbey ParadeSuite 954"/>
    <n v="5569"/>
    <s v="New Stellastad"/>
    <x v="7"/>
    <s v="Australia"/>
    <x v="7"/>
    <x v="2"/>
  </r>
  <r>
    <n v="992"/>
    <n v="203"/>
    <n v="1170"/>
    <n v="99"/>
    <n v="2"/>
    <n v="198"/>
    <n v="1"/>
    <x v="2"/>
    <x v="9"/>
    <x v="3"/>
    <s v="green"/>
    <n v="98"/>
    <n v="42"/>
    <n v="4116"/>
    <n v="369"/>
    <n v="40129"/>
    <d v="2021-06-21T00:00:00"/>
    <d v="2021-07-11T00:00:00"/>
    <s v="Ephrem Hambers"/>
    <s v="Female"/>
    <n v="46"/>
    <s v="6502 Abbey ParadeSuite 954"/>
    <n v="5569"/>
    <s v="New Stellastad"/>
    <x v="7"/>
    <s v="Australia"/>
    <x v="7"/>
    <x v="2"/>
  </r>
  <r>
    <n v="993"/>
    <n v="203"/>
    <n v="1229"/>
    <n v="112"/>
    <n v="1"/>
    <n v="112"/>
    <n v="1"/>
    <x v="2"/>
    <x v="25"/>
    <x v="4"/>
    <s v="red"/>
    <n v="91"/>
    <n v="45"/>
    <n v="4095"/>
    <n v="369"/>
    <n v="40129"/>
    <d v="2021-06-21T00:00:00"/>
    <d v="2021-07-11T00:00:00"/>
    <s v="Ephrem Hambers"/>
    <s v="Female"/>
    <n v="46"/>
    <s v="6502 Abbey ParadeSuite 954"/>
    <n v="5569"/>
    <s v="New Stellastad"/>
    <x v="7"/>
    <s v="Australia"/>
    <x v="7"/>
    <x v="2"/>
  </r>
  <r>
    <n v="994"/>
    <n v="203"/>
    <n v="1104"/>
    <n v="115"/>
    <n v="3"/>
    <n v="345"/>
    <n v="1"/>
    <x v="2"/>
    <x v="6"/>
    <x v="4"/>
    <s v="green"/>
    <n v="99"/>
    <n v="49"/>
    <n v="4851"/>
    <n v="369"/>
    <n v="40129"/>
    <d v="2021-06-21T00:00:00"/>
    <d v="2021-07-11T00:00:00"/>
    <s v="Ephrem Hambers"/>
    <s v="Female"/>
    <n v="46"/>
    <s v="6502 Abbey ParadeSuite 954"/>
    <n v="5569"/>
    <s v="New Stellastad"/>
    <x v="7"/>
    <s v="Australia"/>
    <x v="7"/>
    <x v="2"/>
  </r>
  <r>
    <n v="995"/>
    <n v="204"/>
    <n v="879"/>
    <n v="94"/>
    <n v="1"/>
    <n v="94"/>
    <n v="1"/>
    <x v="2"/>
    <x v="23"/>
    <x v="4"/>
    <s v="red"/>
    <n v="113"/>
    <n v="80"/>
    <n v="9040"/>
    <n v="568"/>
    <n v="35005"/>
    <d v="2021-09-30T00:00:00"/>
    <d v="2021-10-10T00:00:00"/>
    <s v="Gallard Mangan"/>
    <s v="Bigender"/>
    <n v="64"/>
    <s v="24 Jake MeadowApt. 433"/>
    <n v="9416"/>
    <s v="Chloeville"/>
    <x v="1"/>
    <s v="Australia"/>
    <x v="5"/>
    <x v="1"/>
  </r>
  <r>
    <n v="996"/>
    <n v="204"/>
    <n v="325"/>
    <n v="109"/>
    <n v="2"/>
    <n v="218"/>
    <n v="1"/>
    <x v="0"/>
    <x v="21"/>
    <x v="3"/>
    <s v="yellow"/>
    <n v="108"/>
    <n v="45"/>
    <n v="4860"/>
    <n v="568"/>
    <n v="35005"/>
    <d v="2021-09-30T00:00:00"/>
    <d v="2021-10-10T00:00:00"/>
    <s v="Gallard Mangan"/>
    <s v="Bigender"/>
    <n v="64"/>
    <s v="24 Jake MeadowApt. 433"/>
    <n v="9416"/>
    <s v="Chloeville"/>
    <x v="1"/>
    <s v="Australia"/>
    <x v="5"/>
    <x v="1"/>
  </r>
  <r>
    <n v="997"/>
    <n v="204"/>
    <n v="649"/>
    <n v="93"/>
    <n v="1"/>
    <n v="93"/>
    <n v="1"/>
    <x v="1"/>
    <x v="14"/>
    <x v="4"/>
    <s v="green"/>
    <n v="115"/>
    <n v="48"/>
    <n v="5520"/>
    <n v="568"/>
    <n v="35005"/>
    <d v="2021-09-30T00:00:00"/>
    <d v="2021-10-10T00:00:00"/>
    <s v="Gallard Mangan"/>
    <s v="Bigender"/>
    <n v="64"/>
    <s v="24 Jake MeadowApt. 433"/>
    <n v="9416"/>
    <s v="Chloeville"/>
    <x v="1"/>
    <s v="Australia"/>
    <x v="5"/>
    <x v="1"/>
  </r>
  <r>
    <n v="998"/>
    <n v="204"/>
    <n v="484"/>
    <n v="118"/>
    <n v="2"/>
    <n v="236"/>
    <n v="1"/>
    <x v="1"/>
    <x v="1"/>
    <x v="4"/>
    <s v="indigo"/>
    <n v="110"/>
    <n v="60"/>
    <n v="6600"/>
    <n v="568"/>
    <n v="35005"/>
    <d v="2021-09-30T00:00:00"/>
    <d v="2021-10-10T00:00:00"/>
    <s v="Gallard Mangan"/>
    <s v="Bigender"/>
    <n v="64"/>
    <s v="24 Jake MeadowApt. 433"/>
    <n v="9416"/>
    <s v="Chloeville"/>
    <x v="1"/>
    <s v="Australia"/>
    <x v="5"/>
    <x v="1"/>
  </r>
  <r>
    <n v="999"/>
    <n v="205"/>
    <n v="502"/>
    <n v="102"/>
    <n v="2"/>
    <n v="204"/>
    <n v="1"/>
    <x v="1"/>
    <x v="31"/>
    <x v="2"/>
    <s v="yellow"/>
    <n v="109"/>
    <n v="52"/>
    <n v="5668"/>
    <n v="267"/>
    <n v="23779"/>
    <d v="2021-02-03T00:00:00"/>
    <d v="2021-02-04T00:00:00"/>
    <s v="Lionel Mansel"/>
    <s v="Bigender"/>
    <n v="45"/>
    <s v="03 Spencer MewsSuite 726"/>
    <n v="938"/>
    <s v="Lukefurt"/>
    <x v="2"/>
    <s v="Australia"/>
    <x v="1"/>
    <x v="1"/>
  </r>
  <r>
    <n v="1000"/>
    <n v="205"/>
    <n v="506"/>
    <n v="102"/>
    <n v="2"/>
    <n v="204"/>
    <n v="1"/>
    <x v="1"/>
    <x v="31"/>
    <x v="1"/>
    <s v="green"/>
    <n v="109"/>
    <n v="65"/>
    <n v="7085"/>
    <n v="267"/>
    <n v="23779"/>
    <d v="2021-02-03T00:00:00"/>
    <d v="2021-02-04T00:00:00"/>
    <s v="Lionel Mansel"/>
    <s v="Bigender"/>
    <n v="45"/>
    <s v="03 Spencer MewsSuite 726"/>
    <n v="938"/>
    <s v="Lukefurt"/>
    <x v="2"/>
    <s v="Australia"/>
    <x v="1"/>
    <x v="1"/>
  </r>
  <r>
    <n v="1001"/>
    <n v="205"/>
    <n v="230"/>
    <n v="106"/>
    <n v="1"/>
    <n v="106"/>
    <n v="1"/>
    <x v="0"/>
    <x v="0"/>
    <x v="3"/>
    <s v="blue"/>
    <n v="105"/>
    <n v="76"/>
    <n v="7980"/>
    <n v="267"/>
    <n v="23779"/>
    <d v="2021-02-03T00:00:00"/>
    <d v="2021-02-04T00:00:00"/>
    <s v="Lionel Mansel"/>
    <s v="Bigender"/>
    <n v="45"/>
    <s v="03 Spencer MewsSuite 726"/>
    <n v="938"/>
    <s v="Lukefurt"/>
    <x v="2"/>
    <s v="Australia"/>
    <x v="1"/>
    <x v="1"/>
  </r>
  <r>
    <n v="1002"/>
    <n v="206"/>
    <n v="249"/>
    <n v="95"/>
    <n v="1"/>
    <n v="95"/>
    <n v="1"/>
    <x v="0"/>
    <x v="17"/>
    <x v="4"/>
    <s v="red"/>
    <n v="117"/>
    <n v="76"/>
    <n v="8892"/>
    <n v="654"/>
    <n v="24189"/>
    <d v="2021-06-01T00:00:00"/>
    <d v="2021-06-16T00:00:00"/>
    <s v="Gareth Bindon"/>
    <s v="Female"/>
    <n v="42"/>
    <s v="8557 Bogan AvenueSuite 811"/>
    <n v="5244"/>
    <s v="West Sebastianfort"/>
    <x v="6"/>
    <s v="Australia"/>
    <x v="7"/>
    <x v="2"/>
  </r>
  <r>
    <n v="1003"/>
    <n v="206"/>
    <n v="66"/>
    <n v="104"/>
    <n v="3"/>
    <n v="312"/>
    <n v="1"/>
    <x v="0"/>
    <x v="10"/>
    <x v="1"/>
    <s v="violet"/>
    <n v="119"/>
    <n v="69"/>
    <n v="8211"/>
    <n v="654"/>
    <n v="24189"/>
    <d v="2021-06-01T00:00:00"/>
    <d v="2021-06-16T00:00:00"/>
    <s v="Gareth Bindon"/>
    <s v="Female"/>
    <n v="42"/>
    <s v="8557 Bogan AvenueSuite 811"/>
    <n v="5244"/>
    <s v="West Sebastianfort"/>
    <x v="6"/>
    <s v="Australia"/>
    <x v="7"/>
    <x v="2"/>
  </r>
  <r>
    <n v="1004"/>
    <n v="206"/>
    <n v="340"/>
    <n v="109"/>
    <n v="2"/>
    <n v="218"/>
    <n v="1"/>
    <x v="0"/>
    <x v="21"/>
    <x v="3"/>
    <s v="indigo"/>
    <n v="108"/>
    <n v="80"/>
    <n v="8640"/>
    <n v="654"/>
    <n v="24189"/>
    <d v="2021-06-01T00:00:00"/>
    <d v="2021-06-16T00:00:00"/>
    <s v="Gareth Bindon"/>
    <s v="Female"/>
    <n v="42"/>
    <s v="8557 Bogan AvenueSuite 811"/>
    <n v="5244"/>
    <s v="West Sebastianfort"/>
    <x v="6"/>
    <s v="Australia"/>
    <x v="7"/>
    <x v="2"/>
  </r>
  <r>
    <n v="1005"/>
    <n v="206"/>
    <n v="541"/>
    <n v="98"/>
    <n v="2"/>
    <n v="196"/>
    <n v="1"/>
    <x v="1"/>
    <x v="33"/>
    <x v="1"/>
    <s v="green"/>
    <n v="113"/>
    <n v="77"/>
    <n v="8701"/>
    <n v="654"/>
    <n v="24189"/>
    <d v="2021-06-01T00:00:00"/>
    <d v="2021-06-16T00:00:00"/>
    <s v="Gareth Bindon"/>
    <s v="Female"/>
    <n v="42"/>
    <s v="8557 Bogan AvenueSuite 811"/>
    <n v="5244"/>
    <s v="West Sebastianfort"/>
    <x v="6"/>
    <s v="Australia"/>
    <x v="7"/>
    <x v="2"/>
  </r>
  <r>
    <n v="1006"/>
    <n v="206"/>
    <n v="912"/>
    <n v="96"/>
    <n v="1"/>
    <n v="96"/>
    <n v="1"/>
    <x v="2"/>
    <x v="5"/>
    <x v="2"/>
    <s v="red"/>
    <n v="104"/>
    <n v="70"/>
    <n v="7280"/>
    <n v="654"/>
    <n v="24189"/>
    <d v="2021-06-01T00:00:00"/>
    <d v="2021-06-16T00:00:00"/>
    <s v="Gareth Bindon"/>
    <s v="Female"/>
    <n v="42"/>
    <s v="8557 Bogan AvenueSuite 811"/>
    <n v="5244"/>
    <s v="West Sebastianfort"/>
    <x v="6"/>
    <s v="Australia"/>
    <x v="7"/>
    <x v="2"/>
  </r>
  <r>
    <n v="1007"/>
    <n v="206"/>
    <n v="553"/>
    <n v="98"/>
    <n v="3"/>
    <n v="294"/>
    <n v="1"/>
    <x v="1"/>
    <x v="33"/>
    <x v="0"/>
    <s v="indigo"/>
    <n v="113"/>
    <n v="79"/>
    <n v="8927"/>
    <n v="654"/>
    <n v="24189"/>
    <d v="2021-06-01T00:00:00"/>
    <d v="2021-06-16T00:00:00"/>
    <s v="Gareth Bindon"/>
    <s v="Female"/>
    <n v="42"/>
    <s v="8557 Bogan AvenueSuite 811"/>
    <n v="5244"/>
    <s v="West Sebastianfort"/>
    <x v="6"/>
    <s v="Australia"/>
    <x v="7"/>
    <x v="2"/>
  </r>
  <r>
    <n v="1008"/>
    <n v="207"/>
    <n v="403"/>
    <n v="119"/>
    <n v="1"/>
    <n v="119"/>
    <n v="1"/>
    <x v="0"/>
    <x v="32"/>
    <x v="0"/>
    <s v="green"/>
    <n v="113"/>
    <n v="54"/>
    <n v="6102"/>
    <n v="644"/>
    <n v="57755"/>
    <d v="2021-09-25T00:00:00"/>
    <d v="2021-09-28T00:00:00"/>
    <s v="Ashlie Godwyn"/>
    <s v="Polygender"/>
    <n v="46"/>
    <s v="2872 Samantha ParkwaySuite 016"/>
    <n v="2620"/>
    <s v="Baileyberg"/>
    <x v="2"/>
    <s v="Australia"/>
    <x v="5"/>
    <x v="1"/>
  </r>
  <r>
    <n v="1009"/>
    <n v="207"/>
    <n v="327"/>
    <n v="109"/>
    <n v="3"/>
    <n v="327"/>
    <n v="1"/>
    <x v="0"/>
    <x v="21"/>
    <x v="2"/>
    <s v="yellow"/>
    <n v="108"/>
    <n v="58"/>
    <n v="6264"/>
    <n v="644"/>
    <n v="57755"/>
    <d v="2021-09-25T00:00:00"/>
    <d v="2021-09-28T00:00:00"/>
    <s v="Ashlie Godwyn"/>
    <s v="Polygender"/>
    <n v="46"/>
    <s v="2872 Samantha ParkwaySuite 016"/>
    <n v="2620"/>
    <s v="Baileyberg"/>
    <x v="2"/>
    <s v="Australia"/>
    <x v="5"/>
    <x v="1"/>
  </r>
  <r>
    <n v="1010"/>
    <n v="207"/>
    <n v="1017"/>
    <n v="90"/>
    <n v="1"/>
    <n v="90"/>
    <n v="1"/>
    <x v="2"/>
    <x v="11"/>
    <x v="2"/>
    <s v="red"/>
    <n v="95"/>
    <n v="56"/>
    <n v="5320"/>
    <n v="644"/>
    <n v="57755"/>
    <d v="2021-09-25T00:00:00"/>
    <d v="2021-09-28T00:00:00"/>
    <s v="Ashlie Godwyn"/>
    <s v="Polygender"/>
    <n v="46"/>
    <s v="2872 Samantha ParkwaySuite 016"/>
    <n v="2620"/>
    <s v="Baileyberg"/>
    <x v="2"/>
    <s v="Australia"/>
    <x v="5"/>
    <x v="1"/>
  </r>
  <r>
    <n v="1011"/>
    <n v="207"/>
    <n v="839"/>
    <n v="117"/>
    <n v="2"/>
    <n v="234"/>
    <n v="1"/>
    <x v="1"/>
    <x v="13"/>
    <x v="4"/>
    <s v="violet"/>
    <n v="95"/>
    <n v="70"/>
    <n v="6650"/>
    <n v="644"/>
    <n v="57755"/>
    <d v="2021-09-25T00:00:00"/>
    <d v="2021-09-28T00:00:00"/>
    <s v="Ashlie Godwyn"/>
    <s v="Polygender"/>
    <n v="46"/>
    <s v="2872 Samantha ParkwaySuite 016"/>
    <n v="2620"/>
    <s v="Baileyberg"/>
    <x v="2"/>
    <s v="Australia"/>
    <x v="5"/>
    <x v="1"/>
  </r>
  <r>
    <n v="1012"/>
    <n v="208"/>
    <n v="501"/>
    <n v="102"/>
    <n v="2"/>
    <n v="204"/>
    <n v="1"/>
    <x v="1"/>
    <x v="31"/>
    <x v="1"/>
    <s v="yellow"/>
    <n v="109"/>
    <n v="66"/>
    <n v="7194"/>
    <n v="28"/>
    <n v="39533"/>
    <d v="2021-10-10T00:00:00"/>
    <d v="2021-10-15T00:00:00"/>
    <s v="Hadley Baddam"/>
    <s v="Non-binary"/>
    <n v="79"/>
    <s v="360 Heller DriveApt. 052"/>
    <n v="5820"/>
    <s v="West Noah"/>
    <x v="3"/>
    <s v="Australia"/>
    <x v="2"/>
    <x v="1"/>
  </r>
  <r>
    <n v="1013"/>
    <n v="208"/>
    <n v="231"/>
    <n v="106"/>
    <n v="2"/>
    <n v="212"/>
    <n v="1"/>
    <x v="0"/>
    <x v="0"/>
    <x v="1"/>
    <s v="blue"/>
    <n v="105"/>
    <n v="61"/>
    <n v="6405"/>
    <n v="28"/>
    <n v="39533"/>
    <d v="2021-10-10T00:00:00"/>
    <d v="2021-10-15T00:00:00"/>
    <s v="Hadley Baddam"/>
    <s v="Non-binary"/>
    <n v="79"/>
    <s v="360 Heller DriveApt. 052"/>
    <n v="5820"/>
    <s v="West Noah"/>
    <x v="3"/>
    <s v="Australia"/>
    <x v="2"/>
    <x v="1"/>
  </r>
  <r>
    <n v="1014"/>
    <n v="208"/>
    <n v="895"/>
    <n v="94"/>
    <n v="1"/>
    <n v="94"/>
    <n v="1"/>
    <x v="2"/>
    <x v="23"/>
    <x v="3"/>
    <s v="blue"/>
    <n v="113"/>
    <n v="60"/>
    <n v="6780"/>
    <n v="28"/>
    <n v="39533"/>
    <d v="2021-10-10T00:00:00"/>
    <d v="2021-10-15T00:00:00"/>
    <s v="Hadley Baddam"/>
    <s v="Non-binary"/>
    <n v="79"/>
    <s v="360 Heller DriveApt. 052"/>
    <n v="5820"/>
    <s v="West Noah"/>
    <x v="3"/>
    <s v="Australia"/>
    <x v="2"/>
    <x v="1"/>
  </r>
  <r>
    <n v="1015"/>
    <n v="208"/>
    <n v="744"/>
    <n v="109"/>
    <n v="1"/>
    <n v="109"/>
    <n v="1"/>
    <x v="1"/>
    <x v="12"/>
    <x v="4"/>
    <s v="orange"/>
    <n v="102"/>
    <n v="69"/>
    <n v="7038"/>
    <n v="28"/>
    <n v="39533"/>
    <d v="2021-10-10T00:00:00"/>
    <d v="2021-10-15T00:00:00"/>
    <s v="Hadley Baddam"/>
    <s v="Non-binary"/>
    <n v="79"/>
    <s v="360 Heller DriveApt. 052"/>
    <n v="5820"/>
    <s v="West Noah"/>
    <x v="3"/>
    <s v="Australia"/>
    <x v="2"/>
    <x v="1"/>
  </r>
  <r>
    <n v="1016"/>
    <n v="208"/>
    <n v="1006"/>
    <n v="106"/>
    <n v="1"/>
    <n v="106"/>
    <n v="1"/>
    <x v="2"/>
    <x v="3"/>
    <x v="1"/>
    <s v="indigo"/>
    <n v="111"/>
    <n v="45"/>
    <n v="4995"/>
    <n v="28"/>
    <n v="39533"/>
    <d v="2021-10-10T00:00:00"/>
    <d v="2021-10-15T00:00:00"/>
    <s v="Hadley Baddam"/>
    <s v="Non-binary"/>
    <n v="79"/>
    <s v="360 Heller DriveApt. 052"/>
    <n v="5820"/>
    <s v="West Noah"/>
    <x v="3"/>
    <s v="Australia"/>
    <x v="2"/>
    <x v="1"/>
  </r>
  <r>
    <n v="1017"/>
    <n v="208"/>
    <n v="486"/>
    <n v="118"/>
    <n v="3"/>
    <n v="354"/>
    <n v="1"/>
    <x v="1"/>
    <x v="1"/>
    <x v="1"/>
    <s v="violet"/>
    <n v="110"/>
    <n v="46"/>
    <n v="5060"/>
    <n v="28"/>
    <n v="39533"/>
    <d v="2021-10-10T00:00:00"/>
    <d v="2021-10-15T00:00:00"/>
    <s v="Hadley Baddam"/>
    <s v="Non-binary"/>
    <n v="79"/>
    <s v="360 Heller DriveApt. 052"/>
    <n v="5820"/>
    <s v="West Noah"/>
    <x v="3"/>
    <s v="Australia"/>
    <x v="2"/>
    <x v="1"/>
  </r>
  <r>
    <n v="1018"/>
    <n v="209"/>
    <n v="837"/>
    <n v="117"/>
    <n v="1"/>
    <n v="117"/>
    <n v="1"/>
    <x v="1"/>
    <x v="13"/>
    <x v="2"/>
    <s v="violet"/>
    <n v="95"/>
    <n v="74"/>
    <n v="7030"/>
    <n v="292"/>
    <n v="36341"/>
    <d v="2021-05-08T00:00:00"/>
    <d v="2021-05-20T00:00:00"/>
    <s v="Aldin Moline"/>
    <s v="Male"/>
    <n v="25"/>
    <s v="7210 Farrell HillApt. 735"/>
    <n v="6426"/>
    <s v="West Aidenview"/>
    <x v="6"/>
    <s v="Australia"/>
    <x v="3"/>
    <x v="2"/>
  </r>
  <r>
    <n v="1019"/>
    <n v="209"/>
    <n v="428"/>
    <n v="107"/>
    <n v="2"/>
    <n v="214"/>
    <n v="1"/>
    <x v="1"/>
    <x v="22"/>
    <x v="0"/>
    <s v="orange"/>
    <n v="92"/>
    <n v="73"/>
    <n v="6716"/>
    <n v="292"/>
    <n v="36341"/>
    <d v="2021-05-08T00:00:00"/>
    <d v="2021-05-20T00:00:00"/>
    <s v="Aldin Moline"/>
    <s v="Male"/>
    <n v="25"/>
    <s v="7210 Farrell HillApt. 735"/>
    <n v="6426"/>
    <s v="West Aidenview"/>
    <x v="6"/>
    <s v="Australia"/>
    <x v="3"/>
    <x v="2"/>
  </r>
  <r>
    <n v="1020"/>
    <n v="209"/>
    <n v="1220"/>
    <n v="105"/>
    <n v="1"/>
    <n v="105"/>
    <n v="1"/>
    <x v="2"/>
    <x v="7"/>
    <x v="3"/>
    <s v="violet"/>
    <n v="90"/>
    <n v="58"/>
    <n v="5220"/>
    <n v="292"/>
    <n v="36341"/>
    <d v="2021-05-08T00:00:00"/>
    <d v="2021-05-20T00:00:00"/>
    <s v="Aldin Moline"/>
    <s v="Male"/>
    <n v="25"/>
    <s v="7210 Farrell HillApt. 735"/>
    <n v="6426"/>
    <s v="West Aidenview"/>
    <x v="6"/>
    <s v="Australia"/>
    <x v="3"/>
    <x v="2"/>
  </r>
  <r>
    <n v="1021"/>
    <n v="209"/>
    <n v="29"/>
    <n v="96"/>
    <n v="2"/>
    <n v="192"/>
    <n v="1"/>
    <x v="0"/>
    <x v="2"/>
    <x v="4"/>
    <s v="indigo"/>
    <n v="114"/>
    <n v="55"/>
    <n v="6270"/>
    <n v="292"/>
    <n v="36341"/>
    <d v="2021-05-08T00:00:00"/>
    <d v="2021-05-20T00:00:00"/>
    <s v="Aldin Moline"/>
    <s v="Male"/>
    <n v="25"/>
    <s v="7210 Farrell HillApt. 735"/>
    <n v="6426"/>
    <s v="West Aidenview"/>
    <x v="6"/>
    <s v="Australia"/>
    <x v="3"/>
    <x v="2"/>
  </r>
  <r>
    <n v="1022"/>
    <n v="210"/>
    <n v="412"/>
    <n v="119"/>
    <n v="3"/>
    <n v="357"/>
    <n v="1"/>
    <x v="0"/>
    <x v="32"/>
    <x v="2"/>
    <s v="indigo"/>
    <n v="113"/>
    <n v="65"/>
    <n v="7345"/>
    <n v="723"/>
    <n v="21903"/>
    <d v="2021-07-22T00:00:00"/>
    <d v="2021-08-18T00:00:00"/>
    <s v="Drusi Eagell"/>
    <s v="Polygender"/>
    <n v="34"/>
    <s v="5419 Alyssa AvenueSuite 084"/>
    <n v="9567"/>
    <s v="Lake Mitchellbury"/>
    <x v="7"/>
    <s v="Australia"/>
    <x v="8"/>
    <x v="0"/>
  </r>
  <r>
    <n v="1023"/>
    <n v="210"/>
    <n v="546"/>
    <n v="98"/>
    <n v="3"/>
    <n v="294"/>
    <n v="1"/>
    <x v="1"/>
    <x v="33"/>
    <x v="1"/>
    <s v="blue"/>
    <n v="113"/>
    <n v="75"/>
    <n v="8475"/>
    <n v="723"/>
    <n v="21903"/>
    <d v="2021-07-22T00:00:00"/>
    <d v="2021-08-18T00:00:00"/>
    <s v="Drusi Eagell"/>
    <s v="Polygender"/>
    <n v="34"/>
    <s v="5419 Alyssa AvenueSuite 084"/>
    <n v="9567"/>
    <s v="Lake Mitchellbury"/>
    <x v="7"/>
    <s v="Australia"/>
    <x v="8"/>
    <x v="0"/>
  </r>
  <r>
    <n v="1024"/>
    <n v="211"/>
    <n v="1253"/>
    <n v="112"/>
    <n v="2"/>
    <n v="224"/>
    <n v="1"/>
    <x v="2"/>
    <x v="25"/>
    <x v="0"/>
    <s v="indigo"/>
    <n v="91"/>
    <n v="50"/>
    <n v="4550"/>
    <n v="515"/>
    <n v="37122"/>
    <d v="2021-05-09T00:00:00"/>
    <d v="2021-05-17T00:00:00"/>
    <s v="Joannes Pandie"/>
    <s v="Female"/>
    <n v="52"/>
    <s v="5778 Chloe CourtApt. 365"/>
    <n v="830"/>
    <s v="Huelhaven"/>
    <x v="7"/>
    <s v="Australia"/>
    <x v="3"/>
    <x v="1"/>
  </r>
  <r>
    <n v="1025"/>
    <n v="211"/>
    <n v="430"/>
    <n v="107"/>
    <n v="2"/>
    <n v="214"/>
    <n v="1"/>
    <x v="1"/>
    <x v="22"/>
    <x v="3"/>
    <s v="yellow"/>
    <n v="92"/>
    <n v="52"/>
    <n v="4784"/>
    <n v="515"/>
    <n v="37122"/>
    <d v="2021-05-09T00:00:00"/>
    <d v="2021-05-17T00:00:00"/>
    <s v="Joannes Pandie"/>
    <s v="Female"/>
    <n v="52"/>
    <s v="5778 Chloe CourtApt. 365"/>
    <n v="830"/>
    <s v="Huelhaven"/>
    <x v="7"/>
    <s v="Australia"/>
    <x v="3"/>
    <x v="1"/>
  </r>
  <r>
    <n v="1026"/>
    <n v="211"/>
    <n v="152"/>
    <n v="91"/>
    <n v="3"/>
    <n v="273"/>
    <n v="1"/>
    <x v="0"/>
    <x v="8"/>
    <x v="2"/>
    <s v="yellow"/>
    <n v="116"/>
    <n v="59"/>
    <n v="6844"/>
    <n v="515"/>
    <n v="37122"/>
    <d v="2021-05-09T00:00:00"/>
    <d v="2021-05-17T00:00:00"/>
    <s v="Joannes Pandie"/>
    <s v="Female"/>
    <n v="52"/>
    <s v="5778 Chloe CourtApt. 365"/>
    <n v="830"/>
    <s v="Huelhaven"/>
    <x v="7"/>
    <s v="Australia"/>
    <x v="3"/>
    <x v="1"/>
  </r>
  <r>
    <n v="1027"/>
    <n v="211"/>
    <n v="519"/>
    <n v="102"/>
    <n v="1"/>
    <n v="102"/>
    <n v="1"/>
    <x v="1"/>
    <x v="31"/>
    <x v="4"/>
    <s v="indigo"/>
    <n v="109"/>
    <n v="60"/>
    <n v="6540"/>
    <n v="515"/>
    <n v="37122"/>
    <d v="2021-05-09T00:00:00"/>
    <d v="2021-05-17T00:00:00"/>
    <s v="Joannes Pandie"/>
    <s v="Female"/>
    <n v="52"/>
    <s v="5778 Chloe CourtApt. 365"/>
    <n v="830"/>
    <s v="Huelhaven"/>
    <x v="7"/>
    <s v="Australia"/>
    <x v="3"/>
    <x v="1"/>
  </r>
  <r>
    <n v="1028"/>
    <n v="211"/>
    <n v="573"/>
    <n v="100"/>
    <n v="3"/>
    <n v="300"/>
    <n v="1"/>
    <x v="1"/>
    <x v="29"/>
    <x v="0"/>
    <s v="yellow"/>
    <n v="90"/>
    <n v="54"/>
    <n v="4860"/>
    <n v="515"/>
    <n v="37122"/>
    <d v="2021-05-09T00:00:00"/>
    <d v="2021-05-17T00:00:00"/>
    <s v="Joannes Pandie"/>
    <s v="Female"/>
    <n v="52"/>
    <s v="5778 Chloe CourtApt. 365"/>
    <n v="830"/>
    <s v="Huelhaven"/>
    <x v="7"/>
    <s v="Australia"/>
    <x v="3"/>
    <x v="1"/>
  </r>
  <r>
    <n v="1029"/>
    <n v="212"/>
    <n v="1087"/>
    <n v="115"/>
    <n v="3"/>
    <n v="345"/>
    <n v="1"/>
    <x v="2"/>
    <x v="6"/>
    <x v="2"/>
    <s v="red"/>
    <n v="99"/>
    <n v="50"/>
    <n v="4950"/>
    <n v="62"/>
    <n v="29887"/>
    <d v="2021-10-14T00:00:00"/>
    <d v="2021-11-08T00:00:00"/>
    <s v="Denice Ledrane"/>
    <s v="Bigender"/>
    <n v="32"/>
    <s v="049 Imogen StreetSuite 299"/>
    <n v="2404"/>
    <s v="New Beaumouth"/>
    <x v="7"/>
    <s v="Australia"/>
    <x v="2"/>
    <x v="0"/>
  </r>
  <r>
    <n v="1030"/>
    <n v="212"/>
    <n v="317"/>
    <n v="109"/>
    <n v="3"/>
    <n v="327"/>
    <n v="1"/>
    <x v="0"/>
    <x v="21"/>
    <x v="2"/>
    <s v="red"/>
    <n v="108"/>
    <n v="60"/>
    <n v="6480"/>
    <n v="62"/>
    <n v="29887"/>
    <d v="2021-10-14T00:00:00"/>
    <d v="2021-11-08T00:00:00"/>
    <s v="Denice Ledrane"/>
    <s v="Bigender"/>
    <n v="32"/>
    <s v="049 Imogen StreetSuite 299"/>
    <n v="2404"/>
    <s v="New Beaumouth"/>
    <x v="7"/>
    <s v="Australia"/>
    <x v="2"/>
    <x v="0"/>
  </r>
  <r>
    <n v="1031"/>
    <n v="212"/>
    <n v="627"/>
    <n v="112"/>
    <n v="1"/>
    <n v="112"/>
    <n v="1"/>
    <x v="1"/>
    <x v="30"/>
    <x v="2"/>
    <s v="violet"/>
    <n v="118"/>
    <n v="75"/>
    <n v="8850"/>
    <n v="62"/>
    <n v="29887"/>
    <d v="2021-10-14T00:00:00"/>
    <d v="2021-11-08T00:00:00"/>
    <s v="Denice Ledrane"/>
    <s v="Bigender"/>
    <n v="32"/>
    <s v="049 Imogen StreetSuite 299"/>
    <n v="2404"/>
    <s v="New Beaumouth"/>
    <x v="7"/>
    <s v="Australia"/>
    <x v="2"/>
    <x v="0"/>
  </r>
  <r>
    <n v="1032"/>
    <n v="212"/>
    <n v="517"/>
    <n v="102"/>
    <n v="2"/>
    <n v="204"/>
    <n v="1"/>
    <x v="1"/>
    <x v="31"/>
    <x v="2"/>
    <s v="indigo"/>
    <n v="109"/>
    <n v="56"/>
    <n v="6104"/>
    <n v="62"/>
    <n v="29887"/>
    <d v="2021-10-14T00:00:00"/>
    <d v="2021-11-08T00:00:00"/>
    <s v="Denice Ledrane"/>
    <s v="Bigender"/>
    <n v="32"/>
    <s v="049 Imogen StreetSuite 299"/>
    <n v="2404"/>
    <s v="New Beaumouth"/>
    <x v="7"/>
    <s v="Australia"/>
    <x v="2"/>
    <x v="0"/>
  </r>
  <r>
    <n v="1033"/>
    <n v="212"/>
    <n v="1174"/>
    <n v="99"/>
    <n v="1"/>
    <n v="99"/>
    <n v="1"/>
    <x v="2"/>
    <x v="9"/>
    <x v="4"/>
    <s v="green"/>
    <n v="98"/>
    <n v="78"/>
    <n v="7644"/>
    <n v="62"/>
    <n v="29887"/>
    <d v="2021-10-14T00:00:00"/>
    <d v="2021-11-08T00:00:00"/>
    <s v="Denice Ledrane"/>
    <s v="Bigender"/>
    <n v="32"/>
    <s v="049 Imogen StreetSuite 299"/>
    <n v="2404"/>
    <s v="New Beaumouth"/>
    <x v="7"/>
    <s v="Australia"/>
    <x v="2"/>
    <x v="0"/>
  </r>
  <r>
    <n v="1034"/>
    <n v="212"/>
    <n v="362"/>
    <n v="94"/>
    <n v="3"/>
    <n v="282"/>
    <n v="1"/>
    <x v="0"/>
    <x v="28"/>
    <x v="2"/>
    <s v="yellow"/>
    <n v="92"/>
    <n v="71"/>
    <n v="6532"/>
    <n v="62"/>
    <n v="29887"/>
    <d v="2021-10-14T00:00:00"/>
    <d v="2021-11-08T00:00:00"/>
    <s v="Denice Ledrane"/>
    <s v="Bigender"/>
    <n v="32"/>
    <s v="049 Imogen StreetSuite 299"/>
    <n v="2404"/>
    <s v="New Beaumouth"/>
    <x v="7"/>
    <s v="Australia"/>
    <x v="2"/>
    <x v="0"/>
  </r>
  <r>
    <n v="1035"/>
    <n v="212"/>
    <n v="172"/>
    <n v="91"/>
    <n v="2"/>
    <n v="182"/>
    <n v="1"/>
    <x v="0"/>
    <x v="8"/>
    <x v="2"/>
    <s v="violet"/>
    <n v="116"/>
    <n v="44"/>
    <n v="5104"/>
    <n v="62"/>
    <n v="29887"/>
    <d v="2021-10-14T00:00:00"/>
    <d v="2021-11-08T00:00:00"/>
    <s v="Denice Ledrane"/>
    <s v="Bigender"/>
    <n v="32"/>
    <s v="049 Imogen StreetSuite 299"/>
    <n v="2404"/>
    <s v="New Beaumouth"/>
    <x v="7"/>
    <s v="Australia"/>
    <x v="2"/>
    <x v="0"/>
  </r>
  <r>
    <n v="1036"/>
    <n v="212"/>
    <n v="1006"/>
    <n v="106"/>
    <n v="1"/>
    <n v="106"/>
    <n v="1"/>
    <x v="2"/>
    <x v="3"/>
    <x v="1"/>
    <s v="indigo"/>
    <n v="111"/>
    <n v="45"/>
    <n v="4995"/>
    <n v="62"/>
    <n v="29887"/>
    <d v="2021-10-14T00:00:00"/>
    <d v="2021-11-08T00:00:00"/>
    <s v="Denice Ledrane"/>
    <s v="Bigender"/>
    <n v="32"/>
    <s v="049 Imogen StreetSuite 299"/>
    <n v="2404"/>
    <s v="New Beaumouth"/>
    <x v="7"/>
    <s v="Australia"/>
    <x v="2"/>
    <x v="0"/>
  </r>
  <r>
    <n v="1037"/>
    <n v="213"/>
    <n v="262"/>
    <n v="95"/>
    <n v="3"/>
    <n v="285"/>
    <n v="1"/>
    <x v="0"/>
    <x v="17"/>
    <x v="2"/>
    <s v="green"/>
    <n v="117"/>
    <n v="62"/>
    <n v="7254"/>
    <n v="678"/>
    <n v="37684"/>
    <d v="2021-09-14T00:00:00"/>
    <d v="2021-09-27T00:00:00"/>
    <s v="Dare Andrich"/>
    <s v="Agender"/>
    <n v="79"/>
    <s v="609 Rohan TerraceSuite 767"/>
    <n v="1948"/>
    <s v="East Alex"/>
    <x v="4"/>
    <s v="Australia"/>
    <x v="5"/>
    <x v="2"/>
  </r>
  <r>
    <n v="1038"/>
    <n v="213"/>
    <n v="907"/>
    <n v="94"/>
    <n v="1"/>
    <n v="94"/>
    <n v="1"/>
    <x v="2"/>
    <x v="23"/>
    <x v="2"/>
    <s v="violet"/>
    <n v="113"/>
    <n v="77"/>
    <n v="8701"/>
    <n v="678"/>
    <n v="37684"/>
    <d v="2021-09-14T00:00:00"/>
    <d v="2021-09-27T00:00:00"/>
    <s v="Dare Andrich"/>
    <s v="Agender"/>
    <n v="79"/>
    <s v="609 Rohan TerraceSuite 767"/>
    <n v="1948"/>
    <s v="East Alex"/>
    <x v="4"/>
    <s v="Australia"/>
    <x v="5"/>
    <x v="2"/>
  </r>
  <r>
    <n v="1039"/>
    <n v="213"/>
    <n v="759"/>
    <n v="109"/>
    <n v="3"/>
    <n v="327"/>
    <n v="1"/>
    <x v="1"/>
    <x v="12"/>
    <x v="4"/>
    <s v="blue"/>
    <n v="102"/>
    <n v="77"/>
    <n v="7854"/>
    <n v="678"/>
    <n v="37684"/>
    <d v="2021-09-14T00:00:00"/>
    <d v="2021-09-27T00:00:00"/>
    <s v="Dare Andrich"/>
    <s v="Agender"/>
    <n v="79"/>
    <s v="609 Rohan TerraceSuite 767"/>
    <n v="1948"/>
    <s v="East Alex"/>
    <x v="4"/>
    <s v="Australia"/>
    <x v="5"/>
    <x v="2"/>
  </r>
  <r>
    <n v="1040"/>
    <n v="213"/>
    <n v="1007"/>
    <n v="106"/>
    <n v="2"/>
    <n v="212"/>
    <n v="1"/>
    <x v="2"/>
    <x v="3"/>
    <x v="2"/>
    <s v="indigo"/>
    <n v="111"/>
    <n v="56"/>
    <n v="6216"/>
    <n v="678"/>
    <n v="37684"/>
    <d v="2021-09-14T00:00:00"/>
    <d v="2021-09-27T00:00:00"/>
    <s v="Dare Andrich"/>
    <s v="Agender"/>
    <n v="79"/>
    <s v="609 Rohan TerraceSuite 767"/>
    <n v="1948"/>
    <s v="East Alex"/>
    <x v="4"/>
    <s v="Australia"/>
    <x v="5"/>
    <x v="2"/>
  </r>
  <r>
    <n v="1041"/>
    <n v="213"/>
    <n v="737"/>
    <n v="109"/>
    <n v="1"/>
    <n v="109"/>
    <n v="1"/>
    <x v="1"/>
    <x v="12"/>
    <x v="2"/>
    <s v="red"/>
    <n v="102"/>
    <n v="59"/>
    <n v="6018"/>
    <n v="678"/>
    <n v="37684"/>
    <d v="2021-09-14T00:00:00"/>
    <d v="2021-09-27T00:00:00"/>
    <s v="Dare Andrich"/>
    <s v="Agender"/>
    <n v="79"/>
    <s v="609 Rohan TerraceSuite 767"/>
    <n v="1948"/>
    <s v="East Alex"/>
    <x v="4"/>
    <s v="Australia"/>
    <x v="5"/>
    <x v="2"/>
  </r>
  <r>
    <n v="1042"/>
    <n v="213"/>
    <n v="55"/>
    <n v="104"/>
    <n v="1"/>
    <n v="104"/>
    <n v="1"/>
    <x v="0"/>
    <x v="10"/>
    <x v="3"/>
    <s v="blue"/>
    <n v="119"/>
    <n v="41"/>
    <n v="4879"/>
    <n v="678"/>
    <n v="37684"/>
    <d v="2021-09-14T00:00:00"/>
    <d v="2021-09-27T00:00:00"/>
    <s v="Dare Andrich"/>
    <s v="Agender"/>
    <n v="79"/>
    <s v="609 Rohan TerraceSuite 767"/>
    <n v="1948"/>
    <s v="East Alex"/>
    <x v="4"/>
    <s v="Australia"/>
    <x v="5"/>
    <x v="2"/>
  </r>
  <r>
    <n v="1043"/>
    <n v="213"/>
    <n v="522"/>
    <n v="102"/>
    <n v="3"/>
    <n v="306"/>
    <n v="1"/>
    <x v="1"/>
    <x v="31"/>
    <x v="2"/>
    <s v="violet"/>
    <n v="109"/>
    <n v="64"/>
    <n v="6976"/>
    <n v="678"/>
    <n v="37684"/>
    <d v="2021-09-14T00:00:00"/>
    <d v="2021-09-27T00:00:00"/>
    <s v="Dare Andrich"/>
    <s v="Agender"/>
    <n v="79"/>
    <s v="609 Rohan TerraceSuite 767"/>
    <n v="1948"/>
    <s v="East Alex"/>
    <x v="4"/>
    <s v="Australia"/>
    <x v="5"/>
    <x v="2"/>
  </r>
  <r>
    <n v="1044"/>
    <n v="214"/>
    <n v="667"/>
    <n v="113"/>
    <n v="3"/>
    <n v="339"/>
    <n v="1"/>
    <x v="1"/>
    <x v="4"/>
    <x v="2"/>
    <s v="red"/>
    <n v="119"/>
    <n v="56"/>
    <n v="6664"/>
    <n v="288"/>
    <n v="25179"/>
    <d v="2021-06-20T00:00:00"/>
    <d v="2021-07-09T00:00:00"/>
    <s v="Matilde Yanuk"/>
    <s v="Male"/>
    <n v="24"/>
    <s v="17 Jade AvenueApt. 646"/>
    <n v="3055"/>
    <s v="Reillyfurt"/>
    <x v="6"/>
    <s v="Australia"/>
    <x v="7"/>
    <x v="2"/>
  </r>
  <r>
    <n v="1045"/>
    <n v="214"/>
    <n v="1111"/>
    <n v="115"/>
    <n v="1"/>
    <n v="115"/>
    <n v="1"/>
    <x v="2"/>
    <x v="6"/>
    <x v="1"/>
    <s v="indigo"/>
    <n v="99"/>
    <n v="65"/>
    <n v="6435"/>
    <n v="288"/>
    <n v="25179"/>
    <d v="2021-06-20T00:00:00"/>
    <d v="2021-07-09T00:00:00"/>
    <s v="Matilde Yanuk"/>
    <s v="Male"/>
    <n v="24"/>
    <s v="17 Jade AvenueApt. 646"/>
    <n v="3055"/>
    <s v="Reillyfurt"/>
    <x v="6"/>
    <s v="Australia"/>
    <x v="7"/>
    <x v="2"/>
  </r>
  <r>
    <n v="1046"/>
    <n v="214"/>
    <n v="415"/>
    <n v="119"/>
    <n v="1"/>
    <n v="119"/>
    <n v="1"/>
    <x v="0"/>
    <x v="32"/>
    <x v="3"/>
    <s v="violet"/>
    <n v="113"/>
    <n v="55"/>
    <n v="6215"/>
    <n v="288"/>
    <n v="25179"/>
    <d v="2021-06-20T00:00:00"/>
    <d v="2021-07-09T00:00:00"/>
    <s v="Matilde Yanuk"/>
    <s v="Male"/>
    <n v="24"/>
    <s v="17 Jade AvenueApt. 646"/>
    <n v="3055"/>
    <s v="Reillyfurt"/>
    <x v="6"/>
    <s v="Australia"/>
    <x v="7"/>
    <x v="2"/>
  </r>
  <r>
    <n v="1047"/>
    <n v="214"/>
    <n v="740"/>
    <n v="109"/>
    <n v="1"/>
    <n v="109"/>
    <n v="1"/>
    <x v="1"/>
    <x v="12"/>
    <x v="3"/>
    <s v="orange"/>
    <n v="102"/>
    <n v="78"/>
    <n v="7956"/>
    <n v="288"/>
    <n v="25179"/>
    <d v="2021-06-20T00:00:00"/>
    <d v="2021-07-09T00:00:00"/>
    <s v="Matilde Yanuk"/>
    <s v="Male"/>
    <n v="24"/>
    <s v="17 Jade AvenueApt. 646"/>
    <n v="3055"/>
    <s v="Reillyfurt"/>
    <x v="6"/>
    <s v="Australia"/>
    <x v="7"/>
    <x v="2"/>
  </r>
  <r>
    <n v="1048"/>
    <n v="215"/>
    <n v="207"/>
    <n v="98"/>
    <n v="1"/>
    <n v="98"/>
    <n v="1"/>
    <x v="0"/>
    <x v="18"/>
    <x v="2"/>
    <s v="violet"/>
    <n v="112"/>
    <n v="41"/>
    <n v="4592"/>
    <n v="526"/>
    <n v="27531"/>
    <d v="2021-08-10T00:00:00"/>
    <d v="2021-08-20T00:00:00"/>
    <s v="Ellyn Collacombe"/>
    <s v="Male"/>
    <n v="73"/>
    <s v="786 Paige CircleApt. 922"/>
    <n v="2565"/>
    <s v="Adamsside"/>
    <x v="1"/>
    <s v="Australia"/>
    <x v="0"/>
    <x v="1"/>
  </r>
  <r>
    <n v="1049"/>
    <n v="215"/>
    <n v="618"/>
    <n v="112"/>
    <n v="2"/>
    <n v="224"/>
    <n v="1"/>
    <x v="1"/>
    <x v="30"/>
    <x v="0"/>
    <s v="blue"/>
    <n v="118"/>
    <n v="68"/>
    <n v="8024"/>
    <n v="526"/>
    <n v="27531"/>
    <d v="2021-08-10T00:00:00"/>
    <d v="2021-08-20T00:00:00"/>
    <s v="Ellyn Collacombe"/>
    <s v="Male"/>
    <n v="73"/>
    <s v="786 Paige CircleApt. 922"/>
    <n v="2565"/>
    <s v="Adamsside"/>
    <x v="1"/>
    <s v="Australia"/>
    <x v="0"/>
    <x v="1"/>
  </r>
  <r>
    <n v="1050"/>
    <n v="215"/>
    <n v="780"/>
    <n v="91"/>
    <n v="3"/>
    <n v="273"/>
    <n v="1"/>
    <x v="1"/>
    <x v="15"/>
    <x v="3"/>
    <s v="yellow"/>
    <n v="114"/>
    <n v="65"/>
    <n v="7410"/>
    <n v="526"/>
    <n v="27531"/>
    <d v="2021-08-10T00:00:00"/>
    <d v="2021-08-20T00:00:00"/>
    <s v="Ellyn Collacombe"/>
    <s v="Male"/>
    <n v="73"/>
    <s v="786 Paige CircleApt. 922"/>
    <n v="2565"/>
    <s v="Adamsside"/>
    <x v="1"/>
    <s v="Australia"/>
    <x v="0"/>
    <x v="1"/>
  </r>
  <r>
    <n v="1051"/>
    <n v="215"/>
    <n v="793"/>
    <n v="91"/>
    <n v="2"/>
    <n v="182"/>
    <n v="1"/>
    <x v="1"/>
    <x v="15"/>
    <x v="0"/>
    <s v="blue"/>
    <n v="114"/>
    <n v="66"/>
    <n v="7524"/>
    <n v="526"/>
    <n v="27531"/>
    <d v="2021-08-10T00:00:00"/>
    <d v="2021-08-20T00:00:00"/>
    <s v="Ellyn Collacombe"/>
    <s v="Male"/>
    <n v="73"/>
    <s v="786 Paige CircleApt. 922"/>
    <n v="2565"/>
    <s v="Adamsside"/>
    <x v="1"/>
    <s v="Australia"/>
    <x v="0"/>
    <x v="1"/>
  </r>
  <r>
    <n v="1052"/>
    <n v="216"/>
    <n v="370"/>
    <n v="94"/>
    <n v="1"/>
    <n v="94"/>
    <n v="1"/>
    <x v="0"/>
    <x v="28"/>
    <x v="3"/>
    <s v="blue"/>
    <n v="92"/>
    <n v="61"/>
    <n v="5612"/>
    <n v="865"/>
    <n v="56745"/>
    <d v="2021-04-16T00:00:00"/>
    <d v="2021-05-04T00:00:00"/>
    <s v="Ondrea Apark"/>
    <s v="Agender"/>
    <n v="44"/>
    <s v="97 Rowe CrestApt. 828"/>
    <n v="6913"/>
    <s v="North Riley"/>
    <x v="6"/>
    <s v="Australia"/>
    <x v="6"/>
    <x v="2"/>
  </r>
  <r>
    <n v="1053"/>
    <n v="216"/>
    <n v="118"/>
    <n v="92"/>
    <n v="1"/>
    <n v="92"/>
    <n v="1"/>
    <x v="0"/>
    <x v="22"/>
    <x v="0"/>
    <s v="yellow"/>
    <n v="115"/>
    <n v="75"/>
    <n v="8625"/>
    <n v="865"/>
    <n v="56745"/>
    <d v="2021-04-16T00:00:00"/>
    <d v="2021-05-04T00:00:00"/>
    <s v="Ondrea Apark"/>
    <s v="Agender"/>
    <n v="44"/>
    <s v="97 Rowe CrestApt. 828"/>
    <n v="6913"/>
    <s v="North Riley"/>
    <x v="6"/>
    <s v="Australia"/>
    <x v="6"/>
    <x v="2"/>
  </r>
  <r>
    <n v="1054"/>
    <n v="216"/>
    <n v="731"/>
    <n v="119"/>
    <n v="2"/>
    <n v="238"/>
    <n v="1"/>
    <x v="1"/>
    <x v="19"/>
    <x v="1"/>
    <s v="violet"/>
    <n v="112"/>
    <n v="69"/>
    <n v="7728"/>
    <n v="865"/>
    <n v="56745"/>
    <d v="2021-04-16T00:00:00"/>
    <d v="2021-05-04T00:00:00"/>
    <s v="Ondrea Apark"/>
    <s v="Agender"/>
    <n v="44"/>
    <s v="97 Rowe CrestApt. 828"/>
    <n v="6913"/>
    <s v="North Riley"/>
    <x v="6"/>
    <s v="Australia"/>
    <x v="6"/>
    <x v="2"/>
  </r>
  <r>
    <n v="1055"/>
    <n v="216"/>
    <n v="303"/>
    <n v="105"/>
    <n v="1"/>
    <n v="105"/>
    <n v="1"/>
    <x v="0"/>
    <x v="26"/>
    <x v="0"/>
    <s v="blue"/>
    <n v="93"/>
    <n v="65"/>
    <n v="6045"/>
    <n v="865"/>
    <n v="56745"/>
    <d v="2021-04-16T00:00:00"/>
    <d v="2021-05-04T00:00:00"/>
    <s v="Ondrea Apark"/>
    <s v="Agender"/>
    <n v="44"/>
    <s v="97 Rowe CrestApt. 828"/>
    <n v="6913"/>
    <s v="North Riley"/>
    <x v="6"/>
    <s v="Australia"/>
    <x v="6"/>
    <x v="2"/>
  </r>
  <r>
    <n v="1056"/>
    <n v="216"/>
    <n v="493"/>
    <n v="102"/>
    <n v="3"/>
    <n v="306"/>
    <n v="1"/>
    <x v="1"/>
    <x v="31"/>
    <x v="0"/>
    <s v="red"/>
    <n v="109"/>
    <n v="40"/>
    <n v="4360"/>
    <n v="865"/>
    <n v="56745"/>
    <d v="2021-04-16T00:00:00"/>
    <d v="2021-05-04T00:00:00"/>
    <s v="Ondrea Apark"/>
    <s v="Agender"/>
    <n v="44"/>
    <s v="97 Rowe CrestApt. 828"/>
    <n v="6913"/>
    <s v="North Riley"/>
    <x v="6"/>
    <s v="Australia"/>
    <x v="6"/>
    <x v="2"/>
  </r>
  <r>
    <n v="1057"/>
    <n v="217"/>
    <n v="1149"/>
    <n v="102"/>
    <n v="3"/>
    <n v="306"/>
    <n v="1"/>
    <x v="2"/>
    <x v="34"/>
    <x v="4"/>
    <s v="indigo"/>
    <n v="106"/>
    <n v="64"/>
    <n v="6784"/>
    <n v="234"/>
    <n v="47120"/>
    <d v="2021-07-18T00:00:00"/>
    <d v="2021-07-31T00:00:00"/>
    <s v="Duncan Walliker"/>
    <s v="Genderfluid"/>
    <n v="37"/>
    <s v="861 Thomas LoopApt. 385"/>
    <n v="7368"/>
    <s v="West Zoe"/>
    <x v="6"/>
    <s v="Australia"/>
    <x v="8"/>
    <x v="2"/>
  </r>
  <r>
    <n v="1058"/>
    <n v="217"/>
    <n v="865"/>
    <n v="113"/>
    <n v="1"/>
    <n v="113"/>
    <n v="1"/>
    <x v="2"/>
    <x v="16"/>
    <x v="3"/>
    <s v="indigo"/>
    <n v="100"/>
    <n v="61"/>
    <n v="6100"/>
    <n v="234"/>
    <n v="47120"/>
    <d v="2021-07-18T00:00:00"/>
    <d v="2021-07-31T00:00:00"/>
    <s v="Duncan Walliker"/>
    <s v="Genderfluid"/>
    <n v="37"/>
    <s v="861 Thomas LoopApt. 385"/>
    <n v="7368"/>
    <s v="West Zoe"/>
    <x v="6"/>
    <s v="Australia"/>
    <x v="8"/>
    <x v="2"/>
  </r>
  <r>
    <n v="1059"/>
    <n v="217"/>
    <n v="871"/>
    <n v="113"/>
    <n v="3"/>
    <n v="339"/>
    <n v="1"/>
    <x v="2"/>
    <x v="16"/>
    <x v="1"/>
    <s v="violet"/>
    <n v="100"/>
    <n v="64"/>
    <n v="6400"/>
    <n v="234"/>
    <n v="47120"/>
    <d v="2021-07-18T00:00:00"/>
    <d v="2021-07-31T00:00:00"/>
    <s v="Duncan Walliker"/>
    <s v="Genderfluid"/>
    <n v="37"/>
    <s v="861 Thomas LoopApt. 385"/>
    <n v="7368"/>
    <s v="West Zoe"/>
    <x v="6"/>
    <s v="Australia"/>
    <x v="8"/>
    <x v="2"/>
  </r>
  <r>
    <n v="1060"/>
    <n v="217"/>
    <n v="245"/>
    <n v="95"/>
    <n v="2"/>
    <n v="190"/>
    <n v="1"/>
    <x v="0"/>
    <x v="17"/>
    <x v="3"/>
    <s v="red"/>
    <n v="117"/>
    <n v="40"/>
    <n v="4680"/>
    <n v="234"/>
    <n v="47120"/>
    <d v="2021-07-18T00:00:00"/>
    <d v="2021-07-31T00:00:00"/>
    <s v="Duncan Walliker"/>
    <s v="Genderfluid"/>
    <n v="37"/>
    <s v="861 Thomas LoopApt. 385"/>
    <n v="7368"/>
    <s v="West Zoe"/>
    <x v="6"/>
    <s v="Australia"/>
    <x v="8"/>
    <x v="2"/>
  </r>
  <r>
    <n v="1061"/>
    <n v="217"/>
    <n v="277"/>
    <n v="95"/>
    <n v="3"/>
    <n v="285"/>
    <n v="1"/>
    <x v="0"/>
    <x v="17"/>
    <x v="2"/>
    <s v="violet"/>
    <n v="117"/>
    <n v="77"/>
    <n v="9009"/>
    <n v="234"/>
    <n v="47120"/>
    <d v="2021-07-18T00:00:00"/>
    <d v="2021-07-31T00:00:00"/>
    <s v="Duncan Walliker"/>
    <s v="Genderfluid"/>
    <n v="37"/>
    <s v="861 Thomas LoopApt. 385"/>
    <n v="7368"/>
    <s v="West Zoe"/>
    <x v="6"/>
    <s v="Australia"/>
    <x v="8"/>
    <x v="2"/>
  </r>
  <r>
    <n v="1062"/>
    <n v="217"/>
    <n v="1058"/>
    <n v="93"/>
    <n v="1"/>
    <n v="93"/>
    <n v="1"/>
    <x v="2"/>
    <x v="20"/>
    <x v="0"/>
    <s v="orange"/>
    <n v="94"/>
    <n v="49"/>
    <n v="4606"/>
    <n v="234"/>
    <n v="47120"/>
    <d v="2021-07-18T00:00:00"/>
    <d v="2021-07-31T00:00:00"/>
    <s v="Duncan Walliker"/>
    <s v="Genderfluid"/>
    <n v="37"/>
    <s v="861 Thomas LoopApt. 385"/>
    <n v="7368"/>
    <s v="West Zoe"/>
    <x v="6"/>
    <s v="Australia"/>
    <x v="8"/>
    <x v="2"/>
  </r>
  <r>
    <n v="1063"/>
    <n v="217"/>
    <n v="1029"/>
    <n v="90"/>
    <n v="3"/>
    <n v="270"/>
    <n v="1"/>
    <x v="2"/>
    <x v="11"/>
    <x v="4"/>
    <s v="yellow"/>
    <n v="95"/>
    <n v="54"/>
    <n v="5130"/>
    <n v="234"/>
    <n v="47120"/>
    <d v="2021-07-18T00:00:00"/>
    <d v="2021-07-31T00:00:00"/>
    <s v="Duncan Walliker"/>
    <s v="Genderfluid"/>
    <n v="37"/>
    <s v="861 Thomas LoopApt. 385"/>
    <n v="7368"/>
    <s v="West Zoe"/>
    <x v="6"/>
    <s v="Australia"/>
    <x v="8"/>
    <x v="2"/>
  </r>
  <r>
    <n v="1064"/>
    <n v="218"/>
    <n v="360"/>
    <n v="94"/>
    <n v="1"/>
    <n v="94"/>
    <n v="1"/>
    <x v="0"/>
    <x v="28"/>
    <x v="3"/>
    <s v="yellow"/>
    <n v="92"/>
    <n v="42"/>
    <n v="3864"/>
    <n v="606"/>
    <n v="22309"/>
    <d v="2021-07-12T00:00:00"/>
    <d v="2021-07-20T00:00:00"/>
    <s v="Averyl Atthow"/>
    <s v="Polygender"/>
    <n v="53"/>
    <s v="24 Alexis BoulevardSuite 321"/>
    <n v="8684"/>
    <s v="Calebville"/>
    <x v="4"/>
    <s v="Australia"/>
    <x v="8"/>
    <x v="1"/>
  </r>
  <r>
    <n v="1065"/>
    <n v="218"/>
    <n v="478"/>
    <n v="118"/>
    <n v="2"/>
    <n v="236"/>
    <n v="1"/>
    <x v="1"/>
    <x v="1"/>
    <x v="0"/>
    <s v="blue"/>
    <n v="110"/>
    <n v="48"/>
    <n v="5280"/>
    <n v="606"/>
    <n v="22309"/>
    <d v="2021-07-12T00:00:00"/>
    <d v="2021-07-20T00:00:00"/>
    <s v="Averyl Atthow"/>
    <s v="Polygender"/>
    <n v="53"/>
    <s v="24 Alexis BoulevardSuite 321"/>
    <n v="8684"/>
    <s v="Calebville"/>
    <x v="4"/>
    <s v="Australia"/>
    <x v="8"/>
    <x v="1"/>
  </r>
  <r>
    <n v="1066"/>
    <n v="218"/>
    <n v="1219"/>
    <n v="105"/>
    <n v="3"/>
    <n v="315"/>
    <n v="1"/>
    <x v="2"/>
    <x v="7"/>
    <x v="4"/>
    <s v="indigo"/>
    <n v="90"/>
    <n v="45"/>
    <n v="4050"/>
    <n v="606"/>
    <n v="22309"/>
    <d v="2021-07-12T00:00:00"/>
    <d v="2021-07-20T00:00:00"/>
    <s v="Averyl Atthow"/>
    <s v="Polygender"/>
    <n v="53"/>
    <s v="24 Alexis BoulevardSuite 321"/>
    <n v="8684"/>
    <s v="Calebville"/>
    <x v="4"/>
    <s v="Australia"/>
    <x v="8"/>
    <x v="1"/>
  </r>
  <r>
    <n v="1067"/>
    <n v="219"/>
    <n v="279"/>
    <n v="95"/>
    <n v="2"/>
    <n v="190"/>
    <n v="1"/>
    <x v="0"/>
    <x v="17"/>
    <x v="4"/>
    <s v="violet"/>
    <n v="117"/>
    <n v="79"/>
    <n v="9243"/>
    <n v="667"/>
    <n v="14137"/>
    <d v="2021-01-05T00:00:00"/>
    <d v="2021-01-10T00:00:00"/>
    <s v="Annice Kelcey"/>
    <s v="Polygender"/>
    <n v="30"/>
    <s v="66 Jacob PassSuite 159"/>
    <n v="4671"/>
    <s v="New Beau"/>
    <x v="6"/>
    <s v="Australia"/>
    <x v="9"/>
    <x v="1"/>
  </r>
  <r>
    <n v="1068"/>
    <n v="219"/>
    <n v="872"/>
    <n v="113"/>
    <n v="1"/>
    <n v="113"/>
    <n v="1"/>
    <x v="2"/>
    <x v="16"/>
    <x v="2"/>
    <s v="violet"/>
    <n v="100"/>
    <n v="54"/>
    <n v="5400"/>
    <n v="667"/>
    <n v="14137"/>
    <d v="2021-01-05T00:00:00"/>
    <d v="2021-01-10T00:00:00"/>
    <s v="Annice Kelcey"/>
    <s v="Polygender"/>
    <n v="30"/>
    <s v="66 Jacob PassSuite 159"/>
    <n v="4671"/>
    <s v="New Beau"/>
    <x v="6"/>
    <s v="Australia"/>
    <x v="9"/>
    <x v="1"/>
  </r>
  <r>
    <n v="1069"/>
    <n v="219"/>
    <n v="288"/>
    <n v="105"/>
    <n v="1"/>
    <n v="105"/>
    <n v="1"/>
    <x v="0"/>
    <x v="26"/>
    <x v="0"/>
    <s v="orange"/>
    <n v="93"/>
    <n v="65"/>
    <n v="6045"/>
    <n v="667"/>
    <n v="14137"/>
    <d v="2021-01-05T00:00:00"/>
    <d v="2021-01-10T00:00:00"/>
    <s v="Annice Kelcey"/>
    <s v="Polygender"/>
    <n v="30"/>
    <s v="66 Jacob PassSuite 159"/>
    <n v="4671"/>
    <s v="New Beau"/>
    <x v="6"/>
    <s v="Australia"/>
    <x v="9"/>
    <x v="1"/>
  </r>
  <r>
    <n v="1070"/>
    <n v="219"/>
    <n v="956"/>
    <n v="97"/>
    <n v="1"/>
    <n v="97"/>
    <n v="1"/>
    <x v="2"/>
    <x v="27"/>
    <x v="1"/>
    <s v="yellow"/>
    <n v="119"/>
    <n v="54"/>
    <n v="6426"/>
    <n v="667"/>
    <n v="14137"/>
    <d v="2021-01-05T00:00:00"/>
    <d v="2021-01-10T00:00:00"/>
    <s v="Annice Kelcey"/>
    <s v="Polygender"/>
    <n v="30"/>
    <s v="66 Jacob PassSuite 159"/>
    <n v="4671"/>
    <s v="New Beau"/>
    <x v="6"/>
    <s v="Australia"/>
    <x v="9"/>
    <x v="1"/>
  </r>
  <r>
    <n v="1071"/>
    <n v="220"/>
    <n v="878"/>
    <n v="94"/>
    <n v="2"/>
    <n v="188"/>
    <n v="1"/>
    <x v="2"/>
    <x v="23"/>
    <x v="0"/>
    <s v="red"/>
    <n v="113"/>
    <n v="53"/>
    <n v="5989"/>
    <n v="555"/>
    <n v="23957"/>
    <d v="2021-10-10T00:00:00"/>
    <d v="2021-10-25T00:00:00"/>
    <s v="Kalil Thal"/>
    <s v="Polygender"/>
    <n v="77"/>
    <s v="78 Cassin SquareApt. 019"/>
    <n v="2156"/>
    <s v="Lake Jacobborough"/>
    <x v="6"/>
    <s v="Australia"/>
    <x v="2"/>
    <x v="2"/>
  </r>
  <r>
    <n v="1072"/>
    <n v="220"/>
    <n v="1000"/>
    <n v="106"/>
    <n v="3"/>
    <n v="318"/>
    <n v="1"/>
    <x v="2"/>
    <x v="3"/>
    <x v="3"/>
    <s v="blue"/>
    <n v="111"/>
    <n v="58"/>
    <n v="6438"/>
    <n v="555"/>
    <n v="23957"/>
    <d v="2021-10-10T00:00:00"/>
    <d v="2021-10-25T00:00:00"/>
    <s v="Kalil Thal"/>
    <s v="Polygender"/>
    <n v="77"/>
    <s v="78 Cassin SquareApt. 019"/>
    <n v="2156"/>
    <s v="Lake Jacobborough"/>
    <x v="6"/>
    <s v="Australia"/>
    <x v="2"/>
    <x v="2"/>
  </r>
  <r>
    <n v="1073"/>
    <n v="220"/>
    <n v="97"/>
    <n v="118"/>
    <n v="1"/>
    <n v="118"/>
    <n v="1"/>
    <x v="0"/>
    <x v="24"/>
    <x v="2"/>
    <s v="indigo"/>
    <n v="96"/>
    <n v="69"/>
    <n v="6624"/>
    <n v="555"/>
    <n v="23957"/>
    <d v="2021-10-10T00:00:00"/>
    <d v="2021-10-25T00:00:00"/>
    <s v="Kalil Thal"/>
    <s v="Polygender"/>
    <n v="77"/>
    <s v="78 Cassin SquareApt. 019"/>
    <n v="2156"/>
    <s v="Lake Jacobborough"/>
    <x v="6"/>
    <s v="Australia"/>
    <x v="2"/>
    <x v="2"/>
  </r>
  <r>
    <n v="1074"/>
    <n v="220"/>
    <n v="472"/>
    <n v="118"/>
    <n v="3"/>
    <n v="354"/>
    <n v="1"/>
    <x v="1"/>
    <x v="1"/>
    <x v="2"/>
    <s v="green"/>
    <n v="110"/>
    <n v="72"/>
    <n v="7920"/>
    <n v="555"/>
    <n v="23957"/>
    <d v="2021-10-10T00:00:00"/>
    <d v="2021-10-25T00:00:00"/>
    <s v="Kalil Thal"/>
    <s v="Polygender"/>
    <n v="77"/>
    <s v="78 Cassin SquareApt. 019"/>
    <n v="2156"/>
    <s v="Lake Jacobborough"/>
    <x v="6"/>
    <s v="Australia"/>
    <x v="2"/>
    <x v="2"/>
  </r>
  <r>
    <n v="1075"/>
    <n v="221"/>
    <n v="824"/>
    <n v="117"/>
    <n v="3"/>
    <n v="351"/>
    <n v="1"/>
    <x v="1"/>
    <x v="13"/>
    <x v="4"/>
    <s v="green"/>
    <n v="95"/>
    <n v="51"/>
    <n v="4845"/>
    <n v="473"/>
    <n v="49366"/>
    <d v="2021-08-03T00:00:00"/>
    <d v="2021-08-17T00:00:00"/>
    <s v="Lori Briars"/>
    <s v="Male"/>
    <n v="61"/>
    <s v="531 Schmitt BoulevardApt. 010"/>
    <n v="1744"/>
    <s v="Annaton"/>
    <x v="0"/>
    <s v="Australia"/>
    <x v="0"/>
    <x v="2"/>
  </r>
  <r>
    <n v="1076"/>
    <n v="221"/>
    <n v="348"/>
    <n v="109"/>
    <n v="2"/>
    <n v="218"/>
    <n v="1"/>
    <x v="0"/>
    <x v="21"/>
    <x v="0"/>
    <s v="violet"/>
    <n v="108"/>
    <n v="54"/>
    <n v="5832"/>
    <n v="473"/>
    <n v="49366"/>
    <d v="2021-08-03T00:00:00"/>
    <d v="2021-08-17T00:00:00"/>
    <s v="Lori Briars"/>
    <s v="Male"/>
    <n v="61"/>
    <s v="531 Schmitt BoulevardApt. 010"/>
    <n v="1744"/>
    <s v="Annaton"/>
    <x v="0"/>
    <s v="Australia"/>
    <x v="0"/>
    <x v="2"/>
  </r>
  <r>
    <n v="1077"/>
    <n v="221"/>
    <n v="416"/>
    <n v="119"/>
    <n v="3"/>
    <n v="357"/>
    <n v="1"/>
    <x v="0"/>
    <x v="32"/>
    <x v="1"/>
    <s v="violet"/>
    <n v="113"/>
    <n v="50"/>
    <n v="5650"/>
    <n v="473"/>
    <n v="49366"/>
    <d v="2021-08-03T00:00:00"/>
    <d v="2021-08-17T00:00:00"/>
    <s v="Lori Briars"/>
    <s v="Male"/>
    <n v="61"/>
    <s v="531 Schmitt BoulevardApt. 010"/>
    <n v="1744"/>
    <s v="Annaton"/>
    <x v="0"/>
    <s v="Australia"/>
    <x v="0"/>
    <x v="2"/>
  </r>
  <r>
    <n v="1078"/>
    <n v="221"/>
    <n v="700"/>
    <n v="119"/>
    <n v="1"/>
    <n v="119"/>
    <n v="1"/>
    <x v="1"/>
    <x v="19"/>
    <x v="3"/>
    <s v="red"/>
    <n v="112"/>
    <n v="78"/>
    <n v="8736"/>
    <n v="473"/>
    <n v="49366"/>
    <d v="2021-08-03T00:00:00"/>
    <d v="2021-08-17T00:00:00"/>
    <s v="Lori Briars"/>
    <s v="Male"/>
    <n v="61"/>
    <s v="531 Schmitt BoulevardApt. 010"/>
    <n v="1744"/>
    <s v="Annaton"/>
    <x v="0"/>
    <s v="Australia"/>
    <x v="0"/>
    <x v="2"/>
  </r>
  <r>
    <n v="1079"/>
    <n v="222"/>
    <n v="908"/>
    <n v="94"/>
    <n v="3"/>
    <n v="282"/>
    <n v="1"/>
    <x v="2"/>
    <x v="23"/>
    <x v="0"/>
    <s v="violet"/>
    <n v="113"/>
    <n v="74"/>
    <n v="8362"/>
    <n v="368"/>
    <n v="28754"/>
    <d v="2021-09-08T00:00:00"/>
    <d v="2021-10-05T00:00:00"/>
    <s v="Mady Greenleaf"/>
    <s v="Genderfluid"/>
    <n v="61"/>
    <s v="8756 Tremblay RunSuite 034"/>
    <n v="2172"/>
    <s v="South Chelseaton"/>
    <x v="7"/>
    <s v="Australia"/>
    <x v="5"/>
    <x v="0"/>
  </r>
  <r>
    <n v="1080"/>
    <n v="222"/>
    <n v="796"/>
    <n v="91"/>
    <n v="2"/>
    <n v="182"/>
    <n v="1"/>
    <x v="1"/>
    <x v="15"/>
    <x v="1"/>
    <s v="indigo"/>
    <n v="114"/>
    <n v="44"/>
    <n v="5016"/>
    <n v="368"/>
    <n v="28754"/>
    <d v="2021-09-08T00:00:00"/>
    <d v="2021-10-05T00:00:00"/>
    <s v="Mady Greenleaf"/>
    <s v="Genderfluid"/>
    <n v="61"/>
    <s v="8756 Tremblay RunSuite 034"/>
    <n v="2172"/>
    <s v="South Chelseaton"/>
    <x v="7"/>
    <s v="Australia"/>
    <x v="5"/>
    <x v="0"/>
  </r>
  <r>
    <n v="1081"/>
    <n v="222"/>
    <n v="490"/>
    <n v="102"/>
    <n v="3"/>
    <n v="306"/>
    <n v="1"/>
    <x v="1"/>
    <x v="31"/>
    <x v="3"/>
    <s v="red"/>
    <n v="109"/>
    <n v="79"/>
    <n v="8611"/>
    <n v="368"/>
    <n v="28754"/>
    <d v="2021-09-08T00:00:00"/>
    <d v="2021-10-05T00:00:00"/>
    <s v="Mady Greenleaf"/>
    <s v="Genderfluid"/>
    <n v="61"/>
    <s v="8756 Tremblay RunSuite 034"/>
    <n v="2172"/>
    <s v="South Chelseaton"/>
    <x v="7"/>
    <s v="Australia"/>
    <x v="5"/>
    <x v="0"/>
  </r>
  <r>
    <n v="1082"/>
    <n v="223"/>
    <n v="883"/>
    <n v="94"/>
    <n v="3"/>
    <n v="282"/>
    <n v="1"/>
    <x v="2"/>
    <x v="23"/>
    <x v="0"/>
    <s v="orange"/>
    <n v="113"/>
    <n v="74"/>
    <n v="8362"/>
    <n v="657"/>
    <n v="13441"/>
    <d v="2021-03-23T00:00:00"/>
    <d v="2021-03-30T00:00:00"/>
    <s v="Orran Skip"/>
    <s v="Male"/>
    <n v="25"/>
    <s v="95 Skye PassApt. 600"/>
    <n v="7643"/>
    <s v="Port Eveland"/>
    <x v="0"/>
    <s v="Australia"/>
    <x v="4"/>
    <x v="1"/>
  </r>
  <r>
    <n v="1083"/>
    <n v="223"/>
    <n v="373"/>
    <n v="94"/>
    <n v="1"/>
    <n v="94"/>
    <n v="1"/>
    <x v="0"/>
    <x v="28"/>
    <x v="0"/>
    <s v="blue"/>
    <n v="92"/>
    <n v="60"/>
    <n v="5520"/>
    <n v="657"/>
    <n v="13441"/>
    <d v="2021-03-23T00:00:00"/>
    <d v="2021-03-30T00:00:00"/>
    <s v="Orran Skip"/>
    <s v="Male"/>
    <n v="25"/>
    <s v="95 Skye PassApt. 600"/>
    <n v="7643"/>
    <s v="Port Eveland"/>
    <x v="0"/>
    <s v="Australia"/>
    <x v="4"/>
    <x v="1"/>
  </r>
  <r>
    <n v="1084"/>
    <n v="223"/>
    <n v="832"/>
    <n v="117"/>
    <n v="1"/>
    <n v="117"/>
    <n v="1"/>
    <x v="1"/>
    <x v="13"/>
    <x v="2"/>
    <s v="indigo"/>
    <n v="95"/>
    <n v="74"/>
    <n v="7030"/>
    <n v="657"/>
    <n v="13441"/>
    <d v="2021-03-23T00:00:00"/>
    <d v="2021-03-30T00:00:00"/>
    <s v="Orran Skip"/>
    <s v="Male"/>
    <n v="25"/>
    <s v="95 Skye PassApt. 600"/>
    <n v="7643"/>
    <s v="Port Eveland"/>
    <x v="0"/>
    <s v="Australia"/>
    <x v="4"/>
    <x v="1"/>
  </r>
  <r>
    <n v="1085"/>
    <n v="223"/>
    <n v="13"/>
    <n v="96"/>
    <n v="1"/>
    <n v="96"/>
    <n v="1"/>
    <x v="0"/>
    <x v="2"/>
    <x v="0"/>
    <s v="yellow"/>
    <n v="114"/>
    <n v="75"/>
    <n v="8550"/>
    <n v="657"/>
    <n v="13441"/>
    <d v="2021-03-23T00:00:00"/>
    <d v="2021-03-30T00:00:00"/>
    <s v="Orran Skip"/>
    <s v="Male"/>
    <n v="25"/>
    <s v="95 Skye PassApt. 600"/>
    <n v="7643"/>
    <s v="Port Eveland"/>
    <x v="0"/>
    <s v="Australia"/>
    <x v="4"/>
    <x v="1"/>
  </r>
  <r>
    <n v="1086"/>
    <n v="223"/>
    <n v="1117"/>
    <n v="115"/>
    <n v="3"/>
    <n v="345"/>
    <n v="1"/>
    <x v="2"/>
    <x v="6"/>
    <x v="2"/>
    <s v="violet"/>
    <n v="99"/>
    <n v="47"/>
    <n v="4653"/>
    <n v="657"/>
    <n v="13441"/>
    <d v="2021-03-23T00:00:00"/>
    <d v="2021-03-30T00:00:00"/>
    <s v="Orran Skip"/>
    <s v="Male"/>
    <n v="25"/>
    <s v="95 Skye PassApt. 600"/>
    <n v="7643"/>
    <s v="Port Eveland"/>
    <x v="0"/>
    <s v="Australia"/>
    <x v="4"/>
    <x v="1"/>
  </r>
  <r>
    <n v="1087"/>
    <n v="223"/>
    <n v="91"/>
    <n v="118"/>
    <n v="2"/>
    <n v="236"/>
    <n v="1"/>
    <x v="0"/>
    <x v="24"/>
    <x v="1"/>
    <s v="blue"/>
    <n v="96"/>
    <n v="43"/>
    <n v="4128"/>
    <n v="657"/>
    <n v="13441"/>
    <d v="2021-03-23T00:00:00"/>
    <d v="2021-03-30T00:00:00"/>
    <s v="Orran Skip"/>
    <s v="Male"/>
    <n v="25"/>
    <s v="95 Skye PassApt. 600"/>
    <n v="7643"/>
    <s v="Port Eveland"/>
    <x v="0"/>
    <s v="Australia"/>
    <x v="4"/>
    <x v="1"/>
  </r>
  <r>
    <n v="1088"/>
    <n v="223"/>
    <n v="583"/>
    <n v="100"/>
    <n v="3"/>
    <n v="300"/>
    <n v="1"/>
    <x v="1"/>
    <x v="29"/>
    <x v="0"/>
    <s v="blue"/>
    <n v="90"/>
    <n v="64"/>
    <n v="5760"/>
    <n v="657"/>
    <n v="13441"/>
    <d v="2021-03-23T00:00:00"/>
    <d v="2021-03-30T00:00:00"/>
    <s v="Orran Skip"/>
    <s v="Male"/>
    <n v="25"/>
    <s v="95 Skye PassApt. 600"/>
    <n v="7643"/>
    <s v="Port Eveland"/>
    <x v="0"/>
    <s v="Australia"/>
    <x v="4"/>
    <x v="1"/>
  </r>
  <r>
    <n v="1089"/>
    <n v="224"/>
    <n v="449"/>
    <n v="107"/>
    <n v="2"/>
    <n v="214"/>
    <n v="1"/>
    <x v="1"/>
    <x v="22"/>
    <x v="4"/>
    <s v="indigo"/>
    <n v="92"/>
    <n v="51"/>
    <n v="4692"/>
    <n v="628"/>
    <n v="20293"/>
    <d v="2021-07-07T00:00:00"/>
    <d v="2021-08-02T00:00:00"/>
    <s v="Frayda Simonini"/>
    <s v="Non-binary"/>
    <n v="75"/>
    <s v="774 Christiansen StreetSuite 261"/>
    <n v="2197"/>
    <s v="West Sophie"/>
    <x v="5"/>
    <s v="Australia"/>
    <x v="8"/>
    <x v="0"/>
  </r>
  <r>
    <n v="1090"/>
    <n v="224"/>
    <n v="57"/>
    <n v="104"/>
    <n v="2"/>
    <n v="208"/>
    <n v="1"/>
    <x v="0"/>
    <x v="10"/>
    <x v="2"/>
    <s v="blue"/>
    <n v="119"/>
    <n v="48"/>
    <n v="5712"/>
    <n v="628"/>
    <n v="20293"/>
    <d v="2021-07-07T00:00:00"/>
    <d v="2021-08-02T00:00:00"/>
    <s v="Frayda Simonini"/>
    <s v="Non-binary"/>
    <n v="75"/>
    <s v="774 Christiansen StreetSuite 261"/>
    <n v="2197"/>
    <s v="West Sophie"/>
    <x v="5"/>
    <s v="Australia"/>
    <x v="8"/>
    <x v="0"/>
  </r>
  <r>
    <n v="1091"/>
    <n v="224"/>
    <n v="179"/>
    <n v="98"/>
    <n v="3"/>
    <n v="294"/>
    <n v="1"/>
    <x v="0"/>
    <x v="18"/>
    <x v="4"/>
    <s v="red"/>
    <n v="112"/>
    <n v="79"/>
    <n v="8848"/>
    <n v="628"/>
    <n v="20293"/>
    <d v="2021-07-07T00:00:00"/>
    <d v="2021-08-02T00:00:00"/>
    <s v="Frayda Simonini"/>
    <s v="Non-binary"/>
    <n v="75"/>
    <s v="774 Christiansen StreetSuite 261"/>
    <n v="2197"/>
    <s v="West Sophie"/>
    <x v="5"/>
    <s v="Australia"/>
    <x v="8"/>
    <x v="0"/>
  </r>
  <r>
    <n v="1092"/>
    <n v="224"/>
    <n v="516"/>
    <n v="102"/>
    <n v="3"/>
    <n v="306"/>
    <n v="1"/>
    <x v="1"/>
    <x v="31"/>
    <x v="1"/>
    <s v="indigo"/>
    <n v="109"/>
    <n v="62"/>
    <n v="6758"/>
    <n v="628"/>
    <n v="20293"/>
    <d v="2021-07-07T00:00:00"/>
    <d v="2021-08-02T00:00:00"/>
    <s v="Frayda Simonini"/>
    <s v="Non-binary"/>
    <n v="75"/>
    <s v="774 Christiansen StreetSuite 261"/>
    <n v="2197"/>
    <s v="West Sophie"/>
    <x v="5"/>
    <s v="Australia"/>
    <x v="8"/>
    <x v="0"/>
  </r>
  <r>
    <n v="1093"/>
    <n v="225"/>
    <n v="687"/>
    <n v="113"/>
    <n v="2"/>
    <n v="226"/>
    <n v="1"/>
    <x v="1"/>
    <x v="4"/>
    <x v="2"/>
    <s v="blue"/>
    <n v="119"/>
    <n v="54"/>
    <n v="6426"/>
    <n v="664"/>
    <n v="27059"/>
    <d v="2021-10-04T00:00:00"/>
    <d v="2021-10-26T00:00:00"/>
    <s v="Dannie Fidler"/>
    <s v="Genderfluid"/>
    <n v="32"/>
    <s v="157 Rohan MallApt. 466"/>
    <n v="4145"/>
    <s v="East Max"/>
    <x v="1"/>
    <s v="Australia"/>
    <x v="2"/>
    <x v="0"/>
  </r>
  <r>
    <n v="1094"/>
    <n v="225"/>
    <n v="382"/>
    <n v="94"/>
    <n v="1"/>
    <n v="94"/>
    <n v="1"/>
    <x v="0"/>
    <x v="28"/>
    <x v="2"/>
    <s v="violet"/>
    <n v="92"/>
    <n v="44"/>
    <n v="4048"/>
    <n v="664"/>
    <n v="27059"/>
    <d v="2021-10-04T00:00:00"/>
    <d v="2021-10-26T00:00:00"/>
    <s v="Dannie Fidler"/>
    <s v="Genderfluid"/>
    <n v="32"/>
    <s v="157 Rohan MallApt. 466"/>
    <n v="4145"/>
    <s v="East Max"/>
    <x v="1"/>
    <s v="Australia"/>
    <x v="2"/>
    <x v="0"/>
  </r>
  <r>
    <n v="1095"/>
    <n v="225"/>
    <n v="575"/>
    <n v="100"/>
    <n v="2"/>
    <n v="200"/>
    <n v="1"/>
    <x v="1"/>
    <x v="29"/>
    <x v="3"/>
    <s v="green"/>
    <n v="90"/>
    <n v="48"/>
    <n v="4320"/>
    <n v="664"/>
    <n v="27059"/>
    <d v="2021-10-04T00:00:00"/>
    <d v="2021-10-26T00:00:00"/>
    <s v="Dannie Fidler"/>
    <s v="Genderfluid"/>
    <n v="32"/>
    <s v="157 Rohan MallApt. 466"/>
    <n v="4145"/>
    <s v="East Max"/>
    <x v="1"/>
    <s v="Australia"/>
    <x v="2"/>
    <x v="0"/>
  </r>
  <r>
    <n v="1096"/>
    <n v="225"/>
    <n v="328"/>
    <n v="109"/>
    <n v="2"/>
    <n v="218"/>
    <n v="1"/>
    <x v="0"/>
    <x v="21"/>
    <x v="0"/>
    <s v="yellow"/>
    <n v="108"/>
    <n v="78"/>
    <n v="8424"/>
    <n v="664"/>
    <n v="27059"/>
    <d v="2021-10-04T00:00:00"/>
    <d v="2021-10-26T00:00:00"/>
    <s v="Dannie Fidler"/>
    <s v="Genderfluid"/>
    <n v="32"/>
    <s v="157 Rohan MallApt. 466"/>
    <n v="4145"/>
    <s v="East Max"/>
    <x v="1"/>
    <s v="Australia"/>
    <x v="2"/>
    <x v="0"/>
  </r>
  <r>
    <n v="1097"/>
    <n v="225"/>
    <n v="318"/>
    <n v="109"/>
    <n v="3"/>
    <n v="327"/>
    <n v="1"/>
    <x v="0"/>
    <x v="21"/>
    <x v="0"/>
    <s v="red"/>
    <n v="108"/>
    <n v="54"/>
    <n v="5832"/>
    <n v="664"/>
    <n v="27059"/>
    <d v="2021-10-04T00:00:00"/>
    <d v="2021-10-26T00:00:00"/>
    <s v="Dannie Fidler"/>
    <s v="Genderfluid"/>
    <n v="32"/>
    <s v="157 Rohan MallApt. 466"/>
    <n v="4145"/>
    <s v="East Max"/>
    <x v="1"/>
    <s v="Australia"/>
    <x v="2"/>
    <x v="0"/>
  </r>
  <r>
    <n v="1098"/>
    <n v="225"/>
    <n v="243"/>
    <n v="106"/>
    <n v="3"/>
    <n v="318"/>
    <n v="1"/>
    <x v="0"/>
    <x v="0"/>
    <x v="0"/>
    <s v="violet"/>
    <n v="105"/>
    <n v="53"/>
    <n v="5565"/>
    <n v="664"/>
    <n v="27059"/>
    <d v="2021-10-04T00:00:00"/>
    <d v="2021-10-26T00:00:00"/>
    <s v="Dannie Fidler"/>
    <s v="Genderfluid"/>
    <n v="32"/>
    <s v="157 Rohan MallApt. 466"/>
    <n v="4145"/>
    <s v="East Max"/>
    <x v="1"/>
    <s v="Australia"/>
    <x v="2"/>
    <x v="0"/>
  </r>
  <r>
    <n v="1099"/>
    <n v="226"/>
    <n v="711"/>
    <n v="119"/>
    <n v="2"/>
    <n v="238"/>
    <n v="1"/>
    <x v="1"/>
    <x v="19"/>
    <x v="1"/>
    <s v="yellow"/>
    <n v="112"/>
    <n v="59"/>
    <n v="6608"/>
    <n v="28"/>
    <n v="44799"/>
    <d v="2021-07-09T00:00:00"/>
    <d v="2021-07-23T00:00:00"/>
    <s v="Hadley Baddam"/>
    <s v="Non-binary"/>
    <n v="79"/>
    <s v="360 Heller DriveApt. 052"/>
    <n v="5820"/>
    <s v="West Noah"/>
    <x v="3"/>
    <s v="Australia"/>
    <x v="8"/>
    <x v="2"/>
  </r>
  <r>
    <n v="1100"/>
    <n v="226"/>
    <n v="1128"/>
    <n v="102"/>
    <n v="3"/>
    <n v="306"/>
    <n v="1"/>
    <x v="2"/>
    <x v="34"/>
    <x v="0"/>
    <s v="orange"/>
    <n v="106"/>
    <n v="78"/>
    <n v="8268"/>
    <n v="28"/>
    <n v="44799"/>
    <d v="2021-07-09T00:00:00"/>
    <d v="2021-07-23T00:00:00"/>
    <s v="Hadley Baddam"/>
    <s v="Non-binary"/>
    <n v="79"/>
    <s v="360 Heller DriveApt. 052"/>
    <n v="5820"/>
    <s v="West Noah"/>
    <x v="3"/>
    <s v="Australia"/>
    <x v="8"/>
    <x v="2"/>
  </r>
  <r>
    <n v="1101"/>
    <n v="226"/>
    <n v="206"/>
    <n v="98"/>
    <n v="1"/>
    <n v="98"/>
    <n v="1"/>
    <x v="0"/>
    <x v="18"/>
    <x v="1"/>
    <s v="violet"/>
    <n v="112"/>
    <n v="80"/>
    <n v="8960"/>
    <n v="28"/>
    <n v="44799"/>
    <d v="2021-07-09T00:00:00"/>
    <d v="2021-07-23T00:00:00"/>
    <s v="Hadley Baddam"/>
    <s v="Non-binary"/>
    <n v="79"/>
    <s v="360 Heller DriveApt. 052"/>
    <n v="5820"/>
    <s v="West Noah"/>
    <x v="3"/>
    <s v="Australia"/>
    <x v="8"/>
    <x v="2"/>
  </r>
  <r>
    <n v="1102"/>
    <n v="226"/>
    <n v="972"/>
    <n v="97"/>
    <n v="1"/>
    <n v="97"/>
    <n v="1"/>
    <x v="2"/>
    <x v="27"/>
    <x v="2"/>
    <s v="indigo"/>
    <n v="119"/>
    <n v="67"/>
    <n v="7973"/>
    <n v="28"/>
    <n v="44799"/>
    <d v="2021-07-09T00:00:00"/>
    <d v="2021-07-23T00:00:00"/>
    <s v="Hadley Baddam"/>
    <s v="Non-binary"/>
    <n v="79"/>
    <s v="360 Heller DriveApt. 052"/>
    <n v="5820"/>
    <s v="West Noah"/>
    <x v="3"/>
    <s v="Australia"/>
    <x v="8"/>
    <x v="2"/>
  </r>
  <r>
    <n v="1103"/>
    <n v="226"/>
    <n v="860"/>
    <n v="113"/>
    <n v="3"/>
    <n v="339"/>
    <n v="1"/>
    <x v="2"/>
    <x v="16"/>
    <x v="3"/>
    <s v="blue"/>
    <n v="100"/>
    <n v="69"/>
    <n v="6900"/>
    <n v="28"/>
    <n v="44799"/>
    <d v="2021-07-09T00:00:00"/>
    <d v="2021-07-23T00:00:00"/>
    <s v="Hadley Baddam"/>
    <s v="Non-binary"/>
    <n v="79"/>
    <s v="360 Heller DriveApt. 052"/>
    <n v="5820"/>
    <s v="West Noah"/>
    <x v="3"/>
    <s v="Australia"/>
    <x v="8"/>
    <x v="2"/>
  </r>
  <r>
    <n v="1104"/>
    <n v="226"/>
    <n v="683"/>
    <n v="113"/>
    <n v="2"/>
    <n v="226"/>
    <n v="1"/>
    <x v="1"/>
    <x v="4"/>
    <x v="0"/>
    <s v="green"/>
    <n v="119"/>
    <n v="55"/>
    <n v="6545"/>
    <n v="28"/>
    <n v="44799"/>
    <d v="2021-07-09T00:00:00"/>
    <d v="2021-07-23T00:00:00"/>
    <s v="Hadley Baddam"/>
    <s v="Non-binary"/>
    <n v="79"/>
    <s v="360 Heller DriveApt. 052"/>
    <n v="5820"/>
    <s v="West Noah"/>
    <x v="3"/>
    <s v="Australia"/>
    <x v="8"/>
    <x v="2"/>
  </r>
  <r>
    <n v="1105"/>
    <n v="226"/>
    <n v="900"/>
    <n v="94"/>
    <n v="2"/>
    <n v="188"/>
    <n v="1"/>
    <x v="2"/>
    <x v="23"/>
    <x v="3"/>
    <s v="indigo"/>
    <n v="113"/>
    <n v="47"/>
    <n v="5311"/>
    <n v="28"/>
    <n v="44799"/>
    <d v="2021-07-09T00:00:00"/>
    <d v="2021-07-23T00:00:00"/>
    <s v="Hadley Baddam"/>
    <s v="Non-binary"/>
    <n v="79"/>
    <s v="360 Heller DriveApt. 052"/>
    <n v="5820"/>
    <s v="West Noah"/>
    <x v="3"/>
    <s v="Australia"/>
    <x v="8"/>
    <x v="2"/>
  </r>
  <r>
    <n v="1106"/>
    <n v="226"/>
    <n v="512"/>
    <n v="102"/>
    <n v="2"/>
    <n v="204"/>
    <n v="1"/>
    <x v="1"/>
    <x v="31"/>
    <x v="2"/>
    <s v="blue"/>
    <n v="109"/>
    <n v="70"/>
    <n v="7630"/>
    <n v="28"/>
    <n v="44799"/>
    <d v="2021-07-09T00:00:00"/>
    <d v="2021-07-23T00:00:00"/>
    <s v="Hadley Baddam"/>
    <s v="Non-binary"/>
    <n v="79"/>
    <s v="360 Heller DriveApt. 052"/>
    <n v="5820"/>
    <s v="West Noah"/>
    <x v="3"/>
    <s v="Australia"/>
    <x v="8"/>
    <x v="2"/>
  </r>
  <r>
    <n v="1107"/>
    <n v="226"/>
    <n v="517"/>
    <n v="102"/>
    <n v="1"/>
    <n v="102"/>
    <n v="1"/>
    <x v="1"/>
    <x v="31"/>
    <x v="2"/>
    <s v="indigo"/>
    <n v="109"/>
    <n v="56"/>
    <n v="6104"/>
    <n v="28"/>
    <n v="44799"/>
    <d v="2021-07-09T00:00:00"/>
    <d v="2021-07-23T00:00:00"/>
    <s v="Hadley Baddam"/>
    <s v="Non-binary"/>
    <n v="79"/>
    <s v="360 Heller DriveApt. 052"/>
    <n v="5820"/>
    <s v="West Noah"/>
    <x v="3"/>
    <s v="Australia"/>
    <x v="8"/>
    <x v="2"/>
  </r>
  <r>
    <n v="1108"/>
    <n v="228"/>
    <n v="478"/>
    <n v="118"/>
    <n v="3"/>
    <n v="354"/>
    <n v="1"/>
    <x v="1"/>
    <x v="1"/>
    <x v="0"/>
    <s v="blue"/>
    <n v="110"/>
    <n v="48"/>
    <n v="5280"/>
    <n v="773"/>
    <n v="10857"/>
    <d v="2021-01-06T00:00:00"/>
    <d v="2021-01-17T00:00:00"/>
    <s v="Paxon O'Shiel"/>
    <s v="Genderfluid"/>
    <n v="55"/>
    <s v="0398 Jayden TrailApt. 929"/>
    <n v="4177"/>
    <s v="Thomasborough"/>
    <x v="4"/>
    <s v="Australia"/>
    <x v="9"/>
    <x v="2"/>
  </r>
  <r>
    <n v="1109"/>
    <n v="228"/>
    <n v="904"/>
    <n v="94"/>
    <n v="1"/>
    <n v="94"/>
    <n v="1"/>
    <x v="2"/>
    <x v="23"/>
    <x v="4"/>
    <s v="indigo"/>
    <n v="113"/>
    <n v="70"/>
    <n v="7910"/>
    <n v="773"/>
    <n v="10857"/>
    <d v="2021-01-06T00:00:00"/>
    <d v="2021-01-17T00:00:00"/>
    <s v="Paxon O'Shiel"/>
    <s v="Genderfluid"/>
    <n v="55"/>
    <s v="0398 Jayden TrailApt. 929"/>
    <n v="4177"/>
    <s v="Thomasborough"/>
    <x v="4"/>
    <s v="Australia"/>
    <x v="9"/>
    <x v="2"/>
  </r>
  <r>
    <n v="1110"/>
    <n v="228"/>
    <n v="123"/>
    <n v="92"/>
    <n v="1"/>
    <n v="92"/>
    <n v="1"/>
    <x v="0"/>
    <x v="22"/>
    <x v="0"/>
    <s v="green"/>
    <n v="115"/>
    <n v="71"/>
    <n v="8165"/>
    <n v="773"/>
    <n v="10857"/>
    <d v="2021-01-06T00:00:00"/>
    <d v="2021-01-17T00:00:00"/>
    <s v="Paxon O'Shiel"/>
    <s v="Genderfluid"/>
    <n v="55"/>
    <s v="0398 Jayden TrailApt. 929"/>
    <n v="4177"/>
    <s v="Thomasborough"/>
    <x v="4"/>
    <s v="Australia"/>
    <x v="9"/>
    <x v="2"/>
  </r>
  <r>
    <n v="1111"/>
    <n v="228"/>
    <n v="1026"/>
    <n v="90"/>
    <n v="3"/>
    <n v="270"/>
    <n v="1"/>
    <x v="2"/>
    <x v="11"/>
    <x v="1"/>
    <s v="yellow"/>
    <n v="95"/>
    <n v="43"/>
    <n v="4085"/>
    <n v="773"/>
    <n v="10857"/>
    <d v="2021-01-06T00:00:00"/>
    <d v="2021-01-17T00:00:00"/>
    <s v="Paxon O'Shiel"/>
    <s v="Genderfluid"/>
    <n v="55"/>
    <s v="0398 Jayden TrailApt. 929"/>
    <n v="4177"/>
    <s v="Thomasborough"/>
    <x v="4"/>
    <s v="Australia"/>
    <x v="9"/>
    <x v="2"/>
  </r>
  <r>
    <n v="1112"/>
    <n v="228"/>
    <n v="381"/>
    <n v="94"/>
    <n v="2"/>
    <n v="188"/>
    <n v="1"/>
    <x v="0"/>
    <x v="28"/>
    <x v="1"/>
    <s v="violet"/>
    <n v="92"/>
    <n v="43"/>
    <n v="3956"/>
    <n v="773"/>
    <n v="10857"/>
    <d v="2021-01-06T00:00:00"/>
    <d v="2021-01-17T00:00:00"/>
    <s v="Paxon O'Shiel"/>
    <s v="Genderfluid"/>
    <n v="55"/>
    <s v="0398 Jayden TrailApt. 929"/>
    <n v="4177"/>
    <s v="Thomasborough"/>
    <x v="4"/>
    <s v="Australia"/>
    <x v="9"/>
    <x v="2"/>
  </r>
  <r>
    <n v="1113"/>
    <n v="229"/>
    <n v="523"/>
    <n v="102"/>
    <n v="2"/>
    <n v="204"/>
    <n v="1"/>
    <x v="1"/>
    <x v="31"/>
    <x v="0"/>
    <s v="violet"/>
    <n v="109"/>
    <n v="72"/>
    <n v="7848"/>
    <n v="107"/>
    <n v="15827"/>
    <d v="2021-10-08T00:00:00"/>
    <d v="2021-10-20T00:00:00"/>
    <s v="Sandy Yushachkov"/>
    <s v="Genderfluid"/>
    <n v="35"/>
    <s v="20 Morrison RoadSuite 781"/>
    <n v="7264"/>
    <s v="Claudiaview"/>
    <x v="2"/>
    <s v="Australia"/>
    <x v="2"/>
    <x v="2"/>
  </r>
  <r>
    <n v="1114"/>
    <n v="229"/>
    <n v="695"/>
    <n v="113"/>
    <n v="1"/>
    <n v="113"/>
    <n v="1"/>
    <x v="1"/>
    <x v="4"/>
    <x v="3"/>
    <s v="violet"/>
    <n v="119"/>
    <n v="59"/>
    <n v="7021"/>
    <n v="107"/>
    <n v="15827"/>
    <d v="2021-10-08T00:00:00"/>
    <d v="2021-10-20T00:00:00"/>
    <s v="Sandy Yushachkov"/>
    <s v="Genderfluid"/>
    <n v="35"/>
    <s v="20 Morrison RoadSuite 781"/>
    <n v="7264"/>
    <s v="Claudiaview"/>
    <x v="2"/>
    <s v="Australia"/>
    <x v="2"/>
    <x v="2"/>
  </r>
  <r>
    <n v="1115"/>
    <n v="229"/>
    <n v="145"/>
    <n v="91"/>
    <n v="3"/>
    <n v="273"/>
    <n v="1"/>
    <x v="0"/>
    <x v="8"/>
    <x v="3"/>
    <s v="orange"/>
    <n v="116"/>
    <n v="70"/>
    <n v="8120"/>
    <n v="107"/>
    <n v="15827"/>
    <d v="2021-10-08T00:00:00"/>
    <d v="2021-10-20T00:00:00"/>
    <s v="Sandy Yushachkov"/>
    <s v="Genderfluid"/>
    <n v="35"/>
    <s v="20 Morrison RoadSuite 781"/>
    <n v="7264"/>
    <s v="Claudiaview"/>
    <x v="2"/>
    <s v="Australia"/>
    <x v="2"/>
    <x v="2"/>
  </r>
  <r>
    <n v="1116"/>
    <n v="230"/>
    <n v="1146"/>
    <n v="102"/>
    <n v="1"/>
    <n v="102"/>
    <n v="1"/>
    <x v="2"/>
    <x v="34"/>
    <x v="1"/>
    <s v="indigo"/>
    <n v="106"/>
    <n v="48"/>
    <n v="5088"/>
    <n v="497"/>
    <n v="54581"/>
    <d v="2021-08-31T00:00:00"/>
    <d v="2021-09-18T00:00:00"/>
    <s v="Claudio Archibould"/>
    <s v="Bigender"/>
    <n v="31"/>
    <s v="0487 Jordan TerraceSuite 509"/>
    <n v="9290"/>
    <s v="North Aidentown"/>
    <x v="5"/>
    <s v="Australia"/>
    <x v="0"/>
    <x v="2"/>
  </r>
  <r>
    <n v="1117"/>
    <n v="230"/>
    <n v="51"/>
    <n v="104"/>
    <n v="1"/>
    <n v="104"/>
    <n v="1"/>
    <x v="0"/>
    <x v="10"/>
    <x v="1"/>
    <s v="green"/>
    <n v="119"/>
    <n v="60"/>
    <n v="7140"/>
    <n v="497"/>
    <n v="54581"/>
    <d v="2021-08-31T00:00:00"/>
    <d v="2021-09-18T00:00:00"/>
    <s v="Claudio Archibould"/>
    <s v="Bigender"/>
    <n v="31"/>
    <s v="0487 Jordan TerraceSuite 509"/>
    <n v="9290"/>
    <s v="North Aidentown"/>
    <x v="5"/>
    <s v="Australia"/>
    <x v="0"/>
    <x v="2"/>
  </r>
  <r>
    <n v="1118"/>
    <n v="230"/>
    <n v="657"/>
    <n v="93"/>
    <n v="1"/>
    <n v="93"/>
    <n v="1"/>
    <x v="1"/>
    <x v="14"/>
    <x v="2"/>
    <s v="indigo"/>
    <n v="115"/>
    <n v="64"/>
    <n v="7360"/>
    <n v="497"/>
    <n v="54581"/>
    <d v="2021-08-31T00:00:00"/>
    <d v="2021-09-18T00:00:00"/>
    <s v="Claudio Archibould"/>
    <s v="Bigender"/>
    <n v="31"/>
    <s v="0487 Jordan TerraceSuite 509"/>
    <n v="9290"/>
    <s v="North Aidentown"/>
    <x v="5"/>
    <s v="Australia"/>
    <x v="0"/>
    <x v="2"/>
  </r>
  <r>
    <n v="1119"/>
    <n v="231"/>
    <n v="192"/>
    <n v="98"/>
    <n v="2"/>
    <n v="196"/>
    <n v="1"/>
    <x v="0"/>
    <x v="18"/>
    <x v="2"/>
    <s v="green"/>
    <n v="112"/>
    <n v="41"/>
    <n v="4592"/>
    <n v="731"/>
    <n v="58824"/>
    <d v="2021-03-20T00:00:00"/>
    <d v="2021-04-09T00:00:00"/>
    <s v="Olimpia Tankus"/>
    <s v="Genderfluid"/>
    <n v="39"/>
    <s v="6434 Callum RoadApt. 396"/>
    <n v="3505"/>
    <s v="North Jessica"/>
    <x v="2"/>
    <s v="Australia"/>
    <x v="4"/>
    <x v="2"/>
  </r>
  <r>
    <n v="1120"/>
    <n v="231"/>
    <n v="646"/>
    <n v="93"/>
    <n v="2"/>
    <n v="186"/>
    <n v="1"/>
    <x v="1"/>
    <x v="14"/>
    <x v="1"/>
    <s v="green"/>
    <n v="115"/>
    <n v="60"/>
    <n v="6900"/>
    <n v="731"/>
    <n v="58824"/>
    <d v="2021-03-20T00:00:00"/>
    <d v="2021-04-09T00:00:00"/>
    <s v="Olimpia Tankus"/>
    <s v="Genderfluid"/>
    <n v="39"/>
    <s v="6434 Callum RoadApt. 396"/>
    <n v="3505"/>
    <s v="North Jessica"/>
    <x v="2"/>
    <s v="Australia"/>
    <x v="4"/>
    <x v="2"/>
  </r>
  <r>
    <n v="1121"/>
    <n v="231"/>
    <n v="1"/>
    <n v="96"/>
    <n v="1"/>
    <n v="96"/>
    <n v="1"/>
    <x v="0"/>
    <x v="2"/>
    <x v="1"/>
    <s v="red"/>
    <n v="114"/>
    <n v="53"/>
    <n v="6042"/>
    <n v="731"/>
    <n v="58824"/>
    <d v="2021-03-20T00:00:00"/>
    <d v="2021-04-09T00:00:00"/>
    <s v="Olimpia Tankus"/>
    <s v="Genderfluid"/>
    <n v="39"/>
    <s v="6434 Callum RoadApt. 396"/>
    <n v="3505"/>
    <s v="North Jessica"/>
    <x v="2"/>
    <s v="Australia"/>
    <x v="4"/>
    <x v="2"/>
  </r>
  <r>
    <n v="1122"/>
    <n v="231"/>
    <n v="740"/>
    <n v="109"/>
    <n v="1"/>
    <n v="109"/>
    <n v="1"/>
    <x v="1"/>
    <x v="12"/>
    <x v="3"/>
    <s v="orange"/>
    <n v="102"/>
    <n v="78"/>
    <n v="7956"/>
    <n v="731"/>
    <n v="58824"/>
    <d v="2021-03-20T00:00:00"/>
    <d v="2021-04-09T00:00:00"/>
    <s v="Olimpia Tankus"/>
    <s v="Genderfluid"/>
    <n v="39"/>
    <s v="6434 Callum RoadApt. 396"/>
    <n v="3505"/>
    <s v="North Jessica"/>
    <x v="2"/>
    <s v="Australia"/>
    <x v="4"/>
    <x v="2"/>
  </r>
  <r>
    <n v="1123"/>
    <n v="231"/>
    <n v="126"/>
    <n v="92"/>
    <n v="2"/>
    <n v="184"/>
    <n v="1"/>
    <x v="0"/>
    <x v="22"/>
    <x v="1"/>
    <s v="blue"/>
    <n v="115"/>
    <n v="47"/>
    <n v="5405"/>
    <n v="731"/>
    <n v="58824"/>
    <d v="2021-03-20T00:00:00"/>
    <d v="2021-04-09T00:00:00"/>
    <s v="Olimpia Tankus"/>
    <s v="Genderfluid"/>
    <n v="39"/>
    <s v="6434 Callum RoadApt. 396"/>
    <n v="3505"/>
    <s v="North Jessica"/>
    <x v="2"/>
    <s v="Australia"/>
    <x v="4"/>
    <x v="2"/>
  </r>
  <r>
    <n v="1124"/>
    <n v="232"/>
    <n v="794"/>
    <n v="91"/>
    <n v="3"/>
    <n v="273"/>
    <n v="1"/>
    <x v="1"/>
    <x v="15"/>
    <x v="4"/>
    <s v="blue"/>
    <n v="114"/>
    <n v="74"/>
    <n v="8436"/>
    <n v="256"/>
    <n v="44567"/>
    <d v="2021-05-02T00:00:00"/>
    <d v="2021-05-16T00:00:00"/>
    <s v="Dulcia Gawthorpe"/>
    <s v="Bigender"/>
    <n v="46"/>
    <s v="7204 Toby SummitApt. 845"/>
    <n v="9007"/>
    <s v="North Lillian"/>
    <x v="7"/>
    <s v="Australia"/>
    <x v="3"/>
    <x v="2"/>
  </r>
  <r>
    <n v="1125"/>
    <n v="232"/>
    <n v="246"/>
    <n v="95"/>
    <n v="2"/>
    <n v="190"/>
    <n v="1"/>
    <x v="0"/>
    <x v="17"/>
    <x v="1"/>
    <s v="red"/>
    <n v="117"/>
    <n v="60"/>
    <n v="7020"/>
    <n v="256"/>
    <n v="44567"/>
    <d v="2021-05-02T00:00:00"/>
    <d v="2021-05-16T00:00:00"/>
    <s v="Dulcia Gawthorpe"/>
    <s v="Bigender"/>
    <n v="46"/>
    <s v="7204 Toby SummitApt. 845"/>
    <n v="9007"/>
    <s v="North Lillian"/>
    <x v="7"/>
    <s v="Australia"/>
    <x v="3"/>
    <x v="2"/>
  </r>
  <r>
    <n v="1126"/>
    <n v="232"/>
    <n v="447"/>
    <n v="107"/>
    <n v="2"/>
    <n v="214"/>
    <n v="1"/>
    <x v="1"/>
    <x v="22"/>
    <x v="2"/>
    <s v="indigo"/>
    <n v="92"/>
    <n v="52"/>
    <n v="4784"/>
    <n v="256"/>
    <n v="44567"/>
    <d v="2021-05-02T00:00:00"/>
    <d v="2021-05-16T00:00:00"/>
    <s v="Dulcia Gawthorpe"/>
    <s v="Bigender"/>
    <n v="46"/>
    <s v="7204 Toby SummitApt. 845"/>
    <n v="9007"/>
    <s v="North Lillian"/>
    <x v="7"/>
    <s v="Australia"/>
    <x v="3"/>
    <x v="2"/>
  </r>
  <r>
    <n v="1127"/>
    <n v="232"/>
    <n v="43"/>
    <n v="104"/>
    <n v="3"/>
    <n v="312"/>
    <n v="1"/>
    <x v="0"/>
    <x v="10"/>
    <x v="0"/>
    <s v="orange"/>
    <n v="119"/>
    <n v="73"/>
    <n v="8687"/>
    <n v="256"/>
    <n v="44567"/>
    <d v="2021-05-02T00:00:00"/>
    <d v="2021-05-16T00:00:00"/>
    <s v="Dulcia Gawthorpe"/>
    <s v="Bigender"/>
    <n v="46"/>
    <s v="7204 Toby SummitApt. 845"/>
    <n v="9007"/>
    <s v="North Lillian"/>
    <x v="7"/>
    <s v="Australia"/>
    <x v="3"/>
    <x v="2"/>
  </r>
  <r>
    <n v="1128"/>
    <n v="232"/>
    <n v="1182"/>
    <n v="99"/>
    <n v="3"/>
    <n v="297"/>
    <n v="1"/>
    <x v="2"/>
    <x v="9"/>
    <x v="2"/>
    <s v="indigo"/>
    <n v="98"/>
    <n v="61"/>
    <n v="5978"/>
    <n v="256"/>
    <n v="44567"/>
    <d v="2021-05-02T00:00:00"/>
    <d v="2021-05-16T00:00:00"/>
    <s v="Dulcia Gawthorpe"/>
    <s v="Bigender"/>
    <n v="46"/>
    <s v="7204 Toby SummitApt. 845"/>
    <n v="9007"/>
    <s v="North Lillian"/>
    <x v="7"/>
    <s v="Australia"/>
    <x v="3"/>
    <x v="2"/>
  </r>
  <r>
    <n v="1129"/>
    <n v="233"/>
    <n v="218"/>
    <n v="106"/>
    <n v="3"/>
    <n v="318"/>
    <n v="1"/>
    <x v="0"/>
    <x v="0"/>
    <x v="0"/>
    <s v="orange"/>
    <n v="105"/>
    <n v="44"/>
    <n v="4620"/>
    <n v="996"/>
    <n v="29939"/>
    <d v="2021-09-03T00:00:00"/>
    <d v="2021-09-19T00:00:00"/>
    <s v="Elvira Sarfati"/>
    <s v="Agender"/>
    <n v="59"/>
    <s v="0433 Armstrong HillSuite 974"/>
    <n v="7613"/>
    <s v="Lake Danielland"/>
    <x v="1"/>
    <s v="Australia"/>
    <x v="5"/>
    <x v="2"/>
  </r>
  <r>
    <n v="1130"/>
    <n v="233"/>
    <n v="1191"/>
    <n v="105"/>
    <n v="2"/>
    <n v="210"/>
    <n v="1"/>
    <x v="2"/>
    <x v="7"/>
    <x v="1"/>
    <s v="red"/>
    <n v="90"/>
    <n v="78"/>
    <n v="7020"/>
    <n v="996"/>
    <n v="29939"/>
    <d v="2021-09-03T00:00:00"/>
    <d v="2021-09-19T00:00:00"/>
    <s v="Elvira Sarfati"/>
    <s v="Agender"/>
    <n v="59"/>
    <s v="0433 Armstrong HillSuite 974"/>
    <n v="7613"/>
    <s v="Lake Danielland"/>
    <x v="1"/>
    <s v="Australia"/>
    <x v="5"/>
    <x v="2"/>
  </r>
  <r>
    <n v="1131"/>
    <n v="233"/>
    <n v="886"/>
    <n v="94"/>
    <n v="1"/>
    <n v="94"/>
    <n v="1"/>
    <x v="2"/>
    <x v="23"/>
    <x v="1"/>
    <s v="yellow"/>
    <n v="113"/>
    <n v="68"/>
    <n v="7684"/>
    <n v="996"/>
    <n v="29939"/>
    <d v="2021-09-03T00:00:00"/>
    <d v="2021-09-19T00:00:00"/>
    <s v="Elvira Sarfati"/>
    <s v="Agender"/>
    <n v="59"/>
    <s v="0433 Armstrong HillSuite 974"/>
    <n v="7613"/>
    <s v="Lake Danielland"/>
    <x v="1"/>
    <s v="Australia"/>
    <x v="5"/>
    <x v="2"/>
  </r>
  <r>
    <n v="1132"/>
    <n v="233"/>
    <n v="701"/>
    <n v="119"/>
    <n v="3"/>
    <n v="357"/>
    <n v="1"/>
    <x v="1"/>
    <x v="19"/>
    <x v="1"/>
    <s v="red"/>
    <n v="112"/>
    <n v="54"/>
    <n v="6048"/>
    <n v="996"/>
    <n v="29939"/>
    <d v="2021-09-03T00:00:00"/>
    <d v="2021-09-19T00:00:00"/>
    <s v="Elvira Sarfati"/>
    <s v="Agender"/>
    <n v="59"/>
    <s v="0433 Armstrong HillSuite 974"/>
    <n v="7613"/>
    <s v="Lake Danielland"/>
    <x v="1"/>
    <s v="Australia"/>
    <x v="5"/>
    <x v="2"/>
  </r>
  <r>
    <n v="1133"/>
    <n v="234"/>
    <n v="941"/>
    <n v="96"/>
    <n v="3"/>
    <n v="288"/>
    <n v="1"/>
    <x v="2"/>
    <x v="5"/>
    <x v="1"/>
    <s v="violet"/>
    <n v="104"/>
    <n v="40"/>
    <n v="4160"/>
    <n v="133"/>
    <n v="26314"/>
    <d v="2021-09-18T00:00:00"/>
    <d v="2021-10-10T00:00:00"/>
    <s v="Bette-Ann Harteley"/>
    <s v="Bigender"/>
    <n v="49"/>
    <s v="051 O'conner Station StSuite 626"/>
    <n v="6661"/>
    <s v="Shieldsside"/>
    <x v="1"/>
    <s v="Australia"/>
    <x v="5"/>
    <x v="0"/>
  </r>
  <r>
    <n v="1134"/>
    <n v="234"/>
    <n v="244"/>
    <n v="106"/>
    <n v="3"/>
    <n v="318"/>
    <n v="1"/>
    <x v="0"/>
    <x v="0"/>
    <x v="4"/>
    <s v="violet"/>
    <n v="105"/>
    <n v="54"/>
    <n v="5670"/>
    <n v="133"/>
    <n v="26314"/>
    <d v="2021-09-18T00:00:00"/>
    <d v="2021-10-10T00:00:00"/>
    <s v="Bette-Ann Harteley"/>
    <s v="Bigender"/>
    <n v="49"/>
    <s v="051 O'conner Station StSuite 626"/>
    <n v="6661"/>
    <s v="Shieldsside"/>
    <x v="1"/>
    <s v="Australia"/>
    <x v="5"/>
    <x v="0"/>
  </r>
  <r>
    <n v="1135"/>
    <n v="234"/>
    <n v="174"/>
    <n v="91"/>
    <n v="1"/>
    <n v="91"/>
    <n v="1"/>
    <x v="0"/>
    <x v="8"/>
    <x v="4"/>
    <s v="violet"/>
    <n v="116"/>
    <n v="73"/>
    <n v="8468"/>
    <n v="133"/>
    <n v="26314"/>
    <d v="2021-09-18T00:00:00"/>
    <d v="2021-10-10T00:00:00"/>
    <s v="Bette-Ann Harteley"/>
    <s v="Bigender"/>
    <n v="49"/>
    <s v="051 O'conner Station StSuite 626"/>
    <n v="6661"/>
    <s v="Shieldsside"/>
    <x v="1"/>
    <s v="Australia"/>
    <x v="5"/>
    <x v="0"/>
  </r>
  <r>
    <n v="1136"/>
    <n v="235"/>
    <n v="1213"/>
    <n v="105"/>
    <n v="3"/>
    <n v="315"/>
    <n v="1"/>
    <x v="2"/>
    <x v="7"/>
    <x v="0"/>
    <s v="blue"/>
    <n v="90"/>
    <n v="79"/>
    <n v="7110"/>
    <n v="767"/>
    <n v="23434"/>
    <d v="2021-09-28T00:00:00"/>
    <d v="2021-10-12T00:00:00"/>
    <s v="Waylin Gasson"/>
    <s v="Genderqueer"/>
    <n v="37"/>
    <s v="69 Sebastian Estate DrSuite 727"/>
    <n v="6349"/>
    <s v="West Kai"/>
    <x v="0"/>
    <s v="Australia"/>
    <x v="5"/>
    <x v="2"/>
  </r>
  <r>
    <n v="1137"/>
    <n v="235"/>
    <n v="140"/>
    <n v="91"/>
    <n v="3"/>
    <n v="273"/>
    <n v="1"/>
    <x v="0"/>
    <x v="8"/>
    <x v="3"/>
    <s v="red"/>
    <n v="116"/>
    <n v="61"/>
    <n v="7076"/>
    <n v="767"/>
    <n v="23434"/>
    <d v="2021-09-28T00:00:00"/>
    <d v="2021-10-12T00:00:00"/>
    <s v="Waylin Gasson"/>
    <s v="Genderqueer"/>
    <n v="37"/>
    <s v="69 Sebastian Estate DrSuite 727"/>
    <n v="6349"/>
    <s v="West Kai"/>
    <x v="0"/>
    <s v="Australia"/>
    <x v="5"/>
    <x v="2"/>
  </r>
  <r>
    <n v="1138"/>
    <n v="235"/>
    <n v="78"/>
    <n v="118"/>
    <n v="2"/>
    <n v="236"/>
    <n v="1"/>
    <x v="0"/>
    <x v="24"/>
    <x v="0"/>
    <s v="orange"/>
    <n v="96"/>
    <n v="59"/>
    <n v="5664"/>
    <n v="767"/>
    <n v="23434"/>
    <d v="2021-09-28T00:00:00"/>
    <d v="2021-10-12T00:00:00"/>
    <s v="Waylin Gasson"/>
    <s v="Genderqueer"/>
    <n v="37"/>
    <s v="69 Sebastian Estate DrSuite 727"/>
    <n v="6349"/>
    <s v="West Kai"/>
    <x v="0"/>
    <s v="Australia"/>
    <x v="5"/>
    <x v="2"/>
  </r>
  <r>
    <n v="1139"/>
    <n v="235"/>
    <n v="950"/>
    <n v="97"/>
    <n v="2"/>
    <n v="194"/>
    <n v="1"/>
    <x v="2"/>
    <x v="27"/>
    <x v="3"/>
    <s v="orange"/>
    <n v="119"/>
    <n v="69"/>
    <n v="8211"/>
    <n v="767"/>
    <n v="23434"/>
    <d v="2021-09-28T00:00:00"/>
    <d v="2021-10-12T00:00:00"/>
    <s v="Waylin Gasson"/>
    <s v="Genderqueer"/>
    <n v="37"/>
    <s v="69 Sebastian Estate DrSuite 727"/>
    <n v="6349"/>
    <s v="West Kai"/>
    <x v="0"/>
    <s v="Australia"/>
    <x v="5"/>
    <x v="2"/>
  </r>
  <r>
    <n v="1140"/>
    <n v="235"/>
    <n v="801"/>
    <n v="91"/>
    <n v="3"/>
    <n v="273"/>
    <n v="1"/>
    <x v="1"/>
    <x v="15"/>
    <x v="1"/>
    <s v="violet"/>
    <n v="114"/>
    <n v="74"/>
    <n v="8436"/>
    <n v="767"/>
    <n v="23434"/>
    <d v="2021-09-28T00:00:00"/>
    <d v="2021-10-12T00:00:00"/>
    <s v="Waylin Gasson"/>
    <s v="Genderqueer"/>
    <n v="37"/>
    <s v="69 Sebastian Estate DrSuite 727"/>
    <n v="6349"/>
    <s v="West Kai"/>
    <x v="0"/>
    <s v="Australia"/>
    <x v="5"/>
    <x v="2"/>
  </r>
  <r>
    <n v="1141"/>
    <n v="236"/>
    <n v="17"/>
    <n v="96"/>
    <n v="2"/>
    <n v="192"/>
    <n v="1"/>
    <x v="0"/>
    <x v="2"/>
    <x v="2"/>
    <s v="green"/>
    <n v="114"/>
    <n v="60"/>
    <n v="6840"/>
    <n v="228"/>
    <n v="49109"/>
    <d v="2021-07-15T00:00:00"/>
    <d v="2021-08-08T00:00:00"/>
    <s v="Zaria Garken"/>
    <s v="Female"/>
    <n v="40"/>
    <s v="53 Jake CourtSuite 337"/>
    <n v="5447"/>
    <s v="Towneport"/>
    <x v="5"/>
    <s v="Australia"/>
    <x v="8"/>
    <x v="0"/>
  </r>
  <r>
    <n v="1142"/>
    <n v="236"/>
    <n v="566"/>
    <n v="100"/>
    <n v="1"/>
    <n v="100"/>
    <n v="1"/>
    <x v="1"/>
    <x v="29"/>
    <x v="1"/>
    <s v="orange"/>
    <n v="90"/>
    <n v="49"/>
    <n v="4410"/>
    <n v="228"/>
    <n v="49109"/>
    <d v="2021-07-15T00:00:00"/>
    <d v="2021-08-08T00:00:00"/>
    <s v="Zaria Garken"/>
    <s v="Female"/>
    <n v="40"/>
    <s v="53 Jake CourtSuite 337"/>
    <n v="5447"/>
    <s v="Towneport"/>
    <x v="5"/>
    <s v="Australia"/>
    <x v="8"/>
    <x v="0"/>
  </r>
  <r>
    <n v="1143"/>
    <n v="236"/>
    <n v="844"/>
    <n v="113"/>
    <n v="1"/>
    <n v="113"/>
    <n v="1"/>
    <x v="2"/>
    <x v="16"/>
    <x v="4"/>
    <s v="red"/>
    <n v="100"/>
    <n v="71"/>
    <n v="7100"/>
    <n v="228"/>
    <n v="49109"/>
    <d v="2021-07-15T00:00:00"/>
    <d v="2021-08-08T00:00:00"/>
    <s v="Zaria Garken"/>
    <s v="Female"/>
    <n v="40"/>
    <s v="53 Jake CourtSuite 337"/>
    <n v="5447"/>
    <s v="Towneport"/>
    <x v="5"/>
    <s v="Australia"/>
    <x v="8"/>
    <x v="0"/>
  </r>
  <r>
    <n v="1144"/>
    <n v="236"/>
    <n v="640"/>
    <n v="93"/>
    <n v="1"/>
    <n v="93"/>
    <n v="1"/>
    <x v="1"/>
    <x v="14"/>
    <x v="3"/>
    <s v="yellow"/>
    <n v="115"/>
    <n v="52"/>
    <n v="5980"/>
    <n v="228"/>
    <n v="49109"/>
    <d v="2021-07-15T00:00:00"/>
    <d v="2021-08-08T00:00:00"/>
    <s v="Zaria Garken"/>
    <s v="Female"/>
    <n v="40"/>
    <s v="53 Jake CourtSuite 337"/>
    <n v="5447"/>
    <s v="Towneport"/>
    <x v="5"/>
    <s v="Australia"/>
    <x v="8"/>
    <x v="0"/>
  </r>
  <r>
    <n v="1145"/>
    <n v="236"/>
    <n v="1189"/>
    <n v="99"/>
    <n v="1"/>
    <n v="99"/>
    <n v="1"/>
    <x v="2"/>
    <x v="9"/>
    <x v="4"/>
    <s v="violet"/>
    <n v="98"/>
    <n v="74"/>
    <n v="7252"/>
    <n v="228"/>
    <n v="49109"/>
    <d v="2021-07-15T00:00:00"/>
    <d v="2021-08-08T00:00:00"/>
    <s v="Zaria Garken"/>
    <s v="Female"/>
    <n v="40"/>
    <s v="53 Jake CourtSuite 337"/>
    <n v="5447"/>
    <s v="Towneport"/>
    <x v="5"/>
    <s v="Australia"/>
    <x v="8"/>
    <x v="0"/>
  </r>
  <r>
    <n v="1146"/>
    <n v="236"/>
    <n v="160"/>
    <n v="91"/>
    <n v="2"/>
    <n v="182"/>
    <n v="1"/>
    <x v="0"/>
    <x v="8"/>
    <x v="3"/>
    <s v="blue"/>
    <n v="116"/>
    <n v="53"/>
    <n v="6148"/>
    <n v="228"/>
    <n v="49109"/>
    <d v="2021-07-15T00:00:00"/>
    <d v="2021-08-08T00:00:00"/>
    <s v="Zaria Garken"/>
    <s v="Female"/>
    <n v="40"/>
    <s v="53 Jake CourtSuite 337"/>
    <n v="5447"/>
    <s v="Towneport"/>
    <x v="5"/>
    <s v="Australia"/>
    <x v="8"/>
    <x v="0"/>
  </r>
  <r>
    <n v="1147"/>
    <n v="237"/>
    <n v="17"/>
    <n v="96"/>
    <n v="2"/>
    <n v="192"/>
    <n v="1"/>
    <x v="0"/>
    <x v="2"/>
    <x v="2"/>
    <s v="green"/>
    <n v="114"/>
    <n v="60"/>
    <n v="6840"/>
    <n v="829"/>
    <n v="20267"/>
    <d v="2021-03-16T00:00:00"/>
    <d v="2021-04-06T00:00:00"/>
    <s v="Marget Kells"/>
    <s v="Non-binary"/>
    <n v="39"/>
    <s v="4399 Stephanie JunctionSuite 829"/>
    <n v="6924"/>
    <s v="Baumbachtown"/>
    <x v="6"/>
    <s v="Australia"/>
    <x v="4"/>
    <x v="0"/>
  </r>
  <r>
    <n v="1148"/>
    <n v="237"/>
    <n v="1009"/>
    <n v="106"/>
    <n v="1"/>
    <n v="106"/>
    <n v="1"/>
    <x v="2"/>
    <x v="3"/>
    <x v="4"/>
    <s v="indigo"/>
    <n v="111"/>
    <n v="51"/>
    <n v="5661"/>
    <n v="829"/>
    <n v="20267"/>
    <d v="2021-03-16T00:00:00"/>
    <d v="2021-04-06T00:00:00"/>
    <s v="Marget Kells"/>
    <s v="Non-binary"/>
    <n v="39"/>
    <s v="4399 Stephanie JunctionSuite 829"/>
    <n v="6924"/>
    <s v="Baumbachtown"/>
    <x v="6"/>
    <s v="Australia"/>
    <x v="4"/>
    <x v="0"/>
  </r>
  <r>
    <n v="1149"/>
    <n v="237"/>
    <n v="268"/>
    <n v="95"/>
    <n v="2"/>
    <n v="190"/>
    <n v="1"/>
    <x v="0"/>
    <x v="17"/>
    <x v="0"/>
    <s v="blue"/>
    <n v="117"/>
    <n v="77"/>
    <n v="9009"/>
    <n v="829"/>
    <n v="20267"/>
    <d v="2021-03-16T00:00:00"/>
    <d v="2021-04-06T00:00:00"/>
    <s v="Marget Kells"/>
    <s v="Non-binary"/>
    <n v="39"/>
    <s v="4399 Stephanie JunctionSuite 829"/>
    <n v="6924"/>
    <s v="Baumbachtown"/>
    <x v="6"/>
    <s v="Australia"/>
    <x v="4"/>
    <x v="0"/>
  </r>
  <r>
    <n v="1150"/>
    <n v="237"/>
    <n v="502"/>
    <n v="102"/>
    <n v="2"/>
    <n v="204"/>
    <n v="1"/>
    <x v="1"/>
    <x v="31"/>
    <x v="2"/>
    <s v="yellow"/>
    <n v="109"/>
    <n v="52"/>
    <n v="5668"/>
    <n v="829"/>
    <n v="20267"/>
    <d v="2021-03-16T00:00:00"/>
    <d v="2021-04-06T00:00:00"/>
    <s v="Marget Kells"/>
    <s v="Non-binary"/>
    <n v="39"/>
    <s v="4399 Stephanie JunctionSuite 829"/>
    <n v="6924"/>
    <s v="Baumbachtown"/>
    <x v="6"/>
    <s v="Australia"/>
    <x v="4"/>
    <x v="0"/>
  </r>
  <r>
    <n v="1151"/>
    <n v="237"/>
    <n v="74"/>
    <n v="118"/>
    <n v="3"/>
    <n v="354"/>
    <n v="1"/>
    <x v="0"/>
    <x v="24"/>
    <x v="4"/>
    <s v="red"/>
    <n v="96"/>
    <n v="72"/>
    <n v="6912"/>
    <n v="829"/>
    <n v="20267"/>
    <d v="2021-03-16T00:00:00"/>
    <d v="2021-04-06T00:00:00"/>
    <s v="Marget Kells"/>
    <s v="Non-binary"/>
    <n v="39"/>
    <s v="4399 Stephanie JunctionSuite 829"/>
    <n v="6924"/>
    <s v="Baumbachtown"/>
    <x v="6"/>
    <s v="Australia"/>
    <x v="4"/>
    <x v="0"/>
  </r>
  <r>
    <n v="1152"/>
    <n v="238"/>
    <n v="1024"/>
    <n v="90"/>
    <n v="3"/>
    <n v="270"/>
    <n v="1"/>
    <x v="2"/>
    <x v="11"/>
    <x v="4"/>
    <s v="orange"/>
    <n v="95"/>
    <n v="80"/>
    <n v="7600"/>
    <n v="328"/>
    <n v="59828"/>
    <d v="2021-03-17T00:00:00"/>
    <d v="2021-03-27T00:00:00"/>
    <s v="Wadsworth Olivier"/>
    <s v="Non-binary"/>
    <n v="59"/>
    <s v="4309 Nguyen KnollApt. 851"/>
    <n v="6795"/>
    <s v="North Elijahshire"/>
    <x v="2"/>
    <s v="Australia"/>
    <x v="4"/>
    <x v="1"/>
  </r>
  <r>
    <n v="1153"/>
    <n v="238"/>
    <n v="883"/>
    <n v="94"/>
    <n v="2"/>
    <n v="188"/>
    <n v="1"/>
    <x v="2"/>
    <x v="23"/>
    <x v="0"/>
    <s v="orange"/>
    <n v="113"/>
    <n v="74"/>
    <n v="8362"/>
    <n v="328"/>
    <n v="59828"/>
    <d v="2021-03-17T00:00:00"/>
    <d v="2021-03-27T00:00:00"/>
    <s v="Wadsworth Olivier"/>
    <s v="Non-binary"/>
    <n v="59"/>
    <s v="4309 Nguyen KnollApt. 851"/>
    <n v="6795"/>
    <s v="North Elijahshire"/>
    <x v="2"/>
    <s v="Australia"/>
    <x v="4"/>
    <x v="1"/>
  </r>
  <r>
    <n v="1154"/>
    <n v="238"/>
    <n v="101"/>
    <n v="118"/>
    <n v="3"/>
    <n v="354"/>
    <n v="1"/>
    <x v="0"/>
    <x v="24"/>
    <x v="1"/>
    <s v="violet"/>
    <n v="96"/>
    <n v="70"/>
    <n v="6720"/>
    <n v="328"/>
    <n v="59828"/>
    <d v="2021-03-17T00:00:00"/>
    <d v="2021-03-27T00:00:00"/>
    <s v="Wadsworth Olivier"/>
    <s v="Non-binary"/>
    <n v="59"/>
    <s v="4309 Nguyen KnollApt. 851"/>
    <n v="6795"/>
    <s v="North Elijahshire"/>
    <x v="2"/>
    <s v="Australia"/>
    <x v="4"/>
    <x v="1"/>
  </r>
  <r>
    <n v="1155"/>
    <n v="238"/>
    <n v="313"/>
    <n v="105"/>
    <n v="3"/>
    <n v="315"/>
    <n v="1"/>
    <x v="0"/>
    <x v="26"/>
    <x v="0"/>
    <s v="violet"/>
    <n v="93"/>
    <n v="78"/>
    <n v="7254"/>
    <n v="328"/>
    <n v="59828"/>
    <d v="2021-03-17T00:00:00"/>
    <d v="2021-03-27T00:00:00"/>
    <s v="Wadsworth Olivier"/>
    <s v="Non-binary"/>
    <n v="59"/>
    <s v="4309 Nguyen KnollApt. 851"/>
    <n v="6795"/>
    <s v="North Elijahshire"/>
    <x v="2"/>
    <s v="Australia"/>
    <x v="4"/>
    <x v="1"/>
  </r>
  <r>
    <n v="1156"/>
    <n v="238"/>
    <n v="179"/>
    <n v="98"/>
    <n v="2"/>
    <n v="196"/>
    <n v="1"/>
    <x v="0"/>
    <x v="18"/>
    <x v="4"/>
    <s v="red"/>
    <n v="112"/>
    <n v="79"/>
    <n v="8848"/>
    <n v="328"/>
    <n v="59828"/>
    <d v="2021-03-17T00:00:00"/>
    <d v="2021-03-27T00:00:00"/>
    <s v="Wadsworth Olivier"/>
    <s v="Non-binary"/>
    <n v="59"/>
    <s v="4309 Nguyen KnollApt. 851"/>
    <n v="6795"/>
    <s v="North Elijahshire"/>
    <x v="2"/>
    <s v="Australia"/>
    <x v="4"/>
    <x v="1"/>
  </r>
  <r>
    <n v="1157"/>
    <n v="238"/>
    <n v="340"/>
    <n v="109"/>
    <n v="1"/>
    <n v="109"/>
    <n v="1"/>
    <x v="0"/>
    <x v="21"/>
    <x v="3"/>
    <s v="indigo"/>
    <n v="108"/>
    <n v="80"/>
    <n v="8640"/>
    <n v="328"/>
    <n v="59828"/>
    <d v="2021-03-17T00:00:00"/>
    <d v="2021-03-27T00:00:00"/>
    <s v="Wadsworth Olivier"/>
    <s v="Non-binary"/>
    <n v="59"/>
    <s v="4309 Nguyen KnollApt. 851"/>
    <n v="6795"/>
    <s v="North Elijahshire"/>
    <x v="2"/>
    <s v="Australia"/>
    <x v="4"/>
    <x v="1"/>
  </r>
  <r>
    <n v="1158"/>
    <n v="239"/>
    <n v="1177"/>
    <n v="99"/>
    <n v="3"/>
    <n v="297"/>
    <n v="1"/>
    <x v="2"/>
    <x v="9"/>
    <x v="2"/>
    <s v="blue"/>
    <n v="98"/>
    <n v="52"/>
    <n v="5096"/>
    <n v="530"/>
    <n v="45974"/>
    <d v="2021-10-13T00:00:00"/>
    <d v="2021-11-02T00:00:00"/>
    <s v="Leroi Weal"/>
    <s v="Polygender"/>
    <n v="63"/>
    <s v="2724 Madison SummitSuite 567"/>
    <n v="9367"/>
    <s v="Lake Rose"/>
    <x v="2"/>
    <s v="Australia"/>
    <x v="2"/>
    <x v="2"/>
  </r>
  <r>
    <n v="1159"/>
    <n v="239"/>
    <n v="445"/>
    <n v="107"/>
    <n v="3"/>
    <n v="321"/>
    <n v="1"/>
    <x v="1"/>
    <x v="22"/>
    <x v="3"/>
    <s v="indigo"/>
    <n v="92"/>
    <n v="75"/>
    <n v="6900"/>
    <n v="530"/>
    <n v="45974"/>
    <d v="2021-10-13T00:00:00"/>
    <d v="2021-11-02T00:00:00"/>
    <s v="Leroi Weal"/>
    <s v="Polygender"/>
    <n v="63"/>
    <s v="2724 Madison SummitSuite 567"/>
    <n v="9367"/>
    <s v="Lake Rose"/>
    <x v="2"/>
    <s v="Australia"/>
    <x v="2"/>
    <x v="2"/>
  </r>
  <r>
    <n v="1160"/>
    <n v="240"/>
    <n v="1009"/>
    <n v="106"/>
    <n v="1"/>
    <n v="106"/>
    <n v="1"/>
    <x v="2"/>
    <x v="3"/>
    <x v="4"/>
    <s v="indigo"/>
    <n v="111"/>
    <n v="51"/>
    <n v="5661"/>
    <n v="578"/>
    <n v="37612"/>
    <d v="2021-01-27T00:00:00"/>
    <d v="2021-02-01T00:00:00"/>
    <s v="Riordan Goreway"/>
    <s v="Genderfluid"/>
    <n v="75"/>
    <s v="256 Andrew CrestApt. 193"/>
    <n v="8281"/>
    <s v="East Marcus"/>
    <x v="4"/>
    <s v="Australia"/>
    <x v="9"/>
    <x v="1"/>
  </r>
  <r>
    <n v="1161"/>
    <n v="240"/>
    <n v="259"/>
    <n v="95"/>
    <n v="2"/>
    <n v="190"/>
    <n v="1"/>
    <x v="0"/>
    <x v="17"/>
    <x v="4"/>
    <s v="yellow"/>
    <n v="117"/>
    <n v="46"/>
    <n v="5382"/>
    <n v="578"/>
    <n v="37612"/>
    <d v="2021-01-27T00:00:00"/>
    <d v="2021-02-01T00:00:00"/>
    <s v="Riordan Goreway"/>
    <s v="Genderfluid"/>
    <n v="75"/>
    <s v="256 Andrew CrestApt. 193"/>
    <n v="8281"/>
    <s v="East Marcus"/>
    <x v="4"/>
    <s v="Australia"/>
    <x v="9"/>
    <x v="1"/>
  </r>
  <r>
    <n v="1162"/>
    <n v="240"/>
    <n v="473"/>
    <n v="118"/>
    <n v="1"/>
    <n v="118"/>
    <n v="1"/>
    <x v="1"/>
    <x v="1"/>
    <x v="0"/>
    <s v="green"/>
    <n v="110"/>
    <n v="43"/>
    <n v="4730"/>
    <n v="578"/>
    <n v="37612"/>
    <d v="2021-01-27T00:00:00"/>
    <d v="2021-02-01T00:00:00"/>
    <s v="Riordan Goreway"/>
    <s v="Genderfluid"/>
    <n v="75"/>
    <s v="256 Andrew CrestApt. 193"/>
    <n v="8281"/>
    <s v="East Marcus"/>
    <x v="4"/>
    <s v="Australia"/>
    <x v="9"/>
    <x v="1"/>
  </r>
  <r>
    <n v="1163"/>
    <n v="240"/>
    <n v="124"/>
    <n v="92"/>
    <n v="3"/>
    <n v="276"/>
    <n v="1"/>
    <x v="0"/>
    <x v="22"/>
    <x v="4"/>
    <s v="green"/>
    <n v="115"/>
    <n v="52"/>
    <n v="5980"/>
    <n v="578"/>
    <n v="37612"/>
    <d v="2021-01-27T00:00:00"/>
    <d v="2021-02-01T00:00:00"/>
    <s v="Riordan Goreway"/>
    <s v="Genderfluid"/>
    <n v="75"/>
    <s v="256 Andrew CrestApt. 193"/>
    <n v="8281"/>
    <s v="East Marcus"/>
    <x v="4"/>
    <s v="Australia"/>
    <x v="9"/>
    <x v="1"/>
  </r>
  <r>
    <n v="1164"/>
    <n v="240"/>
    <n v="9"/>
    <n v="96"/>
    <n v="1"/>
    <n v="96"/>
    <n v="1"/>
    <x v="0"/>
    <x v="2"/>
    <x v="4"/>
    <s v="orange"/>
    <n v="114"/>
    <n v="43"/>
    <n v="4902"/>
    <n v="578"/>
    <n v="37612"/>
    <d v="2021-01-27T00:00:00"/>
    <d v="2021-02-01T00:00:00"/>
    <s v="Riordan Goreway"/>
    <s v="Genderfluid"/>
    <n v="75"/>
    <s v="256 Andrew CrestApt. 193"/>
    <n v="8281"/>
    <s v="East Marcus"/>
    <x v="4"/>
    <s v="Australia"/>
    <x v="9"/>
    <x v="1"/>
  </r>
  <r>
    <n v="1165"/>
    <n v="240"/>
    <n v="298"/>
    <n v="105"/>
    <n v="3"/>
    <n v="315"/>
    <n v="1"/>
    <x v="0"/>
    <x v="26"/>
    <x v="0"/>
    <s v="green"/>
    <n v="93"/>
    <n v="58"/>
    <n v="5394"/>
    <n v="578"/>
    <n v="37612"/>
    <d v="2021-01-27T00:00:00"/>
    <d v="2021-02-01T00:00:00"/>
    <s v="Riordan Goreway"/>
    <s v="Genderfluid"/>
    <n v="75"/>
    <s v="256 Andrew CrestApt. 193"/>
    <n v="8281"/>
    <s v="East Marcus"/>
    <x v="4"/>
    <s v="Australia"/>
    <x v="9"/>
    <x v="1"/>
  </r>
  <r>
    <n v="1166"/>
    <n v="241"/>
    <n v="400"/>
    <n v="119"/>
    <n v="2"/>
    <n v="238"/>
    <n v="1"/>
    <x v="0"/>
    <x v="32"/>
    <x v="3"/>
    <s v="green"/>
    <n v="113"/>
    <n v="69"/>
    <n v="7797"/>
    <n v="401"/>
    <n v="33692"/>
    <d v="2021-07-22T00:00:00"/>
    <d v="2021-08-17T00:00:00"/>
    <s v="Waylen Swallwell"/>
    <s v="Non-binary"/>
    <n v="73"/>
    <s v="254 Layla AvenueSuite 506"/>
    <n v="613"/>
    <s v="Sarahstad"/>
    <x v="2"/>
    <s v="Australia"/>
    <x v="8"/>
    <x v="0"/>
  </r>
  <r>
    <n v="1167"/>
    <n v="241"/>
    <n v="1051"/>
    <n v="93"/>
    <n v="2"/>
    <n v="186"/>
    <n v="1"/>
    <x v="2"/>
    <x v="20"/>
    <x v="1"/>
    <s v="red"/>
    <n v="94"/>
    <n v="71"/>
    <n v="6674"/>
    <n v="401"/>
    <n v="33692"/>
    <d v="2021-07-22T00:00:00"/>
    <d v="2021-08-17T00:00:00"/>
    <s v="Waylen Swallwell"/>
    <s v="Non-binary"/>
    <n v="73"/>
    <s v="254 Layla AvenueSuite 506"/>
    <n v="613"/>
    <s v="Sarahstad"/>
    <x v="2"/>
    <s v="Australia"/>
    <x v="8"/>
    <x v="0"/>
  </r>
  <r>
    <n v="1168"/>
    <n v="241"/>
    <n v="333"/>
    <n v="109"/>
    <n v="2"/>
    <n v="218"/>
    <n v="1"/>
    <x v="0"/>
    <x v="21"/>
    <x v="0"/>
    <s v="green"/>
    <n v="108"/>
    <n v="67"/>
    <n v="7236"/>
    <n v="401"/>
    <n v="33692"/>
    <d v="2021-07-22T00:00:00"/>
    <d v="2021-08-17T00:00:00"/>
    <s v="Waylen Swallwell"/>
    <s v="Non-binary"/>
    <n v="73"/>
    <s v="254 Layla AvenueSuite 506"/>
    <n v="613"/>
    <s v="Sarahstad"/>
    <x v="2"/>
    <s v="Australia"/>
    <x v="8"/>
    <x v="0"/>
  </r>
  <r>
    <n v="1169"/>
    <n v="242"/>
    <n v="26"/>
    <n v="96"/>
    <n v="3"/>
    <n v="288"/>
    <n v="1"/>
    <x v="0"/>
    <x v="2"/>
    <x v="1"/>
    <s v="indigo"/>
    <n v="114"/>
    <n v="59"/>
    <n v="6726"/>
    <n v="909"/>
    <n v="12202"/>
    <d v="2021-08-25T00:00:00"/>
    <d v="2021-09-13T00:00:00"/>
    <s v="Patin Circuit"/>
    <s v="Genderqueer"/>
    <n v="62"/>
    <s v="976 Murray Station StApt. 036"/>
    <n v="3227"/>
    <s v="Langfort"/>
    <x v="1"/>
    <s v="Australia"/>
    <x v="0"/>
    <x v="2"/>
  </r>
  <r>
    <n v="1170"/>
    <n v="242"/>
    <n v="1002"/>
    <n v="106"/>
    <n v="3"/>
    <n v="318"/>
    <n v="1"/>
    <x v="2"/>
    <x v="3"/>
    <x v="2"/>
    <s v="blue"/>
    <n v="111"/>
    <n v="52"/>
    <n v="5772"/>
    <n v="909"/>
    <n v="12202"/>
    <d v="2021-08-25T00:00:00"/>
    <d v="2021-09-13T00:00:00"/>
    <s v="Patin Circuit"/>
    <s v="Genderqueer"/>
    <n v="62"/>
    <s v="976 Murray Station StApt. 036"/>
    <n v="3227"/>
    <s v="Langfort"/>
    <x v="1"/>
    <s v="Australia"/>
    <x v="0"/>
    <x v="2"/>
  </r>
  <r>
    <n v="1171"/>
    <n v="242"/>
    <n v="877"/>
    <n v="94"/>
    <n v="1"/>
    <n v="94"/>
    <n v="1"/>
    <x v="2"/>
    <x v="23"/>
    <x v="2"/>
    <s v="red"/>
    <n v="113"/>
    <n v="68"/>
    <n v="7684"/>
    <n v="909"/>
    <n v="12202"/>
    <d v="2021-08-25T00:00:00"/>
    <d v="2021-09-13T00:00:00"/>
    <s v="Patin Circuit"/>
    <s v="Genderqueer"/>
    <n v="62"/>
    <s v="976 Murray Station StApt. 036"/>
    <n v="3227"/>
    <s v="Langfort"/>
    <x v="1"/>
    <s v="Australia"/>
    <x v="0"/>
    <x v="2"/>
  </r>
  <r>
    <n v="1172"/>
    <n v="242"/>
    <n v="950"/>
    <n v="97"/>
    <n v="1"/>
    <n v="97"/>
    <n v="1"/>
    <x v="2"/>
    <x v="27"/>
    <x v="3"/>
    <s v="orange"/>
    <n v="119"/>
    <n v="69"/>
    <n v="8211"/>
    <n v="909"/>
    <n v="12202"/>
    <d v="2021-08-25T00:00:00"/>
    <d v="2021-09-13T00:00:00"/>
    <s v="Patin Circuit"/>
    <s v="Genderqueer"/>
    <n v="62"/>
    <s v="976 Murray Station StApt. 036"/>
    <n v="3227"/>
    <s v="Langfort"/>
    <x v="1"/>
    <s v="Australia"/>
    <x v="0"/>
    <x v="2"/>
  </r>
  <r>
    <n v="1173"/>
    <n v="242"/>
    <n v="182"/>
    <n v="98"/>
    <n v="3"/>
    <n v="294"/>
    <n v="1"/>
    <x v="0"/>
    <x v="18"/>
    <x v="2"/>
    <s v="orange"/>
    <n v="112"/>
    <n v="65"/>
    <n v="7280"/>
    <n v="909"/>
    <n v="12202"/>
    <d v="2021-08-25T00:00:00"/>
    <d v="2021-09-13T00:00:00"/>
    <s v="Patin Circuit"/>
    <s v="Genderqueer"/>
    <n v="62"/>
    <s v="976 Murray Station StApt. 036"/>
    <n v="3227"/>
    <s v="Langfort"/>
    <x v="1"/>
    <s v="Australia"/>
    <x v="0"/>
    <x v="2"/>
  </r>
  <r>
    <n v="1174"/>
    <n v="242"/>
    <n v="729"/>
    <n v="119"/>
    <n v="3"/>
    <n v="357"/>
    <n v="1"/>
    <x v="1"/>
    <x v="19"/>
    <x v="4"/>
    <s v="indigo"/>
    <n v="112"/>
    <n v="64"/>
    <n v="7168"/>
    <n v="909"/>
    <n v="12202"/>
    <d v="2021-08-25T00:00:00"/>
    <d v="2021-09-13T00:00:00"/>
    <s v="Patin Circuit"/>
    <s v="Genderqueer"/>
    <n v="62"/>
    <s v="976 Murray Station StApt. 036"/>
    <n v="3227"/>
    <s v="Langfort"/>
    <x v="1"/>
    <s v="Australia"/>
    <x v="0"/>
    <x v="2"/>
  </r>
  <r>
    <n v="1175"/>
    <n v="243"/>
    <n v="389"/>
    <n v="119"/>
    <n v="1"/>
    <n v="119"/>
    <n v="1"/>
    <x v="0"/>
    <x v="32"/>
    <x v="4"/>
    <s v="red"/>
    <n v="113"/>
    <n v="47"/>
    <n v="5311"/>
    <n v="263"/>
    <n v="31631"/>
    <d v="2021-07-06T00:00:00"/>
    <d v="2021-07-11T00:00:00"/>
    <s v="Ringo Sollars"/>
    <s v="Genderfluid"/>
    <n v="22"/>
    <s v="75 Kovacek KnollSuite 417"/>
    <n v="4122"/>
    <s v="West Cameron"/>
    <x v="2"/>
    <s v="Australia"/>
    <x v="8"/>
    <x v="1"/>
  </r>
  <r>
    <n v="1176"/>
    <n v="243"/>
    <n v="567"/>
    <n v="100"/>
    <n v="3"/>
    <n v="300"/>
    <n v="1"/>
    <x v="1"/>
    <x v="29"/>
    <x v="2"/>
    <s v="orange"/>
    <n v="90"/>
    <n v="69"/>
    <n v="6210"/>
    <n v="263"/>
    <n v="31631"/>
    <d v="2021-07-06T00:00:00"/>
    <d v="2021-07-11T00:00:00"/>
    <s v="Ringo Sollars"/>
    <s v="Genderfluid"/>
    <n v="22"/>
    <s v="75 Kovacek KnollSuite 417"/>
    <n v="4122"/>
    <s v="West Cameron"/>
    <x v="2"/>
    <s v="Australia"/>
    <x v="8"/>
    <x v="1"/>
  </r>
  <r>
    <n v="1177"/>
    <n v="244"/>
    <n v="429"/>
    <n v="107"/>
    <n v="3"/>
    <n v="321"/>
    <n v="1"/>
    <x v="1"/>
    <x v="22"/>
    <x v="4"/>
    <s v="orange"/>
    <n v="92"/>
    <n v="79"/>
    <n v="7268"/>
    <n v="637"/>
    <n v="18966"/>
    <d v="2021-09-02T00:00:00"/>
    <d v="2021-09-09T00:00:00"/>
    <s v="Morie Woodfield"/>
    <s v="Bigender"/>
    <n v="58"/>
    <s v="8007 Joel SquareApt. 874"/>
    <n v="7700"/>
    <s v="Lilystad"/>
    <x v="2"/>
    <s v="Australia"/>
    <x v="5"/>
    <x v="1"/>
  </r>
  <r>
    <n v="1178"/>
    <n v="244"/>
    <n v="896"/>
    <n v="94"/>
    <n v="3"/>
    <n v="282"/>
    <n v="1"/>
    <x v="2"/>
    <x v="23"/>
    <x v="1"/>
    <s v="blue"/>
    <n v="113"/>
    <n v="59"/>
    <n v="6667"/>
    <n v="637"/>
    <n v="18966"/>
    <d v="2021-09-02T00:00:00"/>
    <d v="2021-09-09T00:00:00"/>
    <s v="Morie Woodfield"/>
    <s v="Bigender"/>
    <n v="58"/>
    <s v="8007 Joel SquareApt. 874"/>
    <n v="7700"/>
    <s v="Lilystad"/>
    <x v="2"/>
    <s v="Australia"/>
    <x v="5"/>
    <x v="1"/>
  </r>
  <r>
    <n v="1179"/>
    <n v="244"/>
    <n v="777"/>
    <n v="91"/>
    <n v="1"/>
    <n v="91"/>
    <n v="1"/>
    <x v="1"/>
    <x v="15"/>
    <x v="2"/>
    <s v="orange"/>
    <n v="114"/>
    <n v="60"/>
    <n v="6840"/>
    <n v="637"/>
    <n v="18966"/>
    <d v="2021-09-02T00:00:00"/>
    <d v="2021-09-09T00:00:00"/>
    <s v="Morie Woodfield"/>
    <s v="Bigender"/>
    <n v="58"/>
    <s v="8007 Joel SquareApt. 874"/>
    <n v="7700"/>
    <s v="Lilystad"/>
    <x v="2"/>
    <s v="Australia"/>
    <x v="5"/>
    <x v="1"/>
  </r>
  <r>
    <n v="1180"/>
    <n v="244"/>
    <n v="205"/>
    <n v="98"/>
    <n v="2"/>
    <n v="196"/>
    <n v="1"/>
    <x v="0"/>
    <x v="18"/>
    <x v="3"/>
    <s v="violet"/>
    <n v="112"/>
    <n v="72"/>
    <n v="8064"/>
    <n v="637"/>
    <n v="18966"/>
    <d v="2021-09-02T00:00:00"/>
    <d v="2021-09-09T00:00:00"/>
    <s v="Morie Woodfield"/>
    <s v="Bigender"/>
    <n v="58"/>
    <s v="8007 Joel SquareApt. 874"/>
    <n v="7700"/>
    <s v="Lilystad"/>
    <x v="2"/>
    <s v="Australia"/>
    <x v="5"/>
    <x v="1"/>
  </r>
  <r>
    <n v="1181"/>
    <n v="244"/>
    <n v="651"/>
    <n v="93"/>
    <n v="3"/>
    <n v="279"/>
    <n v="1"/>
    <x v="1"/>
    <x v="14"/>
    <x v="1"/>
    <s v="blue"/>
    <n v="115"/>
    <n v="47"/>
    <n v="5405"/>
    <n v="637"/>
    <n v="18966"/>
    <d v="2021-09-02T00:00:00"/>
    <d v="2021-09-09T00:00:00"/>
    <s v="Morie Woodfield"/>
    <s v="Bigender"/>
    <n v="58"/>
    <s v="8007 Joel SquareApt. 874"/>
    <n v="7700"/>
    <s v="Lilystad"/>
    <x v="2"/>
    <s v="Australia"/>
    <x v="5"/>
    <x v="1"/>
  </r>
  <r>
    <n v="1182"/>
    <n v="245"/>
    <n v="1059"/>
    <n v="93"/>
    <n v="3"/>
    <n v="279"/>
    <n v="1"/>
    <x v="2"/>
    <x v="20"/>
    <x v="4"/>
    <s v="orange"/>
    <n v="94"/>
    <n v="44"/>
    <n v="4136"/>
    <n v="191"/>
    <n v="49443"/>
    <d v="2021-05-06T00:00:00"/>
    <d v="2021-05-10T00:00:00"/>
    <s v="Isis Doel"/>
    <s v="Agender"/>
    <n v="76"/>
    <s v="540 Schmitt ParkwaySuite 102"/>
    <n v="5036"/>
    <s v="Grimesstad"/>
    <x v="5"/>
    <s v="Australia"/>
    <x v="3"/>
    <x v="1"/>
  </r>
  <r>
    <n v="1183"/>
    <n v="245"/>
    <n v="655"/>
    <n v="93"/>
    <n v="2"/>
    <n v="186"/>
    <n v="1"/>
    <x v="1"/>
    <x v="14"/>
    <x v="3"/>
    <s v="indigo"/>
    <n v="115"/>
    <n v="42"/>
    <n v="4830"/>
    <n v="191"/>
    <n v="49443"/>
    <d v="2021-05-06T00:00:00"/>
    <d v="2021-05-10T00:00:00"/>
    <s v="Isis Doel"/>
    <s v="Agender"/>
    <n v="76"/>
    <s v="540 Schmitt ParkwaySuite 102"/>
    <n v="5036"/>
    <s v="Grimesstad"/>
    <x v="5"/>
    <s v="Australia"/>
    <x v="3"/>
    <x v="1"/>
  </r>
  <r>
    <n v="1184"/>
    <n v="245"/>
    <n v="472"/>
    <n v="118"/>
    <n v="3"/>
    <n v="354"/>
    <n v="1"/>
    <x v="1"/>
    <x v="1"/>
    <x v="2"/>
    <s v="green"/>
    <n v="110"/>
    <n v="72"/>
    <n v="7920"/>
    <n v="191"/>
    <n v="49443"/>
    <d v="2021-05-06T00:00:00"/>
    <d v="2021-05-10T00:00:00"/>
    <s v="Isis Doel"/>
    <s v="Agender"/>
    <n v="76"/>
    <s v="540 Schmitt ParkwaySuite 102"/>
    <n v="5036"/>
    <s v="Grimesstad"/>
    <x v="5"/>
    <s v="Australia"/>
    <x v="3"/>
    <x v="1"/>
  </r>
  <r>
    <n v="1185"/>
    <n v="245"/>
    <n v="1050"/>
    <n v="93"/>
    <n v="2"/>
    <n v="186"/>
    <n v="1"/>
    <x v="2"/>
    <x v="20"/>
    <x v="3"/>
    <s v="red"/>
    <n v="94"/>
    <n v="65"/>
    <n v="6110"/>
    <n v="191"/>
    <n v="49443"/>
    <d v="2021-05-06T00:00:00"/>
    <d v="2021-05-10T00:00:00"/>
    <s v="Isis Doel"/>
    <s v="Agender"/>
    <n v="76"/>
    <s v="540 Schmitt ParkwaySuite 102"/>
    <n v="5036"/>
    <s v="Grimesstad"/>
    <x v="5"/>
    <s v="Australia"/>
    <x v="3"/>
    <x v="1"/>
  </r>
  <r>
    <n v="1186"/>
    <n v="246"/>
    <n v="485"/>
    <n v="118"/>
    <n v="1"/>
    <n v="118"/>
    <n v="1"/>
    <x v="1"/>
    <x v="1"/>
    <x v="3"/>
    <s v="violet"/>
    <n v="110"/>
    <n v="74"/>
    <n v="8140"/>
    <n v="641"/>
    <n v="39230"/>
    <d v="2021-06-19T00:00:00"/>
    <d v="2021-07-16T00:00:00"/>
    <s v="Zebulon Rousel"/>
    <s v="Agender"/>
    <n v="62"/>
    <s v="87 Cruickshank Estate DrApt. 374"/>
    <n v="5934"/>
    <s v="Hamishview"/>
    <x v="4"/>
    <s v="Australia"/>
    <x v="7"/>
    <x v="0"/>
  </r>
  <r>
    <n v="1187"/>
    <n v="246"/>
    <n v="627"/>
    <n v="112"/>
    <n v="3"/>
    <n v="336"/>
    <n v="1"/>
    <x v="1"/>
    <x v="30"/>
    <x v="2"/>
    <s v="violet"/>
    <n v="118"/>
    <n v="75"/>
    <n v="8850"/>
    <n v="641"/>
    <n v="39230"/>
    <d v="2021-06-19T00:00:00"/>
    <d v="2021-07-16T00:00:00"/>
    <s v="Zebulon Rousel"/>
    <s v="Agender"/>
    <n v="62"/>
    <s v="87 Cruickshank Estate DrApt. 374"/>
    <n v="5934"/>
    <s v="Hamishview"/>
    <x v="4"/>
    <s v="Australia"/>
    <x v="7"/>
    <x v="0"/>
  </r>
  <r>
    <n v="1188"/>
    <n v="246"/>
    <n v="450"/>
    <n v="107"/>
    <n v="2"/>
    <n v="214"/>
    <n v="1"/>
    <x v="1"/>
    <x v="22"/>
    <x v="3"/>
    <s v="violet"/>
    <n v="92"/>
    <n v="65"/>
    <n v="5980"/>
    <n v="641"/>
    <n v="39230"/>
    <d v="2021-06-19T00:00:00"/>
    <d v="2021-07-16T00:00:00"/>
    <s v="Zebulon Rousel"/>
    <s v="Agender"/>
    <n v="62"/>
    <s v="87 Cruickshank Estate DrApt. 374"/>
    <n v="5934"/>
    <s v="Hamishview"/>
    <x v="4"/>
    <s v="Australia"/>
    <x v="7"/>
    <x v="0"/>
  </r>
  <r>
    <n v="1189"/>
    <n v="246"/>
    <n v="1250"/>
    <n v="112"/>
    <n v="1"/>
    <n v="112"/>
    <n v="1"/>
    <x v="2"/>
    <x v="25"/>
    <x v="3"/>
    <s v="indigo"/>
    <n v="91"/>
    <n v="63"/>
    <n v="5733"/>
    <n v="641"/>
    <n v="39230"/>
    <d v="2021-06-19T00:00:00"/>
    <d v="2021-07-16T00:00:00"/>
    <s v="Zebulon Rousel"/>
    <s v="Agender"/>
    <n v="62"/>
    <s v="87 Cruickshank Estate DrApt. 374"/>
    <n v="5934"/>
    <s v="Hamishview"/>
    <x v="4"/>
    <s v="Australia"/>
    <x v="7"/>
    <x v="0"/>
  </r>
  <r>
    <n v="1190"/>
    <n v="247"/>
    <n v="1220"/>
    <n v="105"/>
    <n v="3"/>
    <n v="315"/>
    <n v="1"/>
    <x v="2"/>
    <x v="7"/>
    <x v="3"/>
    <s v="violet"/>
    <n v="90"/>
    <n v="58"/>
    <n v="5220"/>
    <n v="68"/>
    <n v="39513"/>
    <d v="2021-10-19T00:00:00"/>
    <d v="2021-11-12T00:00:00"/>
    <s v="Willa Gaisford"/>
    <s v="Female"/>
    <n v="23"/>
    <s v="373 Little JunctionApt. 299"/>
    <n v="6751"/>
    <s v="West Justin"/>
    <x v="2"/>
    <s v="Australia"/>
    <x v="2"/>
    <x v="0"/>
  </r>
  <r>
    <n v="1191"/>
    <n v="247"/>
    <n v="1208"/>
    <n v="105"/>
    <n v="1"/>
    <n v="105"/>
    <n v="1"/>
    <x v="2"/>
    <x v="7"/>
    <x v="0"/>
    <s v="green"/>
    <n v="90"/>
    <n v="47"/>
    <n v="4230"/>
    <n v="68"/>
    <n v="39513"/>
    <d v="2021-10-19T00:00:00"/>
    <d v="2021-11-12T00:00:00"/>
    <s v="Willa Gaisford"/>
    <s v="Female"/>
    <n v="23"/>
    <s v="373 Little JunctionApt. 299"/>
    <n v="6751"/>
    <s v="West Justin"/>
    <x v="2"/>
    <s v="Australia"/>
    <x v="2"/>
    <x v="0"/>
  </r>
  <r>
    <n v="1192"/>
    <n v="247"/>
    <n v="152"/>
    <n v="91"/>
    <n v="3"/>
    <n v="273"/>
    <n v="1"/>
    <x v="0"/>
    <x v="8"/>
    <x v="2"/>
    <s v="yellow"/>
    <n v="116"/>
    <n v="59"/>
    <n v="6844"/>
    <n v="68"/>
    <n v="39513"/>
    <d v="2021-10-19T00:00:00"/>
    <d v="2021-11-12T00:00:00"/>
    <s v="Willa Gaisford"/>
    <s v="Female"/>
    <n v="23"/>
    <s v="373 Little JunctionApt. 299"/>
    <n v="6751"/>
    <s v="West Justin"/>
    <x v="2"/>
    <s v="Australia"/>
    <x v="2"/>
    <x v="0"/>
  </r>
  <r>
    <n v="1193"/>
    <n v="248"/>
    <n v="1121"/>
    <n v="102"/>
    <n v="2"/>
    <n v="204"/>
    <n v="1"/>
    <x v="2"/>
    <x v="34"/>
    <x v="1"/>
    <s v="red"/>
    <n v="106"/>
    <n v="63"/>
    <n v="6678"/>
    <n v="457"/>
    <n v="29329"/>
    <d v="2021-01-15T00:00:00"/>
    <d v="2021-01-20T00:00:00"/>
    <s v="North Diamond"/>
    <s v="Male"/>
    <n v="27"/>
    <s v="85 Mitchell StreetSuite 398"/>
    <n v="1849"/>
    <s v="Charlotteborough"/>
    <x v="6"/>
    <s v="Australia"/>
    <x v="9"/>
    <x v="1"/>
  </r>
  <r>
    <n v="1194"/>
    <n v="248"/>
    <n v="835"/>
    <n v="117"/>
    <n v="3"/>
    <n v="351"/>
    <n v="1"/>
    <x v="1"/>
    <x v="13"/>
    <x v="3"/>
    <s v="violet"/>
    <n v="95"/>
    <n v="75"/>
    <n v="7125"/>
    <n v="457"/>
    <n v="29329"/>
    <d v="2021-01-15T00:00:00"/>
    <d v="2021-01-20T00:00:00"/>
    <s v="North Diamond"/>
    <s v="Male"/>
    <n v="27"/>
    <s v="85 Mitchell StreetSuite 398"/>
    <n v="1849"/>
    <s v="Charlotteborough"/>
    <x v="6"/>
    <s v="Australia"/>
    <x v="9"/>
    <x v="1"/>
  </r>
  <r>
    <n v="1195"/>
    <n v="248"/>
    <n v="689"/>
    <n v="113"/>
    <n v="3"/>
    <n v="339"/>
    <n v="1"/>
    <x v="1"/>
    <x v="4"/>
    <x v="4"/>
    <s v="blue"/>
    <n v="119"/>
    <n v="47"/>
    <n v="5593"/>
    <n v="457"/>
    <n v="29329"/>
    <d v="2021-01-15T00:00:00"/>
    <d v="2021-01-20T00:00:00"/>
    <s v="North Diamond"/>
    <s v="Male"/>
    <n v="27"/>
    <s v="85 Mitchell StreetSuite 398"/>
    <n v="1849"/>
    <s v="Charlotteborough"/>
    <x v="6"/>
    <s v="Australia"/>
    <x v="9"/>
    <x v="1"/>
  </r>
  <r>
    <n v="1196"/>
    <n v="248"/>
    <n v="889"/>
    <n v="94"/>
    <n v="2"/>
    <n v="188"/>
    <n v="1"/>
    <x v="2"/>
    <x v="23"/>
    <x v="4"/>
    <s v="yellow"/>
    <n v="113"/>
    <n v="65"/>
    <n v="7345"/>
    <n v="457"/>
    <n v="29329"/>
    <d v="2021-01-15T00:00:00"/>
    <d v="2021-01-20T00:00:00"/>
    <s v="North Diamond"/>
    <s v="Male"/>
    <n v="27"/>
    <s v="85 Mitchell StreetSuite 398"/>
    <n v="1849"/>
    <s v="Charlotteborough"/>
    <x v="6"/>
    <s v="Australia"/>
    <x v="9"/>
    <x v="1"/>
  </r>
  <r>
    <n v="1197"/>
    <n v="248"/>
    <n v="1171"/>
    <n v="99"/>
    <n v="3"/>
    <n v="297"/>
    <n v="1"/>
    <x v="2"/>
    <x v="9"/>
    <x v="1"/>
    <s v="green"/>
    <n v="98"/>
    <n v="73"/>
    <n v="7154"/>
    <n v="457"/>
    <n v="29329"/>
    <d v="2021-01-15T00:00:00"/>
    <d v="2021-01-20T00:00:00"/>
    <s v="North Diamond"/>
    <s v="Male"/>
    <n v="27"/>
    <s v="85 Mitchell StreetSuite 398"/>
    <n v="1849"/>
    <s v="Charlotteborough"/>
    <x v="6"/>
    <s v="Australia"/>
    <x v="9"/>
    <x v="1"/>
  </r>
  <r>
    <n v="1198"/>
    <n v="248"/>
    <n v="192"/>
    <n v="98"/>
    <n v="1"/>
    <n v="98"/>
    <n v="1"/>
    <x v="0"/>
    <x v="18"/>
    <x v="2"/>
    <s v="green"/>
    <n v="112"/>
    <n v="41"/>
    <n v="4592"/>
    <n v="457"/>
    <n v="29329"/>
    <d v="2021-01-15T00:00:00"/>
    <d v="2021-01-20T00:00:00"/>
    <s v="North Diamond"/>
    <s v="Male"/>
    <n v="27"/>
    <s v="85 Mitchell StreetSuite 398"/>
    <n v="1849"/>
    <s v="Charlotteborough"/>
    <x v="6"/>
    <s v="Australia"/>
    <x v="9"/>
    <x v="1"/>
  </r>
  <r>
    <n v="1199"/>
    <n v="248"/>
    <n v="254"/>
    <n v="95"/>
    <n v="1"/>
    <n v="95"/>
    <n v="1"/>
    <x v="0"/>
    <x v="17"/>
    <x v="4"/>
    <s v="orange"/>
    <n v="117"/>
    <n v="43"/>
    <n v="5031"/>
    <n v="457"/>
    <n v="29329"/>
    <d v="2021-01-15T00:00:00"/>
    <d v="2021-01-20T00:00:00"/>
    <s v="North Diamond"/>
    <s v="Male"/>
    <n v="27"/>
    <s v="85 Mitchell StreetSuite 398"/>
    <n v="1849"/>
    <s v="Charlotteborough"/>
    <x v="6"/>
    <s v="Australia"/>
    <x v="9"/>
    <x v="1"/>
  </r>
  <r>
    <n v="1200"/>
    <n v="248"/>
    <n v="262"/>
    <n v="95"/>
    <n v="1"/>
    <n v="95"/>
    <n v="1"/>
    <x v="0"/>
    <x v="17"/>
    <x v="2"/>
    <s v="green"/>
    <n v="117"/>
    <n v="62"/>
    <n v="7254"/>
    <n v="457"/>
    <n v="29329"/>
    <d v="2021-01-15T00:00:00"/>
    <d v="2021-01-20T00:00:00"/>
    <s v="North Diamond"/>
    <s v="Male"/>
    <n v="27"/>
    <s v="85 Mitchell StreetSuite 398"/>
    <n v="1849"/>
    <s v="Charlotteborough"/>
    <x v="6"/>
    <s v="Australia"/>
    <x v="9"/>
    <x v="1"/>
  </r>
  <r>
    <n v="1201"/>
    <n v="249"/>
    <n v="1186"/>
    <n v="99"/>
    <n v="2"/>
    <n v="198"/>
    <n v="1"/>
    <x v="2"/>
    <x v="9"/>
    <x v="1"/>
    <s v="violet"/>
    <n v="98"/>
    <n v="45"/>
    <n v="4410"/>
    <n v="86"/>
    <n v="47181"/>
    <d v="2021-05-13T00:00:00"/>
    <d v="2021-05-26T00:00:00"/>
    <s v="Corinna Maystone"/>
    <s v="Non-binary"/>
    <n v="76"/>
    <s v="040 Savannah GroveSuite 967"/>
    <n v="9337"/>
    <s v="Gleasonport"/>
    <x v="1"/>
    <s v="Australia"/>
    <x v="3"/>
    <x v="2"/>
  </r>
  <r>
    <n v="1202"/>
    <n v="249"/>
    <n v="241"/>
    <n v="106"/>
    <n v="1"/>
    <n v="106"/>
    <n v="1"/>
    <x v="0"/>
    <x v="0"/>
    <x v="1"/>
    <s v="violet"/>
    <n v="105"/>
    <n v="52"/>
    <n v="5460"/>
    <n v="86"/>
    <n v="47181"/>
    <d v="2021-05-13T00:00:00"/>
    <d v="2021-05-26T00:00:00"/>
    <s v="Corinna Maystone"/>
    <s v="Non-binary"/>
    <n v="76"/>
    <s v="040 Savannah GroveSuite 967"/>
    <n v="9337"/>
    <s v="Gleasonport"/>
    <x v="1"/>
    <s v="Australia"/>
    <x v="3"/>
    <x v="2"/>
  </r>
  <r>
    <n v="1203"/>
    <n v="249"/>
    <n v="928"/>
    <n v="96"/>
    <n v="1"/>
    <n v="96"/>
    <n v="1"/>
    <x v="2"/>
    <x v="5"/>
    <x v="0"/>
    <s v="green"/>
    <n v="104"/>
    <n v="43"/>
    <n v="4472"/>
    <n v="86"/>
    <n v="47181"/>
    <d v="2021-05-13T00:00:00"/>
    <d v="2021-05-26T00:00:00"/>
    <s v="Corinna Maystone"/>
    <s v="Non-binary"/>
    <n v="76"/>
    <s v="040 Savannah GroveSuite 967"/>
    <n v="9337"/>
    <s v="Gleasonport"/>
    <x v="1"/>
    <s v="Australia"/>
    <x v="3"/>
    <x v="2"/>
  </r>
  <r>
    <n v="1204"/>
    <n v="249"/>
    <n v="51"/>
    <n v="104"/>
    <n v="3"/>
    <n v="312"/>
    <n v="1"/>
    <x v="0"/>
    <x v="10"/>
    <x v="1"/>
    <s v="green"/>
    <n v="119"/>
    <n v="60"/>
    <n v="7140"/>
    <n v="86"/>
    <n v="47181"/>
    <d v="2021-05-13T00:00:00"/>
    <d v="2021-05-26T00:00:00"/>
    <s v="Corinna Maystone"/>
    <s v="Non-binary"/>
    <n v="76"/>
    <s v="040 Savannah GroveSuite 967"/>
    <n v="9337"/>
    <s v="Gleasonport"/>
    <x v="1"/>
    <s v="Australia"/>
    <x v="3"/>
    <x v="2"/>
  </r>
  <r>
    <n v="1205"/>
    <n v="249"/>
    <n v="547"/>
    <n v="98"/>
    <n v="2"/>
    <n v="196"/>
    <n v="1"/>
    <x v="1"/>
    <x v="33"/>
    <x v="2"/>
    <s v="blue"/>
    <n v="113"/>
    <n v="60"/>
    <n v="6780"/>
    <n v="86"/>
    <n v="47181"/>
    <d v="2021-05-13T00:00:00"/>
    <d v="2021-05-26T00:00:00"/>
    <s v="Corinna Maystone"/>
    <s v="Non-binary"/>
    <n v="76"/>
    <s v="040 Savannah GroveSuite 967"/>
    <n v="9337"/>
    <s v="Gleasonport"/>
    <x v="1"/>
    <s v="Australia"/>
    <x v="3"/>
    <x v="2"/>
  </r>
  <r>
    <n v="1206"/>
    <n v="249"/>
    <n v="729"/>
    <n v="119"/>
    <n v="2"/>
    <n v="238"/>
    <n v="1"/>
    <x v="1"/>
    <x v="19"/>
    <x v="4"/>
    <s v="indigo"/>
    <n v="112"/>
    <n v="64"/>
    <n v="7168"/>
    <n v="86"/>
    <n v="47181"/>
    <d v="2021-05-13T00:00:00"/>
    <d v="2021-05-26T00:00:00"/>
    <s v="Corinna Maystone"/>
    <s v="Non-binary"/>
    <n v="76"/>
    <s v="040 Savannah GroveSuite 967"/>
    <n v="9337"/>
    <s v="Gleasonport"/>
    <x v="1"/>
    <s v="Australia"/>
    <x v="3"/>
    <x v="2"/>
  </r>
  <r>
    <n v="1207"/>
    <n v="249"/>
    <n v="935"/>
    <n v="96"/>
    <n v="2"/>
    <n v="192"/>
    <n v="1"/>
    <x v="2"/>
    <x v="5"/>
    <x v="3"/>
    <s v="indigo"/>
    <n v="104"/>
    <n v="61"/>
    <n v="6344"/>
    <n v="86"/>
    <n v="47181"/>
    <d v="2021-05-13T00:00:00"/>
    <d v="2021-05-26T00:00:00"/>
    <s v="Corinna Maystone"/>
    <s v="Non-binary"/>
    <n v="76"/>
    <s v="040 Savannah GroveSuite 967"/>
    <n v="9337"/>
    <s v="Gleasonport"/>
    <x v="1"/>
    <s v="Australia"/>
    <x v="3"/>
    <x v="2"/>
  </r>
  <r>
    <n v="1208"/>
    <n v="250"/>
    <n v="41"/>
    <n v="104"/>
    <n v="3"/>
    <n v="312"/>
    <n v="1"/>
    <x v="0"/>
    <x v="10"/>
    <x v="1"/>
    <s v="orange"/>
    <n v="119"/>
    <n v="69"/>
    <n v="8211"/>
    <n v="518"/>
    <n v="18564"/>
    <d v="2021-03-26T00:00:00"/>
    <d v="2021-04-03T00:00:00"/>
    <s v="Margalo Cousen"/>
    <s v="Agender"/>
    <n v="31"/>
    <s v="97 Isaac SummitSuite 935"/>
    <n v="6393"/>
    <s v="Bauchton"/>
    <x v="5"/>
    <s v="Australia"/>
    <x v="4"/>
    <x v="1"/>
  </r>
  <r>
    <n v="1209"/>
    <n v="250"/>
    <n v="540"/>
    <n v="98"/>
    <n v="2"/>
    <n v="196"/>
    <n v="1"/>
    <x v="1"/>
    <x v="33"/>
    <x v="3"/>
    <s v="green"/>
    <n v="113"/>
    <n v="57"/>
    <n v="6441"/>
    <n v="518"/>
    <n v="18564"/>
    <d v="2021-03-26T00:00:00"/>
    <d v="2021-04-03T00:00:00"/>
    <s v="Margalo Cousen"/>
    <s v="Agender"/>
    <n v="31"/>
    <s v="97 Isaac SummitSuite 935"/>
    <n v="6393"/>
    <s v="Bauchton"/>
    <x v="5"/>
    <s v="Australia"/>
    <x v="4"/>
    <x v="1"/>
  </r>
  <r>
    <n v="1210"/>
    <n v="250"/>
    <n v="880"/>
    <n v="94"/>
    <n v="1"/>
    <n v="94"/>
    <n v="1"/>
    <x v="2"/>
    <x v="23"/>
    <x v="3"/>
    <s v="orange"/>
    <n v="113"/>
    <n v="70"/>
    <n v="7910"/>
    <n v="518"/>
    <n v="18564"/>
    <d v="2021-03-26T00:00:00"/>
    <d v="2021-04-03T00:00:00"/>
    <s v="Margalo Cousen"/>
    <s v="Agender"/>
    <n v="31"/>
    <s v="97 Isaac SummitSuite 935"/>
    <n v="6393"/>
    <s v="Bauchton"/>
    <x v="5"/>
    <s v="Australia"/>
    <x v="4"/>
    <x v="1"/>
  </r>
  <r>
    <n v="1211"/>
    <n v="250"/>
    <n v="219"/>
    <n v="106"/>
    <n v="3"/>
    <n v="318"/>
    <n v="1"/>
    <x v="0"/>
    <x v="0"/>
    <x v="4"/>
    <s v="orange"/>
    <n v="105"/>
    <n v="57"/>
    <n v="5985"/>
    <n v="518"/>
    <n v="18564"/>
    <d v="2021-03-26T00:00:00"/>
    <d v="2021-04-03T00:00:00"/>
    <s v="Margalo Cousen"/>
    <s v="Agender"/>
    <n v="31"/>
    <s v="97 Isaac SummitSuite 935"/>
    <n v="6393"/>
    <s v="Bauchton"/>
    <x v="5"/>
    <s v="Australia"/>
    <x v="4"/>
    <x v="1"/>
  </r>
  <r>
    <n v="1212"/>
    <n v="250"/>
    <n v="600"/>
    <n v="112"/>
    <n v="1"/>
    <n v="112"/>
    <n v="1"/>
    <x v="1"/>
    <x v="30"/>
    <x v="3"/>
    <s v="orange"/>
    <n v="118"/>
    <n v="46"/>
    <n v="5428"/>
    <n v="518"/>
    <n v="18564"/>
    <d v="2021-03-26T00:00:00"/>
    <d v="2021-04-03T00:00:00"/>
    <s v="Margalo Cousen"/>
    <s v="Agender"/>
    <n v="31"/>
    <s v="97 Isaac SummitSuite 935"/>
    <n v="6393"/>
    <s v="Bauchton"/>
    <x v="5"/>
    <s v="Australia"/>
    <x v="4"/>
    <x v="1"/>
  </r>
  <r>
    <n v="1213"/>
    <n v="251"/>
    <n v="790"/>
    <n v="91"/>
    <n v="1"/>
    <n v="91"/>
    <n v="1"/>
    <x v="1"/>
    <x v="15"/>
    <x v="3"/>
    <s v="blue"/>
    <n v="114"/>
    <n v="61"/>
    <n v="6954"/>
    <n v="433"/>
    <n v="30132"/>
    <d v="2021-07-31T00:00:00"/>
    <d v="2021-08-27T00:00:00"/>
    <s v="Candis Roswarne"/>
    <s v="Non-binary"/>
    <n v="46"/>
    <s v="5777 Mayer PassApt. 881"/>
    <n v="9728"/>
    <s v="West Michaelport"/>
    <x v="1"/>
    <s v="Australia"/>
    <x v="8"/>
    <x v="0"/>
  </r>
  <r>
    <n v="1214"/>
    <n v="251"/>
    <n v="551"/>
    <n v="98"/>
    <n v="3"/>
    <n v="294"/>
    <n v="1"/>
    <x v="1"/>
    <x v="33"/>
    <x v="1"/>
    <s v="indigo"/>
    <n v="113"/>
    <n v="40"/>
    <n v="4520"/>
    <n v="433"/>
    <n v="30132"/>
    <d v="2021-07-31T00:00:00"/>
    <d v="2021-08-27T00:00:00"/>
    <s v="Candis Roswarne"/>
    <s v="Non-binary"/>
    <n v="46"/>
    <s v="5777 Mayer PassApt. 881"/>
    <n v="9728"/>
    <s v="West Michaelport"/>
    <x v="1"/>
    <s v="Australia"/>
    <x v="8"/>
    <x v="0"/>
  </r>
  <r>
    <n v="1215"/>
    <n v="251"/>
    <n v="1015"/>
    <n v="90"/>
    <n v="2"/>
    <n v="180"/>
    <n v="1"/>
    <x v="2"/>
    <x v="11"/>
    <x v="3"/>
    <s v="red"/>
    <n v="95"/>
    <n v="52"/>
    <n v="4940"/>
    <n v="433"/>
    <n v="30132"/>
    <d v="2021-07-31T00:00:00"/>
    <d v="2021-08-27T00:00:00"/>
    <s v="Candis Roswarne"/>
    <s v="Non-binary"/>
    <n v="46"/>
    <s v="5777 Mayer PassApt. 881"/>
    <n v="9728"/>
    <s v="West Michaelport"/>
    <x v="1"/>
    <s v="Australia"/>
    <x v="8"/>
    <x v="0"/>
  </r>
  <r>
    <n v="1216"/>
    <n v="251"/>
    <n v="26"/>
    <n v="96"/>
    <n v="3"/>
    <n v="288"/>
    <n v="1"/>
    <x v="0"/>
    <x v="2"/>
    <x v="1"/>
    <s v="indigo"/>
    <n v="114"/>
    <n v="59"/>
    <n v="6726"/>
    <n v="433"/>
    <n v="30132"/>
    <d v="2021-07-31T00:00:00"/>
    <d v="2021-08-27T00:00:00"/>
    <s v="Candis Roswarne"/>
    <s v="Non-binary"/>
    <n v="46"/>
    <s v="5777 Mayer PassApt. 881"/>
    <n v="9728"/>
    <s v="West Michaelport"/>
    <x v="1"/>
    <s v="Australia"/>
    <x v="8"/>
    <x v="0"/>
  </r>
  <r>
    <n v="1217"/>
    <n v="252"/>
    <n v="772"/>
    <n v="91"/>
    <n v="1"/>
    <n v="91"/>
    <n v="1"/>
    <x v="1"/>
    <x v="15"/>
    <x v="2"/>
    <s v="red"/>
    <n v="114"/>
    <n v="55"/>
    <n v="6270"/>
    <n v="683"/>
    <n v="11465"/>
    <d v="2021-01-11T00:00:00"/>
    <d v="2021-02-05T00:00:00"/>
    <s v="Esteban Hensmans"/>
    <s v="Genderfluid"/>
    <n v="45"/>
    <s v="098 Clarke ParkwayApt. 312"/>
    <n v="3661"/>
    <s v="West Finnberg"/>
    <x v="7"/>
    <s v="Australia"/>
    <x v="9"/>
    <x v="0"/>
  </r>
  <r>
    <n v="1218"/>
    <n v="252"/>
    <n v="397"/>
    <n v="119"/>
    <n v="2"/>
    <n v="238"/>
    <n v="1"/>
    <x v="0"/>
    <x v="32"/>
    <x v="2"/>
    <s v="yellow"/>
    <n v="113"/>
    <n v="76"/>
    <n v="8588"/>
    <n v="683"/>
    <n v="11465"/>
    <d v="2021-01-11T00:00:00"/>
    <d v="2021-02-05T00:00:00"/>
    <s v="Esteban Hensmans"/>
    <s v="Genderfluid"/>
    <n v="45"/>
    <s v="098 Clarke ParkwayApt. 312"/>
    <n v="3661"/>
    <s v="West Finnberg"/>
    <x v="7"/>
    <s v="Australia"/>
    <x v="9"/>
    <x v="0"/>
  </r>
  <r>
    <n v="1219"/>
    <n v="252"/>
    <n v="524"/>
    <n v="102"/>
    <n v="2"/>
    <n v="204"/>
    <n v="1"/>
    <x v="1"/>
    <x v="31"/>
    <x v="4"/>
    <s v="violet"/>
    <n v="109"/>
    <n v="54"/>
    <n v="5886"/>
    <n v="683"/>
    <n v="11465"/>
    <d v="2021-01-11T00:00:00"/>
    <d v="2021-02-05T00:00:00"/>
    <s v="Esteban Hensmans"/>
    <s v="Genderfluid"/>
    <n v="45"/>
    <s v="098 Clarke ParkwayApt. 312"/>
    <n v="3661"/>
    <s v="West Finnberg"/>
    <x v="7"/>
    <s v="Australia"/>
    <x v="9"/>
    <x v="0"/>
  </r>
  <r>
    <n v="1220"/>
    <n v="252"/>
    <n v="662"/>
    <n v="93"/>
    <n v="3"/>
    <n v="279"/>
    <n v="1"/>
    <x v="1"/>
    <x v="14"/>
    <x v="2"/>
    <s v="violet"/>
    <n v="115"/>
    <n v="74"/>
    <n v="8510"/>
    <n v="683"/>
    <n v="11465"/>
    <d v="2021-01-11T00:00:00"/>
    <d v="2021-02-05T00:00:00"/>
    <s v="Esteban Hensmans"/>
    <s v="Genderfluid"/>
    <n v="45"/>
    <s v="098 Clarke ParkwayApt. 312"/>
    <n v="3661"/>
    <s v="West Finnberg"/>
    <x v="7"/>
    <s v="Australia"/>
    <x v="9"/>
    <x v="0"/>
  </r>
  <r>
    <n v="1221"/>
    <n v="252"/>
    <n v="728"/>
    <n v="119"/>
    <n v="3"/>
    <n v="357"/>
    <n v="1"/>
    <x v="1"/>
    <x v="19"/>
    <x v="0"/>
    <s v="indigo"/>
    <n v="112"/>
    <n v="71"/>
    <n v="7952"/>
    <n v="683"/>
    <n v="11465"/>
    <d v="2021-01-11T00:00:00"/>
    <d v="2021-02-05T00:00:00"/>
    <s v="Esteban Hensmans"/>
    <s v="Genderfluid"/>
    <n v="45"/>
    <s v="098 Clarke ParkwayApt. 312"/>
    <n v="3661"/>
    <s v="West Finnberg"/>
    <x v="7"/>
    <s v="Australia"/>
    <x v="9"/>
    <x v="0"/>
  </r>
  <r>
    <n v="1222"/>
    <n v="252"/>
    <n v="859"/>
    <n v="113"/>
    <n v="2"/>
    <n v="226"/>
    <n v="1"/>
    <x v="2"/>
    <x v="16"/>
    <x v="4"/>
    <s v="green"/>
    <n v="100"/>
    <n v="50"/>
    <n v="5000"/>
    <n v="683"/>
    <n v="11465"/>
    <d v="2021-01-11T00:00:00"/>
    <d v="2021-02-05T00:00:00"/>
    <s v="Esteban Hensmans"/>
    <s v="Genderfluid"/>
    <n v="45"/>
    <s v="098 Clarke ParkwayApt. 312"/>
    <n v="3661"/>
    <s v="West Finnberg"/>
    <x v="7"/>
    <s v="Australia"/>
    <x v="9"/>
    <x v="0"/>
  </r>
  <r>
    <n v="1223"/>
    <n v="252"/>
    <n v="627"/>
    <n v="112"/>
    <n v="3"/>
    <n v="336"/>
    <n v="1"/>
    <x v="1"/>
    <x v="30"/>
    <x v="2"/>
    <s v="violet"/>
    <n v="118"/>
    <n v="75"/>
    <n v="8850"/>
    <n v="683"/>
    <n v="11465"/>
    <d v="2021-01-11T00:00:00"/>
    <d v="2021-02-05T00:00:00"/>
    <s v="Esteban Hensmans"/>
    <s v="Genderfluid"/>
    <n v="45"/>
    <s v="098 Clarke ParkwayApt. 312"/>
    <n v="3661"/>
    <s v="West Finnberg"/>
    <x v="7"/>
    <s v="Australia"/>
    <x v="9"/>
    <x v="0"/>
  </r>
  <r>
    <n v="1224"/>
    <n v="252"/>
    <n v="98"/>
    <n v="118"/>
    <n v="3"/>
    <n v="354"/>
    <n v="1"/>
    <x v="0"/>
    <x v="24"/>
    <x v="0"/>
    <s v="indigo"/>
    <n v="96"/>
    <n v="62"/>
    <n v="5952"/>
    <n v="683"/>
    <n v="11465"/>
    <d v="2021-01-11T00:00:00"/>
    <d v="2021-02-05T00:00:00"/>
    <s v="Esteban Hensmans"/>
    <s v="Genderfluid"/>
    <n v="45"/>
    <s v="098 Clarke ParkwayApt. 312"/>
    <n v="3661"/>
    <s v="West Finnberg"/>
    <x v="7"/>
    <s v="Australia"/>
    <x v="9"/>
    <x v="0"/>
  </r>
  <r>
    <n v="1225"/>
    <n v="252"/>
    <n v="364"/>
    <n v="94"/>
    <n v="3"/>
    <n v="282"/>
    <n v="1"/>
    <x v="0"/>
    <x v="28"/>
    <x v="4"/>
    <s v="yellow"/>
    <n v="92"/>
    <n v="55"/>
    <n v="5060"/>
    <n v="683"/>
    <n v="11465"/>
    <d v="2021-01-11T00:00:00"/>
    <d v="2021-02-05T00:00:00"/>
    <s v="Esteban Hensmans"/>
    <s v="Genderfluid"/>
    <n v="45"/>
    <s v="098 Clarke ParkwayApt. 312"/>
    <n v="3661"/>
    <s v="West Finnberg"/>
    <x v="7"/>
    <s v="Australia"/>
    <x v="9"/>
    <x v="0"/>
  </r>
  <r>
    <n v="1226"/>
    <n v="252"/>
    <n v="1104"/>
    <n v="115"/>
    <n v="2"/>
    <n v="230"/>
    <n v="1"/>
    <x v="2"/>
    <x v="6"/>
    <x v="4"/>
    <s v="green"/>
    <n v="99"/>
    <n v="49"/>
    <n v="4851"/>
    <n v="683"/>
    <n v="11465"/>
    <d v="2021-01-11T00:00:00"/>
    <d v="2021-02-05T00:00:00"/>
    <s v="Esteban Hensmans"/>
    <s v="Genderfluid"/>
    <n v="45"/>
    <s v="098 Clarke ParkwayApt. 312"/>
    <n v="3661"/>
    <s v="West Finnberg"/>
    <x v="7"/>
    <s v="Australia"/>
    <x v="9"/>
    <x v="0"/>
  </r>
  <r>
    <n v="1227"/>
    <n v="253"/>
    <n v="797"/>
    <n v="91"/>
    <n v="3"/>
    <n v="273"/>
    <n v="1"/>
    <x v="1"/>
    <x v="15"/>
    <x v="2"/>
    <s v="indigo"/>
    <n v="114"/>
    <n v="72"/>
    <n v="8208"/>
    <n v="179"/>
    <n v="38502"/>
    <d v="2021-09-10T00:00:00"/>
    <d v="2021-10-02T00:00:00"/>
    <s v="Leeann Gowdie"/>
    <s v="Agender"/>
    <n v="52"/>
    <s v="8183 Alexis JunctionApt. 634"/>
    <n v="3399"/>
    <s v="Callumborough"/>
    <x v="3"/>
    <s v="Australia"/>
    <x v="5"/>
    <x v="0"/>
  </r>
  <r>
    <n v="1228"/>
    <n v="253"/>
    <n v="1065"/>
    <n v="93"/>
    <n v="2"/>
    <n v="186"/>
    <n v="1"/>
    <x v="2"/>
    <x v="20"/>
    <x v="3"/>
    <s v="green"/>
    <n v="94"/>
    <n v="77"/>
    <n v="7238"/>
    <n v="179"/>
    <n v="38502"/>
    <d v="2021-09-10T00:00:00"/>
    <d v="2021-10-02T00:00:00"/>
    <s v="Leeann Gowdie"/>
    <s v="Agender"/>
    <n v="52"/>
    <s v="8183 Alexis JunctionApt. 634"/>
    <n v="3399"/>
    <s v="Callumborough"/>
    <x v="3"/>
    <s v="Australia"/>
    <x v="5"/>
    <x v="0"/>
  </r>
  <r>
    <n v="1229"/>
    <n v="253"/>
    <n v="740"/>
    <n v="109"/>
    <n v="2"/>
    <n v="218"/>
    <n v="1"/>
    <x v="1"/>
    <x v="12"/>
    <x v="3"/>
    <s v="orange"/>
    <n v="102"/>
    <n v="78"/>
    <n v="7956"/>
    <n v="179"/>
    <n v="38502"/>
    <d v="2021-09-10T00:00:00"/>
    <d v="2021-10-02T00:00:00"/>
    <s v="Leeann Gowdie"/>
    <s v="Agender"/>
    <n v="52"/>
    <s v="8183 Alexis JunctionApt. 634"/>
    <n v="3399"/>
    <s v="Callumborough"/>
    <x v="3"/>
    <s v="Australia"/>
    <x v="5"/>
    <x v="0"/>
  </r>
  <r>
    <n v="1230"/>
    <n v="254"/>
    <n v="1186"/>
    <n v="99"/>
    <n v="2"/>
    <n v="198"/>
    <n v="1"/>
    <x v="2"/>
    <x v="9"/>
    <x v="1"/>
    <s v="violet"/>
    <n v="98"/>
    <n v="45"/>
    <n v="4410"/>
    <n v="571"/>
    <n v="57662"/>
    <d v="2021-08-07T00:00:00"/>
    <d v="2021-09-03T00:00:00"/>
    <s v="Kristofor Roos"/>
    <s v="Agender"/>
    <n v="22"/>
    <s v="5567 Clarke MallApt. 756"/>
    <n v="4043"/>
    <s v="Jordanside"/>
    <x v="7"/>
    <s v="Australia"/>
    <x v="0"/>
    <x v="0"/>
  </r>
  <r>
    <n v="1231"/>
    <n v="254"/>
    <n v="816"/>
    <n v="117"/>
    <n v="1"/>
    <n v="117"/>
    <n v="1"/>
    <x v="1"/>
    <x v="13"/>
    <x v="1"/>
    <s v="yellow"/>
    <n v="95"/>
    <n v="48"/>
    <n v="4560"/>
    <n v="571"/>
    <n v="57662"/>
    <d v="2021-08-07T00:00:00"/>
    <d v="2021-09-03T00:00:00"/>
    <s v="Kristofor Roos"/>
    <s v="Agender"/>
    <n v="22"/>
    <s v="5567 Clarke MallApt. 756"/>
    <n v="4043"/>
    <s v="Jordanside"/>
    <x v="7"/>
    <s v="Australia"/>
    <x v="0"/>
    <x v="0"/>
  </r>
  <r>
    <n v="1232"/>
    <n v="254"/>
    <n v="175"/>
    <n v="98"/>
    <n v="2"/>
    <n v="196"/>
    <n v="1"/>
    <x v="0"/>
    <x v="18"/>
    <x v="3"/>
    <s v="red"/>
    <n v="112"/>
    <n v="77"/>
    <n v="8624"/>
    <n v="571"/>
    <n v="57662"/>
    <d v="2021-08-07T00:00:00"/>
    <d v="2021-09-03T00:00:00"/>
    <s v="Kristofor Roos"/>
    <s v="Agender"/>
    <n v="22"/>
    <s v="5567 Clarke MallApt. 756"/>
    <n v="4043"/>
    <s v="Jordanside"/>
    <x v="7"/>
    <s v="Australia"/>
    <x v="0"/>
    <x v="0"/>
  </r>
  <r>
    <n v="1233"/>
    <n v="254"/>
    <n v="664"/>
    <n v="93"/>
    <n v="2"/>
    <n v="186"/>
    <n v="1"/>
    <x v="1"/>
    <x v="14"/>
    <x v="4"/>
    <s v="violet"/>
    <n v="115"/>
    <n v="60"/>
    <n v="6900"/>
    <n v="571"/>
    <n v="57662"/>
    <d v="2021-08-07T00:00:00"/>
    <d v="2021-09-03T00:00:00"/>
    <s v="Kristofor Roos"/>
    <s v="Agender"/>
    <n v="22"/>
    <s v="5567 Clarke MallApt. 756"/>
    <n v="4043"/>
    <s v="Jordanside"/>
    <x v="7"/>
    <s v="Australia"/>
    <x v="0"/>
    <x v="0"/>
  </r>
  <r>
    <n v="1234"/>
    <n v="255"/>
    <n v="806"/>
    <n v="117"/>
    <n v="3"/>
    <n v="351"/>
    <n v="1"/>
    <x v="1"/>
    <x v="13"/>
    <x v="1"/>
    <s v="red"/>
    <n v="95"/>
    <n v="75"/>
    <n v="7125"/>
    <n v="605"/>
    <n v="16272"/>
    <d v="2021-09-26T00:00:00"/>
    <d v="2021-10-15T00:00:00"/>
    <s v="Stanleigh Hazelton"/>
    <s v="Female"/>
    <n v="25"/>
    <s v="8676 William HillApt. 725"/>
    <n v="4750"/>
    <s v="Hamiltonshire"/>
    <x v="2"/>
    <s v="Australia"/>
    <x v="5"/>
    <x v="2"/>
  </r>
  <r>
    <n v="1235"/>
    <n v="255"/>
    <n v="437"/>
    <n v="107"/>
    <n v="2"/>
    <n v="214"/>
    <n v="1"/>
    <x v="1"/>
    <x v="22"/>
    <x v="2"/>
    <s v="green"/>
    <n v="92"/>
    <n v="79"/>
    <n v="7268"/>
    <n v="605"/>
    <n v="16272"/>
    <d v="2021-09-26T00:00:00"/>
    <d v="2021-10-15T00:00:00"/>
    <s v="Stanleigh Hazelton"/>
    <s v="Female"/>
    <n v="25"/>
    <s v="8676 William HillApt. 725"/>
    <n v="4750"/>
    <s v="Hamiltonshire"/>
    <x v="2"/>
    <s v="Australia"/>
    <x v="5"/>
    <x v="2"/>
  </r>
  <r>
    <n v="1236"/>
    <n v="256"/>
    <n v="1051"/>
    <n v="93"/>
    <n v="1"/>
    <n v="93"/>
    <n v="1"/>
    <x v="2"/>
    <x v="20"/>
    <x v="1"/>
    <s v="red"/>
    <n v="94"/>
    <n v="71"/>
    <n v="6674"/>
    <n v="313"/>
    <n v="15452"/>
    <d v="2021-08-09T00:00:00"/>
    <d v="2021-08-12T00:00:00"/>
    <s v="Courtnay Cornewell"/>
    <s v="Agender"/>
    <n v="24"/>
    <s v="533 Archie StreetApt. 007"/>
    <n v="985"/>
    <s v="South Pipermouth"/>
    <x v="0"/>
    <s v="Australia"/>
    <x v="0"/>
    <x v="1"/>
  </r>
  <r>
    <n v="1237"/>
    <n v="256"/>
    <n v="178"/>
    <n v="98"/>
    <n v="3"/>
    <n v="294"/>
    <n v="1"/>
    <x v="0"/>
    <x v="18"/>
    <x v="0"/>
    <s v="red"/>
    <n v="112"/>
    <n v="52"/>
    <n v="5824"/>
    <n v="313"/>
    <n v="15452"/>
    <d v="2021-08-09T00:00:00"/>
    <d v="2021-08-12T00:00:00"/>
    <s v="Courtnay Cornewell"/>
    <s v="Agender"/>
    <n v="24"/>
    <s v="533 Archie StreetApt. 007"/>
    <n v="985"/>
    <s v="South Pipermouth"/>
    <x v="0"/>
    <s v="Australia"/>
    <x v="0"/>
    <x v="1"/>
  </r>
  <r>
    <n v="1238"/>
    <n v="256"/>
    <n v="118"/>
    <n v="92"/>
    <n v="3"/>
    <n v="276"/>
    <n v="1"/>
    <x v="0"/>
    <x v="22"/>
    <x v="0"/>
    <s v="yellow"/>
    <n v="115"/>
    <n v="75"/>
    <n v="8625"/>
    <n v="313"/>
    <n v="15452"/>
    <d v="2021-08-09T00:00:00"/>
    <d v="2021-08-12T00:00:00"/>
    <s v="Courtnay Cornewell"/>
    <s v="Agender"/>
    <n v="24"/>
    <s v="533 Archie StreetApt. 007"/>
    <n v="985"/>
    <s v="South Pipermouth"/>
    <x v="0"/>
    <s v="Australia"/>
    <x v="0"/>
    <x v="1"/>
  </r>
  <r>
    <n v="1239"/>
    <n v="256"/>
    <n v="1018"/>
    <n v="90"/>
    <n v="1"/>
    <n v="90"/>
    <n v="1"/>
    <x v="2"/>
    <x v="11"/>
    <x v="0"/>
    <s v="red"/>
    <n v="95"/>
    <n v="63"/>
    <n v="5985"/>
    <n v="313"/>
    <n v="15452"/>
    <d v="2021-08-09T00:00:00"/>
    <d v="2021-08-12T00:00:00"/>
    <s v="Courtnay Cornewell"/>
    <s v="Agender"/>
    <n v="24"/>
    <s v="533 Archie StreetApt. 007"/>
    <n v="985"/>
    <s v="South Pipermouth"/>
    <x v="0"/>
    <s v="Australia"/>
    <x v="0"/>
    <x v="1"/>
  </r>
  <r>
    <n v="1240"/>
    <n v="256"/>
    <n v="36"/>
    <n v="104"/>
    <n v="2"/>
    <n v="208"/>
    <n v="1"/>
    <x v="0"/>
    <x v="10"/>
    <x v="1"/>
    <s v="red"/>
    <n v="119"/>
    <n v="72"/>
    <n v="8568"/>
    <n v="313"/>
    <n v="15452"/>
    <d v="2021-08-09T00:00:00"/>
    <d v="2021-08-12T00:00:00"/>
    <s v="Courtnay Cornewell"/>
    <s v="Agender"/>
    <n v="24"/>
    <s v="533 Archie StreetApt. 007"/>
    <n v="985"/>
    <s v="South Pipermouth"/>
    <x v="0"/>
    <s v="Australia"/>
    <x v="0"/>
    <x v="1"/>
  </r>
  <r>
    <n v="1241"/>
    <n v="257"/>
    <n v="976"/>
    <n v="97"/>
    <n v="2"/>
    <n v="194"/>
    <n v="1"/>
    <x v="2"/>
    <x v="27"/>
    <x v="1"/>
    <s v="violet"/>
    <n v="119"/>
    <n v="46"/>
    <n v="5474"/>
    <n v="914"/>
    <n v="43972"/>
    <d v="2021-02-12T00:00:00"/>
    <d v="2021-03-02T00:00:00"/>
    <s v="Emmalee Camin"/>
    <s v="Bigender"/>
    <n v="39"/>
    <s v="7571 Nolan CrestSuite 040"/>
    <n v="7531"/>
    <s v="South Alexview"/>
    <x v="0"/>
    <s v="Australia"/>
    <x v="1"/>
    <x v="2"/>
  </r>
  <r>
    <n v="1242"/>
    <n v="257"/>
    <n v="1124"/>
    <n v="102"/>
    <n v="2"/>
    <n v="204"/>
    <n v="1"/>
    <x v="2"/>
    <x v="34"/>
    <x v="4"/>
    <s v="red"/>
    <n v="106"/>
    <n v="45"/>
    <n v="4770"/>
    <n v="914"/>
    <n v="43972"/>
    <d v="2021-02-12T00:00:00"/>
    <d v="2021-03-02T00:00:00"/>
    <s v="Emmalee Camin"/>
    <s v="Bigender"/>
    <n v="39"/>
    <s v="7571 Nolan CrestSuite 040"/>
    <n v="7531"/>
    <s v="South Alexview"/>
    <x v="0"/>
    <s v="Australia"/>
    <x v="1"/>
    <x v="2"/>
  </r>
  <r>
    <n v="1243"/>
    <n v="257"/>
    <n v="61"/>
    <n v="104"/>
    <n v="1"/>
    <n v="104"/>
    <n v="1"/>
    <x v="0"/>
    <x v="10"/>
    <x v="1"/>
    <s v="indigo"/>
    <n v="119"/>
    <n v="40"/>
    <n v="4760"/>
    <n v="914"/>
    <n v="43972"/>
    <d v="2021-02-12T00:00:00"/>
    <d v="2021-03-02T00:00:00"/>
    <s v="Emmalee Camin"/>
    <s v="Bigender"/>
    <n v="39"/>
    <s v="7571 Nolan CrestSuite 040"/>
    <n v="7531"/>
    <s v="South Alexview"/>
    <x v="0"/>
    <s v="Australia"/>
    <x v="1"/>
    <x v="2"/>
  </r>
  <r>
    <n v="1244"/>
    <n v="257"/>
    <n v="952"/>
    <n v="97"/>
    <n v="2"/>
    <n v="194"/>
    <n v="1"/>
    <x v="2"/>
    <x v="27"/>
    <x v="2"/>
    <s v="orange"/>
    <n v="119"/>
    <n v="44"/>
    <n v="5236"/>
    <n v="914"/>
    <n v="43972"/>
    <d v="2021-02-12T00:00:00"/>
    <d v="2021-03-02T00:00:00"/>
    <s v="Emmalee Camin"/>
    <s v="Bigender"/>
    <n v="39"/>
    <s v="7571 Nolan CrestSuite 040"/>
    <n v="7531"/>
    <s v="South Alexview"/>
    <x v="0"/>
    <s v="Australia"/>
    <x v="1"/>
    <x v="2"/>
  </r>
  <r>
    <n v="1245"/>
    <n v="257"/>
    <n v="796"/>
    <n v="91"/>
    <n v="3"/>
    <n v="273"/>
    <n v="1"/>
    <x v="1"/>
    <x v="15"/>
    <x v="1"/>
    <s v="indigo"/>
    <n v="114"/>
    <n v="44"/>
    <n v="5016"/>
    <n v="914"/>
    <n v="43972"/>
    <d v="2021-02-12T00:00:00"/>
    <d v="2021-03-02T00:00:00"/>
    <s v="Emmalee Camin"/>
    <s v="Bigender"/>
    <n v="39"/>
    <s v="7571 Nolan CrestSuite 040"/>
    <n v="7531"/>
    <s v="South Alexview"/>
    <x v="0"/>
    <s v="Australia"/>
    <x v="1"/>
    <x v="2"/>
  </r>
  <r>
    <n v="1246"/>
    <n v="258"/>
    <n v="861"/>
    <n v="113"/>
    <n v="1"/>
    <n v="113"/>
    <n v="1"/>
    <x v="2"/>
    <x v="16"/>
    <x v="1"/>
    <s v="blue"/>
    <n v="100"/>
    <n v="51"/>
    <n v="5100"/>
    <n v="742"/>
    <n v="38266"/>
    <d v="2021-10-21T00:00:00"/>
    <d v="2021-11-13T00:00:00"/>
    <s v="Selestina Dauber"/>
    <s v="Polygender"/>
    <n v="44"/>
    <s v="275 Maddison Estate DrApt. 642"/>
    <n v="8642"/>
    <s v="Port Aliview"/>
    <x v="2"/>
    <s v="Australia"/>
    <x v="2"/>
    <x v="0"/>
  </r>
  <r>
    <n v="1247"/>
    <n v="258"/>
    <n v="669"/>
    <n v="113"/>
    <n v="1"/>
    <n v="113"/>
    <n v="1"/>
    <x v="1"/>
    <x v="4"/>
    <x v="4"/>
    <s v="red"/>
    <n v="119"/>
    <n v="64"/>
    <n v="7616"/>
    <n v="742"/>
    <n v="38266"/>
    <d v="2021-10-21T00:00:00"/>
    <d v="2021-11-13T00:00:00"/>
    <s v="Selestina Dauber"/>
    <s v="Polygender"/>
    <n v="44"/>
    <s v="275 Maddison Estate DrApt. 642"/>
    <n v="8642"/>
    <s v="Port Aliview"/>
    <x v="2"/>
    <s v="Australia"/>
    <x v="2"/>
    <x v="0"/>
  </r>
  <r>
    <n v="1248"/>
    <n v="258"/>
    <n v="65"/>
    <n v="104"/>
    <n v="2"/>
    <n v="208"/>
    <n v="1"/>
    <x v="0"/>
    <x v="10"/>
    <x v="3"/>
    <s v="violet"/>
    <n v="119"/>
    <n v="63"/>
    <n v="7497"/>
    <n v="742"/>
    <n v="38266"/>
    <d v="2021-10-21T00:00:00"/>
    <d v="2021-11-13T00:00:00"/>
    <s v="Selestina Dauber"/>
    <s v="Polygender"/>
    <n v="44"/>
    <s v="275 Maddison Estate DrApt. 642"/>
    <n v="8642"/>
    <s v="Port Aliview"/>
    <x v="2"/>
    <s v="Australia"/>
    <x v="2"/>
    <x v="0"/>
  </r>
  <r>
    <n v="1249"/>
    <n v="258"/>
    <n v="35"/>
    <n v="104"/>
    <n v="1"/>
    <n v="104"/>
    <n v="1"/>
    <x v="0"/>
    <x v="10"/>
    <x v="3"/>
    <s v="red"/>
    <n v="119"/>
    <n v="63"/>
    <n v="7497"/>
    <n v="742"/>
    <n v="38266"/>
    <d v="2021-10-21T00:00:00"/>
    <d v="2021-11-13T00:00:00"/>
    <s v="Selestina Dauber"/>
    <s v="Polygender"/>
    <n v="44"/>
    <s v="275 Maddison Estate DrApt. 642"/>
    <n v="8642"/>
    <s v="Port Aliview"/>
    <x v="2"/>
    <s v="Australia"/>
    <x v="2"/>
    <x v="0"/>
  </r>
  <r>
    <n v="1250"/>
    <n v="258"/>
    <n v="843"/>
    <n v="113"/>
    <n v="2"/>
    <n v="226"/>
    <n v="1"/>
    <x v="2"/>
    <x v="16"/>
    <x v="0"/>
    <s v="red"/>
    <n v="100"/>
    <n v="44"/>
    <n v="4400"/>
    <n v="742"/>
    <n v="38266"/>
    <d v="2021-10-21T00:00:00"/>
    <d v="2021-11-13T00:00:00"/>
    <s v="Selestina Dauber"/>
    <s v="Polygender"/>
    <n v="44"/>
    <s v="275 Maddison Estate DrApt. 642"/>
    <n v="8642"/>
    <s v="Port Aliview"/>
    <x v="2"/>
    <s v="Australia"/>
    <x v="2"/>
    <x v="0"/>
  </r>
  <r>
    <n v="1251"/>
    <n v="258"/>
    <n v="348"/>
    <n v="109"/>
    <n v="3"/>
    <n v="327"/>
    <n v="1"/>
    <x v="0"/>
    <x v="21"/>
    <x v="0"/>
    <s v="violet"/>
    <n v="108"/>
    <n v="54"/>
    <n v="5832"/>
    <n v="742"/>
    <n v="38266"/>
    <d v="2021-10-21T00:00:00"/>
    <d v="2021-11-13T00:00:00"/>
    <s v="Selestina Dauber"/>
    <s v="Polygender"/>
    <n v="44"/>
    <s v="275 Maddison Estate DrApt. 642"/>
    <n v="8642"/>
    <s v="Port Aliview"/>
    <x v="2"/>
    <s v="Australia"/>
    <x v="2"/>
    <x v="0"/>
  </r>
  <r>
    <n v="1252"/>
    <n v="259"/>
    <n v="317"/>
    <n v="109"/>
    <n v="1"/>
    <n v="109"/>
    <n v="1"/>
    <x v="0"/>
    <x v="21"/>
    <x v="2"/>
    <s v="red"/>
    <n v="108"/>
    <n v="60"/>
    <n v="6480"/>
    <n v="878"/>
    <n v="47527"/>
    <d v="2021-08-16T00:00:00"/>
    <d v="2021-09-07T00:00:00"/>
    <s v="Elianore Syphas"/>
    <s v="Genderfluid"/>
    <n v="54"/>
    <s v="478 Amy RunSuite 042"/>
    <n v="5733"/>
    <s v="Lake William"/>
    <x v="6"/>
    <s v="Australia"/>
    <x v="0"/>
    <x v="0"/>
  </r>
  <r>
    <n v="1253"/>
    <n v="259"/>
    <n v="777"/>
    <n v="91"/>
    <n v="3"/>
    <n v="273"/>
    <n v="1"/>
    <x v="1"/>
    <x v="15"/>
    <x v="2"/>
    <s v="orange"/>
    <n v="114"/>
    <n v="60"/>
    <n v="6840"/>
    <n v="878"/>
    <n v="47527"/>
    <d v="2021-08-16T00:00:00"/>
    <d v="2021-09-07T00:00:00"/>
    <s v="Elianore Syphas"/>
    <s v="Genderfluid"/>
    <n v="54"/>
    <s v="478 Amy RunSuite 042"/>
    <n v="5733"/>
    <s v="Lake William"/>
    <x v="6"/>
    <s v="Australia"/>
    <x v="0"/>
    <x v="0"/>
  </r>
  <r>
    <n v="1254"/>
    <n v="259"/>
    <n v="162"/>
    <n v="91"/>
    <n v="2"/>
    <n v="182"/>
    <n v="1"/>
    <x v="0"/>
    <x v="8"/>
    <x v="2"/>
    <s v="blue"/>
    <n v="116"/>
    <n v="58"/>
    <n v="6728"/>
    <n v="878"/>
    <n v="47527"/>
    <d v="2021-08-16T00:00:00"/>
    <d v="2021-09-07T00:00:00"/>
    <s v="Elianore Syphas"/>
    <s v="Genderfluid"/>
    <n v="54"/>
    <s v="478 Amy RunSuite 042"/>
    <n v="5733"/>
    <s v="Lake William"/>
    <x v="6"/>
    <s v="Australia"/>
    <x v="0"/>
    <x v="0"/>
  </r>
  <r>
    <n v="1255"/>
    <n v="260"/>
    <n v="828"/>
    <n v="117"/>
    <n v="2"/>
    <n v="234"/>
    <n v="1"/>
    <x v="1"/>
    <x v="13"/>
    <x v="0"/>
    <s v="blue"/>
    <n v="95"/>
    <n v="64"/>
    <n v="6080"/>
    <n v="317"/>
    <n v="56068"/>
    <d v="2021-07-13T00:00:00"/>
    <d v="2021-07-25T00:00:00"/>
    <s v="Gates Torrance"/>
    <s v="Male"/>
    <n v="48"/>
    <s v="26 Willow CourtApt. 822"/>
    <n v="9997"/>
    <s v="Miafort"/>
    <x v="7"/>
    <s v="Australia"/>
    <x v="8"/>
    <x v="2"/>
  </r>
  <r>
    <n v="1256"/>
    <n v="260"/>
    <n v="1095"/>
    <n v="115"/>
    <n v="1"/>
    <n v="115"/>
    <n v="1"/>
    <x v="2"/>
    <x v="6"/>
    <x v="3"/>
    <s v="yellow"/>
    <n v="99"/>
    <n v="41"/>
    <n v="4059"/>
    <n v="317"/>
    <n v="56068"/>
    <d v="2021-07-13T00:00:00"/>
    <d v="2021-07-25T00:00:00"/>
    <s v="Gates Torrance"/>
    <s v="Male"/>
    <n v="48"/>
    <s v="26 Willow CourtApt. 822"/>
    <n v="9997"/>
    <s v="Miafort"/>
    <x v="7"/>
    <s v="Australia"/>
    <x v="8"/>
    <x v="2"/>
  </r>
  <r>
    <n v="1257"/>
    <n v="260"/>
    <n v="1213"/>
    <n v="105"/>
    <n v="2"/>
    <n v="210"/>
    <n v="1"/>
    <x v="2"/>
    <x v="7"/>
    <x v="0"/>
    <s v="blue"/>
    <n v="90"/>
    <n v="79"/>
    <n v="7110"/>
    <n v="317"/>
    <n v="56068"/>
    <d v="2021-07-13T00:00:00"/>
    <d v="2021-07-25T00:00:00"/>
    <s v="Gates Torrance"/>
    <s v="Male"/>
    <n v="48"/>
    <s v="26 Willow CourtApt. 822"/>
    <n v="9997"/>
    <s v="Miafort"/>
    <x v="7"/>
    <s v="Australia"/>
    <x v="8"/>
    <x v="2"/>
  </r>
  <r>
    <n v="1258"/>
    <n v="260"/>
    <n v="241"/>
    <n v="106"/>
    <n v="2"/>
    <n v="212"/>
    <n v="1"/>
    <x v="0"/>
    <x v="0"/>
    <x v="1"/>
    <s v="violet"/>
    <n v="105"/>
    <n v="52"/>
    <n v="5460"/>
    <n v="317"/>
    <n v="56068"/>
    <d v="2021-07-13T00:00:00"/>
    <d v="2021-07-25T00:00:00"/>
    <s v="Gates Torrance"/>
    <s v="Male"/>
    <n v="48"/>
    <s v="26 Willow CourtApt. 822"/>
    <n v="9997"/>
    <s v="Miafort"/>
    <x v="7"/>
    <s v="Australia"/>
    <x v="8"/>
    <x v="2"/>
  </r>
  <r>
    <n v="1259"/>
    <n v="260"/>
    <n v="563"/>
    <n v="100"/>
    <n v="1"/>
    <n v="100"/>
    <n v="1"/>
    <x v="1"/>
    <x v="29"/>
    <x v="0"/>
    <s v="red"/>
    <n v="90"/>
    <n v="50"/>
    <n v="4500"/>
    <n v="317"/>
    <n v="56068"/>
    <d v="2021-07-13T00:00:00"/>
    <d v="2021-07-25T00:00:00"/>
    <s v="Gates Torrance"/>
    <s v="Male"/>
    <n v="48"/>
    <s v="26 Willow CourtApt. 822"/>
    <n v="9997"/>
    <s v="Miafort"/>
    <x v="7"/>
    <s v="Australia"/>
    <x v="8"/>
    <x v="2"/>
  </r>
  <r>
    <n v="1260"/>
    <n v="260"/>
    <n v="1096"/>
    <n v="115"/>
    <n v="2"/>
    <n v="230"/>
    <n v="1"/>
    <x v="2"/>
    <x v="6"/>
    <x v="1"/>
    <s v="yellow"/>
    <n v="99"/>
    <n v="65"/>
    <n v="6435"/>
    <n v="317"/>
    <n v="56068"/>
    <d v="2021-07-13T00:00:00"/>
    <d v="2021-07-25T00:00:00"/>
    <s v="Gates Torrance"/>
    <s v="Male"/>
    <n v="48"/>
    <s v="26 Willow CourtApt. 822"/>
    <n v="9997"/>
    <s v="Miafort"/>
    <x v="7"/>
    <s v="Australia"/>
    <x v="8"/>
    <x v="2"/>
  </r>
  <r>
    <n v="1261"/>
    <n v="261"/>
    <n v="961"/>
    <n v="97"/>
    <n v="2"/>
    <n v="194"/>
    <n v="1"/>
    <x v="2"/>
    <x v="27"/>
    <x v="1"/>
    <s v="green"/>
    <n v="119"/>
    <n v="70"/>
    <n v="8330"/>
    <n v="250"/>
    <n v="55396"/>
    <d v="2021-02-06T00:00:00"/>
    <d v="2021-03-01T00:00:00"/>
    <s v="Lavina Dartnell"/>
    <s v="Polygender"/>
    <n v="23"/>
    <s v="0380 Bartell StreetSuite 585"/>
    <n v="9549"/>
    <s v="Boyleberg"/>
    <x v="3"/>
    <s v="Australia"/>
    <x v="1"/>
    <x v="0"/>
  </r>
  <r>
    <n v="1262"/>
    <n v="261"/>
    <n v="920"/>
    <n v="96"/>
    <n v="3"/>
    <n v="288"/>
    <n v="1"/>
    <x v="2"/>
    <x v="5"/>
    <x v="3"/>
    <s v="yellow"/>
    <n v="104"/>
    <n v="41"/>
    <n v="4264"/>
    <n v="250"/>
    <n v="55396"/>
    <d v="2021-02-06T00:00:00"/>
    <d v="2021-03-01T00:00:00"/>
    <s v="Lavina Dartnell"/>
    <s v="Polygender"/>
    <n v="23"/>
    <s v="0380 Bartell StreetSuite 585"/>
    <n v="9549"/>
    <s v="Boyleberg"/>
    <x v="3"/>
    <s v="Australia"/>
    <x v="1"/>
    <x v="0"/>
  </r>
  <r>
    <n v="1263"/>
    <n v="261"/>
    <n v="886"/>
    <n v="94"/>
    <n v="3"/>
    <n v="282"/>
    <n v="1"/>
    <x v="2"/>
    <x v="23"/>
    <x v="1"/>
    <s v="yellow"/>
    <n v="113"/>
    <n v="68"/>
    <n v="7684"/>
    <n v="250"/>
    <n v="55396"/>
    <d v="2021-02-06T00:00:00"/>
    <d v="2021-03-01T00:00:00"/>
    <s v="Lavina Dartnell"/>
    <s v="Polygender"/>
    <n v="23"/>
    <s v="0380 Bartell StreetSuite 585"/>
    <n v="9549"/>
    <s v="Boyleberg"/>
    <x v="3"/>
    <s v="Australia"/>
    <x v="1"/>
    <x v="0"/>
  </r>
  <r>
    <n v="1264"/>
    <n v="261"/>
    <n v="425"/>
    <n v="107"/>
    <n v="1"/>
    <n v="107"/>
    <n v="1"/>
    <x v="1"/>
    <x v="22"/>
    <x v="3"/>
    <s v="orange"/>
    <n v="92"/>
    <n v="60"/>
    <n v="5520"/>
    <n v="250"/>
    <n v="55396"/>
    <d v="2021-02-06T00:00:00"/>
    <d v="2021-03-01T00:00:00"/>
    <s v="Lavina Dartnell"/>
    <s v="Polygender"/>
    <n v="23"/>
    <s v="0380 Bartell StreetSuite 585"/>
    <n v="9549"/>
    <s v="Boyleberg"/>
    <x v="3"/>
    <s v="Australia"/>
    <x v="1"/>
    <x v="0"/>
  </r>
  <r>
    <n v="1265"/>
    <n v="262"/>
    <n v="1062"/>
    <n v="93"/>
    <n v="3"/>
    <n v="279"/>
    <n v="1"/>
    <x v="2"/>
    <x v="20"/>
    <x v="2"/>
    <s v="yellow"/>
    <n v="94"/>
    <n v="72"/>
    <n v="6768"/>
    <n v="812"/>
    <n v="55461"/>
    <d v="2021-05-22T00:00:00"/>
    <d v="2021-05-24T00:00:00"/>
    <s v="Else Bicheno"/>
    <s v="Male"/>
    <n v="28"/>
    <s v="958 Connor MewsSuite 524"/>
    <n v="3736"/>
    <s v="Lucyport"/>
    <x v="2"/>
    <s v="Australia"/>
    <x v="3"/>
    <x v="1"/>
  </r>
  <r>
    <n v="1266"/>
    <n v="262"/>
    <n v="814"/>
    <n v="117"/>
    <n v="1"/>
    <n v="117"/>
    <n v="1"/>
    <x v="1"/>
    <x v="13"/>
    <x v="4"/>
    <s v="orange"/>
    <n v="95"/>
    <n v="60"/>
    <n v="5700"/>
    <n v="812"/>
    <n v="55461"/>
    <d v="2021-05-22T00:00:00"/>
    <d v="2021-05-24T00:00:00"/>
    <s v="Else Bicheno"/>
    <s v="Male"/>
    <n v="28"/>
    <s v="958 Connor MewsSuite 524"/>
    <n v="3736"/>
    <s v="Lucyport"/>
    <x v="2"/>
    <s v="Australia"/>
    <x v="3"/>
    <x v="1"/>
  </r>
  <r>
    <n v="1267"/>
    <n v="262"/>
    <n v="507"/>
    <n v="102"/>
    <n v="2"/>
    <n v="204"/>
    <n v="1"/>
    <x v="1"/>
    <x v="31"/>
    <x v="2"/>
    <s v="green"/>
    <n v="109"/>
    <n v="63"/>
    <n v="6867"/>
    <n v="812"/>
    <n v="55461"/>
    <d v="2021-05-22T00:00:00"/>
    <d v="2021-05-24T00:00:00"/>
    <s v="Else Bicheno"/>
    <s v="Male"/>
    <n v="28"/>
    <s v="958 Connor MewsSuite 524"/>
    <n v="3736"/>
    <s v="Lucyport"/>
    <x v="2"/>
    <s v="Australia"/>
    <x v="3"/>
    <x v="1"/>
  </r>
  <r>
    <n v="1268"/>
    <n v="262"/>
    <n v="553"/>
    <n v="98"/>
    <n v="2"/>
    <n v="196"/>
    <n v="1"/>
    <x v="1"/>
    <x v="33"/>
    <x v="0"/>
    <s v="indigo"/>
    <n v="113"/>
    <n v="79"/>
    <n v="8927"/>
    <n v="812"/>
    <n v="55461"/>
    <d v="2021-05-22T00:00:00"/>
    <d v="2021-05-24T00:00:00"/>
    <s v="Else Bicheno"/>
    <s v="Male"/>
    <n v="28"/>
    <s v="958 Connor MewsSuite 524"/>
    <n v="3736"/>
    <s v="Lucyport"/>
    <x v="2"/>
    <s v="Australia"/>
    <x v="3"/>
    <x v="1"/>
  </r>
  <r>
    <n v="1269"/>
    <n v="263"/>
    <n v="355"/>
    <n v="94"/>
    <n v="1"/>
    <n v="94"/>
    <n v="1"/>
    <x v="0"/>
    <x v="28"/>
    <x v="3"/>
    <s v="orange"/>
    <n v="92"/>
    <n v="65"/>
    <n v="5980"/>
    <n v="372"/>
    <n v="12599"/>
    <d v="2021-06-19T00:00:00"/>
    <d v="2021-07-08T00:00:00"/>
    <s v="Griffy Wenger"/>
    <s v="Genderqueer"/>
    <n v="53"/>
    <s v="8649 Phillips KnollSuite 008"/>
    <n v="7209"/>
    <s v="East Sophia"/>
    <x v="0"/>
    <s v="Australia"/>
    <x v="7"/>
    <x v="2"/>
  </r>
  <r>
    <n v="1270"/>
    <n v="263"/>
    <n v="289"/>
    <n v="105"/>
    <n v="3"/>
    <n v="315"/>
    <n v="1"/>
    <x v="0"/>
    <x v="26"/>
    <x v="4"/>
    <s v="orange"/>
    <n v="93"/>
    <n v="49"/>
    <n v="4557"/>
    <n v="372"/>
    <n v="12599"/>
    <d v="2021-06-19T00:00:00"/>
    <d v="2021-07-08T00:00:00"/>
    <s v="Griffy Wenger"/>
    <s v="Genderqueer"/>
    <n v="53"/>
    <s v="8649 Phillips KnollSuite 008"/>
    <n v="7209"/>
    <s v="East Sophia"/>
    <x v="0"/>
    <s v="Australia"/>
    <x v="7"/>
    <x v="2"/>
  </r>
  <r>
    <n v="1271"/>
    <n v="263"/>
    <n v="1157"/>
    <n v="99"/>
    <n v="2"/>
    <n v="198"/>
    <n v="1"/>
    <x v="2"/>
    <x v="9"/>
    <x v="2"/>
    <s v="red"/>
    <n v="98"/>
    <n v="59"/>
    <n v="5782"/>
    <n v="372"/>
    <n v="12599"/>
    <d v="2021-06-19T00:00:00"/>
    <d v="2021-07-08T00:00:00"/>
    <s v="Griffy Wenger"/>
    <s v="Genderqueer"/>
    <n v="53"/>
    <s v="8649 Phillips KnollSuite 008"/>
    <n v="7209"/>
    <s v="East Sophia"/>
    <x v="0"/>
    <s v="Australia"/>
    <x v="7"/>
    <x v="2"/>
  </r>
  <r>
    <n v="1272"/>
    <n v="263"/>
    <n v="473"/>
    <n v="118"/>
    <n v="3"/>
    <n v="354"/>
    <n v="1"/>
    <x v="1"/>
    <x v="1"/>
    <x v="0"/>
    <s v="green"/>
    <n v="110"/>
    <n v="43"/>
    <n v="4730"/>
    <n v="372"/>
    <n v="12599"/>
    <d v="2021-06-19T00:00:00"/>
    <d v="2021-07-08T00:00:00"/>
    <s v="Griffy Wenger"/>
    <s v="Genderqueer"/>
    <n v="53"/>
    <s v="8649 Phillips KnollSuite 008"/>
    <n v="7209"/>
    <s v="East Sophia"/>
    <x v="0"/>
    <s v="Australia"/>
    <x v="7"/>
    <x v="2"/>
  </r>
  <r>
    <n v="1273"/>
    <n v="263"/>
    <n v="293"/>
    <n v="105"/>
    <n v="1"/>
    <n v="105"/>
    <n v="1"/>
    <x v="0"/>
    <x v="26"/>
    <x v="0"/>
    <s v="yellow"/>
    <n v="93"/>
    <n v="77"/>
    <n v="7161"/>
    <n v="372"/>
    <n v="12599"/>
    <d v="2021-06-19T00:00:00"/>
    <d v="2021-07-08T00:00:00"/>
    <s v="Griffy Wenger"/>
    <s v="Genderqueer"/>
    <n v="53"/>
    <s v="8649 Phillips KnollSuite 008"/>
    <n v="7209"/>
    <s v="East Sophia"/>
    <x v="0"/>
    <s v="Australia"/>
    <x v="7"/>
    <x v="2"/>
  </r>
  <r>
    <n v="1274"/>
    <n v="264"/>
    <n v="1211"/>
    <n v="105"/>
    <n v="3"/>
    <n v="315"/>
    <n v="1"/>
    <x v="2"/>
    <x v="7"/>
    <x v="1"/>
    <s v="blue"/>
    <n v="90"/>
    <n v="60"/>
    <n v="5400"/>
    <n v="636"/>
    <n v="55537"/>
    <d v="2021-06-13T00:00:00"/>
    <d v="2021-06-18T00:00:00"/>
    <s v="Nara Legerwood"/>
    <s v="Male"/>
    <n v="24"/>
    <s v="74 Anderson RoadApt. 779"/>
    <n v="9149"/>
    <s v="Abbottburgh"/>
    <x v="5"/>
    <s v="Australia"/>
    <x v="7"/>
    <x v="1"/>
  </r>
  <r>
    <n v="1275"/>
    <n v="264"/>
    <n v="633"/>
    <n v="93"/>
    <n v="3"/>
    <n v="279"/>
    <n v="1"/>
    <x v="1"/>
    <x v="14"/>
    <x v="0"/>
    <s v="red"/>
    <n v="115"/>
    <n v="80"/>
    <n v="9200"/>
    <n v="636"/>
    <n v="55537"/>
    <d v="2021-06-13T00:00:00"/>
    <d v="2021-06-18T00:00:00"/>
    <s v="Nara Legerwood"/>
    <s v="Male"/>
    <n v="24"/>
    <s v="74 Anderson RoadApt. 779"/>
    <n v="9149"/>
    <s v="Abbottburgh"/>
    <x v="5"/>
    <s v="Australia"/>
    <x v="7"/>
    <x v="1"/>
  </r>
  <r>
    <n v="1276"/>
    <n v="264"/>
    <n v="1024"/>
    <n v="90"/>
    <n v="2"/>
    <n v="180"/>
    <n v="1"/>
    <x v="2"/>
    <x v="11"/>
    <x v="4"/>
    <s v="orange"/>
    <n v="95"/>
    <n v="80"/>
    <n v="7600"/>
    <n v="636"/>
    <n v="55537"/>
    <d v="2021-06-13T00:00:00"/>
    <d v="2021-06-18T00:00:00"/>
    <s v="Nara Legerwood"/>
    <s v="Male"/>
    <n v="24"/>
    <s v="74 Anderson RoadApt. 779"/>
    <n v="9149"/>
    <s v="Abbottburgh"/>
    <x v="5"/>
    <s v="Australia"/>
    <x v="7"/>
    <x v="1"/>
  </r>
  <r>
    <n v="1277"/>
    <n v="264"/>
    <n v="396"/>
    <n v="119"/>
    <n v="3"/>
    <n v="357"/>
    <n v="1"/>
    <x v="0"/>
    <x v="32"/>
    <x v="1"/>
    <s v="yellow"/>
    <n v="113"/>
    <n v="45"/>
    <n v="5085"/>
    <n v="636"/>
    <n v="55537"/>
    <d v="2021-06-13T00:00:00"/>
    <d v="2021-06-18T00:00:00"/>
    <s v="Nara Legerwood"/>
    <s v="Male"/>
    <n v="24"/>
    <s v="74 Anderson RoadApt. 779"/>
    <n v="9149"/>
    <s v="Abbottburgh"/>
    <x v="5"/>
    <s v="Australia"/>
    <x v="7"/>
    <x v="1"/>
  </r>
  <r>
    <n v="1278"/>
    <n v="264"/>
    <n v="1137"/>
    <n v="102"/>
    <n v="1"/>
    <n v="102"/>
    <n v="1"/>
    <x v="2"/>
    <x v="34"/>
    <x v="2"/>
    <s v="green"/>
    <n v="106"/>
    <n v="78"/>
    <n v="8268"/>
    <n v="636"/>
    <n v="55537"/>
    <d v="2021-06-13T00:00:00"/>
    <d v="2021-06-18T00:00:00"/>
    <s v="Nara Legerwood"/>
    <s v="Male"/>
    <n v="24"/>
    <s v="74 Anderson RoadApt. 779"/>
    <n v="9149"/>
    <s v="Abbottburgh"/>
    <x v="5"/>
    <s v="Australia"/>
    <x v="7"/>
    <x v="1"/>
  </r>
  <r>
    <n v="1279"/>
    <n v="264"/>
    <n v="13"/>
    <n v="96"/>
    <n v="2"/>
    <n v="192"/>
    <n v="1"/>
    <x v="0"/>
    <x v="2"/>
    <x v="0"/>
    <s v="yellow"/>
    <n v="114"/>
    <n v="75"/>
    <n v="8550"/>
    <n v="636"/>
    <n v="55537"/>
    <d v="2021-06-13T00:00:00"/>
    <d v="2021-06-18T00:00:00"/>
    <s v="Nara Legerwood"/>
    <s v="Male"/>
    <n v="24"/>
    <s v="74 Anderson RoadApt. 779"/>
    <n v="9149"/>
    <s v="Abbottburgh"/>
    <x v="5"/>
    <s v="Australia"/>
    <x v="7"/>
    <x v="1"/>
  </r>
  <r>
    <n v="1280"/>
    <n v="265"/>
    <n v="1029"/>
    <n v="90"/>
    <n v="2"/>
    <n v="180"/>
    <n v="1"/>
    <x v="2"/>
    <x v="11"/>
    <x v="4"/>
    <s v="yellow"/>
    <n v="95"/>
    <n v="54"/>
    <n v="5130"/>
    <n v="189"/>
    <n v="40896"/>
    <d v="2021-07-04T00:00:00"/>
    <d v="2021-07-29T00:00:00"/>
    <s v="Deedee Pashe"/>
    <s v="Bigender"/>
    <n v="28"/>
    <s v="96 Bartoletti StreetApt. 671"/>
    <n v="3678"/>
    <s v="Lake Abigailhaven"/>
    <x v="2"/>
    <s v="Australia"/>
    <x v="8"/>
    <x v="0"/>
  </r>
  <r>
    <n v="1281"/>
    <n v="265"/>
    <n v="742"/>
    <n v="109"/>
    <n v="2"/>
    <n v="218"/>
    <n v="1"/>
    <x v="1"/>
    <x v="12"/>
    <x v="2"/>
    <s v="orange"/>
    <n v="102"/>
    <n v="47"/>
    <n v="4794"/>
    <n v="189"/>
    <n v="40896"/>
    <d v="2021-07-04T00:00:00"/>
    <d v="2021-07-29T00:00:00"/>
    <s v="Deedee Pashe"/>
    <s v="Bigender"/>
    <n v="28"/>
    <s v="96 Bartoletti StreetApt. 671"/>
    <n v="3678"/>
    <s v="Lake Abigailhaven"/>
    <x v="2"/>
    <s v="Australia"/>
    <x v="8"/>
    <x v="0"/>
  </r>
  <r>
    <n v="1282"/>
    <n v="265"/>
    <n v="364"/>
    <n v="94"/>
    <n v="1"/>
    <n v="94"/>
    <n v="1"/>
    <x v="0"/>
    <x v="28"/>
    <x v="4"/>
    <s v="yellow"/>
    <n v="92"/>
    <n v="55"/>
    <n v="5060"/>
    <n v="189"/>
    <n v="40896"/>
    <d v="2021-07-04T00:00:00"/>
    <d v="2021-07-29T00:00:00"/>
    <s v="Deedee Pashe"/>
    <s v="Bigender"/>
    <n v="28"/>
    <s v="96 Bartoletti StreetApt. 671"/>
    <n v="3678"/>
    <s v="Lake Abigailhaven"/>
    <x v="2"/>
    <s v="Australia"/>
    <x v="8"/>
    <x v="0"/>
  </r>
  <r>
    <n v="1283"/>
    <n v="265"/>
    <n v="479"/>
    <n v="118"/>
    <n v="1"/>
    <n v="118"/>
    <n v="1"/>
    <x v="1"/>
    <x v="1"/>
    <x v="4"/>
    <s v="blue"/>
    <n v="110"/>
    <n v="80"/>
    <n v="8800"/>
    <n v="189"/>
    <n v="40896"/>
    <d v="2021-07-04T00:00:00"/>
    <d v="2021-07-29T00:00:00"/>
    <s v="Deedee Pashe"/>
    <s v="Bigender"/>
    <n v="28"/>
    <s v="96 Bartoletti StreetApt. 671"/>
    <n v="3678"/>
    <s v="Lake Abigailhaven"/>
    <x v="2"/>
    <s v="Australia"/>
    <x v="8"/>
    <x v="0"/>
  </r>
  <r>
    <n v="1284"/>
    <n v="265"/>
    <n v="813"/>
    <n v="117"/>
    <n v="1"/>
    <n v="117"/>
    <n v="1"/>
    <x v="1"/>
    <x v="13"/>
    <x v="0"/>
    <s v="orange"/>
    <n v="95"/>
    <n v="58"/>
    <n v="5510"/>
    <n v="189"/>
    <n v="40896"/>
    <d v="2021-07-04T00:00:00"/>
    <d v="2021-07-29T00:00:00"/>
    <s v="Deedee Pashe"/>
    <s v="Bigender"/>
    <n v="28"/>
    <s v="96 Bartoletti StreetApt. 671"/>
    <n v="3678"/>
    <s v="Lake Abigailhaven"/>
    <x v="2"/>
    <s v="Australia"/>
    <x v="8"/>
    <x v="0"/>
  </r>
  <r>
    <n v="1285"/>
    <n v="265"/>
    <n v="630"/>
    <n v="93"/>
    <n v="1"/>
    <n v="93"/>
    <n v="1"/>
    <x v="1"/>
    <x v="14"/>
    <x v="3"/>
    <s v="red"/>
    <n v="115"/>
    <n v="71"/>
    <n v="8165"/>
    <n v="189"/>
    <n v="40896"/>
    <d v="2021-07-04T00:00:00"/>
    <d v="2021-07-29T00:00:00"/>
    <s v="Deedee Pashe"/>
    <s v="Bigender"/>
    <n v="28"/>
    <s v="96 Bartoletti StreetApt. 671"/>
    <n v="3678"/>
    <s v="Lake Abigailhaven"/>
    <x v="2"/>
    <s v="Australia"/>
    <x v="8"/>
    <x v="0"/>
  </r>
  <r>
    <n v="1286"/>
    <n v="265"/>
    <n v="462"/>
    <n v="118"/>
    <n v="1"/>
    <n v="118"/>
    <n v="1"/>
    <x v="1"/>
    <x v="1"/>
    <x v="2"/>
    <s v="orange"/>
    <n v="110"/>
    <n v="61"/>
    <n v="6710"/>
    <n v="189"/>
    <n v="40896"/>
    <d v="2021-07-04T00:00:00"/>
    <d v="2021-07-29T00:00:00"/>
    <s v="Deedee Pashe"/>
    <s v="Bigender"/>
    <n v="28"/>
    <s v="96 Bartoletti StreetApt. 671"/>
    <n v="3678"/>
    <s v="Lake Abigailhaven"/>
    <x v="2"/>
    <s v="Australia"/>
    <x v="8"/>
    <x v="0"/>
  </r>
  <r>
    <n v="1287"/>
    <n v="266"/>
    <n v="209"/>
    <n v="98"/>
    <n v="1"/>
    <n v="98"/>
    <n v="1"/>
    <x v="0"/>
    <x v="18"/>
    <x v="4"/>
    <s v="violet"/>
    <n v="112"/>
    <n v="40"/>
    <n v="4480"/>
    <n v="623"/>
    <n v="58746"/>
    <d v="2021-03-10T00:00:00"/>
    <d v="2021-03-20T00:00:00"/>
    <s v="Hort Ridding"/>
    <s v="Agender"/>
    <n v="57"/>
    <s v="64 Andrew StreetSuite 948"/>
    <n v="3236"/>
    <s v="West Ashley"/>
    <x v="0"/>
    <s v="Australia"/>
    <x v="4"/>
    <x v="1"/>
  </r>
  <r>
    <n v="1288"/>
    <n v="266"/>
    <n v="229"/>
    <n v="106"/>
    <n v="2"/>
    <n v="212"/>
    <n v="1"/>
    <x v="0"/>
    <x v="0"/>
    <x v="4"/>
    <s v="green"/>
    <n v="105"/>
    <n v="58"/>
    <n v="6090"/>
    <n v="623"/>
    <n v="58746"/>
    <d v="2021-03-10T00:00:00"/>
    <d v="2021-03-20T00:00:00"/>
    <s v="Hort Ridding"/>
    <s v="Agender"/>
    <n v="57"/>
    <s v="64 Andrew StreetSuite 948"/>
    <n v="3236"/>
    <s v="West Ashley"/>
    <x v="0"/>
    <s v="Australia"/>
    <x v="4"/>
    <x v="1"/>
  </r>
  <r>
    <n v="1289"/>
    <n v="266"/>
    <n v="318"/>
    <n v="109"/>
    <n v="2"/>
    <n v="218"/>
    <n v="1"/>
    <x v="0"/>
    <x v="21"/>
    <x v="0"/>
    <s v="red"/>
    <n v="108"/>
    <n v="54"/>
    <n v="5832"/>
    <n v="623"/>
    <n v="58746"/>
    <d v="2021-03-10T00:00:00"/>
    <d v="2021-03-20T00:00:00"/>
    <s v="Hort Ridding"/>
    <s v="Agender"/>
    <n v="57"/>
    <s v="64 Andrew StreetSuite 948"/>
    <n v="3236"/>
    <s v="West Ashley"/>
    <x v="0"/>
    <s v="Australia"/>
    <x v="4"/>
    <x v="1"/>
  </r>
  <r>
    <n v="1290"/>
    <n v="266"/>
    <n v="224"/>
    <n v="106"/>
    <n v="2"/>
    <n v="212"/>
    <n v="1"/>
    <x v="0"/>
    <x v="0"/>
    <x v="4"/>
    <s v="yellow"/>
    <n v="105"/>
    <n v="53"/>
    <n v="5565"/>
    <n v="623"/>
    <n v="58746"/>
    <d v="2021-03-10T00:00:00"/>
    <d v="2021-03-20T00:00:00"/>
    <s v="Hort Ridding"/>
    <s v="Agender"/>
    <n v="57"/>
    <s v="64 Andrew StreetSuite 948"/>
    <n v="3236"/>
    <s v="West Ashley"/>
    <x v="0"/>
    <s v="Australia"/>
    <x v="4"/>
    <x v="1"/>
  </r>
  <r>
    <n v="1291"/>
    <n v="266"/>
    <n v="1212"/>
    <n v="105"/>
    <n v="1"/>
    <n v="105"/>
    <n v="1"/>
    <x v="2"/>
    <x v="7"/>
    <x v="2"/>
    <s v="blue"/>
    <n v="90"/>
    <n v="66"/>
    <n v="5940"/>
    <n v="623"/>
    <n v="58746"/>
    <d v="2021-03-10T00:00:00"/>
    <d v="2021-03-20T00:00:00"/>
    <s v="Hort Ridding"/>
    <s v="Agender"/>
    <n v="57"/>
    <s v="64 Andrew StreetSuite 948"/>
    <n v="3236"/>
    <s v="West Ashley"/>
    <x v="0"/>
    <s v="Australia"/>
    <x v="4"/>
    <x v="1"/>
  </r>
  <r>
    <n v="1292"/>
    <n v="266"/>
    <n v="1258"/>
    <n v="112"/>
    <n v="2"/>
    <n v="224"/>
    <n v="1"/>
    <x v="2"/>
    <x v="25"/>
    <x v="0"/>
    <s v="violet"/>
    <n v="91"/>
    <n v="45"/>
    <n v="4095"/>
    <n v="623"/>
    <n v="58746"/>
    <d v="2021-03-10T00:00:00"/>
    <d v="2021-03-20T00:00:00"/>
    <s v="Hort Ridding"/>
    <s v="Agender"/>
    <n v="57"/>
    <s v="64 Andrew StreetSuite 948"/>
    <n v="3236"/>
    <s v="West Ashley"/>
    <x v="0"/>
    <s v="Australia"/>
    <x v="4"/>
    <x v="1"/>
  </r>
  <r>
    <n v="1293"/>
    <n v="266"/>
    <n v="1098"/>
    <n v="115"/>
    <n v="1"/>
    <n v="115"/>
    <n v="1"/>
    <x v="2"/>
    <x v="6"/>
    <x v="0"/>
    <s v="yellow"/>
    <n v="99"/>
    <n v="60"/>
    <n v="5940"/>
    <n v="623"/>
    <n v="58746"/>
    <d v="2021-03-10T00:00:00"/>
    <d v="2021-03-20T00:00:00"/>
    <s v="Hort Ridding"/>
    <s v="Agender"/>
    <n v="57"/>
    <s v="64 Andrew StreetSuite 948"/>
    <n v="3236"/>
    <s v="West Ashley"/>
    <x v="0"/>
    <s v="Australia"/>
    <x v="4"/>
    <x v="1"/>
  </r>
  <r>
    <n v="1294"/>
    <n v="267"/>
    <n v="252"/>
    <n v="95"/>
    <n v="1"/>
    <n v="95"/>
    <n v="1"/>
    <x v="0"/>
    <x v="17"/>
    <x v="2"/>
    <s v="orange"/>
    <n v="117"/>
    <n v="67"/>
    <n v="7839"/>
    <n v="34"/>
    <n v="44791"/>
    <d v="2021-09-11T00:00:00"/>
    <d v="2021-09-12T00:00:00"/>
    <s v="Ninon Corteney"/>
    <s v="Non-binary"/>
    <n v="55"/>
    <s v="09 Robinson SquareApt. 647"/>
    <n v="5387"/>
    <s v="Sauerfort"/>
    <x v="2"/>
    <s v="Australia"/>
    <x v="5"/>
    <x v="1"/>
  </r>
  <r>
    <n v="1295"/>
    <n v="267"/>
    <n v="298"/>
    <n v="105"/>
    <n v="2"/>
    <n v="210"/>
    <n v="1"/>
    <x v="0"/>
    <x v="26"/>
    <x v="0"/>
    <s v="green"/>
    <n v="93"/>
    <n v="58"/>
    <n v="5394"/>
    <n v="34"/>
    <n v="44791"/>
    <d v="2021-09-11T00:00:00"/>
    <d v="2021-09-12T00:00:00"/>
    <s v="Ninon Corteney"/>
    <s v="Non-binary"/>
    <n v="55"/>
    <s v="09 Robinson SquareApt. 647"/>
    <n v="5387"/>
    <s v="Sauerfort"/>
    <x v="2"/>
    <s v="Australia"/>
    <x v="5"/>
    <x v="1"/>
  </r>
  <r>
    <n v="1296"/>
    <n v="267"/>
    <n v="372"/>
    <n v="94"/>
    <n v="3"/>
    <n v="282"/>
    <n v="1"/>
    <x v="0"/>
    <x v="28"/>
    <x v="2"/>
    <s v="blue"/>
    <n v="92"/>
    <n v="42"/>
    <n v="3864"/>
    <n v="34"/>
    <n v="44791"/>
    <d v="2021-09-11T00:00:00"/>
    <d v="2021-09-12T00:00:00"/>
    <s v="Ninon Corteney"/>
    <s v="Non-binary"/>
    <n v="55"/>
    <s v="09 Robinson SquareApt. 647"/>
    <n v="5387"/>
    <s v="Sauerfort"/>
    <x v="2"/>
    <s v="Australia"/>
    <x v="5"/>
    <x v="1"/>
  </r>
  <r>
    <n v="1297"/>
    <n v="267"/>
    <n v="1069"/>
    <n v="93"/>
    <n v="3"/>
    <n v="279"/>
    <n v="1"/>
    <x v="2"/>
    <x v="20"/>
    <x v="4"/>
    <s v="green"/>
    <n v="94"/>
    <n v="56"/>
    <n v="5264"/>
    <n v="34"/>
    <n v="44791"/>
    <d v="2021-09-11T00:00:00"/>
    <d v="2021-09-12T00:00:00"/>
    <s v="Ninon Corteney"/>
    <s v="Non-binary"/>
    <n v="55"/>
    <s v="09 Robinson SquareApt. 647"/>
    <n v="5387"/>
    <s v="Sauerfort"/>
    <x v="2"/>
    <s v="Australia"/>
    <x v="5"/>
    <x v="1"/>
  </r>
  <r>
    <n v="1298"/>
    <n v="268"/>
    <n v="1117"/>
    <n v="115"/>
    <n v="1"/>
    <n v="115"/>
    <n v="1"/>
    <x v="2"/>
    <x v="6"/>
    <x v="2"/>
    <s v="violet"/>
    <n v="99"/>
    <n v="47"/>
    <n v="4653"/>
    <n v="530"/>
    <n v="57006"/>
    <d v="2021-03-16T00:00:00"/>
    <d v="2021-04-10T00:00:00"/>
    <s v="Leroi Weal"/>
    <s v="Polygender"/>
    <n v="63"/>
    <s v="2724 Madison SummitSuite 567"/>
    <n v="9367"/>
    <s v="Lake Rose"/>
    <x v="2"/>
    <s v="Australia"/>
    <x v="4"/>
    <x v="0"/>
  </r>
  <r>
    <n v="1299"/>
    <n v="268"/>
    <n v="1224"/>
    <n v="105"/>
    <n v="1"/>
    <n v="105"/>
    <n v="1"/>
    <x v="2"/>
    <x v="7"/>
    <x v="4"/>
    <s v="violet"/>
    <n v="90"/>
    <n v="65"/>
    <n v="5850"/>
    <n v="530"/>
    <n v="57006"/>
    <d v="2021-03-16T00:00:00"/>
    <d v="2021-04-10T00:00:00"/>
    <s v="Leroi Weal"/>
    <s v="Polygender"/>
    <n v="63"/>
    <s v="2724 Madison SummitSuite 567"/>
    <n v="9367"/>
    <s v="Lake Rose"/>
    <x v="2"/>
    <s v="Australia"/>
    <x v="4"/>
    <x v="0"/>
  </r>
  <r>
    <n v="1300"/>
    <n v="269"/>
    <n v="1210"/>
    <n v="105"/>
    <n v="3"/>
    <n v="315"/>
    <n v="1"/>
    <x v="2"/>
    <x v="7"/>
    <x v="3"/>
    <s v="blue"/>
    <n v="90"/>
    <n v="62"/>
    <n v="5580"/>
    <n v="89"/>
    <n v="21446"/>
    <d v="2021-02-05T00:00:00"/>
    <d v="2021-02-22T00:00:00"/>
    <s v="Matthiew Hinckes"/>
    <s v="Female"/>
    <n v="51"/>
    <s v="1290 Koch GroveApt. 799"/>
    <n v="1443"/>
    <s v="Lake Hannah"/>
    <x v="3"/>
    <s v="Australia"/>
    <x v="1"/>
    <x v="2"/>
  </r>
  <r>
    <n v="1301"/>
    <n v="269"/>
    <n v="730"/>
    <n v="119"/>
    <n v="3"/>
    <n v="357"/>
    <n v="1"/>
    <x v="1"/>
    <x v="19"/>
    <x v="3"/>
    <s v="violet"/>
    <n v="112"/>
    <n v="64"/>
    <n v="7168"/>
    <n v="89"/>
    <n v="21446"/>
    <d v="2021-02-05T00:00:00"/>
    <d v="2021-02-22T00:00:00"/>
    <s v="Matthiew Hinckes"/>
    <s v="Female"/>
    <n v="51"/>
    <s v="1290 Koch GroveApt. 799"/>
    <n v="1443"/>
    <s v="Lake Hannah"/>
    <x v="3"/>
    <s v="Australia"/>
    <x v="1"/>
    <x v="2"/>
  </r>
  <r>
    <n v="1302"/>
    <n v="269"/>
    <n v="103"/>
    <n v="118"/>
    <n v="2"/>
    <n v="236"/>
    <n v="1"/>
    <x v="0"/>
    <x v="24"/>
    <x v="0"/>
    <s v="violet"/>
    <n v="96"/>
    <n v="76"/>
    <n v="7296"/>
    <n v="89"/>
    <n v="21446"/>
    <d v="2021-02-05T00:00:00"/>
    <d v="2021-02-22T00:00:00"/>
    <s v="Matthiew Hinckes"/>
    <s v="Female"/>
    <n v="51"/>
    <s v="1290 Koch GroveApt. 799"/>
    <n v="1443"/>
    <s v="Lake Hannah"/>
    <x v="3"/>
    <s v="Australia"/>
    <x v="1"/>
    <x v="2"/>
  </r>
  <r>
    <n v="1303"/>
    <n v="270"/>
    <n v="390"/>
    <n v="119"/>
    <n v="1"/>
    <n v="119"/>
    <n v="1"/>
    <x v="0"/>
    <x v="32"/>
    <x v="3"/>
    <s v="orange"/>
    <n v="113"/>
    <n v="43"/>
    <n v="4859"/>
    <n v="711"/>
    <n v="14024"/>
    <d v="2021-03-02T00:00:00"/>
    <d v="2021-03-27T00:00:00"/>
    <s v="Lin Norville"/>
    <s v="Male"/>
    <n v="42"/>
    <s v="84 Stewart StreetSuite 032"/>
    <n v="3738"/>
    <s v="Russelstad"/>
    <x v="6"/>
    <s v="Australia"/>
    <x v="4"/>
    <x v="0"/>
  </r>
  <r>
    <n v="1304"/>
    <n v="270"/>
    <n v="313"/>
    <n v="105"/>
    <n v="2"/>
    <n v="210"/>
    <n v="1"/>
    <x v="0"/>
    <x v="26"/>
    <x v="0"/>
    <s v="violet"/>
    <n v="93"/>
    <n v="78"/>
    <n v="7254"/>
    <n v="711"/>
    <n v="14024"/>
    <d v="2021-03-02T00:00:00"/>
    <d v="2021-03-27T00:00:00"/>
    <s v="Lin Norville"/>
    <s v="Male"/>
    <n v="42"/>
    <s v="84 Stewart StreetSuite 032"/>
    <n v="3738"/>
    <s v="Russelstad"/>
    <x v="6"/>
    <s v="Australia"/>
    <x v="4"/>
    <x v="0"/>
  </r>
  <r>
    <n v="1305"/>
    <n v="270"/>
    <n v="1150"/>
    <n v="102"/>
    <n v="2"/>
    <n v="204"/>
    <n v="1"/>
    <x v="2"/>
    <x v="34"/>
    <x v="3"/>
    <s v="violet"/>
    <n v="106"/>
    <n v="40"/>
    <n v="4240"/>
    <n v="711"/>
    <n v="14024"/>
    <d v="2021-03-02T00:00:00"/>
    <d v="2021-03-27T00:00:00"/>
    <s v="Lin Norville"/>
    <s v="Male"/>
    <n v="42"/>
    <s v="84 Stewart StreetSuite 032"/>
    <n v="3738"/>
    <s v="Russelstad"/>
    <x v="6"/>
    <s v="Australia"/>
    <x v="4"/>
    <x v="0"/>
  </r>
  <r>
    <n v="1306"/>
    <n v="270"/>
    <n v="857"/>
    <n v="113"/>
    <n v="3"/>
    <n v="339"/>
    <n v="1"/>
    <x v="2"/>
    <x v="16"/>
    <x v="2"/>
    <s v="green"/>
    <n v="100"/>
    <n v="49"/>
    <n v="4900"/>
    <n v="711"/>
    <n v="14024"/>
    <d v="2021-03-02T00:00:00"/>
    <d v="2021-03-27T00:00:00"/>
    <s v="Lin Norville"/>
    <s v="Male"/>
    <n v="42"/>
    <s v="84 Stewart StreetSuite 032"/>
    <n v="3738"/>
    <s v="Russelstad"/>
    <x v="6"/>
    <s v="Australia"/>
    <x v="4"/>
    <x v="0"/>
  </r>
  <r>
    <n v="1307"/>
    <n v="270"/>
    <n v="1138"/>
    <n v="102"/>
    <n v="2"/>
    <n v="204"/>
    <n v="1"/>
    <x v="2"/>
    <x v="34"/>
    <x v="0"/>
    <s v="green"/>
    <n v="106"/>
    <n v="42"/>
    <n v="4452"/>
    <n v="711"/>
    <n v="14024"/>
    <d v="2021-03-02T00:00:00"/>
    <d v="2021-03-27T00:00:00"/>
    <s v="Lin Norville"/>
    <s v="Male"/>
    <n v="42"/>
    <s v="84 Stewart StreetSuite 032"/>
    <n v="3738"/>
    <s v="Russelstad"/>
    <x v="6"/>
    <s v="Australia"/>
    <x v="4"/>
    <x v="0"/>
  </r>
  <r>
    <n v="1308"/>
    <n v="270"/>
    <n v="1128"/>
    <n v="102"/>
    <n v="1"/>
    <n v="102"/>
    <n v="1"/>
    <x v="2"/>
    <x v="34"/>
    <x v="0"/>
    <s v="orange"/>
    <n v="106"/>
    <n v="78"/>
    <n v="8268"/>
    <n v="711"/>
    <n v="14024"/>
    <d v="2021-03-02T00:00:00"/>
    <d v="2021-03-27T00:00:00"/>
    <s v="Lin Norville"/>
    <s v="Male"/>
    <n v="42"/>
    <s v="84 Stewart StreetSuite 032"/>
    <n v="3738"/>
    <s v="Russelstad"/>
    <x v="6"/>
    <s v="Australia"/>
    <x v="4"/>
    <x v="0"/>
  </r>
  <r>
    <n v="1309"/>
    <n v="271"/>
    <n v="1103"/>
    <n v="115"/>
    <n v="3"/>
    <n v="345"/>
    <n v="1"/>
    <x v="2"/>
    <x v="6"/>
    <x v="0"/>
    <s v="green"/>
    <n v="99"/>
    <n v="55"/>
    <n v="5445"/>
    <n v="469"/>
    <n v="39282"/>
    <d v="2021-06-07T00:00:00"/>
    <d v="2021-06-09T00:00:00"/>
    <s v="Faber Purcell"/>
    <s v="Female"/>
    <n v="78"/>
    <s v="783 Olivia CrescentSuite 877"/>
    <n v="5011"/>
    <s v="Andrewborough"/>
    <x v="4"/>
    <s v="Australia"/>
    <x v="7"/>
    <x v="1"/>
  </r>
  <r>
    <n v="1310"/>
    <n v="271"/>
    <n v="253"/>
    <n v="95"/>
    <n v="1"/>
    <n v="95"/>
    <n v="1"/>
    <x v="0"/>
    <x v="17"/>
    <x v="0"/>
    <s v="orange"/>
    <n v="117"/>
    <n v="63"/>
    <n v="7371"/>
    <n v="469"/>
    <n v="39282"/>
    <d v="2021-06-07T00:00:00"/>
    <d v="2021-06-09T00:00:00"/>
    <s v="Faber Purcell"/>
    <s v="Female"/>
    <n v="78"/>
    <s v="783 Olivia CrescentSuite 877"/>
    <n v="5011"/>
    <s v="Andrewborough"/>
    <x v="4"/>
    <s v="Australia"/>
    <x v="7"/>
    <x v="1"/>
  </r>
  <r>
    <n v="1311"/>
    <n v="271"/>
    <n v="999"/>
    <n v="106"/>
    <n v="1"/>
    <n v="106"/>
    <n v="1"/>
    <x v="2"/>
    <x v="3"/>
    <x v="4"/>
    <s v="green"/>
    <n v="111"/>
    <n v="48"/>
    <n v="5328"/>
    <n v="469"/>
    <n v="39282"/>
    <d v="2021-06-07T00:00:00"/>
    <d v="2021-06-09T00:00:00"/>
    <s v="Faber Purcell"/>
    <s v="Female"/>
    <n v="78"/>
    <s v="783 Olivia CrescentSuite 877"/>
    <n v="5011"/>
    <s v="Andrewborough"/>
    <x v="4"/>
    <s v="Australia"/>
    <x v="7"/>
    <x v="1"/>
  </r>
  <r>
    <n v="1312"/>
    <n v="271"/>
    <n v="943"/>
    <n v="96"/>
    <n v="1"/>
    <n v="96"/>
    <n v="1"/>
    <x v="2"/>
    <x v="5"/>
    <x v="0"/>
    <s v="violet"/>
    <n v="104"/>
    <n v="62"/>
    <n v="6448"/>
    <n v="469"/>
    <n v="39282"/>
    <d v="2021-06-07T00:00:00"/>
    <d v="2021-06-09T00:00:00"/>
    <s v="Faber Purcell"/>
    <s v="Female"/>
    <n v="78"/>
    <s v="783 Olivia CrescentSuite 877"/>
    <n v="5011"/>
    <s v="Andrewborough"/>
    <x v="4"/>
    <s v="Australia"/>
    <x v="7"/>
    <x v="1"/>
  </r>
  <r>
    <n v="1313"/>
    <n v="272"/>
    <n v="826"/>
    <n v="117"/>
    <n v="1"/>
    <n v="117"/>
    <n v="1"/>
    <x v="1"/>
    <x v="13"/>
    <x v="1"/>
    <s v="blue"/>
    <n v="95"/>
    <n v="72"/>
    <n v="6840"/>
    <n v="92"/>
    <n v="19661"/>
    <d v="2021-01-20T00:00:00"/>
    <d v="2021-01-31T00:00:00"/>
    <s v="Hillary Guiness"/>
    <s v="Agender"/>
    <n v="27"/>
    <s v="74 Eva TerraceSuite 247"/>
    <n v="564"/>
    <s v="Harrismouth"/>
    <x v="3"/>
    <s v="Australia"/>
    <x v="9"/>
    <x v="2"/>
  </r>
  <r>
    <n v="1314"/>
    <n v="273"/>
    <n v="889"/>
    <n v="94"/>
    <n v="2"/>
    <n v="188"/>
    <n v="1"/>
    <x v="2"/>
    <x v="23"/>
    <x v="4"/>
    <s v="yellow"/>
    <n v="113"/>
    <n v="65"/>
    <n v="7345"/>
    <n v="828"/>
    <n v="13233"/>
    <d v="2021-10-07T00:00:00"/>
    <d v="2021-11-03T00:00:00"/>
    <s v="Tucky Kitchaside"/>
    <s v="Female"/>
    <n v="57"/>
    <s v="381 Matthew Estate DrSuite 656"/>
    <n v="6351"/>
    <s v="East Zacharystad"/>
    <x v="3"/>
    <s v="Australia"/>
    <x v="2"/>
    <x v="0"/>
  </r>
  <r>
    <n v="1315"/>
    <n v="273"/>
    <n v="749"/>
    <n v="109"/>
    <n v="1"/>
    <n v="109"/>
    <n v="1"/>
    <x v="1"/>
    <x v="12"/>
    <x v="4"/>
    <s v="yellow"/>
    <n v="102"/>
    <n v="53"/>
    <n v="5406"/>
    <n v="828"/>
    <n v="13233"/>
    <d v="2021-10-07T00:00:00"/>
    <d v="2021-11-03T00:00:00"/>
    <s v="Tucky Kitchaside"/>
    <s v="Female"/>
    <n v="57"/>
    <s v="381 Matthew Estate DrSuite 656"/>
    <n v="6351"/>
    <s v="East Zacharystad"/>
    <x v="3"/>
    <s v="Australia"/>
    <x v="2"/>
    <x v="0"/>
  </r>
  <r>
    <n v="1316"/>
    <n v="273"/>
    <n v="596"/>
    <n v="112"/>
    <n v="3"/>
    <n v="336"/>
    <n v="1"/>
    <x v="1"/>
    <x v="30"/>
    <x v="1"/>
    <s v="red"/>
    <n v="118"/>
    <n v="47"/>
    <n v="5546"/>
    <n v="828"/>
    <n v="13233"/>
    <d v="2021-10-07T00:00:00"/>
    <d v="2021-11-03T00:00:00"/>
    <s v="Tucky Kitchaside"/>
    <s v="Female"/>
    <n v="57"/>
    <s v="381 Matthew Estate DrSuite 656"/>
    <n v="6351"/>
    <s v="East Zacharystad"/>
    <x v="3"/>
    <s v="Australia"/>
    <x v="2"/>
    <x v="0"/>
  </r>
  <r>
    <n v="1317"/>
    <n v="273"/>
    <n v="522"/>
    <n v="102"/>
    <n v="1"/>
    <n v="102"/>
    <n v="1"/>
    <x v="1"/>
    <x v="31"/>
    <x v="2"/>
    <s v="violet"/>
    <n v="109"/>
    <n v="64"/>
    <n v="6976"/>
    <n v="828"/>
    <n v="13233"/>
    <d v="2021-10-07T00:00:00"/>
    <d v="2021-11-03T00:00:00"/>
    <s v="Tucky Kitchaside"/>
    <s v="Female"/>
    <n v="57"/>
    <s v="381 Matthew Estate DrSuite 656"/>
    <n v="6351"/>
    <s v="East Zacharystad"/>
    <x v="3"/>
    <s v="Australia"/>
    <x v="2"/>
    <x v="0"/>
  </r>
  <r>
    <n v="1318"/>
    <n v="274"/>
    <n v="942"/>
    <n v="96"/>
    <n v="1"/>
    <n v="96"/>
    <n v="1"/>
    <x v="2"/>
    <x v="5"/>
    <x v="2"/>
    <s v="violet"/>
    <n v="104"/>
    <n v="73"/>
    <n v="7592"/>
    <n v="19"/>
    <n v="50173"/>
    <d v="2021-04-13T00:00:00"/>
    <d v="2021-04-27T00:00:00"/>
    <s v="Chadwick Cruddas"/>
    <s v="Agender"/>
    <n v="41"/>
    <s v="002 Beau PlazaApt. 308"/>
    <n v="7053"/>
    <s v="West Bailey"/>
    <x v="6"/>
    <s v="Australia"/>
    <x v="6"/>
    <x v="2"/>
  </r>
  <r>
    <n v="1319"/>
    <n v="274"/>
    <n v="1140"/>
    <n v="102"/>
    <n v="2"/>
    <n v="204"/>
    <n v="1"/>
    <x v="2"/>
    <x v="34"/>
    <x v="3"/>
    <s v="blue"/>
    <n v="106"/>
    <n v="73"/>
    <n v="7738"/>
    <n v="19"/>
    <n v="50173"/>
    <d v="2021-04-13T00:00:00"/>
    <d v="2021-04-27T00:00:00"/>
    <s v="Chadwick Cruddas"/>
    <s v="Agender"/>
    <n v="41"/>
    <s v="002 Beau PlazaApt. 308"/>
    <n v="7053"/>
    <s v="West Bailey"/>
    <x v="6"/>
    <s v="Australia"/>
    <x v="6"/>
    <x v="2"/>
  </r>
  <r>
    <n v="1320"/>
    <n v="274"/>
    <n v="73"/>
    <n v="118"/>
    <n v="3"/>
    <n v="354"/>
    <n v="1"/>
    <x v="0"/>
    <x v="24"/>
    <x v="0"/>
    <s v="red"/>
    <n v="96"/>
    <n v="77"/>
    <n v="7392"/>
    <n v="19"/>
    <n v="50173"/>
    <d v="2021-04-13T00:00:00"/>
    <d v="2021-04-27T00:00:00"/>
    <s v="Chadwick Cruddas"/>
    <s v="Agender"/>
    <n v="41"/>
    <s v="002 Beau PlazaApt. 308"/>
    <n v="7053"/>
    <s v="West Bailey"/>
    <x v="6"/>
    <s v="Australia"/>
    <x v="6"/>
    <x v="2"/>
  </r>
  <r>
    <n v="1321"/>
    <n v="274"/>
    <n v="1225"/>
    <n v="112"/>
    <n v="1"/>
    <n v="112"/>
    <n v="1"/>
    <x v="2"/>
    <x v="25"/>
    <x v="3"/>
    <s v="red"/>
    <n v="91"/>
    <n v="55"/>
    <n v="5005"/>
    <n v="19"/>
    <n v="50173"/>
    <d v="2021-04-13T00:00:00"/>
    <d v="2021-04-27T00:00:00"/>
    <s v="Chadwick Cruddas"/>
    <s v="Agender"/>
    <n v="41"/>
    <s v="002 Beau PlazaApt. 308"/>
    <n v="7053"/>
    <s v="West Bailey"/>
    <x v="6"/>
    <s v="Australia"/>
    <x v="6"/>
    <x v="2"/>
  </r>
  <r>
    <n v="1322"/>
    <n v="274"/>
    <n v="513"/>
    <n v="102"/>
    <n v="3"/>
    <n v="306"/>
    <n v="1"/>
    <x v="1"/>
    <x v="31"/>
    <x v="0"/>
    <s v="blue"/>
    <n v="109"/>
    <n v="41"/>
    <n v="4469"/>
    <n v="19"/>
    <n v="50173"/>
    <d v="2021-04-13T00:00:00"/>
    <d v="2021-04-27T00:00:00"/>
    <s v="Chadwick Cruddas"/>
    <s v="Agender"/>
    <n v="41"/>
    <s v="002 Beau PlazaApt. 308"/>
    <n v="7053"/>
    <s v="West Bailey"/>
    <x v="6"/>
    <s v="Australia"/>
    <x v="6"/>
    <x v="2"/>
  </r>
  <r>
    <n v="1323"/>
    <n v="274"/>
    <n v="581"/>
    <n v="100"/>
    <n v="1"/>
    <n v="100"/>
    <n v="1"/>
    <x v="1"/>
    <x v="29"/>
    <x v="1"/>
    <s v="blue"/>
    <n v="90"/>
    <n v="50"/>
    <n v="4500"/>
    <n v="19"/>
    <n v="50173"/>
    <d v="2021-04-13T00:00:00"/>
    <d v="2021-04-27T00:00:00"/>
    <s v="Chadwick Cruddas"/>
    <s v="Agender"/>
    <n v="41"/>
    <s v="002 Beau PlazaApt. 308"/>
    <n v="7053"/>
    <s v="West Bailey"/>
    <x v="6"/>
    <s v="Australia"/>
    <x v="6"/>
    <x v="2"/>
  </r>
  <r>
    <n v="1324"/>
    <n v="275"/>
    <n v="4"/>
    <n v="96"/>
    <n v="3"/>
    <n v="288"/>
    <n v="1"/>
    <x v="0"/>
    <x v="2"/>
    <x v="4"/>
    <s v="red"/>
    <n v="114"/>
    <n v="47"/>
    <n v="5358"/>
    <n v="329"/>
    <n v="17666"/>
    <d v="2021-01-05T00:00:00"/>
    <d v="2021-01-15T00:00:00"/>
    <s v="Valery Pache"/>
    <s v="Polygender"/>
    <n v="53"/>
    <s v="3203 Jackson TerraceSuite 580"/>
    <n v="5466"/>
    <s v="South Claudialand"/>
    <x v="2"/>
    <s v="Australia"/>
    <x v="9"/>
    <x v="1"/>
  </r>
  <r>
    <n v="1325"/>
    <n v="275"/>
    <n v="1217"/>
    <n v="105"/>
    <n v="3"/>
    <n v="315"/>
    <n v="1"/>
    <x v="2"/>
    <x v="7"/>
    <x v="2"/>
    <s v="indigo"/>
    <n v="90"/>
    <n v="48"/>
    <n v="4320"/>
    <n v="329"/>
    <n v="17666"/>
    <d v="2021-01-05T00:00:00"/>
    <d v="2021-01-15T00:00:00"/>
    <s v="Valery Pache"/>
    <s v="Polygender"/>
    <n v="53"/>
    <s v="3203 Jackson TerraceSuite 580"/>
    <n v="5466"/>
    <s v="South Claudialand"/>
    <x v="2"/>
    <s v="Australia"/>
    <x v="9"/>
    <x v="1"/>
  </r>
  <r>
    <n v="1326"/>
    <n v="275"/>
    <n v="1190"/>
    <n v="105"/>
    <n v="3"/>
    <n v="315"/>
    <n v="1"/>
    <x v="2"/>
    <x v="7"/>
    <x v="3"/>
    <s v="red"/>
    <n v="90"/>
    <n v="42"/>
    <n v="3780"/>
    <n v="329"/>
    <n v="17666"/>
    <d v="2021-01-05T00:00:00"/>
    <d v="2021-01-15T00:00:00"/>
    <s v="Valery Pache"/>
    <s v="Polygender"/>
    <n v="53"/>
    <s v="3203 Jackson TerraceSuite 580"/>
    <n v="5466"/>
    <s v="South Claudialand"/>
    <x v="2"/>
    <s v="Australia"/>
    <x v="9"/>
    <x v="1"/>
  </r>
  <r>
    <n v="1327"/>
    <n v="275"/>
    <n v="420"/>
    <n v="107"/>
    <n v="2"/>
    <n v="214"/>
    <n v="1"/>
    <x v="1"/>
    <x v="22"/>
    <x v="3"/>
    <s v="red"/>
    <n v="92"/>
    <n v="60"/>
    <n v="5520"/>
    <n v="329"/>
    <n v="17666"/>
    <d v="2021-01-05T00:00:00"/>
    <d v="2021-01-15T00:00:00"/>
    <s v="Valery Pache"/>
    <s v="Polygender"/>
    <n v="53"/>
    <s v="3203 Jackson TerraceSuite 580"/>
    <n v="5466"/>
    <s v="South Claudialand"/>
    <x v="2"/>
    <s v="Australia"/>
    <x v="9"/>
    <x v="1"/>
  </r>
  <r>
    <n v="1328"/>
    <n v="275"/>
    <n v="867"/>
    <n v="113"/>
    <n v="1"/>
    <n v="113"/>
    <n v="1"/>
    <x v="2"/>
    <x v="16"/>
    <x v="2"/>
    <s v="indigo"/>
    <n v="100"/>
    <n v="64"/>
    <n v="6400"/>
    <n v="329"/>
    <n v="17666"/>
    <d v="2021-01-05T00:00:00"/>
    <d v="2021-01-15T00:00:00"/>
    <s v="Valery Pache"/>
    <s v="Polygender"/>
    <n v="53"/>
    <s v="3203 Jackson TerraceSuite 580"/>
    <n v="5466"/>
    <s v="South Claudialand"/>
    <x v="2"/>
    <s v="Australia"/>
    <x v="9"/>
    <x v="1"/>
  </r>
  <r>
    <n v="1329"/>
    <n v="276"/>
    <n v="1134"/>
    <n v="102"/>
    <n v="3"/>
    <n v="306"/>
    <n v="1"/>
    <x v="2"/>
    <x v="34"/>
    <x v="4"/>
    <s v="yellow"/>
    <n v="106"/>
    <n v="52"/>
    <n v="5512"/>
    <n v="775"/>
    <n v="48376"/>
    <d v="2021-06-20T00:00:00"/>
    <d v="2021-06-24T00:00:00"/>
    <s v="Edee Wildt"/>
    <s v="Bigender"/>
    <n v="56"/>
    <s v="868 Jonathan TrackApt. 142"/>
    <n v="8274"/>
    <s v="East Charlesfurt"/>
    <x v="5"/>
    <s v="Australia"/>
    <x v="7"/>
    <x v="1"/>
  </r>
  <r>
    <n v="1330"/>
    <n v="276"/>
    <n v="951"/>
    <n v="97"/>
    <n v="1"/>
    <n v="97"/>
    <n v="1"/>
    <x v="2"/>
    <x v="27"/>
    <x v="1"/>
    <s v="orange"/>
    <n v="119"/>
    <n v="55"/>
    <n v="6545"/>
    <n v="775"/>
    <n v="48376"/>
    <d v="2021-06-20T00:00:00"/>
    <d v="2021-06-24T00:00:00"/>
    <s v="Edee Wildt"/>
    <s v="Bigender"/>
    <n v="56"/>
    <s v="868 Jonathan TrackApt. 142"/>
    <n v="8274"/>
    <s v="East Charlesfurt"/>
    <x v="5"/>
    <s v="Australia"/>
    <x v="7"/>
    <x v="1"/>
  </r>
  <r>
    <n v="1331"/>
    <n v="276"/>
    <n v="1178"/>
    <n v="99"/>
    <n v="1"/>
    <n v="99"/>
    <n v="1"/>
    <x v="2"/>
    <x v="9"/>
    <x v="0"/>
    <s v="blue"/>
    <n v="98"/>
    <n v="57"/>
    <n v="5586"/>
    <n v="775"/>
    <n v="48376"/>
    <d v="2021-06-20T00:00:00"/>
    <d v="2021-06-24T00:00:00"/>
    <s v="Edee Wildt"/>
    <s v="Bigender"/>
    <n v="56"/>
    <s v="868 Jonathan TrackApt. 142"/>
    <n v="8274"/>
    <s v="East Charlesfurt"/>
    <x v="5"/>
    <s v="Australia"/>
    <x v="7"/>
    <x v="1"/>
  </r>
  <r>
    <n v="1332"/>
    <n v="276"/>
    <n v="1060"/>
    <n v="93"/>
    <n v="3"/>
    <n v="279"/>
    <n v="1"/>
    <x v="2"/>
    <x v="20"/>
    <x v="3"/>
    <s v="yellow"/>
    <n v="94"/>
    <n v="62"/>
    <n v="5828"/>
    <n v="775"/>
    <n v="48376"/>
    <d v="2021-06-20T00:00:00"/>
    <d v="2021-06-24T00:00:00"/>
    <s v="Edee Wildt"/>
    <s v="Bigender"/>
    <n v="56"/>
    <s v="868 Jonathan TrackApt. 142"/>
    <n v="8274"/>
    <s v="East Charlesfurt"/>
    <x v="5"/>
    <s v="Australia"/>
    <x v="7"/>
    <x v="1"/>
  </r>
  <r>
    <n v="1333"/>
    <n v="277"/>
    <n v="690"/>
    <n v="113"/>
    <n v="2"/>
    <n v="226"/>
    <n v="1"/>
    <x v="1"/>
    <x v="4"/>
    <x v="3"/>
    <s v="indigo"/>
    <n v="119"/>
    <n v="57"/>
    <n v="6783"/>
    <n v="659"/>
    <n v="48337"/>
    <d v="2021-04-05T00:00:00"/>
    <d v="2021-04-06T00:00:00"/>
    <s v="Ira Dafforne"/>
    <s v="Non-binary"/>
    <n v="57"/>
    <s v="14 O'neill View RdApt. 908"/>
    <n v="9653"/>
    <s v="Sophiemouth"/>
    <x v="1"/>
    <s v="Australia"/>
    <x v="6"/>
    <x v="1"/>
  </r>
  <r>
    <n v="1334"/>
    <n v="277"/>
    <n v="944"/>
    <n v="96"/>
    <n v="2"/>
    <n v="192"/>
    <n v="1"/>
    <x v="2"/>
    <x v="5"/>
    <x v="4"/>
    <s v="violet"/>
    <n v="104"/>
    <n v="80"/>
    <n v="8320"/>
    <n v="659"/>
    <n v="48337"/>
    <d v="2021-04-05T00:00:00"/>
    <d v="2021-04-06T00:00:00"/>
    <s v="Ira Dafforne"/>
    <s v="Non-binary"/>
    <n v="57"/>
    <s v="14 O'neill View RdApt. 908"/>
    <n v="9653"/>
    <s v="Sophiemouth"/>
    <x v="1"/>
    <s v="Australia"/>
    <x v="6"/>
    <x v="1"/>
  </r>
  <r>
    <n v="1335"/>
    <n v="277"/>
    <n v="1180"/>
    <n v="99"/>
    <n v="2"/>
    <n v="198"/>
    <n v="1"/>
    <x v="2"/>
    <x v="9"/>
    <x v="3"/>
    <s v="indigo"/>
    <n v="98"/>
    <n v="47"/>
    <n v="4606"/>
    <n v="659"/>
    <n v="48337"/>
    <d v="2021-04-05T00:00:00"/>
    <d v="2021-04-06T00:00:00"/>
    <s v="Ira Dafforne"/>
    <s v="Non-binary"/>
    <n v="57"/>
    <s v="14 O'neill View RdApt. 908"/>
    <n v="9653"/>
    <s v="Sophiemouth"/>
    <x v="1"/>
    <s v="Australia"/>
    <x v="6"/>
    <x v="1"/>
  </r>
  <r>
    <n v="1336"/>
    <n v="277"/>
    <n v="181"/>
    <n v="98"/>
    <n v="2"/>
    <n v="196"/>
    <n v="1"/>
    <x v="0"/>
    <x v="18"/>
    <x v="1"/>
    <s v="orange"/>
    <n v="112"/>
    <n v="62"/>
    <n v="6944"/>
    <n v="659"/>
    <n v="48337"/>
    <d v="2021-04-05T00:00:00"/>
    <d v="2021-04-06T00:00:00"/>
    <s v="Ira Dafforne"/>
    <s v="Non-binary"/>
    <n v="57"/>
    <s v="14 O'neill View RdApt. 908"/>
    <n v="9653"/>
    <s v="Sophiemouth"/>
    <x v="1"/>
    <s v="Australia"/>
    <x v="6"/>
    <x v="1"/>
  </r>
  <r>
    <n v="1337"/>
    <n v="277"/>
    <n v="740"/>
    <n v="109"/>
    <n v="3"/>
    <n v="327"/>
    <n v="1"/>
    <x v="1"/>
    <x v="12"/>
    <x v="3"/>
    <s v="orange"/>
    <n v="102"/>
    <n v="78"/>
    <n v="7956"/>
    <n v="659"/>
    <n v="48337"/>
    <d v="2021-04-05T00:00:00"/>
    <d v="2021-04-06T00:00:00"/>
    <s v="Ira Dafforne"/>
    <s v="Non-binary"/>
    <n v="57"/>
    <s v="14 O'neill View RdApt. 908"/>
    <n v="9653"/>
    <s v="Sophiemouth"/>
    <x v="1"/>
    <s v="Australia"/>
    <x v="6"/>
    <x v="1"/>
  </r>
  <r>
    <n v="1338"/>
    <n v="277"/>
    <n v="1037"/>
    <n v="90"/>
    <n v="3"/>
    <n v="270"/>
    <n v="1"/>
    <x v="2"/>
    <x v="11"/>
    <x v="2"/>
    <s v="blue"/>
    <n v="95"/>
    <n v="72"/>
    <n v="6840"/>
    <n v="659"/>
    <n v="48337"/>
    <d v="2021-04-05T00:00:00"/>
    <d v="2021-04-06T00:00:00"/>
    <s v="Ira Dafforne"/>
    <s v="Non-binary"/>
    <n v="57"/>
    <s v="14 O'neill View RdApt. 908"/>
    <n v="9653"/>
    <s v="Sophiemouth"/>
    <x v="1"/>
    <s v="Australia"/>
    <x v="6"/>
    <x v="1"/>
  </r>
  <r>
    <n v="1339"/>
    <n v="277"/>
    <n v="126"/>
    <n v="92"/>
    <n v="2"/>
    <n v="184"/>
    <n v="1"/>
    <x v="0"/>
    <x v="22"/>
    <x v="1"/>
    <s v="blue"/>
    <n v="115"/>
    <n v="47"/>
    <n v="5405"/>
    <n v="659"/>
    <n v="48337"/>
    <d v="2021-04-05T00:00:00"/>
    <d v="2021-04-06T00:00:00"/>
    <s v="Ira Dafforne"/>
    <s v="Non-binary"/>
    <n v="57"/>
    <s v="14 O'neill View RdApt. 908"/>
    <n v="9653"/>
    <s v="Sophiemouth"/>
    <x v="1"/>
    <s v="Australia"/>
    <x v="6"/>
    <x v="1"/>
  </r>
  <r>
    <n v="1340"/>
    <n v="278"/>
    <n v="1193"/>
    <n v="105"/>
    <n v="2"/>
    <n v="210"/>
    <n v="1"/>
    <x v="2"/>
    <x v="7"/>
    <x v="0"/>
    <s v="red"/>
    <n v="90"/>
    <n v="70"/>
    <n v="6300"/>
    <n v="510"/>
    <n v="19930"/>
    <d v="2021-01-30T00:00:00"/>
    <d v="2021-02-13T00:00:00"/>
    <s v="Kinny Roget"/>
    <s v="Non-binary"/>
    <n v="67"/>
    <s v="2684 Tillman ParadeApt. 492"/>
    <n v="7867"/>
    <s v="Alexandramouth"/>
    <x v="4"/>
    <s v="Australia"/>
    <x v="9"/>
    <x v="2"/>
  </r>
  <r>
    <n v="1341"/>
    <n v="278"/>
    <n v="534"/>
    <n v="98"/>
    <n v="2"/>
    <n v="196"/>
    <n v="1"/>
    <x v="1"/>
    <x v="33"/>
    <x v="4"/>
    <s v="orange"/>
    <n v="113"/>
    <n v="64"/>
    <n v="7232"/>
    <n v="510"/>
    <n v="19930"/>
    <d v="2021-01-30T00:00:00"/>
    <d v="2021-02-13T00:00:00"/>
    <s v="Kinny Roget"/>
    <s v="Non-binary"/>
    <n v="67"/>
    <s v="2684 Tillman ParadeApt. 492"/>
    <n v="7867"/>
    <s v="Alexandramouth"/>
    <x v="4"/>
    <s v="Australia"/>
    <x v="9"/>
    <x v="2"/>
  </r>
  <r>
    <n v="1342"/>
    <n v="278"/>
    <n v="92"/>
    <n v="118"/>
    <n v="3"/>
    <n v="354"/>
    <n v="1"/>
    <x v="0"/>
    <x v="24"/>
    <x v="2"/>
    <s v="blue"/>
    <n v="96"/>
    <n v="73"/>
    <n v="7008"/>
    <n v="510"/>
    <n v="19930"/>
    <d v="2021-01-30T00:00:00"/>
    <d v="2021-02-13T00:00:00"/>
    <s v="Kinny Roget"/>
    <s v="Non-binary"/>
    <n v="67"/>
    <s v="2684 Tillman ParadeApt. 492"/>
    <n v="7867"/>
    <s v="Alexandramouth"/>
    <x v="4"/>
    <s v="Australia"/>
    <x v="9"/>
    <x v="2"/>
  </r>
  <r>
    <n v="1343"/>
    <n v="278"/>
    <n v="248"/>
    <n v="95"/>
    <n v="1"/>
    <n v="95"/>
    <n v="1"/>
    <x v="0"/>
    <x v="17"/>
    <x v="0"/>
    <s v="red"/>
    <n v="117"/>
    <n v="72"/>
    <n v="8424"/>
    <n v="510"/>
    <n v="19930"/>
    <d v="2021-01-30T00:00:00"/>
    <d v="2021-02-13T00:00:00"/>
    <s v="Kinny Roget"/>
    <s v="Non-binary"/>
    <n v="67"/>
    <s v="2684 Tillman ParadeApt. 492"/>
    <n v="7867"/>
    <s v="Alexandramouth"/>
    <x v="4"/>
    <s v="Australia"/>
    <x v="9"/>
    <x v="2"/>
  </r>
  <r>
    <n v="1344"/>
    <n v="278"/>
    <n v="637"/>
    <n v="93"/>
    <n v="1"/>
    <n v="93"/>
    <n v="1"/>
    <x v="1"/>
    <x v="14"/>
    <x v="2"/>
    <s v="orange"/>
    <n v="115"/>
    <n v="72"/>
    <n v="8280"/>
    <n v="510"/>
    <n v="19930"/>
    <d v="2021-01-30T00:00:00"/>
    <d v="2021-02-13T00:00:00"/>
    <s v="Kinny Roget"/>
    <s v="Non-binary"/>
    <n v="67"/>
    <s v="2684 Tillman ParadeApt. 492"/>
    <n v="7867"/>
    <s v="Alexandramouth"/>
    <x v="4"/>
    <s v="Australia"/>
    <x v="9"/>
    <x v="2"/>
  </r>
  <r>
    <n v="1345"/>
    <n v="278"/>
    <n v="232"/>
    <n v="106"/>
    <n v="1"/>
    <n v="106"/>
    <n v="1"/>
    <x v="0"/>
    <x v="0"/>
    <x v="2"/>
    <s v="blue"/>
    <n v="105"/>
    <n v="66"/>
    <n v="6930"/>
    <n v="510"/>
    <n v="19930"/>
    <d v="2021-01-30T00:00:00"/>
    <d v="2021-02-13T00:00:00"/>
    <s v="Kinny Roget"/>
    <s v="Non-binary"/>
    <n v="67"/>
    <s v="2684 Tillman ParadeApt. 492"/>
    <n v="7867"/>
    <s v="Alexandramouth"/>
    <x v="4"/>
    <s v="Australia"/>
    <x v="9"/>
    <x v="2"/>
  </r>
  <r>
    <n v="1346"/>
    <n v="279"/>
    <n v="560"/>
    <n v="100"/>
    <n v="3"/>
    <n v="300"/>
    <n v="1"/>
    <x v="1"/>
    <x v="29"/>
    <x v="3"/>
    <s v="red"/>
    <n v="90"/>
    <n v="76"/>
    <n v="6840"/>
    <n v="620"/>
    <n v="51563"/>
    <d v="2021-07-25T00:00:00"/>
    <d v="2021-07-28T00:00:00"/>
    <s v="Phillipe Gatecliffe"/>
    <s v="Male"/>
    <n v="35"/>
    <s v="150 Nate LoopApt. 614"/>
    <n v="902"/>
    <s v="Jettstad"/>
    <x v="7"/>
    <s v="Australia"/>
    <x v="8"/>
    <x v="1"/>
  </r>
  <r>
    <n v="1347"/>
    <n v="279"/>
    <n v="15"/>
    <n v="96"/>
    <n v="2"/>
    <n v="192"/>
    <n v="1"/>
    <x v="0"/>
    <x v="2"/>
    <x v="3"/>
    <s v="green"/>
    <n v="114"/>
    <n v="68"/>
    <n v="7752"/>
    <n v="620"/>
    <n v="51563"/>
    <d v="2021-07-25T00:00:00"/>
    <d v="2021-07-28T00:00:00"/>
    <s v="Phillipe Gatecliffe"/>
    <s v="Male"/>
    <n v="35"/>
    <s v="150 Nate LoopApt. 614"/>
    <n v="902"/>
    <s v="Jettstad"/>
    <x v="7"/>
    <s v="Australia"/>
    <x v="8"/>
    <x v="1"/>
  </r>
  <r>
    <n v="1348"/>
    <n v="279"/>
    <n v="997"/>
    <n v="106"/>
    <n v="3"/>
    <n v="318"/>
    <n v="1"/>
    <x v="2"/>
    <x v="3"/>
    <x v="2"/>
    <s v="green"/>
    <n v="111"/>
    <n v="41"/>
    <n v="4551"/>
    <n v="620"/>
    <n v="51563"/>
    <d v="2021-07-25T00:00:00"/>
    <d v="2021-07-28T00:00:00"/>
    <s v="Phillipe Gatecliffe"/>
    <s v="Male"/>
    <n v="35"/>
    <s v="150 Nate LoopApt. 614"/>
    <n v="902"/>
    <s v="Jettstad"/>
    <x v="7"/>
    <s v="Australia"/>
    <x v="8"/>
    <x v="1"/>
  </r>
  <r>
    <n v="1349"/>
    <n v="279"/>
    <n v="707"/>
    <n v="119"/>
    <n v="1"/>
    <n v="119"/>
    <n v="1"/>
    <x v="1"/>
    <x v="19"/>
    <x v="2"/>
    <s v="orange"/>
    <n v="112"/>
    <n v="43"/>
    <n v="4816"/>
    <n v="620"/>
    <n v="51563"/>
    <d v="2021-07-25T00:00:00"/>
    <d v="2021-07-28T00:00:00"/>
    <s v="Phillipe Gatecliffe"/>
    <s v="Male"/>
    <n v="35"/>
    <s v="150 Nate LoopApt. 614"/>
    <n v="902"/>
    <s v="Jettstad"/>
    <x v="7"/>
    <s v="Australia"/>
    <x v="8"/>
    <x v="1"/>
  </r>
  <r>
    <n v="1350"/>
    <n v="279"/>
    <n v="1073"/>
    <n v="93"/>
    <n v="1"/>
    <n v="93"/>
    <n v="1"/>
    <x v="2"/>
    <x v="20"/>
    <x v="0"/>
    <s v="blue"/>
    <n v="94"/>
    <n v="75"/>
    <n v="7050"/>
    <n v="620"/>
    <n v="51563"/>
    <d v="2021-07-25T00:00:00"/>
    <d v="2021-07-28T00:00:00"/>
    <s v="Phillipe Gatecliffe"/>
    <s v="Male"/>
    <n v="35"/>
    <s v="150 Nate LoopApt. 614"/>
    <n v="902"/>
    <s v="Jettstad"/>
    <x v="7"/>
    <s v="Australia"/>
    <x v="8"/>
    <x v="1"/>
  </r>
  <r>
    <n v="1351"/>
    <n v="279"/>
    <n v="136"/>
    <n v="92"/>
    <n v="1"/>
    <n v="92"/>
    <n v="1"/>
    <x v="0"/>
    <x v="22"/>
    <x v="1"/>
    <s v="violet"/>
    <n v="115"/>
    <n v="54"/>
    <n v="6210"/>
    <n v="620"/>
    <n v="51563"/>
    <d v="2021-07-25T00:00:00"/>
    <d v="2021-07-28T00:00:00"/>
    <s v="Phillipe Gatecliffe"/>
    <s v="Male"/>
    <n v="35"/>
    <s v="150 Nate LoopApt. 614"/>
    <n v="902"/>
    <s v="Jettstad"/>
    <x v="7"/>
    <s v="Australia"/>
    <x v="8"/>
    <x v="1"/>
  </r>
  <r>
    <n v="1352"/>
    <n v="279"/>
    <n v="755"/>
    <n v="109"/>
    <n v="3"/>
    <n v="327"/>
    <n v="1"/>
    <x v="1"/>
    <x v="12"/>
    <x v="3"/>
    <s v="blue"/>
    <n v="102"/>
    <n v="48"/>
    <n v="4896"/>
    <n v="620"/>
    <n v="51563"/>
    <d v="2021-07-25T00:00:00"/>
    <d v="2021-07-28T00:00:00"/>
    <s v="Phillipe Gatecliffe"/>
    <s v="Male"/>
    <n v="35"/>
    <s v="150 Nate LoopApt. 614"/>
    <n v="902"/>
    <s v="Jettstad"/>
    <x v="7"/>
    <s v="Australia"/>
    <x v="8"/>
    <x v="1"/>
  </r>
  <r>
    <n v="1353"/>
    <n v="280"/>
    <n v="502"/>
    <n v="102"/>
    <n v="1"/>
    <n v="102"/>
    <n v="1"/>
    <x v="1"/>
    <x v="31"/>
    <x v="2"/>
    <s v="yellow"/>
    <n v="109"/>
    <n v="52"/>
    <n v="5668"/>
    <n v="551"/>
    <n v="20352"/>
    <d v="2021-01-07T00:00:00"/>
    <d v="2021-01-08T00:00:00"/>
    <s v="Theodor Skipton"/>
    <s v="Bigender"/>
    <n v="68"/>
    <s v="48 Mikayla IslandApt. 883"/>
    <n v="591"/>
    <s v="Declanton"/>
    <x v="0"/>
    <s v="Australia"/>
    <x v="9"/>
    <x v="1"/>
  </r>
  <r>
    <n v="1354"/>
    <n v="280"/>
    <n v="1159"/>
    <n v="99"/>
    <n v="3"/>
    <n v="297"/>
    <n v="1"/>
    <x v="2"/>
    <x v="9"/>
    <x v="4"/>
    <s v="red"/>
    <n v="98"/>
    <n v="80"/>
    <n v="7840"/>
    <n v="551"/>
    <n v="20352"/>
    <d v="2021-01-07T00:00:00"/>
    <d v="2021-01-08T00:00:00"/>
    <s v="Theodor Skipton"/>
    <s v="Bigender"/>
    <n v="68"/>
    <s v="48 Mikayla IslandApt. 883"/>
    <n v="591"/>
    <s v="Declanton"/>
    <x v="0"/>
    <s v="Australia"/>
    <x v="9"/>
    <x v="1"/>
  </r>
  <r>
    <n v="1355"/>
    <n v="280"/>
    <n v="459"/>
    <n v="118"/>
    <n v="1"/>
    <n v="118"/>
    <n v="1"/>
    <x v="1"/>
    <x v="1"/>
    <x v="4"/>
    <s v="red"/>
    <n v="110"/>
    <n v="41"/>
    <n v="4510"/>
    <n v="551"/>
    <n v="20352"/>
    <d v="2021-01-07T00:00:00"/>
    <d v="2021-01-08T00:00:00"/>
    <s v="Theodor Skipton"/>
    <s v="Bigender"/>
    <n v="68"/>
    <s v="48 Mikayla IslandApt. 883"/>
    <n v="591"/>
    <s v="Declanton"/>
    <x v="0"/>
    <s v="Australia"/>
    <x v="9"/>
    <x v="1"/>
  </r>
  <r>
    <n v="1356"/>
    <n v="281"/>
    <n v="649"/>
    <n v="93"/>
    <n v="1"/>
    <n v="93"/>
    <n v="1"/>
    <x v="1"/>
    <x v="14"/>
    <x v="4"/>
    <s v="green"/>
    <n v="115"/>
    <n v="48"/>
    <n v="5520"/>
    <n v="489"/>
    <n v="19908"/>
    <d v="2021-07-03T00:00:00"/>
    <d v="2021-07-15T00:00:00"/>
    <s v="Isahella Enrique"/>
    <s v="Polygender"/>
    <n v="59"/>
    <s v="43 Oscar LoopSuite 946"/>
    <n v="2537"/>
    <s v="West Phoenix"/>
    <x v="4"/>
    <s v="Australia"/>
    <x v="8"/>
    <x v="2"/>
  </r>
  <r>
    <n v="1357"/>
    <n v="281"/>
    <n v="994"/>
    <n v="106"/>
    <n v="3"/>
    <n v="318"/>
    <n v="1"/>
    <x v="2"/>
    <x v="3"/>
    <x v="4"/>
    <s v="yellow"/>
    <n v="111"/>
    <n v="72"/>
    <n v="7992"/>
    <n v="489"/>
    <n v="19908"/>
    <d v="2021-07-03T00:00:00"/>
    <d v="2021-07-15T00:00:00"/>
    <s v="Isahella Enrique"/>
    <s v="Polygender"/>
    <n v="59"/>
    <s v="43 Oscar LoopSuite 946"/>
    <n v="2537"/>
    <s v="West Phoenix"/>
    <x v="4"/>
    <s v="Australia"/>
    <x v="8"/>
    <x v="2"/>
  </r>
  <r>
    <n v="1358"/>
    <n v="281"/>
    <n v="486"/>
    <n v="118"/>
    <n v="3"/>
    <n v="354"/>
    <n v="1"/>
    <x v="1"/>
    <x v="1"/>
    <x v="1"/>
    <s v="violet"/>
    <n v="110"/>
    <n v="46"/>
    <n v="5060"/>
    <n v="489"/>
    <n v="19908"/>
    <d v="2021-07-03T00:00:00"/>
    <d v="2021-07-15T00:00:00"/>
    <s v="Isahella Enrique"/>
    <s v="Polygender"/>
    <n v="59"/>
    <s v="43 Oscar LoopSuite 946"/>
    <n v="2537"/>
    <s v="West Phoenix"/>
    <x v="4"/>
    <s v="Australia"/>
    <x v="8"/>
    <x v="2"/>
  </r>
  <r>
    <n v="1359"/>
    <n v="281"/>
    <n v="639"/>
    <n v="93"/>
    <n v="1"/>
    <n v="93"/>
    <n v="1"/>
    <x v="1"/>
    <x v="14"/>
    <x v="4"/>
    <s v="orange"/>
    <n v="115"/>
    <n v="46"/>
    <n v="5290"/>
    <n v="489"/>
    <n v="19908"/>
    <d v="2021-07-03T00:00:00"/>
    <d v="2021-07-15T00:00:00"/>
    <s v="Isahella Enrique"/>
    <s v="Polygender"/>
    <n v="59"/>
    <s v="43 Oscar LoopSuite 946"/>
    <n v="2537"/>
    <s v="West Phoenix"/>
    <x v="4"/>
    <s v="Australia"/>
    <x v="8"/>
    <x v="2"/>
  </r>
  <r>
    <n v="1360"/>
    <n v="281"/>
    <n v="1157"/>
    <n v="99"/>
    <n v="3"/>
    <n v="297"/>
    <n v="1"/>
    <x v="2"/>
    <x v="9"/>
    <x v="2"/>
    <s v="red"/>
    <n v="98"/>
    <n v="59"/>
    <n v="5782"/>
    <n v="489"/>
    <n v="19908"/>
    <d v="2021-07-03T00:00:00"/>
    <d v="2021-07-15T00:00:00"/>
    <s v="Isahella Enrique"/>
    <s v="Polygender"/>
    <n v="59"/>
    <s v="43 Oscar LoopSuite 946"/>
    <n v="2537"/>
    <s v="West Phoenix"/>
    <x v="4"/>
    <s v="Australia"/>
    <x v="8"/>
    <x v="2"/>
  </r>
  <r>
    <n v="1361"/>
    <n v="281"/>
    <n v="624"/>
    <n v="112"/>
    <n v="1"/>
    <n v="112"/>
    <n v="1"/>
    <x v="1"/>
    <x v="30"/>
    <x v="4"/>
    <s v="indigo"/>
    <n v="118"/>
    <n v="78"/>
    <n v="9204"/>
    <n v="489"/>
    <n v="19908"/>
    <d v="2021-07-03T00:00:00"/>
    <d v="2021-07-15T00:00:00"/>
    <s v="Isahella Enrique"/>
    <s v="Polygender"/>
    <n v="59"/>
    <s v="43 Oscar LoopSuite 946"/>
    <n v="2537"/>
    <s v="West Phoenix"/>
    <x v="4"/>
    <s v="Australia"/>
    <x v="8"/>
    <x v="2"/>
  </r>
  <r>
    <n v="1362"/>
    <n v="281"/>
    <n v="321"/>
    <n v="109"/>
    <n v="1"/>
    <n v="109"/>
    <n v="1"/>
    <x v="0"/>
    <x v="21"/>
    <x v="1"/>
    <s v="orange"/>
    <n v="108"/>
    <n v="52"/>
    <n v="5616"/>
    <n v="489"/>
    <n v="19908"/>
    <d v="2021-07-03T00:00:00"/>
    <d v="2021-07-15T00:00:00"/>
    <s v="Isahella Enrique"/>
    <s v="Polygender"/>
    <n v="59"/>
    <s v="43 Oscar LoopSuite 946"/>
    <n v="2537"/>
    <s v="West Phoenix"/>
    <x v="4"/>
    <s v="Australia"/>
    <x v="8"/>
    <x v="2"/>
  </r>
  <r>
    <n v="1363"/>
    <n v="281"/>
    <n v="363"/>
    <n v="94"/>
    <n v="3"/>
    <n v="282"/>
    <n v="1"/>
    <x v="0"/>
    <x v="28"/>
    <x v="0"/>
    <s v="yellow"/>
    <n v="92"/>
    <n v="62"/>
    <n v="5704"/>
    <n v="489"/>
    <n v="19908"/>
    <d v="2021-07-03T00:00:00"/>
    <d v="2021-07-15T00:00:00"/>
    <s v="Isahella Enrique"/>
    <s v="Polygender"/>
    <n v="59"/>
    <s v="43 Oscar LoopSuite 946"/>
    <n v="2537"/>
    <s v="West Phoenix"/>
    <x v="4"/>
    <s v="Australia"/>
    <x v="8"/>
    <x v="2"/>
  </r>
  <r>
    <n v="1364"/>
    <n v="281"/>
    <n v="51"/>
    <n v="104"/>
    <n v="3"/>
    <n v="312"/>
    <n v="1"/>
    <x v="0"/>
    <x v="10"/>
    <x v="1"/>
    <s v="green"/>
    <n v="119"/>
    <n v="60"/>
    <n v="7140"/>
    <n v="489"/>
    <n v="19908"/>
    <d v="2021-07-03T00:00:00"/>
    <d v="2021-07-15T00:00:00"/>
    <s v="Isahella Enrique"/>
    <s v="Polygender"/>
    <n v="59"/>
    <s v="43 Oscar LoopSuite 946"/>
    <n v="2537"/>
    <s v="West Phoenix"/>
    <x v="4"/>
    <s v="Australia"/>
    <x v="8"/>
    <x v="2"/>
  </r>
  <r>
    <n v="1365"/>
    <n v="282"/>
    <n v="52"/>
    <n v="104"/>
    <n v="2"/>
    <n v="208"/>
    <n v="1"/>
    <x v="0"/>
    <x v="10"/>
    <x v="2"/>
    <s v="green"/>
    <n v="119"/>
    <n v="65"/>
    <n v="7735"/>
    <n v="423"/>
    <n v="41504"/>
    <d v="2021-03-30T00:00:00"/>
    <d v="2021-04-18T00:00:00"/>
    <s v="Datha Vicary"/>
    <s v="Agender"/>
    <n v="32"/>
    <s v="587 Dooley AvenueSuite 138"/>
    <n v="1047"/>
    <s v="New Rileybury"/>
    <x v="0"/>
    <s v="Australia"/>
    <x v="4"/>
    <x v="2"/>
  </r>
  <r>
    <n v="1366"/>
    <n v="282"/>
    <n v="537"/>
    <n v="98"/>
    <n v="1"/>
    <n v="98"/>
    <n v="1"/>
    <x v="1"/>
    <x v="33"/>
    <x v="2"/>
    <s v="yellow"/>
    <n v="113"/>
    <n v="77"/>
    <n v="8701"/>
    <n v="423"/>
    <n v="41504"/>
    <d v="2021-03-30T00:00:00"/>
    <d v="2021-04-18T00:00:00"/>
    <s v="Datha Vicary"/>
    <s v="Agender"/>
    <n v="32"/>
    <s v="587 Dooley AvenueSuite 138"/>
    <n v="1047"/>
    <s v="New Rileybury"/>
    <x v="0"/>
    <s v="Australia"/>
    <x v="4"/>
    <x v="2"/>
  </r>
  <r>
    <n v="1367"/>
    <n v="282"/>
    <n v="481"/>
    <n v="118"/>
    <n v="1"/>
    <n v="118"/>
    <n v="1"/>
    <x v="1"/>
    <x v="1"/>
    <x v="1"/>
    <s v="indigo"/>
    <n v="110"/>
    <n v="62"/>
    <n v="6820"/>
    <n v="423"/>
    <n v="41504"/>
    <d v="2021-03-30T00:00:00"/>
    <d v="2021-04-18T00:00:00"/>
    <s v="Datha Vicary"/>
    <s v="Agender"/>
    <n v="32"/>
    <s v="587 Dooley AvenueSuite 138"/>
    <n v="1047"/>
    <s v="New Rileybury"/>
    <x v="0"/>
    <s v="Australia"/>
    <x v="4"/>
    <x v="2"/>
  </r>
  <r>
    <n v="1368"/>
    <n v="282"/>
    <n v="1207"/>
    <n v="105"/>
    <n v="2"/>
    <n v="210"/>
    <n v="1"/>
    <x v="2"/>
    <x v="7"/>
    <x v="2"/>
    <s v="green"/>
    <n v="90"/>
    <n v="41"/>
    <n v="3690"/>
    <n v="423"/>
    <n v="41504"/>
    <d v="2021-03-30T00:00:00"/>
    <d v="2021-04-18T00:00:00"/>
    <s v="Datha Vicary"/>
    <s v="Agender"/>
    <n v="32"/>
    <s v="587 Dooley AvenueSuite 138"/>
    <n v="1047"/>
    <s v="New Rileybury"/>
    <x v="0"/>
    <s v="Australia"/>
    <x v="4"/>
    <x v="2"/>
  </r>
  <r>
    <n v="1369"/>
    <n v="282"/>
    <n v="611"/>
    <n v="112"/>
    <n v="1"/>
    <n v="112"/>
    <n v="1"/>
    <x v="1"/>
    <x v="30"/>
    <x v="1"/>
    <s v="green"/>
    <n v="118"/>
    <n v="62"/>
    <n v="7316"/>
    <n v="423"/>
    <n v="41504"/>
    <d v="2021-03-30T00:00:00"/>
    <d v="2021-04-18T00:00:00"/>
    <s v="Datha Vicary"/>
    <s v="Agender"/>
    <n v="32"/>
    <s v="587 Dooley AvenueSuite 138"/>
    <n v="1047"/>
    <s v="New Rileybury"/>
    <x v="0"/>
    <s v="Australia"/>
    <x v="4"/>
    <x v="2"/>
  </r>
  <r>
    <n v="1370"/>
    <n v="282"/>
    <n v="427"/>
    <n v="107"/>
    <n v="2"/>
    <n v="214"/>
    <n v="1"/>
    <x v="1"/>
    <x v="22"/>
    <x v="2"/>
    <s v="orange"/>
    <n v="92"/>
    <n v="48"/>
    <n v="4416"/>
    <n v="423"/>
    <n v="41504"/>
    <d v="2021-03-30T00:00:00"/>
    <d v="2021-04-18T00:00:00"/>
    <s v="Datha Vicary"/>
    <s v="Agender"/>
    <n v="32"/>
    <s v="587 Dooley AvenueSuite 138"/>
    <n v="1047"/>
    <s v="New Rileybury"/>
    <x v="0"/>
    <s v="Australia"/>
    <x v="4"/>
    <x v="2"/>
  </r>
  <r>
    <n v="1371"/>
    <n v="282"/>
    <n v="74"/>
    <n v="118"/>
    <n v="2"/>
    <n v="236"/>
    <n v="1"/>
    <x v="0"/>
    <x v="24"/>
    <x v="4"/>
    <s v="red"/>
    <n v="96"/>
    <n v="72"/>
    <n v="6912"/>
    <n v="423"/>
    <n v="41504"/>
    <d v="2021-03-30T00:00:00"/>
    <d v="2021-04-18T00:00:00"/>
    <s v="Datha Vicary"/>
    <s v="Agender"/>
    <n v="32"/>
    <s v="587 Dooley AvenueSuite 138"/>
    <n v="1047"/>
    <s v="New Rileybury"/>
    <x v="0"/>
    <s v="Australia"/>
    <x v="4"/>
    <x v="2"/>
  </r>
  <r>
    <n v="1372"/>
    <n v="282"/>
    <n v="1106"/>
    <n v="115"/>
    <n v="2"/>
    <n v="230"/>
    <n v="1"/>
    <x v="2"/>
    <x v="6"/>
    <x v="1"/>
    <s v="blue"/>
    <n v="99"/>
    <n v="62"/>
    <n v="6138"/>
    <n v="423"/>
    <n v="41504"/>
    <d v="2021-03-30T00:00:00"/>
    <d v="2021-04-18T00:00:00"/>
    <s v="Datha Vicary"/>
    <s v="Agender"/>
    <n v="32"/>
    <s v="587 Dooley AvenueSuite 138"/>
    <n v="1047"/>
    <s v="New Rileybury"/>
    <x v="0"/>
    <s v="Australia"/>
    <x v="4"/>
    <x v="2"/>
  </r>
  <r>
    <n v="1373"/>
    <n v="283"/>
    <n v="67"/>
    <n v="104"/>
    <n v="1"/>
    <n v="104"/>
    <n v="1"/>
    <x v="0"/>
    <x v="10"/>
    <x v="2"/>
    <s v="violet"/>
    <n v="119"/>
    <n v="41"/>
    <n v="4879"/>
    <n v="303"/>
    <n v="14784"/>
    <d v="2021-09-04T00:00:00"/>
    <d v="2021-09-15T00:00:00"/>
    <s v="De Lourens"/>
    <s v="Genderqueer"/>
    <n v="75"/>
    <s v="334 Olivia MeadowSuite 855"/>
    <n v="8400"/>
    <s v="North Paige"/>
    <x v="4"/>
    <s v="Australia"/>
    <x v="5"/>
    <x v="2"/>
  </r>
  <r>
    <n v="1374"/>
    <n v="283"/>
    <n v="1239"/>
    <n v="112"/>
    <n v="1"/>
    <n v="112"/>
    <n v="1"/>
    <x v="2"/>
    <x v="25"/>
    <x v="4"/>
    <s v="yellow"/>
    <n v="91"/>
    <n v="59"/>
    <n v="5369"/>
    <n v="303"/>
    <n v="14784"/>
    <d v="2021-09-04T00:00:00"/>
    <d v="2021-09-15T00:00:00"/>
    <s v="De Lourens"/>
    <s v="Genderqueer"/>
    <n v="75"/>
    <s v="334 Olivia MeadowSuite 855"/>
    <n v="8400"/>
    <s v="North Paige"/>
    <x v="4"/>
    <s v="Australia"/>
    <x v="5"/>
    <x v="2"/>
  </r>
  <r>
    <n v="1375"/>
    <n v="283"/>
    <n v="1213"/>
    <n v="105"/>
    <n v="3"/>
    <n v="315"/>
    <n v="1"/>
    <x v="2"/>
    <x v="7"/>
    <x v="0"/>
    <s v="blue"/>
    <n v="90"/>
    <n v="79"/>
    <n v="7110"/>
    <n v="303"/>
    <n v="14784"/>
    <d v="2021-09-04T00:00:00"/>
    <d v="2021-09-15T00:00:00"/>
    <s v="De Lourens"/>
    <s v="Genderqueer"/>
    <n v="75"/>
    <s v="334 Olivia MeadowSuite 855"/>
    <n v="8400"/>
    <s v="North Paige"/>
    <x v="4"/>
    <s v="Australia"/>
    <x v="5"/>
    <x v="2"/>
  </r>
  <r>
    <n v="1376"/>
    <n v="283"/>
    <n v="1119"/>
    <n v="115"/>
    <n v="3"/>
    <n v="345"/>
    <n v="1"/>
    <x v="2"/>
    <x v="6"/>
    <x v="4"/>
    <s v="violet"/>
    <n v="99"/>
    <n v="64"/>
    <n v="6336"/>
    <n v="303"/>
    <n v="14784"/>
    <d v="2021-09-04T00:00:00"/>
    <d v="2021-09-15T00:00:00"/>
    <s v="De Lourens"/>
    <s v="Genderqueer"/>
    <n v="75"/>
    <s v="334 Olivia MeadowSuite 855"/>
    <n v="8400"/>
    <s v="North Paige"/>
    <x v="4"/>
    <s v="Australia"/>
    <x v="5"/>
    <x v="2"/>
  </r>
  <r>
    <n v="1377"/>
    <n v="283"/>
    <n v="168"/>
    <n v="91"/>
    <n v="2"/>
    <n v="182"/>
    <n v="1"/>
    <x v="0"/>
    <x v="8"/>
    <x v="0"/>
    <s v="indigo"/>
    <n v="116"/>
    <n v="75"/>
    <n v="8700"/>
    <n v="303"/>
    <n v="14784"/>
    <d v="2021-09-04T00:00:00"/>
    <d v="2021-09-15T00:00:00"/>
    <s v="De Lourens"/>
    <s v="Genderqueer"/>
    <n v="75"/>
    <s v="334 Olivia MeadowSuite 855"/>
    <n v="8400"/>
    <s v="North Paige"/>
    <x v="4"/>
    <s v="Australia"/>
    <x v="5"/>
    <x v="2"/>
  </r>
  <r>
    <n v="1378"/>
    <n v="283"/>
    <n v="606"/>
    <n v="112"/>
    <n v="1"/>
    <n v="112"/>
    <n v="1"/>
    <x v="1"/>
    <x v="30"/>
    <x v="1"/>
    <s v="yellow"/>
    <n v="118"/>
    <n v="79"/>
    <n v="9322"/>
    <n v="303"/>
    <n v="14784"/>
    <d v="2021-09-04T00:00:00"/>
    <d v="2021-09-15T00:00:00"/>
    <s v="De Lourens"/>
    <s v="Genderqueer"/>
    <n v="75"/>
    <s v="334 Olivia MeadowSuite 855"/>
    <n v="8400"/>
    <s v="North Paige"/>
    <x v="4"/>
    <s v="Australia"/>
    <x v="5"/>
    <x v="2"/>
  </r>
  <r>
    <n v="1379"/>
    <n v="283"/>
    <n v="1113"/>
    <n v="115"/>
    <n v="1"/>
    <n v="115"/>
    <n v="1"/>
    <x v="2"/>
    <x v="6"/>
    <x v="0"/>
    <s v="indigo"/>
    <n v="99"/>
    <n v="63"/>
    <n v="6237"/>
    <n v="303"/>
    <n v="14784"/>
    <d v="2021-09-04T00:00:00"/>
    <d v="2021-09-15T00:00:00"/>
    <s v="De Lourens"/>
    <s v="Genderqueer"/>
    <n v="75"/>
    <s v="334 Olivia MeadowSuite 855"/>
    <n v="8400"/>
    <s v="North Paige"/>
    <x v="4"/>
    <s v="Australia"/>
    <x v="5"/>
    <x v="2"/>
  </r>
  <r>
    <n v="1380"/>
    <n v="283"/>
    <n v="288"/>
    <n v="105"/>
    <n v="1"/>
    <n v="105"/>
    <n v="1"/>
    <x v="0"/>
    <x v="26"/>
    <x v="0"/>
    <s v="orange"/>
    <n v="93"/>
    <n v="65"/>
    <n v="6045"/>
    <n v="303"/>
    <n v="14784"/>
    <d v="2021-09-04T00:00:00"/>
    <d v="2021-09-15T00:00:00"/>
    <s v="De Lourens"/>
    <s v="Genderqueer"/>
    <n v="75"/>
    <s v="334 Olivia MeadowSuite 855"/>
    <n v="8400"/>
    <s v="North Paige"/>
    <x v="4"/>
    <s v="Australia"/>
    <x v="5"/>
    <x v="2"/>
  </r>
  <r>
    <n v="1381"/>
    <n v="283"/>
    <n v="392"/>
    <n v="119"/>
    <n v="3"/>
    <n v="357"/>
    <n v="1"/>
    <x v="0"/>
    <x v="32"/>
    <x v="2"/>
    <s v="orange"/>
    <n v="113"/>
    <n v="47"/>
    <n v="5311"/>
    <n v="303"/>
    <n v="14784"/>
    <d v="2021-09-04T00:00:00"/>
    <d v="2021-09-15T00:00:00"/>
    <s v="De Lourens"/>
    <s v="Genderqueer"/>
    <n v="75"/>
    <s v="334 Olivia MeadowSuite 855"/>
    <n v="8400"/>
    <s v="North Paige"/>
    <x v="4"/>
    <s v="Australia"/>
    <x v="5"/>
    <x v="2"/>
  </r>
  <r>
    <n v="1382"/>
    <n v="284"/>
    <n v="1057"/>
    <n v="93"/>
    <n v="1"/>
    <n v="93"/>
    <n v="1"/>
    <x v="2"/>
    <x v="20"/>
    <x v="2"/>
    <s v="orange"/>
    <n v="94"/>
    <n v="52"/>
    <n v="4888"/>
    <n v="522"/>
    <n v="36627"/>
    <d v="2021-04-29T00:00:00"/>
    <d v="2021-05-16T00:00:00"/>
    <s v="Ailina Kynan"/>
    <s v="Genderqueer"/>
    <n v="71"/>
    <s v="459 Sarah TerraceApt. 121"/>
    <n v="6890"/>
    <s v="Handborough"/>
    <x v="0"/>
    <s v="Australia"/>
    <x v="6"/>
    <x v="2"/>
  </r>
  <r>
    <n v="1383"/>
    <n v="284"/>
    <n v="1016"/>
    <n v="90"/>
    <n v="2"/>
    <n v="180"/>
    <n v="1"/>
    <x v="2"/>
    <x v="11"/>
    <x v="1"/>
    <s v="red"/>
    <n v="95"/>
    <n v="70"/>
    <n v="6650"/>
    <n v="522"/>
    <n v="36627"/>
    <d v="2021-04-29T00:00:00"/>
    <d v="2021-05-16T00:00:00"/>
    <s v="Ailina Kynan"/>
    <s v="Genderqueer"/>
    <n v="71"/>
    <s v="459 Sarah TerraceApt. 121"/>
    <n v="6890"/>
    <s v="Handborough"/>
    <x v="0"/>
    <s v="Australia"/>
    <x v="6"/>
    <x v="2"/>
  </r>
  <r>
    <n v="1384"/>
    <n v="285"/>
    <n v="1223"/>
    <n v="105"/>
    <n v="2"/>
    <n v="210"/>
    <n v="1"/>
    <x v="2"/>
    <x v="7"/>
    <x v="0"/>
    <s v="violet"/>
    <n v="90"/>
    <n v="48"/>
    <n v="4320"/>
    <n v="882"/>
    <n v="41206"/>
    <d v="2021-09-25T00:00:00"/>
    <d v="2021-10-20T00:00:00"/>
    <s v="Bartel Clemendet"/>
    <s v="Genderqueer"/>
    <n v="43"/>
    <s v="46 Gemma BoulevardSuite 507"/>
    <n v="4847"/>
    <s v="Kiehnfurt"/>
    <x v="0"/>
    <s v="Australia"/>
    <x v="5"/>
    <x v="0"/>
  </r>
  <r>
    <n v="1385"/>
    <n v="285"/>
    <n v="948"/>
    <n v="97"/>
    <n v="2"/>
    <n v="194"/>
    <n v="1"/>
    <x v="2"/>
    <x v="27"/>
    <x v="0"/>
    <s v="red"/>
    <n v="119"/>
    <n v="80"/>
    <n v="9520"/>
    <n v="882"/>
    <n v="41206"/>
    <d v="2021-09-25T00:00:00"/>
    <d v="2021-10-20T00:00:00"/>
    <s v="Bartel Clemendet"/>
    <s v="Genderqueer"/>
    <n v="43"/>
    <s v="46 Gemma BoulevardSuite 507"/>
    <n v="4847"/>
    <s v="Kiehnfurt"/>
    <x v="0"/>
    <s v="Australia"/>
    <x v="5"/>
    <x v="0"/>
  </r>
  <r>
    <n v="1386"/>
    <n v="286"/>
    <n v="740"/>
    <n v="109"/>
    <n v="1"/>
    <n v="109"/>
    <n v="1"/>
    <x v="1"/>
    <x v="12"/>
    <x v="3"/>
    <s v="orange"/>
    <n v="102"/>
    <n v="78"/>
    <n v="7956"/>
    <n v="998"/>
    <n v="18840"/>
    <d v="2021-01-05T00:00:00"/>
    <d v="2021-01-08T00:00:00"/>
    <s v="Rebecka Fabler"/>
    <s v="Polygender"/>
    <n v="32"/>
    <s v="72 Annabelle PassApt. 446"/>
    <n v="52"/>
    <s v="Kohlerberg"/>
    <x v="3"/>
    <s v="Australia"/>
    <x v="9"/>
    <x v="1"/>
  </r>
  <r>
    <n v="1387"/>
    <n v="286"/>
    <n v="982"/>
    <n v="106"/>
    <n v="3"/>
    <n v="318"/>
    <n v="1"/>
    <x v="2"/>
    <x v="3"/>
    <x v="2"/>
    <s v="red"/>
    <n v="111"/>
    <n v="58"/>
    <n v="6438"/>
    <n v="998"/>
    <n v="18840"/>
    <d v="2021-01-05T00:00:00"/>
    <d v="2021-01-08T00:00:00"/>
    <s v="Rebecka Fabler"/>
    <s v="Polygender"/>
    <n v="32"/>
    <s v="72 Annabelle PassApt. 446"/>
    <n v="52"/>
    <s v="Kohlerberg"/>
    <x v="3"/>
    <s v="Australia"/>
    <x v="9"/>
    <x v="1"/>
  </r>
  <r>
    <n v="1388"/>
    <n v="286"/>
    <n v="719"/>
    <n v="119"/>
    <n v="3"/>
    <n v="357"/>
    <n v="1"/>
    <x v="1"/>
    <x v="19"/>
    <x v="4"/>
    <s v="green"/>
    <n v="112"/>
    <n v="53"/>
    <n v="5936"/>
    <n v="998"/>
    <n v="18840"/>
    <d v="2021-01-05T00:00:00"/>
    <d v="2021-01-08T00:00:00"/>
    <s v="Rebecka Fabler"/>
    <s v="Polygender"/>
    <n v="32"/>
    <s v="72 Annabelle PassApt. 446"/>
    <n v="52"/>
    <s v="Kohlerberg"/>
    <x v="3"/>
    <s v="Australia"/>
    <x v="9"/>
    <x v="1"/>
  </r>
  <r>
    <n v="1389"/>
    <n v="286"/>
    <n v="802"/>
    <n v="91"/>
    <n v="2"/>
    <n v="182"/>
    <n v="1"/>
    <x v="1"/>
    <x v="15"/>
    <x v="2"/>
    <s v="violet"/>
    <n v="114"/>
    <n v="78"/>
    <n v="8892"/>
    <n v="998"/>
    <n v="18840"/>
    <d v="2021-01-05T00:00:00"/>
    <d v="2021-01-08T00:00:00"/>
    <s v="Rebecka Fabler"/>
    <s v="Polygender"/>
    <n v="32"/>
    <s v="72 Annabelle PassApt. 446"/>
    <n v="52"/>
    <s v="Kohlerberg"/>
    <x v="3"/>
    <s v="Australia"/>
    <x v="9"/>
    <x v="1"/>
  </r>
  <r>
    <n v="1390"/>
    <n v="286"/>
    <n v="285"/>
    <n v="105"/>
    <n v="3"/>
    <n v="315"/>
    <n v="1"/>
    <x v="0"/>
    <x v="26"/>
    <x v="3"/>
    <s v="orange"/>
    <n v="93"/>
    <n v="62"/>
    <n v="5766"/>
    <n v="998"/>
    <n v="18840"/>
    <d v="2021-01-05T00:00:00"/>
    <d v="2021-01-08T00:00:00"/>
    <s v="Rebecka Fabler"/>
    <s v="Polygender"/>
    <n v="32"/>
    <s v="72 Annabelle PassApt. 446"/>
    <n v="52"/>
    <s v="Kohlerberg"/>
    <x v="3"/>
    <s v="Australia"/>
    <x v="9"/>
    <x v="1"/>
  </r>
  <r>
    <n v="1391"/>
    <n v="286"/>
    <n v="741"/>
    <n v="109"/>
    <n v="1"/>
    <n v="109"/>
    <n v="1"/>
    <x v="1"/>
    <x v="12"/>
    <x v="1"/>
    <s v="orange"/>
    <n v="102"/>
    <n v="73"/>
    <n v="7446"/>
    <n v="998"/>
    <n v="18840"/>
    <d v="2021-01-05T00:00:00"/>
    <d v="2021-01-08T00:00:00"/>
    <s v="Rebecka Fabler"/>
    <s v="Polygender"/>
    <n v="32"/>
    <s v="72 Annabelle PassApt. 446"/>
    <n v="52"/>
    <s v="Kohlerberg"/>
    <x v="3"/>
    <s v="Australia"/>
    <x v="9"/>
    <x v="1"/>
  </r>
  <r>
    <n v="1392"/>
    <n v="287"/>
    <n v="977"/>
    <n v="97"/>
    <n v="1"/>
    <n v="97"/>
    <n v="1"/>
    <x v="2"/>
    <x v="27"/>
    <x v="2"/>
    <s v="violet"/>
    <n v="119"/>
    <n v="51"/>
    <n v="6069"/>
    <n v="799"/>
    <n v="10368"/>
    <d v="2021-09-09T00:00:00"/>
    <d v="2021-10-03T00:00:00"/>
    <s v="Gibbie Beardall"/>
    <s v="Polygender"/>
    <n v="67"/>
    <s v="401 Langworth CircuitSuite 015"/>
    <n v="8786"/>
    <s v="South Levi"/>
    <x v="4"/>
    <s v="Australia"/>
    <x v="5"/>
    <x v="0"/>
  </r>
  <r>
    <n v="1393"/>
    <n v="287"/>
    <n v="607"/>
    <n v="112"/>
    <n v="3"/>
    <n v="336"/>
    <n v="1"/>
    <x v="1"/>
    <x v="30"/>
    <x v="2"/>
    <s v="yellow"/>
    <n v="118"/>
    <n v="64"/>
    <n v="7552"/>
    <n v="799"/>
    <n v="10368"/>
    <d v="2021-09-09T00:00:00"/>
    <d v="2021-10-03T00:00:00"/>
    <s v="Gibbie Beardall"/>
    <s v="Polygender"/>
    <n v="67"/>
    <s v="401 Langworth CircuitSuite 015"/>
    <n v="8786"/>
    <s v="South Levi"/>
    <x v="4"/>
    <s v="Australia"/>
    <x v="5"/>
    <x v="0"/>
  </r>
  <r>
    <n v="1394"/>
    <n v="287"/>
    <n v="755"/>
    <n v="109"/>
    <n v="3"/>
    <n v="327"/>
    <n v="1"/>
    <x v="1"/>
    <x v="12"/>
    <x v="3"/>
    <s v="blue"/>
    <n v="102"/>
    <n v="48"/>
    <n v="4896"/>
    <n v="799"/>
    <n v="10368"/>
    <d v="2021-09-09T00:00:00"/>
    <d v="2021-10-03T00:00:00"/>
    <s v="Gibbie Beardall"/>
    <s v="Polygender"/>
    <n v="67"/>
    <s v="401 Langworth CircuitSuite 015"/>
    <n v="8786"/>
    <s v="South Levi"/>
    <x v="4"/>
    <s v="Australia"/>
    <x v="5"/>
    <x v="0"/>
  </r>
  <r>
    <n v="1395"/>
    <n v="288"/>
    <n v="84"/>
    <n v="118"/>
    <n v="3"/>
    <n v="354"/>
    <n v="1"/>
    <x v="0"/>
    <x v="24"/>
    <x v="4"/>
    <s v="yellow"/>
    <n v="96"/>
    <n v="72"/>
    <n v="6912"/>
    <n v="201"/>
    <n v="36160"/>
    <d v="2021-10-13T00:00:00"/>
    <d v="2021-10-16T00:00:00"/>
    <s v="Loni Tort"/>
    <s v="Polygender"/>
    <n v="58"/>
    <s v="76 Zac KnollSuite 031"/>
    <n v="4396"/>
    <s v="Joelmouth"/>
    <x v="7"/>
    <s v="Australia"/>
    <x v="2"/>
    <x v="1"/>
  </r>
  <r>
    <n v="1396"/>
    <n v="288"/>
    <n v="519"/>
    <n v="102"/>
    <n v="3"/>
    <n v="306"/>
    <n v="1"/>
    <x v="1"/>
    <x v="31"/>
    <x v="4"/>
    <s v="indigo"/>
    <n v="109"/>
    <n v="60"/>
    <n v="6540"/>
    <n v="201"/>
    <n v="36160"/>
    <d v="2021-10-13T00:00:00"/>
    <d v="2021-10-16T00:00:00"/>
    <s v="Loni Tort"/>
    <s v="Polygender"/>
    <n v="58"/>
    <s v="76 Zac KnollSuite 031"/>
    <n v="4396"/>
    <s v="Joelmouth"/>
    <x v="7"/>
    <s v="Australia"/>
    <x v="2"/>
    <x v="1"/>
  </r>
  <r>
    <n v="1397"/>
    <n v="288"/>
    <n v="715"/>
    <n v="119"/>
    <n v="1"/>
    <n v="119"/>
    <n v="1"/>
    <x v="1"/>
    <x v="19"/>
    <x v="3"/>
    <s v="green"/>
    <n v="112"/>
    <n v="62"/>
    <n v="6944"/>
    <n v="201"/>
    <n v="36160"/>
    <d v="2021-10-13T00:00:00"/>
    <d v="2021-10-16T00:00:00"/>
    <s v="Loni Tort"/>
    <s v="Polygender"/>
    <n v="58"/>
    <s v="76 Zac KnollSuite 031"/>
    <n v="4396"/>
    <s v="Joelmouth"/>
    <x v="7"/>
    <s v="Australia"/>
    <x v="2"/>
    <x v="1"/>
  </r>
  <r>
    <n v="1398"/>
    <n v="288"/>
    <n v="519"/>
    <n v="102"/>
    <n v="3"/>
    <n v="306"/>
    <n v="1"/>
    <x v="1"/>
    <x v="31"/>
    <x v="4"/>
    <s v="indigo"/>
    <n v="109"/>
    <n v="60"/>
    <n v="6540"/>
    <n v="201"/>
    <n v="36160"/>
    <d v="2021-10-13T00:00:00"/>
    <d v="2021-10-16T00:00:00"/>
    <s v="Loni Tort"/>
    <s v="Polygender"/>
    <n v="58"/>
    <s v="76 Zac KnollSuite 031"/>
    <n v="4396"/>
    <s v="Joelmouth"/>
    <x v="7"/>
    <s v="Australia"/>
    <x v="2"/>
    <x v="1"/>
  </r>
  <r>
    <n v="1399"/>
    <n v="288"/>
    <n v="788"/>
    <n v="91"/>
    <n v="2"/>
    <n v="182"/>
    <n v="1"/>
    <x v="1"/>
    <x v="15"/>
    <x v="0"/>
    <s v="green"/>
    <n v="114"/>
    <n v="72"/>
    <n v="8208"/>
    <n v="201"/>
    <n v="36160"/>
    <d v="2021-10-13T00:00:00"/>
    <d v="2021-10-16T00:00:00"/>
    <s v="Loni Tort"/>
    <s v="Polygender"/>
    <n v="58"/>
    <s v="76 Zac KnollSuite 031"/>
    <n v="4396"/>
    <s v="Joelmouth"/>
    <x v="7"/>
    <s v="Australia"/>
    <x v="2"/>
    <x v="1"/>
  </r>
  <r>
    <n v="1400"/>
    <n v="288"/>
    <n v="888"/>
    <n v="94"/>
    <n v="3"/>
    <n v="282"/>
    <n v="1"/>
    <x v="2"/>
    <x v="23"/>
    <x v="0"/>
    <s v="yellow"/>
    <n v="113"/>
    <n v="62"/>
    <n v="7006"/>
    <n v="201"/>
    <n v="36160"/>
    <d v="2021-10-13T00:00:00"/>
    <d v="2021-10-16T00:00:00"/>
    <s v="Loni Tort"/>
    <s v="Polygender"/>
    <n v="58"/>
    <s v="76 Zac KnollSuite 031"/>
    <n v="4396"/>
    <s v="Joelmouth"/>
    <x v="7"/>
    <s v="Australia"/>
    <x v="2"/>
    <x v="1"/>
  </r>
  <r>
    <n v="1401"/>
    <n v="288"/>
    <n v="1203"/>
    <n v="105"/>
    <n v="1"/>
    <n v="105"/>
    <n v="1"/>
    <x v="2"/>
    <x v="7"/>
    <x v="0"/>
    <s v="yellow"/>
    <n v="90"/>
    <n v="62"/>
    <n v="5580"/>
    <n v="201"/>
    <n v="36160"/>
    <d v="2021-10-13T00:00:00"/>
    <d v="2021-10-16T00:00:00"/>
    <s v="Loni Tort"/>
    <s v="Polygender"/>
    <n v="58"/>
    <s v="76 Zac KnollSuite 031"/>
    <n v="4396"/>
    <s v="Joelmouth"/>
    <x v="7"/>
    <s v="Australia"/>
    <x v="2"/>
    <x v="1"/>
  </r>
  <r>
    <n v="1402"/>
    <n v="288"/>
    <n v="847"/>
    <n v="113"/>
    <n v="2"/>
    <n v="226"/>
    <n v="1"/>
    <x v="2"/>
    <x v="16"/>
    <x v="2"/>
    <s v="orange"/>
    <n v="100"/>
    <n v="73"/>
    <n v="7300"/>
    <n v="201"/>
    <n v="36160"/>
    <d v="2021-10-13T00:00:00"/>
    <d v="2021-10-16T00:00:00"/>
    <s v="Loni Tort"/>
    <s v="Polygender"/>
    <n v="58"/>
    <s v="76 Zac KnollSuite 031"/>
    <n v="4396"/>
    <s v="Joelmouth"/>
    <x v="7"/>
    <s v="Australia"/>
    <x v="2"/>
    <x v="1"/>
  </r>
  <r>
    <n v="1403"/>
    <n v="288"/>
    <n v="395"/>
    <n v="119"/>
    <n v="1"/>
    <n v="119"/>
    <n v="1"/>
    <x v="0"/>
    <x v="32"/>
    <x v="3"/>
    <s v="yellow"/>
    <n v="113"/>
    <n v="63"/>
    <n v="7119"/>
    <n v="201"/>
    <n v="36160"/>
    <d v="2021-10-13T00:00:00"/>
    <d v="2021-10-16T00:00:00"/>
    <s v="Loni Tort"/>
    <s v="Polygender"/>
    <n v="58"/>
    <s v="76 Zac KnollSuite 031"/>
    <n v="4396"/>
    <s v="Joelmouth"/>
    <x v="7"/>
    <s v="Australia"/>
    <x v="2"/>
    <x v="1"/>
  </r>
  <r>
    <n v="1404"/>
    <n v="289"/>
    <n v="828"/>
    <n v="117"/>
    <n v="2"/>
    <n v="234"/>
    <n v="1"/>
    <x v="1"/>
    <x v="13"/>
    <x v="0"/>
    <s v="blue"/>
    <n v="95"/>
    <n v="64"/>
    <n v="6080"/>
    <n v="977"/>
    <n v="10046"/>
    <d v="2021-01-26T00:00:00"/>
    <d v="2021-02-16T00:00:00"/>
    <s v="Michell Lappine"/>
    <s v="Polygender"/>
    <n v="34"/>
    <s v="9726 Eliza GroveApt. 938"/>
    <n v="3164"/>
    <s v="East Sophia"/>
    <x v="3"/>
    <s v="Australia"/>
    <x v="9"/>
    <x v="0"/>
  </r>
  <r>
    <n v="1405"/>
    <n v="289"/>
    <n v="422"/>
    <n v="107"/>
    <n v="1"/>
    <n v="107"/>
    <n v="1"/>
    <x v="1"/>
    <x v="22"/>
    <x v="2"/>
    <s v="red"/>
    <n v="92"/>
    <n v="43"/>
    <n v="3956"/>
    <n v="977"/>
    <n v="10046"/>
    <d v="2021-01-26T00:00:00"/>
    <d v="2021-02-16T00:00:00"/>
    <s v="Michell Lappine"/>
    <s v="Polygender"/>
    <n v="34"/>
    <s v="9726 Eliza GroveApt. 938"/>
    <n v="3164"/>
    <s v="East Sophia"/>
    <x v="3"/>
    <s v="Australia"/>
    <x v="9"/>
    <x v="0"/>
  </r>
  <r>
    <n v="1406"/>
    <n v="289"/>
    <n v="1141"/>
    <n v="102"/>
    <n v="1"/>
    <n v="102"/>
    <n v="1"/>
    <x v="2"/>
    <x v="34"/>
    <x v="1"/>
    <s v="blue"/>
    <n v="106"/>
    <n v="63"/>
    <n v="6678"/>
    <n v="977"/>
    <n v="10046"/>
    <d v="2021-01-26T00:00:00"/>
    <d v="2021-02-16T00:00:00"/>
    <s v="Michell Lappine"/>
    <s v="Polygender"/>
    <n v="34"/>
    <s v="9726 Eliza GroveApt. 938"/>
    <n v="3164"/>
    <s v="East Sophia"/>
    <x v="3"/>
    <s v="Australia"/>
    <x v="9"/>
    <x v="0"/>
  </r>
  <r>
    <n v="1407"/>
    <n v="289"/>
    <n v="599"/>
    <n v="112"/>
    <n v="2"/>
    <n v="224"/>
    <n v="1"/>
    <x v="1"/>
    <x v="30"/>
    <x v="4"/>
    <s v="red"/>
    <n v="118"/>
    <n v="54"/>
    <n v="6372"/>
    <n v="977"/>
    <n v="10046"/>
    <d v="2021-01-26T00:00:00"/>
    <d v="2021-02-16T00:00:00"/>
    <s v="Michell Lappine"/>
    <s v="Polygender"/>
    <n v="34"/>
    <s v="9726 Eliza GroveApt. 938"/>
    <n v="3164"/>
    <s v="East Sophia"/>
    <x v="3"/>
    <s v="Australia"/>
    <x v="9"/>
    <x v="0"/>
  </r>
  <r>
    <n v="1408"/>
    <n v="289"/>
    <n v="481"/>
    <n v="118"/>
    <n v="2"/>
    <n v="236"/>
    <n v="1"/>
    <x v="1"/>
    <x v="1"/>
    <x v="1"/>
    <s v="indigo"/>
    <n v="110"/>
    <n v="62"/>
    <n v="6820"/>
    <n v="977"/>
    <n v="10046"/>
    <d v="2021-01-26T00:00:00"/>
    <d v="2021-02-16T00:00:00"/>
    <s v="Michell Lappine"/>
    <s v="Polygender"/>
    <n v="34"/>
    <s v="9726 Eliza GroveApt. 938"/>
    <n v="3164"/>
    <s v="East Sophia"/>
    <x v="3"/>
    <s v="Australia"/>
    <x v="9"/>
    <x v="0"/>
  </r>
  <r>
    <n v="1409"/>
    <n v="289"/>
    <n v="736"/>
    <n v="109"/>
    <n v="2"/>
    <n v="218"/>
    <n v="1"/>
    <x v="1"/>
    <x v="12"/>
    <x v="1"/>
    <s v="red"/>
    <n v="102"/>
    <n v="67"/>
    <n v="6834"/>
    <n v="977"/>
    <n v="10046"/>
    <d v="2021-01-26T00:00:00"/>
    <d v="2021-02-16T00:00:00"/>
    <s v="Michell Lappine"/>
    <s v="Polygender"/>
    <n v="34"/>
    <s v="9726 Eliza GroveApt. 938"/>
    <n v="3164"/>
    <s v="East Sophia"/>
    <x v="3"/>
    <s v="Australia"/>
    <x v="9"/>
    <x v="0"/>
  </r>
  <r>
    <n v="1410"/>
    <n v="289"/>
    <n v="45"/>
    <n v="104"/>
    <n v="3"/>
    <n v="312"/>
    <n v="1"/>
    <x v="0"/>
    <x v="10"/>
    <x v="3"/>
    <s v="yellow"/>
    <n v="119"/>
    <n v="69"/>
    <n v="8211"/>
    <n v="977"/>
    <n v="10046"/>
    <d v="2021-01-26T00:00:00"/>
    <d v="2021-02-16T00:00:00"/>
    <s v="Michell Lappine"/>
    <s v="Polygender"/>
    <n v="34"/>
    <s v="9726 Eliza GroveApt. 938"/>
    <n v="3164"/>
    <s v="East Sophia"/>
    <x v="3"/>
    <s v="Australia"/>
    <x v="9"/>
    <x v="0"/>
  </r>
  <r>
    <n v="1411"/>
    <n v="289"/>
    <n v="1045"/>
    <n v="90"/>
    <n v="1"/>
    <n v="90"/>
    <n v="1"/>
    <x v="2"/>
    <x v="11"/>
    <x v="3"/>
    <s v="violet"/>
    <n v="95"/>
    <n v="49"/>
    <n v="4655"/>
    <n v="977"/>
    <n v="10046"/>
    <d v="2021-01-26T00:00:00"/>
    <d v="2021-02-16T00:00:00"/>
    <s v="Michell Lappine"/>
    <s v="Polygender"/>
    <n v="34"/>
    <s v="9726 Eliza GroveApt. 938"/>
    <n v="3164"/>
    <s v="East Sophia"/>
    <x v="3"/>
    <s v="Australia"/>
    <x v="9"/>
    <x v="0"/>
  </r>
  <r>
    <n v="1412"/>
    <n v="289"/>
    <n v="463"/>
    <n v="118"/>
    <n v="2"/>
    <n v="236"/>
    <n v="1"/>
    <x v="1"/>
    <x v="1"/>
    <x v="0"/>
    <s v="orange"/>
    <n v="110"/>
    <n v="66"/>
    <n v="7260"/>
    <n v="977"/>
    <n v="10046"/>
    <d v="2021-01-26T00:00:00"/>
    <d v="2021-02-16T00:00:00"/>
    <s v="Michell Lappine"/>
    <s v="Polygender"/>
    <n v="34"/>
    <s v="9726 Eliza GroveApt. 938"/>
    <n v="3164"/>
    <s v="East Sophia"/>
    <x v="3"/>
    <s v="Australia"/>
    <x v="9"/>
    <x v="0"/>
  </r>
  <r>
    <n v="1413"/>
    <n v="289"/>
    <n v="1150"/>
    <n v="102"/>
    <n v="2"/>
    <n v="204"/>
    <n v="1"/>
    <x v="2"/>
    <x v="34"/>
    <x v="3"/>
    <s v="violet"/>
    <n v="106"/>
    <n v="40"/>
    <n v="4240"/>
    <n v="977"/>
    <n v="10046"/>
    <d v="2021-01-26T00:00:00"/>
    <d v="2021-02-16T00:00:00"/>
    <s v="Michell Lappine"/>
    <s v="Polygender"/>
    <n v="34"/>
    <s v="9726 Eliza GroveApt. 938"/>
    <n v="3164"/>
    <s v="East Sophia"/>
    <x v="3"/>
    <s v="Australia"/>
    <x v="9"/>
    <x v="0"/>
  </r>
  <r>
    <n v="1414"/>
    <n v="290"/>
    <n v="780"/>
    <n v="91"/>
    <n v="1"/>
    <n v="91"/>
    <n v="1"/>
    <x v="1"/>
    <x v="15"/>
    <x v="3"/>
    <s v="yellow"/>
    <n v="114"/>
    <n v="65"/>
    <n v="7410"/>
    <n v="364"/>
    <n v="48707"/>
    <d v="2021-08-01T00:00:00"/>
    <d v="2021-08-16T00:00:00"/>
    <s v="Konstantin Kuhlmey"/>
    <s v="Polygender"/>
    <n v="28"/>
    <s v="3463 Joshua SummitApt. 971"/>
    <n v="2506"/>
    <s v="Swiftfort"/>
    <x v="4"/>
    <s v="Australia"/>
    <x v="0"/>
    <x v="2"/>
  </r>
  <r>
    <n v="1415"/>
    <n v="290"/>
    <n v="770"/>
    <n v="91"/>
    <n v="3"/>
    <n v="273"/>
    <n v="1"/>
    <x v="1"/>
    <x v="15"/>
    <x v="3"/>
    <s v="red"/>
    <n v="114"/>
    <n v="54"/>
    <n v="6156"/>
    <n v="364"/>
    <n v="48707"/>
    <d v="2021-08-01T00:00:00"/>
    <d v="2021-08-16T00:00:00"/>
    <s v="Konstantin Kuhlmey"/>
    <s v="Polygender"/>
    <n v="28"/>
    <s v="3463 Joshua SummitApt. 971"/>
    <n v="2506"/>
    <s v="Swiftfort"/>
    <x v="4"/>
    <s v="Australia"/>
    <x v="0"/>
    <x v="2"/>
  </r>
  <r>
    <n v="1416"/>
    <n v="290"/>
    <n v="916"/>
    <n v="96"/>
    <n v="2"/>
    <n v="192"/>
    <n v="1"/>
    <x v="2"/>
    <x v="5"/>
    <x v="1"/>
    <s v="orange"/>
    <n v="104"/>
    <n v="58"/>
    <n v="6032"/>
    <n v="364"/>
    <n v="48707"/>
    <d v="2021-08-01T00:00:00"/>
    <d v="2021-08-16T00:00:00"/>
    <s v="Konstantin Kuhlmey"/>
    <s v="Polygender"/>
    <n v="28"/>
    <s v="3463 Joshua SummitApt. 971"/>
    <n v="2506"/>
    <s v="Swiftfort"/>
    <x v="4"/>
    <s v="Australia"/>
    <x v="0"/>
    <x v="2"/>
  </r>
  <r>
    <n v="1417"/>
    <n v="290"/>
    <n v="843"/>
    <n v="113"/>
    <n v="3"/>
    <n v="339"/>
    <n v="1"/>
    <x v="2"/>
    <x v="16"/>
    <x v="0"/>
    <s v="red"/>
    <n v="100"/>
    <n v="44"/>
    <n v="4400"/>
    <n v="364"/>
    <n v="48707"/>
    <d v="2021-08-01T00:00:00"/>
    <d v="2021-08-16T00:00:00"/>
    <s v="Konstantin Kuhlmey"/>
    <s v="Polygender"/>
    <n v="28"/>
    <s v="3463 Joshua SummitApt. 971"/>
    <n v="2506"/>
    <s v="Swiftfort"/>
    <x v="4"/>
    <s v="Australia"/>
    <x v="0"/>
    <x v="2"/>
  </r>
  <r>
    <n v="1418"/>
    <n v="290"/>
    <n v="143"/>
    <n v="91"/>
    <n v="1"/>
    <n v="91"/>
    <n v="1"/>
    <x v="0"/>
    <x v="8"/>
    <x v="0"/>
    <s v="red"/>
    <n v="116"/>
    <n v="80"/>
    <n v="9280"/>
    <n v="364"/>
    <n v="48707"/>
    <d v="2021-08-01T00:00:00"/>
    <d v="2021-08-16T00:00:00"/>
    <s v="Konstantin Kuhlmey"/>
    <s v="Polygender"/>
    <n v="28"/>
    <s v="3463 Joshua SummitApt. 971"/>
    <n v="2506"/>
    <s v="Swiftfort"/>
    <x v="4"/>
    <s v="Australia"/>
    <x v="0"/>
    <x v="2"/>
  </r>
  <r>
    <n v="1419"/>
    <n v="291"/>
    <n v="443"/>
    <n v="107"/>
    <n v="3"/>
    <n v="321"/>
    <n v="1"/>
    <x v="1"/>
    <x v="22"/>
    <x v="0"/>
    <s v="blue"/>
    <n v="92"/>
    <n v="42"/>
    <n v="3864"/>
    <n v="112"/>
    <n v="50830"/>
    <d v="2021-01-12T00:00:00"/>
    <d v="2021-02-05T00:00:00"/>
    <s v="Hadlee Douthwaite"/>
    <s v="Female"/>
    <n v="42"/>
    <s v="19 Lola View RdApt. 937"/>
    <n v="9698"/>
    <s v="West Hamish"/>
    <x v="0"/>
    <s v="Australia"/>
    <x v="9"/>
    <x v="0"/>
  </r>
  <r>
    <n v="1420"/>
    <n v="291"/>
    <n v="810"/>
    <n v="117"/>
    <n v="3"/>
    <n v="351"/>
    <n v="1"/>
    <x v="1"/>
    <x v="13"/>
    <x v="3"/>
    <s v="orange"/>
    <n v="95"/>
    <n v="54"/>
    <n v="5130"/>
    <n v="112"/>
    <n v="50830"/>
    <d v="2021-01-12T00:00:00"/>
    <d v="2021-02-05T00:00:00"/>
    <s v="Hadlee Douthwaite"/>
    <s v="Female"/>
    <n v="42"/>
    <s v="19 Lola View RdApt. 937"/>
    <n v="9698"/>
    <s v="West Hamish"/>
    <x v="0"/>
    <s v="Australia"/>
    <x v="9"/>
    <x v="0"/>
  </r>
  <r>
    <n v="1421"/>
    <n v="291"/>
    <n v="800"/>
    <n v="91"/>
    <n v="3"/>
    <n v="273"/>
    <n v="1"/>
    <x v="1"/>
    <x v="15"/>
    <x v="3"/>
    <s v="violet"/>
    <n v="114"/>
    <n v="61"/>
    <n v="6954"/>
    <n v="112"/>
    <n v="50830"/>
    <d v="2021-01-12T00:00:00"/>
    <d v="2021-02-05T00:00:00"/>
    <s v="Hadlee Douthwaite"/>
    <s v="Female"/>
    <n v="42"/>
    <s v="19 Lola View RdApt. 937"/>
    <n v="9698"/>
    <s v="West Hamish"/>
    <x v="0"/>
    <s v="Australia"/>
    <x v="9"/>
    <x v="0"/>
  </r>
  <r>
    <n v="1422"/>
    <n v="291"/>
    <n v="287"/>
    <n v="105"/>
    <n v="2"/>
    <n v="210"/>
    <n v="1"/>
    <x v="0"/>
    <x v="26"/>
    <x v="2"/>
    <s v="orange"/>
    <n v="93"/>
    <n v="49"/>
    <n v="4557"/>
    <n v="112"/>
    <n v="50830"/>
    <d v="2021-01-12T00:00:00"/>
    <d v="2021-02-05T00:00:00"/>
    <s v="Hadlee Douthwaite"/>
    <s v="Female"/>
    <n v="42"/>
    <s v="19 Lola View RdApt. 937"/>
    <n v="9698"/>
    <s v="West Hamish"/>
    <x v="0"/>
    <s v="Australia"/>
    <x v="9"/>
    <x v="0"/>
  </r>
  <r>
    <n v="1423"/>
    <n v="291"/>
    <n v="222"/>
    <n v="106"/>
    <n v="1"/>
    <n v="106"/>
    <n v="1"/>
    <x v="0"/>
    <x v="0"/>
    <x v="2"/>
    <s v="yellow"/>
    <n v="105"/>
    <n v="62"/>
    <n v="6510"/>
    <n v="112"/>
    <n v="50830"/>
    <d v="2021-01-12T00:00:00"/>
    <d v="2021-02-05T00:00:00"/>
    <s v="Hadlee Douthwaite"/>
    <s v="Female"/>
    <n v="42"/>
    <s v="19 Lola View RdApt. 937"/>
    <n v="9698"/>
    <s v="West Hamish"/>
    <x v="0"/>
    <s v="Australia"/>
    <x v="9"/>
    <x v="0"/>
  </r>
  <r>
    <n v="1424"/>
    <n v="291"/>
    <n v="806"/>
    <n v="117"/>
    <n v="1"/>
    <n v="117"/>
    <n v="1"/>
    <x v="1"/>
    <x v="13"/>
    <x v="1"/>
    <s v="red"/>
    <n v="95"/>
    <n v="75"/>
    <n v="7125"/>
    <n v="112"/>
    <n v="50830"/>
    <d v="2021-01-12T00:00:00"/>
    <d v="2021-02-05T00:00:00"/>
    <s v="Hadlee Douthwaite"/>
    <s v="Female"/>
    <n v="42"/>
    <s v="19 Lola View RdApt. 937"/>
    <n v="9698"/>
    <s v="West Hamish"/>
    <x v="0"/>
    <s v="Australia"/>
    <x v="9"/>
    <x v="0"/>
  </r>
  <r>
    <n v="1425"/>
    <n v="292"/>
    <n v="946"/>
    <n v="97"/>
    <n v="3"/>
    <n v="291"/>
    <n v="1"/>
    <x v="2"/>
    <x v="27"/>
    <x v="1"/>
    <s v="red"/>
    <n v="119"/>
    <n v="71"/>
    <n v="8449"/>
    <n v="337"/>
    <n v="36699"/>
    <d v="2021-03-26T00:00:00"/>
    <d v="2021-04-04T00:00:00"/>
    <s v="Milton Otson"/>
    <s v="Non-binary"/>
    <n v="78"/>
    <s v="88 Olson GroveApt. 120"/>
    <n v="2631"/>
    <s v="Cooperbury"/>
    <x v="2"/>
    <s v="Australia"/>
    <x v="4"/>
    <x v="1"/>
  </r>
  <r>
    <n v="1426"/>
    <n v="292"/>
    <n v="692"/>
    <n v="113"/>
    <n v="3"/>
    <n v="339"/>
    <n v="1"/>
    <x v="1"/>
    <x v="4"/>
    <x v="2"/>
    <s v="indigo"/>
    <n v="119"/>
    <n v="66"/>
    <n v="7854"/>
    <n v="337"/>
    <n v="36699"/>
    <d v="2021-03-26T00:00:00"/>
    <d v="2021-04-04T00:00:00"/>
    <s v="Milton Otson"/>
    <s v="Non-binary"/>
    <n v="78"/>
    <s v="88 Olson GroveApt. 120"/>
    <n v="2631"/>
    <s v="Cooperbury"/>
    <x v="2"/>
    <s v="Australia"/>
    <x v="4"/>
    <x v="1"/>
  </r>
  <r>
    <n v="1427"/>
    <n v="292"/>
    <n v="1246"/>
    <n v="112"/>
    <n v="1"/>
    <n v="112"/>
    <n v="1"/>
    <x v="2"/>
    <x v="25"/>
    <x v="1"/>
    <s v="blue"/>
    <n v="91"/>
    <n v="48"/>
    <n v="4368"/>
    <n v="337"/>
    <n v="36699"/>
    <d v="2021-03-26T00:00:00"/>
    <d v="2021-04-04T00:00:00"/>
    <s v="Milton Otson"/>
    <s v="Non-binary"/>
    <n v="78"/>
    <s v="88 Olson GroveApt. 120"/>
    <n v="2631"/>
    <s v="Cooperbury"/>
    <x v="2"/>
    <s v="Australia"/>
    <x v="4"/>
    <x v="1"/>
  </r>
  <r>
    <n v="1428"/>
    <n v="292"/>
    <n v="925"/>
    <n v="96"/>
    <n v="2"/>
    <n v="192"/>
    <n v="1"/>
    <x v="2"/>
    <x v="5"/>
    <x v="3"/>
    <s v="green"/>
    <n v="104"/>
    <n v="57"/>
    <n v="5928"/>
    <n v="337"/>
    <n v="36699"/>
    <d v="2021-03-26T00:00:00"/>
    <d v="2021-04-04T00:00:00"/>
    <s v="Milton Otson"/>
    <s v="Non-binary"/>
    <n v="78"/>
    <s v="88 Olson GroveApt. 120"/>
    <n v="2631"/>
    <s v="Cooperbury"/>
    <x v="2"/>
    <s v="Australia"/>
    <x v="4"/>
    <x v="1"/>
  </r>
  <r>
    <n v="1429"/>
    <n v="292"/>
    <n v="189"/>
    <n v="98"/>
    <n v="3"/>
    <n v="294"/>
    <n v="1"/>
    <x v="0"/>
    <x v="18"/>
    <x v="4"/>
    <s v="yellow"/>
    <n v="112"/>
    <n v="44"/>
    <n v="4928"/>
    <n v="337"/>
    <n v="36699"/>
    <d v="2021-03-26T00:00:00"/>
    <d v="2021-04-04T00:00:00"/>
    <s v="Milton Otson"/>
    <s v="Non-binary"/>
    <n v="78"/>
    <s v="88 Olson GroveApt. 120"/>
    <n v="2631"/>
    <s v="Cooperbury"/>
    <x v="2"/>
    <s v="Australia"/>
    <x v="4"/>
    <x v="1"/>
  </r>
  <r>
    <n v="1430"/>
    <n v="292"/>
    <n v="1250"/>
    <n v="112"/>
    <n v="2"/>
    <n v="224"/>
    <n v="1"/>
    <x v="2"/>
    <x v="25"/>
    <x v="3"/>
    <s v="indigo"/>
    <n v="91"/>
    <n v="63"/>
    <n v="5733"/>
    <n v="337"/>
    <n v="36699"/>
    <d v="2021-03-26T00:00:00"/>
    <d v="2021-04-04T00:00:00"/>
    <s v="Milton Otson"/>
    <s v="Non-binary"/>
    <n v="78"/>
    <s v="88 Olson GroveApt. 120"/>
    <n v="2631"/>
    <s v="Cooperbury"/>
    <x v="2"/>
    <s v="Australia"/>
    <x v="4"/>
    <x v="1"/>
  </r>
  <r>
    <n v="1431"/>
    <n v="293"/>
    <n v="740"/>
    <n v="109"/>
    <n v="2"/>
    <n v="218"/>
    <n v="1"/>
    <x v="1"/>
    <x v="12"/>
    <x v="3"/>
    <s v="orange"/>
    <n v="102"/>
    <n v="78"/>
    <n v="7956"/>
    <n v="426"/>
    <n v="32389"/>
    <d v="2021-08-05T00:00:00"/>
    <d v="2021-08-13T00:00:00"/>
    <s v="Augusto Ackrill"/>
    <s v="Bigender"/>
    <n v="40"/>
    <s v="89 Charles GroveApt. 955"/>
    <n v="6184"/>
    <s v="South Sophieview"/>
    <x v="6"/>
    <s v="Australia"/>
    <x v="0"/>
    <x v="1"/>
  </r>
  <r>
    <n v="1432"/>
    <n v="293"/>
    <n v="982"/>
    <n v="106"/>
    <n v="2"/>
    <n v="212"/>
    <n v="1"/>
    <x v="2"/>
    <x v="3"/>
    <x v="2"/>
    <s v="red"/>
    <n v="111"/>
    <n v="58"/>
    <n v="6438"/>
    <n v="426"/>
    <n v="32389"/>
    <d v="2021-08-05T00:00:00"/>
    <d v="2021-08-13T00:00:00"/>
    <s v="Augusto Ackrill"/>
    <s v="Bigender"/>
    <n v="40"/>
    <s v="89 Charles GroveApt. 955"/>
    <n v="6184"/>
    <s v="South Sophieview"/>
    <x v="6"/>
    <s v="Australia"/>
    <x v="0"/>
    <x v="1"/>
  </r>
  <r>
    <n v="1433"/>
    <n v="293"/>
    <n v="1122"/>
    <n v="102"/>
    <n v="2"/>
    <n v="204"/>
    <n v="1"/>
    <x v="2"/>
    <x v="34"/>
    <x v="2"/>
    <s v="red"/>
    <n v="106"/>
    <n v="52"/>
    <n v="5512"/>
    <n v="426"/>
    <n v="32389"/>
    <d v="2021-08-05T00:00:00"/>
    <d v="2021-08-13T00:00:00"/>
    <s v="Augusto Ackrill"/>
    <s v="Bigender"/>
    <n v="40"/>
    <s v="89 Charles GroveApt. 955"/>
    <n v="6184"/>
    <s v="South Sophieview"/>
    <x v="6"/>
    <s v="Australia"/>
    <x v="0"/>
    <x v="1"/>
  </r>
  <r>
    <n v="1434"/>
    <n v="293"/>
    <n v="1050"/>
    <n v="93"/>
    <n v="1"/>
    <n v="93"/>
    <n v="1"/>
    <x v="2"/>
    <x v="20"/>
    <x v="3"/>
    <s v="red"/>
    <n v="94"/>
    <n v="65"/>
    <n v="6110"/>
    <n v="426"/>
    <n v="32389"/>
    <d v="2021-08-05T00:00:00"/>
    <d v="2021-08-13T00:00:00"/>
    <s v="Augusto Ackrill"/>
    <s v="Bigender"/>
    <n v="40"/>
    <s v="89 Charles GroveApt. 955"/>
    <n v="6184"/>
    <s v="South Sophieview"/>
    <x v="6"/>
    <s v="Australia"/>
    <x v="0"/>
    <x v="1"/>
  </r>
  <r>
    <n v="1435"/>
    <n v="293"/>
    <n v="1055"/>
    <n v="93"/>
    <n v="2"/>
    <n v="186"/>
    <n v="1"/>
    <x v="2"/>
    <x v="20"/>
    <x v="3"/>
    <s v="orange"/>
    <n v="94"/>
    <n v="65"/>
    <n v="6110"/>
    <n v="426"/>
    <n v="32389"/>
    <d v="2021-08-05T00:00:00"/>
    <d v="2021-08-13T00:00:00"/>
    <s v="Augusto Ackrill"/>
    <s v="Bigender"/>
    <n v="40"/>
    <s v="89 Charles GroveApt. 955"/>
    <n v="6184"/>
    <s v="South Sophieview"/>
    <x v="6"/>
    <s v="Australia"/>
    <x v="0"/>
    <x v="1"/>
  </r>
  <r>
    <n v="1436"/>
    <n v="293"/>
    <n v="105"/>
    <n v="92"/>
    <n v="3"/>
    <n v="276"/>
    <n v="1"/>
    <x v="0"/>
    <x v="22"/>
    <x v="3"/>
    <s v="red"/>
    <n v="115"/>
    <n v="52"/>
    <n v="5980"/>
    <n v="426"/>
    <n v="32389"/>
    <d v="2021-08-05T00:00:00"/>
    <d v="2021-08-13T00:00:00"/>
    <s v="Augusto Ackrill"/>
    <s v="Bigender"/>
    <n v="40"/>
    <s v="89 Charles GroveApt. 955"/>
    <n v="6184"/>
    <s v="South Sophieview"/>
    <x v="6"/>
    <s v="Australia"/>
    <x v="0"/>
    <x v="1"/>
  </r>
  <r>
    <n v="1437"/>
    <n v="293"/>
    <n v="317"/>
    <n v="109"/>
    <n v="1"/>
    <n v="109"/>
    <n v="1"/>
    <x v="0"/>
    <x v="21"/>
    <x v="2"/>
    <s v="red"/>
    <n v="108"/>
    <n v="60"/>
    <n v="6480"/>
    <n v="426"/>
    <n v="32389"/>
    <d v="2021-08-05T00:00:00"/>
    <d v="2021-08-13T00:00:00"/>
    <s v="Augusto Ackrill"/>
    <s v="Bigender"/>
    <n v="40"/>
    <s v="89 Charles GroveApt. 955"/>
    <n v="6184"/>
    <s v="South Sophieview"/>
    <x v="6"/>
    <s v="Australia"/>
    <x v="0"/>
    <x v="1"/>
  </r>
  <r>
    <n v="1438"/>
    <n v="294"/>
    <n v="539"/>
    <n v="98"/>
    <n v="1"/>
    <n v="98"/>
    <n v="1"/>
    <x v="1"/>
    <x v="33"/>
    <x v="4"/>
    <s v="yellow"/>
    <n v="113"/>
    <n v="67"/>
    <n v="7571"/>
    <n v="499"/>
    <n v="50667"/>
    <d v="2021-08-28T00:00:00"/>
    <d v="2021-09-15T00:00:00"/>
    <s v="Henrietta Briatt"/>
    <s v="Agender"/>
    <n v="24"/>
    <s v="708 Cole PlazaSuite 178"/>
    <n v="3833"/>
    <s v="New Hannah"/>
    <x v="7"/>
    <s v="Australia"/>
    <x v="0"/>
    <x v="2"/>
  </r>
  <r>
    <n v="1439"/>
    <n v="294"/>
    <n v="566"/>
    <n v="100"/>
    <n v="3"/>
    <n v="300"/>
    <n v="1"/>
    <x v="1"/>
    <x v="29"/>
    <x v="1"/>
    <s v="orange"/>
    <n v="90"/>
    <n v="49"/>
    <n v="4410"/>
    <n v="499"/>
    <n v="50667"/>
    <d v="2021-08-28T00:00:00"/>
    <d v="2021-09-15T00:00:00"/>
    <s v="Henrietta Briatt"/>
    <s v="Agender"/>
    <n v="24"/>
    <s v="708 Cole PlazaSuite 178"/>
    <n v="3833"/>
    <s v="New Hannah"/>
    <x v="7"/>
    <s v="Australia"/>
    <x v="0"/>
    <x v="2"/>
  </r>
  <r>
    <n v="1440"/>
    <n v="294"/>
    <n v="1241"/>
    <n v="112"/>
    <n v="2"/>
    <n v="224"/>
    <n v="1"/>
    <x v="2"/>
    <x v="25"/>
    <x v="1"/>
    <s v="green"/>
    <n v="91"/>
    <n v="72"/>
    <n v="6552"/>
    <n v="499"/>
    <n v="50667"/>
    <d v="2021-08-28T00:00:00"/>
    <d v="2021-09-15T00:00:00"/>
    <s v="Henrietta Briatt"/>
    <s v="Agender"/>
    <n v="24"/>
    <s v="708 Cole PlazaSuite 178"/>
    <n v="3833"/>
    <s v="New Hannah"/>
    <x v="7"/>
    <s v="Australia"/>
    <x v="0"/>
    <x v="2"/>
  </r>
  <r>
    <n v="1441"/>
    <n v="294"/>
    <n v="181"/>
    <n v="98"/>
    <n v="1"/>
    <n v="98"/>
    <n v="1"/>
    <x v="0"/>
    <x v="18"/>
    <x v="1"/>
    <s v="orange"/>
    <n v="112"/>
    <n v="62"/>
    <n v="6944"/>
    <n v="499"/>
    <n v="50667"/>
    <d v="2021-08-28T00:00:00"/>
    <d v="2021-09-15T00:00:00"/>
    <s v="Henrietta Briatt"/>
    <s v="Agender"/>
    <n v="24"/>
    <s v="708 Cole PlazaSuite 178"/>
    <n v="3833"/>
    <s v="New Hannah"/>
    <x v="7"/>
    <s v="Australia"/>
    <x v="0"/>
    <x v="2"/>
  </r>
  <r>
    <n v="1442"/>
    <n v="294"/>
    <n v="25"/>
    <n v="96"/>
    <n v="1"/>
    <n v="96"/>
    <n v="1"/>
    <x v="0"/>
    <x v="2"/>
    <x v="3"/>
    <s v="indigo"/>
    <n v="114"/>
    <n v="61"/>
    <n v="6954"/>
    <n v="499"/>
    <n v="50667"/>
    <d v="2021-08-28T00:00:00"/>
    <d v="2021-09-15T00:00:00"/>
    <s v="Henrietta Briatt"/>
    <s v="Agender"/>
    <n v="24"/>
    <s v="708 Cole PlazaSuite 178"/>
    <n v="3833"/>
    <s v="New Hannah"/>
    <x v="7"/>
    <s v="Australia"/>
    <x v="0"/>
    <x v="2"/>
  </r>
  <r>
    <n v="1443"/>
    <n v="294"/>
    <n v="1219"/>
    <n v="105"/>
    <n v="1"/>
    <n v="105"/>
    <n v="1"/>
    <x v="2"/>
    <x v="7"/>
    <x v="4"/>
    <s v="indigo"/>
    <n v="90"/>
    <n v="45"/>
    <n v="4050"/>
    <n v="499"/>
    <n v="50667"/>
    <d v="2021-08-28T00:00:00"/>
    <d v="2021-09-15T00:00:00"/>
    <s v="Henrietta Briatt"/>
    <s v="Agender"/>
    <n v="24"/>
    <s v="708 Cole PlazaSuite 178"/>
    <n v="3833"/>
    <s v="New Hannah"/>
    <x v="7"/>
    <s v="Australia"/>
    <x v="0"/>
    <x v="2"/>
  </r>
  <r>
    <n v="1444"/>
    <n v="295"/>
    <n v="865"/>
    <n v="113"/>
    <n v="1"/>
    <n v="113"/>
    <n v="1"/>
    <x v="2"/>
    <x v="16"/>
    <x v="3"/>
    <s v="indigo"/>
    <n v="100"/>
    <n v="61"/>
    <n v="6100"/>
    <n v="412"/>
    <n v="55019"/>
    <d v="2021-03-05T00:00:00"/>
    <d v="2021-03-19T00:00:00"/>
    <s v="Chandal Fransinelli"/>
    <s v="Polygender"/>
    <n v="21"/>
    <s v="7048 Barrows CrescentSuite 562"/>
    <n v="238"/>
    <s v="Hackettchester"/>
    <x v="0"/>
    <s v="Australia"/>
    <x v="4"/>
    <x v="2"/>
  </r>
  <r>
    <n v="1445"/>
    <n v="295"/>
    <n v="571"/>
    <n v="100"/>
    <n v="2"/>
    <n v="200"/>
    <n v="1"/>
    <x v="1"/>
    <x v="29"/>
    <x v="1"/>
    <s v="yellow"/>
    <n v="90"/>
    <n v="64"/>
    <n v="5760"/>
    <n v="412"/>
    <n v="55019"/>
    <d v="2021-03-05T00:00:00"/>
    <d v="2021-03-19T00:00:00"/>
    <s v="Chandal Fransinelli"/>
    <s v="Polygender"/>
    <n v="21"/>
    <s v="7048 Barrows CrescentSuite 562"/>
    <n v="238"/>
    <s v="Hackettchester"/>
    <x v="0"/>
    <s v="Australia"/>
    <x v="4"/>
    <x v="2"/>
  </r>
  <r>
    <n v="1446"/>
    <n v="296"/>
    <n v="100"/>
    <n v="118"/>
    <n v="1"/>
    <n v="118"/>
    <n v="1"/>
    <x v="0"/>
    <x v="24"/>
    <x v="3"/>
    <s v="violet"/>
    <n v="96"/>
    <n v="72"/>
    <n v="6912"/>
    <n v="207"/>
    <n v="47076"/>
    <d v="2021-10-22T00:00:00"/>
    <d v="2021-10-25T00:00:00"/>
    <s v="Brade Caught"/>
    <s v="Genderqueer"/>
    <n v="56"/>
    <s v="38 Baumbach Estate DrApt. 545"/>
    <n v="7847"/>
    <s v="Elijahburgh"/>
    <x v="3"/>
    <s v="Australia"/>
    <x v="2"/>
    <x v="1"/>
  </r>
  <r>
    <n v="1447"/>
    <n v="296"/>
    <n v="49"/>
    <n v="104"/>
    <n v="2"/>
    <n v="208"/>
    <n v="1"/>
    <x v="0"/>
    <x v="10"/>
    <x v="4"/>
    <s v="yellow"/>
    <n v="119"/>
    <n v="75"/>
    <n v="8925"/>
    <n v="207"/>
    <n v="47076"/>
    <d v="2021-10-22T00:00:00"/>
    <d v="2021-10-25T00:00:00"/>
    <s v="Brade Caught"/>
    <s v="Genderqueer"/>
    <n v="56"/>
    <s v="38 Baumbach Estate DrApt. 545"/>
    <n v="7847"/>
    <s v="Elijahburgh"/>
    <x v="3"/>
    <s v="Australia"/>
    <x v="2"/>
    <x v="1"/>
  </r>
  <r>
    <n v="1448"/>
    <n v="296"/>
    <n v="466"/>
    <n v="118"/>
    <n v="3"/>
    <n v="354"/>
    <n v="1"/>
    <x v="1"/>
    <x v="1"/>
    <x v="1"/>
    <s v="yellow"/>
    <n v="110"/>
    <n v="48"/>
    <n v="5280"/>
    <n v="207"/>
    <n v="47076"/>
    <d v="2021-10-22T00:00:00"/>
    <d v="2021-10-25T00:00:00"/>
    <s v="Brade Caught"/>
    <s v="Genderqueer"/>
    <n v="56"/>
    <s v="38 Baumbach Estate DrApt. 545"/>
    <n v="7847"/>
    <s v="Elijahburgh"/>
    <x v="3"/>
    <s v="Australia"/>
    <x v="2"/>
    <x v="1"/>
  </r>
  <r>
    <n v="1449"/>
    <n v="296"/>
    <n v="103"/>
    <n v="118"/>
    <n v="3"/>
    <n v="354"/>
    <n v="1"/>
    <x v="0"/>
    <x v="24"/>
    <x v="0"/>
    <s v="violet"/>
    <n v="96"/>
    <n v="76"/>
    <n v="7296"/>
    <n v="207"/>
    <n v="47076"/>
    <d v="2021-10-22T00:00:00"/>
    <d v="2021-10-25T00:00:00"/>
    <s v="Brade Caught"/>
    <s v="Genderqueer"/>
    <n v="56"/>
    <s v="38 Baumbach Estate DrApt. 545"/>
    <n v="7847"/>
    <s v="Elijahburgh"/>
    <x v="3"/>
    <s v="Australia"/>
    <x v="2"/>
    <x v="1"/>
  </r>
  <r>
    <n v="1450"/>
    <n v="296"/>
    <n v="343"/>
    <n v="109"/>
    <n v="2"/>
    <n v="218"/>
    <n v="1"/>
    <x v="0"/>
    <x v="21"/>
    <x v="0"/>
    <s v="indigo"/>
    <n v="108"/>
    <n v="53"/>
    <n v="5724"/>
    <n v="207"/>
    <n v="47076"/>
    <d v="2021-10-22T00:00:00"/>
    <d v="2021-10-25T00:00:00"/>
    <s v="Brade Caught"/>
    <s v="Genderqueer"/>
    <n v="56"/>
    <s v="38 Baumbach Estate DrApt. 545"/>
    <n v="7847"/>
    <s v="Elijahburgh"/>
    <x v="3"/>
    <s v="Australia"/>
    <x v="2"/>
    <x v="1"/>
  </r>
  <r>
    <n v="1451"/>
    <n v="297"/>
    <n v="1235"/>
    <n v="112"/>
    <n v="3"/>
    <n v="336"/>
    <n v="1"/>
    <x v="2"/>
    <x v="25"/>
    <x v="3"/>
    <s v="yellow"/>
    <n v="91"/>
    <n v="76"/>
    <n v="6916"/>
    <n v="256"/>
    <n v="23789"/>
    <d v="2021-06-15T00:00:00"/>
    <d v="2021-06-27T00:00:00"/>
    <s v="Dulcia Gawthorpe"/>
    <s v="Bigender"/>
    <n v="46"/>
    <s v="7204 Toby SummitApt. 845"/>
    <n v="9007"/>
    <s v="North Lillian"/>
    <x v="7"/>
    <s v="Australia"/>
    <x v="7"/>
    <x v="2"/>
  </r>
  <r>
    <n v="1452"/>
    <n v="297"/>
    <n v="247"/>
    <n v="95"/>
    <n v="1"/>
    <n v="95"/>
    <n v="1"/>
    <x v="0"/>
    <x v="17"/>
    <x v="2"/>
    <s v="red"/>
    <n v="117"/>
    <n v="70"/>
    <n v="8190"/>
    <n v="256"/>
    <n v="23789"/>
    <d v="2021-06-15T00:00:00"/>
    <d v="2021-06-27T00:00:00"/>
    <s v="Dulcia Gawthorpe"/>
    <s v="Bigender"/>
    <n v="46"/>
    <s v="7204 Toby SummitApt. 845"/>
    <n v="9007"/>
    <s v="North Lillian"/>
    <x v="7"/>
    <s v="Australia"/>
    <x v="7"/>
    <x v="2"/>
  </r>
  <r>
    <n v="1453"/>
    <n v="297"/>
    <n v="416"/>
    <n v="119"/>
    <n v="2"/>
    <n v="238"/>
    <n v="1"/>
    <x v="0"/>
    <x v="32"/>
    <x v="1"/>
    <s v="violet"/>
    <n v="113"/>
    <n v="50"/>
    <n v="5650"/>
    <n v="256"/>
    <n v="23789"/>
    <d v="2021-06-15T00:00:00"/>
    <d v="2021-06-27T00:00:00"/>
    <s v="Dulcia Gawthorpe"/>
    <s v="Bigender"/>
    <n v="46"/>
    <s v="7204 Toby SummitApt. 845"/>
    <n v="9007"/>
    <s v="North Lillian"/>
    <x v="7"/>
    <s v="Australia"/>
    <x v="7"/>
    <x v="2"/>
  </r>
  <r>
    <n v="1454"/>
    <n v="297"/>
    <n v="845"/>
    <n v="113"/>
    <n v="1"/>
    <n v="113"/>
    <n v="1"/>
    <x v="2"/>
    <x v="16"/>
    <x v="3"/>
    <s v="orange"/>
    <n v="100"/>
    <n v="53"/>
    <n v="5300"/>
    <n v="256"/>
    <n v="23789"/>
    <d v="2021-06-15T00:00:00"/>
    <d v="2021-06-27T00:00:00"/>
    <s v="Dulcia Gawthorpe"/>
    <s v="Bigender"/>
    <n v="46"/>
    <s v="7204 Toby SummitApt. 845"/>
    <n v="9007"/>
    <s v="North Lillian"/>
    <x v="7"/>
    <s v="Australia"/>
    <x v="7"/>
    <x v="2"/>
  </r>
  <r>
    <n v="1455"/>
    <n v="297"/>
    <n v="752"/>
    <n v="109"/>
    <n v="1"/>
    <n v="109"/>
    <n v="1"/>
    <x v="1"/>
    <x v="12"/>
    <x v="2"/>
    <s v="green"/>
    <n v="102"/>
    <n v="49"/>
    <n v="4998"/>
    <n v="256"/>
    <n v="23789"/>
    <d v="2021-06-15T00:00:00"/>
    <d v="2021-06-27T00:00:00"/>
    <s v="Dulcia Gawthorpe"/>
    <s v="Bigender"/>
    <n v="46"/>
    <s v="7204 Toby SummitApt. 845"/>
    <n v="9007"/>
    <s v="North Lillian"/>
    <x v="7"/>
    <s v="Australia"/>
    <x v="7"/>
    <x v="2"/>
  </r>
  <r>
    <n v="1456"/>
    <n v="297"/>
    <n v="892"/>
    <n v="94"/>
    <n v="3"/>
    <n v="282"/>
    <n v="1"/>
    <x v="2"/>
    <x v="23"/>
    <x v="2"/>
    <s v="green"/>
    <n v="113"/>
    <n v="76"/>
    <n v="8588"/>
    <n v="256"/>
    <n v="23789"/>
    <d v="2021-06-15T00:00:00"/>
    <d v="2021-06-27T00:00:00"/>
    <s v="Dulcia Gawthorpe"/>
    <s v="Bigender"/>
    <n v="46"/>
    <s v="7204 Toby SummitApt. 845"/>
    <n v="9007"/>
    <s v="North Lillian"/>
    <x v="7"/>
    <s v="Australia"/>
    <x v="7"/>
    <x v="2"/>
  </r>
  <r>
    <n v="1457"/>
    <n v="297"/>
    <n v="672"/>
    <n v="113"/>
    <n v="2"/>
    <n v="226"/>
    <n v="1"/>
    <x v="1"/>
    <x v="4"/>
    <x v="2"/>
    <s v="orange"/>
    <n v="119"/>
    <n v="51"/>
    <n v="6069"/>
    <n v="256"/>
    <n v="23789"/>
    <d v="2021-06-15T00:00:00"/>
    <d v="2021-06-27T00:00:00"/>
    <s v="Dulcia Gawthorpe"/>
    <s v="Bigender"/>
    <n v="46"/>
    <s v="7204 Toby SummitApt. 845"/>
    <n v="9007"/>
    <s v="North Lillian"/>
    <x v="7"/>
    <s v="Australia"/>
    <x v="7"/>
    <x v="2"/>
  </r>
  <r>
    <n v="1458"/>
    <n v="297"/>
    <n v="854"/>
    <n v="113"/>
    <n v="2"/>
    <n v="226"/>
    <n v="1"/>
    <x v="2"/>
    <x v="16"/>
    <x v="4"/>
    <s v="yellow"/>
    <n v="100"/>
    <n v="59"/>
    <n v="5900"/>
    <n v="256"/>
    <n v="23789"/>
    <d v="2021-06-15T00:00:00"/>
    <d v="2021-06-27T00:00:00"/>
    <s v="Dulcia Gawthorpe"/>
    <s v="Bigender"/>
    <n v="46"/>
    <s v="7204 Toby SummitApt. 845"/>
    <n v="9007"/>
    <s v="North Lillian"/>
    <x v="7"/>
    <s v="Australia"/>
    <x v="7"/>
    <x v="2"/>
  </r>
  <r>
    <n v="1459"/>
    <n v="297"/>
    <n v="757"/>
    <n v="109"/>
    <n v="1"/>
    <n v="109"/>
    <n v="1"/>
    <x v="1"/>
    <x v="12"/>
    <x v="2"/>
    <s v="blue"/>
    <n v="102"/>
    <n v="71"/>
    <n v="7242"/>
    <n v="256"/>
    <n v="23789"/>
    <d v="2021-06-15T00:00:00"/>
    <d v="2021-06-27T00:00:00"/>
    <s v="Dulcia Gawthorpe"/>
    <s v="Bigender"/>
    <n v="46"/>
    <s v="7204 Toby SummitApt. 845"/>
    <n v="9007"/>
    <s v="North Lillian"/>
    <x v="7"/>
    <s v="Australia"/>
    <x v="7"/>
    <x v="2"/>
  </r>
  <r>
    <n v="1460"/>
    <n v="297"/>
    <n v="971"/>
    <n v="97"/>
    <n v="2"/>
    <n v="194"/>
    <n v="1"/>
    <x v="2"/>
    <x v="27"/>
    <x v="1"/>
    <s v="indigo"/>
    <n v="119"/>
    <n v="41"/>
    <n v="4879"/>
    <n v="256"/>
    <n v="23789"/>
    <d v="2021-06-15T00:00:00"/>
    <d v="2021-06-27T00:00:00"/>
    <s v="Dulcia Gawthorpe"/>
    <s v="Bigender"/>
    <n v="46"/>
    <s v="7204 Toby SummitApt. 845"/>
    <n v="9007"/>
    <s v="North Lillian"/>
    <x v="7"/>
    <s v="Australia"/>
    <x v="7"/>
    <x v="2"/>
  </r>
  <r>
    <n v="1461"/>
    <n v="298"/>
    <n v="978"/>
    <n v="97"/>
    <n v="2"/>
    <n v="194"/>
    <n v="1"/>
    <x v="2"/>
    <x v="27"/>
    <x v="0"/>
    <s v="violet"/>
    <n v="119"/>
    <n v="58"/>
    <n v="6902"/>
    <n v="58"/>
    <n v="55984"/>
    <d v="2021-09-11T00:00:00"/>
    <d v="2021-09-20T00:00:00"/>
    <s v="Aurie Margett"/>
    <s v="Agender"/>
    <n v="39"/>
    <s v="260 Lily PassSuite 549"/>
    <n v="2783"/>
    <s v="Amelieburgh"/>
    <x v="4"/>
    <s v="Australia"/>
    <x v="5"/>
    <x v="1"/>
  </r>
  <r>
    <n v="1462"/>
    <n v="298"/>
    <n v="667"/>
    <n v="113"/>
    <n v="2"/>
    <n v="226"/>
    <n v="1"/>
    <x v="1"/>
    <x v="4"/>
    <x v="2"/>
    <s v="red"/>
    <n v="119"/>
    <n v="56"/>
    <n v="6664"/>
    <n v="58"/>
    <n v="55984"/>
    <d v="2021-09-11T00:00:00"/>
    <d v="2021-09-20T00:00:00"/>
    <s v="Aurie Margett"/>
    <s v="Agender"/>
    <n v="39"/>
    <s v="260 Lily PassSuite 549"/>
    <n v="2783"/>
    <s v="Amelieburgh"/>
    <x v="4"/>
    <s v="Australia"/>
    <x v="5"/>
    <x v="1"/>
  </r>
  <r>
    <n v="1463"/>
    <n v="298"/>
    <n v="672"/>
    <n v="113"/>
    <n v="1"/>
    <n v="113"/>
    <n v="1"/>
    <x v="1"/>
    <x v="4"/>
    <x v="2"/>
    <s v="orange"/>
    <n v="119"/>
    <n v="51"/>
    <n v="6069"/>
    <n v="58"/>
    <n v="55984"/>
    <d v="2021-09-11T00:00:00"/>
    <d v="2021-09-20T00:00:00"/>
    <s v="Aurie Margett"/>
    <s v="Agender"/>
    <n v="39"/>
    <s v="260 Lily PassSuite 549"/>
    <n v="2783"/>
    <s v="Amelieburgh"/>
    <x v="4"/>
    <s v="Australia"/>
    <x v="5"/>
    <x v="1"/>
  </r>
  <r>
    <n v="1464"/>
    <n v="298"/>
    <n v="767"/>
    <n v="109"/>
    <n v="2"/>
    <n v="218"/>
    <n v="1"/>
    <x v="1"/>
    <x v="12"/>
    <x v="2"/>
    <s v="violet"/>
    <n v="102"/>
    <n v="77"/>
    <n v="7854"/>
    <n v="58"/>
    <n v="55984"/>
    <d v="2021-09-11T00:00:00"/>
    <d v="2021-09-20T00:00:00"/>
    <s v="Aurie Margett"/>
    <s v="Agender"/>
    <n v="39"/>
    <s v="260 Lily PassSuite 549"/>
    <n v="2783"/>
    <s v="Amelieburgh"/>
    <x v="4"/>
    <s v="Australia"/>
    <x v="5"/>
    <x v="1"/>
  </r>
  <r>
    <n v="1465"/>
    <n v="298"/>
    <n v="1081"/>
    <n v="93"/>
    <n v="3"/>
    <n v="279"/>
    <n v="1"/>
    <x v="2"/>
    <x v="20"/>
    <x v="1"/>
    <s v="violet"/>
    <n v="94"/>
    <n v="63"/>
    <n v="5922"/>
    <n v="58"/>
    <n v="55984"/>
    <d v="2021-09-11T00:00:00"/>
    <d v="2021-09-20T00:00:00"/>
    <s v="Aurie Margett"/>
    <s v="Agender"/>
    <n v="39"/>
    <s v="260 Lily PassSuite 549"/>
    <n v="2783"/>
    <s v="Amelieburgh"/>
    <x v="4"/>
    <s v="Australia"/>
    <x v="5"/>
    <x v="1"/>
  </r>
  <r>
    <n v="1466"/>
    <n v="298"/>
    <n v="555"/>
    <n v="98"/>
    <n v="2"/>
    <n v="196"/>
    <n v="1"/>
    <x v="1"/>
    <x v="33"/>
    <x v="3"/>
    <s v="violet"/>
    <n v="113"/>
    <n v="70"/>
    <n v="7910"/>
    <n v="58"/>
    <n v="55984"/>
    <d v="2021-09-11T00:00:00"/>
    <d v="2021-09-20T00:00:00"/>
    <s v="Aurie Margett"/>
    <s v="Agender"/>
    <n v="39"/>
    <s v="260 Lily PassSuite 549"/>
    <n v="2783"/>
    <s v="Amelieburgh"/>
    <x v="4"/>
    <s v="Australia"/>
    <x v="5"/>
    <x v="1"/>
  </r>
  <r>
    <n v="1467"/>
    <n v="299"/>
    <n v="153"/>
    <n v="91"/>
    <n v="2"/>
    <n v="182"/>
    <n v="1"/>
    <x v="0"/>
    <x v="8"/>
    <x v="0"/>
    <s v="yellow"/>
    <n v="116"/>
    <n v="72"/>
    <n v="8352"/>
    <n v="994"/>
    <n v="58159"/>
    <d v="2021-01-12T00:00:00"/>
    <d v="2021-02-03T00:00:00"/>
    <s v="Vanna Densham"/>
    <s v="Female"/>
    <n v="53"/>
    <s v="3128 Ivy CircleSuite 713"/>
    <n v="508"/>
    <s v="Hallshire"/>
    <x v="2"/>
    <s v="Australia"/>
    <x v="9"/>
    <x v="0"/>
  </r>
  <r>
    <n v="1468"/>
    <n v="299"/>
    <n v="143"/>
    <n v="91"/>
    <n v="3"/>
    <n v="273"/>
    <n v="1"/>
    <x v="0"/>
    <x v="8"/>
    <x v="0"/>
    <s v="red"/>
    <n v="116"/>
    <n v="80"/>
    <n v="9280"/>
    <n v="994"/>
    <n v="58159"/>
    <d v="2021-01-12T00:00:00"/>
    <d v="2021-02-03T00:00:00"/>
    <s v="Vanna Densham"/>
    <s v="Female"/>
    <n v="53"/>
    <s v="3128 Ivy CircleSuite 713"/>
    <n v="508"/>
    <s v="Hallshire"/>
    <x v="2"/>
    <s v="Australia"/>
    <x v="9"/>
    <x v="0"/>
  </r>
  <r>
    <n v="1469"/>
    <n v="299"/>
    <n v="694"/>
    <n v="113"/>
    <n v="3"/>
    <n v="339"/>
    <n v="1"/>
    <x v="1"/>
    <x v="4"/>
    <x v="4"/>
    <s v="indigo"/>
    <n v="119"/>
    <n v="78"/>
    <n v="9282"/>
    <n v="994"/>
    <n v="58159"/>
    <d v="2021-01-12T00:00:00"/>
    <d v="2021-02-03T00:00:00"/>
    <s v="Vanna Densham"/>
    <s v="Female"/>
    <n v="53"/>
    <s v="3128 Ivy CircleSuite 713"/>
    <n v="508"/>
    <s v="Hallshire"/>
    <x v="2"/>
    <s v="Australia"/>
    <x v="9"/>
    <x v="0"/>
  </r>
  <r>
    <n v="1470"/>
    <n v="299"/>
    <n v="199"/>
    <n v="98"/>
    <n v="1"/>
    <n v="98"/>
    <n v="1"/>
    <x v="0"/>
    <x v="18"/>
    <x v="4"/>
    <s v="blue"/>
    <n v="112"/>
    <n v="51"/>
    <n v="5712"/>
    <n v="994"/>
    <n v="58159"/>
    <d v="2021-01-12T00:00:00"/>
    <d v="2021-02-03T00:00:00"/>
    <s v="Vanna Densham"/>
    <s v="Female"/>
    <n v="53"/>
    <s v="3128 Ivy CircleSuite 713"/>
    <n v="508"/>
    <s v="Hallshire"/>
    <x v="2"/>
    <s v="Australia"/>
    <x v="9"/>
    <x v="0"/>
  </r>
  <r>
    <n v="1471"/>
    <n v="299"/>
    <n v="492"/>
    <n v="102"/>
    <n v="3"/>
    <n v="306"/>
    <n v="1"/>
    <x v="1"/>
    <x v="31"/>
    <x v="2"/>
    <s v="red"/>
    <n v="109"/>
    <n v="47"/>
    <n v="5123"/>
    <n v="994"/>
    <n v="58159"/>
    <d v="2021-01-12T00:00:00"/>
    <d v="2021-02-03T00:00:00"/>
    <s v="Vanna Densham"/>
    <s v="Female"/>
    <n v="53"/>
    <s v="3128 Ivy CircleSuite 713"/>
    <n v="508"/>
    <s v="Hallshire"/>
    <x v="2"/>
    <s v="Australia"/>
    <x v="9"/>
    <x v="0"/>
  </r>
  <r>
    <n v="1472"/>
    <n v="299"/>
    <n v="149"/>
    <n v="91"/>
    <n v="2"/>
    <n v="182"/>
    <n v="1"/>
    <x v="0"/>
    <x v="8"/>
    <x v="4"/>
    <s v="orange"/>
    <n v="116"/>
    <n v="59"/>
    <n v="6844"/>
    <n v="994"/>
    <n v="58159"/>
    <d v="2021-01-12T00:00:00"/>
    <d v="2021-02-03T00:00:00"/>
    <s v="Vanna Densham"/>
    <s v="Female"/>
    <n v="53"/>
    <s v="3128 Ivy CircleSuite 713"/>
    <n v="508"/>
    <s v="Hallshire"/>
    <x v="2"/>
    <s v="Australia"/>
    <x v="9"/>
    <x v="0"/>
  </r>
  <r>
    <n v="1473"/>
    <n v="299"/>
    <n v="1242"/>
    <n v="112"/>
    <n v="3"/>
    <n v="336"/>
    <n v="1"/>
    <x v="2"/>
    <x v="25"/>
    <x v="2"/>
    <s v="green"/>
    <n v="91"/>
    <n v="47"/>
    <n v="4277"/>
    <n v="994"/>
    <n v="58159"/>
    <d v="2021-01-12T00:00:00"/>
    <d v="2021-02-03T00:00:00"/>
    <s v="Vanna Densham"/>
    <s v="Female"/>
    <n v="53"/>
    <s v="3128 Ivy CircleSuite 713"/>
    <n v="508"/>
    <s v="Hallshire"/>
    <x v="2"/>
    <s v="Australia"/>
    <x v="9"/>
    <x v="0"/>
  </r>
  <r>
    <n v="1474"/>
    <n v="300"/>
    <n v="523"/>
    <n v="102"/>
    <n v="2"/>
    <n v="204"/>
    <n v="1"/>
    <x v="1"/>
    <x v="31"/>
    <x v="0"/>
    <s v="violet"/>
    <n v="109"/>
    <n v="72"/>
    <n v="7848"/>
    <n v="912"/>
    <n v="47255"/>
    <d v="2021-09-30T00:00:00"/>
    <d v="2021-10-25T00:00:00"/>
    <s v="Chancey Iacovozzo"/>
    <s v="Agender"/>
    <n v="60"/>
    <s v="501 Nader RidgeApt. 355"/>
    <n v="7229"/>
    <s v="West John"/>
    <x v="1"/>
    <s v="Australia"/>
    <x v="5"/>
    <x v="0"/>
  </r>
  <r>
    <n v="1475"/>
    <n v="301"/>
    <n v="1035"/>
    <n v="90"/>
    <n v="2"/>
    <n v="180"/>
    <n v="1"/>
    <x v="2"/>
    <x v="11"/>
    <x v="3"/>
    <s v="blue"/>
    <n v="95"/>
    <n v="54"/>
    <n v="5130"/>
    <n v="535"/>
    <n v="12986"/>
    <d v="2021-06-21T00:00:00"/>
    <d v="2021-06-25T00:00:00"/>
    <s v="Kerry Luto"/>
    <s v="Polygender"/>
    <n v="56"/>
    <s v="0872 Gemma ParadeApt. 070"/>
    <n v="6593"/>
    <s v="Conroychester"/>
    <x v="0"/>
    <s v="Australia"/>
    <x v="7"/>
    <x v="1"/>
  </r>
  <r>
    <n v="1476"/>
    <n v="301"/>
    <n v="814"/>
    <n v="117"/>
    <n v="3"/>
    <n v="351"/>
    <n v="1"/>
    <x v="1"/>
    <x v="13"/>
    <x v="4"/>
    <s v="orange"/>
    <n v="95"/>
    <n v="60"/>
    <n v="5700"/>
    <n v="535"/>
    <n v="12986"/>
    <d v="2021-06-21T00:00:00"/>
    <d v="2021-06-25T00:00:00"/>
    <s v="Kerry Luto"/>
    <s v="Polygender"/>
    <n v="56"/>
    <s v="0872 Gemma ParadeApt. 070"/>
    <n v="6593"/>
    <s v="Conroychester"/>
    <x v="0"/>
    <s v="Australia"/>
    <x v="7"/>
    <x v="1"/>
  </r>
  <r>
    <n v="1477"/>
    <n v="301"/>
    <n v="141"/>
    <n v="91"/>
    <n v="3"/>
    <n v="273"/>
    <n v="1"/>
    <x v="0"/>
    <x v="8"/>
    <x v="1"/>
    <s v="red"/>
    <n v="116"/>
    <n v="67"/>
    <n v="7772"/>
    <n v="535"/>
    <n v="12986"/>
    <d v="2021-06-21T00:00:00"/>
    <d v="2021-06-25T00:00:00"/>
    <s v="Kerry Luto"/>
    <s v="Polygender"/>
    <n v="56"/>
    <s v="0872 Gemma ParadeApt. 070"/>
    <n v="6593"/>
    <s v="Conroychester"/>
    <x v="0"/>
    <s v="Australia"/>
    <x v="7"/>
    <x v="1"/>
  </r>
  <r>
    <n v="1478"/>
    <n v="301"/>
    <n v="266"/>
    <n v="95"/>
    <n v="3"/>
    <n v="285"/>
    <n v="1"/>
    <x v="0"/>
    <x v="17"/>
    <x v="1"/>
    <s v="blue"/>
    <n v="117"/>
    <n v="76"/>
    <n v="8892"/>
    <n v="535"/>
    <n v="12986"/>
    <d v="2021-06-21T00:00:00"/>
    <d v="2021-06-25T00:00:00"/>
    <s v="Kerry Luto"/>
    <s v="Polygender"/>
    <n v="56"/>
    <s v="0872 Gemma ParadeApt. 070"/>
    <n v="6593"/>
    <s v="Conroychester"/>
    <x v="0"/>
    <s v="Australia"/>
    <x v="7"/>
    <x v="1"/>
  </r>
  <r>
    <n v="1479"/>
    <n v="301"/>
    <n v="947"/>
    <n v="97"/>
    <n v="2"/>
    <n v="194"/>
    <n v="1"/>
    <x v="2"/>
    <x v="27"/>
    <x v="2"/>
    <s v="red"/>
    <n v="119"/>
    <n v="67"/>
    <n v="7973"/>
    <n v="535"/>
    <n v="12986"/>
    <d v="2021-06-21T00:00:00"/>
    <d v="2021-06-25T00:00:00"/>
    <s v="Kerry Luto"/>
    <s v="Polygender"/>
    <n v="56"/>
    <s v="0872 Gemma ParadeApt. 070"/>
    <n v="6593"/>
    <s v="Conroychester"/>
    <x v="0"/>
    <s v="Australia"/>
    <x v="7"/>
    <x v="1"/>
  </r>
  <r>
    <n v="1480"/>
    <n v="301"/>
    <n v="1094"/>
    <n v="115"/>
    <n v="2"/>
    <n v="230"/>
    <n v="1"/>
    <x v="2"/>
    <x v="6"/>
    <x v="4"/>
    <s v="orange"/>
    <n v="99"/>
    <n v="61"/>
    <n v="6039"/>
    <n v="535"/>
    <n v="12986"/>
    <d v="2021-06-21T00:00:00"/>
    <d v="2021-06-25T00:00:00"/>
    <s v="Kerry Luto"/>
    <s v="Polygender"/>
    <n v="56"/>
    <s v="0872 Gemma ParadeApt. 070"/>
    <n v="6593"/>
    <s v="Conroychester"/>
    <x v="0"/>
    <s v="Australia"/>
    <x v="7"/>
    <x v="1"/>
  </r>
  <r>
    <n v="1481"/>
    <n v="302"/>
    <n v="1052"/>
    <n v="93"/>
    <n v="1"/>
    <n v="93"/>
    <n v="1"/>
    <x v="2"/>
    <x v="20"/>
    <x v="2"/>
    <s v="red"/>
    <n v="94"/>
    <n v="43"/>
    <n v="4042"/>
    <n v="156"/>
    <n v="32298"/>
    <d v="2021-06-19T00:00:00"/>
    <d v="2021-07-07T00:00:00"/>
    <s v="Cosmo Leys"/>
    <s v="Female"/>
    <n v="24"/>
    <s v="012 Eli RidgeSuite 727"/>
    <n v="7891"/>
    <s v="Kaiberg"/>
    <x v="2"/>
    <s v="Australia"/>
    <x v="7"/>
    <x v="2"/>
  </r>
  <r>
    <n v="1482"/>
    <n v="302"/>
    <n v="528"/>
    <n v="98"/>
    <n v="2"/>
    <n v="196"/>
    <n v="1"/>
    <x v="1"/>
    <x v="33"/>
    <x v="0"/>
    <s v="red"/>
    <n v="113"/>
    <n v="76"/>
    <n v="8588"/>
    <n v="156"/>
    <n v="32298"/>
    <d v="2021-06-19T00:00:00"/>
    <d v="2021-07-07T00:00:00"/>
    <s v="Cosmo Leys"/>
    <s v="Female"/>
    <n v="24"/>
    <s v="012 Eli RidgeSuite 727"/>
    <n v="7891"/>
    <s v="Kaiberg"/>
    <x v="2"/>
    <s v="Australia"/>
    <x v="7"/>
    <x v="2"/>
  </r>
  <r>
    <n v="1483"/>
    <n v="302"/>
    <n v="926"/>
    <n v="96"/>
    <n v="1"/>
    <n v="96"/>
    <n v="1"/>
    <x v="2"/>
    <x v="5"/>
    <x v="1"/>
    <s v="green"/>
    <n v="104"/>
    <n v="73"/>
    <n v="7592"/>
    <n v="156"/>
    <n v="32298"/>
    <d v="2021-06-19T00:00:00"/>
    <d v="2021-07-07T00:00:00"/>
    <s v="Cosmo Leys"/>
    <s v="Female"/>
    <n v="24"/>
    <s v="012 Eli RidgeSuite 727"/>
    <n v="7891"/>
    <s v="Kaiberg"/>
    <x v="2"/>
    <s v="Australia"/>
    <x v="7"/>
    <x v="2"/>
  </r>
  <r>
    <n v="1484"/>
    <n v="303"/>
    <n v="595"/>
    <n v="112"/>
    <n v="2"/>
    <n v="224"/>
    <n v="1"/>
    <x v="1"/>
    <x v="30"/>
    <x v="3"/>
    <s v="red"/>
    <n v="118"/>
    <n v="51"/>
    <n v="6018"/>
    <n v="758"/>
    <n v="58670"/>
    <d v="2021-09-02T00:00:00"/>
    <d v="2021-09-11T00:00:00"/>
    <s v="Mallissa Lawdham"/>
    <s v="Genderfluid"/>
    <n v="44"/>
    <s v="96 Bode RidgeApt. 090"/>
    <n v="697"/>
    <s v="East Madison"/>
    <x v="4"/>
    <s v="Australia"/>
    <x v="5"/>
    <x v="1"/>
  </r>
  <r>
    <n v="1485"/>
    <n v="303"/>
    <n v="589"/>
    <n v="100"/>
    <n v="1"/>
    <n v="100"/>
    <n v="1"/>
    <x v="1"/>
    <x v="29"/>
    <x v="4"/>
    <s v="indigo"/>
    <n v="90"/>
    <n v="50"/>
    <n v="4500"/>
    <n v="758"/>
    <n v="58670"/>
    <d v="2021-09-02T00:00:00"/>
    <d v="2021-09-11T00:00:00"/>
    <s v="Mallissa Lawdham"/>
    <s v="Genderfluid"/>
    <n v="44"/>
    <s v="96 Bode RidgeApt. 090"/>
    <n v="697"/>
    <s v="East Madison"/>
    <x v="4"/>
    <s v="Australia"/>
    <x v="5"/>
    <x v="1"/>
  </r>
  <r>
    <n v="1486"/>
    <n v="303"/>
    <n v="3"/>
    <n v="96"/>
    <n v="2"/>
    <n v="192"/>
    <n v="1"/>
    <x v="0"/>
    <x v="2"/>
    <x v="0"/>
    <s v="red"/>
    <n v="114"/>
    <n v="69"/>
    <n v="7866"/>
    <n v="758"/>
    <n v="58670"/>
    <d v="2021-09-02T00:00:00"/>
    <d v="2021-09-11T00:00:00"/>
    <s v="Mallissa Lawdham"/>
    <s v="Genderfluid"/>
    <n v="44"/>
    <s v="96 Bode RidgeApt. 090"/>
    <n v="697"/>
    <s v="East Madison"/>
    <x v="4"/>
    <s v="Australia"/>
    <x v="5"/>
    <x v="1"/>
  </r>
  <r>
    <n v="1487"/>
    <n v="303"/>
    <n v="399"/>
    <n v="119"/>
    <n v="3"/>
    <n v="357"/>
    <n v="1"/>
    <x v="0"/>
    <x v="32"/>
    <x v="4"/>
    <s v="yellow"/>
    <n v="113"/>
    <n v="78"/>
    <n v="8814"/>
    <n v="758"/>
    <n v="58670"/>
    <d v="2021-09-02T00:00:00"/>
    <d v="2021-09-11T00:00:00"/>
    <s v="Mallissa Lawdham"/>
    <s v="Genderfluid"/>
    <n v="44"/>
    <s v="96 Bode RidgeApt. 090"/>
    <n v="697"/>
    <s v="East Madison"/>
    <x v="4"/>
    <s v="Australia"/>
    <x v="5"/>
    <x v="1"/>
  </r>
  <r>
    <n v="1488"/>
    <n v="304"/>
    <n v="155"/>
    <n v="91"/>
    <n v="3"/>
    <n v="273"/>
    <n v="1"/>
    <x v="0"/>
    <x v="8"/>
    <x v="3"/>
    <s v="green"/>
    <n v="116"/>
    <n v="49"/>
    <n v="5684"/>
    <n v="537"/>
    <n v="27293"/>
    <d v="2021-04-10T00:00:00"/>
    <d v="2021-05-03T00:00:00"/>
    <s v="Beverly Burbridge"/>
    <s v="Non-binary"/>
    <n v="45"/>
    <s v="155 Hayes AvenueApt. 699"/>
    <n v="7342"/>
    <s v="Krisland"/>
    <x v="2"/>
    <s v="Australia"/>
    <x v="6"/>
    <x v="0"/>
  </r>
  <r>
    <n v="1489"/>
    <n v="304"/>
    <n v="605"/>
    <n v="112"/>
    <n v="3"/>
    <n v="336"/>
    <n v="1"/>
    <x v="1"/>
    <x v="30"/>
    <x v="3"/>
    <s v="yellow"/>
    <n v="118"/>
    <n v="46"/>
    <n v="5428"/>
    <n v="537"/>
    <n v="27293"/>
    <d v="2021-04-10T00:00:00"/>
    <d v="2021-05-03T00:00:00"/>
    <s v="Beverly Burbridge"/>
    <s v="Non-binary"/>
    <n v="45"/>
    <s v="155 Hayes AvenueApt. 699"/>
    <n v="7342"/>
    <s v="Krisland"/>
    <x v="2"/>
    <s v="Australia"/>
    <x v="6"/>
    <x v="0"/>
  </r>
  <r>
    <n v="1490"/>
    <n v="304"/>
    <n v="104"/>
    <n v="118"/>
    <n v="3"/>
    <n v="354"/>
    <n v="1"/>
    <x v="0"/>
    <x v="24"/>
    <x v="4"/>
    <s v="violet"/>
    <n v="96"/>
    <n v="43"/>
    <n v="4128"/>
    <n v="537"/>
    <n v="27293"/>
    <d v="2021-04-10T00:00:00"/>
    <d v="2021-05-03T00:00:00"/>
    <s v="Beverly Burbridge"/>
    <s v="Non-binary"/>
    <n v="45"/>
    <s v="155 Hayes AvenueApt. 699"/>
    <n v="7342"/>
    <s v="Krisland"/>
    <x v="2"/>
    <s v="Australia"/>
    <x v="6"/>
    <x v="0"/>
  </r>
  <r>
    <n v="1491"/>
    <n v="304"/>
    <n v="850"/>
    <n v="113"/>
    <n v="3"/>
    <n v="339"/>
    <n v="1"/>
    <x v="2"/>
    <x v="16"/>
    <x v="3"/>
    <s v="yellow"/>
    <n v="100"/>
    <n v="41"/>
    <n v="4100"/>
    <n v="537"/>
    <n v="27293"/>
    <d v="2021-04-10T00:00:00"/>
    <d v="2021-05-03T00:00:00"/>
    <s v="Beverly Burbridge"/>
    <s v="Non-binary"/>
    <n v="45"/>
    <s v="155 Hayes AvenueApt. 699"/>
    <n v="7342"/>
    <s v="Krisland"/>
    <x v="2"/>
    <s v="Australia"/>
    <x v="6"/>
    <x v="0"/>
  </r>
  <r>
    <n v="1492"/>
    <n v="304"/>
    <n v="98"/>
    <n v="118"/>
    <n v="2"/>
    <n v="236"/>
    <n v="1"/>
    <x v="0"/>
    <x v="24"/>
    <x v="0"/>
    <s v="indigo"/>
    <n v="96"/>
    <n v="62"/>
    <n v="5952"/>
    <n v="537"/>
    <n v="27293"/>
    <d v="2021-04-10T00:00:00"/>
    <d v="2021-05-03T00:00:00"/>
    <s v="Beverly Burbridge"/>
    <s v="Non-binary"/>
    <n v="45"/>
    <s v="155 Hayes AvenueApt. 699"/>
    <n v="7342"/>
    <s v="Krisland"/>
    <x v="2"/>
    <s v="Australia"/>
    <x v="6"/>
    <x v="0"/>
  </r>
  <r>
    <n v="1493"/>
    <n v="305"/>
    <n v="706"/>
    <n v="119"/>
    <n v="3"/>
    <n v="357"/>
    <n v="1"/>
    <x v="1"/>
    <x v="19"/>
    <x v="1"/>
    <s v="orange"/>
    <n v="112"/>
    <n v="41"/>
    <n v="4592"/>
    <n v="234"/>
    <n v="13377"/>
    <d v="2021-07-09T00:00:00"/>
    <d v="2021-07-26T00:00:00"/>
    <s v="Duncan Walliker"/>
    <s v="Genderfluid"/>
    <n v="37"/>
    <s v="861 Thomas LoopApt. 385"/>
    <n v="7368"/>
    <s v="West Zoe"/>
    <x v="6"/>
    <s v="Australia"/>
    <x v="8"/>
    <x v="2"/>
  </r>
  <r>
    <n v="1494"/>
    <n v="305"/>
    <n v="504"/>
    <n v="102"/>
    <n v="1"/>
    <n v="102"/>
    <n v="1"/>
    <x v="1"/>
    <x v="31"/>
    <x v="4"/>
    <s v="yellow"/>
    <n v="109"/>
    <n v="58"/>
    <n v="6322"/>
    <n v="234"/>
    <n v="13377"/>
    <d v="2021-07-09T00:00:00"/>
    <d v="2021-07-26T00:00:00"/>
    <s v="Duncan Walliker"/>
    <s v="Genderfluid"/>
    <n v="37"/>
    <s v="861 Thomas LoopApt. 385"/>
    <n v="7368"/>
    <s v="West Zoe"/>
    <x v="6"/>
    <s v="Australia"/>
    <x v="8"/>
    <x v="2"/>
  </r>
  <r>
    <n v="1495"/>
    <n v="305"/>
    <n v="188"/>
    <n v="98"/>
    <n v="2"/>
    <n v="196"/>
    <n v="1"/>
    <x v="0"/>
    <x v="18"/>
    <x v="0"/>
    <s v="yellow"/>
    <n v="112"/>
    <n v="71"/>
    <n v="7952"/>
    <n v="234"/>
    <n v="13377"/>
    <d v="2021-07-09T00:00:00"/>
    <d v="2021-07-26T00:00:00"/>
    <s v="Duncan Walliker"/>
    <s v="Genderfluid"/>
    <n v="37"/>
    <s v="861 Thomas LoopApt. 385"/>
    <n v="7368"/>
    <s v="West Zoe"/>
    <x v="6"/>
    <s v="Australia"/>
    <x v="8"/>
    <x v="2"/>
  </r>
  <r>
    <n v="1496"/>
    <n v="305"/>
    <n v="308"/>
    <n v="105"/>
    <n v="2"/>
    <n v="210"/>
    <n v="1"/>
    <x v="0"/>
    <x v="26"/>
    <x v="0"/>
    <s v="indigo"/>
    <n v="93"/>
    <n v="65"/>
    <n v="6045"/>
    <n v="234"/>
    <n v="13377"/>
    <d v="2021-07-09T00:00:00"/>
    <d v="2021-07-26T00:00:00"/>
    <s v="Duncan Walliker"/>
    <s v="Genderfluid"/>
    <n v="37"/>
    <s v="861 Thomas LoopApt. 385"/>
    <n v="7368"/>
    <s v="West Zoe"/>
    <x v="6"/>
    <s v="Australia"/>
    <x v="8"/>
    <x v="2"/>
  </r>
  <r>
    <n v="1497"/>
    <n v="306"/>
    <n v="768"/>
    <n v="109"/>
    <n v="3"/>
    <n v="327"/>
    <n v="1"/>
    <x v="1"/>
    <x v="12"/>
    <x v="0"/>
    <s v="violet"/>
    <n v="102"/>
    <n v="65"/>
    <n v="6630"/>
    <n v="747"/>
    <n v="51492"/>
    <d v="2021-10-16T00:00:00"/>
    <d v="2021-10-19T00:00:00"/>
    <s v="Cristen Hagley"/>
    <s v="Bigender"/>
    <n v="25"/>
    <s v="9018 Paige WayApt. 282"/>
    <n v="4037"/>
    <s v="Lake Gabriella"/>
    <x v="6"/>
    <s v="Australia"/>
    <x v="2"/>
    <x v="1"/>
  </r>
  <r>
    <n v="1498"/>
    <n v="307"/>
    <n v="349"/>
    <n v="109"/>
    <n v="1"/>
    <n v="109"/>
    <n v="1"/>
    <x v="0"/>
    <x v="21"/>
    <x v="4"/>
    <s v="violet"/>
    <n v="108"/>
    <n v="71"/>
    <n v="7668"/>
    <n v="679"/>
    <n v="17726"/>
    <d v="2021-10-11T00:00:00"/>
    <d v="2021-10-28T00:00:00"/>
    <s v="Osgood Percifer"/>
    <s v="Genderqueer"/>
    <n v="76"/>
    <s v="7219 Charlotte SummitSuite 507"/>
    <n v="1971"/>
    <s v="Cameronton"/>
    <x v="2"/>
    <s v="Australia"/>
    <x v="2"/>
    <x v="2"/>
  </r>
  <r>
    <n v="1499"/>
    <n v="307"/>
    <n v="886"/>
    <n v="94"/>
    <n v="3"/>
    <n v="282"/>
    <n v="1"/>
    <x v="2"/>
    <x v="23"/>
    <x v="1"/>
    <s v="yellow"/>
    <n v="113"/>
    <n v="68"/>
    <n v="7684"/>
    <n v="679"/>
    <n v="17726"/>
    <d v="2021-10-11T00:00:00"/>
    <d v="2021-10-28T00:00:00"/>
    <s v="Osgood Percifer"/>
    <s v="Genderqueer"/>
    <n v="76"/>
    <s v="7219 Charlotte SummitSuite 507"/>
    <n v="1971"/>
    <s v="Cameronton"/>
    <x v="2"/>
    <s v="Australia"/>
    <x v="2"/>
    <x v="2"/>
  </r>
  <r>
    <n v="1500"/>
    <n v="307"/>
    <n v="1070"/>
    <n v="93"/>
    <n v="2"/>
    <n v="186"/>
    <n v="1"/>
    <x v="2"/>
    <x v="20"/>
    <x v="3"/>
    <s v="blue"/>
    <n v="94"/>
    <n v="67"/>
    <n v="6298"/>
    <n v="679"/>
    <n v="17726"/>
    <d v="2021-10-11T00:00:00"/>
    <d v="2021-10-28T00:00:00"/>
    <s v="Osgood Percifer"/>
    <s v="Genderqueer"/>
    <n v="76"/>
    <s v="7219 Charlotte SummitSuite 507"/>
    <n v="1971"/>
    <s v="Cameronton"/>
    <x v="2"/>
    <s v="Australia"/>
    <x v="2"/>
    <x v="2"/>
  </r>
  <r>
    <n v="1501"/>
    <n v="307"/>
    <n v="1177"/>
    <n v="99"/>
    <n v="3"/>
    <n v="297"/>
    <n v="1"/>
    <x v="2"/>
    <x v="9"/>
    <x v="2"/>
    <s v="blue"/>
    <n v="98"/>
    <n v="52"/>
    <n v="5096"/>
    <n v="679"/>
    <n v="17726"/>
    <d v="2021-10-11T00:00:00"/>
    <d v="2021-10-28T00:00:00"/>
    <s v="Osgood Percifer"/>
    <s v="Genderqueer"/>
    <n v="76"/>
    <s v="7219 Charlotte SummitSuite 507"/>
    <n v="1971"/>
    <s v="Cameronton"/>
    <x v="2"/>
    <s v="Australia"/>
    <x v="2"/>
    <x v="2"/>
  </r>
  <r>
    <n v="1502"/>
    <n v="308"/>
    <n v="598"/>
    <n v="112"/>
    <n v="1"/>
    <n v="112"/>
    <n v="1"/>
    <x v="1"/>
    <x v="30"/>
    <x v="0"/>
    <s v="red"/>
    <n v="118"/>
    <n v="41"/>
    <n v="4838"/>
    <n v="549"/>
    <n v="18834"/>
    <d v="2021-02-13T00:00:00"/>
    <d v="2021-03-08T00:00:00"/>
    <s v="Barclay Beswick"/>
    <s v="Male"/>
    <n v="50"/>
    <s v="667 Feil RidgeSuite 935"/>
    <n v="1919"/>
    <s v="Gleasonburgh"/>
    <x v="5"/>
    <s v="Australia"/>
    <x v="1"/>
    <x v="0"/>
  </r>
  <r>
    <n v="1503"/>
    <n v="308"/>
    <n v="678"/>
    <n v="113"/>
    <n v="3"/>
    <n v="339"/>
    <n v="1"/>
    <x v="1"/>
    <x v="4"/>
    <x v="0"/>
    <s v="yellow"/>
    <n v="119"/>
    <n v="72"/>
    <n v="8568"/>
    <n v="549"/>
    <n v="18834"/>
    <d v="2021-02-13T00:00:00"/>
    <d v="2021-03-08T00:00:00"/>
    <s v="Barclay Beswick"/>
    <s v="Male"/>
    <n v="50"/>
    <s v="667 Feil RidgeSuite 935"/>
    <n v="1919"/>
    <s v="Gleasonburgh"/>
    <x v="5"/>
    <s v="Australia"/>
    <x v="1"/>
    <x v="0"/>
  </r>
  <r>
    <n v="1504"/>
    <n v="308"/>
    <n v="944"/>
    <n v="96"/>
    <n v="3"/>
    <n v="288"/>
    <n v="1"/>
    <x v="2"/>
    <x v="5"/>
    <x v="4"/>
    <s v="violet"/>
    <n v="104"/>
    <n v="80"/>
    <n v="8320"/>
    <n v="549"/>
    <n v="18834"/>
    <d v="2021-02-13T00:00:00"/>
    <d v="2021-03-08T00:00:00"/>
    <s v="Barclay Beswick"/>
    <s v="Male"/>
    <n v="50"/>
    <s v="667 Feil RidgeSuite 935"/>
    <n v="1919"/>
    <s v="Gleasonburgh"/>
    <x v="5"/>
    <s v="Australia"/>
    <x v="1"/>
    <x v="0"/>
  </r>
  <r>
    <n v="1505"/>
    <n v="309"/>
    <n v="406"/>
    <n v="119"/>
    <n v="1"/>
    <n v="119"/>
    <n v="1"/>
    <x v="0"/>
    <x v="32"/>
    <x v="1"/>
    <s v="blue"/>
    <n v="113"/>
    <n v="75"/>
    <n v="8475"/>
    <n v="390"/>
    <n v="26229"/>
    <d v="2021-01-07T00:00:00"/>
    <d v="2021-01-25T00:00:00"/>
    <s v="Bee Mazonowicz"/>
    <s v="Bigender"/>
    <n v="36"/>
    <s v="806 O'connell CrestApt. 665"/>
    <n v="7155"/>
    <s v="South Eveshire"/>
    <x v="2"/>
    <s v="Australia"/>
    <x v="9"/>
    <x v="2"/>
  </r>
  <r>
    <n v="1506"/>
    <n v="309"/>
    <n v="350"/>
    <n v="94"/>
    <n v="2"/>
    <n v="188"/>
    <n v="1"/>
    <x v="0"/>
    <x v="28"/>
    <x v="3"/>
    <s v="red"/>
    <n v="92"/>
    <n v="62"/>
    <n v="5704"/>
    <n v="390"/>
    <n v="26229"/>
    <d v="2021-01-07T00:00:00"/>
    <d v="2021-01-25T00:00:00"/>
    <s v="Bee Mazonowicz"/>
    <s v="Bigender"/>
    <n v="36"/>
    <s v="806 O'connell CrestApt. 665"/>
    <n v="7155"/>
    <s v="South Eveshire"/>
    <x v="2"/>
    <s v="Australia"/>
    <x v="9"/>
    <x v="2"/>
  </r>
  <r>
    <n v="1507"/>
    <n v="310"/>
    <n v="640"/>
    <n v="93"/>
    <n v="2"/>
    <n v="186"/>
    <n v="1"/>
    <x v="1"/>
    <x v="14"/>
    <x v="3"/>
    <s v="yellow"/>
    <n v="115"/>
    <n v="52"/>
    <n v="5980"/>
    <n v="348"/>
    <n v="18372"/>
    <d v="2021-04-25T00:00:00"/>
    <d v="2021-05-15T00:00:00"/>
    <s v="Thorny Nornable"/>
    <s v="Genderqueer"/>
    <n v="76"/>
    <s v="4070 Nathan CircuitSuite 296"/>
    <n v="1840"/>
    <s v="Rubyfort"/>
    <x v="1"/>
    <s v="Australia"/>
    <x v="6"/>
    <x v="2"/>
  </r>
  <r>
    <n v="1508"/>
    <n v="310"/>
    <n v="1036"/>
    <n v="90"/>
    <n v="2"/>
    <n v="180"/>
    <n v="1"/>
    <x v="2"/>
    <x v="11"/>
    <x v="1"/>
    <s v="blue"/>
    <n v="95"/>
    <n v="57"/>
    <n v="5415"/>
    <n v="348"/>
    <n v="18372"/>
    <d v="2021-04-25T00:00:00"/>
    <d v="2021-05-15T00:00:00"/>
    <s v="Thorny Nornable"/>
    <s v="Genderqueer"/>
    <n v="76"/>
    <s v="4070 Nathan CircuitSuite 296"/>
    <n v="1840"/>
    <s v="Rubyfort"/>
    <x v="1"/>
    <s v="Australia"/>
    <x v="6"/>
    <x v="2"/>
  </r>
  <r>
    <n v="1509"/>
    <n v="310"/>
    <n v="78"/>
    <n v="118"/>
    <n v="1"/>
    <n v="118"/>
    <n v="1"/>
    <x v="0"/>
    <x v="24"/>
    <x v="0"/>
    <s v="orange"/>
    <n v="96"/>
    <n v="59"/>
    <n v="5664"/>
    <n v="348"/>
    <n v="18372"/>
    <d v="2021-04-25T00:00:00"/>
    <d v="2021-05-15T00:00:00"/>
    <s v="Thorny Nornable"/>
    <s v="Genderqueer"/>
    <n v="76"/>
    <s v="4070 Nathan CircuitSuite 296"/>
    <n v="1840"/>
    <s v="Rubyfort"/>
    <x v="1"/>
    <s v="Australia"/>
    <x v="6"/>
    <x v="2"/>
  </r>
  <r>
    <n v="1510"/>
    <n v="310"/>
    <n v="1105"/>
    <n v="115"/>
    <n v="3"/>
    <n v="345"/>
    <n v="1"/>
    <x v="2"/>
    <x v="6"/>
    <x v="3"/>
    <s v="blue"/>
    <n v="99"/>
    <n v="47"/>
    <n v="4653"/>
    <n v="348"/>
    <n v="18372"/>
    <d v="2021-04-25T00:00:00"/>
    <d v="2021-05-15T00:00:00"/>
    <s v="Thorny Nornable"/>
    <s v="Genderqueer"/>
    <n v="76"/>
    <s v="4070 Nathan CircuitSuite 296"/>
    <n v="1840"/>
    <s v="Rubyfort"/>
    <x v="1"/>
    <s v="Australia"/>
    <x v="6"/>
    <x v="2"/>
  </r>
  <r>
    <n v="1511"/>
    <n v="310"/>
    <n v="870"/>
    <n v="113"/>
    <n v="2"/>
    <n v="226"/>
    <n v="1"/>
    <x v="2"/>
    <x v="16"/>
    <x v="3"/>
    <s v="violet"/>
    <n v="100"/>
    <n v="72"/>
    <n v="7200"/>
    <n v="348"/>
    <n v="18372"/>
    <d v="2021-04-25T00:00:00"/>
    <d v="2021-05-15T00:00:00"/>
    <s v="Thorny Nornable"/>
    <s v="Genderqueer"/>
    <n v="76"/>
    <s v="4070 Nathan CircuitSuite 296"/>
    <n v="1840"/>
    <s v="Rubyfort"/>
    <x v="1"/>
    <s v="Australia"/>
    <x v="6"/>
    <x v="2"/>
  </r>
  <r>
    <n v="1512"/>
    <n v="311"/>
    <n v="317"/>
    <n v="109"/>
    <n v="2"/>
    <n v="218"/>
    <n v="1"/>
    <x v="0"/>
    <x v="21"/>
    <x v="2"/>
    <s v="red"/>
    <n v="108"/>
    <n v="60"/>
    <n v="6480"/>
    <n v="807"/>
    <n v="21226"/>
    <d v="2021-03-07T00:00:00"/>
    <d v="2021-03-25T00:00:00"/>
    <s v="Dena Banbrick"/>
    <s v="Polygender"/>
    <n v="26"/>
    <s v="80 Adam HillSuite 633"/>
    <n v="953"/>
    <s v="Tylershire"/>
    <x v="3"/>
    <s v="Australia"/>
    <x v="4"/>
    <x v="2"/>
  </r>
  <r>
    <n v="1513"/>
    <n v="311"/>
    <n v="39"/>
    <n v="104"/>
    <n v="3"/>
    <n v="312"/>
    <n v="1"/>
    <x v="0"/>
    <x v="10"/>
    <x v="4"/>
    <s v="red"/>
    <n v="119"/>
    <n v="47"/>
    <n v="5593"/>
    <n v="807"/>
    <n v="21226"/>
    <d v="2021-03-07T00:00:00"/>
    <d v="2021-03-25T00:00:00"/>
    <s v="Dena Banbrick"/>
    <s v="Polygender"/>
    <n v="26"/>
    <s v="80 Adam HillSuite 633"/>
    <n v="953"/>
    <s v="Tylershire"/>
    <x v="3"/>
    <s v="Australia"/>
    <x v="4"/>
    <x v="2"/>
  </r>
  <r>
    <n v="1514"/>
    <n v="311"/>
    <n v="399"/>
    <n v="119"/>
    <n v="1"/>
    <n v="119"/>
    <n v="1"/>
    <x v="0"/>
    <x v="32"/>
    <x v="4"/>
    <s v="yellow"/>
    <n v="113"/>
    <n v="78"/>
    <n v="8814"/>
    <n v="807"/>
    <n v="21226"/>
    <d v="2021-03-07T00:00:00"/>
    <d v="2021-03-25T00:00:00"/>
    <s v="Dena Banbrick"/>
    <s v="Polygender"/>
    <n v="26"/>
    <s v="80 Adam HillSuite 633"/>
    <n v="953"/>
    <s v="Tylershire"/>
    <x v="3"/>
    <s v="Australia"/>
    <x v="4"/>
    <x v="2"/>
  </r>
  <r>
    <n v="1515"/>
    <n v="311"/>
    <n v="1191"/>
    <n v="105"/>
    <n v="1"/>
    <n v="105"/>
    <n v="1"/>
    <x v="2"/>
    <x v="7"/>
    <x v="1"/>
    <s v="red"/>
    <n v="90"/>
    <n v="78"/>
    <n v="7020"/>
    <n v="807"/>
    <n v="21226"/>
    <d v="2021-03-07T00:00:00"/>
    <d v="2021-03-25T00:00:00"/>
    <s v="Dena Banbrick"/>
    <s v="Polygender"/>
    <n v="26"/>
    <s v="80 Adam HillSuite 633"/>
    <n v="953"/>
    <s v="Tylershire"/>
    <x v="3"/>
    <s v="Australia"/>
    <x v="4"/>
    <x v="2"/>
  </r>
  <r>
    <n v="1516"/>
    <n v="312"/>
    <n v="285"/>
    <n v="105"/>
    <n v="2"/>
    <n v="210"/>
    <n v="1"/>
    <x v="0"/>
    <x v="26"/>
    <x v="3"/>
    <s v="orange"/>
    <n v="93"/>
    <n v="62"/>
    <n v="5766"/>
    <n v="683"/>
    <n v="38591"/>
    <d v="2021-07-06T00:00:00"/>
    <d v="2021-07-31T00:00:00"/>
    <s v="Esteban Hensmans"/>
    <s v="Genderfluid"/>
    <n v="45"/>
    <s v="098 Clarke ParkwayApt. 312"/>
    <n v="3661"/>
    <s v="West Finnberg"/>
    <x v="7"/>
    <s v="Australia"/>
    <x v="8"/>
    <x v="0"/>
  </r>
  <r>
    <n v="1517"/>
    <n v="312"/>
    <n v="31"/>
    <n v="96"/>
    <n v="2"/>
    <n v="192"/>
    <n v="1"/>
    <x v="0"/>
    <x v="2"/>
    <x v="1"/>
    <s v="violet"/>
    <n v="114"/>
    <n v="41"/>
    <n v="4674"/>
    <n v="683"/>
    <n v="38591"/>
    <d v="2021-07-06T00:00:00"/>
    <d v="2021-07-31T00:00:00"/>
    <s v="Esteban Hensmans"/>
    <s v="Genderfluid"/>
    <n v="45"/>
    <s v="098 Clarke ParkwayApt. 312"/>
    <n v="3661"/>
    <s v="West Finnberg"/>
    <x v="7"/>
    <s v="Australia"/>
    <x v="8"/>
    <x v="0"/>
  </r>
  <r>
    <n v="1518"/>
    <n v="312"/>
    <n v="899"/>
    <n v="94"/>
    <n v="3"/>
    <n v="282"/>
    <n v="1"/>
    <x v="2"/>
    <x v="23"/>
    <x v="4"/>
    <s v="blue"/>
    <n v="113"/>
    <n v="65"/>
    <n v="7345"/>
    <n v="683"/>
    <n v="38591"/>
    <d v="2021-07-06T00:00:00"/>
    <d v="2021-07-31T00:00:00"/>
    <s v="Esteban Hensmans"/>
    <s v="Genderfluid"/>
    <n v="45"/>
    <s v="098 Clarke ParkwayApt. 312"/>
    <n v="3661"/>
    <s v="West Finnberg"/>
    <x v="7"/>
    <s v="Australia"/>
    <x v="8"/>
    <x v="0"/>
  </r>
  <r>
    <n v="1519"/>
    <n v="312"/>
    <n v="713"/>
    <n v="119"/>
    <n v="1"/>
    <n v="119"/>
    <n v="1"/>
    <x v="1"/>
    <x v="19"/>
    <x v="0"/>
    <s v="yellow"/>
    <n v="112"/>
    <n v="77"/>
    <n v="8624"/>
    <n v="683"/>
    <n v="38591"/>
    <d v="2021-07-06T00:00:00"/>
    <d v="2021-07-31T00:00:00"/>
    <s v="Esteban Hensmans"/>
    <s v="Genderfluid"/>
    <n v="45"/>
    <s v="098 Clarke ParkwayApt. 312"/>
    <n v="3661"/>
    <s v="West Finnberg"/>
    <x v="7"/>
    <s v="Australia"/>
    <x v="8"/>
    <x v="0"/>
  </r>
  <r>
    <n v="1520"/>
    <n v="312"/>
    <n v="155"/>
    <n v="91"/>
    <n v="2"/>
    <n v="182"/>
    <n v="1"/>
    <x v="0"/>
    <x v="8"/>
    <x v="3"/>
    <s v="green"/>
    <n v="116"/>
    <n v="49"/>
    <n v="5684"/>
    <n v="683"/>
    <n v="38591"/>
    <d v="2021-07-06T00:00:00"/>
    <d v="2021-07-31T00:00:00"/>
    <s v="Esteban Hensmans"/>
    <s v="Genderfluid"/>
    <n v="45"/>
    <s v="098 Clarke ParkwayApt. 312"/>
    <n v="3661"/>
    <s v="West Finnberg"/>
    <x v="7"/>
    <s v="Australia"/>
    <x v="8"/>
    <x v="0"/>
  </r>
  <r>
    <n v="1521"/>
    <n v="312"/>
    <n v="78"/>
    <n v="118"/>
    <n v="2"/>
    <n v="236"/>
    <n v="1"/>
    <x v="0"/>
    <x v="24"/>
    <x v="0"/>
    <s v="orange"/>
    <n v="96"/>
    <n v="59"/>
    <n v="5664"/>
    <n v="683"/>
    <n v="38591"/>
    <d v="2021-07-06T00:00:00"/>
    <d v="2021-07-31T00:00:00"/>
    <s v="Esteban Hensmans"/>
    <s v="Genderfluid"/>
    <n v="45"/>
    <s v="098 Clarke ParkwayApt. 312"/>
    <n v="3661"/>
    <s v="West Finnberg"/>
    <x v="7"/>
    <s v="Australia"/>
    <x v="8"/>
    <x v="0"/>
  </r>
  <r>
    <n v="1522"/>
    <n v="312"/>
    <n v="895"/>
    <n v="94"/>
    <n v="3"/>
    <n v="282"/>
    <n v="1"/>
    <x v="2"/>
    <x v="23"/>
    <x v="3"/>
    <s v="blue"/>
    <n v="113"/>
    <n v="60"/>
    <n v="6780"/>
    <n v="683"/>
    <n v="38591"/>
    <d v="2021-07-06T00:00:00"/>
    <d v="2021-07-31T00:00:00"/>
    <s v="Esteban Hensmans"/>
    <s v="Genderfluid"/>
    <n v="45"/>
    <s v="098 Clarke ParkwayApt. 312"/>
    <n v="3661"/>
    <s v="West Finnberg"/>
    <x v="7"/>
    <s v="Australia"/>
    <x v="8"/>
    <x v="0"/>
  </r>
  <r>
    <n v="1523"/>
    <n v="312"/>
    <n v="684"/>
    <n v="113"/>
    <n v="2"/>
    <n v="226"/>
    <n v="1"/>
    <x v="1"/>
    <x v="4"/>
    <x v="4"/>
    <s v="green"/>
    <n v="119"/>
    <n v="55"/>
    <n v="6545"/>
    <n v="683"/>
    <n v="38591"/>
    <d v="2021-07-06T00:00:00"/>
    <d v="2021-07-31T00:00:00"/>
    <s v="Esteban Hensmans"/>
    <s v="Genderfluid"/>
    <n v="45"/>
    <s v="098 Clarke ParkwayApt. 312"/>
    <n v="3661"/>
    <s v="West Finnberg"/>
    <x v="7"/>
    <s v="Australia"/>
    <x v="8"/>
    <x v="0"/>
  </r>
  <r>
    <n v="1524"/>
    <n v="312"/>
    <n v="836"/>
    <n v="117"/>
    <n v="1"/>
    <n v="117"/>
    <n v="1"/>
    <x v="1"/>
    <x v="13"/>
    <x v="1"/>
    <s v="violet"/>
    <n v="95"/>
    <n v="49"/>
    <n v="4655"/>
    <n v="683"/>
    <n v="38591"/>
    <d v="2021-07-06T00:00:00"/>
    <d v="2021-07-31T00:00:00"/>
    <s v="Esteban Hensmans"/>
    <s v="Genderfluid"/>
    <n v="45"/>
    <s v="098 Clarke ParkwayApt. 312"/>
    <n v="3661"/>
    <s v="West Finnberg"/>
    <x v="7"/>
    <s v="Australia"/>
    <x v="8"/>
    <x v="0"/>
  </r>
  <r>
    <n v="1525"/>
    <n v="312"/>
    <n v="1239"/>
    <n v="112"/>
    <n v="3"/>
    <n v="336"/>
    <n v="1"/>
    <x v="2"/>
    <x v="25"/>
    <x v="4"/>
    <s v="yellow"/>
    <n v="91"/>
    <n v="59"/>
    <n v="5369"/>
    <n v="683"/>
    <n v="38591"/>
    <d v="2021-07-06T00:00:00"/>
    <d v="2021-07-31T00:00:00"/>
    <s v="Esteban Hensmans"/>
    <s v="Genderfluid"/>
    <n v="45"/>
    <s v="098 Clarke ParkwayApt. 312"/>
    <n v="3661"/>
    <s v="West Finnberg"/>
    <x v="7"/>
    <s v="Australia"/>
    <x v="8"/>
    <x v="0"/>
  </r>
  <r>
    <n v="1526"/>
    <n v="312"/>
    <n v="949"/>
    <n v="97"/>
    <n v="1"/>
    <n v="97"/>
    <n v="1"/>
    <x v="2"/>
    <x v="27"/>
    <x v="4"/>
    <s v="red"/>
    <n v="119"/>
    <n v="67"/>
    <n v="7973"/>
    <n v="683"/>
    <n v="38591"/>
    <d v="2021-07-06T00:00:00"/>
    <d v="2021-07-31T00:00:00"/>
    <s v="Esteban Hensmans"/>
    <s v="Genderfluid"/>
    <n v="45"/>
    <s v="098 Clarke ParkwayApt. 312"/>
    <n v="3661"/>
    <s v="West Finnberg"/>
    <x v="7"/>
    <s v="Australia"/>
    <x v="8"/>
    <x v="0"/>
  </r>
  <r>
    <n v="1527"/>
    <n v="313"/>
    <n v="540"/>
    <n v="98"/>
    <n v="3"/>
    <n v="294"/>
    <n v="1"/>
    <x v="1"/>
    <x v="33"/>
    <x v="3"/>
    <s v="green"/>
    <n v="113"/>
    <n v="57"/>
    <n v="6441"/>
    <n v="266"/>
    <n v="24507"/>
    <d v="2021-06-02T00:00:00"/>
    <d v="2021-06-11T00:00:00"/>
    <s v="Sheff Ruoss"/>
    <s v="Non-binary"/>
    <n v="55"/>
    <s v="269 Cartwright ParadeSuite 150"/>
    <n v="7685"/>
    <s v="Laylabury"/>
    <x v="4"/>
    <s v="Australia"/>
    <x v="7"/>
    <x v="1"/>
  </r>
  <r>
    <n v="1528"/>
    <n v="313"/>
    <n v="196"/>
    <n v="98"/>
    <n v="1"/>
    <n v="98"/>
    <n v="1"/>
    <x v="0"/>
    <x v="18"/>
    <x v="1"/>
    <s v="blue"/>
    <n v="112"/>
    <n v="75"/>
    <n v="8400"/>
    <n v="266"/>
    <n v="24507"/>
    <d v="2021-06-02T00:00:00"/>
    <d v="2021-06-11T00:00:00"/>
    <s v="Sheff Ruoss"/>
    <s v="Non-binary"/>
    <n v="55"/>
    <s v="269 Cartwright ParadeSuite 150"/>
    <n v="7685"/>
    <s v="Laylabury"/>
    <x v="4"/>
    <s v="Australia"/>
    <x v="7"/>
    <x v="1"/>
  </r>
  <r>
    <n v="1529"/>
    <n v="313"/>
    <n v="1129"/>
    <n v="102"/>
    <n v="2"/>
    <n v="204"/>
    <n v="1"/>
    <x v="2"/>
    <x v="34"/>
    <x v="4"/>
    <s v="orange"/>
    <n v="106"/>
    <n v="61"/>
    <n v="6466"/>
    <n v="266"/>
    <n v="24507"/>
    <d v="2021-06-02T00:00:00"/>
    <d v="2021-06-11T00:00:00"/>
    <s v="Sheff Ruoss"/>
    <s v="Non-binary"/>
    <n v="55"/>
    <s v="269 Cartwright ParadeSuite 150"/>
    <n v="7685"/>
    <s v="Laylabury"/>
    <x v="4"/>
    <s v="Australia"/>
    <x v="7"/>
    <x v="1"/>
  </r>
  <r>
    <n v="1530"/>
    <n v="313"/>
    <n v="1063"/>
    <n v="93"/>
    <n v="3"/>
    <n v="279"/>
    <n v="1"/>
    <x v="2"/>
    <x v="20"/>
    <x v="0"/>
    <s v="yellow"/>
    <n v="94"/>
    <n v="58"/>
    <n v="5452"/>
    <n v="266"/>
    <n v="24507"/>
    <d v="2021-06-02T00:00:00"/>
    <d v="2021-06-11T00:00:00"/>
    <s v="Sheff Ruoss"/>
    <s v="Non-binary"/>
    <n v="55"/>
    <s v="269 Cartwright ParadeSuite 150"/>
    <n v="7685"/>
    <s v="Laylabury"/>
    <x v="4"/>
    <s v="Australia"/>
    <x v="7"/>
    <x v="1"/>
  </r>
  <r>
    <n v="1531"/>
    <n v="313"/>
    <n v="420"/>
    <n v="107"/>
    <n v="2"/>
    <n v="214"/>
    <n v="1"/>
    <x v="1"/>
    <x v="22"/>
    <x v="3"/>
    <s v="red"/>
    <n v="92"/>
    <n v="60"/>
    <n v="5520"/>
    <n v="266"/>
    <n v="24507"/>
    <d v="2021-06-02T00:00:00"/>
    <d v="2021-06-11T00:00:00"/>
    <s v="Sheff Ruoss"/>
    <s v="Non-binary"/>
    <n v="55"/>
    <s v="269 Cartwright ParadeSuite 150"/>
    <n v="7685"/>
    <s v="Laylabury"/>
    <x v="4"/>
    <s v="Australia"/>
    <x v="7"/>
    <x v="1"/>
  </r>
  <r>
    <n v="1532"/>
    <n v="313"/>
    <n v="123"/>
    <n v="92"/>
    <n v="3"/>
    <n v="276"/>
    <n v="1"/>
    <x v="0"/>
    <x v="22"/>
    <x v="0"/>
    <s v="green"/>
    <n v="115"/>
    <n v="71"/>
    <n v="8165"/>
    <n v="266"/>
    <n v="24507"/>
    <d v="2021-06-02T00:00:00"/>
    <d v="2021-06-11T00:00:00"/>
    <s v="Sheff Ruoss"/>
    <s v="Non-binary"/>
    <n v="55"/>
    <s v="269 Cartwright ParadeSuite 150"/>
    <n v="7685"/>
    <s v="Laylabury"/>
    <x v="4"/>
    <s v="Australia"/>
    <x v="7"/>
    <x v="1"/>
  </r>
  <r>
    <n v="1533"/>
    <n v="313"/>
    <n v="527"/>
    <n v="98"/>
    <n v="3"/>
    <n v="294"/>
    <n v="1"/>
    <x v="1"/>
    <x v="33"/>
    <x v="2"/>
    <s v="red"/>
    <n v="113"/>
    <n v="54"/>
    <n v="6102"/>
    <n v="266"/>
    <n v="24507"/>
    <d v="2021-06-02T00:00:00"/>
    <d v="2021-06-11T00:00:00"/>
    <s v="Sheff Ruoss"/>
    <s v="Non-binary"/>
    <n v="55"/>
    <s v="269 Cartwright ParadeSuite 150"/>
    <n v="7685"/>
    <s v="Laylabury"/>
    <x v="4"/>
    <s v="Australia"/>
    <x v="7"/>
    <x v="1"/>
  </r>
  <r>
    <n v="1534"/>
    <n v="313"/>
    <n v="2"/>
    <n v="96"/>
    <n v="1"/>
    <n v="96"/>
    <n v="1"/>
    <x v="0"/>
    <x v="2"/>
    <x v="2"/>
    <s v="red"/>
    <n v="114"/>
    <n v="54"/>
    <n v="6156"/>
    <n v="266"/>
    <n v="24507"/>
    <d v="2021-06-02T00:00:00"/>
    <d v="2021-06-11T00:00:00"/>
    <s v="Sheff Ruoss"/>
    <s v="Non-binary"/>
    <n v="55"/>
    <s v="269 Cartwright ParadeSuite 150"/>
    <n v="7685"/>
    <s v="Laylabury"/>
    <x v="4"/>
    <s v="Australia"/>
    <x v="7"/>
    <x v="1"/>
  </r>
  <r>
    <n v="1535"/>
    <n v="314"/>
    <n v="869"/>
    <n v="113"/>
    <n v="2"/>
    <n v="226"/>
    <n v="1"/>
    <x v="2"/>
    <x v="16"/>
    <x v="4"/>
    <s v="indigo"/>
    <n v="100"/>
    <n v="78"/>
    <n v="7800"/>
    <n v="95"/>
    <n v="49262"/>
    <d v="2021-08-14T00:00:00"/>
    <d v="2021-08-17T00:00:00"/>
    <s v="Pierre Rockwill"/>
    <s v="Non-binary"/>
    <n v="33"/>
    <s v="09 Doyle MallApt. 066"/>
    <n v="3891"/>
    <s v="Port Jordan"/>
    <x v="2"/>
    <s v="Australia"/>
    <x v="0"/>
    <x v="1"/>
  </r>
  <r>
    <n v="1536"/>
    <n v="314"/>
    <n v="815"/>
    <n v="117"/>
    <n v="3"/>
    <n v="351"/>
    <n v="1"/>
    <x v="1"/>
    <x v="13"/>
    <x v="3"/>
    <s v="yellow"/>
    <n v="95"/>
    <n v="66"/>
    <n v="6270"/>
    <n v="95"/>
    <n v="49262"/>
    <d v="2021-08-14T00:00:00"/>
    <d v="2021-08-17T00:00:00"/>
    <s v="Pierre Rockwill"/>
    <s v="Non-binary"/>
    <n v="33"/>
    <s v="09 Doyle MallApt. 066"/>
    <n v="3891"/>
    <s v="Port Jordan"/>
    <x v="2"/>
    <s v="Australia"/>
    <x v="0"/>
    <x v="1"/>
  </r>
  <r>
    <n v="1537"/>
    <n v="314"/>
    <n v="884"/>
    <n v="94"/>
    <n v="3"/>
    <n v="282"/>
    <n v="1"/>
    <x v="2"/>
    <x v="23"/>
    <x v="4"/>
    <s v="orange"/>
    <n v="113"/>
    <n v="72"/>
    <n v="8136"/>
    <n v="95"/>
    <n v="49262"/>
    <d v="2021-08-14T00:00:00"/>
    <d v="2021-08-17T00:00:00"/>
    <s v="Pierre Rockwill"/>
    <s v="Non-binary"/>
    <n v="33"/>
    <s v="09 Doyle MallApt. 066"/>
    <n v="3891"/>
    <s v="Port Jordan"/>
    <x v="2"/>
    <s v="Australia"/>
    <x v="0"/>
    <x v="1"/>
  </r>
  <r>
    <n v="1538"/>
    <n v="314"/>
    <n v="1257"/>
    <n v="112"/>
    <n v="3"/>
    <n v="336"/>
    <n v="1"/>
    <x v="2"/>
    <x v="25"/>
    <x v="2"/>
    <s v="violet"/>
    <n v="91"/>
    <n v="73"/>
    <n v="6643"/>
    <n v="95"/>
    <n v="49262"/>
    <d v="2021-08-14T00:00:00"/>
    <d v="2021-08-17T00:00:00"/>
    <s v="Pierre Rockwill"/>
    <s v="Non-binary"/>
    <n v="33"/>
    <s v="09 Doyle MallApt. 066"/>
    <n v="3891"/>
    <s v="Port Jordan"/>
    <x v="2"/>
    <s v="Australia"/>
    <x v="0"/>
    <x v="1"/>
  </r>
  <r>
    <n v="1539"/>
    <n v="314"/>
    <n v="205"/>
    <n v="98"/>
    <n v="1"/>
    <n v="98"/>
    <n v="1"/>
    <x v="0"/>
    <x v="18"/>
    <x v="3"/>
    <s v="violet"/>
    <n v="112"/>
    <n v="72"/>
    <n v="8064"/>
    <n v="95"/>
    <n v="49262"/>
    <d v="2021-08-14T00:00:00"/>
    <d v="2021-08-17T00:00:00"/>
    <s v="Pierre Rockwill"/>
    <s v="Non-binary"/>
    <n v="33"/>
    <s v="09 Doyle MallApt. 066"/>
    <n v="3891"/>
    <s v="Port Jordan"/>
    <x v="2"/>
    <s v="Australia"/>
    <x v="0"/>
    <x v="1"/>
  </r>
  <r>
    <n v="1540"/>
    <n v="314"/>
    <n v="829"/>
    <n v="117"/>
    <n v="3"/>
    <n v="351"/>
    <n v="1"/>
    <x v="1"/>
    <x v="13"/>
    <x v="4"/>
    <s v="blue"/>
    <n v="95"/>
    <n v="79"/>
    <n v="7505"/>
    <n v="95"/>
    <n v="49262"/>
    <d v="2021-08-14T00:00:00"/>
    <d v="2021-08-17T00:00:00"/>
    <s v="Pierre Rockwill"/>
    <s v="Non-binary"/>
    <n v="33"/>
    <s v="09 Doyle MallApt. 066"/>
    <n v="3891"/>
    <s v="Port Jordan"/>
    <x v="2"/>
    <s v="Australia"/>
    <x v="0"/>
    <x v="1"/>
  </r>
  <r>
    <n v="1541"/>
    <n v="314"/>
    <n v="935"/>
    <n v="96"/>
    <n v="3"/>
    <n v="288"/>
    <n v="1"/>
    <x v="2"/>
    <x v="5"/>
    <x v="3"/>
    <s v="indigo"/>
    <n v="104"/>
    <n v="61"/>
    <n v="6344"/>
    <n v="95"/>
    <n v="49262"/>
    <d v="2021-08-14T00:00:00"/>
    <d v="2021-08-17T00:00:00"/>
    <s v="Pierre Rockwill"/>
    <s v="Non-binary"/>
    <n v="33"/>
    <s v="09 Doyle MallApt. 066"/>
    <n v="3891"/>
    <s v="Port Jordan"/>
    <x v="2"/>
    <s v="Australia"/>
    <x v="0"/>
    <x v="1"/>
  </r>
  <r>
    <n v="1542"/>
    <n v="315"/>
    <n v="677"/>
    <n v="113"/>
    <n v="1"/>
    <n v="113"/>
    <n v="1"/>
    <x v="1"/>
    <x v="4"/>
    <x v="2"/>
    <s v="yellow"/>
    <n v="119"/>
    <n v="46"/>
    <n v="5474"/>
    <n v="239"/>
    <n v="18075"/>
    <d v="2021-04-05T00:00:00"/>
    <d v="2021-04-25T00:00:00"/>
    <s v="Daria Embleton"/>
    <s v="Genderfluid"/>
    <n v="63"/>
    <s v="39 Wilkinson CrestApt. 257"/>
    <n v="1644"/>
    <s v="North Sophie"/>
    <x v="7"/>
    <s v="Australia"/>
    <x v="6"/>
    <x v="2"/>
  </r>
  <r>
    <n v="1543"/>
    <n v="315"/>
    <n v="1089"/>
    <n v="115"/>
    <n v="1"/>
    <n v="115"/>
    <n v="1"/>
    <x v="2"/>
    <x v="6"/>
    <x v="4"/>
    <s v="red"/>
    <n v="99"/>
    <n v="78"/>
    <n v="7722"/>
    <n v="239"/>
    <n v="18075"/>
    <d v="2021-04-05T00:00:00"/>
    <d v="2021-04-25T00:00:00"/>
    <s v="Daria Embleton"/>
    <s v="Genderfluid"/>
    <n v="63"/>
    <s v="39 Wilkinson CrestApt. 257"/>
    <n v="1644"/>
    <s v="North Sophie"/>
    <x v="7"/>
    <s v="Australia"/>
    <x v="6"/>
    <x v="2"/>
  </r>
  <r>
    <n v="1544"/>
    <n v="315"/>
    <n v="145"/>
    <n v="91"/>
    <n v="3"/>
    <n v="273"/>
    <n v="1"/>
    <x v="0"/>
    <x v="8"/>
    <x v="3"/>
    <s v="orange"/>
    <n v="116"/>
    <n v="70"/>
    <n v="8120"/>
    <n v="239"/>
    <n v="18075"/>
    <d v="2021-04-05T00:00:00"/>
    <d v="2021-04-25T00:00:00"/>
    <s v="Daria Embleton"/>
    <s v="Genderfluid"/>
    <n v="63"/>
    <s v="39 Wilkinson CrestApt. 257"/>
    <n v="1644"/>
    <s v="North Sophie"/>
    <x v="7"/>
    <s v="Australia"/>
    <x v="6"/>
    <x v="2"/>
  </r>
  <r>
    <n v="1545"/>
    <n v="316"/>
    <n v="1079"/>
    <n v="93"/>
    <n v="3"/>
    <n v="279"/>
    <n v="1"/>
    <x v="2"/>
    <x v="20"/>
    <x v="4"/>
    <s v="indigo"/>
    <n v="94"/>
    <n v="66"/>
    <n v="6204"/>
    <n v="179"/>
    <n v="59876"/>
    <d v="2021-09-12T00:00:00"/>
    <d v="2021-09-20T00:00:00"/>
    <s v="Leeann Gowdie"/>
    <s v="Agender"/>
    <n v="52"/>
    <s v="8183 Alexis JunctionApt. 634"/>
    <n v="3399"/>
    <s v="Callumborough"/>
    <x v="3"/>
    <s v="Australia"/>
    <x v="5"/>
    <x v="1"/>
  </r>
  <r>
    <n v="1546"/>
    <n v="316"/>
    <n v="170"/>
    <n v="91"/>
    <n v="1"/>
    <n v="91"/>
    <n v="1"/>
    <x v="0"/>
    <x v="8"/>
    <x v="3"/>
    <s v="violet"/>
    <n v="116"/>
    <n v="56"/>
    <n v="6496"/>
    <n v="179"/>
    <n v="59876"/>
    <d v="2021-09-12T00:00:00"/>
    <d v="2021-09-20T00:00:00"/>
    <s v="Leeann Gowdie"/>
    <s v="Agender"/>
    <n v="52"/>
    <s v="8183 Alexis JunctionApt. 634"/>
    <n v="3399"/>
    <s v="Callumborough"/>
    <x v="3"/>
    <s v="Australia"/>
    <x v="5"/>
    <x v="1"/>
  </r>
  <r>
    <n v="1547"/>
    <n v="316"/>
    <n v="1071"/>
    <n v="93"/>
    <n v="2"/>
    <n v="186"/>
    <n v="1"/>
    <x v="2"/>
    <x v="20"/>
    <x v="1"/>
    <s v="blue"/>
    <n v="94"/>
    <n v="50"/>
    <n v="4700"/>
    <n v="179"/>
    <n v="59876"/>
    <d v="2021-09-12T00:00:00"/>
    <d v="2021-09-20T00:00:00"/>
    <s v="Leeann Gowdie"/>
    <s v="Agender"/>
    <n v="52"/>
    <s v="8183 Alexis JunctionApt. 634"/>
    <n v="3399"/>
    <s v="Callumborough"/>
    <x v="3"/>
    <s v="Australia"/>
    <x v="5"/>
    <x v="1"/>
  </r>
  <r>
    <n v="1548"/>
    <n v="316"/>
    <n v="103"/>
    <n v="118"/>
    <n v="3"/>
    <n v="354"/>
    <n v="1"/>
    <x v="0"/>
    <x v="24"/>
    <x v="0"/>
    <s v="violet"/>
    <n v="96"/>
    <n v="76"/>
    <n v="7296"/>
    <n v="179"/>
    <n v="59876"/>
    <d v="2021-09-12T00:00:00"/>
    <d v="2021-09-20T00:00:00"/>
    <s v="Leeann Gowdie"/>
    <s v="Agender"/>
    <n v="52"/>
    <s v="8183 Alexis JunctionApt. 634"/>
    <n v="3399"/>
    <s v="Callumborough"/>
    <x v="3"/>
    <s v="Australia"/>
    <x v="5"/>
    <x v="1"/>
  </r>
  <r>
    <n v="1549"/>
    <n v="317"/>
    <n v="254"/>
    <n v="95"/>
    <n v="3"/>
    <n v="285"/>
    <n v="1"/>
    <x v="0"/>
    <x v="17"/>
    <x v="4"/>
    <s v="orange"/>
    <n v="117"/>
    <n v="43"/>
    <n v="5031"/>
    <n v="876"/>
    <n v="18204"/>
    <d v="2021-04-23T00:00:00"/>
    <d v="2021-04-26T00:00:00"/>
    <s v="Glynda Dodshon"/>
    <s v="Male"/>
    <n v="20"/>
    <s v="2352 Kutch ParkwayApt. 436"/>
    <n v="6148"/>
    <s v="New Aidenfurt"/>
    <x v="5"/>
    <s v="Australia"/>
    <x v="6"/>
    <x v="1"/>
  </r>
  <r>
    <n v="1550"/>
    <n v="317"/>
    <n v="414"/>
    <n v="119"/>
    <n v="2"/>
    <n v="238"/>
    <n v="1"/>
    <x v="0"/>
    <x v="32"/>
    <x v="4"/>
    <s v="indigo"/>
    <n v="113"/>
    <n v="40"/>
    <n v="4520"/>
    <n v="876"/>
    <n v="18204"/>
    <d v="2021-04-23T00:00:00"/>
    <d v="2021-04-26T00:00:00"/>
    <s v="Glynda Dodshon"/>
    <s v="Male"/>
    <n v="20"/>
    <s v="2352 Kutch ParkwayApt. 436"/>
    <n v="6148"/>
    <s v="New Aidenfurt"/>
    <x v="5"/>
    <s v="Australia"/>
    <x v="6"/>
    <x v="1"/>
  </r>
  <r>
    <n v="1551"/>
    <n v="318"/>
    <n v="634"/>
    <n v="93"/>
    <n v="1"/>
    <n v="93"/>
    <n v="1"/>
    <x v="1"/>
    <x v="14"/>
    <x v="4"/>
    <s v="red"/>
    <n v="115"/>
    <n v="46"/>
    <n v="5290"/>
    <n v="433"/>
    <n v="39332"/>
    <d v="2021-01-31T00:00:00"/>
    <d v="2021-02-17T00:00:00"/>
    <s v="Candis Roswarne"/>
    <s v="Non-binary"/>
    <n v="46"/>
    <s v="5777 Mayer PassApt. 881"/>
    <n v="9728"/>
    <s v="West Michaelport"/>
    <x v="1"/>
    <s v="Australia"/>
    <x v="9"/>
    <x v="2"/>
  </r>
  <r>
    <n v="1552"/>
    <n v="318"/>
    <n v="854"/>
    <n v="113"/>
    <n v="1"/>
    <n v="113"/>
    <n v="1"/>
    <x v="2"/>
    <x v="16"/>
    <x v="4"/>
    <s v="yellow"/>
    <n v="100"/>
    <n v="59"/>
    <n v="5900"/>
    <n v="433"/>
    <n v="39332"/>
    <d v="2021-01-31T00:00:00"/>
    <d v="2021-02-17T00:00:00"/>
    <s v="Candis Roswarne"/>
    <s v="Non-binary"/>
    <n v="46"/>
    <s v="5777 Mayer PassApt. 881"/>
    <n v="9728"/>
    <s v="West Michaelport"/>
    <x v="1"/>
    <s v="Australia"/>
    <x v="9"/>
    <x v="2"/>
  </r>
  <r>
    <n v="1553"/>
    <n v="318"/>
    <n v="542"/>
    <n v="98"/>
    <n v="2"/>
    <n v="196"/>
    <n v="1"/>
    <x v="1"/>
    <x v="33"/>
    <x v="2"/>
    <s v="green"/>
    <n v="113"/>
    <n v="45"/>
    <n v="5085"/>
    <n v="433"/>
    <n v="39332"/>
    <d v="2021-01-31T00:00:00"/>
    <d v="2021-02-17T00:00:00"/>
    <s v="Candis Roswarne"/>
    <s v="Non-binary"/>
    <n v="46"/>
    <s v="5777 Mayer PassApt. 881"/>
    <n v="9728"/>
    <s v="West Michaelport"/>
    <x v="1"/>
    <s v="Australia"/>
    <x v="9"/>
    <x v="2"/>
  </r>
  <r>
    <n v="1554"/>
    <n v="319"/>
    <n v="1152"/>
    <n v="102"/>
    <n v="1"/>
    <n v="102"/>
    <n v="1"/>
    <x v="2"/>
    <x v="34"/>
    <x v="2"/>
    <s v="violet"/>
    <n v="106"/>
    <n v="58"/>
    <n v="6148"/>
    <n v="933"/>
    <n v="29837"/>
    <d v="2021-08-22T00:00:00"/>
    <d v="2021-09-16T00:00:00"/>
    <s v="Lenna Beau"/>
    <s v="Genderqueer"/>
    <n v="36"/>
    <s v="76 Thomas ParkwaySuite 490"/>
    <n v="4468"/>
    <s v="Port Lillianside"/>
    <x v="0"/>
    <s v="Australia"/>
    <x v="0"/>
    <x v="0"/>
  </r>
  <r>
    <n v="1555"/>
    <n v="319"/>
    <n v="1202"/>
    <n v="105"/>
    <n v="1"/>
    <n v="105"/>
    <n v="1"/>
    <x v="2"/>
    <x v="7"/>
    <x v="2"/>
    <s v="yellow"/>
    <n v="90"/>
    <n v="54"/>
    <n v="4860"/>
    <n v="933"/>
    <n v="29837"/>
    <d v="2021-08-22T00:00:00"/>
    <d v="2021-09-16T00:00:00"/>
    <s v="Lenna Beau"/>
    <s v="Genderqueer"/>
    <n v="36"/>
    <s v="76 Thomas ParkwaySuite 490"/>
    <n v="4468"/>
    <s v="Port Lillianside"/>
    <x v="0"/>
    <s v="Australia"/>
    <x v="0"/>
    <x v="0"/>
  </r>
  <r>
    <n v="1556"/>
    <n v="319"/>
    <n v="1160"/>
    <n v="99"/>
    <n v="1"/>
    <n v="99"/>
    <n v="1"/>
    <x v="2"/>
    <x v="9"/>
    <x v="3"/>
    <s v="orange"/>
    <n v="98"/>
    <n v="55"/>
    <n v="5390"/>
    <n v="933"/>
    <n v="29837"/>
    <d v="2021-08-22T00:00:00"/>
    <d v="2021-09-16T00:00:00"/>
    <s v="Lenna Beau"/>
    <s v="Genderqueer"/>
    <n v="36"/>
    <s v="76 Thomas ParkwaySuite 490"/>
    <n v="4468"/>
    <s v="Port Lillianside"/>
    <x v="0"/>
    <s v="Australia"/>
    <x v="0"/>
    <x v="0"/>
  </r>
  <r>
    <n v="1557"/>
    <n v="319"/>
    <n v="162"/>
    <n v="91"/>
    <n v="3"/>
    <n v="273"/>
    <n v="1"/>
    <x v="0"/>
    <x v="8"/>
    <x v="2"/>
    <s v="blue"/>
    <n v="116"/>
    <n v="58"/>
    <n v="6728"/>
    <n v="933"/>
    <n v="29837"/>
    <d v="2021-08-22T00:00:00"/>
    <d v="2021-09-16T00:00:00"/>
    <s v="Lenna Beau"/>
    <s v="Genderqueer"/>
    <n v="36"/>
    <s v="76 Thomas ParkwaySuite 490"/>
    <n v="4468"/>
    <s v="Port Lillianside"/>
    <x v="0"/>
    <s v="Australia"/>
    <x v="0"/>
    <x v="0"/>
  </r>
  <r>
    <n v="1558"/>
    <n v="319"/>
    <n v="385"/>
    <n v="119"/>
    <n v="1"/>
    <n v="119"/>
    <n v="1"/>
    <x v="0"/>
    <x v="32"/>
    <x v="3"/>
    <s v="red"/>
    <n v="113"/>
    <n v="49"/>
    <n v="5537"/>
    <n v="933"/>
    <n v="29837"/>
    <d v="2021-08-22T00:00:00"/>
    <d v="2021-09-16T00:00:00"/>
    <s v="Lenna Beau"/>
    <s v="Genderqueer"/>
    <n v="36"/>
    <s v="76 Thomas ParkwaySuite 490"/>
    <n v="4468"/>
    <s v="Port Lillianside"/>
    <x v="0"/>
    <s v="Australia"/>
    <x v="0"/>
    <x v="0"/>
  </r>
  <r>
    <n v="1559"/>
    <n v="320"/>
    <n v="940"/>
    <n v="96"/>
    <n v="1"/>
    <n v="96"/>
    <n v="1"/>
    <x v="2"/>
    <x v="5"/>
    <x v="3"/>
    <s v="violet"/>
    <n v="104"/>
    <n v="62"/>
    <n v="6448"/>
    <n v="41"/>
    <n v="19693"/>
    <d v="2021-08-22T00:00:00"/>
    <d v="2021-09-12T00:00:00"/>
    <s v="Hana Stitch"/>
    <s v="Male"/>
    <n v="65"/>
    <s v="647 Violet Estate DrSuite 364"/>
    <n v="4320"/>
    <s v="Port Ella"/>
    <x v="4"/>
    <s v="Australia"/>
    <x v="0"/>
    <x v="0"/>
  </r>
  <r>
    <n v="1560"/>
    <n v="320"/>
    <n v="596"/>
    <n v="112"/>
    <n v="3"/>
    <n v="336"/>
    <n v="1"/>
    <x v="1"/>
    <x v="30"/>
    <x v="1"/>
    <s v="red"/>
    <n v="118"/>
    <n v="47"/>
    <n v="5546"/>
    <n v="41"/>
    <n v="19693"/>
    <d v="2021-08-22T00:00:00"/>
    <d v="2021-09-12T00:00:00"/>
    <s v="Hana Stitch"/>
    <s v="Male"/>
    <n v="65"/>
    <s v="647 Violet Estate DrSuite 364"/>
    <n v="4320"/>
    <s v="Port Ella"/>
    <x v="4"/>
    <s v="Australia"/>
    <x v="0"/>
    <x v="0"/>
  </r>
  <r>
    <n v="1561"/>
    <n v="320"/>
    <n v="1137"/>
    <n v="102"/>
    <n v="3"/>
    <n v="306"/>
    <n v="1"/>
    <x v="2"/>
    <x v="34"/>
    <x v="2"/>
    <s v="green"/>
    <n v="106"/>
    <n v="78"/>
    <n v="8268"/>
    <n v="41"/>
    <n v="19693"/>
    <d v="2021-08-22T00:00:00"/>
    <d v="2021-09-12T00:00:00"/>
    <s v="Hana Stitch"/>
    <s v="Male"/>
    <n v="65"/>
    <s v="647 Violet Estate DrSuite 364"/>
    <n v="4320"/>
    <s v="Port Ella"/>
    <x v="4"/>
    <s v="Australia"/>
    <x v="0"/>
    <x v="0"/>
  </r>
  <r>
    <n v="1562"/>
    <n v="320"/>
    <n v="1235"/>
    <n v="112"/>
    <n v="3"/>
    <n v="336"/>
    <n v="1"/>
    <x v="2"/>
    <x v="25"/>
    <x v="3"/>
    <s v="yellow"/>
    <n v="91"/>
    <n v="76"/>
    <n v="6916"/>
    <n v="41"/>
    <n v="19693"/>
    <d v="2021-08-22T00:00:00"/>
    <d v="2021-09-12T00:00:00"/>
    <s v="Hana Stitch"/>
    <s v="Male"/>
    <n v="65"/>
    <s v="647 Violet Estate DrSuite 364"/>
    <n v="4320"/>
    <s v="Port Ella"/>
    <x v="4"/>
    <s v="Australia"/>
    <x v="0"/>
    <x v="0"/>
  </r>
  <r>
    <n v="1563"/>
    <n v="320"/>
    <n v="836"/>
    <n v="117"/>
    <n v="1"/>
    <n v="117"/>
    <n v="1"/>
    <x v="1"/>
    <x v="13"/>
    <x v="1"/>
    <s v="violet"/>
    <n v="95"/>
    <n v="49"/>
    <n v="4655"/>
    <n v="41"/>
    <n v="19693"/>
    <d v="2021-08-22T00:00:00"/>
    <d v="2021-09-12T00:00:00"/>
    <s v="Hana Stitch"/>
    <s v="Male"/>
    <n v="65"/>
    <s v="647 Violet Estate DrSuite 364"/>
    <n v="4320"/>
    <s v="Port Ella"/>
    <x v="4"/>
    <s v="Australia"/>
    <x v="0"/>
    <x v="0"/>
  </r>
  <r>
    <n v="1564"/>
    <n v="320"/>
    <n v="844"/>
    <n v="113"/>
    <n v="2"/>
    <n v="226"/>
    <n v="1"/>
    <x v="2"/>
    <x v="16"/>
    <x v="4"/>
    <s v="red"/>
    <n v="100"/>
    <n v="71"/>
    <n v="7100"/>
    <n v="41"/>
    <n v="19693"/>
    <d v="2021-08-22T00:00:00"/>
    <d v="2021-09-12T00:00:00"/>
    <s v="Hana Stitch"/>
    <s v="Male"/>
    <n v="65"/>
    <s v="647 Violet Estate DrSuite 364"/>
    <n v="4320"/>
    <s v="Port Ella"/>
    <x v="4"/>
    <s v="Australia"/>
    <x v="0"/>
    <x v="0"/>
  </r>
  <r>
    <n v="1565"/>
    <n v="321"/>
    <n v="457"/>
    <n v="118"/>
    <n v="2"/>
    <n v="236"/>
    <n v="1"/>
    <x v="1"/>
    <x v="1"/>
    <x v="2"/>
    <s v="red"/>
    <n v="110"/>
    <n v="62"/>
    <n v="6820"/>
    <n v="833"/>
    <n v="36589"/>
    <d v="2021-08-26T00:00:00"/>
    <d v="2021-08-31T00:00:00"/>
    <s v="Hilliard Papes"/>
    <s v="Genderqueer"/>
    <n v="27"/>
    <s v="2376 Adams SquareSuite 443"/>
    <n v="8559"/>
    <s v="Jaspermouth"/>
    <x v="2"/>
    <s v="Australia"/>
    <x v="0"/>
    <x v="1"/>
  </r>
  <r>
    <n v="1566"/>
    <n v="321"/>
    <n v="933"/>
    <n v="96"/>
    <n v="3"/>
    <n v="288"/>
    <n v="1"/>
    <x v="2"/>
    <x v="5"/>
    <x v="0"/>
    <s v="blue"/>
    <n v="104"/>
    <n v="50"/>
    <n v="5200"/>
    <n v="833"/>
    <n v="36589"/>
    <d v="2021-08-26T00:00:00"/>
    <d v="2021-08-31T00:00:00"/>
    <s v="Hilliard Papes"/>
    <s v="Genderqueer"/>
    <n v="27"/>
    <s v="2376 Adams SquareSuite 443"/>
    <n v="8559"/>
    <s v="Jaspermouth"/>
    <x v="2"/>
    <s v="Australia"/>
    <x v="0"/>
    <x v="1"/>
  </r>
  <r>
    <n v="1567"/>
    <n v="321"/>
    <n v="673"/>
    <n v="113"/>
    <n v="1"/>
    <n v="113"/>
    <n v="1"/>
    <x v="1"/>
    <x v="4"/>
    <x v="0"/>
    <s v="orange"/>
    <n v="119"/>
    <n v="77"/>
    <n v="9163"/>
    <n v="833"/>
    <n v="36589"/>
    <d v="2021-08-26T00:00:00"/>
    <d v="2021-08-31T00:00:00"/>
    <s v="Hilliard Papes"/>
    <s v="Genderqueer"/>
    <n v="27"/>
    <s v="2376 Adams SquareSuite 443"/>
    <n v="8559"/>
    <s v="Jaspermouth"/>
    <x v="2"/>
    <s v="Australia"/>
    <x v="0"/>
    <x v="1"/>
  </r>
  <r>
    <n v="1568"/>
    <n v="321"/>
    <n v="615"/>
    <n v="112"/>
    <n v="2"/>
    <n v="224"/>
    <n v="1"/>
    <x v="1"/>
    <x v="30"/>
    <x v="3"/>
    <s v="blue"/>
    <n v="118"/>
    <n v="54"/>
    <n v="6372"/>
    <n v="833"/>
    <n v="36589"/>
    <d v="2021-08-26T00:00:00"/>
    <d v="2021-08-31T00:00:00"/>
    <s v="Hilliard Papes"/>
    <s v="Genderqueer"/>
    <n v="27"/>
    <s v="2376 Adams SquareSuite 443"/>
    <n v="8559"/>
    <s v="Jaspermouth"/>
    <x v="2"/>
    <s v="Australia"/>
    <x v="0"/>
    <x v="1"/>
  </r>
  <r>
    <n v="1569"/>
    <n v="321"/>
    <n v="1020"/>
    <n v="90"/>
    <n v="1"/>
    <n v="90"/>
    <n v="1"/>
    <x v="2"/>
    <x v="11"/>
    <x v="3"/>
    <s v="orange"/>
    <n v="95"/>
    <n v="64"/>
    <n v="6080"/>
    <n v="833"/>
    <n v="36589"/>
    <d v="2021-08-26T00:00:00"/>
    <d v="2021-08-31T00:00:00"/>
    <s v="Hilliard Papes"/>
    <s v="Genderqueer"/>
    <n v="27"/>
    <s v="2376 Adams SquareSuite 443"/>
    <n v="8559"/>
    <s v="Jaspermouth"/>
    <x v="2"/>
    <s v="Australia"/>
    <x v="0"/>
    <x v="1"/>
  </r>
  <r>
    <n v="1570"/>
    <n v="321"/>
    <n v="892"/>
    <n v="94"/>
    <n v="1"/>
    <n v="94"/>
    <n v="1"/>
    <x v="2"/>
    <x v="23"/>
    <x v="2"/>
    <s v="green"/>
    <n v="113"/>
    <n v="76"/>
    <n v="8588"/>
    <n v="833"/>
    <n v="36589"/>
    <d v="2021-08-26T00:00:00"/>
    <d v="2021-08-31T00:00:00"/>
    <s v="Hilliard Papes"/>
    <s v="Genderqueer"/>
    <n v="27"/>
    <s v="2376 Adams SquareSuite 443"/>
    <n v="8559"/>
    <s v="Jaspermouth"/>
    <x v="2"/>
    <s v="Australia"/>
    <x v="0"/>
    <x v="1"/>
  </r>
  <r>
    <n v="1571"/>
    <n v="321"/>
    <n v="612"/>
    <n v="112"/>
    <n v="1"/>
    <n v="112"/>
    <n v="1"/>
    <x v="1"/>
    <x v="30"/>
    <x v="2"/>
    <s v="green"/>
    <n v="118"/>
    <n v="46"/>
    <n v="5428"/>
    <n v="833"/>
    <n v="36589"/>
    <d v="2021-08-26T00:00:00"/>
    <d v="2021-08-31T00:00:00"/>
    <s v="Hilliard Papes"/>
    <s v="Genderqueer"/>
    <n v="27"/>
    <s v="2376 Adams SquareSuite 443"/>
    <n v="8559"/>
    <s v="Jaspermouth"/>
    <x v="2"/>
    <s v="Australia"/>
    <x v="0"/>
    <x v="1"/>
  </r>
  <r>
    <n v="1572"/>
    <n v="321"/>
    <n v="887"/>
    <n v="94"/>
    <n v="2"/>
    <n v="188"/>
    <n v="1"/>
    <x v="2"/>
    <x v="23"/>
    <x v="2"/>
    <s v="yellow"/>
    <n v="113"/>
    <n v="58"/>
    <n v="6554"/>
    <n v="833"/>
    <n v="36589"/>
    <d v="2021-08-26T00:00:00"/>
    <d v="2021-08-31T00:00:00"/>
    <s v="Hilliard Papes"/>
    <s v="Genderqueer"/>
    <n v="27"/>
    <s v="2376 Adams SquareSuite 443"/>
    <n v="8559"/>
    <s v="Jaspermouth"/>
    <x v="2"/>
    <s v="Australia"/>
    <x v="0"/>
    <x v="1"/>
  </r>
  <r>
    <n v="1573"/>
    <n v="321"/>
    <n v="944"/>
    <n v="96"/>
    <n v="2"/>
    <n v="192"/>
    <n v="1"/>
    <x v="2"/>
    <x v="5"/>
    <x v="4"/>
    <s v="violet"/>
    <n v="104"/>
    <n v="80"/>
    <n v="8320"/>
    <n v="833"/>
    <n v="36589"/>
    <d v="2021-08-26T00:00:00"/>
    <d v="2021-08-31T00:00:00"/>
    <s v="Hilliard Papes"/>
    <s v="Genderqueer"/>
    <n v="27"/>
    <s v="2376 Adams SquareSuite 443"/>
    <n v="8559"/>
    <s v="Jaspermouth"/>
    <x v="2"/>
    <s v="Australia"/>
    <x v="0"/>
    <x v="1"/>
  </r>
  <r>
    <n v="1574"/>
    <n v="322"/>
    <n v="236"/>
    <n v="106"/>
    <n v="2"/>
    <n v="212"/>
    <n v="1"/>
    <x v="0"/>
    <x v="0"/>
    <x v="1"/>
    <s v="indigo"/>
    <n v="105"/>
    <n v="59"/>
    <n v="6195"/>
    <n v="686"/>
    <n v="41400"/>
    <d v="2021-08-17T00:00:00"/>
    <d v="2021-09-12T00:00:00"/>
    <s v="Elbertina Gaish"/>
    <s v="Polygender"/>
    <n v="22"/>
    <s v="6801 Jessica JunctionApt. 868"/>
    <n v="4931"/>
    <s v="Dickensshire"/>
    <x v="6"/>
    <s v="Australia"/>
    <x v="0"/>
    <x v="0"/>
  </r>
  <r>
    <n v="1575"/>
    <n v="322"/>
    <n v="797"/>
    <n v="91"/>
    <n v="2"/>
    <n v="182"/>
    <n v="1"/>
    <x v="1"/>
    <x v="15"/>
    <x v="2"/>
    <s v="indigo"/>
    <n v="114"/>
    <n v="72"/>
    <n v="8208"/>
    <n v="686"/>
    <n v="41400"/>
    <d v="2021-08-17T00:00:00"/>
    <d v="2021-09-12T00:00:00"/>
    <s v="Elbertina Gaish"/>
    <s v="Polygender"/>
    <n v="22"/>
    <s v="6801 Jessica JunctionApt. 868"/>
    <n v="4931"/>
    <s v="Dickensshire"/>
    <x v="6"/>
    <s v="Australia"/>
    <x v="0"/>
    <x v="0"/>
  </r>
  <r>
    <n v="1576"/>
    <n v="322"/>
    <n v="997"/>
    <n v="106"/>
    <n v="2"/>
    <n v="212"/>
    <n v="1"/>
    <x v="2"/>
    <x v="3"/>
    <x v="2"/>
    <s v="green"/>
    <n v="111"/>
    <n v="41"/>
    <n v="4551"/>
    <n v="686"/>
    <n v="41400"/>
    <d v="2021-08-17T00:00:00"/>
    <d v="2021-09-12T00:00:00"/>
    <s v="Elbertina Gaish"/>
    <s v="Polygender"/>
    <n v="22"/>
    <s v="6801 Jessica JunctionApt. 868"/>
    <n v="4931"/>
    <s v="Dickensshire"/>
    <x v="6"/>
    <s v="Australia"/>
    <x v="0"/>
    <x v="0"/>
  </r>
  <r>
    <n v="1577"/>
    <n v="322"/>
    <n v="967"/>
    <n v="97"/>
    <n v="1"/>
    <n v="97"/>
    <n v="1"/>
    <x v="2"/>
    <x v="27"/>
    <x v="2"/>
    <s v="blue"/>
    <n v="119"/>
    <n v="75"/>
    <n v="8925"/>
    <n v="686"/>
    <n v="41400"/>
    <d v="2021-08-17T00:00:00"/>
    <d v="2021-09-12T00:00:00"/>
    <s v="Elbertina Gaish"/>
    <s v="Polygender"/>
    <n v="22"/>
    <s v="6801 Jessica JunctionApt. 868"/>
    <n v="4931"/>
    <s v="Dickensshire"/>
    <x v="6"/>
    <s v="Australia"/>
    <x v="0"/>
    <x v="0"/>
  </r>
  <r>
    <n v="1578"/>
    <n v="322"/>
    <n v="537"/>
    <n v="98"/>
    <n v="2"/>
    <n v="196"/>
    <n v="1"/>
    <x v="1"/>
    <x v="33"/>
    <x v="2"/>
    <s v="yellow"/>
    <n v="113"/>
    <n v="77"/>
    <n v="8701"/>
    <n v="686"/>
    <n v="41400"/>
    <d v="2021-08-17T00:00:00"/>
    <d v="2021-09-12T00:00:00"/>
    <s v="Elbertina Gaish"/>
    <s v="Polygender"/>
    <n v="22"/>
    <s v="6801 Jessica JunctionApt. 868"/>
    <n v="4931"/>
    <s v="Dickensshire"/>
    <x v="6"/>
    <s v="Australia"/>
    <x v="0"/>
    <x v="0"/>
  </r>
  <r>
    <n v="1579"/>
    <n v="322"/>
    <n v="348"/>
    <n v="109"/>
    <n v="1"/>
    <n v="109"/>
    <n v="1"/>
    <x v="0"/>
    <x v="21"/>
    <x v="0"/>
    <s v="violet"/>
    <n v="108"/>
    <n v="54"/>
    <n v="5832"/>
    <n v="686"/>
    <n v="41400"/>
    <d v="2021-08-17T00:00:00"/>
    <d v="2021-09-12T00:00:00"/>
    <s v="Elbertina Gaish"/>
    <s v="Polygender"/>
    <n v="22"/>
    <s v="6801 Jessica JunctionApt. 868"/>
    <n v="4931"/>
    <s v="Dickensshire"/>
    <x v="6"/>
    <s v="Australia"/>
    <x v="0"/>
    <x v="0"/>
  </r>
  <r>
    <n v="1580"/>
    <n v="322"/>
    <n v="152"/>
    <n v="91"/>
    <n v="3"/>
    <n v="273"/>
    <n v="1"/>
    <x v="0"/>
    <x v="8"/>
    <x v="2"/>
    <s v="yellow"/>
    <n v="116"/>
    <n v="59"/>
    <n v="6844"/>
    <n v="686"/>
    <n v="41400"/>
    <d v="2021-08-17T00:00:00"/>
    <d v="2021-09-12T00:00:00"/>
    <s v="Elbertina Gaish"/>
    <s v="Polygender"/>
    <n v="22"/>
    <s v="6801 Jessica JunctionApt. 868"/>
    <n v="4931"/>
    <s v="Dickensshire"/>
    <x v="6"/>
    <s v="Australia"/>
    <x v="0"/>
    <x v="0"/>
  </r>
  <r>
    <n v="1581"/>
    <n v="323"/>
    <n v="943"/>
    <n v="96"/>
    <n v="2"/>
    <n v="192"/>
    <n v="1"/>
    <x v="2"/>
    <x v="5"/>
    <x v="0"/>
    <s v="violet"/>
    <n v="104"/>
    <n v="62"/>
    <n v="6448"/>
    <n v="852"/>
    <n v="11437"/>
    <d v="2021-03-23T00:00:00"/>
    <d v="2021-04-13T00:00:00"/>
    <s v="Lucas Cromly"/>
    <s v="Polygender"/>
    <n v="67"/>
    <s v="079 Chase MallApt. 902"/>
    <n v="8460"/>
    <s v="O'connertown"/>
    <x v="1"/>
    <s v="Australia"/>
    <x v="4"/>
    <x v="0"/>
  </r>
  <r>
    <n v="1582"/>
    <n v="323"/>
    <n v="635"/>
    <n v="93"/>
    <n v="3"/>
    <n v="279"/>
    <n v="1"/>
    <x v="1"/>
    <x v="14"/>
    <x v="3"/>
    <s v="orange"/>
    <n v="115"/>
    <n v="42"/>
    <n v="4830"/>
    <n v="852"/>
    <n v="11437"/>
    <d v="2021-03-23T00:00:00"/>
    <d v="2021-04-13T00:00:00"/>
    <s v="Lucas Cromly"/>
    <s v="Polygender"/>
    <n v="67"/>
    <s v="079 Chase MallApt. 902"/>
    <n v="8460"/>
    <s v="O'connertown"/>
    <x v="1"/>
    <s v="Australia"/>
    <x v="4"/>
    <x v="0"/>
  </r>
  <r>
    <n v="1583"/>
    <n v="323"/>
    <n v="1000"/>
    <n v="106"/>
    <n v="3"/>
    <n v="318"/>
    <n v="1"/>
    <x v="2"/>
    <x v="3"/>
    <x v="3"/>
    <s v="blue"/>
    <n v="111"/>
    <n v="58"/>
    <n v="6438"/>
    <n v="852"/>
    <n v="11437"/>
    <d v="2021-03-23T00:00:00"/>
    <d v="2021-04-13T00:00:00"/>
    <s v="Lucas Cromly"/>
    <s v="Polygender"/>
    <n v="67"/>
    <s v="079 Chase MallApt. 902"/>
    <n v="8460"/>
    <s v="O'connertown"/>
    <x v="1"/>
    <s v="Australia"/>
    <x v="4"/>
    <x v="0"/>
  </r>
  <r>
    <n v="1584"/>
    <n v="323"/>
    <n v="444"/>
    <n v="107"/>
    <n v="1"/>
    <n v="107"/>
    <n v="1"/>
    <x v="1"/>
    <x v="22"/>
    <x v="4"/>
    <s v="blue"/>
    <n v="92"/>
    <n v="80"/>
    <n v="7360"/>
    <n v="852"/>
    <n v="11437"/>
    <d v="2021-03-23T00:00:00"/>
    <d v="2021-04-13T00:00:00"/>
    <s v="Lucas Cromly"/>
    <s v="Polygender"/>
    <n v="67"/>
    <s v="079 Chase MallApt. 902"/>
    <n v="8460"/>
    <s v="O'connertown"/>
    <x v="1"/>
    <s v="Australia"/>
    <x v="4"/>
    <x v="0"/>
  </r>
  <r>
    <n v="1585"/>
    <n v="323"/>
    <n v="787"/>
    <n v="91"/>
    <n v="2"/>
    <n v="182"/>
    <n v="1"/>
    <x v="1"/>
    <x v="15"/>
    <x v="2"/>
    <s v="green"/>
    <n v="114"/>
    <n v="47"/>
    <n v="5358"/>
    <n v="852"/>
    <n v="11437"/>
    <d v="2021-03-23T00:00:00"/>
    <d v="2021-04-13T00:00:00"/>
    <s v="Lucas Cromly"/>
    <s v="Polygender"/>
    <n v="67"/>
    <s v="079 Chase MallApt. 902"/>
    <n v="8460"/>
    <s v="O'connertown"/>
    <x v="1"/>
    <s v="Australia"/>
    <x v="4"/>
    <x v="0"/>
  </r>
  <r>
    <n v="1586"/>
    <n v="323"/>
    <n v="357"/>
    <n v="94"/>
    <n v="3"/>
    <n v="282"/>
    <n v="1"/>
    <x v="0"/>
    <x v="28"/>
    <x v="2"/>
    <s v="orange"/>
    <n v="92"/>
    <n v="70"/>
    <n v="6440"/>
    <n v="852"/>
    <n v="11437"/>
    <d v="2021-03-23T00:00:00"/>
    <d v="2021-04-13T00:00:00"/>
    <s v="Lucas Cromly"/>
    <s v="Polygender"/>
    <n v="67"/>
    <s v="079 Chase MallApt. 902"/>
    <n v="8460"/>
    <s v="O'connertown"/>
    <x v="1"/>
    <s v="Australia"/>
    <x v="4"/>
    <x v="0"/>
  </r>
  <r>
    <n v="1587"/>
    <n v="323"/>
    <n v="41"/>
    <n v="104"/>
    <n v="2"/>
    <n v="208"/>
    <n v="1"/>
    <x v="0"/>
    <x v="10"/>
    <x v="1"/>
    <s v="orange"/>
    <n v="119"/>
    <n v="69"/>
    <n v="8211"/>
    <n v="852"/>
    <n v="11437"/>
    <d v="2021-03-23T00:00:00"/>
    <d v="2021-04-13T00:00:00"/>
    <s v="Lucas Cromly"/>
    <s v="Polygender"/>
    <n v="67"/>
    <s v="079 Chase MallApt. 902"/>
    <n v="8460"/>
    <s v="O'connertown"/>
    <x v="1"/>
    <s v="Australia"/>
    <x v="4"/>
    <x v="0"/>
  </r>
  <r>
    <n v="1588"/>
    <n v="323"/>
    <n v="1066"/>
    <n v="93"/>
    <n v="2"/>
    <n v="186"/>
    <n v="1"/>
    <x v="2"/>
    <x v="20"/>
    <x v="1"/>
    <s v="green"/>
    <n v="94"/>
    <n v="76"/>
    <n v="7144"/>
    <n v="852"/>
    <n v="11437"/>
    <d v="2021-03-23T00:00:00"/>
    <d v="2021-04-13T00:00:00"/>
    <s v="Lucas Cromly"/>
    <s v="Polygender"/>
    <n v="67"/>
    <s v="079 Chase MallApt. 902"/>
    <n v="8460"/>
    <s v="O'connertown"/>
    <x v="1"/>
    <s v="Australia"/>
    <x v="4"/>
    <x v="0"/>
  </r>
  <r>
    <n v="1589"/>
    <n v="324"/>
    <n v="122"/>
    <n v="92"/>
    <n v="2"/>
    <n v="184"/>
    <n v="1"/>
    <x v="0"/>
    <x v="22"/>
    <x v="2"/>
    <s v="green"/>
    <n v="115"/>
    <n v="66"/>
    <n v="7590"/>
    <n v="99"/>
    <n v="10411"/>
    <d v="2021-07-05T00:00:00"/>
    <d v="2021-07-16T00:00:00"/>
    <s v="Benji Vineall"/>
    <s v="Genderqueer"/>
    <n v="75"/>
    <s v="468 Shields CircleApt. 480"/>
    <n v="296"/>
    <s v="Port Madelineberg"/>
    <x v="1"/>
    <s v="Australia"/>
    <x v="8"/>
    <x v="2"/>
  </r>
  <r>
    <n v="1590"/>
    <n v="324"/>
    <n v="135"/>
    <n v="92"/>
    <n v="3"/>
    <n v="276"/>
    <n v="1"/>
    <x v="0"/>
    <x v="22"/>
    <x v="3"/>
    <s v="violet"/>
    <n v="115"/>
    <n v="73"/>
    <n v="8395"/>
    <n v="99"/>
    <n v="10411"/>
    <d v="2021-07-05T00:00:00"/>
    <d v="2021-07-16T00:00:00"/>
    <s v="Benji Vineall"/>
    <s v="Genderqueer"/>
    <n v="75"/>
    <s v="468 Shields CircleApt. 480"/>
    <n v="296"/>
    <s v="Port Madelineberg"/>
    <x v="1"/>
    <s v="Australia"/>
    <x v="8"/>
    <x v="2"/>
  </r>
  <r>
    <n v="1591"/>
    <n v="324"/>
    <n v="647"/>
    <n v="93"/>
    <n v="3"/>
    <n v="279"/>
    <n v="1"/>
    <x v="1"/>
    <x v="14"/>
    <x v="2"/>
    <s v="green"/>
    <n v="115"/>
    <n v="63"/>
    <n v="7245"/>
    <n v="99"/>
    <n v="10411"/>
    <d v="2021-07-05T00:00:00"/>
    <d v="2021-07-16T00:00:00"/>
    <s v="Benji Vineall"/>
    <s v="Genderqueer"/>
    <n v="75"/>
    <s v="468 Shields CircleApt. 480"/>
    <n v="296"/>
    <s v="Port Madelineberg"/>
    <x v="1"/>
    <s v="Australia"/>
    <x v="8"/>
    <x v="2"/>
  </r>
  <r>
    <n v="1592"/>
    <n v="324"/>
    <n v="269"/>
    <n v="95"/>
    <n v="2"/>
    <n v="190"/>
    <n v="1"/>
    <x v="0"/>
    <x v="17"/>
    <x v="4"/>
    <s v="blue"/>
    <n v="117"/>
    <n v="70"/>
    <n v="8190"/>
    <n v="99"/>
    <n v="10411"/>
    <d v="2021-07-05T00:00:00"/>
    <d v="2021-07-16T00:00:00"/>
    <s v="Benji Vineall"/>
    <s v="Genderqueer"/>
    <n v="75"/>
    <s v="468 Shields CircleApt. 480"/>
    <n v="296"/>
    <s v="Port Madelineberg"/>
    <x v="1"/>
    <s v="Australia"/>
    <x v="8"/>
    <x v="2"/>
  </r>
  <r>
    <n v="1593"/>
    <n v="324"/>
    <n v="741"/>
    <n v="109"/>
    <n v="3"/>
    <n v="327"/>
    <n v="1"/>
    <x v="1"/>
    <x v="12"/>
    <x v="1"/>
    <s v="orange"/>
    <n v="102"/>
    <n v="73"/>
    <n v="7446"/>
    <n v="99"/>
    <n v="10411"/>
    <d v="2021-07-05T00:00:00"/>
    <d v="2021-07-16T00:00:00"/>
    <s v="Benji Vineall"/>
    <s v="Genderqueer"/>
    <n v="75"/>
    <s v="468 Shields CircleApt. 480"/>
    <n v="296"/>
    <s v="Port Madelineberg"/>
    <x v="1"/>
    <s v="Australia"/>
    <x v="8"/>
    <x v="2"/>
  </r>
  <r>
    <n v="1594"/>
    <n v="325"/>
    <n v="869"/>
    <n v="113"/>
    <n v="3"/>
    <n v="339"/>
    <n v="1"/>
    <x v="2"/>
    <x v="16"/>
    <x v="4"/>
    <s v="indigo"/>
    <n v="100"/>
    <n v="78"/>
    <n v="7800"/>
    <n v="318"/>
    <n v="18010"/>
    <d v="2021-05-11T00:00:00"/>
    <d v="2021-05-28T00:00:00"/>
    <s v="Glyn Tieman"/>
    <s v="Polygender"/>
    <n v="63"/>
    <s v="37 White Station StApt. 524"/>
    <n v="1823"/>
    <s v="Georgiatown"/>
    <x v="2"/>
    <s v="Australia"/>
    <x v="3"/>
    <x v="2"/>
  </r>
  <r>
    <n v="1595"/>
    <n v="325"/>
    <n v="863"/>
    <n v="113"/>
    <n v="1"/>
    <n v="113"/>
    <n v="1"/>
    <x v="2"/>
    <x v="16"/>
    <x v="0"/>
    <s v="blue"/>
    <n v="100"/>
    <n v="46"/>
    <n v="4600"/>
    <n v="318"/>
    <n v="18010"/>
    <d v="2021-05-11T00:00:00"/>
    <d v="2021-05-28T00:00:00"/>
    <s v="Glyn Tieman"/>
    <s v="Polygender"/>
    <n v="63"/>
    <s v="37 White Station StApt. 524"/>
    <n v="1823"/>
    <s v="Georgiatown"/>
    <x v="2"/>
    <s v="Australia"/>
    <x v="3"/>
    <x v="2"/>
  </r>
  <r>
    <n v="1596"/>
    <n v="326"/>
    <n v="390"/>
    <n v="119"/>
    <n v="2"/>
    <n v="238"/>
    <n v="1"/>
    <x v="0"/>
    <x v="32"/>
    <x v="3"/>
    <s v="orange"/>
    <n v="113"/>
    <n v="43"/>
    <n v="4859"/>
    <n v="199"/>
    <n v="15380"/>
    <d v="2021-06-22T00:00:00"/>
    <d v="2021-07-01T00:00:00"/>
    <s v="Clayson Mealing"/>
    <s v="Genderqueer"/>
    <n v="65"/>
    <s v="94 Hannah LoopSuite 177"/>
    <n v="6219"/>
    <s v="Lake Declanland"/>
    <x v="0"/>
    <s v="Australia"/>
    <x v="7"/>
    <x v="1"/>
  </r>
  <r>
    <n v="1597"/>
    <n v="326"/>
    <n v="550"/>
    <n v="98"/>
    <n v="1"/>
    <n v="98"/>
    <n v="1"/>
    <x v="1"/>
    <x v="33"/>
    <x v="3"/>
    <s v="indigo"/>
    <n v="113"/>
    <n v="78"/>
    <n v="8814"/>
    <n v="199"/>
    <n v="15380"/>
    <d v="2021-06-22T00:00:00"/>
    <d v="2021-07-01T00:00:00"/>
    <s v="Clayson Mealing"/>
    <s v="Genderqueer"/>
    <n v="65"/>
    <s v="94 Hannah LoopSuite 177"/>
    <n v="6219"/>
    <s v="Lake Declanland"/>
    <x v="0"/>
    <s v="Australia"/>
    <x v="7"/>
    <x v="1"/>
  </r>
  <r>
    <n v="1598"/>
    <n v="326"/>
    <n v="695"/>
    <n v="113"/>
    <n v="3"/>
    <n v="339"/>
    <n v="1"/>
    <x v="1"/>
    <x v="4"/>
    <x v="3"/>
    <s v="violet"/>
    <n v="119"/>
    <n v="59"/>
    <n v="7021"/>
    <n v="199"/>
    <n v="15380"/>
    <d v="2021-06-22T00:00:00"/>
    <d v="2021-07-01T00:00:00"/>
    <s v="Clayson Mealing"/>
    <s v="Genderqueer"/>
    <n v="65"/>
    <s v="94 Hannah LoopSuite 177"/>
    <n v="6219"/>
    <s v="Lake Declanland"/>
    <x v="0"/>
    <s v="Australia"/>
    <x v="7"/>
    <x v="1"/>
  </r>
  <r>
    <n v="1599"/>
    <n v="327"/>
    <n v="1030"/>
    <n v="90"/>
    <n v="2"/>
    <n v="180"/>
    <n v="1"/>
    <x v="2"/>
    <x v="11"/>
    <x v="3"/>
    <s v="green"/>
    <n v="95"/>
    <n v="80"/>
    <n v="7600"/>
    <n v="710"/>
    <n v="11611"/>
    <d v="2021-07-28T00:00:00"/>
    <d v="2021-07-31T00:00:00"/>
    <s v="Avivah Roddick"/>
    <s v="Male"/>
    <n v="60"/>
    <s v="606 Lucy ParadeSuite 217"/>
    <n v="1666"/>
    <s v="Kulasville"/>
    <x v="4"/>
    <s v="Australia"/>
    <x v="8"/>
    <x v="1"/>
  </r>
  <r>
    <n v="1600"/>
    <n v="327"/>
    <n v="60"/>
    <n v="104"/>
    <n v="1"/>
    <n v="104"/>
    <n v="1"/>
    <x v="0"/>
    <x v="10"/>
    <x v="3"/>
    <s v="indigo"/>
    <n v="119"/>
    <n v="56"/>
    <n v="6664"/>
    <n v="710"/>
    <n v="11611"/>
    <d v="2021-07-28T00:00:00"/>
    <d v="2021-07-31T00:00:00"/>
    <s v="Avivah Roddick"/>
    <s v="Male"/>
    <n v="60"/>
    <s v="606 Lucy ParadeSuite 217"/>
    <n v="1666"/>
    <s v="Kulasville"/>
    <x v="4"/>
    <s v="Australia"/>
    <x v="8"/>
    <x v="1"/>
  </r>
  <r>
    <n v="1601"/>
    <n v="327"/>
    <n v="421"/>
    <n v="107"/>
    <n v="1"/>
    <n v="107"/>
    <n v="1"/>
    <x v="1"/>
    <x v="22"/>
    <x v="1"/>
    <s v="red"/>
    <n v="92"/>
    <n v="69"/>
    <n v="6348"/>
    <n v="710"/>
    <n v="11611"/>
    <d v="2021-07-28T00:00:00"/>
    <d v="2021-07-31T00:00:00"/>
    <s v="Avivah Roddick"/>
    <s v="Male"/>
    <n v="60"/>
    <s v="606 Lucy ParadeSuite 217"/>
    <n v="1666"/>
    <s v="Kulasville"/>
    <x v="4"/>
    <s v="Australia"/>
    <x v="8"/>
    <x v="1"/>
  </r>
  <r>
    <n v="1602"/>
    <n v="327"/>
    <n v="104"/>
    <n v="118"/>
    <n v="1"/>
    <n v="118"/>
    <n v="1"/>
    <x v="0"/>
    <x v="24"/>
    <x v="4"/>
    <s v="violet"/>
    <n v="96"/>
    <n v="43"/>
    <n v="4128"/>
    <n v="710"/>
    <n v="11611"/>
    <d v="2021-07-28T00:00:00"/>
    <d v="2021-07-31T00:00:00"/>
    <s v="Avivah Roddick"/>
    <s v="Male"/>
    <n v="60"/>
    <s v="606 Lucy ParadeSuite 217"/>
    <n v="1666"/>
    <s v="Kulasville"/>
    <x v="4"/>
    <s v="Australia"/>
    <x v="8"/>
    <x v="1"/>
  </r>
  <r>
    <n v="1603"/>
    <n v="327"/>
    <n v="508"/>
    <n v="102"/>
    <n v="3"/>
    <n v="306"/>
    <n v="1"/>
    <x v="1"/>
    <x v="31"/>
    <x v="0"/>
    <s v="green"/>
    <n v="109"/>
    <n v="62"/>
    <n v="6758"/>
    <n v="710"/>
    <n v="11611"/>
    <d v="2021-07-28T00:00:00"/>
    <d v="2021-07-31T00:00:00"/>
    <s v="Avivah Roddick"/>
    <s v="Male"/>
    <n v="60"/>
    <s v="606 Lucy ParadeSuite 217"/>
    <n v="1666"/>
    <s v="Kulasville"/>
    <x v="4"/>
    <s v="Australia"/>
    <x v="8"/>
    <x v="1"/>
  </r>
  <r>
    <n v="1604"/>
    <n v="327"/>
    <n v="707"/>
    <n v="119"/>
    <n v="3"/>
    <n v="357"/>
    <n v="1"/>
    <x v="1"/>
    <x v="19"/>
    <x v="2"/>
    <s v="orange"/>
    <n v="112"/>
    <n v="43"/>
    <n v="4816"/>
    <n v="710"/>
    <n v="11611"/>
    <d v="2021-07-28T00:00:00"/>
    <d v="2021-07-31T00:00:00"/>
    <s v="Avivah Roddick"/>
    <s v="Male"/>
    <n v="60"/>
    <s v="606 Lucy ParadeSuite 217"/>
    <n v="1666"/>
    <s v="Kulasville"/>
    <x v="4"/>
    <s v="Australia"/>
    <x v="8"/>
    <x v="1"/>
  </r>
  <r>
    <n v="1605"/>
    <n v="327"/>
    <n v="102"/>
    <n v="118"/>
    <n v="1"/>
    <n v="118"/>
    <n v="1"/>
    <x v="0"/>
    <x v="24"/>
    <x v="2"/>
    <s v="violet"/>
    <n v="96"/>
    <n v="71"/>
    <n v="6816"/>
    <n v="710"/>
    <n v="11611"/>
    <d v="2021-07-28T00:00:00"/>
    <d v="2021-07-31T00:00:00"/>
    <s v="Avivah Roddick"/>
    <s v="Male"/>
    <n v="60"/>
    <s v="606 Lucy ParadeSuite 217"/>
    <n v="1666"/>
    <s v="Kulasville"/>
    <x v="4"/>
    <s v="Australia"/>
    <x v="8"/>
    <x v="1"/>
  </r>
  <r>
    <n v="1606"/>
    <n v="327"/>
    <n v="889"/>
    <n v="94"/>
    <n v="1"/>
    <n v="94"/>
    <n v="1"/>
    <x v="2"/>
    <x v="23"/>
    <x v="4"/>
    <s v="yellow"/>
    <n v="113"/>
    <n v="65"/>
    <n v="7345"/>
    <n v="710"/>
    <n v="11611"/>
    <d v="2021-07-28T00:00:00"/>
    <d v="2021-07-31T00:00:00"/>
    <s v="Avivah Roddick"/>
    <s v="Male"/>
    <n v="60"/>
    <s v="606 Lucy ParadeSuite 217"/>
    <n v="1666"/>
    <s v="Kulasville"/>
    <x v="4"/>
    <s v="Australia"/>
    <x v="8"/>
    <x v="1"/>
  </r>
  <r>
    <n v="1607"/>
    <n v="328"/>
    <n v="8"/>
    <n v="96"/>
    <n v="1"/>
    <n v="96"/>
    <n v="1"/>
    <x v="0"/>
    <x v="2"/>
    <x v="0"/>
    <s v="orange"/>
    <n v="114"/>
    <n v="48"/>
    <n v="5472"/>
    <n v="246"/>
    <n v="26653"/>
    <d v="2021-04-14T00:00:00"/>
    <d v="2021-05-08T00:00:00"/>
    <s v="Lucias Forsythe"/>
    <s v="Bigender"/>
    <n v="40"/>
    <s v="122 Riley TrailSuite 946"/>
    <n v="8484"/>
    <s v="West Kiara"/>
    <x v="1"/>
    <s v="Australia"/>
    <x v="6"/>
    <x v="0"/>
  </r>
  <r>
    <n v="1608"/>
    <n v="328"/>
    <n v="1069"/>
    <n v="93"/>
    <n v="3"/>
    <n v="279"/>
    <n v="1"/>
    <x v="2"/>
    <x v="20"/>
    <x v="4"/>
    <s v="green"/>
    <n v="94"/>
    <n v="56"/>
    <n v="5264"/>
    <n v="246"/>
    <n v="26653"/>
    <d v="2021-04-14T00:00:00"/>
    <d v="2021-05-08T00:00:00"/>
    <s v="Lucias Forsythe"/>
    <s v="Bigender"/>
    <n v="40"/>
    <s v="122 Riley TrailSuite 946"/>
    <n v="8484"/>
    <s v="West Kiara"/>
    <x v="1"/>
    <s v="Australia"/>
    <x v="6"/>
    <x v="0"/>
  </r>
  <r>
    <n v="1609"/>
    <n v="328"/>
    <n v="1145"/>
    <n v="102"/>
    <n v="1"/>
    <n v="102"/>
    <n v="1"/>
    <x v="2"/>
    <x v="34"/>
    <x v="3"/>
    <s v="indigo"/>
    <n v="106"/>
    <n v="51"/>
    <n v="5406"/>
    <n v="246"/>
    <n v="26653"/>
    <d v="2021-04-14T00:00:00"/>
    <d v="2021-05-08T00:00:00"/>
    <s v="Lucias Forsythe"/>
    <s v="Bigender"/>
    <n v="40"/>
    <s v="122 Riley TrailSuite 946"/>
    <n v="8484"/>
    <s v="West Kiara"/>
    <x v="1"/>
    <s v="Australia"/>
    <x v="6"/>
    <x v="0"/>
  </r>
  <r>
    <n v="1610"/>
    <n v="329"/>
    <n v="1041"/>
    <n v="90"/>
    <n v="2"/>
    <n v="180"/>
    <n v="1"/>
    <x v="2"/>
    <x v="11"/>
    <x v="1"/>
    <s v="indigo"/>
    <n v="95"/>
    <n v="40"/>
    <n v="3800"/>
    <n v="820"/>
    <n v="58708"/>
    <d v="2021-04-30T00:00:00"/>
    <d v="2021-05-24T00:00:00"/>
    <s v="Normy Anlay"/>
    <s v="Male"/>
    <n v="26"/>
    <s v="10 Imogen PassSuite 135"/>
    <n v="8014"/>
    <s v="Alexanderland"/>
    <x v="3"/>
    <s v="Australia"/>
    <x v="6"/>
    <x v="0"/>
  </r>
  <r>
    <n v="1611"/>
    <n v="329"/>
    <n v="1110"/>
    <n v="115"/>
    <n v="1"/>
    <n v="115"/>
    <n v="1"/>
    <x v="2"/>
    <x v="6"/>
    <x v="3"/>
    <s v="indigo"/>
    <n v="99"/>
    <n v="55"/>
    <n v="5445"/>
    <n v="820"/>
    <n v="58708"/>
    <d v="2021-04-30T00:00:00"/>
    <d v="2021-05-24T00:00:00"/>
    <s v="Normy Anlay"/>
    <s v="Male"/>
    <n v="26"/>
    <s v="10 Imogen PassSuite 135"/>
    <n v="8014"/>
    <s v="Alexanderland"/>
    <x v="3"/>
    <s v="Australia"/>
    <x v="6"/>
    <x v="0"/>
  </r>
  <r>
    <n v="1612"/>
    <n v="329"/>
    <n v="887"/>
    <n v="94"/>
    <n v="1"/>
    <n v="94"/>
    <n v="1"/>
    <x v="2"/>
    <x v="23"/>
    <x v="2"/>
    <s v="yellow"/>
    <n v="113"/>
    <n v="58"/>
    <n v="6554"/>
    <n v="820"/>
    <n v="58708"/>
    <d v="2021-04-30T00:00:00"/>
    <d v="2021-05-24T00:00:00"/>
    <s v="Normy Anlay"/>
    <s v="Male"/>
    <n v="26"/>
    <s v="10 Imogen PassSuite 135"/>
    <n v="8014"/>
    <s v="Alexanderland"/>
    <x v="3"/>
    <s v="Australia"/>
    <x v="6"/>
    <x v="0"/>
  </r>
  <r>
    <n v="1613"/>
    <n v="329"/>
    <n v="751"/>
    <n v="109"/>
    <n v="1"/>
    <n v="109"/>
    <n v="1"/>
    <x v="1"/>
    <x v="12"/>
    <x v="1"/>
    <s v="green"/>
    <n v="102"/>
    <n v="41"/>
    <n v="4182"/>
    <n v="820"/>
    <n v="58708"/>
    <d v="2021-04-30T00:00:00"/>
    <d v="2021-05-24T00:00:00"/>
    <s v="Normy Anlay"/>
    <s v="Male"/>
    <n v="26"/>
    <s v="10 Imogen PassSuite 135"/>
    <n v="8014"/>
    <s v="Alexanderland"/>
    <x v="3"/>
    <s v="Australia"/>
    <x v="6"/>
    <x v="0"/>
  </r>
  <r>
    <n v="1614"/>
    <n v="329"/>
    <n v="186"/>
    <n v="98"/>
    <n v="3"/>
    <n v="294"/>
    <n v="1"/>
    <x v="0"/>
    <x v="18"/>
    <x v="1"/>
    <s v="yellow"/>
    <n v="112"/>
    <n v="66"/>
    <n v="7392"/>
    <n v="820"/>
    <n v="58708"/>
    <d v="2021-04-30T00:00:00"/>
    <d v="2021-05-24T00:00:00"/>
    <s v="Normy Anlay"/>
    <s v="Male"/>
    <n v="26"/>
    <s v="10 Imogen PassSuite 135"/>
    <n v="8014"/>
    <s v="Alexanderland"/>
    <x v="3"/>
    <s v="Australia"/>
    <x v="6"/>
    <x v="0"/>
  </r>
  <r>
    <n v="1615"/>
    <n v="329"/>
    <n v="220"/>
    <n v="106"/>
    <n v="1"/>
    <n v="106"/>
    <n v="1"/>
    <x v="0"/>
    <x v="0"/>
    <x v="3"/>
    <s v="yellow"/>
    <n v="105"/>
    <n v="57"/>
    <n v="5985"/>
    <n v="820"/>
    <n v="58708"/>
    <d v="2021-04-30T00:00:00"/>
    <d v="2021-05-24T00:00:00"/>
    <s v="Normy Anlay"/>
    <s v="Male"/>
    <n v="26"/>
    <s v="10 Imogen PassSuite 135"/>
    <n v="8014"/>
    <s v="Alexanderland"/>
    <x v="3"/>
    <s v="Australia"/>
    <x v="6"/>
    <x v="0"/>
  </r>
  <r>
    <n v="1616"/>
    <n v="330"/>
    <n v="1226"/>
    <n v="112"/>
    <n v="2"/>
    <n v="224"/>
    <n v="1"/>
    <x v="2"/>
    <x v="25"/>
    <x v="1"/>
    <s v="red"/>
    <n v="91"/>
    <n v="57"/>
    <n v="5187"/>
    <n v="887"/>
    <n v="31700"/>
    <d v="2021-03-12T00:00:00"/>
    <d v="2021-04-08T00:00:00"/>
    <s v="Killie Wigzell"/>
    <s v="Male"/>
    <n v="61"/>
    <s v="4493 Doyle WayApt. 026"/>
    <n v="1411"/>
    <s v="South Emilyborough"/>
    <x v="6"/>
    <s v="Australia"/>
    <x v="4"/>
    <x v="0"/>
  </r>
  <r>
    <n v="1617"/>
    <n v="330"/>
    <n v="809"/>
    <n v="117"/>
    <n v="3"/>
    <n v="351"/>
    <n v="1"/>
    <x v="1"/>
    <x v="13"/>
    <x v="4"/>
    <s v="red"/>
    <n v="95"/>
    <n v="42"/>
    <n v="3990"/>
    <n v="887"/>
    <n v="31700"/>
    <d v="2021-03-12T00:00:00"/>
    <d v="2021-04-08T00:00:00"/>
    <s v="Killie Wigzell"/>
    <s v="Male"/>
    <n v="61"/>
    <s v="4493 Doyle WayApt. 026"/>
    <n v="1411"/>
    <s v="South Emilyborough"/>
    <x v="6"/>
    <s v="Australia"/>
    <x v="4"/>
    <x v="0"/>
  </r>
  <r>
    <n v="1618"/>
    <n v="330"/>
    <n v="87"/>
    <n v="118"/>
    <n v="2"/>
    <n v="236"/>
    <n v="1"/>
    <x v="0"/>
    <x v="24"/>
    <x v="2"/>
    <s v="green"/>
    <n v="96"/>
    <n v="66"/>
    <n v="6336"/>
    <n v="887"/>
    <n v="31700"/>
    <d v="2021-03-12T00:00:00"/>
    <d v="2021-04-08T00:00:00"/>
    <s v="Killie Wigzell"/>
    <s v="Male"/>
    <n v="61"/>
    <s v="4493 Doyle WayApt. 026"/>
    <n v="1411"/>
    <s v="South Emilyborough"/>
    <x v="6"/>
    <s v="Australia"/>
    <x v="4"/>
    <x v="0"/>
  </r>
  <r>
    <n v="1619"/>
    <n v="330"/>
    <n v="1132"/>
    <n v="102"/>
    <n v="2"/>
    <n v="204"/>
    <n v="1"/>
    <x v="2"/>
    <x v="34"/>
    <x v="2"/>
    <s v="yellow"/>
    <n v="106"/>
    <n v="72"/>
    <n v="7632"/>
    <n v="887"/>
    <n v="31700"/>
    <d v="2021-03-12T00:00:00"/>
    <d v="2021-04-08T00:00:00"/>
    <s v="Killie Wigzell"/>
    <s v="Male"/>
    <n v="61"/>
    <s v="4493 Doyle WayApt. 026"/>
    <n v="1411"/>
    <s v="South Emilyborough"/>
    <x v="6"/>
    <s v="Australia"/>
    <x v="4"/>
    <x v="0"/>
  </r>
  <r>
    <n v="1620"/>
    <n v="330"/>
    <n v="1071"/>
    <n v="93"/>
    <n v="2"/>
    <n v="186"/>
    <n v="1"/>
    <x v="2"/>
    <x v="20"/>
    <x v="1"/>
    <s v="blue"/>
    <n v="94"/>
    <n v="50"/>
    <n v="4700"/>
    <n v="887"/>
    <n v="31700"/>
    <d v="2021-03-12T00:00:00"/>
    <d v="2021-04-08T00:00:00"/>
    <s v="Killie Wigzell"/>
    <s v="Male"/>
    <n v="61"/>
    <s v="4493 Doyle WayApt. 026"/>
    <n v="1411"/>
    <s v="South Emilyborough"/>
    <x v="6"/>
    <s v="Australia"/>
    <x v="4"/>
    <x v="0"/>
  </r>
  <r>
    <n v="1621"/>
    <n v="330"/>
    <n v="263"/>
    <n v="95"/>
    <n v="1"/>
    <n v="95"/>
    <n v="1"/>
    <x v="0"/>
    <x v="17"/>
    <x v="0"/>
    <s v="green"/>
    <n v="117"/>
    <n v="68"/>
    <n v="7956"/>
    <n v="887"/>
    <n v="31700"/>
    <d v="2021-03-12T00:00:00"/>
    <d v="2021-04-08T00:00:00"/>
    <s v="Killie Wigzell"/>
    <s v="Male"/>
    <n v="61"/>
    <s v="4493 Doyle WayApt. 026"/>
    <n v="1411"/>
    <s v="South Emilyborough"/>
    <x v="6"/>
    <s v="Australia"/>
    <x v="4"/>
    <x v="0"/>
  </r>
  <r>
    <n v="1622"/>
    <n v="330"/>
    <n v="569"/>
    <n v="100"/>
    <n v="1"/>
    <n v="100"/>
    <n v="1"/>
    <x v="1"/>
    <x v="29"/>
    <x v="4"/>
    <s v="orange"/>
    <n v="90"/>
    <n v="69"/>
    <n v="6210"/>
    <n v="887"/>
    <n v="31700"/>
    <d v="2021-03-12T00:00:00"/>
    <d v="2021-04-08T00:00:00"/>
    <s v="Killie Wigzell"/>
    <s v="Male"/>
    <n v="61"/>
    <s v="4493 Doyle WayApt. 026"/>
    <n v="1411"/>
    <s v="South Emilyborough"/>
    <x v="6"/>
    <s v="Australia"/>
    <x v="4"/>
    <x v="0"/>
  </r>
  <r>
    <n v="1623"/>
    <n v="330"/>
    <n v="1223"/>
    <n v="105"/>
    <n v="3"/>
    <n v="315"/>
    <n v="1"/>
    <x v="2"/>
    <x v="7"/>
    <x v="0"/>
    <s v="violet"/>
    <n v="90"/>
    <n v="48"/>
    <n v="4320"/>
    <n v="887"/>
    <n v="31700"/>
    <d v="2021-03-12T00:00:00"/>
    <d v="2021-04-08T00:00:00"/>
    <s v="Killie Wigzell"/>
    <s v="Male"/>
    <n v="61"/>
    <s v="4493 Doyle WayApt. 026"/>
    <n v="1411"/>
    <s v="South Emilyborough"/>
    <x v="6"/>
    <s v="Australia"/>
    <x v="4"/>
    <x v="0"/>
  </r>
  <r>
    <n v="1624"/>
    <n v="331"/>
    <n v="1141"/>
    <n v="102"/>
    <n v="2"/>
    <n v="204"/>
    <n v="1"/>
    <x v="2"/>
    <x v="34"/>
    <x v="1"/>
    <s v="blue"/>
    <n v="106"/>
    <n v="63"/>
    <n v="6678"/>
    <n v="414"/>
    <n v="38796"/>
    <d v="2021-03-18T00:00:00"/>
    <d v="2021-03-23T00:00:00"/>
    <s v="Ansel Chittem"/>
    <s v="Polygender"/>
    <n v="51"/>
    <s v="22 Eve CrescentApt. 357"/>
    <n v="7365"/>
    <s v="North Ivy"/>
    <x v="3"/>
    <s v="Australia"/>
    <x v="4"/>
    <x v="1"/>
  </r>
  <r>
    <n v="1625"/>
    <n v="333"/>
    <n v="196"/>
    <n v="98"/>
    <n v="1"/>
    <n v="98"/>
    <n v="1"/>
    <x v="0"/>
    <x v="18"/>
    <x v="1"/>
    <s v="blue"/>
    <n v="112"/>
    <n v="75"/>
    <n v="8400"/>
    <n v="367"/>
    <n v="21091"/>
    <d v="2021-10-18T00:00:00"/>
    <d v="2021-11-09T00:00:00"/>
    <s v="Hildagarde Dell 'Orto"/>
    <s v="Bigender"/>
    <n v="51"/>
    <s v="59 Henry PlaceSuite 781"/>
    <n v="514"/>
    <s v="Jasperside"/>
    <x v="0"/>
    <s v="Australia"/>
    <x v="2"/>
    <x v="0"/>
  </r>
  <r>
    <n v="1626"/>
    <n v="333"/>
    <n v="1092"/>
    <n v="115"/>
    <n v="3"/>
    <n v="345"/>
    <n v="1"/>
    <x v="2"/>
    <x v="6"/>
    <x v="2"/>
    <s v="orange"/>
    <n v="99"/>
    <n v="56"/>
    <n v="5544"/>
    <n v="367"/>
    <n v="21091"/>
    <d v="2021-10-18T00:00:00"/>
    <d v="2021-11-09T00:00:00"/>
    <s v="Hildagarde Dell 'Orto"/>
    <s v="Bigender"/>
    <n v="51"/>
    <s v="59 Henry PlaceSuite 781"/>
    <n v="514"/>
    <s v="Jasperside"/>
    <x v="0"/>
    <s v="Australia"/>
    <x v="2"/>
    <x v="0"/>
  </r>
  <r>
    <n v="1627"/>
    <n v="333"/>
    <n v="885"/>
    <n v="94"/>
    <n v="3"/>
    <n v="282"/>
    <n v="1"/>
    <x v="2"/>
    <x v="23"/>
    <x v="3"/>
    <s v="yellow"/>
    <n v="113"/>
    <n v="69"/>
    <n v="7797"/>
    <n v="367"/>
    <n v="21091"/>
    <d v="2021-10-18T00:00:00"/>
    <d v="2021-11-09T00:00:00"/>
    <s v="Hildagarde Dell 'Orto"/>
    <s v="Bigender"/>
    <n v="51"/>
    <s v="59 Henry PlaceSuite 781"/>
    <n v="514"/>
    <s v="Jasperside"/>
    <x v="0"/>
    <s v="Australia"/>
    <x v="2"/>
    <x v="0"/>
  </r>
  <r>
    <n v="1628"/>
    <n v="333"/>
    <n v="903"/>
    <n v="94"/>
    <n v="1"/>
    <n v="94"/>
    <n v="1"/>
    <x v="2"/>
    <x v="23"/>
    <x v="0"/>
    <s v="indigo"/>
    <n v="113"/>
    <n v="62"/>
    <n v="7006"/>
    <n v="367"/>
    <n v="21091"/>
    <d v="2021-10-18T00:00:00"/>
    <d v="2021-11-09T00:00:00"/>
    <s v="Hildagarde Dell 'Orto"/>
    <s v="Bigender"/>
    <n v="51"/>
    <s v="59 Henry PlaceSuite 781"/>
    <n v="514"/>
    <s v="Jasperside"/>
    <x v="0"/>
    <s v="Australia"/>
    <x v="2"/>
    <x v="0"/>
  </r>
  <r>
    <n v="1629"/>
    <n v="333"/>
    <n v="822"/>
    <n v="117"/>
    <n v="1"/>
    <n v="117"/>
    <n v="1"/>
    <x v="1"/>
    <x v="13"/>
    <x v="2"/>
    <s v="green"/>
    <n v="95"/>
    <n v="59"/>
    <n v="5605"/>
    <n v="367"/>
    <n v="21091"/>
    <d v="2021-10-18T00:00:00"/>
    <d v="2021-11-09T00:00:00"/>
    <s v="Hildagarde Dell 'Orto"/>
    <s v="Bigender"/>
    <n v="51"/>
    <s v="59 Henry PlaceSuite 781"/>
    <n v="514"/>
    <s v="Jasperside"/>
    <x v="0"/>
    <s v="Australia"/>
    <x v="2"/>
    <x v="0"/>
  </r>
  <r>
    <n v="1630"/>
    <n v="333"/>
    <n v="124"/>
    <n v="92"/>
    <n v="3"/>
    <n v="276"/>
    <n v="1"/>
    <x v="0"/>
    <x v="22"/>
    <x v="4"/>
    <s v="green"/>
    <n v="115"/>
    <n v="52"/>
    <n v="5980"/>
    <n v="367"/>
    <n v="21091"/>
    <d v="2021-10-18T00:00:00"/>
    <d v="2021-11-09T00:00:00"/>
    <s v="Hildagarde Dell 'Orto"/>
    <s v="Bigender"/>
    <n v="51"/>
    <s v="59 Henry PlaceSuite 781"/>
    <n v="514"/>
    <s v="Jasperside"/>
    <x v="0"/>
    <s v="Australia"/>
    <x v="2"/>
    <x v="0"/>
  </r>
  <r>
    <n v="1631"/>
    <n v="333"/>
    <n v="452"/>
    <n v="107"/>
    <n v="3"/>
    <n v="321"/>
    <n v="1"/>
    <x v="1"/>
    <x v="22"/>
    <x v="2"/>
    <s v="violet"/>
    <n v="92"/>
    <n v="43"/>
    <n v="3956"/>
    <n v="367"/>
    <n v="21091"/>
    <d v="2021-10-18T00:00:00"/>
    <d v="2021-11-09T00:00:00"/>
    <s v="Hildagarde Dell 'Orto"/>
    <s v="Bigender"/>
    <n v="51"/>
    <s v="59 Henry PlaceSuite 781"/>
    <n v="514"/>
    <s v="Jasperside"/>
    <x v="0"/>
    <s v="Australia"/>
    <x v="2"/>
    <x v="0"/>
  </r>
  <r>
    <n v="1632"/>
    <n v="334"/>
    <n v="762"/>
    <n v="109"/>
    <n v="3"/>
    <n v="327"/>
    <n v="1"/>
    <x v="1"/>
    <x v="12"/>
    <x v="2"/>
    <s v="indigo"/>
    <n v="102"/>
    <n v="52"/>
    <n v="5304"/>
    <n v="539"/>
    <n v="32277"/>
    <d v="2021-05-12T00:00:00"/>
    <d v="2021-05-23T00:00:00"/>
    <s v="Sonny Tremollet"/>
    <s v="Male"/>
    <n v="78"/>
    <s v="6481 Isaac LoopApt. 355"/>
    <n v="4362"/>
    <s v="Port Blake"/>
    <x v="3"/>
    <s v="Australia"/>
    <x v="3"/>
    <x v="2"/>
  </r>
  <r>
    <n v="1633"/>
    <n v="334"/>
    <n v="777"/>
    <n v="91"/>
    <n v="3"/>
    <n v="273"/>
    <n v="1"/>
    <x v="1"/>
    <x v="15"/>
    <x v="2"/>
    <s v="orange"/>
    <n v="114"/>
    <n v="60"/>
    <n v="6840"/>
    <n v="539"/>
    <n v="32277"/>
    <d v="2021-05-12T00:00:00"/>
    <d v="2021-05-23T00:00:00"/>
    <s v="Sonny Tremollet"/>
    <s v="Male"/>
    <n v="78"/>
    <s v="6481 Isaac LoopApt. 355"/>
    <n v="4362"/>
    <s v="Port Blake"/>
    <x v="3"/>
    <s v="Australia"/>
    <x v="3"/>
    <x v="2"/>
  </r>
  <r>
    <n v="1634"/>
    <n v="334"/>
    <n v="282"/>
    <n v="105"/>
    <n v="2"/>
    <n v="210"/>
    <n v="1"/>
    <x v="0"/>
    <x v="26"/>
    <x v="2"/>
    <s v="red"/>
    <n v="93"/>
    <n v="53"/>
    <n v="4929"/>
    <n v="539"/>
    <n v="32277"/>
    <d v="2021-05-12T00:00:00"/>
    <d v="2021-05-23T00:00:00"/>
    <s v="Sonny Tremollet"/>
    <s v="Male"/>
    <n v="78"/>
    <s v="6481 Isaac LoopApt. 355"/>
    <n v="4362"/>
    <s v="Port Blake"/>
    <x v="3"/>
    <s v="Australia"/>
    <x v="3"/>
    <x v="2"/>
  </r>
  <r>
    <n v="1635"/>
    <n v="334"/>
    <n v="1148"/>
    <n v="102"/>
    <n v="2"/>
    <n v="204"/>
    <n v="1"/>
    <x v="2"/>
    <x v="34"/>
    <x v="0"/>
    <s v="indigo"/>
    <n v="106"/>
    <n v="46"/>
    <n v="4876"/>
    <n v="539"/>
    <n v="32277"/>
    <d v="2021-05-12T00:00:00"/>
    <d v="2021-05-23T00:00:00"/>
    <s v="Sonny Tremollet"/>
    <s v="Male"/>
    <n v="78"/>
    <s v="6481 Isaac LoopApt. 355"/>
    <n v="4362"/>
    <s v="Port Blake"/>
    <x v="3"/>
    <s v="Australia"/>
    <x v="3"/>
    <x v="2"/>
  </r>
  <r>
    <n v="1636"/>
    <n v="334"/>
    <n v="102"/>
    <n v="118"/>
    <n v="2"/>
    <n v="236"/>
    <n v="1"/>
    <x v="0"/>
    <x v="24"/>
    <x v="2"/>
    <s v="violet"/>
    <n v="96"/>
    <n v="71"/>
    <n v="6816"/>
    <n v="539"/>
    <n v="32277"/>
    <d v="2021-05-12T00:00:00"/>
    <d v="2021-05-23T00:00:00"/>
    <s v="Sonny Tremollet"/>
    <s v="Male"/>
    <n v="78"/>
    <s v="6481 Isaac LoopApt. 355"/>
    <n v="4362"/>
    <s v="Port Blake"/>
    <x v="3"/>
    <s v="Australia"/>
    <x v="3"/>
    <x v="2"/>
  </r>
  <r>
    <n v="1637"/>
    <n v="334"/>
    <n v="599"/>
    <n v="112"/>
    <n v="1"/>
    <n v="112"/>
    <n v="1"/>
    <x v="1"/>
    <x v="30"/>
    <x v="4"/>
    <s v="red"/>
    <n v="118"/>
    <n v="54"/>
    <n v="6372"/>
    <n v="539"/>
    <n v="32277"/>
    <d v="2021-05-12T00:00:00"/>
    <d v="2021-05-23T00:00:00"/>
    <s v="Sonny Tremollet"/>
    <s v="Male"/>
    <n v="78"/>
    <s v="6481 Isaac LoopApt. 355"/>
    <n v="4362"/>
    <s v="Port Blake"/>
    <x v="3"/>
    <s v="Australia"/>
    <x v="3"/>
    <x v="2"/>
  </r>
  <r>
    <n v="1638"/>
    <n v="334"/>
    <n v="1188"/>
    <n v="99"/>
    <n v="1"/>
    <n v="99"/>
    <n v="1"/>
    <x v="2"/>
    <x v="9"/>
    <x v="0"/>
    <s v="violet"/>
    <n v="98"/>
    <n v="68"/>
    <n v="6664"/>
    <n v="539"/>
    <n v="32277"/>
    <d v="2021-05-12T00:00:00"/>
    <d v="2021-05-23T00:00:00"/>
    <s v="Sonny Tremollet"/>
    <s v="Male"/>
    <n v="78"/>
    <s v="6481 Isaac LoopApt. 355"/>
    <n v="4362"/>
    <s v="Port Blake"/>
    <x v="3"/>
    <s v="Australia"/>
    <x v="3"/>
    <x v="2"/>
  </r>
  <r>
    <n v="1639"/>
    <n v="335"/>
    <n v="551"/>
    <n v="98"/>
    <n v="2"/>
    <n v="196"/>
    <n v="1"/>
    <x v="1"/>
    <x v="33"/>
    <x v="1"/>
    <s v="indigo"/>
    <n v="113"/>
    <n v="40"/>
    <n v="4520"/>
    <n v="485"/>
    <n v="51638"/>
    <d v="2021-09-30T00:00:00"/>
    <d v="2021-10-24T00:00:00"/>
    <s v="Gayleen Brookes"/>
    <s v="Male"/>
    <n v="46"/>
    <s v="18 Lachlan CourtApt. 781"/>
    <n v="6977"/>
    <s v="Port Lily"/>
    <x v="7"/>
    <s v="Australia"/>
    <x v="5"/>
    <x v="0"/>
  </r>
  <r>
    <n v="1640"/>
    <n v="335"/>
    <n v="6"/>
    <n v="96"/>
    <n v="1"/>
    <n v="96"/>
    <n v="1"/>
    <x v="0"/>
    <x v="2"/>
    <x v="1"/>
    <s v="orange"/>
    <n v="114"/>
    <n v="72"/>
    <n v="8208"/>
    <n v="485"/>
    <n v="51638"/>
    <d v="2021-09-30T00:00:00"/>
    <d v="2021-10-24T00:00:00"/>
    <s v="Gayleen Brookes"/>
    <s v="Male"/>
    <n v="46"/>
    <s v="18 Lachlan CourtApt. 781"/>
    <n v="6977"/>
    <s v="Port Lily"/>
    <x v="7"/>
    <s v="Australia"/>
    <x v="5"/>
    <x v="0"/>
  </r>
  <r>
    <n v="1641"/>
    <n v="335"/>
    <n v="140"/>
    <n v="91"/>
    <n v="2"/>
    <n v="182"/>
    <n v="1"/>
    <x v="0"/>
    <x v="8"/>
    <x v="3"/>
    <s v="red"/>
    <n v="116"/>
    <n v="61"/>
    <n v="7076"/>
    <n v="485"/>
    <n v="51638"/>
    <d v="2021-09-30T00:00:00"/>
    <d v="2021-10-24T00:00:00"/>
    <s v="Gayleen Brookes"/>
    <s v="Male"/>
    <n v="46"/>
    <s v="18 Lachlan CourtApt. 781"/>
    <n v="6977"/>
    <s v="Port Lily"/>
    <x v="7"/>
    <s v="Australia"/>
    <x v="5"/>
    <x v="0"/>
  </r>
  <r>
    <n v="1642"/>
    <n v="336"/>
    <n v="808"/>
    <n v="117"/>
    <n v="2"/>
    <n v="234"/>
    <n v="1"/>
    <x v="1"/>
    <x v="13"/>
    <x v="0"/>
    <s v="red"/>
    <n v="95"/>
    <n v="40"/>
    <n v="3800"/>
    <n v="615"/>
    <n v="16829"/>
    <d v="2021-05-25T00:00:00"/>
    <d v="2021-05-28T00:00:00"/>
    <s v="Jacquelin Santostefano."/>
    <s v="Non-binary"/>
    <n v="42"/>
    <s v="04 Stewart WaySuite 826"/>
    <n v="5658"/>
    <s v="Willowmouth"/>
    <x v="3"/>
    <s v="Australia"/>
    <x v="3"/>
    <x v="1"/>
  </r>
  <r>
    <n v="1643"/>
    <n v="336"/>
    <n v="578"/>
    <n v="100"/>
    <n v="1"/>
    <n v="100"/>
    <n v="1"/>
    <x v="1"/>
    <x v="29"/>
    <x v="0"/>
    <s v="green"/>
    <n v="90"/>
    <n v="78"/>
    <n v="7020"/>
    <n v="615"/>
    <n v="16829"/>
    <d v="2021-05-25T00:00:00"/>
    <d v="2021-05-28T00:00:00"/>
    <s v="Jacquelin Santostefano."/>
    <s v="Non-binary"/>
    <n v="42"/>
    <s v="04 Stewart WaySuite 826"/>
    <n v="5658"/>
    <s v="Willowmouth"/>
    <x v="3"/>
    <s v="Australia"/>
    <x v="3"/>
    <x v="1"/>
  </r>
  <r>
    <n v="1644"/>
    <n v="336"/>
    <n v="978"/>
    <n v="97"/>
    <n v="3"/>
    <n v="291"/>
    <n v="1"/>
    <x v="2"/>
    <x v="27"/>
    <x v="0"/>
    <s v="violet"/>
    <n v="119"/>
    <n v="58"/>
    <n v="6902"/>
    <n v="615"/>
    <n v="16829"/>
    <d v="2021-05-25T00:00:00"/>
    <d v="2021-05-28T00:00:00"/>
    <s v="Jacquelin Santostefano."/>
    <s v="Non-binary"/>
    <n v="42"/>
    <s v="04 Stewart WaySuite 826"/>
    <n v="5658"/>
    <s v="Willowmouth"/>
    <x v="3"/>
    <s v="Australia"/>
    <x v="3"/>
    <x v="1"/>
  </r>
  <r>
    <n v="1645"/>
    <n v="336"/>
    <n v="358"/>
    <n v="94"/>
    <n v="1"/>
    <n v="94"/>
    <n v="1"/>
    <x v="0"/>
    <x v="28"/>
    <x v="0"/>
    <s v="orange"/>
    <n v="92"/>
    <n v="77"/>
    <n v="7084"/>
    <n v="615"/>
    <n v="16829"/>
    <d v="2021-05-25T00:00:00"/>
    <d v="2021-05-28T00:00:00"/>
    <s v="Jacquelin Santostefano."/>
    <s v="Non-binary"/>
    <n v="42"/>
    <s v="04 Stewart WaySuite 826"/>
    <n v="5658"/>
    <s v="Willowmouth"/>
    <x v="3"/>
    <s v="Australia"/>
    <x v="3"/>
    <x v="1"/>
  </r>
  <r>
    <n v="1646"/>
    <n v="336"/>
    <n v="620"/>
    <n v="112"/>
    <n v="2"/>
    <n v="224"/>
    <n v="1"/>
    <x v="1"/>
    <x v="30"/>
    <x v="3"/>
    <s v="indigo"/>
    <n v="118"/>
    <n v="70"/>
    <n v="8260"/>
    <n v="615"/>
    <n v="16829"/>
    <d v="2021-05-25T00:00:00"/>
    <d v="2021-05-28T00:00:00"/>
    <s v="Jacquelin Santostefano."/>
    <s v="Non-binary"/>
    <n v="42"/>
    <s v="04 Stewart WaySuite 826"/>
    <n v="5658"/>
    <s v="Willowmouth"/>
    <x v="3"/>
    <s v="Australia"/>
    <x v="3"/>
    <x v="1"/>
  </r>
  <r>
    <n v="1647"/>
    <n v="337"/>
    <n v="922"/>
    <n v="96"/>
    <n v="2"/>
    <n v="192"/>
    <n v="1"/>
    <x v="2"/>
    <x v="5"/>
    <x v="2"/>
    <s v="yellow"/>
    <n v="104"/>
    <n v="55"/>
    <n v="5720"/>
    <n v="341"/>
    <n v="49047"/>
    <d v="2021-08-02T00:00:00"/>
    <d v="2021-08-04T00:00:00"/>
    <s v="Cherlyn Asmus"/>
    <s v="Female"/>
    <n v="34"/>
    <s v="003 Bruen DriveApt. 633"/>
    <n v="6522"/>
    <s v="Jasmineville"/>
    <x v="6"/>
    <s v="Australia"/>
    <x v="0"/>
    <x v="1"/>
  </r>
  <r>
    <n v="1648"/>
    <n v="337"/>
    <n v="264"/>
    <n v="95"/>
    <n v="2"/>
    <n v="190"/>
    <n v="1"/>
    <x v="0"/>
    <x v="17"/>
    <x v="4"/>
    <s v="green"/>
    <n v="117"/>
    <n v="61"/>
    <n v="7137"/>
    <n v="341"/>
    <n v="49047"/>
    <d v="2021-08-02T00:00:00"/>
    <d v="2021-08-04T00:00:00"/>
    <s v="Cherlyn Asmus"/>
    <s v="Female"/>
    <n v="34"/>
    <s v="003 Bruen DriveApt. 633"/>
    <n v="6522"/>
    <s v="Jasmineville"/>
    <x v="6"/>
    <s v="Australia"/>
    <x v="0"/>
    <x v="1"/>
  </r>
  <r>
    <n v="1649"/>
    <n v="337"/>
    <n v="161"/>
    <n v="91"/>
    <n v="1"/>
    <n v="91"/>
    <n v="1"/>
    <x v="0"/>
    <x v="8"/>
    <x v="1"/>
    <s v="blue"/>
    <n v="116"/>
    <n v="77"/>
    <n v="8932"/>
    <n v="341"/>
    <n v="49047"/>
    <d v="2021-08-02T00:00:00"/>
    <d v="2021-08-04T00:00:00"/>
    <s v="Cherlyn Asmus"/>
    <s v="Female"/>
    <n v="34"/>
    <s v="003 Bruen DriveApt. 633"/>
    <n v="6522"/>
    <s v="Jasmineville"/>
    <x v="6"/>
    <s v="Australia"/>
    <x v="0"/>
    <x v="1"/>
  </r>
  <r>
    <n v="1650"/>
    <n v="337"/>
    <n v="460"/>
    <n v="118"/>
    <n v="2"/>
    <n v="236"/>
    <n v="1"/>
    <x v="1"/>
    <x v="1"/>
    <x v="3"/>
    <s v="orange"/>
    <n v="110"/>
    <n v="47"/>
    <n v="5170"/>
    <n v="341"/>
    <n v="49047"/>
    <d v="2021-08-02T00:00:00"/>
    <d v="2021-08-04T00:00:00"/>
    <s v="Cherlyn Asmus"/>
    <s v="Female"/>
    <n v="34"/>
    <s v="003 Bruen DriveApt. 633"/>
    <n v="6522"/>
    <s v="Jasmineville"/>
    <x v="6"/>
    <s v="Australia"/>
    <x v="0"/>
    <x v="1"/>
  </r>
  <r>
    <n v="1651"/>
    <n v="337"/>
    <n v="389"/>
    <n v="119"/>
    <n v="1"/>
    <n v="119"/>
    <n v="1"/>
    <x v="0"/>
    <x v="32"/>
    <x v="4"/>
    <s v="red"/>
    <n v="113"/>
    <n v="47"/>
    <n v="5311"/>
    <n v="341"/>
    <n v="49047"/>
    <d v="2021-08-02T00:00:00"/>
    <d v="2021-08-04T00:00:00"/>
    <s v="Cherlyn Asmus"/>
    <s v="Female"/>
    <n v="34"/>
    <s v="003 Bruen DriveApt. 633"/>
    <n v="6522"/>
    <s v="Jasmineville"/>
    <x v="6"/>
    <s v="Australia"/>
    <x v="0"/>
    <x v="1"/>
  </r>
  <r>
    <n v="1652"/>
    <n v="337"/>
    <n v="662"/>
    <n v="93"/>
    <n v="2"/>
    <n v="186"/>
    <n v="1"/>
    <x v="1"/>
    <x v="14"/>
    <x v="2"/>
    <s v="violet"/>
    <n v="115"/>
    <n v="74"/>
    <n v="8510"/>
    <n v="341"/>
    <n v="49047"/>
    <d v="2021-08-02T00:00:00"/>
    <d v="2021-08-04T00:00:00"/>
    <s v="Cherlyn Asmus"/>
    <s v="Female"/>
    <n v="34"/>
    <s v="003 Bruen DriveApt. 633"/>
    <n v="6522"/>
    <s v="Jasmineville"/>
    <x v="6"/>
    <s v="Australia"/>
    <x v="0"/>
    <x v="1"/>
  </r>
  <r>
    <n v="1653"/>
    <n v="338"/>
    <n v="1183"/>
    <n v="99"/>
    <n v="2"/>
    <n v="198"/>
    <n v="1"/>
    <x v="2"/>
    <x v="9"/>
    <x v="0"/>
    <s v="indigo"/>
    <n v="98"/>
    <n v="55"/>
    <n v="5390"/>
    <n v="630"/>
    <n v="12762"/>
    <d v="2021-01-26T00:00:00"/>
    <d v="2021-02-13T00:00:00"/>
    <s v="Nicholle Coom"/>
    <s v="Male"/>
    <n v="49"/>
    <s v="0663 Hayley TerraceApt. 069"/>
    <n v="6519"/>
    <s v="New Madisonborough"/>
    <x v="6"/>
    <s v="Australia"/>
    <x v="9"/>
    <x v="2"/>
  </r>
  <r>
    <n v="1654"/>
    <n v="338"/>
    <n v="640"/>
    <n v="93"/>
    <n v="1"/>
    <n v="93"/>
    <n v="1"/>
    <x v="1"/>
    <x v="14"/>
    <x v="3"/>
    <s v="yellow"/>
    <n v="115"/>
    <n v="52"/>
    <n v="5980"/>
    <n v="630"/>
    <n v="12762"/>
    <d v="2021-01-26T00:00:00"/>
    <d v="2021-02-13T00:00:00"/>
    <s v="Nicholle Coom"/>
    <s v="Male"/>
    <n v="49"/>
    <s v="0663 Hayley TerraceApt. 069"/>
    <n v="6519"/>
    <s v="New Madisonborough"/>
    <x v="6"/>
    <s v="Australia"/>
    <x v="9"/>
    <x v="2"/>
  </r>
  <r>
    <n v="1655"/>
    <n v="338"/>
    <n v="805"/>
    <n v="117"/>
    <n v="2"/>
    <n v="234"/>
    <n v="1"/>
    <x v="1"/>
    <x v="13"/>
    <x v="3"/>
    <s v="red"/>
    <n v="95"/>
    <n v="74"/>
    <n v="7030"/>
    <n v="630"/>
    <n v="12762"/>
    <d v="2021-01-26T00:00:00"/>
    <d v="2021-02-13T00:00:00"/>
    <s v="Nicholle Coom"/>
    <s v="Male"/>
    <n v="49"/>
    <s v="0663 Hayley TerraceApt. 069"/>
    <n v="6519"/>
    <s v="New Madisonborough"/>
    <x v="6"/>
    <s v="Australia"/>
    <x v="9"/>
    <x v="2"/>
  </r>
  <r>
    <n v="1656"/>
    <n v="338"/>
    <n v="383"/>
    <n v="94"/>
    <n v="2"/>
    <n v="188"/>
    <n v="1"/>
    <x v="0"/>
    <x v="28"/>
    <x v="0"/>
    <s v="violet"/>
    <n v="92"/>
    <n v="51"/>
    <n v="4692"/>
    <n v="630"/>
    <n v="12762"/>
    <d v="2021-01-26T00:00:00"/>
    <d v="2021-02-13T00:00:00"/>
    <s v="Nicholle Coom"/>
    <s v="Male"/>
    <n v="49"/>
    <s v="0663 Hayley TerraceApt. 069"/>
    <n v="6519"/>
    <s v="New Madisonborough"/>
    <x v="6"/>
    <s v="Australia"/>
    <x v="9"/>
    <x v="2"/>
  </r>
  <r>
    <n v="1657"/>
    <n v="338"/>
    <n v="125"/>
    <n v="92"/>
    <n v="2"/>
    <n v="184"/>
    <n v="1"/>
    <x v="0"/>
    <x v="22"/>
    <x v="3"/>
    <s v="blue"/>
    <n v="115"/>
    <n v="76"/>
    <n v="8740"/>
    <n v="630"/>
    <n v="12762"/>
    <d v="2021-01-26T00:00:00"/>
    <d v="2021-02-13T00:00:00"/>
    <s v="Nicholle Coom"/>
    <s v="Male"/>
    <n v="49"/>
    <s v="0663 Hayley TerraceApt. 069"/>
    <n v="6519"/>
    <s v="New Madisonborough"/>
    <x v="6"/>
    <s v="Australia"/>
    <x v="9"/>
    <x v="2"/>
  </r>
  <r>
    <n v="1658"/>
    <n v="339"/>
    <n v="525"/>
    <n v="98"/>
    <n v="2"/>
    <n v="196"/>
    <n v="1"/>
    <x v="1"/>
    <x v="33"/>
    <x v="3"/>
    <s v="red"/>
    <n v="113"/>
    <n v="67"/>
    <n v="7571"/>
    <n v="409"/>
    <n v="15556"/>
    <d v="2021-04-06T00:00:00"/>
    <d v="2021-04-13T00:00:00"/>
    <s v="Alphonse Galego"/>
    <s v="Male"/>
    <n v="75"/>
    <s v="553 Alexander TrailSuite 694"/>
    <n v="134"/>
    <s v="New Chase"/>
    <x v="7"/>
    <s v="Australia"/>
    <x v="6"/>
    <x v="1"/>
  </r>
  <r>
    <n v="1659"/>
    <n v="339"/>
    <n v="451"/>
    <n v="107"/>
    <n v="1"/>
    <n v="107"/>
    <n v="1"/>
    <x v="1"/>
    <x v="22"/>
    <x v="1"/>
    <s v="violet"/>
    <n v="92"/>
    <n v="73"/>
    <n v="6716"/>
    <n v="409"/>
    <n v="15556"/>
    <d v="2021-04-06T00:00:00"/>
    <d v="2021-04-13T00:00:00"/>
    <s v="Alphonse Galego"/>
    <s v="Male"/>
    <n v="75"/>
    <s v="553 Alexander TrailSuite 694"/>
    <n v="134"/>
    <s v="New Chase"/>
    <x v="7"/>
    <s v="Australia"/>
    <x v="6"/>
    <x v="1"/>
  </r>
  <r>
    <n v="1660"/>
    <n v="339"/>
    <n v="383"/>
    <n v="94"/>
    <n v="2"/>
    <n v="188"/>
    <n v="1"/>
    <x v="0"/>
    <x v="28"/>
    <x v="0"/>
    <s v="violet"/>
    <n v="92"/>
    <n v="51"/>
    <n v="4692"/>
    <n v="409"/>
    <n v="15556"/>
    <d v="2021-04-06T00:00:00"/>
    <d v="2021-04-13T00:00:00"/>
    <s v="Alphonse Galego"/>
    <s v="Male"/>
    <n v="75"/>
    <s v="553 Alexander TrailSuite 694"/>
    <n v="134"/>
    <s v="New Chase"/>
    <x v="7"/>
    <s v="Australia"/>
    <x v="6"/>
    <x v="1"/>
  </r>
  <r>
    <n v="1661"/>
    <n v="339"/>
    <n v="651"/>
    <n v="93"/>
    <n v="1"/>
    <n v="93"/>
    <n v="1"/>
    <x v="1"/>
    <x v="14"/>
    <x v="1"/>
    <s v="blue"/>
    <n v="115"/>
    <n v="47"/>
    <n v="5405"/>
    <n v="409"/>
    <n v="15556"/>
    <d v="2021-04-06T00:00:00"/>
    <d v="2021-04-13T00:00:00"/>
    <s v="Alphonse Galego"/>
    <s v="Male"/>
    <n v="75"/>
    <s v="553 Alexander TrailSuite 694"/>
    <n v="134"/>
    <s v="New Chase"/>
    <x v="7"/>
    <s v="Australia"/>
    <x v="6"/>
    <x v="1"/>
  </r>
  <r>
    <n v="1662"/>
    <n v="339"/>
    <n v="762"/>
    <n v="109"/>
    <n v="2"/>
    <n v="218"/>
    <n v="1"/>
    <x v="1"/>
    <x v="12"/>
    <x v="2"/>
    <s v="indigo"/>
    <n v="102"/>
    <n v="52"/>
    <n v="5304"/>
    <n v="409"/>
    <n v="15556"/>
    <d v="2021-04-06T00:00:00"/>
    <d v="2021-04-13T00:00:00"/>
    <s v="Alphonse Galego"/>
    <s v="Male"/>
    <n v="75"/>
    <s v="553 Alexander TrailSuite 694"/>
    <n v="134"/>
    <s v="New Chase"/>
    <x v="7"/>
    <s v="Australia"/>
    <x v="6"/>
    <x v="1"/>
  </r>
  <r>
    <n v="1663"/>
    <n v="339"/>
    <n v="291"/>
    <n v="105"/>
    <n v="1"/>
    <n v="105"/>
    <n v="1"/>
    <x v="0"/>
    <x v="26"/>
    <x v="1"/>
    <s v="yellow"/>
    <n v="93"/>
    <n v="41"/>
    <n v="3813"/>
    <n v="409"/>
    <n v="15556"/>
    <d v="2021-04-06T00:00:00"/>
    <d v="2021-04-13T00:00:00"/>
    <s v="Alphonse Galego"/>
    <s v="Male"/>
    <n v="75"/>
    <s v="553 Alexander TrailSuite 694"/>
    <n v="134"/>
    <s v="New Chase"/>
    <x v="7"/>
    <s v="Australia"/>
    <x v="6"/>
    <x v="1"/>
  </r>
  <r>
    <n v="1664"/>
    <n v="339"/>
    <n v="543"/>
    <n v="98"/>
    <n v="1"/>
    <n v="98"/>
    <n v="1"/>
    <x v="1"/>
    <x v="33"/>
    <x v="0"/>
    <s v="green"/>
    <n v="113"/>
    <n v="71"/>
    <n v="8023"/>
    <n v="409"/>
    <n v="15556"/>
    <d v="2021-04-06T00:00:00"/>
    <d v="2021-04-13T00:00:00"/>
    <s v="Alphonse Galego"/>
    <s v="Male"/>
    <n v="75"/>
    <s v="553 Alexander TrailSuite 694"/>
    <n v="134"/>
    <s v="New Chase"/>
    <x v="7"/>
    <s v="Australia"/>
    <x v="6"/>
    <x v="1"/>
  </r>
  <r>
    <n v="1665"/>
    <n v="339"/>
    <n v="158"/>
    <n v="91"/>
    <n v="1"/>
    <n v="91"/>
    <n v="1"/>
    <x v="0"/>
    <x v="8"/>
    <x v="0"/>
    <s v="green"/>
    <n v="116"/>
    <n v="72"/>
    <n v="8352"/>
    <n v="409"/>
    <n v="15556"/>
    <d v="2021-04-06T00:00:00"/>
    <d v="2021-04-13T00:00:00"/>
    <s v="Alphonse Galego"/>
    <s v="Male"/>
    <n v="75"/>
    <s v="553 Alexander TrailSuite 694"/>
    <n v="134"/>
    <s v="New Chase"/>
    <x v="7"/>
    <s v="Australia"/>
    <x v="6"/>
    <x v="1"/>
  </r>
  <r>
    <n v="1666"/>
    <n v="340"/>
    <n v="1169"/>
    <n v="99"/>
    <n v="3"/>
    <n v="297"/>
    <n v="1"/>
    <x v="2"/>
    <x v="9"/>
    <x v="4"/>
    <s v="yellow"/>
    <n v="98"/>
    <n v="78"/>
    <n v="7644"/>
    <n v="841"/>
    <n v="56172"/>
    <d v="2021-07-17T00:00:00"/>
    <d v="2021-08-13T00:00:00"/>
    <s v="Rorie Hof"/>
    <s v="Polygender"/>
    <n v="23"/>
    <s v="865 Patel RoadSuite 457"/>
    <n v="9273"/>
    <s v="Kulasmouth"/>
    <x v="2"/>
    <s v="Australia"/>
    <x v="8"/>
    <x v="0"/>
  </r>
  <r>
    <n v="1667"/>
    <n v="340"/>
    <n v="1001"/>
    <n v="106"/>
    <n v="2"/>
    <n v="212"/>
    <n v="1"/>
    <x v="2"/>
    <x v="3"/>
    <x v="1"/>
    <s v="blue"/>
    <n v="111"/>
    <n v="55"/>
    <n v="6105"/>
    <n v="841"/>
    <n v="56172"/>
    <d v="2021-07-17T00:00:00"/>
    <d v="2021-08-13T00:00:00"/>
    <s v="Rorie Hof"/>
    <s v="Polygender"/>
    <n v="23"/>
    <s v="865 Patel RoadSuite 457"/>
    <n v="9273"/>
    <s v="Kulasmouth"/>
    <x v="2"/>
    <s v="Australia"/>
    <x v="8"/>
    <x v="0"/>
  </r>
  <r>
    <n v="1668"/>
    <n v="340"/>
    <n v="696"/>
    <n v="113"/>
    <n v="2"/>
    <n v="226"/>
    <n v="1"/>
    <x v="1"/>
    <x v="4"/>
    <x v="1"/>
    <s v="violet"/>
    <n v="119"/>
    <n v="67"/>
    <n v="7973"/>
    <n v="841"/>
    <n v="56172"/>
    <d v="2021-07-17T00:00:00"/>
    <d v="2021-08-13T00:00:00"/>
    <s v="Rorie Hof"/>
    <s v="Polygender"/>
    <n v="23"/>
    <s v="865 Patel RoadSuite 457"/>
    <n v="9273"/>
    <s v="Kulasmouth"/>
    <x v="2"/>
    <s v="Australia"/>
    <x v="8"/>
    <x v="0"/>
  </r>
  <r>
    <n v="1669"/>
    <n v="341"/>
    <n v="137"/>
    <n v="92"/>
    <n v="3"/>
    <n v="276"/>
    <n v="1"/>
    <x v="0"/>
    <x v="22"/>
    <x v="2"/>
    <s v="violet"/>
    <n v="115"/>
    <n v="55"/>
    <n v="6325"/>
    <n v="602"/>
    <n v="13882"/>
    <d v="2021-02-07T00:00:00"/>
    <d v="2021-02-09T00:00:00"/>
    <s v="Kip Cantwell"/>
    <s v="Bigender"/>
    <n v="54"/>
    <s v="157 Rice LoopSuite 716"/>
    <n v="5921"/>
    <s v="East Imogen"/>
    <x v="2"/>
    <s v="Australia"/>
    <x v="1"/>
    <x v="1"/>
  </r>
  <r>
    <n v="1670"/>
    <n v="341"/>
    <n v="502"/>
    <n v="102"/>
    <n v="2"/>
    <n v="204"/>
    <n v="1"/>
    <x v="1"/>
    <x v="31"/>
    <x v="2"/>
    <s v="yellow"/>
    <n v="109"/>
    <n v="52"/>
    <n v="5668"/>
    <n v="602"/>
    <n v="13882"/>
    <d v="2021-02-07T00:00:00"/>
    <d v="2021-02-09T00:00:00"/>
    <s v="Kip Cantwell"/>
    <s v="Bigender"/>
    <n v="54"/>
    <s v="157 Rice LoopSuite 716"/>
    <n v="5921"/>
    <s v="East Imogen"/>
    <x v="2"/>
    <s v="Australia"/>
    <x v="1"/>
    <x v="1"/>
  </r>
  <r>
    <n v="1671"/>
    <n v="341"/>
    <n v="95"/>
    <n v="118"/>
    <n v="3"/>
    <n v="354"/>
    <n v="1"/>
    <x v="0"/>
    <x v="24"/>
    <x v="3"/>
    <s v="indigo"/>
    <n v="96"/>
    <n v="46"/>
    <n v="4416"/>
    <n v="602"/>
    <n v="13882"/>
    <d v="2021-02-07T00:00:00"/>
    <d v="2021-02-09T00:00:00"/>
    <s v="Kip Cantwell"/>
    <s v="Bigender"/>
    <n v="54"/>
    <s v="157 Rice LoopSuite 716"/>
    <n v="5921"/>
    <s v="East Imogen"/>
    <x v="2"/>
    <s v="Australia"/>
    <x v="1"/>
    <x v="1"/>
  </r>
  <r>
    <n v="1672"/>
    <n v="341"/>
    <n v="501"/>
    <n v="102"/>
    <n v="3"/>
    <n v="306"/>
    <n v="1"/>
    <x v="1"/>
    <x v="31"/>
    <x v="1"/>
    <s v="yellow"/>
    <n v="109"/>
    <n v="66"/>
    <n v="7194"/>
    <n v="602"/>
    <n v="13882"/>
    <d v="2021-02-07T00:00:00"/>
    <d v="2021-02-09T00:00:00"/>
    <s v="Kip Cantwell"/>
    <s v="Bigender"/>
    <n v="54"/>
    <s v="157 Rice LoopSuite 716"/>
    <n v="5921"/>
    <s v="East Imogen"/>
    <x v="2"/>
    <s v="Australia"/>
    <x v="1"/>
    <x v="1"/>
  </r>
  <r>
    <n v="1673"/>
    <n v="341"/>
    <n v="1143"/>
    <n v="102"/>
    <n v="3"/>
    <n v="306"/>
    <n v="1"/>
    <x v="2"/>
    <x v="34"/>
    <x v="0"/>
    <s v="blue"/>
    <n v="106"/>
    <n v="77"/>
    <n v="8162"/>
    <n v="602"/>
    <n v="13882"/>
    <d v="2021-02-07T00:00:00"/>
    <d v="2021-02-09T00:00:00"/>
    <s v="Kip Cantwell"/>
    <s v="Bigender"/>
    <n v="54"/>
    <s v="157 Rice LoopSuite 716"/>
    <n v="5921"/>
    <s v="East Imogen"/>
    <x v="2"/>
    <s v="Australia"/>
    <x v="1"/>
    <x v="1"/>
  </r>
  <r>
    <n v="1674"/>
    <n v="341"/>
    <n v="409"/>
    <n v="119"/>
    <n v="1"/>
    <n v="119"/>
    <n v="1"/>
    <x v="0"/>
    <x v="32"/>
    <x v="4"/>
    <s v="blue"/>
    <n v="113"/>
    <n v="68"/>
    <n v="7684"/>
    <n v="602"/>
    <n v="13882"/>
    <d v="2021-02-07T00:00:00"/>
    <d v="2021-02-09T00:00:00"/>
    <s v="Kip Cantwell"/>
    <s v="Bigender"/>
    <n v="54"/>
    <s v="157 Rice LoopSuite 716"/>
    <n v="5921"/>
    <s v="East Imogen"/>
    <x v="2"/>
    <s v="Australia"/>
    <x v="1"/>
    <x v="1"/>
  </r>
  <r>
    <n v="1675"/>
    <n v="341"/>
    <n v="416"/>
    <n v="119"/>
    <n v="3"/>
    <n v="357"/>
    <n v="1"/>
    <x v="0"/>
    <x v="32"/>
    <x v="1"/>
    <s v="violet"/>
    <n v="113"/>
    <n v="50"/>
    <n v="5650"/>
    <n v="602"/>
    <n v="13882"/>
    <d v="2021-02-07T00:00:00"/>
    <d v="2021-02-09T00:00:00"/>
    <s v="Kip Cantwell"/>
    <s v="Bigender"/>
    <n v="54"/>
    <s v="157 Rice LoopSuite 716"/>
    <n v="5921"/>
    <s v="East Imogen"/>
    <x v="2"/>
    <s v="Australia"/>
    <x v="1"/>
    <x v="1"/>
  </r>
  <r>
    <n v="1676"/>
    <n v="341"/>
    <n v="1097"/>
    <n v="115"/>
    <n v="3"/>
    <n v="345"/>
    <n v="1"/>
    <x v="2"/>
    <x v="6"/>
    <x v="2"/>
    <s v="yellow"/>
    <n v="99"/>
    <n v="41"/>
    <n v="4059"/>
    <n v="602"/>
    <n v="13882"/>
    <d v="2021-02-07T00:00:00"/>
    <d v="2021-02-09T00:00:00"/>
    <s v="Kip Cantwell"/>
    <s v="Bigender"/>
    <n v="54"/>
    <s v="157 Rice LoopSuite 716"/>
    <n v="5921"/>
    <s v="East Imogen"/>
    <x v="2"/>
    <s v="Australia"/>
    <x v="1"/>
    <x v="1"/>
  </r>
  <r>
    <n v="1677"/>
    <n v="342"/>
    <n v="919"/>
    <n v="96"/>
    <n v="3"/>
    <n v="288"/>
    <n v="1"/>
    <x v="2"/>
    <x v="5"/>
    <x v="4"/>
    <s v="orange"/>
    <n v="104"/>
    <n v="68"/>
    <n v="7072"/>
    <n v="348"/>
    <n v="29452"/>
    <d v="2021-08-24T00:00:00"/>
    <d v="2021-09-08T00:00:00"/>
    <s v="Thorny Nornable"/>
    <s v="Genderqueer"/>
    <n v="76"/>
    <s v="4070 Nathan CircuitSuite 296"/>
    <n v="1840"/>
    <s v="Rubyfort"/>
    <x v="1"/>
    <s v="Australia"/>
    <x v="0"/>
    <x v="2"/>
  </r>
  <r>
    <n v="1678"/>
    <n v="342"/>
    <n v="1066"/>
    <n v="93"/>
    <n v="1"/>
    <n v="93"/>
    <n v="1"/>
    <x v="2"/>
    <x v="20"/>
    <x v="1"/>
    <s v="green"/>
    <n v="94"/>
    <n v="76"/>
    <n v="7144"/>
    <n v="348"/>
    <n v="29452"/>
    <d v="2021-08-24T00:00:00"/>
    <d v="2021-09-08T00:00:00"/>
    <s v="Thorny Nornable"/>
    <s v="Genderqueer"/>
    <n v="76"/>
    <s v="4070 Nathan CircuitSuite 296"/>
    <n v="1840"/>
    <s v="Rubyfort"/>
    <x v="1"/>
    <s v="Australia"/>
    <x v="0"/>
    <x v="2"/>
  </r>
  <r>
    <n v="1679"/>
    <n v="342"/>
    <n v="1149"/>
    <n v="102"/>
    <n v="2"/>
    <n v="204"/>
    <n v="1"/>
    <x v="2"/>
    <x v="34"/>
    <x v="4"/>
    <s v="indigo"/>
    <n v="106"/>
    <n v="64"/>
    <n v="6784"/>
    <n v="348"/>
    <n v="29452"/>
    <d v="2021-08-24T00:00:00"/>
    <d v="2021-09-08T00:00:00"/>
    <s v="Thorny Nornable"/>
    <s v="Genderqueer"/>
    <n v="76"/>
    <s v="4070 Nathan CircuitSuite 296"/>
    <n v="1840"/>
    <s v="Rubyfort"/>
    <x v="1"/>
    <s v="Australia"/>
    <x v="0"/>
    <x v="2"/>
  </r>
  <r>
    <n v="1680"/>
    <n v="342"/>
    <n v="1016"/>
    <n v="90"/>
    <n v="3"/>
    <n v="270"/>
    <n v="1"/>
    <x v="2"/>
    <x v="11"/>
    <x v="1"/>
    <s v="red"/>
    <n v="95"/>
    <n v="70"/>
    <n v="6650"/>
    <n v="348"/>
    <n v="29452"/>
    <d v="2021-08-24T00:00:00"/>
    <d v="2021-09-08T00:00:00"/>
    <s v="Thorny Nornable"/>
    <s v="Genderqueer"/>
    <n v="76"/>
    <s v="4070 Nathan CircuitSuite 296"/>
    <n v="1840"/>
    <s v="Rubyfort"/>
    <x v="1"/>
    <s v="Australia"/>
    <x v="0"/>
    <x v="2"/>
  </r>
  <r>
    <n v="1681"/>
    <n v="342"/>
    <n v="596"/>
    <n v="112"/>
    <n v="1"/>
    <n v="112"/>
    <n v="1"/>
    <x v="1"/>
    <x v="30"/>
    <x v="1"/>
    <s v="red"/>
    <n v="118"/>
    <n v="47"/>
    <n v="5546"/>
    <n v="348"/>
    <n v="29452"/>
    <d v="2021-08-24T00:00:00"/>
    <d v="2021-09-08T00:00:00"/>
    <s v="Thorny Nornable"/>
    <s v="Genderqueer"/>
    <n v="76"/>
    <s v="4070 Nathan CircuitSuite 296"/>
    <n v="1840"/>
    <s v="Rubyfort"/>
    <x v="1"/>
    <s v="Australia"/>
    <x v="0"/>
    <x v="2"/>
  </r>
  <r>
    <n v="1682"/>
    <n v="342"/>
    <n v="490"/>
    <n v="102"/>
    <n v="2"/>
    <n v="204"/>
    <n v="1"/>
    <x v="1"/>
    <x v="31"/>
    <x v="3"/>
    <s v="red"/>
    <n v="109"/>
    <n v="79"/>
    <n v="8611"/>
    <n v="348"/>
    <n v="29452"/>
    <d v="2021-08-24T00:00:00"/>
    <d v="2021-09-08T00:00:00"/>
    <s v="Thorny Nornable"/>
    <s v="Genderqueer"/>
    <n v="76"/>
    <s v="4070 Nathan CircuitSuite 296"/>
    <n v="1840"/>
    <s v="Rubyfort"/>
    <x v="1"/>
    <s v="Australia"/>
    <x v="0"/>
    <x v="2"/>
  </r>
  <r>
    <n v="1683"/>
    <n v="343"/>
    <n v="830"/>
    <n v="117"/>
    <n v="1"/>
    <n v="117"/>
    <n v="1"/>
    <x v="1"/>
    <x v="13"/>
    <x v="3"/>
    <s v="indigo"/>
    <n v="95"/>
    <n v="68"/>
    <n v="6460"/>
    <n v="673"/>
    <n v="37831"/>
    <d v="2021-09-17T00:00:00"/>
    <d v="2021-10-06T00:00:00"/>
    <s v="Carlynn Mccabe"/>
    <s v="Male"/>
    <n v="59"/>
    <s v="82 Hayden DriveSuite 289"/>
    <n v="426"/>
    <s v="New Angelina"/>
    <x v="0"/>
    <s v="Australia"/>
    <x v="5"/>
    <x v="2"/>
  </r>
  <r>
    <n v="1684"/>
    <n v="343"/>
    <n v="378"/>
    <n v="94"/>
    <n v="2"/>
    <n v="188"/>
    <n v="1"/>
    <x v="0"/>
    <x v="28"/>
    <x v="0"/>
    <s v="indigo"/>
    <n v="92"/>
    <n v="44"/>
    <n v="4048"/>
    <n v="673"/>
    <n v="37831"/>
    <d v="2021-09-17T00:00:00"/>
    <d v="2021-10-06T00:00:00"/>
    <s v="Carlynn Mccabe"/>
    <s v="Male"/>
    <n v="59"/>
    <s v="82 Hayden DriveSuite 289"/>
    <n v="426"/>
    <s v="New Angelina"/>
    <x v="0"/>
    <s v="Australia"/>
    <x v="5"/>
    <x v="2"/>
  </r>
  <r>
    <n v="1685"/>
    <n v="343"/>
    <n v="756"/>
    <n v="109"/>
    <n v="3"/>
    <n v="327"/>
    <n v="1"/>
    <x v="1"/>
    <x v="12"/>
    <x v="1"/>
    <s v="blue"/>
    <n v="102"/>
    <n v="50"/>
    <n v="5100"/>
    <n v="673"/>
    <n v="37831"/>
    <d v="2021-09-17T00:00:00"/>
    <d v="2021-10-06T00:00:00"/>
    <s v="Carlynn Mccabe"/>
    <s v="Male"/>
    <n v="59"/>
    <s v="82 Hayden DriveSuite 289"/>
    <n v="426"/>
    <s v="New Angelina"/>
    <x v="0"/>
    <s v="Australia"/>
    <x v="5"/>
    <x v="2"/>
  </r>
  <r>
    <n v="1686"/>
    <n v="344"/>
    <n v="913"/>
    <n v="96"/>
    <n v="2"/>
    <n v="192"/>
    <n v="1"/>
    <x v="2"/>
    <x v="5"/>
    <x v="0"/>
    <s v="red"/>
    <n v="104"/>
    <n v="73"/>
    <n v="7592"/>
    <n v="526"/>
    <n v="44938"/>
    <d v="2021-08-16T00:00:00"/>
    <d v="2021-09-06T00:00:00"/>
    <s v="Ellyn Collacombe"/>
    <s v="Male"/>
    <n v="73"/>
    <s v="786 Paige CircleApt. 922"/>
    <n v="2565"/>
    <s v="Adamsside"/>
    <x v="1"/>
    <s v="Australia"/>
    <x v="0"/>
    <x v="0"/>
  </r>
  <r>
    <n v="1687"/>
    <n v="344"/>
    <n v="466"/>
    <n v="118"/>
    <n v="3"/>
    <n v="354"/>
    <n v="1"/>
    <x v="1"/>
    <x v="1"/>
    <x v="1"/>
    <s v="yellow"/>
    <n v="110"/>
    <n v="48"/>
    <n v="5280"/>
    <n v="526"/>
    <n v="44938"/>
    <d v="2021-08-16T00:00:00"/>
    <d v="2021-09-06T00:00:00"/>
    <s v="Ellyn Collacombe"/>
    <s v="Male"/>
    <n v="73"/>
    <s v="786 Paige CircleApt. 922"/>
    <n v="2565"/>
    <s v="Adamsside"/>
    <x v="1"/>
    <s v="Australia"/>
    <x v="0"/>
    <x v="0"/>
  </r>
  <r>
    <n v="1688"/>
    <n v="345"/>
    <n v="428"/>
    <n v="107"/>
    <n v="1"/>
    <n v="107"/>
    <n v="1"/>
    <x v="1"/>
    <x v="22"/>
    <x v="0"/>
    <s v="orange"/>
    <n v="92"/>
    <n v="73"/>
    <n v="6716"/>
    <n v="711"/>
    <n v="17146"/>
    <d v="2021-02-14T00:00:00"/>
    <d v="2021-03-05T00:00:00"/>
    <s v="Lin Norville"/>
    <s v="Male"/>
    <n v="42"/>
    <s v="84 Stewart StreetSuite 032"/>
    <n v="3738"/>
    <s v="Russelstad"/>
    <x v="6"/>
    <s v="Australia"/>
    <x v="1"/>
    <x v="2"/>
  </r>
  <r>
    <n v="1689"/>
    <n v="345"/>
    <n v="657"/>
    <n v="93"/>
    <n v="1"/>
    <n v="93"/>
    <n v="1"/>
    <x v="1"/>
    <x v="14"/>
    <x v="2"/>
    <s v="indigo"/>
    <n v="115"/>
    <n v="64"/>
    <n v="7360"/>
    <n v="711"/>
    <n v="17146"/>
    <d v="2021-02-14T00:00:00"/>
    <d v="2021-03-05T00:00:00"/>
    <s v="Lin Norville"/>
    <s v="Male"/>
    <n v="42"/>
    <s v="84 Stewart StreetSuite 032"/>
    <n v="3738"/>
    <s v="Russelstad"/>
    <x v="6"/>
    <s v="Australia"/>
    <x v="1"/>
    <x v="2"/>
  </r>
  <r>
    <n v="1690"/>
    <n v="345"/>
    <n v="608"/>
    <n v="112"/>
    <n v="1"/>
    <n v="112"/>
    <n v="1"/>
    <x v="1"/>
    <x v="30"/>
    <x v="0"/>
    <s v="yellow"/>
    <n v="118"/>
    <n v="50"/>
    <n v="5900"/>
    <n v="711"/>
    <n v="17146"/>
    <d v="2021-02-14T00:00:00"/>
    <d v="2021-03-05T00:00:00"/>
    <s v="Lin Norville"/>
    <s v="Male"/>
    <n v="42"/>
    <s v="84 Stewart StreetSuite 032"/>
    <n v="3738"/>
    <s v="Russelstad"/>
    <x v="6"/>
    <s v="Australia"/>
    <x v="1"/>
    <x v="2"/>
  </r>
  <r>
    <n v="1691"/>
    <n v="345"/>
    <n v="1181"/>
    <n v="99"/>
    <n v="2"/>
    <n v="198"/>
    <n v="1"/>
    <x v="2"/>
    <x v="9"/>
    <x v="1"/>
    <s v="indigo"/>
    <n v="98"/>
    <n v="79"/>
    <n v="7742"/>
    <n v="711"/>
    <n v="17146"/>
    <d v="2021-02-14T00:00:00"/>
    <d v="2021-03-05T00:00:00"/>
    <s v="Lin Norville"/>
    <s v="Male"/>
    <n v="42"/>
    <s v="84 Stewart StreetSuite 032"/>
    <n v="3738"/>
    <s v="Russelstad"/>
    <x v="6"/>
    <s v="Australia"/>
    <x v="1"/>
    <x v="2"/>
  </r>
  <r>
    <n v="1692"/>
    <n v="346"/>
    <n v="383"/>
    <n v="94"/>
    <n v="1"/>
    <n v="94"/>
    <n v="1"/>
    <x v="0"/>
    <x v="28"/>
    <x v="0"/>
    <s v="violet"/>
    <n v="92"/>
    <n v="51"/>
    <n v="4692"/>
    <n v="739"/>
    <n v="35045"/>
    <d v="2021-03-23T00:00:00"/>
    <d v="2021-04-06T00:00:00"/>
    <s v="Kristel Klaaassen"/>
    <s v="Female"/>
    <n v="57"/>
    <s v="09 Jesse ParadeApt. 250"/>
    <n v="1335"/>
    <s v="East Matthewville"/>
    <x v="4"/>
    <s v="Australia"/>
    <x v="4"/>
    <x v="2"/>
  </r>
  <r>
    <n v="1693"/>
    <n v="346"/>
    <n v="730"/>
    <n v="119"/>
    <n v="1"/>
    <n v="119"/>
    <n v="1"/>
    <x v="1"/>
    <x v="19"/>
    <x v="3"/>
    <s v="violet"/>
    <n v="112"/>
    <n v="64"/>
    <n v="7168"/>
    <n v="739"/>
    <n v="35045"/>
    <d v="2021-03-23T00:00:00"/>
    <d v="2021-04-06T00:00:00"/>
    <s v="Kristel Klaaassen"/>
    <s v="Female"/>
    <n v="57"/>
    <s v="09 Jesse ParadeApt. 250"/>
    <n v="1335"/>
    <s v="East Matthewville"/>
    <x v="4"/>
    <s v="Australia"/>
    <x v="4"/>
    <x v="2"/>
  </r>
  <r>
    <n v="1694"/>
    <n v="346"/>
    <n v="15"/>
    <n v="96"/>
    <n v="3"/>
    <n v="288"/>
    <n v="1"/>
    <x v="0"/>
    <x v="2"/>
    <x v="3"/>
    <s v="green"/>
    <n v="114"/>
    <n v="68"/>
    <n v="7752"/>
    <n v="739"/>
    <n v="35045"/>
    <d v="2021-03-23T00:00:00"/>
    <d v="2021-04-06T00:00:00"/>
    <s v="Kristel Klaaassen"/>
    <s v="Female"/>
    <n v="57"/>
    <s v="09 Jesse ParadeApt. 250"/>
    <n v="1335"/>
    <s v="East Matthewville"/>
    <x v="4"/>
    <s v="Australia"/>
    <x v="4"/>
    <x v="2"/>
  </r>
  <r>
    <n v="1695"/>
    <n v="346"/>
    <n v="1145"/>
    <n v="102"/>
    <n v="3"/>
    <n v="306"/>
    <n v="1"/>
    <x v="2"/>
    <x v="34"/>
    <x v="3"/>
    <s v="indigo"/>
    <n v="106"/>
    <n v="51"/>
    <n v="5406"/>
    <n v="739"/>
    <n v="35045"/>
    <d v="2021-03-23T00:00:00"/>
    <d v="2021-04-06T00:00:00"/>
    <s v="Kristel Klaaassen"/>
    <s v="Female"/>
    <n v="57"/>
    <s v="09 Jesse ParadeApt. 250"/>
    <n v="1335"/>
    <s v="East Matthewville"/>
    <x v="4"/>
    <s v="Australia"/>
    <x v="4"/>
    <x v="2"/>
  </r>
  <r>
    <n v="1696"/>
    <n v="346"/>
    <n v="194"/>
    <n v="98"/>
    <n v="1"/>
    <n v="98"/>
    <n v="1"/>
    <x v="0"/>
    <x v="18"/>
    <x v="4"/>
    <s v="green"/>
    <n v="112"/>
    <n v="61"/>
    <n v="6832"/>
    <n v="739"/>
    <n v="35045"/>
    <d v="2021-03-23T00:00:00"/>
    <d v="2021-04-06T00:00:00"/>
    <s v="Kristel Klaaassen"/>
    <s v="Female"/>
    <n v="57"/>
    <s v="09 Jesse ParadeApt. 250"/>
    <n v="1335"/>
    <s v="East Matthewville"/>
    <x v="4"/>
    <s v="Australia"/>
    <x v="4"/>
    <x v="2"/>
  </r>
  <r>
    <n v="1697"/>
    <n v="346"/>
    <n v="591"/>
    <n v="100"/>
    <n v="1"/>
    <n v="100"/>
    <n v="1"/>
    <x v="1"/>
    <x v="29"/>
    <x v="1"/>
    <s v="violet"/>
    <n v="90"/>
    <n v="45"/>
    <n v="4050"/>
    <n v="739"/>
    <n v="35045"/>
    <d v="2021-03-23T00:00:00"/>
    <d v="2021-04-06T00:00:00"/>
    <s v="Kristel Klaaassen"/>
    <s v="Female"/>
    <n v="57"/>
    <s v="09 Jesse ParadeApt. 250"/>
    <n v="1335"/>
    <s v="East Matthewville"/>
    <x v="4"/>
    <s v="Australia"/>
    <x v="4"/>
    <x v="2"/>
  </r>
  <r>
    <n v="1698"/>
    <n v="346"/>
    <n v="74"/>
    <n v="118"/>
    <n v="2"/>
    <n v="236"/>
    <n v="1"/>
    <x v="0"/>
    <x v="24"/>
    <x v="4"/>
    <s v="red"/>
    <n v="96"/>
    <n v="72"/>
    <n v="6912"/>
    <n v="739"/>
    <n v="35045"/>
    <d v="2021-03-23T00:00:00"/>
    <d v="2021-04-06T00:00:00"/>
    <s v="Kristel Klaaassen"/>
    <s v="Female"/>
    <n v="57"/>
    <s v="09 Jesse ParadeApt. 250"/>
    <n v="1335"/>
    <s v="East Matthewville"/>
    <x v="4"/>
    <s v="Australia"/>
    <x v="4"/>
    <x v="2"/>
  </r>
  <r>
    <n v="1699"/>
    <n v="346"/>
    <n v="776"/>
    <n v="91"/>
    <n v="1"/>
    <n v="91"/>
    <n v="1"/>
    <x v="1"/>
    <x v="15"/>
    <x v="1"/>
    <s v="orange"/>
    <n v="114"/>
    <n v="77"/>
    <n v="8778"/>
    <n v="739"/>
    <n v="35045"/>
    <d v="2021-03-23T00:00:00"/>
    <d v="2021-04-06T00:00:00"/>
    <s v="Kristel Klaaassen"/>
    <s v="Female"/>
    <n v="57"/>
    <s v="09 Jesse ParadeApt. 250"/>
    <n v="1335"/>
    <s v="East Matthewville"/>
    <x v="4"/>
    <s v="Australia"/>
    <x v="4"/>
    <x v="2"/>
  </r>
  <r>
    <n v="1700"/>
    <n v="346"/>
    <n v="1210"/>
    <n v="105"/>
    <n v="2"/>
    <n v="210"/>
    <n v="1"/>
    <x v="2"/>
    <x v="7"/>
    <x v="3"/>
    <s v="blue"/>
    <n v="90"/>
    <n v="62"/>
    <n v="5580"/>
    <n v="739"/>
    <n v="35045"/>
    <d v="2021-03-23T00:00:00"/>
    <d v="2021-04-06T00:00:00"/>
    <s v="Kristel Klaaassen"/>
    <s v="Female"/>
    <n v="57"/>
    <s v="09 Jesse ParadeApt. 250"/>
    <n v="1335"/>
    <s v="East Matthewville"/>
    <x v="4"/>
    <s v="Australia"/>
    <x v="4"/>
    <x v="2"/>
  </r>
  <r>
    <n v="1701"/>
    <n v="347"/>
    <n v="953"/>
    <n v="97"/>
    <n v="2"/>
    <n v="194"/>
    <n v="1"/>
    <x v="2"/>
    <x v="27"/>
    <x v="0"/>
    <s v="orange"/>
    <n v="119"/>
    <n v="66"/>
    <n v="7854"/>
    <n v="209"/>
    <n v="18829"/>
    <d v="2021-05-29T00:00:00"/>
    <d v="2021-06-14T00:00:00"/>
    <s v="Lauryn Deport"/>
    <s v="Female"/>
    <n v="29"/>
    <s v="47 Green ParkwayApt. 868"/>
    <n v="8313"/>
    <s v="Bayermouth"/>
    <x v="0"/>
    <s v="Australia"/>
    <x v="3"/>
    <x v="2"/>
  </r>
  <r>
    <n v="1702"/>
    <n v="347"/>
    <n v="489"/>
    <n v="118"/>
    <n v="1"/>
    <n v="118"/>
    <n v="1"/>
    <x v="1"/>
    <x v="1"/>
    <x v="4"/>
    <s v="violet"/>
    <n v="110"/>
    <n v="40"/>
    <n v="4400"/>
    <n v="209"/>
    <n v="18829"/>
    <d v="2021-05-29T00:00:00"/>
    <d v="2021-06-14T00:00:00"/>
    <s v="Lauryn Deport"/>
    <s v="Female"/>
    <n v="29"/>
    <s v="47 Green ParkwayApt. 868"/>
    <n v="8313"/>
    <s v="Bayermouth"/>
    <x v="0"/>
    <s v="Australia"/>
    <x v="3"/>
    <x v="2"/>
  </r>
  <r>
    <n v="1703"/>
    <n v="347"/>
    <n v="957"/>
    <n v="97"/>
    <n v="1"/>
    <n v="97"/>
    <n v="1"/>
    <x v="2"/>
    <x v="27"/>
    <x v="2"/>
    <s v="yellow"/>
    <n v="119"/>
    <n v="55"/>
    <n v="6545"/>
    <n v="209"/>
    <n v="18829"/>
    <d v="2021-05-29T00:00:00"/>
    <d v="2021-06-14T00:00:00"/>
    <s v="Lauryn Deport"/>
    <s v="Female"/>
    <n v="29"/>
    <s v="47 Green ParkwayApt. 868"/>
    <n v="8313"/>
    <s v="Bayermouth"/>
    <x v="0"/>
    <s v="Australia"/>
    <x v="3"/>
    <x v="2"/>
  </r>
  <r>
    <n v="1704"/>
    <n v="347"/>
    <n v="644"/>
    <n v="93"/>
    <n v="3"/>
    <n v="279"/>
    <n v="1"/>
    <x v="1"/>
    <x v="14"/>
    <x v="4"/>
    <s v="yellow"/>
    <n v="115"/>
    <n v="68"/>
    <n v="7820"/>
    <n v="209"/>
    <n v="18829"/>
    <d v="2021-05-29T00:00:00"/>
    <d v="2021-06-14T00:00:00"/>
    <s v="Lauryn Deport"/>
    <s v="Female"/>
    <n v="29"/>
    <s v="47 Green ParkwayApt. 868"/>
    <n v="8313"/>
    <s v="Bayermouth"/>
    <x v="0"/>
    <s v="Australia"/>
    <x v="3"/>
    <x v="2"/>
  </r>
  <r>
    <n v="1705"/>
    <n v="348"/>
    <n v="619"/>
    <n v="112"/>
    <n v="3"/>
    <n v="336"/>
    <n v="1"/>
    <x v="1"/>
    <x v="30"/>
    <x v="4"/>
    <s v="blue"/>
    <n v="118"/>
    <n v="57"/>
    <n v="6726"/>
    <n v="732"/>
    <n v="42741"/>
    <d v="2021-10-07T00:00:00"/>
    <d v="2021-10-28T00:00:00"/>
    <s v="Gorden Seago"/>
    <s v="Genderfluid"/>
    <n v="80"/>
    <s v="905 Stephanie BoulevardApt. 217"/>
    <n v="8114"/>
    <s v="Port Aaronton"/>
    <x v="3"/>
    <s v="Australia"/>
    <x v="2"/>
    <x v="0"/>
  </r>
  <r>
    <n v="1706"/>
    <n v="348"/>
    <n v="349"/>
    <n v="109"/>
    <n v="3"/>
    <n v="327"/>
    <n v="1"/>
    <x v="0"/>
    <x v="21"/>
    <x v="4"/>
    <s v="violet"/>
    <n v="108"/>
    <n v="71"/>
    <n v="7668"/>
    <n v="732"/>
    <n v="42741"/>
    <d v="2021-10-07T00:00:00"/>
    <d v="2021-10-28T00:00:00"/>
    <s v="Gorden Seago"/>
    <s v="Genderfluid"/>
    <n v="80"/>
    <s v="905 Stephanie BoulevardApt. 217"/>
    <n v="8114"/>
    <s v="Port Aaronton"/>
    <x v="3"/>
    <s v="Australia"/>
    <x v="2"/>
    <x v="0"/>
  </r>
  <r>
    <n v="1707"/>
    <n v="348"/>
    <n v="856"/>
    <n v="113"/>
    <n v="3"/>
    <n v="339"/>
    <n v="1"/>
    <x v="2"/>
    <x v="16"/>
    <x v="1"/>
    <s v="green"/>
    <n v="100"/>
    <n v="61"/>
    <n v="6100"/>
    <n v="732"/>
    <n v="42741"/>
    <d v="2021-10-07T00:00:00"/>
    <d v="2021-10-28T00:00:00"/>
    <s v="Gorden Seago"/>
    <s v="Genderfluid"/>
    <n v="80"/>
    <s v="905 Stephanie BoulevardApt. 217"/>
    <n v="8114"/>
    <s v="Port Aaronton"/>
    <x v="3"/>
    <s v="Australia"/>
    <x v="2"/>
    <x v="0"/>
  </r>
  <r>
    <n v="1708"/>
    <n v="348"/>
    <n v="349"/>
    <n v="109"/>
    <n v="2"/>
    <n v="218"/>
    <n v="1"/>
    <x v="0"/>
    <x v="21"/>
    <x v="4"/>
    <s v="violet"/>
    <n v="108"/>
    <n v="71"/>
    <n v="7668"/>
    <n v="732"/>
    <n v="42741"/>
    <d v="2021-10-07T00:00:00"/>
    <d v="2021-10-28T00:00:00"/>
    <s v="Gorden Seago"/>
    <s v="Genderfluid"/>
    <n v="80"/>
    <s v="905 Stephanie BoulevardApt. 217"/>
    <n v="8114"/>
    <s v="Port Aaronton"/>
    <x v="3"/>
    <s v="Australia"/>
    <x v="2"/>
    <x v="0"/>
  </r>
  <r>
    <n v="1709"/>
    <n v="348"/>
    <n v="833"/>
    <n v="117"/>
    <n v="3"/>
    <n v="351"/>
    <n v="1"/>
    <x v="1"/>
    <x v="13"/>
    <x v="0"/>
    <s v="indigo"/>
    <n v="95"/>
    <n v="66"/>
    <n v="6270"/>
    <n v="732"/>
    <n v="42741"/>
    <d v="2021-10-07T00:00:00"/>
    <d v="2021-10-28T00:00:00"/>
    <s v="Gorden Seago"/>
    <s v="Genderfluid"/>
    <n v="80"/>
    <s v="905 Stephanie BoulevardApt. 217"/>
    <n v="8114"/>
    <s v="Port Aaronton"/>
    <x v="3"/>
    <s v="Australia"/>
    <x v="2"/>
    <x v="0"/>
  </r>
  <r>
    <n v="1710"/>
    <n v="348"/>
    <n v="880"/>
    <n v="94"/>
    <n v="2"/>
    <n v="188"/>
    <n v="1"/>
    <x v="2"/>
    <x v="23"/>
    <x v="3"/>
    <s v="orange"/>
    <n v="113"/>
    <n v="70"/>
    <n v="7910"/>
    <n v="732"/>
    <n v="42741"/>
    <d v="2021-10-07T00:00:00"/>
    <d v="2021-10-28T00:00:00"/>
    <s v="Gorden Seago"/>
    <s v="Genderfluid"/>
    <n v="80"/>
    <s v="905 Stephanie BoulevardApt. 217"/>
    <n v="8114"/>
    <s v="Port Aaronton"/>
    <x v="3"/>
    <s v="Australia"/>
    <x v="2"/>
    <x v="0"/>
  </r>
  <r>
    <n v="1711"/>
    <n v="349"/>
    <n v="135"/>
    <n v="92"/>
    <n v="1"/>
    <n v="92"/>
    <n v="1"/>
    <x v="0"/>
    <x v="22"/>
    <x v="3"/>
    <s v="violet"/>
    <n v="115"/>
    <n v="73"/>
    <n v="8395"/>
    <n v="847"/>
    <n v="36910"/>
    <d v="2021-04-13T00:00:00"/>
    <d v="2021-04-29T00:00:00"/>
    <s v="Rowena Soall"/>
    <s v="Agender"/>
    <n v="61"/>
    <s v="0479 Oliver View RdApt. 112"/>
    <n v="722"/>
    <s v="Zacville"/>
    <x v="2"/>
    <s v="Australia"/>
    <x v="6"/>
    <x v="2"/>
  </r>
  <r>
    <n v="1712"/>
    <n v="349"/>
    <n v="112"/>
    <n v="92"/>
    <n v="2"/>
    <n v="184"/>
    <n v="1"/>
    <x v="0"/>
    <x v="22"/>
    <x v="2"/>
    <s v="orange"/>
    <n v="115"/>
    <n v="50"/>
    <n v="5750"/>
    <n v="847"/>
    <n v="36910"/>
    <d v="2021-04-13T00:00:00"/>
    <d v="2021-04-29T00:00:00"/>
    <s v="Rowena Soall"/>
    <s v="Agender"/>
    <n v="61"/>
    <s v="0479 Oliver View RdApt. 112"/>
    <n v="722"/>
    <s v="Zacville"/>
    <x v="2"/>
    <s v="Australia"/>
    <x v="6"/>
    <x v="2"/>
  </r>
  <r>
    <n v="1713"/>
    <n v="349"/>
    <n v="71"/>
    <n v="118"/>
    <n v="1"/>
    <n v="118"/>
    <n v="1"/>
    <x v="0"/>
    <x v="24"/>
    <x v="1"/>
    <s v="red"/>
    <n v="96"/>
    <n v="59"/>
    <n v="5664"/>
    <n v="847"/>
    <n v="36910"/>
    <d v="2021-04-13T00:00:00"/>
    <d v="2021-04-29T00:00:00"/>
    <s v="Rowena Soall"/>
    <s v="Agender"/>
    <n v="61"/>
    <s v="0479 Oliver View RdApt. 112"/>
    <n v="722"/>
    <s v="Zacville"/>
    <x v="2"/>
    <s v="Australia"/>
    <x v="6"/>
    <x v="2"/>
  </r>
  <r>
    <n v="1714"/>
    <n v="349"/>
    <n v="774"/>
    <n v="91"/>
    <n v="1"/>
    <n v="91"/>
    <n v="1"/>
    <x v="1"/>
    <x v="15"/>
    <x v="4"/>
    <s v="red"/>
    <n v="114"/>
    <n v="65"/>
    <n v="7410"/>
    <n v="847"/>
    <n v="36910"/>
    <d v="2021-04-13T00:00:00"/>
    <d v="2021-04-29T00:00:00"/>
    <s v="Rowena Soall"/>
    <s v="Agender"/>
    <n v="61"/>
    <s v="0479 Oliver View RdApt. 112"/>
    <n v="722"/>
    <s v="Zacville"/>
    <x v="2"/>
    <s v="Australia"/>
    <x v="6"/>
    <x v="2"/>
  </r>
  <r>
    <n v="1715"/>
    <n v="349"/>
    <n v="572"/>
    <n v="100"/>
    <n v="2"/>
    <n v="200"/>
    <n v="1"/>
    <x v="1"/>
    <x v="29"/>
    <x v="2"/>
    <s v="yellow"/>
    <n v="90"/>
    <n v="71"/>
    <n v="6390"/>
    <n v="847"/>
    <n v="36910"/>
    <d v="2021-04-13T00:00:00"/>
    <d v="2021-04-29T00:00:00"/>
    <s v="Rowena Soall"/>
    <s v="Agender"/>
    <n v="61"/>
    <s v="0479 Oliver View RdApt. 112"/>
    <n v="722"/>
    <s v="Zacville"/>
    <x v="2"/>
    <s v="Australia"/>
    <x v="6"/>
    <x v="2"/>
  </r>
  <r>
    <n v="1716"/>
    <n v="349"/>
    <n v="471"/>
    <n v="118"/>
    <n v="3"/>
    <n v="354"/>
    <n v="1"/>
    <x v="1"/>
    <x v="1"/>
    <x v="1"/>
    <s v="green"/>
    <n v="110"/>
    <n v="54"/>
    <n v="5940"/>
    <n v="847"/>
    <n v="36910"/>
    <d v="2021-04-13T00:00:00"/>
    <d v="2021-04-29T00:00:00"/>
    <s v="Rowena Soall"/>
    <s v="Agender"/>
    <n v="61"/>
    <s v="0479 Oliver View RdApt. 112"/>
    <n v="722"/>
    <s v="Zacville"/>
    <x v="2"/>
    <s v="Australia"/>
    <x v="6"/>
    <x v="2"/>
  </r>
  <r>
    <n v="1717"/>
    <n v="350"/>
    <n v="314"/>
    <n v="105"/>
    <n v="3"/>
    <n v="315"/>
    <n v="1"/>
    <x v="0"/>
    <x v="26"/>
    <x v="4"/>
    <s v="violet"/>
    <n v="93"/>
    <n v="44"/>
    <n v="4092"/>
    <n v="869"/>
    <n v="49770"/>
    <d v="2021-02-14T00:00:00"/>
    <d v="2021-03-02T00:00:00"/>
    <s v="Vladimir Jandourek"/>
    <s v="Non-binary"/>
    <n v="26"/>
    <s v="950 Smith DriveApt. 385"/>
    <n v="6534"/>
    <s v="New Jackson"/>
    <x v="0"/>
    <s v="Australia"/>
    <x v="1"/>
    <x v="2"/>
  </r>
  <r>
    <n v="1718"/>
    <n v="350"/>
    <n v="385"/>
    <n v="119"/>
    <n v="3"/>
    <n v="357"/>
    <n v="1"/>
    <x v="0"/>
    <x v="32"/>
    <x v="3"/>
    <s v="red"/>
    <n v="113"/>
    <n v="49"/>
    <n v="5537"/>
    <n v="869"/>
    <n v="49770"/>
    <d v="2021-02-14T00:00:00"/>
    <d v="2021-03-02T00:00:00"/>
    <s v="Vladimir Jandourek"/>
    <s v="Non-binary"/>
    <n v="26"/>
    <s v="950 Smith DriveApt. 385"/>
    <n v="6534"/>
    <s v="New Jackson"/>
    <x v="0"/>
    <s v="Australia"/>
    <x v="1"/>
    <x v="2"/>
  </r>
  <r>
    <n v="1719"/>
    <n v="350"/>
    <n v="997"/>
    <n v="106"/>
    <n v="1"/>
    <n v="106"/>
    <n v="1"/>
    <x v="2"/>
    <x v="3"/>
    <x v="2"/>
    <s v="green"/>
    <n v="111"/>
    <n v="41"/>
    <n v="4551"/>
    <n v="869"/>
    <n v="49770"/>
    <d v="2021-02-14T00:00:00"/>
    <d v="2021-03-02T00:00:00"/>
    <s v="Vladimir Jandourek"/>
    <s v="Non-binary"/>
    <n v="26"/>
    <s v="950 Smith DriveApt. 385"/>
    <n v="6534"/>
    <s v="New Jackson"/>
    <x v="0"/>
    <s v="Australia"/>
    <x v="1"/>
    <x v="2"/>
  </r>
  <r>
    <n v="1720"/>
    <n v="350"/>
    <n v="336"/>
    <n v="109"/>
    <n v="1"/>
    <n v="109"/>
    <n v="1"/>
    <x v="0"/>
    <x v="21"/>
    <x v="1"/>
    <s v="blue"/>
    <n v="108"/>
    <n v="44"/>
    <n v="4752"/>
    <n v="869"/>
    <n v="49770"/>
    <d v="2021-02-14T00:00:00"/>
    <d v="2021-03-02T00:00:00"/>
    <s v="Vladimir Jandourek"/>
    <s v="Non-binary"/>
    <n v="26"/>
    <s v="950 Smith DriveApt. 385"/>
    <n v="6534"/>
    <s v="New Jackson"/>
    <x v="0"/>
    <s v="Australia"/>
    <x v="1"/>
    <x v="2"/>
  </r>
  <r>
    <n v="1721"/>
    <n v="350"/>
    <n v="501"/>
    <n v="102"/>
    <n v="2"/>
    <n v="204"/>
    <n v="1"/>
    <x v="1"/>
    <x v="31"/>
    <x v="1"/>
    <s v="yellow"/>
    <n v="109"/>
    <n v="66"/>
    <n v="7194"/>
    <n v="869"/>
    <n v="49770"/>
    <d v="2021-02-14T00:00:00"/>
    <d v="2021-03-02T00:00:00"/>
    <s v="Vladimir Jandourek"/>
    <s v="Non-binary"/>
    <n v="26"/>
    <s v="950 Smith DriveApt. 385"/>
    <n v="6534"/>
    <s v="New Jackson"/>
    <x v="0"/>
    <s v="Australia"/>
    <x v="1"/>
    <x v="2"/>
  </r>
  <r>
    <n v="1722"/>
    <n v="350"/>
    <n v="308"/>
    <n v="105"/>
    <n v="1"/>
    <n v="105"/>
    <n v="1"/>
    <x v="0"/>
    <x v="26"/>
    <x v="0"/>
    <s v="indigo"/>
    <n v="93"/>
    <n v="65"/>
    <n v="6045"/>
    <n v="869"/>
    <n v="49770"/>
    <d v="2021-02-14T00:00:00"/>
    <d v="2021-03-02T00:00:00"/>
    <s v="Vladimir Jandourek"/>
    <s v="Non-binary"/>
    <n v="26"/>
    <s v="950 Smith DriveApt. 385"/>
    <n v="6534"/>
    <s v="New Jackson"/>
    <x v="0"/>
    <s v="Australia"/>
    <x v="1"/>
    <x v="2"/>
  </r>
  <r>
    <n v="1723"/>
    <n v="351"/>
    <n v="125"/>
    <n v="92"/>
    <n v="2"/>
    <n v="184"/>
    <n v="1"/>
    <x v="0"/>
    <x v="22"/>
    <x v="3"/>
    <s v="blue"/>
    <n v="115"/>
    <n v="76"/>
    <n v="8740"/>
    <n v="478"/>
    <n v="37332"/>
    <d v="2021-05-02T00:00:00"/>
    <d v="2021-05-04T00:00:00"/>
    <s v="Krystle Boyce"/>
    <s v="Non-binary"/>
    <n v="71"/>
    <s v="16 Thomson PlazaSuite 403"/>
    <n v="1303"/>
    <s v="Lake Lillyville"/>
    <x v="5"/>
    <s v="Australia"/>
    <x v="3"/>
    <x v="1"/>
  </r>
  <r>
    <n v="1724"/>
    <n v="351"/>
    <n v="887"/>
    <n v="94"/>
    <n v="1"/>
    <n v="94"/>
    <n v="1"/>
    <x v="2"/>
    <x v="23"/>
    <x v="2"/>
    <s v="yellow"/>
    <n v="113"/>
    <n v="58"/>
    <n v="6554"/>
    <n v="478"/>
    <n v="37332"/>
    <d v="2021-05-02T00:00:00"/>
    <d v="2021-05-04T00:00:00"/>
    <s v="Krystle Boyce"/>
    <s v="Non-binary"/>
    <n v="71"/>
    <s v="16 Thomson PlazaSuite 403"/>
    <n v="1303"/>
    <s v="Lake Lillyville"/>
    <x v="5"/>
    <s v="Australia"/>
    <x v="3"/>
    <x v="1"/>
  </r>
  <r>
    <n v="1725"/>
    <n v="351"/>
    <n v="1206"/>
    <n v="105"/>
    <n v="2"/>
    <n v="210"/>
    <n v="1"/>
    <x v="2"/>
    <x v="7"/>
    <x v="1"/>
    <s v="green"/>
    <n v="90"/>
    <n v="55"/>
    <n v="4950"/>
    <n v="478"/>
    <n v="37332"/>
    <d v="2021-05-02T00:00:00"/>
    <d v="2021-05-04T00:00:00"/>
    <s v="Krystle Boyce"/>
    <s v="Non-binary"/>
    <n v="71"/>
    <s v="16 Thomson PlazaSuite 403"/>
    <n v="1303"/>
    <s v="Lake Lillyville"/>
    <x v="5"/>
    <s v="Australia"/>
    <x v="3"/>
    <x v="1"/>
  </r>
  <r>
    <n v="1726"/>
    <n v="351"/>
    <n v="902"/>
    <n v="94"/>
    <n v="2"/>
    <n v="188"/>
    <n v="1"/>
    <x v="2"/>
    <x v="23"/>
    <x v="2"/>
    <s v="indigo"/>
    <n v="113"/>
    <n v="52"/>
    <n v="5876"/>
    <n v="478"/>
    <n v="37332"/>
    <d v="2021-05-02T00:00:00"/>
    <d v="2021-05-04T00:00:00"/>
    <s v="Krystle Boyce"/>
    <s v="Non-binary"/>
    <n v="71"/>
    <s v="16 Thomson PlazaSuite 403"/>
    <n v="1303"/>
    <s v="Lake Lillyville"/>
    <x v="5"/>
    <s v="Australia"/>
    <x v="3"/>
    <x v="1"/>
  </r>
  <r>
    <n v="1727"/>
    <n v="351"/>
    <n v="344"/>
    <n v="109"/>
    <n v="3"/>
    <n v="327"/>
    <n v="1"/>
    <x v="0"/>
    <x v="21"/>
    <x v="4"/>
    <s v="indigo"/>
    <n v="108"/>
    <n v="77"/>
    <n v="8316"/>
    <n v="478"/>
    <n v="37332"/>
    <d v="2021-05-02T00:00:00"/>
    <d v="2021-05-04T00:00:00"/>
    <s v="Krystle Boyce"/>
    <s v="Non-binary"/>
    <n v="71"/>
    <s v="16 Thomson PlazaSuite 403"/>
    <n v="1303"/>
    <s v="Lake Lillyville"/>
    <x v="5"/>
    <s v="Australia"/>
    <x v="3"/>
    <x v="1"/>
  </r>
  <r>
    <n v="1728"/>
    <n v="351"/>
    <n v="881"/>
    <n v="94"/>
    <n v="3"/>
    <n v="282"/>
    <n v="1"/>
    <x v="2"/>
    <x v="23"/>
    <x v="1"/>
    <s v="orange"/>
    <n v="113"/>
    <n v="59"/>
    <n v="6667"/>
    <n v="478"/>
    <n v="37332"/>
    <d v="2021-05-02T00:00:00"/>
    <d v="2021-05-04T00:00:00"/>
    <s v="Krystle Boyce"/>
    <s v="Non-binary"/>
    <n v="71"/>
    <s v="16 Thomson PlazaSuite 403"/>
    <n v="1303"/>
    <s v="Lake Lillyville"/>
    <x v="5"/>
    <s v="Australia"/>
    <x v="3"/>
    <x v="1"/>
  </r>
  <r>
    <n v="1729"/>
    <n v="351"/>
    <n v="1055"/>
    <n v="93"/>
    <n v="2"/>
    <n v="186"/>
    <n v="1"/>
    <x v="2"/>
    <x v="20"/>
    <x v="3"/>
    <s v="orange"/>
    <n v="94"/>
    <n v="65"/>
    <n v="6110"/>
    <n v="478"/>
    <n v="37332"/>
    <d v="2021-05-02T00:00:00"/>
    <d v="2021-05-04T00:00:00"/>
    <s v="Krystle Boyce"/>
    <s v="Non-binary"/>
    <n v="71"/>
    <s v="16 Thomson PlazaSuite 403"/>
    <n v="1303"/>
    <s v="Lake Lillyville"/>
    <x v="5"/>
    <s v="Australia"/>
    <x v="3"/>
    <x v="1"/>
  </r>
  <r>
    <n v="1730"/>
    <n v="351"/>
    <n v="1048"/>
    <n v="90"/>
    <n v="3"/>
    <n v="270"/>
    <n v="1"/>
    <x v="2"/>
    <x v="11"/>
    <x v="0"/>
    <s v="violet"/>
    <n v="95"/>
    <n v="47"/>
    <n v="4465"/>
    <n v="478"/>
    <n v="37332"/>
    <d v="2021-05-02T00:00:00"/>
    <d v="2021-05-04T00:00:00"/>
    <s v="Krystle Boyce"/>
    <s v="Non-binary"/>
    <n v="71"/>
    <s v="16 Thomson PlazaSuite 403"/>
    <n v="1303"/>
    <s v="Lake Lillyville"/>
    <x v="5"/>
    <s v="Australia"/>
    <x v="3"/>
    <x v="1"/>
  </r>
  <r>
    <n v="1731"/>
    <n v="351"/>
    <n v="1071"/>
    <n v="93"/>
    <n v="1"/>
    <n v="93"/>
    <n v="1"/>
    <x v="2"/>
    <x v="20"/>
    <x v="1"/>
    <s v="blue"/>
    <n v="94"/>
    <n v="50"/>
    <n v="4700"/>
    <n v="478"/>
    <n v="37332"/>
    <d v="2021-05-02T00:00:00"/>
    <d v="2021-05-04T00:00:00"/>
    <s v="Krystle Boyce"/>
    <s v="Non-binary"/>
    <n v="71"/>
    <s v="16 Thomson PlazaSuite 403"/>
    <n v="1303"/>
    <s v="Lake Lillyville"/>
    <x v="5"/>
    <s v="Australia"/>
    <x v="3"/>
    <x v="1"/>
  </r>
  <r>
    <n v="1732"/>
    <n v="352"/>
    <n v="636"/>
    <n v="93"/>
    <n v="2"/>
    <n v="186"/>
    <n v="1"/>
    <x v="1"/>
    <x v="14"/>
    <x v="1"/>
    <s v="orange"/>
    <n v="115"/>
    <n v="55"/>
    <n v="6325"/>
    <n v="52"/>
    <n v="13270"/>
    <d v="2021-10-08T00:00:00"/>
    <d v="2021-10-10T00:00:00"/>
    <s v="Marena Lockhart"/>
    <s v="Male"/>
    <n v="47"/>
    <s v="012 Cooper MallApt. 259"/>
    <n v="841"/>
    <s v="Chelseahaven"/>
    <x v="6"/>
    <s v="Australia"/>
    <x v="2"/>
    <x v="1"/>
  </r>
  <r>
    <n v="1733"/>
    <n v="352"/>
    <n v="1241"/>
    <n v="112"/>
    <n v="1"/>
    <n v="112"/>
    <n v="1"/>
    <x v="2"/>
    <x v="25"/>
    <x v="1"/>
    <s v="green"/>
    <n v="91"/>
    <n v="72"/>
    <n v="6552"/>
    <n v="52"/>
    <n v="13270"/>
    <d v="2021-10-08T00:00:00"/>
    <d v="2021-10-10T00:00:00"/>
    <s v="Marena Lockhart"/>
    <s v="Male"/>
    <n v="47"/>
    <s v="012 Cooper MallApt. 259"/>
    <n v="841"/>
    <s v="Chelseahaven"/>
    <x v="6"/>
    <s v="Australia"/>
    <x v="2"/>
    <x v="1"/>
  </r>
  <r>
    <n v="1734"/>
    <n v="352"/>
    <n v="571"/>
    <n v="100"/>
    <n v="3"/>
    <n v="300"/>
    <n v="1"/>
    <x v="1"/>
    <x v="29"/>
    <x v="1"/>
    <s v="yellow"/>
    <n v="90"/>
    <n v="64"/>
    <n v="5760"/>
    <n v="52"/>
    <n v="13270"/>
    <d v="2021-10-08T00:00:00"/>
    <d v="2021-10-10T00:00:00"/>
    <s v="Marena Lockhart"/>
    <s v="Male"/>
    <n v="47"/>
    <s v="012 Cooper MallApt. 259"/>
    <n v="841"/>
    <s v="Chelseahaven"/>
    <x v="6"/>
    <s v="Australia"/>
    <x v="2"/>
    <x v="1"/>
  </r>
  <r>
    <n v="1735"/>
    <n v="352"/>
    <n v="233"/>
    <n v="106"/>
    <n v="2"/>
    <n v="212"/>
    <n v="1"/>
    <x v="0"/>
    <x v="0"/>
    <x v="0"/>
    <s v="blue"/>
    <n v="105"/>
    <n v="69"/>
    <n v="7245"/>
    <n v="52"/>
    <n v="13270"/>
    <d v="2021-10-08T00:00:00"/>
    <d v="2021-10-10T00:00:00"/>
    <s v="Marena Lockhart"/>
    <s v="Male"/>
    <n v="47"/>
    <s v="012 Cooper MallApt. 259"/>
    <n v="841"/>
    <s v="Chelseahaven"/>
    <x v="6"/>
    <s v="Australia"/>
    <x v="2"/>
    <x v="1"/>
  </r>
  <r>
    <n v="1736"/>
    <n v="352"/>
    <n v="146"/>
    <n v="91"/>
    <n v="2"/>
    <n v="182"/>
    <n v="1"/>
    <x v="0"/>
    <x v="8"/>
    <x v="1"/>
    <s v="orange"/>
    <n v="116"/>
    <n v="42"/>
    <n v="4872"/>
    <n v="52"/>
    <n v="13270"/>
    <d v="2021-10-08T00:00:00"/>
    <d v="2021-10-10T00:00:00"/>
    <s v="Marena Lockhart"/>
    <s v="Male"/>
    <n v="47"/>
    <s v="012 Cooper MallApt. 259"/>
    <n v="841"/>
    <s v="Chelseahaven"/>
    <x v="6"/>
    <s v="Australia"/>
    <x v="2"/>
    <x v="1"/>
  </r>
  <r>
    <n v="1737"/>
    <n v="352"/>
    <n v="892"/>
    <n v="94"/>
    <n v="2"/>
    <n v="188"/>
    <n v="1"/>
    <x v="2"/>
    <x v="23"/>
    <x v="2"/>
    <s v="green"/>
    <n v="113"/>
    <n v="76"/>
    <n v="8588"/>
    <n v="52"/>
    <n v="13270"/>
    <d v="2021-10-08T00:00:00"/>
    <d v="2021-10-10T00:00:00"/>
    <s v="Marena Lockhart"/>
    <s v="Male"/>
    <n v="47"/>
    <s v="012 Cooper MallApt. 259"/>
    <n v="841"/>
    <s v="Chelseahaven"/>
    <x v="6"/>
    <s v="Australia"/>
    <x v="2"/>
    <x v="1"/>
  </r>
  <r>
    <n v="1738"/>
    <n v="353"/>
    <n v="18"/>
    <n v="96"/>
    <n v="2"/>
    <n v="192"/>
    <n v="1"/>
    <x v="0"/>
    <x v="2"/>
    <x v="0"/>
    <s v="green"/>
    <n v="114"/>
    <n v="52"/>
    <n v="5928"/>
    <n v="774"/>
    <n v="46198"/>
    <d v="2021-03-30T00:00:00"/>
    <d v="2021-04-05T00:00:00"/>
    <s v="Ellynn Korba"/>
    <s v="Genderqueer"/>
    <n v="34"/>
    <s v="2096 Wilson MewsApt. 714"/>
    <n v="8590"/>
    <s v="West Jonathanshire"/>
    <x v="1"/>
    <s v="Australia"/>
    <x v="4"/>
    <x v="1"/>
  </r>
  <r>
    <n v="1739"/>
    <n v="353"/>
    <n v="396"/>
    <n v="119"/>
    <n v="1"/>
    <n v="119"/>
    <n v="1"/>
    <x v="0"/>
    <x v="32"/>
    <x v="1"/>
    <s v="yellow"/>
    <n v="113"/>
    <n v="45"/>
    <n v="5085"/>
    <n v="774"/>
    <n v="46198"/>
    <d v="2021-03-30T00:00:00"/>
    <d v="2021-04-05T00:00:00"/>
    <s v="Ellynn Korba"/>
    <s v="Genderqueer"/>
    <n v="34"/>
    <s v="2096 Wilson MewsApt. 714"/>
    <n v="8590"/>
    <s v="West Jonathanshire"/>
    <x v="1"/>
    <s v="Australia"/>
    <x v="4"/>
    <x v="1"/>
  </r>
  <r>
    <n v="1740"/>
    <n v="353"/>
    <n v="174"/>
    <n v="91"/>
    <n v="3"/>
    <n v="273"/>
    <n v="1"/>
    <x v="0"/>
    <x v="8"/>
    <x v="4"/>
    <s v="violet"/>
    <n v="116"/>
    <n v="73"/>
    <n v="8468"/>
    <n v="774"/>
    <n v="46198"/>
    <d v="2021-03-30T00:00:00"/>
    <d v="2021-04-05T00:00:00"/>
    <s v="Ellynn Korba"/>
    <s v="Genderqueer"/>
    <n v="34"/>
    <s v="2096 Wilson MewsApt. 714"/>
    <n v="8590"/>
    <s v="West Jonathanshire"/>
    <x v="1"/>
    <s v="Australia"/>
    <x v="4"/>
    <x v="1"/>
  </r>
  <r>
    <n v="1741"/>
    <n v="353"/>
    <n v="1"/>
    <n v="96"/>
    <n v="3"/>
    <n v="288"/>
    <n v="1"/>
    <x v="0"/>
    <x v="2"/>
    <x v="1"/>
    <s v="red"/>
    <n v="114"/>
    <n v="53"/>
    <n v="6042"/>
    <n v="774"/>
    <n v="46198"/>
    <d v="2021-03-30T00:00:00"/>
    <d v="2021-04-05T00:00:00"/>
    <s v="Ellynn Korba"/>
    <s v="Genderqueer"/>
    <n v="34"/>
    <s v="2096 Wilson MewsApt. 714"/>
    <n v="8590"/>
    <s v="West Jonathanshire"/>
    <x v="1"/>
    <s v="Australia"/>
    <x v="4"/>
    <x v="1"/>
  </r>
  <r>
    <n v="1742"/>
    <n v="353"/>
    <n v="87"/>
    <n v="118"/>
    <n v="3"/>
    <n v="354"/>
    <n v="1"/>
    <x v="0"/>
    <x v="24"/>
    <x v="2"/>
    <s v="green"/>
    <n v="96"/>
    <n v="66"/>
    <n v="6336"/>
    <n v="774"/>
    <n v="46198"/>
    <d v="2021-03-30T00:00:00"/>
    <d v="2021-04-05T00:00:00"/>
    <s v="Ellynn Korba"/>
    <s v="Genderqueer"/>
    <n v="34"/>
    <s v="2096 Wilson MewsApt. 714"/>
    <n v="8590"/>
    <s v="West Jonathanshire"/>
    <x v="1"/>
    <s v="Australia"/>
    <x v="4"/>
    <x v="1"/>
  </r>
  <r>
    <n v="1743"/>
    <n v="353"/>
    <n v="948"/>
    <n v="97"/>
    <n v="1"/>
    <n v="97"/>
    <n v="1"/>
    <x v="2"/>
    <x v="27"/>
    <x v="0"/>
    <s v="red"/>
    <n v="119"/>
    <n v="80"/>
    <n v="9520"/>
    <n v="774"/>
    <n v="46198"/>
    <d v="2021-03-30T00:00:00"/>
    <d v="2021-04-05T00:00:00"/>
    <s v="Ellynn Korba"/>
    <s v="Genderqueer"/>
    <n v="34"/>
    <s v="2096 Wilson MewsApt. 714"/>
    <n v="8590"/>
    <s v="West Jonathanshire"/>
    <x v="1"/>
    <s v="Australia"/>
    <x v="4"/>
    <x v="1"/>
  </r>
  <r>
    <n v="1744"/>
    <n v="353"/>
    <n v="594"/>
    <n v="100"/>
    <n v="1"/>
    <n v="100"/>
    <n v="1"/>
    <x v="1"/>
    <x v="29"/>
    <x v="4"/>
    <s v="violet"/>
    <n v="90"/>
    <n v="53"/>
    <n v="4770"/>
    <n v="774"/>
    <n v="46198"/>
    <d v="2021-03-30T00:00:00"/>
    <d v="2021-04-05T00:00:00"/>
    <s v="Ellynn Korba"/>
    <s v="Genderqueer"/>
    <n v="34"/>
    <s v="2096 Wilson MewsApt. 714"/>
    <n v="8590"/>
    <s v="West Jonathanshire"/>
    <x v="1"/>
    <s v="Australia"/>
    <x v="4"/>
    <x v="1"/>
  </r>
  <r>
    <n v="1745"/>
    <n v="354"/>
    <n v="620"/>
    <n v="112"/>
    <n v="2"/>
    <n v="224"/>
    <n v="1"/>
    <x v="1"/>
    <x v="30"/>
    <x v="3"/>
    <s v="indigo"/>
    <n v="118"/>
    <n v="70"/>
    <n v="8260"/>
    <n v="18"/>
    <n v="33908"/>
    <d v="2021-02-26T00:00:00"/>
    <d v="2021-03-08T00:00:00"/>
    <s v="Chan Duchesne"/>
    <s v="Male"/>
    <n v="79"/>
    <s v="13 Bailey ManorApt. 848"/>
    <n v="7171"/>
    <s v="Walterland"/>
    <x v="4"/>
    <s v="Australia"/>
    <x v="1"/>
    <x v="1"/>
  </r>
  <r>
    <n v="1746"/>
    <n v="354"/>
    <n v="324"/>
    <n v="109"/>
    <n v="1"/>
    <n v="109"/>
    <n v="1"/>
    <x v="0"/>
    <x v="21"/>
    <x v="4"/>
    <s v="orange"/>
    <n v="108"/>
    <n v="59"/>
    <n v="6372"/>
    <n v="18"/>
    <n v="33908"/>
    <d v="2021-02-26T00:00:00"/>
    <d v="2021-03-08T00:00:00"/>
    <s v="Chan Duchesne"/>
    <s v="Male"/>
    <n v="79"/>
    <s v="13 Bailey ManorApt. 848"/>
    <n v="7171"/>
    <s v="Walterland"/>
    <x v="4"/>
    <s v="Australia"/>
    <x v="1"/>
    <x v="1"/>
  </r>
  <r>
    <n v="1747"/>
    <n v="354"/>
    <n v="147"/>
    <n v="91"/>
    <n v="1"/>
    <n v="91"/>
    <n v="1"/>
    <x v="0"/>
    <x v="8"/>
    <x v="2"/>
    <s v="orange"/>
    <n v="116"/>
    <n v="42"/>
    <n v="4872"/>
    <n v="18"/>
    <n v="33908"/>
    <d v="2021-02-26T00:00:00"/>
    <d v="2021-03-08T00:00:00"/>
    <s v="Chan Duchesne"/>
    <s v="Male"/>
    <n v="79"/>
    <s v="13 Bailey ManorApt. 848"/>
    <n v="7171"/>
    <s v="Walterland"/>
    <x v="4"/>
    <s v="Australia"/>
    <x v="1"/>
    <x v="1"/>
  </r>
  <r>
    <n v="1748"/>
    <n v="354"/>
    <n v="550"/>
    <n v="98"/>
    <n v="3"/>
    <n v="294"/>
    <n v="1"/>
    <x v="1"/>
    <x v="33"/>
    <x v="3"/>
    <s v="indigo"/>
    <n v="113"/>
    <n v="78"/>
    <n v="8814"/>
    <n v="18"/>
    <n v="33908"/>
    <d v="2021-02-26T00:00:00"/>
    <d v="2021-03-08T00:00:00"/>
    <s v="Chan Duchesne"/>
    <s v="Male"/>
    <n v="79"/>
    <s v="13 Bailey ManorApt. 848"/>
    <n v="7171"/>
    <s v="Walterland"/>
    <x v="4"/>
    <s v="Australia"/>
    <x v="1"/>
    <x v="1"/>
  </r>
  <r>
    <n v="1749"/>
    <n v="354"/>
    <n v="976"/>
    <n v="97"/>
    <n v="1"/>
    <n v="97"/>
    <n v="1"/>
    <x v="2"/>
    <x v="27"/>
    <x v="1"/>
    <s v="violet"/>
    <n v="119"/>
    <n v="46"/>
    <n v="5474"/>
    <n v="18"/>
    <n v="33908"/>
    <d v="2021-02-26T00:00:00"/>
    <d v="2021-03-08T00:00:00"/>
    <s v="Chan Duchesne"/>
    <s v="Male"/>
    <n v="79"/>
    <s v="13 Bailey ManorApt. 848"/>
    <n v="7171"/>
    <s v="Walterland"/>
    <x v="4"/>
    <s v="Australia"/>
    <x v="1"/>
    <x v="1"/>
  </r>
  <r>
    <n v="1750"/>
    <n v="354"/>
    <n v="409"/>
    <n v="119"/>
    <n v="2"/>
    <n v="238"/>
    <n v="1"/>
    <x v="0"/>
    <x v="32"/>
    <x v="4"/>
    <s v="blue"/>
    <n v="113"/>
    <n v="68"/>
    <n v="7684"/>
    <n v="18"/>
    <n v="33908"/>
    <d v="2021-02-26T00:00:00"/>
    <d v="2021-03-08T00:00:00"/>
    <s v="Chan Duchesne"/>
    <s v="Male"/>
    <n v="79"/>
    <s v="13 Bailey ManorApt. 848"/>
    <n v="7171"/>
    <s v="Walterland"/>
    <x v="4"/>
    <s v="Australia"/>
    <x v="1"/>
    <x v="1"/>
  </r>
  <r>
    <n v="1751"/>
    <n v="354"/>
    <n v="713"/>
    <n v="119"/>
    <n v="3"/>
    <n v="357"/>
    <n v="1"/>
    <x v="1"/>
    <x v="19"/>
    <x v="0"/>
    <s v="yellow"/>
    <n v="112"/>
    <n v="77"/>
    <n v="8624"/>
    <n v="18"/>
    <n v="33908"/>
    <d v="2021-02-26T00:00:00"/>
    <d v="2021-03-08T00:00:00"/>
    <s v="Chan Duchesne"/>
    <s v="Male"/>
    <n v="79"/>
    <s v="13 Bailey ManorApt. 848"/>
    <n v="7171"/>
    <s v="Walterland"/>
    <x v="4"/>
    <s v="Australia"/>
    <x v="1"/>
    <x v="1"/>
  </r>
  <r>
    <n v="1752"/>
    <n v="355"/>
    <n v="72"/>
    <n v="118"/>
    <n v="2"/>
    <n v="236"/>
    <n v="1"/>
    <x v="0"/>
    <x v="24"/>
    <x v="2"/>
    <s v="red"/>
    <n v="96"/>
    <n v="68"/>
    <n v="6528"/>
    <n v="46"/>
    <n v="33100"/>
    <d v="2021-04-14T00:00:00"/>
    <d v="2021-04-24T00:00:00"/>
    <s v="Meris Twitty"/>
    <s v="Agender"/>
    <n v="68"/>
    <s v="708 Daniel MeadowSuite 246"/>
    <n v="5087"/>
    <s v="Bartolettiside"/>
    <x v="7"/>
    <s v="Australia"/>
    <x v="6"/>
    <x v="1"/>
  </r>
  <r>
    <n v="1753"/>
    <n v="355"/>
    <n v="134"/>
    <n v="92"/>
    <n v="2"/>
    <n v="184"/>
    <n v="1"/>
    <x v="0"/>
    <x v="22"/>
    <x v="4"/>
    <s v="indigo"/>
    <n v="115"/>
    <n v="58"/>
    <n v="6670"/>
    <n v="46"/>
    <n v="33100"/>
    <d v="2021-04-14T00:00:00"/>
    <d v="2021-04-24T00:00:00"/>
    <s v="Meris Twitty"/>
    <s v="Agender"/>
    <n v="68"/>
    <s v="708 Daniel MeadowSuite 246"/>
    <n v="5087"/>
    <s v="Bartolettiside"/>
    <x v="7"/>
    <s v="Australia"/>
    <x v="6"/>
    <x v="1"/>
  </r>
  <r>
    <n v="1754"/>
    <n v="355"/>
    <n v="379"/>
    <n v="94"/>
    <n v="1"/>
    <n v="94"/>
    <n v="1"/>
    <x v="0"/>
    <x v="28"/>
    <x v="4"/>
    <s v="indigo"/>
    <n v="92"/>
    <n v="52"/>
    <n v="4784"/>
    <n v="46"/>
    <n v="33100"/>
    <d v="2021-04-14T00:00:00"/>
    <d v="2021-04-24T00:00:00"/>
    <s v="Meris Twitty"/>
    <s v="Agender"/>
    <n v="68"/>
    <s v="708 Daniel MeadowSuite 246"/>
    <n v="5087"/>
    <s v="Bartolettiside"/>
    <x v="7"/>
    <s v="Australia"/>
    <x v="6"/>
    <x v="1"/>
  </r>
  <r>
    <n v="1755"/>
    <n v="355"/>
    <n v="200"/>
    <n v="98"/>
    <n v="2"/>
    <n v="196"/>
    <n v="1"/>
    <x v="0"/>
    <x v="18"/>
    <x v="3"/>
    <s v="indigo"/>
    <n v="112"/>
    <n v="64"/>
    <n v="7168"/>
    <n v="46"/>
    <n v="33100"/>
    <d v="2021-04-14T00:00:00"/>
    <d v="2021-04-24T00:00:00"/>
    <s v="Meris Twitty"/>
    <s v="Agender"/>
    <n v="68"/>
    <s v="708 Daniel MeadowSuite 246"/>
    <n v="5087"/>
    <s v="Bartolettiside"/>
    <x v="7"/>
    <s v="Australia"/>
    <x v="6"/>
    <x v="1"/>
  </r>
  <r>
    <n v="1756"/>
    <n v="356"/>
    <n v="397"/>
    <n v="119"/>
    <n v="3"/>
    <n v="357"/>
    <n v="1"/>
    <x v="0"/>
    <x v="32"/>
    <x v="2"/>
    <s v="yellow"/>
    <n v="113"/>
    <n v="76"/>
    <n v="8588"/>
    <n v="236"/>
    <n v="34259"/>
    <d v="2021-04-01T00:00:00"/>
    <d v="2021-04-15T00:00:00"/>
    <s v="Anders Couvert"/>
    <s v="Non-binary"/>
    <n v="80"/>
    <s v="64 Phillips RunApt. 722"/>
    <n v="2752"/>
    <s v="East Sienna"/>
    <x v="4"/>
    <s v="Australia"/>
    <x v="6"/>
    <x v="2"/>
  </r>
  <r>
    <n v="1757"/>
    <n v="356"/>
    <n v="554"/>
    <n v="98"/>
    <n v="3"/>
    <n v="294"/>
    <n v="1"/>
    <x v="1"/>
    <x v="33"/>
    <x v="4"/>
    <s v="indigo"/>
    <n v="113"/>
    <n v="52"/>
    <n v="5876"/>
    <n v="236"/>
    <n v="34259"/>
    <d v="2021-04-01T00:00:00"/>
    <d v="2021-04-15T00:00:00"/>
    <s v="Anders Couvert"/>
    <s v="Non-binary"/>
    <n v="80"/>
    <s v="64 Phillips RunApt. 722"/>
    <n v="2752"/>
    <s v="East Sienna"/>
    <x v="4"/>
    <s v="Australia"/>
    <x v="6"/>
    <x v="2"/>
  </r>
  <r>
    <n v="1758"/>
    <n v="356"/>
    <n v="1209"/>
    <n v="105"/>
    <n v="2"/>
    <n v="210"/>
    <n v="1"/>
    <x v="2"/>
    <x v="7"/>
    <x v="4"/>
    <s v="green"/>
    <n v="90"/>
    <n v="55"/>
    <n v="4950"/>
    <n v="236"/>
    <n v="34259"/>
    <d v="2021-04-01T00:00:00"/>
    <d v="2021-04-15T00:00:00"/>
    <s v="Anders Couvert"/>
    <s v="Non-binary"/>
    <n v="80"/>
    <s v="64 Phillips RunApt. 722"/>
    <n v="2752"/>
    <s v="East Sienna"/>
    <x v="4"/>
    <s v="Australia"/>
    <x v="6"/>
    <x v="2"/>
  </r>
  <r>
    <n v="1759"/>
    <n v="356"/>
    <n v="1169"/>
    <n v="99"/>
    <n v="2"/>
    <n v="198"/>
    <n v="1"/>
    <x v="2"/>
    <x v="9"/>
    <x v="4"/>
    <s v="yellow"/>
    <n v="98"/>
    <n v="78"/>
    <n v="7644"/>
    <n v="236"/>
    <n v="34259"/>
    <d v="2021-04-01T00:00:00"/>
    <d v="2021-04-15T00:00:00"/>
    <s v="Anders Couvert"/>
    <s v="Non-binary"/>
    <n v="80"/>
    <s v="64 Phillips RunApt. 722"/>
    <n v="2752"/>
    <s v="East Sienna"/>
    <x v="4"/>
    <s v="Australia"/>
    <x v="6"/>
    <x v="2"/>
  </r>
  <r>
    <n v="1760"/>
    <n v="356"/>
    <n v="716"/>
    <n v="119"/>
    <n v="3"/>
    <n v="357"/>
    <n v="1"/>
    <x v="1"/>
    <x v="19"/>
    <x v="1"/>
    <s v="green"/>
    <n v="112"/>
    <n v="53"/>
    <n v="5936"/>
    <n v="236"/>
    <n v="34259"/>
    <d v="2021-04-01T00:00:00"/>
    <d v="2021-04-15T00:00:00"/>
    <s v="Anders Couvert"/>
    <s v="Non-binary"/>
    <n v="80"/>
    <s v="64 Phillips RunApt. 722"/>
    <n v="2752"/>
    <s v="East Sienna"/>
    <x v="4"/>
    <s v="Australia"/>
    <x v="6"/>
    <x v="2"/>
  </r>
  <r>
    <n v="1761"/>
    <n v="356"/>
    <n v="149"/>
    <n v="91"/>
    <n v="1"/>
    <n v="91"/>
    <n v="1"/>
    <x v="0"/>
    <x v="8"/>
    <x v="4"/>
    <s v="orange"/>
    <n v="116"/>
    <n v="59"/>
    <n v="6844"/>
    <n v="236"/>
    <n v="34259"/>
    <d v="2021-04-01T00:00:00"/>
    <d v="2021-04-15T00:00:00"/>
    <s v="Anders Couvert"/>
    <s v="Non-binary"/>
    <n v="80"/>
    <s v="64 Phillips RunApt. 722"/>
    <n v="2752"/>
    <s v="East Sienna"/>
    <x v="4"/>
    <s v="Australia"/>
    <x v="6"/>
    <x v="2"/>
  </r>
  <r>
    <n v="1762"/>
    <n v="356"/>
    <n v="727"/>
    <n v="119"/>
    <n v="1"/>
    <n v="119"/>
    <n v="1"/>
    <x v="1"/>
    <x v="19"/>
    <x v="2"/>
    <s v="indigo"/>
    <n v="112"/>
    <n v="42"/>
    <n v="4704"/>
    <n v="236"/>
    <n v="34259"/>
    <d v="2021-04-01T00:00:00"/>
    <d v="2021-04-15T00:00:00"/>
    <s v="Anders Couvert"/>
    <s v="Non-binary"/>
    <n v="80"/>
    <s v="64 Phillips RunApt. 722"/>
    <n v="2752"/>
    <s v="East Sienna"/>
    <x v="4"/>
    <s v="Australia"/>
    <x v="6"/>
    <x v="2"/>
  </r>
  <r>
    <n v="1763"/>
    <n v="357"/>
    <n v="706"/>
    <n v="119"/>
    <n v="3"/>
    <n v="357"/>
    <n v="1"/>
    <x v="1"/>
    <x v="19"/>
    <x v="1"/>
    <s v="orange"/>
    <n v="112"/>
    <n v="41"/>
    <n v="4592"/>
    <n v="70"/>
    <n v="30735"/>
    <d v="2021-02-08T00:00:00"/>
    <d v="2021-02-13T00:00:00"/>
    <s v="Dulcea Shrawley"/>
    <s v="Female"/>
    <n v="48"/>
    <s v="026 D'amore RunSuite 187"/>
    <n v="770"/>
    <s v="Codyview"/>
    <x v="5"/>
    <s v="Australia"/>
    <x v="1"/>
    <x v="1"/>
  </r>
  <r>
    <n v="1764"/>
    <n v="357"/>
    <n v="264"/>
    <n v="95"/>
    <n v="2"/>
    <n v="190"/>
    <n v="1"/>
    <x v="0"/>
    <x v="17"/>
    <x v="4"/>
    <s v="green"/>
    <n v="117"/>
    <n v="61"/>
    <n v="7137"/>
    <n v="70"/>
    <n v="30735"/>
    <d v="2021-02-08T00:00:00"/>
    <d v="2021-02-13T00:00:00"/>
    <s v="Dulcea Shrawley"/>
    <s v="Female"/>
    <n v="48"/>
    <s v="026 D'amore RunSuite 187"/>
    <n v="770"/>
    <s v="Codyview"/>
    <x v="5"/>
    <s v="Australia"/>
    <x v="1"/>
    <x v="1"/>
  </r>
  <r>
    <n v="1765"/>
    <n v="358"/>
    <n v="620"/>
    <n v="112"/>
    <n v="1"/>
    <n v="112"/>
    <n v="1"/>
    <x v="1"/>
    <x v="30"/>
    <x v="3"/>
    <s v="indigo"/>
    <n v="118"/>
    <n v="70"/>
    <n v="8260"/>
    <n v="796"/>
    <n v="41343"/>
    <d v="2021-04-07T00:00:00"/>
    <d v="2021-04-12T00:00:00"/>
    <s v="Perry Mcaless"/>
    <s v="Polygender"/>
    <n v="26"/>
    <s v="082 Donnelly BoulevardSuite 569"/>
    <n v="7192"/>
    <s v="New Leah"/>
    <x v="3"/>
    <s v="Australia"/>
    <x v="6"/>
    <x v="1"/>
  </r>
  <r>
    <n v="1766"/>
    <n v="358"/>
    <n v="385"/>
    <n v="119"/>
    <n v="3"/>
    <n v="357"/>
    <n v="1"/>
    <x v="0"/>
    <x v="32"/>
    <x v="3"/>
    <s v="red"/>
    <n v="113"/>
    <n v="49"/>
    <n v="5537"/>
    <n v="796"/>
    <n v="41343"/>
    <d v="2021-04-07T00:00:00"/>
    <d v="2021-04-12T00:00:00"/>
    <s v="Perry Mcaless"/>
    <s v="Polygender"/>
    <n v="26"/>
    <s v="082 Donnelly BoulevardSuite 569"/>
    <n v="7192"/>
    <s v="New Leah"/>
    <x v="3"/>
    <s v="Australia"/>
    <x v="6"/>
    <x v="1"/>
  </r>
  <r>
    <n v="1767"/>
    <n v="358"/>
    <n v="8"/>
    <n v="96"/>
    <n v="2"/>
    <n v="192"/>
    <n v="1"/>
    <x v="0"/>
    <x v="2"/>
    <x v="0"/>
    <s v="orange"/>
    <n v="114"/>
    <n v="48"/>
    <n v="5472"/>
    <n v="796"/>
    <n v="41343"/>
    <d v="2021-04-07T00:00:00"/>
    <d v="2021-04-12T00:00:00"/>
    <s v="Perry Mcaless"/>
    <s v="Polygender"/>
    <n v="26"/>
    <s v="082 Donnelly BoulevardSuite 569"/>
    <n v="7192"/>
    <s v="New Leah"/>
    <x v="3"/>
    <s v="Australia"/>
    <x v="6"/>
    <x v="1"/>
  </r>
  <r>
    <n v="1768"/>
    <n v="358"/>
    <n v="327"/>
    <n v="109"/>
    <n v="2"/>
    <n v="218"/>
    <n v="1"/>
    <x v="0"/>
    <x v="21"/>
    <x v="2"/>
    <s v="yellow"/>
    <n v="108"/>
    <n v="58"/>
    <n v="6264"/>
    <n v="796"/>
    <n v="41343"/>
    <d v="2021-04-07T00:00:00"/>
    <d v="2021-04-12T00:00:00"/>
    <s v="Perry Mcaless"/>
    <s v="Polygender"/>
    <n v="26"/>
    <s v="082 Donnelly BoulevardSuite 569"/>
    <n v="7192"/>
    <s v="New Leah"/>
    <x v="3"/>
    <s v="Australia"/>
    <x v="6"/>
    <x v="1"/>
  </r>
  <r>
    <n v="1769"/>
    <n v="358"/>
    <n v="259"/>
    <n v="95"/>
    <n v="1"/>
    <n v="95"/>
    <n v="1"/>
    <x v="0"/>
    <x v="17"/>
    <x v="4"/>
    <s v="yellow"/>
    <n v="117"/>
    <n v="46"/>
    <n v="5382"/>
    <n v="796"/>
    <n v="41343"/>
    <d v="2021-04-07T00:00:00"/>
    <d v="2021-04-12T00:00:00"/>
    <s v="Perry Mcaless"/>
    <s v="Polygender"/>
    <n v="26"/>
    <s v="082 Donnelly BoulevardSuite 569"/>
    <n v="7192"/>
    <s v="New Leah"/>
    <x v="3"/>
    <s v="Australia"/>
    <x v="6"/>
    <x v="1"/>
  </r>
  <r>
    <n v="1770"/>
    <n v="358"/>
    <n v="288"/>
    <n v="105"/>
    <n v="2"/>
    <n v="210"/>
    <n v="1"/>
    <x v="0"/>
    <x v="26"/>
    <x v="0"/>
    <s v="orange"/>
    <n v="93"/>
    <n v="65"/>
    <n v="6045"/>
    <n v="796"/>
    <n v="41343"/>
    <d v="2021-04-07T00:00:00"/>
    <d v="2021-04-12T00:00:00"/>
    <s v="Perry Mcaless"/>
    <s v="Polygender"/>
    <n v="26"/>
    <s v="082 Donnelly BoulevardSuite 569"/>
    <n v="7192"/>
    <s v="New Leah"/>
    <x v="3"/>
    <s v="Australia"/>
    <x v="6"/>
    <x v="1"/>
  </r>
  <r>
    <n v="1771"/>
    <n v="358"/>
    <n v="538"/>
    <n v="98"/>
    <n v="3"/>
    <n v="294"/>
    <n v="1"/>
    <x v="1"/>
    <x v="33"/>
    <x v="0"/>
    <s v="yellow"/>
    <n v="113"/>
    <n v="45"/>
    <n v="5085"/>
    <n v="796"/>
    <n v="41343"/>
    <d v="2021-04-07T00:00:00"/>
    <d v="2021-04-12T00:00:00"/>
    <s v="Perry Mcaless"/>
    <s v="Polygender"/>
    <n v="26"/>
    <s v="082 Donnelly BoulevardSuite 569"/>
    <n v="7192"/>
    <s v="New Leah"/>
    <x v="3"/>
    <s v="Australia"/>
    <x v="6"/>
    <x v="1"/>
  </r>
  <r>
    <n v="1772"/>
    <n v="358"/>
    <n v="94"/>
    <n v="118"/>
    <n v="3"/>
    <n v="354"/>
    <n v="1"/>
    <x v="0"/>
    <x v="24"/>
    <x v="4"/>
    <s v="blue"/>
    <n v="96"/>
    <n v="61"/>
    <n v="5856"/>
    <n v="796"/>
    <n v="41343"/>
    <d v="2021-04-07T00:00:00"/>
    <d v="2021-04-12T00:00:00"/>
    <s v="Perry Mcaless"/>
    <s v="Polygender"/>
    <n v="26"/>
    <s v="082 Donnelly BoulevardSuite 569"/>
    <n v="7192"/>
    <s v="New Leah"/>
    <x v="3"/>
    <s v="Australia"/>
    <x v="6"/>
    <x v="1"/>
  </r>
  <r>
    <n v="1773"/>
    <n v="358"/>
    <n v="6"/>
    <n v="96"/>
    <n v="2"/>
    <n v="192"/>
    <n v="1"/>
    <x v="0"/>
    <x v="2"/>
    <x v="1"/>
    <s v="orange"/>
    <n v="114"/>
    <n v="72"/>
    <n v="8208"/>
    <n v="796"/>
    <n v="41343"/>
    <d v="2021-04-07T00:00:00"/>
    <d v="2021-04-12T00:00:00"/>
    <s v="Perry Mcaless"/>
    <s v="Polygender"/>
    <n v="26"/>
    <s v="082 Donnelly BoulevardSuite 569"/>
    <n v="7192"/>
    <s v="New Leah"/>
    <x v="3"/>
    <s v="Australia"/>
    <x v="6"/>
    <x v="1"/>
  </r>
  <r>
    <n v="1774"/>
    <n v="359"/>
    <n v="222"/>
    <n v="106"/>
    <n v="3"/>
    <n v="318"/>
    <n v="1"/>
    <x v="0"/>
    <x v="0"/>
    <x v="2"/>
    <s v="yellow"/>
    <n v="105"/>
    <n v="62"/>
    <n v="6510"/>
    <n v="661"/>
    <n v="47911"/>
    <d v="2021-05-16T00:00:00"/>
    <d v="2021-05-31T00:00:00"/>
    <s v="Engracia Abilowitz"/>
    <s v="Male"/>
    <n v="45"/>
    <s v="4317 Holly CourtSuite 716"/>
    <n v="1431"/>
    <s v="North Beau"/>
    <x v="2"/>
    <s v="Australia"/>
    <x v="3"/>
    <x v="2"/>
  </r>
  <r>
    <n v="1775"/>
    <n v="359"/>
    <n v="694"/>
    <n v="113"/>
    <n v="2"/>
    <n v="226"/>
    <n v="1"/>
    <x v="1"/>
    <x v="4"/>
    <x v="4"/>
    <s v="indigo"/>
    <n v="119"/>
    <n v="78"/>
    <n v="9282"/>
    <n v="661"/>
    <n v="47911"/>
    <d v="2021-05-16T00:00:00"/>
    <d v="2021-05-31T00:00:00"/>
    <s v="Engracia Abilowitz"/>
    <s v="Male"/>
    <n v="45"/>
    <s v="4317 Holly CourtSuite 716"/>
    <n v="1431"/>
    <s v="North Beau"/>
    <x v="2"/>
    <s v="Australia"/>
    <x v="3"/>
    <x v="2"/>
  </r>
  <r>
    <n v="1776"/>
    <n v="359"/>
    <n v="1069"/>
    <n v="93"/>
    <n v="1"/>
    <n v="93"/>
    <n v="1"/>
    <x v="2"/>
    <x v="20"/>
    <x v="4"/>
    <s v="green"/>
    <n v="94"/>
    <n v="56"/>
    <n v="5264"/>
    <n v="661"/>
    <n v="47911"/>
    <d v="2021-05-16T00:00:00"/>
    <d v="2021-05-31T00:00:00"/>
    <s v="Engracia Abilowitz"/>
    <s v="Male"/>
    <n v="45"/>
    <s v="4317 Holly CourtSuite 716"/>
    <n v="1431"/>
    <s v="North Beau"/>
    <x v="2"/>
    <s v="Australia"/>
    <x v="3"/>
    <x v="2"/>
  </r>
  <r>
    <n v="1777"/>
    <n v="359"/>
    <n v="1193"/>
    <n v="105"/>
    <n v="1"/>
    <n v="105"/>
    <n v="1"/>
    <x v="2"/>
    <x v="7"/>
    <x v="0"/>
    <s v="red"/>
    <n v="90"/>
    <n v="70"/>
    <n v="6300"/>
    <n v="661"/>
    <n v="47911"/>
    <d v="2021-05-16T00:00:00"/>
    <d v="2021-05-31T00:00:00"/>
    <s v="Engracia Abilowitz"/>
    <s v="Male"/>
    <n v="45"/>
    <s v="4317 Holly CourtSuite 716"/>
    <n v="1431"/>
    <s v="North Beau"/>
    <x v="2"/>
    <s v="Australia"/>
    <x v="3"/>
    <x v="2"/>
  </r>
  <r>
    <n v="1778"/>
    <n v="360"/>
    <n v="1053"/>
    <n v="93"/>
    <n v="2"/>
    <n v="186"/>
    <n v="1"/>
    <x v="2"/>
    <x v="20"/>
    <x v="0"/>
    <s v="red"/>
    <n v="94"/>
    <n v="63"/>
    <n v="5922"/>
    <n v="870"/>
    <n v="45309"/>
    <d v="2021-08-03T00:00:00"/>
    <d v="2021-08-08T00:00:00"/>
    <s v="Lorenzo Dutch"/>
    <s v="Genderfluid"/>
    <n v="49"/>
    <s v="81 Heidi MeadowSuite 615"/>
    <n v="201"/>
    <s v="Lake Ashleyhaven"/>
    <x v="3"/>
    <s v="Australia"/>
    <x v="0"/>
    <x v="1"/>
  </r>
  <r>
    <n v="1779"/>
    <n v="360"/>
    <n v="913"/>
    <n v="96"/>
    <n v="2"/>
    <n v="192"/>
    <n v="1"/>
    <x v="2"/>
    <x v="5"/>
    <x v="0"/>
    <s v="red"/>
    <n v="104"/>
    <n v="73"/>
    <n v="7592"/>
    <n v="870"/>
    <n v="45309"/>
    <d v="2021-08-03T00:00:00"/>
    <d v="2021-08-08T00:00:00"/>
    <s v="Lorenzo Dutch"/>
    <s v="Genderfluid"/>
    <n v="49"/>
    <s v="81 Heidi MeadowSuite 615"/>
    <n v="201"/>
    <s v="Lake Ashleyhaven"/>
    <x v="3"/>
    <s v="Australia"/>
    <x v="0"/>
    <x v="1"/>
  </r>
  <r>
    <n v="1780"/>
    <n v="360"/>
    <n v="98"/>
    <n v="118"/>
    <n v="2"/>
    <n v="236"/>
    <n v="1"/>
    <x v="0"/>
    <x v="24"/>
    <x v="0"/>
    <s v="indigo"/>
    <n v="96"/>
    <n v="62"/>
    <n v="5952"/>
    <n v="870"/>
    <n v="45309"/>
    <d v="2021-08-03T00:00:00"/>
    <d v="2021-08-08T00:00:00"/>
    <s v="Lorenzo Dutch"/>
    <s v="Genderfluid"/>
    <n v="49"/>
    <s v="81 Heidi MeadowSuite 615"/>
    <n v="201"/>
    <s v="Lake Ashleyhaven"/>
    <x v="3"/>
    <s v="Australia"/>
    <x v="0"/>
    <x v="1"/>
  </r>
  <r>
    <n v="1781"/>
    <n v="361"/>
    <n v="465"/>
    <n v="118"/>
    <n v="3"/>
    <n v="354"/>
    <n v="1"/>
    <x v="1"/>
    <x v="1"/>
    <x v="3"/>
    <s v="yellow"/>
    <n v="110"/>
    <n v="55"/>
    <n v="6050"/>
    <n v="988"/>
    <n v="18831"/>
    <d v="2021-02-06T00:00:00"/>
    <d v="2021-02-25T00:00:00"/>
    <s v="Tommie Benoy"/>
    <s v="Polygender"/>
    <n v="35"/>
    <s v="1130 Turner Estate DrSuite 925"/>
    <n v="9386"/>
    <s v="New Harry"/>
    <x v="2"/>
    <s v="Australia"/>
    <x v="1"/>
    <x v="2"/>
  </r>
  <r>
    <n v="1782"/>
    <n v="361"/>
    <n v="685"/>
    <n v="113"/>
    <n v="1"/>
    <n v="113"/>
    <n v="1"/>
    <x v="1"/>
    <x v="4"/>
    <x v="3"/>
    <s v="blue"/>
    <n v="119"/>
    <n v="67"/>
    <n v="7973"/>
    <n v="988"/>
    <n v="18831"/>
    <d v="2021-02-06T00:00:00"/>
    <d v="2021-02-25T00:00:00"/>
    <s v="Tommie Benoy"/>
    <s v="Polygender"/>
    <n v="35"/>
    <s v="1130 Turner Estate DrSuite 925"/>
    <n v="9386"/>
    <s v="New Harry"/>
    <x v="2"/>
    <s v="Australia"/>
    <x v="1"/>
    <x v="2"/>
  </r>
  <r>
    <n v="1783"/>
    <n v="361"/>
    <n v="992"/>
    <n v="106"/>
    <n v="2"/>
    <n v="212"/>
    <n v="1"/>
    <x v="2"/>
    <x v="3"/>
    <x v="2"/>
    <s v="yellow"/>
    <n v="111"/>
    <n v="43"/>
    <n v="4773"/>
    <n v="988"/>
    <n v="18831"/>
    <d v="2021-02-06T00:00:00"/>
    <d v="2021-02-25T00:00:00"/>
    <s v="Tommie Benoy"/>
    <s v="Polygender"/>
    <n v="35"/>
    <s v="1130 Turner Estate DrSuite 925"/>
    <n v="9386"/>
    <s v="New Harry"/>
    <x v="2"/>
    <s v="Australia"/>
    <x v="1"/>
    <x v="2"/>
  </r>
  <r>
    <n v="1784"/>
    <n v="361"/>
    <n v="804"/>
    <n v="91"/>
    <n v="1"/>
    <n v="91"/>
    <n v="1"/>
    <x v="1"/>
    <x v="15"/>
    <x v="4"/>
    <s v="violet"/>
    <n v="114"/>
    <n v="69"/>
    <n v="7866"/>
    <n v="988"/>
    <n v="18831"/>
    <d v="2021-02-06T00:00:00"/>
    <d v="2021-02-25T00:00:00"/>
    <s v="Tommie Benoy"/>
    <s v="Polygender"/>
    <n v="35"/>
    <s v="1130 Turner Estate DrSuite 925"/>
    <n v="9386"/>
    <s v="New Harry"/>
    <x v="2"/>
    <s v="Australia"/>
    <x v="1"/>
    <x v="2"/>
  </r>
  <r>
    <n v="1785"/>
    <n v="361"/>
    <n v="1074"/>
    <n v="93"/>
    <n v="2"/>
    <n v="186"/>
    <n v="1"/>
    <x v="2"/>
    <x v="20"/>
    <x v="4"/>
    <s v="blue"/>
    <n v="94"/>
    <n v="52"/>
    <n v="4888"/>
    <n v="988"/>
    <n v="18831"/>
    <d v="2021-02-06T00:00:00"/>
    <d v="2021-02-25T00:00:00"/>
    <s v="Tommie Benoy"/>
    <s v="Polygender"/>
    <n v="35"/>
    <s v="1130 Turner Estate DrSuite 925"/>
    <n v="9386"/>
    <s v="New Harry"/>
    <x v="2"/>
    <s v="Australia"/>
    <x v="1"/>
    <x v="2"/>
  </r>
  <r>
    <n v="1786"/>
    <n v="361"/>
    <n v="1042"/>
    <n v="90"/>
    <n v="1"/>
    <n v="90"/>
    <n v="1"/>
    <x v="2"/>
    <x v="11"/>
    <x v="2"/>
    <s v="indigo"/>
    <n v="95"/>
    <n v="45"/>
    <n v="4275"/>
    <n v="988"/>
    <n v="18831"/>
    <d v="2021-02-06T00:00:00"/>
    <d v="2021-02-25T00:00:00"/>
    <s v="Tommie Benoy"/>
    <s v="Polygender"/>
    <n v="35"/>
    <s v="1130 Turner Estate DrSuite 925"/>
    <n v="9386"/>
    <s v="New Harry"/>
    <x v="2"/>
    <s v="Australia"/>
    <x v="1"/>
    <x v="2"/>
  </r>
  <r>
    <n v="1787"/>
    <n v="362"/>
    <n v="788"/>
    <n v="91"/>
    <n v="1"/>
    <n v="91"/>
    <n v="1"/>
    <x v="1"/>
    <x v="15"/>
    <x v="0"/>
    <s v="green"/>
    <n v="114"/>
    <n v="72"/>
    <n v="8208"/>
    <n v="96"/>
    <n v="21601"/>
    <d v="2021-09-30T00:00:00"/>
    <d v="2021-10-07T00:00:00"/>
    <s v="Garvy Davioud"/>
    <s v="Genderfluid"/>
    <n v="41"/>
    <s v="461 Nader LaneApt. 460"/>
    <n v="2012"/>
    <s v="Hudsontown"/>
    <x v="4"/>
    <s v="Australia"/>
    <x v="5"/>
    <x v="1"/>
  </r>
  <r>
    <n v="1788"/>
    <n v="362"/>
    <n v="5"/>
    <n v="96"/>
    <n v="2"/>
    <n v="192"/>
    <n v="1"/>
    <x v="0"/>
    <x v="2"/>
    <x v="3"/>
    <s v="orange"/>
    <n v="114"/>
    <n v="45"/>
    <n v="5130"/>
    <n v="96"/>
    <n v="21601"/>
    <d v="2021-09-30T00:00:00"/>
    <d v="2021-10-07T00:00:00"/>
    <s v="Garvy Davioud"/>
    <s v="Genderfluid"/>
    <n v="41"/>
    <s v="461 Nader LaneApt. 460"/>
    <n v="2012"/>
    <s v="Hudsontown"/>
    <x v="4"/>
    <s v="Australia"/>
    <x v="5"/>
    <x v="1"/>
  </r>
  <r>
    <n v="1789"/>
    <n v="362"/>
    <n v="1153"/>
    <n v="102"/>
    <n v="3"/>
    <n v="306"/>
    <n v="1"/>
    <x v="2"/>
    <x v="34"/>
    <x v="0"/>
    <s v="violet"/>
    <n v="106"/>
    <n v="74"/>
    <n v="7844"/>
    <n v="96"/>
    <n v="21601"/>
    <d v="2021-09-30T00:00:00"/>
    <d v="2021-10-07T00:00:00"/>
    <s v="Garvy Davioud"/>
    <s v="Genderfluid"/>
    <n v="41"/>
    <s v="461 Nader LaneApt. 460"/>
    <n v="2012"/>
    <s v="Hudsontown"/>
    <x v="4"/>
    <s v="Australia"/>
    <x v="5"/>
    <x v="1"/>
  </r>
  <r>
    <n v="1790"/>
    <n v="362"/>
    <n v="816"/>
    <n v="117"/>
    <n v="1"/>
    <n v="117"/>
    <n v="1"/>
    <x v="1"/>
    <x v="13"/>
    <x v="1"/>
    <s v="yellow"/>
    <n v="95"/>
    <n v="48"/>
    <n v="4560"/>
    <n v="96"/>
    <n v="21601"/>
    <d v="2021-09-30T00:00:00"/>
    <d v="2021-10-07T00:00:00"/>
    <s v="Garvy Davioud"/>
    <s v="Genderfluid"/>
    <n v="41"/>
    <s v="461 Nader LaneApt. 460"/>
    <n v="2012"/>
    <s v="Hudsontown"/>
    <x v="4"/>
    <s v="Australia"/>
    <x v="5"/>
    <x v="1"/>
  </r>
  <r>
    <n v="1791"/>
    <n v="363"/>
    <n v="1003"/>
    <n v="106"/>
    <n v="3"/>
    <n v="318"/>
    <n v="1"/>
    <x v="2"/>
    <x v="3"/>
    <x v="0"/>
    <s v="blue"/>
    <n v="111"/>
    <n v="79"/>
    <n v="8769"/>
    <n v="882"/>
    <n v="57405"/>
    <d v="2021-01-25T00:00:00"/>
    <d v="2021-02-21T00:00:00"/>
    <s v="Bartel Clemendet"/>
    <s v="Genderqueer"/>
    <n v="43"/>
    <s v="46 Gemma BoulevardSuite 507"/>
    <n v="4847"/>
    <s v="Kiehnfurt"/>
    <x v="0"/>
    <s v="Australia"/>
    <x v="9"/>
    <x v="0"/>
  </r>
  <r>
    <n v="1792"/>
    <n v="363"/>
    <n v="391"/>
    <n v="119"/>
    <n v="2"/>
    <n v="238"/>
    <n v="1"/>
    <x v="0"/>
    <x v="32"/>
    <x v="1"/>
    <s v="orange"/>
    <n v="113"/>
    <n v="54"/>
    <n v="6102"/>
    <n v="882"/>
    <n v="57405"/>
    <d v="2021-01-25T00:00:00"/>
    <d v="2021-02-21T00:00:00"/>
    <s v="Bartel Clemendet"/>
    <s v="Genderqueer"/>
    <n v="43"/>
    <s v="46 Gemma BoulevardSuite 507"/>
    <n v="4847"/>
    <s v="Kiehnfurt"/>
    <x v="0"/>
    <s v="Australia"/>
    <x v="9"/>
    <x v="0"/>
  </r>
  <r>
    <n v="1793"/>
    <n v="364"/>
    <n v="464"/>
    <n v="118"/>
    <n v="3"/>
    <n v="354"/>
    <n v="1"/>
    <x v="1"/>
    <x v="1"/>
    <x v="4"/>
    <s v="orange"/>
    <n v="110"/>
    <n v="66"/>
    <n v="7260"/>
    <n v="925"/>
    <n v="25525"/>
    <d v="2021-03-13T00:00:00"/>
    <d v="2021-04-03T00:00:00"/>
    <s v="Deirdre Burle"/>
    <s v="Non-binary"/>
    <n v="70"/>
    <s v="6939 Isabelle Station StApt. 204"/>
    <n v="3707"/>
    <s v="Andersonchester"/>
    <x v="4"/>
    <s v="Australia"/>
    <x v="4"/>
    <x v="0"/>
  </r>
  <r>
    <n v="1794"/>
    <n v="364"/>
    <n v="365"/>
    <n v="94"/>
    <n v="2"/>
    <n v="188"/>
    <n v="1"/>
    <x v="0"/>
    <x v="28"/>
    <x v="3"/>
    <s v="green"/>
    <n v="92"/>
    <n v="61"/>
    <n v="5612"/>
    <n v="925"/>
    <n v="25525"/>
    <d v="2021-03-13T00:00:00"/>
    <d v="2021-04-03T00:00:00"/>
    <s v="Deirdre Burle"/>
    <s v="Non-binary"/>
    <n v="70"/>
    <s v="6939 Isabelle Station StApt. 204"/>
    <n v="3707"/>
    <s v="Andersonchester"/>
    <x v="4"/>
    <s v="Australia"/>
    <x v="4"/>
    <x v="0"/>
  </r>
  <r>
    <n v="1795"/>
    <n v="364"/>
    <n v="703"/>
    <n v="119"/>
    <n v="2"/>
    <n v="238"/>
    <n v="1"/>
    <x v="1"/>
    <x v="19"/>
    <x v="0"/>
    <s v="red"/>
    <n v="112"/>
    <n v="70"/>
    <n v="7840"/>
    <n v="925"/>
    <n v="25525"/>
    <d v="2021-03-13T00:00:00"/>
    <d v="2021-04-03T00:00:00"/>
    <s v="Deirdre Burle"/>
    <s v="Non-binary"/>
    <n v="70"/>
    <s v="6939 Isabelle Station StApt. 204"/>
    <n v="3707"/>
    <s v="Andersonchester"/>
    <x v="4"/>
    <s v="Australia"/>
    <x v="4"/>
    <x v="0"/>
  </r>
  <r>
    <n v="1796"/>
    <n v="364"/>
    <n v="581"/>
    <n v="100"/>
    <n v="1"/>
    <n v="100"/>
    <n v="1"/>
    <x v="1"/>
    <x v="29"/>
    <x v="1"/>
    <s v="blue"/>
    <n v="90"/>
    <n v="50"/>
    <n v="4500"/>
    <n v="925"/>
    <n v="25525"/>
    <d v="2021-03-13T00:00:00"/>
    <d v="2021-04-03T00:00:00"/>
    <s v="Deirdre Burle"/>
    <s v="Non-binary"/>
    <n v="70"/>
    <s v="6939 Isabelle Station StApt. 204"/>
    <n v="3707"/>
    <s v="Andersonchester"/>
    <x v="4"/>
    <s v="Australia"/>
    <x v="4"/>
    <x v="0"/>
  </r>
  <r>
    <n v="1797"/>
    <n v="365"/>
    <n v="789"/>
    <n v="91"/>
    <n v="3"/>
    <n v="273"/>
    <n v="1"/>
    <x v="1"/>
    <x v="15"/>
    <x v="4"/>
    <s v="green"/>
    <n v="114"/>
    <n v="65"/>
    <n v="7410"/>
    <n v="485"/>
    <n v="37396"/>
    <d v="2021-04-14T00:00:00"/>
    <d v="2021-04-25T00:00:00"/>
    <s v="Gayleen Brookes"/>
    <s v="Male"/>
    <n v="46"/>
    <s v="18 Lachlan CourtApt. 781"/>
    <n v="6977"/>
    <s v="Port Lily"/>
    <x v="7"/>
    <s v="Australia"/>
    <x v="6"/>
    <x v="2"/>
  </r>
  <r>
    <n v="1798"/>
    <n v="365"/>
    <n v="539"/>
    <n v="98"/>
    <n v="2"/>
    <n v="196"/>
    <n v="1"/>
    <x v="1"/>
    <x v="33"/>
    <x v="4"/>
    <s v="yellow"/>
    <n v="113"/>
    <n v="67"/>
    <n v="7571"/>
    <n v="485"/>
    <n v="37396"/>
    <d v="2021-04-14T00:00:00"/>
    <d v="2021-04-25T00:00:00"/>
    <s v="Gayleen Brookes"/>
    <s v="Male"/>
    <n v="46"/>
    <s v="18 Lachlan CourtApt. 781"/>
    <n v="6977"/>
    <s v="Port Lily"/>
    <x v="7"/>
    <s v="Australia"/>
    <x v="6"/>
    <x v="2"/>
  </r>
  <r>
    <n v="1799"/>
    <n v="365"/>
    <n v="201"/>
    <n v="98"/>
    <n v="3"/>
    <n v="294"/>
    <n v="1"/>
    <x v="0"/>
    <x v="18"/>
    <x v="1"/>
    <s v="indigo"/>
    <n v="112"/>
    <n v="50"/>
    <n v="5600"/>
    <n v="485"/>
    <n v="37396"/>
    <d v="2021-04-14T00:00:00"/>
    <d v="2021-04-25T00:00:00"/>
    <s v="Gayleen Brookes"/>
    <s v="Male"/>
    <n v="46"/>
    <s v="18 Lachlan CourtApt. 781"/>
    <n v="6977"/>
    <s v="Port Lily"/>
    <x v="7"/>
    <s v="Australia"/>
    <x v="6"/>
    <x v="2"/>
  </r>
  <r>
    <n v="1800"/>
    <n v="365"/>
    <n v="532"/>
    <n v="98"/>
    <n v="1"/>
    <n v="98"/>
    <n v="1"/>
    <x v="1"/>
    <x v="33"/>
    <x v="2"/>
    <s v="orange"/>
    <n v="113"/>
    <n v="80"/>
    <n v="9040"/>
    <n v="485"/>
    <n v="37396"/>
    <d v="2021-04-14T00:00:00"/>
    <d v="2021-04-25T00:00:00"/>
    <s v="Gayleen Brookes"/>
    <s v="Male"/>
    <n v="46"/>
    <s v="18 Lachlan CourtApt. 781"/>
    <n v="6977"/>
    <s v="Port Lily"/>
    <x v="7"/>
    <s v="Australia"/>
    <x v="6"/>
    <x v="2"/>
  </r>
  <r>
    <n v="1801"/>
    <n v="365"/>
    <n v="414"/>
    <n v="119"/>
    <n v="2"/>
    <n v="238"/>
    <n v="1"/>
    <x v="0"/>
    <x v="32"/>
    <x v="4"/>
    <s v="indigo"/>
    <n v="113"/>
    <n v="40"/>
    <n v="4520"/>
    <n v="485"/>
    <n v="37396"/>
    <d v="2021-04-14T00:00:00"/>
    <d v="2021-04-25T00:00:00"/>
    <s v="Gayleen Brookes"/>
    <s v="Male"/>
    <n v="46"/>
    <s v="18 Lachlan CourtApt. 781"/>
    <n v="6977"/>
    <s v="Port Lily"/>
    <x v="7"/>
    <s v="Australia"/>
    <x v="6"/>
    <x v="2"/>
  </r>
  <r>
    <n v="1802"/>
    <n v="365"/>
    <n v="589"/>
    <n v="100"/>
    <n v="3"/>
    <n v="300"/>
    <n v="1"/>
    <x v="1"/>
    <x v="29"/>
    <x v="4"/>
    <s v="indigo"/>
    <n v="90"/>
    <n v="50"/>
    <n v="4500"/>
    <n v="485"/>
    <n v="37396"/>
    <d v="2021-04-14T00:00:00"/>
    <d v="2021-04-25T00:00:00"/>
    <s v="Gayleen Brookes"/>
    <s v="Male"/>
    <n v="46"/>
    <s v="18 Lachlan CourtApt. 781"/>
    <n v="6977"/>
    <s v="Port Lily"/>
    <x v="7"/>
    <s v="Australia"/>
    <x v="6"/>
    <x v="2"/>
  </r>
  <r>
    <n v="1803"/>
    <n v="365"/>
    <n v="111"/>
    <n v="92"/>
    <n v="2"/>
    <n v="184"/>
    <n v="1"/>
    <x v="0"/>
    <x v="22"/>
    <x v="1"/>
    <s v="orange"/>
    <n v="115"/>
    <n v="69"/>
    <n v="7935"/>
    <n v="485"/>
    <n v="37396"/>
    <d v="2021-04-14T00:00:00"/>
    <d v="2021-04-25T00:00:00"/>
    <s v="Gayleen Brookes"/>
    <s v="Male"/>
    <n v="46"/>
    <s v="18 Lachlan CourtApt. 781"/>
    <n v="6977"/>
    <s v="Port Lily"/>
    <x v="7"/>
    <s v="Australia"/>
    <x v="6"/>
    <x v="2"/>
  </r>
  <r>
    <n v="1804"/>
    <n v="366"/>
    <n v="793"/>
    <n v="91"/>
    <n v="1"/>
    <n v="91"/>
    <n v="1"/>
    <x v="1"/>
    <x v="15"/>
    <x v="0"/>
    <s v="blue"/>
    <n v="114"/>
    <n v="66"/>
    <n v="7524"/>
    <n v="334"/>
    <n v="43210"/>
    <d v="2021-07-15T00:00:00"/>
    <d v="2021-07-30T00:00:00"/>
    <s v="Udale Ripping"/>
    <s v="Agender"/>
    <n v="68"/>
    <s v="313 O'hara Estate DrSuite 414"/>
    <n v="8108"/>
    <s v="New Alyssa"/>
    <x v="3"/>
    <s v="Australia"/>
    <x v="8"/>
    <x v="2"/>
  </r>
  <r>
    <n v="1805"/>
    <n v="366"/>
    <n v="350"/>
    <n v="94"/>
    <n v="3"/>
    <n v="282"/>
    <n v="1"/>
    <x v="0"/>
    <x v="28"/>
    <x v="3"/>
    <s v="red"/>
    <n v="92"/>
    <n v="62"/>
    <n v="5704"/>
    <n v="334"/>
    <n v="43210"/>
    <d v="2021-07-15T00:00:00"/>
    <d v="2021-07-30T00:00:00"/>
    <s v="Udale Ripping"/>
    <s v="Agender"/>
    <n v="68"/>
    <s v="313 O'hara Estate DrSuite 414"/>
    <n v="8108"/>
    <s v="New Alyssa"/>
    <x v="3"/>
    <s v="Australia"/>
    <x v="8"/>
    <x v="2"/>
  </r>
  <r>
    <n v="1806"/>
    <n v="366"/>
    <n v="171"/>
    <n v="91"/>
    <n v="3"/>
    <n v="273"/>
    <n v="1"/>
    <x v="0"/>
    <x v="8"/>
    <x v="1"/>
    <s v="violet"/>
    <n v="116"/>
    <n v="44"/>
    <n v="5104"/>
    <n v="334"/>
    <n v="43210"/>
    <d v="2021-07-15T00:00:00"/>
    <d v="2021-07-30T00:00:00"/>
    <s v="Udale Ripping"/>
    <s v="Agender"/>
    <n v="68"/>
    <s v="313 O'hara Estate DrSuite 414"/>
    <n v="8108"/>
    <s v="New Alyssa"/>
    <x v="3"/>
    <s v="Australia"/>
    <x v="8"/>
    <x v="2"/>
  </r>
  <r>
    <n v="1807"/>
    <n v="366"/>
    <n v="1223"/>
    <n v="105"/>
    <n v="2"/>
    <n v="210"/>
    <n v="1"/>
    <x v="2"/>
    <x v="7"/>
    <x v="0"/>
    <s v="violet"/>
    <n v="90"/>
    <n v="48"/>
    <n v="4320"/>
    <n v="334"/>
    <n v="43210"/>
    <d v="2021-07-15T00:00:00"/>
    <d v="2021-07-30T00:00:00"/>
    <s v="Udale Ripping"/>
    <s v="Agender"/>
    <n v="68"/>
    <s v="313 O'hara Estate DrSuite 414"/>
    <n v="8108"/>
    <s v="New Alyssa"/>
    <x v="3"/>
    <s v="Australia"/>
    <x v="8"/>
    <x v="2"/>
  </r>
  <r>
    <n v="1808"/>
    <n v="366"/>
    <n v="1155"/>
    <n v="99"/>
    <n v="2"/>
    <n v="198"/>
    <n v="1"/>
    <x v="2"/>
    <x v="9"/>
    <x v="3"/>
    <s v="red"/>
    <n v="98"/>
    <n v="74"/>
    <n v="7252"/>
    <n v="334"/>
    <n v="43210"/>
    <d v="2021-07-15T00:00:00"/>
    <d v="2021-07-30T00:00:00"/>
    <s v="Udale Ripping"/>
    <s v="Agender"/>
    <n v="68"/>
    <s v="313 O'hara Estate DrSuite 414"/>
    <n v="8108"/>
    <s v="New Alyssa"/>
    <x v="3"/>
    <s v="Australia"/>
    <x v="8"/>
    <x v="2"/>
  </r>
  <r>
    <n v="1809"/>
    <n v="367"/>
    <n v="584"/>
    <n v="100"/>
    <n v="2"/>
    <n v="200"/>
    <n v="1"/>
    <x v="1"/>
    <x v="29"/>
    <x v="4"/>
    <s v="blue"/>
    <n v="90"/>
    <n v="47"/>
    <n v="4230"/>
    <n v="181"/>
    <n v="35564"/>
    <d v="2021-02-20T00:00:00"/>
    <d v="2021-03-19T00:00:00"/>
    <s v="Puff Newbury"/>
    <s v="Polygender"/>
    <n v="27"/>
    <s v="35 Fahey CircuitSuite 014"/>
    <n v="1017"/>
    <s v="Port Joshuaside"/>
    <x v="5"/>
    <s v="Australia"/>
    <x v="1"/>
    <x v="0"/>
  </r>
  <r>
    <n v="1810"/>
    <n v="367"/>
    <n v="197"/>
    <n v="98"/>
    <n v="2"/>
    <n v="196"/>
    <n v="1"/>
    <x v="0"/>
    <x v="18"/>
    <x v="2"/>
    <s v="blue"/>
    <n v="112"/>
    <n v="65"/>
    <n v="7280"/>
    <n v="181"/>
    <n v="35564"/>
    <d v="2021-02-20T00:00:00"/>
    <d v="2021-03-19T00:00:00"/>
    <s v="Puff Newbury"/>
    <s v="Polygender"/>
    <n v="27"/>
    <s v="35 Fahey CircuitSuite 014"/>
    <n v="1017"/>
    <s v="Port Joshuaside"/>
    <x v="5"/>
    <s v="Australia"/>
    <x v="1"/>
    <x v="0"/>
  </r>
  <r>
    <n v="1811"/>
    <n v="367"/>
    <n v="666"/>
    <n v="113"/>
    <n v="2"/>
    <n v="226"/>
    <n v="1"/>
    <x v="1"/>
    <x v="4"/>
    <x v="1"/>
    <s v="red"/>
    <n v="119"/>
    <n v="66"/>
    <n v="7854"/>
    <n v="181"/>
    <n v="35564"/>
    <d v="2021-02-20T00:00:00"/>
    <d v="2021-03-19T00:00:00"/>
    <s v="Puff Newbury"/>
    <s v="Polygender"/>
    <n v="27"/>
    <s v="35 Fahey CircuitSuite 014"/>
    <n v="1017"/>
    <s v="Port Joshuaside"/>
    <x v="5"/>
    <s v="Australia"/>
    <x v="1"/>
    <x v="0"/>
  </r>
  <r>
    <n v="1812"/>
    <n v="367"/>
    <n v="1159"/>
    <n v="99"/>
    <n v="1"/>
    <n v="99"/>
    <n v="1"/>
    <x v="2"/>
    <x v="9"/>
    <x v="4"/>
    <s v="red"/>
    <n v="98"/>
    <n v="80"/>
    <n v="7840"/>
    <n v="181"/>
    <n v="35564"/>
    <d v="2021-02-20T00:00:00"/>
    <d v="2021-03-19T00:00:00"/>
    <s v="Puff Newbury"/>
    <s v="Polygender"/>
    <n v="27"/>
    <s v="35 Fahey CircuitSuite 014"/>
    <n v="1017"/>
    <s v="Port Joshuaside"/>
    <x v="5"/>
    <s v="Australia"/>
    <x v="1"/>
    <x v="0"/>
  </r>
  <r>
    <n v="1813"/>
    <n v="367"/>
    <n v="1239"/>
    <n v="112"/>
    <n v="3"/>
    <n v="336"/>
    <n v="1"/>
    <x v="2"/>
    <x v="25"/>
    <x v="4"/>
    <s v="yellow"/>
    <n v="91"/>
    <n v="59"/>
    <n v="5369"/>
    <n v="181"/>
    <n v="35564"/>
    <d v="2021-02-20T00:00:00"/>
    <d v="2021-03-19T00:00:00"/>
    <s v="Puff Newbury"/>
    <s v="Polygender"/>
    <n v="27"/>
    <s v="35 Fahey CircuitSuite 014"/>
    <n v="1017"/>
    <s v="Port Joshuaside"/>
    <x v="5"/>
    <s v="Australia"/>
    <x v="1"/>
    <x v="0"/>
  </r>
  <r>
    <n v="1814"/>
    <n v="367"/>
    <n v="1183"/>
    <n v="99"/>
    <n v="3"/>
    <n v="297"/>
    <n v="1"/>
    <x v="2"/>
    <x v="9"/>
    <x v="0"/>
    <s v="indigo"/>
    <n v="98"/>
    <n v="55"/>
    <n v="5390"/>
    <n v="181"/>
    <n v="35564"/>
    <d v="2021-02-20T00:00:00"/>
    <d v="2021-03-19T00:00:00"/>
    <s v="Puff Newbury"/>
    <s v="Polygender"/>
    <n v="27"/>
    <s v="35 Fahey CircuitSuite 014"/>
    <n v="1017"/>
    <s v="Port Joshuaside"/>
    <x v="5"/>
    <s v="Australia"/>
    <x v="1"/>
    <x v="0"/>
  </r>
  <r>
    <n v="1815"/>
    <n v="367"/>
    <n v="821"/>
    <n v="117"/>
    <n v="2"/>
    <n v="234"/>
    <n v="1"/>
    <x v="1"/>
    <x v="13"/>
    <x v="1"/>
    <s v="green"/>
    <n v="95"/>
    <n v="66"/>
    <n v="6270"/>
    <n v="181"/>
    <n v="35564"/>
    <d v="2021-02-20T00:00:00"/>
    <d v="2021-03-19T00:00:00"/>
    <s v="Puff Newbury"/>
    <s v="Polygender"/>
    <n v="27"/>
    <s v="35 Fahey CircuitSuite 014"/>
    <n v="1017"/>
    <s v="Port Joshuaside"/>
    <x v="5"/>
    <s v="Australia"/>
    <x v="1"/>
    <x v="0"/>
  </r>
  <r>
    <n v="1816"/>
    <n v="368"/>
    <n v="1014"/>
    <n v="106"/>
    <n v="2"/>
    <n v="212"/>
    <n v="1"/>
    <x v="2"/>
    <x v="3"/>
    <x v="4"/>
    <s v="violet"/>
    <n v="111"/>
    <n v="40"/>
    <n v="4440"/>
    <n v="556"/>
    <n v="15258"/>
    <d v="2021-09-02T00:00:00"/>
    <d v="2021-09-21T00:00:00"/>
    <s v="Nessy Kildea"/>
    <s v="Genderfluid"/>
    <n v="61"/>
    <s v="9398 Schneider RidgeSuite 818"/>
    <n v="3140"/>
    <s v="West Kai"/>
    <x v="0"/>
    <s v="Australia"/>
    <x v="5"/>
    <x v="2"/>
  </r>
  <r>
    <n v="1817"/>
    <n v="368"/>
    <n v="964"/>
    <n v="97"/>
    <n v="3"/>
    <n v="291"/>
    <n v="1"/>
    <x v="2"/>
    <x v="27"/>
    <x v="4"/>
    <s v="green"/>
    <n v="119"/>
    <n v="67"/>
    <n v="7973"/>
    <n v="556"/>
    <n v="15258"/>
    <d v="2021-09-02T00:00:00"/>
    <d v="2021-09-21T00:00:00"/>
    <s v="Nessy Kildea"/>
    <s v="Genderfluid"/>
    <n v="61"/>
    <s v="9398 Schneider RidgeSuite 818"/>
    <n v="3140"/>
    <s v="West Kai"/>
    <x v="0"/>
    <s v="Australia"/>
    <x v="5"/>
    <x v="2"/>
  </r>
  <r>
    <n v="1818"/>
    <n v="368"/>
    <n v="517"/>
    <n v="102"/>
    <n v="1"/>
    <n v="102"/>
    <n v="1"/>
    <x v="1"/>
    <x v="31"/>
    <x v="2"/>
    <s v="indigo"/>
    <n v="109"/>
    <n v="56"/>
    <n v="6104"/>
    <n v="556"/>
    <n v="15258"/>
    <d v="2021-09-02T00:00:00"/>
    <d v="2021-09-21T00:00:00"/>
    <s v="Nessy Kildea"/>
    <s v="Genderfluid"/>
    <n v="61"/>
    <s v="9398 Schneider RidgeSuite 818"/>
    <n v="3140"/>
    <s v="West Kai"/>
    <x v="0"/>
    <s v="Australia"/>
    <x v="5"/>
    <x v="2"/>
  </r>
  <r>
    <n v="1819"/>
    <n v="368"/>
    <n v="863"/>
    <n v="113"/>
    <n v="3"/>
    <n v="339"/>
    <n v="1"/>
    <x v="2"/>
    <x v="16"/>
    <x v="0"/>
    <s v="blue"/>
    <n v="100"/>
    <n v="46"/>
    <n v="4600"/>
    <n v="556"/>
    <n v="15258"/>
    <d v="2021-09-02T00:00:00"/>
    <d v="2021-09-21T00:00:00"/>
    <s v="Nessy Kildea"/>
    <s v="Genderfluid"/>
    <n v="61"/>
    <s v="9398 Schneider RidgeSuite 818"/>
    <n v="3140"/>
    <s v="West Kai"/>
    <x v="0"/>
    <s v="Australia"/>
    <x v="5"/>
    <x v="2"/>
  </r>
  <r>
    <n v="1820"/>
    <n v="368"/>
    <n v="1156"/>
    <n v="99"/>
    <n v="3"/>
    <n v="297"/>
    <n v="1"/>
    <x v="2"/>
    <x v="9"/>
    <x v="1"/>
    <s v="red"/>
    <n v="98"/>
    <n v="80"/>
    <n v="7840"/>
    <n v="556"/>
    <n v="15258"/>
    <d v="2021-09-02T00:00:00"/>
    <d v="2021-09-21T00:00:00"/>
    <s v="Nessy Kildea"/>
    <s v="Genderfluid"/>
    <n v="61"/>
    <s v="9398 Schneider RidgeSuite 818"/>
    <n v="3140"/>
    <s v="West Kai"/>
    <x v="0"/>
    <s v="Australia"/>
    <x v="5"/>
    <x v="2"/>
  </r>
  <r>
    <n v="1821"/>
    <n v="369"/>
    <n v="729"/>
    <n v="119"/>
    <n v="2"/>
    <n v="238"/>
    <n v="1"/>
    <x v="1"/>
    <x v="19"/>
    <x v="4"/>
    <s v="indigo"/>
    <n v="112"/>
    <n v="64"/>
    <n v="7168"/>
    <n v="729"/>
    <n v="24488"/>
    <d v="2021-03-26T00:00:00"/>
    <d v="2021-04-18T00:00:00"/>
    <s v="Gerri Mccarle"/>
    <s v="Female"/>
    <n v="54"/>
    <s v="269 Kuhn PlazaApt. 260"/>
    <n v="7315"/>
    <s v="Cameronport"/>
    <x v="0"/>
    <s v="Australia"/>
    <x v="4"/>
    <x v="0"/>
  </r>
  <r>
    <n v="1822"/>
    <n v="369"/>
    <n v="380"/>
    <n v="94"/>
    <n v="1"/>
    <n v="94"/>
    <n v="1"/>
    <x v="0"/>
    <x v="28"/>
    <x v="3"/>
    <s v="violet"/>
    <n v="92"/>
    <n v="50"/>
    <n v="4600"/>
    <n v="729"/>
    <n v="24488"/>
    <d v="2021-03-26T00:00:00"/>
    <d v="2021-04-18T00:00:00"/>
    <s v="Gerri Mccarle"/>
    <s v="Female"/>
    <n v="54"/>
    <s v="269 Kuhn PlazaApt. 260"/>
    <n v="7315"/>
    <s v="Cameronport"/>
    <x v="0"/>
    <s v="Australia"/>
    <x v="4"/>
    <x v="0"/>
  </r>
  <r>
    <n v="1823"/>
    <n v="369"/>
    <n v="1033"/>
    <n v="90"/>
    <n v="3"/>
    <n v="270"/>
    <n v="1"/>
    <x v="2"/>
    <x v="11"/>
    <x v="0"/>
    <s v="green"/>
    <n v="95"/>
    <n v="62"/>
    <n v="5890"/>
    <n v="729"/>
    <n v="24488"/>
    <d v="2021-03-26T00:00:00"/>
    <d v="2021-04-18T00:00:00"/>
    <s v="Gerri Mccarle"/>
    <s v="Female"/>
    <n v="54"/>
    <s v="269 Kuhn PlazaApt. 260"/>
    <n v="7315"/>
    <s v="Cameronport"/>
    <x v="0"/>
    <s v="Australia"/>
    <x v="4"/>
    <x v="0"/>
  </r>
  <r>
    <n v="1824"/>
    <n v="369"/>
    <n v="749"/>
    <n v="109"/>
    <n v="2"/>
    <n v="218"/>
    <n v="1"/>
    <x v="1"/>
    <x v="12"/>
    <x v="4"/>
    <s v="yellow"/>
    <n v="102"/>
    <n v="53"/>
    <n v="5406"/>
    <n v="729"/>
    <n v="24488"/>
    <d v="2021-03-26T00:00:00"/>
    <d v="2021-04-18T00:00:00"/>
    <s v="Gerri Mccarle"/>
    <s v="Female"/>
    <n v="54"/>
    <s v="269 Kuhn PlazaApt. 260"/>
    <n v="7315"/>
    <s v="Cameronport"/>
    <x v="0"/>
    <s v="Australia"/>
    <x v="4"/>
    <x v="0"/>
  </r>
  <r>
    <n v="1825"/>
    <n v="370"/>
    <n v="387"/>
    <n v="119"/>
    <n v="2"/>
    <n v="238"/>
    <n v="1"/>
    <x v="0"/>
    <x v="32"/>
    <x v="2"/>
    <s v="red"/>
    <n v="113"/>
    <n v="67"/>
    <n v="7571"/>
    <n v="986"/>
    <n v="53990"/>
    <d v="2021-01-22T00:00:00"/>
    <d v="2021-02-11T00:00:00"/>
    <s v="Theodosia Postins"/>
    <s v="Polygender"/>
    <n v="38"/>
    <s v="1853 Dickens LaneSuite 406"/>
    <n v="2972"/>
    <s v="Turcottetown"/>
    <x v="7"/>
    <s v="Australia"/>
    <x v="9"/>
    <x v="2"/>
  </r>
  <r>
    <n v="1826"/>
    <n v="370"/>
    <n v="663"/>
    <n v="93"/>
    <n v="2"/>
    <n v="186"/>
    <n v="1"/>
    <x v="1"/>
    <x v="14"/>
    <x v="0"/>
    <s v="violet"/>
    <n v="115"/>
    <n v="80"/>
    <n v="9200"/>
    <n v="986"/>
    <n v="53990"/>
    <d v="2021-01-22T00:00:00"/>
    <d v="2021-02-11T00:00:00"/>
    <s v="Theodosia Postins"/>
    <s v="Polygender"/>
    <n v="38"/>
    <s v="1853 Dickens LaneSuite 406"/>
    <n v="2972"/>
    <s v="Turcottetown"/>
    <x v="7"/>
    <s v="Australia"/>
    <x v="9"/>
    <x v="2"/>
  </r>
  <r>
    <n v="1827"/>
    <n v="370"/>
    <n v="84"/>
    <n v="118"/>
    <n v="1"/>
    <n v="118"/>
    <n v="1"/>
    <x v="0"/>
    <x v="24"/>
    <x v="4"/>
    <s v="yellow"/>
    <n v="96"/>
    <n v="72"/>
    <n v="6912"/>
    <n v="986"/>
    <n v="53990"/>
    <d v="2021-01-22T00:00:00"/>
    <d v="2021-02-11T00:00:00"/>
    <s v="Theodosia Postins"/>
    <s v="Polygender"/>
    <n v="38"/>
    <s v="1853 Dickens LaneSuite 406"/>
    <n v="2972"/>
    <s v="Turcottetown"/>
    <x v="7"/>
    <s v="Australia"/>
    <x v="9"/>
    <x v="2"/>
  </r>
  <r>
    <n v="1828"/>
    <n v="370"/>
    <n v="354"/>
    <n v="94"/>
    <n v="1"/>
    <n v="94"/>
    <n v="1"/>
    <x v="0"/>
    <x v="28"/>
    <x v="4"/>
    <s v="red"/>
    <n v="92"/>
    <n v="59"/>
    <n v="5428"/>
    <n v="986"/>
    <n v="53990"/>
    <d v="2021-01-22T00:00:00"/>
    <d v="2021-02-11T00:00:00"/>
    <s v="Theodosia Postins"/>
    <s v="Polygender"/>
    <n v="38"/>
    <s v="1853 Dickens LaneSuite 406"/>
    <n v="2972"/>
    <s v="Turcottetown"/>
    <x v="7"/>
    <s v="Australia"/>
    <x v="9"/>
    <x v="2"/>
  </r>
  <r>
    <n v="1829"/>
    <n v="370"/>
    <n v="901"/>
    <n v="94"/>
    <n v="2"/>
    <n v="188"/>
    <n v="1"/>
    <x v="2"/>
    <x v="23"/>
    <x v="1"/>
    <s v="indigo"/>
    <n v="113"/>
    <n v="60"/>
    <n v="6780"/>
    <n v="986"/>
    <n v="53990"/>
    <d v="2021-01-22T00:00:00"/>
    <d v="2021-02-11T00:00:00"/>
    <s v="Theodosia Postins"/>
    <s v="Polygender"/>
    <n v="38"/>
    <s v="1853 Dickens LaneSuite 406"/>
    <n v="2972"/>
    <s v="Turcottetown"/>
    <x v="7"/>
    <s v="Australia"/>
    <x v="9"/>
    <x v="2"/>
  </r>
  <r>
    <n v="1830"/>
    <n v="370"/>
    <n v="1141"/>
    <n v="102"/>
    <n v="1"/>
    <n v="102"/>
    <n v="1"/>
    <x v="2"/>
    <x v="34"/>
    <x v="1"/>
    <s v="blue"/>
    <n v="106"/>
    <n v="63"/>
    <n v="6678"/>
    <n v="986"/>
    <n v="53990"/>
    <d v="2021-01-22T00:00:00"/>
    <d v="2021-02-11T00:00:00"/>
    <s v="Theodosia Postins"/>
    <s v="Polygender"/>
    <n v="38"/>
    <s v="1853 Dickens LaneSuite 406"/>
    <n v="2972"/>
    <s v="Turcottetown"/>
    <x v="7"/>
    <s v="Australia"/>
    <x v="9"/>
    <x v="2"/>
  </r>
  <r>
    <n v="1831"/>
    <n v="370"/>
    <n v="30"/>
    <n v="96"/>
    <n v="2"/>
    <n v="192"/>
    <n v="1"/>
    <x v="0"/>
    <x v="2"/>
    <x v="3"/>
    <s v="violet"/>
    <n v="114"/>
    <n v="74"/>
    <n v="8436"/>
    <n v="986"/>
    <n v="53990"/>
    <d v="2021-01-22T00:00:00"/>
    <d v="2021-02-11T00:00:00"/>
    <s v="Theodosia Postins"/>
    <s v="Polygender"/>
    <n v="38"/>
    <s v="1853 Dickens LaneSuite 406"/>
    <n v="2972"/>
    <s v="Turcottetown"/>
    <x v="7"/>
    <s v="Australia"/>
    <x v="9"/>
    <x v="2"/>
  </r>
  <r>
    <n v="1832"/>
    <n v="370"/>
    <n v="334"/>
    <n v="109"/>
    <n v="1"/>
    <n v="109"/>
    <n v="1"/>
    <x v="0"/>
    <x v="21"/>
    <x v="4"/>
    <s v="green"/>
    <n v="108"/>
    <n v="79"/>
    <n v="8532"/>
    <n v="986"/>
    <n v="53990"/>
    <d v="2021-01-22T00:00:00"/>
    <d v="2021-02-11T00:00:00"/>
    <s v="Theodosia Postins"/>
    <s v="Polygender"/>
    <n v="38"/>
    <s v="1853 Dickens LaneSuite 406"/>
    <n v="2972"/>
    <s v="Turcottetown"/>
    <x v="7"/>
    <s v="Australia"/>
    <x v="9"/>
    <x v="2"/>
  </r>
  <r>
    <n v="1833"/>
    <n v="370"/>
    <n v="1125"/>
    <n v="102"/>
    <n v="3"/>
    <n v="306"/>
    <n v="1"/>
    <x v="2"/>
    <x v="34"/>
    <x v="3"/>
    <s v="orange"/>
    <n v="106"/>
    <n v="43"/>
    <n v="4558"/>
    <n v="986"/>
    <n v="53990"/>
    <d v="2021-01-22T00:00:00"/>
    <d v="2021-02-11T00:00:00"/>
    <s v="Theodosia Postins"/>
    <s v="Polygender"/>
    <n v="38"/>
    <s v="1853 Dickens LaneSuite 406"/>
    <n v="2972"/>
    <s v="Turcottetown"/>
    <x v="7"/>
    <s v="Australia"/>
    <x v="9"/>
    <x v="2"/>
  </r>
  <r>
    <n v="1834"/>
    <n v="370"/>
    <n v="944"/>
    <n v="96"/>
    <n v="3"/>
    <n v="288"/>
    <n v="1"/>
    <x v="2"/>
    <x v="5"/>
    <x v="4"/>
    <s v="violet"/>
    <n v="104"/>
    <n v="80"/>
    <n v="8320"/>
    <n v="986"/>
    <n v="53990"/>
    <d v="2021-01-22T00:00:00"/>
    <d v="2021-02-11T00:00:00"/>
    <s v="Theodosia Postins"/>
    <s v="Polygender"/>
    <n v="38"/>
    <s v="1853 Dickens LaneSuite 406"/>
    <n v="2972"/>
    <s v="Turcottetown"/>
    <x v="7"/>
    <s v="Australia"/>
    <x v="9"/>
    <x v="2"/>
  </r>
  <r>
    <n v="1835"/>
    <n v="371"/>
    <n v="475"/>
    <n v="118"/>
    <n v="1"/>
    <n v="118"/>
    <n v="1"/>
    <x v="1"/>
    <x v="1"/>
    <x v="3"/>
    <s v="blue"/>
    <n v="110"/>
    <n v="57"/>
    <n v="6270"/>
    <n v="727"/>
    <n v="28931"/>
    <d v="2021-08-29T00:00:00"/>
    <d v="2021-09-15T00:00:00"/>
    <s v="Herschel Verdey"/>
    <s v="Female"/>
    <n v="26"/>
    <s v="2752 Lily RoadApt. 721"/>
    <n v="3249"/>
    <s v="Jacobport"/>
    <x v="4"/>
    <s v="Australia"/>
    <x v="0"/>
    <x v="2"/>
  </r>
  <r>
    <n v="1836"/>
    <n v="371"/>
    <n v="291"/>
    <n v="105"/>
    <n v="2"/>
    <n v="210"/>
    <n v="1"/>
    <x v="0"/>
    <x v="26"/>
    <x v="1"/>
    <s v="yellow"/>
    <n v="93"/>
    <n v="41"/>
    <n v="3813"/>
    <n v="727"/>
    <n v="28931"/>
    <d v="2021-08-29T00:00:00"/>
    <d v="2021-09-15T00:00:00"/>
    <s v="Herschel Verdey"/>
    <s v="Female"/>
    <n v="26"/>
    <s v="2752 Lily RoadApt. 721"/>
    <n v="3249"/>
    <s v="Jacobport"/>
    <x v="4"/>
    <s v="Australia"/>
    <x v="0"/>
    <x v="2"/>
  </r>
  <r>
    <n v="1837"/>
    <n v="371"/>
    <n v="147"/>
    <n v="91"/>
    <n v="3"/>
    <n v="273"/>
    <n v="1"/>
    <x v="0"/>
    <x v="8"/>
    <x v="2"/>
    <s v="orange"/>
    <n v="116"/>
    <n v="42"/>
    <n v="4872"/>
    <n v="727"/>
    <n v="28931"/>
    <d v="2021-08-29T00:00:00"/>
    <d v="2021-09-15T00:00:00"/>
    <s v="Herschel Verdey"/>
    <s v="Female"/>
    <n v="26"/>
    <s v="2752 Lily RoadApt. 721"/>
    <n v="3249"/>
    <s v="Jacobport"/>
    <x v="4"/>
    <s v="Australia"/>
    <x v="0"/>
    <x v="2"/>
  </r>
  <r>
    <n v="1838"/>
    <n v="371"/>
    <n v="628"/>
    <n v="112"/>
    <n v="2"/>
    <n v="224"/>
    <n v="1"/>
    <x v="1"/>
    <x v="30"/>
    <x v="0"/>
    <s v="violet"/>
    <n v="118"/>
    <n v="66"/>
    <n v="7788"/>
    <n v="727"/>
    <n v="28931"/>
    <d v="2021-08-29T00:00:00"/>
    <d v="2021-09-15T00:00:00"/>
    <s v="Herschel Verdey"/>
    <s v="Female"/>
    <n v="26"/>
    <s v="2752 Lily RoadApt. 721"/>
    <n v="3249"/>
    <s v="Jacobport"/>
    <x v="4"/>
    <s v="Australia"/>
    <x v="0"/>
    <x v="2"/>
  </r>
  <r>
    <n v="1839"/>
    <n v="371"/>
    <n v="643"/>
    <n v="93"/>
    <n v="2"/>
    <n v="186"/>
    <n v="1"/>
    <x v="1"/>
    <x v="14"/>
    <x v="0"/>
    <s v="yellow"/>
    <n v="115"/>
    <n v="53"/>
    <n v="6095"/>
    <n v="727"/>
    <n v="28931"/>
    <d v="2021-08-29T00:00:00"/>
    <d v="2021-09-15T00:00:00"/>
    <s v="Herschel Verdey"/>
    <s v="Female"/>
    <n v="26"/>
    <s v="2752 Lily RoadApt. 721"/>
    <n v="3249"/>
    <s v="Jacobport"/>
    <x v="4"/>
    <s v="Australia"/>
    <x v="0"/>
    <x v="2"/>
  </r>
  <r>
    <n v="1840"/>
    <n v="371"/>
    <n v="540"/>
    <n v="98"/>
    <n v="3"/>
    <n v="294"/>
    <n v="1"/>
    <x v="1"/>
    <x v="33"/>
    <x v="3"/>
    <s v="green"/>
    <n v="113"/>
    <n v="57"/>
    <n v="6441"/>
    <n v="727"/>
    <n v="28931"/>
    <d v="2021-08-29T00:00:00"/>
    <d v="2021-09-15T00:00:00"/>
    <s v="Herschel Verdey"/>
    <s v="Female"/>
    <n v="26"/>
    <s v="2752 Lily RoadApt. 721"/>
    <n v="3249"/>
    <s v="Jacobport"/>
    <x v="4"/>
    <s v="Australia"/>
    <x v="0"/>
    <x v="2"/>
  </r>
  <r>
    <n v="1841"/>
    <n v="371"/>
    <n v="1013"/>
    <n v="106"/>
    <n v="1"/>
    <n v="106"/>
    <n v="1"/>
    <x v="2"/>
    <x v="3"/>
    <x v="0"/>
    <s v="violet"/>
    <n v="111"/>
    <n v="61"/>
    <n v="6771"/>
    <n v="727"/>
    <n v="28931"/>
    <d v="2021-08-29T00:00:00"/>
    <d v="2021-09-15T00:00:00"/>
    <s v="Herschel Verdey"/>
    <s v="Female"/>
    <n v="26"/>
    <s v="2752 Lily RoadApt. 721"/>
    <n v="3249"/>
    <s v="Jacobport"/>
    <x v="4"/>
    <s v="Australia"/>
    <x v="0"/>
    <x v="2"/>
  </r>
  <r>
    <n v="1842"/>
    <n v="372"/>
    <n v="626"/>
    <n v="112"/>
    <n v="1"/>
    <n v="112"/>
    <n v="1"/>
    <x v="1"/>
    <x v="30"/>
    <x v="1"/>
    <s v="violet"/>
    <n v="118"/>
    <n v="49"/>
    <n v="5782"/>
    <n v="991"/>
    <n v="51705"/>
    <d v="2021-03-14T00:00:00"/>
    <d v="2021-03-19T00:00:00"/>
    <s v="Cristina Jowling"/>
    <s v="Genderfluid"/>
    <n v="30"/>
    <s v="8164 Stanton IslandApt. 438"/>
    <n v="4952"/>
    <s v="North Andrew"/>
    <x v="1"/>
    <s v="Australia"/>
    <x v="4"/>
    <x v="1"/>
  </r>
  <r>
    <n v="1843"/>
    <n v="372"/>
    <n v="947"/>
    <n v="97"/>
    <n v="2"/>
    <n v="194"/>
    <n v="1"/>
    <x v="2"/>
    <x v="27"/>
    <x v="2"/>
    <s v="red"/>
    <n v="119"/>
    <n v="67"/>
    <n v="7973"/>
    <n v="991"/>
    <n v="51705"/>
    <d v="2021-03-14T00:00:00"/>
    <d v="2021-03-19T00:00:00"/>
    <s v="Cristina Jowling"/>
    <s v="Genderfluid"/>
    <n v="30"/>
    <s v="8164 Stanton IslandApt. 438"/>
    <n v="4952"/>
    <s v="North Andrew"/>
    <x v="1"/>
    <s v="Australia"/>
    <x v="4"/>
    <x v="1"/>
  </r>
  <r>
    <n v="1844"/>
    <n v="372"/>
    <n v="79"/>
    <n v="118"/>
    <n v="1"/>
    <n v="118"/>
    <n v="1"/>
    <x v="0"/>
    <x v="24"/>
    <x v="4"/>
    <s v="orange"/>
    <n v="96"/>
    <n v="50"/>
    <n v="4800"/>
    <n v="991"/>
    <n v="51705"/>
    <d v="2021-03-14T00:00:00"/>
    <d v="2021-03-19T00:00:00"/>
    <s v="Cristina Jowling"/>
    <s v="Genderfluid"/>
    <n v="30"/>
    <s v="8164 Stanton IslandApt. 438"/>
    <n v="4952"/>
    <s v="North Andrew"/>
    <x v="1"/>
    <s v="Australia"/>
    <x v="4"/>
    <x v="1"/>
  </r>
  <r>
    <n v="1845"/>
    <n v="372"/>
    <n v="813"/>
    <n v="117"/>
    <n v="1"/>
    <n v="117"/>
    <n v="1"/>
    <x v="1"/>
    <x v="13"/>
    <x v="0"/>
    <s v="orange"/>
    <n v="95"/>
    <n v="58"/>
    <n v="5510"/>
    <n v="991"/>
    <n v="51705"/>
    <d v="2021-03-14T00:00:00"/>
    <d v="2021-03-19T00:00:00"/>
    <s v="Cristina Jowling"/>
    <s v="Genderfluid"/>
    <n v="30"/>
    <s v="8164 Stanton IslandApt. 438"/>
    <n v="4952"/>
    <s v="North Andrew"/>
    <x v="1"/>
    <s v="Australia"/>
    <x v="4"/>
    <x v="1"/>
  </r>
  <r>
    <n v="1846"/>
    <n v="372"/>
    <n v="1126"/>
    <n v="102"/>
    <n v="3"/>
    <n v="306"/>
    <n v="1"/>
    <x v="2"/>
    <x v="34"/>
    <x v="1"/>
    <s v="orange"/>
    <n v="106"/>
    <n v="60"/>
    <n v="6360"/>
    <n v="991"/>
    <n v="51705"/>
    <d v="2021-03-14T00:00:00"/>
    <d v="2021-03-19T00:00:00"/>
    <s v="Cristina Jowling"/>
    <s v="Genderfluid"/>
    <n v="30"/>
    <s v="8164 Stanton IslandApt. 438"/>
    <n v="4952"/>
    <s v="North Andrew"/>
    <x v="1"/>
    <s v="Australia"/>
    <x v="4"/>
    <x v="1"/>
  </r>
  <r>
    <n v="1847"/>
    <n v="372"/>
    <n v="275"/>
    <n v="95"/>
    <n v="1"/>
    <n v="95"/>
    <n v="1"/>
    <x v="0"/>
    <x v="17"/>
    <x v="3"/>
    <s v="violet"/>
    <n v="117"/>
    <n v="67"/>
    <n v="7839"/>
    <n v="991"/>
    <n v="51705"/>
    <d v="2021-03-14T00:00:00"/>
    <d v="2021-03-19T00:00:00"/>
    <s v="Cristina Jowling"/>
    <s v="Genderfluid"/>
    <n v="30"/>
    <s v="8164 Stanton IslandApt. 438"/>
    <n v="4952"/>
    <s v="North Andrew"/>
    <x v="1"/>
    <s v="Australia"/>
    <x v="4"/>
    <x v="1"/>
  </r>
  <r>
    <n v="1848"/>
    <n v="373"/>
    <n v="86"/>
    <n v="118"/>
    <n v="1"/>
    <n v="118"/>
    <n v="1"/>
    <x v="0"/>
    <x v="24"/>
    <x v="1"/>
    <s v="green"/>
    <n v="96"/>
    <n v="57"/>
    <n v="5472"/>
    <n v="581"/>
    <n v="25727"/>
    <d v="2021-03-13T00:00:00"/>
    <d v="2021-04-03T00:00:00"/>
    <s v="Fabian Gostage"/>
    <s v="Polygender"/>
    <n v="40"/>
    <s v="11 Nader ParadeApt. 016"/>
    <n v="9022"/>
    <s v="Hackettland"/>
    <x v="0"/>
    <s v="Australia"/>
    <x v="4"/>
    <x v="0"/>
  </r>
  <r>
    <n v="1849"/>
    <n v="373"/>
    <n v="36"/>
    <n v="104"/>
    <n v="3"/>
    <n v="312"/>
    <n v="1"/>
    <x v="0"/>
    <x v="10"/>
    <x v="1"/>
    <s v="red"/>
    <n v="119"/>
    <n v="72"/>
    <n v="8568"/>
    <n v="581"/>
    <n v="25727"/>
    <d v="2021-03-13T00:00:00"/>
    <d v="2021-04-03T00:00:00"/>
    <s v="Fabian Gostage"/>
    <s v="Polygender"/>
    <n v="40"/>
    <s v="11 Nader ParadeApt. 016"/>
    <n v="9022"/>
    <s v="Hackettland"/>
    <x v="0"/>
    <s v="Australia"/>
    <x v="4"/>
    <x v="0"/>
  </r>
  <r>
    <n v="1850"/>
    <n v="373"/>
    <n v="1232"/>
    <n v="112"/>
    <n v="2"/>
    <n v="224"/>
    <n v="1"/>
    <x v="2"/>
    <x v="25"/>
    <x v="2"/>
    <s v="orange"/>
    <n v="91"/>
    <n v="47"/>
    <n v="4277"/>
    <n v="581"/>
    <n v="25727"/>
    <d v="2021-03-13T00:00:00"/>
    <d v="2021-04-03T00:00:00"/>
    <s v="Fabian Gostage"/>
    <s v="Polygender"/>
    <n v="40"/>
    <s v="11 Nader ParadeApt. 016"/>
    <n v="9022"/>
    <s v="Hackettland"/>
    <x v="0"/>
    <s v="Australia"/>
    <x v="4"/>
    <x v="0"/>
  </r>
  <r>
    <n v="1851"/>
    <n v="373"/>
    <n v="1116"/>
    <n v="115"/>
    <n v="2"/>
    <n v="230"/>
    <n v="1"/>
    <x v="2"/>
    <x v="6"/>
    <x v="1"/>
    <s v="violet"/>
    <n v="99"/>
    <n v="66"/>
    <n v="6534"/>
    <n v="581"/>
    <n v="25727"/>
    <d v="2021-03-13T00:00:00"/>
    <d v="2021-04-03T00:00:00"/>
    <s v="Fabian Gostage"/>
    <s v="Polygender"/>
    <n v="40"/>
    <s v="11 Nader ParadeApt. 016"/>
    <n v="9022"/>
    <s v="Hackettland"/>
    <x v="0"/>
    <s v="Australia"/>
    <x v="4"/>
    <x v="0"/>
  </r>
  <r>
    <n v="1852"/>
    <n v="373"/>
    <n v="213"/>
    <n v="106"/>
    <n v="1"/>
    <n v="106"/>
    <n v="1"/>
    <x v="0"/>
    <x v="0"/>
    <x v="0"/>
    <s v="red"/>
    <n v="105"/>
    <n v="44"/>
    <n v="4620"/>
    <n v="581"/>
    <n v="25727"/>
    <d v="2021-03-13T00:00:00"/>
    <d v="2021-04-03T00:00:00"/>
    <s v="Fabian Gostage"/>
    <s v="Polygender"/>
    <n v="40"/>
    <s v="11 Nader ParadeApt. 016"/>
    <n v="9022"/>
    <s v="Hackettland"/>
    <x v="0"/>
    <s v="Australia"/>
    <x v="4"/>
    <x v="0"/>
  </r>
  <r>
    <n v="1853"/>
    <n v="373"/>
    <n v="370"/>
    <n v="94"/>
    <n v="1"/>
    <n v="94"/>
    <n v="1"/>
    <x v="0"/>
    <x v="28"/>
    <x v="3"/>
    <s v="blue"/>
    <n v="92"/>
    <n v="61"/>
    <n v="5612"/>
    <n v="581"/>
    <n v="25727"/>
    <d v="2021-03-13T00:00:00"/>
    <d v="2021-04-03T00:00:00"/>
    <s v="Fabian Gostage"/>
    <s v="Polygender"/>
    <n v="40"/>
    <s v="11 Nader ParadeApt. 016"/>
    <n v="9022"/>
    <s v="Hackettland"/>
    <x v="0"/>
    <s v="Australia"/>
    <x v="4"/>
    <x v="0"/>
  </r>
  <r>
    <n v="1854"/>
    <n v="373"/>
    <n v="830"/>
    <n v="117"/>
    <n v="3"/>
    <n v="351"/>
    <n v="1"/>
    <x v="1"/>
    <x v="13"/>
    <x v="3"/>
    <s v="indigo"/>
    <n v="95"/>
    <n v="68"/>
    <n v="6460"/>
    <n v="581"/>
    <n v="25727"/>
    <d v="2021-03-13T00:00:00"/>
    <d v="2021-04-03T00:00:00"/>
    <s v="Fabian Gostage"/>
    <s v="Polygender"/>
    <n v="40"/>
    <s v="11 Nader ParadeApt. 016"/>
    <n v="9022"/>
    <s v="Hackettland"/>
    <x v="0"/>
    <s v="Australia"/>
    <x v="4"/>
    <x v="0"/>
  </r>
  <r>
    <n v="1855"/>
    <n v="374"/>
    <n v="557"/>
    <n v="98"/>
    <n v="2"/>
    <n v="196"/>
    <n v="1"/>
    <x v="1"/>
    <x v="33"/>
    <x v="2"/>
    <s v="violet"/>
    <n v="113"/>
    <n v="40"/>
    <n v="4520"/>
    <n v="981"/>
    <n v="25047"/>
    <d v="2021-06-05T00:00:00"/>
    <d v="2021-06-20T00:00:00"/>
    <s v="Darby Aistrop"/>
    <s v="Genderqueer"/>
    <n v="47"/>
    <s v="78 Ryan TrackSuite 283"/>
    <n v="2064"/>
    <s v="Hannahberg"/>
    <x v="7"/>
    <s v="Australia"/>
    <x v="7"/>
    <x v="2"/>
  </r>
  <r>
    <n v="1856"/>
    <n v="374"/>
    <n v="86"/>
    <n v="118"/>
    <n v="2"/>
    <n v="236"/>
    <n v="1"/>
    <x v="0"/>
    <x v="24"/>
    <x v="1"/>
    <s v="green"/>
    <n v="96"/>
    <n v="57"/>
    <n v="5472"/>
    <n v="981"/>
    <n v="25047"/>
    <d v="2021-06-05T00:00:00"/>
    <d v="2021-06-20T00:00:00"/>
    <s v="Darby Aistrop"/>
    <s v="Genderqueer"/>
    <n v="47"/>
    <s v="78 Ryan TrackSuite 283"/>
    <n v="2064"/>
    <s v="Hannahberg"/>
    <x v="7"/>
    <s v="Australia"/>
    <x v="7"/>
    <x v="2"/>
  </r>
  <r>
    <n v="1857"/>
    <n v="374"/>
    <n v="182"/>
    <n v="98"/>
    <n v="3"/>
    <n v="294"/>
    <n v="1"/>
    <x v="0"/>
    <x v="18"/>
    <x v="2"/>
    <s v="orange"/>
    <n v="112"/>
    <n v="65"/>
    <n v="7280"/>
    <n v="981"/>
    <n v="25047"/>
    <d v="2021-06-05T00:00:00"/>
    <d v="2021-06-20T00:00:00"/>
    <s v="Darby Aistrop"/>
    <s v="Genderqueer"/>
    <n v="47"/>
    <s v="78 Ryan TrackSuite 283"/>
    <n v="2064"/>
    <s v="Hannahberg"/>
    <x v="7"/>
    <s v="Australia"/>
    <x v="7"/>
    <x v="2"/>
  </r>
  <r>
    <n v="1858"/>
    <n v="374"/>
    <n v="1182"/>
    <n v="99"/>
    <n v="3"/>
    <n v="297"/>
    <n v="1"/>
    <x v="2"/>
    <x v="9"/>
    <x v="2"/>
    <s v="indigo"/>
    <n v="98"/>
    <n v="61"/>
    <n v="5978"/>
    <n v="981"/>
    <n v="25047"/>
    <d v="2021-06-05T00:00:00"/>
    <d v="2021-06-20T00:00:00"/>
    <s v="Darby Aistrop"/>
    <s v="Genderqueer"/>
    <n v="47"/>
    <s v="78 Ryan TrackSuite 283"/>
    <n v="2064"/>
    <s v="Hannahberg"/>
    <x v="7"/>
    <s v="Australia"/>
    <x v="7"/>
    <x v="2"/>
  </r>
  <r>
    <n v="1859"/>
    <n v="374"/>
    <n v="316"/>
    <n v="109"/>
    <n v="3"/>
    <n v="327"/>
    <n v="1"/>
    <x v="0"/>
    <x v="21"/>
    <x v="1"/>
    <s v="red"/>
    <n v="108"/>
    <n v="48"/>
    <n v="5184"/>
    <n v="981"/>
    <n v="25047"/>
    <d v="2021-06-05T00:00:00"/>
    <d v="2021-06-20T00:00:00"/>
    <s v="Darby Aistrop"/>
    <s v="Genderqueer"/>
    <n v="47"/>
    <s v="78 Ryan TrackSuite 283"/>
    <n v="2064"/>
    <s v="Hannahberg"/>
    <x v="7"/>
    <s v="Australia"/>
    <x v="7"/>
    <x v="2"/>
  </r>
  <r>
    <n v="1860"/>
    <n v="374"/>
    <n v="266"/>
    <n v="95"/>
    <n v="3"/>
    <n v="285"/>
    <n v="1"/>
    <x v="0"/>
    <x v="17"/>
    <x v="1"/>
    <s v="blue"/>
    <n v="117"/>
    <n v="76"/>
    <n v="8892"/>
    <n v="981"/>
    <n v="25047"/>
    <d v="2021-06-05T00:00:00"/>
    <d v="2021-06-20T00:00:00"/>
    <s v="Darby Aistrop"/>
    <s v="Genderqueer"/>
    <n v="47"/>
    <s v="78 Ryan TrackSuite 283"/>
    <n v="2064"/>
    <s v="Hannahberg"/>
    <x v="7"/>
    <s v="Australia"/>
    <x v="7"/>
    <x v="2"/>
  </r>
  <r>
    <n v="1861"/>
    <n v="374"/>
    <n v="1230"/>
    <n v="112"/>
    <n v="1"/>
    <n v="112"/>
    <n v="1"/>
    <x v="2"/>
    <x v="25"/>
    <x v="3"/>
    <s v="orange"/>
    <n v="91"/>
    <n v="57"/>
    <n v="5187"/>
    <n v="981"/>
    <n v="25047"/>
    <d v="2021-06-05T00:00:00"/>
    <d v="2021-06-20T00:00:00"/>
    <s v="Darby Aistrop"/>
    <s v="Genderqueer"/>
    <n v="47"/>
    <s v="78 Ryan TrackSuite 283"/>
    <n v="2064"/>
    <s v="Hannahberg"/>
    <x v="7"/>
    <s v="Australia"/>
    <x v="7"/>
    <x v="2"/>
  </r>
  <r>
    <n v="1862"/>
    <n v="375"/>
    <n v="778"/>
    <n v="91"/>
    <n v="1"/>
    <n v="91"/>
    <n v="1"/>
    <x v="1"/>
    <x v="15"/>
    <x v="0"/>
    <s v="orange"/>
    <n v="114"/>
    <n v="56"/>
    <n v="6384"/>
    <n v="655"/>
    <n v="19991"/>
    <d v="2021-01-20T00:00:00"/>
    <d v="2021-01-26T00:00:00"/>
    <s v="Jillene Goodbanne"/>
    <s v="Agender"/>
    <n v="77"/>
    <s v="107 Xavier MewsApt. 927"/>
    <n v="3354"/>
    <s v="Mitchellhaven"/>
    <x v="0"/>
    <s v="Australia"/>
    <x v="9"/>
    <x v="1"/>
  </r>
  <r>
    <n v="1863"/>
    <n v="375"/>
    <n v="1122"/>
    <n v="102"/>
    <n v="2"/>
    <n v="204"/>
    <n v="1"/>
    <x v="2"/>
    <x v="34"/>
    <x v="2"/>
    <s v="red"/>
    <n v="106"/>
    <n v="52"/>
    <n v="5512"/>
    <n v="655"/>
    <n v="19991"/>
    <d v="2021-01-20T00:00:00"/>
    <d v="2021-01-26T00:00:00"/>
    <s v="Jillene Goodbanne"/>
    <s v="Agender"/>
    <n v="77"/>
    <s v="107 Xavier MewsApt. 927"/>
    <n v="3354"/>
    <s v="Mitchellhaven"/>
    <x v="0"/>
    <s v="Australia"/>
    <x v="9"/>
    <x v="1"/>
  </r>
  <r>
    <n v="1864"/>
    <n v="375"/>
    <n v="654"/>
    <n v="93"/>
    <n v="3"/>
    <n v="279"/>
    <n v="1"/>
    <x v="1"/>
    <x v="14"/>
    <x v="4"/>
    <s v="blue"/>
    <n v="115"/>
    <n v="46"/>
    <n v="5290"/>
    <n v="655"/>
    <n v="19991"/>
    <d v="2021-01-20T00:00:00"/>
    <d v="2021-01-26T00:00:00"/>
    <s v="Jillene Goodbanne"/>
    <s v="Agender"/>
    <n v="77"/>
    <s v="107 Xavier MewsApt. 927"/>
    <n v="3354"/>
    <s v="Mitchellhaven"/>
    <x v="0"/>
    <s v="Australia"/>
    <x v="9"/>
    <x v="1"/>
  </r>
  <r>
    <n v="1865"/>
    <n v="376"/>
    <n v="217"/>
    <n v="106"/>
    <n v="1"/>
    <n v="106"/>
    <n v="1"/>
    <x v="0"/>
    <x v="0"/>
    <x v="2"/>
    <s v="orange"/>
    <n v="105"/>
    <n v="43"/>
    <n v="4515"/>
    <n v="571"/>
    <n v="15454"/>
    <d v="2021-07-04T00:00:00"/>
    <d v="2021-07-17T00:00:00"/>
    <s v="Kristofor Roos"/>
    <s v="Agender"/>
    <n v="22"/>
    <s v="5567 Clarke MallApt. 756"/>
    <n v="4043"/>
    <s v="Jordanside"/>
    <x v="7"/>
    <s v="Australia"/>
    <x v="8"/>
    <x v="2"/>
  </r>
  <r>
    <n v="1866"/>
    <n v="376"/>
    <n v="1039"/>
    <n v="90"/>
    <n v="3"/>
    <n v="270"/>
    <n v="1"/>
    <x v="2"/>
    <x v="11"/>
    <x v="4"/>
    <s v="blue"/>
    <n v="95"/>
    <n v="40"/>
    <n v="3800"/>
    <n v="571"/>
    <n v="15454"/>
    <d v="2021-07-04T00:00:00"/>
    <d v="2021-07-17T00:00:00"/>
    <s v="Kristofor Roos"/>
    <s v="Agender"/>
    <n v="22"/>
    <s v="5567 Clarke MallApt. 756"/>
    <n v="4043"/>
    <s v="Jordanside"/>
    <x v="7"/>
    <s v="Australia"/>
    <x v="8"/>
    <x v="2"/>
  </r>
  <r>
    <n v="1867"/>
    <n v="376"/>
    <n v="268"/>
    <n v="95"/>
    <n v="3"/>
    <n v="285"/>
    <n v="1"/>
    <x v="0"/>
    <x v="17"/>
    <x v="0"/>
    <s v="blue"/>
    <n v="117"/>
    <n v="77"/>
    <n v="9009"/>
    <n v="571"/>
    <n v="15454"/>
    <d v="2021-07-04T00:00:00"/>
    <d v="2021-07-17T00:00:00"/>
    <s v="Kristofor Roos"/>
    <s v="Agender"/>
    <n v="22"/>
    <s v="5567 Clarke MallApt. 756"/>
    <n v="4043"/>
    <s v="Jordanside"/>
    <x v="7"/>
    <s v="Australia"/>
    <x v="8"/>
    <x v="2"/>
  </r>
  <r>
    <n v="1868"/>
    <n v="376"/>
    <n v="966"/>
    <n v="97"/>
    <n v="1"/>
    <n v="97"/>
    <n v="1"/>
    <x v="2"/>
    <x v="27"/>
    <x v="1"/>
    <s v="blue"/>
    <n v="119"/>
    <n v="49"/>
    <n v="5831"/>
    <n v="571"/>
    <n v="15454"/>
    <d v="2021-07-04T00:00:00"/>
    <d v="2021-07-17T00:00:00"/>
    <s v="Kristofor Roos"/>
    <s v="Agender"/>
    <n v="22"/>
    <s v="5567 Clarke MallApt. 756"/>
    <n v="4043"/>
    <s v="Jordanside"/>
    <x v="7"/>
    <s v="Australia"/>
    <x v="8"/>
    <x v="2"/>
  </r>
  <r>
    <n v="1869"/>
    <n v="376"/>
    <n v="206"/>
    <n v="98"/>
    <n v="1"/>
    <n v="98"/>
    <n v="1"/>
    <x v="0"/>
    <x v="18"/>
    <x v="1"/>
    <s v="violet"/>
    <n v="112"/>
    <n v="80"/>
    <n v="8960"/>
    <n v="571"/>
    <n v="15454"/>
    <d v="2021-07-04T00:00:00"/>
    <d v="2021-07-17T00:00:00"/>
    <s v="Kristofor Roos"/>
    <s v="Agender"/>
    <n v="22"/>
    <s v="5567 Clarke MallApt. 756"/>
    <n v="4043"/>
    <s v="Jordanside"/>
    <x v="7"/>
    <s v="Australia"/>
    <x v="8"/>
    <x v="2"/>
  </r>
  <r>
    <n v="1870"/>
    <n v="376"/>
    <n v="973"/>
    <n v="97"/>
    <n v="1"/>
    <n v="97"/>
    <n v="1"/>
    <x v="2"/>
    <x v="27"/>
    <x v="0"/>
    <s v="indigo"/>
    <n v="119"/>
    <n v="48"/>
    <n v="5712"/>
    <n v="571"/>
    <n v="15454"/>
    <d v="2021-07-04T00:00:00"/>
    <d v="2021-07-17T00:00:00"/>
    <s v="Kristofor Roos"/>
    <s v="Agender"/>
    <n v="22"/>
    <s v="5567 Clarke MallApt. 756"/>
    <n v="4043"/>
    <s v="Jordanside"/>
    <x v="7"/>
    <s v="Australia"/>
    <x v="8"/>
    <x v="2"/>
  </r>
  <r>
    <n v="1871"/>
    <n v="376"/>
    <n v="587"/>
    <n v="100"/>
    <n v="2"/>
    <n v="200"/>
    <n v="1"/>
    <x v="1"/>
    <x v="29"/>
    <x v="2"/>
    <s v="indigo"/>
    <n v="90"/>
    <n v="52"/>
    <n v="4680"/>
    <n v="571"/>
    <n v="15454"/>
    <d v="2021-07-04T00:00:00"/>
    <d v="2021-07-17T00:00:00"/>
    <s v="Kristofor Roos"/>
    <s v="Agender"/>
    <n v="22"/>
    <s v="5567 Clarke MallApt. 756"/>
    <n v="4043"/>
    <s v="Jordanside"/>
    <x v="7"/>
    <s v="Australia"/>
    <x v="8"/>
    <x v="2"/>
  </r>
  <r>
    <n v="1872"/>
    <n v="376"/>
    <n v="110"/>
    <n v="92"/>
    <n v="2"/>
    <n v="184"/>
    <n v="1"/>
    <x v="0"/>
    <x v="22"/>
    <x v="3"/>
    <s v="orange"/>
    <n v="115"/>
    <n v="45"/>
    <n v="5175"/>
    <n v="571"/>
    <n v="15454"/>
    <d v="2021-07-04T00:00:00"/>
    <d v="2021-07-17T00:00:00"/>
    <s v="Kristofor Roos"/>
    <s v="Agender"/>
    <n v="22"/>
    <s v="5567 Clarke MallApt. 756"/>
    <n v="4043"/>
    <s v="Jordanside"/>
    <x v="7"/>
    <s v="Australia"/>
    <x v="8"/>
    <x v="2"/>
  </r>
  <r>
    <n v="1873"/>
    <n v="377"/>
    <n v="1145"/>
    <n v="102"/>
    <n v="1"/>
    <n v="102"/>
    <n v="1"/>
    <x v="2"/>
    <x v="34"/>
    <x v="3"/>
    <s v="indigo"/>
    <n v="106"/>
    <n v="51"/>
    <n v="5406"/>
    <n v="21"/>
    <n v="24815"/>
    <d v="2021-05-19T00:00:00"/>
    <d v="2021-05-28T00:00:00"/>
    <s v="Seana Hearons"/>
    <s v="Non-binary"/>
    <n v="31"/>
    <s v="93 Doherty MewsSuite 649"/>
    <n v="1133"/>
    <s v="South Callum"/>
    <x v="1"/>
    <s v="Australia"/>
    <x v="3"/>
    <x v="1"/>
  </r>
  <r>
    <n v="1874"/>
    <n v="377"/>
    <n v="1006"/>
    <n v="106"/>
    <n v="3"/>
    <n v="318"/>
    <n v="1"/>
    <x v="2"/>
    <x v="3"/>
    <x v="1"/>
    <s v="indigo"/>
    <n v="111"/>
    <n v="45"/>
    <n v="4995"/>
    <n v="21"/>
    <n v="24815"/>
    <d v="2021-05-19T00:00:00"/>
    <d v="2021-05-28T00:00:00"/>
    <s v="Seana Hearons"/>
    <s v="Non-binary"/>
    <n v="31"/>
    <s v="93 Doherty MewsSuite 649"/>
    <n v="1133"/>
    <s v="South Callum"/>
    <x v="1"/>
    <s v="Australia"/>
    <x v="3"/>
    <x v="1"/>
  </r>
  <r>
    <n v="1875"/>
    <n v="377"/>
    <n v="197"/>
    <n v="98"/>
    <n v="2"/>
    <n v="196"/>
    <n v="1"/>
    <x v="0"/>
    <x v="18"/>
    <x v="2"/>
    <s v="blue"/>
    <n v="112"/>
    <n v="65"/>
    <n v="7280"/>
    <n v="21"/>
    <n v="24815"/>
    <d v="2021-05-19T00:00:00"/>
    <d v="2021-05-28T00:00:00"/>
    <s v="Seana Hearons"/>
    <s v="Non-binary"/>
    <n v="31"/>
    <s v="93 Doherty MewsSuite 649"/>
    <n v="1133"/>
    <s v="South Callum"/>
    <x v="1"/>
    <s v="Australia"/>
    <x v="3"/>
    <x v="1"/>
  </r>
  <r>
    <n v="1876"/>
    <n v="377"/>
    <n v="235"/>
    <n v="106"/>
    <n v="3"/>
    <n v="318"/>
    <n v="1"/>
    <x v="0"/>
    <x v="0"/>
    <x v="3"/>
    <s v="indigo"/>
    <n v="105"/>
    <n v="75"/>
    <n v="7875"/>
    <n v="21"/>
    <n v="24815"/>
    <d v="2021-05-19T00:00:00"/>
    <d v="2021-05-28T00:00:00"/>
    <s v="Seana Hearons"/>
    <s v="Non-binary"/>
    <n v="31"/>
    <s v="93 Doherty MewsSuite 649"/>
    <n v="1133"/>
    <s v="South Callum"/>
    <x v="1"/>
    <s v="Australia"/>
    <x v="3"/>
    <x v="1"/>
  </r>
  <r>
    <n v="1877"/>
    <n v="377"/>
    <n v="968"/>
    <n v="97"/>
    <n v="1"/>
    <n v="97"/>
    <n v="1"/>
    <x v="2"/>
    <x v="27"/>
    <x v="0"/>
    <s v="blue"/>
    <n v="119"/>
    <n v="49"/>
    <n v="5831"/>
    <n v="21"/>
    <n v="24815"/>
    <d v="2021-05-19T00:00:00"/>
    <d v="2021-05-28T00:00:00"/>
    <s v="Seana Hearons"/>
    <s v="Non-binary"/>
    <n v="31"/>
    <s v="93 Doherty MewsSuite 649"/>
    <n v="1133"/>
    <s v="South Callum"/>
    <x v="1"/>
    <s v="Australia"/>
    <x v="3"/>
    <x v="1"/>
  </r>
  <r>
    <n v="1878"/>
    <n v="377"/>
    <n v="851"/>
    <n v="113"/>
    <n v="2"/>
    <n v="226"/>
    <n v="1"/>
    <x v="2"/>
    <x v="16"/>
    <x v="1"/>
    <s v="yellow"/>
    <n v="100"/>
    <n v="40"/>
    <n v="4000"/>
    <n v="21"/>
    <n v="24815"/>
    <d v="2021-05-19T00:00:00"/>
    <d v="2021-05-28T00:00:00"/>
    <s v="Seana Hearons"/>
    <s v="Non-binary"/>
    <n v="31"/>
    <s v="93 Doherty MewsSuite 649"/>
    <n v="1133"/>
    <s v="South Callum"/>
    <x v="1"/>
    <s v="Australia"/>
    <x v="3"/>
    <x v="1"/>
  </r>
  <r>
    <n v="1879"/>
    <n v="377"/>
    <n v="628"/>
    <n v="112"/>
    <n v="1"/>
    <n v="112"/>
    <n v="1"/>
    <x v="1"/>
    <x v="30"/>
    <x v="0"/>
    <s v="violet"/>
    <n v="118"/>
    <n v="66"/>
    <n v="7788"/>
    <n v="21"/>
    <n v="24815"/>
    <d v="2021-05-19T00:00:00"/>
    <d v="2021-05-28T00:00:00"/>
    <s v="Seana Hearons"/>
    <s v="Non-binary"/>
    <n v="31"/>
    <s v="93 Doherty MewsSuite 649"/>
    <n v="1133"/>
    <s v="South Callum"/>
    <x v="1"/>
    <s v="Australia"/>
    <x v="3"/>
    <x v="1"/>
  </r>
  <r>
    <n v="1880"/>
    <n v="377"/>
    <n v="126"/>
    <n v="92"/>
    <n v="1"/>
    <n v="92"/>
    <n v="1"/>
    <x v="0"/>
    <x v="22"/>
    <x v="1"/>
    <s v="blue"/>
    <n v="115"/>
    <n v="47"/>
    <n v="5405"/>
    <n v="21"/>
    <n v="24815"/>
    <d v="2021-05-19T00:00:00"/>
    <d v="2021-05-28T00:00:00"/>
    <s v="Seana Hearons"/>
    <s v="Non-binary"/>
    <n v="31"/>
    <s v="93 Doherty MewsSuite 649"/>
    <n v="1133"/>
    <s v="South Callum"/>
    <x v="1"/>
    <s v="Australia"/>
    <x v="3"/>
    <x v="1"/>
  </r>
  <r>
    <n v="1881"/>
    <n v="378"/>
    <n v="674"/>
    <n v="113"/>
    <n v="1"/>
    <n v="113"/>
    <n v="1"/>
    <x v="1"/>
    <x v="4"/>
    <x v="4"/>
    <s v="orange"/>
    <n v="119"/>
    <n v="68"/>
    <n v="8092"/>
    <n v="623"/>
    <n v="37922"/>
    <d v="2021-09-29T00:00:00"/>
    <d v="2021-10-25T00:00:00"/>
    <s v="Hort Ridding"/>
    <s v="Agender"/>
    <n v="57"/>
    <s v="64 Andrew StreetSuite 948"/>
    <n v="3236"/>
    <s v="West Ashley"/>
    <x v="0"/>
    <s v="Australia"/>
    <x v="5"/>
    <x v="0"/>
  </r>
  <r>
    <n v="1882"/>
    <n v="378"/>
    <n v="1253"/>
    <n v="112"/>
    <n v="2"/>
    <n v="224"/>
    <n v="1"/>
    <x v="2"/>
    <x v="25"/>
    <x v="0"/>
    <s v="indigo"/>
    <n v="91"/>
    <n v="50"/>
    <n v="4550"/>
    <n v="623"/>
    <n v="37922"/>
    <d v="2021-09-29T00:00:00"/>
    <d v="2021-10-25T00:00:00"/>
    <s v="Hort Ridding"/>
    <s v="Agender"/>
    <n v="57"/>
    <s v="64 Andrew StreetSuite 948"/>
    <n v="3236"/>
    <s v="West Ashley"/>
    <x v="0"/>
    <s v="Australia"/>
    <x v="5"/>
    <x v="0"/>
  </r>
  <r>
    <n v="1883"/>
    <n v="378"/>
    <n v="715"/>
    <n v="119"/>
    <n v="2"/>
    <n v="238"/>
    <n v="1"/>
    <x v="1"/>
    <x v="19"/>
    <x v="3"/>
    <s v="green"/>
    <n v="112"/>
    <n v="62"/>
    <n v="6944"/>
    <n v="623"/>
    <n v="37922"/>
    <d v="2021-09-29T00:00:00"/>
    <d v="2021-10-25T00:00:00"/>
    <s v="Hort Ridding"/>
    <s v="Agender"/>
    <n v="57"/>
    <s v="64 Andrew StreetSuite 948"/>
    <n v="3236"/>
    <s v="West Ashley"/>
    <x v="0"/>
    <s v="Australia"/>
    <x v="5"/>
    <x v="0"/>
  </r>
  <r>
    <n v="1884"/>
    <n v="379"/>
    <n v="111"/>
    <n v="92"/>
    <n v="1"/>
    <n v="92"/>
    <n v="1"/>
    <x v="0"/>
    <x v="22"/>
    <x v="1"/>
    <s v="orange"/>
    <n v="115"/>
    <n v="69"/>
    <n v="7935"/>
    <n v="467"/>
    <n v="15378"/>
    <d v="2021-02-13T00:00:00"/>
    <d v="2021-02-15T00:00:00"/>
    <s v="Cacilie Forrestill"/>
    <s v="Bigender"/>
    <n v="53"/>
    <s v="0189 Anna KnollSuite 703"/>
    <n v="7040"/>
    <s v="O'reillychester"/>
    <x v="0"/>
    <s v="Australia"/>
    <x v="1"/>
    <x v="1"/>
  </r>
  <r>
    <n v="1885"/>
    <n v="379"/>
    <n v="1016"/>
    <n v="90"/>
    <n v="1"/>
    <n v="90"/>
    <n v="1"/>
    <x v="2"/>
    <x v="11"/>
    <x v="1"/>
    <s v="red"/>
    <n v="95"/>
    <n v="70"/>
    <n v="6650"/>
    <n v="467"/>
    <n v="15378"/>
    <d v="2021-02-13T00:00:00"/>
    <d v="2021-02-15T00:00:00"/>
    <s v="Cacilie Forrestill"/>
    <s v="Bigender"/>
    <n v="53"/>
    <s v="0189 Anna KnollSuite 703"/>
    <n v="7040"/>
    <s v="O'reillychester"/>
    <x v="0"/>
    <s v="Australia"/>
    <x v="1"/>
    <x v="1"/>
  </r>
  <r>
    <n v="1886"/>
    <n v="379"/>
    <n v="530"/>
    <n v="98"/>
    <n v="1"/>
    <n v="98"/>
    <n v="1"/>
    <x v="1"/>
    <x v="33"/>
    <x v="3"/>
    <s v="orange"/>
    <n v="113"/>
    <n v="63"/>
    <n v="7119"/>
    <n v="467"/>
    <n v="15378"/>
    <d v="2021-02-13T00:00:00"/>
    <d v="2021-02-15T00:00:00"/>
    <s v="Cacilie Forrestill"/>
    <s v="Bigender"/>
    <n v="53"/>
    <s v="0189 Anna KnollSuite 703"/>
    <n v="7040"/>
    <s v="O'reillychester"/>
    <x v="0"/>
    <s v="Australia"/>
    <x v="1"/>
    <x v="1"/>
  </r>
  <r>
    <n v="1887"/>
    <n v="379"/>
    <n v="581"/>
    <n v="100"/>
    <n v="3"/>
    <n v="300"/>
    <n v="1"/>
    <x v="1"/>
    <x v="29"/>
    <x v="1"/>
    <s v="blue"/>
    <n v="90"/>
    <n v="50"/>
    <n v="4500"/>
    <n v="467"/>
    <n v="15378"/>
    <d v="2021-02-13T00:00:00"/>
    <d v="2021-02-15T00:00:00"/>
    <s v="Cacilie Forrestill"/>
    <s v="Bigender"/>
    <n v="53"/>
    <s v="0189 Anna KnollSuite 703"/>
    <n v="7040"/>
    <s v="O'reillychester"/>
    <x v="0"/>
    <s v="Australia"/>
    <x v="1"/>
    <x v="1"/>
  </r>
  <r>
    <n v="1888"/>
    <n v="379"/>
    <n v="983"/>
    <n v="106"/>
    <n v="1"/>
    <n v="106"/>
    <n v="1"/>
    <x v="2"/>
    <x v="3"/>
    <x v="0"/>
    <s v="red"/>
    <n v="111"/>
    <n v="74"/>
    <n v="8214"/>
    <n v="467"/>
    <n v="15378"/>
    <d v="2021-02-13T00:00:00"/>
    <d v="2021-02-15T00:00:00"/>
    <s v="Cacilie Forrestill"/>
    <s v="Bigender"/>
    <n v="53"/>
    <s v="0189 Anna KnollSuite 703"/>
    <n v="7040"/>
    <s v="O'reillychester"/>
    <x v="0"/>
    <s v="Australia"/>
    <x v="1"/>
    <x v="1"/>
  </r>
  <r>
    <n v="1889"/>
    <n v="379"/>
    <n v="533"/>
    <n v="98"/>
    <n v="1"/>
    <n v="98"/>
    <n v="1"/>
    <x v="1"/>
    <x v="33"/>
    <x v="0"/>
    <s v="orange"/>
    <n v="113"/>
    <n v="78"/>
    <n v="8814"/>
    <n v="467"/>
    <n v="15378"/>
    <d v="2021-02-13T00:00:00"/>
    <d v="2021-02-15T00:00:00"/>
    <s v="Cacilie Forrestill"/>
    <s v="Bigender"/>
    <n v="53"/>
    <s v="0189 Anna KnollSuite 703"/>
    <n v="7040"/>
    <s v="O'reillychester"/>
    <x v="0"/>
    <s v="Australia"/>
    <x v="1"/>
    <x v="1"/>
  </r>
  <r>
    <n v="1890"/>
    <n v="379"/>
    <n v="82"/>
    <n v="118"/>
    <n v="1"/>
    <n v="118"/>
    <n v="1"/>
    <x v="0"/>
    <x v="24"/>
    <x v="2"/>
    <s v="yellow"/>
    <n v="96"/>
    <n v="59"/>
    <n v="5664"/>
    <n v="467"/>
    <n v="15378"/>
    <d v="2021-02-13T00:00:00"/>
    <d v="2021-02-15T00:00:00"/>
    <s v="Cacilie Forrestill"/>
    <s v="Bigender"/>
    <n v="53"/>
    <s v="0189 Anna KnollSuite 703"/>
    <n v="7040"/>
    <s v="O'reillychester"/>
    <x v="0"/>
    <s v="Australia"/>
    <x v="1"/>
    <x v="1"/>
  </r>
  <r>
    <n v="1891"/>
    <n v="379"/>
    <n v="221"/>
    <n v="106"/>
    <n v="2"/>
    <n v="212"/>
    <n v="1"/>
    <x v="0"/>
    <x v="0"/>
    <x v="1"/>
    <s v="yellow"/>
    <n v="105"/>
    <n v="40"/>
    <n v="4200"/>
    <n v="467"/>
    <n v="15378"/>
    <d v="2021-02-13T00:00:00"/>
    <d v="2021-02-15T00:00:00"/>
    <s v="Cacilie Forrestill"/>
    <s v="Bigender"/>
    <n v="53"/>
    <s v="0189 Anna KnollSuite 703"/>
    <n v="7040"/>
    <s v="O'reillychester"/>
    <x v="0"/>
    <s v="Australia"/>
    <x v="1"/>
    <x v="1"/>
  </r>
  <r>
    <n v="1892"/>
    <n v="380"/>
    <n v="87"/>
    <n v="118"/>
    <n v="1"/>
    <n v="118"/>
    <n v="1"/>
    <x v="0"/>
    <x v="24"/>
    <x v="2"/>
    <s v="green"/>
    <n v="96"/>
    <n v="66"/>
    <n v="6336"/>
    <n v="75"/>
    <n v="13269"/>
    <d v="2021-03-22T00:00:00"/>
    <d v="2021-03-28T00:00:00"/>
    <s v="Katinka Currier"/>
    <s v="Non-binary"/>
    <n v="75"/>
    <s v="96 Caitlin HillSuite 366"/>
    <n v="9777"/>
    <s v="Smythland"/>
    <x v="0"/>
    <s v="Australia"/>
    <x v="4"/>
    <x v="1"/>
  </r>
  <r>
    <n v="1893"/>
    <n v="380"/>
    <n v="393"/>
    <n v="119"/>
    <n v="3"/>
    <n v="357"/>
    <n v="1"/>
    <x v="0"/>
    <x v="32"/>
    <x v="0"/>
    <s v="orange"/>
    <n v="113"/>
    <n v="76"/>
    <n v="8588"/>
    <n v="75"/>
    <n v="13269"/>
    <d v="2021-03-22T00:00:00"/>
    <d v="2021-03-28T00:00:00"/>
    <s v="Katinka Currier"/>
    <s v="Non-binary"/>
    <n v="75"/>
    <s v="96 Caitlin HillSuite 366"/>
    <n v="9777"/>
    <s v="Smythland"/>
    <x v="0"/>
    <s v="Australia"/>
    <x v="4"/>
    <x v="1"/>
  </r>
  <r>
    <n v="1894"/>
    <n v="380"/>
    <n v="49"/>
    <n v="104"/>
    <n v="2"/>
    <n v="208"/>
    <n v="1"/>
    <x v="0"/>
    <x v="10"/>
    <x v="4"/>
    <s v="yellow"/>
    <n v="119"/>
    <n v="75"/>
    <n v="8925"/>
    <n v="75"/>
    <n v="13269"/>
    <d v="2021-03-22T00:00:00"/>
    <d v="2021-03-28T00:00:00"/>
    <s v="Katinka Currier"/>
    <s v="Non-binary"/>
    <n v="75"/>
    <s v="96 Caitlin HillSuite 366"/>
    <n v="9777"/>
    <s v="Smythland"/>
    <x v="0"/>
    <s v="Australia"/>
    <x v="4"/>
    <x v="1"/>
  </r>
  <r>
    <n v="1895"/>
    <n v="380"/>
    <n v="182"/>
    <n v="98"/>
    <n v="3"/>
    <n v="294"/>
    <n v="1"/>
    <x v="0"/>
    <x v="18"/>
    <x v="2"/>
    <s v="orange"/>
    <n v="112"/>
    <n v="65"/>
    <n v="7280"/>
    <n v="75"/>
    <n v="13269"/>
    <d v="2021-03-22T00:00:00"/>
    <d v="2021-03-28T00:00:00"/>
    <s v="Katinka Currier"/>
    <s v="Non-binary"/>
    <n v="75"/>
    <s v="96 Caitlin HillSuite 366"/>
    <n v="9777"/>
    <s v="Smythland"/>
    <x v="0"/>
    <s v="Australia"/>
    <x v="4"/>
    <x v="1"/>
  </r>
  <r>
    <n v="1896"/>
    <n v="380"/>
    <n v="1256"/>
    <n v="112"/>
    <n v="2"/>
    <n v="224"/>
    <n v="1"/>
    <x v="2"/>
    <x v="25"/>
    <x v="1"/>
    <s v="violet"/>
    <n v="91"/>
    <n v="48"/>
    <n v="4368"/>
    <n v="75"/>
    <n v="13269"/>
    <d v="2021-03-22T00:00:00"/>
    <d v="2021-03-28T00:00:00"/>
    <s v="Katinka Currier"/>
    <s v="Non-binary"/>
    <n v="75"/>
    <s v="96 Caitlin HillSuite 366"/>
    <n v="9777"/>
    <s v="Smythland"/>
    <x v="0"/>
    <s v="Australia"/>
    <x v="4"/>
    <x v="1"/>
  </r>
  <r>
    <n v="1897"/>
    <n v="380"/>
    <n v="522"/>
    <n v="102"/>
    <n v="1"/>
    <n v="102"/>
    <n v="1"/>
    <x v="1"/>
    <x v="31"/>
    <x v="2"/>
    <s v="violet"/>
    <n v="109"/>
    <n v="64"/>
    <n v="6976"/>
    <n v="75"/>
    <n v="13269"/>
    <d v="2021-03-22T00:00:00"/>
    <d v="2021-03-28T00:00:00"/>
    <s v="Katinka Currier"/>
    <s v="Non-binary"/>
    <n v="75"/>
    <s v="96 Caitlin HillSuite 366"/>
    <n v="9777"/>
    <s v="Smythland"/>
    <x v="0"/>
    <s v="Australia"/>
    <x v="4"/>
    <x v="1"/>
  </r>
  <r>
    <n v="1898"/>
    <n v="380"/>
    <n v="616"/>
    <n v="112"/>
    <n v="2"/>
    <n v="224"/>
    <n v="1"/>
    <x v="1"/>
    <x v="30"/>
    <x v="1"/>
    <s v="blue"/>
    <n v="118"/>
    <n v="53"/>
    <n v="6254"/>
    <n v="75"/>
    <n v="13269"/>
    <d v="2021-03-22T00:00:00"/>
    <d v="2021-03-28T00:00:00"/>
    <s v="Katinka Currier"/>
    <s v="Non-binary"/>
    <n v="75"/>
    <s v="96 Caitlin HillSuite 366"/>
    <n v="9777"/>
    <s v="Smythland"/>
    <x v="0"/>
    <s v="Australia"/>
    <x v="4"/>
    <x v="1"/>
  </r>
  <r>
    <n v="1899"/>
    <n v="381"/>
    <n v="842"/>
    <n v="113"/>
    <n v="3"/>
    <n v="339"/>
    <n v="1"/>
    <x v="2"/>
    <x v="16"/>
    <x v="2"/>
    <s v="red"/>
    <n v="100"/>
    <n v="54"/>
    <n v="5400"/>
    <n v="258"/>
    <n v="36550"/>
    <d v="2021-04-11T00:00:00"/>
    <d v="2021-05-03T00:00:00"/>
    <s v="Mira Heinonen"/>
    <s v="Female"/>
    <n v="62"/>
    <s v="2719 Dietrich KnollApt. 175"/>
    <n v="1252"/>
    <s v="South Declan"/>
    <x v="3"/>
    <s v="Australia"/>
    <x v="6"/>
    <x v="0"/>
  </r>
  <r>
    <n v="1900"/>
    <n v="381"/>
    <n v="440"/>
    <n v="107"/>
    <n v="3"/>
    <n v="321"/>
    <n v="1"/>
    <x v="1"/>
    <x v="22"/>
    <x v="3"/>
    <s v="blue"/>
    <n v="92"/>
    <n v="49"/>
    <n v="4508"/>
    <n v="258"/>
    <n v="36550"/>
    <d v="2021-04-11T00:00:00"/>
    <d v="2021-05-03T00:00:00"/>
    <s v="Mira Heinonen"/>
    <s v="Female"/>
    <n v="62"/>
    <s v="2719 Dietrich KnollApt. 175"/>
    <n v="1252"/>
    <s v="South Declan"/>
    <x v="3"/>
    <s v="Australia"/>
    <x v="6"/>
    <x v="0"/>
  </r>
  <r>
    <n v="1901"/>
    <n v="381"/>
    <n v="472"/>
    <n v="118"/>
    <n v="3"/>
    <n v="354"/>
    <n v="1"/>
    <x v="1"/>
    <x v="1"/>
    <x v="2"/>
    <s v="green"/>
    <n v="110"/>
    <n v="72"/>
    <n v="7920"/>
    <n v="258"/>
    <n v="36550"/>
    <d v="2021-04-11T00:00:00"/>
    <d v="2021-05-03T00:00:00"/>
    <s v="Mira Heinonen"/>
    <s v="Female"/>
    <n v="62"/>
    <s v="2719 Dietrich KnollApt. 175"/>
    <n v="1252"/>
    <s v="South Declan"/>
    <x v="3"/>
    <s v="Australia"/>
    <x v="6"/>
    <x v="0"/>
  </r>
  <r>
    <n v="1902"/>
    <n v="381"/>
    <n v="1218"/>
    <n v="105"/>
    <n v="3"/>
    <n v="315"/>
    <n v="1"/>
    <x v="2"/>
    <x v="7"/>
    <x v="0"/>
    <s v="indigo"/>
    <n v="90"/>
    <n v="73"/>
    <n v="6570"/>
    <n v="258"/>
    <n v="36550"/>
    <d v="2021-04-11T00:00:00"/>
    <d v="2021-05-03T00:00:00"/>
    <s v="Mira Heinonen"/>
    <s v="Female"/>
    <n v="62"/>
    <s v="2719 Dietrich KnollApt. 175"/>
    <n v="1252"/>
    <s v="South Declan"/>
    <x v="3"/>
    <s v="Australia"/>
    <x v="6"/>
    <x v="0"/>
  </r>
  <r>
    <n v="1903"/>
    <n v="381"/>
    <n v="703"/>
    <n v="119"/>
    <n v="3"/>
    <n v="357"/>
    <n v="1"/>
    <x v="1"/>
    <x v="19"/>
    <x v="0"/>
    <s v="red"/>
    <n v="112"/>
    <n v="70"/>
    <n v="7840"/>
    <n v="258"/>
    <n v="36550"/>
    <d v="2021-04-11T00:00:00"/>
    <d v="2021-05-03T00:00:00"/>
    <s v="Mira Heinonen"/>
    <s v="Female"/>
    <n v="62"/>
    <s v="2719 Dietrich KnollApt. 175"/>
    <n v="1252"/>
    <s v="South Declan"/>
    <x v="3"/>
    <s v="Australia"/>
    <x v="6"/>
    <x v="0"/>
  </r>
  <r>
    <n v="1904"/>
    <n v="381"/>
    <n v="1079"/>
    <n v="93"/>
    <n v="2"/>
    <n v="186"/>
    <n v="1"/>
    <x v="2"/>
    <x v="20"/>
    <x v="4"/>
    <s v="indigo"/>
    <n v="94"/>
    <n v="66"/>
    <n v="6204"/>
    <n v="258"/>
    <n v="36550"/>
    <d v="2021-04-11T00:00:00"/>
    <d v="2021-05-03T00:00:00"/>
    <s v="Mira Heinonen"/>
    <s v="Female"/>
    <n v="62"/>
    <s v="2719 Dietrich KnollApt. 175"/>
    <n v="1252"/>
    <s v="South Declan"/>
    <x v="3"/>
    <s v="Australia"/>
    <x v="6"/>
    <x v="0"/>
  </r>
  <r>
    <n v="1905"/>
    <n v="381"/>
    <n v="1114"/>
    <n v="115"/>
    <n v="3"/>
    <n v="345"/>
    <n v="1"/>
    <x v="2"/>
    <x v="6"/>
    <x v="4"/>
    <s v="indigo"/>
    <n v="99"/>
    <n v="58"/>
    <n v="5742"/>
    <n v="258"/>
    <n v="36550"/>
    <d v="2021-04-11T00:00:00"/>
    <d v="2021-05-03T00:00:00"/>
    <s v="Mira Heinonen"/>
    <s v="Female"/>
    <n v="62"/>
    <s v="2719 Dietrich KnollApt. 175"/>
    <n v="1252"/>
    <s v="South Declan"/>
    <x v="3"/>
    <s v="Australia"/>
    <x v="6"/>
    <x v="0"/>
  </r>
  <r>
    <n v="1906"/>
    <n v="382"/>
    <n v="971"/>
    <n v="97"/>
    <n v="2"/>
    <n v="194"/>
    <n v="1"/>
    <x v="2"/>
    <x v="27"/>
    <x v="1"/>
    <s v="indigo"/>
    <n v="119"/>
    <n v="41"/>
    <n v="4879"/>
    <n v="791"/>
    <n v="24647"/>
    <d v="2021-05-04T00:00:00"/>
    <d v="2021-05-15T00:00:00"/>
    <s v="Jojo Toffanini"/>
    <s v="Agender"/>
    <n v="34"/>
    <s v="3285 Kai MewsApt. 727"/>
    <n v="8839"/>
    <s v="Elijahshire"/>
    <x v="3"/>
    <s v="Australia"/>
    <x v="3"/>
    <x v="2"/>
  </r>
  <r>
    <n v="1907"/>
    <n v="382"/>
    <n v="650"/>
    <n v="93"/>
    <n v="3"/>
    <n v="279"/>
    <n v="1"/>
    <x v="1"/>
    <x v="14"/>
    <x v="3"/>
    <s v="blue"/>
    <n v="115"/>
    <n v="51"/>
    <n v="5865"/>
    <n v="791"/>
    <n v="24647"/>
    <d v="2021-05-04T00:00:00"/>
    <d v="2021-05-15T00:00:00"/>
    <s v="Jojo Toffanini"/>
    <s v="Agender"/>
    <n v="34"/>
    <s v="3285 Kai MewsApt. 727"/>
    <n v="8839"/>
    <s v="Elijahshire"/>
    <x v="3"/>
    <s v="Australia"/>
    <x v="3"/>
    <x v="2"/>
  </r>
  <r>
    <n v="1908"/>
    <n v="382"/>
    <n v="1022"/>
    <n v="90"/>
    <n v="1"/>
    <n v="90"/>
    <n v="1"/>
    <x v="2"/>
    <x v="11"/>
    <x v="2"/>
    <s v="orange"/>
    <n v="95"/>
    <n v="74"/>
    <n v="7030"/>
    <n v="791"/>
    <n v="24647"/>
    <d v="2021-05-04T00:00:00"/>
    <d v="2021-05-15T00:00:00"/>
    <s v="Jojo Toffanini"/>
    <s v="Agender"/>
    <n v="34"/>
    <s v="3285 Kai MewsApt. 727"/>
    <n v="8839"/>
    <s v="Elijahshire"/>
    <x v="3"/>
    <s v="Australia"/>
    <x v="3"/>
    <x v="2"/>
  </r>
  <r>
    <n v="1909"/>
    <n v="382"/>
    <n v="894"/>
    <n v="94"/>
    <n v="1"/>
    <n v="94"/>
    <n v="1"/>
    <x v="2"/>
    <x v="23"/>
    <x v="4"/>
    <s v="green"/>
    <n v="113"/>
    <n v="49"/>
    <n v="5537"/>
    <n v="791"/>
    <n v="24647"/>
    <d v="2021-05-04T00:00:00"/>
    <d v="2021-05-15T00:00:00"/>
    <s v="Jojo Toffanini"/>
    <s v="Agender"/>
    <n v="34"/>
    <s v="3285 Kai MewsApt. 727"/>
    <n v="8839"/>
    <s v="Elijahshire"/>
    <x v="3"/>
    <s v="Australia"/>
    <x v="3"/>
    <x v="2"/>
  </r>
  <r>
    <n v="1910"/>
    <n v="383"/>
    <n v="565"/>
    <n v="100"/>
    <n v="3"/>
    <n v="300"/>
    <n v="1"/>
    <x v="1"/>
    <x v="29"/>
    <x v="3"/>
    <s v="orange"/>
    <n v="90"/>
    <n v="80"/>
    <n v="7200"/>
    <n v="469"/>
    <n v="36564"/>
    <d v="2021-09-08T00:00:00"/>
    <d v="2021-09-14T00:00:00"/>
    <s v="Faber Purcell"/>
    <s v="Female"/>
    <n v="78"/>
    <s v="783 Olivia CrescentSuite 877"/>
    <n v="5011"/>
    <s v="Andrewborough"/>
    <x v="4"/>
    <s v="Australia"/>
    <x v="5"/>
    <x v="1"/>
  </r>
  <r>
    <n v="1911"/>
    <n v="383"/>
    <n v="1233"/>
    <n v="112"/>
    <n v="1"/>
    <n v="112"/>
    <n v="1"/>
    <x v="2"/>
    <x v="25"/>
    <x v="0"/>
    <s v="orange"/>
    <n v="91"/>
    <n v="73"/>
    <n v="6643"/>
    <n v="469"/>
    <n v="36564"/>
    <d v="2021-09-08T00:00:00"/>
    <d v="2021-09-14T00:00:00"/>
    <s v="Faber Purcell"/>
    <s v="Female"/>
    <n v="78"/>
    <s v="783 Olivia CrescentSuite 877"/>
    <n v="5011"/>
    <s v="Andrewborough"/>
    <x v="4"/>
    <s v="Australia"/>
    <x v="5"/>
    <x v="1"/>
  </r>
  <r>
    <n v="1912"/>
    <n v="383"/>
    <n v="504"/>
    <n v="102"/>
    <n v="2"/>
    <n v="204"/>
    <n v="1"/>
    <x v="1"/>
    <x v="31"/>
    <x v="4"/>
    <s v="yellow"/>
    <n v="109"/>
    <n v="58"/>
    <n v="6322"/>
    <n v="469"/>
    <n v="36564"/>
    <d v="2021-09-08T00:00:00"/>
    <d v="2021-09-14T00:00:00"/>
    <s v="Faber Purcell"/>
    <s v="Female"/>
    <n v="78"/>
    <s v="783 Olivia CrescentSuite 877"/>
    <n v="5011"/>
    <s v="Andrewborough"/>
    <x v="4"/>
    <s v="Australia"/>
    <x v="5"/>
    <x v="1"/>
  </r>
  <r>
    <n v="1913"/>
    <n v="383"/>
    <n v="882"/>
    <n v="94"/>
    <n v="1"/>
    <n v="94"/>
    <n v="1"/>
    <x v="2"/>
    <x v="23"/>
    <x v="2"/>
    <s v="orange"/>
    <n v="113"/>
    <n v="53"/>
    <n v="5989"/>
    <n v="469"/>
    <n v="36564"/>
    <d v="2021-09-08T00:00:00"/>
    <d v="2021-09-14T00:00:00"/>
    <s v="Faber Purcell"/>
    <s v="Female"/>
    <n v="78"/>
    <s v="783 Olivia CrescentSuite 877"/>
    <n v="5011"/>
    <s v="Andrewborough"/>
    <x v="4"/>
    <s v="Australia"/>
    <x v="5"/>
    <x v="1"/>
  </r>
  <r>
    <n v="1914"/>
    <n v="383"/>
    <n v="968"/>
    <n v="97"/>
    <n v="1"/>
    <n v="97"/>
    <n v="1"/>
    <x v="2"/>
    <x v="27"/>
    <x v="0"/>
    <s v="blue"/>
    <n v="119"/>
    <n v="49"/>
    <n v="5831"/>
    <n v="469"/>
    <n v="36564"/>
    <d v="2021-09-08T00:00:00"/>
    <d v="2021-09-14T00:00:00"/>
    <s v="Faber Purcell"/>
    <s v="Female"/>
    <n v="78"/>
    <s v="783 Olivia CrescentSuite 877"/>
    <n v="5011"/>
    <s v="Andrewborough"/>
    <x v="4"/>
    <s v="Australia"/>
    <x v="5"/>
    <x v="1"/>
  </r>
  <r>
    <n v="1915"/>
    <n v="383"/>
    <n v="805"/>
    <n v="117"/>
    <n v="1"/>
    <n v="117"/>
    <n v="1"/>
    <x v="1"/>
    <x v="13"/>
    <x v="3"/>
    <s v="red"/>
    <n v="95"/>
    <n v="74"/>
    <n v="7030"/>
    <n v="469"/>
    <n v="36564"/>
    <d v="2021-09-08T00:00:00"/>
    <d v="2021-09-14T00:00:00"/>
    <s v="Faber Purcell"/>
    <s v="Female"/>
    <n v="78"/>
    <s v="783 Olivia CrescentSuite 877"/>
    <n v="5011"/>
    <s v="Andrewborough"/>
    <x v="4"/>
    <s v="Australia"/>
    <x v="5"/>
    <x v="1"/>
  </r>
  <r>
    <n v="1916"/>
    <n v="384"/>
    <n v="303"/>
    <n v="105"/>
    <n v="2"/>
    <n v="210"/>
    <n v="1"/>
    <x v="0"/>
    <x v="26"/>
    <x v="0"/>
    <s v="blue"/>
    <n v="93"/>
    <n v="65"/>
    <n v="6045"/>
    <n v="709"/>
    <n v="39383"/>
    <d v="2021-05-27T00:00:00"/>
    <d v="2021-06-22T00:00:00"/>
    <s v="Lilli Bavester"/>
    <s v="Genderfluid"/>
    <n v="65"/>
    <s v="4680 Cartwright TrailSuite 706"/>
    <n v="330"/>
    <s v="East Lillyville"/>
    <x v="6"/>
    <s v="Australia"/>
    <x v="3"/>
    <x v="0"/>
  </r>
  <r>
    <n v="1917"/>
    <n v="384"/>
    <n v="810"/>
    <n v="117"/>
    <n v="2"/>
    <n v="234"/>
    <n v="1"/>
    <x v="1"/>
    <x v="13"/>
    <x v="3"/>
    <s v="orange"/>
    <n v="95"/>
    <n v="54"/>
    <n v="5130"/>
    <n v="709"/>
    <n v="39383"/>
    <d v="2021-05-27T00:00:00"/>
    <d v="2021-06-22T00:00:00"/>
    <s v="Lilli Bavester"/>
    <s v="Genderfluid"/>
    <n v="65"/>
    <s v="4680 Cartwright TrailSuite 706"/>
    <n v="330"/>
    <s v="East Lillyville"/>
    <x v="6"/>
    <s v="Australia"/>
    <x v="3"/>
    <x v="0"/>
  </r>
  <r>
    <n v="1918"/>
    <n v="384"/>
    <n v="569"/>
    <n v="100"/>
    <n v="2"/>
    <n v="200"/>
    <n v="1"/>
    <x v="1"/>
    <x v="29"/>
    <x v="4"/>
    <s v="orange"/>
    <n v="90"/>
    <n v="69"/>
    <n v="6210"/>
    <n v="709"/>
    <n v="39383"/>
    <d v="2021-05-27T00:00:00"/>
    <d v="2021-06-22T00:00:00"/>
    <s v="Lilli Bavester"/>
    <s v="Genderfluid"/>
    <n v="65"/>
    <s v="4680 Cartwright TrailSuite 706"/>
    <n v="330"/>
    <s v="East Lillyville"/>
    <x v="6"/>
    <s v="Australia"/>
    <x v="3"/>
    <x v="0"/>
  </r>
  <r>
    <n v="1919"/>
    <n v="385"/>
    <n v="278"/>
    <n v="95"/>
    <n v="2"/>
    <n v="190"/>
    <n v="1"/>
    <x v="0"/>
    <x v="17"/>
    <x v="0"/>
    <s v="violet"/>
    <n v="117"/>
    <n v="76"/>
    <n v="8892"/>
    <n v="146"/>
    <n v="43155"/>
    <d v="2021-08-08T00:00:00"/>
    <d v="2021-08-24T00:00:00"/>
    <s v="Lawry Mannooch"/>
    <s v="Agender"/>
    <n v="50"/>
    <s v="348 Johnston RoadSuite 155"/>
    <n v="6824"/>
    <s v="North Kayla"/>
    <x v="2"/>
    <s v="Australia"/>
    <x v="0"/>
    <x v="2"/>
  </r>
  <r>
    <n v="1920"/>
    <n v="385"/>
    <n v="440"/>
    <n v="107"/>
    <n v="2"/>
    <n v="214"/>
    <n v="1"/>
    <x v="1"/>
    <x v="22"/>
    <x v="3"/>
    <s v="blue"/>
    <n v="92"/>
    <n v="49"/>
    <n v="4508"/>
    <n v="146"/>
    <n v="43155"/>
    <d v="2021-08-08T00:00:00"/>
    <d v="2021-08-24T00:00:00"/>
    <s v="Lawry Mannooch"/>
    <s v="Agender"/>
    <n v="50"/>
    <s v="348 Johnston RoadSuite 155"/>
    <n v="6824"/>
    <s v="North Kayla"/>
    <x v="2"/>
    <s v="Australia"/>
    <x v="0"/>
    <x v="2"/>
  </r>
  <r>
    <n v="1921"/>
    <n v="385"/>
    <n v="678"/>
    <n v="113"/>
    <n v="1"/>
    <n v="113"/>
    <n v="1"/>
    <x v="1"/>
    <x v="4"/>
    <x v="0"/>
    <s v="yellow"/>
    <n v="119"/>
    <n v="72"/>
    <n v="8568"/>
    <n v="146"/>
    <n v="43155"/>
    <d v="2021-08-08T00:00:00"/>
    <d v="2021-08-24T00:00:00"/>
    <s v="Lawry Mannooch"/>
    <s v="Agender"/>
    <n v="50"/>
    <s v="348 Johnston RoadSuite 155"/>
    <n v="6824"/>
    <s v="North Kayla"/>
    <x v="2"/>
    <s v="Australia"/>
    <x v="0"/>
    <x v="2"/>
  </r>
  <r>
    <n v="1922"/>
    <n v="385"/>
    <n v="1172"/>
    <n v="99"/>
    <n v="1"/>
    <n v="99"/>
    <n v="1"/>
    <x v="2"/>
    <x v="9"/>
    <x v="2"/>
    <s v="green"/>
    <n v="98"/>
    <n v="51"/>
    <n v="4998"/>
    <n v="146"/>
    <n v="43155"/>
    <d v="2021-08-08T00:00:00"/>
    <d v="2021-08-24T00:00:00"/>
    <s v="Lawry Mannooch"/>
    <s v="Agender"/>
    <n v="50"/>
    <s v="348 Johnston RoadSuite 155"/>
    <n v="6824"/>
    <s v="North Kayla"/>
    <x v="2"/>
    <s v="Australia"/>
    <x v="0"/>
    <x v="2"/>
  </r>
  <r>
    <n v="1923"/>
    <n v="386"/>
    <n v="1064"/>
    <n v="93"/>
    <n v="3"/>
    <n v="279"/>
    <n v="1"/>
    <x v="2"/>
    <x v="20"/>
    <x v="4"/>
    <s v="yellow"/>
    <n v="94"/>
    <n v="69"/>
    <n v="6486"/>
    <n v="458"/>
    <n v="34948"/>
    <d v="2021-02-14T00:00:00"/>
    <d v="2021-03-03T00:00:00"/>
    <s v="Romy Cuberley"/>
    <s v="Genderqueer"/>
    <n v="42"/>
    <s v="06 Toby KnollApt. 679"/>
    <n v="1086"/>
    <s v="Mayaview"/>
    <x v="3"/>
    <s v="Australia"/>
    <x v="1"/>
    <x v="2"/>
  </r>
  <r>
    <n v="1924"/>
    <n v="386"/>
    <n v="971"/>
    <n v="97"/>
    <n v="2"/>
    <n v="194"/>
    <n v="1"/>
    <x v="2"/>
    <x v="27"/>
    <x v="1"/>
    <s v="indigo"/>
    <n v="119"/>
    <n v="41"/>
    <n v="4879"/>
    <n v="458"/>
    <n v="34948"/>
    <d v="2021-02-14T00:00:00"/>
    <d v="2021-03-03T00:00:00"/>
    <s v="Romy Cuberley"/>
    <s v="Genderqueer"/>
    <n v="42"/>
    <s v="06 Toby KnollApt. 679"/>
    <n v="1086"/>
    <s v="Mayaview"/>
    <x v="3"/>
    <s v="Australia"/>
    <x v="1"/>
    <x v="2"/>
  </r>
  <r>
    <n v="1925"/>
    <n v="386"/>
    <n v="744"/>
    <n v="109"/>
    <n v="2"/>
    <n v="218"/>
    <n v="1"/>
    <x v="1"/>
    <x v="12"/>
    <x v="4"/>
    <s v="orange"/>
    <n v="102"/>
    <n v="69"/>
    <n v="7038"/>
    <n v="458"/>
    <n v="34948"/>
    <d v="2021-02-14T00:00:00"/>
    <d v="2021-03-03T00:00:00"/>
    <s v="Romy Cuberley"/>
    <s v="Genderqueer"/>
    <n v="42"/>
    <s v="06 Toby KnollApt. 679"/>
    <n v="1086"/>
    <s v="Mayaview"/>
    <x v="3"/>
    <s v="Australia"/>
    <x v="1"/>
    <x v="2"/>
  </r>
  <r>
    <n v="1926"/>
    <n v="387"/>
    <n v="376"/>
    <n v="94"/>
    <n v="3"/>
    <n v="282"/>
    <n v="1"/>
    <x v="0"/>
    <x v="28"/>
    <x v="1"/>
    <s v="indigo"/>
    <n v="92"/>
    <n v="45"/>
    <n v="4140"/>
    <n v="341"/>
    <n v="34491"/>
    <d v="2021-06-11T00:00:00"/>
    <d v="2021-06-14T00:00:00"/>
    <s v="Cherlyn Asmus"/>
    <s v="Female"/>
    <n v="34"/>
    <s v="003 Bruen DriveApt. 633"/>
    <n v="6522"/>
    <s v="Jasmineville"/>
    <x v="6"/>
    <s v="Australia"/>
    <x v="7"/>
    <x v="1"/>
  </r>
  <r>
    <n v="1927"/>
    <n v="387"/>
    <n v="969"/>
    <n v="97"/>
    <n v="3"/>
    <n v="291"/>
    <n v="1"/>
    <x v="2"/>
    <x v="27"/>
    <x v="4"/>
    <s v="blue"/>
    <n v="119"/>
    <n v="47"/>
    <n v="5593"/>
    <n v="341"/>
    <n v="34491"/>
    <d v="2021-06-11T00:00:00"/>
    <d v="2021-06-14T00:00:00"/>
    <s v="Cherlyn Asmus"/>
    <s v="Female"/>
    <n v="34"/>
    <s v="003 Bruen DriveApt. 633"/>
    <n v="6522"/>
    <s v="Jasmineville"/>
    <x v="6"/>
    <s v="Australia"/>
    <x v="7"/>
    <x v="1"/>
  </r>
  <r>
    <n v="1928"/>
    <n v="387"/>
    <n v="415"/>
    <n v="119"/>
    <n v="1"/>
    <n v="119"/>
    <n v="1"/>
    <x v="0"/>
    <x v="32"/>
    <x v="3"/>
    <s v="violet"/>
    <n v="113"/>
    <n v="55"/>
    <n v="6215"/>
    <n v="341"/>
    <n v="34491"/>
    <d v="2021-06-11T00:00:00"/>
    <d v="2021-06-14T00:00:00"/>
    <s v="Cherlyn Asmus"/>
    <s v="Female"/>
    <n v="34"/>
    <s v="003 Bruen DriveApt. 633"/>
    <n v="6522"/>
    <s v="Jasmineville"/>
    <x v="6"/>
    <s v="Australia"/>
    <x v="7"/>
    <x v="1"/>
  </r>
  <r>
    <n v="1929"/>
    <n v="387"/>
    <n v="256"/>
    <n v="95"/>
    <n v="1"/>
    <n v="95"/>
    <n v="1"/>
    <x v="0"/>
    <x v="17"/>
    <x v="1"/>
    <s v="yellow"/>
    <n v="117"/>
    <n v="77"/>
    <n v="9009"/>
    <n v="341"/>
    <n v="34491"/>
    <d v="2021-06-11T00:00:00"/>
    <d v="2021-06-14T00:00:00"/>
    <s v="Cherlyn Asmus"/>
    <s v="Female"/>
    <n v="34"/>
    <s v="003 Bruen DriveApt. 633"/>
    <n v="6522"/>
    <s v="Jasmineville"/>
    <x v="6"/>
    <s v="Australia"/>
    <x v="7"/>
    <x v="1"/>
  </r>
  <r>
    <n v="1930"/>
    <n v="387"/>
    <n v="82"/>
    <n v="118"/>
    <n v="1"/>
    <n v="118"/>
    <n v="1"/>
    <x v="0"/>
    <x v="24"/>
    <x v="2"/>
    <s v="yellow"/>
    <n v="96"/>
    <n v="59"/>
    <n v="5664"/>
    <n v="341"/>
    <n v="34491"/>
    <d v="2021-06-11T00:00:00"/>
    <d v="2021-06-14T00:00:00"/>
    <s v="Cherlyn Asmus"/>
    <s v="Female"/>
    <n v="34"/>
    <s v="003 Bruen DriveApt. 633"/>
    <n v="6522"/>
    <s v="Jasmineville"/>
    <x v="6"/>
    <s v="Australia"/>
    <x v="7"/>
    <x v="1"/>
  </r>
  <r>
    <n v="1931"/>
    <n v="387"/>
    <n v="283"/>
    <n v="105"/>
    <n v="2"/>
    <n v="210"/>
    <n v="1"/>
    <x v="0"/>
    <x v="26"/>
    <x v="0"/>
    <s v="red"/>
    <n v="93"/>
    <n v="45"/>
    <n v="4185"/>
    <n v="341"/>
    <n v="34491"/>
    <d v="2021-06-11T00:00:00"/>
    <d v="2021-06-14T00:00:00"/>
    <s v="Cherlyn Asmus"/>
    <s v="Female"/>
    <n v="34"/>
    <s v="003 Bruen DriveApt. 633"/>
    <n v="6522"/>
    <s v="Jasmineville"/>
    <x v="6"/>
    <s v="Australia"/>
    <x v="7"/>
    <x v="1"/>
  </r>
  <r>
    <n v="1932"/>
    <n v="388"/>
    <n v="45"/>
    <n v="104"/>
    <n v="2"/>
    <n v="208"/>
    <n v="1"/>
    <x v="0"/>
    <x v="10"/>
    <x v="3"/>
    <s v="yellow"/>
    <n v="119"/>
    <n v="69"/>
    <n v="8211"/>
    <n v="601"/>
    <n v="34341"/>
    <d v="2021-02-12T00:00:00"/>
    <d v="2021-02-17T00:00:00"/>
    <s v="Sol Adhams"/>
    <s v="Male"/>
    <n v="55"/>
    <s v="010 Cartwright TrackApt. 920"/>
    <n v="1625"/>
    <s v="Sebastianbury"/>
    <x v="0"/>
    <s v="Australia"/>
    <x v="1"/>
    <x v="1"/>
  </r>
  <r>
    <n v="1933"/>
    <n v="388"/>
    <n v="15"/>
    <n v="96"/>
    <n v="2"/>
    <n v="192"/>
    <n v="1"/>
    <x v="0"/>
    <x v="2"/>
    <x v="3"/>
    <s v="green"/>
    <n v="114"/>
    <n v="68"/>
    <n v="7752"/>
    <n v="601"/>
    <n v="34341"/>
    <d v="2021-02-12T00:00:00"/>
    <d v="2021-02-17T00:00:00"/>
    <s v="Sol Adhams"/>
    <s v="Male"/>
    <n v="55"/>
    <s v="010 Cartwright TrackApt. 920"/>
    <n v="1625"/>
    <s v="Sebastianbury"/>
    <x v="0"/>
    <s v="Australia"/>
    <x v="1"/>
    <x v="1"/>
  </r>
  <r>
    <n v="1934"/>
    <n v="388"/>
    <n v="670"/>
    <n v="113"/>
    <n v="2"/>
    <n v="226"/>
    <n v="1"/>
    <x v="1"/>
    <x v="4"/>
    <x v="3"/>
    <s v="orange"/>
    <n v="119"/>
    <n v="53"/>
    <n v="6307"/>
    <n v="601"/>
    <n v="34341"/>
    <d v="2021-02-12T00:00:00"/>
    <d v="2021-02-17T00:00:00"/>
    <s v="Sol Adhams"/>
    <s v="Male"/>
    <n v="55"/>
    <s v="010 Cartwright TrackApt. 920"/>
    <n v="1625"/>
    <s v="Sebastianbury"/>
    <x v="0"/>
    <s v="Australia"/>
    <x v="1"/>
    <x v="1"/>
  </r>
  <r>
    <n v="1935"/>
    <n v="388"/>
    <n v="579"/>
    <n v="100"/>
    <n v="1"/>
    <n v="100"/>
    <n v="1"/>
    <x v="1"/>
    <x v="29"/>
    <x v="4"/>
    <s v="green"/>
    <n v="90"/>
    <n v="79"/>
    <n v="7110"/>
    <n v="601"/>
    <n v="34341"/>
    <d v="2021-02-12T00:00:00"/>
    <d v="2021-02-17T00:00:00"/>
    <s v="Sol Adhams"/>
    <s v="Male"/>
    <n v="55"/>
    <s v="010 Cartwright TrackApt. 920"/>
    <n v="1625"/>
    <s v="Sebastianbury"/>
    <x v="0"/>
    <s v="Australia"/>
    <x v="1"/>
    <x v="1"/>
  </r>
  <r>
    <n v="1936"/>
    <n v="389"/>
    <n v="632"/>
    <n v="93"/>
    <n v="3"/>
    <n v="279"/>
    <n v="1"/>
    <x v="1"/>
    <x v="14"/>
    <x v="2"/>
    <s v="red"/>
    <n v="115"/>
    <n v="76"/>
    <n v="8740"/>
    <n v="643"/>
    <n v="42818"/>
    <d v="2021-04-20T00:00:00"/>
    <d v="2021-04-23T00:00:00"/>
    <s v="Pietro Duling"/>
    <s v="Female"/>
    <n v="36"/>
    <s v="575 Olson MallApt. 344"/>
    <n v="3478"/>
    <s v="Shieldschester"/>
    <x v="1"/>
    <s v="Australia"/>
    <x v="6"/>
    <x v="1"/>
  </r>
  <r>
    <n v="1937"/>
    <n v="389"/>
    <n v="582"/>
    <n v="100"/>
    <n v="3"/>
    <n v="300"/>
    <n v="1"/>
    <x v="1"/>
    <x v="29"/>
    <x v="2"/>
    <s v="blue"/>
    <n v="90"/>
    <n v="44"/>
    <n v="3960"/>
    <n v="643"/>
    <n v="42818"/>
    <d v="2021-04-20T00:00:00"/>
    <d v="2021-04-23T00:00:00"/>
    <s v="Pietro Duling"/>
    <s v="Female"/>
    <n v="36"/>
    <s v="575 Olson MallApt. 344"/>
    <n v="3478"/>
    <s v="Shieldschester"/>
    <x v="1"/>
    <s v="Australia"/>
    <x v="6"/>
    <x v="1"/>
  </r>
  <r>
    <n v="1938"/>
    <n v="389"/>
    <n v="165"/>
    <n v="91"/>
    <n v="1"/>
    <n v="91"/>
    <n v="1"/>
    <x v="0"/>
    <x v="8"/>
    <x v="3"/>
    <s v="indigo"/>
    <n v="116"/>
    <n v="70"/>
    <n v="8120"/>
    <n v="643"/>
    <n v="42818"/>
    <d v="2021-04-20T00:00:00"/>
    <d v="2021-04-23T00:00:00"/>
    <s v="Pietro Duling"/>
    <s v="Female"/>
    <n v="36"/>
    <s v="575 Olson MallApt. 344"/>
    <n v="3478"/>
    <s v="Shieldschester"/>
    <x v="1"/>
    <s v="Australia"/>
    <x v="6"/>
    <x v="1"/>
  </r>
  <r>
    <n v="1939"/>
    <n v="389"/>
    <n v="440"/>
    <n v="107"/>
    <n v="2"/>
    <n v="214"/>
    <n v="1"/>
    <x v="1"/>
    <x v="22"/>
    <x v="3"/>
    <s v="blue"/>
    <n v="92"/>
    <n v="49"/>
    <n v="4508"/>
    <n v="643"/>
    <n v="42818"/>
    <d v="2021-04-20T00:00:00"/>
    <d v="2021-04-23T00:00:00"/>
    <s v="Pietro Duling"/>
    <s v="Female"/>
    <n v="36"/>
    <s v="575 Olson MallApt. 344"/>
    <n v="3478"/>
    <s v="Shieldschester"/>
    <x v="1"/>
    <s v="Australia"/>
    <x v="6"/>
    <x v="1"/>
  </r>
  <r>
    <n v="1940"/>
    <n v="389"/>
    <n v="929"/>
    <n v="96"/>
    <n v="3"/>
    <n v="288"/>
    <n v="1"/>
    <x v="2"/>
    <x v="5"/>
    <x v="4"/>
    <s v="green"/>
    <n v="104"/>
    <n v="49"/>
    <n v="5096"/>
    <n v="643"/>
    <n v="42818"/>
    <d v="2021-04-20T00:00:00"/>
    <d v="2021-04-23T00:00:00"/>
    <s v="Pietro Duling"/>
    <s v="Female"/>
    <n v="36"/>
    <s v="575 Olson MallApt. 344"/>
    <n v="3478"/>
    <s v="Shieldschester"/>
    <x v="1"/>
    <s v="Australia"/>
    <x v="6"/>
    <x v="1"/>
  </r>
  <r>
    <n v="1941"/>
    <n v="389"/>
    <n v="1071"/>
    <n v="93"/>
    <n v="2"/>
    <n v="186"/>
    <n v="1"/>
    <x v="2"/>
    <x v="20"/>
    <x v="1"/>
    <s v="blue"/>
    <n v="94"/>
    <n v="50"/>
    <n v="4700"/>
    <n v="643"/>
    <n v="42818"/>
    <d v="2021-04-20T00:00:00"/>
    <d v="2021-04-23T00:00:00"/>
    <s v="Pietro Duling"/>
    <s v="Female"/>
    <n v="36"/>
    <s v="575 Olson MallApt. 344"/>
    <n v="3478"/>
    <s v="Shieldschester"/>
    <x v="1"/>
    <s v="Australia"/>
    <x v="6"/>
    <x v="1"/>
  </r>
  <r>
    <n v="1942"/>
    <n v="390"/>
    <n v="1101"/>
    <n v="115"/>
    <n v="3"/>
    <n v="345"/>
    <n v="1"/>
    <x v="2"/>
    <x v="6"/>
    <x v="1"/>
    <s v="green"/>
    <n v="99"/>
    <n v="71"/>
    <n v="7029"/>
    <n v="206"/>
    <n v="57651"/>
    <d v="2021-01-20T00:00:00"/>
    <d v="2021-01-24T00:00:00"/>
    <s v="Crin Johnikin"/>
    <s v="Polygender"/>
    <n v="66"/>
    <s v="09 Kiehn View RdApt. 209"/>
    <n v="2155"/>
    <s v="South Clairetown"/>
    <x v="3"/>
    <s v="Australia"/>
    <x v="9"/>
    <x v="1"/>
  </r>
  <r>
    <n v="1943"/>
    <n v="390"/>
    <n v="405"/>
    <n v="119"/>
    <n v="3"/>
    <n v="357"/>
    <n v="1"/>
    <x v="0"/>
    <x v="32"/>
    <x v="3"/>
    <s v="blue"/>
    <n v="113"/>
    <n v="55"/>
    <n v="6215"/>
    <n v="206"/>
    <n v="57651"/>
    <d v="2021-01-20T00:00:00"/>
    <d v="2021-01-24T00:00:00"/>
    <s v="Crin Johnikin"/>
    <s v="Polygender"/>
    <n v="66"/>
    <s v="09 Kiehn View RdApt. 209"/>
    <n v="2155"/>
    <s v="South Clairetown"/>
    <x v="3"/>
    <s v="Australia"/>
    <x v="9"/>
    <x v="1"/>
  </r>
  <r>
    <n v="1944"/>
    <n v="390"/>
    <n v="685"/>
    <n v="113"/>
    <n v="2"/>
    <n v="226"/>
    <n v="1"/>
    <x v="1"/>
    <x v="4"/>
    <x v="3"/>
    <s v="blue"/>
    <n v="119"/>
    <n v="67"/>
    <n v="7973"/>
    <n v="206"/>
    <n v="57651"/>
    <d v="2021-01-20T00:00:00"/>
    <d v="2021-01-24T00:00:00"/>
    <s v="Crin Johnikin"/>
    <s v="Polygender"/>
    <n v="66"/>
    <s v="09 Kiehn View RdApt. 209"/>
    <n v="2155"/>
    <s v="South Clairetown"/>
    <x v="3"/>
    <s v="Australia"/>
    <x v="9"/>
    <x v="1"/>
  </r>
  <r>
    <n v="1945"/>
    <n v="391"/>
    <n v="850"/>
    <n v="113"/>
    <n v="2"/>
    <n v="226"/>
    <n v="1"/>
    <x v="2"/>
    <x v="16"/>
    <x v="3"/>
    <s v="yellow"/>
    <n v="100"/>
    <n v="41"/>
    <n v="4100"/>
    <n v="726"/>
    <n v="24661"/>
    <d v="2021-05-16T00:00:00"/>
    <d v="2021-06-06T00:00:00"/>
    <s v="Rey Grasner"/>
    <s v="Genderqueer"/>
    <n v="27"/>
    <s v="50 Layla RunApt. 551"/>
    <n v="9439"/>
    <s v="Cassinport"/>
    <x v="2"/>
    <s v="Australia"/>
    <x v="3"/>
    <x v="0"/>
  </r>
  <r>
    <n v="1946"/>
    <n v="391"/>
    <n v="607"/>
    <n v="112"/>
    <n v="1"/>
    <n v="112"/>
    <n v="1"/>
    <x v="1"/>
    <x v="30"/>
    <x v="2"/>
    <s v="yellow"/>
    <n v="118"/>
    <n v="64"/>
    <n v="7552"/>
    <n v="726"/>
    <n v="24661"/>
    <d v="2021-05-16T00:00:00"/>
    <d v="2021-06-06T00:00:00"/>
    <s v="Rey Grasner"/>
    <s v="Genderqueer"/>
    <n v="27"/>
    <s v="50 Layla RunApt. 551"/>
    <n v="9439"/>
    <s v="Cassinport"/>
    <x v="2"/>
    <s v="Australia"/>
    <x v="3"/>
    <x v="0"/>
  </r>
  <r>
    <n v="1947"/>
    <n v="391"/>
    <n v="872"/>
    <n v="113"/>
    <n v="2"/>
    <n v="226"/>
    <n v="1"/>
    <x v="2"/>
    <x v="16"/>
    <x v="2"/>
    <s v="violet"/>
    <n v="100"/>
    <n v="54"/>
    <n v="5400"/>
    <n v="726"/>
    <n v="24661"/>
    <d v="2021-05-16T00:00:00"/>
    <d v="2021-06-06T00:00:00"/>
    <s v="Rey Grasner"/>
    <s v="Genderqueer"/>
    <n v="27"/>
    <s v="50 Layla RunApt. 551"/>
    <n v="9439"/>
    <s v="Cassinport"/>
    <x v="2"/>
    <s v="Australia"/>
    <x v="3"/>
    <x v="0"/>
  </r>
  <r>
    <n v="1948"/>
    <n v="391"/>
    <n v="1155"/>
    <n v="99"/>
    <n v="1"/>
    <n v="99"/>
    <n v="1"/>
    <x v="2"/>
    <x v="9"/>
    <x v="3"/>
    <s v="red"/>
    <n v="98"/>
    <n v="74"/>
    <n v="7252"/>
    <n v="726"/>
    <n v="24661"/>
    <d v="2021-05-16T00:00:00"/>
    <d v="2021-06-06T00:00:00"/>
    <s v="Rey Grasner"/>
    <s v="Genderqueer"/>
    <n v="27"/>
    <s v="50 Layla RunApt. 551"/>
    <n v="9439"/>
    <s v="Cassinport"/>
    <x v="2"/>
    <s v="Australia"/>
    <x v="3"/>
    <x v="0"/>
  </r>
  <r>
    <n v="1949"/>
    <n v="391"/>
    <n v="1114"/>
    <n v="115"/>
    <n v="3"/>
    <n v="345"/>
    <n v="1"/>
    <x v="2"/>
    <x v="6"/>
    <x v="4"/>
    <s v="indigo"/>
    <n v="99"/>
    <n v="58"/>
    <n v="5742"/>
    <n v="726"/>
    <n v="24661"/>
    <d v="2021-05-16T00:00:00"/>
    <d v="2021-06-06T00:00:00"/>
    <s v="Rey Grasner"/>
    <s v="Genderqueer"/>
    <n v="27"/>
    <s v="50 Layla RunApt. 551"/>
    <n v="9439"/>
    <s v="Cassinport"/>
    <x v="2"/>
    <s v="Australia"/>
    <x v="3"/>
    <x v="0"/>
  </r>
  <r>
    <n v="1950"/>
    <n v="391"/>
    <n v="431"/>
    <n v="107"/>
    <n v="3"/>
    <n v="321"/>
    <n v="1"/>
    <x v="1"/>
    <x v="22"/>
    <x v="1"/>
    <s v="yellow"/>
    <n v="92"/>
    <n v="43"/>
    <n v="3956"/>
    <n v="726"/>
    <n v="24661"/>
    <d v="2021-05-16T00:00:00"/>
    <d v="2021-06-06T00:00:00"/>
    <s v="Rey Grasner"/>
    <s v="Genderqueer"/>
    <n v="27"/>
    <s v="50 Layla RunApt. 551"/>
    <n v="9439"/>
    <s v="Cassinport"/>
    <x v="2"/>
    <s v="Australia"/>
    <x v="3"/>
    <x v="0"/>
  </r>
  <r>
    <n v="1951"/>
    <n v="391"/>
    <n v="734"/>
    <n v="119"/>
    <n v="2"/>
    <n v="238"/>
    <n v="1"/>
    <x v="1"/>
    <x v="19"/>
    <x v="4"/>
    <s v="violet"/>
    <n v="112"/>
    <n v="52"/>
    <n v="5824"/>
    <n v="726"/>
    <n v="24661"/>
    <d v="2021-05-16T00:00:00"/>
    <d v="2021-06-06T00:00:00"/>
    <s v="Rey Grasner"/>
    <s v="Genderqueer"/>
    <n v="27"/>
    <s v="50 Layla RunApt. 551"/>
    <n v="9439"/>
    <s v="Cassinport"/>
    <x v="2"/>
    <s v="Australia"/>
    <x v="3"/>
    <x v="0"/>
  </r>
  <r>
    <n v="1952"/>
    <n v="392"/>
    <n v="1181"/>
    <n v="99"/>
    <n v="3"/>
    <n v="297"/>
    <n v="1"/>
    <x v="2"/>
    <x v="9"/>
    <x v="1"/>
    <s v="indigo"/>
    <n v="98"/>
    <n v="79"/>
    <n v="7742"/>
    <n v="840"/>
    <n v="32036"/>
    <d v="2021-01-12T00:00:00"/>
    <d v="2021-01-25T00:00:00"/>
    <s v="Ellene Dedam"/>
    <s v="Agender"/>
    <n v="25"/>
    <s v="86 Crooks CrescentSuite 269"/>
    <n v="9366"/>
    <s v="Islamouth"/>
    <x v="2"/>
    <s v="Australia"/>
    <x v="9"/>
    <x v="2"/>
  </r>
  <r>
    <n v="1953"/>
    <n v="392"/>
    <n v="79"/>
    <n v="118"/>
    <n v="1"/>
    <n v="118"/>
    <n v="1"/>
    <x v="0"/>
    <x v="24"/>
    <x v="4"/>
    <s v="orange"/>
    <n v="96"/>
    <n v="50"/>
    <n v="4800"/>
    <n v="840"/>
    <n v="32036"/>
    <d v="2021-01-12T00:00:00"/>
    <d v="2021-01-25T00:00:00"/>
    <s v="Ellene Dedam"/>
    <s v="Agender"/>
    <n v="25"/>
    <s v="86 Crooks CrescentSuite 269"/>
    <n v="9366"/>
    <s v="Islamouth"/>
    <x v="2"/>
    <s v="Australia"/>
    <x v="9"/>
    <x v="2"/>
  </r>
  <r>
    <n v="1954"/>
    <n v="392"/>
    <n v="1156"/>
    <n v="99"/>
    <n v="2"/>
    <n v="198"/>
    <n v="1"/>
    <x v="2"/>
    <x v="9"/>
    <x v="1"/>
    <s v="red"/>
    <n v="98"/>
    <n v="80"/>
    <n v="7840"/>
    <n v="840"/>
    <n v="32036"/>
    <d v="2021-01-12T00:00:00"/>
    <d v="2021-01-25T00:00:00"/>
    <s v="Ellene Dedam"/>
    <s v="Agender"/>
    <n v="25"/>
    <s v="86 Crooks CrescentSuite 269"/>
    <n v="9366"/>
    <s v="Islamouth"/>
    <x v="2"/>
    <s v="Australia"/>
    <x v="9"/>
    <x v="2"/>
  </r>
  <r>
    <n v="1955"/>
    <n v="392"/>
    <n v="1056"/>
    <n v="93"/>
    <n v="1"/>
    <n v="93"/>
    <n v="1"/>
    <x v="2"/>
    <x v="20"/>
    <x v="1"/>
    <s v="orange"/>
    <n v="94"/>
    <n v="43"/>
    <n v="4042"/>
    <n v="840"/>
    <n v="32036"/>
    <d v="2021-01-12T00:00:00"/>
    <d v="2021-01-25T00:00:00"/>
    <s v="Ellene Dedam"/>
    <s v="Agender"/>
    <n v="25"/>
    <s v="86 Crooks CrescentSuite 269"/>
    <n v="9366"/>
    <s v="Islamouth"/>
    <x v="2"/>
    <s v="Australia"/>
    <x v="9"/>
    <x v="2"/>
  </r>
  <r>
    <n v="1956"/>
    <n v="393"/>
    <n v="396"/>
    <n v="119"/>
    <n v="2"/>
    <n v="238"/>
    <n v="1"/>
    <x v="0"/>
    <x v="32"/>
    <x v="1"/>
    <s v="yellow"/>
    <n v="113"/>
    <n v="45"/>
    <n v="5085"/>
    <n v="803"/>
    <n v="24994"/>
    <d v="2021-05-06T00:00:00"/>
    <d v="2021-05-27T00:00:00"/>
    <s v="Gertrude Harriott"/>
    <s v="Bigender"/>
    <n v="68"/>
    <s v="7377 Nicolas ParadeApt. 191"/>
    <n v="8377"/>
    <s v="Amyton"/>
    <x v="7"/>
    <s v="Australia"/>
    <x v="3"/>
    <x v="0"/>
  </r>
  <r>
    <n v="1957"/>
    <n v="393"/>
    <n v="1143"/>
    <n v="102"/>
    <n v="3"/>
    <n v="306"/>
    <n v="1"/>
    <x v="2"/>
    <x v="34"/>
    <x v="0"/>
    <s v="blue"/>
    <n v="106"/>
    <n v="77"/>
    <n v="8162"/>
    <n v="803"/>
    <n v="24994"/>
    <d v="2021-05-06T00:00:00"/>
    <d v="2021-05-27T00:00:00"/>
    <s v="Gertrude Harriott"/>
    <s v="Bigender"/>
    <n v="68"/>
    <s v="7377 Nicolas ParadeApt. 191"/>
    <n v="8377"/>
    <s v="Amyton"/>
    <x v="7"/>
    <s v="Australia"/>
    <x v="3"/>
    <x v="0"/>
  </r>
  <r>
    <n v="1958"/>
    <n v="393"/>
    <n v="103"/>
    <n v="118"/>
    <n v="2"/>
    <n v="236"/>
    <n v="1"/>
    <x v="0"/>
    <x v="24"/>
    <x v="0"/>
    <s v="violet"/>
    <n v="96"/>
    <n v="76"/>
    <n v="7296"/>
    <n v="803"/>
    <n v="24994"/>
    <d v="2021-05-06T00:00:00"/>
    <d v="2021-05-27T00:00:00"/>
    <s v="Gertrude Harriott"/>
    <s v="Bigender"/>
    <n v="68"/>
    <s v="7377 Nicolas ParadeApt. 191"/>
    <n v="8377"/>
    <s v="Amyton"/>
    <x v="7"/>
    <s v="Australia"/>
    <x v="3"/>
    <x v="0"/>
  </r>
  <r>
    <n v="1959"/>
    <n v="393"/>
    <n v="1207"/>
    <n v="105"/>
    <n v="3"/>
    <n v="315"/>
    <n v="1"/>
    <x v="2"/>
    <x v="7"/>
    <x v="2"/>
    <s v="green"/>
    <n v="90"/>
    <n v="41"/>
    <n v="3690"/>
    <n v="803"/>
    <n v="24994"/>
    <d v="2021-05-06T00:00:00"/>
    <d v="2021-05-27T00:00:00"/>
    <s v="Gertrude Harriott"/>
    <s v="Bigender"/>
    <n v="68"/>
    <s v="7377 Nicolas ParadeApt. 191"/>
    <n v="8377"/>
    <s v="Amyton"/>
    <x v="7"/>
    <s v="Australia"/>
    <x v="3"/>
    <x v="0"/>
  </r>
  <r>
    <n v="1960"/>
    <n v="393"/>
    <n v="649"/>
    <n v="93"/>
    <n v="2"/>
    <n v="186"/>
    <n v="1"/>
    <x v="1"/>
    <x v="14"/>
    <x v="4"/>
    <s v="green"/>
    <n v="115"/>
    <n v="48"/>
    <n v="5520"/>
    <n v="803"/>
    <n v="24994"/>
    <d v="2021-05-06T00:00:00"/>
    <d v="2021-05-27T00:00:00"/>
    <s v="Gertrude Harriott"/>
    <s v="Bigender"/>
    <n v="68"/>
    <s v="7377 Nicolas ParadeApt. 191"/>
    <n v="8377"/>
    <s v="Amyton"/>
    <x v="7"/>
    <s v="Australia"/>
    <x v="3"/>
    <x v="0"/>
  </r>
  <r>
    <n v="1961"/>
    <n v="394"/>
    <n v="557"/>
    <n v="98"/>
    <n v="1"/>
    <n v="98"/>
    <n v="1"/>
    <x v="1"/>
    <x v="33"/>
    <x v="2"/>
    <s v="violet"/>
    <n v="113"/>
    <n v="40"/>
    <n v="4520"/>
    <n v="508"/>
    <n v="18584"/>
    <d v="2021-09-06T00:00:00"/>
    <d v="2021-09-10T00:00:00"/>
    <s v="Jan Isenor"/>
    <s v="Non-binary"/>
    <n v="65"/>
    <s v="6863 Tremblay KnollSuite 290"/>
    <n v="9728"/>
    <s v="West Annaport"/>
    <x v="5"/>
    <s v="Australia"/>
    <x v="5"/>
    <x v="1"/>
  </r>
  <r>
    <n v="1962"/>
    <n v="394"/>
    <n v="567"/>
    <n v="100"/>
    <n v="3"/>
    <n v="300"/>
    <n v="1"/>
    <x v="1"/>
    <x v="29"/>
    <x v="2"/>
    <s v="orange"/>
    <n v="90"/>
    <n v="69"/>
    <n v="6210"/>
    <n v="508"/>
    <n v="18584"/>
    <d v="2021-09-06T00:00:00"/>
    <d v="2021-09-10T00:00:00"/>
    <s v="Jan Isenor"/>
    <s v="Non-binary"/>
    <n v="65"/>
    <s v="6863 Tremblay KnollSuite 290"/>
    <n v="9728"/>
    <s v="West Annaport"/>
    <x v="5"/>
    <s v="Australia"/>
    <x v="5"/>
    <x v="1"/>
  </r>
  <r>
    <n v="1963"/>
    <n v="394"/>
    <n v="179"/>
    <n v="98"/>
    <n v="1"/>
    <n v="98"/>
    <n v="1"/>
    <x v="0"/>
    <x v="18"/>
    <x v="4"/>
    <s v="red"/>
    <n v="112"/>
    <n v="79"/>
    <n v="8848"/>
    <n v="508"/>
    <n v="18584"/>
    <d v="2021-09-06T00:00:00"/>
    <d v="2021-09-10T00:00:00"/>
    <s v="Jan Isenor"/>
    <s v="Non-binary"/>
    <n v="65"/>
    <s v="6863 Tremblay KnollSuite 290"/>
    <n v="9728"/>
    <s v="West Annaport"/>
    <x v="5"/>
    <s v="Australia"/>
    <x v="5"/>
    <x v="1"/>
  </r>
  <r>
    <n v="1964"/>
    <n v="394"/>
    <n v="933"/>
    <n v="96"/>
    <n v="3"/>
    <n v="288"/>
    <n v="1"/>
    <x v="2"/>
    <x v="5"/>
    <x v="0"/>
    <s v="blue"/>
    <n v="104"/>
    <n v="50"/>
    <n v="5200"/>
    <n v="508"/>
    <n v="18584"/>
    <d v="2021-09-06T00:00:00"/>
    <d v="2021-09-10T00:00:00"/>
    <s v="Jan Isenor"/>
    <s v="Non-binary"/>
    <n v="65"/>
    <s v="6863 Tremblay KnollSuite 290"/>
    <n v="9728"/>
    <s v="West Annaport"/>
    <x v="5"/>
    <s v="Australia"/>
    <x v="5"/>
    <x v="1"/>
  </r>
  <r>
    <n v="1965"/>
    <n v="394"/>
    <n v="537"/>
    <n v="98"/>
    <n v="3"/>
    <n v="294"/>
    <n v="1"/>
    <x v="1"/>
    <x v="33"/>
    <x v="2"/>
    <s v="yellow"/>
    <n v="113"/>
    <n v="77"/>
    <n v="8701"/>
    <n v="508"/>
    <n v="18584"/>
    <d v="2021-09-06T00:00:00"/>
    <d v="2021-09-10T00:00:00"/>
    <s v="Jan Isenor"/>
    <s v="Non-binary"/>
    <n v="65"/>
    <s v="6863 Tremblay KnollSuite 290"/>
    <n v="9728"/>
    <s v="West Annaport"/>
    <x v="5"/>
    <s v="Australia"/>
    <x v="5"/>
    <x v="1"/>
  </r>
  <r>
    <n v="1966"/>
    <n v="394"/>
    <n v="1004"/>
    <n v="106"/>
    <n v="3"/>
    <n v="318"/>
    <n v="1"/>
    <x v="2"/>
    <x v="3"/>
    <x v="4"/>
    <s v="blue"/>
    <n v="111"/>
    <n v="41"/>
    <n v="4551"/>
    <n v="508"/>
    <n v="18584"/>
    <d v="2021-09-06T00:00:00"/>
    <d v="2021-09-10T00:00:00"/>
    <s v="Jan Isenor"/>
    <s v="Non-binary"/>
    <n v="65"/>
    <s v="6863 Tremblay KnollSuite 290"/>
    <n v="9728"/>
    <s v="West Annaport"/>
    <x v="5"/>
    <s v="Australia"/>
    <x v="5"/>
    <x v="1"/>
  </r>
  <r>
    <n v="1967"/>
    <n v="394"/>
    <n v="226"/>
    <n v="106"/>
    <n v="3"/>
    <n v="318"/>
    <n v="1"/>
    <x v="0"/>
    <x v="0"/>
    <x v="1"/>
    <s v="green"/>
    <n v="105"/>
    <n v="63"/>
    <n v="6615"/>
    <n v="508"/>
    <n v="18584"/>
    <d v="2021-09-06T00:00:00"/>
    <d v="2021-09-10T00:00:00"/>
    <s v="Jan Isenor"/>
    <s v="Non-binary"/>
    <n v="65"/>
    <s v="6863 Tremblay KnollSuite 290"/>
    <n v="9728"/>
    <s v="West Annaport"/>
    <x v="5"/>
    <s v="Australia"/>
    <x v="5"/>
    <x v="1"/>
  </r>
  <r>
    <n v="1968"/>
    <n v="395"/>
    <n v="1180"/>
    <n v="99"/>
    <n v="2"/>
    <n v="198"/>
    <n v="1"/>
    <x v="2"/>
    <x v="9"/>
    <x v="3"/>
    <s v="indigo"/>
    <n v="98"/>
    <n v="47"/>
    <n v="4606"/>
    <n v="728"/>
    <n v="24101"/>
    <d v="2021-03-26T00:00:00"/>
    <d v="2021-04-02T00:00:00"/>
    <s v="Kellie Curbishley"/>
    <s v="Agender"/>
    <n v="51"/>
    <s v="347 Gleason View RdApt. 168"/>
    <n v="7148"/>
    <s v="Lake Matildaville"/>
    <x v="2"/>
    <s v="Australia"/>
    <x v="4"/>
    <x v="1"/>
  </r>
  <r>
    <n v="1969"/>
    <n v="395"/>
    <n v="1249"/>
    <n v="112"/>
    <n v="3"/>
    <n v="336"/>
    <n v="1"/>
    <x v="2"/>
    <x v="25"/>
    <x v="4"/>
    <s v="blue"/>
    <n v="91"/>
    <n v="68"/>
    <n v="6188"/>
    <n v="728"/>
    <n v="24101"/>
    <d v="2021-03-26T00:00:00"/>
    <d v="2021-04-02T00:00:00"/>
    <s v="Kellie Curbishley"/>
    <s v="Agender"/>
    <n v="51"/>
    <s v="347 Gleason View RdApt. 168"/>
    <n v="7148"/>
    <s v="Lake Matildaville"/>
    <x v="2"/>
    <s v="Australia"/>
    <x v="4"/>
    <x v="1"/>
  </r>
  <r>
    <n v="1970"/>
    <n v="395"/>
    <n v="270"/>
    <n v="95"/>
    <n v="2"/>
    <n v="190"/>
    <n v="1"/>
    <x v="0"/>
    <x v="17"/>
    <x v="3"/>
    <s v="indigo"/>
    <n v="117"/>
    <n v="47"/>
    <n v="5499"/>
    <n v="728"/>
    <n v="24101"/>
    <d v="2021-03-26T00:00:00"/>
    <d v="2021-04-02T00:00:00"/>
    <s v="Kellie Curbishley"/>
    <s v="Agender"/>
    <n v="51"/>
    <s v="347 Gleason View RdApt. 168"/>
    <n v="7148"/>
    <s v="Lake Matildaville"/>
    <x v="2"/>
    <s v="Australia"/>
    <x v="4"/>
    <x v="1"/>
  </r>
  <r>
    <n v="1971"/>
    <n v="395"/>
    <n v="124"/>
    <n v="92"/>
    <n v="1"/>
    <n v="92"/>
    <n v="1"/>
    <x v="0"/>
    <x v="22"/>
    <x v="4"/>
    <s v="green"/>
    <n v="115"/>
    <n v="52"/>
    <n v="5980"/>
    <n v="728"/>
    <n v="24101"/>
    <d v="2021-03-26T00:00:00"/>
    <d v="2021-04-02T00:00:00"/>
    <s v="Kellie Curbishley"/>
    <s v="Agender"/>
    <n v="51"/>
    <s v="347 Gleason View RdApt. 168"/>
    <n v="7148"/>
    <s v="Lake Matildaville"/>
    <x v="2"/>
    <s v="Australia"/>
    <x v="4"/>
    <x v="1"/>
  </r>
  <r>
    <n v="1972"/>
    <n v="395"/>
    <n v="587"/>
    <n v="100"/>
    <n v="2"/>
    <n v="200"/>
    <n v="1"/>
    <x v="1"/>
    <x v="29"/>
    <x v="2"/>
    <s v="indigo"/>
    <n v="90"/>
    <n v="52"/>
    <n v="4680"/>
    <n v="728"/>
    <n v="24101"/>
    <d v="2021-03-26T00:00:00"/>
    <d v="2021-04-02T00:00:00"/>
    <s v="Kellie Curbishley"/>
    <s v="Agender"/>
    <n v="51"/>
    <s v="347 Gleason View RdApt. 168"/>
    <n v="7148"/>
    <s v="Lake Matildaville"/>
    <x v="2"/>
    <s v="Australia"/>
    <x v="4"/>
    <x v="1"/>
  </r>
  <r>
    <n v="1973"/>
    <n v="396"/>
    <n v="106"/>
    <n v="92"/>
    <n v="3"/>
    <n v="276"/>
    <n v="1"/>
    <x v="0"/>
    <x v="22"/>
    <x v="1"/>
    <s v="red"/>
    <n v="115"/>
    <n v="57"/>
    <n v="6555"/>
    <n v="461"/>
    <n v="57491"/>
    <d v="2021-02-26T00:00:00"/>
    <d v="2021-03-03T00:00:00"/>
    <s v="Alina Strotton"/>
    <s v="Female"/>
    <n v="54"/>
    <s v="2501 Hackett ManorSuite 051"/>
    <n v="60"/>
    <s v="West Chasemouth"/>
    <x v="7"/>
    <s v="Australia"/>
    <x v="1"/>
    <x v="1"/>
  </r>
  <r>
    <n v="1974"/>
    <n v="396"/>
    <n v="739"/>
    <n v="109"/>
    <n v="2"/>
    <n v="218"/>
    <n v="1"/>
    <x v="1"/>
    <x v="12"/>
    <x v="4"/>
    <s v="red"/>
    <n v="102"/>
    <n v="58"/>
    <n v="5916"/>
    <n v="461"/>
    <n v="57491"/>
    <d v="2021-02-26T00:00:00"/>
    <d v="2021-03-03T00:00:00"/>
    <s v="Alina Strotton"/>
    <s v="Female"/>
    <n v="54"/>
    <s v="2501 Hackett ManorSuite 051"/>
    <n v="60"/>
    <s v="West Chasemouth"/>
    <x v="7"/>
    <s v="Australia"/>
    <x v="1"/>
    <x v="1"/>
  </r>
  <r>
    <n v="1975"/>
    <n v="396"/>
    <n v="920"/>
    <n v="96"/>
    <n v="1"/>
    <n v="96"/>
    <n v="1"/>
    <x v="2"/>
    <x v="5"/>
    <x v="3"/>
    <s v="yellow"/>
    <n v="104"/>
    <n v="41"/>
    <n v="4264"/>
    <n v="461"/>
    <n v="57491"/>
    <d v="2021-02-26T00:00:00"/>
    <d v="2021-03-03T00:00:00"/>
    <s v="Alina Strotton"/>
    <s v="Female"/>
    <n v="54"/>
    <s v="2501 Hackett ManorSuite 051"/>
    <n v="60"/>
    <s v="West Chasemouth"/>
    <x v="7"/>
    <s v="Australia"/>
    <x v="1"/>
    <x v="1"/>
  </r>
  <r>
    <n v="1976"/>
    <n v="396"/>
    <n v="1209"/>
    <n v="105"/>
    <n v="2"/>
    <n v="210"/>
    <n v="1"/>
    <x v="2"/>
    <x v="7"/>
    <x v="4"/>
    <s v="green"/>
    <n v="90"/>
    <n v="55"/>
    <n v="4950"/>
    <n v="461"/>
    <n v="57491"/>
    <d v="2021-02-26T00:00:00"/>
    <d v="2021-03-03T00:00:00"/>
    <s v="Alina Strotton"/>
    <s v="Female"/>
    <n v="54"/>
    <s v="2501 Hackett ManorSuite 051"/>
    <n v="60"/>
    <s v="West Chasemouth"/>
    <x v="7"/>
    <s v="Australia"/>
    <x v="1"/>
    <x v="1"/>
  </r>
  <r>
    <n v="1977"/>
    <n v="397"/>
    <n v="1181"/>
    <n v="99"/>
    <n v="2"/>
    <n v="198"/>
    <n v="1"/>
    <x v="2"/>
    <x v="9"/>
    <x v="1"/>
    <s v="indigo"/>
    <n v="98"/>
    <n v="79"/>
    <n v="7742"/>
    <n v="446"/>
    <n v="33872"/>
    <d v="2021-02-03T00:00:00"/>
    <d v="2021-02-22T00:00:00"/>
    <s v="Benny Songist"/>
    <s v="Non-binary"/>
    <n v="47"/>
    <s v="165 Hermiston LoopSuite 403"/>
    <n v="1552"/>
    <s v="North Lukeshire"/>
    <x v="1"/>
    <s v="Australia"/>
    <x v="1"/>
    <x v="2"/>
  </r>
  <r>
    <n v="1978"/>
    <n v="397"/>
    <n v="1080"/>
    <n v="93"/>
    <n v="2"/>
    <n v="186"/>
    <n v="1"/>
    <x v="2"/>
    <x v="20"/>
    <x v="3"/>
    <s v="violet"/>
    <n v="94"/>
    <n v="50"/>
    <n v="4700"/>
    <n v="446"/>
    <n v="33872"/>
    <d v="2021-02-03T00:00:00"/>
    <d v="2021-02-22T00:00:00"/>
    <s v="Benny Songist"/>
    <s v="Non-binary"/>
    <n v="47"/>
    <s v="165 Hermiston LoopSuite 403"/>
    <n v="1552"/>
    <s v="North Lukeshire"/>
    <x v="1"/>
    <s v="Australia"/>
    <x v="1"/>
    <x v="2"/>
  </r>
  <r>
    <n v="1979"/>
    <n v="397"/>
    <n v="963"/>
    <n v="97"/>
    <n v="3"/>
    <n v="291"/>
    <n v="1"/>
    <x v="2"/>
    <x v="27"/>
    <x v="0"/>
    <s v="green"/>
    <n v="119"/>
    <n v="43"/>
    <n v="5117"/>
    <n v="446"/>
    <n v="33872"/>
    <d v="2021-02-03T00:00:00"/>
    <d v="2021-02-22T00:00:00"/>
    <s v="Benny Songist"/>
    <s v="Non-binary"/>
    <n v="47"/>
    <s v="165 Hermiston LoopSuite 403"/>
    <n v="1552"/>
    <s v="North Lukeshire"/>
    <x v="1"/>
    <s v="Australia"/>
    <x v="1"/>
    <x v="2"/>
  </r>
  <r>
    <n v="1980"/>
    <n v="398"/>
    <n v="503"/>
    <n v="102"/>
    <n v="1"/>
    <n v="102"/>
    <n v="1"/>
    <x v="1"/>
    <x v="31"/>
    <x v="0"/>
    <s v="yellow"/>
    <n v="109"/>
    <n v="70"/>
    <n v="7630"/>
    <n v="13"/>
    <n v="31626"/>
    <d v="2021-09-28T00:00:00"/>
    <d v="2021-10-13T00:00:00"/>
    <s v="Marabel Swinfon"/>
    <s v="Male"/>
    <n v="42"/>
    <s v="16 Kuhn LoopSuite 442"/>
    <n v="6170"/>
    <s v="Maddisonmouth"/>
    <x v="3"/>
    <s v="Australia"/>
    <x v="5"/>
    <x v="2"/>
  </r>
  <r>
    <n v="1981"/>
    <n v="398"/>
    <n v="472"/>
    <n v="118"/>
    <n v="1"/>
    <n v="118"/>
    <n v="1"/>
    <x v="1"/>
    <x v="1"/>
    <x v="2"/>
    <s v="green"/>
    <n v="110"/>
    <n v="72"/>
    <n v="7920"/>
    <n v="13"/>
    <n v="31626"/>
    <d v="2021-09-28T00:00:00"/>
    <d v="2021-10-13T00:00:00"/>
    <s v="Marabel Swinfon"/>
    <s v="Male"/>
    <n v="42"/>
    <s v="16 Kuhn LoopSuite 442"/>
    <n v="6170"/>
    <s v="Maddisonmouth"/>
    <x v="3"/>
    <s v="Australia"/>
    <x v="5"/>
    <x v="2"/>
  </r>
  <r>
    <n v="1982"/>
    <n v="398"/>
    <n v="611"/>
    <n v="112"/>
    <n v="1"/>
    <n v="112"/>
    <n v="1"/>
    <x v="1"/>
    <x v="30"/>
    <x v="1"/>
    <s v="green"/>
    <n v="118"/>
    <n v="62"/>
    <n v="7316"/>
    <n v="13"/>
    <n v="31626"/>
    <d v="2021-09-28T00:00:00"/>
    <d v="2021-10-13T00:00:00"/>
    <s v="Marabel Swinfon"/>
    <s v="Male"/>
    <n v="42"/>
    <s v="16 Kuhn LoopSuite 442"/>
    <n v="6170"/>
    <s v="Maddisonmouth"/>
    <x v="3"/>
    <s v="Australia"/>
    <x v="5"/>
    <x v="2"/>
  </r>
  <r>
    <n v="1983"/>
    <n v="399"/>
    <n v="305"/>
    <n v="105"/>
    <n v="3"/>
    <n v="315"/>
    <n v="1"/>
    <x v="0"/>
    <x v="26"/>
    <x v="3"/>
    <s v="indigo"/>
    <n v="93"/>
    <n v="50"/>
    <n v="4650"/>
    <n v="331"/>
    <n v="57278"/>
    <d v="2021-10-21T00:00:00"/>
    <d v="2021-10-30T00:00:00"/>
    <s v="Binnie Gonzales"/>
    <s v="Polygender"/>
    <n v="32"/>
    <s v="5756 Savannah DriveApt. 644"/>
    <n v="7980"/>
    <s v="Aidenton"/>
    <x v="5"/>
    <s v="Australia"/>
    <x v="2"/>
    <x v="1"/>
  </r>
  <r>
    <n v="1984"/>
    <n v="399"/>
    <n v="593"/>
    <n v="100"/>
    <n v="1"/>
    <n v="100"/>
    <n v="1"/>
    <x v="1"/>
    <x v="29"/>
    <x v="0"/>
    <s v="violet"/>
    <n v="90"/>
    <n v="68"/>
    <n v="6120"/>
    <n v="331"/>
    <n v="57278"/>
    <d v="2021-10-21T00:00:00"/>
    <d v="2021-10-30T00:00:00"/>
    <s v="Binnie Gonzales"/>
    <s v="Polygender"/>
    <n v="32"/>
    <s v="5756 Savannah DriveApt. 644"/>
    <n v="7980"/>
    <s v="Aidenton"/>
    <x v="5"/>
    <s v="Australia"/>
    <x v="2"/>
    <x v="1"/>
  </r>
  <r>
    <n v="1985"/>
    <n v="399"/>
    <n v="865"/>
    <n v="113"/>
    <n v="2"/>
    <n v="226"/>
    <n v="1"/>
    <x v="2"/>
    <x v="16"/>
    <x v="3"/>
    <s v="indigo"/>
    <n v="100"/>
    <n v="61"/>
    <n v="6100"/>
    <n v="331"/>
    <n v="57278"/>
    <d v="2021-10-21T00:00:00"/>
    <d v="2021-10-30T00:00:00"/>
    <s v="Binnie Gonzales"/>
    <s v="Polygender"/>
    <n v="32"/>
    <s v="5756 Savannah DriveApt. 644"/>
    <n v="7980"/>
    <s v="Aidenton"/>
    <x v="5"/>
    <s v="Australia"/>
    <x v="2"/>
    <x v="1"/>
  </r>
  <r>
    <n v="1986"/>
    <n v="399"/>
    <n v="965"/>
    <n v="97"/>
    <n v="1"/>
    <n v="97"/>
    <n v="1"/>
    <x v="2"/>
    <x v="27"/>
    <x v="3"/>
    <s v="blue"/>
    <n v="119"/>
    <n v="55"/>
    <n v="6545"/>
    <n v="331"/>
    <n v="57278"/>
    <d v="2021-10-21T00:00:00"/>
    <d v="2021-10-30T00:00:00"/>
    <s v="Binnie Gonzales"/>
    <s v="Polygender"/>
    <n v="32"/>
    <s v="5756 Savannah DriveApt. 644"/>
    <n v="7980"/>
    <s v="Aidenton"/>
    <x v="5"/>
    <s v="Australia"/>
    <x v="2"/>
    <x v="1"/>
  </r>
  <r>
    <n v="1987"/>
    <n v="399"/>
    <n v="1239"/>
    <n v="112"/>
    <n v="3"/>
    <n v="336"/>
    <n v="1"/>
    <x v="2"/>
    <x v="25"/>
    <x v="4"/>
    <s v="yellow"/>
    <n v="91"/>
    <n v="59"/>
    <n v="5369"/>
    <n v="331"/>
    <n v="57278"/>
    <d v="2021-10-21T00:00:00"/>
    <d v="2021-10-30T00:00:00"/>
    <s v="Binnie Gonzales"/>
    <s v="Polygender"/>
    <n v="32"/>
    <s v="5756 Savannah DriveApt. 644"/>
    <n v="7980"/>
    <s v="Aidenton"/>
    <x v="5"/>
    <s v="Australia"/>
    <x v="2"/>
    <x v="1"/>
  </r>
  <r>
    <n v="1988"/>
    <n v="400"/>
    <n v="57"/>
    <n v="104"/>
    <n v="3"/>
    <n v="312"/>
    <n v="1"/>
    <x v="0"/>
    <x v="10"/>
    <x v="2"/>
    <s v="blue"/>
    <n v="119"/>
    <n v="48"/>
    <n v="5712"/>
    <n v="907"/>
    <n v="44904"/>
    <d v="2021-07-02T00:00:00"/>
    <d v="2021-07-25T00:00:00"/>
    <s v="Aindrea Franzetti"/>
    <s v="Female"/>
    <n v="43"/>
    <s v="13 Ivy TerraceSuite 494"/>
    <n v="628"/>
    <s v="North Caitlin"/>
    <x v="0"/>
    <s v="Australia"/>
    <x v="8"/>
    <x v="0"/>
  </r>
  <r>
    <n v="1989"/>
    <n v="400"/>
    <n v="1037"/>
    <n v="90"/>
    <n v="2"/>
    <n v="180"/>
    <n v="1"/>
    <x v="2"/>
    <x v="11"/>
    <x v="2"/>
    <s v="blue"/>
    <n v="95"/>
    <n v="72"/>
    <n v="6840"/>
    <n v="907"/>
    <n v="44904"/>
    <d v="2021-07-02T00:00:00"/>
    <d v="2021-07-25T00:00:00"/>
    <s v="Aindrea Franzetti"/>
    <s v="Female"/>
    <n v="43"/>
    <s v="13 Ivy TerraceSuite 494"/>
    <n v="628"/>
    <s v="North Caitlin"/>
    <x v="0"/>
    <s v="Australia"/>
    <x v="8"/>
    <x v="0"/>
  </r>
  <r>
    <n v="1990"/>
    <n v="400"/>
    <n v="41"/>
    <n v="104"/>
    <n v="2"/>
    <n v="208"/>
    <n v="1"/>
    <x v="0"/>
    <x v="10"/>
    <x v="1"/>
    <s v="orange"/>
    <n v="119"/>
    <n v="69"/>
    <n v="8211"/>
    <n v="907"/>
    <n v="44904"/>
    <d v="2021-07-02T00:00:00"/>
    <d v="2021-07-25T00:00:00"/>
    <s v="Aindrea Franzetti"/>
    <s v="Female"/>
    <n v="43"/>
    <s v="13 Ivy TerraceSuite 494"/>
    <n v="628"/>
    <s v="North Caitlin"/>
    <x v="0"/>
    <s v="Australia"/>
    <x v="8"/>
    <x v="0"/>
  </r>
  <r>
    <n v="1991"/>
    <n v="400"/>
    <n v="1165"/>
    <n v="99"/>
    <n v="3"/>
    <n v="297"/>
    <n v="1"/>
    <x v="2"/>
    <x v="9"/>
    <x v="3"/>
    <s v="yellow"/>
    <n v="98"/>
    <n v="64"/>
    <n v="6272"/>
    <n v="907"/>
    <n v="44904"/>
    <d v="2021-07-02T00:00:00"/>
    <d v="2021-07-25T00:00:00"/>
    <s v="Aindrea Franzetti"/>
    <s v="Female"/>
    <n v="43"/>
    <s v="13 Ivy TerraceSuite 494"/>
    <n v="628"/>
    <s v="North Caitlin"/>
    <x v="0"/>
    <s v="Australia"/>
    <x v="8"/>
    <x v="0"/>
  </r>
  <r>
    <n v="1992"/>
    <n v="400"/>
    <n v="236"/>
    <n v="106"/>
    <n v="1"/>
    <n v="106"/>
    <n v="1"/>
    <x v="0"/>
    <x v="0"/>
    <x v="1"/>
    <s v="indigo"/>
    <n v="105"/>
    <n v="59"/>
    <n v="6195"/>
    <n v="907"/>
    <n v="44904"/>
    <d v="2021-07-02T00:00:00"/>
    <d v="2021-07-25T00:00:00"/>
    <s v="Aindrea Franzetti"/>
    <s v="Female"/>
    <n v="43"/>
    <s v="13 Ivy TerraceSuite 494"/>
    <n v="628"/>
    <s v="North Caitlin"/>
    <x v="0"/>
    <s v="Australia"/>
    <x v="8"/>
    <x v="0"/>
  </r>
  <r>
    <n v="1993"/>
    <n v="400"/>
    <n v="515"/>
    <n v="102"/>
    <n v="1"/>
    <n v="102"/>
    <n v="1"/>
    <x v="1"/>
    <x v="31"/>
    <x v="3"/>
    <s v="indigo"/>
    <n v="109"/>
    <n v="79"/>
    <n v="8611"/>
    <n v="907"/>
    <n v="44904"/>
    <d v="2021-07-02T00:00:00"/>
    <d v="2021-07-25T00:00:00"/>
    <s v="Aindrea Franzetti"/>
    <s v="Female"/>
    <n v="43"/>
    <s v="13 Ivy TerraceSuite 494"/>
    <n v="628"/>
    <s v="North Caitlin"/>
    <x v="0"/>
    <s v="Australia"/>
    <x v="8"/>
    <x v="0"/>
  </r>
  <r>
    <n v="1994"/>
    <n v="400"/>
    <n v="187"/>
    <n v="98"/>
    <n v="1"/>
    <n v="98"/>
    <n v="1"/>
    <x v="0"/>
    <x v="18"/>
    <x v="2"/>
    <s v="yellow"/>
    <n v="112"/>
    <n v="49"/>
    <n v="5488"/>
    <n v="907"/>
    <n v="44904"/>
    <d v="2021-07-02T00:00:00"/>
    <d v="2021-07-25T00:00:00"/>
    <s v="Aindrea Franzetti"/>
    <s v="Female"/>
    <n v="43"/>
    <s v="13 Ivy TerraceSuite 494"/>
    <n v="628"/>
    <s v="North Caitlin"/>
    <x v="0"/>
    <s v="Australia"/>
    <x v="8"/>
    <x v="0"/>
  </r>
  <r>
    <n v="1995"/>
    <n v="401"/>
    <n v="266"/>
    <n v="95"/>
    <n v="1"/>
    <n v="95"/>
    <n v="1"/>
    <x v="0"/>
    <x v="17"/>
    <x v="1"/>
    <s v="blue"/>
    <n v="117"/>
    <n v="76"/>
    <n v="8892"/>
    <n v="94"/>
    <n v="24512"/>
    <d v="2021-08-14T00:00:00"/>
    <d v="2021-08-24T00:00:00"/>
    <s v="Otha Skein"/>
    <s v="Genderqueer"/>
    <n v="46"/>
    <s v="368 Morrison MeadowApt. 117"/>
    <n v="1037"/>
    <s v="East Isla"/>
    <x v="2"/>
    <s v="Australia"/>
    <x v="0"/>
    <x v="1"/>
  </r>
  <r>
    <n v="1996"/>
    <n v="401"/>
    <n v="791"/>
    <n v="91"/>
    <n v="2"/>
    <n v="182"/>
    <n v="1"/>
    <x v="1"/>
    <x v="15"/>
    <x v="1"/>
    <s v="blue"/>
    <n v="114"/>
    <n v="73"/>
    <n v="8322"/>
    <n v="94"/>
    <n v="24512"/>
    <d v="2021-08-14T00:00:00"/>
    <d v="2021-08-24T00:00:00"/>
    <s v="Otha Skein"/>
    <s v="Genderqueer"/>
    <n v="46"/>
    <s v="368 Morrison MeadowApt. 117"/>
    <n v="1037"/>
    <s v="East Isla"/>
    <x v="2"/>
    <s v="Australia"/>
    <x v="0"/>
    <x v="1"/>
  </r>
  <r>
    <n v="1997"/>
    <n v="401"/>
    <n v="392"/>
    <n v="119"/>
    <n v="1"/>
    <n v="119"/>
    <n v="1"/>
    <x v="0"/>
    <x v="32"/>
    <x v="2"/>
    <s v="orange"/>
    <n v="113"/>
    <n v="47"/>
    <n v="5311"/>
    <n v="94"/>
    <n v="24512"/>
    <d v="2021-08-14T00:00:00"/>
    <d v="2021-08-24T00:00:00"/>
    <s v="Otha Skein"/>
    <s v="Genderqueer"/>
    <n v="46"/>
    <s v="368 Morrison MeadowApt. 117"/>
    <n v="1037"/>
    <s v="East Isla"/>
    <x v="2"/>
    <s v="Australia"/>
    <x v="0"/>
    <x v="1"/>
  </r>
  <r>
    <n v="1998"/>
    <n v="401"/>
    <n v="137"/>
    <n v="92"/>
    <n v="1"/>
    <n v="92"/>
    <n v="1"/>
    <x v="0"/>
    <x v="22"/>
    <x v="2"/>
    <s v="violet"/>
    <n v="115"/>
    <n v="55"/>
    <n v="6325"/>
    <n v="94"/>
    <n v="24512"/>
    <d v="2021-08-14T00:00:00"/>
    <d v="2021-08-24T00:00:00"/>
    <s v="Otha Skein"/>
    <s v="Genderqueer"/>
    <n v="46"/>
    <s v="368 Morrison MeadowApt. 117"/>
    <n v="1037"/>
    <s v="East Isla"/>
    <x v="2"/>
    <s v="Australia"/>
    <x v="0"/>
    <x v="1"/>
  </r>
  <r>
    <n v="1999"/>
    <n v="401"/>
    <n v="92"/>
    <n v="118"/>
    <n v="2"/>
    <n v="236"/>
    <n v="1"/>
    <x v="0"/>
    <x v="24"/>
    <x v="2"/>
    <s v="blue"/>
    <n v="96"/>
    <n v="73"/>
    <n v="7008"/>
    <n v="94"/>
    <n v="24512"/>
    <d v="2021-08-14T00:00:00"/>
    <d v="2021-08-24T00:00:00"/>
    <s v="Otha Skein"/>
    <s v="Genderqueer"/>
    <n v="46"/>
    <s v="368 Morrison MeadowApt. 117"/>
    <n v="1037"/>
    <s v="East Isla"/>
    <x v="2"/>
    <s v="Australia"/>
    <x v="0"/>
    <x v="1"/>
  </r>
  <r>
    <n v="2000"/>
    <n v="401"/>
    <n v="647"/>
    <n v="93"/>
    <n v="2"/>
    <n v="186"/>
    <n v="1"/>
    <x v="1"/>
    <x v="14"/>
    <x v="2"/>
    <s v="green"/>
    <n v="115"/>
    <n v="63"/>
    <n v="7245"/>
    <n v="94"/>
    <n v="24512"/>
    <d v="2021-08-14T00:00:00"/>
    <d v="2021-08-24T00:00:00"/>
    <s v="Otha Skein"/>
    <s v="Genderqueer"/>
    <n v="46"/>
    <s v="368 Morrison MeadowApt. 117"/>
    <n v="1037"/>
    <s v="East Isla"/>
    <x v="2"/>
    <s v="Australia"/>
    <x v="0"/>
    <x v="1"/>
  </r>
  <r>
    <n v="2001"/>
    <n v="401"/>
    <n v="422"/>
    <n v="107"/>
    <n v="3"/>
    <n v="321"/>
    <n v="1"/>
    <x v="1"/>
    <x v="22"/>
    <x v="2"/>
    <s v="red"/>
    <n v="92"/>
    <n v="43"/>
    <n v="3956"/>
    <n v="94"/>
    <n v="24512"/>
    <d v="2021-08-14T00:00:00"/>
    <d v="2021-08-24T00:00:00"/>
    <s v="Otha Skein"/>
    <s v="Genderqueer"/>
    <n v="46"/>
    <s v="368 Morrison MeadowApt. 117"/>
    <n v="1037"/>
    <s v="East Isla"/>
    <x v="2"/>
    <s v="Australia"/>
    <x v="0"/>
    <x v="1"/>
  </r>
  <r>
    <n v="2002"/>
    <n v="402"/>
    <n v="577"/>
    <n v="100"/>
    <n v="2"/>
    <n v="200"/>
    <n v="1"/>
    <x v="1"/>
    <x v="29"/>
    <x v="2"/>
    <s v="green"/>
    <n v="90"/>
    <n v="61"/>
    <n v="5490"/>
    <n v="537"/>
    <n v="26681"/>
    <d v="2021-03-09T00:00:00"/>
    <d v="2021-04-04T00:00:00"/>
    <s v="Beverly Burbridge"/>
    <s v="Non-binary"/>
    <n v="45"/>
    <s v="155 Hayes AvenueApt. 699"/>
    <n v="7342"/>
    <s v="Krisland"/>
    <x v="2"/>
    <s v="Australia"/>
    <x v="4"/>
    <x v="0"/>
  </r>
  <r>
    <n v="2003"/>
    <n v="403"/>
    <n v="807"/>
    <n v="117"/>
    <n v="1"/>
    <n v="117"/>
    <n v="1"/>
    <x v="1"/>
    <x v="13"/>
    <x v="2"/>
    <s v="red"/>
    <n v="95"/>
    <n v="49"/>
    <n v="4655"/>
    <n v="980"/>
    <n v="17088"/>
    <d v="2021-09-16T00:00:00"/>
    <d v="2021-09-25T00:00:00"/>
    <s v="Sharleen Langworthy"/>
    <s v="Agender"/>
    <n v="35"/>
    <s v="317 Sophia MewsApt. 328"/>
    <n v="5926"/>
    <s v="Isaacberg"/>
    <x v="0"/>
    <s v="Australia"/>
    <x v="5"/>
    <x v="1"/>
  </r>
  <r>
    <n v="2004"/>
    <n v="403"/>
    <n v="405"/>
    <n v="119"/>
    <n v="3"/>
    <n v="357"/>
    <n v="1"/>
    <x v="0"/>
    <x v="32"/>
    <x v="3"/>
    <s v="blue"/>
    <n v="113"/>
    <n v="55"/>
    <n v="6215"/>
    <n v="980"/>
    <n v="17088"/>
    <d v="2021-09-16T00:00:00"/>
    <d v="2021-09-25T00:00:00"/>
    <s v="Sharleen Langworthy"/>
    <s v="Agender"/>
    <n v="35"/>
    <s v="317 Sophia MewsApt. 328"/>
    <n v="5926"/>
    <s v="Isaacberg"/>
    <x v="0"/>
    <s v="Australia"/>
    <x v="5"/>
    <x v="1"/>
  </r>
  <r>
    <n v="2005"/>
    <n v="403"/>
    <n v="80"/>
    <n v="118"/>
    <n v="2"/>
    <n v="236"/>
    <n v="1"/>
    <x v="0"/>
    <x v="24"/>
    <x v="3"/>
    <s v="yellow"/>
    <n v="96"/>
    <n v="41"/>
    <n v="3936"/>
    <n v="980"/>
    <n v="17088"/>
    <d v="2021-09-16T00:00:00"/>
    <d v="2021-09-25T00:00:00"/>
    <s v="Sharleen Langworthy"/>
    <s v="Agender"/>
    <n v="35"/>
    <s v="317 Sophia MewsApt. 328"/>
    <n v="5926"/>
    <s v="Isaacberg"/>
    <x v="0"/>
    <s v="Australia"/>
    <x v="5"/>
    <x v="1"/>
  </r>
  <r>
    <n v="2006"/>
    <n v="403"/>
    <n v="810"/>
    <n v="117"/>
    <n v="3"/>
    <n v="351"/>
    <n v="1"/>
    <x v="1"/>
    <x v="13"/>
    <x v="3"/>
    <s v="orange"/>
    <n v="95"/>
    <n v="54"/>
    <n v="5130"/>
    <n v="980"/>
    <n v="17088"/>
    <d v="2021-09-16T00:00:00"/>
    <d v="2021-09-25T00:00:00"/>
    <s v="Sharleen Langworthy"/>
    <s v="Agender"/>
    <n v="35"/>
    <s v="317 Sophia MewsApt. 328"/>
    <n v="5926"/>
    <s v="Isaacberg"/>
    <x v="0"/>
    <s v="Australia"/>
    <x v="5"/>
    <x v="1"/>
  </r>
  <r>
    <n v="2007"/>
    <n v="404"/>
    <n v="1153"/>
    <n v="102"/>
    <n v="1"/>
    <n v="102"/>
    <n v="1"/>
    <x v="2"/>
    <x v="34"/>
    <x v="0"/>
    <s v="violet"/>
    <n v="106"/>
    <n v="74"/>
    <n v="7844"/>
    <n v="998"/>
    <n v="45215"/>
    <d v="2021-03-03T00:00:00"/>
    <d v="2021-03-09T00:00:00"/>
    <s v="Rebecka Fabler"/>
    <s v="Polygender"/>
    <n v="32"/>
    <s v="72 Annabelle PassApt. 446"/>
    <n v="52"/>
    <s v="Kohlerberg"/>
    <x v="3"/>
    <s v="Australia"/>
    <x v="4"/>
    <x v="1"/>
  </r>
  <r>
    <n v="2008"/>
    <n v="404"/>
    <n v="4"/>
    <n v="96"/>
    <n v="1"/>
    <n v="96"/>
    <n v="1"/>
    <x v="0"/>
    <x v="2"/>
    <x v="4"/>
    <s v="red"/>
    <n v="114"/>
    <n v="47"/>
    <n v="5358"/>
    <n v="998"/>
    <n v="45215"/>
    <d v="2021-03-03T00:00:00"/>
    <d v="2021-03-09T00:00:00"/>
    <s v="Rebecka Fabler"/>
    <s v="Polygender"/>
    <n v="32"/>
    <s v="72 Annabelle PassApt. 446"/>
    <n v="52"/>
    <s v="Kohlerberg"/>
    <x v="3"/>
    <s v="Australia"/>
    <x v="4"/>
    <x v="1"/>
  </r>
  <r>
    <n v="2009"/>
    <n v="405"/>
    <n v="317"/>
    <n v="109"/>
    <n v="3"/>
    <n v="327"/>
    <n v="1"/>
    <x v="0"/>
    <x v="21"/>
    <x v="2"/>
    <s v="red"/>
    <n v="108"/>
    <n v="60"/>
    <n v="6480"/>
    <n v="493"/>
    <n v="51471"/>
    <d v="2021-08-09T00:00:00"/>
    <d v="2021-08-12T00:00:00"/>
    <s v="Andrew Renn"/>
    <s v="Bigender"/>
    <n v="63"/>
    <s v="761 Mckenzie BoulevardSuite 489"/>
    <n v="1696"/>
    <s v="Port Natalie"/>
    <x v="6"/>
    <s v="Australia"/>
    <x v="0"/>
    <x v="1"/>
  </r>
  <r>
    <n v="2010"/>
    <n v="405"/>
    <n v="66"/>
    <n v="104"/>
    <n v="3"/>
    <n v="312"/>
    <n v="1"/>
    <x v="0"/>
    <x v="10"/>
    <x v="1"/>
    <s v="violet"/>
    <n v="119"/>
    <n v="69"/>
    <n v="8211"/>
    <n v="493"/>
    <n v="51471"/>
    <d v="2021-08-09T00:00:00"/>
    <d v="2021-08-12T00:00:00"/>
    <s v="Andrew Renn"/>
    <s v="Bigender"/>
    <n v="63"/>
    <s v="761 Mckenzie BoulevardSuite 489"/>
    <n v="1696"/>
    <s v="Port Natalie"/>
    <x v="6"/>
    <s v="Australia"/>
    <x v="0"/>
    <x v="1"/>
  </r>
  <r>
    <n v="2011"/>
    <n v="405"/>
    <n v="932"/>
    <n v="96"/>
    <n v="2"/>
    <n v="192"/>
    <n v="1"/>
    <x v="2"/>
    <x v="5"/>
    <x v="2"/>
    <s v="blue"/>
    <n v="104"/>
    <n v="41"/>
    <n v="4264"/>
    <n v="493"/>
    <n v="51471"/>
    <d v="2021-08-09T00:00:00"/>
    <d v="2021-08-12T00:00:00"/>
    <s v="Andrew Renn"/>
    <s v="Bigender"/>
    <n v="63"/>
    <s v="761 Mckenzie BoulevardSuite 489"/>
    <n v="1696"/>
    <s v="Port Natalie"/>
    <x v="6"/>
    <s v="Australia"/>
    <x v="0"/>
    <x v="1"/>
  </r>
  <r>
    <n v="2012"/>
    <n v="406"/>
    <n v="838"/>
    <n v="117"/>
    <n v="3"/>
    <n v="351"/>
    <n v="1"/>
    <x v="1"/>
    <x v="13"/>
    <x v="0"/>
    <s v="violet"/>
    <n v="95"/>
    <n v="61"/>
    <n v="5795"/>
    <n v="892"/>
    <n v="35512"/>
    <d v="2021-07-25T00:00:00"/>
    <d v="2021-08-18T00:00:00"/>
    <s v="Jania Sailes"/>
    <s v="Non-binary"/>
    <n v="44"/>
    <s v="251 Graham KnollSuite 970"/>
    <n v="6702"/>
    <s v="West Annaton"/>
    <x v="7"/>
    <s v="Australia"/>
    <x v="8"/>
    <x v="0"/>
  </r>
  <r>
    <n v="2013"/>
    <n v="406"/>
    <n v="1258"/>
    <n v="112"/>
    <n v="3"/>
    <n v="336"/>
    <n v="1"/>
    <x v="2"/>
    <x v="25"/>
    <x v="0"/>
    <s v="violet"/>
    <n v="91"/>
    <n v="45"/>
    <n v="4095"/>
    <n v="892"/>
    <n v="35512"/>
    <d v="2021-07-25T00:00:00"/>
    <d v="2021-08-18T00:00:00"/>
    <s v="Jania Sailes"/>
    <s v="Non-binary"/>
    <n v="44"/>
    <s v="251 Graham KnollSuite 970"/>
    <n v="6702"/>
    <s v="West Annaton"/>
    <x v="7"/>
    <s v="Australia"/>
    <x v="8"/>
    <x v="0"/>
  </r>
  <r>
    <n v="2014"/>
    <n v="406"/>
    <n v="26"/>
    <n v="96"/>
    <n v="1"/>
    <n v="96"/>
    <n v="1"/>
    <x v="0"/>
    <x v="2"/>
    <x v="1"/>
    <s v="indigo"/>
    <n v="114"/>
    <n v="59"/>
    <n v="6726"/>
    <n v="892"/>
    <n v="35512"/>
    <d v="2021-07-25T00:00:00"/>
    <d v="2021-08-18T00:00:00"/>
    <s v="Jania Sailes"/>
    <s v="Non-binary"/>
    <n v="44"/>
    <s v="251 Graham KnollSuite 970"/>
    <n v="6702"/>
    <s v="West Annaton"/>
    <x v="7"/>
    <s v="Australia"/>
    <x v="8"/>
    <x v="0"/>
  </r>
  <r>
    <n v="2015"/>
    <n v="406"/>
    <n v="121"/>
    <n v="92"/>
    <n v="1"/>
    <n v="92"/>
    <n v="1"/>
    <x v="0"/>
    <x v="22"/>
    <x v="1"/>
    <s v="green"/>
    <n v="115"/>
    <n v="49"/>
    <n v="5635"/>
    <n v="892"/>
    <n v="35512"/>
    <d v="2021-07-25T00:00:00"/>
    <d v="2021-08-18T00:00:00"/>
    <s v="Jania Sailes"/>
    <s v="Non-binary"/>
    <n v="44"/>
    <s v="251 Graham KnollSuite 970"/>
    <n v="6702"/>
    <s v="West Annaton"/>
    <x v="7"/>
    <s v="Australia"/>
    <x v="8"/>
    <x v="0"/>
  </r>
  <r>
    <n v="2016"/>
    <n v="406"/>
    <n v="92"/>
    <n v="118"/>
    <n v="3"/>
    <n v="354"/>
    <n v="1"/>
    <x v="0"/>
    <x v="24"/>
    <x v="2"/>
    <s v="blue"/>
    <n v="96"/>
    <n v="73"/>
    <n v="7008"/>
    <n v="892"/>
    <n v="35512"/>
    <d v="2021-07-25T00:00:00"/>
    <d v="2021-08-18T00:00:00"/>
    <s v="Jania Sailes"/>
    <s v="Non-binary"/>
    <n v="44"/>
    <s v="251 Graham KnollSuite 970"/>
    <n v="6702"/>
    <s v="West Annaton"/>
    <x v="7"/>
    <s v="Australia"/>
    <x v="8"/>
    <x v="0"/>
  </r>
  <r>
    <n v="2017"/>
    <n v="406"/>
    <n v="1184"/>
    <n v="99"/>
    <n v="2"/>
    <n v="198"/>
    <n v="1"/>
    <x v="2"/>
    <x v="9"/>
    <x v="4"/>
    <s v="indigo"/>
    <n v="98"/>
    <n v="57"/>
    <n v="5586"/>
    <n v="892"/>
    <n v="35512"/>
    <d v="2021-07-25T00:00:00"/>
    <d v="2021-08-18T00:00:00"/>
    <s v="Jania Sailes"/>
    <s v="Non-binary"/>
    <n v="44"/>
    <s v="251 Graham KnollSuite 970"/>
    <n v="6702"/>
    <s v="West Annaton"/>
    <x v="7"/>
    <s v="Australia"/>
    <x v="8"/>
    <x v="0"/>
  </r>
  <r>
    <n v="2018"/>
    <n v="407"/>
    <n v="307"/>
    <n v="105"/>
    <n v="2"/>
    <n v="210"/>
    <n v="1"/>
    <x v="0"/>
    <x v="26"/>
    <x v="2"/>
    <s v="indigo"/>
    <n v="93"/>
    <n v="58"/>
    <n v="5394"/>
    <n v="835"/>
    <n v="42595"/>
    <d v="2021-01-09T00:00:00"/>
    <d v="2021-01-20T00:00:00"/>
    <s v="Randell Shorte"/>
    <s v="Polygender"/>
    <n v="25"/>
    <s v="69 Morissette AvenueSuite 269"/>
    <n v="6147"/>
    <s v="North Lachlanfurt"/>
    <x v="0"/>
    <s v="Australia"/>
    <x v="9"/>
    <x v="2"/>
  </r>
  <r>
    <n v="2019"/>
    <n v="407"/>
    <n v="602"/>
    <n v="112"/>
    <n v="1"/>
    <n v="112"/>
    <n v="1"/>
    <x v="1"/>
    <x v="30"/>
    <x v="2"/>
    <s v="orange"/>
    <n v="118"/>
    <n v="54"/>
    <n v="6372"/>
    <n v="835"/>
    <n v="42595"/>
    <d v="2021-01-09T00:00:00"/>
    <d v="2021-01-20T00:00:00"/>
    <s v="Randell Shorte"/>
    <s v="Polygender"/>
    <n v="25"/>
    <s v="69 Morissette AvenueSuite 269"/>
    <n v="6147"/>
    <s v="North Lachlanfurt"/>
    <x v="0"/>
    <s v="Australia"/>
    <x v="9"/>
    <x v="2"/>
  </r>
  <r>
    <n v="2020"/>
    <n v="407"/>
    <n v="795"/>
    <n v="91"/>
    <n v="3"/>
    <n v="273"/>
    <n v="1"/>
    <x v="1"/>
    <x v="15"/>
    <x v="3"/>
    <s v="indigo"/>
    <n v="114"/>
    <n v="78"/>
    <n v="8892"/>
    <n v="835"/>
    <n v="42595"/>
    <d v="2021-01-09T00:00:00"/>
    <d v="2021-01-20T00:00:00"/>
    <s v="Randell Shorte"/>
    <s v="Polygender"/>
    <n v="25"/>
    <s v="69 Morissette AvenueSuite 269"/>
    <n v="6147"/>
    <s v="North Lachlanfurt"/>
    <x v="0"/>
    <s v="Australia"/>
    <x v="9"/>
    <x v="2"/>
  </r>
  <r>
    <n v="2021"/>
    <n v="408"/>
    <n v="949"/>
    <n v="97"/>
    <n v="3"/>
    <n v="291"/>
    <n v="1"/>
    <x v="2"/>
    <x v="27"/>
    <x v="4"/>
    <s v="red"/>
    <n v="119"/>
    <n v="67"/>
    <n v="7973"/>
    <n v="404"/>
    <n v="39757"/>
    <d v="2021-01-30T00:00:00"/>
    <d v="2021-02-15T00:00:00"/>
    <s v="Teddy Gell"/>
    <s v="Non-binary"/>
    <n v="79"/>
    <s v="29 Bruen TrailSuite 288"/>
    <n v="9569"/>
    <s v="West Ellaport"/>
    <x v="7"/>
    <s v="Australia"/>
    <x v="9"/>
    <x v="2"/>
  </r>
  <r>
    <n v="2022"/>
    <n v="408"/>
    <n v="1201"/>
    <n v="105"/>
    <n v="1"/>
    <n v="105"/>
    <n v="1"/>
    <x v="2"/>
    <x v="7"/>
    <x v="1"/>
    <s v="yellow"/>
    <n v="90"/>
    <n v="71"/>
    <n v="6390"/>
    <n v="404"/>
    <n v="39757"/>
    <d v="2021-01-30T00:00:00"/>
    <d v="2021-02-15T00:00:00"/>
    <s v="Teddy Gell"/>
    <s v="Non-binary"/>
    <n v="79"/>
    <s v="29 Bruen TrailSuite 288"/>
    <n v="9569"/>
    <s v="West Ellaport"/>
    <x v="7"/>
    <s v="Australia"/>
    <x v="9"/>
    <x v="2"/>
  </r>
  <r>
    <n v="2023"/>
    <n v="408"/>
    <n v="378"/>
    <n v="94"/>
    <n v="3"/>
    <n v="282"/>
    <n v="1"/>
    <x v="0"/>
    <x v="28"/>
    <x v="0"/>
    <s v="indigo"/>
    <n v="92"/>
    <n v="44"/>
    <n v="4048"/>
    <n v="404"/>
    <n v="39757"/>
    <d v="2021-01-30T00:00:00"/>
    <d v="2021-02-15T00:00:00"/>
    <s v="Teddy Gell"/>
    <s v="Non-binary"/>
    <n v="79"/>
    <s v="29 Bruen TrailSuite 288"/>
    <n v="9569"/>
    <s v="West Ellaport"/>
    <x v="7"/>
    <s v="Australia"/>
    <x v="9"/>
    <x v="2"/>
  </r>
  <r>
    <n v="2024"/>
    <n v="408"/>
    <n v="994"/>
    <n v="106"/>
    <n v="1"/>
    <n v="106"/>
    <n v="1"/>
    <x v="2"/>
    <x v="3"/>
    <x v="4"/>
    <s v="yellow"/>
    <n v="111"/>
    <n v="72"/>
    <n v="7992"/>
    <n v="404"/>
    <n v="39757"/>
    <d v="2021-01-30T00:00:00"/>
    <d v="2021-02-15T00:00:00"/>
    <s v="Teddy Gell"/>
    <s v="Non-binary"/>
    <n v="79"/>
    <s v="29 Bruen TrailSuite 288"/>
    <n v="9569"/>
    <s v="West Ellaport"/>
    <x v="7"/>
    <s v="Australia"/>
    <x v="9"/>
    <x v="2"/>
  </r>
  <r>
    <n v="2025"/>
    <n v="408"/>
    <n v="611"/>
    <n v="112"/>
    <n v="3"/>
    <n v="336"/>
    <n v="1"/>
    <x v="1"/>
    <x v="30"/>
    <x v="1"/>
    <s v="green"/>
    <n v="118"/>
    <n v="62"/>
    <n v="7316"/>
    <n v="404"/>
    <n v="39757"/>
    <d v="2021-01-30T00:00:00"/>
    <d v="2021-02-15T00:00:00"/>
    <s v="Teddy Gell"/>
    <s v="Non-binary"/>
    <n v="79"/>
    <s v="29 Bruen TrailSuite 288"/>
    <n v="9569"/>
    <s v="West Ellaport"/>
    <x v="7"/>
    <s v="Australia"/>
    <x v="9"/>
    <x v="2"/>
  </r>
  <r>
    <n v="2026"/>
    <n v="408"/>
    <n v="399"/>
    <n v="119"/>
    <n v="2"/>
    <n v="238"/>
    <n v="1"/>
    <x v="0"/>
    <x v="32"/>
    <x v="4"/>
    <s v="yellow"/>
    <n v="113"/>
    <n v="78"/>
    <n v="8814"/>
    <n v="404"/>
    <n v="39757"/>
    <d v="2021-01-30T00:00:00"/>
    <d v="2021-02-15T00:00:00"/>
    <s v="Teddy Gell"/>
    <s v="Non-binary"/>
    <n v="79"/>
    <s v="29 Bruen TrailSuite 288"/>
    <n v="9569"/>
    <s v="West Ellaport"/>
    <x v="7"/>
    <s v="Australia"/>
    <x v="9"/>
    <x v="2"/>
  </r>
  <r>
    <n v="2027"/>
    <n v="408"/>
    <n v="757"/>
    <n v="109"/>
    <n v="1"/>
    <n v="109"/>
    <n v="1"/>
    <x v="1"/>
    <x v="12"/>
    <x v="2"/>
    <s v="blue"/>
    <n v="102"/>
    <n v="71"/>
    <n v="7242"/>
    <n v="404"/>
    <n v="39757"/>
    <d v="2021-01-30T00:00:00"/>
    <d v="2021-02-15T00:00:00"/>
    <s v="Teddy Gell"/>
    <s v="Non-binary"/>
    <n v="79"/>
    <s v="29 Bruen TrailSuite 288"/>
    <n v="9569"/>
    <s v="West Ellaport"/>
    <x v="7"/>
    <s v="Australia"/>
    <x v="9"/>
    <x v="2"/>
  </r>
  <r>
    <n v="2028"/>
    <n v="408"/>
    <n v="1245"/>
    <n v="112"/>
    <n v="3"/>
    <n v="336"/>
    <n v="1"/>
    <x v="2"/>
    <x v="25"/>
    <x v="3"/>
    <s v="blue"/>
    <n v="91"/>
    <n v="42"/>
    <n v="3822"/>
    <n v="404"/>
    <n v="39757"/>
    <d v="2021-01-30T00:00:00"/>
    <d v="2021-02-15T00:00:00"/>
    <s v="Teddy Gell"/>
    <s v="Non-binary"/>
    <n v="79"/>
    <s v="29 Bruen TrailSuite 288"/>
    <n v="9569"/>
    <s v="West Ellaport"/>
    <x v="7"/>
    <s v="Australia"/>
    <x v="9"/>
    <x v="2"/>
  </r>
  <r>
    <n v="2029"/>
    <n v="409"/>
    <n v="772"/>
    <n v="91"/>
    <n v="2"/>
    <n v="182"/>
    <n v="1"/>
    <x v="1"/>
    <x v="15"/>
    <x v="2"/>
    <s v="red"/>
    <n v="114"/>
    <n v="55"/>
    <n v="6270"/>
    <n v="206"/>
    <n v="15453"/>
    <d v="2021-05-03T00:00:00"/>
    <d v="2021-05-11T00:00:00"/>
    <s v="Crin Johnikin"/>
    <s v="Polygender"/>
    <n v="66"/>
    <s v="09 Kiehn View RdApt. 209"/>
    <n v="2155"/>
    <s v="South Clairetown"/>
    <x v="3"/>
    <s v="Australia"/>
    <x v="3"/>
    <x v="1"/>
  </r>
  <r>
    <n v="2030"/>
    <n v="409"/>
    <n v="579"/>
    <n v="100"/>
    <n v="3"/>
    <n v="300"/>
    <n v="1"/>
    <x v="1"/>
    <x v="29"/>
    <x v="4"/>
    <s v="green"/>
    <n v="90"/>
    <n v="79"/>
    <n v="7110"/>
    <n v="206"/>
    <n v="15453"/>
    <d v="2021-05-03T00:00:00"/>
    <d v="2021-05-11T00:00:00"/>
    <s v="Crin Johnikin"/>
    <s v="Polygender"/>
    <n v="66"/>
    <s v="09 Kiehn View RdApt. 209"/>
    <n v="2155"/>
    <s v="South Clairetown"/>
    <x v="3"/>
    <s v="Australia"/>
    <x v="3"/>
    <x v="1"/>
  </r>
  <r>
    <n v="2031"/>
    <n v="409"/>
    <n v="1141"/>
    <n v="102"/>
    <n v="2"/>
    <n v="204"/>
    <n v="1"/>
    <x v="2"/>
    <x v="34"/>
    <x v="1"/>
    <s v="blue"/>
    <n v="106"/>
    <n v="63"/>
    <n v="6678"/>
    <n v="206"/>
    <n v="15453"/>
    <d v="2021-05-03T00:00:00"/>
    <d v="2021-05-11T00:00:00"/>
    <s v="Crin Johnikin"/>
    <s v="Polygender"/>
    <n v="66"/>
    <s v="09 Kiehn View RdApt. 209"/>
    <n v="2155"/>
    <s v="South Clairetown"/>
    <x v="3"/>
    <s v="Australia"/>
    <x v="3"/>
    <x v="1"/>
  </r>
  <r>
    <n v="2032"/>
    <n v="409"/>
    <n v="279"/>
    <n v="95"/>
    <n v="3"/>
    <n v="285"/>
    <n v="1"/>
    <x v="0"/>
    <x v="17"/>
    <x v="4"/>
    <s v="violet"/>
    <n v="117"/>
    <n v="79"/>
    <n v="9243"/>
    <n v="206"/>
    <n v="15453"/>
    <d v="2021-05-03T00:00:00"/>
    <d v="2021-05-11T00:00:00"/>
    <s v="Crin Johnikin"/>
    <s v="Polygender"/>
    <n v="66"/>
    <s v="09 Kiehn View RdApt. 209"/>
    <n v="2155"/>
    <s v="South Clairetown"/>
    <x v="3"/>
    <s v="Australia"/>
    <x v="3"/>
    <x v="1"/>
  </r>
  <r>
    <n v="2033"/>
    <n v="409"/>
    <n v="1230"/>
    <n v="112"/>
    <n v="3"/>
    <n v="336"/>
    <n v="1"/>
    <x v="2"/>
    <x v="25"/>
    <x v="3"/>
    <s v="orange"/>
    <n v="91"/>
    <n v="57"/>
    <n v="5187"/>
    <n v="206"/>
    <n v="15453"/>
    <d v="2021-05-03T00:00:00"/>
    <d v="2021-05-11T00:00:00"/>
    <s v="Crin Johnikin"/>
    <s v="Polygender"/>
    <n v="66"/>
    <s v="09 Kiehn View RdApt. 209"/>
    <n v="2155"/>
    <s v="South Clairetown"/>
    <x v="3"/>
    <s v="Australia"/>
    <x v="3"/>
    <x v="1"/>
  </r>
  <r>
    <n v="2034"/>
    <n v="410"/>
    <n v="660"/>
    <n v="93"/>
    <n v="1"/>
    <n v="93"/>
    <n v="1"/>
    <x v="1"/>
    <x v="14"/>
    <x v="3"/>
    <s v="violet"/>
    <n v="115"/>
    <n v="58"/>
    <n v="6670"/>
    <n v="47"/>
    <n v="14296"/>
    <d v="2021-08-04T00:00:00"/>
    <d v="2021-08-09T00:00:00"/>
    <s v="Jarrett Brumby"/>
    <s v="Polygender"/>
    <n v="54"/>
    <s v="59 Wood DriveSuite 806"/>
    <n v="9780"/>
    <s v="Lake Nicholasfurt"/>
    <x v="2"/>
    <s v="Australia"/>
    <x v="0"/>
    <x v="1"/>
  </r>
  <r>
    <n v="2035"/>
    <n v="410"/>
    <n v="1049"/>
    <n v="90"/>
    <n v="1"/>
    <n v="90"/>
    <n v="1"/>
    <x v="2"/>
    <x v="11"/>
    <x v="4"/>
    <s v="violet"/>
    <n v="95"/>
    <n v="42"/>
    <n v="3990"/>
    <n v="47"/>
    <n v="14296"/>
    <d v="2021-08-04T00:00:00"/>
    <d v="2021-08-09T00:00:00"/>
    <s v="Jarrett Brumby"/>
    <s v="Polygender"/>
    <n v="54"/>
    <s v="59 Wood DriveSuite 806"/>
    <n v="9780"/>
    <s v="Lake Nicholasfurt"/>
    <x v="2"/>
    <s v="Australia"/>
    <x v="0"/>
    <x v="1"/>
  </r>
  <r>
    <n v="2036"/>
    <n v="411"/>
    <n v="564"/>
    <n v="100"/>
    <n v="3"/>
    <n v="300"/>
    <n v="1"/>
    <x v="1"/>
    <x v="29"/>
    <x v="4"/>
    <s v="red"/>
    <n v="90"/>
    <n v="62"/>
    <n v="5580"/>
    <n v="771"/>
    <n v="38909"/>
    <d v="2021-03-17T00:00:00"/>
    <d v="2021-04-08T00:00:00"/>
    <s v="Paul Mcgavigan"/>
    <s v="Genderfluid"/>
    <n v="74"/>
    <s v="7367 Wright JunctionApt. 773"/>
    <n v="8882"/>
    <s v="Kuhntown"/>
    <x v="6"/>
    <s v="Australia"/>
    <x v="4"/>
    <x v="0"/>
  </r>
  <r>
    <n v="2037"/>
    <n v="411"/>
    <n v="826"/>
    <n v="117"/>
    <n v="1"/>
    <n v="117"/>
    <n v="1"/>
    <x v="1"/>
    <x v="13"/>
    <x v="1"/>
    <s v="blue"/>
    <n v="95"/>
    <n v="72"/>
    <n v="6840"/>
    <n v="771"/>
    <n v="38909"/>
    <d v="2021-03-17T00:00:00"/>
    <d v="2021-04-08T00:00:00"/>
    <s v="Paul Mcgavigan"/>
    <s v="Genderfluid"/>
    <n v="74"/>
    <s v="7367 Wright JunctionApt. 773"/>
    <n v="8882"/>
    <s v="Kuhntown"/>
    <x v="6"/>
    <s v="Australia"/>
    <x v="4"/>
    <x v="0"/>
  </r>
  <r>
    <n v="2038"/>
    <n v="411"/>
    <n v="508"/>
    <n v="102"/>
    <n v="1"/>
    <n v="102"/>
    <n v="1"/>
    <x v="1"/>
    <x v="31"/>
    <x v="0"/>
    <s v="green"/>
    <n v="109"/>
    <n v="62"/>
    <n v="6758"/>
    <n v="771"/>
    <n v="38909"/>
    <d v="2021-03-17T00:00:00"/>
    <d v="2021-04-08T00:00:00"/>
    <s v="Paul Mcgavigan"/>
    <s v="Genderfluid"/>
    <n v="74"/>
    <s v="7367 Wright JunctionApt. 773"/>
    <n v="8882"/>
    <s v="Kuhntown"/>
    <x v="6"/>
    <s v="Australia"/>
    <x v="4"/>
    <x v="0"/>
  </r>
  <r>
    <n v="2039"/>
    <n v="411"/>
    <n v="860"/>
    <n v="113"/>
    <n v="2"/>
    <n v="226"/>
    <n v="1"/>
    <x v="2"/>
    <x v="16"/>
    <x v="3"/>
    <s v="blue"/>
    <n v="100"/>
    <n v="69"/>
    <n v="6900"/>
    <n v="771"/>
    <n v="38909"/>
    <d v="2021-03-17T00:00:00"/>
    <d v="2021-04-08T00:00:00"/>
    <s v="Paul Mcgavigan"/>
    <s v="Genderfluid"/>
    <n v="74"/>
    <s v="7367 Wright JunctionApt. 773"/>
    <n v="8882"/>
    <s v="Kuhntown"/>
    <x v="6"/>
    <s v="Australia"/>
    <x v="4"/>
    <x v="0"/>
  </r>
  <r>
    <n v="2040"/>
    <n v="411"/>
    <n v="410"/>
    <n v="119"/>
    <n v="1"/>
    <n v="119"/>
    <n v="1"/>
    <x v="0"/>
    <x v="32"/>
    <x v="3"/>
    <s v="indigo"/>
    <n v="113"/>
    <n v="57"/>
    <n v="6441"/>
    <n v="771"/>
    <n v="38909"/>
    <d v="2021-03-17T00:00:00"/>
    <d v="2021-04-08T00:00:00"/>
    <s v="Paul Mcgavigan"/>
    <s v="Genderfluid"/>
    <n v="74"/>
    <s v="7367 Wright JunctionApt. 773"/>
    <n v="8882"/>
    <s v="Kuhntown"/>
    <x v="6"/>
    <s v="Australia"/>
    <x v="4"/>
    <x v="0"/>
  </r>
  <r>
    <n v="2041"/>
    <n v="411"/>
    <n v="451"/>
    <n v="107"/>
    <n v="2"/>
    <n v="214"/>
    <n v="1"/>
    <x v="1"/>
    <x v="22"/>
    <x v="1"/>
    <s v="violet"/>
    <n v="92"/>
    <n v="73"/>
    <n v="6716"/>
    <n v="771"/>
    <n v="38909"/>
    <d v="2021-03-17T00:00:00"/>
    <d v="2021-04-08T00:00:00"/>
    <s v="Paul Mcgavigan"/>
    <s v="Genderfluid"/>
    <n v="74"/>
    <s v="7367 Wright JunctionApt. 773"/>
    <n v="8882"/>
    <s v="Kuhntown"/>
    <x v="6"/>
    <s v="Australia"/>
    <x v="4"/>
    <x v="0"/>
  </r>
  <r>
    <n v="2042"/>
    <n v="412"/>
    <n v="1034"/>
    <n v="90"/>
    <n v="2"/>
    <n v="180"/>
    <n v="1"/>
    <x v="2"/>
    <x v="11"/>
    <x v="4"/>
    <s v="green"/>
    <n v="95"/>
    <n v="64"/>
    <n v="6080"/>
    <n v="427"/>
    <n v="25520"/>
    <d v="2021-09-23T00:00:00"/>
    <d v="2021-10-13T00:00:00"/>
    <s v="Tomaso Mullin"/>
    <s v="Genderqueer"/>
    <n v="25"/>
    <s v="51 Gabriel KnollApt. 819"/>
    <n v="8556"/>
    <s v="New Ava"/>
    <x v="3"/>
    <s v="Australia"/>
    <x v="5"/>
    <x v="2"/>
  </r>
  <r>
    <n v="2043"/>
    <n v="412"/>
    <n v="314"/>
    <n v="105"/>
    <n v="1"/>
    <n v="105"/>
    <n v="1"/>
    <x v="0"/>
    <x v="26"/>
    <x v="4"/>
    <s v="violet"/>
    <n v="93"/>
    <n v="44"/>
    <n v="4092"/>
    <n v="427"/>
    <n v="25520"/>
    <d v="2021-09-23T00:00:00"/>
    <d v="2021-10-13T00:00:00"/>
    <s v="Tomaso Mullin"/>
    <s v="Genderqueer"/>
    <n v="25"/>
    <s v="51 Gabriel KnollApt. 819"/>
    <n v="8556"/>
    <s v="New Ava"/>
    <x v="3"/>
    <s v="Australia"/>
    <x v="5"/>
    <x v="2"/>
  </r>
  <r>
    <n v="2044"/>
    <n v="412"/>
    <n v="232"/>
    <n v="106"/>
    <n v="2"/>
    <n v="212"/>
    <n v="1"/>
    <x v="0"/>
    <x v="0"/>
    <x v="2"/>
    <s v="blue"/>
    <n v="105"/>
    <n v="66"/>
    <n v="6930"/>
    <n v="427"/>
    <n v="25520"/>
    <d v="2021-09-23T00:00:00"/>
    <d v="2021-10-13T00:00:00"/>
    <s v="Tomaso Mullin"/>
    <s v="Genderqueer"/>
    <n v="25"/>
    <s v="51 Gabriel KnollApt. 819"/>
    <n v="8556"/>
    <s v="New Ava"/>
    <x v="3"/>
    <s v="Australia"/>
    <x v="5"/>
    <x v="2"/>
  </r>
  <r>
    <n v="2045"/>
    <n v="412"/>
    <n v="721"/>
    <n v="119"/>
    <n v="1"/>
    <n v="119"/>
    <n v="1"/>
    <x v="1"/>
    <x v="19"/>
    <x v="1"/>
    <s v="blue"/>
    <n v="112"/>
    <n v="64"/>
    <n v="7168"/>
    <n v="427"/>
    <n v="25520"/>
    <d v="2021-09-23T00:00:00"/>
    <d v="2021-10-13T00:00:00"/>
    <s v="Tomaso Mullin"/>
    <s v="Genderqueer"/>
    <n v="25"/>
    <s v="51 Gabriel KnollApt. 819"/>
    <n v="8556"/>
    <s v="New Ava"/>
    <x v="3"/>
    <s v="Australia"/>
    <x v="5"/>
    <x v="2"/>
  </r>
  <r>
    <n v="2046"/>
    <n v="413"/>
    <n v="1204"/>
    <n v="105"/>
    <n v="2"/>
    <n v="210"/>
    <n v="1"/>
    <x v="2"/>
    <x v="7"/>
    <x v="4"/>
    <s v="yellow"/>
    <n v="90"/>
    <n v="52"/>
    <n v="4680"/>
    <n v="589"/>
    <n v="35487"/>
    <d v="2021-10-17T00:00:00"/>
    <d v="2021-10-31T00:00:00"/>
    <s v="Calhoun Raphael"/>
    <s v="Polygender"/>
    <n v="57"/>
    <s v="68 Darcy PassSuite 091"/>
    <n v="6477"/>
    <s v="Hoppetown"/>
    <x v="3"/>
    <s v="Australia"/>
    <x v="2"/>
    <x v="2"/>
  </r>
  <r>
    <n v="2047"/>
    <n v="413"/>
    <n v="527"/>
    <n v="98"/>
    <n v="2"/>
    <n v="196"/>
    <n v="1"/>
    <x v="1"/>
    <x v="33"/>
    <x v="2"/>
    <s v="red"/>
    <n v="113"/>
    <n v="54"/>
    <n v="6102"/>
    <n v="589"/>
    <n v="35487"/>
    <d v="2021-10-17T00:00:00"/>
    <d v="2021-10-31T00:00:00"/>
    <s v="Calhoun Raphael"/>
    <s v="Polygender"/>
    <n v="57"/>
    <s v="68 Darcy PassSuite 091"/>
    <n v="6477"/>
    <s v="Hoppetown"/>
    <x v="3"/>
    <s v="Australia"/>
    <x v="2"/>
    <x v="2"/>
  </r>
  <r>
    <n v="2048"/>
    <n v="413"/>
    <n v="707"/>
    <n v="119"/>
    <n v="3"/>
    <n v="357"/>
    <n v="1"/>
    <x v="1"/>
    <x v="19"/>
    <x v="2"/>
    <s v="orange"/>
    <n v="112"/>
    <n v="43"/>
    <n v="4816"/>
    <n v="589"/>
    <n v="35487"/>
    <d v="2021-10-17T00:00:00"/>
    <d v="2021-10-31T00:00:00"/>
    <s v="Calhoun Raphael"/>
    <s v="Polygender"/>
    <n v="57"/>
    <s v="68 Darcy PassSuite 091"/>
    <n v="6477"/>
    <s v="Hoppetown"/>
    <x v="3"/>
    <s v="Australia"/>
    <x v="2"/>
    <x v="2"/>
  </r>
  <r>
    <n v="2049"/>
    <n v="413"/>
    <n v="1234"/>
    <n v="112"/>
    <n v="2"/>
    <n v="224"/>
    <n v="1"/>
    <x v="2"/>
    <x v="25"/>
    <x v="4"/>
    <s v="orange"/>
    <n v="91"/>
    <n v="42"/>
    <n v="3822"/>
    <n v="589"/>
    <n v="35487"/>
    <d v="2021-10-17T00:00:00"/>
    <d v="2021-10-31T00:00:00"/>
    <s v="Calhoun Raphael"/>
    <s v="Polygender"/>
    <n v="57"/>
    <s v="68 Darcy PassSuite 091"/>
    <n v="6477"/>
    <s v="Hoppetown"/>
    <x v="3"/>
    <s v="Australia"/>
    <x v="2"/>
    <x v="2"/>
  </r>
  <r>
    <n v="2050"/>
    <n v="413"/>
    <n v="124"/>
    <n v="92"/>
    <n v="2"/>
    <n v="184"/>
    <n v="1"/>
    <x v="0"/>
    <x v="22"/>
    <x v="4"/>
    <s v="green"/>
    <n v="115"/>
    <n v="52"/>
    <n v="5980"/>
    <n v="589"/>
    <n v="35487"/>
    <d v="2021-10-17T00:00:00"/>
    <d v="2021-10-31T00:00:00"/>
    <s v="Calhoun Raphael"/>
    <s v="Polygender"/>
    <n v="57"/>
    <s v="68 Darcy PassSuite 091"/>
    <n v="6477"/>
    <s v="Hoppetown"/>
    <x v="3"/>
    <s v="Australia"/>
    <x v="2"/>
    <x v="2"/>
  </r>
  <r>
    <n v="2051"/>
    <n v="413"/>
    <n v="306"/>
    <n v="105"/>
    <n v="3"/>
    <n v="315"/>
    <n v="1"/>
    <x v="0"/>
    <x v="26"/>
    <x v="1"/>
    <s v="indigo"/>
    <n v="93"/>
    <n v="41"/>
    <n v="3813"/>
    <n v="589"/>
    <n v="35487"/>
    <d v="2021-10-17T00:00:00"/>
    <d v="2021-10-31T00:00:00"/>
    <s v="Calhoun Raphael"/>
    <s v="Polygender"/>
    <n v="57"/>
    <s v="68 Darcy PassSuite 091"/>
    <n v="6477"/>
    <s v="Hoppetown"/>
    <x v="3"/>
    <s v="Australia"/>
    <x v="2"/>
    <x v="2"/>
  </r>
  <r>
    <n v="2052"/>
    <n v="414"/>
    <n v="233"/>
    <n v="106"/>
    <n v="3"/>
    <n v="318"/>
    <n v="1"/>
    <x v="0"/>
    <x v="0"/>
    <x v="0"/>
    <s v="blue"/>
    <n v="105"/>
    <n v="69"/>
    <n v="7245"/>
    <n v="212"/>
    <n v="57052"/>
    <d v="2021-01-02T00:00:00"/>
    <d v="2021-01-03T00:00:00"/>
    <s v="Evelyn Chevolleau"/>
    <s v="Polygender"/>
    <n v="79"/>
    <s v="385 Jayden View RdApt. 459"/>
    <n v="4481"/>
    <s v="Port Logan"/>
    <x v="2"/>
    <s v="Australia"/>
    <x v="9"/>
    <x v="1"/>
  </r>
  <r>
    <n v="2053"/>
    <n v="414"/>
    <n v="932"/>
    <n v="96"/>
    <n v="1"/>
    <n v="96"/>
    <n v="1"/>
    <x v="2"/>
    <x v="5"/>
    <x v="2"/>
    <s v="blue"/>
    <n v="104"/>
    <n v="41"/>
    <n v="4264"/>
    <n v="212"/>
    <n v="57052"/>
    <d v="2021-01-02T00:00:00"/>
    <d v="2021-01-03T00:00:00"/>
    <s v="Evelyn Chevolleau"/>
    <s v="Polygender"/>
    <n v="79"/>
    <s v="385 Jayden View RdApt. 459"/>
    <n v="4481"/>
    <s v="Port Logan"/>
    <x v="2"/>
    <s v="Australia"/>
    <x v="9"/>
    <x v="1"/>
  </r>
  <r>
    <n v="2054"/>
    <n v="414"/>
    <n v="625"/>
    <n v="112"/>
    <n v="1"/>
    <n v="112"/>
    <n v="1"/>
    <x v="1"/>
    <x v="30"/>
    <x v="3"/>
    <s v="violet"/>
    <n v="118"/>
    <n v="40"/>
    <n v="4720"/>
    <n v="212"/>
    <n v="57052"/>
    <d v="2021-01-02T00:00:00"/>
    <d v="2021-01-03T00:00:00"/>
    <s v="Evelyn Chevolleau"/>
    <s v="Polygender"/>
    <n v="79"/>
    <s v="385 Jayden View RdApt. 459"/>
    <n v="4481"/>
    <s v="Port Logan"/>
    <x v="2"/>
    <s v="Australia"/>
    <x v="9"/>
    <x v="1"/>
  </r>
  <r>
    <n v="2055"/>
    <n v="415"/>
    <n v="190"/>
    <n v="98"/>
    <n v="2"/>
    <n v="196"/>
    <n v="1"/>
    <x v="0"/>
    <x v="18"/>
    <x v="3"/>
    <s v="green"/>
    <n v="112"/>
    <n v="66"/>
    <n v="7392"/>
    <n v="947"/>
    <n v="35686"/>
    <d v="2021-07-14T00:00:00"/>
    <d v="2021-07-19T00:00:00"/>
    <s v="Dulsea Collet"/>
    <s v="Genderqueer"/>
    <n v="74"/>
    <s v="23 Smith StreetSuite 253"/>
    <n v="9260"/>
    <s v="South Charles"/>
    <x v="4"/>
    <s v="Australia"/>
    <x v="8"/>
    <x v="1"/>
  </r>
  <r>
    <n v="2056"/>
    <n v="415"/>
    <n v="494"/>
    <n v="102"/>
    <n v="2"/>
    <n v="204"/>
    <n v="1"/>
    <x v="1"/>
    <x v="31"/>
    <x v="4"/>
    <s v="red"/>
    <n v="109"/>
    <n v="48"/>
    <n v="5232"/>
    <n v="947"/>
    <n v="35686"/>
    <d v="2021-07-14T00:00:00"/>
    <d v="2021-07-19T00:00:00"/>
    <s v="Dulsea Collet"/>
    <s v="Genderqueer"/>
    <n v="74"/>
    <s v="23 Smith StreetSuite 253"/>
    <n v="9260"/>
    <s v="South Charles"/>
    <x v="4"/>
    <s v="Australia"/>
    <x v="8"/>
    <x v="1"/>
  </r>
  <r>
    <n v="2057"/>
    <n v="415"/>
    <n v="833"/>
    <n v="117"/>
    <n v="2"/>
    <n v="234"/>
    <n v="1"/>
    <x v="1"/>
    <x v="13"/>
    <x v="0"/>
    <s v="indigo"/>
    <n v="95"/>
    <n v="66"/>
    <n v="6270"/>
    <n v="947"/>
    <n v="35686"/>
    <d v="2021-07-14T00:00:00"/>
    <d v="2021-07-19T00:00:00"/>
    <s v="Dulsea Collet"/>
    <s v="Genderqueer"/>
    <n v="74"/>
    <s v="23 Smith StreetSuite 253"/>
    <n v="9260"/>
    <s v="South Charles"/>
    <x v="4"/>
    <s v="Australia"/>
    <x v="8"/>
    <x v="1"/>
  </r>
  <r>
    <n v="2058"/>
    <n v="415"/>
    <n v="487"/>
    <n v="118"/>
    <n v="2"/>
    <n v="236"/>
    <n v="1"/>
    <x v="1"/>
    <x v="1"/>
    <x v="2"/>
    <s v="violet"/>
    <n v="110"/>
    <n v="43"/>
    <n v="4730"/>
    <n v="947"/>
    <n v="35686"/>
    <d v="2021-07-14T00:00:00"/>
    <d v="2021-07-19T00:00:00"/>
    <s v="Dulsea Collet"/>
    <s v="Genderqueer"/>
    <n v="74"/>
    <s v="23 Smith StreetSuite 253"/>
    <n v="9260"/>
    <s v="South Charles"/>
    <x v="4"/>
    <s v="Australia"/>
    <x v="8"/>
    <x v="1"/>
  </r>
  <r>
    <n v="2059"/>
    <n v="415"/>
    <n v="260"/>
    <n v="95"/>
    <n v="2"/>
    <n v="190"/>
    <n v="1"/>
    <x v="0"/>
    <x v="17"/>
    <x v="3"/>
    <s v="green"/>
    <n v="117"/>
    <n v="45"/>
    <n v="5265"/>
    <n v="947"/>
    <n v="35686"/>
    <d v="2021-07-14T00:00:00"/>
    <d v="2021-07-19T00:00:00"/>
    <s v="Dulsea Collet"/>
    <s v="Genderqueer"/>
    <n v="74"/>
    <s v="23 Smith StreetSuite 253"/>
    <n v="9260"/>
    <s v="South Charles"/>
    <x v="4"/>
    <s v="Australia"/>
    <x v="8"/>
    <x v="1"/>
  </r>
  <r>
    <n v="2060"/>
    <n v="415"/>
    <n v="946"/>
    <n v="97"/>
    <n v="1"/>
    <n v="97"/>
    <n v="1"/>
    <x v="2"/>
    <x v="27"/>
    <x v="1"/>
    <s v="red"/>
    <n v="119"/>
    <n v="71"/>
    <n v="8449"/>
    <n v="947"/>
    <n v="35686"/>
    <d v="2021-07-14T00:00:00"/>
    <d v="2021-07-19T00:00:00"/>
    <s v="Dulsea Collet"/>
    <s v="Genderqueer"/>
    <n v="74"/>
    <s v="23 Smith StreetSuite 253"/>
    <n v="9260"/>
    <s v="South Charles"/>
    <x v="4"/>
    <s v="Australia"/>
    <x v="8"/>
    <x v="1"/>
  </r>
  <r>
    <n v="2061"/>
    <n v="415"/>
    <n v="983"/>
    <n v="106"/>
    <n v="1"/>
    <n v="106"/>
    <n v="1"/>
    <x v="2"/>
    <x v="3"/>
    <x v="0"/>
    <s v="red"/>
    <n v="111"/>
    <n v="74"/>
    <n v="8214"/>
    <n v="947"/>
    <n v="35686"/>
    <d v="2021-07-14T00:00:00"/>
    <d v="2021-07-19T00:00:00"/>
    <s v="Dulsea Collet"/>
    <s v="Genderqueer"/>
    <n v="74"/>
    <s v="23 Smith StreetSuite 253"/>
    <n v="9260"/>
    <s v="South Charles"/>
    <x v="4"/>
    <s v="Australia"/>
    <x v="8"/>
    <x v="1"/>
  </r>
  <r>
    <n v="2062"/>
    <n v="415"/>
    <n v="1149"/>
    <n v="102"/>
    <n v="2"/>
    <n v="204"/>
    <n v="1"/>
    <x v="2"/>
    <x v="34"/>
    <x v="4"/>
    <s v="indigo"/>
    <n v="106"/>
    <n v="64"/>
    <n v="6784"/>
    <n v="947"/>
    <n v="35686"/>
    <d v="2021-07-14T00:00:00"/>
    <d v="2021-07-19T00:00:00"/>
    <s v="Dulsea Collet"/>
    <s v="Genderqueer"/>
    <n v="74"/>
    <s v="23 Smith StreetSuite 253"/>
    <n v="9260"/>
    <s v="South Charles"/>
    <x v="4"/>
    <s v="Australia"/>
    <x v="8"/>
    <x v="1"/>
  </r>
  <r>
    <n v="2063"/>
    <n v="416"/>
    <n v="798"/>
    <n v="91"/>
    <n v="1"/>
    <n v="91"/>
    <n v="1"/>
    <x v="1"/>
    <x v="15"/>
    <x v="0"/>
    <s v="indigo"/>
    <n v="114"/>
    <n v="50"/>
    <n v="5700"/>
    <n v="129"/>
    <n v="37878"/>
    <d v="2021-10-08T00:00:00"/>
    <d v="2021-10-25T00:00:00"/>
    <s v="Beatrisa Winterscale"/>
    <s v="Non-binary"/>
    <n v="68"/>
    <s v="74 Ryan CircleSuite 426"/>
    <n v="1790"/>
    <s v="Port Harrychester"/>
    <x v="2"/>
    <s v="Australia"/>
    <x v="2"/>
    <x v="2"/>
  </r>
  <r>
    <n v="2064"/>
    <n v="416"/>
    <n v="1141"/>
    <n v="102"/>
    <n v="3"/>
    <n v="306"/>
    <n v="1"/>
    <x v="2"/>
    <x v="34"/>
    <x v="1"/>
    <s v="blue"/>
    <n v="106"/>
    <n v="63"/>
    <n v="6678"/>
    <n v="129"/>
    <n v="37878"/>
    <d v="2021-10-08T00:00:00"/>
    <d v="2021-10-25T00:00:00"/>
    <s v="Beatrisa Winterscale"/>
    <s v="Non-binary"/>
    <n v="68"/>
    <s v="74 Ryan CircleSuite 426"/>
    <n v="1790"/>
    <s v="Port Harrychester"/>
    <x v="2"/>
    <s v="Australia"/>
    <x v="2"/>
    <x v="2"/>
  </r>
  <r>
    <n v="2065"/>
    <n v="416"/>
    <n v="270"/>
    <n v="95"/>
    <n v="1"/>
    <n v="95"/>
    <n v="1"/>
    <x v="0"/>
    <x v="17"/>
    <x v="3"/>
    <s v="indigo"/>
    <n v="117"/>
    <n v="47"/>
    <n v="5499"/>
    <n v="129"/>
    <n v="37878"/>
    <d v="2021-10-08T00:00:00"/>
    <d v="2021-10-25T00:00:00"/>
    <s v="Beatrisa Winterscale"/>
    <s v="Non-binary"/>
    <n v="68"/>
    <s v="74 Ryan CircleSuite 426"/>
    <n v="1790"/>
    <s v="Port Harrychester"/>
    <x v="2"/>
    <s v="Australia"/>
    <x v="2"/>
    <x v="2"/>
  </r>
  <r>
    <n v="2066"/>
    <n v="416"/>
    <n v="217"/>
    <n v="106"/>
    <n v="3"/>
    <n v="318"/>
    <n v="1"/>
    <x v="0"/>
    <x v="0"/>
    <x v="2"/>
    <s v="orange"/>
    <n v="105"/>
    <n v="43"/>
    <n v="4515"/>
    <n v="129"/>
    <n v="37878"/>
    <d v="2021-10-08T00:00:00"/>
    <d v="2021-10-25T00:00:00"/>
    <s v="Beatrisa Winterscale"/>
    <s v="Non-binary"/>
    <n v="68"/>
    <s v="74 Ryan CircleSuite 426"/>
    <n v="1790"/>
    <s v="Port Harrychester"/>
    <x v="2"/>
    <s v="Australia"/>
    <x v="2"/>
    <x v="2"/>
  </r>
  <r>
    <n v="2067"/>
    <n v="416"/>
    <n v="1027"/>
    <n v="90"/>
    <n v="3"/>
    <n v="270"/>
    <n v="1"/>
    <x v="2"/>
    <x v="11"/>
    <x v="2"/>
    <s v="yellow"/>
    <n v="95"/>
    <n v="68"/>
    <n v="6460"/>
    <n v="129"/>
    <n v="37878"/>
    <d v="2021-10-08T00:00:00"/>
    <d v="2021-10-25T00:00:00"/>
    <s v="Beatrisa Winterscale"/>
    <s v="Non-binary"/>
    <n v="68"/>
    <s v="74 Ryan CircleSuite 426"/>
    <n v="1790"/>
    <s v="Port Harrychester"/>
    <x v="2"/>
    <s v="Australia"/>
    <x v="2"/>
    <x v="2"/>
  </r>
  <r>
    <n v="2068"/>
    <n v="416"/>
    <n v="33"/>
    <n v="96"/>
    <n v="1"/>
    <n v="96"/>
    <n v="1"/>
    <x v="0"/>
    <x v="2"/>
    <x v="0"/>
    <s v="violet"/>
    <n v="114"/>
    <n v="73"/>
    <n v="8322"/>
    <n v="129"/>
    <n v="37878"/>
    <d v="2021-10-08T00:00:00"/>
    <d v="2021-10-25T00:00:00"/>
    <s v="Beatrisa Winterscale"/>
    <s v="Non-binary"/>
    <n v="68"/>
    <s v="74 Ryan CircleSuite 426"/>
    <n v="1790"/>
    <s v="Port Harrychester"/>
    <x v="2"/>
    <s v="Australia"/>
    <x v="2"/>
    <x v="2"/>
  </r>
  <r>
    <n v="2069"/>
    <n v="416"/>
    <n v="182"/>
    <n v="98"/>
    <n v="3"/>
    <n v="294"/>
    <n v="1"/>
    <x v="0"/>
    <x v="18"/>
    <x v="2"/>
    <s v="orange"/>
    <n v="112"/>
    <n v="65"/>
    <n v="7280"/>
    <n v="129"/>
    <n v="37878"/>
    <d v="2021-10-08T00:00:00"/>
    <d v="2021-10-25T00:00:00"/>
    <s v="Beatrisa Winterscale"/>
    <s v="Non-binary"/>
    <n v="68"/>
    <s v="74 Ryan CircleSuite 426"/>
    <n v="1790"/>
    <s v="Port Harrychester"/>
    <x v="2"/>
    <s v="Australia"/>
    <x v="2"/>
    <x v="2"/>
  </r>
  <r>
    <n v="2070"/>
    <n v="417"/>
    <n v="173"/>
    <n v="91"/>
    <n v="3"/>
    <n v="273"/>
    <n v="1"/>
    <x v="0"/>
    <x v="8"/>
    <x v="0"/>
    <s v="violet"/>
    <n v="116"/>
    <n v="70"/>
    <n v="8120"/>
    <n v="729"/>
    <n v="45024"/>
    <d v="2021-09-14T00:00:00"/>
    <d v="2021-10-11T00:00:00"/>
    <s v="Gerri Mccarle"/>
    <s v="Female"/>
    <n v="54"/>
    <s v="269 Kuhn PlazaApt. 260"/>
    <n v="7315"/>
    <s v="Cameronport"/>
    <x v="0"/>
    <s v="Australia"/>
    <x v="5"/>
    <x v="0"/>
  </r>
  <r>
    <n v="2071"/>
    <n v="417"/>
    <n v="560"/>
    <n v="100"/>
    <n v="2"/>
    <n v="200"/>
    <n v="1"/>
    <x v="1"/>
    <x v="29"/>
    <x v="3"/>
    <s v="red"/>
    <n v="90"/>
    <n v="76"/>
    <n v="6840"/>
    <n v="729"/>
    <n v="45024"/>
    <d v="2021-09-14T00:00:00"/>
    <d v="2021-10-11T00:00:00"/>
    <s v="Gerri Mccarle"/>
    <s v="Female"/>
    <n v="54"/>
    <s v="269 Kuhn PlazaApt. 260"/>
    <n v="7315"/>
    <s v="Cameronport"/>
    <x v="0"/>
    <s v="Australia"/>
    <x v="5"/>
    <x v="0"/>
  </r>
  <r>
    <n v="2072"/>
    <n v="417"/>
    <n v="963"/>
    <n v="97"/>
    <n v="1"/>
    <n v="97"/>
    <n v="1"/>
    <x v="2"/>
    <x v="27"/>
    <x v="0"/>
    <s v="green"/>
    <n v="119"/>
    <n v="43"/>
    <n v="5117"/>
    <n v="729"/>
    <n v="45024"/>
    <d v="2021-09-14T00:00:00"/>
    <d v="2021-10-11T00:00:00"/>
    <s v="Gerri Mccarle"/>
    <s v="Female"/>
    <n v="54"/>
    <s v="269 Kuhn PlazaApt. 260"/>
    <n v="7315"/>
    <s v="Cameronport"/>
    <x v="0"/>
    <s v="Australia"/>
    <x v="5"/>
    <x v="0"/>
  </r>
  <r>
    <n v="2073"/>
    <n v="417"/>
    <n v="986"/>
    <n v="106"/>
    <n v="2"/>
    <n v="212"/>
    <n v="1"/>
    <x v="2"/>
    <x v="3"/>
    <x v="1"/>
    <s v="orange"/>
    <n v="111"/>
    <n v="59"/>
    <n v="6549"/>
    <n v="729"/>
    <n v="45024"/>
    <d v="2021-09-14T00:00:00"/>
    <d v="2021-10-11T00:00:00"/>
    <s v="Gerri Mccarle"/>
    <s v="Female"/>
    <n v="54"/>
    <s v="269 Kuhn PlazaApt. 260"/>
    <n v="7315"/>
    <s v="Cameronport"/>
    <x v="0"/>
    <s v="Australia"/>
    <x v="5"/>
    <x v="0"/>
  </r>
  <r>
    <n v="2074"/>
    <n v="417"/>
    <n v="1022"/>
    <n v="90"/>
    <n v="3"/>
    <n v="270"/>
    <n v="1"/>
    <x v="2"/>
    <x v="11"/>
    <x v="2"/>
    <s v="orange"/>
    <n v="95"/>
    <n v="74"/>
    <n v="7030"/>
    <n v="729"/>
    <n v="45024"/>
    <d v="2021-09-14T00:00:00"/>
    <d v="2021-10-11T00:00:00"/>
    <s v="Gerri Mccarle"/>
    <s v="Female"/>
    <n v="54"/>
    <s v="269 Kuhn PlazaApt. 260"/>
    <n v="7315"/>
    <s v="Cameronport"/>
    <x v="0"/>
    <s v="Australia"/>
    <x v="5"/>
    <x v="0"/>
  </r>
  <r>
    <n v="2075"/>
    <n v="417"/>
    <n v="1214"/>
    <n v="105"/>
    <n v="1"/>
    <n v="105"/>
    <n v="1"/>
    <x v="2"/>
    <x v="7"/>
    <x v="4"/>
    <s v="blue"/>
    <n v="90"/>
    <n v="55"/>
    <n v="4950"/>
    <n v="729"/>
    <n v="45024"/>
    <d v="2021-09-14T00:00:00"/>
    <d v="2021-10-11T00:00:00"/>
    <s v="Gerri Mccarle"/>
    <s v="Female"/>
    <n v="54"/>
    <s v="269 Kuhn PlazaApt. 260"/>
    <n v="7315"/>
    <s v="Cameronport"/>
    <x v="0"/>
    <s v="Australia"/>
    <x v="5"/>
    <x v="0"/>
  </r>
  <r>
    <n v="2076"/>
    <n v="418"/>
    <n v="1102"/>
    <n v="115"/>
    <n v="1"/>
    <n v="115"/>
    <n v="1"/>
    <x v="2"/>
    <x v="6"/>
    <x v="2"/>
    <s v="green"/>
    <n v="99"/>
    <n v="65"/>
    <n v="6435"/>
    <n v="918"/>
    <n v="55376"/>
    <d v="2021-08-24T00:00:00"/>
    <d v="2021-09-15T00:00:00"/>
    <s v="Tracie Okey"/>
    <s v="Polygender"/>
    <n v="69"/>
    <s v="056 Khan RidgeSuite 131"/>
    <n v="1328"/>
    <s v="Violetstad"/>
    <x v="7"/>
    <s v="Australia"/>
    <x v="0"/>
    <x v="0"/>
  </r>
  <r>
    <n v="2077"/>
    <n v="418"/>
    <n v="970"/>
    <n v="97"/>
    <n v="3"/>
    <n v="291"/>
    <n v="1"/>
    <x v="2"/>
    <x v="27"/>
    <x v="3"/>
    <s v="indigo"/>
    <n v="119"/>
    <n v="74"/>
    <n v="8806"/>
    <n v="918"/>
    <n v="55376"/>
    <d v="2021-08-24T00:00:00"/>
    <d v="2021-09-15T00:00:00"/>
    <s v="Tracie Okey"/>
    <s v="Polygender"/>
    <n v="69"/>
    <s v="056 Khan RidgeSuite 131"/>
    <n v="1328"/>
    <s v="Violetstad"/>
    <x v="7"/>
    <s v="Australia"/>
    <x v="0"/>
    <x v="0"/>
  </r>
  <r>
    <n v="2078"/>
    <n v="418"/>
    <n v="118"/>
    <n v="92"/>
    <n v="1"/>
    <n v="92"/>
    <n v="1"/>
    <x v="0"/>
    <x v="22"/>
    <x v="0"/>
    <s v="yellow"/>
    <n v="115"/>
    <n v="75"/>
    <n v="8625"/>
    <n v="918"/>
    <n v="55376"/>
    <d v="2021-08-24T00:00:00"/>
    <d v="2021-09-15T00:00:00"/>
    <s v="Tracie Okey"/>
    <s v="Polygender"/>
    <n v="69"/>
    <s v="056 Khan RidgeSuite 131"/>
    <n v="1328"/>
    <s v="Violetstad"/>
    <x v="7"/>
    <s v="Australia"/>
    <x v="0"/>
    <x v="0"/>
  </r>
  <r>
    <n v="2079"/>
    <n v="418"/>
    <n v="436"/>
    <n v="107"/>
    <n v="1"/>
    <n v="107"/>
    <n v="1"/>
    <x v="1"/>
    <x v="22"/>
    <x v="1"/>
    <s v="green"/>
    <n v="92"/>
    <n v="49"/>
    <n v="4508"/>
    <n v="918"/>
    <n v="55376"/>
    <d v="2021-08-24T00:00:00"/>
    <d v="2021-09-15T00:00:00"/>
    <s v="Tracie Okey"/>
    <s v="Polygender"/>
    <n v="69"/>
    <s v="056 Khan RidgeSuite 131"/>
    <n v="1328"/>
    <s v="Violetstad"/>
    <x v="7"/>
    <s v="Australia"/>
    <x v="0"/>
    <x v="0"/>
  </r>
  <r>
    <n v="2080"/>
    <n v="418"/>
    <n v="964"/>
    <n v="97"/>
    <n v="3"/>
    <n v="291"/>
    <n v="1"/>
    <x v="2"/>
    <x v="27"/>
    <x v="4"/>
    <s v="green"/>
    <n v="119"/>
    <n v="67"/>
    <n v="7973"/>
    <n v="918"/>
    <n v="55376"/>
    <d v="2021-08-24T00:00:00"/>
    <d v="2021-09-15T00:00:00"/>
    <s v="Tracie Okey"/>
    <s v="Polygender"/>
    <n v="69"/>
    <s v="056 Khan RidgeSuite 131"/>
    <n v="1328"/>
    <s v="Violetstad"/>
    <x v="7"/>
    <s v="Australia"/>
    <x v="0"/>
    <x v="0"/>
  </r>
  <r>
    <n v="2081"/>
    <n v="419"/>
    <n v="989"/>
    <n v="106"/>
    <n v="3"/>
    <n v="318"/>
    <n v="1"/>
    <x v="2"/>
    <x v="3"/>
    <x v="4"/>
    <s v="orange"/>
    <n v="111"/>
    <n v="56"/>
    <n v="6216"/>
    <n v="745"/>
    <n v="19518"/>
    <d v="2021-10-20T00:00:00"/>
    <d v="2021-11-10T00:00:00"/>
    <s v="Lindy Saltrese"/>
    <s v="Non-binary"/>
    <n v="31"/>
    <s v="15 Bruen SummitApt. 152"/>
    <n v="526"/>
    <s v="North Matthewfort"/>
    <x v="5"/>
    <s v="Australia"/>
    <x v="2"/>
    <x v="0"/>
  </r>
  <r>
    <n v="2082"/>
    <n v="419"/>
    <n v="1135"/>
    <n v="102"/>
    <n v="2"/>
    <n v="204"/>
    <n v="1"/>
    <x v="2"/>
    <x v="34"/>
    <x v="3"/>
    <s v="green"/>
    <n v="106"/>
    <n v="63"/>
    <n v="6678"/>
    <n v="745"/>
    <n v="19518"/>
    <d v="2021-10-20T00:00:00"/>
    <d v="2021-11-10T00:00:00"/>
    <s v="Lindy Saltrese"/>
    <s v="Non-binary"/>
    <n v="31"/>
    <s v="15 Bruen SummitApt. 152"/>
    <n v="526"/>
    <s v="North Matthewfort"/>
    <x v="5"/>
    <s v="Australia"/>
    <x v="2"/>
    <x v="0"/>
  </r>
  <r>
    <n v="2083"/>
    <n v="419"/>
    <n v="669"/>
    <n v="113"/>
    <n v="2"/>
    <n v="226"/>
    <n v="1"/>
    <x v="1"/>
    <x v="4"/>
    <x v="4"/>
    <s v="red"/>
    <n v="119"/>
    <n v="64"/>
    <n v="7616"/>
    <n v="745"/>
    <n v="19518"/>
    <d v="2021-10-20T00:00:00"/>
    <d v="2021-11-10T00:00:00"/>
    <s v="Lindy Saltrese"/>
    <s v="Non-binary"/>
    <n v="31"/>
    <s v="15 Bruen SummitApt. 152"/>
    <n v="526"/>
    <s v="North Matthewfort"/>
    <x v="5"/>
    <s v="Australia"/>
    <x v="2"/>
    <x v="0"/>
  </r>
  <r>
    <n v="2084"/>
    <n v="419"/>
    <n v="691"/>
    <n v="113"/>
    <n v="3"/>
    <n v="339"/>
    <n v="1"/>
    <x v="1"/>
    <x v="4"/>
    <x v="1"/>
    <s v="indigo"/>
    <n v="119"/>
    <n v="53"/>
    <n v="6307"/>
    <n v="745"/>
    <n v="19518"/>
    <d v="2021-10-20T00:00:00"/>
    <d v="2021-11-10T00:00:00"/>
    <s v="Lindy Saltrese"/>
    <s v="Non-binary"/>
    <n v="31"/>
    <s v="15 Bruen SummitApt. 152"/>
    <n v="526"/>
    <s v="North Matthewfort"/>
    <x v="5"/>
    <s v="Australia"/>
    <x v="2"/>
    <x v="0"/>
  </r>
  <r>
    <n v="2085"/>
    <n v="419"/>
    <n v="581"/>
    <n v="100"/>
    <n v="2"/>
    <n v="200"/>
    <n v="1"/>
    <x v="1"/>
    <x v="29"/>
    <x v="1"/>
    <s v="blue"/>
    <n v="90"/>
    <n v="50"/>
    <n v="4500"/>
    <n v="745"/>
    <n v="19518"/>
    <d v="2021-10-20T00:00:00"/>
    <d v="2021-11-10T00:00:00"/>
    <s v="Lindy Saltrese"/>
    <s v="Non-binary"/>
    <n v="31"/>
    <s v="15 Bruen SummitApt. 152"/>
    <n v="526"/>
    <s v="North Matthewfort"/>
    <x v="5"/>
    <s v="Australia"/>
    <x v="2"/>
    <x v="0"/>
  </r>
  <r>
    <n v="2086"/>
    <n v="419"/>
    <n v="34"/>
    <n v="96"/>
    <n v="2"/>
    <n v="192"/>
    <n v="1"/>
    <x v="0"/>
    <x v="2"/>
    <x v="4"/>
    <s v="violet"/>
    <n v="114"/>
    <n v="54"/>
    <n v="6156"/>
    <n v="745"/>
    <n v="19518"/>
    <d v="2021-10-20T00:00:00"/>
    <d v="2021-11-10T00:00:00"/>
    <s v="Lindy Saltrese"/>
    <s v="Non-binary"/>
    <n v="31"/>
    <s v="15 Bruen SummitApt. 152"/>
    <n v="526"/>
    <s v="North Matthewfort"/>
    <x v="5"/>
    <s v="Australia"/>
    <x v="2"/>
    <x v="0"/>
  </r>
  <r>
    <n v="2087"/>
    <n v="420"/>
    <n v="441"/>
    <n v="107"/>
    <n v="1"/>
    <n v="107"/>
    <n v="1"/>
    <x v="1"/>
    <x v="22"/>
    <x v="1"/>
    <s v="blue"/>
    <n v="92"/>
    <n v="56"/>
    <n v="5152"/>
    <n v="482"/>
    <n v="25541"/>
    <d v="2021-02-22T00:00:00"/>
    <d v="2021-03-19T00:00:00"/>
    <s v="Stanley Kolakowski"/>
    <s v="Agender"/>
    <n v="63"/>
    <s v="7295 Champlin CrestApt. 519"/>
    <n v="8260"/>
    <s v="East Joshua"/>
    <x v="3"/>
    <s v="Australia"/>
    <x v="1"/>
    <x v="0"/>
  </r>
  <r>
    <n v="2088"/>
    <n v="420"/>
    <n v="109"/>
    <n v="92"/>
    <n v="3"/>
    <n v="276"/>
    <n v="1"/>
    <x v="0"/>
    <x v="22"/>
    <x v="4"/>
    <s v="red"/>
    <n v="115"/>
    <n v="63"/>
    <n v="7245"/>
    <n v="482"/>
    <n v="25541"/>
    <d v="2021-02-22T00:00:00"/>
    <d v="2021-03-19T00:00:00"/>
    <s v="Stanley Kolakowski"/>
    <s v="Agender"/>
    <n v="63"/>
    <s v="7295 Champlin CrestApt. 519"/>
    <n v="8260"/>
    <s v="East Joshua"/>
    <x v="3"/>
    <s v="Australia"/>
    <x v="1"/>
    <x v="0"/>
  </r>
  <r>
    <n v="2089"/>
    <n v="420"/>
    <n v="253"/>
    <n v="95"/>
    <n v="2"/>
    <n v="190"/>
    <n v="1"/>
    <x v="0"/>
    <x v="17"/>
    <x v="0"/>
    <s v="orange"/>
    <n v="117"/>
    <n v="63"/>
    <n v="7371"/>
    <n v="482"/>
    <n v="25541"/>
    <d v="2021-02-22T00:00:00"/>
    <d v="2021-03-19T00:00:00"/>
    <s v="Stanley Kolakowski"/>
    <s v="Agender"/>
    <n v="63"/>
    <s v="7295 Champlin CrestApt. 519"/>
    <n v="8260"/>
    <s v="East Joshua"/>
    <x v="3"/>
    <s v="Australia"/>
    <x v="1"/>
    <x v="0"/>
  </r>
  <r>
    <n v="2090"/>
    <n v="420"/>
    <n v="960"/>
    <n v="97"/>
    <n v="3"/>
    <n v="291"/>
    <n v="1"/>
    <x v="2"/>
    <x v="27"/>
    <x v="3"/>
    <s v="green"/>
    <n v="119"/>
    <n v="74"/>
    <n v="8806"/>
    <n v="482"/>
    <n v="25541"/>
    <d v="2021-02-22T00:00:00"/>
    <d v="2021-03-19T00:00:00"/>
    <s v="Stanley Kolakowski"/>
    <s v="Agender"/>
    <n v="63"/>
    <s v="7295 Champlin CrestApt. 519"/>
    <n v="8260"/>
    <s v="East Joshua"/>
    <x v="3"/>
    <s v="Australia"/>
    <x v="1"/>
    <x v="0"/>
  </r>
  <r>
    <n v="2091"/>
    <n v="420"/>
    <n v="579"/>
    <n v="100"/>
    <n v="3"/>
    <n v="300"/>
    <n v="1"/>
    <x v="1"/>
    <x v="29"/>
    <x v="4"/>
    <s v="green"/>
    <n v="90"/>
    <n v="79"/>
    <n v="7110"/>
    <n v="482"/>
    <n v="25541"/>
    <d v="2021-02-22T00:00:00"/>
    <d v="2021-03-19T00:00:00"/>
    <s v="Stanley Kolakowski"/>
    <s v="Agender"/>
    <n v="63"/>
    <s v="7295 Champlin CrestApt. 519"/>
    <n v="8260"/>
    <s v="East Joshua"/>
    <x v="3"/>
    <s v="Australia"/>
    <x v="1"/>
    <x v="0"/>
  </r>
  <r>
    <n v="2092"/>
    <n v="421"/>
    <n v="767"/>
    <n v="109"/>
    <n v="2"/>
    <n v="218"/>
    <n v="1"/>
    <x v="1"/>
    <x v="12"/>
    <x v="2"/>
    <s v="violet"/>
    <n v="102"/>
    <n v="77"/>
    <n v="7854"/>
    <n v="691"/>
    <n v="24273"/>
    <d v="2021-09-28T00:00:00"/>
    <d v="2021-10-09T00:00:00"/>
    <s v="Silvie Bortol"/>
    <s v="Genderfluid"/>
    <n v="73"/>
    <s v="90 Fisher RoadSuite 844"/>
    <n v="1499"/>
    <s v="Abigailshire"/>
    <x v="4"/>
    <s v="Australia"/>
    <x v="5"/>
    <x v="2"/>
  </r>
  <r>
    <n v="2093"/>
    <n v="421"/>
    <n v="755"/>
    <n v="109"/>
    <n v="3"/>
    <n v="327"/>
    <n v="1"/>
    <x v="1"/>
    <x v="12"/>
    <x v="3"/>
    <s v="blue"/>
    <n v="102"/>
    <n v="48"/>
    <n v="4896"/>
    <n v="691"/>
    <n v="24273"/>
    <d v="2021-09-28T00:00:00"/>
    <d v="2021-10-09T00:00:00"/>
    <s v="Silvie Bortol"/>
    <s v="Genderfluid"/>
    <n v="73"/>
    <s v="90 Fisher RoadSuite 844"/>
    <n v="1499"/>
    <s v="Abigailshire"/>
    <x v="4"/>
    <s v="Australia"/>
    <x v="5"/>
    <x v="2"/>
  </r>
  <r>
    <n v="2094"/>
    <n v="421"/>
    <n v="146"/>
    <n v="91"/>
    <n v="3"/>
    <n v="273"/>
    <n v="1"/>
    <x v="0"/>
    <x v="8"/>
    <x v="1"/>
    <s v="orange"/>
    <n v="116"/>
    <n v="42"/>
    <n v="4872"/>
    <n v="691"/>
    <n v="24273"/>
    <d v="2021-09-28T00:00:00"/>
    <d v="2021-10-09T00:00:00"/>
    <s v="Silvie Bortol"/>
    <s v="Genderfluid"/>
    <n v="73"/>
    <s v="90 Fisher RoadSuite 844"/>
    <n v="1499"/>
    <s v="Abigailshire"/>
    <x v="4"/>
    <s v="Australia"/>
    <x v="5"/>
    <x v="2"/>
  </r>
  <r>
    <n v="2095"/>
    <n v="421"/>
    <n v="572"/>
    <n v="100"/>
    <n v="3"/>
    <n v="300"/>
    <n v="1"/>
    <x v="1"/>
    <x v="29"/>
    <x v="2"/>
    <s v="yellow"/>
    <n v="90"/>
    <n v="71"/>
    <n v="6390"/>
    <n v="691"/>
    <n v="24273"/>
    <d v="2021-09-28T00:00:00"/>
    <d v="2021-10-09T00:00:00"/>
    <s v="Silvie Bortol"/>
    <s v="Genderfluid"/>
    <n v="73"/>
    <s v="90 Fisher RoadSuite 844"/>
    <n v="1499"/>
    <s v="Abigailshire"/>
    <x v="4"/>
    <s v="Australia"/>
    <x v="5"/>
    <x v="2"/>
  </r>
  <r>
    <n v="2096"/>
    <n v="421"/>
    <n v="634"/>
    <n v="93"/>
    <n v="2"/>
    <n v="186"/>
    <n v="1"/>
    <x v="1"/>
    <x v="14"/>
    <x v="4"/>
    <s v="red"/>
    <n v="115"/>
    <n v="46"/>
    <n v="5290"/>
    <n v="691"/>
    <n v="24273"/>
    <d v="2021-09-28T00:00:00"/>
    <d v="2021-10-09T00:00:00"/>
    <s v="Silvie Bortol"/>
    <s v="Genderfluid"/>
    <n v="73"/>
    <s v="90 Fisher RoadSuite 844"/>
    <n v="1499"/>
    <s v="Abigailshire"/>
    <x v="4"/>
    <s v="Australia"/>
    <x v="5"/>
    <x v="2"/>
  </r>
  <r>
    <n v="2097"/>
    <n v="421"/>
    <n v="723"/>
    <n v="119"/>
    <n v="1"/>
    <n v="119"/>
    <n v="1"/>
    <x v="1"/>
    <x v="19"/>
    <x v="0"/>
    <s v="blue"/>
    <n v="112"/>
    <n v="50"/>
    <n v="5600"/>
    <n v="691"/>
    <n v="24273"/>
    <d v="2021-09-28T00:00:00"/>
    <d v="2021-10-09T00:00:00"/>
    <s v="Silvie Bortol"/>
    <s v="Genderfluid"/>
    <n v="73"/>
    <s v="90 Fisher RoadSuite 844"/>
    <n v="1499"/>
    <s v="Abigailshire"/>
    <x v="4"/>
    <s v="Australia"/>
    <x v="5"/>
    <x v="2"/>
  </r>
  <r>
    <n v="2098"/>
    <n v="422"/>
    <n v="859"/>
    <n v="113"/>
    <n v="3"/>
    <n v="339"/>
    <n v="1"/>
    <x v="2"/>
    <x v="16"/>
    <x v="4"/>
    <s v="green"/>
    <n v="100"/>
    <n v="50"/>
    <n v="5000"/>
    <n v="375"/>
    <n v="48025"/>
    <d v="2021-03-16T00:00:00"/>
    <d v="2021-03-26T00:00:00"/>
    <s v="Ninetta Phizakarley"/>
    <s v="Agender"/>
    <n v="77"/>
    <s v="716 Max IslandSuite 824"/>
    <n v="9232"/>
    <s v="Ernserland"/>
    <x v="5"/>
    <s v="Australia"/>
    <x v="4"/>
    <x v="1"/>
  </r>
  <r>
    <n v="2099"/>
    <n v="422"/>
    <n v="1214"/>
    <n v="105"/>
    <n v="1"/>
    <n v="105"/>
    <n v="1"/>
    <x v="2"/>
    <x v="7"/>
    <x v="4"/>
    <s v="blue"/>
    <n v="90"/>
    <n v="55"/>
    <n v="4950"/>
    <n v="375"/>
    <n v="48025"/>
    <d v="2021-03-16T00:00:00"/>
    <d v="2021-03-26T00:00:00"/>
    <s v="Ninetta Phizakarley"/>
    <s v="Agender"/>
    <n v="77"/>
    <s v="716 Max IslandSuite 824"/>
    <n v="9232"/>
    <s v="Ernserland"/>
    <x v="5"/>
    <s v="Australia"/>
    <x v="4"/>
    <x v="1"/>
  </r>
  <r>
    <n v="2100"/>
    <n v="422"/>
    <n v="762"/>
    <n v="109"/>
    <n v="2"/>
    <n v="218"/>
    <n v="1"/>
    <x v="1"/>
    <x v="12"/>
    <x v="2"/>
    <s v="indigo"/>
    <n v="102"/>
    <n v="52"/>
    <n v="5304"/>
    <n v="375"/>
    <n v="48025"/>
    <d v="2021-03-16T00:00:00"/>
    <d v="2021-03-26T00:00:00"/>
    <s v="Ninetta Phizakarley"/>
    <s v="Agender"/>
    <n v="77"/>
    <s v="716 Max IslandSuite 824"/>
    <n v="9232"/>
    <s v="Ernserland"/>
    <x v="5"/>
    <s v="Australia"/>
    <x v="4"/>
    <x v="1"/>
  </r>
  <r>
    <n v="2101"/>
    <n v="422"/>
    <n v="1004"/>
    <n v="106"/>
    <n v="1"/>
    <n v="106"/>
    <n v="1"/>
    <x v="2"/>
    <x v="3"/>
    <x v="4"/>
    <s v="blue"/>
    <n v="111"/>
    <n v="41"/>
    <n v="4551"/>
    <n v="375"/>
    <n v="48025"/>
    <d v="2021-03-16T00:00:00"/>
    <d v="2021-03-26T00:00:00"/>
    <s v="Ninetta Phizakarley"/>
    <s v="Agender"/>
    <n v="77"/>
    <s v="716 Max IslandSuite 824"/>
    <n v="9232"/>
    <s v="Ernserland"/>
    <x v="5"/>
    <s v="Australia"/>
    <x v="4"/>
    <x v="1"/>
  </r>
  <r>
    <n v="2102"/>
    <n v="422"/>
    <n v="1156"/>
    <n v="99"/>
    <n v="2"/>
    <n v="198"/>
    <n v="1"/>
    <x v="2"/>
    <x v="9"/>
    <x v="1"/>
    <s v="red"/>
    <n v="98"/>
    <n v="80"/>
    <n v="7840"/>
    <n v="375"/>
    <n v="48025"/>
    <d v="2021-03-16T00:00:00"/>
    <d v="2021-03-26T00:00:00"/>
    <s v="Ninetta Phizakarley"/>
    <s v="Agender"/>
    <n v="77"/>
    <s v="716 Max IslandSuite 824"/>
    <n v="9232"/>
    <s v="Ernserland"/>
    <x v="5"/>
    <s v="Australia"/>
    <x v="4"/>
    <x v="1"/>
  </r>
  <r>
    <n v="2103"/>
    <n v="423"/>
    <n v="306"/>
    <n v="105"/>
    <n v="3"/>
    <n v="315"/>
    <n v="1"/>
    <x v="0"/>
    <x v="26"/>
    <x v="1"/>
    <s v="indigo"/>
    <n v="93"/>
    <n v="41"/>
    <n v="3813"/>
    <n v="507"/>
    <n v="34107"/>
    <d v="2021-06-12T00:00:00"/>
    <d v="2021-06-21T00:00:00"/>
    <s v="Brooks Sayers"/>
    <s v="Polygender"/>
    <n v="74"/>
    <s v="64 Champlin ParkwayApt. 832"/>
    <n v="8416"/>
    <s v="Jaydenside"/>
    <x v="6"/>
    <s v="Australia"/>
    <x v="7"/>
    <x v="1"/>
  </r>
  <r>
    <n v="2104"/>
    <n v="423"/>
    <n v="1182"/>
    <n v="99"/>
    <n v="2"/>
    <n v="198"/>
    <n v="1"/>
    <x v="2"/>
    <x v="9"/>
    <x v="2"/>
    <s v="indigo"/>
    <n v="98"/>
    <n v="61"/>
    <n v="5978"/>
    <n v="507"/>
    <n v="34107"/>
    <d v="2021-06-12T00:00:00"/>
    <d v="2021-06-21T00:00:00"/>
    <s v="Brooks Sayers"/>
    <s v="Polygender"/>
    <n v="74"/>
    <s v="64 Champlin ParkwayApt. 832"/>
    <n v="8416"/>
    <s v="Jaydenside"/>
    <x v="6"/>
    <s v="Australia"/>
    <x v="7"/>
    <x v="1"/>
  </r>
  <r>
    <n v="2105"/>
    <n v="423"/>
    <n v="205"/>
    <n v="98"/>
    <n v="3"/>
    <n v="294"/>
    <n v="1"/>
    <x v="0"/>
    <x v="18"/>
    <x v="3"/>
    <s v="violet"/>
    <n v="112"/>
    <n v="72"/>
    <n v="8064"/>
    <n v="507"/>
    <n v="34107"/>
    <d v="2021-06-12T00:00:00"/>
    <d v="2021-06-21T00:00:00"/>
    <s v="Brooks Sayers"/>
    <s v="Polygender"/>
    <n v="74"/>
    <s v="64 Champlin ParkwayApt. 832"/>
    <n v="8416"/>
    <s v="Jaydenside"/>
    <x v="6"/>
    <s v="Australia"/>
    <x v="7"/>
    <x v="1"/>
  </r>
  <r>
    <n v="2106"/>
    <n v="423"/>
    <n v="38"/>
    <n v="104"/>
    <n v="2"/>
    <n v="208"/>
    <n v="1"/>
    <x v="0"/>
    <x v="10"/>
    <x v="0"/>
    <s v="red"/>
    <n v="119"/>
    <n v="79"/>
    <n v="9401"/>
    <n v="507"/>
    <n v="34107"/>
    <d v="2021-06-12T00:00:00"/>
    <d v="2021-06-21T00:00:00"/>
    <s v="Brooks Sayers"/>
    <s v="Polygender"/>
    <n v="74"/>
    <s v="64 Champlin ParkwayApt. 832"/>
    <n v="8416"/>
    <s v="Jaydenside"/>
    <x v="6"/>
    <s v="Australia"/>
    <x v="7"/>
    <x v="1"/>
  </r>
  <r>
    <n v="2107"/>
    <n v="423"/>
    <n v="773"/>
    <n v="91"/>
    <n v="2"/>
    <n v="182"/>
    <n v="1"/>
    <x v="1"/>
    <x v="15"/>
    <x v="0"/>
    <s v="red"/>
    <n v="114"/>
    <n v="69"/>
    <n v="7866"/>
    <n v="507"/>
    <n v="34107"/>
    <d v="2021-06-12T00:00:00"/>
    <d v="2021-06-21T00:00:00"/>
    <s v="Brooks Sayers"/>
    <s v="Polygender"/>
    <n v="74"/>
    <s v="64 Champlin ParkwayApt. 832"/>
    <n v="8416"/>
    <s v="Jaydenside"/>
    <x v="6"/>
    <s v="Australia"/>
    <x v="7"/>
    <x v="1"/>
  </r>
  <r>
    <n v="2108"/>
    <n v="423"/>
    <n v="544"/>
    <n v="98"/>
    <n v="2"/>
    <n v="196"/>
    <n v="1"/>
    <x v="1"/>
    <x v="33"/>
    <x v="4"/>
    <s v="green"/>
    <n v="113"/>
    <n v="58"/>
    <n v="6554"/>
    <n v="507"/>
    <n v="34107"/>
    <d v="2021-06-12T00:00:00"/>
    <d v="2021-06-21T00:00:00"/>
    <s v="Brooks Sayers"/>
    <s v="Polygender"/>
    <n v="74"/>
    <s v="64 Champlin ParkwayApt. 832"/>
    <n v="8416"/>
    <s v="Jaydenside"/>
    <x v="6"/>
    <s v="Australia"/>
    <x v="7"/>
    <x v="1"/>
  </r>
  <r>
    <n v="2109"/>
    <n v="424"/>
    <n v="407"/>
    <n v="119"/>
    <n v="1"/>
    <n v="119"/>
    <n v="1"/>
    <x v="0"/>
    <x v="32"/>
    <x v="2"/>
    <s v="blue"/>
    <n v="113"/>
    <n v="61"/>
    <n v="6893"/>
    <n v="551"/>
    <n v="58723"/>
    <d v="2021-03-13T00:00:00"/>
    <d v="2021-03-18T00:00:00"/>
    <s v="Theodor Skipton"/>
    <s v="Bigender"/>
    <n v="68"/>
    <s v="48 Mikayla IslandApt. 883"/>
    <n v="591"/>
    <s v="Declanton"/>
    <x v="0"/>
    <s v="Australia"/>
    <x v="4"/>
    <x v="1"/>
  </r>
  <r>
    <n v="2110"/>
    <n v="424"/>
    <n v="759"/>
    <n v="109"/>
    <n v="1"/>
    <n v="109"/>
    <n v="1"/>
    <x v="1"/>
    <x v="12"/>
    <x v="4"/>
    <s v="blue"/>
    <n v="102"/>
    <n v="77"/>
    <n v="7854"/>
    <n v="551"/>
    <n v="58723"/>
    <d v="2021-03-13T00:00:00"/>
    <d v="2021-03-18T00:00:00"/>
    <s v="Theodor Skipton"/>
    <s v="Bigender"/>
    <n v="68"/>
    <s v="48 Mikayla IslandApt. 883"/>
    <n v="591"/>
    <s v="Declanton"/>
    <x v="0"/>
    <s v="Australia"/>
    <x v="4"/>
    <x v="1"/>
  </r>
  <r>
    <n v="2111"/>
    <n v="424"/>
    <n v="1078"/>
    <n v="93"/>
    <n v="2"/>
    <n v="186"/>
    <n v="1"/>
    <x v="2"/>
    <x v="20"/>
    <x v="0"/>
    <s v="indigo"/>
    <n v="94"/>
    <n v="42"/>
    <n v="3948"/>
    <n v="551"/>
    <n v="58723"/>
    <d v="2021-03-13T00:00:00"/>
    <d v="2021-03-18T00:00:00"/>
    <s v="Theodor Skipton"/>
    <s v="Bigender"/>
    <n v="68"/>
    <s v="48 Mikayla IslandApt. 883"/>
    <n v="591"/>
    <s v="Declanton"/>
    <x v="0"/>
    <s v="Australia"/>
    <x v="4"/>
    <x v="1"/>
  </r>
  <r>
    <n v="2112"/>
    <n v="424"/>
    <n v="182"/>
    <n v="98"/>
    <n v="1"/>
    <n v="98"/>
    <n v="1"/>
    <x v="0"/>
    <x v="18"/>
    <x v="2"/>
    <s v="orange"/>
    <n v="112"/>
    <n v="65"/>
    <n v="7280"/>
    <n v="551"/>
    <n v="58723"/>
    <d v="2021-03-13T00:00:00"/>
    <d v="2021-03-18T00:00:00"/>
    <s v="Theodor Skipton"/>
    <s v="Bigender"/>
    <n v="68"/>
    <s v="48 Mikayla IslandApt. 883"/>
    <n v="591"/>
    <s v="Declanton"/>
    <x v="0"/>
    <s v="Australia"/>
    <x v="4"/>
    <x v="1"/>
  </r>
  <r>
    <n v="2113"/>
    <n v="424"/>
    <n v="833"/>
    <n v="117"/>
    <n v="1"/>
    <n v="117"/>
    <n v="1"/>
    <x v="1"/>
    <x v="13"/>
    <x v="0"/>
    <s v="indigo"/>
    <n v="95"/>
    <n v="66"/>
    <n v="6270"/>
    <n v="551"/>
    <n v="58723"/>
    <d v="2021-03-13T00:00:00"/>
    <d v="2021-03-18T00:00:00"/>
    <s v="Theodor Skipton"/>
    <s v="Bigender"/>
    <n v="68"/>
    <s v="48 Mikayla IslandApt. 883"/>
    <n v="591"/>
    <s v="Declanton"/>
    <x v="0"/>
    <s v="Australia"/>
    <x v="4"/>
    <x v="1"/>
  </r>
  <r>
    <n v="2114"/>
    <n v="424"/>
    <n v="420"/>
    <n v="107"/>
    <n v="3"/>
    <n v="321"/>
    <n v="1"/>
    <x v="1"/>
    <x v="22"/>
    <x v="3"/>
    <s v="red"/>
    <n v="92"/>
    <n v="60"/>
    <n v="5520"/>
    <n v="551"/>
    <n v="58723"/>
    <d v="2021-03-13T00:00:00"/>
    <d v="2021-03-18T00:00:00"/>
    <s v="Theodor Skipton"/>
    <s v="Bigender"/>
    <n v="68"/>
    <s v="48 Mikayla IslandApt. 883"/>
    <n v="591"/>
    <s v="Declanton"/>
    <x v="0"/>
    <s v="Australia"/>
    <x v="4"/>
    <x v="1"/>
  </r>
  <r>
    <n v="2115"/>
    <n v="424"/>
    <n v="1040"/>
    <n v="90"/>
    <n v="2"/>
    <n v="180"/>
    <n v="1"/>
    <x v="2"/>
    <x v="11"/>
    <x v="3"/>
    <s v="indigo"/>
    <n v="95"/>
    <n v="60"/>
    <n v="5700"/>
    <n v="551"/>
    <n v="58723"/>
    <d v="2021-03-13T00:00:00"/>
    <d v="2021-03-18T00:00:00"/>
    <s v="Theodor Skipton"/>
    <s v="Bigender"/>
    <n v="68"/>
    <s v="48 Mikayla IslandApt. 883"/>
    <n v="591"/>
    <s v="Declanton"/>
    <x v="0"/>
    <s v="Australia"/>
    <x v="4"/>
    <x v="1"/>
  </r>
  <r>
    <n v="2116"/>
    <n v="424"/>
    <n v="454"/>
    <n v="107"/>
    <n v="1"/>
    <n v="107"/>
    <n v="1"/>
    <x v="1"/>
    <x v="22"/>
    <x v="4"/>
    <s v="violet"/>
    <n v="92"/>
    <n v="63"/>
    <n v="5796"/>
    <n v="551"/>
    <n v="58723"/>
    <d v="2021-03-13T00:00:00"/>
    <d v="2021-03-18T00:00:00"/>
    <s v="Theodor Skipton"/>
    <s v="Bigender"/>
    <n v="68"/>
    <s v="48 Mikayla IslandApt. 883"/>
    <n v="591"/>
    <s v="Declanton"/>
    <x v="0"/>
    <s v="Australia"/>
    <x v="4"/>
    <x v="1"/>
  </r>
  <r>
    <n v="2117"/>
    <n v="425"/>
    <n v="926"/>
    <n v="96"/>
    <n v="1"/>
    <n v="96"/>
    <n v="1"/>
    <x v="2"/>
    <x v="5"/>
    <x v="1"/>
    <s v="green"/>
    <n v="104"/>
    <n v="73"/>
    <n v="7592"/>
    <n v="606"/>
    <n v="12705"/>
    <d v="2021-02-21T00:00:00"/>
    <d v="2021-03-17T00:00:00"/>
    <s v="Averyl Atthow"/>
    <s v="Polygender"/>
    <n v="53"/>
    <s v="24 Alexis BoulevardSuite 321"/>
    <n v="8684"/>
    <s v="Calebville"/>
    <x v="4"/>
    <s v="Australia"/>
    <x v="1"/>
    <x v="0"/>
  </r>
  <r>
    <n v="2118"/>
    <n v="425"/>
    <n v="313"/>
    <n v="105"/>
    <n v="3"/>
    <n v="315"/>
    <n v="1"/>
    <x v="0"/>
    <x v="26"/>
    <x v="0"/>
    <s v="violet"/>
    <n v="93"/>
    <n v="78"/>
    <n v="7254"/>
    <n v="606"/>
    <n v="12705"/>
    <d v="2021-02-21T00:00:00"/>
    <d v="2021-03-17T00:00:00"/>
    <s v="Averyl Atthow"/>
    <s v="Polygender"/>
    <n v="53"/>
    <s v="24 Alexis BoulevardSuite 321"/>
    <n v="8684"/>
    <s v="Calebville"/>
    <x v="4"/>
    <s v="Australia"/>
    <x v="1"/>
    <x v="0"/>
  </r>
  <r>
    <n v="2119"/>
    <n v="425"/>
    <n v="363"/>
    <n v="94"/>
    <n v="3"/>
    <n v="282"/>
    <n v="1"/>
    <x v="0"/>
    <x v="28"/>
    <x v="0"/>
    <s v="yellow"/>
    <n v="92"/>
    <n v="62"/>
    <n v="5704"/>
    <n v="606"/>
    <n v="12705"/>
    <d v="2021-02-21T00:00:00"/>
    <d v="2021-03-17T00:00:00"/>
    <s v="Averyl Atthow"/>
    <s v="Polygender"/>
    <n v="53"/>
    <s v="24 Alexis BoulevardSuite 321"/>
    <n v="8684"/>
    <s v="Calebville"/>
    <x v="4"/>
    <s v="Australia"/>
    <x v="1"/>
    <x v="0"/>
  </r>
  <r>
    <n v="2120"/>
    <n v="425"/>
    <n v="785"/>
    <n v="91"/>
    <n v="2"/>
    <n v="182"/>
    <n v="1"/>
    <x v="1"/>
    <x v="15"/>
    <x v="3"/>
    <s v="green"/>
    <n v="114"/>
    <n v="70"/>
    <n v="7980"/>
    <n v="606"/>
    <n v="12705"/>
    <d v="2021-02-21T00:00:00"/>
    <d v="2021-03-17T00:00:00"/>
    <s v="Averyl Atthow"/>
    <s v="Polygender"/>
    <n v="53"/>
    <s v="24 Alexis BoulevardSuite 321"/>
    <n v="8684"/>
    <s v="Calebville"/>
    <x v="4"/>
    <s v="Australia"/>
    <x v="1"/>
    <x v="0"/>
  </r>
  <r>
    <n v="2121"/>
    <n v="425"/>
    <n v="1074"/>
    <n v="93"/>
    <n v="3"/>
    <n v="279"/>
    <n v="1"/>
    <x v="2"/>
    <x v="20"/>
    <x v="4"/>
    <s v="blue"/>
    <n v="94"/>
    <n v="52"/>
    <n v="4888"/>
    <n v="606"/>
    <n v="12705"/>
    <d v="2021-02-21T00:00:00"/>
    <d v="2021-03-17T00:00:00"/>
    <s v="Averyl Atthow"/>
    <s v="Polygender"/>
    <n v="53"/>
    <s v="24 Alexis BoulevardSuite 321"/>
    <n v="8684"/>
    <s v="Calebville"/>
    <x v="4"/>
    <s v="Australia"/>
    <x v="1"/>
    <x v="0"/>
  </r>
  <r>
    <n v="2122"/>
    <n v="426"/>
    <n v="1031"/>
    <n v="90"/>
    <n v="2"/>
    <n v="180"/>
    <n v="1"/>
    <x v="2"/>
    <x v="11"/>
    <x v="1"/>
    <s v="green"/>
    <n v="95"/>
    <n v="51"/>
    <n v="4845"/>
    <n v="776"/>
    <n v="32793"/>
    <d v="2021-09-26T00:00:00"/>
    <d v="2021-10-16T00:00:00"/>
    <s v="Felice Dumbleton"/>
    <s v="Genderfluid"/>
    <n v="24"/>
    <s v="3744 Max PlaceApt. 109"/>
    <n v="8348"/>
    <s v="Harveyville"/>
    <x v="7"/>
    <s v="Australia"/>
    <x v="5"/>
    <x v="2"/>
  </r>
  <r>
    <n v="2123"/>
    <n v="427"/>
    <n v="266"/>
    <n v="95"/>
    <n v="2"/>
    <n v="190"/>
    <n v="1"/>
    <x v="0"/>
    <x v="17"/>
    <x v="1"/>
    <s v="blue"/>
    <n v="117"/>
    <n v="76"/>
    <n v="8892"/>
    <n v="282"/>
    <n v="20082"/>
    <d v="2021-01-27T00:00:00"/>
    <d v="2021-02-10T00:00:00"/>
    <s v="Wren Helgass"/>
    <s v="Female"/>
    <n v="59"/>
    <s v="2634 Ward CrescentSuite 361"/>
    <n v="4527"/>
    <s v="Port Hannahburgh"/>
    <x v="7"/>
    <s v="Australia"/>
    <x v="9"/>
    <x v="2"/>
  </r>
  <r>
    <n v="2124"/>
    <n v="427"/>
    <n v="1231"/>
    <n v="112"/>
    <n v="3"/>
    <n v="336"/>
    <n v="1"/>
    <x v="2"/>
    <x v="25"/>
    <x v="1"/>
    <s v="orange"/>
    <n v="91"/>
    <n v="59"/>
    <n v="5369"/>
    <n v="282"/>
    <n v="20082"/>
    <d v="2021-01-27T00:00:00"/>
    <d v="2021-02-10T00:00:00"/>
    <s v="Wren Helgass"/>
    <s v="Female"/>
    <n v="59"/>
    <s v="2634 Ward CrescentSuite 361"/>
    <n v="4527"/>
    <s v="Port Hannahburgh"/>
    <x v="7"/>
    <s v="Australia"/>
    <x v="9"/>
    <x v="2"/>
  </r>
  <r>
    <n v="2125"/>
    <n v="427"/>
    <n v="752"/>
    <n v="109"/>
    <n v="3"/>
    <n v="327"/>
    <n v="1"/>
    <x v="1"/>
    <x v="12"/>
    <x v="2"/>
    <s v="green"/>
    <n v="102"/>
    <n v="49"/>
    <n v="4998"/>
    <n v="282"/>
    <n v="20082"/>
    <d v="2021-01-27T00:00:00"/>
    <d v="2021-02-10T00:00:00"/>
    <s v="Wren Helgass"/>
    <s v="Female"/>
    <n v="59"/>
    <s v="2634 Ward CrescentSuite 361"/>
    <n v="4527"/>
    <s v="Port Hannahburgh"/>
    <x v="7"/>
    <s v="Australia"/>
    <x v="9"/>
    <x v="2"/>
  </r>
  <r>
    <n v="2126"/>
    <n v="427"/>
    <n v="969"/>
    <n v="97"/>
    <n v="3"/>
    <n v="291"/>
    <n v="1"/>
    <x v="2"/>
    <x v="27"/>
    <x v="4"/>
    <s v="blue"/>
    <n v="119"/>
    <n v="47"/>
    <n v="5593"/>
    <n v="282"/>
    <n v="20082"/>
    <d v="2021-01-27T00:00:00"/>
    <d v="2021-02-10T00:00:00"/>
    <s v="Wren Helgass"/>
    <s v="Female"/>
    <n v="59"/>
    <s v="2634 Ward CrescentSuite 361"/>
    <n v="4527"/>
    <s v="Port Hannahburgh"/>
    <x v="7"/>
    <s v="Australia"/>
    <x v="9"/>
    <x v="2"/>
  </r>
  <r>
    <n v="2127"/>
    <n v="427"/>
    <n v="766"/>
    <n v="109"/>
    <n v="1"/>
    <n v="109"/>
    <n v="1"/>
    <x v="1"/>
    <x v="12"/>
    <x v="1"/>
    <s v="violet"/>
    <n v="102"/>
    <n v="73"/>
    <n v="7446"/>
    <n v="282"/>
    <n v="20082"/>
    <d v="2021-01-27T00:00:00"/>
    <d v="2021-02-10T00:00:00"/>
    <s v="Wren Helgass"/>
    <s v="Female"/>
    <n v="59"/>
    <s v="2634 Ward CrescentSuite 361"/>
    <n v="4527"/>
    <s v="Port Hannahburgh"/>
    <x v="7"/>
    <s v="Australia"/>
    <x v="9"/>
    <x v="2"/>
  </r>
  <r>
    <n v="2128"/>
    <n v="427"/>
    <n v="586"/>
    <n v="100"/>
    <n v="2"/>
    <n v="200"/>
    <n v="1"/>
    <x v="1"/>
    <x v="29"/>
    <x v="1"/>
    <s v="indigo"/>
    <n v="90"/>
    <n v="41"/>
    <n v="3690"/>
    <n v="282"/>
    <n v="20082"/>
    <d v="2021-01-27T00:00:00"/>
    <d v="2021-02-10T00:00:00"/>
    <s v="Wren Helgass"/>
    <s v="Female"/>
    <n v="59"/>
    <s v="2634 Ward CrescentSuite 361"/>
    <n v="4527"/>
    <s v="Port Hannahburgh"/>
    <x v="7"/>
    <s v="Australia"/>
    <x v="9"/>
    <x v="2"/>
  </r>
  <r>
    <n v="2129"/>
    <n v="427"/>
    <n v="27"/>
    <n v="96"/>
    <n v="3"/>
    <n v="288"/>
    <n v="1"/>
    <x v="0"/>
    <x v="2"/>
    <x v="2"/>
    <s v="indigo"/>
    <n v="114"/>
    <n v="62"/>
    <n v="7068"/>
    <n v="282"/>
    <n v="20082"/>
    <d v="2021-01-27T00:00:00"/>
    <d v="2021-02-10T00:00:00"/>
    <s v="Wren Helgass"/>
    <s v="Female"/>
    <n v="59"/>
    <s v="2634 Ward CrescentSuite 361"/>
    <n v="4527"/>
    <s v="Port Hannahburgh"/>
    <x v="7"/>
    <s v="Australia"/>
    <x v="9"/>
    <x v="2"/>
  </r>
  <r>
    <n v="2130"/>
    <n v="427"/>
    <n v="90"/>
    <n v="118"/>
    <n v="3"/>
    <n v="354"/>
    <n v="1"/>
    <x v="0"/>
    <x v="24"/>
    <x v="3"/>
    <s v="blue"/>
    <n v="96"/>
    <n v="62"/>
    <n v="5952"/>
    <n v="282"/>
    <n v="20082"/>
    <d v="2021-01-27T00:00:00"/>
    <d v="2021-02-10T00:00:00"/>
    <s v="Wren Helgass"/>
    <s v="Female"/>
    <n v="59"/>
    <s v="2634 Ward CrescentSuite 361"/>
    <n v="4527"/>
    <s v="Port Hannahburgh"/>
    <x v="7"/>
    <s v="Australia"/>
    <x v="9"/>
    <x v="2"/>
  </r>
  <r>
    <n v="2131"/>
    <n v="427"/>
    <n v="710"/>
    <n v="119"/>
    <n v="2"/>
    <n v="238"/>
    <n v="1"/>
    <x v="1"/>
    <x v="19"/>
    <x v="3"/>
    <s v="yellow"/>
    <n v="112"/>
    <n v="78"/>
    <n v="8736"/>
    <n v="282"/>
    <n v="20082"/>
    <d v="2021-01-27T00:00:00"/>
    <d v="2021-02-10T00:00:00"/>
    <s v="Wren Helgass"/>
    <s v="Female"/>
    <n v="59"/>
    <s v="2634 Ward CrescentSuite 361"/>
    <n v="4527"/>
    <s v="Port Hannahburgh"/>
    <x v="7"/>
    <s v="Australia"/>
    <x v="9"/>
    <x v="2"/>
  </r>
  <r>
    <n v="2132"/>
    <n v="428"/>
    <n v="689"/>
    <n v="113"/>
    <n v="2"/>
    <n v="226"/>
    <n v="1"/>
    <x v="1"/>
    <x v="4"/>
    <x v="4"/>
    <s v="blue"/>
    <n v="119"/>
    <n v="47"/>
    <n v="5593"/>
    <n v="431"/>
    <n v="48629"/>
    <d v="2021-02-24T00:00:00"/>
    <d v="2021-03-23T00:00:00"/>
    <s v="Ronni Gruszczak"/>
    <s v="Agender"/>
    <n v="41"/>
    <s v="535 Angelina CourtSuite 875"/>
    <n v="8422"/>
    <s v="Jademouth"/>
    <x v="6"/>
    <s v="Australia"/>
    <x v="1"/>
    <x v="0"/>
  </r>
  <r>
    <n v="2133"/>
    <n v="428"/>
    <n v="910"/>
    <n v="96"/>
    <n v="1"/>
    <n v="96"/>
    <n v="1"/>
    <x v="2"/>
    <x v="5"/>
    <x v="3"/>
    <s v="red"/>
    <n v="104"/>
    <n v="57"/>
    <n v="5928"/>
    <n v="431"/>
    <n v="48629"/>
    <d v="2021-02-24T00:00:00"/>
    <d v="2021-03-23T00:00:00"/>
    <s v="Ronni Gruszczak"/>
    <s v="Agender"/>
    <n v="41"/>
    <s v="535 Angelina CourtSuite 875"/>
    <n v="8422"/>
    <s v="Jademouth"/>
    <x v="6"/>
    <s v="Australia"/>
    <x v="1"/>
    <x v="0"/>
  </r>
  <r>
    <n v="2134"/>
    <n v="428"/>
    <n v="328"/>
    <n v="109"/>
    <n v="2"/>
    <n v="218"/>
    <n v="1"/>
    <x v="0"/>
    <x v="21"/>
    <x v="0"/>
    <s v="yellow"/>
    <n v="108"/>
    <n v="78"/>
    <n v="8424"/>
    <n v="431"/>
    <n v="48629"/>
    <d v="2021-02-24T00:00:00"/>
    <d v="2021-03-23T00:00:00"/>
    <s v="Ronni Gruszczak"/>
    <s v="Agender"/>
    <n v="41"/>
    <s v="535 Angelina CourtSuite 875"/>
    <n v="8422"/>
    <s v="Jademouth"/>
    <x v="6"/>
    <s v="Australia"/>
    <x v="1"/>
    <x v="0"/>
  </r>
  <r>
    <n v="2135"/>
    <n v="429"/>
    <n v="397"/>
    <n v="119"/>
    <n v="2"/>
    <n v="238"/>
    <n v="1"/>
    <x v="0"/>
    <x v="32"/>
    <x v="2"/>
    <s v="yellow"/>
    <n v="113"/>
    <n v="76"/>
    <n v="8588"/>
    <n v="754"/>
    <n v="23238"/>
    <d v="2021-02-08T00:00:00"/>
    <d v="2021-02-22T00:00:00"/>
    <s v="Ninnetta Lammin"/>
    <s v="Bigender"/>
    <n v="74"/>
    <s v="94 Hayden LaneSuite 912"/>
    <n v="1488"/>
    <s v="Lake Jesse"/>
    <x v="4"/>
    <s v="Australia"/>
    <x v="1"/>
    <x v="2"/>
  </r>
  <r>
    <n v="2136"/>
    <n v="429"/>
    <n v="270"/>
    <n v="95"/>
    <n v="2"/>
    <n v="190"/>
    <n v="1"/>
    <x v="0"/>
    <x v="17"/>
    <x v="3"/>
    <s v="indigo"/>
    <n v="117"/>
    <n v="47"/>
    <n v="5499"/>
    <n v="754"/>
    <n v="23238"/>
    <d v="2021-02-08T00:00:00"/>
    <d v="2021-02-22T00:00:00"/>
    <s v="Ninnetta Lammin"/>
    <s v="Bigender"/>
    <n v="74"/>
    <s v="94 Hayden LaneSuite 912"/>
    <n v="1488"/>
    <s v="Lake Jesse"/>
    <x v="4"/>
    <s v="Australia"/>
    <x v="1"/>
    <x v="2"/>
  </r>
  <r>
    <n v="2137"/>
    <n v="430"/>
    <n v="989"/>
    <n v="106"/>
    <n v="1"/>
    <n v="106"/>
    <n v="1"/>
    <x v="2"/>
    <x v="3"/>
    <x v="4"/>
    <s v="orange"/>
    <n v="111"/>
    <n v="56"/>
    <n v="6216"/>
    <n v="155"/>
    <n v="49272"/>
    <d v="2021-02-08T00:00:00"/>
    <d v="2021-03-01T00:00:00"/>
    <s v="Myrle Kelby"/>
    <s v="Male"/>
    <n v="80"/>
    <s v="85 Charles MallSuite 424"/>
    <n v="7841"/>
    <s v="Port Sophia"/>
    <x v="4"/>
    <s v="Australia"/>
    <x v="1"/>
    <x v="0"/>
  </r>
  <r>
    <n v="2138"/>
    <n v="430"/>
    <n v="777"/>
    <n v="91"/>
    <n v="1"/>
    <n v="91"/>
    <n v="1"/>
    <x v="1"/>
    <x v="15"/>
    <x v="2"/>
    <s v="orange"/>
    <n v="114"/>
    <n v="60"/>
    <n v="6840"/>
    <n v="155"/>
    <n v="49272"/>
    <d v="2021-02-08T00:00:00"/>
    <d v="2021-03-01T00:00:00"/>
    <s v="Myrle Kelby"/>
    <s v="Male"/>
    <n v="80"/>
    <s v="85 Charles MallSuite 424"/>
    <n v="7841"/>
    <s v="Port Sophia"/>
    <x v="4"/>
    <s v="Australia"/>
    <x v="1"/>
    <x v="0"/>
  </r>
  <r>
    <n v="2139"/>
    <n v="430"/>
    <n v="1090"/>
    <n v="115"/>
    <n v="2"/>
    <n v="230"/>
    <n v="1"/>
    <x v="2"/>
    <x v="6"/>
    <x v="3"/>
    <s v="orange"/>
    <n v="99"/>
    <n v="78"/>
    <n v="7722"/>
    <n v="155"/>
    <n v="49272"/>
    <d v="2021-02-08T00:00:00"/>
    <d v="2021-03-01T00:00:00"/>
    <s v="Myrle Kelby"/>
    <s v="Male"/>
    <n v="80"/>
    <s v="85 Charles MallSuite 424"/>
    <n v="7841"/>
    <s v="Port Sophia"/>
    <x v="4"/>
    <s v="Australia"/>
    <x v="1"/>
    <x v="0"/>
  </r>
  <r>
    <n v="2140"/>
    <n v="431"/>
    <n v="570"/>
    <n v="100"/>
    <n v="1"/>
    <n v="100"/>
    <n v="1"/>
    <x v="1"/>
    <x v="29"/>
    <x v="3"/>
    <s v="yellow"/>
    <n v="90"/>
    <n v="57"/>
    <n v="5130"/>
    <n v="325"/>
    <n v="35804"/>
    <d v="2021-04-25T00:00:00"/>
    <d v="2021-05-09T00:00:00"/>
    <s v="Robinetta Deners"/>
    <s v="Genderqueer"/>
    <n v="68"/>
    <s v="32 Chase JunctionSuite 463"/>
    <n v="8304"/>
    <s v="West Claudia"/>
    <x v="0"/>
    <s v="Australia"/>
    <x v="6"/>
    <x v="2"/>
  </r>
  <r>
    <n v="2141"/>
    <n v="431"/>
    <n v="1212"/>
    <n v="105"/>
    <n v="1"/>
    <n v="105"/>
    <n v="1"/>
    <x v="2"/>
    <x v="7"/>
    <x v="2"/>
    <s v="blue"/>
    <n v="90"/>
    <n v="66"/>
    <n v="5940"/>
    <n v="325"/>
    <n v="35804"/>
    <d v="2021-04-25T00:00:00"/>
    <d v="2021-05-09T00:00:00"/>
    <s v="Robinetta Deners"/>
    <s v="Genderqueer"/>
    <n v="68"/>
    <s v="32 Chase JunctionSuite 463"/>
    <n v="8304"/>
    <s v="West Claudia"/>
    <x v="0"/>
    <s v="Australia"/>
    <x v="6"/>
    <x v="2"/>
  </r>
  <r>
    <n v="2142"/>
    <n v="431"/>
    <n v="69"/>
    <n v="104"/>
    <n v="2"/>
    <n v="208"/>
    <n v="1"/>
    <x v="0"/>
    <x v="10"/>
    <x v="4"/>
    <s v="violet"/>
    <n v="119"/>
    <n v="77"/>
    <n v="9163"/>
    <n v="325"/>
    <n v="35804"/>
    <d v="2021-04-25T00:00:00"/>
    <d v="2021-05-09T00:00:00"/>
    <s v="Robinetta Deners"/>
    <s v="Genderqueer"/>
    <n v="68"/>
    <s v="32 Chase JunctionSuite 463"/>
    <n v="8304"/>
    <s v="West Claudia"/>
    <x v="0"/>
    <s v="Australia"/>
    <x v="6"/>
    <x v="2"/>
  </r>
  <r>
    <n v="2143"/>
    <n v="431"/>
    <n v="165"/>
    <n v="91"/>
    <n v="2"/>
    <n v="182"/>
    <n v="1"/>
    <x v="0"/>
    <x v="8"/>
    <x v="3"/>
    <s v="indigo"/>
    <n v="116"/>
    <n v="70"/>
    <n v="8120"/>
    <n v="325"/>
    <n v="35804"/>
    <d v="2021-04-25T00:00:00"/>
    <d v="2021-05-09T00:00:00"/>
    <s v="Robinetta Deners"/>
    <s v="Genderqueer"/>
    <n v="68"/>
    <s v="32 Chase JunctionSuite 463"/>
    <n v="8304"/>
    <s v="West Claudia"/>
    <x v="0"/>
    <s v="Australia"/>
    <x v="6"/>
    <x v="2"/>
  </r>
  <r>
    <n v="2144"/>
    <n v="431"/>
    <n v="325"/>
    <n v="109"/>
    <n v="1"/>
    <n v="109"/>
    <n v="1"/>
    <x v="0"/>
    <x v="21"/>
    <x v="3"/>
    <s v="yellow"/>
    <n v="108"/>
    <n v="45"/>
    <n v="4860"/>
    <n v="325"/>
    <n v="35804"/>
    <d v="2021-04-25T00:00:00"/>
    <d v="2021-05-09T00:00:00"/>
    <s v="Robinetta Deners"/>
    <s v="Genderqueer"/>
    <n v="68"/>
    <s v="32 Chase JunctionSuite 463"/>
    <n v="8304"/>
    <s v="West Claudia"/>
    <x v="0"/>
    <s v="Australia"/>
    <x v="6"/>
    <x v="2"/>
  </r>
  <r>
    <n v="2145"/>
    <n v="432"/>
    <n v="191"/>
    <n v="98"/>
    <n v="3"/>
    <n v="294"/>
    <n v="1"/>
    <x v="0"/>
    <x v="18"/>
    <x v="1"/>
    <s v="green"/>
    <n v="112"/>
    <n v="60"/>
    <n v="6720"/>
    <n v="20"/>
    <n v="37821"/>
    <d v="2021-10-20T00:00:00"/>
    <d v="2021-11-03T00:00:00"/>
    <s v="Gigi Kalaher"/>
    <s v="Genderqueer"/>
    <n v="55"/>
    <s v="2069 Phoebe MallApt. 543"/>
    <n v="6318"/>
    <s v="East Audrey"/>
    <x v="0"/>
    <s v="Australia"/>
    <x v="2"/>
    <x v="2"/>
  </r>
  <r>
    <n v="2146"/>
    <n v="432"/>
    <n v="652"/>
    <n v="93"/>
    <n v="1"/>
    <n v="93"/>
    <n v="1"/>
    <x v="1"/>
    <x v="14"/>
    <x v="2"/>
    <s v="blue"/>
    <n v="115"/>
    <n v="54"/>
    <n v="6210"/>
    <n v="20"/>
    <n v="37821"/>
    <d v="2021-10-20T00:00:00"/>
    <d v="2021-11-03T00:00:00"/>
    <s v="Gigi Kalaher"/>
    <s v="Genderqueer"/>
    <n v="55"/>
    <s v="2069 Phoebe MallApt. 543"/>
    <n v="6318"/>
    <s v="East Audrey"/>
    <x v="0"/>
    <s v="Australia"/>
    <x v="2"/>
    <x v="2"/>
  </r>
  <r>
    <n v="2147"/>
    <n v="432"/>
    <n v="769"/>
    <n v="109"/>
    <n v="2"/>
    <n v="218"/>
    <n v="1"/>
    <x v="1"/>
    <x v="12"/>
    <x v="4"/>
    <s v="violet"/>
    <n v="102"/>
    <n v="42"/>
    <n v="4284"/>
    <n v="20"/>
    <n v="37821"/>
    <d v="2021-10-20T00:00:00"/>
    <d v="2021-11-03T00:00:00"/>
    <s v="Gigi Kalaher"/>
    <s v="Genderqueer"/>
    <n v="55"/>
    <s v="2069 Phoebe MallApt. 543"/>
    <n v="6318"/>
    <s v="East Audrey"/>
    <x v="0"/>
    <s v="Australia"/>
    <x v="2"/>
    <x v="2"/>
  </r>
  <r>
    <n v="2148"/>
    <n v="432"/>
    <n v="6"/>
    <n v="96"/>
    <n v="1"/>
    <n v="96"/>
    <n v="1"/>
    <x v="0"/>
    <x v="2"/>
    <x v="1"/>
    <s v="orange"/>
    <n v="114"/>
    <n v="72"/>
    <n v="8208"/>
    <n v="20"/>
    <n v="37821"/>
    <d v="2021-10-20T00:00:00"/>
    <d v="2021-11-03T00:00:00"/>
    <s v="Gigi Kalaher"/>
    <s v="Genderqueer"/>
    <n v="55"/>
    <s v="2069 Phoebe MallApt. 543"/>
    <n v="6318"/>
    <s v="East Audrey"/>
    <x v="0"/>
    <s v="Australia"/>
    <x v="2"/>
    <x v="2"/>
  </r>
  <r>
    <n v="2149"/>
    <n v="433"/>
    <n v="841"/>
    <n v="113"/>
    <n v="1"/>
    <n v="113"/>
    <n v="1"/>
    <x v="2"/>
    <x v="16"/>
    <x v="1"/>
    <s v="red"/>
    <n v="100"/>
    <n v="62"/>
    <n v="6200"/>
    <n v="419"/>
    <n v="32215"/>
    <d v="2021-08-18T00:00:00"/>
    <d v="2021-09-02T00:00:00"/>
    <s v="Chaddie Fawlkes"/>
    <s v="Male"/>
    <n v="58"/>
    <s v="31 Towne SummitSuite 671"/>
    <n v="3887"/>
    <s v="West Mackenzie"/>
    <x v="3"/>
    <s v="Australia"/>
    <x v="0"/>
    <x v="2"/>
  </r>
  <r>
    <n v="2150"/>
    <n v="433"/>
    <n v="858"/>
    <n v="113"/>
    <n v="3"/>
    <n v="339"/>
    <n v="1"/>
    <x v="2"/>
    <x v="16"/>
    <x v="0"/>
    <s v="green"/>
    <n v="100"/>
    <n v="77"/>
    <n v="7700"/>
    <n v="419"/>
    <n v="32215"/>
    <d v="2021-08-18T00:00:00"/>
    <d v="2021-09-02T00:00:00"/>
    <s v="Chaddie Fawlkes"/>
    <s v="Male"/>
    <n v="58"/>
    <s v="31 Towne SummitSuite 671"/>
    <n v="3887"/>
    <s v="West Mackenzie"/>
    <x v="3"/>
    <s v="Australia"/>
    <x v="0"/>
    <x v="2"/>
  </r>
  <r>
    <n v="2151"/>
    <n v="434"/>
    <n v="272"/>
    <n v="95"/>
    <n v="3"/>
    <n v="285"/>
    <n v="1"/>
    <x v="0"/>
    <x v="17"/>
    <x v="2"/>
    <s v="indigo"/>
    <n v="117"/>
    <n v="62"/>
    <n v="7254"/>
    <n v="940"/>
    <n v="42284"/>
    <d v="2021-05-11T00:00:00"/>
    <d v="2021-06-01T00:00:00"/>
    <s v="Jamesy Rennles"/>
    <s v="Genderqueer"/>
    <n v="46"/>
    <s v="835 Mayer ParkwaySuite 374"/>
    <n v="9769"/>
    <s v="Harberview"/>
    <x v="1"/>
    <s v="Australia"/>
    <x v="3"/>
    <x v="0"/>
  </r>
  <r>
    <n v="2152"/>
    <n v="434"/>
    <n v="190"/>
    <n v="98"/>
    <n v="1"/>
    <n v="98"/>
    <n v="1"/>
    <x v="0"/>
    <x v="18"/>
    <x v="3"/>
    <s v="green"/>
    <n v="112"/>
    <n v="66"/>
    <n v="7392"/>
    <n v="940"/>
    <n v="42284"/>
    <d v="2021-05-11T00:00:00"/>
    <d v="2021-06-01T00:00:00"/>
    <s v="Jamesy Rennles"/>
    <s v="Genderqueer"/>
    <n v="46"/>
    <s v="835 Mayer ParkwaySuite 374"/>
    <n v="9769"/>
    <s v="Harberview"/>
    <x v="1"/>
    <s v="Australia"/>
    <x v="3"/>
    <x v="0"/>
  </r>
  <r>
    <n v="2153"/>
    <n v="434"/>
    <n v="465"/>
    <n v="118"/>
    <n v="2"/>
    <n v="236"/>
    <n v="1"/>
    <x v="1"/>
    <x v="1"/>
    <x v="3"/>
    <s v="yellow"/>
    <n v="110"/>
    <n v="55"/>
    <n v="6050"/>
    <n v="940"/>
    <n v="42284"/>
    <d v="2021-05-11T00:00:00"/>
    <d v="2021-06-01T00:00:00"/>
    <s v="Jamesy Rennles"/>
    <s v="Genderqueer"/>
    <n v="46"/>
    <s v="835 Mayer ParkwaySuite 374"/>
    <n v="9769"/>
    <s v="Harberview"/>
    <x v="1"/>
    <s v="Australia"/>
    <x v="3"/>
    <x v="0"/>
  </r>
  <r>
    <n v="2154"/>
    <n v="434"/>
    <n v="128"/>
    <n v="92"/>
    <n v="2"/>
    <n v="184"/>
    <n v="1"/>
    <x v="0"/>
    <x v="22"/>
    <x v="0"/>
    <s v="blue"/>
    <n v="115"/>
    <n v="45"/>
    <n v="5175"/>
    <n v="940"/>
    <n v="42284"/>
    <d v="2021-05-11T00:00:00"/>
    <d v="2021-06-01T00:00:00"/>
    <s v="Jamesy Rennles"/>
    <s v="Genderqueer"/>
    <n v="46"/>
    <s v="835 Mayer ParkwaySuite 374"/>
    <n v="9769"/>
    <s v="Harberview"/>
    <x v="1"/>
    <s v="Australia"/>
    <x v="3"/>
    <x v="0"/>
  </r>
  <r>
    <n v="2155"/>
    <n v="434"/>
    <n v="278"/>
    <n v="95"/>
    <n v="1"/>
    <n v="95"/>
    <n v="1"/>
    <x v="0"/>
    <x v="17"/>
    <x v="0"/>
    <s v="violet"/>
    <n v="117"/>
    <n v="76"/>
    <n v="8892"/>
    <n v="940"/>
    <n v="42284"/>
    <d v="2021-05-11T00:00:00"/>
    <d v="2021-06-01T00:00:00"/>
    <s v="Jamesy Rennles"/>
    <s v="Genderqueer"/>
    <n v="46"/>
    <s v="835 Mayer ParkwaySuite 374"/>
    <n v="9769"/>
    <s v="Harberview"/>
    <x v="1"/>
    <s v="Australia"/>
    <x v="3"/>
    <x v="0"/>
  </r>
  <r>
    <n v="2156"/>
    <n v="434"/>
    <n v="310"/>
    <n v="105"/>
    <n v="3"/>
    <n v="315"/>
    <n v="1"/>
    <x v="0"/>
    <x v="26"/>
    <x v="3"/>
    <s v="violet"/>
    <n v="93"/>
    <n v="49"/>
    <n v="4557"/>
    <n v="940"/>
    <n v="42284"/>
    <d v="2021-05-11T00:00:00"/>
    <d v="2021-06-01T00:00:00"/>
    <s v="Jamesy Rennles"/>
    <s v="Genderqueer"/>
    <n v="46"/>
    <s v="835 Mayer ParkwaySuite 374"/>
    <n v="9769"/>
    <s v="Harberview"/>
    <x v="1"/>
    <s v="Australia"/>
    <x v="3"/>
    <x v="0"/>
  </r>
  <r>
    <n v="2157"/>
    <n v="434"/>
    <n v="172"/>
    <n v="91"/>
    <n v="3"/>
    <n v="273"/>
    <n v="1"/>
    <x v="0"/>
    <x v="8"/>
    <x v="2"/>
    <s v="violet"/>
    <n v="116"/>
    <n v="44"/>
    <n v="5104"/>
    <n v="940"/>
    <n v="42284"/>
    <d v="2021-05-11T00:00:00"/>
    <d v="2021-06-01T00:00:00"/>
    <s v="Jamesy Rennles"/>
    <s v="Genderqueer"/>
    <n v="46"/>
    <s v="835 Mayer ParkwaySuite 374"/>
    <n v="9769"/>
    <s v="Harberview"/>
    <x v="1"/>
    <s v="Australia"/>
    <x v="3"/>
    <x v="0"/>
  </r>
  <r>
    <n v="2158"/>
    <n v="434"/>
    <n v="803"/>
    <n v="91"/>
    <n v="3"/>
    <n v="273"/>
    <n v="1"/>
    <x v="1"/>
    <x v="15"/>
    <x v="0"/>
    <s v="violet"/>
    <n v="114"/>
    <n v="78"/>
    <n v="8892"/>
    <n v="940"/>
    <n v="42284"/>
    <d v="2021-05-11T00:00:00"/>
    <d v="2021-06-01T00:00:00"/>
    <s v="Jamesy Rennles"/>
    <s v="Genderqueer"/>
    <n v="46"/>
    <s v="835 Mayer ParkwaySuite 374"/>
    <n v="9769"/>
    <s v="Harberview"/>
    <x v="1"/>
    <s v="Australia"/>
    <x v="3"/>
    <x v="0"/>
  </r>
  <r>
    <n v="2159"/>
    <n v="435"/>
    <n v="678"/>
    <n v="113"/>
    <n v="3"/>
    <n v="339"/>
    <n v="1"/>
    <x v="1"/>
    <x v="4"/>
    <x v="0"/>
    <s v="yellow"/>
    <n v="119"/>
    <n v="72"/>
    <n v="8568"/>
    <n v="886"/>
    <n v="56764"/>
    <d v="2021-02-17T00:00:00"/>
    <d v="2021-02-22T00:00:00"/>
    <s v="Emylee Buscher"/>
    <s v="Non-binary"/>
    <n v="69"/>
    <s v="133 Doyle PassSuite 027"/>
    <n v="6189"/>
    <s v="Thompsonport"/>
    <x v="5"/>
    <s v="Australia"/>
    <x v="1"/>
    <x v="1"/>
  </r>
  <r>
    <n v="2160"/>
    <n v="435"/>
    <n v="269"/>
    <n v="95"/>
    <n v="3"/>
    <n v="285"/>
    <n v="1"/>
    <x v="0"/>
    <x v="17"/>
    <x v="4"/>
    <s v="blue"/>
    <n v="117"/>
    <n v="70"/>
    <n v="8190"/>
    <n v="886"/>
    <n v="56764"/>
    <d v="2021-02-17T00:00:00"/>
    <d v="2021-02-22T00:00:00"/>
    <s v="Emylee Buscher"/>
    <s v="Non-binary"/>
    <n v="69"/>
    <s v="133 Doyle PassSuite 027"/>
    <n v="6189"/>
    <s v="Thompsonport"/>
    <x v="5"/>
    <s v="Australia"/>
    <x v="1"/>
    <x v="1"/>
  </r>
  <r>
    <n v="2161"/>
    <n v="435"/>
    <n v="889"/>
    <n v="94"/>
    <n v="2"/>
    <n v="188"/>
    <n v="1"/>
    <x v="2"/>
    <x v="23"/>
    <x v="4"/>
    <s v="yellow"/>
    <n v="113"/>
    <n v="65"/>
    <n v="7345"/>
    <n v="886"/>
    <n v="56764"/>
    <d v="2021-02-17T00:00:00"/>
    <d v="2021-02-22T00:00:00"/>
    <s v="Emylee Buscher"/>
    <s v="Non-binary"/>
    <n v="69"/>
    <s v="133 Doyle PassSuite 027"/>
    <n v="6189"/>
    <s v="Thompsonport"/>
    <x v="5"/>
    <s v="Australia"/>
    <x v="1"/>
    <x v="1"/>
  </r>
  <r>
    <n v="2162"/>
    <n v="435"/>
    <n v="77"/>
    <n v="118"/>
    <n v="2"/>
    <n v="236"/>
    <n v="1"/>
    <x v="0"/>
    <x v="24"/>
    <x v="2"/>
    <s v="orange"/>
    <n v="96"/>
    <n v="68"/>
    <n v="6528"/>
    <n v="886"/>
    <n v="56764"/>
    <d v="2021-02-17T00:00:00"/>
    <d v="2021-02-22T00:00:00"/>
    <s v="Emylee Buscher"/>
    <s v="Non-binary"/>
    <n v="69"/>
    <s v="133 Doyle PassSuite 027"/>
    <n v="6189"/>
    <s v="Thompsonport"/>
    <x v="5"/>
    <s v="Australia"/>
    <x v="1"/>
    <x v="1"/>
  </r>
  <r>
    <n v="2163"/>
    <n v="435"/>
    <n v="754"/>
    <n v="109"/>
    <n v="2"/>
    <n v="218"/>
    <n v="1"/>
    <x v="1"/>
    <x v="12"/>
    <x v="4"/>
    <s v="green"/>
    <n v="102"/>
    <n v="68"/>
    <n v="6936"/>
    <n v="886"/>
    <n v="56764"/>
    <d v="2021-02-17T00:00:00"/>
    <d v="2021-02-22T00:00:00"/>
    <s v="Emylee Buscher"/>
    <s v="Non-binary"/>
    <n v="69"/>
    <s v="133 Doyle PassSuite 027"/>
    <n v="6189"/>
    <s v="Thompsonport"/>
    <x v="5"/>
    <s v="Australia"/>
    <x v="1"/>
    <x v="1"/>
  </r>
  <r>
    <n v="2164"/>
    <n v="436"/>
    <n v="583"/>
    <n v="100"/>
    <n v="3"/>
    <n v="300"/>
    <n v="1"/>
    <x v="1"/>
    <x v="29"/>
    <x v="0"/>
    <s v="blue"/>
    <n v="90"/>
    <n v="64"/>
    <n v="5760"/>
    <n v="739"/>
    <n v="47040"/>
    <d v="2021-08-17T00:00:00"/>
    <d v="2021-09-10T00:00:00"/>
    <s v="Kristel Klaaassen"/>
    <s v="Female"/>
    <n v="57"/>
    <s v="09 Jesse ParadeApt. 250"/>
    <n v="1335"/>
    <s v="East Matthewville"/>
    <x v="4"/>
    <s v="Australia"/>
    <x v="0"/>
    <x v="0"/>
  </r>
  <r>
    <n v="2165"/>
    <n v="436"/>
    <n v="579"/>
    <n v="100"/>
    <n v="1"/>
    <n v="100"/>
    <n v="1"/>
    <x v="1"/>
    <x v="29"/>
    <x v="4"/>
    <s v="green"/>
    <n v="90"/>
    <n v="79"/>
    <n v="7110"/>
    <n v="739"/>
    <n v="47040"/>
    <d v="2021-08-17T00:00:00"/>
    <d v="2021-09-10T00:00:00"/>
    <s v="Kristel Klaaassen"/>
    <s v="Female"/>
    <n v="57"/>
    <s v="09 Jesse ParadeApt. 250"/>
    <n v="1335"/>
    <s v="East Matthewville"/>
    <x v="4"/>
    <s v="Australia"/>
    <x v="0"/>
    <x v="0"/>
  </r>
  <r>
    <n v="2166"/>
    <n v="437"/>
    <n v="243"/>
    <n v="106"/>
    <n v="2"/>
    <n v="212"/>
    <n v="1"/>
    <x v="0"/>
    <x v="0"/>
    <x v="0"/>
    <s v="violet"/>
    <n v="105"/>
    <n v="53"/>
    <n v="5565"/>
    <n v="269"/>
    <n v="42857"/>
    <d v="2021-08-25T00:00:00"/>
    <d v="2021-09-05T00:00:00"/>
    <s v="Rutger Hugonnet"/>
    <s v="Bigender"/>
    <n v="20"/>
    <s v="13 Hammes CircuitApt. 503"/>
    <n v="2332"/>
    <s v="New Jadehaven"/>
    <x v="4"/>
    <s v="Australia"/>
    <x v="0"/>
    <x v="2"/>
  </r>
  <r>
    <n v="2167"/>
    <n v="437"/>
    <n v="363"/>
    <n v="94"/>
    <n v="1"/>
    <n v="94"/>
    <n v="1"/>
    <x v="0"/>
    <x v="28"/>
    <x v="0"/>
    <s v="yellow"/>
    <n v="92"/>
    <n v="62"/>
    <n v="5704"/>
    <n v="269"/>
    <n v="42857"/>
    <d v="2021-08-25T00:00:00"/>
    <d v="2021-09-05T00:00:00"/>
    <s v="Rutger Hugonnet"/>
    <s v="Bigender"/>
    <n v="20"/>
    <s v="13 Hammes CircuitApt. 503"/>
    <n v="2332"/>
    <s v="New Jadehaven"/>
    <x v="4"/>
    <s v="Australia"/>
    <x v="0"/>
    <x v="2"/>
  </r>
  <r>
    <n v="2168"/>
    <n v="437"/>
    <n v="43"/>
    <n v="104"/>
    <n v="3"/>
    <n v="312"/>
    <n v="1"/>
    <x v="0"/>
    <x v="10"/>
    <x v="0"/>
    <s v="orange"/>
    <n v="119"/>
    <n v="73"/>
    <n v="8687"/>
    <n v="269"/>
    <n v="42857"/>
    <d v="2021-08-25T00:00:00"/>
    <d v="2021-09-05T00:00:00"/>
    <s v="Rutger Hugonnet"/>
    <s v="Bigender"/>
    <n v="20"/>
    <s v="13 Hammes CircuitApt. 503"/>
    <n v="2332"/>
    <s v="New Jadehaven"/>
    <x v="4"/>
    <s v="Australia"/>
    <x v="0"/>
    <x v="2"/>
  </r>
  <r>
    <n v="2169"/>
    <n v="437"/>
    <n v="308"/>
    <n v="105"/>
    <n v="3"/>
    <n v="315"/>
    <n v="1"/>
    <x v="0"/>
    <x v="26"/>
    <x v="0"/>
    <s v="indigo"/>
    <n v="93"/>
    <n v="65"/>
    <n v="6045"/>
    <n v="269"/>
    <n v="42857"/>
    <d v="2021-08-25T00:00:00"/>
    <d v="2021-09-05T00:00:00"/>
    <s v="Rutger Hugonnet"/>
    <s v="Bigender"/>
    <n v="20"/>
    <s v="13 Hammes CircuitApt. 503"/>
    <n v="2332"/>
    <s v="New Jadehaven"/>
    <x v="4"/>
    <s v="Australia"/>
    <x v="0"/>
    <x v="2"/>
  </r>
  <r>
    <n v="2170"/>
    <n v="437"/>
    <n v="523"/>
    <n v="102"/>
    <n v="1"/>
    <n v="102"/>
    <n v="1"/>
    <x v="1"/>
    <x v="31"/>
    <x v="0"/>
    <s v="violet"/>
    <n v="109"/>
    <n v="72"/>
    <n v="7848"/>
    <n v="269"/>
    <n v="42857"/>
    <d v="2021-08-25T00:00:00"/>
    <d v="2021-09-05T00:00:00"/>
    <s v="Rutger Hugonnet"/>
    <s v="Bigender"/>
    <n v="20"/>
    <s v="13 Hammes CircuitApt. 503"/>
    <n v="2332"/>
    <s v="New Jadehaven"/>
    <x v="4"/>
    <s v="Australia"/>
    <x v="0"/>
    <x v="2"/>
  </r>
  <r>
    <n v="2171"/>
    <n v="437"/>
    <n v="1176"/>
    <n v="99"/>
    <n v="3"/>
    <n v="297"/>
    <n v="1"/>
    <x v="2"/>
    <x v="9"/>
    <x v="1"/>
    <s v="blue"/>
    <n v="98"/>
    <n v="75"/>
    <n v="7350"/>
    <n v="269"/>
    <n v="42857"/>
    <d v="2021-08-25T00:00:00"/>
    <d v="2021-09-05T00:00:00"/>
    <s v="Rutger Hugonnet"/>
    <s v="Bigender"/>
    <n v="20"/>
    <s v="13 Hammes CircuitApt. 503"/>
    <n v="2332"/>
    <s v="New Jadehaven"/>
    <x v="4"/>
    <s v="Australia"/>
    <x v="0"/>
    <x v="2"/>
  </r>
  <r>
    <n v="2172"/>
    <n v="438"/>
    <n v="884"/>
    <n v="94"/>
    <n v="2"/>
    <n v="188"/>
    <n v="1"/>
    <x v="2"/>
    <x v="23"/>
    <x v="4"/>
    <s v="orange"/>
    <n v="113"/>
    <n v="72"/>
    <n v="8136"/>
    <n v="989"/>
    <n v="51250"/>
    <d v="2021-05-22T00:00:00"/>
    <d v="2021-05-31T00:00:00"/>
    <s v="Sauncho Boosey"/>
    <s v="Bigender"/>
    <n v="53"/>
    <s v="9003 Gemma RidgeApt. 954"/>
    <n v="698"/>
    <s v="Stewartland"/>
    <x v="7"/>
    <s v="Australia"/>
    <x v="3"/>
    <x v="1"/>
  </r>
  <r>
    <n v="2173"/>
    <n v="438"/>
    <n v="856"/>
    <n v="113"/>
    <n v="1"/>
    <n v="113"/>
    <n v="1"/>
    <x v="2"/>
    <x v="16"/>
    <x v="1"/>
    <s v="green"/>
    <n v="100"/>
    <n v="61"/>
    <n v="6100"/>
    <n v="989"/>
    <n v="51250"/>
    <d v="2021-05-22T00:00:00"/>
    <d v="2021-05-31T00:00:00"/>
    <s v="Sauncho Boosey"/>
    <s v="Bigender"/>
    <n v="53"/>
    <s v="9003 Gemma RidgeApt. 954"/>
    <n v="698"/>
    <s v="Stewartland"/>
    <x v="7"/>
    <s v="Australia"/>
    <x v="3"/>
    <x v="1"/>
  </r>
  <r>
    <n v="2174"/>
    <n v="438"/>
    <n v="491"/>
    <n v="102"/>
    <n v="2"/>
    <n v="204"/>
    <n v="1"/>
    <x v="1"/>
    <x v="31"/>
    <x v="1"/>
    <s v="red"/>
    <n v="109"/>
    <n v="54"/>
    <n v="5886"/>
    <n v="989"/>
    <n v="51250"/>
    <d v="2021-05-22T00:00:00"/>
    <d v="2021-05-31T00:00:00"/>
    <s v="Sauncho Boosey"/>
    <s v="Bigender"/>
    <n v="53"/>
    <s v="9003 Gemma RidgeApt. 954"/>
    <n v="698"/>
    <s v="Stewartland"/>
    <x v="7"/>
    <s v="Australia"/>
    <x v="3"/>
    <x v="1"/>
  </r>
  <r>
    <n v="2175"/>
    <n v="438"/>
    <n v="214"/>
    <n v="106"/>
    <n v="2"/>
    <n v="212"/>
    <n v="1"/>
    <x v="0"/>
    <x v="0"/>
    <x v="4"/>
    <s v="red"/>
    <n v="105"/>
    <n v="42"/>
    <n v="4410"/>
    <n v="989"/>
    <n v="51250"/>
    <d v="2021-05-22T00:00:00"/>
    <d v="2021-05-31T00:00:00"/>
    <s v="Sauncho Boosey"/>
    <s v="Bigender"/>
    <n v="53"/>
    <s v="9003 Gemma RidgeApt. 954"/>
    <n v="698"/>
    <s v="Stewartland"/>
    <x v="7"/>
    <s v="Australia"/>
    <x v="3"/>
    <x v="1"/>
  </r>
  <r>
    <n v="2176"/>
    <n v="439"/>
    <n v="1087"/>
    <n v="115"/>
    <n v="3"/>
    <n v="345"/>
    <n v="1"/>
    <x v="2"/>
    <x v="6"/>
    <x v="2"/>
    <s v="red"/>
    <n v="99"/>
    <n v="50"/>
    <n v="4950"/>
    <n v="286"/>
    <n v="15329"/>
    <d v="2021-08-24T00:00:00"/>
    <d v="2021-09-06T00:00:00"/>
    <s v="Gert Brackstone"/>
    <s v="Polygender"/>
    <n v="34"/>
    <s v="89 Schmitt PlazaSuite 421"/>
    <n v="5790"/>
    <s v="Charlotteville"/>
    <x v="3"/>
    <s v="Australia"/>
    <x v="0"/>
    <x v="2"/>
  </r>
  <r>
    <n v="2177"/>
    <n v="439"/>
    <n v="164"/>
    <n v="91"/>
    <n v="2"/>
    <n v="182"/>
    <n v="1"/>
    <x v="0"/>
    <x v="8"/>
    <x v="4"/>
    <s v="blue"/>
    <n v="116"/>
    <n v="47"/>
    <n v="5452"/>
    <n v="286"/>
    <n v="15329"/>
    <d v="2021-08-24T00:00:00"/>
    <d v="2021-09-06T00:00:00"/>
    <s v="Gert Brackstone"/>
    <s v="Polygender"/>
    <n v="34"/>
    <s v="89 Schmitt PlazaSuite 421"/>
    <n v="5790"/>
    <s v="Charlotteville"/>
    <x v="3"/>
    <s v="Australia"/>
    <x v="0"/>
    <x v="2"/>
  </r>
  <r>
    <n v="2178"/>
    <n v="439"/>
    <n v="669"/>
    <n v="113"/>
    <n v="2"/>
    <n v="226"/>
    <n v="1"/>
    <x v="1"/>
    <x v="4"/>
    <x v="4"/>
    <s v="red"/>
    <n v="119"/>
    <n v="64"/>
    <n v="7616"/>
    <n v="286"/>
    <n v="15329"/>
    <d v="2021-08-24T00:00:00"/>
    <d v="2021-09-06T00:00:00"/>
    <s v="Gert Brackstone"/>
    <s v="Polygender"/>
    <n v="34"/>
    <s v="89 Schmitt PlazaSuite 421"/>
    <n v="5790"/>
    <s v="Charlotteville"/>
    <x v="3"/>
    <s v="Australia"/>
    <x v="0"/>
    <x v="2"/>
  </r>
  <r>
    <n v="2179"/>
    <n v="439"/>
    <n v="1036"/>
    <n v="90"/>
    <n v="3"/>
    <n v="270"/>
    <n v="1"/>
    <x v="2"/>
    <x v="11"/>
    <x v="1"/>
    <s v="blue"/>
    <n v="95"/>
    <n v="57"/>
    <n v="5415"/>
    <n v="286"/>
    <n v="15329"/>
    <d v="2021-08-24T00:00:00"/>
    <d v="2021-09-06T00:00:00"/>
    <s v="Gert Brackstone"/>
    <s v="Polygender"/>
    <n v="34"/>
    <s v="89 Schmitt PlazaSuite 421"/>
    <n v="5790"/>
    <s v="Charlotteville"/>
    <x v="3"/>
    <s v="Australia"/>
    <x v="0"/>
    <x v="2"/>
  </r>
  <r>
    <n v="2180"/>
    <n v="439"/>
    <n v="400"/>
    <n v="119"/>
    <n v="1"/>
    <n v="119"/>
    <n v="1"/>
    <x v="0"/>
    <x v="32"/>
    <x v="3"/>
    <s v="green"/>
    <n v="113"/>
    <n v="69"/>
    <n v="7797"/>
    <n v="286"/>
    <n v="15329"/>
    <d v="2021-08-24T00:00:00"/>
    <d v="2021-09-06T00:00:00"/>
    <s v="Gert Brackstone"/>
    <s v="Polygender"/>
    <n v="34"/>
    <s v="89 Schmitt PlazaSuite 421"/>
    <n v="5790"/>
    <s v="Charlotteville"/>
    <x v="3"/>
    <s v="Australia"/>
    <x v="0"/>
    <x v="2"/>
  </r>
  <r>
    <n v="2181"/>
    <n v="439"/>
    <n v="1025"/>
    <n v="90"/>
    <n v="2"/>
    <n v="180"/>
    <n v="1"/>
    <x v="2"/>
    <x v="11"/>
    <x v="3"/>
    <s v="yellow"/>
    <n v="95"/>
    <n v="44"/>
    <n v="4180"/>
    <n v="286"/>
    <n v="15329"/>
    <d v="2021-08-24T00:00:00"/>
    <d v="2021-09-06T00:00:00"/>
    <s v="Gert Brackstone"/>
    <s v="Polygender"/>
    <n v="34"/>
    <s v="89 Schmitt PlazaSuite 421"/>
    <n v="5790"/>
    <s v="Charlotteville"/>
    <x v="3"/>
    <s v="Australia"/>
    <x v="0"/>
    <x v="2"/>
  </r>
  <r>
    <n v="2182"/>
    <n v="439"/>
    <n v="137"/>
    <n v="92"/>
    <n v="1"/>
    <n v="92"/>
    <n v="1"/>
    <x v="0"/>
    <x v="22"/>
    <x v="2"/>
    <s v="violet"/>
    <n v="115"/>
    <n v="55"/>
    <n v="6325"/>
    <n v="286"/>
    <n v="15329"/>
    <d v="2021-08-24T00:00:00"/>
    <d v="2021-09-06T00:00:00"/>
    <s v="Gert Brackstone"/>
    <s v="Polygender"/>
    <n v="34"/>
    <s v="89 Schmitt PlazaSuite 421"/>
    <n v="5790"/>
    <s v="Charlotteville"/>
    <x v="3"/>
    <s v="Australia"/>
    <x v="0"/>
    <x v="2"/>
  </r>
  <r>
    <n v="2183"/>
    <n v="439"/>
    <n v="942"/>
    <n v="96"/>
    <n v="2"/>
    <n v="192"/>
    <n v="1"/>
    <x v="2"/>
    <x v="5"/>
    <x v="2"/>
    <s v="violet"/>
    <n v="104"/>
    <n v="73"/>
    <n v="7592"/>
    <n v="286"/>
    <n v="15329"/>
    <d v="2021-08-24T00:00:00"/>
    <d v="2021-09-06T00:00:00"/>
    <s v="Gert Brackstone"/>
    <s v="Polygender"/>
    <n v="34"/>
    <s v="89 Schmitt PlazaSuite 421"/>
    <n v="5790"/>
    <s v="Charlotteville"/>
    <x v="3"/>
    <s v="Australia"/>
    <x v="0"/>
    <x v="2"/>
  </r>
  <r>
    <n v="2184"/>
    <n v="440"/>
    <n v="1158"/>
    <n v="99"/>
    <n v="3"/>
    <n v="297"/>
    <n v="1"/>
    <x v="2"/>
    <x v="9"/>
    <x v="0"/>
    <s v="red"/>
    <n v="98"/>
    <n v="52"/>
    <n v="5096"/>
    <n v="553"/>
    <n v="14884"/>
    <d v="2021-10-09T00:00:00"/>
    <d v="2021-10-30T00:00:00"/>
    <s v="Niels Loadsman"/>
    <s v="Genderfluid"/>
    <n v="30"/>
    <s v="0204 Andrew JunctionApt. 904"/>
    <n v="7146"/>
    <s v="Kaiview"/>
    <x v="4"/>
    <s v="Australia"/>
    <x v="2"/>
    <x v="0"/>
  </r>
  <r>
    <n v="2185"/>
    <n v="440"/>
    <n v="105"/>
    <n v="92"/>
    <n v="2"/>
    <n v="184"/>
    <n v="1"/>
    <x v="0"/>
    <x v="22"/>
    <x v="3"/>
    <s v="red"/>
    <n v="115"/>
    <n v="52"/>
    <n v="5980"/>
    <n v="553"/>
    <n v="14884"/>
    <d v="2021-10-09T00:00:00"/>
    <d v="2021-10-30T00:00:00"/>
    <s v="Niels Loadsman"/>
    <s v="Genderfluid"/>
    <n v="30"/>
    <s v="0204 Andrew JunctionApt. 904"/>
    <n v="7146"/>
    <s v="Kaiview"/>
    <x v="4"/>
    <s v="Australia"/>
    <x v="2"/>
    <x v="0"/>
  </r>
  <r>
    <n v="2186"/>
    <n v="440"/>
    <n v="762"/>
    <n v="109"/>
    <n v="2"/>
    <n v="218"/>
    <n v="1"/>
    <x v="1"/>
    <x v="12"/>
    <x v="2"/>
    <s v="indigo"/>
    <n v="102"/>
    <n v="52"/>
    <n v="5304"/>
    <n v="553"/>
    <n v="14884"/>
    <d v="2021-10-09T00:00:00"/>
    <d v="2021-10-30T00:00:00"/>
    <s v="Niels Loadsman"/>
    <s v="Genderfluid"/>
    <n v="30"/>
    <s v="0204 Andrew JunctionApt. 904"/>
    <n v="7146"/>
    <s v="Kaiview"/>
    <x v="4"/>
    <s v="Australia"/>
    <x v="2"/>
    <x v="0"/>
  </r>
  <r>
    <n v="2187"/>
    <n v="440"/>
    <n v="1130"/>
    <n v="102"/>
    <n v="1"/>
    <n v="102"/>
    <n v="1"/>
    <x v="2"/>
    <x v="34"/>
    <x v="3"/>
    <s v="yellow"/>
    <n v="106"/>
    <n v="68"/>
    <n v="7208"/>
    <n v="553"/>
    <n v="14884"/>
    <d v="2021-10-09T00:00:00"/>
    <d v="2021-10-30T00:00:00"/>
    <s v="Niels Loadsman"/>
    <s v="Genderfluid"/>
    <n v="30"/>
    <s v="0204 Andrew JunctionApt. 904"/>
    <n v="7146"/>
    <s v="Kaiview"/>
    <x v="4"/>
    <s v="Australia"/>
    <x v="2"/>
    <x v="0"/>
  </r>
  <r>
    <n v="2188"/>
    <n v="440"/>
    <n v="882"/>
    <n v="94"/>
    <n v="1"/>
    <n v="94"/>
    <n v="1"/>
    <x v="2"/>
    <x v="23"/>
    <x v="2"/>
    <s v="orange"/>
    <n v="113"/>
    <n v="53"/>
    <n v="5989"/>
    <n v="553"/>
    <n v="14884"/>
    <d v="2021-10-09T00:00:00"/>
    <d v="2021-10-30T00:00:00"/>
    <s v="Niels Loadsman"/>
    <s v="Genderfluid"/>
    <n v="30"/>
    <s v="0204 Andrew JunctionApt. 904"/>
    <n v="7146"/>
    <s v="Kaiview"/>
    <x v="4"/>
    <s v="Australia"/>
    <x v="2"/>
    <x v="0"/>
  </r>
  <r>
    <n v="2189"/>
    <n v="440"/>
    <n v="120"/>
    <n v="92"/>
    <n v="3"/>
    <n v="276"/>
    <n v="1"/>
    <x v="0"/>
    <x v="22"/>
    <x v="3"/>
    <s v="green"/>
    <n v="115"/>
    <n v="66"/>
    <n v="7590"/>
    <n v="553"/>
    <n v="14884"/>
    <d v="2021-10-09T00:00:00"/>
    <d v="2021-10-30T00:00:00"/>
    <s v="Niels Loadsman"/>
    <s v="Genderfluid"/>
    <n v="30"/>
    <s v="0204 Andrew JunctionApt. 904"/>
    <n v="7146"/>
    <s v="Kaiview"/>
    <x v="4"/>
    <s v="Australia"/>
    <x v="2"/>
    <x v="0"/>
  </r>
  <r>
    <n v="2190"/>
    <n v="441"/>
    <n v="1155"/>
    <n v="99"/>
    <n v="1"/>
    <n v="99"/>
    <n v="1"/>
    <x v="2"/>
    <x v="9"/>
    <x v="3"/>
    <s v="red"/>
    <n v="98"/>
    <n v="74"/>
    <n v="7252"/>
    <n v="726"/>
    <n v="13419"/>
    <d v="2021-02-28T00:00:00"/>
    <d v="2021-03-02T00:00:00"/>
    <s v="Rey Grasner"/>
    <s v="Genderqueer"/>
    <n v="27"/>
    <s v="50 Layla RunApt. 551"/>
    <n v="9439"/>
    <s v="Cassinport"/>
    <x v="2"/>
    <s v="Australia"/>
    <x v="1"/>
    <x v="1"/>
  </r>
  <r>
    <n v="2191"/>
    <n v="441"/>
    <n v="974"/>
    <n v="97"/>
    <n v="1"/>
    <n v="97"/>
    <n v="1"/>
    <x v="2"/>
    <x v="27"/>
    <x v="4"/>
    <s v="indigo"/>
    <n v="119"/>
    <n v="66"/>
    <n v="7854"/>
    <n v="726"/>
    <n v="13419"/>
    <d v="2021-02-28T00:00:00"/>
    <d v="2021-03-02T00:00:00"/>
    <s v="Rey Grasner"/>
    <s v="Genderqueer"/>
    <n v="27"/>
    <s v="50 Layla RunApt. 551"/>
    <n v="9439"/>
    <s v="Cassinport"/>
    <x v="2"/>
    <s v="Australia"/>
    <x v="1"/>
    <x v="1"/>
  </r>
  <r>
    <n v="2192"/>
    <n v="441"/>
    <n v="611"/>
    <n v="112"/>
    <n v="3"/>
    <n v="336"/>
    <n v="1"/>
    <x v="1"/>
    <x v="30"/>
    <x v="1"/>
    <s v="green"/>
    <n v="118"/>
    <n v="62"/>
    <n v="7316"/>
    <n v="726"/>
    <n v="13419"/>
    <d v="2021-02-28T00:00:00"/>
    <d v="2021-03-02T00:00:00"/>
    <s v="Rey Grasner"/>
    <s v="Genderqueer"/>
    <n v="27"/>
    <s v="50 Layla RunApt. 551"/>
    <n v="9439"/>
    <s v="Cassinport"/>
    <x v="2"/>
    <s v="Australia"/>
    <x v="1"/>
    <x v="1"/>
  </r>
  <r>
    <n v="2193"/>
    <n v="441"/>
    <n v="642"/>
    <n v="93"/>
    <n v="1"/>
    <n v="93"/>
    <n v="1"/>
    <x v="1"/>
    <x v="14"/>
    <x v="2"/>
    <s v="yellow"/>
    <n v="115"/>
    <n v="48"/>
    <n v="5520"/>
    <n v="726"/>
    <n v="13419"/>
    <d v="2021-02-28T00:00:00"/>
    <d v="2021-03-02T00:00:00"/>
    <s v="Rey Grasner"/>
    <s v="Genderqueer"/>
    <n v="27"/>
    <s v="50 Layla RunApt. 551"/>
    <n v="9439"/>
    <s v="Cassinport"/>
    <x v="2"/>
    <s v="Australia"/>
    <x v="1"/>
    <x v="1"/>
  </r>
  <r>
    <n v="2194"/>
    <n v="441"/>
    <n v="756"/>
    <n v="109"/>
    <n v="3"/>
    <n v="327"/>
    <n v="1"/>
    <x v="1"/>
    <x v="12"/>
    <x v="1"/>
    <s v="blue"/>
    <n v="102"/>
    <n v="50"/>
    <n v="5100"/>
    <n v="726"/>
    <n v="13419"/>
    <d v="2021-02-28T00:00:00"/>
    <d v="2021-03-02T00:00:00"/>
    <s v="Rey Grasner"/>
    <s v="Genderqueer"/>
    <n v="27"/>
    <s v="50 Layla RunApt. 551"/>
    <n v="9439"/>
    <s v="Cassinport"/>
    <x v="2"/>
    <s v="Australia"/>
    <x v="1"/>
    <x v="1"/>
  </r>
  <r>
    <n v="2195"/>
    <n v="441"/>
    <n v="447"/>
    <n v="107"/>
    <n v="3"/>
    <n v="321"/>
    <n v="1"/>
    <x v="1"/>
    <x v="22"/>
    <x v="2"/>
    <s v="indigo"/>
    <n v="92"/>
    <n v="52"/>
    <n v="4784"/>
    <n v="726"/>
    <n v="13419"/>
    <d v="2021-02-28T00:00:00"/>
    <d v="2021-03-02T00:00:00"/>
    <s v="Rey Grasner"/>
    <s v="Genderqueer"/>
    <n v="27"/>
    <s v="50 Layla RunApt. 551"/>
    <n v="9439"/>
    <s v="Cassinport"/>
    <x v="2"/>
    <s v="Australia"/>
    <x v="1"/>
    <x v="1"/>
  </r>
  <r>
    <n v="2196"/>
    <n v="441"/>
    <n v="199"/>
    <n v="98"/>
    <n v="2"/>
    <n v="196"/>
    <n v="1"/>
    <x v="0"/>
    <x v="18"/>
    <x v="4"/>
    <s v="blue"/>
    <n v="112"/>
    <n v="51"/>
    <n v="5712"/>
    <n v="726"/>
    <n v="13419"/>
    <d v="2021-02-28T00:00:00"/>
    <d v="2021-03-02T00:00:00"/>
    <s v="Rey Grasner"/>
    <s v="Genderqueer"/>
    <n v="27"/>
    <s v="50 Layla RunApt. 551"/>
    <n v="9439"/>
    <s v="Cassinport"/>
    <x v="2"/>
    <s v="Australia"/>
    <x v="1"/>
    <x v="1"/>
  </r>
  <r>
    <n v="2197"/>
    <n v="441"/>
    <n v="169"/>
    <n v="91"/>
    <n v="3"/>
    <n v="273"/>
    <n v="1"/>
    <x v="0"/>
    <x v="8"/>
    <x v="4"/>
    <s v="indigo"/>
    <n v="116"/>
    <n v="66"/>
    <n v="7656"/>
    <n v="726"/>
    <n v="13419"/>
    <d v="2021-02-28T00:00:00"/>
    <d v="2021-03-02T00:00:00"/>
    <s v="Rey Grasner"/>
    <s v="Genderqueer"/>
    <n v="27"/>
    <s v="50 Layla RunApt. 551"/>
    <n v="9439"/>
    <s v="Cassinport"/>
    <x v="2"/>
    <s v="Australia"/>
    <x v="1"/>
    <x v="1"/>
  </r>
  <r>
    <n v="2198"/>
    <n v="442"/>
    <n v="1242"/>
    <n v="112"/>
    <n v="2"/>
    <n v="224"/>
    <n v="1"/>
    <x v="2"/>
    <x v="25"/>
    <x v="2"/>
    <s v="green"/>
    <n v="91"/>
    <n v="47"/>
    <n v="4277"/>
    <n v="693"/>
    <n v="58324"/>
    <d v="2021-03-24T00:00:00"/>
    <d v="2021-03-30T00:00:00"/>
    <s v="Hetti Fibbens"/>
    <s v="Genderqueer"/>
    <n v="45"/>
    <s v="019 Lang SquareSuite 468"/>
    <n v="6160"/>
    <s v="Beattychester"/>
    <x v="3"/>
    <s v="Australia"/>
    <x v="4"/>
    <x v="1"/>
  </r>
  <r>
    <n v="2199"/>
    <n v="442"/>
    <n v="970"/>
    <n v="97"/>
    <n v="1"/>
    <n v="97"/>
    <n v="1"/>
    <x v="2"/>
    <x v="27"/>
    <x v="3"/>
    <s v="indigo"/>
    <n v="119"/>
    <n v="74"/>
    <n v="8806"/>
    <n v="693"/>
    <n v="58324"/>
    <d v="2021-03-24T00:00:00"/>
    <d v="2021-03-30T00:00:00"/>
    <s v="Hetti Fibbens"/>
    <s v="Genderqueer"/>
    <n v="45"/>
    <s v="019 Lang SquareSuite 468"/>
    <n v="6160"/>
    <s v="Beattychester"/>
    <x v="3"/>
    <s v="Australia"/>
    <x v="4"/>
    <x v="1"/>
  </r>
  <r>
    <n v="2200"/>
    <n v="442"/>
    <n v="873"/>
    <n v="113"/>
    <n v="1"/>
    <n v="113"/>
    <n v="1"/>
    <x v="2"/>
    <x v="16"/>
    <x v="0"/>
    <s v="violet"/>
    <n v="100"/>
    <n v="62"/>
    <n v="6200"/>
    <n v="693"/>
    <n v="58324"/>
    <d v="2021-03-24T00:00:00"/>
    <d v="2021-03-30T00:00:00"/>
    <s v="Hetti Fibbens"/>
    <s v="Genderqueer"/>
    <n v="45"/>
    <s v="019 Lang SquareSuite 468"/>
    <n v="6160"/>
    <s v="Beattychester"/>
    <x v="3"/>
    <s v="Australia"/>
    <x v="4"/>
    <x v="1"/>
  </r>
  <r>
    <n v="2201"/>
    <n v="443"/>
    <n v="513"/>
    <n v="102"/>
    <n v="2"/>
    <n v="204"/>
    <n v="1"/>
    <x v="1"/>
    <x v="31"/>
    <x v="0"/>
    <s v="blue"/>
    <n v="109"/>
    <n v="41"/>
    <n v="4469"/>
    <n v="966"/>
    <n v="10043"/>
    <d v="2021-03-09T00:00:00"/>
    <d v="2021-03-27T00:00:00"/>
    <s v="Bunni Poundsford"/>
    <s v="Female"/>
    <n v="63"/>
    <s v="419 Logan CircuitApt. 206"/>
    <n v="2732"/>
    <s v="South Heidi"/>
    <x v="2"/>
    <s v="Australia"/>
    <x v="4"/>
    <x v="2"/>
  </r>
  <r>
    <n v="2202"/>
    <n v="443"/>
    <n v="380"/>
    <n v="94"/>
    <n v="2"/>
    <n v="188"/>
    <n v="1"/>
    <x v="0"/>
    <x v="28"/>
    <x v="3"/>
    <s v="violet"/>
    <n v="92"/>
    <n v="50"/>
    <n v="4600"/>
    <n v="966"/>
    <n v="10043"/>
    <d v="2021-03-09T00:00:00"/>
    <d v="2021-03-27T00:00:00"/>
    <s v="Bunni Poundsford"/>
    <s v="Female"/>
    <n v="63"/>
    <s v="419 Logan CircuitApt. 206"/>
    <n v="2732"/>
    <s v="South Heidi"/>
    <x v="2"/>
    <s v="Australia"/>
    <x v="4"/>
    <x v="2"/>
  </r>
  <r>
    <n v="2203"/>
    <n v="443"/>
    <n v="46"/>
    <n v="104"/>
    <n v="2"/>
    <n v="208"/>
    <n v="1"/>
    <x v="0"/>
    <x v="10"/>
    <x v="1"/>
    <s v="yellow"/>
    <n v="119"/>
    <n v="56"/>
    <n v="6664"/>
    <n v="966"/>
    <n v="10043"/>
    <d v="2021-03-09T00:00:00"/>
    <d v="2021-03-27T00:00:00"/>
    <s v="Bunni Poundsford"/>
    <s v="Female"/>
    <n v="63"/>
    <s v="419 Logan CircuitApt. 206"/>
    <n v="2732"/>
    <s v="South Heidi"/>
    <x v="2"/>
    <s v="Australia"/>
    <x v="4"/>
    <x v="2"/>
  </r>
  <r>
    <n v="2204"/>
    <n v="444"/>
    <n v="39"/>
    <n v="104"/>
    <n v="3"/>
    <n v="312"/>
    <n v="1"/>
    <x v="0"/>
    <x v="10"/>
    <x v="4"/>
    <s v="red"/>
    <n v="119"/>
    <n v="47"/>
    <n v="5593"/>
    <n v="383"/>
    <n v="33452"/>
    <d v="2021-03-07T00:00:00"/>
    <d v="2021-03-26T00:00:00"/>
    <s v="Nathanil Runchman"/>
    <s v="Non-binary"/>
    <n v="23"/>
    <s v="831 Ava SquareApt. 776"/>
    <n v="2310"/>
    <s v="South Hannahstad"/>
    <x v="6"/>
    <s v="Australia"/>
    <x v="4"/>
    <x v="2"/>
  </r>
  <r>
    <n v="2205"/>
    <n v="444"/>
    <n v="263"/>
    <n v="95"/>
    <n v="1"/>
    <n v="95"/>
    <n v="1"/>
    <x v="0"/>
    <x v="17"/>
    <x v="0"/>
    <s v="green"/>
    <n v="117"/>
    <n v="68"/>
    <n v="7956"/>
    <n v="383"/>
    <n v="33452"/>
    <d v="2021-03-07T00:00:00"/>
    <d v="2021-03-26T00:00:00"/>
    <s v="Nathanil Runchman"/>
    <s v="Non-binary"/>
    <n v="23"/>
    <s v="831 Ava SquareApt. 776"/>
    <n v="2310"/>
    <s v="South Hannahstad"/>
    <x v="6"/>
    <s v="Australia"/>
    <x v="4"/>
    <x v="2"/>
  </r>
  <r>
    <n v="2206"/>
    <n v="444"/>
    <n v="178"/>
    <n v="98"/>
    <n v="1"/>
    <n v="98"/>
    <n v="1"/>
    <x v="0"/>
    <x v="18"/>
    <x v="0"/>
    <s v="red"/>
    <n v="112"/>
    <n v="52"/>
    <n v="5824"/>
    <n v="383"/>
    <n v="33452"/>
    <d v="2021-03-07T00:00:00"/>
    <d v="2021-03-26T00:00:00"/>
    <s v="Nathanil Runchman"/>
    <s v="Non-binary"/>
    <n v="23"/>
    <s v="831 Ava SquareApt. 776"/>
    <n v="2310"/>
    <s v="South Hannahstad"/>
    <x v="6"/>
    <s v="Australia"/>
    <x v="4"/>
    <x v="2"/>
  </r>
  <r>
    <n v="2207"/>
    <n v="445"/>
    <n v="561"/>
    <n v="100"/>
    <n v="3"/>
    <n v="300"/>
    <n v="1"/>
    <x v="1"/>
    <x v="29"/>
    <x v="1"/>
    <s v="red"/>
    <n v="90"/>
    <n v="74"/>
    <n v="6660"/>
    <n v="893"/>
    <n v="27329"/>
    <d v="2021-07-07T00:00:00"/>
    <d v="2021-07-27T00:00:00"/>
    <s v="Angelle Huby"/>
    <s v="Genderfluid"/>
    <n v="57"/>
    <s v="9838 Madison GroveApt. 181"/>
    <n v="9608"/>
    <s v="Port Jettshire"/>
    <x v="2"/>
    <s v="Australia"/>
    <x v="8"/>
    <x v="2"/>
  </r>
  <r>
    <n v="2208"/>
    <n v="445"/>
    <n v="1096"/>
    <n v="115"/>
    <n v="2"/>
    <n v="230"/>
    <n v="1"/>
    <x v="2"/>
    <x v="6"/>
    <x v="1"/>
    <s v="yellow"/>
    <n v="99"/>
    <n v="65"/>
    <n v="6435"/>
    <n v="893"/>
    <n v="27329"/>
    <d v="2021-07-07T00:00:00"/>
    <d v="2021-07-27T00:00:00"/>
    <s v="Angelle Huby"/>
    <s v="Genderfluid"/>
    <n v="57"/>
    <s v="9838 Madison GroveApt. 181"/>
    <n v="9608"/>
    <s v="Port Jettshire"/>
    <x v="2"/>
    <s v="Australia"/>
    <x v="8"/>
    <x v="2"/>
  </r>
  <r>
    <n v="2209"/>
    <n v="446"/>
    <n v="201"/>
    <n v="98"/>
    <n v="3"/>
    <n v="294"/>
    <n v="1"/>
    <x v="0"/>
    <x v="18"/>
    <x v="1"/>
    <s v="indigo"/>
    <n v="112"/>
    <n v="50"/>
    <n v="5600"/>
    <n v="283"/>
    <n v="19398"/>
    <d v="2021-03-26T00:00:00"/>
    <d v="2021-03-30T00:00:00"/>
    <s v="Jaymee Dalrymple"/>
    <s v="Male"/>
    <n v="23"/>
    <s v="812 Corwin Estate DrSuite 687"/>
    <n v="1336"/>
    <s v="New George"/>
    <x v="4"/>
    <s v="Australia"/>
    <x v="4"/>
    <x v="1"/>
  </r>
  <r>
    <n v="2210"/>
    <n v="446"/>
    <n v="932"/>
    <n v="96"/>
    <n v="3"/>
    <n v="288"/>
    <n v="1"/>
    <x v="2"/>
    <x v="5"/>
    <x v="2"/>
    <s v="blue"/>
    <n v="104"/>
    <n v="41"/>
    <n v="4264"/>
    <n v="283"/>
    <n v="19398"/>
    <d v="2021-03-26T00:00:00"/>
    <d v="2021-03-30T00:00:00"/>
    <s v="Jaymee Dalrymple"/>
    <s v="Male"/>
    <n v="23"/>
    <s v="812 Corwin Estate DrSuite 687"/>
    <n v="1336"/>
    <s v="New George"/>
    <x v="4"/>
    <s v="Australia"/>
    <x v="4"/>
    <x v="1"/>
  </r>
  <r>
    <n v="2211"/>
    <n v="446"/>
    <n v="33"/>
    <n v="96"/>
    <n v="2"/>
    <n v="192"/>
    <n v="1"/>
    <x v="0"/>
    <x v="2"/>
    <x v="0"/>
    <s v="violet"/>
    <n v="114"/>
    <n v="73"/>
    <n v="8322"/>
    <n v="283"/>
    <n v="19398"/>
    <d v="2021-03-26T00:00:00"/>
    <d v="2021-03-30T00:00:00"/>
    <s v="Jaymee Dalrymple"/>
    <s v="Male"/>
    <n v="23"/>
    <s v="812 Corwin Estate DrSuite 687"/>
    <n v="1336"/>
    <s v="New George"/>
    <x v="4"/>
    <s v="Australia"/>
    <x v="4"/>
    <x v="1"/>
  </r>
  <r>
    <n v="2212"/>
    <n v="446"/>
    <n v="541"/>
    <n v="98"/>
    <n v="3"/>
    <n v="294"/>
    <n v="1"/>
    <x v="1"/>
    <x v="33"/>
    <x v="1"/>
    <s v="green"/>
    <n v="113"/>
    <n v="77"/>
    <n v="8701"/>
    <n v="283"/>
    <n v="19398"/>
    <d v="2021-03-26T00:00:00"/>
    <d v="2021-03-30T00:00:00"/>
    <s v="Jaymee Dalrymple"/>
    <s v="Male"/>
    <n v="23"/>
    <s v="812 Corwin Estate DrSuite 687"/>
    <n v="1336"/>
    <s v="New George"/>
    <x v="4"/>
    <s v="Australia"/>
    <x v="4"/>
    <x v="1"/>
  </r>
  <r>
    <n v="2213"/>
    <n v="446"/>
    <n v="725"/>
    <n v="119"/>
    <n v="1"/>
    <n v="119"/>
    <n v="1"/>
    <x v="1"/>
    <x v="19"/>
    <x v="3"/>
    <s v="indigo"/>
    <n v="112"/>
    <n v="56"/>
    <n v="6272"/>
    <n v="283"/>
    <n v="19398"/>
    <d v="2021-03-26T00:00:00"/>
    <d v="2021-03-30T00:00:00"/>
    <s v="Jaymee Dalrymple"/>
    <s v="Male"/>
    <n v="23"/>
    <s v="812 Corwin Estate DrSuite 687"/>
    <n v="1336"/>
    <s v="New George"/>
    <x v="4"/>
    <s v="Australia"/>
    <x v="4"/>
    <x v="1"/>
  </r>
  <r>
    <n v="2214"/>
    <n v="447"/>
    <n v="1095"/>
    <n v="115"/>
    <n v="1"/>
    <n v="115"/>
    <n v="1"/>
    <x v="2"/>
    <x v="6"/>
    <x v="3"/>
    <s v="yellow"/>
    <n v="99"/>
    <n v="41"/>
    <n v="4059"/>
    <n v="100"/>
    <n v="59708"/>
    <d v="2021-01-10T00:00:00"/>
    <d v="2021-01-23T00:00:00"/>
    <s v="Wilhelm Blaber"/>
    <s v="Genderfluid"/>
    <n v="69"/>
    <s v="093 Jessica AvenueSuite 154"/>
    <n v="768"/>
    <s v="Lake Callumville"/>
    <x v="3"/>
    <s v="Australia"/>
    <x v="9"/>
    <x v="2"/>
  </r>
  <r>
    <n v="2215"/>
    <n v="447"/>
    <n v="1124"/>
    <n v="102"/>
    <n v="2"/>
    <n v="204"/>
    <n v="1"/>
    <x v="2"/>
    <x v="34"/>
    <x v="4"/>
    <s v="red"/>
    <n v="106"/>
    <n v="45"/>
    <n v="4770"/>
    <n v="100"/>
    <n v="59708"/>
    <d v="2021-01-10T00:00:00"/>
    <d v="2021-01-23T00:00:00"/>
    <s v="Wilhelm Blaber"/>
    <s v="Genderfluid"/>
    <n v="69"/>
    <s v="093 Jessica AvenueSuite 154"/>
    <n v="768"/>
    <s v="Lake Callumville"/>
    <x v="3"/>
    <s v="Australia"/>
    <x v="9"/>
    <x v="2"/>
  </r>
  <r>
    <n v="2216"/>
    <n v="447"/>
    <n v="14"/>
    <n v="96"/>
    <n v="2"/>
    <n v="192"/>
    <n v="1"/>
    <x v="0"/>
    <x v="2"/>
    <x v="4"/>
    <s v="yellow"/>
    <n v="114"/>
    <n v="50"/>
    <n v="5700"/>
    <n v="100"/>
    <n v="59708"/>
    <d v="2021-01-10T00:00:00"/>
    <d v="2021-01-23T00:00:00"/>
    <s v="Wilhelm Blaber"/>
    <s v="Genderfluid"/>
    <n v="69"/>
    <s v="093 Jessica AvenueSuite 154"/>
    <n v="768"/>
    <s v="Lake Callumville"/>
    <x v="3"/>
    <s v="Australia"/>
    <x v="9"/>
    <x v="2"/>
  </r>
  <r>
    <n v="2217"/>
    <n v="447"/>
    <n v="701"/>
    <n v="119"/>
    <n v="3"/>
    <n v="357"/>
    <n v="1"/>
    <x v="1"/>
    <x v="19"/>
    <x v="1"/>
    <s v="red"/>
    <n v="112"/>
    <n v="54"/>
    <n v="6048"/>
    <n v="100"/>
    <n v="59708"/>
    <d v="2021-01-10T00:00:00"/>
    <d v="2021-01-23T00:00:00"/>
    <s v="Wilhelm Blaber"/>
    <s v="Genderfluid"/>
    <n v="69"/>
    <s v="093 Jessica AvenueSuite 154"/>
    <n v="768"/>
    <s v="Lake Callumville"/>
    <x v="3"/>
    <s v="Australia"/>
    <x v="9"/>
    <x v="2"/>
  </r>
  <r>
    <n v="2218"/>
    <n v="447"/>
    <n v="427"/>
    <n v="107"/>
    <n v="3"/>
    <n v="321"/>
    <n v="1"/>
    <x v="1"/>
    <x v="22"/>
    <x v="2"/>
    <s v="orange"/>
    <n v="92"/>
    <n v="48"/>
    <n v="4416"/>
    <n v="100"/>
    <n v="59708"/>
    <d v="2021-01-10T00:00:00"/>
    <d v="2021-01-23T00:00:00"/>
    <s v="Wilhelm Blaber"/>
    <s v="Genderfluid"/>
    <n v="69"/>
    <s v="093 Jessica AvenueSuite 154"/>
    <n v="768"/>
    <s v="Lake Callumville"/>
    <x v="3"/>
    <s v="Australia"/>
    <x v="9"/>
    <x v="2"/>
  </r>
  <r>
    <n v="2219"/>
    <n v="447"/>
    <n v="719"/>
    <n v="119"/>
    <n v="1"/>
    <n v="119"/>
    <n v="1"/>
    <x v="1"/>
    <x v="19"/>
    <x v="4"/>
    <s v="green"/>
    <n v="112"/>
    <n v="53"/>
    <n v="5936"/>
    <n v="100"/>
    <n v="59708"/>
    <d v="2021-01-10T00:00:00"/>
    <d v="2021-01-23T00:00:00"/>
    <s v="Wilhelm Blaber"/>
    <s v="Genderfluid"/>
    <n v="69"/>
    <s v="093 Jessica AvenueSuite 154"/>
    <n v="768"/>
    <s v="Lake Callumville"/>
    <x v="3"/>
    <s v="Australia"/>
    <x v="9"/>
    <x v="2"/>
  </r>
  <r>
    <n v="2220"/>
    <n v="448"/>
    <n v="1030"/>
    <n v="90"/>
    <n v="2"/>
    <n v="180"/>
    <n v="1"/>
    <x v="2"/>
    <x v="11"/>
    <x v="3"/>
    <s v="green"/>
    <n v="95"/>
    <n v="80"/>
    <n v="7600"/>
    <n v="185"/>
    <n v="16486"/>
    <d v="2021-08-20T00:00:00"/>
    <d v="2021-08-31T00:00:00"/>
    <s v="Darrelle Padson"/>
    <s v="Polygender"/>
    <n v="67"/>
    <s v="22 Aaron LoopApt. 324"/>
    <n v="4337"/>
    <s v="Violetborough"/>
    <x v="6"/>
    <s v="Australia"/>
    <x v="0"/>
    <x v="2"/>
  </r>
  <r>
    <n v="2221"/>
    <n v="448"/>
    <n v="136"/>
    <n v="92"/>
    <n v="2"/>
    <n v="184"/>
    <n v="1"/>
    <x v="0"/>
    <x v="22"/>
    <x v="1"/>
    <s v="violet"/>
    <n v="115"/>
    <n v="54"/>
    <n v="6210"/>
    <n v="185"/>
    <n v="16486"/>
    <d v="2021-08-20T00:00:00"/>
    <d v="2021-08-31T00:00:00"/>
    <s v="Darrelle Padson"/>
    <s v="Polygender"/>
    <n v="67"/>
    <s v="22 Aaron LoopApt. 324"/>
    <n v="4337"/>
    <s v="Violetborough"/>
    <x v="6"/>
    <s v="Australia"/>
    <x v="0"/>
    <x v="2"/>
  </r>
  <r>
    <n v="2222"/>
    <n v="448"/>
    <n v="95"/>
    <n v="118"/>
    <n v="2"/>
    <n v="236"/>
    <n v="1"/>
    <x v="0"/>
    <x v="24"/>
    <x v="3"/>
    <s v="indigo"/>
    <n v="96"/>
    <n v="46"/>
    <n v="4416"/>
    <n v="185"/>
    <n v="16486"/>
    <d v="2021-08-20T00:00:00"/>
    <d v="2021-08-31T00:00:00"/>
    <s v="Darrelle Padson"/>
    <s v="Polygender"/>
    <n v="67"/>
    <s v="22 Aaron LoopApt. 324"/>
    <n v="4337"/>
    <s v="Violetborough"/>
    <x v="6"/>
    <s v="Australia"/>
    <x v="0"/>
    <x v="2"/>
  </r>
  <r>
    <n v="2223"/>
    <n v="449"/>
    <n v="923"/>
    <n v="96"/>
    <n v="3"/>
    <n v="288"/>
    <n v="1"/>
    <x v="2"/>
    <x v="5"/>
    <x v="0"/>
    <s v="yellow"/>
    <n v="104"/>
    <n v="68"/>
    <n v="7072"/>
    <n v="163"/>
    <n v="56294"/>
    <d v="2021-10-23T00:00:00"/>
    <d v="2021-11-09T00:00:00"/>
    <s v="Harrietta Burchatt"/>
    <s v="Genderfluid"/>
    <n v="20"/>
    <s v="8125 Durgan BoulevardSuite 068"/>
    <n v="9458"/>
    <s v="Port Elliechester"/>
    <x v="7"/>
    <s v="Australia"/>
    <x v="2"/>
    <x v="2"/>
  </r>
  <r>
    <n v="2224"/>
    <n v="449"/>
    <n v="1094"/>
    <n v="115"/>
    <n v="2"/>
    <n v="230"/>
    <n v="1"/>
    <x v="2"/>
    <x v="6"/>
    <x v="4"/>
    <s v="orange"/>
    <n v="99"/>
    <n v="61"/>
    <n v="6039"/>
    <n v="163"/>
    <n v="56294"/>
    <d v="2021-10-23T00:00:00"/>
    <d v="2021-11-09T00:00:00"/>
    <s v="Harrietta Burchatt"/>
    <s v="Genderfluid"/>
    <n v="20"/>
    <s v="8125 Durgan BoulevardSuite 068"/>
    <n v="9458"/>
    <s v="Port Elliechester"/>
    <x v="7"/>
    <s v="Australia"/>
    <x v="2"/>
    <x v="2"/>
  </r>
  <r>
    <n v="2225"/>
    <n v="449"/>
    <n v="425"/>
    <n v="107"/>
    <n v="1"/>
    <n v="107"/>
    <n v="1"/>
    <x v="1"/>
    <x v="22"/>
    <x v="3"/>
    <s v="orange"/>
    <n v="92"/>
    <n v="60"/>
    <n v="5520"/>
    <n v="163"/>
    <n v="56294"/>
    <d v="2021-10-23T00:00:00"/>
    <d v="2021-11-09T00:00:00"/>
    <s v="Harrietta Burchatt"/>
    <s v="Genderfluid"/>
    <n v="20"/>
    <s v="8125 Durgan BoulevardSuite 068"/>
    <n v="9458"/>
    <s v="Port Elliechester"/>
    <x v="7"/>
    <s v="Australia"/>
    <x v="2"/>
    <x v="2"/>
  </r>
  <r>
    <n v="2226"/>
    <n v="449"/>
    <n v="1177"/>
    <n v="99"/>
    <n v="1"/>
    <n v="99"/>
    <n v="1"/>
    <x v="2"/>
    <x v="9"/>
    <x v="2"/>
    <s v="blue"/>
    <n v="98"/>
    <n v="52"/>
    <n v="5096"/>
    <n v="163"/>
    <n v="56294"/>
    <d v="2021-10-23T00:00:00"/>
    <d v="2021-11-09T00:00:00"/>
    <s v="Harrietta Burchatt"/>
    <s v="Genderfluid"/>
    <n v="20"/>
    <s v="8125 Durgan BoulevardSuite 068"/>
    <n v="9458"/>
    <s v="Port Elliechester"/>
    <x v="7"/>
    <s v="Australia"/>
    <x v="2"/>
    <x v="2"/>
  </r>
  <r>
    <n v="2227"/>
    <n v="450"/>
    <n v="277"/>
    <n v="95"/>
    <n v="3"/>
    <n v="285"/>
    <n v="1"/>
    <x v="0"/>
    <x v="17"/>
    <x v="2"/>
    <s v="violet"/>
    <n v="117"/>
    <n v="77"/>
    <n v="9009"/>
    <n v="648"/>
    <n v="12078"/>
    <d v="2021-04-30T00:00:00"/>
    <d v="2021-05-05T00:00:00"/>
    <s v="Jaquelyn Dow"/>
    <s v="Genderfluid"/>
    <n v="38"/>
    <s v="854 John GroveApt. 925"/>
    <n v="1230"/>
    <s v="New Emmastad"/>
    <x v="0"/>
    <s v="Australia"/>
    <x v="6"/>
    <x v="1"/>
  </r>
  <r>
    <n v="2228"/>
    <n v="450"/>
    <n v="955"/>
    <n v="97"/>
    <n v="1"/>
    <n v="97"/>
    <n v="1"/>
    <x v="2"/>
    <x v="27"/>
    <x v="3"/>
    <s v="yellow"/>
    <n v="119"/>
    <n v="59"/>
    <n v="7021"/>
    <n v="648"/>
    <n v="12078"/>
    <d v="2021-04-30T00:00:00"/>
    <d v="2021-05-05T00:00:00"/>
    <s v="Jaquelyn Dow"/>
    <s v="Genderfluid"/>
    <n v="38"/>
    <s v="854 John GroveApt. 925"/>
    <n v="1230"/>
    <s v="New Emmastad"/>
    <x v="0"/>
    <s v="Australia"/>
    <x v="6"/>
    <x v="1"/>
  </r>
  <r>
    <n v="2229"/>
    <n v="450"/>
    <n v="306"/>
    <n v="105"/>
    <n v="3"/>
    <n v="315"/>
    <n v="1"/>
    <x v="0"/>
    <x v="26"/>
    <x v="1"/>
    <s v="indigo"/>
    <n v="93"/>
    <n v="41"/>
    <n v="3813"/>
    <n v="648"/>
    <n v="12078"/>
    <d v="2021-04-30T00:00:00"/>
    <d v="2021-05-05T00:00:00"/>
    <s v="Jaquelyn Dow"/>
    <s v="Genderfluid"/>
    <n v="38"/>
    <s v="854 John GroveApt. 925"/>
    <n v="1230"/>
    <s v="New Emmastad"/>
    <x v="0"/>
    <s v="Australia"/>
    <x v="6"/>
    <x v="1"/>
  </r>
  <r>
    <n v="2230"/>
    <n v="450"/>
    <n v="837"/>
    <n v="117"/>
    <n v="1"/>
    <n v="117"/>
    <n v="1"/>
    <x v="1"/>
    <x v="13"/>
    <x v="2"/>
    <s v="violet"/>
    <n v="95"/>
    <n v="74"/>
    <n v="7030"/>
    <n v="648"/>
    <n v="12078"/>
    <d v="2021-04-30T00:00:00"/>
    <d v="2021-05-05T00:00:00"/>
    <s v="Jaquelyn Dow"/>
    <s v="Genderfluid"/>
    <n v="38"/>
    <s v="854 John GroveApt. 925"/>
    <n v="1230"/>
    <s v="New Emmastad"/>
    <x v="0"/>
    <s v="Australia"/>
    <x v="6"/>
    <x v="1"/>
  </r>
  <r>
    <n v="2231"/>
    <n v="450"/>
    <n v="517"/>
    <n v="102"/>
    <n v="1"/>
    <n v="102"/>
    <n v="1"/>
    <x v="1"/>
    <x v="31"/>
    <x v="2"/>
    <s v="indigo"/>
    <n v="109"/>
    <n v="56"/>
    <n v="6104"/>
    <n v="648"/>
    <n v="12078"/>
    <d v="2021-04-30T00:00:00"/>
    <d v="2021-05-05T00:00:00"/>
    <s v="Jaquelyn Dow"/>
    <s v="Genderfluid"/>
    <n v="38"/>
    <s v="854 John GroveApt. 925"/>
    <n v="1230"/>
    <s v="New Emmastad"/>
    <x v="0"/>
    <s v="Australia"/>
    <x v="6"/>
    <x v="1"/>
  </r>
  <r>
    <n v="2232"/>
    <n v="450"/>
    <n v="216"/>
    <n v="106"/>
    <n v="3"/>
    <n v="318"/>
    <n v="1"/>
    <x v="0"/>
    <x v="0"/>
    <x v="1"/>
    <s v="orange"/>
    <n v="105"/>
    <n v="69"/>
    <n v="7245"/>
    <n v="648"/>
    <n v="12078"/>
    <d v="2021-04-30T00:00:00"/>
    <d v="2021-05-05T00:00:00"/>
    <s v="Jaquelyn Dow"/>
    <s v="Genderfluid"/>
    <n v="38"/>
    <s v="854 John GroveApt. 925"/>
    <n v="1230"/>
    <s v="New Emmastad"/>
    <x v="0"/>
    <s v="Australia"/>
    <x v="6"/>
    <x v="1"/>
  </r>
  <r>
    <n v="2233"/>
    <n v="451"/>
    <n v="688"/>
    <n v="113"/>
    <n v="1"/>
    <n v="113"/>
    <n v="1"/>
    <x v="1"/>
    <x v="4"/>
    <x v="0"/>
    <s v="blue"/>
    <n v="119"/>
    <n v="61"/>
    <n v="7259"/>
    <n v="566"/>
    <n v="29859"/>
    <d v="2021-08-25T00:00:00"/>
    <d v="2021-09-06T00:00:00"/>
    <s v="Melissa Partkya"/>
    <s v="Male"/>
    <n v="23"/>
    <s v="95 Rice Station StSuite 985"/>
    <n v="2919"/>
    <s v="O'keefeton"/>
    <x v="1"/>
    <s v="Australia"/>
    <x v="0"/>
    <x v="2"/>
  </r>
  <r>
    <n v="2234"/>
    <n v="451"/>
    <n v="234"/>
    <n v="106"/>
    <n v="2"/>
    <n v="212"/>
    <n v="1"/>
    <x v="0"/>
    <x v="0"/>
    <x v="4"/>
    <s v="blue"/>
    <n v="105"/>
    <n v="43"/>
    <n v="4515"/>
    <n v="566"/>
    <n v="29859"/>
    <d v="2021-08-25T00:00:00"/>
    <d v="2021-09-06T00:00:00"/>
    <s v="Melissa Partkya"/>
    <s v="Male"/>
    <n v="23"/>
    <s v="95 Rice Station StSuite 985"/>
    <n v="2919"/>
    <s v="O'keefeton"/>
    <x v="1"/>
    <s v="Australia"/>
    <x v="0"/>
    <x v="2"/>
  </r>
  <r>
    <n v="2235"/>
    <n v="451"/>
    <n v="778"/>
    <n v="91"/>
    <n v="1"/>
    <n v="91"/>
    <n v="1"/>
    <x v="1"/>
    <x v="15"/>
    <x v="0"/>
    <s v="orange"/>
    <n v="114"/>
    <n v="56"/>
    <n v="6384"/>
    <n v="566"/>
    <n v="29859"/>
    <d v="2021-08-25T00:00:00"/>
    <d v="2021-09-06T00:00:00"/>
    <s v="Melissa Partkya"/>
    <s v="Male"/>
    <n v="23"/>
    <s v="95 Rice Station StSuite 985"/>
    <n v="2919"/>
    <s v="O'keefeton"/>
    <x v="1"/>
    <s v="Australia"/>
    <x v="0"/>
    <x v="2"/>
  </r>
  <r>
    <n v="2236"/>
    <n v="451"/>
    <n v="183"/>
    <n v="98"/>
    <n v="2"/>
    <n v="196"/>
    <n v="1"/>
    <x v="0"/>
    <x v="18"/>
    <x v="0"/>
    <s v="orange"/>
    <n v="112"/>
    <n v="63"/>
    <n v="7056"/>
    <n v="566"/>
    <n v="29859"/>
    <d v="2021-08-25T00:00:00"/>
    <d v="2021-09-06T00:00:00"/>
    <s v="Melissa Partkya"/>
    <s v="Male"/>
    <n v="23"/>
    <s v="95 Rice Station StSuite 985"/>
    <n v="2919"/>
    <s v="O'keefeton"/>
    <x v="1"/>
    <s v="Australia"/>
    <x v="0"/>
    <x v="2"/>
  </r>
  <r>
    <n v="2237"/>
    <n v="452"/>
    <n v="797"/>
    <n v="91"/>
    <n v="1"/>
    <n v="91"/>
    <n v="1"/>
    <x v="1"/>
    <x v="15"/>
    <x v="2"/>
    <s v="indigo"/>
    <n v="114"/>
    <n v="72"/>
    <n v="8208"/>
    <n v="123"/>
    <n v="50557"/>
    <d v="2021-10-09T00:00:00"/>
    <d v="2021-10-22T00:00:00"/>
    <s v="Yardley Dreamer"/>
    <s v="Female"/>
    <n v="22"/>
    <s v="8083 Paterson RoadApt. 211"/>
    <n v="1149"/>
    <s v="Jordanborough"/>
    <x v="1"/>
    <s v="Australia"/>
    <x v="2"/>
    <x v="2"/>
  </r>
  <r>
    <n v="2238"/>
    <n v="452"/>
    <n v="526"/>
    <n v="98"/>
    <n v="1"/>
    <n v="98"/>
    <n v="1"/>
    <x v="1"/>
    <x v="33"/>
    <x v="1"/>
    <s v="red"/>
    <n v="113"/>
    <n v="80"/>
    <n v="9040"/>
    <n v="123"/>
    <n v="50557"/>
    <d v="2021-10-09T00:00:00"/>
    <d v="2021-10-22T00:00:00"/>
    <s v="Yardley Dreamer"/>
    <s v="Female"/>
    <n v="22"/>
    <s v="8083 Paterson RoadApt. 211"/>
    <n v="1149"/>
    <s v="Jordanborough"/>
    <x v="1"/>
    <s v="Australia"/>
    <x v="2"/>
    <x v="2"/>
  </r>
  <r>
    <n v="2239"/>
    <n v="453"/>
    <n v="728"/>
    <n v="119"/>
    <n v="1"/>
    <n v="119"/>
    <n v="1"/>
    <x v="1"/>
    <x v="19"/>
    <x v="0"/>
    <s v="indigo"/>
    <n v="112"/>
    <n v="71"/>
    <n v="7952"/>
    <n v="371"/>
    <n v="53761"/>
    <d v="2021-08-13T00:00:00"/>
    <d v="2021-08-22T00:00:00"/>
    <s v="Etan Peirazzi"/>
    <s v="Genderqueer"/>
    <n v="63"/>
    <s v="8162 James TrackApt. 724"/>
    <n v="6128"/>
    <s v="West Jessica"/>
    <x v="3"/>
    <s v="Australia"/>
    <x v="0"/>
    <x v="1"/>
  </r>
  <r>
    <n v="2240"/>
    <n v="453"/>
    <n v="305"/>
    <n v="105"/>
    <n v="1"/>
    <n v="105"/>
    <n v="1"/>
    <x v="0"/>
    <x v="26"/>
    <x v="3"/>
    <s v="indigo"/>
    <n v="93"/>
    <n v="50"/>
    <n v="4650"/>
    <n v="371"/>
    <n v="53761"/>
    <d v="2021-08-13T00:00:00"/>
    <d v="2021-08-22T00:00:00"/>
    <s v="Etan Peirazzi"/>
    <s v="Genderqueer"/>
    <n v="63"/>
    <s v="8162 James TrackApt. 724"/>
    <n v="6128"/>
    <s v="West Jessica"/>
    <x v="3"/>
    <s v="Australia"/>
    <x v="0"/>
    <x v="1"/>
  </r>
  <r>
    <n v="2241"/>
    <n v="454"/>
    <n v="669"/>
    <n v="113"/>
    <n v="3"/>
    <n v="339"/>
    <n v="1"/>
    <x v="1"/>
    <x v="4"/>
    <x v="4"/>
    <s v="red"/>
    <n v="119"/>
    <n v="64"/>
    <n v="7616"/>
    <n v="441"/>
    <n v="40423"/>
    <d v="2021-03-29T00:00:00"/>
    <d v="2021-04-12T00:00:00"/>
    <s v="Artemas Vasilischev"/>
    <s v="Bigender"/>
    <n v="53"/>
    <s v="33 Richards JunctionApt. 478"/>
    <n v="7650"/>
    <s v="South Rileyview"/>
    <x v="2"/>
    <s v="Australia"/>
    <x v="4"/>
    <x v="2"/>
  </r>
  <r>
    <n v="2242"/>
    <n v="454"/>
    <n v="693"/>
    <n v="113"/>
    <n v="1"/>
    <n v="113"/>
    <n v="1"/>
    <x v="1"/>
    <x v="4"/>
    <x v="0"/>
    <s v="indigo"/>
    <n v="119"/>
    <n v="44"/>
    <n v="5236"/>
    <n v="441"/>
    <n v="40423"/>
    <d v="2021-03-29T00:00:00"/>
    <d v="2021-04-12T00:00:00"/>
    <s v="Artemas Vasilischev"/>
    <s v="Bigender"/>
    <n v="53"/>
    <s v="33 Richards JunctionApt. 478"/>
    <n v="7650"/>
    <s v="South Rileyview"/>
    <x v="2"/>
    <s v="Australia"/>
    <x v="4"/>
    <x v="2"/>
  </r>
  <r>
    <n v="2243"/>
    <n v="454"/>
    <n v="286"/>
    <n v="105"/>
    <n v="2"/>
    <n v="210"/>
    <n v="1"/>
    <x v="0"/>
    <x v="26"/>
    <x v="1"/>
    <s v="orange"/>
    <n v="93"/>
    <n v="50"/>
    <n v="4650"/>
    <n v="441"/>
    <n v="40423"/>
    <d v="2021-03-29T00:00:00"/>
    <d v="2021-04-12T00:00:00"/>
    <s v="Artemas Vasilischev"/>
    <s v="Bigender"/>
    <n v="53"/>
    <s v="33 Richards JunctionApt. 478"/>
    <n v="7650"/>
    <s v="South Rileyview"/>
    <x v="2"/>
    <s v="Australia"/>
    <x v="4"/>
    <x v="2"/>
  </r>
  <r>
    <n v="2244"/>
    <n v="454"/>
    <n v="382"/>
    <n v="94"/>
    <n v="2"/>
    <n v="188"/>
    <n v="1"/>
    <x v="0"/>
    <x v="28"/>
    <x v="2"/>
    <s v="violet"/>
    <n v="92"/>
    <n v="44"/>
    <n v="4048"/>
    <n v="441"/>
    <n v="40423"/>
    <d v="2021-03-29T00:00:00"/>
    <d v="2021-04-12T00:00:00"/>
    <s v="Artemas Vasilischev"/>
    <s v="Bigender"/>
    <n v="53"/>
    <s v="33 Richards JunctionApt. 478"/>
    <n v="7650"/>
    <s v="South Rileyview"/>
    <x v="2"/>
    <s v="Australia"/>
    <x v="4"/>
    <x v="2"/>
  </r>
  <r>
    <n v="2245"/>
    <n v="455"/>
    <n v="211"/>
    <n v="106"/>
    <n v="3"/>
    <n v="318"/>
    <n v="1"/>
    <x v="0"/>
    <x v="0"/>
    <x v="1"/>
    <s v="red"/>
    <n v="105"/>
    <n v="72"/>
    <n v="7560"/>
    <n v="1"/>
    <n v="24550"/>
    <d v="2021-04-04T00:00:00"/>
    <d v="2021-04-06T00:00:00"/>
    <s v="Leanna Busson"/>
    <s v="Female"/>
    <n v="30"/>
    <s v="8606 Victoria TerraceSuite 560"/>
    <n v="5464"/>
    <s v="Johnstonhaven"/>
    <x v="5"/>
    <s v="Australia"/>
    <x v="6"/>
    <x v="1"/>
  </r>
  <r>
    <n v="2246"/>
    <n v="455"/>
    <n v="783"/>
    <n v="91"/>
    <n v="2"/>
    <n v="182"/>
    <n v="1"/>
    <x v="1"/>
    <x v="15"/>
    <x v="0"/>
    <s v="yellow"/>
    <n v="114"/>
    <n v="43"/>
    <n v="4902"/>
    <n v="1"/>
    <n v="24550"/>
    <d v="2021-04-04T00:00:00"/>
    <d v="2021-04-06T00:00:00"/>
    <s v="Leanna Busson"/>
    <s v="Female"/>
    <n v="30"/>
    <s v="8606 Victoria TerraceSuite 560"/>
    <n v="5464"/>
    <s v="Johnstonhaven"/>
    <x v="5"/>
    <s v="Australia"/>
    <x v="6"/>
    <x v="1"/>
  </r>
  <r>
    <n v="2247"/>
    <n v="456"/>
    <n v="15"/>
    <n v="96"/>
    <n v="3"/>
    <n v="288"/>
    <n v="1"/>
    <x v="0"/>
    <x v="2"/>
    <x v="3"/>
    <s v="green"/>
    <n v="114"/>
    <n v="68"/>
    <n v="7752"/>
    <n v="450"/>
    <n v="53893"/>
    <d v="2021-06-28T00:00:00"/>
    <d v="2021-07-20T00:00:00"/>
    <s v="Devonne Martinetto"/>
    <s v="Genderfluid"/>
    <n v="59"/>
    <s v="655 Max TrailSuite 049"/>
    <n v="5146"/>
    <s v="West Lucy"/>
    <x v="4"/>
    <s v="Australia"/>
    <x v="7"/>
    <x v="0"/>
  </r>
  <r>
    <n v="2248"/>
    <n v="456"/>
    <n v="15"/>
    <n v="96"/>
    <n v="2"/>
    <n v="192"/>
    <n v="1"/>
    <x v="0"/>
    <x v="2"/>
    <x v="3"/>
    <s v="green"/>
    <n v="114"/>
    <n v="68"/>
    <n v="7752"/>
    <n v="450"/>
    <n v="53893"/>
    <d v="2021-06-28T00:00:00"/>
    <d v="2021-07-20T00:00:00"/>
    <s v="Devonne Martinetto"/>
    <s v="Genderfluid"/>
    <n v="59"/>
    <s v="655 Max TrailSuite 049"/>
    <n v="5146"/>
    <s v="West Lucy"/>
    <x v="4"/>
    <s v="Australia"/>
    <x v="7"/>
    <x v="0"/>
  </r>
  <r>
    <n v="2249"/>
    <n v="457"/>
    <n v="771"/>
    <n v="91"/>
    <n v="3"/>
    <n v="273"/>
    <n v="1"/>
    <x v="1"/>
    <x v="15"/>
    <x v="1"/>
    <s v="red"/>
    <n v="114"/>
    <n v="46"/>
    <n v="5244"/>
    <n v="490"/>
    <n v="52472"/>
    <d v="2021-03-04T00:00:00"/>
    <d v="2021-03-12T00:00:00"/>
    <s v="Bank Sargeaunt"/>
    <s v="Male"/>
    <n v="57"/>
    <s v="74 King SummitSuite 021"/>
    <n v="7633"/>
    <s v="Mollyland"/>
    <x v="4"/>
    <s v="Australia"/>
    <x v="4"/>
    <x v="1"/>
  </r>
  <r>
    <n v="2250"/>
    <n v="457"/>
    <n v="1119"/>
    <n v="115"/>
    <n v="3"/>
    <n v="345"/>
    <n v="1"/>
    <x v="2"/>
    <x v="6"/>
    <x v="4"/>
    <s v="violet"/>
    <n v="99"/>
    <n v="64"/>
    <n v="6336"/>
    <n v="490"/>
    <n v="52472"/>
    <d v="2021-03-04T00:00:00"/>
    <d v="2021-03-12T00:00:00"/>
    <s v="Bank Sargeaunt"/>
    <s v="Male"/>
    <n v="57"/>
    <s v="74 King SummitSuite 021"/>
    <n v="7633"/>
    <s v="Mollyland"/>
    <x v="4"/>
    <s v="Australia"/>
    <x v="4"/>
    <x v="1"/>
  </r>
  <r>
    <n v="2251"/>
    <n v="457"/>
    <n v="543"/>
    <n v="98"/>
    <n v="3"/>
    <n v="294"/>
    <n v="1"/>
    <x v="1"/>
    <x v="33"/>
    <x v="0"/>
    <s v="green"/>
    <n v="113"/>
    <n v="71"/>
    <n v="8023"/>
    <n v="490"/>
    <n v="52472"/>
    <d v="2021-03-04T00:00:00"/>
    <d v="2021-03-12T00:00:00"/>
    <s v="Bank Sargeaunt"/>
    <s v="Male"/>
    <n v="57"/>
    <s v="74 King SummitSuite 021"/>
    <n v="7633"/>
    <s v="Mollyland"/>
    <x v="4"/>
    <s v="Australia"/>
    <x v="4"/>
    <x v="1"/>
  </r>
  <r>
    <n v="2252"/>
    <n v="457"/>
    <n v="741"/>
    <n v="109"/>
    <n v="1"/>
    <n v="109"/>
    <n v="1"/>
    <x v="1"/>
    <x v="12"/>
    <x v="1"/>
    <s v="orange"/>
    <n v="102"/>
    <n v="73"/>
    <n v="7446"/>
    <n v="490"/>
    <n v="52472"/>
    <d v="2021-03-04T00:00:00"/>
    <d v="2021-03-12T00:00:00"/>
    <s v="Bank Sargeaunt"/>
    <s v="Male"/>
    <n v="57"/>
    <s v="74 King SummitSuite 021"/>
    <n v="7633"/>
    <s v="Mollyland"/>
    <x v="4"/>
    <s v="Australia"/>
    <x v="4"/>
    <x v="1"/>
  </r>
  <r>
    <n v="2253"/>
    <n v="457"/>
    <n v="853"/>
    <n v="113"/>
    <n v="3"/>
    <n v="339"/>
    <n v="1"/>
    <x v="2"/>
    <x v="16"/>
    <x v="0"/>
    <s v="yellow"/>
    <n v="100"/>
    <n v="65"/>
    <n v="6500"/>
    <n v="490"/>
    <n v="52472"/>
    <d v="2021-03-04T00:00:00"/>
    <d v="2021-03-12T00:00:00"/>
    <s v="Bank Sargeaunt"/>
    <s v="Male"/>
    <n v="57"/>
    <s v="74 King SummitSuite 021"/>
    <n v="7633"/>
    <s v="Mollyland"/>
    <x v="4"/>
    <s v="Australia"/>
    <x v="4"/>
    <x v="1"/>
  </r>
  <r>
    <n v="2254"/>
    <n v="458"/>
    <n v="927"/>
    <n v="96"/>
    <n v="3"/>
    <n v="288"/>
    <n v="1"/>
    <x v="2"/>
    <x v="5"/>
    <x v="2"/>
    <s v="green"/>
    <n v="104"/>
    <n v="52"/>
    <n v="5408"/>
    <n v="757"/>
    <n v="13142"/>
    <d v="2021-10-21T00:00:00"/>
    <d v="2021-11-10T00:00:00"/>
    <s v="Taffy Quimby"/>
    <s v="Non-binary"/>
    <n v="31"/>
    <s v="1033 Botsford Estate DrSuite 236"/>
    <n v="4773"/>
    <s v="East Xavier"/>
    <x v="4"/>
    <s v="Australia"/>
    <x v="2"/>
    <x v="2"/>
  </r>
  <r>
    <n v="2255"/>
    <n v="458"/>
    <n v="119"/>
    <n v="92"/>
    <n v="3"/>
    <n v="276"/>
    <n v="1"/>
    <x v="0"/>
    <x v="22"/>
    <x v="4"/>
    <s v="yellow"/>
    <n v="115"/>
    <n v="74"/>
    <n v="8510"/>
    <n v="757"/>
    <n v="13142"/>
    <d v="2021-10-21T00:00:00"/>
    <d v="2021-11-10T00:00:00"/>
    <s v="Taffy Quimby"/>
    <s v="Non-binary"/>
    <n v="31"/>
    <s v="1033 Botsford Estate DrSuite 236"/>
    <n v="4773"/>
    <s v="East Xavier"/>
    <x v="4"/>
    <s v="Australia"/>
    <x v="2"/>
    <x v="2"/>
  </r>
  <r>
    <n v="2256"/>
    <n v="458"/>
    <n v="459"/>
    <n v="118"/>
    <n v="3"/>
    <n v="354"/>
    <n v="1"/>
    <x v="1"/>
    <x v="1"/>
    <x v="4"/>
    <s v="red"/>
    <n v="110"/>
    <n v="41"/>
    <n v="4510"/>
    <n v="757"/>
    <n v="13142"/>
    <d v="2021-10-21T00:00:00"/>
    <d v="2021-11-10T00:00:00"/>
    <s v="Taffy Quimby"/>
    <s v="Non-binary"/>
    <n v="31"/>
    <s v="1033 Botsford Estate DrSuite 236"/>
    <n v="4773"/>
    <s v="East Xavier"/>
    <x v="4"/>
    <s v="Australia"/>
    <x v="2"/>
    <x v="2"/>
  </r>
  <r>
    <n v="2257"/>
    <n v="458"/>
    <n v="369"/>
    <n v="94"/>
    <n v="2"/>
    <n v="188"/>
    <n v="1"/>
    <x v="0"/>
    <x v="28"/>
    <x v="4"/>
    <s v="green"/>
    <n v="92"/>
    <n v="64"/>
    <n v="5888"/>
    <n v="757"/>
    <n v="13142"/>
    <d v="2021-10-21T00:00:00"/>
    <d v="2021-11-10T00:00:00"/>
    <s v="Taffy Quimby"/>
    <s v="Non-binary"/>
    <n v="31"/>
    <s v="1033 Botsford Estate DrSuite 236"/>
    <n v="4773"/>
    <s v="East Xavier"/>
    <x v="4"/>
    <s v="Australia"/>
    <x v="2"/>
    <x v="2"/>
  </r>
  <r>
    <n v="2258"/>
    <n v="458"/>
    <n v="901"/>
    <n v="94"/>
    <n v="1"/>
    <n v="94"/>
    <n v="1"/>
    <x v="2"/>
    <x v="23"/>
    <x v="1"/>
    <s v="indigo"/>
    <n v="113"/>
    <n v="60"/>
    <n v="6780"/>
    <n v="757"/>
    <n v="13142"/>
    <d v="2021-10-21T00:00:00"/>
    <d v="2021-11-10T00:00:00"/>
    <s v="Taffy Quimby"/>
    <s v="Non-binary"/>
    <n v="31"/>
    <s v="1033 Botsford Estate DrSuite 236"/>
    <n v="4773"/>
    <s v="East Xavier"/>
    <x v="4"/>
    <s v="Australia"/>
    <x v="2"/>
    <x v="2"/>
  </r>
  <r>
    <n v="2259"/>
    <n v="458"/>
    <n v="319"/>
    <n v="109"/>
    <n v="3"/>
    <n v="327"/>
    <n v="1"/>
    <x v="0"/>
    <x v="21"/>
    <x v="4"/>
    <s v="red"/>
    <n v="108"/>
    <n v="64"/>
    <n v="6912"/>
    <n v="757"/>
    <n v="13142"/>
    <d v="2021-10-21T00:00:00"/>
    <d v="2021-11-10T00:00:00"/>
    <s v="Taffy Quimby"/>
    <s v="Non-binary"/>
    <n v="31"/>
    <s v="1033 Botsford Estate DrSuite 236"/>
    <n v="4773"/>
    <s v="East Xavier"/>
    <x v="4"/>
    <s v="Australia"/>
    <x v="2"/>
    <x v="2"/>
  </r>
  <r>
    <n v="2260"/>
    <n v="459"/>
    <n v="595"/>
    <n v="112"/>
    <n v="2"/>
    <n v="224"/>
    <n v="1"/>
    <x v="1"/>
    <x v="30"/>
    <x v="3"/>
    <s v="red"/>
    <n v="118"/>
    <n v="51"/>
    <n v="6018"/>
    <n v="853"/>
    <n v="24079"/>
    <d v="2021-06-18T00:00:00"/>
    <d v="2021-07-06T00:00:00"/>
    <s v="Brenden Roast"/>
    <s v="Genderfluid"/>
    <n v="54"/>
    <s v="614 Cooper RunSuite 917"/>
    <n v="8343"/>
    <s v="Siennabury"/>
    <x v="4"/>
    <s v="Australia"/>
    <x v="7"/>
    <x v="2"/>
  </r>
  <r>
    <n v="2261"/>
    <n v="459"/>
    <n v="752"/>
    <n v="109"/>
    <n v="2"/>
    <n v="218"/>
    <n v="1"/>
    <x v="1"/>
    <x v="12"/>
    <x v="2"/>
    <s v="green"/>
    <n v="102"/>
    <n v="49"/>
    <n v="4998"/>
    <n v="853"/>
    <n v="24079"/>
    <d v="2021-06-18T00:00:00"/>
    <d v="2021-07-06T00:00:00"/>
    <s v="Brenden Roast"/>
    <s v="Genderfluid"/>
    <n v="54"/>
    <s v="614 Cooper RunSuite 917"/>
    <n v="8343"/>
    <s v="Siennabury"/>
    <x v="4"/>
    <s v="Australia"/>
    <x v="7"/>
    <x v="2"/>
  </r>
  <r>
    <n v="2262"/>
    <n v="459"/>
    <n v="35"/>
    <n v="104"/>
    <n v="1"/>
    <n v="104"/>
    <n v="1"/>
    <x v="0"/>
    <x v="10"/>
    <x v="3"/>
    <s v="red"/>
    <n v="119"/>
    <n v="63"/>
    <n v="7497"/>
    <n v="853"/>
    <n v="24079"/>
    <d v="2021-06-18T00:00:00"/>
    <d v="2021-07-06T00:00:00"/>
    <s v="Brenden Roast"/>
    <s v="Genderfluid"/>
    <n v="54"/>
    <s v="614 Cooper RunSuite 917"/>
    <n v="8343"/>
    <s v="Siennabury"/>
    <x v="4"/>
    <s v="Australia"/>
    <x v="7"/>
    <x v="2"/>
  </r>
  <r>
    <n v="2263"/>
    <n v="459"/>
    <n v="613"/>
    <n v="112"/>
    <n v="2"/>
    <n v="224"/>
    <n v="1"/>
    <x v="1"/>
    <x v="30"/>
    <x v="0"/>
    <s v="green"/>
    <n v="118"/>
    <n v="63"/>
    <n v="7434"/>
    <n v="853"/>
    <n v="24079"/>
    <d v="2021-06-18T00:00:00"/>
    <d v="2021-07-06T00:00:00"/>
    <s v="Brenden Roast"/>
    <s v="Genderfluid"/>
    <n v="54"/>
    <s v="614 Cooper RunSuite 917"/>
    <n v="8343"/>
    <s v="Siennabury"/>
    <x v="4"/>
    <s v="Australia"/>
    <x v="7"/>
    <x v="2"/>
  </r>
  <r>
    <n v="2264"/>
    <n v="459"/>
    <n v="535"/>
    <n v="98"/>
    <n v="1"/>
    <n v="98"/>
    <n v="1"/>
    <x v="1"/>
    <x v="33"/>
    <x v="3"/>
    <s v="yellow"/>
    <n v="113"/>
    <n v="73"/>
    <n v="8249"/>
    <n v="853"/>
    <n v="24079"/>
    <d v="2021-06-18T00:00:00"/>
    <d v="2021-07-06T00:00:00"/>
    <s v="Brenden Roast"/>
    <s v="Genderfluid"/>
    <n v="54"/>
    <s v="614 Cooper RunSuite 917"/>
    <n v="8343"/>
    <s v="Siennabury"/>
    <x v="4"/>
    <s v="Australia"/>
    <x v="7"/>
    <x v="2"/>
  </r>
  <r>
    <n v="2265"/>
    <n v="460"/>
    <n v="447"/>
    <n v="107"/>
    <n v="2"/>
    <n v="214"/>
    <n v="1"/>
    <x v="1"/>
    <x v="22"/>
    <x v="2"/>
    <s v="indigo"/>
    <n v="92"/>
    <n v="52"/>
    <n v="4784"/>
    <n v="250"/>
    <n v="29924"/>
    <d v="2021-06-07T00:00:00"/>
    <d v="2021-06-17T00:00:00"/>
    <s v="Lavina Dartnell"/>
    <s v="Polygender"/>
    <n v="23"/>
    <s v="0380 Bartell StreetSuite 585"/>
    <n v="9549"/>
    <s v="Boyleberg"/>
    <x v="3"/>
    <s v="Australia"/>
    <x v="7"/>
    <x v="1"/>
  </r>
  <r>
    <n v="2266"/>
    <n v="460"/>
    <n v="967"/>
    <n v="97"/>
    <n v="1"/>
    <n v="97"/>
    <n v="1"/>
    <x v="2"/>
    <x v="27"/>
    <x v="2"/>
    <s v="blue"/>
    <n v="119"/>
    <n v="75"/>
    <n v="8925"/>
    <n v="250"/>
    <n v="29924"/>
    <d v="2021-06-07T00:00:00"/>
    <d v="2021-06-17T00:00:00"/>
    <s v="Lavina Dartnell"/>
    <s v="Polygender"/>
    <n v="23"/>
    <s v="0380 Bartell StreetSuite 585"/>
    <n v="9549"/>
    <s v="Boyleberg"/>
    <x v="3"/>
    <s v="Australia"/>
    <x v="7"/>
    <x v="1"/>
  </r>
  <r>
    <n v="2267"/>
    <n v="460"/>
    <n v="422"/>
    <n v="107"/>
    <n v="2"/>
    <n v="214"/>
    <n v="1"/>
    <x v="1"/>
    <x v="22"/>
    <x v="2"/>
    <s v="red"/>
    <n v="92"/>
    <n v="43"/>
    <n v="3956"/>
    <n v="250"/>
    <n v="29924"/>
    <d v="2021-06-07T00:00:00"/>
    <d v="2021-06-17T00:00:00"/>
    <s v="Lavina Dartnell"/>
    <s v="Polygender"/>
    <n v="23"/>
    <s v="0380 Bartell StreetSuite 585"/>
    <n v="9549"/>
    <s v="Boyleberg"/>
    <x v="3"/>
    <s v="Australia"/>
    <x v="7"/>
    <x v="1"/>
  </r>
  <r>
    <n v="2268"/>
    <n v="461"/>
    <n v="13"/>
    <n v="96"/>
    <n v="1"/>
    <n v="96"/>
    <n v="1"/>
    <x v="0"/>
    <x v="2"/>
    <x v="0"/>
    <s v="yellow"/>
    <n v="114"/>
    <n v="75"/>
    <n v="8550"/>
    <n v="244"/>
    <n v="53553"/>
    <d v="2021-02-14T00:00:00"/>
    <d v="2021-02-19T00:00:00"/>
    <s v="Faunie Cooney"/>
    <s v="Male"/>
    <n v="38"/>
    <s v="36 Christian PlaceApt. 409"/>
    <n v="6354"/>
    <s v="Port Chelseaport"/>
    <x v="6"/>
    <s v="Australia"/>
    <x v="1"/>
    <x v="1"/>
  </r>
  <r>
    <n v="2269"/>
    <n v="461"/>
    <n v="1072"/>
    <n v="93"/>
    <n v="1"/>
    <n v="93"/>
    <n v="1"/>
    <x v="2"/>
    <x v="20"/>
    <x v="2"/>
    <s v="blue"/>
    <n v="94"/>
    <n v="78"/>
    <n v="7332"/>
    <n v="244"/>
    <n v="53553"/>
    <d v="2021-02-14T00:00:00"/>
    <d v="2021-02-19T00:00:00"/>
    <s v="Faunie Cooney"/>
    <s v="Male"/>
    <n v="38"/>
    <s v="36 Christian PlaceApt. 409"/>
    <n v="6354"/>
    <s v="Port Chelseaport"/>
    <x v="6"/>
    <s v="Australia"/>
    <x v="1"/>
    <x v="1"/>
  </r>
  <r>
    <n v="2270"/>
    <n v="461"/>
    <n v="835"/>
    <n v="117"/>
    <n v="3"/>
    <n v="351"/>
    <n v="1"/>
    <x v="1"/>
    <x v="13"/>
    <x v="3"/>
    <s v="violet"/>
    <n v="95"/>
    <n v="75"/>
    <n v="7125"/>
    <n v="244"/>
    <n v="53553"/>
    <d v="2021-02-14T00:00:00"/>
    <d v="2021-02-19T00:00:00"/>
    <s v="Faunie Cooney"/>
    <s v="Male"/>
    <n v="38"/>
    <s v="36 Christian PlaceApt. 409"/>
    <n v="6354"/>
    <s v="Port Chelseaport"/>
    <x v="6"/>
    <s v="Australia"/>
    <x v="1"/>
    <x v="1"/>
  </r>
  <r>
    <n v="2271"/>
    <n v="461"/>
    <n v="688"/>
    <n v="113"/>
    <n v="2"/>
    <n v="226"/>
    <n v="1"/>
    <x v="1"/>
    <x v="4"/>
    <x v="0"/>
    <s v="blue"/>
    <n v="119"/>
    <n v="61"/>
    <n v="7259"/>
    <n v="244"/>
    <n v="53553"/>
    <d v="2021-02-14T00:00:00"/>
    <d v="2021-02-19T00:00:00"/>
    <s v="Faunie Cooney"/>
    <s v="Male"/>
    <n v="38"/>
    <s v="36 Christian PlaceApt. 409"/>
    <n v="6354"/>
    <s v="Port Chelseaport"/>
    <x v="6"/>
    <s v="Australia"/>
    <x v="1"/>
    <x v="1"/>
  </r>
  <r>
    <n v="2272"/>
    <n v="461"/>
    <n v="1096"/>
    <n v="115"/>
    <n v="2"/>
    <n v="230"/>
    <n v="1"/>
    <x v="2"/>
    <x v="6"/>
    <x v="1"/>
    <s v="yellow"/>
    <n v="99"/>
    <n v="65"/>
    <n v="6435"/>
    <n v="244"/>
    <n v="53553"/>
    <d v="2021-02-14T00:00:00"/>
    <d v="2021-02-19T00:00:00"/>
    <s v="Faunie Cooney"/>
    <s v="Male"/>
    <n v="38"/>
    <s v="36 Christian PlaceApt. 409"/>
    <n v="6354"/>
    <s v="Port Chelseaport"/>
    <x v="6"/>
    <s v="Australia"/>
    <x v="1"/>
    <x v="1"/>
  </r>
  <r>
    <n v="2273"/>
    <n v="461"/>
    <n v="944"/>
    <n v="96"/>
    <n v="2"/>
    <n v="192"/>
    <n v="1"/>
    <x v="2"/>
    <x v="5"/>
    <x v="4"/>
    <s v="violet"/>
    <n v="104"/>
    <n v="80"/>
    <n v="8320"/>
    <n v="244"/>
    <n v="53553"/>
    <d v="2021-02-14T00:00:00"/>
    <d v="2021-02-19T00:00:00"/>
    <s v="Faunie Cooney"/>
    <s v="Male"/>
    <n v="38"/>
    <s v="36 Christian PlaceApt. 409"/>
    <n v="6354"/>
    <s v="Port Chelseaport"/>
    <x v="6"/>
    <s v="Australia"/>
    <x v="1"/>
    <x v="1"/>
  </r>
  <r>
    <n v="2274"/>
    <n v="462"/>
    <n v="778"/>
    <n v="91"/>
    <n v="2"/>
    <n v="182"/>
    <n v="1"/>
    <x v="1"/>
    <x v="15"/>
    <x v="0"/>
    <s v="orange"/>
    <n v="114"/>
    <n v="56"/>
    <n v="6384"/>
    <n v="769"/>
    <n v="44429"/>
    <d v="2021-01-31T00:00:00"/>
    <d v="2021-02-20T00:00:00"/>
    <s v="Sigmund Bothen"/>
    <s v="Male"/>
    <n v="21"/>
    <s v="1621 Marcus MeadowApt. 603"/>
    <n v="8190"/>
    <s v="West Grace"/>
    <x v="7"/>
    <s v="Australia"/>
    <x v="9"/>
    <x v="2"/>
  </r>
  <r>
    <n v="2275"/>
    <n v="462"/>
    <n v="493"/>
    <n v="102"/>
    <n v="3"/>
    <n v="306"/>
    <n v="1"/>
    <x v="1"/>
    <x v="31"/>
    <x v="0"/>
    <s v="red"/>
    <n v="109"/>
    <n v="40"/>
    <n v="4360"/>
    <n v="769"/>
    <n v="44429"/>
    <d v="2021-01-31T00:00:00"/>
    <d v="2021-02-20T00:00:00"/>
    <s v="Sigmund Bothen"/>
    <s v="Male"/>
    <n v="21"/>
    <s v="1621 Marcus MeadowApt. 603"/>
    <n v="8190"/>
    <s v="West Grace"/>
    <x v="7"/>
    <s v="Australia"/>
    <x v="9"/>
    <x v="2"/>
  </r>
  <r>
    <n v="2276"/>
    <n v="462"/>
    <n v="1083"/>
    <n v="93"/>
    <n v="3"/>
    <n v="279"/>
    <n v="1"/>
    <x v="2"/>
    <x v="20"/>
    <x v="0"/>
    <s v="violet"/>
    <n v="94"/>
    <n v="60"/>
    <n v="5640"/>
    <n v="769"/>
    <n v="44429"/>
    <d v="2021-01-31T00:00:00"/>
    <d v="2021-02-20T00:00:00"/>
    <s v="Sigmund Bothen"/>
    <s v="Male"/>
    <n v="21"/>
    <s v="1621 Marcus MeadowApt. 603"/>
    <n v="8190"/>
    <s v="West Grace"/>
    <x v="7"/>
    <s v="Australia"/>
    <x v="9"/>
    <x v="2"/>
  </r>
  <r>
    <n v="2277"/>
    <n v="462"/>
    <n v="262"/>
    <n v="95"/>
    <n v="3"/>
    <n v="285"/>
    <n v="1"/>
    <x v="0"/>
    <x v="17"/>
    <x v="2"/>
    <s v="green"/>
    <n v="117"/>
    <n v="62"/>
    <n v="7254"/>
    <n v="769"/>
    <n v="44429"/>
    <d v="2021-01-31T00:00:00"/>
    <d v="2021-02-20T00:00:00"/>
    <s v="Sigmund Bothen"/>
    <s v="Male"/>
    <n v="21"/>
    <s v="1621 Marcus MeadowApt. 603"/>
    <n v="8190"/>
    <s v="West Grace"/>
    <x v="7"/>
    <s v="Australia"/>
    <x v="9"/>
    <x v="2"/>
  </r>
  <r>
    <n v="2278"/>
    <n v="462"/>
    <n v="1203"/>
    <n v="105"/>
    <n v="1"/>
    <n v="105"/>
    <n v="1"/>
    <x v="2"/>
    <x v="7"/>
    <x v="0"/>
    <s v="yellow"/>
    <n v="90"/>
    <n v="62"/>
    <n v="5580"/>
    <n v="769"/>
    <n v="44429"/>
    <d v="2021-01-31T00:00:00"/>
    <d v="2021-02-20T00:00:00"/>
    <s v="Sigmund Bothen"/>
    <s v="Male"/>
    <n v="21"/>
    <s v="1621 Marcus MeadowApt. 603"/>
    <n v="8190"/>
    <s v="West Grace"/>
    <x v="7"/>
    <s v="Australia"/>
    <x v="9"/>
    <x v="2"/>
  </r>
  <r>
    <n v="2279"/>
    <n v="462"/>
    <n v="205"/>
    <n v="98"/>
    <n v="1"/>
    <n v="98"/>
    <n v="1"/>
    <x v="0"/>
    <x v="18"/>
    <x v="3"/>
    <s v="violet"/>
    <n v="112"/>
    <n v="72"/>
    <n v="8064"/>
    <n v="769"/>
    <n v="44429"/>
    <d v="2021-01-31T00:00:00"/>
    <d v="2021-02-20T00:00:00"/>
    <s v="Sigmund Bothen"/>
    <s v="Male"/>
    <n v="21"/>
    <s v="1621 Marcus MeadowApt. 603"/>
    <n v="8190"/>
    <s v="West Grace"/>
    <x v="7"/>
    <s v="Australia"/>
    <x v="9"/>
    <x v="2"/>
  </r>
  <r>
    <n v="2280"/>
    <n v="463"/>
    <n v="92"/>
    <n v="118"/>
    <n v="2"/>
    <n v="236"/>
    <n v="1"/>
    <x v="0"/>
    <x v="24"/>
    <x v="2"/>
    <s v="blue"/>
    <n v="96"/>
    <n v="73"/>
    <n v="7008"/>
    <n v="641"/>
    <n v="19206"/>
    <d v="2021-03-16T00:00:00"/>
    <d v="2021-04-09T00:00:00"/>
    <s v="Zebulon Rousel"/>
    <s v="Agender"/>
    <n v="62"/>
    <s v="87 Cruickshank Estate DrApt. 374"/>
    <n v="5934"/>
    <s v="Hamishview"/>
    <x v="4"/>
    <s v="Australia"/>
    <x v="4"/>
    <x v="0"/>
  </r>
  <r>
    <n v="2281"/>
    <n v="463"/>
    <n v="986"/>
    <n v="106"/>
    <n v="3"/>
    <n v="318"/>
    <n v="1"/>
    <x v="2"/>
    <x v="3"/>
    <x v="1"/>
    <s v="orange"/>
    <n v="111"/>
    <n v="59"/>
    <n v="6549"/>
    <n v="641"/>
    <n v="19206"/>
    <d v="2021-03-16T00:00:00"/>
    <d v="2021-04-09T00:00:00"/>
    <s v="Zebulon Rousel"/>
    <s v="Agender"/>
    <n v="62"/>
    <s v="87 Cruickshank Estate DrApt. 374"/>
    <n v="5934"/>
    <s v="Hamishview"/>
    <x v="4"/>
    <s v="Australia"/>
    <x v="4"/>
    <x v="0"/>
  </r>
  <r>
    <n v="2282"/>
    <n v="463"/>
    <n v="729"/>
    <n v="119"/>
    <n v="1"/>
    <n v="119"/>
    <n v="1"/>
    <x v="1"/>
    <x v="19"/>
    <x v="4"/>
    <s v="indigo"/>
    <n v="112"/>
    <n v="64"/>
    <n v="7168"/>
    <n v="641"/>
    <n v="19206"/>
    <d v="2021-03-16T00:00:00"/>
    <d v="2021-04-09T00:00:00"/>
    <s v="Zebulon Rousel"/>
    <s v="Agender"/>
    <n v="62"/>
    <s v="87 Cruickshank Estate DrApt. 374"/>
    <n v="5934"/>
    <s v="Hamishview"/>
    <x v="4"/>
    <s v="Australia"/>
    <x v="4"/>
    <x v="0"/>
  </r>
  <r>
    <n v="2283"/>
    <n v="463"/>
    <n v="456"/>
    <n v="118"/>
    <n v="3"/>
    <n v="354"/>
    <n v="1"/>
    <x v="1"/>
    <x v="1"/>
    <x v="1"/>
    <s v="red"/>
    <n v="110"/>
    <n v="62"/>
    <n v="6820"/>
    <n v="641"/>
    <n v="19206"/>
    <d v="2021-03-16T00:00:00"/>
    <d v="2021-04-09T00:00:00"/>
    <s v="Zebulon Rousel"/>
    <s v="Agender"/>
    <n v="62"/>
    <s v="87 Cruickshank Estate DrApt. 374"/>
    <n v="5934"/>
    <s v="Hamishview"/>
    <x v="4"/>
    <s v="Australia"/>
    <x v="4"/>
    <x v="0"/>
  </r>
  <r>
    <n v="2284"/>
    <n v="463"/>
    <n v="864"/>
    <n v="113"/>
    <n v="3"/>
    <n v="339"/>
    <n v="1"/>
    <x v="2"/>
    <x v="16"/>
    <x v="4"/>
    <s v="blue"/>
    <n v="100"/>
    <n v="48"/>
    <n v="4800"/>
    <n v="641"/>
    <n v="19206"/>
    <d v="2021-03-16T00:00:00"/>
    <d v="2021-04-09T00:00:00"/>
    <s v="Zebulon Rousel"/>
    <s v="Agender"/>
    <n v="62"/>
    <s v="87 Cruickshank Estate DrApt. 374"/>
    <n v="5934"/>
    <s v="Hamishview"/>
    <x v="4"/>
    <s v="Australia"/>
    <x v="4"/>
    <x v="0"/>
  </r>
  <r>
    <n v="2285"/>
    <n v="464"/>
    <n v="1235"/>
    <n v="112"/>
    <n v="1"/>
    <n v="112"/>
    <n v="1"/>
    <x v="2"/>
    <x v="25"/>
    <x v="3"/>
    <s v="yellow"/>
    <n v="91"/>
    <n v="76"/>
    <n v="6916"/>
    <n v="103"/>
    <n v="26925"/>
    <d v="2021-06-29T00:00:00"/>
    <d v="2021-07-25T00:00:00"/>
    <s v="Monica Teodorski"/>
    <s v="Bigender"/>
    <n v="77"/>
    <s v="100 Stokes ParkwayApt. 307"/>
    <n v="2603"/>
    <s v="South Nathan"/>
    <x v="0"/>
    <s v="Australia"/>
    <x v="7"/>
    <x v="0"/>
  </r>
  <r>
    <n v="2286"/>
    <n v="464"/>
    <n v="498"/>
    <n v="102"/>
    <n v="2"/>
    <n v="204"/>
    <n v="1"/>
    <x v="1"/>
    <x v="31"/>
    <x v="0"/>
    <s v="orange"/>
    <n v="109"/>
    <n v="68"/>
    <n v="7412"/>
    <n v="103"/>
    <n v="26925"/>
    <d v="2021-06-29T00:00:00"/>
    <d v="2021-07-25T00:00:00"/>
    <s v="Monica Teodorski"/>
    <s v="Bigender"/>
    <n v="77"/>
    <s v="100 Stokes ParkwayApt. 307"/>
    <n v="2603"/>
    <s v="South Nathan"/>
    <x v="0"/>
    <s v="Australia"/>
    <x v="7"/>
    <x v="0"/>
  </r>
  <r>
    <n v="2287"/>
    <n v="464"/>
    <n v="495"/>
    <n v="102"/>
    <n v="3"/>
    <n v="306"/>
    <n v="1"/>
    <x v="1"/>
    <x v="31"/>
    <x v="3"/>
    <s v="orange"/>
    <n v="109"/>
    <n v="70"/>
    <n v="7630"/>
    <n v="103"/>
    <n v="26925"/>
    <d v="2021-06-29T00:00:00"/>
    <d v="2021-07-25T00:00:00"/>
    <s v="Monica Teodorski"/>
    <s v="Bigender"/>
    <n v="77"/>
    <s v="100 Stokes ParkwayApt. 307"/>
    <n v="2603"/>
    <s v="South Nathan"/>
    <x v="0"/>
    <s v="Australia"/>
    <x v="7"/>
    <x v="0"/>
  </r>
  <r>
    <n v="2288"/>
    <n v="464"/>
    <n v="18"/>
    <n v="96"/>
    <n v="3"/>
    <n v="288"/>
    <n v="1"/>
    <x v="0"/>
    <x v="2"/>
    <x v="0"/>
    <s v="green"/>
    <n v="114"/>
    <n v="52"/>
    <n v="5928"/>
    <n v="103"/>
    <n v="26925"/>
    <d v="2021-06-29T00:00:00"/>
    <d v="2021-07-25T00:00:00"/>
    <s v="Monica Teodorski"/>
    <s v="Bigender"/>
    <n v="77"/>
    <s v="100 Stokes ParkwayApt. 307"/>
    <n v="2603"/>
    <s v="South Nathan"/>
    <x v="0"/>
    <s v="Australia"/>
    <x v="7"/>
    <x v="0"/>
  </r>
  <r>
    <n v="2289"/>
    <n v="464"/>
    <n v="263"/>
    <n v="95"/>
    <n v="2"/>
    <n v="190"/>
    <n v="1"/>
    <x v="0"/>
    <x v="17"/>
    <x v="0"/>
    <s v="green"/>
    <n v="117"/>
    <n v="68"/>
    <n v="7956"/>
    <n v="103"/>
    <n v="26925"/>
    <d v="2021-06-29T00:00:00"/>
    <d v="2021-07-25T00:00:00"/>
    <s v="Monica Teodorski"/>
    <s v="Bigender"/>
    <n v="77"/>
    <s v="100 Stokes ParkwayApt. 307"/>
    <n v="2603"/>
    <s v="South Nathan"/>
    <x v="0"/>
    <s v="Australia"/>
    <x v="7"/>
    <x v="0"/>
  </r>
  <r>
    <n v="2290"/>
    <n v="464"/>
    <n v="205"/>
    <n v="98"/>
    <n v="3"/>
    <n v="294"/>
    <n v="1"/>
    <x v="0"/>
    <x v="18"/>
    <x v="3"/>
    <s v="violet"/>
    <n v="112"/>
    <n v="72"/>
    <n v="8064"/>
    <n v="103"/>
    <n v="26925"/>
    <d v="2021-06-29T00:00:00"/>
    <d v="2021-07-25T00:00:00"/>
    <s v="Monica Teodorski"/>
    <s v="Bigender"/>
    <n v="77"/>
    <s v="100 Stokes ParkwayApt. 307"/>
    <n v="2603"/>
    <s v="South Nathan"/>
    <x v="0"/>
    <s v="Australia"/>
    <x v="7"/>
    <x v="0"/>
  </r>
  <r>
    <n v="2291"/>
    <n v="464"/>
    <n v="691"/>
    <n v="113"/>
    <n v="3"/>
    <n v="339"/>
    <n v="1"/>
    <x v="1"/>
    <x v="4"/>
    <x v="1"/>
    <s v="indigo"/>
    <n v="119"/>
    <n v="53"/>
    <n v="6307"/>
    <n v="103"/>
    <n v="26925"/>
    <d v="2021-06-29T00:00:00"/>
    <d v="2021-07-25T00:00:00"/>
    <s v="Monica Teodorski"/>
    <s v="Bigender"/>
    <n v="77"/>
    <s v="100 Stokes ParkwayApt. 307"/>
    <n v="2603"/>
    <s v="South Nathan"/>
    <x v="0"/>
    <s v="Australia"/>
    <x v="7"/>
    <x v="0"/>
  </r>
  <r>
    <n v="2292"/>
    <n v="465"/>
    <n v="1118"/>
    <n v="115"/>
    <n v="3"/>
    <n v="345"/>
    <n v="1"/>
    <x v="2"/>
    <x v="6"/>
    <x v="0"/>
    <s v="violet"/>
    <n v="99"/>
    <n v="40"/>
    <n v="3960"/>
    <n v="7"/>
    <n v="48935"/>
    <d v="2021-05-21T00:00:00"/>
    <d v="2021-05-23T00:00:00"/>
    <s v="Winslow Ewbanck"/>
    <s v="Bigender"/>
    <n v="76"/>
    <s v="92 Hills Station StApt. 683"/>
    <n v="793"/>
    <s v="Masonfurt"/>
    <x v="3"/>
    <s v="Australia"/>
    <x v="3"/>
    <x v="1"/>
  </r>
  <r>
    <n v="2293"/>
    <n v="465"/>
    <n v="1259"/>
    <n v="112"/>
    <n v="2"/>
    <n v="224"/>
    <n v="1"/>
    <x v="2"/>
    <x v="25"/>
    <x v="4"/>
    <s v="violet"/>
    <n v="91"/>
    <n v="60"/>
    <n v="5460"/>
    <n v="7"/>
    <n v="48935"/>
    <d v="2021-05-21T00:00:00"/>
    <d v="2021-05-23T00:00:00"/>
    <s v="Winslow Ewbanck"/>
    <s v="Bigender"/>
    <n v="76"/>
    <s v="92 Hills Station StApt. 683"/>
    <n v="793"/>
    <s v="Masonfurt"/>
    <x v="3"/>
    <s v="Australia"/>
    <x v="3"/>
    <x v="1"/>
  </r>
  <r>
    <n v="2294"/>
    <n v="465"/>
    <n v="811"/>
    <n v="117"/>
    <n v="1"/>
    <n v="117"/>
    <n v="1"/>
    <x v="1"/>
    <x v="13"/>
    <x v="1"/>
    <s v="orange"/>
    <n v="95"/>
    <n v="53"/>
    <n v="5035"/>
    <n v="7"/>
    <n v="48935"/>
    <d v="2021-05-21T00:00:00"/>
    <d v="2021-05-23T00:00:00"/>
    <s v="Winslow Ewbanck"/>
    <s v="Bigender"/>
    <n v="76"/>
    <s v="92 Hills Station StApt. 683"/>
    <n v="793"/>
    <s v="Masonfurt"/>
    <x v="3"/>
    <s v="Australia"/>
    <x v="3"/>
    <x v="1"/>
  </r>
  <r>
    <n v="2295"/>
    <n v="465"/>
    <n v="408"/>
    <n v="119"/>
    <n v="1"/>
    <n v="119"/>
    <n v="1"/>
    <x v="0"/>
    <x v="32"/>
    <x v="0"/>
    <s v="blue"/>
    <n v="113"/>
    <n v="75"/>
    <n v="8475"/>
    <n v="7"/>
    <n v="48935"/>
    <d v="2021-05-21T00:00:00"/>
    <d v="2021-05-23T00:00:00"/>
    <s v="Winslow Ewbanck"/>
    <s v="Bigender"/>
    <n v="76"/>
    <s v="92 Hills Station StApt. 683"/>
    <n v="793"/>
    <s v="Masonfurt"/>
    <x v="3"/>
    <s v="Australia"/>
    <x v="3"/>
    <x v="1"/>
  </r>
  <r>
    <n v="2296"/>
    <n v="465"/>
    <n v="1010"/>
    <n v="106"/>
    <n v="2"/>
    <n v="212"/>
    <n v="1"/>
    <x v="2"/>
    <x v="3"/>
    <x v="3"/>
    <s v="violet"/>
    <n v="111"/>
    <n v="80"/>
    <n v="8880"/>
    <n v="7"/>
    <n v="48935"/>
    <d v="2021-05-21T00:00:00"/>
    <d v="2021-05-23T00:00:00"/>
    <s v="Winslow Ewbanck"/>
    <s v="Bigender"/>
    <n v="76"/>
    <s v="92 Hills Station StApt. 683"/>
    <n v="793"/>
    <s v="Masonfurt"/>
    <x v="3"/>
    <s v="Australia"/>
    <x v="3"/>
    <x v="1"/>
  </r>
  <r>
    <n v="2297"/>
    <n v="466"/>
    <n v="1188"/>
    <n v="99"/>
    <n v="1"/>
    <n v="99"/>
    <n v="1"/>
    <x v="2"/>
    <x v="9"/>
    <x v="0"/>
    <s v="violet"/>
    <n v="98"/>
    <n v="68"/>
    <n v="6664"/>
    <n v="628"/>
    <n v="11363"/>
    <d v="2021-06-10T00:00:00"/>
    <d v="2021-07-05T00:00:00"/>
    <s v="Frayda Simonini"/>
    <s v="Non-binary"/>
    <n v="75"/>
    <s v="774 Christiansen StreetSuite 261"/>
    <n v="2197"/>
    <s v="West Sophie"/>
    <x v="5"/>
    <s v="Australia"/>
    <x v="7"/>
    <x v="0"/>
  </r>
  <r>
    <n v="2298"/>
    <n v="466"/>
    <n v="733"/>
    <n v="119"/>
    <n v="3"/>
    <n v="357"/>
    <n v="1"/>
    <x v="1"/>
    <x v="19"/>
    <x v="0"/>
    <s v="violet"/>
    <n v="112"/>
    <n v="76"/>
    <n v="8512"/>
    <n v="628"/>
    <n v="11363"/>
    <d v="2021-06-10T00:00:00"/>
    <d v="2021-07-05T00:00:00"/>
    <s v="Frayda Simonini"/>
    <s v="Non-binary"/>
    <n v="75"/>
    <s v="774 Christiansen StreetSuite 261"/>
    <n v="2197"/>
    <s v="West Sophie"/>
    <x v="5"/>
    <s v="Australia"/>
    <x v="7"/>
    <x v="0"/>
  </r>
  <r>
    <n v="2299"/>
    <n v="466"/>
    <n v="718"/>
    <n v="119"/>
    <n v="1"/>
    <n v="119"/>
    <n v="1"/>
    <x v="1"/>
    <x v="19"/>
    <x v="0"/>
    <s v="green"/>
    <n v="112"/>
    <n v="73"/>
    <n v="8176"/>
    <n v="628"/>
    <n v="11363"/>
    <d v="2021-06-10T00:00:00"/>
    <d v="2021-07-05T00:00:00"/>
    <s v="Frayda Simonini"/>
    <s v="Non-binary"/>
    <n v="75"/>
    <s v="774 Christiansen StreetSuite 261"/>
    <n v="2197"/>
    <s v="West Sophie"/>
    <x v="5"/>
    <s v="Australia"/>
    <x v="7"/>
    <x v="0"/>
  </r>
  <r>
    <n v="2300"/>
    <n v="466"/>
    <n v="1157"/>
    <n v="99"/>
    <n v="1"/>
    <n v="99"/>
    <n v="1"/>
    <x v="2"/>
    <x v="9"/>
    <x v="2"/>
    <s v="red"/>
    <n v="98"/>
    <n v="59"/>
    <n v="5782"/>
    <n v="628"/>
    <n v="11363"/>
    <d v="2021-06-10T00:00:00"/>
    <d v="2021-07-05T00:00:00"/>
    <s v="Frayda Simonini"/>
    <s v="Non-binary"/>
    <n v="75"/>
    <s v="774 Christiansen StreetSuite 261"/>
    <n v="2197"/>
    <s v="West Sophie"/>
    <x v="5"/>
    <s v="Australia"/>
    <x v="7"/>
    <x v="0"/>
  </r>
  <r>
    <n v="2301"/>
    <n v="467"/>
    <n v="356"/>
    <n v="94"/>
    <n v="1"/>
    <n v="94"/>
    <n v="1"/>
    <x v="0"/>
    <x v="28"/>
    <x v="1"/>
    <s v="orange"/>
    <n v="92"/>
    <n v="46"/>
    <n v="4232"/>
    <n v="102"/>
    <n v="23636"/>
    <d v="2021-02-24T00:00:00"/>
    <d v="2021-03-10T00:00:00"/>
    <s v="Hurleigh Sieb"/>
    <s v="Genderfluid"/>
    <n v="32"/>
    <s v="1737 Schroeder LoopSuite 349"/>
    <n v="6848"/>
    <s v="Port Sarah"/>
    <x v="3"/>
    <s v="Australia"/>
    <x v="1"/>
    <x v="2"/>
  </r>
  <r>
    <n v="2302"/>
    <n v="467"/>
    <n v="1152"/>
    <n v="102"/>
    <n v="1"/>
    <n v="102"/>
    <n v="1"/>
    <x v="2"/>
    <x v="34"/>
    <x v="2"/>
    <s v="violet"/>
    <n v="106"/>
    <n v="58"/>
    <n v="6148"/>
    <n v="102"/>
    <n v="23636"/>
    <d v="2021-02-24T00:00:00"/>
    <d v="2021-03-10T00:00:00"/>
    <s v="Hurleigh Sieb"/>
    <s v="Genderfluid"/>
    <n v="32"/>
    <s v="1737 Schroeder LoopSuite 349"/>
    <n v="6848"/>
    <s v="Port Sarah"/>
    <x v="3"/>
    <s v="Australia"/>
    <x v="1"/>
    <x v="2"/>
  </r>
  <r>
    <n v="2303"/>
    <n v="467"/>
    <n v="1210"/>
    <n v="105"/>
    <n v="3"/>
    <n v="315"/>
    <n v="1"/>
    <x v="2"/>
    <x v="7"/>
    <x v="3"/>
    <s v="blue"/>
    <n v="90"/>
    <n v="62"/>
    <n v="5580"/>
    <n v="102"/>
    <n v="23636"/>
    <d v="2021-02-24T00:00:00"/>
    <d v="2021-03-10T00:00:00"/>
    <s v="Hurleigh Sieb"/>
    <s v="Genderfluid"/>
    <n v="32"/>
    <s v="1737 Schroeder LoopSuite 349"/>
    <n v="6848"/>
    <s v="Port Sarah"/>
    <x v="3"/>
    <s v="Australia"/>
    <x v="1"/>
    <x v="2"/>
  </r>
  <r>
    <n v="2304"/>
    <n v="467"/>
    <n v="694"/>
    <n v="113"/>
    <n v="1"/>
    <n v="113"/>
    <n v="1"/>
    <x v="1"/>
    <x v="4"/>
    <x v="4"/>
    <s v="indigo"/>
    <n v="119"/>
    <n v="78"/>
    <n v="9282"/>
    <n v="102"/>
    <n v="23636"/>
    <d v="2021-02-24T00:00:00"/>
    <d v="2021-03-10T00:00:00"/>
    <s v="Hurleigh Sieb"/>
    <s v="Genderfluid"/>
    <n v="32"/>
    <s v="1737 Schroeder LoopSuite 349"/>
    <n v="6848"/>
    <s v="Port Sarah"/>
    <x v="3"/>
    <s v="Australia"/>
    <x v="1"/>
    <x v="2"/>
  </r>
  <r>
    <n v="2305"/>
    <n v="467"/>
    <n v="979"/>
    <n v="97"/>
    <n v="1"/>
    <n v="97"/>
    <n v="1"/>
    <x v="2"/>
    <x v="27"/>
    <x v="4"/>
    <s v="violet"/>
    <n v="119"/>
    <n v="48"/>
    <n v="5712"/>
    <n v="102"/>
    <n v="23636"/>
    <d v="2021-02-24T00:00:00"/>
    <d v="2021-03-10T00:00:00"/>
    <s v="Hurleigh Sieb"/>
    <s v="Genderfluid"/>
    <n v="32"/>
    <s v="1737 Schroeder LoopSuite 349"/>
    <n v="6848"/>
    <s v="Port Sarah"/>
    <x v="3"/>
    <s v="Australia"/>
    <x v="1"/>
    <x v="2"/>
  </r>
  <r>
    <n v="2306"/>
    <n v="467"/>
    <n v="625"/>
    <n v="112"/>
    <n v="3"/>
    <n v="336"/>
    <n v="1"/>
    <x v="1"/>
    <x v="30"/>
    <x v="3"/>
    <s v="violet"/>
    <n v="118"/>
    <n v="40"/>
    <n v="4720"/>
    <n v="102"/>
    <n v="23636"/>
    <d v="2021-02-24T00:00:00"/>
    <d v="2021-03-10T00:00:00"/>
    <s v="Hurleigh Sieb"/>
    <s v="Genderfluid"/>
    <n v="32"/>
    <s v="1737 Schroeder LoopSuite 349"/>
    <n v="6848"/>
    <s v="Port Sarah"/>
    <x v="3"/>
    <s v="Australia"/>
    <x v="1"/>
    <x v="2"/>
  </r>
  <r>
    <n v="2307"/>
    <n v="468"/>
    <n v="287"/>
    <n v="105"/>
    <n v="1"/>
    <n v="105"/>
    <n v="1"/>
    <x v="0"/>
    <x v="26"/>
    <x v="2"/>
    <s v="orange"/>
    <n v="93"/>
    <n v="49"/>
    <n v="4557"/>
    <n v="238"/>
    <n v="56092"/>
    <d v="2021-04-15T00:00:00"/>
    <d v="2021-04-17T00:00:00"/>
    <s v="Hilda Peter"/>
    <s v="Non-binary"/>
    <n v="30"/>
    <s v="4435 O'hara TerraceSuite 232"/>
    <n v="5289"/>
    <s v="New Sophie"/>
    <x v="1"/>
    <s v="Australia"/>
    <x v="6"/>
    <x v="1"/>
  </r>
  <r>
    <n v="2308"/>
    <n v="468"/>
    <n v="365"/>
    <n v="94"/>
    <n v="1"/>
    <n v="94"/>
    <n v="1"/>
    <x v="0"/>
    <x v="28"/>
    <x v="3"/>
    <s v="green"/>
    <n v="92"/>
    <n v="61"/>
    <n v="5612"/>
    <n v="238"/>
    <n v="56092"/>
    <d v="2021-04-15T00:00:00"/>
    <d v="2021-04-17T00:00:00"/>
    <s v="Hilda Peter"/>
    <s v="Non-binary"/>
    <n v="30"/>
    <s v="4435 O'hara TerraceSuite 232"/>
    <n v="5289"/>
    <s v="New Sophie"/>
    <x v="1"/>
    <s v="Australia"/>
    <x v="6"/>
    <x v="1"/>
  </r>
  <r>
    <n v="2309"/>
    <n v="468"/>
    <n v="242"/>
    <n v="106"/>
    <n v="2"/>
    <n v="212"/>
    <n v="1"/>
    <x v="0"/>
    <x v="0"/>
    <x v="2"/>
    <s v="violet"/>
    <n v="105"/>
    <n v="72"/>
    <n v="7560"/>
    <n v="238"/>
    <n v="56092"/>
    <d v="2021-04-15T00:00:00"/>
    <d v="2021-04-17T00:00:00"/>
    <s v="Hilda Peter"/>
    <s v="Non-binary"/>
    <n v="30"/>
    <s v="4435 O'hara TerraceSuite 232"/>
    <n v="5289"/>
    <s v="New Sophie"/>
    <x v="1"/>
    <s v="Australia"/>
    <x v="6"/>
    <x v="1"/>
  </r>
  <r>
    <n v="2310"/>
    <n v="468"/>
    <n v="331"/>
    <n v="109"/>
    <n v="3"/>
    <n v="327"/>
    <n v="1"/>
    <x v="0"/>
    <x v="21"/>
    <x v="1"/>
    <s v="green"/>
    <n v="108"/>
    <n v="74"/>
    <n v="7992"/>
    <n v="238"/>
    <n v="56092"/>
    <d v="2021-04-15T00:00:00"/>
    <d v="2021-04-17T00:00:00"/>
    <s v="Hilda Peter"/>
    <s v="Non-binary"/>
    <n v="30"/>
    <s v="4435 O'hara TerraceSuite 232"/>
    <n v="5289"/>
    <s v="New Sophie"/>
    <x v="1"/>
    <s v="Australia"/>
    <x v="6"/>
    <x v="1"/>
  </r>
  <r>
    <n v="2311"/>
    <n v="468"/>
    <n v="171"/>
    <n v="91"/>
    <n v="1"/>
    <n v="91"/>
    <n v="1"/>
    <x v="0"/>
    <x v="8"/>
    <x v="1"/>
    <s v="violet"/>
    <n v="116"/>
    <n v="44"/>
    <n v="5104"/>
    <n v="238"/>
    <n v="56092"/>
    <d v="2021-04-15T00:00:00"/>
    <d v="2021-04-17T00:00:00"/>
    <s v="Hilda Peter"/>
    <s v="Non-binary"/>
    <n v="30"/>
    <s v="4435 O'hara TerraceSuite 232"/>
    <n v="5289"/>
    <s v="New Sophie"/>
    <x v="1"/>
    <s v="Australia"/>
    <x v="6"/>
    <x v="1"/>
  </r>
  <r>
    <n v="2312"/>
    <n v="468"/>
    <n v="940"/>
    <n v="96"/>
    <n v="1"/>
    <n v="96"/>
    <n v="1"/>
    <x v="2"/>
    <x v="5"/>
    <x v="3"/>
    <s v="violet"/>
    <n v="104"/>
    <n v="62"/>
    <n v="6448"/>
    <n v="238"/>
    <n v="56092"/>
    <d v="2021-04-15T00:00:00"/>
    <d v="2021-04-17T00:00:00"/>
    <s v="Hilda Peter"/>
    <s v="Non-binary"/>
    <n v="30"/>
    <s v="4435 O'hara TerraceSuite 232"/>
    <n v="5289"/>
    <s v="New Sophie"/>
    <x v="1"/>
    <s v="Australia"/>
    <x v="6"/>
    <x v="1"/>
  </r>
  <r>
    <n v="2313"/>
    <n v="469"/>
    <n v="312"/>
    <n v="105"/>
    <n v="2"/>
    <n v="210"/>
    <n v="1"/>
    <x v="0"/>
    <x v="26"/>
    <x v="2"/>
    <s v="violet"/>
    <n v="93"/>
    <n v="67"/>
    <n v="6231"/>
    <n v="907"/>
    <n v="25333"/>
    <d v="2021-04-27T00:00:00"/>
    <d v="2021-05-04T00:00:00"/>
    <s v="Aindrea Franzetti"/>
    <s v="Female"/>
    <n v="43"/>
    <s v="13 Ivy TerraceSuite 494"/>
    <n v="628"/>
    <s v="North Caitlin"/>
    <x v="0"/>
    <s v="Australia"/>
    <x v="6"/>
    <x v="1"/>
  </r>
  <r>
    <n v="2314"/>
    <n v="470"/>
    <n v="918"/>
    <n v="96"/>
    <n v="3"/>
    <n v="288"/>
    <n v="1"/>
    <x v="2"/>
    <x v="5"/>
    <x v="0"/>
    <s v="orange"/>
    <n v="104"/>
    <n v="54"/>
    <n v="5616"/>
    <n v="810"/>
    <n v="18707"/>
    <d v="2021-09-11T00:00:00"/>
    <d v="2021-10-04T00:00:00"/>
    <s v="Charles Duffitt"/>
    <s v="Non-binary"/>
    <n v="21"/>
    <s v="93 Anna TerraceSuite 700"/>
    <n v="2355"/>
    <s v="South Maxland"/>
    <x v="7"/>
    <s v="Australia"/>
    <x v="5"/>
    <x v="0"/>
  </r>
  <r>
    <n v="2315"/>
    <n v="470"/>
    <n v="1095"/>
    <n v="115"/>
    <n v="2"/>
    <n v="230"/>
    <n v="1"/>
    <x v="2"/>
    <x v="6"/>
    <x v="3"/>
    <s v="yellow"/>
    <n v="99"/>
    <n v="41"/>
    <n v="4059"/>
    <n v="810"/>
    <n v="18707"/>
    <d v="2021-09-11T00:00:00"/>
    <d v="2021-10-04T00:00:00"/>
    <s v="Charles Duffitt"/>
    <s v="Non-binary"/>
    <n v="21"/>
    <s v="93 Anna TerraceSuite 700"/>
    <n v="2355"/>
    <s v="South Maxland"/>
    <x v="7"/>
    <s v="Australia"/>
    <x v="5"/>
    <x v="0"/>
  </r>
  <r>
    <n v="2316"/>
    <n v="471"/>
    <n v="775"/>
    <n v="91"/>
    <n v="3"/>
    <n v="273"/>
    <n v="1"/>
    <x v="1"/>
    <x v="15"/>
    <x v="3"/>
    <s v="orange"/>
    <n v="114"/>
    <n v="79"/>
    <n v="9006"/>
    <n v="282"/>
    <n v="56849"/>
    <d v="2021-07-08T00:00:00"/>
    <d v="2021-07-10T00:00:00"/>
    <s v="Wren Helgass"/>
    <s v="Female"/>
    <n v="59"/>
    <s v="2634 Ward CrescentSuite 361"/>
    <n v="4527"/>
    <s v="Port Hannahburgh"/>
    <x v="7"/>
    <s v="Australia"/>
    <x v="8"/>
    <x v="1"/>
  </r>
  <r>
    <n v="2317"/>
    <n v="471"/>
    <n v="689"/>
    <n v="113"/>
    <n v="2"/>
    <n v="226"/>
    <n v="1"/>
    <x v="1"/>
    <x v="4"/>
    <x v="4"/>
    <s v="blue"/>
    <n v="119"/>
    <n v="47"/>
    <n v="5593"/>
    <n v="282"/>
    <n v="56849"/>
    <d v="2021-07-08T00:00:00"/>
    <d v="2021-07-10T00:00:00"/>
    <s v="Wren Helgass"/>
    <s v="Female"/>
    <n v="59"/>
    <s v="2634 Ward CrescentSuite 361"/>
    <n v="4527"/>
    <s v="Port Hannahburgh"/>
    <x v="7"/>
    <s v="Australia"/>
    <x v="8"/>
    <x v="1"/>
  </r>
  <r>
    <n v="2318"/>
    <n v="471"/>
    <n v="589"/>
    <n v="100"/>
    <n v="3"/>
    <n v="300"/>
    <n v="1"/>
    <x v="1"/>
    <x v="29"/>
    <x v="4"/>
    <s v="indigo"/>
    <n v="90"/>
    <n v="50"/>
    <n v="4500"/>
    <n v="282"/>
    <n v="56849"/>
    <d v="2021-07-08T00:00:00"/>
    <d v="2021-07-10T00:00:00"/>
    <s v="Wren Helgass"/>
    <s v="Female"/>
    <n v="59"/>
    <s v="2634 Ward CrescentSuite 361"/>
    <n v="4527"/>
    <s v="Port Hannahburgh"/>
    <x v="7"/>
    <s v="Australia"/>
    <x v="8"/>
    <x v="1"/>
  </r>
  <r>
    <n v="2319"/>
    <n v="471"/>
    <n v="376"/>
    <n v="94"/>
    <n v="3"/>
    <n v="282"/>
    <n v="1"/>
    <x v="0"/>
    <x v="28"/>
    <x v="1"/>
    <s v="indigo"/>
    <n v="92"/>
    <n v="45"/>
    <n v="4140"/>
    <n v="282"/>
    <n v="56849"/>
    <d v="2021-07-08T00:00:00"/>
    <d v="2021-07-10T00:00:00"/>
    <s v="Wren Helgass"/>
    <s v="Female"/>
    <n v="59"/>
    <s v="2634 Ward CrescentSuite 361"/>
    <n v="4527"/>
    <s v="Port Hannahburgh"/>
    <x v="7"/>
    <s v="Australia"/>
    <x v="8"/>
    <x v="1"/>
  </r>
  <r>
    <n v="2320"/>
    <n v="472"/>
    <n v="34"/>
    <n v="96"/>
    <n v="3"/>
    <n v="288"/>
    <n v="1"/>
    <x v="0"/>
    <x v="2"/>
    <x v="4"/>
    <s v="violet"/>
    <n v="114"/>
    <n v="54"/>
    <n v="6156"/>
    <n v="85"/>
    <n v="44735"/>
    <d v="2021-07-15T00:00:00"/>
    <d v="2021-07-29T00:00:00"/>
    <s v="Cornie Virr"/>
    <s v="Genderqueer"/>
    <n v="27"/>
    <s v="41 Feeney ParkwaySuite 074"/>
    <n v="4401"/>
    <s v="East Chelsea"/>
    <x v="5"/>
    <s v="Australia"/>
    <x v="8"/>
    <x v="2"/>
  </r>
  <r>
    <n v="2321"/>
    <n v="472"/>
    <n v="716"/>
    <n v="119"/>
    <n v="3"/>
    <n v="357"/>
    <n v="1"/>
    <x v="1"/>
    <x v="19"/>
    <x v="1"/>
    <s v="green"/>
    <n v="112"/>
    <n v="53"/>
    <n v="5936"/>
    <n v="85"/>
    <n v="44735"/>
    <d v="2021-07-15T00:00:00"/>
    <d v="2021-07-29T00:00:00"/>
    <s v="Cornie Virr"/>
    <s v="Genderqueer"/>
    <n v="27"/>
    <s v="41 Feeney ParkwaySuite 074"/>
    <n v="4401"/>
    <s v="East Chelsea"/>
    <x v="5"/>
    <s v="Australia"/>
    <x v="8"/>
    <x v="2"/>
  </r>
  <r>
    <n v="2322"/>
    <n v="472"/>
    <n v="1207"/>
    <n v="105"/>
    <n v="3"/>
    <n v="315"/>
    <n v="1"/>
    <x v="2"/>
    <x v="7"/>
    <x v="2"/>
    <s v="green"/>
    <n v="90"/>
    <n v="41"/>
    <n v="3690"/>
    <n v="85"/>
    <n v="44735"/>
    <d v="2021-07-15T00:00:00"/>
    <d v="2021-07-29T00:00:00"/>
    <s v="Cornie Virr"/>
    <s v="Genderqueer"/>
    <n v="27"/>
    <s v="41 Feeney ParkwaySuite 074"/>
    <n v="4401"/>
    <s v="East Chelsea"/>
    <x v="5"/>
    <s v="Australia"/>
    <x v="8"/>
    <x v="2"/>
  </r>
  <r>
    <n v="2323"/>
    <n v="472"/>
    <n v="886"/>
    <n v="94"/>
    <n v="2"/>
    <n v="188"/>
    <n v="1"/>
    <x v="2"/>
    <x v="23"/>
    <x v="1"/>
    <s v="yellow"/>
    <n v="113"/>
    <n v="68"/>
    <n v="7684"/>
    <n v="85"/>
    <n v="44735"/>
    <d v="2021-07-15T00:00:00"/>
    <d v="2021-07-29T00:00:00"/>
    <s v="Cornie Virr"/>
    <s v="Genderqueer"/>
    <n v="27"/>
    <s v="41 Feeney ParkwaySuite 074"/>
    <n v="4401"/>
    <s v="East Chelsea"/>
    <x v="5"/>
    <s v="Australia"/>
    <x v="8"/>
    <x v="2"/>
  </r>
  <r>
    <n v="2324"/>
    <n v="472"/>
    <n v="511"/>
    <n v="102"/>
    <n v="2"/>
    <n v="204"/>
    <n v="1"/>
    <x v="1"/>
    <x v="31"/>
    <x v="1"/>
    <s v="blue"/>
    <n v="109"/>
    <n v="41"/>
    <n v="4469"/>
    <n v="85"/>
    <n v="44735"/>
    <d v="2021-07-15T00:00:00"/>
    <d v="2021-07-29T00:00:00"/>
    <s v="Cornie Virr"/>
    <s v="Genderqueer"/>
    <n v="27"/>
    <s v="41 Feeney ParkwaySuite 074"/>
    <n v="4401"/>
    <s v="East Chelsea"/>
    <x v="5"/>
    <s v="Australia"/>
    <x v="8"/>
    <x v="2"/>
  </r>
  <r>
    <n v="2325"/>
    <n v="472"/>
    <n v="46"/>
    <n v="104"/>
    <n v="3"/>
    <n v="312"/>
    <n v="1"/>
    <x v="0"/>
    <x v="10"/>
    <x v="1"/>
    <s v="yellow"/>
    <n v="119"/>
    <n v="56"/>
    <n v="6664"/>
    <n v="85"/>
    <n v="44735"/>
    <d v="2021-07-15T00:00:00"/>
    <d v="2021-07-29T00:00:00"/>
    <s v="Cornie Virr"/>
    <s v="Genderqueer"/>
    <n v="27"/>
    <s v="41 Feeney ParkwaySuite 074"/>
    <n v="4401"/>
    <s v="East Chelsea"/>
    <x v="5"/>
    <s v="Australia"/>
    <x v="8"/>
    <x v="2"/>
  </r>
  <r>
    <n v="2326"/>
    <n v="473"/>
    <n v="104"/>
    <n v="118"/>
    <n v="2"/>
    <n v="236"/>
    <n v="1"/>
    <x v="0"/>
    <x v="24"/>
    <x v="4"/>
    <s v="violet"/>
    <n v="96"/>
    <n v="43"/>
    <n v="4128"/>
    <n v="61"/>
    <n v="36137"/>
    <d v="2021-05-19T00:00:00"/>
    <d v="2021-06-12T00:00:00"/>
    <s v="Lin Avraam"/>
    <s v="Genderqueer"/>
    <n v="65"/>
    <s v="00 Zachary AvenueApt. 781"/>
    <n v="4358"/>
    <s v="Samuelland"/>
    <x v="0"/>
    <s v="Australia"/>
    <x v="3"/>
    <x v="0"/>
  </r>
  <r>
    <n v="2327"/>
    <n v="474"/>
    <n v="114"/>
    <n v="92"/>
    <n v="1"/>
    <n v="92"/>
    <n v="1"/>
    <x v="0"/>
    <x v="22"/>
    <x v="4"/>
    <s v="orange"/>
    <n v="115"/>
    <n v="67"/>
    <n v="7705"/>
    <n v="571"/>
    <n v="17401"/>
    <d v="2021-08-19T00:00:00"/>
    <d v="2021-09-09T00:00:00"/>
    <s v="Kristofor Roos"/>
    <s v="Agender"/>
    <n v="22"/>
    <s v="5567 Clarke MallApt. 756"/>
    <n v="4043"/>
    <s v="Jordanside"/>
    <x v="7"/>
    <s v="Australia"/>
    <x v="0"/>
    <x v="0"/>
  </r>
  <r>
    <n v="2328"/>
    <n v="474"/>
    <n v="728"/>
    <n v="119"/>
    <n v="3"/>
    <n v="357"/>
    <n v="1"/>
    <x v="1"/>
    <x v="19"/>
    <x v="0"/>
    <s v="indigo"/>
    <n v="112"/>
    <n v="71"/>
    <n v="7952"/>
    <n v="571"/>
    <n v="17401"/>
    <d v="2021-08-19T00:00:00"/>
    <d v="2021-09-09T00:00:00"/>
    <s v="Kristofor Roos"/>
    <s v="Agender"/>
    <n v="22"/>
    <s v="5567 Clarke MallApt. 756"/>
    <n v="4043"/>
    <s v="Jordanside"/>
    <x v="7"/>
    <s v="Australia"/>
    <x v="0"/>
    <x v="0"/>
  </r>
  <r>
    <n v="2329"/>
    <n v="474"/>
    <n v="89"/>
    <n v="118"/>
    <n v="1"/>
    <n v="118"/>
    <n v="1"/>
    <x v="0"/>
    <x v="24"/>
    <x v="4"/>
    <s v="green"/>
    <n v="96"/>
    <n v="77"/>
    <n v="7392"/>
    <n v="571"/>
    <n v="17401"/>
    <d v="2021-08-19T00:00:00"/>
    <d v="2021-09-09T00:00:00"/>
    <s v="Kristofor Roos"/>
    <s v="Agender"/>
    <n v="22"/>
    <s v="5567 Clarke MallApt. 756"/>
    <n v="4043"/>
    <s v="Jordanside"/>
    <x v="7"/>
    <s v="Australia"/>
    <x v="0"/>
    <x v="0"/>
  </r>
  <r>
    <n v="2330"/>
    <n v="474"/>
    <n v="1069"/>
    <n v="93"/>
    <n v="1"/>
    <n v="93"/>
    <n v="1"/>
    <x v="2"/>
    <x v="20"/>
    <x v="4"/>
    <s v="green"/>
    <n v="94"/>
    <n v="56"/>
    <n v="5264"/>
    <n v="571"/>
    <n v="17401"/>
    <d v="2021-08-19T00:00:00"/>
    <d v="2021-09-09T00:00:00"/>
    <s v="Kristofor Roos"/>
    <s v="Agender"/>
    <n v="22"/>
    <s v="5567 Clarke MallApt. 756"/>
    <n v="4043"/>
    <s v="Jordanside"/>
    <x v="7"/>
    <s v="Australia"/>
    <x v="0"/>
    <x v="0"/>
  </r>
  <r>
    <n v="2331"/>
    <n v="474"/>
    <n v="229"/>
    <n v="106"/>
    <n v="1"/>
    <n v="106"/>
    <n v="1"/>
    <x v="0"/>
    <x v="0"/>
    <x v="4"/>
    <s v="green"/>
    <n v="105"/>
    <n v="58"/>
    <n v="6090"/>
    <n v="571"/>
    <n v="17401"/>
    <d v="2021-08-19T00:00:00"/>
    <d v="2021-09-09T00:00:00"/>
    <s v="Kristofor Roos"/>
    <s v="Agender"/>
    <n v="22"/>
    <s v="5567 Clarke MallApt. 756"/>
    <n v="4043"/>
    <s v="Jordanside"/>
    <x v="7"/>
    <s v="Australia"/>
    <x v="0"/>
    <x v="0"/>
  </r>
  <r>
    <n v="2332"/>
    <n v="474"/>
    <n v="988"/>
    <n v="106"/>
    <n v="1"/>
    <n v="106"/>
    <n v="1"/>
    <x v="2"/>
    <x v="3"/>
    <x v="0"/>
    <s v="orange"/>
    <n v="111"/>
    <n v="56"/>
    <n v="6216"/>
    <n v="571"/>
    <n v="17401"/>
    <d v="2021-08-19T00:00:00"/>
    <d v="2021-09-09T00:00:00"/>
    <s v="Kristofor Roos"/>
    <s v="Agender"/>
    <n v="22"/>
    <s v="5567 Clarke MallApt. 756"/>
    <n v="4043"/>
    <s v="Jordanside"/>
    <x v="7"/>
    <s v="Australia"/>
    <x v="0"/>
    <x v="0"/>
  </r>
  <r>
    <n v="2333"/>
    <n v="474"/>
    <n v="724"/>
    <n v="119"/>
    <n v="2"/>
    <n v="238"/>
    <n v="1"/>
    <x v="1"/>
    <x v="19"/>
    <x v="4"/>
    <s v="blue"/>
    <n v="112"/>
    <n v="69"/>
    <n v="7728"/>
    <n v="571"/>
    <n v="17401"/>
    <d v="2021-08-19T00:00:00"/>
    <d v="2021-09-09T00:00:00"/>
    <s v="Kristofor Roos"/>
    <s v="Agender"/>
    <n v="22"/>
    <s v="5567 Clarke MallApt. 756"/>
    <n v="4043"/>
    <s v="Jordanside"/>
    <x v="7"/>
    <s v="Australia"/>
    <x v="0"/>
    <x v="0"/>
  </r>
  <r>
    <n v="2334"/>
    <n v="474"/>
    <n v="184"/>
    <n v="98"/>
    <n v="1"/>
    <n v="98"/>
    <n v="1"/>
    <x v="0"/>
    <x v="18"/>
    <x v="4"/>
    <s v="orange"/>
    <n v="112"/>
    <n v="48"/>
    <n v="5376"/>
    <n v="571"/>
    <n v="17401"/>
    <d v="2021-08-19T00:00:00"/>
    <d v="2021-09-09T00:00:00"/>
    <s v="Kristofor Roos"/>
    <s v="Agender"/>
    <n v="22"/>
    <s v="5567 Clarke MallApt. 756"/>
    <n v="4043"/>
    <s v="Jordanside"/>
    <x v="7"/>
    <s v="Australia"/>
    <x v="0"/>
    <x v="0"/>
  </r>
  <r>
    <n v="2335"/>
    <n v="474"/>
    <n v="1154"/>
    <n v="102"/>
    <n v="2"/>
    <n v="204"/>
    <n v="1"/>
    <x v="2"/>
    <x v="34"/>
    <x v="4"/>
    <s v="violet"/>
    <n v="106"/>
    <n v="77"/>
    <n v="8162"/>
    <n v="571"/>
    <n v="17401"/>
    <d v="2021-08-19T00:00:00"/>
    <d v="2021-09-09T00:00:00"/>
    <s v="Kristofor Roos"/>
    <s v="Agender"/>
    <n v="22"/>
    <s v="5567 Clarke MallApt. 756"/>
    <n v="4043"/>
    <s v="Jordanside"/>
    <x v="7"/>
    <s v="Australia"/>
    <x v="0"/>
    <x v="0"/>
  </r>
  <r>
    <n v="2336"/>
    <n v="475"/>
    <n v="1204"/>
    <n v="105"/>
    <n v="2"/>
    <n v="210"/>
    <n v="1"/>
    <x v="2"/>
    <x v="7"/>
    <x v="4"/>
    <s v="yellow"/>
    <n v="90"/>
    <n v="52"/>
    <n v="4680"/>
    <n v="696"/>
    <n v="36229"/>
    <d v="2021-05-27T00:00:00"/>
    <d v="2021-06-01T00:00:00"/>
    <s v="Miner Craddock"/>
    <s v="Non-binary"/>
    <n v="38"/>
    <s v="8353 Bruen ParkwayApt. 455"/>
    <n v="5325"/>
    <s v="Callummouth"/>
    <x v="7"/>
    <s v="Australia"/>
    <x v="3"/>
    <x v="1"/>
  </r>
  <r>
    <n v="2337"/>
    <n v="475"/>
    <n v="1149"/>
    <n v="102"/>
    <n v="1"/>
    <n v="102"/>
    <n v="1"/>
    <x v="2"/>
    <x v="34"/>
    <x v="4"/>
    <s v="indigo"/>
    <n v="106"/>
    <n v="64"/>
    <n v="6784"/>
    <n v="696"/>
    <n v="36229"/>
    <d v="2021-05-27T00:00:00"/>
    <d v="2021-06-01T00:00:00"/>
    <s v="Miner Craddock"/>
    <s v="Non-binary"/>
    <n v="38"/>
    <s v="8353 Bruen ParkwayApt. 455"/>
    <n v="5325"/>
    <s v="Callummouth"/>
    <x v="7"/>
    <s v="Australia"/>
    <x v="3"/>
    <x v="1"/>
  </r>
  <r>
    <n v="2338"/>
    <n v="475"/>
    <n v="1250"/>
    <n v="112"/>
    <n v="1"/>
    <n v="112"/>
    <n v="1"/>
    <x v="2"/>
    <x v="25"/>
    <x v="3"/>
    <s v="indigo"/>
    <n v="91"/>
    <n v="63"/>
    <n v="5733"/>
    <n v="696"/>
    <n v="36229"/>
    <d v="2021-05-27T00:00:00"/>
    <d v="2021-06-01T00:00:00"/>
    <s v="Miner Craddock"/>
    <s v="Non-binary"/>
    <n v="38"/>
    <s v="8353 Bruen ParkwayApt. 455"/>
    <n v="5325"/>
    <s v="Callummouth"/>
    <x v="7"/>
    <s v="Australia"/>
    <x v="3"/>
    <x v="1"/>
  </r>
  <r>
    <n v="2339"/>
    <n v="475"/>
    <n v="630"/>
    <n v="93"/>
    <n v="2"/>
    <n v="186"/>
    <n v="1"/>
    <x v="1"/>
    <x v="14"/>
    <x v="3"/>
    <s v="red"/>
    <n v="115"/>
    <n v="71"/>
    <n v="8165"/>
    <n v="696"/>
    <n v="36229"/>
    <d v="2021-05-27T00:00:00"/>
    <d v="2021-06-01T00:00:00"/>
    <s v="Miner Craddock"/>
    <s v="Non-binary"/>
    <n v="38"/>
    <s v="8353 Bruen ParkwayApt. 455"/>
    <n v="5325"/>
    <s v="Callummouth"/>
    <x v="7"/>
    <s v="Australia"/>
    <x v="3"/>
    <x v="1"/>
  </r>
  <r>
    <n v="2340"/>
    <n v="475"/>
    <n v="722"/>
    <n v="119"/>
    <n v="1"/>
    <n v="119"/>
    <n v="1"/>
    <x v="1"/>
    <x v="19"/>
    <x v="2"/>
    <s v="blue"/>
    <n v="112"/>
    <n v="46"/>
    <n v="5152"/>
    <n v="696"/>
    <n v="36229"/>
    <d v="2021-05-27T00:00:00"/>
    <d v="2021-06-01T00:00:00"/>
    <s v="Miner Craddock"/>
    <s v="Non-binary"/>
    <n v="38"/>
    <s v="8353 Bruen ParkwayApt. 455"/>
    <n v="5325"/>
    <s v="Callummouth"/>
    <x v="7"/>
    <s v="Australia"/>
    <x v="3"/>
    <x v="1"/>
  </r>
  <r>
    <n v="2341"/>
    <n v="475"/>
    <n v="1035"/>
    <n v="90"/>
    <n v="2"/>
    <n v="180"/>
    <n v="1"/>
    <x v="2"/>
    <x v="11"/>
    <x v="3"/>
    <s v="blue"/>
    <n v="95"/>
    <n v="54"/>
    <n v="5130"/>
    <n v="696"/>
    <n v="36229"/>
    <d v="2021-05-27T00:00:00"/>
    <d v="2021-06-01T00:00:00"/>
    <s v="Miner Craddock"/>
    <s v="Non-binary"/>
    <n v="38"/>
    <s v="8353 Bruen ParkwayApt. 455"/>
    <n v="5325"/>
    <s v="Callummouth"/>
    <x v="7"/>
    <s v="Australia"/>
    <x v="3"/>
    <x v="1"/>
  </r>
  <r>
    <n v="2342"/>
    <n v="475"/>
    <n v="113"/>
    <n v="92"/>
    <n v="2"/>
    <n v="184"/>
    <n v="1"/>
    <x v="0"/>
    <x v="22"/>
    <x v="0"/>
    <s v="orange"/>
    <n v="115"/>
    <n v="45"/>
    <n v="5175"/>
    <n v="696"/>
    <n v="36229"/>
    <d v="2021-05-27T00:00:00"/>
    <d v="2021-06-01T00:00:00"/>
    <s v="Miner Craddock"/>
    <s v="Non-binary"/>
    <n v="38"/>
    <s v="8353 Bruen ParkwayApt. 455"/>
    <n v="5325"/>
    <s v="Callummouth"/>
    <x v="7"/>
    <s v="Australia"/>
    <x v="3"/>
    <x v="1"/>
  </r>
  <r>
    <n v="2343"/>
    <n v="475"/>
    <n v="97"/>
    <n v="118"/>
    <n v="2"/>
    <n v="236"/>
    <n v="1"/>
    <x v="0"/>
    <x v="24"/>
    <x v="2"/>
    <s v="indigo"/>
    <n v="96"/>
    <n v="69"/>
    <n v="6624"/>
    <n v="696"/>
    <n v="36229"/>
    <d v="2021-05-27T00:00:00"/>
    <d v="2021-06-01T00:00:00"/>
    <s v="Miner Craddock"/>
    <s v="Non-binary"/>
    <n v="38"/>
    <s v="8353 Bruen ParkwayApt. 455"/>
    <n v="5325"/>
    <s v="Callummouth"/>
    <x v="7"/>
    <s v="Australia"/>
    <x v="3"/>
    <x v="1"/>
  </r>
  <r>
    <n v="2344"/>
    <n v="476"/>
    <n v="368"/>
    <n v="94"/>
    <n v="2"/>
    <n v="188"/>
    <n v="1"/>
    <x v="0"/>
    <x v="28"/>
    <x v="0"/>
    <s v="green"/>
    <n v="92"/>
    <n v="41"/>
    <n v="3772"/>
    <n v="757"/>
    <n v="42157"/>
    <d v="2021-10-07T00:00:00"/>
    <d v="2021-11-02T00:00:00"/>
    <s v="Taffy Quimby"/>
    <s v="Non-binary"/>
    <n v="31"/>
    <s v="1033 Botsford Estate DrSuite 236"/>
    <n v="4773"/>
    <s v="East Xavier"/>
    <x v="4"/>
    <s v="Australia"/>
    <x v="2"/>
    <x v="0"/>
  </r>
  <r>
    <n v="2345"/>
    <n v="476"/>
    <n v="253"/>
    <n v="95"/>
    <n v="1"/>
    <n v="95"/>
    <n v="1"/>
    <x v="0"/>
    <x v="17"/>
    <x v="0"/>
    <s v="orange"/>
    <n v="117"/>
    <n v="63"/>
    <n v="7371"/>
    <n v="757"/>
    <n v="42157"/>
    <d v="2021-10-07T00:00:00"/>
    <d v="2021-11-02T00:00:00"/>
    <s v="Taffy Quimby"/>
    <s v="Non-binary"/>
    <n v="31"/>
    <s v="1033 Botsford Estate DrSuite 236"/>
    <n v="4773"/>
    <s v="East Xavier"/>
    <x v="4"/>
    <s v="Australia"/>
    <x v="2"/>
    <x v="0"/>
  </r>
  <r>
    <n v="2346"/>
    <n v="476"/>
    <n v="651"/>
    <n v="93"/>
    <n v="3"/>
    <n v="279"/>
    <n v="1"/>
    <x v="1"/>
    <x v="14"/>
    <x v="1"/>
    <s v="blue"/>
    <n v="115"/>
    <n v="47"/>
    <n v="5405"/>
    <n v="757"/>
    <n v="42157"/>
    <d v="2021-10-07T00:00:00"/>
    <d v="2021-11-02T00:00:00"/>
    <s v="Taffy Quimby"/>
    <s v="Non-binary"/>
    <n v="31"/>
    <s v="1033 Botsford Estate DrSuite 236"/>
    <n v="4773"/>
    <s v="East Xavier"/>
    <x v="4"/>
    <s v="Australia"/>
    <x v="2"/>
    <x v="0"/>
  </r>
  <r>
    <n v="2347"/>
    <n v="476"/>
    <n v="696"/>
    <n v="113"/>
    <n v="2"/>
    <n v="226"/>
    <n v="1"/>
    <x v="1"/>
    <x v="4"/>
    <x v="1"/>
    <s v="violet"/>
    <n v="119"/>
    <n v="67"/>
    <n v="7973"/>
    <n v="757"/>
    <n v="42157"/>
    <d v="2021-10-07T00:00:00"/>
    <d v="2021-11-02T00:00:00"/>
    <s v="Taffy Quimby"/>
    <s v="Non-binary"/>
    <n v="31"/>
    <s v="1033 Botsford Estate DrSuite 236"/>
    <n v="4773"/>
    <s v="East Xavier"/>
    <x v="4"/>
    <s v="Australia"/>
    <x v="2"/>
    <x v="0"/>
  </r>
  <r>
    <n v="2348"/>
    <n v="476"/>
    <n v="400"/>
    <n v="119"/>
    <n v="2"/>
    <n v="238"/>
    <n v="1"/>
    <x v="0"/>
    <x v="32"/>
    <x v="3"/>
    <s v="green"/>
    <n v="113"/>
    <n v="69"/>
    <n v="7797"/>
    <n v="757"/>
    <n v="42157"/>
    <d v="2021-10-07T00:00:00"/>
    <d v="2021-11-02T00:00:00"/>
    <s v="Taffy Quimby"/>
    <s v="Non-binary"/>
    <n v="31"/>
    <s v="1033 Botsford Estate DrSuite 236"/>
    <n v="4773"/>
    <s v="East Xavier"/>
    <x v="4"/>
    <s v="Australia"/>
    <x v="2"/>
    <x v="0"/>
  </r>
  <r>
    <n v="2349"/>
    <n v="476"/>
    <n v="982"/>
    <n v="106"/>
    <n v="3"/>
    <n v="318"/>
    <n v="1"/>
    <x v="2"/>
    <x v="3"/>
    <x v="2"/>
    <s v="red"/>
    <n v="111"/>
    <n v="58"/>
    <n v="6438"/>
    <n v="757"/>
    <n v="42157"/>
    <d v="2021-10-07T00:00:00"/>
    <d v="2021-11-02T00:00:00"/>
    <s v="Taffy Quimby"/>
    <s v="Non-binary"/>
    <n v="31"/>
    <s v="1033 Botsford Estate DrSuite 236"/>
    <n v="4773"/>
    <s v="East Xavier"/>
    <x v="4"/>
    <s v="Australia"/>
    <x v="2"/>
    <x v="0"/>
  </r>
  <r>
    <n v="2350"/>
    <n v="477"/>
    <n v="1023"/>
    <n v="90"/>
    <n v="2"/>
    <n v="180"/>
    <n v="1"/>
    <x v="2"/>
    <x v="11"/>
    <x v="0"/>
    <s v="orange"/>
    <n v="95"/>
    <n v="78"/>
    <n v="7410"/>
    <n v="97"/>
    <n v="37504"/>
    <d v="2021-06-20T00:00:00"/>
    <d v="2021-06-26T00:00:00"/>
    <s v="Dean Mclarty"/>
    <s v="Female"/>
    <n v="39"/>
    <s v="6303 Nate BoulevardSuite 368"/>
    <n v="2815"/>
    <s v="North Ellabury"/>
    <x v="5"/>
    <s v="Australia"/>
    <x v="7"/>
    <x v="1"/>
  </r>
  <r>
    <n v="2351"/>
    <n v="477"/>
    <n v="826"/>
    <n v="117"/>
    <n v="1"/>
    <n v="117"/>
    <n v="1"/>
    <x v="1"/>
    <x v="13"/>
    <x v="1"/>
    <s v="blue"/>
    <n v="95"/>
    <n v="72"/>
    <n v="6840"/>
    <n v="97"/>
    <n v="37504"/>
    <d v="2021-06-20T00:00:00"/>
    <d v="2021-06-26T00:00:00"/>
    <s v="Dean Mclarty"/>
    <s v="Female"/>
    <n v="39"/>
    <s v="6303 Nate BoulevardSuite 368"/>
    <n v="2815"/>
    <s v="North Ellabury"/>
    <x v="5"/>
    <s v="Australia"/>
    <x v="7"/>
    <x v="1"/>
  </r>
  <r>
    <n v="2352"/>
    <n v="477"/>
    <n v="208"/>
    <n v="98"/>
    <n v="2"/>
    <n v="196"/>
    <n v="1"/>
    <x v="0"/>
    <x v="18"/>
    <x v="0"/>
    <s v="violet"/>
    <n v="112"/>
    <n v="42"/>
    <n v="4704"/>
    <n v="97"/>
    <n v="37504"/>
    <d v="2021-06-20T00:00:00"/>
    <d v="2021-06-26T00:00:00"/>
    <s v="Dean Mclarty"/>
    <s v="Female"/>
    <n v="39"/>
    <s v="6303 Nate BoulevardSuite 368"/>
    <n v="2815"/>
    <s v="North Ellabury"/>
    <x v="5"/>
    <s v="Australia"/>
    <x v="7"/>
    <x v="1"/>
  </r>
  <r>
    <n v="2353"/>
    <n v="477"/>
    <n v="680"/>
    <n v="113"/>
    <n v="1"/>
    <n v="113"/>
    <n v="1"/>
    <x v="1"/>
    <x v="4"/>
    <x v="3"/>
    <s v="green"/>
    <n v="119"/>
    <n v="75"/>
    <n v="8925"/>
    <n v="97"/>
    <n v="37504"/>
    <d v="2021-06-20T00:00:00"/>
    <d v="2021-06-26T00:00:00"/>
    <s v="Dean Mclarty"/>
    <s v="Female"/>
    <n v="39"/>
    <s v="6303 Nate BoulevardSuite 368"/>
    <n v="2815"/>
    <s v="North Ellabury"/>
    <x v="5"/>
    <s v="Australia"/>
    <x v="7"/>
    <x v="1"/>
  </r>
  <r>
    <n v="2354"/>
    <n v="477"/>
    <n v="95"/>
    <n v="118"/>
    <n v="2"/>
    <n v="236"/>
    <n v="1"/>
    <x v="0"/>
    <x v="24"/>
    <x v="3"/>
    <s v="indigo"/>
    <n v="96"/>
    <n v="46"/>
    <n v="4416"/>
    <n v="97"/>
    <n v="37504"/>
    <d v="2021-06-20T00:00:00"/>
    <d v="2021-06-26T00:00:00"/>
    <s v="Dean Mclarty"/>
    <s v="Female"/>
    <n v="39"/>
    <s v="6303 Nate BoulevardSuite 368"/>
    <n v="2815"/>
    <s v="North Ellabury"/>
    <x v="5"/>
    <s v="Australia"/>
    <x v="7"/>
    <x v="1"/>
  </r>
  <r>
    <n v="2355"/>
    <n v="478"/>
    <n v="74"/>
    <n v="118"/>
    <n v="2"/>
    <n v="236"/>
    <n v="1"/>
    <x v="0"/>
    <x v="24"/>
    <x v="4"/>
    <s v="red"/>
    <n v="96"/>
    <n v="72"/>
    <n v="6912"/>
    <n v="452"/>
    <n v="17279"/>
    <d v="2021-10-15T00:00:00"/>
    <d v="2021-10-23T00:00:00"/>
    <s v="Toddie Snow"/>
    <s v="Genderqueer"/>
    <n v="27"/>
    <s v="19 Young IslandSuite 543"/>
    <n v="3680"/>
    <s v="Scottview"/>
    <x v="4"/>
    <s v="Australia"/>
    <x v="2"/>
    <x v="1"/>
  </r>
  <r>
    <n v="2356"/>
    <n v="478"/>
    <n v="641"/>
    <n v="93"/>
    <n v="1"/>
    <n v="93"/>
    <n v="1"/>
    <x v="1"/>
    <x v="14"/>
    <x v="1"/>
    <s v="yellow"/>
    <n v="115"/>
    <n v="67"/>
    <n v="7705"/>
    <n v="452"/>
    <n v="17279"/>
    <d v="2021-10-15T00:00:00"/>
    <d v="2021-10-23T00:00:00"/>
    <s v="Toddie Snow"/>
    <s v="Genderqueer"/>
    <n v="27"/>
    <s v="19 Young IslandSuite 543"/>
    <n v="3680"/>
    <s v="Scottview"/>
    <x v="4"/>
    <s v="Australia"/>
    <x v="2"/>
    <x v="1"/>
  </r>
  <r>
    <n v="2357"/>
    <n v="478"/>
    <n v="1193"/>
    <n v="105"/>
    <n v="2"/>
    <n v="210"/>
    <n v="1"/>
    <x v="2"/>
    <x v="7"/>
    <x v="0"/>
    <s v="red"/>
    <n v="90"/>
    <n v="70"/>
    <n v="6300"/>
    <n v="452"/>
    <n v="17279"/>
    <d v="2021-10-15T00:00:00"/>
    <d v="2021-10-23T00:00:00"/>
    <s v="Toddie Snow"/>
    <s v="Genderqueer"/>
    <n v="27"/>
    <s v="19 Young IslandSuite 543"/>
    <n v="3680"/>
    <s v="Scottview"/>
    <x v="4"/>
    <s v="Australia"/>
    <x v="2"/>
    <x v="1"/>
  </r>
  <r>
    <n v="2358"/>
    <n v="478"/>
    <n v="1056"/>
    <n v="93"/>
    <n v="3"/>
    <n v="279"/>
    <n v="1"/>
    <x v="2"/>
    <x v="20"/>
    <x v="1"/>
    <s v="orange"/>
    <n v="94"/>
    <n v="43"/>
    <n v="4042"/>
    <n v="452"/>
    <n v="17279"/>
    <d v="2021-10-15T00:00:00"/>
    <d v="2021-10-23T00:00:00"/>
    <s v="Toddie Snow"/>
    <s v="Genderqueer"/>
    <n v="27"/>
    <s v="19 Young IslandSuite 543"/>
    <n v="3680"/>
    <s v="Scottview"/>
    <x v="4"/>
    <s v="Australia"/>
    <x v="2"/>
    <x v="1"/>
  </r>
  <r>
    <n v="2359"/>
    <n v="478"/>
    <n v="1076"/>
    <n v="93"/>
    <n v="2"/>
    <n v="186"/>
    <n v="1"/>
    <x v="2"/>
    <x v="20"/>
    <x v="1"/>
    <s v="indigo"/>
    <n v="94"/>
    <n v="56"/>
    <n v="5264"/>
    <n v="452"/>
    <n v="17279"/>
    <d v="2021-10-15T00:00:00"/>
    <d v="2021-10-23T00:00:00"/>
    <s v="Toddie Snow"/>
    <s v="Genderqueer"/>
    <n v="27"/>
    <s v="19 Young IslandSuite 543"/>
    <n v="3680"/>
    <s v="Scottview"/>
    <x v="4"/>
    <s v="Australia"/>
    <x v="2"/>
    <x v="1"/>
  </r>
  <r>
    <n v="2360"/>
    <n v="478"/>
    <n v="214"/>
    <n v="106"/>
    <n v="2"/>
    <n v="212"/>
    <n v="1"/>
    <x v="0"/>
    <x v="0"/>
    <x v="4"/>
    <s v="red"/>
    <n v="105"/>
    <n v="42"/>
    <n v="4410"/>
    <n v="452"/>
    <n v="17279"/>
    <d v="2021-10-15T00:00:00"/>
    <d v="2021-10-23T00:00:00"/>
    <s v="Toddie Snow"/>
    <s v="Genderqueer"/>
    <n v="27"/>
    <s v="19 Young IslandSuite 543"/>
    <n v="3680"/>
    <s v="Scottview"/>
    <x v="4"/>
    <s v="Australia"/>
    <x v="2"/>
    <x v="1"/>
  </r>
  <r>
    <n v="2361"/>
    <n v="478"/>
    <n v="816"/>
    <n v="117"/>
    <n v="2"/>
    <n v="234"/>
    <n v="1"/>
    <x v="1"/>
    <x v="13"/>
    <x v="1"/>
    <s v="yellow"/>
    <n v="95"/>
    <n v="48"/>
    <n v="4560"/>
    <n v="452"/>
    <n v="17279"/>
    <d v="2021-10-15T00:00:00"/>
    <d v="2021-10-23T00:00:00"/>
    <s v="Toddie Snow"/>
    <s v="Genderqueer"/>
    <n v="27"/>
    <s v="19 Young IslandSuite 543"/>
    <n v="3680"/>
    <s v="Scottview"/>
    <x v="4"/>
    <s v="Australia"/>
    <x v="2"/>
    <x v="1"/>
  </r>
  <r>
    <n v="2362"/>
    <n v="479"/>
    <n v="518"/>
    <n v="102"/>
    <n v="2"/>
    <n v="204"/>
    <n v="1"/>
    <x v="1"/>
    <x v="31"/>
    <x v="0"/>
    <s v="indigo"/>
    <n v="109"/>
    <n v="67"/>
    <n v="7303"/>
    <n v="51"/>
    <n v="18796"/>
    <d v="2021-06-27T00:00:00"/>
    <d v="2021-07-16T00:00:00"/>
    <s v="Kayley Brosoli"/>
    <s v="Non-binary"/>
    <n v="52"/>
    <s v="59 Hand ManorApt. 544"/>
    <n v="6322"/>
    <s v="South Evaport"/>
    <x v="5"/>
    <s v="Australia"/>
    <x v="7"/>
    <x v="2"/>
  </r>
  <r>
    <n v="2363"/>
    <n v="479"/>
    <n v="646"/>
    <n v="93"/>
    <n v="2"/>
    <n v="186"/>
    <n v="1"/>
    <x v="1"/>
    <x v="14"/>
    <x v="1"/>
    <s v="green"/>
    <n v="115"/>
    <n v="60"/>
    <n v="6900"/>
    <n v="51"/>
    <n v="18796"/>
    <d v="2021-06-27T00:00:00"/>
    <d v="2021-07-16T00:00:00"/>
    <s v="Kayley Brosoli"/>
    <s v="Non-binary"/>
    <n v="52"/>
    <s v="59 Hand ManorApt. 544"/>
    <n v="6322"/>
    <s v="South Evaport"/>
    <x v="5"/>
    <s v="Australia"/>
    <x v="7"/>
    <x v="2"/>
  </r>
  <r>
    <n v="2364"/>
    <n v="479"/>
    <n v="1161"/>
    <n v="99"/>
    <n v="3"/>
    <n v="297"/>
    <n v="1"/>
    <x v="2"/>
    <x v="9"/>
    <x v="1"/>
    <s v="orange"/>
    <n v="98"/>
    <n v="42"/>
    <n v="4116"/>
    <n v="51"/>
    <n v="18796"/>
    <d v="2021-06-27T00:00:00"/>
    <d v="2021-07-16T00:00:00"/>
    <s v="Kayley Brosoli"/>
    <s v="Non-binary"/>
    <n v="52"/>
    <s v="59 Hand ManorApt. 544"/>
    <n v="6322"/>
    <s v="South Evaport"/>
    <x v="5"/>
    <s v="Australia"/>
    <x v="7"/>
    <x v="2"/>
  </r>
  <r>
    <n v="2365"/>
    <n v="479"/>
    <n v="477"/>
    <n v="118"/>
    <n v="2"/>
    <n v="236"/>
    <n v="1"/>
    <x v="1"/>
    <x v="1"/>
    <x v="2"/>
    <s v="blue"/>
    <n v="110"/>
    <n v="60"/>
    <n v="6600"/>
    <n v="51"/>
    <n v="18796"/>
    <d v="2021-06-27T00:00:00"/>
    <d v="2021-07-16T00:00:00"/>
    <s v="Kayley Brosoli"/>
    <s v="Non-binary"/>
    <n v="52"/>
    <s v="59 Hand ManorApt. 544"/>
    <n v="6322"/>
    <s v="South Evaport"/>
    <x v="5"/>
    <s v="Australia"/>
    <x v="7"/>
    <x v="2"/>
  </r>
  <r>
    <n v="2366"/>
    <n v="479"/>
    <n v="434"/>
    <n v="107"/>
    <n v="1"/>
    <n v="107"/>
    <n v="1"/>
    <x v="1"/>
    <x v="22"/>
    <x v="4"/>
    <s v="yellow"/>
    <n v="92"/>
    <n v="56"/>
    <n v="5152"/>
    <n v="51"/>
    <n v="18796"/>
    <d v="2021-06-27T00:00:00"/>
    <d v="2021-07-16T00:00:00"/>
    <s v="Kayley Brosoli"/>
    <s v="Non-binary"/>
    <n v="52"/>
    <s v="59 Hand ManorApt. 544"/>
    <n v="6322"/>
    <s v="South Evaport"/>
    <x v="5"/>
    <s v="Australia"/>
    <x v="7"/>
    <x v="2"/>
  </r>
  <r>
    <n v="2367"/>
    <n v="480"/>
    <n v="1079"/>
    <n v="93"/>
    <n v="2"/>
    <n v="186"/>
    <n v="1"/>
    <x v="2"/>
    <x v="20"/>
    <x v="4"/>
    <s v="indigo"/>
    <n v="94"/>
    <n v="66"/>
    <n v="6204"/>
    <n v="180"/>
    <n v="38248"/>
    <d v="2021-07-15T00:00:00"/>
    <d v="2021-08-05T00:00:00"/>
    <s v="Nelli Engall"/>
    <s v="Genderfluid"/>
    <n v="21"/>
    <s v="58 Jett RoadApt. 448"/>
    <n v="932"/>
    <s v="Chasemouth"/>
    <x v="2"/>
    <s v="Australia"/>
    <x v="8"/>
    <x v="0"/>
  </r>
  <r>
    <n v="2368"/>
    <n v="480"/>
    <n v="1113"/>
    <n v="115"/>
    <n v="3"/>
    <n v="345"/>
    <n v="1"/>
    <x v="2"/>
    <x v="6"/>
    <x v="0"/>
    <s v="indigo"/>
    <n v="99"/>
    <n v="63"/>
    <n v="6237"/>
    <n v="180"/>
    <n v="38248"/>
    <d v="2021-07-15T00:00:00"/>
    <d v="2021-08-05T00:00:00"/>
    <s v="Nelli Engall"/>
    <s v="Genderfluid"/>
    <n v="21"/>
    <s v="58 Jett RoadApt. 448"/>
    <n v="932"/>
    <s v="Chasemouth"/>
    <x v="2"/>
    <s v="Australia"/>
    <x v="8"/>
    <x v="0"/>
  </r>
  <r>
    <n v="2369"/>
    <n v="480"/>
    <n v="1044"/>
    <n v="90"/>
    <n v="2"/>
    <n v="180"/>
    <n v="1"/>
    <x v="2"/>
    <x v="11"/>
    <x v="4"/>
    <s v="indigo"/>
    <n v="95"/>
    <n v="58"/>
    <n v="5510"/>
    <n v="180"/>
    <n v="38248"/>
    <d v="2021-07-15T00:00:00"/>
    <d v="2021-08-05T00:00:00"/>
    <s v="Nelli Engall"/>
    <s v="Genderfluid"/>
    <n v="21"/>
    <s v="58 Jett RoadApt. 448"/>
    <n v="932"/>
    <s v="Chasemouth"/>
    <x v="2"/>
    <s v="Australia"/>
    <x v="8"/>
    <x v="0"/>
  </r>
  <r>
    <n v="2370"/>
    <n v="480"/>
    <n v="1049"/>
    <n v="90"/>
    <n v="1"/>
    <n v="90"/>
    <n v="1"/>
    <x v="2"/>
    <x v="11"/>
    <x v="4"/>
    <s v="violet"/>
    <n v="95"/>
    <n v="42"/>
    <n v="3990"/>
    <n v="180"/>
    <n v="38248"/>
    <d v="2021-07-15T00:00:00"/>
    <d v="2021-08-05T00:00:00"/>
    <s v="Nelli Engall"/>
    <s v="Genderfluid"/>
    <n v="21"/>
    <s v="58 Jett RoadApt. 448"/>
    <n v="932"/>
    <s v="Chasemouth"/>
    <x v="2"/>
    <s v="Australia"/>
    <x v="8"/>
    <x v="0"/>
  </r>
  <r>
    <n v="2371"/>
    <n v="481"/>
    <n v="1000"/>
    <n v="106"/>
    <n v="2"/>
    <n v="212"/>
    <n v="1"/>
    <x v="2"/>
    <x v="3"/>
    <x v="3"/>
    <s v="blue"/>
    <n v="111"/>
    <n v="58"/>
    <n v="6438"/>
    <n v="227"/>
    <n v="17525"/>
    <d v="2021-08-20T00:00:00"/>
    <d v="2021-09-12T00:00:00"/>
    <s v="Isaak Ferrarone"/>
    <s v="Non-binary"/>
    <n v="26"/>
    <s v="074 Hackett ParadeApt. 191"/>
    <n v="3857"/>
    <s v="South Holly"/>
    <x v="1"/>
    <s v="Australia"/>
    <x v="0"/>
    <x v="0"/>
  </r>
  <r>
    <n v="2372"/>
    <n v="481"/>
    <n v="329"/>
    <n v="109"/>
    <n v="1"/>
    <n v="109"/>
    <n v="1"/>
    <x v="0"/>
    <x v="21"/>
    <x v="4"/>
    <s v="yellow"/>
    <n v="108"/>
    <n v="43"/>
    <n v="4644"/>
    <n v="227"/>
    <n v="17525"/>
    <d v="2021-08-20T00:00:00"/>
    <d v="2021-09-12T00:00:00"/>
    <s v="Isaak Ferrarone"/>
    <s v="Non-binary"/>
    <n v="26"/>
    <s v="074 Hackett ParadeApt. 191"/>
    <n v="3857"/>
    <s v="South Holly"/>
    <x v="1"/>
    <s v="Australia"/>
    <x v="0"/>
    <x v="0"/>
  </r>
  <r>
    <n v="2373"/>
    <n v="481"/>
    <n v="1197"/>
    <n v="105"/>
    <n v="3"/>
    <n v="315"/>
    <n v="1"/>
    <x v="2"/>
    <x v="7"/>
    <x v="2"/>
    <s v="orange"/>
    <n v="90"/>
    <n v="57"/>
    <n v="5130"/>
    <n v="227"/>
    <n v="17525"/>
    <d v="2021-08-20T00:00:00"/>
    <d v="2021-09-12T00:00:00"/>
    <s v="Isaak Ferrarone"/>
    <s v="Non-binary"/>
    <n v="26"/>
    <s v="074 Hackett ParadeApt. 191"/>
    <n v="3857"/>
    <s v="South Holly"/>
    <x v="1"/>
    <s v="Australia"/>
    <x v="0"/>
    <x v="0"/>
  </r>
  <r>
    <n v="2374"/>
    <n v="481"/>
    <n v="395"/>
    <n v="119"/>
    <n v="2"/>
    <n v="238"/>
    <n v="1"/>
    <x v="0"/>
    <x v="32"/>
    <x v="3"/>
    <s v="yellow"/>
    <n v="113"/>
    <n v="63"/>
    <n v="7119"/>
    <n v="227"/>
    <n v="17525"/>
    <d v="2021-08-20T00:00:00"/>
    <d v="2021-09-12T00:00:00"/>
    <s v="Isaak Ferrarone"/>
    <s v="Non-binary"/>
    <n v="26"/>
    <s v="074 Hackett ParadeApt. 191"/>
    <n v="3857"/>
    <s v="South Holly"/>
    <x v="1"/>
    <s v="Australia"/>
    <x v="0"/>
    <x v="0"/>
  </r>
  <r>
    <n v="2375"/>
    <n v="481"/>
    <n v="1038"/>
    <n v="90"/>
    <n v="3"/>
    <n v="270"/>
    <n v="1"/>
    <x v="2"/>
    <x v="11"/>
    <x v="0"/>
    <s v="blue"/>
    <n v="95"/>
    <n v="61"/>
    <n v="5795"/>
    <n v="227"/>
    <n v="17525"/>
    <d v="2021-08-20T00:00:00"/>
    <d v="2021-09-12T00:00:00"/>
    <s v="Isaak Ferrarone"/>
    <s v="Non-binary"/>
    <n v="26"/>
    <s v="074 Hackett ParadeApt. 191"/>
    <n v="3857"/>
    <s v="South Holly"/>
    <x v="1"/>
    <s v="Australia"/>
    <x v="0"/>
    <x v="0"/>
  </r>
  <r>
    <n v="2376"/>
    <n v="481"/>
    <n v="339"/>
    <n v="109"/>
    <n v="3"/>
    <n v="327"/>
    <n v="1"/>
    <x v="0"/>
    <x v="21"/>
    <x v="4"/>
    <s v="blue"/>
    <n v="108"/>
    <n v="71"/>
    <n v="7668"/>
    <n v="227"/>
    <n v="17525"/>
    <d v="2021-08-20T00:00:00"/>
    <d v="2021-09-12T00:00:00"/>
    <s v="Isaak Ferrarone"/>
    <s v="Non-binary"/>
    <n v="26"/>
    <s v="074 Hackett ParadeApt. 191"/>
    <n v="3857"/>
    <s v="South Holly"/>
    <x v="1"/>
    <s v="Australia"/>
    <x v="0"/>
    <x v="0"/>
  </r>
  <r>
    <n v="2377"/>
    <n v="481"/>
    <n v="201"/>
    <n v="98"/>
    <n v="3"/>
    <n v="294"/>
    <n v="1"/>
    <x v="0"/>
    <x v="18"/>
    <x v="1"/>
    <s v="indigo"/>
    <n v="112"/>
    <n v="50"/>
    <n v="5600"/>
    <n v="227"/>
    <n v="17525"/>
    <d v="2021-08-20T00:00:00"/>
    <d v="2021-09-12T00:00:00"/>
    <s v="Isaak Ferrarone"/>
    <s v="Non-binary"/>
    <n v="26"/>
    <s v="074 Hackett ParadeApt. 191"/>
    <n v="3857"/>
    <s v="South Holly"/>
    <x v="1"/>
    <s v="Australia"/>
    <x v="0"/>
    <x v="0"/>
  </r>
  <r>
    <n v="2378"/>
    <n v="482"/>
    <n v="630"/>
    <n v="93"/>
    <n v="3"/>
    <n v="279"/>
    <n v="1"/>
    <x v="1"/>
    <x v="14"/>
    <x v="3"/>
    <s v="red"/>
    <n v="115"/>
    <n v="71"/>
    <n v="8165"/>
    <n v="111"/>
    <n v="59910"/>
    <d v="2021-08-03T00:00:00"/>
    <d v="2021-08-09T00:00:00"/>
    <s v="Eada Viccary"/>
    <s v="Female"/>
    <n v="52"/>
    <s v="72 George CourtApt. 482"/>
    <n v="1091"/>
    <s v="North Edwardshire"/>
    <x v="5"/>
    <s v="Australia"/>
    <x v="0"/>
    <x v="1"/>
  </r>
  <r>
    <n v="2379"/>
    <n v="482"/>
    <n v="877"/>
    <n v="94"/>
    <n v="1"/>
    <n v="94"/>
    <n v="1"/>
    <x v="2"/>
    <x v="23"/>
    <x v="2"/>
    <s v="red"/>
    <n v="113"/>
    <n v="68"/>
    <n v="7684"/>
    <n v="111"/>
    <n v="59910"/>
    <d v="2021-08-03T00:00:00"/>
    <d v="2021-08-09T00:00:00"/>
    <s v="Eada Viccary"/>
    <s v="Female"/>
    <n v="52"/>
    <s v="72 George CourtApt. 482"/>
    <n v="1091"/>
    <s v="North Edwardshire"/>
    <x v="5"/>
    <s v="Australia"/>
    <x v="0"/>
    <x v="1"/>
  </r>
  <r>
    <n v="2380"/>
    <n v="482"/>
    <n v="724"/>
    <n v="119"/>
    <n v="2"/>
    <n v="238"/>
    <n v="1"/>
    <x v="1"/>
    <x v="19"/>
    <x v="4"/>
    <s v="blue"/>
    <n v="112"/>
    <n v="69"/>
    <n v="7728"/>
    <n v="111"/>
    <n v="59910"/>
    <d v="2021-08-03T00:00:00"/>
    <d v="2021-08-09T00:00:00"/>
    <s v="Eada Viccary"/>
    <s v="Female"/>
    <n v="52"/>
    <s v="72 George CourtApt. 482"/>
    <n v="1091"/>
    <s v="North Edwardshire"/>
    <x v="5"/>
    <s v="Australia"/>
    <x v="0"/>
    <x v="1"/>
  </r>
  <r>
    <n v="2381"/>
    <n v="482"/>
    <n v="1133"/>
    <n v="102"/>
    <n v="3"/>
    <n v="306"/>
    <n v="1"/>
    <x v="2"/>
    <x v="34"/>
    <x v="0"/>
    <s v="yellow"/>
    <n v="106"/>
    <n v="71"/>
    <n v="7526"/>
    <n v="111"/>
    <n v="59910"/>
    <d v="2021-08-03T00:00:00"/>
    <d v="2021-08-09T00:00:00"/>
    <s v="Eada Viccary"/>
    <s v="Female"/>
    <n v="52"/>
    <s v="72 George CourtApt. 482"/>
    <n v="1091"/>
    <s v="North Edwardshire"/>
    <x v="5"/>
    <s v="Australia"/>
    <x v="0"/>
    <x v="1"/>
  </r>
  <r>
    <n v="2382"/>
    <n v="483"/>
    <n v="537"/>
    <n v="98"/>
    <n v="1"/>
    <n v="98"/>
    <n v="1"/>
    <x v="1"/>
    <x v="33"/>
    <x v="2"/>
    <s v="yellow"/>
    <n v="113"/>
    <n v="77"/>
    <n v="8701"/>
    <n v="742"/>
    <n v="26333"/>
    <d v="2021-03-15T00:00:00"/>
    <d v="2021-03-20T00:00:00"/>
    <s v="Selestina Dauber"/>
    <s v="Polygender"/>
    <n v="44"/>
    <s v="275 Maddison Estate DrApt. 642"/>
    <n v="8642"/>
    <s v="Port Aliview"/>
    <x v="2"/>
    <s v="Australia"/>
    <x v="4"/>
    <x v="1"/>
  </r>
  <r>
    <n v="2383"/>
    <n v="483"/>
    <n v="1209"/>
    <n v="105"/>
    <n v="1"/>
    <n v="105"/>
    <n v="1"/>
    <x v="2"/>
    <x v="7"/>
    <x v="4"/>
    <s v="green"/>
    <n v="90"/>
    <n v="55"/>
    <n v="4950"/>
    <n v="742"/>
    <n v="26333"/>
    <d v="2021-03-15T00:00:00"/>
    <d v="2021-03-20T00:00:00"/>
    <s v="Selestina Dauber"/>
    <s v="Polygender"/>
    <n v="44"/>
    <s v="275 Maddison Estate DrApt. 642"/>
    <n v="8642"/>
    <s v="Port Aliview"/>
    <x v="2"/>
    <s v="Australia"/>
    <x v="4"/>
    <x v="1"/>
  </r>
  <r>
    <n v="2384"/>
    <n v="483"/>
    <n v="779"/>
    <n v="91"/>
    <n v="3"/>
    <n v="273"/>
    <n v="1"/>
    <x v="1"/>
    <x v="15"/>
    <x v="4"/>
    <s v="orange"/>
    <n v="114"/>
    <n v="69"/>
    <n v="7866"/>
    <n v="742"/>
    <n v="26333"/>
    <d v="2021-03-15T00:00:00"/>
    <d v="2021-03-20T00:00:00"/>
    <s v="Selestina Dauber"/>
    <s v="Polygender"/>
    <n v="44"/>
    <s v="275 Maddison Estate DrApt. 642"/>
    <n v="8642"/>
    <s v="Port Aliview"/>
    <x v="2"/>
    <s v="Australia"/>
    <x v="4"/>
    <x v="1"/>
  </r>
  <r>
    <n v="2385"/>
    <n v="483"/>
    <n v="812"/>
    <n v="117"/>
    <n v="1"/>
    <n v="117"/>
    <n v="1"/>
    <x v="1"/>
    <x v="13"/>
    <x v="2"/>
    <s v="orange"/>
    <n v="95"/>
    <n v="45"/>
    <n v="4275"/>
    <n v="742"/>
    <n v="26333"/>
    <d v="2021-03-15T00:00:00"/>
    <d v="2021-03-20T00:00:00"/>
    <s v="Selestina Dauber"/>
    <s v="Polygender"/>
    <n v="44"/>
    <s v="275 Maddison Estate DrApt. 642"/>
    <n v="8642"/>
    <s v="Port Aliview"/>
    <x v="2"/>
    <s v="Australia"/>
    <x v="4"/>
    <x v="1"/>
  </r>
  <r>
    <n v="2386"/>
    <n v="483"/>
    <n v="1188"/>
    <n v="99"/>
    <n v="1"/>
    <n v="99"/>
    <n v="1"/>
    <x v="2"/>
    <x v="9"/>
    <x v="0"/>
    <s v="violet"/>
    <n v="98"/>
    <n v="68"/>
    <n v="6664"/>
    <n v="742"/>
    <n v="26333"/>
    <d v="2021-03-15T00:00:00"/>
    <d v="2021-03-20T00:00:00"/>
    <s v="Selestina Dauber"/>
    <s v="Polygender"/>
    <n v="44"/>
    <s v="275 Maddison Estate DrApt. 642"/>
    <n v="8642"/>
    <s v="Port Aliview"/>
    <x v="2"/>
    <s v="Australia"/>
    <x v="4"/>
    <x v="1"/>
  </r>
  <r>
    <n v="2387"/>
    <n v="483"/>
    <n v="415"/>
    <n v="119"/>
    <n v="1"/>
    <n v="119"/>
    <n v="1"/>
    <x v="0"/>
    <x v="32"/>
    <x v="3"/>
    <s v="violet"/>
    <n v="113"/>
    <n v="55"/>
    <n v="6215"/>
    <n v="742"/>
    <n v="26333"/>
    <d v="2021-03-15T00:00:00"/>
    <d v="2021-03-20T00:00:00"/>
    <s v="Selestina Dauber"/>
    <s v="Polygender"/>
    <n v="44"/>
    <s v="275 Maddison Estate DrApt. 642"/>
    <n v="8642"/>
    <s v="Port Aliview"/>
    <x v="2"/>
    <s v="Australia"/>
    <x v="4"/>
    <x v="1"/>
  </r>
  <r>
    <n v="2388"/>
    <n v="483"/>
    <n v="505"/>
    <n v="102"/>
    <n v="2"/>
    <n v="204"/>
    <n v="1"/>
    <x v="1"/>
    <x v="31"/>
    <x v="3"/>
    <s v="green"/>
    <n v="109"/>
    <n v="57"/>
    <n v="6213"/>
    <n v="742"/>
    <n v="26333"/>
    <d v="2021-03-15T00:00:00"/>
    <d v="2021-03-20T00:00:00"/>
    <s v="Selestina Dauber"/>
    <s v="Polygender"/>
    <n v="44"/>
    <s v="275 Maddison Estate DrApt. 642"/>
    <n v="8642"/>
    <s v="Port Aliview"/>
    <x v="2"/>
    <s v="Australia"/>
    <x v="4"/>
    <x v="1"/>
  </r>
  <r>
    <n v="2389"/>
    <n v="484"/>
    <n v="981"/>
    <n v="106"/>
    <n v="3"/>
    <n v="318"/>
    <n v="1"/>
    <x v="2"/>
    <x v="3"/>
    <x v="1"/>
    <s v="red"/>
    <n v="111"/>
    <n v="65"/>
    <n v="7215"/>
    <n v="926"/>
    <n v="26887"/>
    <d v="2021-05-05T00:00:00"/>
    <d v="2021-05-31T00:00:00"/>
    <s v="Vittorio Rosenstengel"/>
    <s v="Genderqueer"/>
    <n v="68"/>
    <s v="5855 Isaac RunApt. 434"/>
    <n v="3662"/>
    <s v="East Jasper"/>
    <x v="5"/>
    <s v="Australia"/>
    <x v="3"/>
    <x v="0"/>
  </r>
  <r>
    <n v="2390"/>
    <n v="485"/>
    <n v="1065"/>
    <n v="93"/>
    <n v="2"/>
    <n v="186"/>
    <n v="1"/>
    <x v="2"/>
    <x v="20"/>
    <x v="3"/>
    <s v="green"/>
    <n v="94"/>
    <n v="77"/>
    <n v="7238"/>
    <n v="969"/>
    <n v="49699"/>
    <d v="2021-01-08T00:00:00"/>
    <d v="2021-01-28T00:00:00"/>
    <s v="Ginnie Glasheen"/>
    <s v="Polygender"/>
    <n v="77"/>
    <s v="08 Howe BoulevardApt. 286"/>
    <n v="9561"/>
    <s v="West Stella"/>
    <x v="0"/>
    <s v="Australia"/>
    <x v="9"/>
    <x v="2"/>
  </r>
  <r>
    <n v="2391"/>
    <n v="486"/>
    <n v="358"/>
    <n v="94"/>
    <n v="3"/>
    <n v="282"/>
    <n v="1"/>
    <x v="0"/>
    <x v="28"/>
    <x v="0"/>
    <s v="orange"/>
    <n v="92"/>
    <n v="77"/>
    <n v="7084"/>
    <n v="643"/>
    <n v="10132"/>
    <d v="2021-04-27T00:00:00"/>
    <d v="2021-05-08T00:00:00"/>
    <s v="Pietro Duling"/>
    <s v="Female"/>
    <n v="36"/>
    <s v="575 Olson MallApt. 344"/>
    <n v="3478"/>
    <s v="Shieldschester"/>
    <x v="1"/>
    <s v="Australia"/>
    <x v="6"/>
    <x v="2"/>
  </r>
  <r>
    <n v="2392"/>
    <n v="486"/>
    <n v="1184"/>
    <n v="99"/>
    <n v="1"/>
    <n v="99"/>
    <n v="1"/>
    <x v="2"/>
    <x v="9"/>
    <x v="4"/>
    <s v="indigo"/>
    <n v="98"/>
    <n v="57"/>
    <n v="5586"/>
    <n v="643"/>
    <n v="10132"/>
    <d v="2021-04-27T00:00:00"/>
    <d v="2021-05-08T00:00:00"/>
    <s v="Pietro Duling"/>
    <s v="Female"/>
    <n v="36"/>
    <s v="575 Olson MallApt. 344"/>
    <n v="3478"/>
    <s v="Shieldschester"/>
    <x v="1"/>
    <s v="Australia"/>
    <x v="6"/>
    <x v="2"/>
  </r>
  <r>
    <n v="2393"/>
    <n v="486"/>
    <n v="1052"/>
    <n v="93"/>
    <n v="3"/>
    <n v="279"/>
    <n v="1"/>
    <x v="2"/>
    <x v="20"/>
    <x v="2"/>
    <s v="red"/>
    <n v="94"/>
    <n v="43"/>
    <n v="4042"/>
    <n v="643"/>
    <n v="10132"/>
    <d v="2021-04-27T00:00:00"/>
    <d v="2021-05-08T00:00:00"/>
    <s v="Pietro Duling"/>
    <s v="Female"/>
    <n v="36"/>
    <s v="575 Olson MallApt. 344"/>
    <n v="3478"/>
    <s v="Shieldschester"/>
    <x v="1"/>
    <s v="Australia"/>
    <x v="6"/>
    <x v="2"/>
  </r>
  <r>
    <n v="2394"/>
    <n v="486"/>
    <n v="359"/>
    <n v="94"/>
    <n v="1"/>
    <n v="94"/>
    <n v="1"/>
    <x v="0"/>
    <x v="28"/>
    <x v="4"/>
    <s v="orange"/>
    <n v="92"/>
    <n v="52"/>
    <n v="4784"/>
    <n v="643"/>
    <n v="10132"/>
    <d v="2021-04-27T00:00:00"/>
    <d v="2021-05-08T00:00:00"/>
    <s v="Pietro Duling"/>
    <s v="Female"/>
    <n v="36"/>
    <s v="575 Olson MallApt. 344"/>
    <n v="3478"/>
    <s v="Shieldschester"/>
    <x v="1"/>
    <s v="Australia"/>
    <x v="6"/>
    <x v="2"/>
  </r>
  <r>
    <n v="2395"/>
    <n v="487"/>
    <n v="758"/>
    <n v="109"/>
    <n v="2"/>
    <n v="218"/>
    <n v="1"/>
    <x v="1"/>
    <x v="12"/>
    <x v="0"/>
    <s v="blue"/>
    <n v="102"/>
    <n v="64"/>
    <n v="6528"/>
    <n v="926"/>
    <n v="21220"/>
    <d v="2021-01-09T00:00:00"/>
    <d v="2021-02-05T00:00:00"/>
    <s v="Vittorio Rosenstengel"/>
    <s v="Genderqueer"/>
    <n v="68"/>
    <s v="5855 Isaac RunApt. 434"/>
    <n v="3662"/>
    <s v="East Jasper"/>
    <x v="5"/>
    <s v="Australia"/>
    <x v="9"/>
    <x v="0"/>
  </r>
  <r>
    <n v="2396"/>
    <n v="487"/>
    <n v="851"/>
    <n v="113"/>
    <n v="2"/>
    <n v="226"/>
    <n v="1"/>
    <x v="2"/>
    <x v="16"/>
    <x v="1"/>
    <s v="yellow"/>
    <n v="100"/>
    <n v="40"/>
    <n v="4000"/>
    <n v="926"/>
    <n v="21220"/>
    <d v="2021-01-09T00:00:00"/>
    <d v="2021-02-05T00:00:00"/>
    <s v="Vittorio Rosenstengel"/>
    <s v="Genderqueer"/>
    <n v="68"/>
    <s v="5855 Isaac RunApt. 434"/>
    <n v="3662"/>
    <s v="East Jasper"/>
    <x v="5"/>
    <s v="Australia"/>
    <x v="9"/>
    <x v="0"/>
  </r>
  <r>
    <n v="2397"/>
    <n v="487"/>
    <n v="906"/>
    <n v="94"/>
    <n v="2"/>
    <n v="188"/>
    <n v="1"/>
    <x v="2"/>
    <x v="23"/>
    <x v="1"/>
    <s v="violet"/>
    <n v="113"/>
    <n v="65"/>
    <n v="7345"/>
    <n v="926"/>
    <n v="21220"/>
    <d v="2021-01-09T00:00:00"/>
    <d v="2021-02-05T00:00:00"/>
    <s v="Vittorio Rosenstengel"/>
    <s v="Genderqueer"/>
    <n v="68"/>
    <s v="5855 Isaac RunApt. 434"/>
    <n v="3662"/>
    <s v="East Jasper"/>
    <x v="5"/>
    <s v="Australia"/>
    <x v="9"/>
    <x v="0"/>
  </r>
  <r>
    <n v="2398"/>
    <n v="487"/>
    <n v="1103"/>
    <n v="115"/>
    <n v="1"/>
    <n v="115"/>
    <n v="1"/>
    <x v="2"/>
    <x v="6"/>
    <x v="0"/>
    <s v="green"/>
    <n v="99"/>
    <n v="55"/>
    <n v="5445"/>
    <n v="926"/>
    <n v="21220"/>
    <d v="2021-01-09T00:00:00"/>
    <d v="2021-02-05T00:00:00"/>
    <s v="Vittorio Rosenstengel"/>
    <s v="Genderqueer"/>
    <n v="68"/>
    <s v="5855 Isaac RunApt. 434"/>
    <n v="3662"/>
    <s v="East Jasper"/>
    <x v="5"/>
    <s v="Australia"/>
    <x v="9"/>
    <x v="0"/>
  </r>
  <r>
    <n v="2399"/>
    <n v="487"/>
    <n v="676"/>
    <n v="113"/>
    <n v="1"/>
    <n v="113"/>
    <n v="1"/>
    <x v="1"/>
    <x v="4"/>
    <x v="1"/>
    <s v="yellow"/>
    <n v="119"/>
    <n v="80"/>
    <n v="9520"/>
    <n v="926"/>
    <n v="21220"/>
    <d v="2021-01-09T00:00:00"/>
    <d v="2021-02-05T00:00:00"/>
    <s v="Vittorio Rosenstengel"/>
    <s v="Genderqueer"/>
    <n v="68"/>
    <s v="5855 Isaac RunApt. 434"/>
    <n v="3662"/>
    <s v="East Jasper"/>
    <x v="5"/>
    <s v="Australia"/>
    <x v="9"/>
    <x v="0"/>
  </r>
  <r>
    <n v="2400"/>
    <n v="487"/>
    <n v="329"/>
    <n v="109"/>
    <n v="1"/>
    <n v="109"/>
    <n v="1"/>
    <x v="0"/>
    <x v="21"/>
    <x v="4"/>
    <s v="yellow"/>
    <n v="108"/>
    <n v="43"/>
    <n v="4644"/>
    <n v="926"/>
    <n v="21220"/>
    <d v="2021-01-09T00:00:00"/>
    <d v="2021-02-05T00:00:00"/>
    <s v="Vittorio Rosenstengel"/>
    <s v="Genderqueer"/>
    <n v="68"/>
    <s v="5855 Isaac RunApt. 434"/>
    <n v="3662"/>
    <s v="East Jasper"/>
    <x v="5"/>
    <s v="Australia"/>
    <x v="9"/>
    <x v="0"/>
  </r>
  <r>
    <n v="2401"/>
    <n v="487"/>
    <n v="814"/>
    <n v="117"/>
    <n v="2"/>
    <n v="234"/>
    <n v="1"/>
    <x v="1"/>
    <x v="13"/>
    <x v="4"/>
    <s v="orange"/>
    <n v="95"/>
    <n v="60"/>
    <n v="5700"/>
    <n v="926"/>
    <n v="21220"/>
    <d v="2021-01-09T00:00:00"/>
    <d v="2021-02-05T00:00:00"/>
    <s v="Vittorio Rosenstengel"/>
    <s v="Genderqueer"/>
    <n v="68"/>
    <s v="5855 Isaac RunApt. 434"/>
    <n v="3662"/>
    <s v="East Jasper"/>
    <x v="5"/>
    <s v="Australia"/>
    <x v="9"/>
    <x v="0"/>
  </r>
  <r>
    <n v="2402"/>
    <n v="488"/>
    <n v="529"/>
    <n v="98"/>
    <n v="3"/>
    <n v="294"/>
    <n v="1"/>
    <x v="1"/>
    <x v="33"/>
    <x v="4"/>
    <s v="red"/>
    <n v="113"/>
    <n v="52"/>
    <n v="5876"/>
    <n v="638"/>
    <n v="52570"/>
    <d v="2021-10-01T00:00:00"/>
    <d v="2021-10-26T00:00:00"/>
    <s v="Olympia Stobbs"/>
    <s v="Female"/>
    <n v="23"/>
    <s v="91 William IslandSuite 740"/>
    <n v="2973"/>
    <s v="Reillyborough"/>
    <x v="6"/>
    <s v="Australia"/>
    <x v="2"/>
    <x v="0"/>
  </r>
  <r>
    <n v="2403"/>
    <n v="488"/>
    <n v="42"/>
    <n v="104"/>
    <n v="1"/>
    <n v="104"/>
    <n v="1"/>
    <x v="0"/>
    <x v="10"/>
    <x v="2"/>
    <s v="orange"/>
    <n v="119"/>
    <n v="53"/>
    <n v="6307"/>
    <n v="638"/>
    <n v="52570"/>
    <d v="2021-10-01T00:00:00"/>
    <d v="2021-10-26T00:00:00"/>
    <s v="Olympia Stobbs"/>
    <s v="Female"/>
    <n v="23"/>
    <s v="91 William IslandSuite 740"/>
    <n v="2973"/>
    <s v="Reillyborough"/>
    <x v="6"/>
    <s v="Australia"/>
    <x v="2"/>
    <x v="0"/>
  </r>
  <r>
    <n v="2404"/>
    <n v="488"/>
    <n v="1077"/>
    <n v="93"/>
    <n v="3"/>
    <n v="279"/>
    <n v="1"/>
    <x v="2"/>
    <x v="20"/>
    <x v="2"/>
    <s v="indigo"/>
    <n v="94"/>
    <n v="66"/>
    <n v="6204"/>
    <n v="638"/>
    <n v="52570"/>
    <d v="2021-10-01T00:00:00"/>
    <d v="2021-10-26T00:00:00"/>
    <s v="Olympia Stobbs"/>
    <s v="Female"/>
    <n v="23"/>
    <s v="91 William IslandSuite 740"/>
    <n v="2973"/>
    <s v="Reillyborough"/>
    <x v="6"/>
    <s v="Australia"/>
    <x v="2"/>
    <x v="0"/>
  </r>
  <r>
    <n v="2405"/>
    <n v="488"/>
    <n v="853"/>
    <n v="113"/>
    <n v="2"/>
    <n v="226"/>
    <n v="1"/>
    <x v="2"/>
    <x v="16"/>
    <x v="0"/>
    <s v="yellow"/>
    <n v="100"/>
    <n v="65"/>
    <n v="6500"/>
    <n v="638"/>
    <n v="52570"/>
    <d v="2021-10-01T00:00:00"/>
    <d v="2021-10-26T00:00:00"/>
    <s v="Olympia Stobbs"/>
    <s v="Female"/>
    <n v="23"/>
    <s v="91 William IslandSuite 740"/>
    <n v="2973"/>
    <s v="Reillyborough"/>
    <x v="6"/>
    <s v="Australia"/>
    <x v="2"/>
    <x v="0"/>
  </r>
  <r>
    <n v="2406"/>
    <n v="488"/>
    <n v="1157"/>
    <n v="99"/>
    <n v="2"/>
    <n v="198"/>
    <n v="1"/>
    <x v="2"/>
    <x v="9"/>
    <x v="2"/>
    <s v="red"/>
    <n v="98"/>
    <n v="59"/>
    <n v="5782"/>
    <n v="638"/>
    <n v="52570"/>
    <d v="2021-10-01T00:00:00"/>
    <d v="2021-10-26T00:00:00"/>
    <s v="Olympia Stobbs"/>
    <s v="Female"/>
    <n v="23"/>
    <s v="91 William IslandSuite 740"/>
    <n v="2973"/>
    <s v="Reillyborough"/>
    <x v="6"/>
    <s v="Australia"/>
    <x v="2"/>
    <x v="0"/>
  </r>
  <r>
    <n v="2407"/>
    <n v="489"/>
    <n v="74"/>
    <n v="118"/>
    <n v="3"/>
    <n v="354"/>
    <n v="1"/>
    <x v="0"/>
    <x v="24"/>
    <x v="4"/>
    <s v="red"/>
    <n v="96"/>
    <n v="72"/>
    <n v="6912"/>
    <n v="77"/>
    <n v="28578"/>
    <d v="2021-08-30T00:00:00"/>
    <d v="2021-09-21T00:00:00"/>
    <s v="Angela Kester"/>
    <s v="Male"/>
    <n v="62"/>
    <s v="63 Tremblay BoulevardApt. 688"/>
    <n v="1102"/>
    <s v="Chloeville"/>
    <x v="0"/>
    <s v="Australia"/>
    <x v="0"/>
    <x v="0"/>
  </r>
  <r>
    <n v="2408"/>
    <n v="489"/>
    <n v="954"/>
    <n v="97"/>
    <n v="1"/>
    <n v="97"/>
    <n v="1"/>
    <x v="2"/>
    <x v="27"/>
    <x v="4"/>
    <s v="orange"/>
    <n v="119"/>
    <n v="78"/>
    <n v="9282"/>
    <n v="77"/>
    <n v="28578"/>
    <d v="2021-08-30T00:00:00"/>
    <d v="2021-09-21T00:00:00"/>
    <s v="Angela Kester"/>
    <s v="Male"/>
    <n v="62"/>
    <s v="63 Tremblay BoulevardApt. 688"/>
    <n v="1102"/>
    <s v="Chloeville"/>
    <x v="0"/>
    <s v="Australia"/>
    <x v="0"/>
    <x v="0"/>
  </r>
  <r>
    <n v="2409"/>
    <n v="489"/>
    <n v="798"/>
    <n v="91"/>
    <n v="3"/>
    <n v="273"/>
    <n v="1"/>
    <x v="1"/>
    <x v="15"/>
    <x v="0"/>
    <s v="indigo"/>
    <n v="114"/>
    <n v="50"/>
    <n v="5700"/>
    <n v="77"/>
    <n v="28578"/>
    <d v="2021-08-30T00:00:00"/>
    <d v="2021-09-21T00:00:00"/>
    <s v="Angela Kester"/>
    <s v="Male"/>
    <n v="62"/>
    <s v="63 Tremblay BoulevardApt. 688"/>
    <n v="1102"/>
    <s v="Chloeville"/>
    <x v="0"/>
    <s v="Australia"/>
    <x v="0"/>
    <x v="0"/>
  </r>
  <r>
    <n v="2410"/>
    <n v="489"/>
    <n v="770"/>
    <n v="91"/>
    <n v="2"/>
    <n v="182"/>
    <n v="1"/>
    <x v="1"/>
    <x v="15"/>
    <x v="3"/>
    <s v="red"/>
    <n v="114"/>
    <n v="54"/>
    <n v="6156"/>
    <n v="77"/>
    <n v="28578"/>
    <d v="2021-08-30T00:00:00"/>
    <d v="2021-09-21T00:00:00"/>
    <s v="Angela Kester"/>
    <s v="Male"/>
    <n v="62"/>
    <s v="63 Tremblay BoulevardApt. 688"/>
    <n v="1102"/>
    <s v="Chloeville"/>
    <x v="0"/>
    <s v="Australia"/>
    <x v="0"/>
    <x v="0"/>
  </r>
  <r>
    <n v="2411"/>
    <n v="489"/>
    <n v="1062"/>
    <n v="93"/>
    <n v="2"/>
    <n v="186"/>
    <n v="1"/>
    <x v="2"/>
    <x v="20"/>
    <x v="2"/>
    <s v="yellow"/>
    <n v="94"/>
    <n v="72"/>
    <n v="6768"/>
    <n v="77"/>
    <n v="28578"/>
    <d v="2021-08-30T00:00:00"/>
    <d v="2021-09-21T00:00:00"/>
    <s v="Angela Kester"/>
    <s v="Male"/>
    <n v="62"/>
    <s v="63 Tremblay BoulevardApt. 688"/>
    <n v="1102"/>
    <s v="Chloeville"/>
    <x v="0"/>
    <s v="Australia"/>
    <x v="0"/>
    <x v="0"/>
  </r>
  <r>
    <n v="2412"/>
    <n v="489"/>
    <n v="339"/>
    <n v="109"/>
    <n v="1"/>
    <n v="109"/>
    <n v="1"/>
    <x v="0"/>
    <x v="21"/>
    <x v="4"/>
    <s v="blue"/>
    <n v="108"/>
    <n v="71"/>
    <n v="7668"/>
    <n v="77"/>
    <n v="28578"/>
    <d v="2021-08-30T00:00:00"/>
    <d v="2021-09-21T00:00:00"/>
    <s v="Angela Kester"/>
    <s v="Male"/>
    <n v="62"/>
    <s v="63 Tremblay BoulevardApt. 688"/>
    <n v="1102"/>
    <s v="Chloeville"/>
    <x v="0"/>
    <s v="Australia"/>
    <x v="0"/>
    <x v="0"/>
  </r>
  <r>
    <n v="2413"/>
    <n v="490"/>
    <n v="246"/>
    <n v="95"/>
    <n v="3"/>
    <n v="285"/>
    <n v="1"/>
    <x v="0"/>
    <x v="17"/>
    <x v="1"/>
    <s v="red"/>
    <n v="117"/>
    <n v="60"/>
    <n v="7020"/>
    <n v="816"/>
    <n v="11291"/>
    <d v="2021-09-15T00:00:00"/>
    <d v="2021-09-29T00:00:00"/>
    <s v="Edithe Yitshak"/>
    <s v="Genderfluid"/>
    <n v="23"/>
    <s v="74 Justin SummitSuite 427"/>
    <n v="7131"/>
    <s v="Kaifort"/>
    <x v="6"/>
    <s v="Australia"/>
    <x v="5"/>
    <x v="2"/>
  </r>
  <r>
    <n v="2414"/>
    <n v="490"/>
    <n v="1016"/>
    <n v="90"/>
    <n v="2"/>
    <n v="180"/>
    <n v="1"/>
    <x v="2"/>
    <x v="11"/>
    <x v="1"/>
    <s v="red"/>
    <n v="95"/>
    <n v="70"/>
    <n v="6650"/>
    <n v="816"/>
    <n v="11291"/>
    <d v="2021-09-15T00:00:00"/>
    <d v="2021-09-29T00:00:00"/>
    <s v="Edithe Yitshak"/>
    <s v="Genderfluid"/>
    <n v="23"/>
    <s v="74 Justin SummitSuite 427"/>
    <n v="7131"/>
    <s v="Kaifort"/>
    <x v="6"/>
    <s v="Australia"/>
    <x v="5"/>
    <x v="2"/>
  </r>
  <r>
    <n v="2415"/>
    <n v="490"/>
    <n v="1206"/>
    <n v="105"/>
    <n v="2"/>
    <n v="210"/>
    <n v="1"/>
    <x v="2"/>
    <x v="7"/>
    <x v="1"/>
    <s v="green"/>
    <n v="90"/>
    <n v="55"/>
    <n v="4950"/>
    <n v="816"/>
    <n v="11291"/>
    <d v="2021-09-15T00:00:00"/>
    <d v="2021-09-29T00:00:00"/>
    <s v="Edithe Yitshak"/>
    <s v="Genderfluid"/>
    <n v="23"/>
    <s v="74 Justin SummitSuite 427"/>
    <n v="7131"/>
    <s v="Kaifort"/>
    <x v="6"/>
    <s v="Australia"/>
    <x v="5"/>
    <x v="2"/>
  </r>
  <r>
    <n v="2416"/>
    <n v="491"/>
    <n v="923"/>
    <n v="96"/>
    <n v="1"/>
    <n v="96"/>
    <n v="1"/>
    <x v="2"/>
    <x v="5"/>
    <x v="0"/>
    <s v="yellow"/>
    <n v="104"/>
    <n v="68"/>
    <n v="7072"/>
    <n v="783"/>
    <n v="10074"/>
    <d v="2021-02-24T00:00:00"/>
    <d v="2021-03-18T00:00:00"/>
    <s v="Gusty Smallacombe"/>
    <s v="Female"/>
    <n v="49"/>
    <s v="49 Lily RidgeSuite 143"/>
    <n v="4250"/>
    <s v="North Avabury"/>
    <x v="0"/>
    <s v="Australia"/>
    <x v="1"/>
    <x v="0"/>
  </r>
  <r>
    <n v="2417"/>
    <n v="491"/>
    <n v="663"/>
    <n v="93"/>
    <n v="2"/>
    <n v="186"/>
    <n v="1"/>
    <x v="1"/>
    <x v="14"/>
    <x v="0"/>
    <s v="violet"/>
    <n v="115"/>
    <n v="80"/>
    <n v="9200"/>
    <n v="783"/>
    <n v="10074"/>
    <d v="2021-02-24T00:00:00"/>
    <d v="2021-03-18T00:00:00"/>
    <s v="Gusty Smallacombe"/>
    <s v="Female"/>
    <n v="49"/>
    <s v="49 Lily RidgeSuite 143"/>
    <n v="4250"/>
    <s v="North Avabury"/>
    <x v="0"/>
    <s v="Australia"/>
    <x v="1"/>
    <x v="0"/>
  </r>
  <r>
    <n v="2418"/>
    <n v="491"/>
    <n v="843"/>
    <n v="113"/>
    <n v="1"/>
    <n v="113"/>
    <n v="1"/>
    <x v="2"/>
    <x v="16"/>
    <x v="0"/>
    <s v="red"/>
    <n v="100"/>
    <n v="44"/>
    <n v="4400"/>
    <n v="783"/>
    <n v="10074"/>
    <d v="2021-02-24T00:00:00"/>
    <d v="2021-03-18T00:00:00"/>
    <s v="Gusty Smallacombe"/>
    <s v="Female"/>
    <n v="49"/>
    <s v="49 Lily RidgeSuite 143"/>
    <n v="4250"/>
    <s v="North Avabury"/>
    <x v="0"/>
    <s v="Australia"/>
    <x v="1"/>
    <x v="0"/>
  </r>
  <r>
    <n v="2419"/>
    <n v="491"/>
    <n v="816"/>
    <n v="117"/>
    <n v="3"/>
    <n v="351"/>
    <n v="1"/>
    <x v="1"/>
    <x v="13"/>
    <x v="1"/>
    <s v="yellow"/>
    <n v="95"/>
    <n v="48"/>
    <n v="4560"/>
    <n v="783"/>
    <n v="10074"/>
    <d v="2021-02-24T00:00:00"/>
    <d v="2021-03-18T00:00:00"/>
    <s v="Gusty Smallacombe"/>
    <s v="Female"/>
    <n v="49"/>
    <s v="49 Lily RidgeSuite 143"/>
    <n v="4250"/>
    <s v="North Avabury"/>
    <x v="0"/>
    <s v="Australia"/>
    <x v="1"/>
    <x v="0"/>
  </r>
  <r>
    <n v="2420"/>
    <n v="491"/>
    <n v="1256"/>
    <n v="112"/>
    <n v="2"/>
    <n v="224"/>
    <n v="1"/>
    <x v="2"/>
    <x v="25"/>
    <x v="1"/>
    <s v="violet"/>
    <n v="91"/>
    <n v="48"/>
    <n v="4368"/>
    <n v="783"/>
    <n v="10074"/>
    <d v="2021-02-24T00:00:00"/>
    <d v="2021-03-18T00:00:00"/>
    <s v="Gusty Smallacombe"/>
    <s v="Female"/>
    <n v="49"/>
    <s v="49 Lily RidgeSuite 143"/>
    <n v="4250"/>
    <s v="North Avabury"/>
    <x v="0"/>
    <s v="Australia"/>
    <x v="1"/>
    <x v="0"/>
  </r>
  <r>
    <n v="2421"/>
    <n v="492"/>
    <n v="1043"/>
    <n v="90"/>
    <n v="3"/>
    <n v="270"/>
    <n v="1"/>
    <x v="2"/>
    <x v="11"/>
    <x v="0"/>
    <s v="indigo"/>
    <n v="95"/>
    <n v="48"/>
    <n v="4560"/>
    <n v="568"/>
    <n v="49046"/>
    <d v="2021-07-24T00:00:00"/>
    <d v="2021-08-07T00:00:00"/>
    <s v="Gallard Mangan"/>
    <s v="Bigender"/>
    <n v="64"/>
    <s v="24 Jake MeadowApt. 433"/>
    <n v="9416"/>
    <s v="Chloeville"/>
    <x v="1"/>
    <s v="Australia"/>
    <x v="8"/>
    <x v="2"/>
  </r>
  <r>
    <n v="2422"/>
    <n v="492"/>
    <n v="379"/>
    <n v="94"/>
    <n v="3"/>
    <n v="282"/>
    <n v="1"/>
    <x v="0"/>
    <x v="28"/>
    <x v="4"/>
    <s v="indigo"/>
    <n v="92"/>
    <n v="52"/>
    <n v="4784"/>
    <n v="568"/>
    <n v="49046"/>
    <d v="2021-07-24T00:00:00"/>
    <d v="2021-08-07T00:00:00"/>
    <s v="Gallard Mangan"/>
    <s v="Bigender"/>
    <n v="64"/>
    <s v="24 Jake MeadowApt. 433"/>
    <n v="9416"/>
    <s v="Chloeville"/>
    <x v="1"/>
    <s v="Australia"/>
    <x v="8"/>
    <x v="2"/>
  </r>
  <r>
    <n v="2423"/>
    <n v="492"/>
    <n v="1205"/>
    <n v="105"/>
    <n v="2"/>
    <n v="210"/>
    <n v="1"/>
    <x v="2"/>
    <x v="7"/>
    <x v="3"/>
    <s v="green"/>
    <n v="90"/>
    <n v="58"/>
    <n v="5220"/>
    <n v="568"/>
    <n v="49046"/>
    <d v="2021-07-24T00:00:00"/>
    <d v="2021-08-07T00:00:00"/>
    <s v="Gallard Mangan"/>
    <s v="Bigender"/>
    <n v="64"/>
    <s v="24 Jake MeadowApt. 433"/>
    <n v="9416"/>
    <s v="Chloeville"/>
    <x v="1"/>
    <s v="Australia"/>
    <x v="8"/>
    <x v="2"/>
  </r>
  <r>
    <n v="2424"/>
    <n v="492"/>
    <n v="837"/>
    <n v="117"/>
    <n v="1"/>
    <n v="117"/>
    <n v="1"/>
    <x v="1"/>
    <x v="13"/>
    <x v="2"/>
    <s v="violet"/>
    <n v="95"/>
    <n v="74"/>
    <n v="7030"/>
    <n v="568"/>
    <n v="49046"/>
    <d v="2021-07-24T00:00:00"/>
    <d v="2021-08-07T00:00:00"/>
    <s v="Gallard Mangan"/>
    <s v="Bigender"/>
    <n v="64"/>
    <s v="24 Jake MeadowApt. 433"/>
    <n v="9416"/>
    <s v="Chloeville"/>
    <x v="1"/>
    <s v="Australia"/>
    <x v="8"/>
    <x v="2"/>
  </r>
  <r>
    <n v="2425"/>
    <n v="492"/>
    <n v="1023"/>
    <n v="90"/>
    <n v="1"/>
    <n v="90"/>
    <n v="1"/>
    <x v="2"/>
    <x v="11"/>
    <x v="0"/>
    <s v="orange"/>
    <n v="95"/>
    <n v="78"/>
    <n v="7410"/>
    <n v="568"/>
    <n v="49046"/>
    <d v="2021-07-24T00:00:00"/>
    <d v="2021-08-07T00:00:00"/>
    <s v="Gallard Mangan"/>
    <s v="Bigender"/>
    <n v="64"/>
    <s v="24 Jake MeadowApt. 433"/>
    <n v="9416"/>
    <s v="Chloeville"/>
    <x v="1"/>
    <s v="Australia"/>
    <x v="8"/>
    <x v="2"/>
  </r>
  <r>
    <n v="2426"/>
    <n v="492"/>
    <n v="630"/>
    <n v="93"/>
    <n v="2"/>
    <n v="186"/>
    <n v="1"/>
    <x v="1"/>
    <x v="14"/>
    <x v="3"/>
    <s v="red"/>
    <n v="115"/>
    <n v="71"/>
    <n v="8165"/>
    <n v="568"/>
    <n v="49046"/>
    <d v="2021-07-24T00:00:00"/>
    <d v="2021-08-07T00:00:00"/>
    <s v="Gallard Mangan"/>
    <s v="Bigender"/>
    <n v="64"/>
    <s v="24 Jake MeadowApt. 433"/>
    <n v="9416"/>
    <s v="Chloeville"/>
    <x v="1"/>
    <s v="Australia"/>
    <x v="8"/>
    <x v="2"/>
  </r>
  <r>
    <n v="2427"/>
    <n v="492"/>
    <n v="31"/>
    <n v="96"/>
    <n v="3"/>
    <n v="288"/>
    <n v="1"/>
    <x v="0"/>
    <x v="2"/>
    <x v="1"/>
    <s v="violet"/>
    <n v="114"/>
    <n v="41"/>
    <n v="4674"/>
    <n v="568"/>
    <n v="49046"/>
    <d v="2021-07-24T00:00:00"/>
    <d v="2021-08-07T00:00:00"/>
    <s v="Gallard Mangan"/>
    <s v="Bigender"/>
    <n v="64"/>
    <s v="24 Jake MeadowApt. 433"/>
    <n v="9416"/>
    <s v="Chloeville"/>
    <x v="1"/>
    <s v="Australia"/>
    <x v="8"/>
    <x v="2"/>
  </r>
  <r>
    <n v="2428"/>
    <n v="493"/>
    <n v="578"/>
    <n v="100"/>
    <n v="3"/>
    <n v="300"/>
    <n v="1"/>
    <x v="1"/>
    <x v="29"/>
    <x v="0"/>
    <s v="green"/>
    <n v="90"/>
    <n v="78"/>
    <n v="7020"/>
    <n v="895"/>
    <n v="42647"/>
    <d v="2021-04-24T00:00:00"/>
    <d v="2021-05-03T00:00:00"/>
    <s v="Robena Gilbert"/>
    <s v="Genderfluid"/>
    <n v="37"/>
    <s v="6873 Berge StreetApt. 755"/>
    <n v="6795"/>
    <s v="Lake Bellahaven"/>
    <x v="3"/>
    <s v="Australia"/>
    <x v="6"/>
    <x v="1"/>
  </r>
  <r>
    <n v="2429"/>
    <n v="493"/>
    <n v="466"/>
    <n v="118"/>
    <n v="3"/>
    <n v="354"/>
    <n v="1"/>
    <x v="1"/>
    <x v="1"/>
    <x v="1"/>
    <s v="yellow"/>
    <n v="110"/>
    <n v="48"/>
    <n v="5280"/>
    <n v="895"/>
    <n v="42647"/>
    <d v="2021-04-24T00:00:00"/>
    <d v="2021-05-03T00:00:00"/>
    <s v="Robena Gilbert"/>
    <s v="Genderfluid"/>
    <n v="37"/>
    <s v="6873 Berge StreetApt. 755"/>
    <n v="6795"/>
    <s v="Lake Bellahaven"/>
    <x v="3"/>
    <s v="Australia"/>
    <x v="6"/>
    <x v="1"/>
  </r>
  <r>
    <n v="2430"/>
    <n v="493"/>
    <n v="1129"/>
    <n v="102"/>
    <n v="3"/>
    <n v="306"/>
    <n v="1"/>
    <x v="2"/>
    <x v="34"/>
    <x v="4"/>
    <s v="orange"/>
    <n v="106"/>
    <n v="61"/>
    <n v="6466"/>
    <n v="895"/>
    <n v="42647"/>
    <d v="2021-04-24T00:00:00"/>
    <d v="2021-05-03T00:00:00"/>
    <s v="Robena Gilbert"/>
    <s v="Genderfluid"/>
    <n v="37"/>
    <s v="6873 Berge StreetApt. 755"/>
    <n v="6795"/>
    <s v="Lake Bellahaven"/>
    <x v="3"/>
    <s v="Australia"/>
    <x v="6"/>
    <x v="1"/>
  </r>
  <r>
    <n v="2431"/>
    <n v="493"/>
    <n v="274"/>
    <n v="95"/>
    <n v="1"/>
    <n v="95"/>
    <n v="1"/>
    <x v="0"/>
    <x v="17"/>
    <x v="4"/>
    <s v="indigo"/>
    <n v="117"/>
    <n v="56"/>
    <n v="6552"/>
    <n v="895"/>
    <n v="42647"/>
    <d v="2021-04-24T00:00:00"/>
    <d v="2021-05-03T00:00:00"/>
    <s v="Robena Gilbert"/>
    <s v="Genderfluid"/>
    <n v="37"/>
    <s v="6873 Berge StreetApt. 755"/>
    <n v="6795"/>
    <s v="Lake Bellahaven"/>
    <x v="3"/>
    <s v="Australia"/>
    <x v="6"/>
    <x v="1"/>
  </r>
  <r>
    <n v="2432"/>
    <n v="493"/>
    <n v="148"/>
    <n v="91"/>
    <n v="3"/>
    <n v="273"/>
    <n v="1"/>
    <x v="0"/>
    <x v="8"/>
    <x v="0"/>
    <s v="orange"/>
    <n v="116"/>
    <n v="73"/>
    <n v="8468"/>
    <n v="895"/>
    <n v="42647"/>
    <d v="2021-04-24T00:00:00"/>
    <d v="2021-05-03T00:00:00"/>
    <s v="Robena Gilbert"/>
    <s v="Genderfluid"/>
    <n v="37"/>
    <s v="6873 Berge StreetApt. 755"/>
    <n v="6795"/>
    <s v="Lake Bellahaven"/>
    <x v="3"/>
    <s v="Australia"/>
    <x v="6"/>
    <x v="1"/>
  </r>
  <r>
    <n v="2433"/>
    <n v="493"/>
    <n v="756"/>
    <n v="109"/>
    <n v="1"/>
    <n v="109"/>
    <n v="1"/>
    <x v="1"/>
    <x v="12"/>
    <x v="1"/>
    <s v="blue"/>
    <n v="102"/>
    <n v="50"/>
    <n v="5100"/>
    <n v="895"/>
    <n v="42647"/>
    <d v="2021-04-24T00:00:00"/>
    <d v="2021-05-03T00:00:00"/>
    <s v="Robena Gilbert"/>
    <s v="Genderfluid"/>
    <n v="37"/>
    <s v="6873 Berge StreetApt. 755"/>
    <n v="6795"/>
    <s v="Lake Bellahaven"/>
    <x v="3"/>
    <s v="Australia"/>
    <x v="6"/>
    <x v="1"/>
  </r>
  <r>
    <n v="2434"/>
    <n v="494"/>
    <n v="409"/>
    <n v="119"/>
    <n v="3"/>
    <n v="357"/>
    <n v="1"/>
    <x v="0"/>
    <x v="32"/>
    <x v="4"/>
    <s v="blue"/>
    <n v="113"/>
    <n v="68"/>
    <n v="7684"/>
    <n v="740"/>
    <n v="37675"/>
    <d v="2021-07-31T00:00:00"/>
    <d v="2021-08-15T00:00:00"/>
    <s v="Meryl Neeson"/>
    <s v="Non-binary"/>
    <n v="73"/>
    <s v="7490 Lily WaySuite 419"/>
    <n v="531"/>
    <s v="Port Molly"/>
    <x v="1"/>
    <s v="Australia"/>
    <x v="8"/>
    <x v="2"/>
  </r>
  <r>
    <n v="2435"/>
    <n v="494"/>
    <n v="475"/>
    <n v="118"/>
    <n v="3"/>
    <n v="354"/>
    <n v="1"/>
    <x v="1"/>
    <x v="1"/>
    <x v="3"/>
    <s v="blue"/>
    <n v="110"/>
    <n v="57"/>
    <n v="6270"/>
    <n v="740"/>
    <n v="37675"/>
    <d v="2021-07-31T00:00:00"/>
    <d v="2021-08-15T00:00:00"/>
    <s v="Meryl Neeson"/>
    <s v="Non-binary"/>
    <n v="73"/>
    <s v="7490 Lily WaySuite 419"/>
    <n v="531"/>
    <s v="Port Molly"/>
    <x v="1"/>
    <s v="Australia"/>
    <x v="8"/>
    <x v="2"/>
  </r>
  <r>
    <n v="2436"/>
    <n v="494"/>
    <n v="469"/>
    <n v="118"/>
    <n v="3"/>
    <n v="354"/>
    <n v="1"/>
    <x v="1"/>
    <x v="1"/>
    <x v="4"/>
    <s v="yellow"/>
    <n v="110"/>
    <n v="65"/>
    <n v="7150"/>
    <n v="740"/>
    <n v="37675"/>
    <d v="2021-07-31T00:00:00"/>
    <d v="2021-08-15T00:00:00"/>
    <s v="Meryl Neeson"/>
    <s v="Non-binary"/>
    <n v="73"/>
    <s v="7490 Lily WaySuite 419"/>
    <n v="531"/>
    <s v="Port Molly"/>
    <x v="1"/>
    <s v="Australia"/>
    <x v="8"/>
    <x v="2"/>
  </r>
  <r>
    <n v="2437"/>
    <n v="494"/>
    <n v="608"/>
    <n v="112"/>
    <n v="2"/>
    <n v="224"/>
    <n v="1"/>
    <x v="1"/>
    <x v="30"/>
    <x v="0"/>
    <s v="yellow"/>
    <n v="118"/>
    <n v="50"/>
    <n v="5900"/>
    <n v="740"/>
    <n v="37675"/>
    <d v="2021-07-31T00:00:00"/>
    <d v="2021-08-15T00:00:00"/>
    <s v="Meryl Neeson"/>
    <s v="Non-binary"/>
    <n v="73"/>
    <s v="7490 Lily WaySuite 419"/>
    <n v="531"/>
    <s v="Port Molly"/>
    <x v="1"/>
    <s v="Australia"/>
    <x v="8"/>
    <x v="2"/>
  </r>
  <r>
    <n v="2438"/>
    <n v="494"/>
    <n v="491"/>
    <n v="102"/>
    <n v="1"/>
    <n v="102"/>
    <n v="1"/>
    <x v="1"/>
    <x v="31"/>
    <x v="1"/>
    <s v="red"/>
    <n v="109"/>
    <n v="54"/>
    <n v="5886"/>
    <n v="740"/>
    <n v="37675"/>
    <d v="2021-07-31T00:00:00"/>
    <d v="2021-08-15T00:00:00"/>
    <s v="Meryl Neeson"/>
    <s v="Non-binary"/>
    <n v="73"/>
    <s v="7490 Lily WaySuite 419"/>
    <n v="531"/>
    <s v="Port Molly"/>
    <x v="1"/>
    <s v="Australia"/>
    <x v="8"/>
    <x v="2"/>
  </r>
  <r>
    <n v="2439"/>
    <n v="494"/>
    <n v="502"/>
    <n v="102"/>
    <n v="3"/>
    <n v="306"/>
    <n v="1"/>
    <x v="1"/>
    <x v="31"/>
    <x v="2"/>
    <s v="yellow"/>
    <n v="109"/>
    <n v="52"/>
    <n v="5668"/>
    <n v="740"/>
    <n v="37675"/>
    <d v="2021-07-31T00:00:00"/>
    <d v="2021-08-15T00:00:00"/>
    <s v="Meryl Neeson"/>
    <s v="Non-binary"/>
    <n v="73"/>
    <s v="7490 Lily WaySuite 419"/>
    <n v="531"/>
    <s v="Port Molly"/>
    <x v="1"/>
    <s v="Australia"/>
    <x v="8"/>
    <x v="2"/>
  </r>
  <r>
    <n v="2440"/>
    <n v="494"/>
    <n v="450"/>
    <n v="107"/>
    <n v="2"/>
    <n v="214"/>
    <n v="1"/>
    <x v="1"/>
    <x v="22"/>
    <x v="3"/>
    <s v="violet"/>
    <n v="92"/>
    <n v="65"/>
    <n v="5980"/>
    <n v="740"/>
    <n v="37675"/>
    <d v="2021-07-31T00:00:00"/>
    <d v="2021-08-15T00:00:00"/>
    <s v="Meryl Neeson"/>
    <s v="Non-binary"/>
    <n v="73"/>
    <s v="7490 Lily WaySuite 419"/>
    <n v="531"/>
    <s v="Port Molly"/>
    <x v="1"/>
    <s v="Australia"/>
    <x v="8"/>
    <x v="2"/>
  </r>
  <r>
    <n v="2441"/>
    <n v="494"/>
    <n v="389"/>
    <n v="119"/>
    <n v="3"/>
    <n v="357"/>
    <n v="1"/>
    <x v="0"/>
    <x v="32"/>
    <x v="4"/>
    <s v="red"/>
    <n v="113"/>
    <n v="47"/>
    <n v="5311"/>
    <n v="740"/>
    <n v="37675"/>
    <d v="2021-07-31T00:00:00"/>
    <d v="2021-08-15T00:00:00"/>
    <s v="Meryl Neeson"/>
    <s v="Non-binary"/>
    <n v="73"/>
    <s v="7490 Lily WaySuite 419"/>
    <n v="531"/>
    <s v="Port Molly"/>
    <x v="1"/>
    <s v="Australia"/>
    <x v="8"/>
    <x v="2"/>
  </r>
  <r>
    <n v="2442"/>
    <n v="495"/>
    <n v="779"/>
    <n v="91"/>
    <n v="3"/>
    <n v="273"/>
    <n v="1"/>
    <x v="1"/>
    <x v="15"/>
    <x v="4"/>
    <s v="orange"/>
    <n v="114"/>
    <n v="69"/>
    <n v="7866"/>
    <n v="352"/>
    <n v="41706"/>
    <d v="2021-08-10T00:00:00"/>
    <d v="2021-08-19T00:00:00"/>
    <s v="Justin Marden"/>
    <s v="Bigender"/>
    <n v="31"/>
    <s v="813 O'reilly View RdSuite 466"/>
    <n v="4432"/>
    <s v="Port Ashtonhaven"/>
    <x v="3"/>
    <s v="Australia"/>
    <x v="0"/>
    <x v="1"/>
  </r>
  <r>
    <n v="2443"/>
    <n v="495"/>
    <n v="363"/>
    <n v="94"/>
    <n v="2"/>
    <n v="188"/>
    <n v="1"/>
    <x v="0"/>
    <x v="28"/>
    <x v="0"/>
    <s v="yellow"/>
    <n v="92"/>
    <n v="62"/>
    <n v="5704"/>
    <n v="352"/>
    <n v="41706"/>
    <d v="2021-08-10T00:00:00"/>
    <d v="2021-08-19T00:00:00"/>
    <s v="Justin Marden"/>
    <s v="Bigender"/>
    <n v="31"/>
    <s v="813 O'reilly View RdSuite 466"/>
    <n v="4432"/>
    <s v="Port Ashtonhaven"/>
    <x v="3"/>
    <s v="Australia"/>
    <x v="0"/>
    <x v="1"/>
  </r>
  <r>
    <n v="2444"/>
    <n v="495"/>
    <n v="819"/>
    <n v="117"/>
    <n v="1"/>
    <n v="117"/>
    <n v="1"/>
    <x v="1"/>
    <x v="13"/>
    <x v="4"/>
    <s v="yellow"/>
    <n v="95"/>
    <n v="63"/>
    <n v="5985"/>
    <n v="352"/>
    <n v="41706"/>
    <d v="2021-08-10T00:00:00"/>
    <d v="2021-08-19T00:00:00"/>
    <s v="Justin Marden"/>
    <s v="Bigender"/>
    <n v="31"/>
    <s v="813 O'reilly View RdSuite 466"/>
    <n v="4432"/>
    <s v="Port Ashtonhaven"/>
    <x v="3"/>
    <s v="Australia"/>
    <x v="0"/>
    <x v="1"/>
  </r>
  <r>
    <n v="2445"/>
    <n v="496"/>
    <n v="437"/>
    <n v="107"/>
    <n v="1"/>
    <n v="107"/>
    <n v="1"/>
    <x v="1"/>
    <x v="22"/>
    <x v="2"/>
    <s v="green"/>
    <n v="92"/>
    <n v="79"/>
    <n v="7268"/>
    <n v="574"/>
    <n v="32782"/>
    <d v="2021-06-17T00:00:00"/>
    <d v="2021-06-27T00:00:00"/>
    <s v="Ranna Paolillo"/>
    <s v="Polygender"/>
    <n v="53"/>
    <s v="1804 Ella HillSuite 318"/>
    <n v="9400"/>
    <s v="Zacharybury"/>
    <x v="5"/>
    <s v="Australia"/>
    <x v="7"/>
    <x v="1"/>
  </r>
  <r>
    <n v="2446"/>
    <n v="496"/>
    <n v="1254"/>
    <n v="112"/>
    <n v="2"/>
    <n v="224"/>
    <n v="1"/>
    <x v="2"/>
    <x v="25"/>
    <x v="4"/>
    <s v="indigo"/>
    <n v="91"/>
    <n v="54"/>
    <n v="4914"/>
    <n v="574"/>
    <n v="32782"/>
    <d v="2021-06-17T00:00:00"/>
    <d v="2021-06-27T00:00:00"/>
    <s v="Ranna Paolillo"/>
    <s v="Polygender"/>
    <n v="53"/>
    <s v="1804 Ella HillSuite 318"/>
    <n v="9400"/>
    <s v="Zacharybury"/>
    <x v="5"/>
    <s v="Australia"/>
    <x v="7"/>
    <x v="1"/>
  </r>
  <r>
    <n v="2447"/>
    <n v="496"/>
    <n v="411"/>
    <n v="119"/>
    <n v="3"/>
    <n v="357"/>
    <n v="1"/>
    <x v="0"/>
    <x v="32"/>
    <x v="1"/>
    <s v="indigo"/>
    <n v="113"/>
    <n v="65"/>
    <n v="7345"/>
    <n v="574"/>
    <n v="32782"/>
    <d v="2021-06-17T00:00:00"/>
    <d v="2021-06-27T00:00:00"/>
    <s v="Ranna Paolillo"/>
    <s v="Polygender"/>
    <n v="53"/>
    <s v="1804 Ella HillSuite 318"/>
    <n v="9400"/>
    <s v="Zacharybury"/>
    <x v="5"/>
    <s v="Australia"/>
    <x v="7"/>
    <x v="1"/>
  </r>
  <r>
    <n v="2448"/>
    <n v="496"/>
    <n v="843"/>
    <n v="113"/>
    <n v="2"/>
    <n v="226"/>
    <n v="1"/>
    <x v="2"/>
    <x v="16"/>
    <x v="0"/>
    <s v="red"/>
    <n v="100"/>
    <n v="44"/>
    <n v="4400"/>
    <n v="574"/>
    <n v="32782"/>
    <d v="2021-06-17T00:00:00"/>
    <d v="2021-06-27T00:00:00"/>
    <s v="Ranna Paolillo"/>
    <s v="Polygender"/>
    <n v="53"/>
    <s v="1804 Ella HillSuite 318"/>
    <n v="9400"/>
    <s v="Zacharybury"/>
    <x v="5"/>
    <s v="Australia"/>
    <x v="7"/>
    <x v="1"/>
  </r>
  <r>
    <n v="2449"/>
    <n v="496"/>
    <n v="1222"/>
    <n v="105"/>
    <n v="3"/>
    <n v="315"/>
    <n v="1"/>
    <x v="2"/>
    <x v="7"/>
    <x v="2"/>
    <s v="violet"/>
    <n v="90"/>
    <n v="45"/>
    <n v="4050"/>
    <n v="574"/>
    <n v="32782"/>
    <d v="2021-06-17T00:00:00"/>
    <d v="2021-06-27T00:00:00"/>
    <s v="Ranna Paolillo"/>
    <s v="Polygender"/>
    <n v="53"/>
    <s v="1804 Ella HillSuite 318"/>
    <n v="9400"/>
    <s v="Zacharybury"/>
    <x v="5"/>
    <s v="Australia"/>
    <x v="7"/>
    <x v="1"/>
  </r>
  <r>
    <n v="2450"/>
    <n v="496"/>
    <n v="1173"/>
    <n v="99"/>
    <n v="1"/>
    <n v="99"/>
    <n v="1"/>
    <x v="2"/>
    <x v="9"/>
    <x v="0"/>
    <s v="green"/>
    <n v="98"/>
    <n v="75"/>
    <n v="7350"/>
    <n v="574"/>
    <n v="32782"/>
    <d v="2021-06-17T00:00:00"/>
    <d v="2021-06-27T00:00:00"/>
    <s v="Ranna Paolillo"/>
    <s v="Polygender"/>
    <n v="53"/>
    <s v="1804 Ella HillSuite 318"/>
    <n v="9400"/>
    <s v="Zacharybury"/>
    <x v="5"/>
    <s v="Australia"/>
    <x v="7"/>
    <x v="1"/>
  </r>
  <r>
    <n v="2451"/>
    <n v="497"/>
    <n v="968"/>
    <n v="97"/>
    <n v="1"/>
    <n v="97"/>
    <n v="1"/>
    <x v="2"/>
    <x v="27"/>
    <x v="0"/>
    <s v="blue"/>
    <n v="119"/>
    <n v="49"/>
    <n v="5831"/>
    <n v="900"/>
    <n v="29655"/>
    <d v="2021-07-07T00:00:00"/>
    <d v="2021-07-09T00:00:00"/>
    <s v="Shelden Tinline"/>
    <s v="Agender"/>
    <n v="22"/>
    <s v="93 Amy GroveApt. 822"/>
    <n v="9455"/>
    <s v="East Emily"/>
    <x v="1"/>
    <s v="Australia"/>
    <x v="8"/>
    <x v="1"/>
  </r>
  <r>
    <n v="2452"/>
    <n v="497"/>
    <n v="332"/>
    <n v="109"/>
    <n v="3"/>
    <n v="327"/>
    <n v="1"/>
    <x v="0"/>
    <x v="21"/>
    <x v="2"/>
    <s v="green"/>
    <n v="108"/>
    <n v="57"/>
    <n v="6156"/>
    <n v="900"/>
    <n v="29655"/>
    <d v="2021-07-07T00:00:00"/>
    <d v="2021-07-09T00:00:00"/>
    <s v="Shelden Tinline"/>
    <s v="Agender"/>
    <n v="22"/>
    <s v="93 Amy GroveApt. 822"/>
    <n v="9455"/>
    <s v="East Emily"/>
    <x v="1"/>
    <s v="Australia"/>
    <x v="8"/>
    <x v="1"/>
  </r>
  <r>
    <n v="2453"/>
    <n v="498"/>
    <n v="323"/>
    <n v="109"/>
    <n v="2"/>
    <n v="218"/>
    <n v="1"/>
    <x v="0"/>
    <x v="21"/>
    <x v="0"/>
    <s v="orange"/>
    <n v="108"/>
    <n v="56"/>
    <n v="6048"/>
    <n v="647"/>
    <n v="23201"/>
    <d v="2021-07-15T00:00:00"/>
    <d v="2021-07-23T00:00:00"/>
    <s v="Malory Emmison"/>
    <s v="Male"/>
    <n v="51"/>
    <s v="118 Levi CrestApt. 495"/>
    <n v="137"/>
    <s v="Lake Nicholasfort"/>
    <x v="7"/>
    <s v="Australia"/>
    <x v="8"/>
    <x v="1"/>
  </r>
  <r>
    <n v="2454"/>
    <n v="498"/>
    <n v="1042"/>
    <n v="90"/>
    <n v="1"/>
    <n v="90"/>
    <n v="1"/>
    <x v="2"/>
    <x v="11"/>
    <x v="2"/>
    <s v="indigo"/>
    <n v="95"/>
    <n v="45"/>
    <n v="4275"/>
    <n v="647"/>
    <n v="23201"/>
    <d v="2021-07-15T00:00:00"/>
    <d v="2021-07-23T00:00:00"/>
    <s v="Malory Emmison"/>
    <s v="Male"/>
    <n v="51"/>
    <s v="118 Levi CrestApt. 495"/>
    <n v="137"/>
    <s v="Lake Nicholasfort"/>
    <x v="7"/>
    <s v="Australia"/>
    <x v="8"/>
    <x v="1"/>
  </r>
  <r>
    <n v="2455"/>
    <n v="498"/>
    <n v="132"/>
    <n v="92"/>
    <n v="2"/>
    <n v="184"/>
    <n v="1"/>
    <x v="0"/>
    <x v="22"/>
    <x v="2"/>
    <s v="indigo"/>
    <n v="115"/>
    <n v="56"/>
    <n v="6440"/>
    <n v="647"/>
    <n v="23201"/>
    <d v="2021-07-15T00:00:00"/>
    <d v="2021-07-23T00:00:00"/>
    <s v="Malory Emmison"/>
    <s v="Male"/>
    <n v="51"/>
    <s v="118 Levi CrestApt. 495"/>
    <n v="137"/>
    <s v="Lake Nicholasfort"/>
    <x v="7"/>
    <s v="Australia"/>
    <x v="8"/>
    <x v="1"/>
  </r>
  <r>
    <n v="2456"/>
    <n v="498"/>
    <n v="1116"/>
    <n v="115"/>
    <n v="1"/>
    <n v="115"/>
    <n v="1"/>
    <x v="2"/>
    <x v="6"/>
    <x v="1"/>
    <s v="violet"/>
    <n v="99"/>
    <n v="66"/>
    <n v="6534"/>
    <n v="647"/>
    <n v="23201"/>
    <d v="2021-07-15T00:00:00"/>
    <d v="2021-07-23T00:00:00"/>
    <s v="Malory Emmison"/>
    <s v="Male"/>
    <n v="51"/>
    <s v="118 Levi CrestApt. 495"/>
    <n v="137"/>
    <s v="Lake Nicholasfort"/>
    <x v="7"/>
    <s v="Australia"/>
    <x v="8"/>
    <x v="1"/>
  </r>
  <r>
    <n v="2457"/>
    <n v="499"/>
    <n v="180"/>
    <n v="98"/>
    <n v="1"/>
    <n v="98"/>
    <n v="1"/>
    <x v="0"/>
    <x v="18"/>
    <x v="3"/>
    <s v="orange"/>
    <n v="112"/>
    <n v="52"/>
    <n v="5824"/>
    <n v="690"/>
    <n v="52749"/>
    <d v="2021-10-24T00:00:00"/>
    <d v="2021-10-26T00:00:00"/>
    <s v="Arlie Bowman"/>
    <s v="Genderqueer"/>
    <n v="34"/>
    <s v="04 Christian RidgeApt. 329"/>
    <n v="6697"/>
    <s v="Port Annabelle"/>
    <x v="5"/>
    <s v="Australia"/>
    <x v="2"/>
    <x v="1"/>
  </r>
  <r>
    <n v="2458"/>
    <n v="499"/>
    <n v="1022"/>
    <n v="90"/>
    <n v="1"/>
    <n v="90"/>
    <n v="1"/>
    <x v="2"/>
    <x v="11"/>
    <x v="2"/>
    <s v="orange"/>
    <n v="95"/>
    <n v="74"/>
    <n v="7030"/>
    <n v="690"/>
    <n v="52749"/>
    <d v="2021-10-24T00:00:00"/>
    <d v="2021-10-26T00:00:00"/>
    <s v="Arlie Bowman"/>
    <s v="Genderqueer"/>
    <n v="34"/>
    <s v="04 Christian RidgeApt. 329"/>
    <n v="6697"/>
    <s v="Port Annabelle"/>
    <x v="5"/>
    <s v="Australia"/>
    <x v="2"/>
    <x v="1"/>
  </r>
  <r>
    <n v="2459"/>
    <n v="499"/>
    <n v="17"/>
    <n v="96"/>
    <n v="2"/>
    <n v="192"/>
    <n v="1"/>
    <x v="0"/>
    <x v="2"/>
    <x v="2"/>
    <s v="green"/>
    <n v="114"/>
    <n v="60"/>
    <n v="6840"/>
    <n v="690"/>
    <n v="52749"/>
    <d v="2021-10-24T00:00:00"/>
    <d v="2021-10-26T00:00:00"/>
    <s v="Arlie Bowman"/>
    <s v="Genderqueer"/>
    <n v="34"/>
    <s v="04 Christian RidgeApt. 329"/>
    <n v="6697"/>
    <s v="Port Annabelle"/>
    <x v="5"/>
    <s v="Australia"/>
    <x v="2"/>
    <x v="1"/>
  </r>
  <r>
    <n v="2460"/>
    <n v="499"/>
    <n v="1217"/>
    <n v="105"/>
    <n v="3"/>
    <n v="315"/>
    <n v="1"/>
    <x v="2"/>
    <x v="7"/>
    <x v="2"/>
    <s v="indigo"/>
    <n v="90"/>
    <n v="48"/>
    <n v="4320"/>
    <n v="690"/>
    <n v="52749"/>
    <d v="2021-10-24T00:00:00"/>
    <d v="2021-10-26T00:00:00"/>
    <s v="Arlie Bowman"/>
    <s v="Genderqueer"/>
    <n v="34"/>
    <s v="04 Christian RidgeApt. 329"/>
    <n v="6697"/>
    <s v="Port Annabelle"/>
    <x v="5"/>
    <s v="Australia"/>
    <x v="2"/>
    <x v="1"/>
  </r>
  <r>
    <n v="2461"/>
    <n v="499"/>
    <n v="96"/>
    <n v="118"/>
    <n v="3"/>
    <n v="354"/>
    <n v="1"/>
    <x v="0"/>
    <x v="24"/>
    <x v="1"/>
    <s v="indigo"/>
    <n v="96"/>
    <n v="74"/>
    <n v="7104"/>
    <n v="690"/>
    <n v="52749"/>
    <d v="2021-10-24T00:00:00"/>
    <d v="2021-10-26T00:00:00"/>
    <s v="Arlie Bowman"/>
    <s v="Genderqueer"/>
    <n v="34"/>
    <s v="04 Christian RidgeApt. 329"/>
    <n v="6697"/>
    <s v="Port Annabelle"/>
    <x v="5"/>
    <s v="Australia"/>
    <x v="2"/>
    <x v="1"/>
  </r>
  <r>
    <n v="2462"/>
    <n v="499"/>
    <n v="1104"/>
    <n v="115"/>
    <n v="3"/>
    <n v="345"/>
    <n v="1"/>
    <x v="2"/>
    <x v="6"/>
    <x v="4"/>
    <s v="green"/>
    <n v="99"/>
    <n v="49"/>
    <n v="4851"/>
    <n v="690"/>
    <n v="52749"/>
    <d v="2021-10-24T00:00:00"/>
    <d v="2021-10-26T00:00:00"/>
    <s v="Arlie Bowman"/>
    <s v="Genderqueer"/>
    <n v="34"/>
    <s v="04 Christian RidgeApt. 329"/>
    <n v="6697"/>
    <s v="Port Annabelle"/>
    <x v="5"/>
    <s v="Australia"/>
    <x v="2"/>
    <x v="1"/>
  </r>
  <r>
    <n v="2463"/>
    <n v="499"/>
    <n v="889"/>
    <n v="94"/>
    <n v="3"/>
    <n v="282"/>
    <n v="1"/>
    <x v="2"/>
    <x v="23"/>
    <x v="4"/>
    <s v="yellow"/>
    <n v="113"/>
    <n v="65"/>
    <n v="7345"/>
    <n v="690"/>
    <n v="52749"/>
    <d v="2021-10-24T00:00:00"/>
    <d v="2021-10-26T00:00:00"/>
    <s v="Arlie Bowman"/>
    <s v="Genderqueer"/>
    <n v="34"/>
    <s v="04 Christian RidgeApt. 329"/>
    <n v="6697"/>
    <s v="Port Annabelle"/>
    <x v="5"/>
    <s v="Australia"/>
    <x v="2"/>
    <x v="1"/>
  </r>
  <r>
    <n v="2464"/>
    <n v="499"/>
    <n v="132"/>
    <n v="92"/>
    <n v="3"/>
    <n v="276"/>
    <n v="1"/>
    <x v="0"/>
    <x v="22"/>
    <x v="2"/>
    <s v="indigo"/>
    <n v="115"/>
    <n v="56"/>
    <n v="6440"/>
    <n v="690"/>
    <n v="52749"/>
    <d v="2021-10-24T00:00:00"/>
    <d v="2021-10-26T00:00:00"/>
    <s v="Arlie Bowman"/>
    <s v="Genderqueer"/>
    <n v="34"/>
    <s v="04 Christian RidgeApt. 329"/>
    <n v="6697"/>
    <s v="Port Annabelle"/>
    <x v="5"/>
    <s v="Australia"/>
    <x v="2"/>
    <x v="1"/>
  </r>
  <r>
    <n v="2465"/>
    <n v="500"/>
    <n v="1169"/>
    <n v="99"/>
    <n v="1"/>
    <n v="99"/>
    <n v="1"/>
    <x v="2"/>
    <x v="9"/>
    <x v="4"/>
    <s v="yellow"/>
    <n v="98"/>
    <n v="78"/>
    <n v="7644"/>
    <n v="571"/>
    <n v="41037"/>
    <d v="2021-01-15T00:00:00"/>
    <d v="2021-01-24T00:00:00"/>
    <s v="Kristofor Roos"/>
    <s v="Agender"/>
    <n v="22"/>
    <s v="5567 Clarke MallApt. 756"/>
    <n v="4043"/>
    <s v="Jordanside"/>
    <x v="7"/>
    <s v="Australia"/>
    <x v="9"/>
    <x v="1"/>
  </r>
  <r>
    <n v="2466"/>
    <n v="500"/>
    <n v="112"/>
    <n v="92"/>
    <n v="2"/>
    <n v="184"/>
    <n v="1"/>
    <x v="0"/>
    <x v="22"/>
    <x v="2"/>
    <s v="orange"/>
    <n v="115"/>
    <n v="50"/>
    <n v="5750"/>
    <n v="571"/>
    <n v="41037"/>
    <d v="2021-01-15T00:00:00"/>
    <d v="2021-01-24T00:00:00"/>
    <s v="Kristofor Roos"/>
    <s v="Agender"/>
    <n v="22"/>
    <s v="5567 Clarke MallApt. 756"/>
    <n v="4043"/>
    <s v="Jordanside"/>
    <x v="7"/>
    <s v="Australia"/>
    <x v="9"/>
    <x v="1"/>
  </r>
  <r>
    <n v="2467"/>
    <n v="500"/>
    <n v="100"/>
    <n v="118"/>
    <n v="2"/>
    <n v="236"/>
    <n v="1"/>
    <x v="0"/>
    <x v="24"/>
    <x v="3"/>
    <s v="violet"/>
    <n v="96"/>
    <n v="72"/>
    <n v="6912"/>
    <n v="571"/>
    <n v="41037"/>
    <d v="2021-01-15T00:00:00"/>
    <d v="2021-01-24T00:00:00"/>
    <s v="Kristofor Roos"/>
    <s v="Agender"/>
    <n v="22"/>
    <s v="5567 Clarke MallApt. 756"/>
    <n v="4043"/>
    <s v="Jordanside"/>
    <x v="7"/>
    <s v="Australia"/>
    <x v="9"/>
    <x v="1"/>
  </r>
  <r>
    <n v="2468"/>
    <n v="500"/>
    <n v="284"/>
    <n v="105"/>
    <n v="2"/>
    <n v="210"/>
    <n v="1"/>
    <x v="0"/>
    <x v="26"/>
    <x v="4"/>
    <s v="red"/>
    <n v="93"/>
    <n v="65"/>
    <n v="6045"/>
    <n v="571"/>
    <n v="41037"/>
    <d v="2021-01-15T00:00:00"/>
    <d v="2021-01-24T00:00:00"/>
    <s v="Kristofor Roos"/>
    <s v="Agender"/>
    <n v="22"/>
    <s v="5567 Clarke MallApt. 756"/>
    <n v="4043"/>
    <s v="Jordanside"/>
    <x v="7"/>
    <s v="Australia"/>
    <x v="9"/>
    <x v="1"/>
  </r>
  <r>
    <n v="2469"/>
    <n v="500"/>
    <n v="1012"/>
    <n v="106"/>
    <n v="2"/>
    <n v="212"/>
    <n v="1"/>
    <x v="2"/>
    <x v="3"/>
    <x v="2"/>
    <s v="violet"/>
    <n v="111"/>
    <n v="51"/>
    <n v="5661"/>
    <n v="571"/>
    <n v="41037"/>
    <d v="2021-01-15T00:00:00"/>
    <d v="2021-01-24T00:00:00"/>
    <s v="Kristofor Roos"/>
    <s v="Agender"/>
    <n v="22"/>
    <s v="5567 Clarke MallApt. 756"/>
    <n v="4043"/>
    <s v="Jordanside"/>
    <x v="7"/>
    <s v="Australia"/>
    <x v="9"/>
    <x v="1"/>
  </r>
  <r>
    <n v="2470"/>
    <n v="500"/>
    <n v="965"/>
    <n v="97"/>
    <n v="1"/>
    <n v="97"/>
    <n v="1"/>
    <x v="2"/>
    <x v="27"/>
    <x v="3"/>
    <s v="blue"/>
    <n v="119"/>
    <n v="55"/>
    <n v="6545"/>
    <n v="571"/>
    <n v="41037"/>
    <d v="2021-01-15T00:00:00"/>
    <d v="2021-01-24T00:00:00"/>
    <s v="Kristofor Roos"/>
    <s v="Agender"/>
    <n v="22"/>
    <s v="5567 Clarke MallApt. 756"/>
    <n v="4043"/>
    <s v="Jordanside"/>
    <x v="7"/>
    <s v="Australia"/>
    <x v="9"/>
    <x v="1"/>
  </r>
  <r>
    <n v="2471"/>
    <n v="500"/>
    <n v="943"/>
    <n v="96"/>
    <n v="1"/>
    <n v="96"/>
    <n v="1"/>
    <x v="2"/>
    <x v="5"/>
    <x v="0"/>
    <s v="violet"/>
    <n v="104"/>
    <n v="62"/>
    <n v="6448"/>
    <n v="571"/>
    <n v="41037"/>
    <d v="2021-01-15T00:00:00"/>
    <d v="2021-01-24T00:00:00"/>
    <s v="Kristofor Roos"/>
    <s v="Agender"/>
    <n v="22"/>
    <s v="5567 Clarke MallApt. 756"/>
    <n v="4043"/>
    <s v="Jordanside"/>
    <x v="7"/>
    <s v="Australia"/>
    <x v="9"/>
    <x v="1"/>
  </r>
  <r>
    <n v="2472"/>
    <n v="501"/>
    <n v="227"/>
    <n v="106"/>
    <n v="1"/>
    <n v="106"/>
    <n v="1"/>
    <x v="0"/>
    <x v="0"/>
    <x v="2"/>
    <s v="green"/>
    <n v="105"/>
    <n v="56"/>
    <n v="5880"/>
    <n v="706"/>
    <n v="41180"/>
    <d v="2021-02-16T00:00:00"/>
    <d v="2021-02-25T00:00:00"/>
    <s v="Stephen Macaleese"/>
    <s v="Agender"/>
    <n v="43"/>
    <s v="72 Edward ParkwaySuite 980"/>
    <n v="7201"/>
    <s v="Lake Aiden"/>
    <x v="5"/>
    <s v="Australia"/>
    <x v="1"/>
    <x v="1"/>
  </r>
  <r>
    <n v="2473"/>
    <n v="501"/>
    <n v="1082"/>
    <n v="93"/>
    <n v="2"/>
    <n v="186"/>
    <n v="1"/>
    <x v="2"/>
    <x v="20"/>
    <x v="2"/>
    <s v="violet"/>
    <n v="94"/>
    <n v="72"/>
    <n v="6768"/>
    <n v="706"/>
    <n v="41180"/>
    <d v="2021-02-16T00:00:00"/>
    <d v="2021-02-25T00:00:00"/>
    <s v="Stephen Macaleese"/>
    <s v="Agender"/>
    <n v="43"/>
    <s v="72 Edward ParkwaySuite 980"/>
    <n v="7201"/>
    <s v="Lake Aiden"/>
    <x v="5"/>
    <s v="Australia"/>
    <x v="1"/>
    <x v="1"/>
  </r>
  <r>
    <n v="2474"/>
    <n v="501"/>
    <n v="1029"/>
    <n v="90"/>
    <n v="2"/>
    <n v="180"/>
    <n v="1"/>
    <x v="2"/>
    <x v="11"/>
    <x v="4"/>
    <s v="yellow"/>
    <n v="95"/>
    <n v="54"/>
    <n v="5130"/>
    <n v="706"/>
    <n v="41180"/>
    <d v="2021-02-16T00:00:00"/>
    <d v="2021-02-25T00:00:00"/>
    <s v="Stephen Macaleese"/>
    <s v="Agender"/>
    <n v="43"/>
    <s v="72 Edward ParkwaySuite 980"/>
    <n v="7201"/>
    <s v="Lake Aiden"/>
    <x v="5"/>
    <s v="Australia"/>
    <x v="1"/>
    <x v="1"/>
  </r>
  <r>
    <n v="2475"/>
    <n v="501"/>
    <n v="193"/>
    <n v="98"/>
    <n v="1"/>
    <n v="98"/>
    <n v="1"/>
    <x v="0"/>
    <x v="18"/>
    <x v="0"/>
    <s v="green"/>
    <n v="112"/>
    <n v="80"/>
    <n v="8960"/>
    <n v="706"/>
    <n v="41180"/>
    <d v="2021-02-16T00:00:00"/>
    <d v="2021-02-25T00:00:00"/>
    <s v="Stephen Macaleese"/>
    <s v="Agender"/>
    <n v="43"/>
    <s v="72 Edward ParkwaySuite 980"/>
    <n v="7201"/>
    <s v="Lake Aiden"/>
    <x v="5"/>
    <s v="Australia"/>
    <x v="1"/>
    <x v="1"/>
  </r>
  <r>
    <n v="2476"/>
    <n v="501"/>
    <n v="409"/>
    <n v="119"/>
    <n v="3"/>
    <n v="357"/>
    <n v="1"/>
    <x v="0"/>
    <x v="32"/>
    <x v="4"/>
    <s v="blue"/>
    <n v="113"/>
    <n v="68"/>
    <n v="7684"/>
    <n v="706"/>
    <n v="41180"/>
    <d v="2021-02-16T00:00:00"/>
    <d v="2021-02-25T00:00:00"/>
    <s v="Stephen Macaleese"/>
    <s v="Agender"/>
    <n v="43"/>
    <s v="72 Edward ParkwaySuite 980"/>
    <n v="7201"/>
    <s v="Lake Aiden"/>
    <x v="5"/>
    <s v="Australia"/>
    <x v="1"/>
    <x v="1"/>
  </r>
  <r>
    <n v="2477"/>
    <n v="501"/>
    <n v="737"/>
    <n v="109"/>
    <n v="2"/>
    <n v="218"/>
    <n v="1"/>
    <x v="1"/>
    <x v="12"/>
    <x v="2"/>
    <s v="red"/>
    <n v="102"/>
    <n v="59"/>
    <n v="6018"/>
    <n v="706"/>
    <n v="41180"/>
    <d v="2021-02-16T00:00:00"/>
    <d v="2021-02-25T00:00:00"/>
    <s v="Stephen Macaleese"/>
    <s v="Agender"/>
    <n v="43"/>
    <s v="72 Edward ParkwaySuite 980"/>
    <n v="7201"/>
    <s v="Lake Aiden"/>
    <x v="5"/>
    <s v="Australia"/>
    <x v="1"/>
    <x v="1"/>
  </r>
  <r>
    <n v="2478"/>
    <n v="501"/>
    <n v="808"/>
    <n v="117"/>
    <n v="1"/>
    <n v="117"/>
    <n v="1"/>
    <x v="1"/>
    <x v="13"/>
    <x v="0"/>
    <s v="red"/>
    <n v="95"/>
    <n v="40"/>
    <n v="3800"/>
    <n v="706"/>
    <n v="41180"/>
    <d v="2021-02-16T00:00:00"/>
    <d v="2021-02-25T00:00:00"/>
    <s v="Stephen Macaleese"/>
    <s v="Agender"/>
    <n v="43"/>
    <s v="72 Edward ParkwaySuite 980"/>
    <n v="7201"/>
    <s v="Lake Aiden"/>
    <x v="5"/>
    <s v="Australia"/>
    <x v="1"/>
    <x v="1"/>
  </r>
  <r>
    <n v="2479"/>
    <n v="501"/>
    <n v="667"/>
    <n v="113"/>
    <n v="1"/>
    <n v="113"/>
    <n v="1"/>
    <x v="1"/>
    <x v="4"/>
    <x v="2"/>
    <s v="red"/>
    <n v="119"/>
    <n v="56"/>
    <n v="6664"/>
    <n v="706"/>
    <n v="41180"/>
    <d v="2021-02-16T00:00:00"/>
    <d v="2021-02-25T00:00:00"/>
    <s v="Stephen Macaleese"/>
    <s v="Agender"/>
    <n v="43"/>
    <s v="72 Edward ParkwaySuite 980"/>
    <n v="7201"/>
    <s v="Lake Aiden"/>
    <x v="5"/>
    <s v="Australia"/>
    <x v="1"/>
    <x v="1"/>
  </r>
  <r>
    <n v="2480"/>
    <n v="502"/>
    <n v="254"/>
    <n v="95"/>
    <n v="3"/>
    <n v="285"/>
    <n v="1"/>
    <x v="0"/>
    <x v="17"/>
    <x v="4"/>
    <s v="orange"/>
    <n v="117"/>
    <n v="43"/>
    <n v="5031"/>
    <n v="485"/>
    <n v="57115"/>
    <d v="2021-02-18T00:00:00"/>
    <d v="2021-03-07T00:00:00"/>
    <s v="Gayleen Brookes"/>
    <s v="Male"/>
    <n v="46"/>
    <s v="18 Lachlan CourtApt. 781"/>
    <n v="6977"/>
    <s v="Port Lily"/>
    <x v="7"/>
    <s v="Australia"/>
    <x v="1"/>
    <x v="2"/>
  </r>
  <r>
    <n v="2481"/>
    <n v="502"/>
    <n v="978"/>
    <n v="97"/>
    <n v="2"/>
    <n v="194"/>
    <n v="1"/>
    <x v="2"/>
    <x v="27"/>
    <x v="0"/>
    <s v="violet"/>
    <n v="119"/>
    <n v="58"/>
    <n v="6902"/>
    <n v="485"/>
    <n v="57115"/>
    <d v="2021-02-18T00:00:00"/>
    <d v="2021-03-07T00:00:00"/>
    <s v="Gayleen Brookes"/>
    <s v="Male"/>
    <n v="46"/>
    <s v="18 Lachlan CourtApt. 781"/>
    <n v="6977"/>
    <s v="Port Lily"/>
    <x v="7"/>
    <s v="Australia"/>
    <x v="1"/>
    <x v="2"/>
  </r>
  <r>
    <n v="2482"/>
    <n v="502"/>
    <n v="1199"/>
    <n v="105"/>
    <n v="3"/>
    <n v="315"/>
    <n v="1"/>
    <x v="2"/>
    <x v="7"/>
    <x v="4"/>
    <s v="orange"/>
    <n v="90"/>
    <n v="69"/>
    <n v="6210"/>
    <n v="485"/>
    <n v="57115"/>
    <d v="2021-02-18T00:00:00"/>
    <d v="2021-03-07T00:00:00"/>
    <s v="Gayleen Brookes"/>
    <s v="Male"/>
    <n v="46"/>
    <s v="18 Lachlan CourtApt. 781"/>
    <n v="6977"/>
    <s v="Port Lily"/>
    <x v="7"/>
    <s v="Australia"/>
    <x v="1"/>
    <x v="2"/>
  </r>
  <r>
    <n v="2483"/>
    <n v="502"/>
    <n v="1107"/>
    <n v="115"/>
    <n v="3"/>
    <n v="345"/>
    <n v="1"/>
    <x v="2"/>
    <x v="6"/>
    <x v="2"/>
    <s v="blue"/>
    <n v="99"/>
    <n v="56"/>
    <n v="5544"/>
    <n v="485"/>
    <n v="57115"/>
    <d v="2021-02-18T00:00:00"/>
    <d v="2021-03-07T00:00:00"/>
    <s v="Gayleen Brookes"/>
    <s v="Male"/>
    <n v="46"/>
    <s v="18 Lachlan CourtApt. 781"/>
    <n v="6977"/>
    <s v="Port Lily"/>
    <x v="7"/>
    <s v="Australia"/>
    <x v="1"/>
    <x v="2"/>
  </r>
  <r>
    <n v="2484"/>
    <n v="502"/>
    <n v="7"/>
    <n v="96"/>
    <n v="2"/>
    <n v="192"/>
    <n v="1"/>
    <x v="0"/>
    <x v="2"/>
    <x v="2"/>
    <s v="orange"/>
    <n v="114"/>
    <n v="77"/>
    <n v="8778"/>
    <n v="485"/>
    <n v="57115"/>
    <d v="2021-02-18T00:00:00"/>
    <d v="2021-03-07T00:00:00"/>
    <s v="Gayleen Brookes"/>
    <s v="Male"/>
    <n v="46"/>
    <s v="18 Lachlan CourtApt. 781"/>
    <n v="6977"/>
    <s v="Port Lily"/>
    <x v="7"/>
    <s v="Australia"/>
    <x v="1"/>
    <x v="2"/>
  </r>
  <r>
    <n v="2485"/>
    <n v="502"/>
    <n v="720"/>
    <n v="119"/>
    <n v="1"/>
    <n v="119"/>
    <n v="1"/>
    <x v="1"/>
    <x v="19"/>
    <x v="3"/>
    <s v="blue"/>
    <n v="112"/>
    <n v="59"/>
    <n v="6608"/>
    <n v="485"/>
    <n v="57115"/>
    <d v="2021-02-18T00:00:00"/>
    <d v="2021-03-07T00:00:00"/>
    <s v="Gayleen Brookes"/>
    <s v="Male"/>
    <n v="46"/>
    <s v="18 Lachlan CourtApt. 781"/>
    <n v="6977"/>
    <s v="Port Lily"/>
    <x v="7"/>
    <s v="Australia"/>
    <x v="1"/>
    <x v="2"/>
  </r>
  <r>
    <n v="2486"/>
    <n v="502"/>
    <n v="396"/>
    <n v="119"/>
    <n v="3"/>
    <n v="357"/>
    <n v="1"/>
    <x v="0"/>
    <x v="32"/>
    <x v="1"/>
    <s v="yellow"/>
    <n v="113"/>
    <n v="45"/>
    <n v="5085"/>
    <n v="485"/>
    <n v="57115"/>
    <d v="2021-02-18T00:00:00"/>
    <d v="2021-03-07T00:00:00"/>
    <s v="Gayleen Brookes"/>
    <s v="Male"/>
    <n v="46"/>
    <s v="18 Lachlan CourtApt. 781"/>
    <n v="6977"/>
    <s v="Port Lily"/>
    <x v="7"/>
    <s v="Australia"/>
    <x v="1"/>
    <x v="2"/>
  </r>
  <r>
    <n v="2487"/>
    <n v="503"/>
    <n v="1073"/>
    <n v="93"/>
    <n v="2"/>
    <n v="186"/>
    <n v="1"/>
    <x v="2"/>
    <x v="20"/>
    <x v="0"/>
    <s v="blue"/>
    <n v="94"/>
    <n v="75"/>
    <n v="7050"/>
    <n v="937"/>
    <n v="43249"/>
    <d v="2021-08-19T00:00:00"/>
    <d v="2021-09-05T00:00:00"/>
    <s v="Judy Mesias"/>
    <s v="Male"/>
    <n v="70"/>
    <s v="933 Jake CrestSuite 613"/>
    <n v="1824"/>
    <s v="Schneiderstad"/>
    <x v="4"/>
    <s v="Australia"/>
    <x v="0"/>
    <x v="2"/>
  </r>
  <r>
    <n v="2488"/>
    <n v="503"/>
    <n v="974"/>
    <n v="97"/>
    <n v="1"/>
    <n v="97"/>
    <n v="1"/>
    <x v="2"/>
    <x v="27"/>
    <x v="4"/>
    <s v="indigo"/>
    <n v="119"/>
    <n v="66"/>
    <n v="7854"/>
    <n v="937"/>
    <n v="43249"/>
    <d v="2021-08-19T00:00:00"/>
    <d v="2021-09-05T00:00:00"/>
    <s v="Judy Mesias"/>
    <s v="Male"/>
    <n v="70"/>
    <s v="933 Jake CrestSuite 613"/>
    <n v="1824"/>
    <s v="Schneiderstad"/>
    <x v="4"/>
    <s v="Australia"/>
    <x v="0"/>
    <x v="2"/>
  </r>
  <r>
    <n v="2489"/>
    <n v="503"/>
    <n v="526"/>
    <n v="98"/>
    <n v="3"/>
    <n v="294"/>
    <n v="1"/>
    <x v="1"/>
    <x v="33"/>
    <x v="1"/>
    <s v="red"/>
    <n v="113"/>
    <n v="80"/>
    <n v="9040"/>
    <n v="937"/>
    <n v="43249"/>
    <d v="2021-08-19T00:00:00"/>
    <d v="2021-09-05T00:00:00"/>
    <s v="Judy Mesias"/>
    <s v="Male"/>
    <n v="70"/>
    <s v="933 Jake CrestSuite 613"/>
    <n v="1824"/>
    <s v="Schneiderstad"/>
    <x v="4"/>
    <s v="Australia"/>
    <x v="0"/>
    <x v="2"/>
  </r>
  <r>
    <n v="2490"/>
    <n v="503"/>
    <n v="606"/>
    <n v="112"/>
    <n v="2"/>
    <n v="224"/>
    <n v="1"/>
    <x v="1"/>
    <x v="30"/>
    <x v="1"/>
    <s v="yellow"/>
    <n v="118"/>
    <n v="79"/>
    <n v="9322"/>
    <n v="937"/>
    <n v="43249"/>
    <d v="2021-08-19T00:00:00"/>
    <d v="2021-09-05T00:00:00"/>
    <s v="Judy Mesias"/>
    <s v="Male"/>
    <n v="70"/>
    <s v="933 Jake CrestSuite 613"/>
    <n v="1824"/>
    <s v="Schneiderstad"/>
    <x v="4"/>
    <s v="Australia"/>
    <x v="0"/>
    <x v="2"/>
  </r>
  <r>
    <n v="2491"/>
    <n v="503"/>
    <n v="336"/>
    <n v="109"/>
    <n v="2"/>
    <n v="218"/>
    <n v="1"/>
    <x v="0"/>
    <x v="21"/>
    <x v="1"/>
    <s v="blue"/>
    <n v="108"/>
    <n v="44"/>
    <n v="4752"/>
    <n v="937"/>
    <n v="43249"/>
    <d v="2021-08-19T00:00:00"/>
    <d v="2021-09-05T00:00:00"/>
    <s v="Judy Mesias"/>
    <s v="Male"/>
    <n v="70"/>
    <s v="933 Jake CrestSuite 613"/>
    <n v="1824"/>
    <s v="Schneiderstad"/>
    <x v="4"/>
    <s v="Australia"/>
    <x v="0"/>
    <x v="2"/>
  </r>
  <r>
    <n v="2492"/>
    <n v="503"/>
    <n v="722"/>
    <n v="119"/>
    <n v="2"/>
    <n v="238"/>
    <n v="1"/>
    <x v="1"/>
    <x v="19"/>
    <x v="2"/>
    <s v="blue"/>
    <n v="112"/>
    <n v="46"/>
    <n v="5152"/>
    <n v="937"/>
    <n v="43249"/>
    <d v="2021-08-19T00:00:00"/>
    <d v="2021-09-05T00:00:00"/>
    <s v="Judy Mesias"/>
    <s v="Male"/>
    <n v="70"/>
    <s v="933 Jake CrestSuite 613"/>
    <n v="1824"/>
    <s v="Schneiderstad"/>
    <x v="4"/>
    <s v="Australia"/>
    <x v="0"/>
    <x v="2"/>
  </r>
  <r>
    <n v="2493"/>
    <n v="504"/>
    <n v="754"/>
    <n v="109"/>
    <n v="3"/>
    <n v="327"/>
    <n v="1"/>
    <x v="1"/>
    <x v="12"/>
    <x v="4"/>
    <s v="green"/>
    <n v="102"/>
    <n v="68"/>
    <n v="6936"/>
    <n v="192"/>
    <n v="57782"/>
    <d v="2021-01-13T00:00:00"/>
    <d v="2021-02-08T00:00:00"/>
    <s v="Tommy Ebunoluwa"/>
    <s v="Female"/>
    <n v="63"/>
    <s v="56 Wolf TerraceSuite 373"/>
    <n v="4239"/>
    <s v="East Mason"/>
    <x v="1"/>
    <s v="Australia"/>
    <x v="9"/>
    <x v="0"/>
  </r>
  <r>
    <n v="2494"/>
    <n v="504"/>
    <n v="425"/>
    <n v="107"/>
    <n v="1"/>
    <n v="107"/>
    <n v="1"/>
    <x v="1"/>
    <x v="22"/>
    <x v="3"/>
    <s v="orange"/>
    <n v="92"/>
    <n v="60"/>
    <n v="5520"/>
    <n v="192"/>
    <n v="57782"/>
    <d v="2021-01-13T00:00:00"/>
    <d v="2021-02-08T00:00:00"/>
    <s v="Tommy Ebunoluwa"/>
    <s v="Female"/>
    <n v="63"/>
    <s v="56 Wolf TerraceSuite 373"/>
    <n v="4239"/>
    <s v="East Mason"/>
    <x v="1"/>
    <s v="Australia"/>
    <x v="9"/>
    <x v="0"/>
  </r>
  <r>
    <n v="2495"/>
    <n v="504"/>
    <n v="1068"/>
    <n v="93"/>
    <n v="2"/>
    <n v="186"/>
    <n v="1"/>
    <x v="2"/>
    <x v="20"/>
    <x v="0"/>
    <s v="green"/>
    <n v="94"/>
    <n v="43"/>
    <n v="4042"/>
    <n v="192"/>
    <n v="57782"/>
    <d v="2021-01-13T00:00:00"/>
    <d v="2021-02-08T00:00:00"/>
    <s v="Tommy Ebunoluwa"/>
    <s v="Female"/>
    <n v="63"/>
    <s v="56 Wolf TerraceSuite 373"/>
    <n v="4239"/>
    <s v="East Mason"/>
    <x v="1"/>
    <s v="Australia"/>
    <x v="9"/>
    <x v="0"/>
  </r>
  <r>
    <n v="2496"/>
    <n v="504"/>
    <n v="618"/>
    <n v="112"/>
    <n v="3"/>
    <n v="336"/>
    <n v="1"/>
    <x v="1"/>
    <x v="30"/>
    <x v="0"/>
    <s v="blue"/>
    <n v="118"/>
    <n v="68"/>
    <n v="8024"/>
    <n v="192"/>
    <n v="57782"/>
    <d v="2021-01-13T00:00:00"/>
    <d v="2021-02-08T00:00:00"/>
    <s v="Tommy Ebunoluwa"/>
    <s v="Female"/>
    <n v="63"/>
    <s v="56 Wolf TerraceSuite 373"/>
    <n v="4239"/>
    <s v="East Mason"/>
    <x v="1"/>
    <s v="Australia"/>
    <x v="9"/>
    <x v="0"/>
  </r>
  <r>
    <n v="2497"/>
    <n v="504"/>
    <n v="350"/>
    <n v="94"/>
    <n v="1"/>
    <n v="94"/>
    <n v="1"/>
    <x v="0"/>
    <x v="28"/>
    <x v="3"/>
    <s v="red"/>
    <n v="92"/>
    <n v="62"/>
    <n v="5704"/>
    <n v="192"/>
    <n v="57782"/>
    <d v="2021-01-13T00:00:00"/>
    <d v="2021-02-08T00:00:00"/>
    <s v="Tommy Ebunoluwa"/>
    <s v="Female"/>
    <n v="63"/>
    <s v="56 Wolf TerraceSuite 373"/>
    <n v="4239"/>
    <s v="East Mason"/>
    <x v="1"/>
    <s v="Australia"/>
    <x v="9"/>
    <x v="0"/>
  </r>
  <r>
    <n v="2498"/>
    <n v="504"/>
    <n v="554"/>
    <n v="98"/>
    <n v="1"/>
    <n v="98"/>
    <n v="1"/>
    <x v="1"/>
    <x v="33"/>
    <x v="4"/>
    <s v="indigo"/>
    <n v="113"/>
    <n v="52"/>
    <n v="5876"/>
    <n v="192"/>
    <n v="57782"/>
    <d v="2021-01-13T00:00:00"/>
    <d v="2021-02-08T00:00:00"/>
    <s v="Tommy Ebunoluwa"/>
    <s v="Female"/>
    <n v="63"/>
    <s v="56 Wolf TerraceSuite 373"/>
    <n v="4239"/>
    <s v="East Mason"/>
    <x v="1"/>
    <s v="Australia"/>
    <x v="9"/>
    <x v="0"/>
  </r>
  <r>
    <n v="2499"/>
    <n v="504"/>
    <n v="1086"/>
    <n v="115"/>
    <n v="3"/>
    <n v="345"/>
    <n v="1"/>
    <x v="2"/>
    <x v="6"/>
    <x v="1"/>
    <s v="red"/>
    <n v="99"/>
    <n v="47"/>
    <n v="4653"/>
    <n v="192"/>
    <n v="57782"/>
    <d v="2021-01-13T00:00:00"/>
    <d v="2021-02-08T00:00:00"/>
    <s v="Tommy Ebunoluwa"/>
    <s v="Female"/>
    <n v="63"/>
    <s v="56 Wolf TerraceSuite 373"/>
    <n v="4239"/>
    <s v="East Mason"/>
    <x v="1"/>
    <s v="Australia"/>
    <x v="9"/>
    <x v="0"/>
  </r>
  <r>
    <n v="2500"/>
    <n v="505"/>
    <n v="1024"/>
    <n v="90"/>
    <n v="3"/>
    <n v="270"/>
    <n v="1"/>
    <x v="2"/>
    <x v="11"/>
    <x v="4"/>
    <s v="orange"/>
    <n v="95"/>
    <n v="80"/>
    <n v="7600"/>
    <n v="737"/>
    <n v="37947"/>
    <d v="2021-08-17T00:00:00"/>
    <d v="2021-08-27T00:00:00"/>
    <s v="Zebulen Zannotti"/>
    <s v="Genderqueer"/>
    <n v="60"/>
    <s v="868 Skye MeadowSuite 990"/>
    <n v="1762"/>
    <s v="Harveyside"/>
    <x v="1"/>
    <s v="Australia"/>
    <x v="0"/>
    <x v="1"/>
  </r>
  <r>
    <n v="2501"/>
    <n v="505"/>
    <n v="210"/>
    <n v="106"/>
    <n v="3"/>
    <n v="318"/>
    <n v="1"/>
    <x v="0"/>
    <x v="0"/>
    <x v="3"/>
    <s v="red"/>
    <n v="105"/>
    <n v="48"/>
    <n v="5040"/>
    <n v="737"/>
    <n v="37947"/>
    <d v="2021-08-17T00:00:00"/>
    <d v="2021-08-27T00:00:00"/>
    <s v="Zebulen Zannotti"/>
    <s v="Genderqueer"/>
    <n v="60"/>
    <s v="868 Skye MeadowSuite 990"/>
    <n v="1762"/>
    <s v="Harveyside"/>
    <x v="1"/>
    <s v="Australia"/>
    <x v="0"/>
    <x v="1"/>
  </r>
  <r>
    <n v="2502"/>
    <n v="505"/>
    <n v="1009"/>
    <n v="106"/>
    <n v="2"/>
    <n v="212"/>
    <n v="1"/>
    <x v="2"/>
    <x v="3"/>
    <x v="4"/>
    <s v="indigo"/>
    <n v="111"/>
    <n v="51"/>
    <n v="5661"/>
    <n v="737"/>
    <n v="37947"/>
    <d v="2021-08-17T00:00:00"/>
    <d v="2021-08-27T00:00:00"/>
    <s v="Zebulen Zannotti"/>
    <s v="Genderqueer"/>
    <n v="60"/>
    <s v="868 Skye MeadowSuite 990"/>
    <n v="1762"/>
    <s v="Harveyside"/>
    <x v="1"/>
    <s v="Australia"/>
    <x v="0"/>
    <x v="1"/>
  </r>
  <r>
    <n v="2503"/>
    <n v="505"/>
    <n v="485"/>
    <n v="118"/>
    <n v="2"/>
    <n v="236"/>
    <n v="1"/>
    <x v="1"/>
    <x v="1"/>
    <x v="3"/>
    <s v="violet"/>
    <n v="110"/>
    <n v="74"/>
    <n v="8140"/>
    <n v="737"/>
    <n v="37947"/>
    <d v="2021-08-17T00:00:00"/>
    <d v="2021-08-27T00:00:00"/>
    <s v="Zebulen Zannotti"/>
    <s v="Genderqueer"/>
    <n v="60"/>
    <s v="868 Skye MeadowSuite 990"/>
    <n v="1762"/>
    <s v="Harveyside"/>
    <x v="1"/>
    <s v="Australia"/>
    <x v="0"/>
    <x v="1"/>
  </r>
  <r>
    <n v="2504"/>
    <n v="505"/>
    <n v="736"/>
    <n v="109"/>
    <n v="1"/>
    <n v="109"/>
    <n v="1"/>
    <x v="1"/>
    <x v="12"/>
    <x v="1"/>
    <s v="red"/>
    <n v="102"/>
    <n v="67"/>
    <n v="6834"/>
    <n v="737"/>
    <n v="37947"/>
    <d v="2021-08-17T00:00:00"/>
    <d v="2021-08-27T00:00:00"/>
    <s v="Zebulen Zannotti"/>
    <s v="Genderqueer"/>
    <n v="60"/>
    <s v="868 Skye MeadowSuite 990"/>
    <n v="1762"/>
    <s v="Harveyside"/>
    <x v="1"/>
    <s v="Australia"/>
    <x v="0"/>
    <x v="1"/>
  </r>
  <r>
    <n v="2505"/>
    <n v="505"/>
    <n v="413"/>
    <n v="119"/>
    <n v="2"/>
    <n v="238"/>
    <n v="1"/>
    <x v="0"/>
    <x v="32"/>
    <x v="0"/>
    <s v="indigo"/>
    <n v="113"/>
    <n v="60"/>
    <n v="6780"/>
    <n v="737"/>
    <n v="37947"/>
    <d v="2021-08-17T00:00:00"/>
    <d v="2021-08-27T00:00:00"/>
    <s v="Zebulen Zannotti"/>
    <s v="Genderqueer"/>
    <n v="60"/>
    <s v="868 Skye MeadowSuite 990"/>
    <n v="1762"/>
    <s v="Harveyside"/>
    <x v="1"/>
    <s v="Australia"/>
    <x v="0"/>
    <x v="1"/>
  </r>
  <r>
    <n v="2506"/>
    <n v="506"/>
    <n v="822"/>
    <n v="117"/>
    <n v="2"/>
    <n v="234"/>
    <n v="1"/>
    <x v="1"/>
    <x v="13"/>
    <x v="2"/>
    <s v="green"/>
    <n v="95"/>
    <n v="59"/>
    <n v="5605"/>
    <n v="648"/>
    <n v="18355"/>
    <d v="2021-09-11T00:00:00"/>
    <d v="2021-09-27T00:00:00"/>
    <s v="Jaquelyn Dow"/>
    <s v="Genderfluid"/>
    <n v="38"/>
    <s v="854 John GroveApt. 925"/>
    <n v="1230"/>
    <s v="New Emmastad"/>
    <x v="0"/>
    <s v="Australia"/>
    <x v="5"/>
    <x v="2"/>
  </r>
  <r>
    <n v="2507"/>
    <n v="506"/>
    <n v="839"/>
    <n v="117"/>
    <n v="2"/>
    <n v="234"/>
    <n v="1"/>
    <x v="1"/>
    <x v="13"/>
    <x v="4"/>
    <s v="violet"/>
    <n v="95"/>
    <n v="70"/>
    <n v="6650"/>
    <n v="648"/>
    <n v="18355"/>
    <d v="2021-09-11T00:00:00"/>
    <d v="2021-09-27T00:00:00"/>
    <s v="Jaquelyn Dow"/>
    <s v="Genderfluid"/>
    <n v="38"/>
    <s v="854 John GroveApt. 925"/>
    <n v="1230"/>
    <s v="New Emmastad"/>
    <x v="0"/>
    <s v="Australia"/>
    <x v="5"/>
    <x v="2"/>
  </r>
  <r>
    <n v="2508"/>
    <n v="506"/>
    <n v="1029"/>
    <n v="90"/>
    <n v="2"/>
    <n v="180"/>
    <n v="1"/>
    <x v="2"/>
    <x v="11"/>
    <x v="4"/>
    <s v="yellow"/>
    <n v="95"/>
    <n v="54"/>
    <n v="5130"/>
    <n v="648"/>
    <n v="18355"/>
    <d v="2021-09-11T00:00:00"/>
    <d v="2021-09-27T00:00:00"/>
    <s v="Jaquelyn Dow"/>
    <s v="Genderfluid"/>
    <n v="38"/>
    <s v="854 John GroveApt. 925"/>
    <n v="1230"/>
    <s v="New Emmastad"/>
    <x v="0"/>
    <s v="Australia"/>
    <x v="5"/>
    <x v="2"/>
  </r>
  <r>
    <n v="2509"/>
    <n v="506"/>
    <n v="757"/>
    <n v="109"/>
    <n v="2"/>
    <n v="218"/>
    <n v="1"/>
    <x v="1"/>
    <x v="12"/>
    <x v="2"/>
    <s v="blue"/>
    <n v="102"/>
    <n v="71"/>
    <n v="7242"/>
    <n v="648"/>
    <n v="18355"/>
    <d v="2021-09-11T00:00:00"/>
    <d v="2021-09-27T00:00:00"/>
    <s v="Jaquelyn Dow"/>
    <s v="Genderfluid"/>
    <n v="38"/>
    <s v="854 John GroveApt. 925"/>
    <n v="1230"/>
    <s v="New Emmastad"/>
    <x v="0"/>
    <s v="Australia"/>
    <x v="5"/>
    <x v="2"/>
  </r>
  <r>
    <n v="2510"/>
    <n v="506"/>
    <n v="1078"/>
    <n v="93"/>
    <n v="3"/>
    <n v="279"/>
    <n v="1"/>
    <x v="2"/>
    <x v="20"/>
    <x v="0"/>
    <s v="indigo"/>
    <n v="94"/>
    <n v="42"/>
    <n v="3948"/>
    <n v="648"/>
    <n v="18355"/>
    <d v="2021-09-11T00:00:00"/>
    <d v="2021-09-27T00:00:00"/>
    <s v="Jaquelyn Dow"/>
    <s v="Genderfluid"/>
    <n v="38"/>
    <s v="854 John GroveApt. 925"/>
    <n v="1230"/>
    <s v="New Emmastad"/>
    <x v="0"/>
    <s v="Australia"/>
    <x v="5"/>
    <x v="2"/>
  </r>
  <r>
    <n v="2511"/>
    <n v="507"/>
    <n v="1145"/>
    <n v="102"/>
    <n v="1"/>
    <n v="102"/>
    <n v="1"/>
    <x v="2"/>
    <x v="34"/>
    <x v="3"/>
    <s v="indigo"/>
    <n v="106"/>
    <n v="51"/>
    <n v="5406"/>
    <n v="58"/>
    <n v="29761"/>
    <d v="2021-06-20T00:00:00"/>
    <d v="2021-07-11T00:00:00"/>
    <s v="Aurie Margett"/>
    <s v="Agender"/>
    <n v="39"/>
    <s v="260 Lily PassSuite 549"/>
    <n v="2783"/>
    <s v="Amelieburgh"/>
    <x v="4"/>
    <s v="Australia"/>
    <x v="7"/>
    <x v="0"/>
  </r>
  <r>
    <n v="2512"/>
    <n v="507"/>
    <n v="310"/>
    <n v="105"/>
    <n v="3"/>
    <n v="315"/>
    <n v="1"/>
    <x v="0"/>
    <x v="26"/>
    <x v="3"/>
    <s v="violet"/>
    <n v="93"/>
    <n v="49"/>
    <n v="4557"/>
    <n v="58"/>
    <n v="29761"/>
    <d v="2021-06-20T00:00:00"/>
    <d v="2021-07-11T00:00:00"/>
    <s v="Aurie Margett"/>
    <s v="Agender"/>
    <n v="39"/>
    <s v="260 Lily PassSuite 549"/>
    <n v="2783"/>
    <s v="Amelieburgh"/>
    <x v="4"/>
    <s v="Australia"/>
    <x v="7"/>
    <x v="0"/>
  </r>
  <r>
    <n v="2513"/>
    <n v="507"/>
    <n v="860"/>
    <n v="113"/>
    <n v="2"/>
    <n v="226"/>
    <n v="1"/>
    <x v="2"/>
    <x v="16"/>
    <x v="3"/>
    <s v="blue"/>
    <n v="100"/>
    <n v="69"/>
    <n v="6900"/>
    <n v="58"/>
    <n v="29761"/>
    <d v="2021-06-20T00:00:00"/>
    <d v="2021-07-11T00:00:00"/>
    <s v="Aurie Margett"/>
    <s v="Agender"/>
    <n v="39"/>
    <s v="260 Lily PassSuite 549"/>
    <n v="2783"/>
    <s v="Amelieburgh"/>
    <x v="4"/>
    <s v="Australia"/>
    <x v="7"/>
    <x v="0"/>
  </r>
  <r>
    <n v="2514"/>
    <n v="507"/>
    <n v="814"/>
    <n v="117"/>
    <n v="1"/>
    <n v="117"/>
    <n v="1"/>
    <x v="1"/>
    <x v="13"/>
    <x v="4"/>
    <s v="orange"/>
    <n v="95"/>
    <n v="60"/>
    <n v="5700"/>
    <n v="58"/>
    <n v="29761"/>
    <d v="2021-06-20T00:00:00"/>
    <d v="2021-07-11T00:00:00"/>
    <s v="Aurie Margett"/>
    <s v="Agender"/>
    <n v="39"/>
    <s v="260 Lily PassSuite 549"/>
    <n v="2783"/>
    <s v="Amelieburgh"/>
    <x v="4"/>
    <s v="Australia"/>
    <x v="7"/>
    <x v="0"/>
  </r>
  <r>
    <n v="2515"/>
    <n v="507"/>
    <n v="504"/>
    <n v="102"/>
    <n v="1"/>
    <n v="102"/>
    <n v="1"/>
    <x v="1"/>
    <x v="31"/>
    <x v="4"/>
    <s v="yellow"/>
    <n v="109"/>
    <n v="58"/>
    <n v="6322"/>
    <n v="58"/>
    <n v="29761"/>
    <d v="2021-06-20T00:00:00"/>
    <d v="2021-07-11T00:00:00"/>
    <s v="Aurie Margett"/>
    <s v="Agender"/>
    <n v="39"/>
    <s v="260 Lily PassSuite 549"/>
    <n v="2783"/>
    <s v="Amelieburgh"/>
    <x v="4"/>
    <s v="Australia"/>
    <x v="7"/>
    <x v="0"/>
  </r>
  <r>
    <n v="2516"/>
    <n v="508"/>
    <n v="1047"/>
    <n v="90"/>
    <n v="1"/>
    <n v="90"/>
    <n v="1"/>
    <x v="2"/>
    <x v="11"/>
    <x v="2"/>
    <s v="violet"/>
    <n v="95"/>
    <n v="46"/>
    <n v="4370"/>
    <n v="834"/>
    <n v="42640"/>
    <d v="2021-07-17T00:00:00"/>
    <d v="2021-08-01T00:00:00"/>
    <s v="Glenn Keri"/>
    <s v="Non-binary"/>
    <n v="61"/>
    <s v="4838 Jacobi HillApt. 825"/>
    <n v="2848"/>
    <s v="Port Ellaside"/>
    <x v="4"/>
    <s v="Australia"/>
    <x v="8"/>
    <x v="2"/>
  </r>
  <r>
    <n v="2517"/>
    <n v="508"/>
    <n v="773"/>
    <n v="91"/>
    <n v="2"/>
    <n v="182"/>
    <n v="1"/>
    <x v="1"/>
    <x v="15"/>
    <x v="0"/>
    <s v="red"/>
    <n v="114"/>
    <n v="69"/>
    <n v="7866"/>
    <n v="834"/>
    <n v="42640"/>
    <d v="2021-07-17T00:00:00"/>
    <d v="2021-08-01T00:00:00"/>
    <s v="Glenn Keri"/>
    <s v="Non-binary"/>
    <n v="61"/>
    <s v="4838 Jacobi HillApt. 825"/>
    <n v="2848"/>
    <s v="Port Ellaside"/>
    <x v="4"/>
    <s v="Australia"/>
    <x v="8"/>
    <x v="2"/>
  </r>
  <r>
    <n v="2518"/>
    <n v="508"/>
    <n v="400"/>
    <n v="119"/>
    <n v="3"/>
    <n v="357"/>
    <n v="1"/>
    <x v="0"/>
    <x v="32"/>
    <x v="3"/>
    <s v="green"/>
    <n v="113"/>
    <n v="69"/>
    <n v="7797"/>
    <n v="834"/>
    <n v="42640"/>
    <d v="2021-07-17T00:00:00"/>
    <d v="2021-08-01T00:00:00"/>
    <s v="Glenn Keri"/>
    <s v="Non-binary"/>
    <n v="61"/>
    <s v="4838 Jacobi HillApt. 825"/>
    <n v="2848"/>
    <s v="Port Ellaside"/>
    <x v="4"/>
    <s v="Australia"/>
    <x v="8"/>
    <x v="2"/>
  </r>
  <r>
    <n v="2519"/>
    <n v="508"/>
    <n v="632"/>
    <n v="93"/>
    <n v="2"/>
    <n v="186"/>
    <n v="1"/>
    <x v="1"/>
    <x v="14"/>
    <x v="2"/>
    <s v="red"/>
    <n v="115"/>
    <n v="76"/>
    <n v="8740"/>
    <n v="834"/>
    <n v="42640"/>
    <d v="2021-07-17T00:00:00"/>
    <d v="2021-08-01T00:00:00"/>
    <s v="Glenn Keri"/>
    <s v="Non-binary"/>
    <n v="61"/>
    <s v="4838 Jacobi HillApt. 825"/>
    <n v="2848"/>
    <s v="Port Ellaside"/>
    <x v="4"/>
    <s v="Australia"/>
    <x v="8"/>
    <x v="2"/>
  </r>
  <r>
    <n v="2520"/>
    <n v="508"/>
    <n v="1017"/>
    <n v="90"/>
    <n v="2"/>
    <n v="180"/>
    <n v="1"/>
    <x v="2"/>
    <x v="11"/>
    <x v="2"/>
    <s v="red"/>
    <n v="95"/>
    <n v="56"/>
    <n v="5320"/>
    <n v="834"/>
    <n v="42640"/>
    <d v="2021-07-17T00:00:00"/>
    <d v="2021-08-01T00:00:00"/>
    <s v="Glenn Keri"/>
    <s v="Non-binary"/>
    <n v="61"/>
    <s v="4838 Jacobi HillApt. 825"/>
    <n v="2848"/>
    <s v="Port Ellaside"/>
    <x v="4"/>
    <s v="Australia"/>
    <x v="8"/>
    <x v="2"/>
  </r>
  <r>
    <n v="2521"/>
    <n v="508"/>
    <n v="16"/>
    <n v="96"/>
    <n v="2"/>
    <n v="192"/>
    <n v="1"/>
    <x v="0"/>
    <x v="2"/>
    <x v="1"/>
    <s v="green"/>
    <n v="114"/>
    <n v="56"/>
    <n v="6384"/>
    <n v="834"/>
    <n v="42640"/>
    <d v="2021-07-17T00:00:00"/>
    <d v="2021-08-01T00:00:00"/>
    <s v="Glenn Keri"/>
    <s v="Non-binary"/>
    <n v="61"/>
    <s v="4838 Jacobi HillApt. 825"/>
    <n v="2848"/>
    <s v="Port Ellaside"/>
    <x v="4"/>
    <s v="Australia"/>
    <x v="8"/>
    <x v="2"/>
  </r>
  <r>
    <n v="2522"/>
    <n v="508"/>
    <n v="718"/>
    <n v="119"/>
    <n v="1"/>
    <n v="119"/>
    <n v="1"/>
    <x v="1"/>
    <x v="19"/>
    <x v="0"/>
    <s v="green"/>
    <n v="112"/>
    <n v="73"/>
    <n v="8176"/>
    <n v="834"/>
    <n v="42640"/>
    <d v="2021-07-17T00:00:00"/>
    <d v="2021-08-01T00:00:00"/>
    <s v="Glenn Keri"/>
    <s v="Non-binary"/>
    <n v="61"/>
    <s v="4838 Jacobi HillApt. 825"/>
    <n v="2848"/>
    <s v="Port Ellaside"/>
    <x v="4"/>
    <s v="Australia"/>
    <x v="8"/>
    <x v="2"/>
  </r>
  <r>
    <n v="2523"/>
    <n v="508"/>
    <n v="24"/>
    <n v="96"/>
    <n v="1"/>
    <n v="96"/>
    <n v="1"/>
    <x v="0"/>
    <x v="2"/>
    <x v="4"/>
    <s v="blue"/>
    <n v="114"/>
    <n v="60"/>
    <n v="6840"/>
    <n v="834"/>
    <n v="42640"/>
    <d v="2021-07-17T00:00:00"/>
    <d v="2021-08-01T00:00:00"/>
    <s v="Glenn Keri"/>
    <s v="Non-binary"/>
    <n v="61"/>
    <s v="4838 Jacobi HillApt. 825"/>
    <n v="2848"/>
    <s v="Port Ellaside"/>
    <x v="4"/>
    <s v="Australia"/>
    <x v="8"/>
    <x v="2"/>
  </r>
  <r>
    <n v="2524"/>
    <n v="508"/>
    <n v="506"/>
    <n v="102"/>
    <n v="1"/>
    <n v="102"/>
    <n v="1"/>
    <x v="1"/>
    <x v="31"/>
    <x v="1"/>
    <s v="green"/>
    <n v="109"/>
    <n v="65"/>
    <n v="7085"/>
    <n v="834"/>
    <n v="42640"/>
    <d v="2021-07-17T00:00:00"/>
    <d v="2021-08-01T00:00:00"/>
    <s v="Glenn Keri"/>
    <s v="Non-binary"/>
    <n v="61"/>
    <s v="4838 Jacobi HillApt. 825"/>
    <n v="2848"/>
    <s v="Port Ellaside"/>
    <x v="4"/>
    <s v="Australia"/>
    <x v="8"/>
    <x v="2"/>
  </r>
  <r>
    <n v="2525"/>
    <n v="509"/>
    <n v="457"/>
    <n v="118"/>
    <n v="2"/>
    <n v="236"/>
    <n v="1"/>
    <x v="1"/>
    <x v="1"/>
    <x v="2"/>
    <s v="red"/>
    <n v="110"/>
    <n v="62"/>
    <n v="6820"/>
    <n v="676"/>
    <n v="20368"/>
    <d v="2021-01-02T00:00:00"/>
    <d v="2021-01-25T00:00:00"/>
    <s v="Haslett Edwins"/>
    <s v="Bigender"/>
    <n v="59"/>
    <s v="140 Jessica BoulevardApt. 214"/>
    <n v="1938"/>
    <s v="Kaylafurt"/>
    <x v="5"/>
    <s v="Australia"/>
    <x v="9"/>
    <x v="0"/>
  </r>
  <r>
    <n v="2526"/>
    <n v="509"/>
    <n v="126"/>
    <n v="92"/>
    <n v="2"/>
    <n v="184"/>
    <n v="1"/>
    <x v="0"/>
    <x v="22"/>
    <x v="1"/>
    <s v="blue"/>
    <n v="115"/>
    <n v="47"/>
    <n v="5405"/>
    <n v="676"/>
    <n v="20368"/>
    <d v="2021-01-02T00:00:00"/>
    <d v="2021-01-25T00:00:00"/>
    <s v="Haslett Edwins"/>
    <s v="Bigender"/>
    <n v="59"/>
    <s v="140 Jessica BoulevardApt. 214"/>
    <n v="1938"/>
    <s v="Kaylafurt"/>
    <x v="5"/>
    <s v="Australia"/>
    <x v="9"/>
    <x v="0"/>
  </r>
  <r>
    <n v="2527"/>
    <n v="509"/>
    <n v="841"/>
    <n v="113"/>
    <n v="3"/>
    <n v="339"/>
    <n v="1"/>
    <x v="2"/>
    <x v="16"/>
    <x v="1"/>
    <s v="red"/>
    <n v="100"/>
    <n v="62"/>
    <n v="6200"/>
    <n v="676"/>
    <n v="20368"/>
    <d v="2021-01-02T00:00:00"/>
    <d v="2021-01-25T00:00:00"/>
    <s v="Haslett Edwins"/>
    <s v="Bigender"/>
    <n v="59"/>
    <s v="140 Jessica BoulevardApt. 214"/>
    <n v="1938"/>
    <s v="Kaylafurt"/>
    <x v="5"/>
    <s v="Australia"/>
    <x v="9"/>
    <x v="0"/>
  </r>
  <r>
    <n v="2528"/>
    <n v="509"/>
    <n v="513"/>
    <n v="102"/>
    <n v="3"/>
    <n v="306"/>
    <n v="1"/>
    <x v="1"/>
    <x v="31"/>
    <x v="0"/>
    <s v="blue"/>
    <n v="109"/>
    <n v="41"/>
    <n v="4469"/>
    <n v="676"/>
    <n v="20368"/>
    <d v="2021-01-02T00:00:00"/>
    <d v="2021-01-25T00:00:00"/>
    <s v="Haslett Edwins"/>
    <s v="Bigender"/>
    <n v="59"/>
    <s v="140 Jessica BoulevardApt. 214"/>
    <n v="1938"/>
    <s v="Kaylafurt"/>
    <x v="5"/>
    <s v="Australia"/>
    <x v="9"/>
    <x v="0"/>
  </r>
  <r>
    <n v="2529"/>
    <n v="509"/>
    <n v="624"/>
    <n v="112"/>
    <n v="2"/>
    <n v="224"/>
    <n v="1"/>
    <x v="1"/>
    <x v="30"/>
    <x v="4"/>
    <s v="indigo"/>
    <n v="118"/>
    <n v="78"/>
    <n v="9204"/>
    <n v="676"/>
    <n v="20368"/>
    <d v="2021-01-02T00:00:00"/>
    <d v="2021-01-25T00:00:00"/>
    <s v="Haslett Edwins"/>
    <s v="Bigender"/>
    <n v="59"/>
    <s v="140 Jessica BoulevardApt. 214"/>
    <n v="1938"/>
    <s v="Kaylafurt"/>
    <x v="5"/>
    <s v="Australia"/>
    <x v="9"/>
    <x v="0"/>
  </r>
  <r>
    <n v="2530"/>
    <n v="510"/>
    <n v="643"/>
    <n v="93"/>
    <n v="1"/>
    <n v="93"/>
    <n v="1"/>
    <x v="1"/>
    <x v="14"/>
    <x v="0"/>
    <s v="yellow"/>
    <n v="115"/>
    <n v="53"/>
    <n v="6095"/>
    <n v="125"/>
    <n v="47242"/>
    <d v="2021-09-29T00:00:00"/>
    <d v="2021-10-01T00:00:00"/>
    <s v="Lesli Pitfield"/>
    <s v="Bigender"/>
    <n v="77"/>
    <s v="617 Scarlett BoulevardApt. 858"/>
    <n v="8870"/>
    <s v="Angelinaville"/>
    <x v="1"/>
    <s v="Australia"/>
    <x v="5"/>
    <x v="1"/>
  </r>
  <r>
    <n v="2531"/>
    <n v="510"/>
    <n v="1241"/>
    <n v="112"/>
    <n v="3"/>
    <n v="336"/>
    <n v="1"/>
    <x v="2"/>
    <x v="25"/>
    <x v="1"/>
    <s v="green"/>
    <n v="91"/>
    <n v="72"/>
    <n v="6552"/>
    <n v="125"/>
    <n v="47242"/>
    <d v="2021-09-29T00:00:00"/>
    <d v="2021-10-01T00:00:00"/>
    <s v="Lesli Pitfield"/>
    <s v="Bigender"/>
    <n v="77"/>
    <s v="617 Scarlett BoulevardApt. 858"/>
    <n v="8870"/>
    <s v="Angelinaville"/>
    <x v="1"/>
    <s v="Australia"/>
    <x v="5"/>
    <x v="1"/>
  </r>
  <r>
    <n v="2532"/>
    <n v="510"/>
    <n v="49"/>
    <n v="104"/>
    <n v="1"/>
    <n v="104"/>
    <n v="1"/>
    <x v="0"/>
    <x v="10"/>
    <x v="4"/>
    <s v="yellow"/>
    <n v="119"/>
    <n v="75"/>
    <n v="8925"/>
    <n v="125"/>
    <n v="47242"/>
    <d v="2021-09-29T00:00:00"/>
    <d v="2021-10-01T00:00:00"/>
    <s v="Lesli Pitfield"/>
    <s v="Bigender"/>
    <n v="77"/>
    <s v="617 Scarlett BoulevardApt. 858"/>
    <n v="8870"/>
    <s v="Angelinaville"/>
    <x v="1"/>
    <s v="Australia"/>
    <x v="5"/>
    <x v="1"/>
  </r>
  <r>
    <n v="2533"/>
    <n v="510"/>
    <n v="893"/>
    <n v="94"/>
    <n v="1"/>
    <n v="94"/>
    <n v="1"/>
    <x v="2"/>
    <x v="23"/>
    <x v="0"/>
    <s v="green"/>
    <n v="113"/>
    <n v="62"/>
    <n v="7006"/>
    <n v="125"/>
    <n v="47242"/>
    <d v="2021-09-29T00:00:00"/>
    <d v="2021-10-01T00:00:00"/>
    <s v="Lesli Pitfield"/>
    <s v="Bigender"/>
    <n v="77"/>
    <s v="617 Scarlett BoulevardApt. 858"/>
    <n v="8870"/>
    <s v="Angelinaville"/>
    <x v="1"/>
    <s v="Australia"/>
    <x v="5"/>
    <x v="1"/>
  </r>
  <r>
    <n v="2534"/>
    <n v="510"/>
    <n v="1034"/>
    <n v="90"/>
    <n v="3"/>
    <n v="270"/>
    <n v="1"/>
    <x v="2"/>
    <x v="11"/>
    <x v="4"/>
    <s v="green"/>
    <n v="95"/>
    <n v="64"/>
    <n v="6080"/>
    <n v="125"/>
    <n v="47242"/>
    <d v="2021-09-29T00:00:00"/>
    <d v="2021-10-01T00:00:00"/>
    <s v="Lesli Pitfield"/>
    <s v="Bigender"/>
    <n v="77"/>
    <s v="617 Scarlett BoulevardApt. 858"/>
    <n v="8870"/>
    <s v="Angelinaville"/>
    <x v="1"/>
    <s v="Australia"/>
    <x v="5"/>
    <x v="1"/>
  </r>
  <r>
    <n v="2535"/>
    <n v="510"/>
    <n v="1023"/>
    <n v="90"/>
    <n v="2"/>
    <n v="180"/>
    <n v="1"/>
    <x v="2"/>
    <x v="11"/>
    <x v="0"/>
    <s v="orange"/>
    <n v="95"/>
    <n v="78"/>
    <n v="7410"/>
    <n v="125"/>
    <n v="47242"/>
    <d v="2021-09-29T00:00:00"/>
    <d v="2021-10-01T00:00:00"/>
    <s v="Lesli Pitfield"/>
    <s v="Bigender"/>
    <n v="77"/>
    <s v="617 Scarlett BoulevardApt. 858"/>
    <n v="8870"/>
    <s v="Angelinaville"/>
    <x v="1"/>
    <s v="Australia"/>
    <x v="5"/>
    <x v="1"/>
  </r>
  <r>
    <n v="2536"/>
    <n v="510"/>
    <n v="1158"/>
    <n v="99"/>
    <n v="3"/>
    <n v="297"/>
    <n v="1"/>
    <x v="2"/>
    <x v="9"/>
    <x v="0"/>
    <s v="red"/>
    <n v="98"/>
    <n v="52"/>
    <n v="5096"/>
    <n v="125"/>
    <n v="47242"/>
    <d v="2021-09-29T00:00:00"/>
    <d v="2021-10-01T00:00:00"/>
    <s v="Lesli Pitfield"/>
    <s v="Bigender"/>
    <n v="77"/>
    <s v="617 Scarlett BoulevardApt. 858"/>
    <n v="8870"/>
    <s v="Angelinaville"/>
    <x v="1"/>
    <s v="Australia"/>
    <x v="5"/>
    <x v="1"/>
  </r>
  <r>
    <n v="2537"/>
    <n v="510"/>
    <n v="413"/>
    <n v="119"/>
    <n v="2"/>
    <n v="238"/>
    <n v="1"/>
    <x v="0"/>
    <x v="32"/>
    <x v="0"/>
    <s v="indigo"/>
    <n v="113"/>
    <n v="60"/>
    <n v="6780"/>
    <n v="125"/>
    <n v="47242"/>
    <d v="2021-09-29T00:00:00"/>
    <d v="2021-10-01T00:00:00"/>
    <s v="Lesli Pitfield"/>
    <s v="Bigender"/>
    <n v="77"/>
    <s v="617 Scarlett BoulevardApt. 858"/>
    <n v="8870"/>
    <s v="Angelinaville"/>
    <x v="1"/>
    <s v="Australia"/>
    <x v="5"/>
    <x v="1"/>
  </r>
  <r>
    <n v="2538"/>
    <n v="511"/>
    <n v="608"/>
    <n v="112"/>
    <n v="1"/>
    <n v="112"/>
    <n v="1"/>
    <x v="1"/>
    <x v="30"/>
    <x v="0"/>
    <s v="yellow"/>
    <n v="118"/>
    <n v="50"/>
    <n v="5900"/>
    <n v="282"/>
    <n v="43667"/>
    <d v="2021-08-22T00:00:00"/>
    <d v="2021-09-12T00:00:00"/>
    <s v="Wren Helgass"/>
    <s v="Female"/>
    <n v="59"/>
    <s v="2634 Ward CrescentSuite 361"/>
    <n v="4527"/>
    <s v="Port Hannahburgh"/>
    <x v="7"/>
    <s v="Australia"/>
    <x v="0"/>
    <x v="0"/>
  </r>
  <r>
    <n v="2539"/>
    <n v="511"/>
    <n v="1252"/>
    <n v="112"/>
    <n v="2"/>
    <n v="224"/>
    <n v="1"/>
    <x v="2"/>
    <x v="25"/>
    <x v="2"/>
    <s v="indigo"/>
    <n v="91"/>
    <n v="59"/>
    <n v="5369"/>
    <n v="282"/>
    <n v="43667"/>
    <d v="2021-08-22T00:00:00"/>
    <d v="2021-09-12T00:00:00"/>
    <s v="Wren Helgass"/>
    <s v="Female"/>
    <n v="59"/>
    <s v="2634 Ward CrescentSuite 361"/>
    <n v="4527"/>
    <s v="Port Hannahburgh"/>
    <x v="7"/>
    <s v="Australia"/>
    <x v="0"/>
    <x v="0"/>
  </r>
  <r>
    <n v="2540"/>
    <n v="511"/>
    <n v="147"/>
    <n v="91"/>
    <n v="2"/>
    <n v="182"/>
    <n v="1"/>
    <x v="0"/>
    <x v="8"/>
    <x v="2"/>
    <s v="orange"/>
    <n v="116"/>
    <n v="42"/>
    <n v="4872"/>
    <n v="282"/>
    <n v="43667"/>
    <d v="2021-08-22T00:00:00"/>
    <d v="2021-09-12T00:00:00"/>
    <s v="Wren Helgass"/>
    <s v="Female"/>
    <n v="59"/>
    <s v="2634 Ward CrescentSuite 361"/>
    <n v="4527"/>
    <s v="Port Hannahburgh"/>
    <x v="7"/>
    <s v="Australia"/>
    <x v="0"/>
    <x v="0"/>
  </r>
  <r>
    <n v="2541"/>
    <n v="511"/>
    <n v="1220"/>
    <n v="105"/>
    <n v="3"/>
    <n v="315"/>
    <n v="1"/>
    <x v="2"/>
    <x v="7"/>
    <x v="3"/>
    <s v="violet"/>
    <n v="90"/>
    <n v="58"/>
    <n v="5220"/>
    <n v="282"/>
    <n v="43667"/>
    <d v="2021-08-22T00:00:00"/>
    <d v="2021-09-12T00:00:00"/>
    <s v="Wren Helgass"/>
    <s v="Female"/>
    <n v="59"/>
    <s v="2634 Ward CrescentSuite 361"/>
    <n v="4527"/>
    <s v="Port Hannahburgh"/>
    <x v="7"/>
    <s v="Australia"/>
    <x v="0"/>
    <x v="0"/>
  </r>
  <r>
    <n v="2542"/>
    <n v="511"/>
    <n v="565"/>
    <n v="100"/>
    <n v="2"/>
    <n v="200"/>
    <n v="1"/>
    <x v="1"/>
    <x v="29"/>
    <x v="3"/>
    <s v="orange"/>
    <n v="90"/>
    <n v="80"/>
    <n v="7200"/>
    <n v="282"/>
    <n v="43667"/>
    <d v="2021-08-22T00:00:00"/>
    <d v="2021-09-12T00:00:00"/>
    <s v="Wren Helgass"/>
    <s v="Female"/>
    <n v="59"/>
    <s v="2634 Ward CrescentSuite 361"/>
    <n v="4527"/>
    <s v="Port Hannahburgh"/>
    <x v="7"/>
    <s v="Australia"/>
    <x v="0"/>
    <x v="0"/>
  </r>
  <r>
    <n v="2543"/>
    <n v="511"/>
    <n v="758"/>
    <n v="109"/>
    <n v="3"/>
    <n v="327"/>
    <n v="1"/>
    <x v="1"/>
    <x v="12"/>
    <x v="0"/>
    <s v="blue"/>
    <n v="102"/>
    <n v="64"/>
    <n v="6528"/>
    <n v="282"/>
    <n v="43667"/>
    <d v="2021-08-22T00:00:00"/>
    <d v="2021-09-12T00:00:00"/>
    <s v="Wren Helgass"/>
    <s v="Female"/>
    <n v="59"/>
    <s v="2634 Ward CrescentSuite 361"/>
    <n v="4527"/>
    <s v="Port Hannahburgh"/>
    <x v="7"/>
    <s v="Australia"/>
    <x v="0"/>
    <x v="0"/>
  </r>
  <r>
    <n v="2544"/>
    <n v="511"/>
    <n v="1094"/>
    <n v="115"/>
    <n v="2"/>
    <n v="230"/>
    <n v="1"/>
    <x v="2"/>
    <x v="6"/>
    <x v="4"/>
    <s v="orange"/>
    <n v="99"/>
    <n v="61"/>
    <n v="6039"/>
    <n v="282"/>
    <n v="43667"/>
    <d v="2021-08-22T00:00:00"/>
    <d v="2021-09-12T00:00:00"/>
    <s v="Wren Helgass"/>
    <s v="Female"/>
    <n v="59"/>
    <s v="2634 Ward CrescentSuite 361"/>
    <n v="4527"/>
    <s v="Port Hannahburgh"/>
    <x v="7"/>
    <s v="Australia"/>
    <x v="0"/>
    <x v="0"/>
  </r>
  <r>
    <n v="2545"/>
    <n v="511"/>
    <n v="681"/>
    <n v="113"/>
    <n v="3"/>
    <n v="339"/>
    <n v="1"/>
    <x v="1"/>
    <x v="4"/>
    <x v="1"/>
    <s v="green"/>
    <n v="119"/>
    <n v="62"/>
    <n v="7378"/>
    <n v="282"/>
    <n v="43667"/>
    <d v="2021-08-22T00:00:00"/>
    <d v="2021-09-12T00:00:00"/>
    <s v="Wren Helgass"/>
    <s v="Female"/>
    <n v="59"/>
    <s v="2634 Ward CrescentSuite 361"/>
    <n v="4527"/>
    <s v="Port Hannahburgh"/>
    <x v="7"/>
    <s v="Australia"/>
    <x v="0"/>
    <x v="0"/>
  </r>
  <r>
    <n v="2546"/>
    <n v="512"/>
    <n v="818"/>
    <n v="117"/>
    <n v="3"/>
    <n v="351"/>
    <n v="1"/>
    <x v="1"/>
    <x v="13"/>
    <x v="0"/>
    <s v="yellow"/>
    <n v="95"/>
    <n v="58"/>
    <n v="5510"/>
    <n v="223"/>
    <n v="21235"/>
    <d v="2021-10-13T00:00:00"/>
    <d v="2021-11-05T00:00:00"/>
    <s v="Saxe Stormonth"/>
    <s v="Non-binary"/>
    <n v="51"/>
    <s v="028 Elijah TrailApt. 268"/>
    <n v="573"/>
    <s v="Lake Owen"/>
    <x v="0"/>
    <s v="Australia"/>
    <x v="2"/>
    <x v="0"/>
  </r>
  <r>
    <n v="2547"/>
    <n v="512"/>
    <n v="589"/>
    <n v="100"/>
    <n v="2"/>
    <n v="200"/>
    <n v="1"/>
    <x v="1"/>
    <x v="29"/>
    <x v="4"/>
    <s v="indigo"/>
    <n v="90"/>
    <n v="50"/>
    <n v="4500"/>
    <n v="223"/>
    <n v="21235"/>
    <d v="2021-10-13T00:00:00"/>
    <d v="2021-11-05T00:00:00"/>
    <s v="Saxe Stormonth"/>
    <s v="Non-binary"/>
    <n v="51"/>
    <s v="028 Elijah TrailApt. 268"/>
    <n v="573"/>
    <s v="Lake Owen"/>
    <x v="0"/>
    <s v="Australia"/>
    <x v="2"/>
    <x v="0"/>
  </r>
  <r>
    <n v="2548"/>
    <n v="513"/>
    <n v="843"/>
    <n v="113"/>
    <n v="2"/>
    <n v="226"/>
    <n v="1"/>
    <x v="2"/>
    <x v="16"/>
    <x v="0"/>
    <s v="red"/>
    <n v="100"/>
    <n v="44"/>
    <n v="4400"/>
    <n v="950"/>
    <n v="49647"/>
    <d v="2021-05-24T00:00:00"/>
    <d v="2021-06-04T00:00:00"/>
    <s v="Eustacia Andreassen"/>
    <s v="Male"/>
    <n v="43"/>
    <s v="3414 Mia MallApt. 446"/>
    <n v="3051"/>
    <s v="Bergefort"/>
    <x v="6"/>
    <s v="Australia"/>
    <x v="3"/>
    <x v="2"/>
  </r>
  <r>
    <n v="2549"/>
    <n v="513"/>
    <n v="1054"/>
    <n v="93"/>
    <n v="1"/>
    <n v="93"/>
    <n v="1"/>
    <x v="2"/>
    <x v="20"/>
    <x v="4"/>
    <s v="red"/>
    <n v="94"/>
    <n v="58"/>
    <n v="5452"/>
    <n v="950"/>
    <n v="49647"/>
    <d v="2021-05-24T00:00:00"/>
    <d v="2021-06-04T00:00:00"/>
    <s v="Eustacia Andreassen"/>
    <s v="Male"/>
    <n v="43"/>
    <s v="3414 Mia MallApt. 446"/>
    <n v="3051"/>
    <s v="Bergefort"/>
    <x v="6"/>
    <s v="Australia"/>
    <x v="3"/>
    <x v="2"/>
  </r>
  <r>
    <n v="2550"/>
    <n v="514"/>
    <n v="239"/>
    <n v="106"/>
    <n v="1"/>
    <n v="106"/>
    <n v="1"/>
    <x v="0"/>
    <x v="0"/>
    <x v="4"/>
    <s v="indigo"/>
    <n v="105"/>
    <n v="61"/>
    <n v="6405"/>
    <n v="740"/>
    <n v="13918"/>
    <d v="2021-07-12T00:00:00"/>
    <d v="2021-07-22T00:00:00"/>
    <s v="Meryl Neeson"/>
    <s v="Non-binary"/>
    <n v="73"/>
    <s v="7490 Lily WaySuite 419"/>
    <n v="531"/>
    <s v="Port Molly"/>
    <x v="1"/>
    <s v="Australia"/>
    <x v="8"/>
    <x v="1"/>
  </r>
  <r>
    <n v="2551"/>
    <n v="514"/>
    <n v="816"/>
    <n v="117"/>
    <n v="1"/>
    <n v="117"/>
    <n v="1"/>
    <x v="1"/>
    <x v="13"/>
    <x v="1"/>
    <s v="yellow"/>
    <n v="95"/>
    <n v="48"/>
    <n v="4560"/>
    <n v="740"/>
    <n v="13918"/>
    <d v="2021-07-12T00:00:00"/>
    <d v="2021-07-22T00:00:00"/>
    <s v="Meryl Neeson"/>
    <s v="Non-binary"/>
    <n v="73"/>
    <s v="7490 Lily WaySuite 419"/>
    <n v="531"/>
    <s v="Port Molly"/>
    <x v="1"/>
    <s v="Australia"/>
    <x v="8"/>
    <x v="1"/>
  </r>
  <r>
    <n v="2552"/>
    <n v="514"/>
    <n v="210"/>
    <n v="106"/>
    <n v="2"/>
    <n v="212"/>
    <n v="1"/>
    <x v="0"/>
    <x v="0"/>
    <x v="3"/>
    <s v="red"/>
    <n v="105"/>
    <n v="48"/>
    <n v="5040"/>
    <n v="740"/>
    <n v="13918"/>
    <d v="2021-07-12T00:00:00"/>
    <d v="2021-07-22T00:00:00"/>
    <s v="Meryl Neeson"/>
    <s v="Non-binary"/>
    <n v="73"/>
    <s v="7490 Lily WaySuite 419"/>
    <n v="531"/>
    <s v="Port Molly"/>
    <x v="1"/>
    <s v="Australia"/>
    <x v="8"/>
    <x v="1"/>
  </r>
  <r>
    <n v="2553"/>
    <n v="515"/>
    <n v="576"/>
    <n v="100"/>
    <n v="1"/>
    <n v="100"/>
    <n v="1"/>
    <x v="1"/>
    <x v="29"/>
    <x v="1"/>
    <s v="green"/>
    <n v="90"/>
    <n v="54"/>
    <n v="4860"/>
    <n v="23"/>
    <n v="20627"/>
    <d v="2021-05-23T00:00:00"/>
    <d v="2021-06-13T00:00:00"/>
    <s v="Alair Grimwad"/>
    <s v="Female"/>
    <n v="32"/>
    <s v="682 Rose CircleApt. 514"/>
    <n v="1832"/>
    <s v="North Mia"/>
    <x v="1"/>
    <s v="Australia"/>
    <x v="3"/>
    <x v="0"/>
  </r>
  <r>
    <n v="2554"/>
    <n v="515"/>
    <n v="1007"/>
    <n v="106"/>
    <n v="3"/>
    <n v="318"/>
    <n v="1"/>
    <x v="2"/>
    <x v="3"/>
    <x v="2"/>
    <s v="indigo"/>
    <n v="111"/>
    <n v="56"/>
    <n v="6216"/>
    <n v="23"/>
    <n v="20627"/>
    <d v="2021-05-23T00:00:00"/>
    <d v="2021-06-13T00:00:00"/>
    <s v="Alair Grimwad"/>
    <s v="Female"/>
    <n v="32"/>
    <s v="682 Rose CircleApt. 514"/>
    <n v="1832"/>
    <s v="North Mia"/>
    <x v="1"/>
    <s v="Australia"/>
    <x v="3"/>
    <x v="0"/>
  </r>
  <r>
    <n v="2555"/>
    <n v="515"/>
    <n v="817"/>
    <n v="117"/>
    <n v="1"/>
    <n v="117"/>
    <n v="1"/>
    <x v="1"/>
    <x v="13"/>
    <x v="2"/>
    <s v="yellow"/>
    <n v="95"/>
    <n v="60"/>
    <n v="5700"/>
    <n v="23"/>
    <n v="20627"/>
    <d v="2021-05-23T00:00:00"/>
    <d v="2021-06-13T00:00:00"/>
    <s v="Alair Grimwad"/>
    <s v="Female"/>
    <n v="32"/>
    <s v="682 Rose CircleApt. 514"/>
    <n v="1832"/>
    <s v="North Mia"/>
    <x v="1"/>
    <s v="Australia"/>
    <x v="3"/>
    <x v="0"/>
  </r>
  <r>
    <n v="2556"/>
    <n v="515"/>
    <n v="1057"/>
    <n v="93"/>
    <n v="2"/>
    <n v="186"/>
    <n v="1"/>
    <x v="2"/>
    <x v="20"/>
    <x v="2"/>
    <s v="orange"/>
    <n v="94"/>
    <n v="52"/>
    <n v="4888"/>
    <n v="23"/>
    <n v="20627"/>
    <d v="2021-05-23T00:00:00"/>
    <d v="2021-06-13T00:00:00"/>
    <s v="Alair Grimwad"/>
    <s v="Female"/>
    <n v="32"/>
    <s v="682 Rose CircleApt. 514"/>
    <n v="1832"/>
    <s v="North Mia"/>
    <x v="1"/>
    <s v="Australia"/>
    <x v="3"/>
    <x v="0"/>
  </r>
  <r>
    <n v="2557"/>
    <n v="515"/>
    <n v="346"/>
    <n v="109"/>
    <n v="1"/>
    <n v="109"/>
    <n v="1"/>
    <x v="0"/>
    <x v="21"/>
    <x v="1"/>
    <s v="violet"/>
    <n v="108"/>
    <n v="73"/>
    <n v="7884"/>
    <n v="23"/>
    <n v="20627"/>
    <d v="2021-05-23T00:00:00"/>
    <d v="2021-06-13T00:00:00"/>
    <s v="Alair Grimwad"/>
    <s v="Female"/>
    <n v="32"/>
    <s v="682 Rose CircleApt. 514"/>
    <n v="1832"/>
    <s v="North Mia"/>
    <x v="1"/>
    <s v="Australia"/>
    <x v="3"/>
    <x v="0"/>
  </r>
  <r>
    <n v="2558"/>
    <n v="515"/>
    <n v="1181"/>
    <n v="99"/>
    <n v="1"/>
    <n v="99"/>
    <n v="1"/>
    <x v="2"/>
    <x v="9"/>
    <x v="1"/>
    <s v="indigo"/>
    <n v="98"/>
    <n v="79"/>
    <n v="7742"/>
    <n v="23"/>
    <n v="20627"/>
    <d v="2021-05-23T00:00:00"/>
    <d v="2021-06-13T00:00:00"/>
    <s v="Alair Grimwad"/>
    <s v="Female"/>
    <n v="32"/>
    <s v="682 Rose CircleApt. 514"/>
    <n v="1832"/>
    <s v="North Mia"/>
    <x v="1"/>
    <s v="Australia"/>
    <x v="3"/>
    <x v="0"/>
  </r>
  <r>
    <n v="2559"/>
    <n v="515"/>
    <n v="860"/>
    <n v="113"/>
    <n v="3"/>
    <n v="339"/>
    <n v="1"/>
    <x v="2"/>
    <x v="16"/>
    <x v="3"/>
    <s v="blue"/>
    <n v="100"/>
    <n v="69"/>
    <n v="6900"/>
    <n v="23"/>
    <n v="20627"/>
    <d v="2021-05-23T00:00:00"/>
    <d v="2021-06-13T00:00:00"/>
    <s v="Alair Grimwad"/>
    <s v="Female"/>
    <n v="32"/>
    <s v="682 Rose CircleApt. 514"/>
    <n v="1832"/>
    <s v="North Mia"/>
    <x v="1"/>
    <s v="Australia"/>
    <x v="3"/>
    <x v="0"/>
  </r>
  <r>
    <n v="2560"/>
    <n v="516"/>
    <n v="1093"/>
    <n v="115"/>
    <n v="2"/>
    <n v="230"/>
    <n v="1"/>
    <x v="2"/>
    <x v="6"/>
    <x v="0"/>
    <s v="orange"/>
    <n v="99"/>
    <n v="79"/>
    <n v="7821"/>
    <n v="506"/>
    <n v="20934"/>
    <d v="2021-05-21T00:00:00"/>
    <d v="2021-05-26T00:00:00"/>
    <s v="Eddie Elcott"/>
    <s v="Agender"/>
    <n v="37"/>
    <s v="26 Levi CrestSuite 002"/>
    <n v="8757"/>
    <s v="South Hugoberg"/>
    <x v="7"/>
    <s v="Australia"/>
    <x v="3"/>
    <x v="1"/>
  </r>
  <r>
    <n v="2561"/>
    <n v="516"/>
    <n v="1092"/>
    <n v="115"/>
    <n v="2"/>
    <n v="230"/>
    <n v="1"/>
    <x v="2"/>
    <x v="6"/>
    <x v="2"/>
    <s v="orange"/>
    <n v="99"/>
    <n v="56"/>
    <n v="5544"/>
    <n v="506"/>
    <n v="20934"/>
    <d v="2021-05-21T00:00:00"/>
    <d v="2021-05-26T00:00:00"/>
    <s v="Eddie Elcott"/>
    <s v="Agender"/>
    <n v="37"/>
    <s v="26 Levi CrestSuite 002"/>
    <n v="8757"/>
    <s v="South Hugoberg"/>
    <x v="7"/>
    <s v="Australia"/>
    <x v="3"/>
    <x v="1"/>
  </r>
  <r>
    <n v="2562"/>
    <n v="516"/>
    <n v="399"/>
    <n v="119"/>
    <n v="1"/>
    <n v="119"/>
    <n v="1"/>
    <x v="0"/>
    <x v="32"/>
    <x v="4"/>
    <s v="yellow"/>
    <n v="113"/>
    <n v="78"/>
    <n v="8814"/>
    <n v="506"/>
    <n v="20934"/>
    <d v="2021-05-21T00:00:00"/>
    <d v="2021-05-26T00:00:00"/>
    <s v="Eddie Elcott"/>
    <s v="Agender"/>
    <n v="37"/>
    <s v="26 Levi CrestSuite 002"/>
    <n v="8757"/>
    <s v="South Hugoberg"/>
    <x v="7"/>
    <s v="Australia"/>
    <x v="3"/>
    <x v="1"/>
  </r>
  <r>
    <n v="2563"/>
    <n v="516"/>
    <n v="1121"/>
    <n v="102"/>
    <n v="3"/>
    <n v="306"/>
    <n v="1"/>
    <x v="2"/>
    <x v="34"/>
    <x v="1"/>
    <s v="red"/>
    <n v="106"/>
    <n v="63"/>
    <n v="6678"/>
    <n v="506"/>
    <n v="20934"/>
    <d v="2021-05-21T00:00:00"/>
    <d v="2021-05-26T00:00:00"/>
    <s v="Eddie Elcott"/>
    <s v="Agender"/>
    <n v="37"/>
    <s v="26 Levi CrestSuite 002"/>
    <n v="8757"/>
    <s v="South Hugoberg"/>
    <x v="7"/>
    <s v="Australia"/>
    <x v="3"/>
    <x v="1"/>
  </r>
  <r>
    <n v="2564"/>
    <n v="517"/>
    <n v="182"/>
    <n v="98"/>
    <n v="2"/>
    <n v="196"/>
    <n v="1"/>
    <x v="0"/>
    <x v="18"/>
    <x v="2"/>
    <s v="orange"/>
    <n v="112"/>
    <n v="65"/>
    <n v="7280"/>
    <n v="797"/>
    <n v="37440"/>
    <d v="2021-06-23T00:00:00"/>
    <d v="2021-06-30T00:00:00"/>
    <s v="Rachelle Jelf"/>
    <s v="Female"/>
    <n v="32"/>
    <s v="6472 Georgia CircuitApt. 986"/>
    <n v="6714"/>
    <s v="Marcusshire"/>
    <x v="3"/>
    <s v="Australia"/>
    <x v="7"/>
    <x v="1"/>
  </r>
  <r>
    <n v="2565"/>
    <n v="517"/>
    <n v="1033"/>
    <n v="90"/>
    <n v="3"/>
    <n v="270"/>
    <n v="1"/>
    <x v="2"/>
    <x v="11"/>
    <x v="0"/>
    <s v="green"/>
    <n v="95"/>
    <n v="62"/>
    <n v="5890"/>
    <n v="797"/>
    <n v="37440"/>
    <d v="2021-06-23T00:00:00"/>
    <d v="2021-06-30T00:00:00"/>
    <s v="Rachelle Jelf"/>
    <s v="Female"/>
    <n v="32"/>
    <s v="6472 Georgia CircuitApt. 986"/>
    <n v="6714"/>
    <s v="Marcusshire"/>
    <x v="3"/>
    <s v="Australia"/>
    <x v="7"/>
    <x v="1"/>
  </r>
  <r>
    <n v="2566"/>
    <n v="517"/>
    <n v="269"/>
    <n v="95"/>
    <n v="3"/>
    <n v="285"/>
    <n v="1"/>
    <x v="0"/>
    <x v="17"/>
    <x v="4"/>
    <s v="blue"/>
    <n v="117"/>
    <n v="70"/>
    <n v="8190"/>
    <n v="797"/>
    <n v="37440"/>
    <d v="2021-06-23T00:00:00"/>
    <d v="2021-06-30T00:00:00"/>
    <s v="Rachelle Jelf"/>
    <s v="Female"/>
    <n v="32"/>
    <s v="6472 Georgia CircuitApt. 986"/>
    <n v="6714"/>
    <s v="Marcusshire"/>
    <x v="3"/>
    <s v="Australia"/>
    <x v="7"/>
    <x v="1"/>
  </r>
  <r>
    <n v="2567"/>
    <n v="517"/>
    <n v="884"/>
    <n v="94"/>
    <n v="3"/>
    <n v="282"/>
    <n v="1"/>
    <x v="2"/>
    <x v="23"/>
    <x v="4"/>
    <s v="orange"/>
    <n v="113"/>
    <n v="72"/>
    <n v="8136"/>
    <n v="797"/>
    <n v="37440"/>
    <d v="2021-06-23T00:00:00"/>
    <d v="2021-06-30T00:00:00"/>
    <s v="Rachelle Jelf"/>
    <s v="Female"/>
    <n v="32"/>
    <s v="6472 Georgia CircuitApt. 986"/>
    <n v="6714"/>
    <s v="Marcusshire"/>
    <x v="3"/>
    <s v="Australia"/>
    <x v="7"/>
    <x v="1"/>
  </r>
  <r>
    <n v="2568"/>
    <n v="517"/>
    <n v="465"/>
    <n v="118"/>
    <n v="3"/>
    <n v="354"/>
    <n v="1"/>
    <x v="1"/>
    <x v="1"/>
    <x v="3"/>
    <s v="yellow"/>
    <n v="110"/>
    <n v="55"/>
    <n v="6050"/>
    <n v="797"/>
    <n v="37440"/>
    <d v="2021-06-23T00:00:00"/>
    <d v="2021-06-30T00:00:00"/>
    <s v="Rachelle Jelf"/>
    <s v="Female"/>
    <n v="32"/>
    <s v="6472 Georgia CircuitApt. 986"/>
    <n v="6714"/>
    <s v="Marcusshire"/>
    <x v="3"/>
    <s v="Australia"/>
    <x v="7"/>
    <x v="1"/>
  </r>
  <r>
    <n v="2569"/>
    <n v="517"/>
    <n v="990"/>
    <n v="106"/>
    <n v="3"/>
    <n v="318"/>
    <n v="1"/>
    <x v="2"/>
    <x v="3"/>
    <x v="3"/>
    <s v="yellow"/>
    <n v="111"/>
    <n v="67"/>
    <n v="7437"/>
    <n v="797"/>
    <n v="37440"/>
    <d v="2021-06-23T00:00:00"/>
    <d v="2021-06-30T00:00:00"/>
    <s v="Rachelle Jelf"/>
    <s v="Female"/>
    <n v="32"/>
    <s v="6472 Georgia CircuitApt. 986"/>
    <n v="6714"/>
    <s v="Marcusshire"/>
    <x v="3"/>
    <s v="Australia"/>
    <x v="7"/>
    <x v="1"/>
  </r>
  <r>
    <n v="2570"/>
    <n v="517"/>
    <n v="1149"/>
    <n v="102"/>
    <n v="3"/>
    <n v="306"/>
    <n v="1"/>
    <x v="2"/>
    <x v="34"/>
    <x v="4"/>
    <s v="indigo"/>
    <n v="106"/>
    <n v="64"/>
    <n v="6784"/>
    <n v="797"/>
    <n v="37440"/>
    <d v="2021-06-23T00:00:00"/>
    <d v="2021-06-30T00:00:00"/>
    <s v="Rachelle Jelf"/>
    <s v="Female"/>
    <n v="32"/>
    <s v="6472 Georgia CircuitApt. 986"/>
    <n v="6714"/>
    <s v="Marcusshire"/>
    <x v="3"/>
    <s v="Australia"/>
    <x v="7"/>
    <x v="1"/>
  </r>
  <r>
    <n v="2571"/>
    <n v="517"/>
    <n v="775"/>
    <n v="91"/>
    <n v="2"/>
    <n v="182"/>
    <n v="1"/>
    <x v="1"/>
    <x v="15"/>
    <x v="3"/>
    <s v="orange"/>
    <n v="114"/>
    <n v="79"/>
    <n v="9006"/>
    <n v="797"/>
    <n v="37440"/>
    <d v="2021-06-23T00:00:00"/>
    <d v="2021-06-30T00:00:00"/>
    <s v="Rachelle Jelf"/>
    <s v="Female"/>
    <n v="32"/>
    <s v="6472 Georgia CircuitApt. 986"/>
    <n v="6714"/>
    <s v="Marcusshire"/>
    <x v="3"/>
    <s v="Australia"/>
    <x v="7"/>
    <x v="1"/>
  </r>
  <r>
    <n v="2572"/>
    <n v="517"/>
    <n v="1209"/>
    <n v="105"/>
    <n v="1"/>
    <n v="105"/>
    <n v="1"/>
    <x v="2"/>
    <x v="7"/>
    <x v="4"/>
    <s v="green"/>
    <n v="90"/>
    <n v="55"/>
    <n v="4950"/>
    <n v="797"/>
    <n v="37440"/>
    <d v="2021-06-23T00:00:00"/>
    <d v="2021-06-30T00:00:00"/>
    <s v="Rachelle Jelf"/>
    <s v="Female"/>
    <n v="32"/>
    <s v="6472 Georgia CircuitApt. 986"/>
    <n v="6714"/>
    <s v="Marcusshire"/>
    <x v="3"/>
    <s v="Australia"/>
    <x v="7"/>
    <x v="1"/>
  </r>
  <r>
    <n v="2573"/>
    <n v="518"/>
    <n v="199"/>
    <n v="98"/>
    <n v="2"/>
    <n v="196"/>
    <n v="1"/>
    <x v="0"/>
    <x v="18"/>
    <x v="4"/>
    <s v="blue"/>
    <n v="112"/>
    <n v="51"/>
    <n v="5712"/>
    <n v="196"/>
    <n v="28347"/>
    <d v="2021-06-03T00:00:00"/>
    <d v="2021-06-18T00:00:00"/>
    <s v="Erroll Michelle"/>
    <s v="Genderqueer"/>
    <n v="25"/>
    <s v="694 Isabella WaySuite 054"/>
    <n v="4911"/>
    <s v="New Ava"/>
    <x v="0"/>
    <s v="Australia"/>
    <x v="7"/>
    <x v="2"/>
  </r>
  <r>
    <n v="2574"/>
    <n v="518"/>
    <n v="781"/>
    <n v="91"/>
    <n v="2"/>
    <n v="182"/>
    <n v="1"/>
    <x v="1"/>
    <x v="15"/>
    <x v="1"/>
    <s v="yellow"/>
    <n v="114"/>
    <n v="42"/>
    <n v="4788"/>
    <n v="196"/>
    <n v="28347"/>
    <d v="2021-06-03T00:00:00"/>
    <d v="2021-06-18T00:00:00"/>
    <s v="Erroll Michelle"/>
    <s v="Genderqueer"/>
    <n v="25"/>
    <s v="694 Isabella WaySuite 054"/>
    <n v="4911"/>
    <s v="New Ava"/>
    <x v="0"/>
    <s v="Australia"/>
    <x v="7"/>
    <x v="2"/>
  </r>
  <r>
    <n v="2575"/>
    <n v="518"/>
    <n v="816"/>
    <n v="117"/>
    <n v="1"/>
    <n v="117"/>
    <n v="1"/>
    <x v="1"/>
    <x v="13"/>
    <x v="1"/>
    <s v="yellow"/>
    <n v="95"/>
    <n v="48"/>
    <n v="4560"/>
    <n v="196"/>
    <n v="28347"/>
    <d v="2021-06-03T00:00:00"/>
    <d v="2021-06-18T00:00:00"/>
    <s v="Erroll Michelle"/>
    <s v="Genderqueer"/>
    <n v="25"/>
    <s v="694 Isabella WaySuite 054"/>
    <n v="4911"/>
    <s v="New Ava"/>
    <x v="0"/>
    <s v="Australia"/>
    <x v="7"/>
    <x v="2"/>
  </r>
  <r>
    <n v="2576"/>
    <n v="518"/>
    <n v="934"/>
    <n v="96"/>
    <n v="3"/>
    <n v="288"/>
    <n v="1"/>
    <x v="2"/>
    <x v="5"/>
    <x v="4"/>
    <s v="blue"/>
    <n v="104"/>
    <n v="60"/>
    <n v="6240"/>
    <n v="196"/>
    <n v="28347"/>
    <d v="2021-06-03T00:00:00"/>
    <d v="2021-06-18T00:00:00"/>
    <s v="Erroll Michelle"/>
    <s v="Genderqueer"/>
    <n v="25"/>
    <s v="694 Isabella WaySuite 054"/>
    <n v="4911"/>
    <s v="New Ava"/>
    <x v="0"/>
    <s v="Australia"/>
    <x v="7"/>
    <x v="2"/>
  </r>
  <r>
    <n v="2577"/>
    <n v="518"/>
    <n v="740"/>
    <n v="109"/>
    <n v="3"/>
    <n v="327"/>
    <n v="1"/>
    <x v="1"/>
    <x v="12"/>
    <x v="3"/>
    <s v="orange"/>
    <n v="102"/>
    <n v="78"/>
    <n v="7956"/>
    <n v="196"/>
    <n v="28347"/>
    <d v="2021-06-03T00:00:00"/>
    <d v="2021-06-18T00:00:00"/>
    <s v="Erroll Michelle"/>
    <s v="Genderqueer"/>
    <n v="25"/>
    <s v="694 Isabella WaySuite 054"/>
    <n v="4911"/>
    <s v="New Ava"/>
    <x v="0"/>
    <s v="Australia"/>
    <x v="7"/>
    <x v="2"/>
  </r>
  <r>
    <n v="2578"/>
    <n v="519"/>
    <n v="230"/>
    <n v="106"/>
    <n v="3"/>
    <n v="318"/>
    <n v="1"/>
    <x v="0"/>
    <x v="0"/>
    <x v="3"/>
    <s v="blue"/>
    <n v="105"/>
    <n v="76"/>
    <n v="7980"/>
    <n v="244"/>
    <n v="23212"/>
    <d v="2021-08-23T00:00:00"/>
    <d v="2021-09-12T00:00:00"/>
    <s v="Faunie Cooney"/>
    <s v="Male"/>
    <n v="38"/>
    <s v="36 Christian PlaceApt. 409"/>
    <n v="6354"/>
    <s v="Port Chelseaport"/>
    <x v="6"/>
    <s v="Australia"/>
    <x v="0"/>
    <x v="2"/>
  </r>
  <r>
    <n v="2579"/>
    <n v="519"/>
    <n v="1029"/>
    <n v="90"/>
    <n v="2"/>
    <n v="180"/>
    <n v="1"/>
    <x v="2"/>
    <x v="11"/>
    <x v="4"/>
    <s v="yellow"/>
    <n v="95"/>
    <n v="54"/>
    <n v="5130"/>
    <n v="244"/>
    <n v="23212"/>
    <d v="2021-08-23T00:00:00"/>
    <d v="2021-09-12T00:00:00"/>
    <s v="Faunie Cooney"/>
    <s v="Male"/>
    <n v="38"/>
    <s v="36 Christian PlaceApt. 409"/>
    <n v="6354"/>
    <s v="Port Chelseaport"/>
    <x v="6"/>
    <s v="Australia"/>
    <x v="0"/>
    <x v="2"/>
  </r>
  <r>
    <n v="2580"/>
    <n v="519"/>
    <n v="156"/>
    <n v="91"/>
    <n v="2"/>
    <n v="182"/>
    <n v="1"/>
    <x v="0"/>
    <x v="8"/>
    <x v="1"/>
    <s v="green"/>
    <n v="116"/>
    <n v="58"/>
    <n v="6728"/>
    <n v="244"/>
    <n v="23212"/>
    <d v="2021-08-23T00:00:00"/>
    <d v="2021-09-12T00:00:00"/>
    <s v="Faunie Cooney"/>
    <s v="Male"/>
    <n v="38"/>
    <s v="36 Christian PlaceApt. 409"/>
    <n v="6354"/>
    <s v="Port Chelseaport"/>
    <x v="6"/>
    <s v="Australia"/>
    <x v="0"/>
    <x v="2"/>
  </r>
  <r>
    <n v="2581"/>
    <n v="519"/>
    <n v="823"/>
    <n v="117"/>
    <n v="1"/>
    <n v="117"/>
    <n v="1"/>
    <x v="1"/>
    <x v="13"/>
    <x v="0"/>
    <s v="green"/>
    <n v="95"/>
    <n v="66"/>
    <n v="6270"/>
    <n v="244"/>
    <n v="23212"/>
    <d v="2021-08-23T00:00:00"/>
    <d v="2021-09-12T00:00:00"/>
    <s v="Faunie Cooney"/>
    <s v="Male"/>
    <n v="38"/>
    <s v="36 Christian PlaceApt. 409"/>
    <n v="6354"/>
    <s v="Port Chelseaport"/>
    <x v="6"/>
    <s v="Australia"/>
    <x v="0"/>
    <x v="2"/>
  </r>
  <r>
    <n v="2582"/>
    <n v="519"/>
    <n v="550"/>
    <n v="98"/>
    <n v="1"/>
    <n v="98"/>
    <n v="1"/>
    <x v="1"/>
    <x v="33"/>
    <x v="3"/>
    <s v="indigo"/>
    <n v="113"/>
    <n v="78"/>
    <n v="8814"/>
    <n v="244"/>
    <n v="23212"/>
    <d v="2021-08-23T00:00:00"/>
    <d v="2021-09-12T00:00:00"/>
    <s v="Faunie Cooney"/>
    <s v="Male"/>
    <n v="38"/>
    <s v="36 Christian PlaceApt. 409"/>
    <n v="6354"/>
    <s v="Port Chelseaport"/>
    <x v="6"/>
    <s v="Australia"/>
    <x v="0"/>
    <x v="2"/>
  </r>
  <r>
    <n v="2583"/>
    <n v="519"/>
    <n v="391"/>
    <n v="119"/>
    <n v="2"/>
    <n v="238"/>
    <n v="1"/>
    <x v="0"/>
    <x v="32"/>
    <x v="1"/>
    <s v="orange"/>
    <n v="113"/>
    <n v="54"/>
    <n v="6102"/>
    <n v="244"/>
    <n v="23212"/>
    <d v="2021-08-23T00:00:00"/>
    <d v="2021-09-12T00:00:00"/>
    <s v="Faunie Cooney"/>
    <s v="Male"/>
    <n v="38"/>
    <s v="36 Christian PlaceApt. 409"/>
    <n v="6354"/>
    <s v="Port Chelseaport"/>
    <x v="6"/>
    <s v="Australia"/>
    <x v="0"/>
    <x v="2"/>
  </r>
  <r>
    <n v="2584"/>
    <n v="519"/>
    <n v="161"/>
    <n v="91"/>
    <n v="2"/>
    <n v="182"/>
    <n v="1"/>
    <x v="0"/>
    <x v="8"/>
    <x v="1"/>
    <s v="blue"/>
    <n v="116"/>
    <n v="77"/>
    <n v="8932"/>
    <n v="244"/>
    <n v="23212"/>
    <d v="2021-08-23T00:00:00"/>
    <d v="2021-09-12T00:00:00"/>
    <s v="Faunie Cooney"/>
    <s v="Male"/>
    <n v="38"/>
    <s v="36 Christian PlaceApt. 409"/>
    <n v="6354"/>
    <s v="Port Chelseaport"/>
    <x v="6"/>
    <s v="Australia"/>
    <x v="0"/>
    <x v="2"/>
  </r>
  <r>
    <n v="2585"/>
    <n v="519"/>
    <n v="924"/>
    <n v="96"/>
    <n v="1"/>
    <n v="96"/>
    <n v="1"/>
    <x v="2"/>
    <x v="5"/>
    <x v="4"/>
    <s v="yellow"/>
    <n v="104"/>
    <n v="48"/>
    <n v="4992"/>
    <n v="244"/>
    <n v="23212"/>
    <d v="2021-08-23T00:00:00"/>
    <d v="2021-09-12T00:00:00"/>
    <s v="Faunie Cooney"/>
    <s v="Male"/>
    <n v="38"/>
    <s v="36 Christian PlaceApt. 409"/>
    <n v="6354"/>
    <s v="Port Chelseaport"/>
    <x v="6"/>
    <s v="Australia"/>
    <x v="0"/>
    <x v="2"/>
  </r>
  <r>
    <n v="2586"/>
    <n v="519"/>
    <n v="652"/>
    <n v="93"/>
    <n v="2"/>
    <n v="186"/>
    <n v="1"/>
    <x v="1"/>
    <x v="14"/>
    <x v="2"/>
    <s v="blue"/>
    <n v="115"/>
    <n v="54"/>
    <n v="6210"/>
    <n v="244"/>
    <n v="23212"/>
    <d v="2021-08-23T00:00:00"/>
    <d v="2021-09-12T00:00:00"/>
    <s v="Faunie Cooney"/>
    <s v="Male"/>
    <n v="38"/>
    <s v="36 Christian PlaceApt. 409"/>
    <n v="6354"/>
    <s v="Port Chelseaport"/>
    <x v="6"/>
    <s v="Australia"/>
    <x v="0"/>
    <x v="2"/>
  </r>
  <r>
    <n v="2587"/>
    <n v="520"/>
    <n v="920"/>
    <n v="96"/>
    <n v="2"/>
    <n v="192"/>
    <n v="1"/>
    <x v="2"/>
    <x v="5"/>
    <x v="3"/>
    <s v="yellow"/>
    <n v="104"/>
    <n v="41"/>
    <n v="4264"/>
    <n v="679"/>
    <n v="13400"/>
    <d v="2021-02-04T00:00:00"/>
    <d v="2021-03-01T00:00:00"/>
    <s v="Osgood Percifer"/>
    <s v="Genderqueer"/>
    <n v="76"/>
    <s v="7219 Charlotte SummitSuite 507"/>
    <n v="1971"/>
    <s v="Cameronton"/>
    <x v="2"/>
    <s v="Australia"/>
    <x v="1"/>
    <x v="0"/>
  </r>
  <r>
    <n v="2588"/>
    <n v="520"/>
    <n v="1136"/>
    <n v="102"/>
    <n v="2"/>
    <n v="204"/>
    <n v="1"/>
    <x v="2"/>
    <x v="34"/>
    <x v="1"/>
    <s v="green"/>
    <n v="106"/>
    <n v="79"/>
    <n v="8374"/>
    <n v="679"/>
    <n v="13400"/>
    <d v="2021-02-04T00:00:00"/>
    <d v="2021-03-01T00:00:00"/>
    <s v="Osgood Percifer"/>
    <s v="Genderqueer"/>
    <n v="76"/>
    <s v="7219 Charlotte SummitSuite 507"/>
    <n v="1971"/>
    <s v="Cameronton"/>
    <x v="2"/>
    <s v="Australia"/>
    <x v="1"/>
    <x v="0"/>
  </r>
  <r>
    <n v="2589"/>
    <n v="520"/>
    <n v="30"/>
    <n v="96"/>
    <n v="3"/>
    <n v="288"/>
    <n v="1"/>
    <x v="0"/>
    <x v="2"/>
    <x v="3"/>
    <s v="violet"/>
    <n v="114"/>
    <n v="74"/>
    <n v="8436"/>
    <n v="679"/>
    <n v="13400"/>
    <d v="2021-02-04T00:00:00"/>
    <d v="2021-03-01T00:00:00"/>
    <s v="Osgood Percifer"/>
    <s v="Genderqueer"/>
    <n v="76"/>
    <s v="7219 Charlotte SummitSuite 507"/>
    <n v="1971"/>
    <s v="Cameronton"/>
    <x v="2"/>
    <s v="Australia"/>
    <x v="1"/>
    <x v="0"/>
  </r>
  <r>
    <n v="2590"/>
    <n v="520"/>
    <n v="465"/>
    <n v="118"/>
    <n v="2"/>
    <n v="236"/>
    <n v="1"/>
    <x v="1"/>
    <x v="1"/>
    <x v="3"/>
    <s v="yellow"/>
    <n v="110"/>
    <n v="55"/>
    <n v="6050"/>
    <n v="679"/>
    <n v="13400"/>
    <d v="2021-02-04T00:00:00"/>
    <d v="2021-03-01T00:00:00"/>
    <s v="Osgood Percifer"/>
    <s v="Genderqueer"/>
    <n v="76"/>
    <s v="7219 Charlotte SummitSuite 507"/>
    <n v="1971"/>
    <s v="Cameronton"/>
    <x v="2"/>
    <s v="Australia"/>
    <x v="1"/>
    <x v="0"/>
  </r>
  <r>
    <n v="2591"/>
    <n v="520"/>
    <n v="1091"/>
    <n v="115"/>
    <n v="2"/>
    <n v="230"/>
    <n v="1"/>
    <x v="2"/>
    <x v="6"/>
    <x v="1"/>
    <s v="orange"/>
    <n v="99"/>
    <n v="78"/>
    <n v="7722"/>
    <n v="679"/>
    <n v="13400"/>
    <d v="2021-02-04T00:00:00"/>
    <d v="2021-03-01T00:00:00"/>
    <s v="Osgood Percifer"/>
    <s v="Genderqueer"/>
    <n v="76"/>
    <s v="7219 Charlotte SummitSuite 507"/>
    <n v="1971"/>
    <s v="Cameronton"/>
    <x v="2"/>
    <s v="Australia"/>
    <x v="1"/>
    <x v="0"/>
  </r>
  <r>
    <n v="2592"/>
    <n v="520"/>
    <n v="975"/>
    <n v="97"/>
    <n v="1"/>
    <n v="97"/>
    <n v="1"/>
    <x v="2"/>
    <x v="27"/>
    <x v="3"/>
    <s v="violet"/>
    <n v="119"/>
    <n v="70"/>
    <n v="8330"/>
    <n v="679"/>
    <n v="13400"/>
    <d v="2021-02-04T00:00:00"/>
    <d v="2021-03-01T00:00:00"/>
    <s v="Osgood Percifer"/>
    <s v="Genderqueer"/>
    <n v="76"/>
    <s v="7219 Charlotte SummitSuite 507"/>
    <n v="1971"/>
    <s v="Cameronton"/>
    <x v="2"/>
    <s v="Australia"/>
    <x v="1"/>
    <x v="0"/>
  </r>
  <r>
    <n v="2593"/>
    <n v="520"/>
    <n v="138"/>
    <n v="92"/>
    <n v="1"/>
    <n v="92"/>
    <n v="1"/>
    <x v="0"/>
    <x v="22"/>
    <x v="0"/>
    <s v="violet"/>
    <n v="115"/>
    <n v="78"/>
    <n v="8970"/>
    <n v="679"/>
    <n v="13400"/>
    <d v="2021-02-04T00:00:00"/>
    <d v="2021-03-01T00:00:00"/>
    <s v="Osgood Percifer"/>
    <s v="Genderqueer"/>
    <n v="76"/>
    <s v="7219 Charlotte SummitSuite 507"/>
    <n v="1971"/>
    <s v="Cameronton"/>
    <x v="2"/>
    <s v="Australia"/>
    <x v="1"/>
    <x v="0"/>
  </r>
  <r>
    <n v="2594"/>
    <n v="520"/>
    <n v="954"/>
    <n v="97"/>
    <n v="3"/>
    <n v="291"/>
    <n v="1"/>
    <x v="2"/>
    <x v="27"/>
    <x v="4"/>
    <s v="orange"/>
    <n v="119"/>
    <n v="78"/>
    <n v="9282"/>
    <n v="679"/>
    <n v="13400"/>
    <d v="2021-02-04T00:00:00"/>
    <d v="2021-03-01T00:00:00"/>
    <s v="Osgood Percifer"/>
    <s v="Genderqueer"/>
    <n v="76"/>
    <s v="7219 Charlotte SummitSuite 507"/>
    <n v="1971"/>
    <s v="Cameronton"/>
    <x v="2"/>
    <s v="Australia"/>
    <x v="1"/>
    <x v="0"/>
  </r>
  <r>
    <n v="2595"/>
    <n v="520"/>
    <n v="1052"/>
    <n v="93"/>
    <n v="2"/>
    <n v="186"/>
    <n v="1"/>
    <x v="2"/>
    <x v="20"/>
    <x v="2"/>
    <s v="red"/>
    <n v="94"/>
    <n v="43"/>
    <n v="4042"/>
    <n v="679"/>
    <n v="13400"/>
    <d v="2021-02-04T00:00:00"/>
    <d v="2021-03-01T00:00:00"/>
    <s v="Osgood Percifer"/>
    <s v="Genderqueer"/>
    <n v="76"/>
    <s v="7219 Charlotte SummitSuite 507"/>
    <n v="1971"/>
    <s v="Cameronton"/>
    <x v="2"/>
    <s v="Australia"/>
    <x v="1"/>
    <x v="0"/>
  </r>
  <r>
    <n v="2596"/>
    <n v="520"/>
    <n v="204"/>
    <n v="98"/>
    <n v="1"/>
    <n v="98"/>
    <n v="1"/>
    <x v="0"/>
    <x v="18"/>
    <x v="4"/>
    <s v="indigo"/>
    <n v="112"/>
    <n v="42"/>
    <n v="4704"/>
    <n v="679"/>
    <n v="13400"/>
    <d v="2021-02-04T00:00:00"/>
    <d v="2021-03-01T00:00:00"/>
    <s v="Osgood Percifer"/>
    <s v="Genderqueer"/>
    <n v="76"/>
    <s v="7219 Charlotte SummitSuite 507"/>
    <n v="1971"/>
    <s v="Cameronton"/>
    <x v="2"/>
    <s v="Australia"/>
    <x v="1"/>
    <x v="0"/>
  </r>
  <r>
    <n v="2597"/>
    <n v="521"/>
    <n v="405"/>
    <n v="119"/>
    <n v="1"/>
    <n v="119"/>
    <n v="1"/>
    <x v="0"/>
    <x v="32"/>
    <x v="3"/>
    <s v="blue"/>
    <n v="113"/>
    <n v="55"/>
    <n v="6215"/>
    <n v="382"/>
    <n v="35247"/>
    <d v="2021-03-17T00:00:00"/>
    <d v="2021-03-31T00:00:00"/>
    <s v="Emanuele Deesly"/>
    <s v="Genderfluid"/>
    <n v="24"/>
    <s v="83 Jordan DriveApt. 011"/>
    <n v="6714"/>
    <s v="Rodriguezbury"/>
    <x v="6"/>
    <s v="Australia"/>
    <x v="4"/>
    <x v="2"/>
  </r>
  <r>
    <n v="2598"/>
    <n v="521"/>
    <n v="491"/>
    <n v="102"/>
    <n v="3"/>
    <n v="306"/>
    <n v="1"/>
    <x v="1"/>
    <x v="31"/>
    <x v="1"/>
    <s v="red"/>
    <n v="109"/>
    <n v="54"/>
    <n v="5886"/>
    <n v="382"/>
    <n v="35247"/>
    <d v="2021-03-17T00:00:00"/>
    <d v="2021-03-31T00:00:00"/>
    <s v="Emanuele Deesly"/>
    <s v="Genderfluid"/>
    <n v="24"/>
    <s v="83 Jordan DriveApt. 011"/>
    <n v="6714"/>
    <s v="Rodriguezbury"/>
    <x v="6"/>
    <s v="Australia"/>
    <x v="4"/>
    <x v="2"/>
  </r>
  <r>
    <n v="2599"/>
    <n v="521"/>
    <n v="382"/>
    <n v="94"/>
    <n v="3"/>
    <n v="282"/>
    <n v="1"/>
    <x v="0"/>
    <x v="28"/>
    <x v="2"/>
    <s v="violet"/>
    <n v="92"/>
    <n v="44"/>
    <n v="4048"/>
    <n v="382"/>
    <n v="35247"/>
    <d v="2021-03-17T00:00:00"/>
    <d v="2021-03-31T00:00:00"/>
    <s v="Emanuele Deesly"/>
    <s v="Genderfluid"/>
    <n v="24"/>
    <s v="83 Jordan DriveApt. 011"/>
    <n v="6714"/>
    <s v="Rodriguezbury"/>
    <x v="6"/>
    <s v="Australia"/>
    <x v="4"/>
    <x v="2"/>
  </r>
  <r>
    <n v="2600"/>
    <n v="521"/>
    <n v="625"/>
    <n v="112"/>
    <n v="1"/>
    <n v="112"/>
    <n v="1"/>
    <x v="1"/>
    <x v="30"/>
    <x v="3"/>
    <s v="violet"/>
    <n v="118"/>
    <n v="40"/>
    <n v="4720"/>
    <n v="382"/>
    <n v="35247"/>
    <d v="2021-03-17T00:00:00"/>
    <d v="2021-03-31T00:00:00"/>
    <s v="Emanuele Deesly"/>
    <s v="Genderfluid"/>
    <n v="24"/>
    <s v="83 Jordan DriveApt. 011"/>
    <n v="6714"/>
    <s v="Rodriguezbury"/>
    <x v="6"/>
    <s v="Australia"/>
    <x v="4"/>
    <x v="2"/>
  </r>
  <r>
    <n v="2601"/>
    <n v="521"/>
    <n v="722"/>
    <n v="119"/>
    <n v="3"/>
    <n v="357"/>
    <n v="1"/>
    <x v="1"/>
    <x v="19"/>
    <x v="2"/>
    <s v="blue"/>
    <n v="112"/>
    <n v="46"/>
    <n v="5152"/>
    <n v="382"/>
    <n v="35247"/>
    <d v="2021-03-17T00:00:00"/>
    <d v="2021-03-31T00:00:00"/>
    <s v="Emanuele Deesly"/>
    <s v="Genderfluid"/>
    <n v="24"/>
    <s v="83 Jordan DriveApt. 011"/>
    <n v="6714"/>
    <s v="Rodriguezbury"/>
    <x v="6"/>
    <s v="Australia"/>
    <x v="4"/>
    <x v="2"/>
  </r>
  <r>
    <n v="2602"/>
    <n v="521"/>
    <n v="135"/>
    <n v="92"/>
    <n v="1"/>
    <n v="92"/>
    <n v="1"/>
    <x v="0"/>
    <x v="22"/>
    <x v="3"/>
    <s v="violet"/>
    <n v="115"/>
    <n v="73"/>
    <n v="8395"/>
    <n v="382"/>
    <n v="35247"/>
    <d v="2021-03-17T00:00:00"/>
    <d v="2021-03-31T00:00:00"/>
    <s v="Emanuele Deesly"/>
    <s v="Genderfluid"/>
    <n v="24"/>
    <s v="83 Jordan DriveApt. 011"/>
    <n v="6714"/>
    <s v="Rodriguezbury"/>
    <x v="6"/>
    <s v="Australia"/>
    <x v="4"/>
    <x v="2"/>
  </r>
  <r>
    <n v="2603"/>
    <n v="521"/>
    <n v="476"/>
    <n v="118"/>
    <n v="3"/>
    <n v="354"/>
    <n v="1"/>
    <x v="1"/>
    <x v="1"/>
    <x v="1"/>
    <s v="blue"/>
    <n v="110"/>
    <n v="76"/>
    <n v="8360"/>
    <n v="382"/>
    <n v="35247"/>
    <d v="2021-03-17T00:00:00"/>
    <d v="2021-03-31T00:00:00"/>
    <s v="Emanuele Deesly"/>
    <s v="Genderfluid"/>
    <n v="24"/>
    <s v="83 Jordan DriveApt. 011"/>
    <n v="6714"/>
    <s v="Rodriguezbury"/>
    <x v="6"/>
    <s v="Australia"/>
    <x v="4"/>
    <x v="2"/>
  </r>
  <r>
    <n v="2604"/>
    <n v="521"/>
    <n v="174"/>
    <n v="91"/>
    <n v="1"/>
    <n v="91"/>
    <n v="1"/>
    <x v="0"/>
    <x v="8"/>
    <x v="4"/>
    <s v="violet"/>
    <n v="116"/>
    <n v="73"/>
    <n v="8468"/>
    <n v="382"/>
    <n v="35247"/>
    <d v="2021-03-17T00:00:00"/>
    <d v="2021-03-31T00:00:00"/>
    <s v="Emanuele Deesly"/>
    <s v="Genderfluid"/>
    <n v="24"/>
    <s v="83 Jordan DriveApt. 011"/>
    <n v="6714"/>
    <s v="Rodriguezbury"/>
    <x v="6"/>
    <s v="Australia"/>
    <x v="4"/>
    <x v="2"/>
  </r>
  <r>
    <n v="2605"/>
    <n v="522"/>
    <n v="433"/>
    <n v="107"/>
    <n v="3"/>
    <n v="321"/>
    <n v="1"/>
    <x v="1"/>
    <x v="22"/>
    <x v="0"/>
    <s v="yellow"/>
    <n v="92"/>
    <n v="44"/>
    <n v="4048"/>
    <n v="761"/>
    <n v="35937"/>
    <d v="2021-03-19T00:00:00"/>
    <d v="2021-04-05T00:00:00"/>
    <s v="Jan Gligori"/>
    <s v="Non-binary"/>
    <n v="52"/>
    <s v="080 Tahlia LaneApt. 450"/>
    <n v="3739"/>
    <s v="West Aidanton"/>
    <x v="6"/>
    <s v="Australia"/>
    <x v="4"/>
    <x v="2"/>
  </r>
  <r>
    <n v="2606"/>
    <n v="522"/>
    <n v="924"/>
    <n v="96"/>
    <n v="2"/>
    <n v="192"/>
    <n v="1"/>
    <x v="2"/>
    <x v="5"/>
    <x v="4"/>
    <s v="yellow"/>
    <n v="104"/>
    <n v="48"/>
    <n v="4992"/>
    <n v="761"/>
    <n v="35937"/>
    <d v="2021-03-19T00:00:00"/>
    <d v="2021-04-05T00:00:00"/>
    <s v="Jan Gligori"/>
    <s v="Non-binary"/>
    <n v="52"/>
    <s v="080 Tahlia LaneApt. 450"/>
    <n v="3739"/>
    <s v="West Aidanton"/>
    <x v="6"/>
    <s v="Australia"/>
    <x v="4"/>
    <x v="2"/>
  </r>
  <r>
    <n v="2607"/>
    <n v="522"/>
    <n v="713"/>
    <n v="119"/>
    <n v="2"/>
    <n v="238"/>
    <n v="1"/>
    <x v="1"/>
    <x v="19"/>
    <x v="0"/>
    <s v="yellow"/>
    <n v="112"/>
    <n v="77"/>
    <n v="8624"/>
    <n v="761"/>
    <n v="35937"/>
    <d v="2021-03-19T00:00:00"/>
    <d v="2021-04-05T00:00:00"/>
    <s v="Jan Gligori"/>
    <s v="Non-binary"/>
    <n v="52"/>
    <s v="080 Tahlia LaneApt. 450"/>
    <n v="3739"/>
    <s v="West Aidanton"/>
    <x v="6"/>
    <s v="Australia"/>
    <x v="4"/>
    <x v="2"/>
  </r>
  <r>
    <n v="2608"/>
    <n v="523"/>
    <n v="1068"/>
    <n v="93"/>
    <n v="3"/>
    <n v="279"/>
    <n v="1"/>
    <x v="2"/>
    <x v="20"/>
    <x v="0"/>
    <s v="green"/>
    <n v="94"/>
    <n v="43"/>
    <n v="4042"/>
    <n v="516"/>
    <n v="17584"/>
    <d v="2021-04-25T00:00:00"/>
    <d v="2021-05-18T00:00:00"/>
    <s v="Malcolm Paal"/>
    <s v="Polygender"/>
    <n v="69"/>
    <s v="622 Hamish CourtSuite 367"/>
    <n v="2978"/>
    <s v="South Tylermouth"/>
    <x v="5"/>
    <s v="Australia"/>
    <x v="6"/>
    <x v="0"/>
  </r>
  <r>
    <n v="2609"/>
    <n v="523"/>
    <n v="354"/>
    <n v="94"/>
    <n v="1"/>
    <n v="94"/>
    <n v="1"/>
    <x v="0"/>
    <x v="28"/>
    <x v="4"/>
    <s v="red"/>
    <n v="92"/>
    <n v="59"/>
    <n v="5428"/>
    <n v="516"/>
    <n v="17584"/>
    <d v="2021-04-25T00:00:00"/>
    <d v="2021-05-18T00:00:00"/>
    <s v="Malcolm Paal"/>
    <s v="Polygender"/>
    <n v="69"/>
    <s v="622 Hamish CourtSuite 367"/>
    <n v="2978"/>
    <s v="South Tylermouth"/>
    <x v="5"/>
    <s v="Australia"/>
    <x v="6"/>
    <x v="0"/>
  </r>
  <r>
    <n v="2610"/>
    <n v="523"/>
    <n v="727"/>
    <n v="119"/>
    <n v="3"/>
    <n v="357"/>
    <n v="1"/>
    <x v="1"/>
    <x v="19"/>
    <x v="2"/>
    <s v="indigo"/>
    <n v="112"/>
    <n v="42"/>
    <n v="4704"/>
    <n v="516"/>
    <n v="17584"/>
    <d v="2021-04-25T00:00:00"/>
    <d v="2021-05-18T00:00:00"/>
    <s v="Malcolm Paal"/>
    <s v="Polygender"/>
    <n v="69"/>
    <s v="622 Hamish CourtSuite 367"/>
    <n v="2978"/>
    <s v="South Tylermouth"/>
    <x v="5"/>
    <s v="Australia"/>
    <x v="6"/>
    <x v="0"/>
  </r>
  <r>
    <n v="2611"/>
    <n v="523"/>
    <n v="727"/>
    <n v="119"/>
    <n v="2"/>
    <n v="238"/>
    <n v="1"/>
    <x v="1"/>
    <x v="19"/>
    <x v="2"/>
    <s v="indigo"/>
    <n v="112"/>
    <n v="42"/>
    <n v="4704"/>
    <n v="516"/>
    <n v="17584"/>
    <d v="2021-04-25T00:00:00"/>
    <d v="2021-05-18T00:00:00"/>
    <s v="Malcolm Paal"/>
    <s v="Polygender"/>
    <n v="69"/>
    <s v="622 Hamish CourtSuite 367"/>
    <n v="2978"/>
    <s v="South Tylermouth"/>
    <x v="5"/>
    <s v="Australia"/>
    <x v="6"/>
    <x v="0"/>
  </r>
  <r>
    <n v="2612"/>
    <n v="523"/>
    <n v="221"/>
    <n v="106"/>
    <n v="3"/>
    <n v="318"/>
    <n v="1"/>
    <x v="0"/>
    <x v="0"/>
    <x v="1"/>
    <s v="yellow"/>
    <n v="105"/>
    <n v="40"/>
    <n v="4200"/>
    <n v="516"/>
    <n v="17584"/>
    <d v="2021-04-25T00:00:00"/>
    <d v="2021-05-18T00:00:00"/>
    <s v="Malcolm Paal"/>
    <s v="Polygender"/>
    <n v="69"/>
    <s v="622 Hamish CourtSuite 367"/>
    <n v="2978"/>
    <s v="South Tylermouth"/>
    <x v="5"/>
    <s v="Australia"/>
    <x v="6"/>
    <x v="0"/>
  </r>
  <r>
    <n v="2613"/>
    <n v="523"/>
    <n v="864"/>
    <n v="113"/>
    <n v="3"/>
    <n v="339"/>
    <n v="1"/>
    <x v="2"/>
    <x v="16"/>
    <x v="4"/>
    <s v="blue"/>
    <n v="100"/>
    <n v="48"/>
    <n v="4800"/>
    <n v="516"/>
    <n v="17584"/>
    <d v="2021-04-25T00:00:00"/>
    <d v="2021-05-18T00:00:00"/>
    <s v="Malcolm Paal"/>
    <s v="Polygender"/>
    <n v="69"/>
    <s v="622 Hamish CourtSuite 367"/>
    <n v="2978"/>
    <s v="South Tylermouth"/>
    <x v="5"/>
    <s v="Australia"/>
    <x v="6"/>
    <x v="0"/>
  </r>
  <r>
    <n v="2614"/>
    <n v="524"/>
    <n v="794"/>
    <n v="91"/>
    <n v="3"/>
    <n v="273"/>
    <n v="1"/>
    <x v="1"/>
    <x v="15"/>
    <x v="4"/>
    <s v="blue"/>
    <n v="114"/>
    <n v="74"/>
    <n v="8436"/>
    <n v="60"/>
    <n v="28334"/>
    <d v="2021-07-21T00:00:00"/>
    <d v="2021-08-01T00:00:00"/>
    <s v="Hyacinth Pepper"/>
    <s v="Agender"/>
    <n v="20"/>
    <s v="8095 Kuhlman StreetApt. 657"/>
    <n v="4907"/>
    <s v="New Callum"/>
    <x v="1"/>
    <s v="Australia"/>
    <x v="8"/>
    <x v="2"/>
  </r>
  <r>
    <n v="2615"/>
    <n v="524"/>
    <n v="179"/>
    <n v="98"/>
    <n v="1"/>
    <n v="98"/>
    <n v="1"/>
    <x v="0"/>
    <x v="18"/>
    <x v="4"/>
    <s v="red"/>
    <n v="112"/>
    <n v="79"/>
    <n v="8848"/>
    <n v="60"/>
    <n v="28334"/>
    <d v="2021-07-21T00:00:00"/>
    <d v="2021-08-01T00:00:00"/>
    <s v="Hyacinth Pepper"/>
    <s v="Agender"/>
    <n v="20"/>
    <s v="8095 Kuhlman StreetApt. 657"/>
    <n v="4907"/>
    <s v="New Callum"/>
    <x v="1"/>
    <s v="Australia"/>
    <x v="8"/>
    <x v="2"/>
  </r>
  <r>
    <n v="2616"/>
    <n v="524"/>
    <n v="485"/>
    <n v="118"/>
    <n v="3"/>
    <n v="354"/>
    <n v="1"/>
    <x v="1"/>
    <x v="1"/>
    <x v="3"/>
    <s v="violet"/>
    <n v="110"/>
    <n v="74"/>
    <n v="8140"/>
    <n v="60"/>
    <n v="28334"/>
    <d v="2021-07-21T00:00:00"/>
    <d v="2021-08-01T00:00:00"/>
    <s v="Hyacinth Pepper"/>
    <s v="Agender"/>
    <n v="20"/>
    <s v="8095 Kuhlman StreetApt. 657"/>
    <n v="4907"/>
    <s v="New Callum"/>
    <x v="1"/>
    <s v="Australia"/>
    <x v="8"/>
    <x v="2"/>
  </r>
  <r>
    <n v="2617"/>
    <n v="525"/>
    <n v="1091"/>
    <n v="115"/>
    <n v="3"/>
    <n v="345"/>
    <n v="1"/>
    <x v="2"/>
    <x v="6"/>
    <x v="1"/>
    <s v="orange"/>
    <n v="99"/>
    <n v="78"/>
    <n v="7722"/>
    <n v="986"/>
    <n v="32747"/>
    <d v="2021-09-25T00:00:00"/>
    <d v="2021-10-20T00:00:00"/>
    <s v="Theodosia Postins"/>
    <s v="Polygender"/>
    <n v="38"/>
    <s v="1853 Dickens LaneSuite 406"/>
    <n v="2972"/>
    <s v="Turcottetown"/>
    <x v="7"/>
    <s v="Australia"/>
    <x v="5"/>
    <x v="0"/>
  </r>
  <r>
    <n v="2618"/>
    <n v="525"/>
    <n v="848"/>
    <n v="113"/>
    <n v="3"/>
    <n v="339"/>
    <n v="1"/>
    <x v="2"/>
    <x v="16"/>
    <x v="0"/>
    <s v="orange"/>
    <n v="100"/>
    <n v="60"/>
    <n v="6000"/>
    <n v="986"/>
    <n v="32747"/>
    <d v="2021-09-25T00:00:00"/>
    <d v="2021-10-20T00:00:00"/>
    <s v="Theodosia Postins"/>
    <s v="Polygender"/>
    <n v="38"/>
    <s v="1853 Dickens LaneSuite 406"/>
    <n v="2972"/>
    <s v="Turcottetown"/>
    <x v="7"/>
    <s v="Australia"/>
    <x v="5"/>
    <x v="0"/>
  </r>
  <r>
    <n v="2619"/>
    <n v="525"/>
    <n v="1192"/>
    <n v="105"/>
    <n v="3"/>
    <n v="315"/>
    <n v="1"/>
    <x v="2"/>
    <x v="7"/>
    <x v="2"/>
    <s v="red"/>
    <n v="90"/>
    <n v="40"/>
    <n v="3600"/>
    <n v="986"/>
    <n v="32747"/>
    <d v="2021-09-25T00:00:00"/>
    <d v="2021-10-20T00:00:00"/>
    <s v="Theodosia Postins"/>
    <s v="Polygender"/>
    <n v="38"/>
    <s v="1853 Dickens LaneSuite 406"/>
    <n v="2972"/>
    <s v="Turcottetown"/>
    <x v="7"/>
    <s v="Australia"/>
    <x v="5"/>
    <x v="0"/>
  </r>
  <r>
    <n v="2620"/>
    <n v="525"/>
    <n v="45"/>
    <n v="104"/>
    <n v="2"/>
    <n v="208"/>
    <n v="1"/>
    <x v="0"/>
    <x v="10"/>
    <x v="3"/>
    <s v="yellow"/>
    <n v="119"/>
    <n v="69"/>
    <n v="8211"/>
    <n v="986"/>
    <n v="32747"/>
    <d v="2021-09-25T00:00:00"/>
    <d v="2021-10-20T00:00:00"/>
    <s v="Theodosia Postins"/>
    <s v="Polygender"/>
    <n v="38"/>
    <s v="1853 Dickens LaneSuite 406"/>
    <n v="2972"/>
    <s v="Turcottetown"/>
    <x v="7"/>
    <s v="Australia"/>
    <x v="5"/>
    <x v="0"/>
  </r>
  <r>
    <n v="2621"/>
    <n v="525"/>
    <n v="727"/>
    <n v="119"/>
    <n v="3"/>
    <n v="357"/>
    <n v="1"/>
    <x v="1"/>
    <x v="19"/>
    <x v="2"/>
    <s v="indigo"/>
    <n v="112"/>
    <n v="42"/>
    <n v="4704"/>
    <n v="986"/>
    <n v="32747"/>
    <d v="2021-09-25T00:00:00"/>
    <d v="2021-10-20T00:00:00"/>
    <s v="Theodosia Postins"/>
    <s v="Polygender"/>
    <n v="38"/>
    <s v="1853 Dickens LaneSuite 406"/>
    <n v="2972"/>
    <s v="Turcottetown"/>
    <x v="7"/>
    <s v="Australia"/>
    <x v="5"/>
    <x v="0"/>
  </r>
  <r>
    <n v="2622"/>
    <n v="525"/>
    <n v="361"/>
    <n v="94"/>
    <n v="2"/>
    <n v="188"/>
    <n v="1"/>
    <x v="0"/>
    <x v="28"/>
    <x v="1"/>
    <s v="yellow"/>
    <n v="92"/>
    <n v="70"/>
    <n v="6440"/>
    <n v="986"/>
    <n v="32747"/>
    <d v="2021-09-25T00:00:00"/>
    <d v="2021-10-20T00:00:00"/>
    <s v="Theodosia Postins"/>
    <s v="Polygender"/>
    <n v="38"/>
    <s v="1853 Dickens LaneSuite 406"/>
    <n v="2972"/>
    <s v="Turcottetown"/>
    <x v="7"/>
    <s v="Australia"/>
    <x v="5"/>
    <x v="0"/>
  </r>
  <r>
    <n v="2623"/>
    <n v="526"/>
    <n v="1112"/>
    <n v="115"/>
    <n v="1"/>
    <n v="115"/>
    <n v="1"/>
    <x v="2"/>
    <x v="6"/>
    <x v="2"/>
    <s v="indigo"/>
    <n v="99"/>
    <n v="73"/>
    <n v="7227"/>
    <n v="55"/>
    <n v="10434"/>
    <d v="2021-05-16T00:00:00"/>
    <d v="2021-05-22T00:00:00"/>
    <s v="Giles Kyne"/>
    <s v="Polygender"/>
    <n v="45"/>
    <s v="91 Angelina RidgeApt. 435"/>
    <n v="9871"/>
    <s v="Lake Phoenixside"/>
    <x v="0"/>
    <s v="Australia"/>
    <x v="3"/>
    <x v="1"/>
  </r>
  <r>
    <n v="2624"/>
    <n v="526"/>
    <n v="879"/>
    <n v="94"/>
    <n v="2"/>
    <n v="188"/>
    <n v="1"/>
    <x v="2"/>
    <x v="23"/>
    <x v="4"/>
    <s v="red"/>
    <n v="113"/>
    <n v="80"/>
    <n v="9040"/>
    <n v="55"/>
    <n v="10434"/>
    <d v="2021-05-16T00:00:00"/>
    <d v="2021-05-22T00:00:00"/>
    <s v="Giles Kyne"/>
    <s v="Polygender"/>
    <n v="45"/>
    <s v="91 Angelina RidgeApt. 435"/>
    <n v="9871"/>
    <s v="Lake Phoenixside"/>
    <x v="0"/>
    <s v="Australia"/>
    <x v="3"/>
    <x v="1"/>
  </r>
  <r>
    <n v="2625"/>
    <n v="526"/>
    <n v="251"/>
    <n v="95"/>
    <n v="3"/>
    <n v="285"/>
    <n v="1"/>
    <x v="0"/>
    <x v="17"/>
    <x v="1"/>
    <s v="orange"/>
    <n v="117"/>
    <n v="78"/>
    <n v="9126"/>
    <n v="55"/>
    <n v="10434"/>
    <d v="2021-05-16T00:00:00"/>
    <d v="2021-05-22T00:00:00"/>
    <s v="Giles Kyne"/>
    <s v="Polygender"/>
    <n v="45"/>
    <s v="91 Angelina RidgeApt. 435"/>
    <n v="9871"/>
    <s v="Lake Phoenixside"/>
    <x v="0"/>
    <s v="Australia"/>
    <x v="3"/>
    <x v="1"/>
  </r>
  <r>
    <n v="2626"/>
    <n v="526"/>
    <n v="1122"/>
    <n v="102"/>
    <n v="3"/>
    <n v="306"/>
    <n v="1"/>
    <x v="2"/>
    <x v="34"/>
    <x v="2"/>
    <s v="red"/>
    <n v="106"/>
    <n v="52"/>
    <n v="5512"/>
    <n v="55"/>
    <n v="10434"/>
    <d v="2021-05-16T00:00:00"/>
    <d v="2021-05-22T00:00:00"/>
    <s v="Giles Kyne"/>
    <s v="Polygender"/>
    <n v="45"/>
    <s v="91 Angelina RidgeApt. 435"/>
    <n v="9871"/>
    <s v="Lake Phoenixside"/>
    <x v="0"/>
    <s v="Australia"/>
    <x v="3"/>
    <x v="1"/>
  </r>
  <r>
    <n v="2627"/>
    <n v="526"/>
    <n v="343"/>
    <n v="109"/>
    <n v="2"/>
    <n v="218"/>
    <n v="1"/>
    <x v="0"/>
    <x v="21"/>
    <x v="0"/>
    <s v="indigo"/>
    <n v="108"/>
    <n v="53"/>
    <n v="5724"/>
    <n v="55"/>
    <n v="10434"/>
    <d v="2021-05-16T00:00:00"/>
    <d v="2021-05-22T00:00:00"/>
    <s v="Giles Kyne"/>
    <s v="Polygender"/>
    <n v="45"/>
    <s v="91 Angelina RidgeApt. 435"/>
    <n v="9871"/>
    <s v="Lake Phoenixside"/>
    <x v="0"/>
    <s v="Australia"/>
    <x v="3"/>
    <x v="1"/>
  </r>
  <r>
    <n v="2628"/>
    <n v="526"/>
    <n v="1030"/>
    <n v="90"/>
    <n v="3"/>
    <n v="270"/>
    <n v="1"/>
    <x v="2"/>
    <x v="11"/>
    <x v="3"/>
    <s v="green"/>
    <n v="95"/>
    <n v="80"/>
    <n v="7600"/>
    <n v="55"/>
    <n v="10434"/>
    <d v="2021-05-16T00:00:00"/>
    <d v="2021-05-22T00:00:00"/>
    <s v="Giles Kyne"/>
    <s v="Polygender"/>
    <n v="45"/>
    <s v="91 Angelina RidgeApt. 435"/>
    <n v="9871"/>
    <s v="Lake Phoenixside"/>
    <x v="0"/>
    <s v="Australia"/>
    <x v="3"/>
    <x v="1"/>
  </r>
  <r>
    <n v="2629"/>
    <n v="527"/>
    <n v="350"/>
    <n v="94"/>
    <n v="3"/>
    <n v="282"/>
    <n v="1"/>
    <x v="0"/>
    <x v="28"/>
    <x v="3"/>
    <s v="red"/>
    <n v="92"/>
    <n v="62"/>
    <n v="5704"/>
    <n v="79"/>
    <n v="16864"/>
    <d v="2021-09-13T00:00:00"/>
    <d v="2021-10-09T00:00:00"/>
    <s v="Persis Spiteri"/>
    <s v="Genderfluid"/>
    <n v="46"/>
    <s v="844 Alana LaneApt. 225"/>
    <n v="1862"/>
    <s v="Sofiaberg"/>
    <x v="7"/>
    <s v="Australia"/>
    <x v="5"/>
    <x v="0"/>
  </r>
  <r>
    <n v="2630"/>
    <n v="527"/>
    <n v="594"/>
    <n v="100"/>
    <n v="1"/>
    <n v="100"/>
    <n v="1"/>
    <x v="1"/>
    <x v="29"/>
    <x v="4"/>
    <s v="violet"/>
    <n v="90"/>
    <n v="53"/>
    <n v="4770"/>
    <n v="79"/>
    <n v="16864"/>
    <d v="2021-09-13T00:00:00"/>
    <d v="2021-10-09T00:00:00"/>
    <s v="Persis Spiteri"/>
    <s v="Genderfluid"/>
    <n v="46"/>
    <s v="844 Alana LaneApt. 225"/>
    <n v="1862"/>
    <s v="Sofiaberg"/>
    <x v="7"/>
    <s v="Australia"/>
    <x v="5"/>
    <x v="0"/>
  </r>
  <r>
    <n v="2631"/>
    <n v="527"/>
    <n v="415"/>
    <n v="119"/>
    <n v="2"/>
    <n v="238"/>
    <n v="1"/>
    <x v="0"/>
    <x v="32"/>
    <x v="3"/>
    <s v="violet"/>
    <n v="113"/>
    <n v="55"/>
    <n v="6215"/>
    <n v="79"/>
    <n v="16864"/>
    <d v="2021-09-13T00:00:00"/>
    <d v="2021-10-09T00:00:00"/>
    <s v="Persis Spiteri"/>
    <s v="Genderfluid"/>
    <n v="46"/>
    <s v="844 Alana LaneApt. 225"/>
    <n v="1862"/>
    <s v="Sofiaberg"/>
    <x v="7"/>
    <s v="Australia"/>
    <x v="5"/>
    <x v="0"/>
  </r>
  <r>
    <n v="2632"/>
    <n v="527"/>
    <n v="114"/>
    <n v="92"/>
    <n v="1"/>
    <n v="92"/>
    <n v="1"/>
    <x v="0"/>
    <x v="22"/>
    <x v="4"/>
    <s v="orange"/>
    <n v="115"/>
    <n v="67"/>
    <n v="7705"/>
    <n v="79"/>
    <n v="16864"/>
    <d v="2021-09-13T00:00:00"/>
    <d v="2021-10-09T00:00:00"/>
    <s v="Persis Spiteri"/>
    <s v="Genderfluid"/>
    <n v="46"/>
    <s v="844 Alana LaneApt. 225"/>
    <n v="1862"/>
    <s v="Sofiaberg"/>
    <x v="7"/>
    <s v="Australia"/>
    <x v="5"/>
    <x v="0"/>
  </r>
  <r>
    <n v="2633"/>
    <n v="527"/>
    <n v="519"/>
    <n v="102"/>
    <n v="2"/>
    <n v="204"/>
    <n v="1"/>
    <x v="1"/>
    <x v="31"/>
    <x v="4"/>
    <s v="indigo"/>
    <n v="109"/>
    <n v="60"/>
    <n v="6540"/>
    <n v="79"/>
    <n v="16864"/>
    <d v="2021-09-13T00:00:00"/>
    <d v="2021-10-09T00:00:00"/>
    <s v="Persis Spiteri"/>
    <s v="Genderfluid"/>
    <n v="46"/>
    <s v="844 Alana LaneApt. 225"/>
    <n v="1862"/>
    <s v="Sofiaberg"/>
    <x v="7"/>
    <s v="Australia"/>
    <x v="5"/>
    <x v="0"/>
  </r>
  <r>
    <n v="2634"/>
    <n v="527"/>
    <n v="440"/>
    <n v="107"/>
    <n v="3"/>
    <n v="321"/>
    <n v="1"/>
    <x v="1"/>
    <x v="22"/>
    <x v="3"/>
    <s v="blue"/>
    <n v="92"/>
    <n v="49"/>
    <n v="4508"/>
    <n v="79"/>
    <n v="16864"/>
    <d v="2021-09-13T00:00:00"/>
    <d v="2021-10-09T00:00:00"/>
    <s v="Persis Spiteri"/>
    <s v="Genderfluid"/>
    <n v="46"/>
    <s v="844 Alana LaneApt. 225"/>
    <n v="1862"/>
    <s v="Sofiaberg"/>
    <x v="7"/>
    <s v="Australia"/>
    <x v="5"/>
    <x v="0"/>
  </r>
  <r>
    <n v="2635"/>
    <n v="527"/>
    <n v="788"/>
    <n v="91"/>
    <n v="1"/>
    <n v="91"/>
    <n v="1"/>
    <x v="1"/>
    <x v="15"/>
    <x v="0"/>
    <s v="green"/>
    <n v="114"/>
    <n v="72"/>
    <n v="8208"/>
    <n v="79"/>
    <n v="16864"/>
    <d v="2021-09-13T00:00:00"/>
    <d v="2021-10-09T00:00:00"/>
    <s v="Persis Spiteri"/>
    <s v="Genderfluid"/>
    <n v="46"/>
    <s v="844 Alana LaneApt. 225"/>
    <n v="1862"/>
    <s v="Sofiaberg"/>
    <x v="7"/>
    <s v="Australia"/>
    <x v="5"/>
    <x v="0"/>
  </r>
  <r>
    <n v="2636"/>
    <n v="527"/>
    <n v="156"/>
    <n v="91"/>
    <n v="1"/>
    <n v="91"/>
    <n v="1"/>
    <x v="0"/>
    <x v="8"/>
    <x v="1"/>
    <s v="green"/>
    <n v="116"/>
    <n v="58"/>
    <n v="6728"/>
    <n v="79"/>
    <n v="16864"/>
    <d v="2021-09-13T00:00:00"/>
    <d v="2021-10-09T00:00:00"/>
    <s v="Persis Spiteri"/>
    <s v="Genderfluid"/>
    <n v="46"/>
    <s v="844 Alana LaneApt. 225"/>
    <n v="1862"/>
    <s v="Sofiaberg"/>
    <x v="7"/>
    <s v="Australia"/>
    <x v="5"/>
    <x v="0"/>
  </r>
  <r>
    <n v="2637"/>
    <n v="528"/>
    <n v="297"/>
    <n v="105"/>
    <n v="2"/>
    <n v="210"/>
    <n v="1"/>
    <x v="0"/>
    <x v="26"/>
    <x v="2"/>
    <s v="green"/>
    <n v="93"/>
    <n v="45"/>
    <n v="4185"/>
    <n v="343"/>
    <n v="56020"/>
    <d v="2021-09-16T00:00:00"/>
    <d v="2021-10-07T00:00:00"/>
    <s v="Violet Alwen"/>
    <s v="Non-binary"/>
    <n v="47"/>
    <s v="339 Hermann ParadeSuite 489"/>
    <n v="5805"/>
    <s v="Lake Charli"/>
    <x v="5"/>
    <s v="Australia"/>
    <x v="5"/>
    <x v="0"/>
  </r>
  <r>
    <n v="2638"/>
    <n v="528"/>
    <n v="366"/>
    <n v="94"/>
    <n v="2"/>
    <n v="188"/>
    <n v="1"/>
    <x v="0"/>
    <x v="28"/>
    <x v="1"/>
    <s v="green"/>
    <n v="92"/>
    <n v="68"/>
    <n v="6256"/>
    <n v="343"/>
    <n v="56020"/>
    <d v="2021-09-16T00:00:00"/>
    <d v="2021-10-07T00:00:00"/>
    <s v="Violet Alwen"/>
    <s v="Non-binary"/>
    <n v="47"/>
    <s v="339 Hermann ParadeSuite 489"/>
    <n v="5805"/>
    <s v="Lake Charli"/>
    <x v="5"/>
    <s v="Australia"/>
    <x v="5"/>
    <x v="0"/>
  </r>
  <r>
    <n v="2639"/>
    <n v="528"/>
    <n v="895"/>
    <n v="94"/>
    <n v="1"/>
    <n v="94"/>
    <n v="1"/>
    <x v="2"/>
    <x v="23"/>
    <x v="3"/>
    <s v="blue"/>
    <n v="113"/>
    <n v="60"/>
    <n v="6780"/>
    <n v="343"/>
    <n v="56020"/>
    <d v="2021-09-16T00:00:00"/>
    <d v="2021-10-07T00:00:00"/>
    <s v="Violet Alwen"/>
    <s v="Non-binary"/>
    <n v="47"/>
    <s v="339 Hermann ParadeSuite 489"/>
    <n v="5805"/>
    <s v="Lake Charli"/>
    <x v="5"/>
    <s v="Australia"/>
    <x v="5"/>
    <x v="0"/>
  </r>
  <r>
    <n v="2640"/>
    <n v="528"/>
    <n v="472"/>
    <n v="118"/>
    <n v="3"/>
    <n v="354"/>
    <n v="1"/>
    <x v="1"/>
    <x v="1"/>
    <x v="2"/>
    <s v="green"/>
    <n v="110"/>
    <n v="72"/>
    <n v="7920"/>
    <n v="343"/>
    <n v="56020"/>
    <d v="2021-09-16T00:00:00"/>
    <d v="2021-10-07T00:00:00"/>
    <s v="Violet Alwen"/>
    <s v="Non-binary"/>
    <n v="47"/>
    <s v="339 Hermann ParadeSuite 489"/>
    <n v="5805"/>
    <s v="Lake Charli"/>
    <x v="5"/>
    <s v="Australia"/>
    <x v="5"/>
    <x v="0"/>
  </r>
  <r>
    <n v="2641"/>
    <n v="528"/>
    <n v="1089"/>
    <n v="115"/>
    <n v="1"/>
    <n v="115"/>
    <n v="1"/>
    <x v="2"/>
    <x v="6"/>
    <x v="4"/>
    <s v="red"/>
    <n v="99"/>
    <n v="78"/>
    <n v="7722"/>
    <n v="343"/>
    <n v="56020"/>
    <d v="2021-09-16T00:00:00"/>
    <d v="2021-10-07T00:00:00"/>
    <s v="Violet Alwen"/>
    <s v="Non-binary"/>
    <n v="47"/>
    <s v="339 Hermann ParadeSuite 489"/>
    <n v="5805"/>
    <s v="Lake Charli"/>
    <x v="5"/>
    <s v="Australia"/>
    <x v="5"/>
    <x v="0"/>
  </r>
  <r>
    <n v="2642"/>
    <n v="528"/>
    <n v="1168"/>
    <n v="99"/>
    <n v="2"/>
    <n v="198"/>
    <n v="1"/>
    <x v="2"/>
    <x v="9"/>
    <x v="0"/>
    <s v="yellow"/>
    <n v="98"/>
    <n v="77"/>
    <n v="7546"/>
    <n v="343"/>
    <n v="56020"/>
    <d v="2021-09-16T00:00:00"/>
    <d v="2021-10-07T00:00:00"/>
    <s v="Violet Alwen"/>
    <s v="Non-binary"/>
    <n v="47"/>
    <s v="339 Hermann ParadeSuite 489"/>
    <n v="5805"/>
    <s v="Lake Charli"/>
    <x v="5"/>
    <s v="Australia"/>
    <x v="5"/>
    <x v="0"/>
  </r>
  <r>
    <n v="2643"/>
    <n v="529"/>
    <n v="291"/>
    <n v="105"/>
    <n v="2"/>
    <n v="210"/>
    <n v="1"/>
    <x v="0"/>
    <x v="26"/>
    <x v="1"/>
    <s v="yellow"/>
    <n v="93"/>
    <n v="41"/>
    <n v="3813"/>
    <n v="767"/>
    <n v="31199"/>
    <d v="2021-01-10T00:00:00"/>
    <d v="2021-01-19T00:00:00"/>
    <s v="Waylin Gasson"/>
    <s v="Genderqueer"/>
    <n v="37"/>
    <s v="69 Sebastian Estate DrSuite 727"/>
    <n v="6349"/>
    <s v="West Kai"/>
    <x v="0"/>
    <s v="Australia"/>
    <x v="9"/>
    <x v="1"/>
  </r>
  <r>
    <n v="2644"/>
    <n v="529"/>
    <n v="937"/>
    <n v="96"/>
    <n v="3"/>
    <n v="288"/>
    <n v="1"/>
    <x v="2"/>
    <x v="5"/>
    <x v="2"/>
    <s v="indigo"/>
    <n v="104"/>
    <n v="58"/>
    <n v="6032"/>
    <n v="767"/>
    <n v="31199"/>
    <d v="2021-01-10T00:00:00"/>
    <d v="2021-01-19T00:00:00"/>
    <s v="Waylin Gasson"/>
    <s v="Genderqueer"/>
    <n v="37"/>
    <s v="69 Sebastian Estate DrSuite 727"/>
    <n v="6349"/>
    <s v="West Kai"/>
    <x v="0"/>
    <s v="Australia"/>
    <x v="9"/>
    <x v="1"/>
  </r>
  <r>
    <n v="2645"/>
    <n v="529"/>
    <n v="1194"/>
    <n v="105"/>
    <n v="2"/>
    <n v="210"/>
    <n v="1"/>
    <x v="2"/>
    <x v="7"/>
    <x v="4"/>
    <s v="red"/>
    <n v="90"/>
    <n v="58"/>
    <n v="5220"/>
    <n v="767"/>
    <n v="31199"/>
    <d v="2021-01-10T00:00:00"/>
    <d v="2021-01-19T00:00:00"/>
    <s v="Waylin Gasson"/>
    <s v="Genderqueer"/>
    <n v="37"/>
    <s v="69 Sebastian Estate DrSuite 727"/>
    <n v="6349"/>
    <s v="West Kai"/>
    <x v="0"/>
    <s v="Australia"/>
    <x v="9"/>
    <x v="1"/>
  </r>
  <r>
    <n v="2646"/>
    <n v="530"/>
    <n v="1073"/>
    <n v="93"/>
    <n v="3"/>
    <n v="279"/>
    <n v="1"/>
    <x v="2"/>
    <x v="20"/>
    <x v="0"/>
    <s v="blue"/>
    <n v="94"/>
    <n v="75"/>
    <n v="7050"/>
    <n v="467"/>
    <n v="20275"/>
    <d v="2021-01-07T00:00:00"/>
    <d v="2021-01-23T00:00:00"/>
    <s v="Cacilie Forrestill"/>
    <s v="Bigender"/>
    <n v="53"/>
    <s v="0189 Anna KnollSuite 703"/>
    <n v="7040"/>
    <s v="O'reillychester"/>
    <x v="0"/>
    <s v="Australia"/>
    <x v="9"/>
    <x v="2"/>
  </r>
  <r>
    <n v="2647"/>
    <n v="530"/>
    <n v="274"/>
    <n v="95"/>
    <n v="2"/>
    <n v="190"/>
    <n v="1"/>
    <x v="0"/>
    <x v="17"/>
    <x v="4"/>
    <s v="indigo"/>
    <n v="117"/>
    <n v="56"/>
    <n v="6552"/>
    <n v="467"/>
    <n v="20275"/>
    <d v="2021-01-07T00:00:00"/>
    <d v="2021-01-23T00:00:00"/>
    <s v="Cacilie Forrestill"/>
    <s v="Bigender"/>
    <n v="53"/>
    <s v="0189 Anna KnollSuite 703"/>
    <n v="7040"/>
    <s v="O'reillychester"/>
    <x v="0"/>
    <s v="Australia"/>
    <x v="9"/>
    <x v="2"/>
  </r>
  <r>
    <n v="2648"/>
    <n v="530"/>
    <n v="757"/>
    <n v="109"/>
    <n v="3"/>
    <n v="327"/>
    <n v="1"/>
    <x v="1"/>
    <x v="12"/>
    <x v="2"/>
    <s v="blue"/>
    <n v="102"/>
    <n v="71"/>
    <n v="7242"/>
    <n v="467"/>
    <n v="20275"/>
    <d v="2021-01-07T00:00:00"/>
    <d v="2021-01-23T00:00:00"/>
    <s v="Cacilie Forrestill"/>
    <s v="Bigender"/>
    <n v="53"/>
    <s v="0189 Anna KnollSuite 703"/>
    <n v="7040"/>
    <s v="O'reillychester"/>
    <x v="0"/>
    <s v="Australia"/>
    <x v="9"/>
    <x v="2"/>
  </r>
  <r>
    <n v="2649"/>
    <n v="530"/>
    <n v="277"/>
    <n v="95"/>
    <n v="2"/>
    <n v="190"/>
    <n v="1"/>
    <x v="0"/>
    <x v="17"/>
    <x v="2"/>
    <s v="violet"/>
    <n v="117"/>
    <n v="77"/>
    <n v="9009"/>
    <n v="467"/>
    <n v="20275"/>
    <d v="2021-01-07T00:00:00"/>
    <d v="2021-01-23T00:00:00"/>
    <s v="Cacilie Forrestill"/>
    <s v="Bigender"/>
    <n v="53"/>
    <s v="0189 Anna KnollSuite 703"/>
    <n v="7040"/>
    <s v="O'reillychester"/>
    <x v="0"/>
    <s v="Australia"/>
    <x v="9"/>
    <x v="2"/>
  </r>
  <r>
    <n v="2650"/>
    <n v="530"/>
    <n v="718"/>
    <n v="119"/>
    <n v="1"/>
    <n v="119"/>
    <n v="1"/>
    <x v="1"/>
    <x v="19"/>
    <x v="0"/>
    <s v="green"/>
    <n v="112"/>
    <n v="73"/>
    <n v="8176"/>
    <n v="467"/>
    <n v="20275"/>
    <d v="2021-01-07T00:00:00"/>
    <d v="2021-01-23T00:00:00"/>
    <s v="Cacilie Forrestill"/>
    <s v="Bigender"/>
    <n v="53"/>
    <s v="0189 Anna KnollSuite 703"/>
    <n v="7040"/>
    <s v="O'reillychester"/>
    <x v="0"/>
    <s v="Australia"/>
    <x v="9"/>
    <x v="2"/>
  </r>
  <r>
    <n v="2651"/>
    <n v="530"/>
    <n v="1124"/>
    <n v="102"/>
    <n v="3"/>
    <n v="306"/>
    <n v="1"/>
    <x v="2"/>
    <x v="34"/>
    <x v="4"/>
    <s v="red"/>
    <n v="106"/>
    <n v="45"/>
    <n v="4770"/>
    <n v="467"/>
    <n v="20275"/>
    <d v="2021-01-07T00:00:00"/>
    <d v="2021-01-23T00:00:00"/>
    <s v="Cacilie Forrestill"/>
    <s v="Bigender"/>
    <n v="53"/>
    <s v="0189 Anna KnollSuite 703"/>
    <n v="7040"/>
    <s v="O'reillychester"/>
    <x v="0"/>
    <s v="Australia"/>
    <x v="9"/>
    <x v="2"/>
  </r>
  <r>
    <n v="2652"/>
    <n v="530"/>
    <n v="657"/>
    <n v="93"/>
    <n v="1"/>
    <n v="93"/>
    <n v="1"/>
    <x v="1"/>
    <x v="14"/>
    <x v="2"/>
    <s v="indigo"/>
    <n v="115"/>
    <n v="64"/>
    <n v="7360"/>
    <n v="467"/>
    <n v="20275"/>
    <d v="2021-01-07T00:00:00"/>
    <d v="2021-01-23T00:00:00"/>
    <s v="Cacilie Forrestill"/>
    <s v="Bigender"/>
    <n v="53"/>
    <s v="0189 Anna KnollSuite 703"/>
    <n v="7040"/>
    <s v="O'reillychester"/>
    <x v="0"/>
    <s v="Australia"/>
    <x v="9"/>
    <x v="2"/>
  </r>
  <r>
    <n v="2653"/>
    <n v="530"/>
    <n v="703"/>
    <n v="119"/>
    <n v="2"/>
    <n v="238"/>
    <n v="1"/>
    <x v="1"/>
    <x v="19"/>
    <x v="0"/>
    <s v="red"/>
    <n v="112"/>
    <n v="70"/>
    <n v="7840"/>
    <n v="467"/>
    <n v="20275"/>
    <d v="2021-01-07T00:00:00"/>
    <d v="2021-01-23T00:00:00"/>
    <s v="Cacilie Forrestill"/>
    <s v="Bigender"/>
    <n v="53"/>
    <s v="0189 Anna KnollSuite 703"/>
    <n v="7040"/>
    <s v="O'reillychester"/>
    <x v="0"/>
    <s v="Australia"/>
    <x v="9"/>
    <x v="2"/>
  </r>
  <r>
    <n v="2654"/>
    <n v="530"/>
    <n v="458"/>
    <n v="118"/>
    <n v="2"/>
    <n v="236"/>
    <n v="1"/>
    <x v="1"/>
    <x v="1"/>
    <x v="0"/>
    <s v="red"/>
    <n v="110"/>
    <n v="44"/>
    <n v="4840"/>
    <n v="467"/>
    <n v="20275"/>
    <d v="2021-01-07T00:00:00"/>
    <d v="2021-01-23T00:00:00"/>
    <s v="Cacilie Forrestill"/>
    <s v="Bigender"/>
    <n v="53"/>
    <s v="0189 Anna KnollSuite 703"/>
    <n v="7040"/>
    <s v="O'reillychester"/>
    <x v="0"/>
    <s v="Australia"/>
    <x v="9"/>
    <x v="2"/>
  </r>
  <r>
    <n v="2655"/>
    <n v="530"/>
    <n v="719"/>
    <n v="119"/>
    <n v="3"/>
    <n v="357"/>
    <n v="1"/>
    <x v="1"/>
    <x v="19"/>
    <x v="4"/>
    <s v="green"/>
    <n v="112"/>
    <n v="53"/>
    <n v="5936"/>
    <n v="467"/>
    <n v="20275"/>
    <d v="2021-01-07T00:00:00"/>
    <d v="2021-01-23T00:00:00"/>
    <s v="Cacilie Forrestill"/>
    <s v="Bigender"/>
    <n v="53"/>
    <s v="0189 Anna KnollSuite 703"/>
    <n v="7040"/>
    <s v="O'reillychester"/>
    <x v="0"/>
    <s v="Australia"/>
    <x v="9"/>
    <x v="2"/>
  </r>
  <r>
    <n v="2656"/>
    <n v="530"/>
    <n v="1097"/>
    <n v="115"/>
    <n v="1"/>
    <n v="115"/>
    <n v="1"/>
    <x v="2"/>
    <x v="6"/>
    <x v="2"/>
    <s v="yellow"/>
    <n v="99"/>
    <n v="41"/>
    <n v="4059"/>
    <n v="467"/>
    <n v="20275"/>
    <d v="2021-01-07T00:00:00"/>
    <d v="2021-01-23T00:00:00"/>
    <s v="Cacilie Forrestill"/>
    <s v="Bigender"/>
    <n v="53"/>
    <s v="0189 Anna KnollSuite 703"/>
    <n v="7040"/>
    <s v="O'reillychester"/>
    <x v="0"/>
    <s v="Australia"/>
    <x v="9"/>
    <x v="2"/>
  </r>
  <r>
    <n v="2657"/>
    <n v="531"/>
    <n v="611"/>
    <n v="112"/>
    <n v="2"/>
    <n v="224"/>
    <n v="1"/>
    <x v="1"/>
    <x v="30"/>
    <x v="1"/>
    <s v="green"/>
    <n v="118"/>
    <n v="62"/>
    <n v="7316"/>
    <n v="742"/>
    <n v="26445"/>
    <d v="2021-01-14T00:00:00"/>
    <d v="2021-02-08T00:00:00"/>
    <s v="Selestina Dauber"/>
    <s v="Polygender"/>
    <n v="44"/>
    <s v="275 Maddison Estate DrApt. 642"/>
    <n v="8642"/>
    <s v="Port Aliview"/>
    <x v="2"/>
    <s v="Australia"/>
    <x v="9"/>
    <x v="0"/>
  </r>
  <r>
    <n v="2658"/>
    <n v="531"/>
    <n v="829"/>
    <n v="117"/>
    <n v="2"/>
    <n v="234"/>
    <n v="1"/>
    <x v="1"/>
    <x v="13"/>
    <x v="4"/>
    <s v="blue"/>
    <n v="95"/>
    <n v="79"/>
    <n v="7505"/>
    <n v="742"/>
    <n v="26445"/>
    <d v="2021-01-14T00:00:00"/>
    <d v="2021-02-08T00:00:00"/>
    <s v="Selestina Dauber"/>
    <s v="Polygender"/>
    <n v="44"/>
    <s v="275 Maddison Estate DrApt. 642"/>
    <n v="8642"/>
    <s v="Port Aliview"/>
    <x v="2"/>
    <s v="Australia"/>
    <x v="9"/>
    <x v="0"/>
  </r>
  <r>
    <n v="2659"/>
    <n v="531"/>
    <n v="466"/>
    <n v="118"/>
    <n v="2"/>
    <n v="236"/>
    <n v="1"/>
    <x v="1"/>
    <x v="1"/>
    <x v="1"/>
    <s v="yellow"/>
    <n v="110"/>
    <n v="48"/>
    <n v="5280"/>
    <n v="742"/>
    <n v="26445"/>
    <d v="2021-01-14T00:00:00"/>
    <d v="2021-02-08T00:00:00"/>
    <s v="Selestina Dauber"/>
    <s v="Polygender"/>
    <n v="44"/>
    <s v="275 Maddison Estate DrApt. 642"/>
    <n v="8642"/>
    <s v="Port Aliview"/>
    <x v="2"/>
    <s v="Australia"/>
    <x v="9"/>
    <x v="0"/>
  </r>
  <r>
    <n v="2660"/>
    <n v="531"/>
    <n v="1155"/>
    <n v="99"/>
    <n v="3"/>
    <n v="297"/>
    <n v="1"/>
    <x v="2"/>
    <x v="9"/>
    <x v="3"/>
    <s v="red"/>
    <n v="98"/>
    <n v="74"/>
    <n v="7252"/>
    <n v="742"/>
    <n v="26445"/>
    <d v="2021-01-14T00:00:00"/>
    <d v="2021-02-08T00:00:00"/>
    <s v="Selestina Dauber"/>
    <s v="Polygender"/>
    <n v="44"/>
    <s v="275 Maddison Estate DrApt. 642"/>
    <n v="8642"/>
    <s v="Port Aliview"/>
    <x v="2"/>
    <s v="Australia"/>
    <x v="9"/>
    <x v="0"/>
  </r>
  <r>
    <n v="2661"/>
    <n v="532"/>
    <n v="343"/>
    <n v="109"/>
    <n v="1"/>
    <n v="109"/>
    <n v="1"/>
    <x v="0"/>
    <x v="21"/>
    <x v="0"/>
    <s v="indigo"/>
    <n v="108"/>
    <n v="53"/>
    <n v="5724"/>
    <n v="523"/>
    <n v="11590"/>
    <d v="2021-09-08T00:00:00"/>
    <d v="2021-09-20T00:00:00"/>
    <s v="Grissel Harteley"/>
    <s v="Bigender"/>
    <n v="22"/>
    <s v="8778 Liam TerraceSuite 662"/>
    <n v="3373"/>
    <s v="North Jasperville"/>
    <x v="5"/>
    <s v="Australia"/>
    <x v="5"/>
    <x v="2"/>
  </r>
  <r>
    <n v="2662"/>
    <n v="532"/>
    <n v="980"/>
    <n v="106"/>
    <n v="2"/>
    <n v="212"/>
    <n v="1"/>
    <x v="2"/>
    <x v="3"/>
    <x v="3"/>
    <s v="red"/>
    <n v="111"/>
    <n v="44"/>
    <n v="4884"/>
    <n v="523"/>
    <n v="11590"/>
    <d v="2021-09-08T00:00:00"/>
    <d v="2021-09-20T00:00:00"/>
    <s v="Grissel Harteley"/>
    <s v="Bigender"/>
    <n v="22"/>
    <s v="8778 Liam TerraceSuite 662"/>
    <n v="3373"/>
    <s v="North Jasperville"/>
    <x v="5"/>
    <s v="Australia"/>
    <x v="5"/>
    <x v="2"/>
  </r>
  <r>
    <n v="2663"/>
    <n v="532"/>
    <n v="1255"/>
    <n v="112"/>
    <n v="1"/>
    <n v="112"/>
    <n v="1"/>
    <x v="2"/>
    <x v="25"/>
    <x v="3"/>
    <s v="violet"/>
    <n v="91"/>
    <n v="67"/>
    <n v="6097"/>
    <n v="523"/>
    <n v="11590"/>
    <d v="2021-09-08T00:00:00"/>
    <d v="2021-09-20T00:00:00"/>
    <s v="Grissel Harteley"/>
    <s v="Bigender"/>
    <n v="22"/>
    <s v="8778 Liam TerraceSuite 662"/>
    <n v="3373"/>
    <s v="North Jasperville"/>
    <x v="5"/>
    <s v="Australia"/>
    <x v="5"/>
    <x v="2"/>
  </r>
  <r>
    <n v="2664"/>
    <n v="532"/>
    <n v="60"/>
    <n v="104"/>
    <n v="2"/>
    <n v="208"/>
    <n v="1"/>
    <x v="0"/>
    <x v="10"/>
    <x v="3"/>
    <s v="indigo"/>
    <n v="119"/>
    <n v="56"/>
    <n v="6664"/>
    <n v="523"/>
    <n v="11590"/>
    <d v="2021-09-08T00:00:00"/>
    <d v="2021-09-20T00:00:00"/>
    <s v="Grissel Harteley"/>
    <s v="Bigender"/>
    <n v="22"/>
    <s v="8778 Liam TerraceSuite 662"/>
    <n v="3373"/>
    <s v="North Jasperville"/>
    <x v="5"/>
    <s v="Australia"/>
    <x v="5"/>
    <x v="2"/>
  </r>
  <r>
    <n v="2665"/>
    <n v="533"/>
    <n v="1199"/>
    <n v="105"/>
    <n v="2"/>
    <n v="210"/>
    <n v="1"/>
    <x v="2"/>
    <x v="7"/>
    <x v="4"/>
    <s v="orange"/>
    <n v="90"/>
    <n v="69"/>
    <n v="6210"/>
    <n v="558"/>
    <n v="28560"/>
    <d v="2021-06-04T00:00:00"/>
    <d v="2021-06-09T00:00:00"/>
    <s v="Lizette Lindro"/>
    <s v="Genderqueer"/>
    <n v="38"/>
    <s v="380 Hamish LaneApt. 098"/>
    <n v="9827"/>
    <s v="Violetfort"/>
    <x v="0"/>
    <s v="Australia"/>
    <x v="7"/>
    <x v="1"/>
  </r>
  <r>
    <n v="2666"/>
    <n v="533"/>
    <n v="344"/>
    <n v="109"/>
    <n v="3"/>
    <n v="327"/>
    <n v="1"/>
    <x v="0"/>
    <x v="21"/>
    <x v="4"/>
    <s v="indigo"/>
    <n v="108"/>
    <n v="77"/>
    <n v="8316"/>
    <n v="558"/>
    <n v="28560"/>
    <d v="2021-06-04T00:00:00"/>
    <d v="2021-06-09T00:00:00"/>
    <s v="Lizette Lindro"/>
    <s v="Genderqueer"/>
    <n v="38"/>
    <s v="380 Hamish LaneApt. 098"/>
    <n v="9827"/>
    <s v="Violetfort"/>
    <x v="0"/>
    <s v="Australia"/>
    <x v="7"/>
    <x v="1"/>
  </r>
  <r>
    <n v="2667"/>
    <n v="533"/>
    <n v="618"/>
    <n v="112"/>
    <n v="1"/>
    <n v="112"/>
    <n v="1"/>
    <x v="1"/>
    <x v="30"/>
    <x v="0"/>
    <s v="blue"/>
    <n v="118"/>
    <n v="68"/>
    <n v="8024"/>
    <n v="558"/>
    <n v="28560"/>
    <d v="2021-06-04T00:00:00"/>
    <d v="2021-06-09T00:00:00"/>
    <s v="Lizette Lindro"/>
    <s v="Genderqueer"/>
    <n v="38"/>
    <s v="380 Hamish LaneApt. 098"/>
    <n v="9827"/>
    <s v="Violetfort"/>
    <x v="0"/>
    <s v="Australia"/>
    <x v="7"/>
    <x v="1"/>
  </r>
  <r>
    <n v="2668"/>
    <n v="534"/>
    <n v="276"/>
    <n v="95"/>
    <n v="3"/>
    <n v="285"/>
    <n v="1"/>
    <x v="0"/>
    <x v="17"/>
    <x v="1"/>
    <s v="violet"/>
    <n v="117"/>
    <n v="43"/>
    <n v="5031"/>
    <n v="49"/>
    <n v="31586"/>
    <d v="2021-09-23T00:00:00"/>
    <d v="2021-09-26T00:00:00"/>
    <s v="Shanna Pietrzyk"/>
    <s v="Female"/>
    <n v="56"/>
    <s v="30 Watson WayApt. 179"/>
    <n v="2511"/>
    <s v="Port Alyssa"/>
    <x v="3"/>
    <s v="Australia"/>
    <x v="5"/>
    <x v="1"/>
  </r>
  <r>
    <n v="2669"/>
    <n v="535"/>
    <n v="928"/>
    <n v="96"/>
    <n v="3"/>
    <n v="288"/>
    <n v="1"/>
    <x v="2"/>
    <x v="5"/>
    <x v="0"/>
    <s v="green"/>
    <n v="104"/>
    <n v="43"/>
    <n v="4472"/>
    <n v="585"/>
    <n v="23905"/>
    <d v="2021-01-25T00:00:00"/>
    <d v="2021-02-07T00:00:00"/>
    <s v="Alicea Momford"/>
    <s v="Non-binary"/>
    <n v="23"/>
    <s v="01 Lee GroveSuite 419"/>
    <n v="3863"/>
    <s v="West Bella"/>
    <x v="0"/>
    <s v="Australia"/>
    <x v="9"/>
    <x v="2"/>
  </r>
  <r>
    <n v="2670"/>
    <n v="535"/>
    <n v="707"/>
    <n v="119"/>
    <n v="3"/>
    <n v="357"/>
    <n v="1"/>
    <x v="1"/>
    <x v="19"/>
    <x v="2"/>
    <s v="orange"/>
    <n v="112"/>
    <n v="43"/>
    <n v="4816"/>
    <n v="585"/>
    <n v="23905"/>
    <d v="2021-01-25T00:00:00"/>
    <d v="2021-02-07T00:00:00"/>
    <s v="Alicea Momford"/>
    <s v="Non-binary"/>
    <n v="23"/>
    <s v="01 Lee GroveSuite 419"/>
    <n v="3863"/>
    <s v="West Bella"/>
    <x v="0"/>
    <s v="Australia"/>
    <x v="9"/>
    <x v="2"/>
  </r>
  <r>
    <n v="2671"/>
    <n v="535"/>
    <n v="58"/>
    <n v="104"/>
    <n v="1"/>
    <n v="104"/>
    <n v="1"/>
    <x v="0"/>
    <x v="10"/>
    <x v="0"/>
    <s v="blue"/>
    <n v="119"/>
    <n v="61"/>
    <n v="7259"/>
    <n v="585"/>
    <n v="23905"/>
    <d v="2021-01-25T00:00:00"/>
    <d v="2021-02-07T00:00:00"/>
    <s v="Alicea Momford"/>
    <s v="Non-binary"/>
    <n v="23"/>
    <s v="01 Lee GroveSuite 419"/>
    <n v="3863"/>
    <s v="West Bella"/>
    <x v="0"/>
    <s v="Australia"/>
    <x v="9"/>
    <x v="2"/>
  </r>
  <r>
    <n v="2672"/>
    <n v="535"/>
    <n v="946"/>
    <n v="97"/>
    <n v="2"/>
    <n v="194"/>
    <n v="1"/>
    <x v="2"/>
    <x v="27"/>
    <x v="1"/>
    <s v="red"/>
    <n v="119"/>
    <n v="71"/>
    <n v="8449"/>
    <n v="585"/>
    <n v="23905"/>
    <d v="2021-01-25T00:00:00"/>
    <d v="2021-02-07T00:00:00"/>
    <s v="Alicea Momford"/>
    <s v="Non-binary"/>
    <n v="23"/>
    <s v="01 Lee GroveSuite 419"/>
    <n v="3863"/>
    <s v="West Bella"/>
    <x v="0"/>
    <s v="Australia"/>
    <x v="9"/>
    <x v="2"/>
  </r>
  <r>
    <n v="2673"/>
    <n v="535"/>
    <n v="1224"/>
    <n v="105"/>
    <n v="2"/>
    <n v="210"/>
    <n v="1"/>
    <x v="2"/>
    <x v="7"/>
    <x v="4"/>
    <s v="violet"/>
    <n v="90"/>
    <n v="65"/>
    <n v="5850"/>
    <n v="585"/>
    <n v="23905"/>
    <d v="2021-01-25T00:00:00"/>
    <d v="2021-02-07T00:00:00"/>
    <s v="Alicea Momford"/>
    <s v="Non-binary"/>
    <n v="23"/>
    <s v="01 Lee GroveSuite 419"/>
    <n v="3863"/>
    <s v="West Bella"/>
    <x v="0"/>
    <s v="Australia"/>
    <x v="9"/>
    <x v="2"/>
  </r>
  <r>
    <n v="2674"/>
    <n v="535"/>
    <n v="164"/>
    <n v="91"/>
    <n v="1"/>
    <n v="91"/>
    <n v="1"/>
    <x v="0"/>
    <x v="8"/>
    <x v="4"/>
    <s v="blue"/>
    <n v="116"/>
    <n v="47"/>
    <n v="5452"/>
    <n v="585"/>
    <n v="23905"/>
    <d v="2021-01-25T00:00:00"/>
    <d v="2021-02-07T00:00:00"/>
    <s v="Alicea Momford"/>
    <s v="Non-binary"/>
    <n v="23"/>
    <s v="01 Lee GroveSuite 419"/>
    <n v="3863"/>
    <s v="West Bella"/>
    <x v="0"/>
    <s v="Australia"/>
    <x v="9"/>
    <x v="2"/>
  </r>
  <r>
    <n v="2675"/>
    <n v="537"/>
    <n v="1022"/>
    <n v="90"/>
    <n v="3"/>
    <n v="270"/>
    <n v="1"/>
    <x v="2"/>
    <x v="11"/>
    <x v="2"/>
    <s v="orange"/>
    <n v="95"/>
    <n v="74"/>
    <n v="7030"/>
    <n v="203"/>
    <n v="10838"/>
    <d v="2021-02-14T00:00:00"/>
    <d v="2021-03-13T00:00:00"/>
    <s v="Angil Crunden"/>
    <s v="Non-binary"/>
    <n v="30"/>
    <s v="765 Christiansen ParkwaySuite 557"/>
    <n v="8856"/>
    <s v="Lake Elijah"/>
    <x v="7"/>
    <s v="Australia"/>
    <x v="1"/>
    <x v="0"/>
  </r>
  <r>
    <n v="2676"/>
    <n v="537"/>
    <n v="1248"/>
    <n v="112"/>
    <n v="3"/>
    <n v="336"/>
    <n v="1"/>
    <x v="2"/>
    <x v="25"/>
    <x v="0"/>
    <s v="blue"/>
    <n v="91"/>
    <n v="72"/>
    <n v="6552"/>
    <n v="203"/>
    <n v="10838"/>
    <d v="2021-02-14T00:00:00"/>
    <d v="2021-03-13T00:00:00"/>
    <s v="Angil Crunden"/>
    <s v="Non-binary"/>
    <n v="30"/>
    <s v="765 Christiansen ParkwaySuite 557"/>
    <n v="8856"/>
    <s v="Lake Elijah"/>
    <x v="7"/>
    <s v="Australia"/>
    <x v="1"/>
    <x v="0"/>
  </r>
  <r>
    <n v="2677"/>
    <n v="537"/>
    <n v="1232"/>
    <n v="112"/>
    <n v="3"/>
    <n v="336"/>
    <n v="1"/>
    <x v="2"/>
    <x v="25"/>
    <x v="2"/>
    <s v="orange"/>
    <n v="91"/>
    <n v="47"/>
    <n v="4277"/>
    <n v="203"/>
    <n v="10838"/>
    <d v="2021-02-14T00:00:00"/>
    <d v="2021-03-13T00:00:00"/>
    <s v="Angil Crunden"/>
    <s v="Non-binary"/>
    <n v="30"/>
    <s v="765 Christiansen ParkwaySuite 557"/>
    <n v="8856"/>
    <s v="Lake Elijah"/>
    <x v="7"/>
    <s v="Australia"/>
    <x v="1"/>
    <x v="0"/>
  </r>
  <r>
    <n v="2678"/>
    <n v="538"/>
    <n v="279"/>
    <n v="95"/>
    <n v="1"/>
    <n v="95"/>
    <n v="1"/>
    <x v="0"/>
    <x v="17"/>
    <x v="4"/>
    <s v="violet"/>
    <n v="117"/>
    <n v="79"/>
    <n v="9243"/>
    <n v="754"/>
    <n v="11543"/>
    <d v="2021-01-04T00:00:00"/>
    <d v="2021-01-26T00:00:00"/>
    <s v="Ninnetta Lammin"/>
    <s v="Bigender"/>
    <n v="74"/>
    <s v="94 Hayden LaneSuite 912"/>
    <n v="1488"/>
    <s v="Lake Jesse"/>
    <x v="4"/>
    <s v="Australia"/>
    <x v="9"/>
    <x v="0"/>
  </r>
  <r>
    <n v="2679"/>
    <n v="538"/>
    <n v="494"/>
    <n v="102"/>
    <n v="1"/>
    <n v="102"/>
    <n v="1"/>
    <x v="1"/>
    <x v="31"/>
    <x v="4"/>
    <s v="red"/>
    <n v="109"/>
    <n v="48"/>
    <n v="5232"/>
    <n v="754"/>
    <n v="11543"/>
    <d v="2021-01-04T00:00:00"/>
    <d v="2021-01-26T00:00:00"/>
    <s v="Ninnetta Lammin"/>
    <s v="Bigender"/>
    <n v="74"/>
    <s v="94 Hayden LaneSuite 912"/>
    <n v="1488"/>
    <s v="Lake Jesse"/>
    <x v="4"/>
    <s v="Australia"/>
    <x v="9"/>
    <x v="0"/>
  </r>
  <r>
    <n v="2680"/>
    <n v="538"/>
    <n v="351"/>
    <n v="94"/>
    <n v="3"/>
    <n v="282"/>
    <n v="1"/>
    <x v="0"/>
    <x v="28"/>
    <x v="1"/>
    <s v="red"/>
    <n v="92"/>
    <n v="60"/>
    <n v="5520"/>
    <n v="754"/>
    <n v="11543"/>
    <d v="2021-01-04T00:00:00"/>
    <d v="2021-01-26T00:00:00"/>
    <s v="Ninnetta Lammin"/>
    <s v="Bigender"/>
    <n v="74"/>
    <s v="94 Hayden LaneSuite 912"/>
    <n v="1488"/>
    <s v="Lake Jesse"/>
    <x v="4"/>
    <s v="Australia"/>
    <x v="9"/>
    <x v="0"/>
  </r>
  <r>
    <n v="2681"/>
    <n v="538"/>
    <n v="74"/>
    <n v="118"/>
    <n v="2"/>
    <n v="236"/>
    <n v="1"/>
    <x v="0"/>
    <x v="24"/>
    <x v="4"/>
    <s v="red"/>
    <n v="96"/>
    <n v="72"/>
    <n v="6912"/>
    <n v="754"/>
    <n v="11543"/>
    <d v="2021-01-04T00:00:00"/>
    <d v="2021-01-26T00:00:00"/>
    <s v="Ninnetta Lammin"/>
    <s v="Bigender"/>
    <n v="74"/>
    <s v="94 Hayden LaneSuite 912"/>
    <n v="1488"/>
    <s v="Lake Jesse"/>
    <x v="4"/>
    <s v="Australia"/>
    <x v="9"/>
    <x v="0"/>
  </r>
  <r>
    <n v="2682"/>
    <n v="538"/>
    <n v="33"/>
    <n v="96"/>
    <n v="1"/>
    <n v="96"/>
    <n v="1"/>
    <x v="0"/>
    <x v="2"/>
    <x v="0"/>
    <s v="violet"/>
    <n v="114"/>
    <n v="73"/>
    <n v="8322"/>
    <n v="754"/>
    <n v="11543"/>
    <d v="2021-01-04T00:00:00"/>
    <d v="2021-01-26T00:00:00"/>
    <s v="Ninnetta Lammin"/>
    <s v="Bigender"/>
    <n v="74"/>
    <s v="94 Hayden LaneSuite 912"/>
    <n v="1488"/>
    <s v="Lake Jesse"/>
    <x v="4"/>
    <s v="Australia"/>
    <x v="9"/>
    <x v="0"/>
  </r>
  <r>
    <n v="2683"/>
    <n v="538"/>
    <n v="1023"/>
    <n v="90"/>
    <n v="1"/>
    <n v="90"/>
    <n v="1"/>
    <x v="2"/>
    <x v="11"/>
    <x v="0"/>
    <s v="orange"/>
    <n v="95"/>
    <n v="78"/>
    <n v="7410"/>
    <n v="754"/>
    <n v="11543"/>
    <d v="2021-01-04T00:00:00"/>
    <d v="2021-01-26T00:00:00"/>
    <s v="Ninnetta Lammin"/>
    <s v="Bigender"/>
    <n v="74"/>
    <s v="94 Hayden LaneSuite 912"/>
    <n v="1488"/>
    <s v="Lake Jesse"/>
    <x v="4"/>
    <s v="Australia"/>
    <x v="9"/>
    <x v="0"/>
  </r>
  <r>
    <n v="2684"/>
    <n v="538"/>
    <n v="213"/>
    <n v="106"/>
    <n v="1"/>
    <n v="106"/>
    <n v="1"/>
    <x v="0"/>
    <x v="0"/>
    <x v="0"/>
    <s v="red"/>
    <n v="105"/>
    <n v="44"/>
    <n v="4620"/>
    <n v="754"/>
    <n v="11543"/>
    <d v="2021-01-04T00:00:00"/>
    <d v="2021-01-26T00:00:00"/>
    <s v="Ninnetta Lammin"/>
    <s v="Bigender"/>
    <n v="74"/>
    <s v="94 Hayden LaneSuite 912"/>
    <n v="1488"/>
    <s v="Lake Jesse"/>
    <x v="4"/>
    <s v="Australia"/>
    <x v="9"/>
    <x v="0"/>
  </r>
  <r>
    <n v="2685"/>
    <n v="538"/>
    <n v="810"/>
    <n v="117"/>
    <n v="2"/>
    <n v="234"/>
    <n v="1"/>
    <x v="1"/>
    <x v="13"/>
    <x v="3"/>
    <s v="orange"/>
    <n v="95"/>
    <n v="54"/>
    <n v="5130"/>
    <n v="754"/>
    <n v="11543"/>
    <d v="2021-01-04T00:00:00"/>
    <d v="2021-01-26T00:00:00"/>
    <s v="Ninnetta Lammin"/>
    <s v="Bigender"/>
    <n v="74"/>
    <s v="94 Hayden LaneSuite 912"/>
    <n v="1488"/>
    <s v="Lake Jesse"/>
    <x v="4"/>
    <s v="Australia"/>
    <x v="9"/>
    <x v="0"/>
  </r>
  <r>
    <n v="2686"/>
    <n v="539"/>
    <n v="1229"/>
    <n v="112"/>
    <n v="2"/>
    <n v="224"/>
    <n v="1"/>
    <x v="2"/>
    <x v="25"/>
    <x v="4"/>
    <s v="red"/>
    <n v="91"/>
    <n v="45"/>
    <n v="4095"/>
    <n v="609"/>
    <n v="55906"/>
    <d v="2021-01-03T00:00:00"/>
    <d v="2021-01-25T00:00:00"/>
    <s v="Vin Rubenovic"/>
    <s v="Polygender"/>
    <n v="61"/>
    <s v="515 Grace LaneSuite 974"/>
    <n v="5754"/>
    <s v="New Emilyton"/>
    <x v="5"/>
    <s v="Australia"/>
    <x v="9"/>
    <x v="0"/>
  </r>
  <r>
    <n v="2687"/>
    <n v="539"/>
    <n v="437"/>
    <n v="107"/>
    <n v="1"/>
    <n v="107"/>
    <n v="1"/>
    <x v="1"/>
    <x v="22"/>
    <x v="2"/>
    <s v="green"/>
    <n v="92"/>
    <n v="79"/>
    <n v="7268"/>
    <n v="609"/>
    <n v="55906"/>
    <d v="2021-01-03T00:00:00"/>
    <d v="2021-01-25T00:00:00"/>
    <s v="Vin Rubenovic"/>
    <s v="Polygender"/>
    <n v="61"/>
    <s v="515 Grace LaneSuite 974"/>
    <n v="5754"/>
    <s v="New Emilyton"/>
    <x v="5"/>
    <s v="Australia"/>
    <x v="9"/>
    <x v="0"/>
  </r>
  <r>
    <n v="2688"/>
    <n v="539"/>
    <n v="613"/>
    <n v="112"/>
    <n v="3"/>
    <n v="336"/>
    <n v="1"/>
    <x v="1"/>
    <x v="30"/>
    <x v="0"/>
    <s v="green"/>
    <n v="118"/>
    <n v="63"/>
    <n v="7434"/>
    <n v="609"/>
    <n v="55906"/>
    <d v="2021-01-03T00:00:00"/>
    <d v="2021-01-25T00:00:00"/>
    <s v="Vin Rubenovic"/>
    <s v="Polygender"/>
    <n v="61"/>
    <s v="515 Grace LaneSuite 974"/>
    <n v="5754"/>
    <s v="New Emilyton"/>
    <x v="5"/>
    <s v="Australia"/>
    <x v="9"/>
    <x v="0"/>
  </r>
  <r>
    <n v="2689"/>
    <n v="539"/>
    <n v="524"/>
    <n v="102"/>
    <n v="3"/>
    <n v="306"/>
    <n v="1"/>
    <x v="1"/>
    <x v="31"/>
    <x v="4"/>
    <s v="violet"/>
    <n v="109"/>
    <n v="54"/>
    <n v="5886"/>
    <n v="609"/>
    <n v="55906"/>
    <d v="2021-01-03T00:00:00"/>
    <d v="2021-01-25T00:00:00"/>
    <s v="Vin Rubenovic"/>
    <s v="Polygender"/>
    <n v="61"/>
    <s v="515 Grace LaneSuite 974"/>
    <n v="5754"/>
    <s v="New Emilyton"/>
    <x v="5"/>
    <s v="Australia"/>
    <x v="9"/>
    <x v="0"/>
  </r>
  <r>
    <n v="2690"/>
    <n v="539"/>
    <n v="1098"/>
    <n v="115"/>
    <n v="3"/>
    <n v="345"/>
    <n v="1"/>
    <x v="2"/>
    <x v="6"/>
    <x v="0"/>
    <s v="yellow"/>
    <n v="99"/>
    <n v="60"/>
    <n v="5940"/>
    <n v="609"/>
    <n v="55906"/>
    <d v="2021-01-03T00:00:00"/>
    <d v="2021-01-25T00:00:00"/>
    <s v="Vin Rubenovic"/>
    <s v="Polygender"/>
    <n v="61"/>
    <s v="515 Grace LaneSuite 974"/>
    <n v="5754"/>
    <s v="New Emilyton"/>
    <x v="5"/>
    <s v="Australia"/>
    <x v="9"/>
    <x v="0"/>
  </r>
  <r>
    <n v="2691"/>
    <n v="540"/>
    <n v="81"/>
    <n v="118"/>
    <n v="2"/>
    <n v="236"/>
    <n v="1"/>
    <x v="0"/>
    <x v="24"/>
    <x v="1"/>
    <s v="yellow"/>
    <n v="96"/>
    <n v="42"/>
    <n v="4032"/>
    <n v="772"/>
    <n v="37955"/>
    <d v="2021-03-21T00:00:00"/>
    <d v="2021-03-30T00:00:00"/>
    <s v="Marlee Edser"/>
    <s v="Genderqueer"/>
    <n v="71"/>
    <s v="4207 Hudson CrescentSuite 167"/>
    <n v="2915"/>
    <s v="Oscarberg"/>
    <x v="0"/>
    <s v="Australia"/>
    <x v="4"/>
    <x v="1"/>
  </r>
  <r>
    <n v="2692"/>
    <n v="540"/>
    <n v="406"/>
    <n v="119"/>
    <n v="2"/>
    <n v="238"/>
    <n v="1"/>
    <x v="0"/>
    <x v="32"/>
    <x v="1"/>
    <s v="blue"/>
    <n v="113"/>
    <n v="75"/>
    <n v="8475"/>
    <n v="772"/>
    <n v="37955"/>
    <d v="2021-03-21T00:00:00"/>
    <d v="2021-03-30T00:00:00"/>
    <s v="Marlee Edser"/>
    <s v="Genderqueer"/>
    <n v="71"/>
    <s v="4207 Hudson CrescentSuite 167"/>
    <n v="2915"/>
    <s v="Oscarberg"/>
    <x v="0"/>
    <s v="Australia"/>
    <x v="4"/>
    <x v="1"/>
  </r>
  <r>
    <n v="2693"/>
    <n v="540"/>
    <n v="751"/>
    <n v="109"/>
    <n v="2"/>
    <n v="218"/>
    <n v="1"/>
    <x v="1"/>
    <x v="12"/>
    <x v="1"/>
    <s v="green"/>
    <n v="102"/>
    <n v="41"/>
    <n v="4182"/>
    <n v="772"/>
    <n v="37955"/>
    <d v="2021-03-21T00:00:00"/>
    <d v="2021-03-30T00:00:00"/>
    <s v="Marlee Edser"/>
    <s v="Genderqueer"/>
    <n v="71"/>
    <s v="4207 Hudson CrescentSuite 167"/>
    <n v="2915"/>
    <s v="Oscarberg"/>
    <x v="0"/>
    <s v="Australia"/>
    <x v="4"/>
    <x v="1"/>
  </r>
  <r>
    <n v="2694"/>
    <n v="540"/>
    <n v="554"/>
    <n v="98"/>
    <n v="1"/>
    <n v="98"/>
    <n v="1"/>
    <x v="1"/>
    <x v="33"/>
    <x v="4"/>
    <s v="indigo"/>
    <n v="113"/>
    <n v="52"/>
    <n v="5876"/>
    <n v="772"/>
    <n v="37955"/>
    <d v="2021-03-21T00:00:00"/>
    <d v="2021-03-30T00:00:00"/>
    <s v="Marlee Edser"/>
    <s v="Genderqueer"/>
    <n v="71"/>
    <s v="4207 Hudson CrescentSuite 167"/>
    <n v="2915"/>
    <s v="Oscarberg"/>
    <x v="0"/>
    <s v="Australia"/>
    <x v="4"/>
    <x v="1"/>
  </r>
  <r>
    <n v="2695"/>
    <n v="540"/>
    <n v="786"/>
    <n v="91"/>
    <n v="2"/>
    <n v="182"/>
    <n v="1"/>
    <x v="1"/>
    <x v="15"/>
    <x v="1"/>
    <s v="green"/>
    <n v="114"/>
    <n v="69"/>
    <n v="7866"/>
    <n v="772"/>
    <n v="37955"/>
    <d v="2021-03-21T00:00:00"/>
    <d v="2021-03-30T00:00:00"/>
    <s v="Marlee Edser"/>
    <s v="Genderqueer"/>
    <n v="71"/>
    <s v="4207 Hudson CrescentSuite 167"/>
    <n v="2915"/>
    <s v="Oscarberg"/>
    <x v="0"/>
    <s v="Australia"/>
    <x v="4"/>
    <x v="1"/>
  </r>
  <r>
    <n v="2696"/>
    <n v="540"/>
    <n v="631"/>
    <n v="93"/>
    <n v="3"/>
    <n v="279"/>
    <n v="1"/>
    <x v="1"/>
    <x v="14"/>
    <x v="1"/>
    <s v="red"/>
    <n v="115"/>
    <n v="76"/>
    <n v="8740"/>
    <n v="772"/>
    <n v="37955"/>
    <d v="2021-03-21T00:00:00"/>
    <d v="2021-03-30T00:00:00"/>
    <s v="Marlee Edser"/>
    <s v="Genderqueer"/>
    <n v="71"/>
    <s v="4207 Hudson CrescentSuite 167"/>
    <n v="2915"/>
    <s v="Oscarberg"/>
    <x v="0"/>
    <s v="Australia"/>
    <x v="4"/>
    <x v="1"/>
  </r>
  <r>
    <n v="2697"/>
    <n v="541"/>
    <n v="487"/>
    <n v="118"/>
    <n v="3"/>
    <n v="354"/>
    <n v="1"/>
    <x v="1"/>
    <x v="1"/>
    <x v="2"/>
    <s v="violet"/>
    <n v="110"/>
    <n v="43"/>
    <n v="4730"/>
    <n v="490"/>
    <n v="29630"/>
    <d v="2021-08-20T00:00:00"/>
    <d v="2021-08-22T00:00:00"/>
    <s v="Bank Sargeaunt"/>
    <s v="Male"/>
    <n v="57"/>
    <s v="74 King SummitSuite 021"/>
    <n v="7633"/>
    <s v="Mollyland"/>
    <x v="4"/>
    <s v="Australia"/>
    <x v="0"/>
    <x v="1"/>
  </r>
  <r>
    <n v="2698"/>
    <n v="541"/>
    <n v="385"/>
    <n v="119"/>
    <n v="1"/>
    <n v="119"/>
    <n v="1"/>
    <x v="0"/>
    <x v="32"/>
    <x v="3"/>
    <s v="red"/>
    <n v="113"/>
    <n v="49"/>
    <n v="5537"/>
    <n v="490"/>
    <n v="29630"/>
    <d v="2021-08-20T00:00:00"/>
    <d v="2021-08-22T00:00:00"/>
    <s v="Bank Sargeaunt"/>
    <s v="Male"/>
    <n v="57"/>
    <s v="74 King SummitSuite 021"/>
    <n v="7633"/>
    <s v="Mollyland"/>
    <x v="4"/>
    <s v="Australia"/>
    <x v="0"/>
    <x v="1"/>
  </r>
  <r>
    <n v="2699"/>
    <n v="541"/>
    <n v="1126"/>
    <n v="102"/>
    <n v="2"/>
    <n v="204"/>
    <n v="1"/>
    <x v="2"/>
    <x v="34"/>
    <x v="1"/>
    <s v="orange"/>
    <n v="106"/>
    <n v="60"/>
    <n v="6360"/>
    <n v="490"/>
    <n v="29630"/>
    <d v="2021-08-20T00:00:00"/>
    <d v="2021-08-22T00:00:00"/>
    <s v="Bank Sargeaunt"/>
    <s v="Male"/>
    <n v="57"/>
    <s v="74 King SummitSuite 021"/>
    <n v="7633"/>
    <s v="Mollyland"/>
    <x v="4"/>
    <s v="Australia"/>
    <x v="0"/>
    <x v="1"/>
  </r>
  <r>
    <n v="2700"/>
    <n v="541"/>
    <n v="857"/>
    <n v="113"/>
    <n v="1"/>
    <n v="113"/>
    <n v="1"/>
    <x v="2"/>
    <x v="16"/>
    <x v="2"/>
    <s v="green"/>
    <n v="100"/>
    <n v="49"/>
    <n v="4900"/>
    <n v="490"/>
    <n v="29630"/>
    <d v="2021-08-20T00:00:00"/>
    <d v="2021-08-22T00:00:00"/>
    <s v="Bank Sargeaunt"/>
    <s v="Male"/>
    <n v="57"/>
    <s v="74 King SummitSuite 021"/>
    <n v="7633"/>
    <s v="Mollyland"/>
    <x v="4"/>
    <s v="Australia"/>
    <x v="0"/>
    <x v="1"/>
  </r>
  <r>
    <n v="2701"/>
    <n v="542"/>
    <n v="507"/>
    <n v="102"/>
    <n v="3"/>
    <n v="306"/>
    <n v="1"/>
    <x v="1"/>
    <x v="31"/>
    <x v="2"/>
    <s v="green"/>
    <n v="109"/>
    <n v="63"/>
    <n v="6867"/>
    <n v="282"/>
    <n v="38737"/>
    <d v="2021-02-10T00:00:00"/>
    <d v="2021-02-14T00:00:00"/>
    <s v="Wren Helgass"/>
    <s v="Female"/>
    <n v="59"/>
    <s v="2634 Ward CrescentSuite 361"/>
    <n v="4527"/>
    <s v="Port Hannahburgh"/>
    <x v="7"/>
    <s v="Australia"/>
    <x v="1"/>
    <x v="1"/>
  </r>
  <r>
    <n v="2702"/>
    <n v="542"/>
    <n v="969"/>
    <n v="97"/>
    <n v="1"/>
    <n v="97"/>
    <n v="1"/>
    <x v="2"/>
    <x v="27"/>
    <x v="4"/>
    <s v="blue"/>
    <n v="119"/>
    <n v="47"/>
    <n v="5593"/>
    <n v="282"/>
    <n v="38737"/>
    <d v="2021-02-10T00:00:00"/>
    <d v="2021-02-14T00:00:00"/>
    <s v="Wren Helgass"/>
    <s v="Female"/>
    <n v="59"/>
    <s v="2634 Ward CrescentSuite 361"/>
    <n v="4527"/>
    <s v="Port Hannahburgh"/>
    <x v="7"/>
    <s v="Australia"/>
    <x v="1"/>
    <x v="1"/>
  </r>
  <r>
    <n v="2703"/>
    <n v="542"/>
    <n v="1045"/>
    <n v="90"/>
    <n v="3"/>
    <n v="270"/>
    <n v="1"/>
    <x v="2"/>
    <x v="11"/>
    <x v="3"/>
    <s v="violet"/>
    <n v="95"/>
    <n v="49"/>
    <n v="4655"/>
    <n v="282"/>
    <n v="38737"/>
    <d v="2021-02-10T00:00:00"/>
    <d v="2021-02-14T00:00:00"/>
    <s v="Wren Helgass"/>
    <s v="Female"/>
    <n v="59"/>
    <s v="2634 Ward CrescentSuite 361"/>
    <n v="4527"/>
    <s v="Port Hannahburgh"/>
    <x v="7"/>
    <s v="Australia"/>
    <x v="1"/>
    <x v="1"/>
  </r>
  <r>
    <n v="2704"/>
    <n v="542"/>
    <n v="1127"/>
    <n v="102"/>
    <n v="2"/>
    <n v="204"/>
    <n v="1"/>
    <x v="2"/>
    <x v="34"/>
    <x v="2"/>
    <s v="orange"/>
    <n v="106"/>
    <n v="51"/>
    <n v="5406"/>
    <n v="282"/>
    <n v="38737"/>
    <d v="2021-02-10T00:00:00"/>
    <d v="2021-02-14T00:00:00"/>
    <s v="Wren Helgass"/>
    <s v="Female"/>
    <n v="59"/>
    <s v="2634 Ward CrescentSuite 361"/>
    <n v="4527"/>
    <s v="Port Hannahburgh"/>
    <x v="7"/>
    <s v="Australia"/>
    <x v="1"/>
    <x v="1"/>
  </r>
  <r>
    <n v="2705"/>
    <n v="542"/>
    <n v="931"/>
    <n v="96"/>
    <n v="2"/>
    <n v="192"/>
    <n v="1"/>
    <x v="2"/>
    <x v="5"/>
    <x v="1"/>
    <s v="blue"/>
    <n v="104"/>
    <n v="48"/>
    <n v="4992"/>
    <n v="282"/>
    <n v="38737"/>
    <d v="2021-02-10T00:00:00"/>
    <d v="2021-02-14T00:00:00"/>
    <s v="Wren Helgass"/>
    <s v="Female"/>
    <n v="59"/>
    <s v="2634 Ward CrescentSuite 361"/>
    <n v="4527"/>
    <s v="Port Hannahburgh"/>
    <x v="7"/>
    <s v="Australia"/>
    <x v="1"/>
    <x v="1"/>
  </r>
  <r>
    <n v="2706"/>
    <n v="542"/>
    <n v="821"/>
    <n v="117"/>
    <n v="3"/>
    <n v="351"/>
    <n v="1"/>
    <x v="1"/>
    <x v="13"/>
    <x v="1"/>
    <s v="green"/>
    <n v="95"/>
    <n v="66"/>
    <n v="6270"/>
    <n v="282"/>
    <n v="38737"/>
    <d v="2021-02-10T00:00:00"/>
    <d v="2021-02-14T00:00:00"/>
    <s v="Wren Helgass"/>
    <s v="Female"/>
    <n v="59"/>
    <s v="2634 Ward CrescentSuite 361"/>
    <n v="4527"/>
    <s v="Port Hannahburgh"/>
    <x v="7"/>
    <s v="Australia"/>
    <x v="1"/>
    <x v="1"/>
  </r>
  <r>
    <n v="2707"/>
    <n v="543"/>
    <n v="17"/>
    <n v="96"/>
    <n v="1"/>
    <n v="96"/>
    <n v="1"/>
    <x v="0"/>
    <x v="2"/>
    <x v="2"/>
    <s v="green"/>
    <n v="114"/>
    <n v="60"/>
    <n v="6840"/>
    <n v="769"/>
    <n v="12692"/>
    <d v="2021-07-28T00:00:00"/>
    <d v="2021-08-09T00:00:00"/>
    <s v="Sigmund Bothen"/>
    <s v="Male"/>
    <n v="21"/>
    <s v="1621 Marcus MeadowApt. 603"/>
    <n v="8190"/>
    <s v="West Grace"/>
    <x v="7"/>
    <s v="Australia"/>
    <x v="8"/>
    <x v="2"/>
  </r>
  <r>
    <n v="2708"/>
    <n v="543"/>
    <n v="1092"/>
    <n v="115"/>
    <n v="1"/>
    <n v="115"/>
    <n v="1"/>
    <x v="2"/>
    <x v="6"/>
    <x v="2"/>
    <s v="orange"/>
    <n v="99"/>
    <n v="56"/>
    <n v="5544"/>
    <n v="769"/>
    <n v="12692"/>
    <d v="2021-07-28T00:00:00"/>
    <d v="2021-08-09T00:00:00"/>
    <s v="Sigmund Bothen"/>
    <s v="Male"/>
    <n v="21"/>
    <s v="1621 Marcus MeadowApt. 603"/>
    <n v="8190"/>
    <s v="West Grace"/>
    <x v="7"/>
    <s v="Australia"/>
    <x v="8"/>
    <x v="2"/>
  </r>
  <r>
    <n v="2709"/>
    <n v="543"/>
    <n v="1106"/>
    <n v="115"/>
    <n v="2"/>
    <n v="230"/>
    <n v="1"/>
    <x v="2"/>
    <x v="6"/>
    <x v="1"/>
    <s v="blue"/>
    <n v="99"/>
    <n v="62"/>
    <n v="6138"/>
    <n v="769"/>
    <n v="12692"/>
    <d v="2021-07-28T00:00:00"/>
    <d v="2021-08-09T00:00:00"/>
    <s v="Sigmund Bothen"/>
    <s v="Male"/>
    <n v="21"/>
    <s v="1621 Marcus MeadowApt. 603"/>
    <n v="8190"/>
    <s v="West Grace"/>
    <x v="7"/>
    <s v="Australia"/>
    <x v="8"/>
    <x v="2"/>
  </r>
  <r>
    <n v="2710"/>
    <n v="543"/>
    <n v="1046"/>
    <n v="90"/>
    <n v="2"/>
    <n v="180"/>
    <n v="1"/>
    <x v="2"/>
    <x v="11"/>
    <x v="1"/>
    <s v="violet"/>
    <n v="95"/>
    <n v="75"/>
    <n v="7125"/>
    <n v="769"/>
    <n v="12692"/>
    <d v="2021-07-28T00:00:00"/>
    <d v="2021-08-09T00:00:00"/>
    <s v="Sigmund Bothen"/>
    <s v="Male"/>
    <n v="21"/>
    <s v="1621 Marcus MeadowApt. 603"/>
    <n v="8190"/>
    <s v="West Grace"/>
    <x v="7"/>
    <s v="Australia"/>
    <x v="8"/>
    <x v="2"/>
  </r>
  <r>
    <n v="2711"/>
    <n v="543"/>
    <n v="1205"/>
    <n v="105"/>
    <n v="1"/>
    <n v="105"/>
    <n v="1"/>
    <x v="2"/>
    <x v="7"/>
    <x v="3"/>
    <s v="green"/>
    <n v="90"/>
    <n v="58"/>
    <n v="5220"/>
    <n v="769"/>
    <n v="12692"/>
    <d v="2021-07-28T00:00:00"/>
    <d v="2021-08-09T00:00:00"/>
    <s v="Sigmund Bothen"/>
    <s v="Male"/>
    <n v="21"/>
    <s v="1621 Marcus MeadowApt. 603"/>
    <n v="8190"/>
    <s v="West Grace"/>
    <x v="7"/>
    <s v="Australia"/>
    <x v="8"/>
    <x v="2"/>
  </r>
  <r>
    <n v="2712"/>
    <n v="543"/>
    <n v="1204"/>
    <n v="105"/>
    <n v="2"/>
    <n v="210"/>
    <n v="1"/>
    <x v="2"/>
    <x v="7"/>
    <x v="4"/>
    <s v="yellow"/>
    <n v="90"/>
    <n v="52"/>
    <n v="4680"/>
    <n v="769"/>
    <n v="12692"/>
    <d v="2021-07-28T00:00:00"/>
    <d v="2021-08-09T00:00:00"/>
    <s v="Sigmund Bothen"/>
    <s v="Male"/>
    <n v="21"/>
    <s v="1621 Marcus MeadowApt. 603"/>
    <n v="8190"/>
    <s v="West Grace"/>
    <x v="7"/>
    <s v="Australia"/>
    <x v="8"/>
    <x v="2"/>
  </r>
  <r>
    <n v="2713"/>
    <n v="543"/>
    <n v="1108"/>
    <n v="115"/>
    <n v="2"/>
    <n v="230"/>
    <n v="1"/>
    <x v="2"/>
    <x v="6"/>
    <x v="0"/>
    <s v="blue"/>
    <n v="99"/>
    <n v="45"/>
    <n v="4455"/>
    <n v="769"/>
    <n v="12692"/>
    <d v="2021-07-28T00:00:00"/>
    <d v="2021-08-09T00:00:00"/>
    <s v="Sigmund Bothen"/>
    <s v="Male"/>
    <n v="21"/>
    <s v="1621 Marcus MeadowApt. 603"/>
    <n v="8190"/>
    <s v="West Grace"/>
    <x v="7"/>
    <s v="Australia"/>
    <x v="8"/>
    <x v="2"/>
  </r>
  <r>
    <n v="2714"/>
    <n v="544"/>
    <n v="337"/>
    <n v="109"/>
    <n v="1"/>
    <n v="109"/>
    <n v="1"/>
    <x v="0"/>
    <x v="21"/>
    <x v="2"/>
    <s v="blue"/>
    <n v="108"/>
    <n v="76"/>
    <n v="8208"/>
    <n v="347"/>
    <n v="14706"/>
    <d v="2021-03-05T00:00:00"/>
    <d v="2021-03-14T00:00:00"/>
    <s v="Lyn Bouts"/>
    <s v="Female"/>
    <n v="20"/>
    <s v="16 Maddison MewsSuite 093"/>
    <n v="1435"/>
    <s v="Levihaven"/>
    <x v="6"/>
    <s v="Australia"/>
    <x v="4"/>
    <x v="1"/>
  </r>
  <r>
    <n v="2715"/>
    <n v="544"/>
    <n v="580"/>
    <n v="100"/>
    <n v="1"/>
    <n v="100"/>
    <n v="1"/>
    <x v="1"/>
    <x v="29"/>
    <x v="3"/>
    <s v="blue"/>
    <n v="90"/>
    <n v="44"/>
    <n v="3960"/>
    <n v="347"/>
    <n v="14706"/>
    <d v="2021-03-05T00:00:00"/>
    <d v="2021-03-14T00:00:00"/>
    <s v="Lyn Bouts"/>
    <s v="Female"/>
    <n v="20"/>
    <s v="16 Maddison MewsSuite 093"/>
    <n v="1435"/>
    <s v="Levihaven"/>
    <x v="6"/>
    <s v="Australia"/>
    <x v="4"/>
    <x v="1"/>
  </r>
  <r>
    <n v="2716"/>
    <n v="544"/>
    <n v="616"/>
    <n v="112"/>
    <n v="3"/>
    <n v="336"/>
    <n v="1"/>
    <x v="1"/>
    <x v="30"/>
    <x v="1"/>
    <s v="blue"/>
    <n v="118"/>
    <n v="53"/>
    <n v="6254"/>
    <n v="347"/>
    <n v="14706"/>
    <d v="2021-03-05T00:00:00"/>
    <d v="2021-03-14T00:00:00"/>
    <s v="Lyn Bouts"/>
    <s v="Female"/>
    <n v="20"/>
    <s v="16 Maddison MewsSuite 093"/>
    <n v="1435"/>
    <s v="Levihaven"/>
    <x v="6"/>
    <s v="Australia"/>
    <x v="4"/>
    <x v="1"/>
  </r>
  <r>
    <n v="2717"/>
    <n v="544"/>
    <n v="1080"/>
    <n v="93"/>
    <n v="3"/>
    <n v="279"/>
    <n v="1"/>
    <x v="2"/>
    <x v="20"/>
    <x v="3"/>
    <s v="violet"/>
    <n v="94"/>
    <n v="50"/>
    <n v="4700"/>
    <n v="347"/>
    <n v="14706"/>
    <d v="2021-03-05T00:00:00"/>
    <d v="2021-03-14T00:00:00"/>
    <s v="Lyn Bouts"/>
    <s v="Female"/>
    <n v="20"/>
    <s v="16 Maddison MewsSuite 093"/>
    <n v="1435"/>
    <s v="Levihaven"/>
    <x v="6"/>
    <s v="Australia"/>
    <x v="4"/>
    <x v="1"/>
  </r>
  <r>
    <n v="2718"/>
    <n v="544"/>
    <n v="75"/>
    <n v="118"/>
    <n v="2"/>
    <n v="236"/>
    <n v="1"/>
    <x v="0"/>
    <x v="24"/>
    <x v="3"/>
    <s v="orange"/>
    <n v="96"/>
    <n v="42"/>
    <n v="4032"/>
    <n v="347"/>
    <n v="14706"/>
    <d v="2021-03-05T00:00:00"/>
    <d v="2021-03-14T00:00:00"/>
    <s v="Lyn Bouts"/>
    <s v="Female"/>
    <n v="20"/>
    <s v="16 Maddison MewsSuite 093"/>
    <n v="1435"/>
    <s v="Levihaven"/>
    <x v="6"/>
    <s v="Australia"/>
    <x v="4"/>
    <x v="1"/>
  </r>
  <r>
    <n v="2719"/>
    <n v="544"/>
    <n v="631"/>
    <n v="93"/>
    <n v="3"/>
    <n v="279"/>
    <n v="1"/>
    <x v="1"/>
    <x v="14"/>
    <x v="1"/>
    <s v="red"/>
    <n v="115"/>
    <n v="76"/>
    <n v="8740"/>
    <n v="347"/>
    <n v="14706"/>
    <d v="2021-03-05T00:00:00"/>
    <d v="2021-03-14T00:00:00"/>
    <s v="Lyn Bouts"/>
    <s v="Female"/>
    <n v="20"/>
    <s v="16 Maddison MewsSuite 093"/>
    <n v="1435"/>
    <s v="Levihaven"/>
    <x v="6"/>
    <s v="Australia"/>
    <x v="4"/>
    <x v="1"/>
  </r>
  <r>
    <n v="2720"/>
    <n v="544"/>
    <n v="350"/>
    <n v="94"/>
    <n v="2"/>
    <n v="188"/>
    <n v="1"/>
    <x v="0"/>
    <x v="28"/>
    <x v="3"/>
    <s v="red"/>
    <n v="92"/>
    <n v="62"/>
    <n v="5704"/>
    <n v="347"/>
    <n v="14706"/>
    <d v="2021-03-05T00:00:00"/>
    <d v="2021-03-14T00:00:00"/>
    <s v="Lyn Bouts"/>
    <s v="Female"/>
    <n v="20"/>
    <s v="16 Maddison MewsSuite 093"/>
    <n v="1435"/>
    <s v="Levihaven"/>
    <x v="6"/>
    <s v="Australia"/>
    <x v="4"/>
    <x v="1"/>
  </r>
  <r>
    <n v="2721"/>
    <n v="545"/>
    <n v="422"/>
    <n v="107"/>
    <n v="3"/>
    <n v="321"/>
    <n v="1"/>
    <x v="1"/>
    <x v="22"/>
    <x v="2"/>
    <s v="red"/>
    <n v="92"/>
    <n v="43"/>
    <n v="3956"/>
    <n v="439"/>
    <n v="53117"/>
    <d v="2021-06-21T00:00:00"/>
    <d v="2021-07-02T00:00:00"/>
    <s v="Daren Airs"/>
    <s v="Female"/>
    <n v="75"/>
    <s v="378 John MallSuite 835"/>
    <n v="3142"/>
    <s v="West Thomas"/>
    <x v="6"/>
    <s v="Australia"/>
    <x v="7"/>
    <x v="2"/>
  </r>
  <r>
    <n v="2722"/>
    <n v="545"/>
    <n v="921"/>
    <n v="96"/>
    <n v="2"/>
    <n v="192"/>
    <n v="1"/>
    <x v="2"/>
    <x v="5"/>
    <x v="1"/>
    <s v="yellow"/>
    <n v="104"/>
    <n v="74"/>
    <n v="7696"/>
    <n v="439"/>
    <n v="53117"/>
    <d v="2021-06-21T00:00:00"/>
    <d v="2021-07-02T00:00:00"/>
    <s v="Daren Airs"/>
    <s v="Female"/>
    <n v="75"/>
    <s v="378 John MallSuite 835"/>
    <n v="3142"/>
    <s v="West Thomas"/>
    <x v="6"/>
    <s v="Australia"/>
    <x v="7"/>
    <x v="2"/>
  </r>
  <r>
    <n v="2723"/>
    <n v="545"/>
    <n v="419"/>
    <n v="119"/>
    <n v="1"/>
    <n v="119"/>
    <n v="1"/>
    <x v="0"/>
    <x v="32"/>
    <x v="4"/>
    <s v="violet"/>
    <n v="113"/>
    <n v="57"/>
    <n v="6441"/>
    <n v="439"/>
    <n v="53117"/>
    <d v="2021-06-21T00:00:00"/>
    <d v="2021-07-02T00:00:00"/>
    <s v="Daren Airs"/>
    <s v="Female"/>
    <n v="75"/>
    <s v="378 John MallSuite 835"/>
    <n v="3142"/>
    <s v="West Thomas"/>
    <x v="6"/>
    <s v="Australia"/>
    <x v="7"/>
    <x v="2"/>
  </r>
  <r>
    <n v="2724"/>
    <n v="545"/>
    <n v="1242"/>
    <n v="112"/>
    <n v="3"/>
    <n v="336"/>
    <n v="1"/>
    <x v="2"/>
    <x v="25"/>
    <x v="2"/>
    <s v="green"/>
    <n v="91"/>
    <n v="47"/>
    <n v="4277"/>
    <n v="439"/>
    <n v="53117"/>
    <d v="2021-06-21T00:00:00"/>
    <d v="2021-07-02T00:00:00"/>
    <s v="Daren Airs"/>
    <s v="Female"/>
    <n v="75"/>
    <s v="378 John MallSuite 835"/>
    <n v="3142"/>
    <s v="West Thomas"/>
    <x v="6"/>
    <s v="Australia"/>
    <x v="7"/>
    <x v="2"/>
  </r>
  <r>
    <n v="2725"/>
    <n v="545"/>
    <n v="823"/>
    <n v="117"/>
    <n v="3"/>
    <n v="351"/>
    <n v="1"/>
    <x v="1"/>
    <x v="13"/>
    <x v="0"/>
    <s v="green"/>
    <n v="95"/>
    <n v="66"/>
    <n v="6270"/>
    <n v="439"/>
    <n v="53117"/>
    <d v="2021-06-21T00:00:00"/>
    <d v="2021-07-02T00:00:00"/>
    <s v="Daren Airs"/>
    <s v="Female"/>
    <n v="75"/>
    <s v="378 John MallSuite 835"/>
    <n v="3142"/>
    <s v="West Thomas"/>
    <x v="6"/>
    <s v="Australia"/>
    <x v="7"/>
    <x v="2"/>
  </r>
  <r>
    <n v="2726"/>
    <n v="545"/>
    <n v="600"/>
    <n v="112"/>
    <n v="1"/>
    <n v="112"/>
    <n v="1"/>
    <x v="1"/>
    <x v="30"/>
    <x v="3"/>
    <s v="orange"/>
    <n v="118"/>
    <n v="46"/>
    <n v="5428"/>
    <n v="439"/>
    <n v="53117"/>
    <d v="2021-06-21T00:00:00"/>
    <d v="2021-07-02T00:00:00"/>
    <s v="Daren Airs"/>
    <s v="Female"/>
    <n v="75"/>
    <s v="378 John MallSuite 835"/>
    <n v="3142"/>
    <s v="West Thomas"/>
    <x v="6"/>
    <s v="Australia"/>
    <x v="7"/>
    <x v="2"/>
  </r>
  <r>
    <n v="2727"/>
    <n v="545"/>
    <n v="355"/>
    <n v="94"/>
    <n v="1"/>
    <n v="94"/>
    <n v="1"/>
    <x v="0"/>
    <x v="28"/>
    <x v="3"/>
    <s v="orange"/>
    <n v="92"/>
    <n v="65"/>
    <n v="5980"/>
    <n v="439"/>
    <n v="53117"/>
    <d v="2021-06-21T00:00:00"/>
    <d v="2021-07-02T00:00:00"/>
    <s v="Daren Airs"/>
    <s v="Female"/>
    <n v="75"/>
    <s v="378 John MallSuite 835"/>
    <n v="3142"/>
    <s v="West Thomas"/>
    <x v="6"/>
    <s v="Australia"/>
    <x v="7"/>
    <x v="2"/>
  </r>
  <r>
    <n v="2728"/>
    <n v="545"/>
    <n v="586"/>
    <n v="100"/>
    <n v="1"/>
    <n v="100"/>
    <n v="1"/>
    <x v="1"/>
    <x v="29"/>
    <x v="1"/>
    <s v="indigo"/>
    <n v="90"/>
    <n v="41"/>
    <n v="3690"/>
    <n v="439"/>
    <n v="53117"/>
    <d v="2021-06-21T00:00:00"/>
    <d v="2021-07-02T00:00:00"/>
    <s v="Daren Airs"/>
    <s v="Female"/>
    <n v="75"/>
    <s v="378 John MallSuite 835"/>
    <n v="3142"/>
    <s v="West Thomas"/>
    <x v="6"/>
    <s v="Australia"/>
    <x v="7"/>
    <x v="2"/>
  </r>
  <r>
    <n v="2729"/>
    <n v="545"/>
    <n v="1172"/>
    <n v="99"/>
    <n v="2"/>
    <n v="198"/>
    <n v="1"/>
    <x v="2"/>
    <x v="9"/>
    <x v="2"/>
    <s v="green"/>
    <n v="98"/>
    <n v="51"/>
    <n v="4998"/>
    <n v="439"/>
    <n v="53117"/>
    <d v="2021-06-21T00:00:00"/>
    <d v="2021-07-02T00:00:00"/>
    <s v="Daren Airs"/>
    <s v="Female"/>
    <n v="75"/>
    <s v="378 John MallSuite 835"/>
    <n v="3142"/>
    <s v="West Thomas"/>
    <x v="6"/>
    <s v="Australia"/>
    <x v="7"/>
    <x v="2"/>
  </r>
  <r>
    <n v="2730"/>
    <n v="545"/>
    <n v="646"/>
    <n v="93"/>
    <n v="2"/>
    <n v="186"/>
    <n v="1"/>
    <x v="1"/>
    <x v="14"/>
    <x v="1"/>
    <s v="green"/>
    <n v="115"/>
    <n v="60"/>
    <n v="6900"/>
    <n v="439"/>
    <n v="53117"/>
    <d v="2021-06-21T00:00:00"/>
    <d v="2021-07-02T00:00:00"/>
    <s v="Daren Airs"/>
    <s v="Female"/>
    <n v="75"/>
    <s v="378 John MallSuite 835"/>
    <n v="3142"/>
    <s v="West Thomas"/>
    <x v="6"/>
    <s v="Australia"/>
    <x v="7"/>
    <x v="2"/>
  </r>
  <r>
    <n v="2731"/>
    <n v="545"/>
    <n v="977"/>
    <n v="97"/>
    <n v="3"/>
    <n v="291"/>
    <n v="1"/>
    <x v="2"/>
    <x v="27"/>
    <x v="2"/>
    <s v="violet"/>
    <n v="119"/>
    <n v="51"/>
    <n v="6069"/>
    <n v="439"/>
    <n v="53117"/>
    <d v="2021-06-21T00:00:00"/>
    <d v="2021-07-02T00:00:00"/>
    <s v="Daren Airs"/>
    <s v="Female"/>
    <n v="75"/>
    <s v="378 John MallSuite 835"/>
    <n v="3142"/>
    <s v="West Thomas"/>
    <x v="6"/>
    <s v="Australia"/>
    <x v="7"/>
    <x v="2"/>
  </r>
  <r>
    <n v="2732"/>
    <n v="546"/>
    <n v="153"/>
    <n v="91"/>
    <n v="2"/>
    <n v="182"/>
    <n v="1"/>
    <x v="0"/>
    <x v="8"/>
    <x v="0"/>
    <s v="yellow"/>
    <n v="116"/>
    <n v="72"/>
    <n v="8352"/>
    <n v="664"/>
    <n v="42478"/>
    <d v="2021-04-29T00:00:00"/>
    <d v="2021-05-19T00:00:00"/>
    <s v="Dannie Fidler"/>
    <s v="Genderfluid"/>
    <n v="32"/>
    <s v="157 Rohan MallApt. 466"/>
    <n v="4145"/>
    <s v="East Max"/>
    <x v="1"/>
    <s v="Australia"/>
    <x v="6"/>
    <x v="2"/>
  </r>
  <r>
    <n v="2733"/>
    <n v="546"/>
    <n v="352"/>
    <n v="94"/>
    <n v="3"/>
    <n v="282"/>
    <n v="1"/>
    <x v="0"/>
    <x v="28"/>
    <x v="2"/>
    <s v="red"/>
    <n v="92"/>
    <n v="52"/>
    <n v="4784"/>
    <n v="664"/>
    <n v="42478"/>
    <d v="2021-04-29T00:00:00"/>
    <d v="2021-05-19T00:00:00"/>
    <s v="Dannie Fidler"/>
    <s v="Genderfluid"/>
    <n v="32"/>
    <s v="157 Rohan MallApt. 466"/>
    <n v="4145"/>
    <s v="East Max"/>
    <x v="1"/>
    <s v="Australia"/>
    <x v="6"/>
    <x v="2"/>
  </r>
  <r>
    <n v="2734"/>
    <n v="546"/>
    <n v="79"/>
    <n v="118"/>
    <n v="1"/>
    <n v="118"/>
    <n v="1"/>
    <x v="0"/>
    <x v="24"/>
    <x v="4"/>
    <s v="orange"/>
    <n v="96"/>
    <n v="50"/>
    <n v="4800"/>
    <n v="664"/>
    <n v="42478"/>
    <d v="2021-04-29T00:00:00"/>
    <d v="2021-05-19T00:00:00"/>
    <s v="Dannie Fidler"/>
    <s v="Genderfluid"/>
    <n v="32"/>
    <s v="157 Rohan MallApt. 466"/>
    <n v="4145"/>
    <s v="East Max"/>
    <x v="1"/>
    <s v="Australia"/>
    <x v="6"/>
    <x v="2"/>
  </r>
  <r>
    <n v="2735"/>
    <n v="546"/>
    <n v="961"/>
    <n v="97"/>
    <n v="2"/>
    <n v="194"/>
    <n v="1"/>
    <x v="2"/>
    <x v="27"/>
    <x v="1"/>
    <s v="green"/>
    <n v="119"/>
    <n v="70"/>
    <n v="8330"/>
    <n v="664"/>
    <n v="42478"/>
    <d v="2021-04-29T00:00:00"/>
    <d v="2021-05-19T00:00:00"/>
    <s v="Dannie Fidler"/>
    <s v="Genderfluid"/>
    <n v="32"/>
    <s v="157 Rohan MallApt. 466"/>
    <n v="4145"/>
    <s v="East Max"/>
    <x v="1"/>
    <s v="Australia"/>
    <x v="6"/>
    <x v="2"/>
  </r>
  <r>
    <n v="2736"/>
    <n v="546"/>
    <n v="344"/>
    <n v="109"/>
    <n v="1"/>
    <n v="109"/>
    <n v="1"/>
    <x v="0"/>
    <x v="21"/>
    <x v="4"/>
    <s v="indigo"/>
    <n v="108"/>
    <n v="77"/>
    <n v="8316"/>
    <n v="664"/>
    <n v="42478"/>
    <d v="2021-04-29T00:00:00"/>
    <d v="2021-05-19T00:00:00"/>
    <s v="Dannie Fidler"/>
    <s v="Genderfluid"/>
    <n v="32"/>
    <s v="157 Rohan MallApt. 466"/>
    <n v="4145"/>
    <s v="East Max"/>
    <x v="1"/>
    <s v="Australia"/>
    <x v="6"/>
    <x v="2"/>
  </r>
  <r>
    <n v="2737"/>
    <n v="547"/>
    <n v="498"/>
    <n v="102"/>
    <n v="3"/>
    <n v="306"/>
    <n v="1"/>
    <x v="1"/>
    <x v="31"/>
    <x v="0"/>
    <s v="orange"/>
    <n v="109"/>
    <n v="68"/>
    <n v="7412"/>
    <n v="163"/>
    <n v="13784"/>
    <d v="2021-10-19T00:00:00"/>
    <d v="2021-10-30T00:00:00"/>
    <s v="Harrietta Burchatt"/>
    <s v="Genderfluid"/>
    <n v="20"/>
    <s v="8125 Durgan BoulevardSuite 068"/>
    <n v="9458"/>
    <s v="Port Elliechester"/>
    <x v="7"/>
    <s v="Australia"/>
    <x v="2"/>
    <x v="2"/>
  </r>
  <r>
    <n v="2738"/>
    <n v="547"/>
    <n v="1162"/>
    <n v="99"/>
    <n v="3"/>
    <n v="297"/>
    <n v="1"/>
    <x v="2"/>
    <x v="9"/>
    <x v="2"/>
    <s v="orange"/>
    <n v="98"/>
    <n v="69"/>
    <n v="6762"/>
    <n v="163"/>
    <n v="13784"/>
    <d v="2021-10-19T00:00:00"/>
    <d v="2021-10-30T00:00:00"/>
    <s v="Harrietta Burchatt"/>
    <s v="Genderfluid"/>
    <n v="20"/>
    <s v="8125 Durgan BoulevardSuite 068"/>
    <n v="9458"/>
    <s v="Port Elliechester"/>
    <x v="7"/>
    <s v="Australia"/>
    <x v="2"/>
    <x v="2"/>
  </r>
  <r>
    <n v="2739"/>
    <n v="547"/>
    <n v="1168"/>
    <n v="99"/>
    <n v="3"/>
    <n v="297"/>
    <n v="1"/>
    <x v="2"/>
    <x v="9"/>
    <x v="0"/>
    <s v="yellow"/>
    <n v="98"/>
    <n v="77"/>
    <n v="7546"/>
    <n v="163"/>
    <n v="13784"/>
    <d v="2021-10-19T00:00:00"/>
    <d v="2021-10-30T00:00:00"/>
    <s v="Harrietta Burchatt"/>
    <s v="Genderfluid"/>
    <n v="20"/>
    <s v="8125 Durgan BoulevardSuite 068"/>
    <n v="9458"/>
    <s v="Port Elliechester"/>
    <x v="7"/>
    <s v="Australia"/>
    <x v="2"/>
    <x v="2"/>
  </r>
  <r>
    <n v="2740"/>
    <n v="547"/>
    <n v="941"/>
    <n v="96"/>
    <n v="3"/>
    <n v="288"/>
    <n v="1"/>
    <x v="2"/>
    <x v="5"/>
    <x v="1"/>
    <s v="violet"/>
    <n v="104"/>
    <n v="40"/>
    <n v="4160"/>
    <n v="163"/>
    <n v="13784"/>
    <d v="2021-10-19T00:00:00"/>
    <d v="2021-10-30T00:00:00"/>
    <s v="Harrietta Burchatt"/>
    <s v="Genderfluid"/>
    <n v="20"/>
    <s v="8125 Durgan BoulevardSuite 068"/>
    <n v="9458"/>
    <s v="Port Elliechester"/>
    <x v="7"/>
    <s v="Australia"/>
    <x v="2"/>
    <x v="2"/>
  </r>
  <r>
    <n v="2741"/>
    <n v="547"/>
    <n v="384"/>
    <n v="94"/>
    <n v="1"/>
    <n v="94"/>
    <n v="1"/>
    <x v="0"/>
    <x v="28"/>
    <x v="4"/>
    <s v="violet"/>
    <n v="92"/>
    <n v="77"/>
    <n v="7084"/>
    <n v="163"/>
    <n v="13784"/>
    <d v="2021-10-19T00:00:00"/>
    <d v="2021-10-30T00:00:00"/>
    <s v="Harrietta Burchatt"/>
    <s v="Genderfluid"/>
    <n v="20"/>
    <s v="8125 Durgan BoulevardSuite 068"/>
    <n v="9458"/>
    <s v="Port Elliechester"/>
    <x v="7"/>
    <s v="Australia"/>
    <x v="2"/>
    <x v="2"/>
  </r>
  <r>
    <n v="2742"/>
    <n v="547"/>
    <n v="1245"/>
    <n v="112"/>
    <n v="3"/>
    <n v="336"/>
    <n v="1"/>
    <x v="2"/>
    <x v="25"/>
    <x v="3"/>
    <s v="blue"/>
    <n v="91"/>
    <n v="42"/>
    <n v="3822"/>
    <n v="163"/>
    <n v="13784"/>
    <d v="2021-10-19T00:00:00"/>
    <d v="2021-10-30T00:00:00"/>
    <s v="Harrietta Burchatt"/>
    <s v="Genderfluid"/>
    <n v="20"/>
    <s v="8125 Durgan BoulevardSuite 068"/>
    <n v="9458"/>
    <s v="Port Elliechester"/>
    <x v="7"/>
    <s v="Australia"/>
    <x v="2"/>
    <x v="2"/>
  </r>
  <r>
    <n v="2743"/>
    <n v="547"/>
    <n v="479"/>
    <n v="118"/>
    <n v="2"/>
    <n v="236"/>
    <n v="1"/>
    <x v="1"/>
    <x v="1"/>
    <x v="4"/>
    <s v="blue"/>
    <n v="110"/>
    <n v="80"/>
    <n v="8800"/>
    <n v="163"/>
    <n v="13784"/>
    <d v="2021-10-19T00:00:00"/>
    <d v="2021-10-30T00:00:00"/>
    <s v="Harrietta Burchatt"/>
    <s v="Genderfluid"/>
    <n v="20"/>
    <s v="8125 Durgan BoulevardSuite 068"/>
    <n v="9458"/>
    <s v="Port Elliechester"/>
    <x v="7"/>
    <s v="Australia"/>
    <x v="2"/>
    <x v="2"/>
  </r>
  <r>
    <n v="2744"/>
    <n v="547"/>
    <n v="1162"/>
    <n v="99"/>
    <n v="1"/>
    <n v="99"/>
    <n v="1"/>
    <x v="2"/>
    <x v="9"/>
    <x v="2"/>
    <s v="orange"/>
    <n v="98"/>
    <n v="69"/>
    <n v="6762"/>
    <n v="163"/>
    <n v="13784"/>
    <d v="2021-10-19T00:00:00"/>
    <d v="2021-10-30T00:00:00"/>
    <s v="Harrietta Burchatt"/>
    <s v="Genderfluid"/>
    <n v="20"/>
    <s v="8125 Durgan BoulevardSuite 068"/>
    <n v="9458"/>
    <s v="Port Elliechester"/>
    <x v="7"/>
    <s v="Australia"/>
    <x v="2"/>
    <x v="2"/>
  </r>
  <r>
    <n v="2745"/>
    <n v="547"/>
    <n v="48"/>
    <n v="104"/>
    <n v="2"/>
    <n v="208"/>
    <n v="1"/>
    <x v="0"/>
    <x v="10"/>
    <x v="0"/>
    <s v="yellow"/>
    <n v="119"/>
    <n v="56"/>
    <n v="6664"/>
    <n v="163"/>
    <n v="13784"/>
    <d v="2021-10-19T00:00:00"/>
    <d v="2021-10-30T00:00:00"/>
    <s v="Harrietta Burchatt"/>
    <s v="Genderfluid"/>
    <n v="20"/>
    <s v="8125 Durgan BoulevardSuite 068"/>
    <n v="9458"/>
    <s v="Port Elliechester"/>
    <x v="7"/>
    <s v="Australia"/>
    <x v="2"/>
    <x v="2"/>
  </r>
  <r>
    <n v="2746"/>
    <n v="548"/>
    <n v="141"/>
    <n v="91"/>
    <n v="3"/>
    <n v="273"/>
    <n v="1"/>
    <x v="0"/>
    <x v="8"/>
    <x v="1"/>
    <s v="red"/>
    <n v="116"/>
    <n v="67"/>
    <n v="7772"/>
    <n v="135"/>
    <n v="19053"/>
    <d v="2021-07-17T00:00:00"/>
    <d v="2021-07-26T00:00:00"/>
    <s v="Mycah Rodie"/>
    <s v="Genderfluid"/>
    <n v="25"/>
    <s v="3087 Victoria DriveApt. 454"/>
    <n v="3184"/>
    <s v="Port Abigail"/>
    <x v="2"/>
    <s v="Australia"/>
    <x v="8"/>
    <x v="1"/>
  </r>
  <r>
    <n v="2747"/>
    <n v="548"/>
    <n v="831"/>
    <n v="117"/>
    <n v="2"/>
    <n v="234"/>
    <n v="1"/>
    <x v="1"/>
    <x v="13"/>
    <x v="1"/>
    <s v="indigo"/>
    <n v="95"/>
    <n v="45"/>
    <n v="4275"/>
    <n v="135"/>
    <n v="19053"/>
    <d v="2021-07-17T00:00:00"/>
    <d v="2021-07-26T00:00:00"/>
    <s v="Mycah Rodie"/>
    <s v="Genderfluid"/>
    <n v="25"/>
    <s v="3087 Victoria DriveApt. 454"/>
    <n v="3184"/>
    <s v="Port Abigail"/>
    <x v="2"/>
    <s v="Australia"/>
    <x v="8"/>
    <x v="1"/>
  </r>
  <r>
    <n v="2748"/>
    <n v="549"/>
    <n v="286"/>
    <n v="105"/>
    <n v="3"/>
    <n v="315"/>
    <n v="1"/>
    <x v="0"/>
    <x v="26"/>
    <x v="1"/>
    <s v="orange"/>
    <n v="93"/>
    <n v="50"/>
    <n v="4650"/>
    <n v="401"/>
    <n v="39916"/>
    <d v="2021-06-02T00:00:00"/>
    <d v="2021-06-09T00:00:00"/>
    <s v="Waylen Swallwell"/>
    <s v="Non-binary"/>
    <n v="73"/>
    <s v="254 Layla AvenueSuite 506"/>
    <n v="613"/>
    <s v="Sarahstad"/>
    <x v="2"/>
    <s v="Australia"/>
    <x v="7"/>
    <x v="1"/>
  </r>
  <r>
    <n v="2749"/>
    <n v="550"/>
    <n v="63"/>
    <n v="104"/>
    <n v="3"/>
    <n v="312"/>
    <n v="1"/>
    <x v="0"/>
    <x v="10"/>
    <x v="0"/>
    <s v="indigo"/>
    <n v="119"/>
    <n v="71"/>
    <n v="8449"/>
    <n v="26"/>
    <n v="52719"/>
    <d v="2021-08-04T00:00:00"/>
    <d v="2021-08-09T00:00:00"/>
    <s v="Timothy Compston"/>
    <s v="Genderqueer"/>
    <n v="50"/>
    <s v="499 Darcy CrestApt. 192"/>
    <n v="8816"/>
    <s v="New Oliverside"/>
    <x v="4"/>
    <s v="Australia"/>
    <x v="0"/>
    <x v="1"/>
  </r>
  <r>
    <n v="2750"/>
    <n v="550"/>
    <n v="707"/>
    <n v="119"/>
    <n v="2"/>
    <n v="238"/>
    <n v="1"/>
    <x v="1"/>
    <x v="19"/>
    <x v="2"/>
    <s v="orange"/>
    <n v="112"/>
    <n v="43"/>
    <n v="4816"/>
    <n v="26"/>
    <n v="52719"/>
    <d v="2021-08-04T00:00:00"/>
    <d v="2021-08-09T00:00:00"/>
    <s v="Timothy Compston"/>
    <s v="Genderqueer"/>
    <n v="50"/>
    <s v="499 Darcy CrestApt. 192"/>
    <n v="8816"/>
    <s v="New Oliverside"/>
    <x v="4"/>
    <s v="Australia"/>
    <x v="0"/>
    <x v="1"/>
  </r>
  <r>
    <n v="2751"/>
    <n v="550"/>
    <n v="399"/>
    <n v="119"/>
    <n v="1"/>
    <n v="119"/>
    <n v="1"/>
    <x v="0"/>
    <x v="32"/>
    <x v="4"/>
    <s v="yellow"/>
    <n v="113"/>
    <n v="78"/>
    <n v="8814"/>
    <n v="26"/>
    <n v="52719"/>
    <d v="2021-08-04T00:00:00"/>
    <d v="2021-08-09T00:00:00"/>
    <s v="Timothy Compston"/>
    <s v="Genderqueer"/>
    <n v="50"/>
    <s v="499 Darcy CrestApt. 192"/>
    <n v="8816"/>
    <s v="New Oliverside"/>
    <x v="4"/>
    <s v="Australia"/>
    <x v="0"/>
    <x v="1"/>
  </r>
  <r>
    <n v="2752"/>
    <n v="550"/>
    <n v="623"/>
    <n v="112"/>
    <n v="2"/>
    <n v="224"/>
    <n v="1"/>
    <x v="1"/>
    <x v="30"/>
    <x v="0"/>
    <s v="indigo"/>
    <n v="118"/>
    <n v="40"/>
    <n v="4720"/>
    <n v="26"/>
    <n v="52719"/>
    <d v="2021-08-04T00:00:00"/>
    <d v="2021-08-09T00:00:00"/>
    <s v="Timothy Compston"/>
    <s v="Genderqueer"/>
    <n v="50"/>
    <s v="499 Darcy CrestApt. 192"/>
    <n v="8816"/>
    <s v="New Oliverside"/>
    <x v="4"/>
    <s v="Australia"/>
    <x v="0"/>
    <x v="1"/>
  </r>
  <r>
    <n v="2753"/>
    <n v="550"/>
    <n v="1233"/>
    <n v="112"/>
    <n v="3"/>
    <n v="336"/>
    <n v="1"/>
    <x v="2"/>
    <x v="25"/>
    <x v="0"/>
    <s v="orange"/>
    <n v="91"/>
    <n v="73"/>
    <n v="6643"/>
    <n v="26"/>
    <n v="52719"/>
    <d v="2021-08-04T00:00:00"/>
    <d v="2021-08-09T00:00:00"/>
    <s v="Timothy Compston"/>
    <s v="Genderqueer"/>
    <n v="50"/>
    <s v="499 Darcy CrestApt. 192"/>
    <n v="8816"/>
    <s v="New Oliverside"/>
    <x v="4"/>
    <s v="Australia"/>
    <x v="0"/>
    <x v="1"/>
  </r>
  <r>
    <n v="2754"/>
    <n v="550"/>
    <n v="97"/>
    <n v="118"/>
    <n v="1"/>
    <n v="118"/>
    <n v="1"/>
    <x v="0"/>
    <x v="24"/>
    <x v="2"/>
    <s v="indigo"/>
    <n v="96"/>
    <n v="69"/>
    <n v="6624"/>
    <n v="26"/>
    <n v="52719"/>
    <d v="2021-08-04T00:00:00"/>
    <d v="2021-08-09T00:00:00"/>
    <s v="Timothy Compston"/>
    <s v="Genderqueer"/>
    <n v="50"/>
    <s v="499 Darcy CrestApt. 192"/>
    <n v="8816"/>
    <s v="New Oliverside"/>
    <x v="4"/>
    <s v="Australia"/>
    <x v="0"/>
    <x v="1"/>
  </r>
  <r>
    <n v="2755"/>
    <n v="551"/>
    <n v="1091"/>
    <n v="115"/>
    <n v="3"/>
    <n v="345"/>
    <n v="1"/>
    <x v="2"/>
    <x v="6"/>
    <x v="1"/>
    <s v="orange"/>
    <n v="99"/>
    <n v="78"/>
    <n v="7722"/>
    <n v="330"/>
    <n v="51823"/>
    <d v="2021-09-16T00:00:00"/>
    <d v="2021-09-18T00:00:00"/>
    <s v="Barclay Kinsella"/>
    <s v="Male"/>
    <n v="47"/>
    <s v="698 Doyle RoadSuite 219"/>
    <n v="6913"/>
    <s v="Lincolnbury"/>
    <x v="6"/>
    <s v="Australia"/>
    <x v="5"/>
    <x v="1"/>
  </r>
  <r>
    <n v="2756"/>
    <n v="552"/>
    <n v="610"/>
    <n v="112"/>
    <n v="2"/>
    <n v="224"/>
    <n v="1"/>
    <x v="1"/>
    <x v="30"/>
    <x v="3"/>
    <s v="green"/>
    <n v="118"/>
    <n v="40"/>
    <n v="4720"/>
    <n v="264"/>
    <n v="14653"/>
    <d v="2021-01-10T00:00:00"/>
    <d v="2021-01-17T00:00:00"/>
    <s v="Vite Durrant"/>
    <s v="Male"/>
    <n v="40"/>
    <s v="31 King LoopSuite 647"/>
    <n v="7266"/>
    <s v="Port Michael"/>
    <x v="3"/>
    <s v="Australia"/>
    <x v="9"/>
    <x v="1"/>
  </r>
  <r>
    <n v="2757"/>
    <n v="552"/>
    <n v="857"/>
    <n v="113"/>
    <n v="3"/>
    <n v="339"/>
    <n v="1"/>
    <x v="2"/>
    <x v="16"/>
    <x v="2"/>
    <s v="green"/>
    <n v="100"/>
    <n v="49"/>
    <n v="4900"/>
    <n v="264"/>
    <n v="14653"/>
    <d v="2021-01-10T00:00:00"/>
    <d v="2021-01-17T00:00:00"/>
    <s v="Vite Durrant"/>
    <s v="Male"/>
    <n v="40"/>
    <s v="31 King LoopSuite 647"/>
    <n v="7266"/>
    <s v="Port Michael"/>
    <x v="3"/>
    <s v="Australia"/>
    <x v="9"/>
    <x v="1"/>
  </r>
  <r>
    <n v="2758"/>
    <n v="552"/>
    <n v="898"/>
    <n v="94"/>
    <n v="2"/>
    <n v="188"/>
    <n v="1"/>
    <x v="2"/>
    <x v="23"/>
    <x v="0"/>
    <s v="blue"/>
    <n v="113"/>
    <n v="77"/>
    <n v="8701"/>
    <n v="264"/>
    <n v="14653"/>
    <d v="2021-01-10T00:00:00"/>
    <d v="2021-01-17T00:00:00"/>
    <s v="Vite Durrant"/>
    <s v="Male"/>
    <n v="40"/>
    <s v="31 King LoopSuite 647"/>
    <n v="7266"/>
    <s v="Port Michael"/>
    <x v="3"/>
    <s v="Australia"/>
    <x v="9"/>
    <x v="1"/>
  </r>
  <r>
    <n v="2759"/>
    <n v="552"/>
    <n v="1138"/>
    <n v="102"/>
    <n v="2"/>
    <n v="204"/>
    <n v="1"/>
    <x v="2"/>
    <x v="34"/>
    <x v="0"/>
    <s v="green"/>
    <n v="106"/>
    <n v="42"/>
    <n v="4452"/>
    <n v="264"/>
    <n v="14653"/>
    <d v="2021-01-10T00:00:00"/>
    <d v="2021-01-17T00:00:00"/>
    <s v="Vite Durrant"/>
    <s v="Male"/>
    <n v="40"/>
    <s v="31 King LoopSuite 647"/>
    <n v="7266"/>
    <s v="Port Michael"/>
    <x v="3"/>
    <s v="Australia"/>
    <x v="9"/>
    <x v="1"/>
  </r>
  <r>
    <n v="2760"/>
    <n v="552"/>
    <n v="1114"/>
    <n v="115"/>
    <n v="3"/>
    <n v="345"/>
    <n v="1"/>
    <x v="2"/>
    <x v="6"/>
    <x v="4"/>
    <s v="indigo"/>
    <n v="99"/>
    <n v="58"/>
    <n v="5742"/>
    <n v="264"/>
    <n v="14653"/>
    <d v="2021-01-10T00:00:00"/>
    <d v="2021-01-17T00:00:00"/>
    <s v="Vite Durrant"/>
    <s v="Male"/>
    <n v="40"/>
    <s v="31 King LoopSuite 647"/>
    <n v="7266"/>
    <s v="Port Michael"/>
    <x v="3"/>
    <s v="Australia"/>
    <x v="9"/>
    <x v="1"/>
  </r>
  <r>
    <n v="2761"/>
    <n v="552"/>
    <n v="84"/>
    <n v="118"/>
    <n v="3"/>
    <n v="354"/>
    <n v="1"/>
    <x v="0"/>
    <x v="24"/>
    <x v="4"/>
    <s v="yellow"/>
    <n v="96"/>
    <n v="72"/>
    <n v="6912"/>
    <n v="264"/>
    <n v="14653"/>
    <d v="2021-01-10T00:00:00"/>
    <d v="2021-01-17T00:00:00"/>
    <s v="Vite Durrant"/>
    <s v="Male"/>
    <n v="40"/>
    <s v="31 King LoopSuite 647"/>
    <n v="7266"/>
    <s v="Port Michael"/>
    <x v="3"/>
    <s v="Australia"/>
    <x v="9"/>
    <x v="1"/>
  </r>
  <r>
    <n v="2762"/>
    <n v="553"/>
    <n v="946"/>
    <n v="97"/>
    <n v="3"/>
    <n v="291"/>
    <n v="1"/>
    <x v="2"/>
    <x v="27"/>
    <x v="1"/>
    <s v="red"/>
    <n v="119"/>
    <n v="71"/>
    <n v="8449"/>
    <n v="49"/>
    <n v="16753"/>
    <d v="2021-03-06T00:00:00"/>
    <d v="2021-03-14T00:00:00"/>
    <s v="Shanna Pietrzyk"/>
    <s v="Female"/>
    <n v="56"/>
    <s v="30 Watson WayApt. 179"/>
    <n v="2511"/>
    <s v="Port Alyssa"/>
    <x v="3"/>
    <s v="Australia"/>
    <x v="4"/>
    <x v="1"/>
  </r>
  <r>
    <n v="2763"/>
    <n v="553"/>
    <n v="658"/>
    <n v="93"/>
    <n v="1"/>
    <n v="93"/>
    <n v="1"/>
    <x v="1"/>
    <x v="14"/>
    <x v="0"/>
    <s v="indigo"/>
    <n v="115"/>
    <n v="74"/>
    <n v="8510"/>
    <n v="49"/>
    <n v="16753"/>
    <d v="2021-03-06T00:00:00"/>
    <d v="2021-03-14T00:00:00"/>
    <s v="Shanna Pietrzyk"/>
    <s v="Female"/>
    <n v="56"/>
    <s v="30 Watson WayApt. 179"/>
    <n v="2511"/>
    <s v="Port Alyssa"/>
    <x v="3"/>
    <s v="Australia"/>
    <x v="4"/>
    <x v="1"/>
  </r>
  <r>
    <n v="2764"/>
    <n v="553"/>
    <n v="1118"/>
    <n v="115"/>
    <n v="2"/>
    <n v="230"/>
    <n v="1"/>
    <x v="2"/>
    <x v="6"/>
    <x v="0"/>
    <s v="violet"/>
    <n v="99"/>
    <n v="40"/>
    <n v="3960"/>
    <n v="49"/>
    <n v="16753"/>
    <d v="2021-03-06T00:00:00"/>
    <d v="2021-03-14T00:00:00"/>
    <s v="Shanna Pietrzyk"/>
    <s v="Female"/>
    <n v="56"/>
    <s v="30 Watson WayApt. 179"/>
    <n v="2511"/>
    <s v="Port Alyssa"/>
    <x v="3"/>
    <s v="Australia"/>
    <x v="4"/>
    <x v="1"/>
  </r>
  <r>
    <n v="2765"/>
    <n v="553"/>
    <n v="973"/>
    <n v="97"/>
    <n v="1"/>
    <n v="97"/>
    <n v="1"/>
    <x v="2"/>
    <x v="27"/>
    <x v="0"/>
    <s v="indigo"/>
    <n v="119"/>
    <n v="48"/>
    <n v="5712"/>
    <n v="49"/>
    <n v="16753"/>
    <d v="2021-03-06T00:00:00"/>
    <d v="2021-03-14T00:00:00"/>
    <s v="Shanna Pietrzyk"/>
    <s v="Female"/>
    <n v="56"/>
    <s v="30 Watson WayApt. 179"/>
    <n v="2511"/>
    <s v="Port Alyssa"/>
    <x v="3"/>
    <s v="Australia"/>
    <x v="4"/>
    <x v="1"/>
  </r>
  <r>
    <n v="2766"/>
    <n v="553"/>
    <n v="303"/>
    <n v="105"/>
    <n v="1"/>
    <n v="105"/>
    <n v="1"/>
    <x v="0"/>
    <x v="26"/>
    <x v="0"/>
    <s v="blue"/>
    <n v="93"/>
    <n v="65"/>
    <n v="6045"/>
    <n v="49"/>
    <n v="16753"/>
    <d v="2021-03-06T00:00:00"/>
    <d v="2021-03-14T00:00:00"/>
    <s v="Shanna Pietrzyk"/>
    <s v="Female"/>
    <n v="56"/>
    <s v="30 Watson WayApt. 179"/>
    <n v="2511"/>
    <s v="Port Alyssa"/>
    <x v="3"/>
    <s v="Australia"/>
    <x v="4"/>
    <x v="1"/>
  </r>
  <r>
    <n v="2767"/>
    <n v="554"/>
    <n v="1127"/>
    <n v="102"/>
    <n v="3"/>
    <n v="306"/>
    <n v="1"/>
    <x v="2"/>
    <x v="34"/>
    <x v="2"/>
    <s v="orange"/>
    <n v="106"/>
    <n v="51"/>
    <n v="5406"/>
    <n v="842"/>
    <n v="28264"/>
    <d v="2021-05-07T00:00:00"/>
    <d v="2021-05-26T00:00:00"/>
    <s v="Millicent Stedson"/>
    <s v="Polygender"/>
    <n v="70"/>
    <s v="735 Goldner AvenueSuite 768"/>
    <n v="8388"/>
    <s v="Port Kiara"/>
    <x v="2"/>
    <s v="Australia"/>
    <x v="3"/>
    <x v="2"/>
  </r>
  <r>
    <n v="2768"/>
    <n v="554"/>
    <n v="870"/>
    <n v="113"/>
    <n v="2"/>
    <n v="226"/>
    <n v="1"/>
    <x v="2"/>
    <x v="16"/>
    <x v="3"/>
    <s v="violet"/>
    <n v="100"/>
    <n v="72"/>
    <n v="7200"/>
    <n v="842"/>
    <n v="28264"/>
    <d v="2021-05-07T00:00:00"/>
    <d v="2021-05-26T00:00:00"/>
    <s v="Millicent Stedson"/>
    <s v="Polygender"/>
    <n v="70"/>
    <s v="735 Goldner AvenueSuite 768"/>
    <n v="8388"/>
    <s v="Port Kiara"/>
    <x v="2"/>
    <s v="Australia"/>
    <x v="3"/>
    <x v="2"/>
  </r>
  <r>
    <n v="2769"/>
    <n v="555"/>
    <n v="282"/>
    <n v="105"/>
    <n v="2"/>
    <n v="210"/>
    <n v="1"/>
    <x v="0"/>
    <x v="26"/>
    <x v="2"/>
    <s v="red"/>
    <n v="93"/>
    <n v="53"/>
    <n v="4929"/>
    <n v="922"/>
    <n v="42350"/>
    <d v="2021-09-03T00:00:00"/>
    <d v="2021-09-09T00:00:00"/>
    <s v="Adena Venn"/>
    <s v="Polygender"/>
    <n v="53"/>
    <s v="048 Kayla RoadSuite 099"/>
    <n v="839"/>
    <s v="Jordanburgh"/>
    <x v="6"/>
    <s v="Australia"/>
    <x v="5"/>
    <x v="1"/>
  </r>
  <r>
    <n v="2770"/>
    <n v="555"/>
    <n v="358"/>
    <n v="94"/>
    <n v="2"/>
    <n v="188"/>
    <n v="1"/>
    <x v="0"/>
    <x v="28"/>
    <x v="0"/>
    <s v="orange"/>
    <n v="92"/>
    <n v="77"/>
    <n v="7084"/>
    <n v="922"/>
    <n v="42350"/>
    <d v="2021-09-03T00:00:00"/>
    <d v="2021-09-09T00:00:00"/>
    <s v="Adena Venn"/>
    <s v="Polygender"/>
    <n v="53"/>
    <s v="048 Kayla RoadSuite 099"/>
    <n v="839"/>
    <s v="Jordanburgh"/>
    <x v="6"/>
    <s v="Australia"/>
    <x v="5"/>
    <x v="1"/>
  </r>
  <r>
    <n v="2771"/>
    <n v="555"/>
    <n v="575"/>
    <n v="100"/>
    <n v="1"/>
    <n v="100"/>
    <n v="1"/>
    <x v="1"/>
    <x v="29"/>
    <x v="3"/>
    <s v="green"/>
    <n v="90"/>
    <n v="48"/>
    <n v="4320"/>
    <n v="922"/>
    <n v="42350"/>
    <d v="2021-09-03T00:00:00"/>
    <d v="2021-09-09T00:00:00"/>
    <s v="Adena Venn"/>
    <s v="Polygender"/>
    <n v="53"/>
    <s v="048 Kayla RoadSuite 099"/>
    <n v="839"/>
    <s v="Jordanburgh"/>
    <x v="6"/>
    <s v="Australia"/>
    <x v="5"/>
    <x v="1"/>
  </r>
  <r>
    <n v="2772"/>
    <n v="555"/>
    <n v="526"/>
    <n v="98"/>
    <n v="3"/>
    <n v="294"/>
    <n v="1"/>
    <x v="1"/>
    <x v="33"/>
    <x v="1"/>
    <s v="red"/>
    <n v="113"/>
    <n v="80"/>
    <n v="9040"/>
    <n v="922"/>
    <n v="42350"/>
    <d v="2021-09-03T00:00:00"/>
    <d v="2021-09-09T00:00:00"/>
    <s v="Adena Venn"/>
    <s v="Polygender"/>
    <n v="53"/>
    <s v="048 Kayla RoadSuite 099"/>
    <n v="839"/>
    <s v="Jordanburgh"/>
    <x v="6"/>
    <s v="Australia"/>
    <x v="5"/>
    <x v="1"/>
  </r>
  <r>
    <n v="2773"/>
    <n v="555"/>
    <n v="3"/>
    <n v="96"/>
    <n v="1"/>
    <n v="96"/>
    <n v="1"/>
    <x v="0"/>
    <x v="2"/>
    <x v="0"/>
    <s v="red"/>
    <n v="114"/>
    <n v="69"/>
    <n v="7866"/>
    <n v="922"/>
    <n v="42350"/>
    <d v="2021-09-03T00:00:00"/>
    <d v="2021-09-09T00:00:00"/>
    <s v="Adena Venn"/>
    <s v="Polygender"/>
    <n v="53"/>
    <s v="048 Kayla RoadSuite 099"/>
    <n v="839"/>
    <s v="Jordanburgh"/>
    <x v="6"/>
    <s v="Australia"/>
    <x v="5"/>
    <x v="1"/>
  </r>
  <r>
    <n v="2774"/>
    <n v="555"/>
    <n v="928"/>
    <n v="96"/>
    <n v="1"/>
    <n v="96"/>
    <n v="1"/>
    <x v="2"/>
    <x v="5"/>
    <x v="0"/>
    <s v="green"/>
    <n v="104"/>
    <n v="43"/>
    <n v="4472"/>
    <n v="922"/>
    <n v="42350"/>
    <d v="2021-09-03T00:00:00"/>
    <d v="2021-09-09T00:00:00"/>
    <s v="Adena Venn"/>
    <s v="Polygender"/>
    <n v="53"/>
    <s v="048 Kayla RoadSuite 099"/>
    <n v="839"/>
    <s v="Jordanburgh"/>
    <x v="6"/>
    <s v="Australia"/>
    <x v="5"/>
    <x v="1"/>
  </r>
  <r>
    <n v="2775"/>
    <n v="556"/>
    <n v="202"/>
    <n v="98"/>
    <n v="2"/>
    <n v="196"/>
    <n v="1"/>
    <x v="0"/>
    <x v="18"/>
    <x v="2"/>
    <s v="indigo"/>
    <n v="112"/>
    <n v="52"/>
    <n v="5824"/>
    <n v="566"/>
    <n v="40530"/>
    <d v="2021-07-30T00:00:00"/>
    <d v="2021-08-01T00:00:00"/>
    <s v="Melissa Partkya"/>
    <s v="Male"/>
    <n v="23"/>
    <s v="95 Rice Station StSuite 985"/>
    <n v="2919"/>
    <s v="O'keefeton"/>
    <x v="1"/>
    <s v="Australia"/>
    <x v="8"/>
    <x v="1"/>
  </r>
  <r>
    <n v="2776"/>
    <n v="556"/>
    <n v="459"/>
    <n v="118"/>
    <n v="2"/>
    <n v="236"/>
    <n v="1"/>
    <x v="1"/>
    <x v="1"/>
    <x v="4"/>
    <s v="red"/>
    <n v="110"/>
    <n v="41"/>
    <n v="4510"/>
    <n v="566"/>
    <n v="40530"/>
    <d v="2021-07-30T00:00:00"/>
    <d v="2021-08-01T00:00:00"/>
    <s v="Melissa Partkya"/>
    <s v="Male"/>
    <n v="23"/>
    <s v="95 Rice Station StSuite 985"/>
    <n v="2919"/>
    <s v="O'keefeton"/>
    <x v="1"/>
    <s v="Australia"/>
    <x v="8"/>
    <x v="1"/>
  </r>
  <r>
    <n v="2777"/>
    <n v="556"/>
    <n v="595"/>
    <n v="112"/>
    <n v="2"/>
    <n v="224"/>
    <n v="1"/>
    <x v="1"/>
    <x v="30"/>
    <x v="3"/>
    <s v="red"/>
    <n v="118"/>
    <n v="51"/>
    <n v="6018"/>
    <n v="566"/>
    <n v="40530"/>
    <d v="2021-07-30T00:00:00"/>
    <d v="2021-08-01T00:00:00"/>
    <s v="Melissa Partkya"/>
    <s v="Male"/>
    <n v="23"/>
    <s v="95 Rice Station StSuite 985"/>
    <n v="2919"/>
    <s v="O'keefeton"/>
    <x v="1"/>
    <s v="Australia"/>
    <x v="8"/>
    <x v="1"/>
  </r>
  <r>
    <n v="2778"/>
    <n v="556"/>
    <n v="530"/>
    <n v="98"/>
    <n v="2"/>
    <n v="196"/>
    <n v="1"/>
    <x v="1"/>
    <x v="33"/>
    <x v="3"/>
    <s v="orange"/>
    <n v="113"/>
    <n v="63"/>
    <n v="7119"/>
    <n v="566"/>
    <n v="40530"/>
    <d v="2021-07-30T00:00:00"/>
    <d v="2021-08-01T00:00:00"/>
    <s v="Melissa Partkya"/>
    <s v="Male"/>
    <n v="23"/>
    <s v="95 Rice Station StSuite 985"/>
    <n v="2919"/>
    <s v="O'keefeton"/>
    <x v="1"/>
    <s v="Australia"/>
    <x v="8"/>
    <x v="1"/>
  </r>
  <r>
    <n v="2779"/>
    <n v="556"/>
    <n v="968"/>
    <n v="97"/>
    <n v="3"/>
    <n v="291"/>
    <n v="1"/>
    <x v="2"/>
    <x v="27"/>
    <x v="0"/>
    <s v="blue"/>
    <n v="119"/>
    <n v="49"/>
    <n v="5831"/>
    <n v="566"/>
    <n v="40530"/>
    <d v="2021-07-30T00:00:00"/>
    <d v="2021-08-01T00:00:00"/>
    <s v="Melissa Partkya"/>
    <s v="Male"/>
    <n v="23"/>
    <s v="95 Rice Station StSuite 985"/>
    <n v="2919"/>
    <s v="O'keefeton"/>
    <x v="1"/>
    <s v="Australia"/>
    <x v="8"/>
    <x v="1"/>
  </r>
  <r>
    <n v="2780"/>
    <n v="556"/>
    <n v="238"/>
    <n v="106"/>
    <n v="2"/>
    <n v="212"/>
    <n v="1"/>
    <x v="0"/>
    <x v="0"/>
    <x v="0"/>
    <s v="indigo"/>
    <n v="105"/>
    <n v="79"/>
    <n v="8295"/>
    <n v="566"/>
    <n v="40530"/>
    <d v="2021-07-30T00:00:00"/>
    <d v="2021-08-01T00:00:00"/>
    <s v="Melissa Partkya"/>
    <s v="Male"/>
    <n v="23"/>
    <s v="95 Rice Station StSuite 985"/>
    <n v="2919"/>
    <s v="O'keefeton"/>
    <x v="1"/>
    <s v="Australia"/>
    <x v="8"/>
    <x v="1"/>
  </r>
  <r>
    <n v="2781"/>
    <n v="557"/>
    <n v="850"/>
    <n v="113"/>
    <n v="3"/>
    <n v="339"/>
    <n v="1"/>
    <x v="2"/>
    <x v="16"/>
    <x v="3"/>
    <s v="yellow"/>
    <n v="100"/>
    <n v="41"/>
    <n v="4100"/>
    <n v="504"/>
    <n v="12905"/>
    <d v="2021-04-19T00:00:00"/>
    <d v="2021-04-24T00:00:00"/>
    <s v="Marilyn Rontree"/>
    <s v="Genderqueer"/>
    <n v="56"/>
    <s v="9100 Kovacek GroveSuite 577"/>
    <n v="2384"/>
    <s v="Emilymouth"/>
    <x v="5"/>
    <s v="Australia"/>
    <x v="6"/>
    <x v="1"/>
  </r>
  <r>
    <n v="2782"/>
    <n v="557"/>
    <n v="1003"/>
    <n v="106"/>
    <n v="3"/>
    <n v="318"/>
    <n v="1"/>
    <x v="2"/>
    <x v="3"/>
    <x v="0"/>
    <s v="blue"/>
    <n v="111"/>
    <n v="79"/>
    <n v="8769"/>
    <n v="504"/>
    <n v="12905"/>
    <d v="2021-04-19T00:00:00"/>
    <d v="2021-04-24T00:00:00"/>
    <s v="Marilyn Rontree"/>
    <s v="Genderqueer"/>
    <n v="56"/>
    <s v="9100 Kovacek GroveSuite 577"/>
    <n v="2384"/>
    <s v="Emilymouth"/>
    <x v="5"/>
    <s v="Australia"/>
    <x v="6"/>
    <x v="1"/>
  </r>
  <r>
    <n v="2783"/>
    <n v="557"/>
    <n v="1070"/>
    <n v="93"/>
    <n v="1"/>
    <n v="93"/>
    <n v="1"/>
    <x v="2"/>
    <x v="20"/>
    <x v="3"/>
    <s v="blue"/>
    <n v="94"/>
    <n v="67"/>
    <n v="6298"/>
    <n v="504"/>
    <n v="12905"/>
    <d v="2021-04-19T00:00:00"/>
    <d v="2021-04-24T00:00:00"/>
    <s v="Marilyn Rontree"/>
    <s v="Genderqueer"/>
    <n v="56"/>
    <s v="9100 Kovacek GroveSuite 577"/>
    <n v="2384"/>
    <s v="Emilymouth"/>
    <x v="5"/>
    <s v="Australia"/>
    <x v="6"/>
    <x v="1"/>
  </r>
  <r>
    <n v="2784"/>
    <n v="557"/>
    <n v="350"/>
    <n v="94"/>
    <n v="3"/>
    <n v="282"/>
    <n v="1"/>
    <x v="0"/>
    <x v="28"/>
    <x v="3"/>
    <s v="red"/>
    <n v="92"/>
    <n v="62"/>
    <n v="5704"/>
    <n v="504"/>
    <n v="12905"/>
    <d v="2021-04-19T00:00:00"/>
    <d v="2021-04-24T00:00:00"/>
    <s v="Marilyn Rontree"/>
    <s v="Genderqueer"/>
    <n v="56"/>
    <s v="9100 Kovacek GroveSuite 577"/>
    <n v="2384"/>
    <s v="Emilymouth"/>
    <x v="5"/>
    <s v="Australia"/>
    <x v="6"/>
    <x v="1"/>
  </r>
  <r>
    <n v="2785"/>
    <n v="557"/>
    <n v="66"/>
    <n v="104"/>
    <n v="3"/>
    <n v="312"/>
    <n v="1"/>
    <x v="0"/>
    <x v="10"/>
    <x v="1"/>
    <s v="violet"/>
    <n v="119"/>
    <n v="69"/>
    <n v="8211"/>
    <n v="504"/>
    <n v="12905"/>
    <d v="2021-04-19T00:00:00"/>
    <d v="2021-04-24T00:00:00"/>
    <s v="Marilyn Rontree"/>
    <s v="Genderqueer"/>
    <n v="56"/>
    <s v="9100 Kovacek GroveSuite 577"/>
    <n v="2384"/>
    <s v="Emilymouth"/>
    <x v="5"/>
    <s v="Australia"/>
    <x v="6"/>
    <x v="1"/>
  </r>
  <r>
    <n v="2786"/>
    <n v="557"/>
    <n v="1211"/>
    <n v="105"/>
    <n v="2"/>
    <n v="210"/>
    <n v="1"/>
    <x v="2"/>
    <x v="7"/>
    <x v="1"/>
    <s v="blue"/>
    <n v="90"/>
    <n v="60"/>
    <n v="5400"/>
    <n v="504"/>
    <n v="12905"/>
    <d v="2021-04-19T00:00:00"/>
    <d v="2021-04-24T00:00:00"/>
    <s v="Marilyn Rontree"/>
    <s v="Genderqueer"/>
    <n v="56"/>
    <s v="9100 Kovacek GroveSuite 577"/>
    <n v="2384"/>
    <s v="Emilymouth"/>
    <x v="5"/>
    <s v="Australia"/>
    <x v="6"/>
    <x v="1"/>
  </r>
  <r>
    <n v="2787"/>
    <n v="558"/>
    <n v="5"/>
    <n v="96"/>
    <n v="1"/>
    <n v="96"/>
    <n v="1"/>
    <x v="0"/>
    <x v="2"/>
    <x v="3"/>
    <s v="orange"/>
    <n v="114"/>
    <n v="45"/>
    <n v="5130"/>
    <n v="729"/>
    <n v="45726"/>
    <d v="2021-03-02T00:00:00"/>
    <d v="2021-03-18T00:00:00"/>
    <s v="Gerri Mccarle"/>
    <s v="Female"/>
    <n v="54"/>
    <s v="269 Kuhn PlazaApt. 260"/>
    <n v="7315"/>
    <s v="Cameronport"/>
    <x v="0"/>
    <s v="Australia"/>
    <x v="4"/>
    <x v="2"/>
  </r>
  <r>
    <n v="2788"/>
    <n v="558"/>
    <n v="1115"/>
    <n v="115"/>
    <n v="2"/>
    <n v="230"/>
    <n v="1"/>
    <x v="2"/>
    <x v="6"/>
    <x v="3"/>
    <s v="violet"/>
    <n v="99"/>
    <n v="65"/>
    <n v="6435"/>
    <n v="729"/>
    <n v="45726"/>
    <d v="2021-03-02T00:00:00"/>
    <d v="2021-03-18T00:00:00"/>
    <s v="Gerri Mccarle"/>
    <s v="Female"/>
    <n v="54"/>
    <s v="269 Kuhn PlazaApt. 260"/>
    <n v="7315"/>
    <s v="Cameronport"/>
    <x v="0"/>
    <s v="Australia"/>
    <x v="4"/>
    <x v="2"/>
  </r>
  <r>
    <n v="2789"/>
    <n v="558"/>
    <n v="398"/>
    <n v="119"/>
    <n v="1"/>
    <n v="119"/>
    <n v="1"/>
    <x v="0"/>
    <x v="32"/>
    <x v="0"/>
    <s v="yellow"/>
    <n v="113"/>
    <n v="63"/>
    <n v="7119"/>
    <n v="729"/>
    <n v="45726"/>
    <d v="2021-03-02T00:00:00"/>
    <d v="2021-03-18T00:00:00"/>
    <s v="Gerri Mccarle"/>
    <s v="Female"/>
    <n v="54"/>
    <s v="269 Kuhn PlazaApt. 260"/>
    <n v="7315"/>
    <s v="Cameronport"/>
    <x v="0"/>
    <s v="Australia"/>
    <x v="4"/>
    <x v="2"/>
  </r>
  <r>
    <n v="2790"/>
    <n v="558"/>
    <n v="513"/>
    <n v="102"/>
    <n v="2"/>
    <n v="204"/>
    <n v="1"/>
    <x v="1"/>
    <x v="31"/>
    <x v="0"/>
    <s v="blue"/>
    <n v="109"/>
    <n v="41"/>
    <n v="4469"/>
    <n v="729"/>
    <n v="45726"/>
    <d v="2021-03-02T00:00:00"/>
    <d v="2021-03-18T00:00:00"/>
    <s v="Gerri Mccarle"/>
    <s v="Female"/>
    <n v="54"/>
    <s v="269 Kuhn PlazaApt. 260"/>
    <n v="7315"/>
    <s v="Cameronport"/>
    <x v="0"/>
    <s v="Australia"/>
    <x v="4"/>
    <x v="2"/>
  </r>
  <r>
    <n v="2791"/>
    <n v="558"/>
    <n v="233"/>
    <n v="106"/>
    <n v="3"/>
    <n v="318"/>
    <n v="1"/>
    <x v="0"/>
    <x v="0"/>
    <x v="0"/>
    <s v="blue"/>
    <n v="105"/>
    <n v="69"/>
    <n v="7245"/>
    <n v="729"/>
    <n v="45726"/>
    <d v="2021-03-02T00:00:00"/>
    <d v="2021-03-18T00:00:00"/>
    <s v="Gerri Mccarle"/>
    <s v="Female"/>
    <n v="54"/>
    <s v="269 Kuhn PlazaApt. 260"/>
    <n v="7315"/>
    <s v="Cameronport"/>
    <x v="0"/>
    <s v="Australia"/>
    <x v="4"/>
    <x v="2"/>
  </r>
  <r>
    <n v="2792"/>
    <n v="558"/>
    <n v="222"/>
    <n v="106"/>
    <n v="2"/>
    <n v="212"/>
    <n v="1"/>
    <x v="0"/>
    <x v="0"/>
    <x v="2"/>
    <s v="yellow"/>
    <n v="105"/>
    <n v="62"/>
    <n v="6510"/>
    <n v="729"/>
    <n v="45726"/>
    <d v="2021-03-02T00:00:00"/>
    <d v="2021-03-18T00:00:00"/>
    <s v="Gerri Mccarle"/>
    <s v="Female"/>
    <n v="54"/>
    <s v="269 Kuhn PlazaApt. 260"/>
    <n v="7315"/>
    <s v="Cameronport"/>
    <x v="0"/>
    <s v="Australia"/>
    <x v="4"/>
    <x v="2"/>
  </r>
  <r>
    <n v="2793"/>
    <n v="559"/>
    <n v="305"/>
    <n v="105"/>
    <n v="2"/>
    <n v="210"/>
    <n v="1"/>
    <x v="0"/>
    <x v="26"/>
    <x v="3"/>
    <s v="indigo"/>
    <n v="93"/>
    <n v="50"/>
    <n v="4650"/>
    <n v="611"/>
    <n v="22094"/>
    <d v="2021-03-03T00:00:00"/>
    <d v="2021-03-15T00:00:00"/>
    <s v="Conny Chowne"/>
    <s v="Female"/>
    <n v="67"/>
    <s v="09 Christopher View RdApt. 739"/>
    <n v="505"/>
    <s v="West Hayleyhaven"/>
    <x v="4"/>
    <s v="Australia"/>
    <x v="4"/>
    <x v="2"/>
  </r>
  <r>
    <n v="2794"/>
    <n v="559"/>
    <n v="185"/>
    <n v="98"/>
    <n v="3"/>
    <n v="294"/>
    <n v="1"/>
    <x v="0"/>
    <x v="18"/>
    <x v="3"/>
    <s v="yellow"/>
    <n v="112"/>
    <n v="55"/>
    <n v="6160"/>
    <n v="611"/>
    <n v="22094"/>
    <d v="2021-03-03T00:00:00"/>
    <d v="2021-03-15T00:00:00"/>
    <s v="Conny Chowne"/>
    <s v="Female"/>
    <n v="67"/>
    <s v="09 Christopher View RdApt. 739"/>
    <n v="505"/>
    <s v="West Hayleyhaven"/>
    <x v="4"/>
    <s v="Australia"/>
    <x v="4"/>
    <x v="2"/>
  </r>
  <r>
    <n v="2795"/>
    <n v="559"/>
    <n v="532"/>
    <n v="98"/>
    <n v="2"/>
    <n v="196"/>
    <n v="1"/>
    <x v="1"/>
    <x v="33"/>
    <x v="2"/>
    <s v="orange"/>
    <n v="113"/>
    <n v="80"/>
    <n v="9040"/>
    <n v="611"/>
    <n v="22094"/>
    <d v="2021-03-03T00:00:00"/>
    <d v="2021-03-15T00:00:00"/>
    <s v="Conny Chowne"/>
    <s v="Female"/>
    <n v="67"/>
    <s v="09 Christopher View RdApt. 739"/>
    <n v="505"/>
    <s v="West Hayleyhaven"/>
    <x v="4"/>
    <s v="Australia"/>
    <x v="4"/>
    <x v="2"/>
  </r>
  <r>
    <n v="2796"/>
    <n v="559"/>
    <n v="568"/>
    <n v="100"/>
    <n v="1"/>
    <n v="100"/>
    <n v="1"/>
    <x v="1"/>
    <x v="29"/>
    <x v="0"/>
    <s v="orange"/>
    <n v="90"/>
    <n v="71"/>
    <n v="6390"/>
    <n v="611"/>
    <n v="22094"/>
    <d v="2021-03-03T00:00:00"/>
    <d v="2021-03-15T00:00:00"/>
    <s v="Conny Chowne"/>
    <s v="Female"/>
    <n v="67"/>
    <s v="09 Christopher View RdApt. 739"/>
    <n v="505"/>
    <s v="West Hayleyhaven"/>
    <x v="4"/>
    <s v="Australia"/>
    <x v="4"/>
    <x v="2"/>
  </r>
  <r>
    <n v="2797"/>
    <n v="559"/>
    <n v="550"/>
    <n v="98"/>
    <n v="2"/>
    <n v="196"/>
    <n v="1"/>
    <x v="1"/>
    <x v="33"/>
    <x v="3"/>
    <s v="indigo"/>
    <n v="113"/>
    <n v="78"/>
    <n v="8814"/>
    <n v="611"/>
    <n v="22094"/>
    <d v="2021-03-03T00:00:00"/>
    <d v="2021-03-15T00:00:00"/>
    <s v="Conny Chowne"/>
    <s v="Female"/>
    <n v="67"/>
    <s v="09 Christopher View RdApt. 739"/>
    <n v="505"/>
    <s v="West Hayleyhaven"/>
    <x v="4"/>
    <s v="Australia"/>
    <x v="4"/>
    <x v="2"/>
  </r>
  <r>
    <n v="2798"/>
    <n v="559"/>
    <n v="729"/>
    <n v="119"/>
    <n v="3"/>
    <n v="357"/>
    <n v="1"/>
    <x v="1"/>
    <x v="19"/>
    <x v="4"/>
    <s v="indigo"/>
    <n v="112"/>
    <n v="64"/>
    <n v="7168"/>
    <n v="611"/>
    <n v="22094"/>
    <d v="2021-03-03T00:00:00"/>
    <d v="2021-03-15T00:00:00"/>
    <s v="Conny Chowne"/>
    <s v="Female"/>
    <n v="67"/>
    <s v="09 Christopher View RdApt. 739"/>
    <n v="505"/>
    <s v="West Hayleyhaven"/>
    <x v="4"/>
    <s v="Australia"/>
    <x v="4"/>
    <x v="2"/>
  </r>
  <r>
    <n v="2799"/>
    <n v="559"/>
    <n v="968"/>
    <n v="97"/>
    <n v="2"/>
    <n v="194"/>
    <n v="1"/>
    <x v="2"/>
    <x v="27"/>
    <x v="0"/>
    <s v="blue"/>
    <n v="119"/>
    <n v="49"/>
    <n v="5831"/>
    <n v="611"/>
    <n v="22094"/>
    <d v="2021-03-03T00:00:00"/>
    <d v="2021-03-15T00:00:00"/>
    <s v="Conny Chowne"/>
    <s v="Female"/>
    <n v="67"/>
    <s v="09 Christopher View RdApt. 739"/>
    <n v="505"/>
    <s v="West Hayleyhaven"/>
    <x v="4"/>
    <s v="Australia"/>
    <x v="4"/>
    <x v="2"/>
  </r>
  <r>
    <n v="2800"/>
    <n v="560"/>
    <n v="144"/>
    <n v="91"/>
    <n v="2"/>
    <n v="182"/>
    <n v="1"/>
    <x v="0"/>
    <x v="8"/>
    <x v="4"/>
    <s v="red"/>
    <n v="116"/>
    <n v="47"/>
    <n v="5452"/>
    <n v="11"/>
    <n v="41952"/>
    <d v="2021-05-28T00:00:00"/>
    <d v="2021-06-05T00:00:00"/>
    <s v="Michaeline Mcindrew"/>
    <s v="Agender"/>
    <n v="39"/>
    <s v="96 Daniel PlaceSuite 898"/>
    <n v="7400"/>
    <s v="Georgeland"/>
    <x v="5"/>
    <s v="Australia"/>
    <x v="3"/>
    <x v="1"/>
  </r>
  <r>
    <n v="2801"/>
    <n v="560"/>
    <n v="590"/>
    <n v="100"/>
    <n v="2"/>
    <n v="200"/>
    <n v="1"/>
    <x v="1"/>
    <x v="29"/>
    <x v="3"/>
    <s v="violet"/>
    <n v="90"/>
    <n v="75"/>
    <n v="6750"/>
    <n v="11"/>
    <n v="41952"/>
    <d v="2021-05-28T00:00:00"/>
    <d v="2021-06-05T00:00:00"/>
    <s v="Michaeline Mcindrew"/>
    <s v="Agender"/>
    <n v="39"/>
    <s v="96 Daniel PlaceSuite 898"/>
    <n v="7400"/>
    <s v="Georgeland"/>
    <x v="5"/>
    <s v="Australia"/>
    <x v="3"/>
    <x v="1"/>
  </r>
  <r>
    <n v="2802"/>
    <n v="561"/>
    <n v="1067"/>
    <n v="93"/>
    <n v="3"/>
    <n v="279"/>
    <n v="1"/>
    <x v="2"/>
    <x v="20"/>
    <x v="2"/>
    <s v="green"/>
    <n v="94"/>
    <n v="54"/>
    <n v="5076"/>
    <n v="764"/>
    <n v="42366"/>
    <d v="2021-02-15T00:00:00"/>
    <d v="2021-03-13T00:00:00"/>
    <s v="Brod Phifer"/>
    <s v="Polygender"/>
    <n v="32"/>
    <s v="05 Fahey CircleSuite 721"/>
    <n v="9998"/>
    <s v="Hettingerfort"/>
    <x v="2"/>
    <s v="Australia"/>
    <x v="1"/>
    <x v="0"/>
  </r>
  <r>
    <n v="2803"/>
    <n v="561"/>
    <n v="878"/>
    <n v="94"/>
    <n v="1"/>
    <n v="94"/>
    <n v="1"/>
    <x v="2"/>
    <x v="23"/>
    <x v="0"/>
    <s v="red"/>
    <n v="113"/>
    <n v="53"/>
    <n v="5989"/>
    <n v="764"/>
    <n v="42366"/>
    <d v="2021-02-15T00:00:00"/>
    <d v="2021-03-13T00:00:00"/>
    <s v="Brod Phifer"/>
    <s v="Polygender"/>
    <n v="32"/>
    <s v="05 Fahey CircleSuite 721"/>
    <n v="9998"/>
    <s v="Hettingerfort"/>
    <x v="2"/>
    <s v="Australia"/>
    <x v="1"/>
    <x v="0"/>
  </r>
  <r>
    <n v="2804"/>
    <n v="561"/>
    <n v="672"/>
    <n v="113"/>
    <n v="3"/>
    <n v="339"/>
    <n v="1"/>
    <x v="1"/>
    <x v="4"/>
    <x v="2"/>
    <s v="orange"/>
    <n v="119"/>
    <n v="51"/>
    <n v="6069"/>
    <n v="764"/>
    <n v="42366"/>
    <d v="2021-02-15T00:00:00"/>
    <d v="2021-03-13T00:00:00"/>
    <s v="Brod Phifer"/>
    <s v="Polygender"/>
    <n v="32"/>
    <s v="05 Fahey CircleSuite 721"/>
    <n v="9998"/>
    <s v="Hettingerfort"/>
    <x v="2"/>
    <s v="Australia"/>
    <x v="1"/>
    <x v="0"/>
  </r>
  <r>
    <n v="2805"/>
    <n v="562"/>
    <n v="336"/>
    <n v="109"/>
    <n v="2"/>
    <n v="218"/>
    <n v="1"/>
    <x v="0"/>
    <x v="21"/>
    <x v="1"/>
    <s v="blue"/>
    <n v="108"/>
    <n v="44"/>
    <n v="4752"/>
    <n v="632"/>
    <n v="45999"/>
    <d v="2021-09-19T00:00:00"/>
    <d v="2021-10-03T00:00:00"/>
    <s v="Darby Jeffries"/>
    <s v="Agender"/>
    <n v="55"/>
    <s v="704 Wright CourtApt. 223"/>
    <n v="3450"/>
    <s v="South Anthonyburgh"/>
    <x v="5"/>
    <s v="Australia"/>
    <x v="5"/>
    <x v="2"/>
  </r>
  <r>
    <n v="2806"/>
    <n v="562"/>
    <n v="1216"/>
    <n v="105"/>
    <n v="2"/>
    <n v="210"/>
    <n v="1"/>
    <x v="2"/>
    <x v="7"/>
    <x v="1"/>
    <s v="indigo"/>
    <n v="90"/>
    <n v="41"/>
    <n v="3690"/>
    <n v="632"/>
    <n v="45999"/>
    <d v="2021-09-19T00:00:00"/>
    <d v="2021-10-03T00:00:00"/>
    <s v="Darby Jeffries"/>
    <s v="Agender"/>
    <n v="55"/>
    <s v="704 Wright CourtApt. 223"/>
    <n v="3450"/>
    <s v="South Anthonyburgh"/>
    <x v="5"/>
    <s v="Australia"/>
    <x v="5"/>
    <x v="2"/>
  </r>
  <r>
    <n v="2807"/>
    <n v="562"/>
    <n v="375"/>
    <n v="94"/>
    <n v="3"/>
    <n v="282"/>
    <n v="1"/>
    <x v="0"/>
    <x v="28"/>
    <x v="3"/>
    <s v="indigo"/>
    <n v="92"/>
    <n v="58"/>
    <n v="5336"/>
    <n v="632"/>
    <n v="45999"/>
    <d v="2021-09-19T00:00:00"/>
    <d v="2021-10-03T00:00:00"/>
    <s v="Darby Jeffries"/>
    <s v="Agender"/>
    <n v="55"/>
    <s v="704 Wright CourtApt. 223"/>
    <n v="3450"/>
    <s v="South Anthonyburgh"/>
    <x v="5"/>
    <s v="Australia"/>
    <x v="5"/>
    <x v="2"/>
  </r>
  <r>
    <n v="2808"/>
    <n v="562"/>
    <n v="628"/>
    <n v="112"/>
    <n v="3"/>
    <n v="336"/>
    <n v="1"/>
    <x v="1"/>
    <x v="30"/>
    <x v="0"/>
    <s v="violet"/>
    <n v="118"/>
    <n v="66"/>
    <n v="7788"/>
    <n v="632"/>
    <n v="45999"/>
    <d v="2021-09-19T00:00:00"/>
    <d v="2021-10-03T00:00:00"/>
    <s v="Darby Jeffries"/>
    <s v="Agender"/>
    <n v="55"/>
    <s v="704 Wright CourtApt. 223"/>
    <n v="3450"/>
    <s v="South Anthonyburgh"/>
    <x v="5"/>
    <s v="Australia"/>
    <x v="5"/>
    <x v="2"/>
  </r>
  <r>
    <n v="2809"/>
    <n v="562"/>
    <n v="210"/>
    <n v="106"/>
    <n v="3"/>
    <n v="318"/>
    <n v="1"/>
    <x v="0"/>
    <x v="0"/>
    <x v="3"/>
    <s v="red"/>
    <n v="105"/>
    <n v="48"/>
    <n v="5040"/>
    <n v="632"/>
    <n v="45999"/>
    <d v="2021-09-19T00:00:00"/>
    <d v="2021-10-03T00:00:00"/>
    <s v="Darby Jeffries"/>
    <s v="Agender"/>
    <n v="55"/>
    <s v="704 Wright CourtApt. 223"/>
    <n v="3450"/>
    <s v="South Anthonyburgh"/>
    <x v="5"/>
    <s v="Australia"/>
    <x v="5"/>
    <x v="2"/>
  </r>
  <r>
    <n v="2810"/>
    <n v="563"/>
    <n v="798"/>
    <n v="91"/>
    <n v="1"/>
    <n v="91"/>
    <n v="1"/>
    <x v="1"/>
    <x v="15"/>
    <x v="0"/>
    <s v="indigo"/>
    <n v="114"/>
    <n v="50"/>
    <n v="5700"/>
    <n v="611"/>
    <n v="56965"/>
    <d v="2021-07-04T00:00:00"/>
    <d v="2021-07-16T00:00:00"/>
    <s v="Conny Chowne"/>
    <s v="Female"/>
    <n v="67"/>
    <s v="09 Christopher View RdApt. 739"/>
    <n v="505"/>
    <s v="West Hayleyhaven"/>
    <x v="4"/>
    <s v="Australia"/>
    <x v="8"/>
    <x v="2"/>
  </r>
  <r>
    <n v="2811"/>
    <n v="563"/>
    <n v="1045"/>
    <n v="90"/>
    <n v="3"/>
    <n v="270"/>
    <n v="1"/>
    <x v="2"/>
    <x v="11"/>
    <x v="3"/>
    <s v="violet"/>
    <n v="95"/>
    <n v="49"/>
    <n v="4655"/>
    <n v="611"/>
    <n v="56965"/>
    <d v="2021-07-04T00:00:00"/>
    <d v="2021-07-16T00:00:00"/>
    <s v="Conny Chowne"/>
    <s v="Female"/>
    <n v="67"/>
    <s v="09 Christopher View RdApt. 739"/>
    <n v="505"/>
    <s v="West Hayleyhaven"/>
    <x v="4"/>
    <s v="Australia"/>
    <x v="8"/>
    <x v="2"/>
  </r>
  <r>
    <n v="2812"/>
    <n v="563"/>
    <n v="164"/>
    <n v="91"/>
    <n v="3"/>
    <n v="273"/>
    <n v="1"/>
    <x v="0"/>
    <x v="8"/>
    <x v="4"/>
    <s v="blue"/>
    <n v="116"/>
    <n v="47"/>
    <n v="5452"/>
    <n v="611"/>
    <n v="56965"/>
    <d v="2021-07-04T00:00:00"/>
    <d v="2021-07-16T00:00:00"/>
    <s v="Conny Chowne"/>
    <s v="Female"/>
    <n v="67"/>
    <s v="09 Christopher View RdApt. 739"/>
    <n v="505"/>
    <s v="West Hayleyhaven"/>
    <x v="4"/>
    <s v="Australia"/>
    <x v="8"/>
    <x v="2"/>
  </r>
  <r>
    <n v="2813"/>
    <n v="563"/>
    <n v="409"/>
    <n v="119"/>
    <n v="1"/>
    <n v="119"/>
    <n v="1"/>
    <x v="0"/>
    <x v="32"/>
    <x v="4"/>
    <s v="blue"/>
    <n v="113"/>
    <n v="68"/>
    <n v="7684"/>
    <n v="611"/>
    <n v="56965"/>
    <d v="2021-07-04T00:00:00"/>
    <d v="2021-07-16T00:00:00"/>
    <s v="Conny Chowne"/>
    <s v="Female"/>
    <n v="67"/>
    <s v="09 Christopher View RdApt. 739"/>
    <n v="505"/>
    <s v="West Hayleyhaven"/>
    <x v="4"/>
    <s v="Australia"/>
    <x v="8"/>
    <x v="2"/>
  </r>
  <r>
    <n v="2814"/>
    <n v="563"/>
    <n v="1005"/>
    <n v="106"/>
    <n v="2"/>
    <n v="212"/>
    <n v="1"/>
    <x v="2"/>
    <x v="3"/>
    <x v="3"/>
    <s v="indigo"/>
    <n v="111"/>
    <n v="43"/>
    <n v="4773"/>
    <n v="611"/>
    <n v="56965"/>
    <d v="2021-07-04T00:00:00"/>
    <d v="2021-07-16T00:00:00"/>
    <s v="Conny Chowne"/>
    <s v="Female"/>
    <n v="67"/>
    <s v="09 Christopher View RdApt. 739"/>
    <n v="505"/>
    <s v="West Hayleyhaven"/>
    <x v="4"/>
    <s v="Australia"/>
    <x v="8"/>
    <x v="2"/>
  </r>
  <r>
    <n v="2815"/>
    <n v="563"/>
    <n v="930"/>
    <n v="96"/>
    <n v="1"/>
    <n v="96"/>
    <n v="1"/>
    <x v="2"/>
    <x v="5"/>
    <x v="3"/>
    <s v="blue"/>
    <n v="104"/>
    <n v="45"/>
    <n v="4680"/>
    <n v="611"/>
    <n v="56965"/>
    <d v="2021-07-04T00:00:00"/>
    <d v="2021-07-16T00:00:00"/>
    <s v="Conny Chowne"/>
    <s v="Female"/>
    <n v="67"/>
    <s v="09 Christopher View RdApt. 739"/>
    <n v="505"/>
    <s v="West Hayleyhaven"/>
    <x v="4"/>
    <s v="Australia"/>
    <x v="8"/>
    <x v="2"/>
  </r>
  <r>
    <n v="2816"/>
    <n v="563"/>
    <n v="522"/>
    <n v="102"/>
    <n v="2"/>
    <n v="204"/>
    <n v="1"/>
    <x v="1"/>
    <x v="31"/>
    <x v="2"/>
    <s v="violet"/>
    <n v="109"/>
    <n v="64"/>
    <n v="6976"/>
    <n v="611"/>
    <n v="56965"/>
    <d v="2021-07-04T00:00:00"/>
    <d v="2021-07-16T00:00:00"/>
    <s v="Conny Chowne"/>
    <s v="Female"/>
    <n v="67"/>
    <s v="09 Christopher View RdApt. 739"/>
    <n v="505"/>
    <s v="West Hayleyhaven"/>
    <x v="4"/>
    <s v="Australia"/>
    <x v="8"/>
    <x v="2"/>
  </r>
  <r>
    <n v="2817"/>
    <n v="564"/>
    <n v="991"/>
    <n v="106"/>
    <n v="1"/>
    <n v="106"/>
    <n v="1"/>
    <x v="2"/>
    <x v="3"/>
    <x v="1"/>
    <s v="yellow"/>
    <n v="111"/>
    <n v="69"/>
    <n v="7659"/>
    <n v="583"/>
    <n v="16074"/>
    <d v="2021-08-23T00:00:00"/>
    <d v="2021-09-19T00:00:00"/>
    <s v="Prissie Dumelow"/>
    <s v="Genderqueer"/>
    <n v="52"/>
    <s v="98 Ellie CircleSuite 311"/>
    <n v="378"/>
    <s v="Leomouth"/>
    <x v="5"/>
    <s v="Australia"/>
    <x v="0"/>
    <x v="0"/>
  </r>
  <r>
    <n v="2818"/>
    <n v="564"/>
    <n v="838"/>
    <n v="117"/>
    <n v="3"/>
    <n v="351"/>
    <n v="1"/>
    <x v="1"/>
    <x v="13"/>
    <x v="0"/>
    <s v="violet"/>
    <n v="95"/>
    <n v="61"/>
    <n v="5795"/>
    <n v="583"/>
    <n v="16074"/>
    <d v="2021-08-23T00:00:00"/>
    <d v="2021-09-19T00:00:00"/>
    <s v="Prissie Dumelow"/>
    <s v="Genderqueer"/>
    <n v="52"/>
    <s v="98 Ellie CircleSuite 311"/>
    <n v="378"/>
    <s v="Leomouth"/>
    <x v="5"/>
    <s v="Australia"/>
    <x v="0"/>
    <x v="0"/>
  </r>
  <r>
    <n v="2819"/>
    <n v="564"/>
    <n v="908"/>
    <n v="94"/>
    <n v="2"/>
    <n v="188"/>
    <n v="1"/>
    <x v="2"/>
    <x v="23"/>
    <x v="0"/>
    <s v="violet"/>
    <n v="113"/>
    <n v="74"/>
    <n v="8362"/>
    <n v="583"/>
    <n v="16074"/>
    <d v="2021-08-23T00:00:00"/>
    <d v="2021-09-19T00:00:00"/>
    <s v="Prissie Dumelow"/>
    <s v="Genderqueer"/>
    <n v="52"/>
    <s v="98 Ellie CircleSuite 311"/>
    <n v="378"/>
    <s v="Leomouth"/>
    <x v="5"/>
    <s v="Australia"/>
    <x v="0"/>
    <x v="0"/>
  </r>
  <r>
    <n v="2820"/>
    <n v="565"/>
    <n v="1100"/>
    <n v="115"/>
    <n v="1"/>
    <n v="115"/>
    <n v="1"/>
    <x v="2"/>
    <x v="6"/>
    <x v="3"/>
    <s v="green"/>
    <n v="99"/>
    <n v="48"/>
    <n v="4752"/>
    <n v="442"/>
    <n v="34458"/>
    <d v="2021-02-25T00:00:00"/>
    <d v="2021-03-15T00:00:00"/>
    <s v="Hobie Anfusso"/>
    <s v="Polygender"/>
    <n v="26"/>
    <s v="5157 Feil RoadApt. 633"/>
    <n v="7249"/>
    <s v="Port Chloe"/>
    <x v="4"/>
    <s v="Australia"/>
    <x v="1"/>
    <x v="2"/>
  </r>
  <r>
    <n v="2821"/>
    <n v="565"/>
    <n v="833"/>
    <n v="117"/>
    <n v="1"/>
    <n v="117"/>
    <n v="1"/>
    <x v="1"/>
    <x v="13"/>
    <x v="0"/>
    <s v="indigo"/>
    <n v="95"/>
    <n v="66"/>
    <n v="6270"/>
    <n v="442"/>
    <n v="34458"/>
    <d v="2021-02-25T00:00:00"/>
    <d v="2021-03-15T00:00:00"/>
    <s v="Hobie Anfusso"/>
    <s v="Polygender"/>
    <n v="26"/>
    <s v="5157 Feil RoadApt. 633"/>
    <n v="7249"/>
    <s v="Port Chloe"/>
    <x v="4"/>
    <s v="Australia"/>
    <x v="1"/>
    <x v="2"/>
  </r>
  <r>
    <n v="2822"/>
    <n v="565"/>
    <n v="831"/>
    <n v="117"/>
    <n v="2"/>
    <n v="234"/>
    <n v="1"/>
    <x v="1"/>
    <x v="13"/>
    <x v="1"/>
    <s v="indigo"/>
    <n v="95"/>
    <n v="45"/>
    <n v="4275"/>
    <n v="442"/>
    <n v="34458"/>
    <d v="2021-02-25T00:00:00"/>
    <d v="2021-03-15T00:00:00"/>
    <s v="Hobie Anfusso"/>
    <s v="Polygender"/>
    <n v="26"/>
    <s v="5157 Feil RoadApt. 633"/>
    <n v="7249"/>
    <s v="Port Chloe"/>
    <x v="4"/>
    <s v="Australia"/>
    <x v="1"/>
    <x v="2"/>
  </r>
  <r>
    <n v="2823"/>
    <n v="565"/>
    <n v="1244"/>
    <n v="112"/>
    <n v="1"/>
    <n v="112"/>
    <n v="1"/>
    <x v="2"/>
    <x v="25"/>
    <x v="4"/>
    <s v="green"/>
    <n v="91"/>
    <n v="49"/>
    <n v="4459"/>
    <n v="442"/>
    <n v="34458"/>
    <d v="2021-02-25T00:00:00"/>
    <d v="2021-03-15T00:00:00"/>
    <s v="Hobie Anfusso"/>
    <s v="Polygender"/>
    <n v="26"/>
    <s v="5157 Feil RoadApt. 633"/>
    <n v="7249"/>
    <s v="Port Chloe"/>
    <x v="4"/>
    <s v="Australia"/>
    <x v="1"/>
    <x v="2"/>
  </r>
  <r>
    <n v="2824"/>
    <n v="565"/>
    <n v="610"/>
    <n v="112"/>
    <n v="1"/>
    <n v="112"/>
    <n v="1"/>
    <x v="1"/>
    <x v="30"/>
    <x v="3"/>
    <s v="green"/>
    <n v="118"/>
    <n v="40"/>
    <n v="4720"/>
    <n v="442"/>
    <n v="34458"/>
    <d v="2021-02-25T00:00:00"/>
    <d v="2021-03-15T00:00:00"/>
    <s v="Hobie Anfusso"/>
    <s v="Polygender"/>
    <n v="26"/>
    <s v="5157 Feil RoadApt. 633"/>
    <n v="7249"/>
    <s v="Port Chloe"/>
    <x v="4"/>
    <s v="Australia"/>
    <x v="1"/>
    <x v="2"/>
  </r>
  <r>
    <n v="2825"/>
    <n v="566"/>
    <n v="44"/>
    <n v="104"/>
    <n v="1"/>
    <n v="104"/>
    <n v="1"/>
    <x v="0"/>
    <x v="10"/>
    <x v="4"/>
    <s v="orange"/>
    <n v="119"/>
    <n v="78"/>
    <n v="9282"/>
    <n v="614"/>
    <n v="21778"/>
    <d v="2021-07-24T00:00:00"/>
    <d v="2021-08-10T00:00:00"/>
    <s v="Sherwynd Batsford"/>
    <s v="Polygender"/>
    <n v="45"/>
    <s v="627 Weber PassApt. 498"/>
    <n v="7529"/>
    <s v="Samuelside"/>
    <x v="4"/>
    <s v="Australia"/>
    <x v="8"/>
    <x v="2"/>
  </r>
  <r>
    <n v="2826"/>
    <n v="566"/>
    <n v="160"/>
    <n v="91"/>
    <n v="2"/>
    <n v="182"/>
    <n v="1"/>
    <x v="0"/>
    <x v="8"/>
    <x v="3"/>
    <s v="blue"/>
    <n v="116"/>
    <n v="53"/>
    <n v="6148"/>
    <n v="614"/>
    <n v="21778"/>
    <d v="2021-07-24T00:00:00"/>
    <d v="2021-08-10T00:00:00"/>
    <s v="Sherwynd Batsford"/>
    <s v="Polygender"/>
    <n v="45"/>
    <s v="627 Weber PassApt. 498"/>
    <n v="7529"/>
    <s v="Samuelside"/>
    <x v="4"/>
    <s v="Australia"/>
    <x v="8"/>
    <x v="2"/>
  </r>
  <r>
    <n v="2827"/>
    <n v="566"/>
    <n v="4"/>
    <n v="96"/>
    <n v="3"/>
    <n v="288"/>
    <n v="1"/>
    <x v="0"/>
    <x v="2"/>
    <x v="4"/>
    <s v="red"/>
    <n v="114"/>
    <n v="47"/>
    <n v="5358"/>
    <n v="614"/>
    <n v="21778"/>
    <d v="2021-07-24T00:00:00"/>
    <d v="2021-08-10T00:00:00"/>
    <s v="Sherwynd Batsford"/>
    <s v="Polygender"/>
    <n v="45"/>
    <s v="627 Weber PassApt. 498"/>
    <n v="7529"/>
    <s v="Samuelside"/>
    <x v="4"/>
    <s v="Australia"/>
    <x v="8"/>
    <x v="2"/>
  </r>
  <r>
    <n v="2828"/>
    <n v="566"/>
    <n v="754"/>
    <n v="109"/>
    <n v="2"/>
    <n v="218"/>
    <n v="1"/>
    <x v="1"/>
    <x v="12"/>
    <x v="4"/>
    <s v="green"/>
    <n v="102"/>
    <n v="68"/>
    <n v="6936"/>
    <n v="614"/>
    <n v="21778"/>
    <d v="2021-07-24T00:00:00"/>
    <d v="2021-08-10T00:00:00"/>
    <s v="Sherwynd Batsford"/>
    <s v="Polygender"/>
    <n v="45"/>
    <s v="627 Weber PassApt. 498"/>
    <n v="7529"/>
    <s v="Samuelside"/>
    <x v="4"/>
    <s v="Australia"/>
    <x v="8"/>
    <x v="2"/>
  </r>
  <r>
    <n v="2829"/>
    <n v="567"/>
    <n v="1234"/>
    <n v="112"/>
    <n v="1"/>
    <n v="112"/>
    <n v="1"/>
    <x v="2"/>
    <x v="25"/>
    <x v="4"/>
    <s v="orange"/>
    <n v="91"/>
    <n v="42"/>
    <n v="3822"/>
    <n v="104"/>
    <n v="25661"/>
    <d v="2021-06-21T00:00:00"/>
    <d v="2021-06-23T00:00:00"/>
    <s v="Nanny Franey"/>
    <s v="Agender"/>
    <n v="73"/>
    <s v="9268 Swift SummitSuite 218"/>
    <n v="7112"/>
    <s v="Joelland"/>
    <x v="7"/>
    <s v="Australia"/>
    <x v="7"/>
    <x v="1"/>
  </r>
  <r>
    <n v="2830"/>
    <n v="567"/>
    <n v="556"/>
    <n v="98"/>
    <n v="1"/>
    <n v="98"/>
    <n v="1"/>
    <x v="1"/>
    <x v="33"/>
    <x v="1"/>
    <s v="violet"/>
    <n v="113"/>
    <n v="65"/>
    <n v="7345"/>
    <n v="104"/>
    <n v="25661"/>
    <d v="2021-06-21T00:00:00"/>
    <d v="2021-06-23T00:00:00"/>
    <s v="Nanny Franey"/>
    <s v="Agender"/>
    <n v="73"/>
    <s v="9268 Swift SummitSuite 218"/>
    <n v="7112"/>
    <s v="Joelland"/>
    <x v="7"/>
    <s v="Australia"/>
    <x v="7"/>
    <x v="1"/>
  </r>
  <r>
    <n v="2831"/>
    <n v="567"/>
    <n v="1236"/>
    <n v="112"/>
    <n v="1"/>
    <n v="112"/>
    <n v="1"/>
    <x v="2"/>
    <x v="25"/>
    <x v="1"/>
    <s v="yellow"/>
    <n v="91"/>
    <n v="49"/>
    <n v="4459"/>
    <n v="104"/>
    <n v="25661"/>
    <d v="2021-06-21T00:00:00"/>
    <d v="2021-06-23T00:00:00"/>
    <s v="Nanny Franey"/>
    <s v="Agender"/>
    <n v="73"/>
    <s v="9268 Swift SummitSuite 218"/>
    <n v="7112"/>
    <s v="Joelland"/>
    <x v="7"/>
    <s v="Australia"/>
    <x v="7"/>
    <x v="1"/>
  </r>
  <r>
    <n v="2832"/>
    <n v="567"/>
    <n v="827"/>
    <n v="117"/>
    <n v="1"/>
    <n v="117"/>
    <n v="1"/>
    <x v="1"/>
    <x v="13"/>
    <x v="2"/>
    <s v="blue"/>
    <n v="95"/>
    <n v="73"/>
    <n v="6935"/>
    <n v="104"/>
    <n v="25661"/>
    <d v="2021-06-21T00:00:00"/>
    <d v="2021-06-23T00:00:00"/>
    <s v="Nanny Franey"/>
    <s v="Agender"/>
    <n v="73"/>
    <s v="9268 Swift SummitSuite 218"/>
    <n v="7112"/>
    <s v="Joelland"/>
    <x v="7"/>
    <s v="Australia"/>
    <x v="7"/>
    <x v="1"/>
  </r>
  <r>
    <n v="2833"/>
    <n v="567"/>
    <n v="3"/>
    <n v="96"/>
    <n v="2"/>
    <n v="192"/>
    <n v="1"/>
    <x v="0"/>
    <x v="2"/>
    <x v="0"/>
    <s v="red"/>
    <n v="114"/>
    <n v="69"/>
    <n v="7866"/>
    <n v="104"/>
    <n v="25661"/>
    <d v="2021-06-21T00:00:00"/>
    <d v="2021-06-23T00:00:00"/>
    <s v="Nanny Franey"/>
    <s v="Agender"/>
    <n v="73"/>
    <s v="9268 Swift SummitSuite 218"/>
    <n v="7112"/>
    <s v="Joelland"/>
    <x v="7"/>
    <s v="Australia"/>
    <x v="7"/>
    <x v="1"/>
  </r>
  <r>
    <n v="2834"/>
    <n v="567"/>
    <n v="778"/>
    <n v="91"/>
    <n v="1"/>
    <n v="91"/>
    <n v="1"/>
    <x v="1"/>
    <x v="15"/>
    <x v="0"/>
    <s v="orange"/>
    <n v="114"/>
    <n v="56"/>
    <n v="6384"/>
    <n v="104"/>
    <n v="25661"/>
    <d v="2021-06-21T00:00:00"/>
    <d v="2021-06-23T00:00:00"/>
    <s v="Nanny Franey"/>
    <s v="Agender"/>
    <n v="73"/>
    <s v="9268 Swift SummitSuite 218"/>
    <n v="7112"/>
    <s v="Joelland"/>
    <x v="7"/>
    <s v="Australia"/>
    <x v="7"/>
    <x v="1"/>
  </r>
  <r>
    <n v="2835"/>
    <n v="567"/>
    <n v="953"/>
    <n v="97"/>
    <n v="1"/>
    <n v="97"/>
    <n v="1"/>
    <x v="2"/>
    <x v="27"/>
    <x v="0"/>
    <s v="orange"/>
    <n v="119"/>
    <n v="66"/>
    <n v="7854"/>
    <n v="104"/>
    <n v="25661"/>
    <d v="2021-06-21T00:00:00"/>
    <d v="2021-06-23T00:00:00"/>
    <s v="Nanny Franey"/>
    <s v="Agender"/>
    <n v="73"/>
    <s v="9268 Swift SummitSuite 218"/>
    <n v="7112"/>
    <s v="Joelland"/>
    <x v="7"/>
    <s v="Australia"/>
    <x v="7"/>
    <x v="1"/>
  </r>
  <r>
    <n v="2836"/>
    <n v="568"/>
    <n v="824"/>
    <n v="117"/>
    <n v="2"/>
    <n v="234"/>
    <n v="1"/>
    <x v="1"/>
    <x v="13"/>
    <x v="4"/>
    <s v="green"/>
    <n v="95"/>
    <n v="51"/>
    <n v="4845"/>
    <n v="783"/>
    <n v="49427"/>
    <d v="2021-01-09T00:00:00"/>
    <d v="2021-01-22T00:00:00"/>
    <s v="Gusty Smallacombe"/>
    <s v="Female"/>
    <n v="49"/>
    <s v="49 Lily RidgeSuite 143"/>
    <n v="4250"/>
    <s v="North Avabury"/>
    <x v="0"/>
    <s v="Australia"/>
    <x v="9"/>
    <x v="2"/>
  </r>
  <r>
    <n v="2837"/>
    <n v="568"/>
    <n v="989"/>
    <n v="106"/>
    <n v="2"/>
    <n v="212"/>
    <n v="1"/>
    <x v="2"/>
    <x v="3"/>
    <x v="4"/>
    <s v="orange"/>
    <n v="111"/>
    <n v="56"/>
    <n v="6216"/>
    <n v="783"/>
    <n v="49427"/>
    <d v="2021-01-09T00:00:00"/>
    <d v="2021-01-22T00:00:00"/>
    <s v="Gusty Smallacombe"/>
    <s v="Female"/>
    <n v="49"/>
    <s v="49 Lily RidgeSuite 143"/>
    <n v="4250"/>
    <s v="North Avabury"/>
    <x v="0"/>
    <s v="Australia"/>
    <x v="9"/>
    <x v="2"/>
  </r>
  <r>
    <n v="2838"/>
    <n v="568"/>
    <n v="366"/>
    <n v="94"/>
    <n v="1"/>
    <n v="94"/>
    <n v="1"/>
    <x v="0"/>
    <x v="28"/>
    <x v="1"/>
    <s v="green"/>
    <n v="92"/>
    <n v="68"/>
    <n v="6256"/>
    <n v="783"/>
    <n v="49427"/>
    <d v="2021-01-09T00:00:00"/>
    <d v="2021-01-22T00:00:00"/>
    <s v="Gusty Smallacombe"/>
    <s v="Female"/>
    <n v="49"/>
    <s v="49 Lily RidgeSuite 143"/>
    <n v="4250"/>
    <s v="North Avabury"/>
    <x v="0"/>
    <s v="Australia"/>
    <x v="9"/>
    <x v="2"/>
  </r>
  <r>
    <n v="2839"/>
    <n v="568"/>
    <n v="596"/>
    <n v="112"/>
    <n v="3"/>
    <n v="336"/>
    <n v="1"/>
    <x v="1"/>
    <x v="30"/>
    <x v="1"/>
    <s v="red"/>
    <n v="118"/>
    <n v="47"/>
    <n v="5546"/>
    <n v="783"/>
    <n v="49427"/>
    <d v="2021-01-09T00:00:00"/>
    <d v="2021-01-22T00:00:00"/>
    <s v="Gusty Smallacombe"/>
    <s v="Female"/>
    <n v="49"/>
    <s v="49 Lily RidgeSuite 143"/>
    <n v="4250"/>
    <s v="North Avabury"/>
    <x v="0"/>
    <s v="Australia"/>
    <x v="9"/>
    <x v="2"/>
  </r>
  <r>
    <n v="2840"/>
    <n v="569"/>
    <n v="194"/>
    <n v="98"/>
    <n v="3"/>
    <n v="294"/>
    <n v="1"/>
    <x v="0"/>
    <x v="18"/>
    <x v="4"/>
    <s v="green"/>
    <n v="112"/>
    <n v="61"/>
    <n v="6832"/>
    <n v="757"/>
    <n v="16594"/>
    <d v="2021-03-16T00:00:00"/>
    <d v="2021-04-06T00:00:00"/>
    <s v="Taffy Quimby"/>
    <s v="Non-binary"/>
    <n v="31"/>
    <s v="1033 Botsford Estate DrSuite 236"/>
    <n v="4773"/>
    <s v="East Xavier"/>
    <x v="4"/>
    <s v="Australia"/>
    <x v="4"/>
    <x v="0"/>
  </r>
  <r>
    <n v="2841"/>
    <n v="569"/>
    <n v="688"/>
    <n v="113"/>
    <n v="3"/>
    <n v="339"/>
    <n v="1"/>
    <x v="1"/>
    <x v="4"/>
    <x v="0"/>
    <s v="blue"/>
    <n v="119"/>
    <n v="61"/>
    <n v="7259"/>
    <n v="757"/>
    <n v="16594"/>
    <d v="2021-03-16T00:00:00"/>
    <d v="2021-04-06T00:00:00"/>
    <s v="Taffy Quimby"/>
    <s v="Non-binary"/>
    <n v="31"/>
    <s v="1033 Botsford Estate DrSuite 236"/>
    <n v="4773"/>
    <s v="East Xavier"/>
    <x v="4"/>
    <s v="Australia"/>
    <x v="4"/>
    <x v="0"/>
  </r>
  <r>
    <n v="2842"/>
    <n v="569"/>
    <n v="548"/>
    <n v="98"/>
    <n v="1"/>
    <n v="98"/>
    <n v="1"/>
    <x v="1"/>
    <x v="33"/>
    <x v="0"/>
    <s v="blue"/>
    <n v="113"/>
    <n v="62"/>
    <n v="7006"/>
    <n v="757"/>
    <n v="16594"/>
    <d v="2021-03-16T00:00:00"/>
    <d v="2021-04-06T00:00:00"/>
    <s v="Taffy Quimby"/>
    <s v="Non-binary"/>
    <n v="31"/>
    <s v="1033 Botsford Estate DrSuite 236"/>
    <n v="4773"/>
    <s v="East Xavier"/>
    <x v="4"/>
    <s v="Australia"/>
    <x v="4"/>
    <x v="0"/>
  </r>
  <r>
    <n v="2843"/>
    <n v="569"/>
    <n v="1240"/>
    <n v="112"/>
    <n v="2"/>
    <n v="224"/>
    <n v="1"/>
    <x v="2"/>
    <x v="25"/>
    <x v="3"/>
    <s v="green"/>
    <n v="91"/>
    <n v="69"/>
    <n v="6279"/>
    <n v="757"/>
    <n v="16594"/>
    <d v="2021-03-16T00:00:00"/>
    <d v="2021-04-06T00:00:00"/>
    <s v="Taffy Quimby"/>
    <s v="Non-binary"/>
    <n v="31"/>
    <s v="1033 Botsford Estate DrSuite 236"/>
    <n v="4773"/>
    <s v="East Xavier"/>
    <x v="4"/>
    <s v="Australia"/>
    <x v="4"/>
    <x v="0"/>
  </r>
  <r>
    <n v="2844"/>
    <n v="570"/>
    <n v="451"/>
    <n v="107"/>
    <n v="1"/>
    <n v="107"/>
    <n v="1"/>
    <x v="1"/>
    <x v="22"/>
    <x v="1"/>
    <s v="violet"/>
    <n v="92"/>
    <n v="73"/>
    <n v="6716"/>
    <n v="81"/>
    <n v="19171"/>
    <d v="2021-03-09T00:00:00"/>
    <d v="2021-03-14T00:00:00"/>
    <s v="Lanny Wardale"/>
    <s v="Female"/>
    <n v="30"/>
    <s v="4870 Jackson SummitApt. 538"/>
    <n v="1915"/>
    <s v="Spencerborough"/>
    <x v="2"/>
    <s v="Australia"/>
    <x v="4"/>
    <x v="1"/>
  </r>
  <r>
    <n v="2845"/>
    <n v="570"/>
    <n v="111"/>
    <n v="92"/>
    <n v="2"/>
    <n v="184"/>
    <n v="1"/>
    <x v="0"/>
    <x v="22"/>
    <x v="1"/>
    <s v="orange"/>
    <n v="115"/>
    <n v="69"/>
    <n v="7935"/>
    <n v="81"/>
    <n v="19171"/>
    <d v="2021-03-09T00:00:00"/>
    <d v="2021-03-14T00:00:00"/>
    <s v="Lanny Wardale"/>
    <s v="Female"/>
    <n v="30"/>
    <s v="4870 Jackson SummitApt. 538"/>
    <n v="1915"/>
    <s v="Spencerborough"/>
    <x v="2"/>
    <s v="Australia"/>
    <x v="4"/>
    <x v="1"/>
  </r>
  <r>
    <n v="2846"/>
    <n v="570"/>
    <n v="125"/>
    <n v="92"/>
    <n v="2"/>
    <n v="184"/>
    <n v="1"/>
    <x v="0"/>
    <x v="22"/>
    <x v="3"/>
    <s v="blue"/>
    <n v="115"/>
    <n v="76"/>
    <n v="8740"/>
    <n v="81"/>
    <n v="19171"/>
    <d v="2021-03-09T00:00:00"/>
    <d v="2021-03-14T00:00:00"/>
    <s v="Lanny Wardale"/>
    <s v="Female"/>
    <n v="30"/>
    <s v="4870 Jackson SummitApt. 538"/>
    <n v="1915"/>
    <s v="Spencerborough"/>
    <x v="2"/>
    <s v="Australia"/>
    <x v="4"/>
    <x v="1"/>
  </r>
  <r>
    <n v="2847"/>
    <n v="570"/>
    <n v="554"/>
    <n v="98"/>
    <n v="1"/>
    <n v="98"/>
    <n v="1"/>
    <x v="1"/>
    <x v="33"/>
    <x v="4"/>
    <s v="indigo"/>
    <n v="113"/>
    <n v="52"/>
    <n v="5876"/>
    <n v="81"/>
    <n v="19171"/>
    <d v="2021-03-09T00:00:00"/>
    <d v="2021-03-14T00:00:00"/>
    <s v="Lanny Wardale"/>
    <s v="Female"/>
    <n v="30"/>
    <s v="4870 Jackson SummitApt. 538"/>
    <n v="1915"/>
    <s v="Spencerborough"/>
    <x v="2"/>
    <s v="Australia"/>
    <x v="4"/>
    <x v="1"/>
  </r>
  <r>
    <n v="2848"/>
    <n v="570"/>
    <n v="23"/>
    <n v="96"/>
    <n v="3"/>
    <n v="288"/>
    <n v="1"/>
    <x v="0"/>
    <x v="2"/>
    <x v="0"/>
    <s v="blue"/>
    <n v="114"/>
    <n v="59"/>
    <n v="6726"/>
    <n v="81"/>
    <n v="19171"/>
    <d v="2021-03-09T00:00:00"/>
    <d v="2021-03-14T00:00:00"/>
    <s v="Lanny Wardale"/>
    <s v="Female"/>
    <n v="30"/>
    <s v="4870 Jackson SummitApt. 538"/>
    <n v="1915"/>
    <s v="Spencerborough"/>
    <x v="2"/>
    <s v="Australia"/>
    <x v="4"/>
    <x v="1"/>
  </r>
  <r>
    <n v="2849"/>
    <n v="570"/>
    <n v="457"/>
    <n v="118"/>
    <n v="1"/>
    <n v="118"/>
    <n v="1"/>
    <x v="1"/>
    <x v="1"/>
    <x v="2"/>
    <s v="red"/>
    <n v="110"/>
    <n v="62"/>
    <n v="6820"/>
    <n v="81"/>
    <n v="19171"/>
    <d v="2021-03-09T00:00:00"/>
    <d v="2021-03-14T00:00:00"/>
    <s v="Lanny Wardale"/>
    <s v="Female"/>
    <n v="30"/>
    <s v="4870 Jackson SummitApt. 538"/>
    <n v="1915"/>
    <s v="Spencerborough"/>
    <x v="2"/>
    <s v="Australia"/>
    <x v="4"/>
    <x v="1"/>
  </r>
  <r>
    <n v="2850"/>
    <n v="570"/>
    <n v="1236"/>
    <n v="112"/>
    <n v="3"/>
    <n v="336"/>
    <n v="1"/>
    <x v="2"/>
    <x v="25"/>
    <x v="1"/>
    <s v="yellow"/>
    <n v="91"/>
    <n v="49"/>
    <n v="4459"/>
    <n v="81"/>
    <n v="19171"/>
    <d v="2021-03-09T00:00:00"/>
    <d v="2021-03-14T00:00:00"/>
    <s v="Lanny Wardale"/>
    <s v="Female"/>
    <n v="30"/>
    <s v="4870 Jackson SummitApt. 538"/>
    <n v="1915"/>
    <s v="Spencerborough"/>
    <x v="2"/>
    <s v="Australia"/>
    <x v="4"/>
    <x v="1"/>
  </r>
  <r>
    <n v="2851"/>
    <n v="570"/>
    <n v="797"/>
    <n v="91"/>
    <n v="3"/>
    <n v="273"/>
    <n v="1"/>
    <x v="1"/>
    <x v="15"/>
    <x v="2"/>
    <s v="indigo"/>
    <n v="114"/>
    <n v="72"/>
    <n v="8208"/>
    <n v="81"/>
    <n v="19171"/>
    <d v="2021-03-09T00:00:00"/>
    <d v="2021-03-14T00:00:00"/>
    <s v="Lanny Wardale"/>
    <s v="Female"/>
    <n v="30"/>
    <s v="4870 Jackson SummitApt. 538"/>
    <n v="1915"/>
    <s v="Spencerborough"/>
    <x v="2"/>
    <s v="Australia"/>
    <x v="4"/>
    <x v="1"/>
  </r>
  <r>
    <n v="2852"/>
    <n v="571"/>
    <n v="509"/>
    <n v="102"/>
    <n v="3"/>
    <n v="306"/>
    <n v="1"/>
    <x v="1"/>
    <x v="31"/>
    <x v="4"/>
    <s v="green"/>
    <n v="109"/>
    <n v="71"/>
    <n v="7739"/>
    <n v="472"/>
    <n v="23645"/>
    <d v="2021-02-02T00:00:00"/>
    <d v="2021-02-10T00:00:00"/>
    <s v="Hal Saker"/>
    <s v="Male"/>
    <n v="57"/>
    <s v="64 Aiden View RdSuite 085"/>
    <n v="4994"/>
    <s v="Parisianmouth"/>
    <x v="3"/>
    <s v="Australia"/>
    <x v="1"/>
    <x v="1"/>
  </r>
  <r>
    <n v="2853"/>
    <n v="571"/>
    <n v="1082"/>
    <n v="93"/>
    <n v="2"/>
    <n v="186"/>
    <n v="1"/>
    <x v="2"/>
    <x v="20"/>
    <x v="2"/>
    <s v="violet"/>
    <n v="94"/>
    <n v="72"/>
    <n v="6768"/>
    <n v="472"/>
    <n v="23645"/>
    <d v="2021-02-02T00:00:00"/>
    <d v="2021-02-10T00:00:00"/>
    <s v="Hal Saker"/>
    <s v="Male"/>
    <n v="57"/>
    <s v="64 Aiden View RdSuite 085"/>
    <n v="4994"/>
    <s v="Parisianmouth"/>
    <x v="3"/>
    <s v="Australia"/>
    <x v="1"/>
    <x v="1"/>
  </r>
  <r>
    <n v="2854"/>
    <n v="571"/>
    <n v="845"/>
    <n v="113"/>
    <n v="2"/>
    <n v="226"/>
    <n v="1"/>
    <x v="2"/>
    <x v="16"/>
    <x v="3"/>
    <s v="orange"/>
    <n v="100"/>
    <n v="53"/>
    <n v="5300"/>
    <n v="472"/>
    <n v="23645"/>
    <d v="2021-02-02T00:00:00"/>
    <d v="2021-02-10T00:00:00"/>
    <s v="Hal Saker"/>
    <s v="Male"/>
    <n v="57"/>
    <s v="64 Aiden View RdSuite 085"/>
    <n v="4994"/>
    <s v="Parisianmouth"/>
    <x v="3"/>
    <s v="Australia"/>
    <x v="1"/>
    <x v="1"/>
  </r>
  <r>
    <n v="2855"/>
    <n v="571"/>
    <n v="299"/>
    <n v="105"/>
    <n v="3"/>
    <n v="315"/>
    <n v="1"/>
    <x v="0"/>
    <x v="26"/>
    <x v="4"/>
    <s v="green"/>
    <n v="93"/>
    <n v="60"/>
    <n v="5580"/>
    <n v="472"/>
    <n v="23645"/>
    <d v="2021-02-02T00:00:00"/>
    <d v="2021-02-10T00:00:00"/>
    <s v="Hal Saker"/>
    <s v="Male"/>
    <n v="57"/>
    <s v="64 Aiden View RdSuite 085"/>
    <n v="4994"/>
    <s v="Parisianmouth"/>
    <x v="3"/>
    <s v="Australia"/>
    <x v="1"/>
    <x v="1"/>
  </r>
  <r>
    <n v="2856"/>
    <n v="571"/>
    <n v="417"/>
    <n v="119"/>
    <n v="3"/>
    <n v="357"/>
    <n v="1"/>
    <x v="0"/>
    <x v="32"/>
    <x v="2"/>
    <s v="violet"/>
    <n v="113"/>
    <n v="46"/>
    <n v="5198"/>
    <n v="472"/>
    <n v="23645"/>
    <d v="2021-02-02T00:00:00"/>
    <d v="2021-02-10T00:00:00"/>
    <s v="Hal Saker"/>
    <s v="Male"/>
    <n v="57"/>
    <s v="64 Aiden View RdSuite 085"/>
    <n v="4994"/>
    <s v="Parisianmouth"/>
    <x v="3"/>
    <s v="Australia"/>
    <x v="1"/>
    <x v="1"/>
  </r>
  <r>
    <n v="2857"/>
    <n v="571"/>
    <n v="633"/>
    <n v="93"/>
    <n v="1"/>
    <n v="93"/>
    <n v="1"/>
    <x v="1"/>
    <x v="14"/>
    <x v="0"/>
    <s v="red"/>
    <n v="115"/>
    <n v="80"/>
    <n v="9200"/>
    <n v="472"/>
    <n v="23645"/>
    <d v="2021-02-02T00:00:00"/>
    <d v="2021-02-10T00:00:00"/>
    <s v="Hal Saker"/>
    <s v="Male"/>
    <n v="57"/>
    <s v="64 Aiden View RdSuite 085"/>
    <n v="4994"/>
    <s v="Parisianmouth"/>
    <x v="3"/>
    <s v="Australia"/>
    <x v="1"/>
    <x v="1"/>
  </r>
  <r>
    <n v="2858"/>
    <n v="572"/>
    <n v="240"/>
    <n v="106"/>
    <n v="2"/>
    <n v="212"/>
    <n v="1"/>
    <x v="0"/>
    <x v="0"/>
    <x v="3"/>
    <s v="violet"/>
    <n v="105"/>
    <n v="47"/>
    <n v="4935"/>
    <n v="479"/>
    <n v="34112"/>
    <d v="2021-01-01T00:00:00"/>
    <d v="2021-01-06T00:00:00"/>
    <s v="Dunc Swynley"/>
    <s v="Genderqueer"/>
    <n v="20"/>
    <s v="621 Eve View RdApt. 900"/>
    <n v="789"/>
    <s v="Mullerberg"/>
    <x v="2"/>
    <s v="Australia"/>
    <x v="9"/>
    <x v="1"/>
  </r>
  <r>
    <n v="2859"/>
    <n v="572"/>
    <n v="906"/>
    <n v="94"/>
    <n v="2"/>
    <n v="188"/>
    <n v="1"/>
    <x v="2"/>
    <x v="23"/>
    <x v="1"/>
    <s v="violet"/>
    <n v="113"/>
    <n v="65"/>
    <n v="7345"/>
    <n v="479"/>
    <n v="34112"/>
    <d v="2021-01-01T00:00:00"/>
    <d v="2021-01-06T00:00:00"/>
    <s v="Dunc Swynley"/>
    <s v="Genderqueer"/>
    <n v="20"/>
    <s v="621 Eve View RdApt. 900"/>
    <n v="789"/>
    <s v="Mullerberg"/>
    <x v="2"/>
    <s v="Australia"/>
    <x v="9"/>
    <x v="1"/>
  </r>
  <r>
    <n v="2860"/>
    <n v="572"/>
    <n v="316"/>
    <n v="109"/>
    <n v="3"/>
    <n v="327"/>
    <n v="1"/>
    <x v="0"/>
    <x v="21"/>
    <x v="1"/>
    <s v="red"/>
    <n v="108"/>
    <n v="48"/>
    <n v="5184"/>
    <n v="479"/>
    <n v="34112"/>
    <d v="2021-01-01T00:00:00"/>
    <d v="2021-01-06T00:00:00"/>
    <s v="Dunc Swynley"/>
    <s v="Genderqueer"/>
    <n v="20"/>
    <s v="621 Eve View RdApt. 900"/>
    <n v="789"/>
    <s v="Mullerberg"/>
    <x v="2"/>
    <s v="Australia"/>
    <x v="9"/>
    <x v="1"/>
  </r>
  <r>
    <n v="2861"/>
    <n v="572"/>
    <n v="90"/>
    <n v="118"/>
    <n v="3"/>
    <n v="354"/>
    <n v="1"/>
    <x v="0"/>
    <x v="24"/>
    <x v="3"/>
    <s v="blue"/>
    <n v="96"/>
    <n v="62"/>
    <n v="5952"/>
    <n v="479"/>
    <n v="34112"/>
    <d v="2021-01-01T00:00:00"/>
    <d v="2021-01-06T00:00:00"/>
    <s v="Dunc Swynley"/>
    <s v="Genderqueer"/>
    <n v="20"/>
    <s v="621 Eve View RdApt. 900"/>
    <n v="789"/>
    <s v="Mullerberg"/>
    <x v="2"/>
    <s v="Australia"/>
    <x v="9"/>
    <x v="1"/>
  </r>
  <r>
    <n v="2862"/>
    <n v="573"/>
    <n v="749"/>
    <n v="109"/>
    <n v="2"/>
    <n v="218"/>
    <n v="1"/>
    <x v="1"/>
    <x v="12"/>
    <x v="4"/>
    <s v="yellow"/>
    <n v="102"/>
    <n v="53"/>
    <n v="5406"/>
    <n v="736"/>
    <n v="40227"/>
    <d v="2021-01-02T00:00:00"/>
    <d v="2021-01-09T00:00:00"/>
    <s v="Delia Mably"/>
    <s v="Female"/>
    <n v="55"/>
    <s v="18 Eve LaneApt. 011"/>
    <n v="2962"/>
    <s v="Doylebury"/>
    <x v="6"/>
    <s v="Australia"/>
    <x v="9"/>
    <x v="1"/>
  </r>
  <r>
    <n v="2863"/>
    <n v="573"/>
    <n v="312"/>
    <n v="105"/>
    <n v="3"/>
    <n v="315"/>
    <n v="1"/>
    <x v="0"/>
    <x v="26"/>
    <x v="2"/>
    <s v="violet"/>
    <n v="93"/>
    <n v="67"/>
    <n v="6231"/>
    <n v="736"/>
    <n v="40227"/>
    <d v="2021-01-02T00:00:00"/>
    <d v="2021-01-09T00:00:00"/>
    <s v="Delia Mably"/>
    <s v="Female"/>
    <n v="55"/>
    <s v="18 Eve LaneApt. 011"/>
    <n v="2962"/>
    <s v="Doylebury"/>
    <x v="6"/>
    <s v="Australia"/>
    <x v="9"/>
    <x v="1"/>
  </r>
  <r>
    <n v="2864"/>
    <n v="573"/>
    <n v="138"/>
    <n v="92"/>
    <n v="1"/>
    <n v="92"/>
    <n v="1"/>
    <x v="0"/>
    <x v="22"/>
    <x v="0"/>
    <s v="violet"/>
    <n v="115"/>
    <n v="78"/>
    <n v="8970"/>
    <n v="736"/>
    <n v="40227"/>
    <d v="2021-01-02T00:00:00"/>
    <d v="2021-01-09T00:00:00"/>
    <s v="Delia Mably"/>
    <s v="Female"/>
    <n v="55"/>
    <s v="18 Eve LaneApt. 011"/>
    <n v="2962"/>
    <s v="Doylebury"/>
    <x v="6"/>
    <s v="Australia"/>
    <x v="9"/>
    <x v="1"/>
  </r>
  <r>
    <n v="2865"/>
    <n v="574"/>
    <n v="1095"/>
    <n v="115"/>
    <n v="3"/>
    <n v="345"/>
    <n v="1"/>
    <x v="2"/>
    <x v="6"/>
    <x v="3"/>
    <s v="yellow"/>
    <n v="99"/>
    <n v="41"/>
    <n v="4059"/>
    <n v="434"/>
    <n v="44975"/>
    <d v="2021-06-21T00:00:00"/>
    <d v="2021-07-03T00:00:00"/>
    <s v="Marci Borrett"/>
    <s v="Agender"/>
    <n v="20"/>
    <s v="53 Lucy CrescentSuite 222"/>
    <n v="4176"/>
    <s v="West Amber"/>
    <x v="2"/>
    <s v="Australia"/>
    <x v="7"/>
    <x v="2"/>
  </r>
  <r>
    <n v="2866"/>
    <n v="574"/>
    <n v="1038"/>
    <n v="90"/>
    <n v="1"/>
    <n v="90"/>
    <n v="1"/>
    <x v="2"/>
    <x v="11"/>
    <x v="0"/>
    <s v="blue"/>
    <n v="95"/>
    <n v="61"/>
    <n v="5795"/>
    <n v="434"/>
    <n v="44975"/>
    <d v="2021-06-21T00:00:00"/>
    <d v="2021-07-03T00:00:00"/>
    <s v="Marci Borrett"/>
    <s v="Agender"/>
    <n v="20"/>
    <s v="53 Lucy CrescentSuite 222"/>
    <n v="4176"/>
    <s v="West Amber"/>
    <x v="2"/>
    <s v="Australia"/>
    <x v="7"/>
    <x v="2"/>
  </r>
  <r>
    <n v="2867"/>
    <n v="574"/>
    <n v="195"/>
    <n v="98"/>
    <n v="1"/>
    <n v="98"/>
    <n v="1"/>
    <x v="0"/>
    <x v="18"/>
    <x v="3"/>
    <s v="blue"/>
    <n v="112"/>
    <n v="47"/>
    <n v="5264"/>
    <n v="434"/>
    <n v="44975"/>
    <d v="2021-06-21T00:00:00"/>
    <d v="2021-07-03T00:00:00"/>
    <s v="Marci Borrett"/>
    <s v="Agender"/>
    <n v="20"/>
    <s v="53 Lucy CrescentSuite 222"/>
    <n v="4176"/>
    <s v="West Amber"/>
    <x v="2"/>
    <s v="Australia"/>
    <x v="7"/>
    <x v="2"/>
  </r>
  <r>
    <n v="2868"/>
    <n v="575"/>
    <n v="753"/>
    <n v="109"/>
    <n v="1"/>
    <n v="109"/>
    <n v="1"/>
    <x v="1"/>
    <x v="12"/>
    <x v="0"/>
    <s v="green"/>
    <n v="102"/>
    <n v="73"/>
    <n v="7446"/>
    <n v="54"/>
    <n v="27420"/>
    <d v="2021-08-14T00:00:00"/>
    <d v="2021-08-16T00:00:00"/>
    <s v="Tore Caras"/>
    <s v="Genderqueer"/>
    <n v="62"/>
    <s v="2912 Adams JunctionSuite 740"/>
    <n v="5575"/>
    <s v="West Alyssa"/>
    <x v="3"/>
    <s v="Australia"/>
    <x v="0"/>
    <x v="1"/>
  </r>
  <r>
    <n v="2869"/>
    <n v="575"/>
    <n v="793"/>
    <n v="91"/>
    <n v="2"/>
    <n v="182"/>
    <n v="1"/>
    <x v="1"/>
    <x v="15"/>
    <x v="0"/>
    <s v="blue"/>
    <n v="114"/>
    <n v="66"/>
    <n v="7524"/>
    <n v="54"/>
    <n v="27420"/>
    <d v="2021-08-14T00:00:00"/>
    <d v="2021-08-16T00:00:00"/>
    <s v="Tore Caras"/>
    <s v="Genderqueer"/>
    <n v="62"/>
    <s v="2912 Adams JunctionSuite 740"/>
    <n v="5575"/>
    <s v="West Alyssa"/>
    <x v="3"/>
    <s v="Australia"/>
    <x v="0"/>
    <x v="1"/>
  </r>
  <r>
    <n v="2870"/>
    <n v="575"/>
    <n v="78"/>
    <n v="118"/>
    <n v="3"/>
    <n v="354"/>
    <n v="1"/>
    <x v="0"/>
    <x v="24"/>
    <x v="0"/>
    <s v="orange"/>
    <n v="96"/>
    <n v="59"/>
    <n v="5664"/>
    <n v="54"/>
    <n v="27420"/>
    <d v="2021-08-14T00:00:00"/>
    <d v="2021-08-16T00:00:00"/>
    <s v="Tore Caras"/>
    <s v="Genderqueer"/>
    <n v="62"/>
    <s v="2912 Adams JunctionSuite 740"/>
    <n v="5575"/>
    <s v="West Alyssa"/>
    <x v="3"/>
    <s v="Australia"/>
    <x v="0"/>
    <x v="1"/>
  </r>
  <r>
    <n v="2871"/>
    <n v="575"/>
    <n v="537"/>
    <n v="98"/>
    <n v="2"/>
    <n v="196"/>
    <n v="1"/>
    <x v="1"/>
    <x v="33"/>
    <x v="2"/>
    <s v="yellow"/>
    <n v="113"/>
    <n v="77"/>
    <n v="8701"/>
    <n v="54"/>
    <n v="27420"/>
    <d v="2021-08-14T00:00:00"/>
    <d v="2021-08-16T00:00:00"/>
    <s v="Tore Caras"/>
    <s v="Genderqueer"/>
    <n v="62"/>
    <s v="2912 Adams JunctionSuite 740"/>
    <n v="5575"/>
    <s v="West Alyssa"/>
    <x v="3"/>
    <s v="Australia"/>
    <x v="0"/>
    <x v="1"/>
  </r>
  <r>
    <n v="2872"/>
    <n v="576"/>
    <n v="1073"/>
    <n v="93"/>
    <n v="1"/>
    <n v="93"/>
    <n v="1"/>
    <x v="2"/>
    <x v="20"/>
    <x v="0"/>
    <s v="blue"/>
    <n v="94"/>
    <n v="75"/>
    <n v="7050"/>
    <n v="218"/>
    <n v="12261"/>
    <d v="2021-04-26T00:00:00"/>
    <d v="2021-05-05T00:00:00"/>
    <s v="Worthington Knapton"/>
    <s v="Non-binary"/>
    <n v="78"/>
    <s v="88 Walsh WaySuite 074"/>
    <n v="7479"/>
    <s v="Lake Lucas"/>
    <x v="3"/>
    <s v="Australia"/>
    <x v="6"/>
    <x v="1"/>
  </r>
  <r>
    <n v="2873"/>
    <n v="576"/>
    <n v="605"/>
    <n v="112"/>
    <n v="3"/>
    <n v="336"/>
    <n v="1"/>
    <x v="1"/>
    <x v="30"/>
    <x v="3"/>
    <s v="yellow"/>
    <n v="118"/>
    <n v="46"/>
    <n v="5428"/>
    <n v="218"/>
    <n v="12261"/>
    <d v="2021-04-26T00:00:00"/>
    <d v="2021-05-05T00:00:00"/>
    <s v="Worthington Knapton"/>
    <s v="Non-binary"/>
    <n v="78"/>
    <s v="88 Walsh WaySuite 074"/>
    <n v="7479"/>
    <s v="Lake Lucas"/>
    <x v="3"/>
    <s v="Australia"/>
    <x v="6"/>
    <x v="1"/>
  </r>
  <r>
    <n v="2874"/>
    <n v="576"/>
    <n v="968"/>
    <n v="97"/>
    <n v="2"/>
    <n v="194"/>
    <n v="1"/>
    <x v="2"/>
    <x v="27"/>
    <x v="0"/>
    <s v="blue"/>
    <n v="119"/>
    <n v="49"/>
    <n v="5831"/>
    <n v="218"/>
    <n v="12261"/>
    <d v="2021-04-26T00:00:00"/>
    <d v="2021-05-05T00:00:00"/>
    <s v="Worthington Knapton"/>
    <s v="Non-binary"/>
    <n v="78"/>
    <s v="88 Walsh WaySuite 074"/>
    <n v="7479"/>
    <s v="Lake Lucas"/>
    <x v="3"/>
    <s v="Australia"/>
    <x v="6"/>
    <x v="1"/>
  </r>
  <r>
    <n v="2875"/>
    <n v="576"/>
    <n v="748"/>
    <n v="109"/>
    <n v="3"/>
    <n v="327"/>
    <n v="1"/>
    <x v="1"/>
    <x v="12"/>
    <x v="0"/>
    <s v="yellow"/>
    <n v="102"/>
    <n v="63"/>
    <n v="6426"/>
    <n v="218"/>
    <n v="12261"/>
    <d v="2021-04-26T00:00:00"/>
    <d v="2021-05-05T00:00:00"/>
    <s v="Worthington Knapton"/>
    <s v="Non-binary"/>
    <n v="78"/>
    <s v="88 Walsh WaySuite 074"/>
    <n v="7479"/>
    <s v="Lake Lucas"/>
    <x v="3"/>
    <s v="Australia"/>
    <x v="6"/>
    <x v="1"/>
  </r>
  <r>
    <n v="2876"/>
    <n v="576"/>
    <n v="395"/>
    <n v="119"/>
    <n v="1"/>
    <n v="119"/>
    <n v="1"/>
    <x v="0"/>
    <x v="32"/>
    <x v="3"/>
    <s v="yellow"/>
    <n v="113"/>
    <n v="63"/>
    <n v="7119"/>
    <n v="218"/>
    <n v="12261"/>
    <d v="2021-04-26T00:00:00"/>
    <d v="2021-05-05T00:00:00"/>
    <s v="Worthington Knapton"/>
    <s v="Non-binary"/>
    <n v="78"/>
    <s v="88 Walsh WaySuite 074"/>
    <n v="7479"/>
    <s v="Lake Lucas"/>
    <x v="3"/>
    <s v="Australia"/>
    <x v="6"/>
    <x v="1"/>
  </r>
  <r>
    <n v="2877"/>
    <n v="577"/>
    <n v="778"/>
    <n v="91"/>
    <n v="3"/>
    <n v="273"/>
    <n v="1"/>
    <x v="1"/>
    <x v="15"/>
    <x v="0"/>
    <s v="orange"/>
    <n v="114"/>
    <n v="56"/>
    <n v="6384"/>
    <n v="840"/>
    <n v="29313"/>
    <d v="2021-02-20T00:00:00"/>
    <d v="2021-03-12T00:00:00"/>
    <s v="Ellene Dedam"/>
    <s v="Agender"/>
    <n v="25"/>
    <s v="86 Crooks CrescentSuite 269"/>
    <n v="9366"/>
    <s v="Islamouth"/>
    <x v="2"/>
    <s v="Australia"/>
    <x v="1"/>
    <x v="2"/>
  </r>
  <r>
    <n v="2878"/>
    <n v="577"/>
    <n v="1249"/>
    <n v="112"/>
    <n v="2"/>
    <n v="224"/>
    <n v="1"/>
    <x v="2"/>
    <x v="25"/>
    <x v="4"/>
    <s v="blue"/>
    <n v="91"/>
    <n v="68"/>
    <n v="6188"/>
    <n v="840"/>
    <n v="29313"/>
    <d v="2021-02-20T00:00:00"/>
    <d v="2021-03-12T00:00:00"/>
    <s v="Ellene Dedam"/>
    <s v="Agender"/>
    <n v="25"/>
    <s v="86 Crooks CrescentSuite 269"/>
    <n v="9366"/>
    <s v="Islamouth"/>
    <x v="2"/>
    <s v="Australia"/>
    <x v="1"/>
    <x v="2"/>
  </r>
  <r>
    <n v="2879"/>
    <n v="577"/>
    <n v="372"/>
    <n v="94"/>
    <n v="2"/>
    <n v="188"/>
    <n v="1"/>
    <x v="0"/>
    <x v="28"/>
    <x v="2"/>
    <s v="blue"/>
    <n v="92"/>
    <n v="42"/>
    <n v="3864"/>
    <n v="840"/>
    <n v="29313"/>
    <d v="2021-02-20T00:00:00"/>
    <d v="2021-03-12T00:00:00"/>
    <s v="Ellene Dedam"/>
    <s v="Agender"/>
    <n v="25"/>
    <s v="86 Crooks CrescentSuite 269"/>
    <n v="9366"/>
    <s v="Islamouth"/>
    <x v="2"/>
    <s v="Australia"/>
    <x v="1"/>
    <x v="2"/>
  </r>
  <r>
    <n v="2880"/>
    <n v="577"/>
    <n v="1056"/>
    <n v="93"/>
    <n v="3"/>
    <n v="279"/>
    <n v="1"/>
    <x v="2"/>
    <x v="20"/>
    <x v="1"/>
    <s v="orange"/>
    <n v="94"/>
    <n v="43"/>
    <n v="4042"/>
    <n v="840"/>
    <n v="29313"/>
    <d v="2021-02-20T00:00:00"/>
    <d v="2021-03-12T00:00:00"/>
    <s v="Ellene Dedam"/>
    <s v="Agender"/>
    <n v="25"/>
    <s v="86 Crooks CrescentSuite 269"/>
    <n v="9366"/>
    <s v="Islamouth"/>
    <x v="2"/>
    <s v="Australia"/>
    <x v="1"/>
    <x v="2"/>
  </r>
  <r>
    <n v="2881"/>
    <n v="577"/>
    <n v="1077"/>
    <n v="93"/>
    <n v="3"/>
    <n v="279"/>
    <n v="1"/>
    <x v="2"/>
    <x v="20"/>
    <x v="2"/>
    <s v="indigo"/>
    <n v="94"/>
    <n v="66"/>
    <n v="6204"/>
    <n v="840"/>
    <n v="29313"/>
    <d v="2021-02-20T00:00:00"/>
    <d v="2021-03-12T00:00:00"/>
    <s v="Ellene Dedam"/>
    <s v="Agender"/>
    <n v="25"/>
    <s v="86 Crooks CrescentSuite 269"/>
    <n v="9366"/>
    <s v="Islamouth"/>
    <x v="2"/>
    <s v="Australia"/>
    <x v="1"/>
    <x v="2"/>
  </r>
  <r>
    <n v="2882"/>
    <n v="577"/>
    <n v="203"/>
    <n v="98"/>
    <n v="3"/>
    <n v="294"/>
    <n v="1"/>
    <x v="0"/>
    <x v="18"/>
    <x v="0"/>
    <s v="indigo"/>
    <n v="112"/>
    <n v="72"/>
    <n v="8064"/>
    <n v="840"/>
    <n v="29313"/>
    <d v="2021-02-20T00:00:00"/>
    <d v="2021-03-12T00:00:00"/>
    <s v="Ellene Dedam"/>
    <s v="Agender"/>
    <n v="25"/>
    <s v="86 Crooks CrescentSuite 269"/>
    <n v="9366"/>
    <s v="Islamouth"/>
    <x v="2"/>
    <s v="Australia"/>
    <x v="1"/>
    <x v="2"/>
  </r>
  <r>
    <n v="2883"/>
    <n v="577"/>
    <n v="761"/>
    <n v="109"/>
    <n v="2"/>
    <n v="218"/>
    <n v="1"/>
    <x v="1"/>
    <x v="12"/>
    <x v="1"/>
    <s v="indigo"/>
    <n v="102"/>
    <n v="49"/>
    <n v="4998"/>
    <n v="840"/>
    <n v="29313"/>
    <d v="2021-02-20T00:00:00"/>
    <d v="2021-03-12T00:00:00"/>
    <s v="Ellene Dedam"/>
    <s v="Agender"/>
    <n v="25"/>
    <s v="86 Crooks CrescentSuite 269"/>
    <n v="9366"/>
    <s v="Islamouth"/>
    <x v="2"/>
    <s v="Australia"/>
    <x v="1"/>
    <x v="2"/>
  </r>
  <r>
    <n v="2884"/>
    <n v="578"/>
    <n v="478"/>
    <n v="118"/>
    <n v="2"/>
    <n v="236"/>
    <n v="1"/>
    <x v="1"/>
    <x v="1"/>
    <x v="0"/>
    <s v="blue"/>
    <n v="110"/>
    <n v="48"/>
    <n v="5280"/>
    <n v="926"/>
    <n v="44312"/>
    <d v="2021-05-09T00:00:00"/>
    <d v="2021-05-12T00:00:00"/>
    <s v="Vittorio Rosenstengel"/>
    <s v="Genderqueer"/>
    <n v="68"/>
    <s v="5855 Isaac RunApt. 434"/>
    <n v="3662"/>
    <s v="East Jasper"/>
    <x v="5"/>
    <s v="Australia"/>
    <x v="3"/>
    <x v="1"/>
  </r>
  <r>
    <n v="2885"/>
    <n v="578"/>
    <n v="442"/>
    <n v="107"/>
    <n v="2"/>
    <n v="214"/>
    <n v="1"/>
    <x v="1"/>
    <x v="22"/>
    <x v="2"/>
    <s v="blue"/>
    <n v="92"/>
    <n v="61"/>
    <n v="5612"/>
    <n v="926"/>
    <n v="44312"/>
    <d v="2021-05-09T00:00:00"/>
    <d v="2021-05-12T00:00:00"/>
    <s v="Vittorio Rosenstengel"/>
    <s v="Genderqueer"/>
    <n v="68"/>
    <s v="5855 Isaac RunApt. 434"/>
    <n v="3662"/>
    <s v="East Jasper"/>
    <x v="5"/>
    <s v="Australia"/>
    <x v="3"/>
    <x v="1"/>
  </r>
  <r>
    <n v="2886"/>
    <n v="578"/>
    <n v="987"/>
    <n v="106"/>
    <n v="1"/>
    <n v="106"/>
    <n v="1"/>
    <x v="2"/>
    <x v="3"/>
    <x v="2"/>
    <s v="orange"/>
    <n v="111"/>
    <n v="75"/>
    <n v="8325"/>
    <n v="926"/>
    <n v="44312"/>
    <d v="2021-05-09T00:00:00"/>
    <d v="2021-05-12T00:00:00"/>
    <s v="Vittorio Rosenstengel"/>
    <s v="Genderqueer"/>
    <n v="68"/>
    <s v="5855 Isaac RunApt. 434"/>
    <n v="3662"/>
    <s v="East Jasper"/>
    <x v="5"/>
    <s v="Australia"/>
    <x v="3"/>
    <x v="1"/>
  </r>
  <r>
    <n v="2887"/>
    <n v="578"/>
    <n v="115"/>
    <n v="92"/>
    <n v="2"/>
    <n v="184"/>
    <n v="1"/>
    <x v="0"/>
    <x v="22"/>
    <x v="3"/>
    <s v="yellow"/>
    <n v="115"/>
    <n v="54"/>
    <n v="6210"/>
    <n v="926"/>
    <n v="44312"/>
    <d v="2021-05-09T00:00:00"/>
    <d v="2021-05-12T00:00:00"/>
    <s v="Vittorio Rosenstengel"/>
    <s v="Genderqueer"/>
    <n v="68"/>
    <s v="5855 Isaac RunApt. 434"/>
    <n v="3662"/>
    <s v="East Jasper"/>
    <x v="5"/>
    <s v="Australia"/>
    <x v="3"/>
    <x v="1"/>
  </r>
  <r>
    <n v="2888"/>
    <n v="578"/>
    <n v="904"/>
    <n v="94"/>
    <n v="1"/>
    <n v="94"/>
    <n v="1"/>
    <x v="2"/>
    <x v="23"/>
    <x v="4"/>
    <s v="indigo"/>
    <n v="113"/>
    <n v="70"/>
    <n v="7910"/>
    <n v="926"/>
    <n v="44312"/>
    <d v="2021-05-09T00:00:00"/>
    <d v="2021-05-12T00:00:00"/>
    <s v="Vittorio Rosenstengel"/>
    <s v="Genderqueer"/>
    <n v="68"/>
    <s v="5855 Isaac RunApt. 434"/>
    <n v="3662"/>
    <s v="East Jasper"/>
    <x v="5"/>
    <s v="Australia"/>
    <x v="3"/>
    <x v="1"/>
  </r>
  <r>
    <n v="2889"/>
    <n v="578"/>
    <n v="1072"/>
    <n v="93"/>
    <n v="2"/>
    <n v="186"/>
    <n v="1"/>
    <x v="2"/>
    <x v="20"/>
    <x v="2"/>
    <s v="blue"/>
    <n v="94"/>
    <n v="78"/>
    <n v="7332"/>
    <n v="926"/>
    <n v="44312"/>
    <d v="2021-05-09T00:00:00"/>
    <d v="2021-05-12T00:00:00"/>
    <s v="Vittorio Rosenstengel"/>
    <s v="Genderqueer"/>
    <n v="68"/>
    <s v="5855 Isaac RunApt. 434"/>
    <n v="3662"/>
    <s v="East Jasper"/>
    <x v="5"/>
    <s v="Australia"/>
    <x v="3"/>
    <x v="1"/>
  </r>
  <r>
    <n v="2890"/>
    <n v="578"/>
    <n v="784"/>
    <n v="91"/>
    <n v="3"/>
    <n v="273"/>
    <n v="1"/>
    <x v="1"/>
    <x v="15"/>
    <x v="4"/>
    <s v="yellow"/>
    <n v="114"/>
    <n v="67"/>
    <n v="7638"/>
    <n v="926"/>
    <n v="44312"/>
    <d v="2021-05-09T00:00:00"/>
    <d v="2021-05-12T00:00:00"/>
    <s v="Vittorio Rosenstengel"/>
    <s v="Genderqueer"/>
    <n v="68"/>
    <s v="5855 Isaac RunApt. 434"/>
    <n v="3662"/>
    <s v="East Jasper"/>
    <x v="5"/>
    <s v="Australia"/>
    <x v="3"/>
    <x v="1"/>
  </r>
  <r>
    <n v="2891"/>
    <n v="578"/>
    <n v="797"/>
    <n v="91"/>
    <n v="1"/>
    <n v="91"/>
    <n v="1"/>
    <x v="1"/>
    <x v="15"/>
    <x v="2"/>
    <s v="indigo"/>
    <n v="114"/>
    <n v="72"/>
    <n v="8208"/>
    <n v="926"/>
    <n v="44312"/>
    <d v="2021-05-09T00:00:00"/>
    <d v="2021-05-12T00:00:00"/>
    <s v="Vittorio Rosenstengel"/>
    <s v="Genderqueer"/>
    <n v="68"/>
    <s v="5855 Isaac RunApt. 434"/>
    <n v="3662"/>
    <s v="East Jasper"/>
    <x v="5"/>
    <s v="Australia"/>
    <x v="3"/>
    <x v="1"/>
  </r>
  <r>
    <n v="2892"/>
    <n v="578"/>
    <n v="1127"/>
    <n v="102"/>
    <n v="1"/>
    <n v="102"/>
    <n v="1"/>
    <x v="2"/>
    <x v="34"/>
    <x v="2"/>
    <s v="orange"/>
    <n v="106"/>
    <n v="51"/>
    <n v="5406"/>
    <n v="926"/>
    <n v="44312"/>
    <d v="2021-05-09T00:00:00"/>
    <d v="2021-05-12T00:00:00"/>
    <s v="Vittorio Rosenstengel"/>
    <s v="Genderqueer"/>
    <n v="68"/>
    <s v="5855 Isaac RunApt. 434"/>
    <n v="3662"/>
    <s v="East Jasper"/>
    <x v="5"/>
    <s v="Australia"/>
    <x v="3"/>
    <x v="1"/>
  </r>
  <r>
    <n v="2893"/>
    <n v="578"/>
    <n v="892"/>
    <n v="94"/>
    <n v="3"/>
    <n v="282"/>
    <n v="1"/>
    <x v="2"/>
    <x v="23"/>
    <x v="2"/>
    <s v="green"/>
    <n v="113"/>
    <n v="76"/>
    <n v="8588"/>
    <n v="926"/>
    <n v="44312"/>
    <d v="2021-05-09T00:00:00"/>
    <d v="2021-05-12T00:00:00"/>
    <s v="Vittorio Rosenstengel"/>
    <s v="Genderqueer"/>
    <n v="68"/>
    <s v="5855 Isaac RunApt. 434"/>
    <n v="3662"/>
    <s v="East Jasper"/>
    <x v="5"/>
    <s v="Australia"/>
    <x v="3"/>
    <x v="1"/>
  </r>
  <r>
    <n v="2894"/>
    <n v="579"/>
    <n v="222"/>
    <n v="106"/>
    <n v="2"/>
    <n v="212"/>
    <n v="1"/>
    <x v="0"/>
    <x v="0"/>
    <x v="2"/>
    <s v="yellow"/>
    <n v="105"/>
    <n v="62"/>
    <n v="6510"/>
    <n v="501"/>
    <n v="15623"/>
    <d v="2021-03-28T00:00:00"/>
    <d v="2021-04-20T00:00:00"/>
    <s v="Archibaldo Taffurelli"/>
    <s v="Genderqueer"/>
    <n v="73"/>
    <s v="457 Evans View RdApt. 385"/>
    <n v="2482"/>
    <s v="Kiehnchester"/>
    <x v="1"/>
    <s v="Australia"/>
    <x v="4"/>
    <x v="0"/>
  </r>
  <r>
    <n v="2895"/>
    <n v="579"/>
    <n v="989"/>
    <n v="106"/>
    <n v="2"/>
    <n v="212"/>
    <n v="1"/>
    <x v="2"/>
    <x v="3"/>
    <x v="4"/>
    <s v="orange"/>
    <n v="111"/>
    <n v="56"/>
    <n v="6216"/>
    <n v="501"/>
    <n v="15623"/>
    <d v="2021-03-28T00:00:00"/>
    <d v="2021-04-20T00:00:00"/>
    <s v="Archibaldo Taffurelli"/>
    <s v="Genderqueer"/>
    <n v="73"/>
    <s v="457 Evans View RdApt. 385"/>
    <n v="2482"/>
    <s v="Kiehnchester"/>
    <x v="1"/>
    <s v="Australia"/>
    <x v="4"/>
    <x v="0"/>
  </r>
  <r>
    <n v="2896"/>
    <n v="579"/>
    <n v="477"/>
    <n v="118"/>
    <n v="1"/>
    <n v="118"/>
    <n v="1"/>
    <x v="1"/>
    <x v="1"/>
    <x v="2"/>
    <s v="blue"/>
    <n v="110"/>
    <n v="60"/>
    <n v="6600"/>
    <n v="501"/>
    <n v="15623"/>
    <d v="2021-03-28T00:00:00"/>
    <d v="2021-04-20T00:00:00"/>
    <s v="Archibaldo Taffurelli"/>
    <s v="Genderqueer"/>
    <n v="73"/>
    <s v="457 Evans View RdApt. 385"/>
    <n v="2482"/>
    <s v="Kiehnchester"/>
    <x v="1"/>
    <s v="Australia"/>
    <x v="4"/>
    <x v="0"/>
  </r>
  <r>
    <n v="2897"/>
    <n v="579"/>
    <n v="1064"/>
    <n v="93"/>
    <n v="1"/>
    <n v="93"/>
    <n v="1"/>
    <x v="2"/>
    <x v="20"/>
    <x v="4"/>
    <s v="yellow"/>
    <n v="94"/>
    <n v="69"/>
    <n v="6486"/>
    <n v="501"/>
    <n v="15623"/>
    <d v="2021-03-28T00:00:00"/>
    <d v="2021-04-20T00:00:00"/>
    <s v="Archibaldo Taffurelli"/>
    <s v="Genderqueer"/>
    <n v="73"/>
    <s v="457 Evans View RdApt. 385"/>
    <n v="2482"/>
    <s v="Kiehnchester"/>
    <x v="1"/>
    <s v="Australia"/>
    <x v="4"/>
    <x v="0"/>
  </r>
  <r>
    <n v="2898"/>
    <n v="579"/>
    <n v="37"/>
    <n v="104"/>
    <n v="1"/>
    <n v="104"/>
    <n v="1"/>
    <x v="0"/>
    <x v="10"/>
    <x v="2"/>
    <s v="red"/>
    <n v="119"/>
    <n v="57"/>
    <n v="6783"/>
    <n v="501"/>
    <n v="15623"/>
    <d v="2021-03-28T00:00:00"/>
    <d v="2021-04-20T00:00:00"/>
    <s v="Archibaldo Taffurelli"/>
    <s v="Genderqueer"/>
    <n v="73"/>
    <s v="457 Evans View RdApt. 385"/>
    <n v="2482"/>
    <s v="Kiehnchester"/>
    <x v="1"/>
    <s v="Australia"/>
    <x v="4"/>
    <x v="0"/>
  </r>
  <r>
    <n v="2899"/>
    <n v="579"/>
    <n v="434"/>
    <n v="107"/>
    <n v="1"/>
    <n v="107"/>
    <n v="1"/>
    <x v="1"/>
    <x v="22"/>
    <x v="4"/>
    <s v="yellow"/>
    <n v="92"/>
    <n v="56"/>
    <n v="5152"/>
    <n v="501"/>
    <n v="15623"/>
    <d v="2021-03-28T00:00:00"/>
    <d v="2021-04-20T00:00:00"/>
    <s v="Archibaldo Taffurelli"/>
    <s v="Genderqueer"/>
    <n v="73"/>
    <s v="457 Evans View RdApt. 385"/>
    <n v="2482"/>
    <s v="Kiehnchester"/>
    <x v="1"/>
    <s v="Australia"/>
    <x v="4"/>
    <x v="0"/>
  </r>
  <r>
    <n v="2900"/>
    <n v="580"/>
    <n v="433"/>
    <n v="107"/>
    <n v="2"/>
    <n v="214"/>
    <n v="1"/>
    <x v="1"/>
    <x v="22"/>
    <x v="0"/>
    <s v="yellow"/>
    <n v="92"/>
    <n v="44"/>
    <n v="4048"/>
    <n v="171"/>
    <n v="26947"/>
    <d v="2021-04-30T00:00:00"/>
    <d v="2021-05-09T00:00:00"/>
    <s v="Mariellen Medendorp"/>
    <s v="Agender"/>
    <n v="80"/>
    <s v="16 Boyer WaySuite 018"/>
    <n v="6226"/>
    <s v="South Gabriel"/>
    <x v="2"/>
    <s v="Australia"/>
    <x v="6"/>
    <x v="1"/>
  </r>
  <r>
    <n v="2901"/>
    <n v="580"/>
    <n v="37"/>
    <n v="104"/>
    <n v="2"/>
    <n v="208"/>
    <n v="1"/>
    <x v="0"/>
    <x v="10"/>
    <x v="2"/>
    <s v="red"/>
    <n v="119"/>
    <n v="57"/>
    <n v="6783"/>
    <n v="171"/>
    <n v="26947"/>
    <d v="2021-04-30T00:00:00"/>
    <d v="2021-05-09T00:00:00"/>
    <s v="Mariellen Medendorp"/>
    <s v="Agender"/>
    <n v="80"/>
    <s v="16 Boyer WaySuite 018"/>
    <n v="6226"/>
    <s v="South Gabriel"/>
    <x v="2"/>
    <s v="Australia"/>
    <x v="6"/>
    <x v="1"/>
  </r>
  <r>
    <n v="2902"/>
    <n v="580"/>
    <n v="159"/>
    <n v="91"/>
    <n v="2"/>
    <n v="182"/>
    <n v="1"/>
    <x v="0"/>
    <x v="8"/>
    <x v="4"/>
    <s v="green"/>
    <n v="116"/>
    <n v="51"/>
    <n v="5916"/>
    <n v="171"/>
    <n v="26947"/>
    <d v="2021-04-30T00:00:00"/>
    <d v="2021-05-09T00:00:00"/>
    <s v="Mariellen Medendorp"/>
    <s v="Agender"/>
    <n v="80"/>
    <s v="16 Boyer WaySuite 018"/>
    <n v="6226"/>
    <s v="South Gabriel"/>
    <x v="2"/>
    <s v="Australia"/>
    <x v="6"/>
    <x v="1"/>
  </r>
  <r>
    <n v="2903"/>
    <n v="580"/>
    <n v="657"/>
    <n v="93"/>
    <n v="1"/>
    <n v="93"/>
    <n v="1"/>
    <x v="1"/>
    <x v="14"/>
    <x v="2"/>
    <s v="indigo"/>
    <n v="115"/>
    <n v="64"/>
    <n v="7360"/>
    <n v="171"/>
    <n v="26947"/>
    <d v="2021-04-30T00:00:00"/>
    <d v="2021-05-09T00:00:00"/>
    <s v="Mariellen Medendorp"/>
    <s v="Agender"/>
    <n v="80"/>
    <s v="16 Boyer WaySuite 018"/>
    <n v="6226"/>
    <s v="South Gabriel"/>
    <x v="2"/>
    <s v="Australia"/>
    <x v="6"/>
    <x v="1"/>
  </r>
  <r>
    <n v="2904"/>
    <n v="581"/>
    <n v="721"/>
    <n v="119"/>
    <n v="2"/>
    <n v="238"/>
    <n v="1"/>
    <x v="1"/>
    <x v="19"/>
    <x v="1"/>
    <s v="blue"/>
    <n v="112"/>
    <n v="64"/>
    <n v="7168"/>
    <n v="708"/>
    <n v="35176"/>
    <d v="2021-05-09T00:00:00"/>
    <d v="2021-05-29T00:00:00"/>
    <s v="Debee Lording"/>
    <s v="Genderfluid"/>
    <n v="51"/>
    <s v="090 Christopher PlaceApt. 513"/>
    <n v="9666"/>
    <s v="West Olivertown"/>
    <x v="2"/>
    <s v="Australia"/>
    <x v="3"/>
    <x v="2"/>
  </r>
  <r>
    <n v="2905"/>
    <n v="581"/>
    <n v="134"/>
    <n v="92"/>
    <n v="1"/>
    <n v="92"/>
    <n v="1"/>
    <x v="0"/>
    <x v="22"/>
    <x v="4"/>
    <s v="indigo"/>
    <n v="115"/>
    <n v="58"/>
    <n v="6670"/>
    <n v="708"/>
    <n v="35176"/>
    <d v="2021-05-09T00:00:00"/>
    <d v="2021-05-29T00:00:00"/>
    <s v="Debee Lording"/>
    <s v="Genderfluid"/>
    <n v="51"/>
    <s v="090 Christopher PlaceApt. 513"/>
    <n v="9666"/>
    <s v="West Olivertown"/>
    <x v="2"/>
    <s v="Australia"/>
    <x v="3"/>
    <x v="2"/>
  </r>
  <r>
    <n v="2906"/>
    <n v="581"/>
    <n v="1063"/>
    <n v="93"/>
    <n v="2"/>
    <n v="186"/>
    <n v="1"/>
    <x v="2"/>
    <x v="20"/>
    <x v="0"/>
    <s v="yellow"/>
    <n v="94"/>
    <n v="58"/>
    <n v="5452"/>
    <n v="708"/>
    <n v="35176"/>
    <d v="2021-05-09T00:00:00"/>
    <d v="2021-05-29T00:00:00"/>
    <s v="Debee Lording"/>
    <s v="Genderfluid"/>
    <n v="51"/>
    <s v="090 Christopher PlaceApt. 513"/>
    <n v="9666"/>
    <s v="West Olivertown"/>
    <x v="2"/>
    <s v="Australia"/>
    <x v="3"/>
    <x v="2"/>
  </r>
  <r>
    <n v="2907"/>
    <n v="581"/>
    <n v="290"/>
    <n v="105"/>
    <n v="2"/>
    <n v="210"/>
    <n v="1"/>
    <x v="0"/>
    <x v="26"/>
    <x v="3"/>
    <s v="yellow"/>
    <n v="93"/>
    <n v="78"/>
    <n v="7254"/>
    <n v="708"/>
    <n v="35176"/>
    <d v="2021-05-09T00:00:00"/>
    <d v="2021-05-29T00:00:00"/>
    <s v="Debee Lording"/>
    <s v="Genderfluid"/>
    <n v="51"/>
    <s v="090 Christopher PlaceApt. 513"/>
    <n v="9666"/>
    <s v="West Olivertown"/>
    <x v="2"/>
    <s v="Australia"/>
    <x v="3"/>
    <x v="2"/>
  </r>
  <r>
    <n v="2908"/>
    <n v="582"/>
    <n v="216"/>
    <n v="106"/>
    <n v="3"/>
    <n v="318"/>
    <n v="1"/>
    <x v="0"/>
    <x v="0"/>
    <x v="1"/>
    <s v="orange"/>
    <n v="105"/>
    <n v="69"/>
    <n v="7245"/>
    <n v="783"/>
    <n v="31116"/>
    <d v="2021-09-03T00:00:00"/>
    <d v="2021-09-18T00:00:00"/>
    <s v="Gusty Smallacombe"/>
    <s v="Female"/>
    <n v="49"/>
    <s v="49 Lily RidgeSuite 143"/>
    <n v="4250"/>
    <s v="North Avabury"/>
    <x v="0"/>
    <s v="Australia"/>
    <x v="5"/>
    <x v="2"/>
  </r>
  <r>
    <n v="2909"/>
    <n v="582"/>
    <n v="21"/>
    <n v="96"/>
    <n v="2"/>
    <n v="192"/>
    <n v="1"/>
    <x v="0"/>
    <x v="2"/>
    <x v="1"/>
    <s v="blue"/>
    <n v="114"/>
    <n v="51"/>
    <n v="5814"/>
    <n v="783"/>
    <n v="31116"/>
    <d v="2021-09-03T00:00:00"/>
    <d v="2021-09-18T00:00:00"/>
    <s v="Gusty Smallacombe"/>
    <s v="Female"/>
    <n v="49"/>
    <s v="49 Lily RidgeSuite 143"/>
    <n v="4250"/>
    <s v="North Avabury"/>
    <x v="0"/>
    <s v="Australia"/>
    <x v="5"/>
    <x v="2"/>
  </r>
  <r>
    <n v="2910"/>
    <n v="582"/>
    <n v="321"/>
    <n v="109"/>
    <n v="2"/>
    <n v="218"/>
    <n v="1"/>
    <x v="0"/>
    <x v="21"/>
    <x v="1"/>
    <s v="orange"/>
    <n v="108"/>
    <n v="52"/>
    <n v="5616"/>
    <n v="783"/>
    <n v="31116"/>
    <d v="2021-09-03T00:00:00"/>
    <d v="2021-09-18T00:00:00"/>
    <s v="Gusty Smallacombe"/>
    <s v="Female"/>
    <n v="49"/>
    <s v="49 Lily RidgeSuite 143"/>
    <n v="4250"/>
    <s v="North Avabury"/>
    <x v="0"/>
    <s v="Australia"/>
    <x v="5"/>
    <x v="2"/>
  </r>
  <r>
    <n v="2911"/>
    <n v="582"/>
    <n v="322"/>
    <n v="109"/>
    <n v="1"/>
    <n v="109"/>
    <n v="1"/>
    <x v="0"/>
    <x v="21"/>
    <x v="2"/>
    <s v="orange"/>
    <n v="108"/>
    <n v="78"/>
    <n v="8424"/>
    <n v="783"/>
    <n v="31116"/>
    <d v="2021-09-03T00:00:00"/>
    <d v="2021-09-18T00:00:00"/>
    <s v="Gusty Smallacombe"/>
    <s v="Female"/>
    <n v="49"/>
    <s v="49 Lily RidgeSuite 143"/>
    <n v="4250"/>
    <s v="North Avabury"/>
    <x v="0"/>
    <s v="Australia"/>
    <x v="5"/>
    <x v="2"/>
  </r>
  <r>
    <n v="2912"/>
    <n v="582"/>
    <n v="618"/>
    <n v="112"/>
    <n v="1"/>
    <n v="112"/>
    <n v="1"/>
    <x v="1"/>
    <x v="30"/>
    <x v="0"/>
    <s v="blue"/>
    <n v="118"/>
    <n v="68"/>
    <n v="8024"/>
    <n v="783"/>
    <n v="31116"/>
    <d v="2021-09-03T00:00:00"/>
    <d v="2021-09-18T00:00:00"/>
    <s v="Gusty Smallacombe"/>
    <s v="Female"/>
    <n v="49"/>
    <s v="49 Lily RidgeSuite 143"/>
    <n v="4250"/>
    <s v="North Avabury"/>
    <x v="0"/>
    <s v="Australia"/>
    <x v="5"/>
    <x v="2"/>
  </r>
  <r>
    <n v="2913"/>
    <n v="582"/>
    <n v="687"/>
    <n v="113"/>
    <n v="2"/>
    <n v="226"/>
    <n v="1"/>
    <x v="1"/>
    <x v="4"/>
    <x v="2"/>
    <s v="blue"/>
    <n v="119"/>
    <n v="54"/>
    <n v="6426"/>
    <n v="783"/>
    <n v="31116"/>
    <d v="2021-09-03T00:00:00"/>
    <d v="2021-09-18T00:00:00"/>
    <s v="Gusty Smallacombe"/>
    <s v="Female"/>
    <n v="49"/>
    <s v="49 Lily RidgeSuite 143"/>
    <n v="4250"/>
    <s v="North Avabury"/>
    <x v="0"/>
    <s v="Australia"/>
    <x v="5"/>
    <x v="2"/>
  </r>
  <r>
    <n v="2914"/>
    <n v="583"/>
    <n v="801"/>
    <n v="91"/>
    <n v="3"/>
    <n v="273"/>
    <n v="1"/>
    <x v="1"/>
    <x v="15"/>
    <x v="1"/>
    <s v="violet"/>
    <n v="114"/>
    <n v="74"/>
    <n v="8436"/>
    <n v="290"/>
    <n v="54787"/>
    <d v="2021-04-07T00:00:00"/>
    <d v="2021-04-10T00:00:00"/>
    <s v="Alia Rapinett"/>
    <s v="Male"/>
    <n v="67"/>
    <s v="7299 Madeline MeadowApt. 450"/>
    <n v="3146"/>
    <s v="West Siennaland"/>
    <x v="1"/>
    <s v="Australia"/>
    <x v="6"/>
    <x v="1"/>
  </r>
  <r>
    <n v="2915"/>
    <n v="583"/>
    <n v="124"/>
    <n v="92"/>
    <n v="2"/>
    <n v="184"/>
    <n v="1"/>
    <x v="0"/>
    <x v="22"/>
    <x v="4"/>
    <s v="green"/>
    <n v="115"/>
    <n v="52"/>
    <n v="5980"/>
    <n v="290"/>
    <n v="54787"/>
    <d v="2021-04-07T00:00:00"/>
    <d v="2021-04-10T00:00:00"/>
    <s v="Alia Rapinett"/>
    <s v="Male"/>
    <n v="67"/>
    <s v="7299 Madeline MeadowApt. 450"/>
    <n v="3146"/>
    <s v="West Siennaland"/>
    <x v="1"/>
    <s v="Australia"/>
    <x v="6"/>
    <x v="1"/>
  </r>
  <r>
    <n v="2916"/>
    <n v="583"/>
    <n v="327"/>
    <n v="109"/>
    <n v="2"/>
    <n v="218"/>
    <n v="1"/>
    <x v="0"/>
    <x v="21"/>
    <x v="2"/>
    <s v="yellow"/>
    <n v="108"/>
    <n v="58"/>
    <n v="6264"/>
    <n v="290"/>
    <n v="54787"/>
    <d v="2021-04-07T00:00:00"/>
    <d v="2021-04-10T00:00:00"/>
    <s v="Alia Rapinett"/>
    <s v="Male"/>
    <n v="67"/>
    <s v="7299 Madeline MeadowApt. 450"/>
    <n v="3146"/>
    <s v="West Siennaland"/>
    <x v="1"/>
    <s v="Australia"/>
    <x v="6"/>
    <x v="1"/>
  </r>
  <r>
    <n v="2917"/>
    <n v="583"/>
    <n v="224"/>
    <n v="106"/>
    <n v="3"/>
    <n v="318"/>
    <n v="1"/>
    <x v="0"/>
    <x v="0"/>
    <x v="4"/>
    <s v="yellow"/>
    <n v="105"/>
    <n v="53"/>
    <n v="5565"/>
    <n v="290"/>
    <n v="54787"/>
    <d v="2021-04-07T00:00:00"/>
    <d v="2021-04-10T00:00:00"/>
    <s v="Alia Rapinett"/>
    <s v="Male"/>
    <n v="67"/>
    <s v="7299 Madeline MeadowApt. 450"/>
    <n v="3146"/>
    <s v="West Siennaland"/>
    <x v="1"/>
    <s v="Australia"/>
    <x v="6"/>
    <x v="1"/>
  </r>
  <r>
    <n v="2918"/>
    <n v="583"/>
    <n v="314"/>
    <n v="105"/>
    <n v="2"/>
    <n v="210"/>
    <n v="1"/>
    <x v="0"/>
    <x v="26"/>
    <x v="4"/>
    <s v="violet"/>
    <n v="93"/>
    <n v="44"/>
    <n v="4092"/>
    <n v="290"/>
    <n v="54787"/>
    <d v="2021-04-07T00:00:00"/>
    <d v="2021-04-10T00:00:00"/>
    <s v="Alia Rapinett"/>
    <s v="Male"/>
    <n v="67"/>
    <s v="7299 Madeline MeadowApt. 450"/>
    <n v="3146"/>
    <s v="West Siennaland"/>
    <x v="1"/>
    <s v="Australia"/>
    <x v="6"/>
    <x v="1"/>
  </r>
  <r>
    <n v="2919"/>
    <n v="583"/>
    <n v="1047"/>
    <n v="90"/>
    <n v="1"/>
    <n v="90"/>
    <n v="1"/>
    <x v="2"/>
    <x v="11"/>
    <x v="2"/>
    <s v="violet"/>
    <n v="95"/>
    <n v="46"/>
    <n v="4370"/>
    <n v="290"/>
    <n v="54787"/>
    <d v="2021-04-07T00:00:00"/>
    <d v="2021-04-10T00:00:00"/>
    <s v="Alia Rapinett"/>
    <s v="Male"/>
    <n v="67"/>
    <s v="7299 Madeline MeadowApt. 450"/>
    <n v="3146"/>
    <s v="West Siennaland"/>
    <x v="1"/>
    <s v="Australia"/>
    <x v="6"/>
    <x v="1"/>
  </r>
  <r>
    <n v="2920"/>
    <n v="583"/>
    <n v="1010"/>
    <n v="106"/>
    <n v="2"/>
    <n v="212"/>
    <n v="1"/>
    <x v="2"/>
    <x v="3"/>
    <x v="3"/>
    <s v="violet"/>
    <n v="111"/>
    <n v="80"/>
    <n v="8880"/>
    <n v="290"/>
    <n v="54787"/>
    <d v="2021-04-07T00:00:00"/>
    <d v="2021-04-10T00:00:00"/>
    <s v="Alia Rapinett"/>
    <s v="Male"/>
    <n v="67"/>
    <s v="7299 Madeline MeadowApt. 450"/>
    <n v="3146"/>
    <s v="West Siennaland"/>
    <x v="1"/>
    <s v="Australia"/>
    <x v="6"/>
    <x v="1"/>
  </r>
  <r>
    <n v="2921"/>
    <n v="583"/>
    <n v="1131"/>
    <n v="102"/>
    <n v="1"/>
    <n v="102"/>
    <n v="1"/>
    <x v="2"/>
    <x v="34"/>
    <x v="1"/>
    <s v="yellow"/>
    <n v="106"/>
    <n v="48"/>
    <n v="5088"/>
    <n v="290"/>
    <n v="54787"/>
    <d v="2021-04-07T00:00:00"/>
    <d v="2021-04-10T00:00:00"/>
    <s v="Alia Rapinett"/>
    <s v="Male"/>
    <n v="67"/>
    <s v="7299 Madeline MeadowApt. 450"/>
    <n v="3146"/>
    <s v="West Siennaland"/>
    <x v="1"/>
    <s v="Australia"/>
    <x v="6"/>
    <x v="1"/>
  </r>
  <r>
    <n v="2922"/>
    <n v="583"/>
    <n v="784"/>
    <n v="91"/>
    <n v="1"/>
    <n v="91"/>
    <n v="1"/>
    <x v="1"/>
    <x v="15"/>
    <x v="4"/>
    <s v="yellow"/>
    <n v="114"/>
    <n v="67"/>
    <n v="7638"/>
    <n v="290"/>
    <n v="54787"/>
    <d v="2021-04-07T00:00:00"/>
    <d v="2021-04-10T00:00:00"/>
    <s v="Alia Rapinett"/>
    <s v="Male"/>
    <n v="67"/>
    <s v="7299 Madeline MeadowApt. 450"/>
    <n v="3146"/>
    <s v="West Siennaland"/>
    <x v="1"/>
    <s v="Australia"/>
    <x v="6"/>
    <x v="1"/>
  </r>
  <r>
    <n v="2923"/>
    <n v="583"/>
    <n v="766"/>
    <n v="109"/>
    <n v="3"/>
    <n v="327"/>
    <n v="1"/>
    <x v="1"/>
    <x v="12"/>
    <x v="1"/>
    <s v="violet"/>
    <n v="102"/>
    <n v="73"/>
    <n v="7446"/>
    <n v="290"/>
    <n v="54787"/>
    <d v="2021-04-07T00:00:00"/>
    <d v="2021-04-10T00:00:00"/>
    <s v="Alia Rapinett"/>
    <s v="Male"/>
    <n v="67"/>
    <s v="7299 Madeline MeadowApt. 450"/>
    <n v="3146"/>
    <s v="West Siennaland"/>
    <x v="1"/>
    <s v="Australia"/>
    <x v="6"/>
    <x v="1"/>
  </r>
  <r>
    <n v="2924"/>
    <n v="583"/>
    <n v="716"/>
    <n v="119"/>
    <n v="1"/>
    <n v="119"/>
    <n v="1"/>
    <x v="1"/>
    <x v="19"/>
    <x v="1"/>
    <s v="green"/>
    <n v="112"/>
    <n v="53"/>
    <n v="5936"/>
    <n v="290"/>
    <n v="54787"/>
    <d v="2021-04-07T00:00:00"/>
    <d v="2021-04-10T00:00:00"/>
    <s v="Alia Rapinett"/>
    <s v="Male"/>
    <n v="67"/>
    <s v="7299 Madeline MeadowApt. 450"/>
    <n v="3146"/>
    <s v="West Siennaland"/>
    <x v="1"/>
    <s v="Australia"/>
    <x v="6"/>
    <x v="1"/>
  </r>
  <r>
    <n v="2925"/>
    <n v="584"/>
    <n v="357"/>
    <n v="94"/>
    <n v="1"/>
    <n v="94"/>
    <n v="1"/>
    <x v="0"/>
    <x v="28"/>
    <x v="2"/>
    <s v="orange"/>
    <n v="92"/>
    <n v="70"/>
    <n v="6440"/>
    <n v="142"/>
    <n v="37030"/>
    <d v="2021-06-29T00:00:00"/>
    <d v="2021-07-01T00:00:00"/>
    <s v="Valerie D'Errico"/>
    <s v="Bigender"/>
    <n v="75"/>
    <s v="607 Parisian AvenueSuite 494"/>
    <n v="6043"/>
    <s v="Chelseaview"/>
    <x v="0"/>
    <s v="Australia"/>
    <x v="7"/>
    <x v="1"/>
  </r>
  <r>
    <n v="2926"/>
    <n v="584"/>
    <n v="832"/>
    <n v="117"/>
    <n v="2"/>
    <n v="234"/>
    <n v="1"/>
    <x v="1"/>
    <x v="13"/>
    <x v="2"/>
    <s v="indigo"/>
    <n v="95"/>
    <n v="74"/>
    <n v="7030"/>
    <n v="142"/>
    <n v="37030"/>
    <d v="2021-06-29T00:00:00"/>
    <d v="2021-07-01T00:00:00"/>
    <s v="Valerie D'Errico"/>
    <s v="Bigender"/>
    <n v="75"/>
    <s v="607 Parisian AvenueSuite 494"/>
    <n v="6043"/>
    <s v="Chelseaview"/>
    <x v="0"/>
    <s v="Australia"/>
    <x v="7"/>
    <x v="1"/>
  </r>
  <r>
    <n v="2927"/>
    <n v="584"/>
    <n v="660"/>
    <n v="93"/>
    <n v="2"/>
    <n v="186"/>
    <n v="1"/>
    <x v="1"/>
    <x v="14"/>
    <x v="3"/>
    <s v="violet"/>
    <n v="115"/>
    <n v="58"/>
    <n v="6670"/>
    <n v="142"/>
    <n v="37030"/>
    <d v="2021-06-29T00:00:00"/>
    <d v="2021-07-01T00:00:00"/>
    <s v="Valerie D'Errico"/>
    <s v="Bigender"/>
    <n v="75"/>
    <s v="607 Parisian AvenueSuite 494"/>
    <n v="6043"/>
    <s v="Chelseaview"/>
    <x v="0"/>
    <s v="Australia"/>
    <x v="7"/>
    <x v="1"/>
  </r>
  <r>
    <n v="2928"/>
    <n v="584"/>
    <n v="588"/>
    <n v="100"/>
    <n v="2"/>
    <n v="200"/>
    <n v="1"/>
    <x v="1"/>
    <x v="29"/>
    <x v="0"/>
    <s v="indigo"/>
    <n v="90"/>
    <n v="51"/>
    <n v="4590"/>
    <n v="142"/>
    <n v="37030"/>
    <d v="2021-06-29T00:00:00"/>
    <d v="2021-07-01T00:00:00"/>
    <s v="Valerie D'Errico"/>
    <s v="Bigender"/>
    <n v="75"/>
    <s v="607 Parisian AvenueSuite 494"/>
    <n v="6043"/>
    <s v="Chelseaview"/>
    <x v="0"/>
    <s v="Australia"/>
    <x v="7"/>
    <x v="1"/>
  </r>
  <r>
    <n v="2929"/>
    <n v="585"/>
    <n v="447"/>
    <n v="107"/>
    <n v="2"/>
    <n v="214"/>
    <n v="1"/>
    <x v="1"/>
    <x v="22"/>
    <x v="2"/>
    <s v="indigo"/>
    <n v="92"/>
    <n v="52"/>
    <n v="4784"/>
    <n v="844"/>
    <n v="19207"/>
    <d v="2021-03-20T00:00:00"/>
    <d v="2021-03-23T00:00:00"/>
    <s v="Lorelle Lancastle"/>
    <s v="Genderqueer"/>
    <n v="63"/>
    <s v="19 Harrison CrestSuite 331"/>
    <n v="2754"/>
    <s v="Alexandraville"/>
    <x v="0"/>
    <s v="Australia"/>
    <x v="4"/>
    <x v="1"/>
  </r>
  <r>
    <n v="2930"/>
    <n v="585"/>
    <n v="886"/>
    <n v="94"/>
    <n v="2"/>
    <n v="188"/>
    <n v="1"/>
    <x v="2"/>
    <x v="23"/>
    <x v="1"/>
    <s v="yellow"/>
    <n v="113"/>
    <n v="68"/>
    <n v="7684"/>
    <n v="844"/>
    <n v="19207"/>
    <d v="2021-03-20T00:00:00"/>
    <d v="2021-03-23T00:00:00"/>
    <s v="Lorelle Lancastle"/>
    <s v="Genderqueer"/>
    <n v="63"/>
    <s v="19 Harrison CrestSuite 331"/>
    <n v="2754"/>
    <s v="Alexandraville"/>
    <x v="0"/>
    <s v="Australia"/>
    <x v="4"/>
    <x v="1"/>
  </r>
  <r>
    <n v="2931"/>
    <n v="585"/>
    <n v="456"/>
    <n v="118"/>
    <n v="3"/>
    <n v="354"/>
    <n v="1"/>
    <x v="1"/>
    <x v="1"/>
    <x v="1"/>
    <s v="red"/>
    <n v="110"/>
    <n v="62"/>
    <n v="6820"/>
    <n v="844"/>
    <n v="19207"/>
    <d v="2021-03-20T00:00:00"/>
    <d v="2021-03-23T00:00:00"/>
    <s v="Lorelle Lancastle"/>
    <s v="Genderqueer"/>
    <n v="63"/>
    <s v="19 Harrison CrestSuite 331"/>
    <n v="2754"/>
    <s v="Alexandraville"/>
    <x v="0"/>
    <s v="Australia"/>
    <x v="4"/>
    <x v="1"/>
  </r>
  <r>
    <n v="2932"/>
    <n v="585"/>
    <n v="401"/>
    <n v="119"/>
    <n v="2"/>
    <n v="238"/>
    <n v="1"/>
    <x v="0"/>
    <x v="32"/>
    <x v="1"/>
    <s v="green"/>
    <n v="113"/>
    <n v="72"/>
    <n v="8136"/>
    <n v="844"/>
    <n v="19207"/>
    <d v="2021-03-20T00:00:00"/>
    <d v="2021-03-23T00:00:00"/>
    <s v="Lorelle Lancastle"/>
    <s v="Genderqueer"/>
    <n v="63"/>
    <s v="19 Harrison CrestSuite 331"/>
    <n v="2754"/>
    <s v="Alexandraville"/>
    <x v="0"/>
    <s v="Australia"/>
    <x v="4"/>
    <x v="1"/>
  </r>
  <r>
    <n v="2933"/>
    <n v="585"/>
    <n v="328"/>
    <n v="109"/>
    <n v="1"/>
    <n v="109"/>
    <n v="1"/>
    <x v="0"/>
    <x v="21"/>
    <x v="0"/>
    <s v="yellow"/>
    <n v="108"/>
    <n v="78"/>
    <n v="8424"/>
    <n v="844"/>
    <n v="19207"/>
    <d v="2021-03-20T00:00:00"/>
    <d v="2021-03-23T00:00:00"/>
    <s v="Lorelle Lancastle"/>
    <s v="Genderqueer"/>
    <n v="63"/>
    <s v="19 Harrison CrestSuite 331"/>
    <n v="2754"/>
    <s v="Alexandraville"/>
    <x v="0"/>
    <s v="Australia"/>
    <x v="4"/>
    <x v="1"/>
  </r>
  <r>
    <n v="2934"/>
    <n v="586"/>
    <n v="57"/>
    <n v="104"/>
    <n v="3"/>
    <n v="312"/>
    <n v="1"/>
    <x v="0"/>
    <x v="10"/>
    <x v="2"/>
    <s v="blue"/>
    <n v="119"/>
    <n v="48"/>
    <n v="5712"/>
    <n v="998"/>
    <n v="15870"/>
    <d v="2021-02-27T00:00:00"/>
    <d v="2021-03-22T00:00:00"/>
    <s v="Rebecka Fabler"/>
    <s v="Polygender"/>
    <n v="32"/>
    <s v="72 Annabelle PassApt. 446"/>
    <n v="52"/>
    <s v="Kohlerberg"/>
    <x v="3"/>
    <s v="Australia"/>
    <x v="1"/>
    <x v="0"/>
  </r>
  <r>
    <n v="2935"/>
    <n v="586"/>
    <n v="411"/>
    <n v="119"/>
    <n v="2"/>
    <n v="238"/>
    <n v="1"/>
    <x v="0"/>
    <x v="32"/>
    <x v="1"/>
    <s v="indigo"/>
    <n v="113"/>
    <n v="65"/>
    <n v="7345"/>
    <n v="998"/>
    <n v="15870"/>
    <d v="2021-02-27T00:00:00"/>
    <d v="2021-03-22T00:00:00"/>
    <s v="Rebecka Fabler"/>
    <s v="Polygender"/>
    <n v="32"/>
    <s v="72 Annabelle PassApt. 446"/>
    <n v="52"/>
    <s v="Kohlerberg"/>
    <x v="3"/>
    <s v="Australia"/>
    <x v="1"/>
    <x v="0"/>
  </r>
  <r>
    <n v="2936"/>
    <n v="586"/>
    <n v="815"/>
    <n v="117"/>
    <n v="2"/>
    <n v="234"/>
    <n v="1"/>
    <x v="1"/>
    <x v="13"/>
    <x v="3"/>
    <s v="yellow"/>
    <n v="95"/>
    <n v="66"/>
    <n v="6270"/>
    <n v="998"/>
    <n v="15870"/>
    <d v="2021-02-27T00:00:00"/>
    <d v="2021-03-22T00:00:00"/>
    <s v="Rebecka Fabler"/>
    <s v="Polygender"/>
    <n v="32"/>
    <s v="72 Annabelle PassApt. 446"/>
    <n v="52"/>
    <s v="Kohlerberg"/>
    <x v="3"/>
    <s v="Australia"/>
    <x v="1"/>
    <x v="0"/>
  </r>
  <r>
    <n v="2937"/>
    <n v="586"/>
    <n v="523"/>
    <n v="102"/>
    <n v="3"/>
    <n v="306"/>
    <n v="1"/>
    <x v="1"/>
    <x v="31"/>
    <x v="0"/>
    <s v="violet"/>
    <n v="109"/>
    <n v="72"/>
    <n v="7848"/>
    <n v="998"/>
    <n v="15870"/>
    <d v="2021-02-27T00:00:00"/>
    <d v="2021-03-22T00:00:00"/>
    <s v="Rebecka Fabler"/>
    <s v="Polygender"/>
    <n v="32"/>
    <s v="72 Annabelle PassApt. 446"/>
    <n v="52"/>
    <s v="Kohlerberg"/>
    <x v="3"/>
    <s v="Australia"/>
    <x v="1"/>
    <x v="0"/>
  </r>
  <r>
    <n v="2938"/>
    <n v="586"/>
    <n v="918"/>
    <n v="96"/>
    <n v="2"/>
    <n v="192"/>
    <n v="1"/>
    <x v="2"/>
    <x v="5"/>
    <x v="0"/>
    <s v="orange"/>
    <n v="104"/>
    <n v="54"/>
    <n v="5616"/>
    <n v="998"/>
    <n v="15870"/>
    <d v="2021-02-27T00:00:00"/>
    <d v="2021-03-22T00:00:00"/>
    <s v="Rebecka Fabler"/>
    <s v="Polygender"/>
    <n v="32"/>
    <s v="72 Annabelle PassApt. 446"/>
    <n v="52"/>
    <s v="Kohlerberg"/>
    <x v="3"/>
    <s v="Australia"/>
    <x v="1"/>
    <x v="0"/>
  </r>
  <r>
    <n v="2939"/>
    <n v="586"/>
    <n v="1195"/>
    <n v="105"/>
    <n v="2"/>
    <n v="210"/>
    <n v="1"/>
    <x v="2"/>
    <x v="7"/>
    <x v="3"/>
    <s v="orange"/>
    <n v="90"/>
    <n v="74"/>
    <n v="6660"/>
    <n v="998"/>
    <n v="15870"/>
    <d v="2021-02-27T00:00:00"/>
    <d v="2021-03-22T00:00:00"/>
    <s v="Rebecka Fabler"/>
    <s v="Polygender"/>
    <n v="32"/>
    <s v="72 Annabelle PassApt. 446"/>
    <n v="52"/>
    <s v="Kohlerberg"/>
    <x v="3"/>
    <s v="Australia"/>
    <x v="1"/>
    <x v="0"/>
  </r>
  <r>
    <n v="2940"/>
    <n v="586"/>
    <n v="594"/>
    <n v="100"/>
    <n v="1"/>
    <n v="100"/>
    <n v="1"/>
    <x v="1"/>
    <x v="29"/>
    <x v="4"/>
    <s v="violet"/>
    <n v="90"/>
    <n v="53"/>
    <n v="4770"/>
    <n v="998"/>
    <n v="15870"/>
    <d v="2021-02-27T00:00:00"/>
    <d v="2021-03-22T00:00:00"/>
    <s v="Rebecka Fabler"/>
    <s v="Polygender"/>
    <n v="32"/>
    <s v="72 Annabelle PassApt. 446"/>
    <n v="52"/>
    <s v="Kohlerberg"/>
    <x v="3"/>
    <s v="Australia"/>
    <x v="1"/>
    <x v="0"/>
  </r>
  <r>
    <n v="2941"/>
    <n v="586"/>
    <n v="1101"/>
    <n v="115"/>
    <n v="2"/>
    <n v="230"/>
    <n v="1"/>
    <x v="2"/>
    <x v="6"/>
    <x v="1"/>
    <s v="green"/>
    <n v="99"/>
    <n v="71"/>
    <n v="7029"/>
    <n v="998"/>
    <n v="15870"/>
    <d v="2021-02-27T00:00:00"/>
    <d v="2021-03-22T00:00:00"/>
    <s v="Rebecka Fabler"/>
    <s v="Polygender"/>
    <n v="32"/>
    <s v="72 Annabelle PassApt. 446"/>
    <n v="52"/>
    <s v="Kohlerberg"/>
    <x v="3"/>
    <s v="Australia"/>
    <x v="1"/>
    <x v="0"/>
  </r>
  <r>
    <n v="2942"/>
    <n v="587"/>
    <n v="502"/>
    <n v="102"/>
    <n v="2"/>
    <n v="204"/>
    <n v="1"/>
    <x v="1"/>
    <x v="31"/>
    <x v="2"/>
    <s v="yellow"/>
    <n v="109"/>
    <n v="52"/>
    <n v="5668"/>
    <n v="402"/>
    <n v="44323"/>
    <d v="2021-09-08T00:00:00"/>
    <d v="2021-09-11T00:00:00"/>
    <s v="Zak Titterton"/>
    <s v="Non-binary"/>
    <n v="22"/>
    <s v="017 Maddison KnollSuite 875"/>
    <n v="1712"/>
    <s v="West Cooper"/>
    <x v="1"/>
    <s v="Australia"/>
    <x v="5"/>
    <x v="1"/>
  </r>
  <r>
    <n v="2943"/>
    <n v="587"/>
    <n v="272"/>
    <n v="95"/>
    <n v="1"/>
    <n v="95"/>
    <n v="1"/>
    <x v="0"/>
    <x v="17"/>
    <x v="2"/>
    <s v="indigo"/>
    <n v="117"/>
    <n v="62"/>
    <n v="7254"/>
    <n v="402"/>
    <n v="44323"/>
    <d v="2021-09-08T00:00:00"/>
    <d v="2021-09-11T00:00:00"/>
    <s v="Zak Titterton"/>
    <s v="Non-binary"/>
    <n v="22"/>
    <s v="017 Maddison KnollSuite 875"/>
    <n v="1712"/>
    <s v="West Cooper"/>
    <x v="1"/>
    <s v="Australia"/>
    <x v="5"/>
    <x v="1"/>
  </r>
  <r>
    <n v="2944"/>
    <n v="587"/>
    <n v="1029"/>
    <n v="90"/>
    <n v="2"/>
    <n v="180"/>
    <n v="1"/>
    <x v="2"/>
    <x v="11"/>
    <x v="4"/>
    <s v="yellow"/>
    <n v="95"/>
    <n v="54"/>
    <n v="5130"/>
    <n v="402"/>
    <n v="44323"/>
    <d v="2021-09-08T00:00:00"/>
    <d v="2021-09-11T00:00:00"/>
    <s v="Zak Titterton"/>
    <s v="Non-binary"/>
    <n v="22"/>
    <s v="017 Maddison KnollSuite 875"/>
    <n v="1712"/>
    <s v="West Cooper"/>
    <x v="1"/>
    <s v="Australia"/>
    <x v="5"/>
    <x v="1"/>
  </r>
  <r>
    <n v="2945"/>
    <n v="587"/>
    <n v="351"/>
    <n v="94"/>
    <n v="3"/>
    <n v="282"/>
    <n v="1"/>
    <x v="0"/>
    <x v="28"/>
    <x v="1"/>
    <s v="red"/>
    <n v="92"/>
    <n v="60"/>
    <n v="5520"/>
    <n v="402"/>
    <n v="44323"/>
    <d v="2021-09-08T00:00:00"/>
    <d v="2021-09-11T00:00:00"/>
    <s v="Zak Titterton"/>
    <s v="Non-binary"/>
    <n v="22"/>
    <s v="017 Maddison KnollSuite 875"/>
    <n v="1712"/>
    <s v="West Cooper"/>
    <x v="1"/>
    <s v="Australia"/>
    <x v="5"/>
    <x v="1"/>
  </r>
  <r>
    <n v="2946"/>
    <n v="587"/>
    <n v="1233"/>
    <n v="112"/>
    <n v="3"/>
    <n v="336"/>
    <n v="1"/>
    <x v="2"/>
    <x v="25"/>
    <x v="0"/>
    <s v="orange"/>
    <n v="91"/>
    <n v="73"/>
    <n v="6643"/>
    <n v="402"/>
    <n v="44323"/>
    <d v="2021-09-08T00:00:00"/>
    <d v="2021-09-11T00:00:00"/>
    <s v="Zak Titterton"/>
    <s v="Non-binary"/>
    <n v="22"/>
    <s v="017 Maddison KnollSuite 875"/>
    <n v="1712"/>
    <s v="West Cooper"/>
    <x v="1"/>
    <s v="Australia"/>
    <x v="5"/>
    <x v="1"/>
  </r>
  <r>
    <n v="2947"/>
    <n v="587"/>
    <n v="450"/>
    <n v="107"/>
    <n v="1"/>
    <n v="107"/>
    <n v="1"/>
    <x v="1"/>
    <x v="22"/>
    <x v="3"/>
    <s v="violet"/>
    <n v="92"/>
    <n v="65"/>
    <n v="5980"/>
    <n v="402"/>
    <n v="44323"/>
    <d v="2021-09-08T00:00:00"/>
    <d v="2021-09-11T00:00:00"/>
    <s v="Zak Titterton"/>
    <s v="Non-binary"/>
    <n v="22"/>
    <s v="017 Maddison KnollSuite 875"/>
    <n v="1712"/>
    <s v="West Cooper"/>
    <x v="1"/>
    <s v="Australia"/>
    <x v="5"/>
    <x v="1"/>
  </r>
  <r>
    <n v="2948"/>
    <n v="588"/>
    <n v="334"/>
    <n v="109"/>
    <n v="1"/>
    <n v="109"/>
    <n v="1"/>
    <x v="0"/>
    <x v="21"/>
    <x v="4"/>
    <s v="green"/>
    <n v="108"/>
    <n v="79"/>
    <n v="8532"/>
    <n v="612"/>
    <n v="13740"/>
    <d v="2021-05-26T00:00:00"/>
    <d v="2021-06-20T00:00:00"/>
    <s v="Leann Kittow"/>
    <s v="Female"/>
    <n v="35"/>
    <s v="5306 Cody LaneApt. 083"/>
    <n v="9575"/>
    <s v="Angelinastad"/>
    <x v="0"/>
    <s v="Australia"/>
    <x v="3"/>
    <x v="0"/>
  </r>
  <r>
    <n v="2949"/>
    <n v="588"/>
    <n v="806"/>
    <n v="117"/>
    <n v="2"/>
    <n v="234"/>
    <n v="1"/>
    <x v="1"/>
    <x v="13"/>
    <x v="1"/>
    <s v="red"/>
    <n v="95"/>
    <n v="75"/>
    <n v="7125"/>
    <n v="612"/>
    <n v="13740"/>
    <d v="2021-05-26T00:00:00"/>
    <d v="2021-06-20T00:00:00"/>
    <s v="Leann Kittow"/>
    <s v="Female"/>
    <n v="35"/>
    <s v="5306 Cody LaneApt. 083"/>
    <n v="9575"/>
    <s v="Angelinastad"/>
    <x v="0"/>
    <s v="Australia"/>
    <x v="3"/>
    <x v="0"/>
  </r>
  <r>
    <n v="2950"/>
    <n v="588"/>
    <n v="281"/>
    <n v="105"/>
    <n v="1"/>
    <n v="105"/>
    <n v="1"/>
    <x v="0"/>
    <x v="26"/>
    <x v="1"/>
    <s v="red"/>
    <n v="93"/>
    <n v="59"/>
    <n v="5487"/>
    <n v="612"/>
    <n v="13740"/>
    <d v="2021-05-26T00:00:00"/>
    <d v="2021-06-20T00:00:00"/>
    <s v="Leann Kittow"/>
    <s v="Female"/>
    <n v="35"/>
    <s v="5306 Cody LaneApt. 083"/>
    <n v="9575"/>
    <s v="Angelinastad"/>
    <x v="0"/>
    <s v="Australia"/>
    <x v="3"/>
    <x v="0"/>
  </r>
  <r>
    <n v="2951"/>
    <n v="588"/>
    <n v="9"/>
    <n v="96"/>
    <n v="2"/>
    <n v="192"/>
    <n v="1"/>
    <x v="0"/>
    <x v="2"/>
    <x v="4"/>
    <s v="orange"/>
    <n v="114"/>
    <n v="43"/>
    <n v="4902"/>
    <n v="612"/>
    <n v="13740"/>
    <d v="2021-05-26T00:00:00"/>
    <d v="2021-06-20T00:00:00"/>
    <s v="Leann Kittow"/>
    <s v="Female"/>
    <n v="35"/>
    <s v="5306 Cody LaneApt. 083"/>
    <n v="9575"/>
    <s v="Angelinastad"/>
    <x v="0"/>
    <s v="Australia"/>
    <x v="3"/>
    <x v="0"/>
  </r>
  <r>
    <n v="2952"/>
    <n v="588"/>
    <n v="1031"/>
    <n v="90"/>
    <n v="2"/>
    <n v="180"/>
    <n v="1"/>
    <x v="2"/>
    <x v="11"/>
    <x v="1"/>
    <s v="green"/>
    <n v="95"/>
    <n v="51"/>
    <n v="4845"/>
    <n v="612"/>
    <n v="13740"/>
    <d v="2021-05-26T00:00:00"/>
    <d v="2021-06-20T00:00:00"/>
    <s v="Leann Kittow"/>
    <s v="Female"/>
    <n v="35"/>
    <s v="5306 Cody LaneApt. 083"/>
    <n v="9575"/>
    <s v="Angelinastad"/>
    <x v="0"/>
    <s v="Australia"/>
    <x v="3"/>
    <x v="0"/>
  </r>
  <r>
    <n v="2953"/>
    <n v="589"/>
    <n v="754"/>
    <n v="109"/>
    <n v="2"/>
    <n v="218"/>
    <n v="1"/>
    <x v="1"/>
    <x v="12"/>
    <x v="4"/>
    <s v="green"/>
    <n v="102"/>
    <n v="68"/>
    <n v="6936"/>
    <n v="692"/>
    <n v="11378"/>
    <d v="2021-06-25T00:00:00"/>
    <d v="2021-07-20T00:00:00"/>
    <s v="Perceval Umbers"/>
    <s v="Bigender"/>
    <n v="20"/>
    <s v="5200 Tromp Estate DrSuite 885"/>
    <n v="4058"/>
    <s v="Laraview"/>
    <x v="1"/>
    <s v="Australia"/>
    <x v="7"/>
    <x v="0"/>
  </r>
  <r>
    <n v="2954"/>
    <n v="589"/>
    <n v="566"/>
    <n v="100"/>
    <n v="1"/>
    <n v="100"/>
    <n v="1"/>
    <x v="1"/>
    <x v="29"/>
    <x v="1"/>
    <s v="orange"/>
    <n v="90"/>
    <n v="49"/>
    <n v="4410"/>
    <n v="692"/>
    <n v="11378"/>
    <d v="2021-06-25T00:00:00"/>
    <d v="2021-07-20T00:00:00"/>
    <s v="Perceval Umbers"/>
    <s v="Bigender"/>
    <n v="20"/>
    <s v="5200 Tromp Estate DrSuite 885"/>
    <n v="4058"/>
    <s v="Laraview"/>
    <x v="1"/>
    <s v="Australia"/>
    <x v="7"/>
    <x v="0"/>
  </r>
  <r>
    <n v="2955"/>
    <n v="589"/>
    <n v="1009"/>
    <n v="106"/>
    <n v="1"/>
    <n v="106"/>
    <n v="1"/>
    <x v="2"/>
    <x v="3"/>
    <x v="4"/>
    <s v="indigo"/>
    <n v="111"/>
    <n v="51"/>
    <n v="5661"/>
    <n v="692"/>
    <n v="11378"/>
    <d v="2021-06-25T00:00:00"/>
    <d v="2021-07-20T00:00:00"/>
    <s v="Perceval Umbers"/>
    <s v="Bigender"/>
    <n v="20"/>
    <s v="5200 Tromp Estate DrSuite 885"/>
    <n v="4058"/>
    <s v="Laraview"/>
    <x v="1"/>
    <s v="Australia"/>
    <x v="7"/>
    <x v="0"/>
  </r>
  <r>
    <n v="2956"/>
    <n v="589"/>
    <n v="955"/>
    <n v="97"/>
    <n v="2"/>
    <n v="194"/>
    <n v="1"/>
    <x v="2"/>
    <x v="27"/>
    <x v="3"/>
    <s v="yellow"/>
    <n v="119"/>
    <n v="59"/>
    <n v="7021"/>
    <n v="692"/>
    <n v="11378"/>
    <d v="2021-06-25T00:00:00"/>
    <d v="2021-07-20T00:00:00"/>
    <s v="Perceval Umbers"/>
    <s v="Bigender"/>
    <n v="20"/>
    <s v="5200 Tromp Estate DrSuite 885"/>
    <n v="4058"/>
    <s v="Laraview"/>
    <x v="1"/>
    <s v="Australia"/>
    <x v="7"/>
    <x v="0"/>
  </r>
  <r>
    <n v="2957"/>
    <n v="589"/>
    <n v="283"/>
    <n v="105"/>
    <n v="2"/>
    <n v="210"/>
    <n v="1"/>
    <x v="0"/>
    <x v="26"/>
    <x v="0"/>
    <s v="red"/>
    <n v="93"/>
    <n v="45"/>
    <n v="4185"/>
    <n v="692"/>
    <n v="11378"/>
    <d v="2021-06-25T00:00:00"/>
    <d v="2021-07-20T00:00:00"/>
    <s v="Perceval Umbers"/>
    <s v="Bigender"/>
    <n v="20"/>
    <s v="5200 Tromp Estate DrSuite 885"/>
    <n v="4058"/>
    <s v="Laraview"/>
    <x v="1"/>
    <s v="Australia"/>
    <x v="7"/>
    <x v="0"/>
  </r>
  <r>
    <n v="2958"/>
    <n v="589"/>
    <n v="133"/>
    <n v="92"/>
    <n v="1"/>
    <n v="92"/>
    <n v="1"/>
    <x v="0"/>
    <x v="22"/>
    <x v="0"/>
    <s v="indigo"/>
    <n v="115"/>
    <n v="58"/>
    <n v="6670"/>
    <n v="692"/>
    <n v="11378"/>
    <d v="2021-06-25T00:00:00"/>
    <d v="2021-07-20T00:00:00"/>
    <s v="Perceval Umbers"/>
    <s v="Bigender"/>
    <n v="20"/>
    <s v="5200 Tromp Estate DrSuite 885"/>
    <n v="4058"/>
    <s v="Laraview"/>
    <x v="1"/>
    <s v="Australia"/>
    <x v="7"/>
    <x v="0"/>
  </r>
  <r>
    <n v="2959"/>
    <n v="589"/>
    <n v="1224"/>
    <n v="105"/>
    <n v="2"/>
    <n v="210"/>
    <n v="1"/>
    <x v="2"/>
    <x v="7"/>
    <x v="4"/>
    <s v="violet"/>
    <n v="90"/>
    <n v="65"/>
    <n v="5850"/>
    <n v="692"/>
    <n v="11378"/>
    <d v="2021-06-25T00:00:00"/>
    <d v="2021-07-20T00:00:00"/>
    <s v="Perceval Umbers"/>
    <s v="Bigender"/>
    <n v="20"/>
    <s v="5200 Tromp Estate DrSuite 885"/>
    <n v="4058"/>
    <s v="Laraview"/>
    <x v="1"/>
    <s v="Australia"/>
    <x v="7"/>
    <x v="0"/>
  </r>
  <r>
    <n v="2960"/>
    <n v="589"/>
    <n v="265"/>
    <n v="95"/>
    <n v="3"/>
    <n v="285"/>
    <n v="1"/>
    <x v="0"/>
    <x v="17"/>
    <x v="3"/>
    <s v="blue"/>
    <n v="117"/>
    <n v="56"/>
    <n v="6552"/>
    <n v="692"/>
    <n v="11378"/>
    <d v="2021-06-25T00:00:00"/>
    <d v="2021-07-20T00:00:00"/>
    <s v="Perceval Umbers"/>
    <s v="Bigender"/>
    <n v="20"/>
    <s v="5200 Tromp Estate DrSuite 885"/>
    <n v="4058"/>
    <s v="Laraview"/>
    <x v="1"/>
    <s v="Australia"/>
    <x v="7"/>
    <x v="0"/>
  </r>
  <r>
    <n v="2961"/>
    <n v="589"/>
    <n v="404"/>
    <n v="119"/>
    <n v="1"/>
    <n v="119"/>
    <n v="1"/>
    <x v="0"/>
    <x v="32"/>
    <x v="4"/>
    <s v="green"/>
    <n v="113"/>
    <n v="41"/>
    <n v="4633"/>
    <n v="692"/>
    <n v="11378"/>
    <d v="2021-06-25T00:00:00"/>
    <d v="2021-07-20T00:00:00"/>
    <s v="Perceval Umbers"/>
    <s v="Bigender"/>
    <n v="20"/>
    <s v="5200 Tromp Estate DrSuite 885"/>
    <n v="4058"/>
    <s v="Laraview"/>
    <x v="1"/>
    <s v="Australia"/>
    <x v="7"/>
    <x v="0"/>
  </r>
  <r>
    <n v="2962"/>
    <n v="589"/>
    <n v="488"/>
    <n v="118"/>
    <n v="3"/>
    <n v="354"/>
    <n v="1"/>
    <x v="1"/>
    <x v="1"/>
    <x v="0"/>
    <s v="violet"/>
    <n v="110"/>
    <n v="49"/>
    <n v="5390"/>
    <n v="692"/>
    <n v="11378"/>
    <d v="2021-06-25T00:00:00"/>
    <d v="2021-07-20T00:00:00"/>
    <s v="Perceval Umbers"/>
    <s v="Bigender"/>
    <n v="20"/>
    <s v="5200 Tromp Estate DrSuite 885"/>
    <n v="4058"/>
    <s v="Laraview"/>
    <x v="1"/>
    <s v="Australia"/>
    <x v="7"/>
    <x v="0"/>
  </r>
  <r>
    <n v="2963"/>
    <n v="590"/>
    <n v="1056"/>
    <n v="93"/>
    <n v="2"/>
    <n v="186"/>
    <n v="1"/>
    <x v="2"/>
    <x v="20"/>
    <x v="1"/>
    <s v="orange"/>
    <n v="94"/>
    <n v="43"/>
    <n v="4042"/>
    <n v="898"/>
    <n v="27817"/>
    <d v="2021-07-06T00:00:00"/>
    <d v="2021-07-15T00:00:00"/>
    <s v="Jillian Sauven"/>
    <s v="Bigender"/>
    <n v="41"/>
    <s v="99 Sophia TrailApt. 477"/>
    <n v="3377"/>
    <s v="Angelinaport"/>
    <x v="4"/>
    <s v="Australia"/>
    <x v="8"/>
    <x v="1"/>
  </r>
  <r>
    <n v="2964"/>
    <n v="590"/>
    <n v="379"/>
    <n v="94"/>
    <n v="2"/>
    <n v="188"/>
    <n v="1"/>
    <x v="0"/>
    <x v="28"/>
    <x v="4"/>
    <s v="indigo"/>
    <n v="92"/>
    <n v="52"/>
    <n v="4784"/>
    <n v="898"/>
    <n v="27817"/>
    <d v="2021-07-06T00:00:00"/>
    <d v="2021-07-15T00:00:00"/>
    <s v="Jillian Sauven"/>
    <s v="Bigender"/>
    <n v="41"/>
    <s v="99 Sophia TrailApt. 477"/>
    <n v="3377"/>
    <s v="Angelinaport"/>
    <x v="4"/>
    <s v="Australia"/>
    <x v="8"/>
    <x v="1"/>
  </r>
  <r>
    <n v="2965"/>
    <n v="590"/>
    <n v="944"/>
    <n v="96"/>
    <n v="2"/>
    <n v="192"/>
    <n v="1"/>
    <x v="2"/>
    <x v="5"/>
    <x v="4"/>
    <s v="violet"/>
    <n v="104"/>
    <n v="80"/>
    <n v="8320"/>
    <n v="898"/>
    <n v="27817"/>
    <d v="2021-07-06T00:00:00"/>
    <d v="2021-07-15T00:00:00"/>
    <s v="Jillian Sauven"/>
    <s v="Bigender"/>
    <n v="41"/>
    <s v="99 Sophia TrailApt. 477"/>
    <n v="3377"/>
    <s v="Angelinaport"/>
    <x v="4"/>
    <s v="Australia"/>
    <x v="8"/>
    <x v="1"/>
  </r>
  <r>
    <n v="2966"/>
    <n v="590"/>
    <n v="388"/>
    <n v="119"/>
    <n v="1"/>
    <n v="119"/>
    <n v="1"/>
    <x v="0"/>
    <x v="32"/>
    <x v="0"/>
    <s v="red"/>
    <n v="113"/>
    <n v="78"/>
    <n v="8814"/>
    <n v="898"/>
    <n v="27817"/>
    <d v="2021-07-06T00:00:00"/>
    <d v="2021-07-15T00:00:00"/>
    <s v="Jillian Sauven"/>
    <s v="Bigender"/>
    <n v="41"/>
    <s v="99 Sophia TrailApt. 477"/>
    <n v="3377"/>
    <s v="Angelinaport"/>
    <x v="4"/>
    <s v="Australia"/>
    <x v="8"/>
    <x v="1"/>
  </r>
  <r>
    <n v="2967"/>
    <n v="591"/>
    <n v="1234"/>
    <n v="112"/>
    <n v="3"/>
    <n v="336"/>
    <n v="1"/>
    <x v="2"/>
    <x v="25"/>
    <x v="4"/>
    <s v="orange"/>
    <n v="91"/>
    <n v="42"/>
    <n v="3822"/>
    <n v="588"/>
    <n v="39095"/>
    <d v="2021-06-18T00:00:00"/>
    <d v="2021-07-06T00:00:00"/>
    <s v="Nicole Cheel"/>
    <s v="Genderfluid"/>
    <n v="48"/>
    <s v="550 Alexis BoulevardSuite 124"/>
    <n v="9614"/>
    <s v="West Danieltown"/>
    <x v="6"/>
    <s v="Australia"/>
    <x v="7"/>
    <x v="2"/>
  </r>
  <r>
    <n v="2968"/>
    <n v="592"/>
    <n v="417"/>
    <n v="119"/>
    <n v="1"/>
    <n v="119"/>
    <n v="1"/>
    <x v="0"/>
    <x v="32"/>
    <x v="2"/>
    <s v="violet"/>
    <n v="113"/>
    <n v="46"/>
    <n v="5198"/>
    <n v="973"/>
    <n v="15464"/>
    <d v="2021-06-29T00:00:00"/>
    <d v="2021-07-07T00:00:00"/>
    <s v="Lars Stading"/>
    <s v="Female"/>
    <n v="60"/>
    <s v="6724 Little SummitApt. 635"/>
    <n v="9528"/>
    <s v="West Callumside"/>
    <x v="1"/>
    <s v="Australia"/>
    <x v="7"/>
    <x v="1"/>
  </r>
  <r>
    <n v="2969"/>
    <n v="592"/>
    <n v="696"/>
    <n v="113"/>
    <n v="1"/>
    <n v="113"/>
    <n v="1"/>
    <x v="1"/>
    <x v="4"/>
    <x v="1"/>
    <s v="violet"/>
    <n v="119"/>
    <n v="67"/>
    <n v="7973"/>
    <n v="973"/>
    <n v="15464"/>
    <d v="2021-06-29T00:00:00"/>
    <d v="2021-07-07T00:00:00"/>
    <s v="Lars Stading"/>
    <s v="Female"/>
    <n v="60"/>
    <s v="6724 Little SummitApt. 635"/>
    <n v="9528"/>
    <s v="West Callumside"/>
    <x v="1"/>
    <s v="Australia"/>
    <x v="7"/>
    <x v="1"/>
  </r>
  <r>
    <n v="2970"/>
    <n v="592"/>
    <n v="1139"/>
    <n v="102"/>
    <n v="3"/>
    <n v="306"/>
    <n v="1"/>
    <x v="2"/>
    <x v="34"/>
    <x v="4"/>
    <s v="green"/>
    <n v="106"/>
    <n v="65"/>
    <n v="6890"/>
    <n v="973"/>
    <n v="15464"/>
    <d v="2021-06-29T00:00:00"/>
    <d v="2021-07-07T00:00:00"/>
    <s v="Lars Stading"/>
    <s v="Female"/>
    <n v="60"/>
    <s v="6724 Little SummitApt. 635"/>
    <n v="9528"/>
    <s v="West Callumside"/>
    <x v="1"/>
    <s v="Australia"/>
    <x v="7"/>
    <x v="1"/>
  </r>
  <r>
    <n v="2971"/>
    <n v="592"/>
    <n v="511"/>
    <n v="102"/>
    <n v="2"/>
    <n v="204"/>
    <n v="1"/>
    <x v="1"/>
    <x v="31"/>
    <x v="1"/>
    <s v="blue"/>
    <n v="109"/>
    <n v="41"/>
    <n v="4469"/>
    <n v="973"/>
    <n v="15464"/>
    <d v="2021-06-29T00:00:00"/>
    <d v="2021-07-07T00:00:00"/>
    <s v="Lars Stading"/>
    <s v="Female"/>
    <n v="60"/>
    <s v="6724 Little SummitApt. 635"/>
    <n v="9528"/>
    <s v="West Callumside"/>
    <x v="1"/>
    <s v="Australia"/>
    <x v="7"/>
    <x v="1"/>
  </r>
  <r>
    <n v="2972"/>
    <n v="592"/>
    <n v="309"/>
    <n v="105"/>
    <n v="1"/>
    <n v="105"/>
    <n v="1"/>
    <x v="0"/>
    <x v="26"/>
    <x v="4"/>
    <s v="indigo"/>
    <n v="93"/>
    <n v="53"/>
    <n v="4929"/>
    <n v="973"/>
    <n v="15464"/>
    <d v="2021-06-29T00:00:00"/>
    <d v="2021-07-07T00:00:00"/>
    <s v="Lars Stading"/>
    <s v="Female"/>
    <n v="60"/>
    <s v="6724 Little SummitApt. 635"/>
    <n v="9528"/>
    <s v="West Callumside"/>
    <x v="1"/>
    <s v="Australia"/>
    <x v="7"/>
    <x v="1"/>
  </r>
  <r>
    <n v="2973"/>
    <n v="592"/>
    <n v="960"/>
    <n v="97"/>
    <n v="2"/>
    <n v="194"/>
    <n v="1"/>
    <x v="2"/>
    <x v="27"/>
    <x v="3"/>
    <s v="green"/>
    <n v="119"/>
    <n v="74"/>
    <n v="8806"/>
    <n v="973"/>
    <n v="15464"/>
    <d v="2021-06-29T00:00:00"/>
    <d v="2021-07-07T00:00:00"/>
    <s v="Lars Stading"/>
    <s v="Female"/>
    <n v="60"/>
    <s v="6724 Little SummitApt. 635"/>
    <n v="9528"/>
    <s v="West Callumside"/>
    <x v="1"/>
    <s v="Australia"/>
    <x v="7"/>
    <x v="1"/>
  </r>
  <r>
    <n v="2974"/>
    <n v="592"/>
    <n v="513"/>
    <n v="102"/>
    <n v="3"/>
    <n v="306"/>
    <n v="1"/>
    <x v="1"/>
    <x v="31"/>
    <x v="0"/>
    <s v="blue"/>
    <n v="109"/>
    <n v="41"/>
    <n v="4469"/>
    <n v="973"/>
    <n v="15464"/>
    <d v="2021-06-29T00:00:00"/>
    <d v="2021-07-07T00:00:00"/>
    <s v="Lars Stading"/>
    <s v="Female"/>
    <n v="60"/>
    <s v="6724 Little SummitApt. 635"/>
    <n v="9528"/>
    <s v="West Callumside"/>
    <x v="1"/>
    <s v="Australia"/>
    <x v="7"/>
    <x v="1"/>
  </r>
  <r>
    <n v="2975"/>
    <n v="592"/>
    <n v="1094"/>
    <n v="115"/>
    <n v="2"/>
    <n v="230"/>
    <n v="1"/>
    <x v="2"/>
    <x v="6"/>
    <x v="4"/>
    <s v="orange"/>
    <n v="99"/>
    <n v="61"/>
    <n v="6039"/>
    <n v="973"/>
    <n v="15464"/>
    <d v="2021-06-29T00:00:00"/>
    <d v="2021-07-07T00:00:00"/>
    <s v="Lars Stading"/>
    <s v="Female"/>
    <n v="60"/>
    <s v="6724 Little SummitApt. 635"/>
    <n v="9528"/>
    <s v="West Callumside"/>
    <x v="1"/>
    <s v="Australia"/>
    <x v="7"/>
    <x v="1"/>
  </r>
  <r>
    <n v="2976"/>
    <n v="592"/>
    <n v="579"/>
    <n v="100"/>
    <n v="2"/>
    <n v="200"/>
    <n v="1"/>
    <x v="1"/>
    <x v="29"/>
    <x v="4"/>
    <s v="green"/>
    <n v="90"/>
    <n v="79"/>
    <n v="7110"/>
    <n v="973"/>
    <n v="15464"/>
    <d v="2021-06-29T00:00:00"/>
    <d v="2021-07-07T00:00:00"/>
    <s v="Lars Stading"/>
    <s v="Female"/>
    <n v="60"/>
    <s v="6724 Little SummitApt. 635"/>
    <n v="9528"/>
    <s v="West Callumside"/>
    <x v="1"/>
    <s v="Australia"/>
    <x v="7"/>
    <x v="1"/>
  </r>
  <r>
    <n v="2977"/>
    <n v="592"/>
    <n v="870"/>
    <n v="113"/>
    <n v="3"/>
    <n v="339"/>
    <n v="1"/>
    <x v="2"/>
    <x v="16"/>
    <x v="3"/>
    <s v="violet"/>
    <n v="100"/>
    <n v="72"/>
    <n v="7200"/>
    <n v="973"/>
    <n v="15464"/>
    <d v="2021-06-29T00:00:00"/>
    <d v="2021-07-07T00:00:00"/>
    <s v="Lars Stading"/>
    <s v="Female"/>
    <n v="60"/>
    <s v="6724 Little SummitApt. 635"/>
    <n v="9528"/>
    <s v="West Callumside"/>
    <x v="1"/>
    <s v="Australia"/>
    <x v="7"/>
    <x v="1"/>
  </r>
  <r>
    <n v="2978"/>
    <n v="593"/>
    <n v="955"/>
    <n v="97"/>
    <n v="1"/>
    <n v="97"/>
    <n v="1"/>
    <x v="2"/>
    <x v="27"/>
    <x v="3"/>
    <s v="yellow"/>
    <n v="119"/>
    <n v="59"/>
    <n v="7021"/>
    <n v="515"/>
    <n v="30838"/>
    <d v="2021-02-21T00:00:00"/>
    <d v="2021-03-11T00:00:00"/>
    <s v="Joannes Pandie"/>
    <s v="Female"/>
    <n v="52"/>
    <s v="5778 Chloe CourtApt. 365"/>
    <n v="830"/>
    <s v="Huelhaven"/>
    <x v="7"/>
    <s v="Australia"/>
    <x v="1"/>
    <x v="2"/>
  </r>
  <r>
    <n v="2979"/>
    <n v="593"/>
    <n v="996"/>
    <n v="106"/>
    <n v="1"/>
    <n v="106"/>
    <n v="1"/>
    <x v="2"/>
    <x v="3"/>
    <x v="1"/>
    <s v="green"/>
    <n v="111"/>
    <n v="43"/>
    <n v="4773"/>
    <n v="515"/>
    <n v="30838"/>
    <d v="2021-02-21T00:00:00"/>
    <d v="2021-03-11T00:00:00"/>
    <s v="Joannes Pandie"/>
    <s v="Female"/>
    <n v="52"/>
    <s v="5778 Chloe CourtApt. 365"/>
    <n v="830"/>
    <s v="Huelhaven"/>
    <x v="7"/>
    <s v="Australia"/>
    <x v="1"/>
    <x v="2"/>
  </r>
  <r>
    <n v="2980"/>
    <n v="593"/>
    <n v="380"/>
    <n v="94"/>
    <n v="1"/>
    <n v="94"/>
    <n v="1"/>
    <x v="0"/>
    <x v="28"/>
    <x v="3"/>
    <s v="violet"/>
    <n v="92"/>
    <n v="50"/>
    <n v="4600"/>
    <n v="515"/>
    <n v="30838"/>
    <d v="2021-02-21T00:00:00"/>
    <d v="2021-03-11T00:00:00"/>
    <s v="Joannes Pandie"/>
    <s v="Female"/>
    <n v="52"/>
    <s v="5778 Chloe CourtApt. 365"/>
    <n v="830"/>
    <s v="Huelhaven"/>
    <x v="7"/>
    <s v="Australia"/>
    <x v="1"/>
    <x v="2"/>
  </r>
  <r>
    <n v="2981"/>
    <n v="593"/>
    <n v="665"/>
    <n v="113"/>
    <n v="1"/>
    <n v="113"/>
    <n v="1"/>
    <x v="1"/>
    <x v="4"/>
    <x v="3"/>
    <s v="red"/>
    <n v="119"/>
    <n v="65"/>
    <n v="7735"/>
    <n v="515"/>
    <n v="30838"/>
    <d v="2021-02-21T00:00:00"/>
    <d v="2021-03-11T00:00:00"/>
    <s v="Joannes Pandie"/>
    <s v="Female"/>
    <n v="52"/>
    <s v="5778 Chloe CourtApt. 365"/>
    <n v="830"/>
    <s v="Huelhaven"/>
    <x v="7"/>
    <s v="Australia"/>
    <x v="1"/>
    <x v="2"/>
  </r>
  <r>
    <n v="2982"/>
    <n v="593"/>
    <n v="1120"/>
    <n v="102"/>
    <n v="1"/>
    <n v="102"/>
    <n v="1"/>
    <x v="2"/>
    <x v="34"/>
    <x v="3"/>
    <s v="red"/>
    <n v="106"/>
    <n v="72"/>
    <n v="7632"/>
    <n v="515"/>
    <n v="30838"/>
    <d v="2021-02-21T00:00:00"/>
    <d v="2021-03-11T00:00:00"/>
    <s v="Joannes Pandie"/>
    <s v="Female"/>
    <n v="52"/>
    <s v="5778 Chloe CourtApt. 365"/>
    <n v="830"/>
    <s v="Huelhaven"/>
    <x v="7"/>
    <s v="Australia"/>
    <x v="1"/>
    <x v="2"/>
  </r>
  <r>
    <n v="2983"/>
    <n v="593"/>
    <n v="911"/>
    <n v="96"/>
    <n v="3"/>
    <n v="288"/>
    <n v="1"/>
    <x v="2"/>
    <x v="5"/>
    <x v="1"/>
    <s v="red"/>
    <n v="104"/>
    <n v="64"/>
    <n v="6656"/>
    <n v="515"/>
    <n v="30838"/>
    <d v="2021-02-21T00:00:00"/>
    <d v="2021-03-11T00:00:00"/>
    <s v="Joannes Pandie"/>
    <s v="Female"/>
    <n v="52"/>
    <s v="5778 Chloe CourtApt. 365"/>
    <n v="830"/>
    <s v="Huelhaven"/>
    <x v="7"/>
    <s v="Australia"/>
    <x v="1"/>
    <x v="2"/>
  </r>
  <r>
    <n v="2984"/>
    <n v="593"/>
    <n v="467"/>
    <n v="118"/>
    <n v="3"/>
    <n v="354"/>
    <n v="1"/>
    <x v="1"/>
    <x v="1"/>
    <x v="2"/>
    <s v="yellow"/>
    <n v="110"/>
    <n v="44"/>
    <n v="4840"/>
    <n v="515"/>
    <n v="30838"/>
    <d v="2021-02-21T00:00:00"/>
    <d v="2021-03-11T00:00:00"/>
    <s v="Joannes Pandie"/>
    <s v="Female"/>
    <n v="52"/>
    <s v="5778 Chloe CourtApt. 365"/>
    <n v="830"/>
    <s v="Huelhaven"/>
    <x v="7"/>
    <s v="Australia"/>
    <x v="1"/>
    <x v="2"/>
  </r>
  <r>
    <n v="2985"/>
    <n v="594"/>
    <n v="561"/>
    <n v="100"/>
    <n v="1"/>
    <n v="100"/>
    <n v="1"/>
    <x v="1"/>
    <x v="29"/>
    <x v="1"/>
    <s v="red"/>
    <n v="90"/>
    <n v="74"/>
    <n v="6660"/>
    <n v="711"/>
    <n v="22390"/>
    <d v="2021-06-14T00:00:00"/>
    <d v="2021-06-23T00:00:00"/>
    <s v="Lin Norville"/>
    <s v="Male"/>
    <n v="42"/>
    <s v="84 Stewart StreetSuite 032"/>
    <n v="3738"/>
    <s v="Russelstad"/>
    <x v="6"/>
    <s v="Australia"/>
    <x v="7"/>
    <x v="1"/>
  </r>
  <r>
    <n v="2986"/>
    <n v="594"/>
    <n v="597"/>
    <n v="112"/>
    <n v="1"/>
    <n v="112"/>
    <n v="1"/>
    <x v="1"/>
    <x v="30"/>
    <x v="2"/>
    <s v="red"/>
    <n v="118"/>
    <n v="70"/>
    <n v="8260"/>
    <n v="711"/>
    <n v="22390"/>
    <d v="2021-06-14T00:00:00"/>
    <d v="2021-06-23T00:00:00"/>
    <s v="Lin Norville"/>
    <s v="Male"/>
    <n v="42"/>
    <s v="84 Stewart StreetSuite 032"/>
    <n v="3738"/>
    <s v="Russelstad"/>
    <x v="6"/>
    <s v="Australia"/>
    <x v="7"/>
    <x v="1"/>
  </r>
  <r>
    <n v="2987"/>
    <n v="594"/>
    <n v="487"/>
    <n v="118"/>
    <n v="2"/>
    <n v="236"/>
    <n v="1"/>
    <x v="1"/>
    <x v="1"/>
    <x v="2"/>
    <s v="violet"/>
    <n v="110"/>
    <n v="43"/>
    <n v="4730"/>
    <n v="711"/>
    <n v="22390"/>
    <d v="2021-06-14T00:00:00"/>
    <d v="2021-06-23T00:00:00"/>
    <s v="Lin Norville"/>
    <s v="Male"/>
    <n v="42"/>
    <s v="84 Stewart StreetSuite 032"/>
    <n v="3738"/>
    <s v="Russelstad"/>
    <x v="6"/>
    <s v="Australia"/>
    <x v="7"/>
    <x v="1"/>
  </r>
  <r>
    <n v="2988"/>
    <n v="594"/>
    <n v="89"/>
    <n v="118"/>
    <n v="2"/>
    <n v="236"/>
    <n v="1"/>
    <x v="0"/>
    <x v="24"/>
    <x v="4"/>
    <s v="green"/>
    <n v="96"/>
    <n v="77"/>
    <n v="7392"/>
    <n v="711"/>
    <n v="22390"/>
    <d v="2021-06-14T00:00:00"/>
    <d v="2021-06-23T00:00:00"/>
    <s v="Lin Norville"/>
    <s v="Male"/>
    <n v="42"/>
    <s v="84 Stewart StreetSuite 032"/>
    <n v="3738"/>
    <s v="Russelstad"/>
    <x v="6"/>
    <s v="Australia"/>
    <x v="7"/>
    <x v="1"/>
  </r>
  <r>
    <n v="2989"/>
    <n v="594"/>
    <n v="1166"/>
    <n v="99"/>
    <n v="3"/>
    <n v="297"/>
    <n v="1"/>
    <x v="2"/>
    <x v="9"/>
    <x v="1"/>
    <s v="yellow"/>
    <n v="98"/>
    <n v="56"/>
    <n v="5488"/>
    <n v="711"/>
    <n v="22390"/>
    <d v="2021-06-14T00:00:00"/>
    <d v="2021-06-23T00:00:00"/>
    <s v="Lin Norville"/>
    <s v="Male"/>
    <n v="42"/>
    <s v="84 Stewart StreetSuite 032"/>
    <n v="3738"/>
    <s v="Russelstad"/>
    <x v="6"/>
    <s v="Australia"/>
    <x v="7"/>
    <x v="1"/>
  </r>
  <r>
    <n v="2990"/>
    <n v="595"/>
    <n v="1023"/>
    <n v="90"/>
    <n v="3"/>
    <n v="270"/>
    <n v="1"/>
    <x v="2"/>
    <x v="11"/>
    <x v="0"/>
    <s v="orange"/>
    <n v="95"/>
    <n v="78"/>
    <n v="7410"/>
    <n v="10"/>
    <n v="45626"/>
    <d v="2021-03-09T00:00:00"/>
    <d v="2021-03-29T00:00:00"/>
    <s v="Susanetta Wilshin"/>
    <s v="Bigender"/>
    <n v="70"/>
    <s v="615 Hayley KnollSuite 454"/>
    <n v="2118"/>
    <s v="Joelburgh"/>
    <x v="2"/>
    <s v="Australia"/>
    <x v="4"/>
    <x v="2"/>
  </r>
  <r>
    <n v="2991"/>
    <n v="596"/>
    <n v="544"/>
    <n v="98"/>
    <n v="2"/>
    <n v="196"/>
    <n v="1"/>
    <x v="1"/>
    <x v="33"/>
    <x v="4"/>
    <s v="green"/>
    <n v="113"/>
    <n v="58"/>
    <n v="6554"/>
    <n v="693"/>
    <n v="51828"/>
    <d v="2021-06-13T00:00:00"/>
    <d v="2021-06-27T00:00:00"/>
    <s v="Hetti Fibbens"/>
    <s v="Genderqueer"/>
    <n v="45"/>
    <s v="019 Lang SquareSuite 468"/>
    <n v="6160"/>
    <s v="Beattychester"/>
    <x v="3"/>
    <s v="Australia"/>
    <x v="7"/>
    <x v="2"/>
  </r>
  <r>
    <n v="2992"/>
    <n v="596"/>
    <n v="294"/>
    <n v="105"/>
    <n v="1"/>
    <n v="105"/>
    <n v="1"/>
    <x v="0"/>
    <x v="26"/>
    <x v="4"/>
    <s v="yellow"/>
    <n v="93"/>
    <n v="76"/>
    <n v="7068"/>
    <n v="693"/>
    <n v="51828"/>
    <d v="2021-06-13T00:00:00"/>
    <d v="2021-06-27T00:00:00"/>
    <s v="Hetti Fibbens"/>
    <s v="Genderqueer"/>
    <n v="45"/>
    <s v="019 Lang SquareSuite 468"/>
    <n v="6160"/>
    <s v="Beattychester"/>
    <x v="3"/>
    <s v="Australia"/>
    <x v="7"/>
    <x v="2"/>
  </r>
  <r>
    <n v="2993"/>
    <n v="597"/>
    <n v="1038"/>
    <n v="90"/>
    <n v="2"/>
    <n v="180"/>
    <n v="1"/>
    <x v="2"/>
    <x v="11"/>
    <x v="0"/>
    <s v="blue"/>
    <n v="95"/>
    <n v="61"/>
    <n v="5795"/>
    <n v="107"/>
    <n v="22758"/>
    <d v="2021-08-04T00:00:00"/>
    <d v="2021-08-16T00:00:00"/>
    <s v="Sandy Yushachkov"/>
    <s v="Genderfluid"/>
    <n v="35"/>
    <s v="20 Morrison RoadSuite 781"/>
    <n v="7264"/>
    <s v="Claudiaview"/>
    <x v="2"/>
    <s v="Australia"/>
    <x v="0"/>
    <x v="2"/>
  </r>
  <r>
    <n v="2994"/>
    <n v="599"/>
    <n v="630"/>
    <n v="93"/>
    <n v="2"/>
    <n v="186"/>
    <n v="1"/>
    <x v="1"/>
    <x v="14"/>
    <x v="3"/>
    <s v="red"/>
    <n v="115"/>
    <n v="71"/>
    <n v="8165"/>
    <n v="308"/>
    <n v="47972"/>
    <d v="2021-09-23T00:00:00"/>
    <d v="2021-10-17T00:00:00"/>
    <s v="Zeb Shipton"/>
    <s v="Genderfluid"/>
    <n v="70"/>
    <s v="970 Khan RidgeApt. 056"/>
    <n v="4335"/>
    <s v="West Madison"/>
    <x v="5"/>
    <s v="Australia"/>
    <x v="5"/>
    <x v="0"/>
  </r>
  <r>
    <n v="2995"/>
    <n v="599"/>
    <n v="28"/>
    <n v="96"/>
    <n v="3"/>
    <n v="288"/>
    <n v="1"/>
    <x v="0"/>
    <x v="2"/>
    <x v="0"/>
    <s v="indigo"/>
    <n v="114"/>
    <n v="70"/>
    <n v="7980"/>
    <n v="308"/>
    <n v="47972"/>
    <d v="2021-09-23T00:00:00"/>
    <d v="2021-10-17T00:00:00"/>
    <s v="Zeb Shipton"/>
    <s v="Genderfluid"/>
    <n v="70"/>
    <s v="970 Khan RidgeApt. 056"/>
    <n v="4335"/>
    <s v="West Madison"/>
    <x v="5"/>
    <s v="Australia"/>
    <x v="5"/>
    <x v="0"/>
  </r>
  <r>
    <n v="2996"/>
    <n v="599"/>
    <n v="1038"/>
    <n v="90"/>
    <n v="3"/>
    <n v="270"/>
    <n v="1"/>
    <x v="2"/>
    <x v="11"/>
    <x v="0"/>
    <s v="blue"/>
    <n v="95"/>
    <n v="61"/>
    <n v="5795"/>
    <n v="308"/>
    <n v="47972"/>
    <d v="2021-09-23T00:00:00"/>
    <d v="2021-10-17T00:00:00"/>
    <s v="Zeb Shipton"/>
    <s v="Genderfluid"/>
    <n v="70"/>
    <s v="970 Khan RidgeApt. 056"/>
    <n v="4335"/>
    <s v="West Madison"/>
    <x v="5"/>
    <s v="Australia"/>
    <x v="5"/>
    <x v="0"/>
  </r>
  <r>
    <n v="2997"/>
    <n v="599"/>
    <n v="1106"/>
    <n v="115"/>
    <n v="1"/>
    <n v="115"/>
    <n v="1"/>
    <x v="2"/>
    <x v="6"/>
    <x v="1"/>
    <s v="blue"/>
    <n v="99"/>
    <n v="62"/>
    <n v="6138"/>
    <n v="308"/>
    <n v="47972"/>
    <d v="2021-09-23T00:00:00"/>
    <d v="2021-10-17T00:00:00"/>
    <s v="Zeb Shipton"/>
    <s v="Genderfluid"/>
    <n v="70"/>
    <s v="970 Khan RidgeApt. 056"/>
    <n v="4335"/>
    <s v="West Madison"/>
    <x v="5"/>
    <s v="Australia"/>
    <x v="5"/>
    <x v="0"/>
  </r>
  <r>
    <n v="2998"/>
    <n v="599"/>
    <n v="986"/>
    <n v="106"/>
    <n v="1"/>
    <n v="106"/>
    <n v="1"/>
    <x v="2"/>
    <x v="3"/>
    <x v="1"/>
    <s v="orange"/>
    <n v="111"/>
    <n v="59"/>
    <n v="6549"/>
    <n v="308"/>
    <n v="47972"/>
    <d v="2021-09-23T00:00:00"/>
    <d v="2021-10-17T00:00:00"/>
    <s v="Zeb Shipton"/>
    <s v="Genderfluid"/>
    <n v="70"/>
    <s v="970 Khan RidgeApt. 056"/>
    <n v="4335"/>
    <s v="West Madison"/>
    <x v="5"/>
    <s v="Australia"/>
    <x v="5"/>
    <x v="0"/>
  </r>
  <r>
    <n v="2999"/>
    <n v="600"/>
    <n v="1093"/>
    <n v="115"/>
    <n v="1"/>
    <n v="115"/>
    <n v="1"/>
    <x v="2"/>
    <x v="6"/>
    <x v="0"/>
    <s v="orange"/>
    <n v="99"/>
    <n v="79"/>
    <n v="7821"/>
    <n v="921"/>
    <n v="19484"/>
    <d v="2021-09-15T00:00:00"/>
    <d v="2021-09-16T00:00:00"/>
    <s v="Cindi Mccague"/>
    <s v="Polygender"/>
    <n v="73"/>
    <s v="1189 Hettinger SummitSuite 723"/>
    <n v="1758"/>
    <s v="Port Zoeborough"/>
    <x v="7"/>
    <s v="Australia"/>
    <x v="5"/>
    <x v="1"/>
  </r>
  <r>
    <n v="3000"/>
    <n v="600"/>
    <n v="151"/>
    <n v="91"/>
    <n v="2"/>
    <n v="182"/>
    <n v="1"/>
    <x v="0"/>
    <x v="8"/>
    <x v="1"/>
    <s v="yellow"/>
    <n v="116"/>
    <n v="60"/>
    <n v="6960"/>
    <n v="921"/>
    <n v="19484"/>
    <d v="2021-09-15T00:00:00"/>
    <d v="2021-09-16T00:00:00"/>
    <s v="Cindi Mccague"/>
    <s v="Polygender"/>
    <n v="73"/>
    <s v="1189 Hettinger SummitSuite 723"/>
    <n v="1758"/>
    <s v="Port Zoeborough"/>
    <x v="7"/>
    <s v="Australia"/>
    <x v="5"/>
    <x v="1"/>
  </r>
  <r>
    <n v="3001"/>
    <n v="600"/>
    <n v="749"/>
    <n v="109"/>
    <n v="3"/>
    <n v="327"/>
    <n v="1"/>
    <x v="1"/>
    <x v="12"/>
    <x v="4"/>
    <s v="yellow"/>
    <n v="102"/>
    <n v="53"/>
    <n v="5406"/>
    <n v="921"/>
    <n v="19484"/>
    <d v="2021-09-15T00:00:00"/>
    <d v="2021-09-16T00:00:00"/>
    <s v="Cindi Mccague"/>
    <s v="Polygender"/>
    <n v="73"/>
    <s v="1189 Hettinger SummitSuite 723"/>
    <n v="1758"/>
    <s v="Port Zoeborough"/>
    <x v="7"/>
    <s v="Australia"/>
    <x v="5"/>
    <x v="1"/>
  </r>
  <r>
    <n v="3002"/>
    <n v="601"/>
    <n v="971"/>
    <n v="97"/>
    <n v="2"/>
    <n v="194"/>
    <n v="1"/>
    <x v="2"/>
    <x v="27"/>
    <x v="1"/>
    <s v="indigo"/>
    <n v="119"/>
    <n v="41"/>
    <n v="4879"/>
    <n v="916"/>
    <n v="24064"/>
    <d v="2021-06-13T00:00:00"/>
    <d v="2021-06-28T00:00:00"/>
    <s v="Gabriella Nutman"/>
    <s v="Polygender"/>
    <n v="24"/>
    <s v="06 Leah RoadSuite 691"/>
    <n v="4485"/>
    <s v="West Benjaminberg"/>
    <x v="7"/>
    <s v="Australia"/>
    <x v="7"/>
    <x v="2"/>
  </r>
  <r>
    <n v="3003"/>
    <n v="601"/>
    <n v="278"/>
    <n v="95"/>
    <n v="1"/>
    <n v="95"/>
    <n v="1"/>
    <x v="0"/>
    <x v="17"/>
    <x v="0"/>
    <s v="violet"/>
    <n v="117"/>
    <n v="76"/>
    <n v="8892"/>
    <n v="916"/>
    <n v="24064"/>
    <d v="2021-06-13T00:00:00"/>
    <d v="2021-06-28T00:00:00"/>
    <s v="Gabriella Nutman"/>
    <s v="Polygender"/>
    <n v="24"/>
    <s v="06 Leah RoadSuite 691"/>
    <n v="4485"/>
    <s v="West Benjaminberg"/>
    <x v="7"/>
    <s v="Australia"/>
    <x v="7"/>
    <x v="2"/>
  </r>
  <r>
    <n v="3004"/>
    <n v="601"/>
    <n v="681"/>
    <n v="113"/>
    <n v="3"/>
    <n v="339"/>
    <n v="1"/>
    <x v="1"/>
    <x v="4"/>
    <x v="1"/>
    <s v="green"/>
    <n v="119"/>
    <n v="62"/>
    <n v="7378"/>
    <n v="916"/>
    <n v="24064"/>
    <d v="2021-06-13T00:00:00"/>
    <d v="2021-06-28T00:00:00"/>
    <s v="Gabriella Nutman"/>
    <s v="Polygender"/>
    <n v="24"/>
    <s v="06 Leah RoadSuite 691"/>
    <n v="4485"/>
    <s v="West Benjaminberg"/>
    <x v="7"/>
    <s v="Australia"/>
    <x v="7"/>
    <x v="2"/>
  </r>
  <r>
    <n v="3005"/>
    <n v="601"/>
    <n v="347"/>
    <n v="109"/>
    <n v="2"/>
    <n v="218"/>
    <n v="1"/>
    <x v="0"/>
    <x v="21"/>
    <x v="2"/>
    <s v="violet"/>
    <n v="108"/>
    <n v="76"/>
    <n v="8208"/>
    <n v="916"/>
    <n v="24064"/>
    <d v="2021-06-13T00:00:00"/>
    <d v="2021-06-28T00:00:00"/>
    <s v="Gabriella Nutman"/>
    <s v="Polygender"/>
    <n v="24"/>
    <s v="06 Leah RoadSuite 691"/>
    <n v="4485"/>
    <s v="West Benjaminberg"/>
    <x v="7"/>
    <s v="Australia"/>
    <x v="7"/>
    <x v="2"/>
  </r>
  <r>
    <n v="3006"/>
    <n v="601"/>
    <n v="518"/>
    <n v="102"/>
    <n v="3"/>
    <n v="306"/>
    <n v="1"/>
    <x v="1"/>
    <x v="31"/>
    <x v="0"/>
    <s v="indigo"/>
    <n v="109"/>
    <n v="67"/>
    <n v="7303"/>
    <n v="916"/>
    <n v="24064"/>
    <d v="2021-06-13T00:00:00"/>
    <d v="2021-06-28T00:00:00"/>
    <s v="Gabriella Nutman"/>
    <s v="Polygender"/>
    <n v="24"/>
    <s v="06 Leah RoadSuite 691"/>
    <n v="4485"/>
    <s v="West Benjaminberg"/>
    <x v="7"/>
    <s v="Australia"/>
    <x v="7"/>
    <x v="2"/>
  </r>
  <r>
    <n v="3007"/>
    <n v="602"/>
    <n v="1161"/>
    <n v="99"/>
    <n v="3"/>
    <n v="297"/>
    <n v="1"/>
    <x v="2"/>
    <x v="9"/>
    <x v="1"/>
    <s v="orange"/>
    <n v="98"/>
    <n v="42"/>
    <n v="4116"/>
    <n v="987"/>
    <n v="41932"/>
    <d v="2021-02-14T00:00:00"/>
    <d v="2021-03-07T00:00:00"/>
    <s v="Grady Wipper"/>
    <s v="Genderfluid"/>
    <n v="70"/>
    <s v="900 Jade AvenueApt. 206"/>
    <n v="5958"/>
    <s v="Thompsonbury"/>
    <x v="4"/>
    <s v="Australia"/>
    <x v="1"/>
    <x v="0"/>
  </r>
  <r>
    <n v="3008"/>
    <n v="602"/>
    <n v="86"/>
    <n v="118"/>
    <n v="1"/>
    <n v="118"/>
    <n v="1"/>
    <x v="0"/>
    <x v="24"/>
    <x v="1"/>
    <s v="green"/>
    <n v="96"/>
    <n v="57"/>
    <n v="5472"/>
    <n v="987"/>
    <n v="41932"/>
    <d v="2021-02-14T00:00:00"/>
    <d v="2021-03-07T00:00:00"/>
    <s v="Grady Wipper"/>
    <s v="Genderfluid"/>
    <n v="70"/>
    <s v="900 Jade AvenueApt. 206"/>
    <n v="5958"/>
    <s v="Thompsonbury"/>
    <x v="4"/>
    <s v="Australia"/>
    <x v="1"/>
    <x v="0"/>
  </r>
  <r>
    <n v="3009"/>
    <n v="603"/>
    <n v="1170"/>
    <n v="99"/>
    <n v="2"/>
    <n v="198"/>
    <n v="1"/>
    <x v="2"/>
    <x v="9"/>
    <x v="3"/>
    <s v="green"/>
    <n v="98"/>
    <n v="42"/>
    <n v="4116"/>
    <n v="549"/>
    <n v="42922"/>
    <d v="2021-08-30T00:00:00"/>
    <d v="2021-09-04T00:00:00"/>
    <s v="Barclay Beswick"/>
    <s v="Male"/>
    <n v="50"/>
    <s v="667 Feil RidgeSuite 935"/>
    <n v="1919"/>
    <s v="Gleasonburgh"/>
    <x v="5"/>
    <s v="Australia"/>
    <x v="0"/>
    <x v="1"/>
  </r>
  <r>
    <n v="3010"/>
    <n v="604"/>
    <n v="904"/>
    <n v="94"/>
    <n v="3"/>
    <n v="282"/>
    <n v="1"/>
    <x v="2"/>
    <x v="23"/>
    <x v="4"/>
    <s v="indigo"/>
    <n v="113"/>
    <n v="70"/>
    <n v="7910"/>
    <n v="492"/>
    <n v="21635"/>
    <d v="2021-07-20T00:00:00"/>
    <d v="2021-08-13T00:00:00"/>
    <s v="Jolee Stailey"/>
    <s v="Bigender"/>
    <n v="62"/>
    <s v="046 Leah RidgeSuite 190"/>
    <n v="8954"/>
    <s v="Josephmouth"/>
    <x v="3"/>
    <s v="Australia"/>
    <x v="8"/>
    <x v="0"/>
  </r>
  <r>
    <n v="3011"/>
    <n v="604"/>
    <n v="169"/>
    <n v="91"/>
    <n v="1"/>
    <n v="91"/>
    <n v="1"/>
    <x v="0"/>
    <x v="8"/>
    <x v="4"/>
    <s v="indigo"/>
    <n v="116"/>
    <n v="66"/>
    <n v="7656"/>
    <n v="492"/>
    <n v="21635"/>
    <d v="2021-07-20T00:00:00"/>
    <d v="2021-08-13T00:00:00"/>
    <s v="Jolee Stailey"/>
    <s v="Bigender"/>
    <n v="62"/>
    <s v="046 Leah RidgeSuite 190"/>
    <n v="8954"/>
    <s v="Josephmouth"/>
    <x v="3"/>
    <s v="Australia"/>
    <x v="8"/>
    <x v="0"/>
  </r>
  <r>
    <n v="3012"/>
    <n v="604"/>
    <n v="163"/>
    <n v="91"/>
    <n v="2"/>
    <n v="182"/>
    <n v="1"/>
    <x v="0"/>
    <x v="8"/>
    <x v="0"/>
    <s v="blue"/>
    <n v="116"/>
    <n v="70"/>
    <n v="8120"/>
    <n v="492"/>
    <n v="21635"/>
    <d v="2021-07-20T00:00:00"/>
    <d v="2021-08-13T00:00:00"/>
    <s v="Jolee Stailey"/>
    <s v="Bigender"/>
    <n v="62"/>
    <s v="046 Leah RidgeSuite 190"/>
    <n v="8954"/>
    <s v="Josephmouth"/>
    <x v="3"/>
    <s v="Australia"/>
    <x v="8"/>
    <x v="0"/>
  </r>
  <r>
    <n v="3013"/>
    <n v="604"/>
    <n v="955"/>
    <n v="97"/>
    <n v="1"/>
    <n v="97"/>
    <n v="1"/>
    <x v="2"/>
    <x v="27"/>
    <x v="3"/>
    <s v="yellow"/>
    <n v="119"/>
    <n v="59"/>
    <n v="7021"/>
    <n v="492"/>
    <n v="21635"/>
    <d v="2021-07-20T00:00:00"/>
    <d v="2021-08-13T00:00:00"/>
    <s v="Jolee Stailey"/>
    <s v="Bigender"/>
    <n v="62"/>
    <s v="046 Leah RidgeSuite 190"/>
    <n v="8954"/>
    <s v="Josephmouth"/>
    <x v="3"/>
    <s v="Australia"/>
    <x v="8"/>
    <x v="0"/>
  </r>
  <r>
    <n v="3014"/>
    <n v="604"/>
    <n v="127"/>
    <n v="92"/>
    <n v="2"/>
    <n v="184"/>
    <n v="1"/>
    <x v="0"/>
    <x v="22"/>
    <x v="2"/>
    <s v="blue"/>
    <n v="115"/>
    <n v="58"/>
    <n v="6670"/>
    <n v="492"/>
    <n v="21635"/>
    <d v="2021-07-20T00:00:00"/>
    <d v="2021-08-13T00:00:00"/>
    <s v="Jolee Stailey"/>
    <s v="Bigender"/>
    <n v="62"/>
    <s v="046 Leah RidgeSuite 190"/>
    <n v="8954"/>
    <s v="Josephmouth"/>
    <x v="3"/>
    <s v="Australia"/>
    <x v="8"/>
    <x v="0"/>
  </r>
  <r>
    <n v="3015"/>
    <n v="604"/>
    <n v="195"/>
    <n v="98"/>
    <n v="2"/>
    <n v="196"/>
    <n v="1"/>
    <x v="0"/>
    <x v="18"/>
    <x v="3"/>
    <s v="blue"/>
    <n v="112"/>
    <n v="47"/>
    <n v="5264"/>
    <n v="492"/>
    <n v="21635"/>
    <d v="2021-07-20T00:00:00"/>
    <d v="2021-08-13T00:00:00"/>
    <s v="Jolee Stailey"/>
    <s v="Bigender"/>
    <n v="62"/>
    <s v="046 Leah RidgeSuite 190"/>
    <n v="8954"/>
    <s v="Josephmouth"/>
    <x v="3"/>
    <s v="Australia"/>
    <x v="8"/>
    <x v="0"/>
  </r>
  <r>
    <n v="3016"/>
    <n v="605"/>
    <n v="574"/>
    <n v="100"/>
    <n v="3"/>
    <n v="300"/>
    <n v="1"/>
    <x v="1"/>
    <x v="29"/>
    <x v="4"/>
    <s v="yellow"/>
    <n v="90"/>
    <n v="50"/>
    <n v="4500"/>
    <n v="402"/>
    <n v="48620"/>
    <d v="2021-08-20T00:00:00"/>
    <d v="2021-09-06T00:00:00"/>
    <s v="Zak Titterton"/>
    <s v="Non-binary"/>
    <n v="22"/>
    <s v="017 Maddison KnollSuite 875"/>
    <n v="1712"/>
    <s v="West Cooper"/>
    <x v="1"/>
    <s v="Australia"/>
    <x v="0"/>
    <x v="2"/>
  </r>
  <r>
    <n v="3017"/>
    <n v="605"/>
    <n v="222"/>
    <n v="106"/>
    <n v="3"/>
    <n v="318"/>
    <n v="1"/>
    <x v="0"/>
    <x v="0"/>
    <x v="2"/>
    <s v="yellow"/>
    <n v="105"/>
    <n v="62"/>
    <n v="6510"/>
    <n v="402"/>
    <n v="48620"/>
    <d v="2021-08-20T00:00:00"/>
    <d v="2021-09-06T00:00:00"/>
    <s v="Zak Titterton"/>
    <s v="Non-binary"/>
    <n v="22"/>
    <s v="017 Maddison KnollSuite 875"/>
    <n v="1712"/>
    <s v="West Cooper"/>
    <x v="1"/>
    <s v="Australia"/>
    <x v="0"/>
    <x v="2"/>
  </r>
  <r>
    <n v="3018"/>
    <n v="605"/>
    <n v="156"/>
    <n v="91"/>
    <n v="2"/>
    <n v="182"/>
    <n v="1"/>
    <x v="0"/>
    <x v="8"/>
    <x v="1"/>
    <s v="green"/>
    <n v="116"/>
    <n v="58"/>
    <n v="6728"/>
    <n v="402"/>
    <n v="48620"/>
    <d v="2021-08-20T00:00:00"/>
    <d v="2021-09-06T00:00:00"/>
    <s v="Zak Titterton"/>
    <s v="Non-binary"/>
    <n v="22"/>
    <s v="017 Maddison KnollSuite 875"/>
    <n v="1712"/>
    <s v="West Cooper"/>
    <x v="1"/>
    <s v="Australia"/>
    <x v="0"/>
    <x v="2"/>
  </r>
  <r>
    <n v="3019"/>
    <n v="606"/>
    <n v="251"/>
    <n v="95"/>
    <n v="1"/>
    <n v="95"/>
    <n v="1"/>
    <x v="0"/>
    <x v="17"/>
    <x v="1"/>
    <s v="orange"/>
    <n v="117"/>
    <n v="78"/>
    <n v="9126"/>
    <n v="692"/>
    <n v="54506"/>
    <d v="2021-01-31T00:00:00"/>
    <d v="2021-02-08T00:00:00"/>
    <s v="Perceval Umbers"/>
    <s v="Bigender"/>
    <n v="20"/>
    <s v="5200 Tromp Estate DrSuite 885"/>
    <n v="4058"/>
    <s v="Laraview"/>
    <x v="1"/>
    <s v="Australia"/>
    <x v="9"/>
    <x v="1"/>
  </r>
  <r>
    <n v="3020"/>
    <n v="606"/>
    <n v="372"/>
    <n v="94"/>
    <n v="3"/>
    <n v="282"/>
    <n v="1"/>
    <x v="0"/>
    <x v="28"/>
    <x v="2"/>
    <s v="blue"/>
    <n v="92"/>
    <n v="42"/>
    <n v="3864"/>
    <n v="692"/>
    <n v="54506"/>
    <d v="2021-01-31T00:00:00"/>
    <d v="2021-02-08T00:00:00"/>
    <s v="Perceval Umbers"/>
    <s v="Bigender"/>
    <n v="20"/>
    <s v="5200 Tromp Estate DrSuite 885"/>
    <n v="4058"/>
    <s v="Laraview"/>
    <x v="1"/>
    <s v="Australia"/>
    <x v="9"/>
    <x v="1"/>
  </r>
  <r>
    <n v="3021"/>
    <n v="606"/>
    <n v="163"/>
    <n v="91"/>
    <n v="1"/>
    <n v="91"/>
    <n v="1"/>
    <x v="0"/>
    <x v="8"/>
    <x v="0"/>
    <s v="blue"/>
    <n v="116"/>
    <n v="70"/>
    <n v="8120"/>
    <n v="692"/>
    <n v="54506"/>
    <d v="2021-01-31T00:00:00"/>
    <d v="2021-02-08T00:00:00"/>
    <s v="Perceval Umbers"/>
    <s v="Bigender"/>
    <n v="20"/>
    <s v="5200 Tromp Estate DrSuite 885"/>
    <n v="4058"/>
    <s v="Laraview"/>
    <x v="1"/>
    <s v="Australia"/>
    <x v="9"/>
    <x v="1"/>
  </r>
  <r>
    <n v="3022"/>
    <n v="606"/>
    <n v="486"/>
    <n v="118"/>
    <n v="2"/>
    <n v="236"/>
    <n v="1"/>
    <x v="1"/>
    <x v="1"/>
    <x v="1"/>
    <s v="violet"/>
    <n v="110"/>
    <n v="46"/>
    <n v="5060"/>
    <n v="692"/>
    <n v="54506"/>
    <d v="2021-01-31T00:00:00"/>
    <d v="2021-02-08T00:00:00"/>
    <s v="Perceval Umbers"/>
    <s v="Bigender"/>
    <n v="20"/>
    <s v="5200 Tromp Estate DrSuite 885"/>
    <n v="4058"/>
    <s v="Laraview"/>
    <x v="1"/>
    <s v="Australia"/>
    <x v="9"/>
    <x v="1"/>
  </r>
  <r>
    <n v="3023"/>
    <n v="606"/>
    <n v="472"/>
    <n v="118"/>
    <n v="3"/>
    <n v="354"/>
    <n v="1"/>
    <x v="1"/>
    <x v="1"/>
    <x v="2"/>
    <s v="green"/>
    <n v="110"/>
    <n v="72"/>
    <n v="7920"/>
    <n v="692"/>
    <n v="54506"/>
    <d v="2021-01-31T00:00:00"/>
    <d v="2021-02-08T00:00:00"/>
    <s v="Perceval Umbers"/>
    <s v="Bigender"/>
    <n v="20"/>
    <s v="5200 Tromp Estate DrSuite 885"/>
    <n v="4058"/>
    <s v="Laraview"/>
    <x v="1"/>
    <s v="Australia"/>
    <x v="9"/>
    <x v="1"/>
  </r>
  <r>
    <n v="3024"/>
    <n v="606"/>
    <n v="782"/>
    <n v="91"/>
    <n v="1"/>
    <n v="91"/>
    <n v="1"/>
    <x v="1"/>
    <x v="15"/>
    <x v="2"/>
    <s v="yellow"/>
    <n v="114"/>
    <n v="49"/>
    <n v="5586"/>
    <n v="692"/>
    <n v="54506"/>
    <d v="2021-01-31T00:00:00"/>
    <d v="2021-02-08T00:00:00"/>
    <s v="Perceval Umbers"/>
    <s v="Bigender"/>
    <n v="20"/>
    <s v="5200 Tromp Estate DrSuite 885"/>
    <n v="4058"/>
    <s v="Laraview"/>
    <x v="1"/>
    <s v="Australia"/>
    <x v="9"/>
    <x v="1"/>
  </r>
  <r>
    <n v="3025"/>
    <n v="607"/>
    <n v="1053"/>
    <n v="93"/>
    <n v="3"/>
    <n v="279"/>
    <n v="1"/>
    <x v="2"/>
    <x v="20"/>
    <x v="0"/>
    <s v="red"/>
    <n v="94"/>
    <n v="63"/>
    <n v="5922"/>
    <n v="648"/>
    <n v="36692"/>
    <d v="2021-10-19T00:00:00"/>
    <d v="2021-11-12T00:00:00"/>
    <s v="Jaquelyn Dow"/>
    <s v="Genderfluid"/>
    <n v="38"/>
    <s v="854 John GroveApt. 925"/>
    <n v="1230"/>
    <s v="New Emmastad"/>
    <x v="0"/>
    <s v="Australia"/>
    <x v="2"/>
    <x v="0"/>
  </r>
  <r>
    <n v="3026"/>
    <n v="607"/>
    <n v="473"/>
    <n v="118"/>
    <n v="2"/>
    <n v="236"/>
    <n v="1"/>
    <x v="1"/>
    <x v="1"/>
    <x v="0"/>
    <s v="green"/>
    <n v="110"/>
    <n v="43"/>
    <n v="4730"/>
    <n v="648"/>
    <n v="36692"/>
    <d v="2021-10-19T00:00:00"/>
    <d v="2021-11-12T00:00:00"/>
    <s v="Jaquelyn Dow"/>
    <s v="Genderfluid"/>
    <n v="38"/>
    <s v="854 John GroveApt. 925"/>
    <n v="1230"/>
    <s v="New Emmastad"/>
    <x v="0"/>
    <s v="Australia"/>
    <x v="2"/>
    <x v="0"/>
  </r>
  <r>
    <n v="3027"/>
    <n v="607"/>
    <n v="1155"/>
    <n v="99"/>
    <n v="3"/>
    <n v="297"/>
    <n v="1"/>
    <x v="2"/>
    <x v="9"/>
    <x v="3"/>
    <s v="red"/>
    <n v="98"/>
    <n v="74"/>
    <n v="7252"/>
    <n v="648"/>
    <n v="36692"/>
    <d v="2021-10-19T00:00:00"/>
    <d v="2021-11-12T00:00:00"/>
    <s v="Jaquelyn Dow"/>
    <s v="Genderfluid"/>
    <n v="38"/>
    <s v="854 John GroveApt. 925"/>
    <n v="1230"/>
    <s v="New Emmastad"/>
    <x v="0"/>
    <s v="Australia"/>
    <x v="2"/>
    <x v="0"/>
  </r>
  <r>
    <n v="3028"/>
    <n v="607"/>
    <n v="886"/>
    <n v="94"/>
    <n v="2"/>
    <n v="188"/>
    <n v="1"/>
    <x v="2"/>
    <x v="23"/>
    <x v="1"/>
    <s v="yellow"/>
    <n v="113"/>
    <n v="68"/>
    <n v="7684"/>
    <n v="648"/>
    <n v="36692"/>
    <d v="2021-10-19T00:00:00"/>
    <d v="2021-11-12T00:00:00"/>
    <s v="Jaquelyn Dow"/>
    <s v="Genderfluid"/>
    <n v="38"/>
    <s v="854 John GroveApt. 925"/>
    <n v="1230"/>
    <s v="New Emmastad"/>
    <x v="0"/>
    <s v="Australia"/>
    <x v="2"/>
    <x v="0"/>
  </r>
  <r>
    <n v="3029"/>
    <n v="607"/>
    <n v="994"/>
    <n v="106"/>
    <n v="1"/>
    <n v="106"/>
    <n v="1"/>
    <x v="2"/>
    <x v="3"/>
    <x v="4"/>
    <s v="yellow"/>
    <n v="111"/>
    <n v="72"/>
    <n v="7992"/>
    <n v="648"/>
    <n v="36692"/>
    <d v="2021-10-19T00:00:00"/>
    <d v="2021-11-12T00:00:00"/>
    <s v="Jaquelyn Dow"/>
    <s v="Genderfluid"/>
    <n v="38"/>
    <s v="854 John GroveApt. 925"/>
    <n v="1230"/>
    <s v="New Emmastad"/>
    <x v="0"/>
    <s v="Australia"/>
    <x v="2"/>
    <x v="0"/>
  </r>
  <r>
    <n v="3030"/>
    <n v="608"/>
    <n v="572"/>
    <n v="100"/>
    <n v="3"/>
    <n v="300"/>
    <n v="1"/>
    <x v="1"/>
    <x v="29"/>
    <x v="2"/>
    <s v="yellow"/>
    <n v="90"/>
    <n v="71"/>
    <n v="6390"/>
    <n v="530"/>
    <n v="31878"/>
    <d v="2021-08-13T00:00:00"/>
    <d v="2021-08-15T00:00:00"/>
    <s v="Leroi Weal"/>
    <s v="Polygender"/>
    <n v="63"/>
    <s v="2724 Madison SummitSuite 567"/>
    <n v="9367"/>
    <s v="Lake Rose"/>
    <x v="2"/>
    <s v="Australia"/>
    <x v="0"/>
    <x v="1"/>
  </r>
  <r>
    <n v="3031"/>
    <n v="608"/>
    <n v="265"/>
    <n v="95"/>
    <n v="3"/>
    <n v="285"/>
    <n v="1"/>
    <x v="0"/>
    <x v="17"/>
    <x v="3"/>
    <s v="blue"/>
    <n v="117"/>
    <n v="56"/>
    <n v="6552"/>
    <n v="530"/>
    <n v="31878"/>
    <d v="2021-08-13T00:00:00"/>
    <d v="2021-08-15T00:00:00"/>
    <s v="Leroi Weal"/>
    <s v="Polygender"/>
    <n v="63"/>
    <s v="2724 Madison SummitSuite 567"/>
    <n v="9367"/>
    <s v="Lake Rose"/>
    <x v="2"/>
    <s v="Australia"/>
    <x v="0"/>
    <x v="1"/>
  </r>
  <r>
    <n v="3032"/>
    <n v="609"/>
    <n v="536"/>
    <n v="98"/>
    <n v="2"/>
    <n v="196"/>
    <n v="1"/>
    <x v="1"/>
    <x v="33"/>
    <x v="1"/>
    <s v="yellow"/>
    <n v="113"/>
    <n v="41"/>
    <n v="4633"/>
    <n v="25"/>
    <n v="21514"/>
    <d v="2021-04-22T00:00:00"/>
    <d v="2021-05-08T00:00:00"/>
    <s v="Ernaline Luce"/>
    <s v="Genderqueer"/>
    <n v="75"/>
    <s v="02 Gabriella PlazaApt. 474"/>
    <n v="9311"/>
    <s v="Olivershire"/>
    <x v="6"/>
    <s v="Australia"/>
    <x v="6"/>
    <x v="2"/>
  </r>
  <r>
    <n v="3033"/>
    <n v="609"/>
    <n v="196"/>
    <n v="98"/>
    <n v="3"/>
    <n v="294"/>
    <n v="1"/>
    <x v="0"/>
    <x v="18"/>
    <x v="1"/>
    <s v="blue"/>
    <n v="112"/>
    <n v="75"/>
    <n v="8400"/>
    <n v="25"/>
    <n v="21514"/>
    <d v="2021-04-22T00:00:00"/>
    <d v="2021-05-08T00:00:00"/>
    <s v="Ernaline Luce"/>
    <s v="Genderqueer"/>
    <n v="75"/>
    <s v="02 Gabriella PlazaApt. 474"/>
    <n v="9311"/>
    <s v="Olivershire"/>
    <x v="6"/>
    <s v="Australia"/>
    <x v="6"/>
    <x v="2"/>
  </r>
  <r>
    <n v="3034"/>
    <n v="609"/>
    <n v="900"/>
    <n v="94"/>
    <n v="3"/>
    <n v="282"/>
    <n v="1"/>
    <x v="2"/>
    <x v="23"/>
    <x v="3"/>
    <s v="indigo"/>
    <n v="113"/>
    <n v="47"/>
    <n v="5311"/>
    <n v="25"/>
    <n v="21514"/>
    <d v="2021-04-22T00:00:00"/>
    <d v="2021-05-08T00:00:00"/>
    <s v="Ernaline Luce"/>
    <s v="Genderqueer"/>
    <n v="75"/>
    <s v="02 Gabriella PlazaApt. 474"/>
    <n v="9311"/>
    <s v="Olivershire"/>
    <x v="6"/>
    <s v="Australia"/>
    <x v="6"/>
    <x v="2"/>
  </r>
  <r>
    <n v="3035"/>
    <n v="609"/>
    <n v="177"/>
    <n v="98"/>
    <n v="1"/>
    <n v="98"/>
    <n v="1"/>
    <x v="0"/>
    <x v="18"/>
    <x v="2"/>
    <s v="red"/>
    <n v="112"/>
    <n v="64"/>
    <n v="7168"/>
    <n v="25"/>
    <n v="21514"/>
    <d v="2021-04-22T00:00:00"/>
    <d v="2021-05-08T00:00:00"/>
    <s v="Ernaline Luce"/>
    <s v="Genderqueer"/>
    <n v="75"/>
    <s v="02 Gabriella PlazaApt. 474"/>
    <n v="9311"/>
    <s v="Olivershire"/>
    <x v="6"/>
    <s v="Australia"/>
    <x v="6"/>
    <x v="2"/>
  </r>
  <r>
    <n v="3036"/>
    <n v="609"/>
    <n v="1033"/>
    <n v="90"/>
    <n v="3"/>
    <n v="270"/>
    <n v="1"/>
    <x v="2"/>
    <x v="11"/>
    <x v="0"/>
    <s v="green"/>
    <n v="95"/>
    <n v="62"/>
    <n v="5890"/>
    <n v="25"/>
    <n v="21514"/>
    <d v="2021-04-22T00:00:00"/>
    <d v="2021-05-08T00:00:00"/>
    <s v="Ernaline Luce"/>
    <s v="Genderqueer"/>
    <n v="75"/>
    <s v="02 Gabriella PlazaApt. 474"/>
    <n v="9311"/>
    <s v="Olivershire"/>
    <x v="6"/>
    <s v="Australia"/>
    <x v="6"/>
    <x v="2"/>
  </r>
  <r>
    <n v="3037"/>
    <n v="609"/>
    <n v="872"/>
    <n v="113"/>
    <n v="1"/>
    <n v="113"/>
    <n v="1"/>
    <x v="2"/>
    <x v="16"/>
    <x v="2"/>
    <s v="violet"/>
    <n v="100"/>
    <n v="54"/>
    <n v="5400"/>
    <n v="25"/>
    <n v="21514"/>
    <d v="2021-04-22T00:00:00"/>
    <d v="2021-05-08T00:00:00"/>
    <s v="Ernaline Luce"/>
    <s v="Genderqueer"/>
    <n v="75"/>
    <s v="02 Gabriella PlazaApt. 474"/>
    <n v="9311"/>
    <s v="Olivershire"/>
    <x v="6"/>
    <s v="Australia"/>
    <x v="6"/>
    <x v="2"/>
  </r>
  <r>
    <n v="3038"/>
    <n v="610"/>
    <n v="497"/>
    <n v="102"/>
    <n v="1"/>
    <n v="102"/>
    <n v="1"/>
    <x v="1"/>
    <x v="31"/>
    <x v="2"/>
    <s v="orange"/>
    <n v="109"/>
    <n v="45"/>
    <n v="4905"/>
    <n v="735"/>
    <n v="27821"/>
    <d v="2021-08-04T00:00:00"/>
    <d v="2021-08-31T00:00:00"/>
    <s v="Valentino Branney"/>
    <s v="Bigender"/>
    <n v="46"/>
    <s v="8753 Jasper PlaceApt. 474"/>
    <n v="6248"/>
    <s v="Port Alanamouth"/>
    <x v="3"/>
    <s v="Australia"/>
    <x v="0"/>
    <x v="0"/>
  </r>
  <r>
    <n v="3039"/>
    <n v="610"/>
    <n v="410"/>
    <n v="119"/>
    <n v="3"/>
    <n v="357"/>
    <n v="1"/>
    <x v="0"/>
    <x v="32"/>
    <x v="3"/>
    <s v="indigo"/>
    <n v="113"/>
    <n v="57"/>
    <n v="6441"/>
    <n v="735"/>
    <n v="27821"/>
    <d v="2021-08-04T00:00:00"/>
    <d v="2021-08-31T00:00:00"/>
    <s v="Valentino Branney"/>
    <s v="Bigender"/>
    <n v="46"/>
    <s v="8753 Jasper PlaceApt. 474"/>
    <n v="6248"/>
    <s v="Port Alanamouth"/>
    <x v="3"/>
    <s v="Australia"/>
    <x v="0"/>
    <x v="0"/>
  </r>
  <r>
    <n v="3040"/>
    <n v="610"/>
    <n v="919"/>
    <n v="96"/>
    <n v="2"/>
    <n v="192"/>
    <n v="1"/>
    <x v="2"/>
    <x v="5"/>
    <x v="4"/>
    <s v="orange"/>
    <n v="104"/>
    <n v="68"/>
    <n v="7072"/>
    <n v="735"/>
    <n v="27821"/>
    <d v="2021-08-04T00:00:00"/>
    <d v="2021-08-31T00:00:00"/>
    <s v="Valentino Branney"/>
    <s v="Bigender"/>
    <n v="46"/>
    <s v="8753 Jasper PlaceApt. 474"/>
    <n v="6248"/>
    <s v="Port Alanamouth"/>
    <x v="3"/>
    <s v="Australia"/>
    <x v="0"/>
    <x v="0"/>
  </r>
  <r>
    <n v="3041"/>
    <n v="610"/>
    <n v="571"/>
    <n v="100"/>
    <n v="2"/>
    <n v="200"/>
    <n v="1"/>
    <x v="1"/>
    <x v="29"/>
    <x v="1"/>
    <s v="yellow"/>
    <n v="90"/>
    <n v="64"/>
    <n v="5760"/>
    <n v="735"/>
    <n v="27821"/>
    <d v="2021-08-04T00:00:00"/>
    <d v="2021-08-31T00:00:00"/>
    <s v="Valentino Branney"/>
    <s v="Bigender"/>
    <n v="46"/>
    <s v="8753 Jasper PlaceApt. 474"/>
    <n v="6248"/>
    <s v="Port Alanamouth"/>
    <x v="3"/>
    <s v="Australia"/>
    <x v="0"/>
    <x v="0"/>
  </r>
  <r>
    <n v="3042"/>
    <n v="611"/>
    <n v="580"/>
    <n v="100"/>
    <n v="2"/>
    <n v="200"/>
    <n v="1"/>
    <x v="1"/>
    <x v="29"/>
    <x v="3"/>
    <s v="blue"/>
    <n v="90"/>
    <n v="44"/>
    <n v="3960"/>
    <n v="155"/>
    <n v="56937"/>
    <d v="2021-05-01T00:00:00"/>
    <d v="2021-05-25T00:00:00"/>
    <s v="Myrle Kelby"/>
    <s v="Male"/>
    <n v="80"/>
    <s v="85 Charles MallSuite 424"/>
    <n v="7841"/>
    <s v="Port Sophia"/>
    <x v="4"/>
    <s v="Australia"/>
    <x v="3"/>
    <x v="0"/>
  </r>
  <r>
    <n v="3043"/>
    <n v="611"/>
    <n v="133"/>
    <n v="92"/>
    <n v="2"/>
    <n v="184"/>
    <n v="1"/>
    <x v="0"/>
    <x v="22"/>
    <x v="0"/>
    <s v="indigo"/>
    <n v="115"/>
    <n v="58"/>
    <n v="6670"/>
    <n v="155"/>
    <n v="56937"/>
    <d v="2021-05-01T00:00:00"/>
    <d v="2021-05-25T00:00:00"/>
    <s v="Myrle Kelby"/>
    <s v="Male"/>
    <n v="80"/>
    <s v="85 Charles MallSuite 424"/>
    <n v="7841"/>
    <s v="Port Sophia"/>
    <x v="4"/>
    <s v="Australia"/>
    <x v="3"/>
    <x v="0"/>
  </r>
  <r>
    <n v="3044"/>
    <n v="611"/>
    <n v="891"/>
    <n v="94"/>
    <n v="3"/>
    <n v="282"/>
    <n v="1"/>
    <x v="2"/>
    <x v="23"/>
    <x v="1"/>
    <s v="green"/>
    <n v="113"/>
    <n v="78"/>
    <n v="8814"/>
    <n v="155"/>
    <n v="56937"/>
    <d v="2021-05-01T00:00:00"/>
    <d v="2021-05-25T00:00:00"/>
    <s v="Myrle Kelby"/>
    <s v="Male"/>
    <n v="80"/>
    <s v="85 Charles MallSuite 424"/>
    <n v="7841"/>
    <s v="Port Sophia"/>
    <x v="4"/>
    <s v="Australia"/>
    <x v="3"/>
    <x v="0"/>
  </r>
  <r>
    <n v="3045"/>
    <n v="611"/>
    <n v="146"/>
    <n v="91"/>
    <n v="3"/>
    <n v="273"/>
    <n v="1"/>
    <x v="0"/>
    <x v="8"/>
    <x v="1"/>
    <s v="orange"/>
    <n v="116"/>
    <n v="42"/>
    <n v="4872"/>
    <n v="155"/>
    <n v="56937"/>
    <d v="2021-05-01T00:00:00"/>
    <d v="2021-05-25T00:00:00"/>
    <s v="Myrle Kelby"/>
    <s v="Male"/>
    <n v="80"/>
    <s v="85 Charles MallSuite 424"/>
    <n v="7841"/>
    <s v="Port Sophia"/>
    <x v="4"/>
    <s v="Australia"/>
    <x v="3"/>
    <x v="0"/>
  </r>
  <r>
    <n v="3046"/>
    <n v="612"/>
    <n v="895"/>
    <n v="94"/>
    <n v="1"/>
    <n v="94"/>
    <n v="1"/>
    <x v="2"/>
    <x v="23"/>
    <x v="3"/>
    <s v="blue"/>
    <n v="113"/>
    <n v="60"/>
    <n v="6780"/>
    <n v="486"/>
    <n v="31877"/>
    <d v="2021-05-10T00:00:00"/>
    <d v="2021-05-12T00:00:00"/>
    <s v="Alexis Cheake"/>
    <s v="Agender"/>
    <n v="66"/>
    <s v="60 Nolan LaneSuite 078"/>
    <n v="8225"/>
    <s v="Port Lillian"/>
    <x v="5"/>
    <s v="Australia"/>
    <x v="3"/>
    <x v="1"/>
  </r>
  <r>
    <n v="3047"/>
    <n v="612"/>
    <n v="833"/>
    <n v="117"/>
    <n v="3"/>
    <n v="351"/>
    <n v="1"/>
    <x v="1"/>
    <x v="13"/>
    <x v="0"/>
    <s v="indigo"/>
    <n v="95"/>
    <n v="66"/>
    <n v="6270"/>
    <n v="486"/>
    <n v="31877"/>
    <d v="2021-05-10T00:00:00"/>
    <d v="2021-05-12T00:00:00"/>
    <s v="Alexis Cheake"/>
    <s v="Agender"/>
    <n v="66"/>
    <s v="60 Nolan LaneSuite 078"/>
    <n v="8225"/>
    <s v="Port Lillian"/>
    <x v="5"/>
    <s v="Australia"/>
    <x v="3"/>
    <x v="1"/>
  </r>
  <r>
    <n v="3048"/>
    <n v="612"/>
    <n v="660"/>
    <n v="93"/>
    <n v="3"/>
    <n v="279"/>
    <n v="1"/>
    <x v="1"/>
    <x v="14"/>
    <x v="3"/>
    <s v="violet"/>
    <n v="115"/>
    <n v="58"/>
    <n v="6670"/>
    <n v="486"/>
    <n v="31877"/>
    <d v="2021-05-10T00:00:00"/>
    <d v="2021-05-12T00:00:00"/>
    <s v="Alexis Cheake"/>
    <s v="Agender"/>
    <n v="66"/>
    <s v="60 Nolan LaneSuite 078"/>
    <n v="8225"/>
    <s v="Port Lillian"/>
    <x v="5"/>
    <s v="Australia"/>
    <x v="3"/>
    <x v="1"/>
  </r>
  <r>
    <n v="3049"/>
    <n v="613"/>
    <n v="405"/>
    <n v="119"/>
    <n v="1"/>
    <n v="119"/>
    <n v="1"/>
    <x v="0"/>
    <x v="32"/>
    <x v="3"/>
    <s v="blue"/>
    <n v="113"/>
    <n v="55"/>
    <n v="6215"/>
    <n v="682"/>
    <n v="10501"/>
    <d v="2021-05-23T00:00:00"/>
    <d v="2021-06-07T00:00:00"/>
    <s v="Alon Abramsky"/>
    <s v="Polygender"/>
    <n v="27"/>
    <s v="0260 Garden StreetSuite 683"/>
    <n v="6627"/>
    <s v="Sofiahaven"/>
    <x v="2"/>
    <s v="Australia"/>
    <x v="3"/>
    <x v="2"/>
  </r>
  <r>
    <n v="3050"/>
    <n v="613"/>
    <n v="777"/>
    <n v="91"/>
    <n v="1"/>
    <n v="91"/>
    <n v="1"/>
    <x v="1"/>
    <x v="15"/>
    <x v="2"/>
    <s v="orange"/>
    <n v="114"/>
    <n v="60"/>
    <n v="6840"/>
    <n v="682"/>
    <n v="10501"/>
    <d v="2021-05-23T00:00:00"/>
    <d v="2021-06-07T00:00:00"/>
    <s v="Alon Abramsky"/>
    <s v="Polygender"/>
    <n v="27"/>
    <s v="0260 Garden StreetSuite 683"/>
    <n v="6627"/>
    <s v="Sofiahaven"/>
    <x v="2"/>
    <s v="Australia"/>
    <x v="3"/>
    <x v="2"/>
  </r>
  <r>
    <n v="3051"/>
    <n v="613"/>
    <n v="624"/>
    <n v="112"/>
    <n v="1"/>
    <n v="112"/>
    <n v="1"/>
    <x v="1"/>
    <x v="30"/>
    <x v="4"/>
    <s v="indigo"/>
    <n v="118"/>
    <n v="78"/>
    <n v="9204"/>
    <n v="682"/>
    <n v="10501"/>
    <d v="2021-05-23T00:00:00"/>
    <d v="2021-06-07T00:00:00"/>
    <s v="Alon Abramsky"/>
    <s v="Polygender"/>
    <n v="27"/>
    <s v="0260 Garden StreetSuite 683"/>
    <n v="6627"/>
    <s v="Sofiahaven"/>
    <x v="2"/>
    <s v="Australia"/>
    <x v="3"/>
    <x v="2"/>
  </r>
  <r>
    <n v="3052"/>
    <n v="613"/>
    <n v="405"/>
    <n v="119"/>
    <n v="2"/>
    <n v="238"/>
    <n v="1"/>
    <x v="0"/>
    <x v="32"/>
    <x v="3"/>
    <s v="blue"/>
    <n v="113"/>
    <n v="55"/>
    <n v="6215"/>
    <n v="682"/>
    <n v="10501"/>
    <d v="2021-05-23T00:00:00"/>
    <d v="2021-06-07T00:00:00"/>
    <s v="Alon Abramsky"/>
    <s v="Polygender"/>
    <n v="27"/>
    <s v="0260 Garden StreetSuite 683"/>
    <n v="6627"/>
    <s v="Sofiahaven"/>
    <x v="2"/>
    <s v="Australia"/>
    <x v="3"/>
    <x v="2"/>
  </r>
  <r>
    <n v="3053"/>
    <n v="613"/>
    <n v="1106"/>
    <n v="115"/>
    <n v="3"/>
    <n v="345"/>
    <n v="1"/>
    <x v="2"/>
    <x v="6"/>
    <x v="1"/>
    <s v="blue"/>
    <n v="99"/>
    <n v="62"/>
    <n v="6138"/>
    <n v="682"/>
    <n v="10501"/>
    <d v="2021-05-23T00:00:00"/>
    <d v="2021-06-07T00:00:00"/>
    <s v="Alon Abramsky"/>
    <s v="Polygender"/>
    <n v="27"/>
    <s v="0260 Garden StreetSuite 683"/>
    <n v="6627"/>
    <s v="Sofiahaven"/>
    <x v="2"/>
    <s v="Australia"/>
    <x v="3"/>
    <x v="2"/>
  </r>
  <r>
    <n v="3054"/>
    <n v="613"/>
    <n v="448"/>
    <n v="107"/>
    <n v="3"/>
    <n v="321"/>
    <n v="1"/>
    <x v="1"/>
    <x v="22"/>
    <x v="0"/>
    <s v="indigo"/>
    <n v="92"/>
    <n v="67"/>
    <n v="6164"/>
    <n v="682"/>
    <n v="10501"/>
    <d v="2021-05-23T00:00:00"/>
    <d v="2021-06-07T00:00:00"/>
    <s v="Alon Abramsky"/>
    <s v="Polygender"/>
    <n v="27"/>
    <s v="0260 Garden StreetSuite 683"/>
    <n v="6627"/>
    <s v="Sofiahaven"/>
    <x v="2"/>
    <s v="Australia"/>
    <x v="3"/>
    <x v="2"/>
  </r>
  <r>
    <n v="3055"/>
    <n v="614"/>
    <n v="10"/>
    <n v="96"/>
    <n v="2"/>
    <n v="192"/>
    <n v="1"/>
    <x v="0"/>
    <x v="2"/>
    <x v="3"/>
    <s v="yellow"/>
    <n v="114"/>
    <n v="72"/>
    <n v="8208"/>
    <n v="732"/>
    <n v="35663"/>
    <d v="2021-04-18T00:00:00"/>
    <d v="2021-05-03T00:00:00"/>
    <s v="Gorden Seago"/>
    <s v="Genderfluid"/>
    <n v="80"/>
    <s v="905 Stephanie BoulevardApt. 217"/>
    <n v="8114"/>
    <s v="Port Aaronton"/>
    <x v="3"/>
    <s v="Australia"/>
    <x v="6"/>
    <x v="2"/>
  </r>
  <r>
    <n v="3056"/>
    <n v="614"/>
    <n v="615"/>
    <n v="112"/>
    <n v="3"/>
    <n v="336"/>
    <n v="1"/>
    <x v="1"/>
    <x v="30"/>
    <x v="3"/>
    <s v="blue"/>
    <n v="118"/>
    <n v="54"/>
    <n v="6372"/>
    <n v="732"/>
    <n v="35663"/>
    <d v="2021-04-18T00:00:00"/>
    <d v="2021-05-03T00:00:00"/>
    <s v="Gorden Seago"/>
    <s v="Genderfluid"/>
    <n v="80"/>
    <s v="905 Stephanie BoulevardApt. 217"/>
    <n v="8114"/>
    <s v="Port Aaronton"/>
    <x v="3"/>
    <s v="Australia"/>
    <x v="6"/>
    <x v="2"/>
  </r>
  <r>
    <n v="3057"/>
    <n v="614"/>
    <n v="28"/>
    <n v="96"/>
    <n v="3"/>
    <n v="288"/>
    <n v="1"/>
    <x v="0"/>
    <x v="2"/>
    <x v="0"/>
    <s v="indigo"/>
    <n v="114"/>
    <n v="70"/>
    <n v="7980"/>
    <n v="732"/>
    <n v="35663"/>
    <d v="2021-04-18T00:00:00"/>
    <d v="2021-05-03T00:00:00"/>
    <s v="Gorden Seago"/>
    <s v="Genderfluid"/>
    <n v="80"/>
    <s v="905 Stephanie BoulevardApt. 217"/>
    <n v="8114"/>
    <s v="Port Aaronton"/>
    <x v="3"/>
    <s v="Australia"/>
    <x v="6"/>
    <x v="2"/>
  </r>
  <r>
    <n v="3058"/>
    <n v="614"/>
    <n v="457"/>
    <n v="118"/>
    <n v="1"/>
    <n v="118"/>
    <n v="1"/>
    <x v="1"/>
    <x v="1"/>
    <x v="2"/>
    <s v="red"/>
    <n v="110"/>
    <n v="62"/>
    <n v="6820"/>
    <n v="732"/>
    <n v="35663"/>
    <d v="2021-04-18T00:00:00"/>
    <d v="2021-05-03T00:00:00"/>
    <s v="Gorden Seago"/>
    <s v="Genderfluid"/>
    <n v="80"/>
    <s v="905 Stephanie BoulevardApt. 217"/>
    <n v="8114"/>
    <s v="Port Aaronton"/>
    <x v="3"/>
    <s v="Australia"/>
    <x v="6"/>
    <x v="2"/>
  </r>
  <r>
    <n v="3059"/>
    <n v="614"/>
    <n v="744"/>
    <n v="109"/>
    <n v="2"/>
    <n v="218"/>
    <n v="1"/>
    <x v="1"/>
    <x v="12"/>
    <x v="4"/>
    <s v="orange"/>
    <n v="102"/>
    <n v="69"/>
    <n v="7038"/>
    <n v="732"/>
    <n v="35663"/>
    <d v="2021-04-18T00:00:00"/>
    <d v="2021-05-03T00:00:00"/>
    <s v="Gorden Seago"/>
    <s v="Genderfluid"/>
    <n v="80"/>
    <s v="905 Stephanie BoulevardApt. 217"/>
    <n v="8114"/>
    <s v="Port Aaronton"/>
    <x v="3"/>
    <s v="Australia"/>
    <x v="6"/>
    <x v="2"/>
  </r>
  <r>
    <n v="3060"/>
    <n v="615"/>
    <n v="948"/>
    <n v="97"/>
    <n v="3"/>
    <n v="291"/>
    <n v="1"/>
    <x v="2"/>
    <x v="27"/>
    <x v="0"/>
    <s v="red"/>
    <n v="119"/>
    <n v="80"/>
    <n v="9520"/>
    <n v="690"/>
    <n v="28680"/>
    <d v="2021-01-31T00:00:00"/>
    <d v="2021-02-10T00:00:00"/>
    <s v="Arlie Bowman"/>
    <s v="Genderqueer"/>
    <n v="34"/>
    <s v="04 Christian RidgeApt. 329"/>
    <n v="6697"/>
    <s v="Port Annabelle"/>
    <x v="5"/>
    <s v="Australia"/>
    <x v="9"/>
    <x v="1"/>
  </r>
  <r>
    <n v="3061"/>
    <n v="615"/>
    <n v="491"/>
    <n v="102"/>
    <n v="3"/>
    <n v="306"/>
    <n v="1"/>
    <x v="1"/>
    <x v="31"/>
    <x v="1"/>
    <s v="red"/>
    <n v="109"/>
    <n v="54"/>
    <n v="5886"/>
    <n v="690"/>
    <n v="28680"/>
    <d v="2021-01-31T00:00:00"/>
    <d v="2021-02-10T00:00:00"/>
    <s v="Arlie Bowman"/>
    <s v="Genderqueer"/>
    <n v="34"/>
    <s v="04 Christian RidgeApt. 329"/>
    <n v="6697"/>
    <s v="Port Annabelle"/>
    <x v="5"/>
    <s v="Australia"/>
    <x v="9"/>
    <x v="1"/>
  </r>
  <r>
    <n v="3062"/>
    <n v="615"/>
    <n v="1213"/>
    <n v="105"/>
    <n v="3"/>
    <n v="315"/>
    <n v="1"/>
    <x v="2"/>
    <x v="7"/>
    <x v="0"/>
    <s v="blue"/>
    <n v="90"/>
    <n v="79"/>
    <n v="7110"/>
    <n v="690"/>
    <n v="28680"/>
    <d v="2021-01-31T00:00:00"/>
    <d v="2021-02-10T00:00:00"/>
    <s v="Arlie Bowman"/>
    <s v="Genderqueer"/>
    <n v="34"/>
    <s v="04 Christian RidgeApt. 329"/>
    <n v="6697"/>
    <s v="Port Annabelle"/>
    <x v="5"/>
    <s v="Australia"/>
    <x v="9"/>
    <x v="1"/>
  </r>
  <r>
    <n v="3063"/>
    <n v="615"/>
    <n v="385"/>
    <n v="119"/>
    <n v="1"/>
    <n v="119"/>
    <n v="1"/>
    <x v="0"/>
    <x v="32"/>
    <x v="3"/>
    <s v="red"/>
    <n v="113"/>
    <n v="49"/>
    <n v="5537"/>
    <n v="690"/>
    <n v="28680"/>
    <d v="2021-01-31T00:00:00"/>
    <d v="2021-02-10T00:00:00"/>
    <s v="Arlie Bowman"/>
    <s v="Genderqueer"/>
    <n v="34"/>
    <s v="04 Christian RidgeApt. 329"/>
    <n v="6697"/>
    <s v="Port Annabelle"/>
    <x v="5"/>
    <s v="Australia"/>
    <x v="9"/>
    <x v="1"/>
  </r>
  <r>
    <n v="3064"/>
    <n v="615"/>
    <n v="782"/>
    <n v="91"/>
    <n v="2"/>
    <n v="182"/>
    <n v="1"/>
    <x v="1"/>
    <x v="15"/>
    <x v="2"/>
    <s v="yellow"/>
    <n v="114"/>
    <n v="49"/>
    <n v="5586"/>
    <n v="690"/>
    <n v="28680"/>
    <d v="2021-01-31T00:00:00"/>
    <d v="2021-02-10T00:00:00"/>
    <s v="Arlie Bowman"/>
    <s v="Genderqueer"/>
    <n v="34"/>
    <s v="04 Christian RidgeApt. 329"/>
    <n v="6697"/>
    <s v="Port Annabelle"/>
    <x v="5"/>
    <s v="Australia"/>
    <x v="9"/>
    <x v="1"/>
  </r>
  <r>
    <n v="3065"/>
    <n v="616"/>
    <n v="615"/>
    <n v="112"/>
    <n v="2"/>
    <n v="224"/>
    <n v="1"/>
    <x v="1"/>
    <x v="30"/>
    <x v="3"/>
    <s v="blue"/>
    <n v="118"/>
    <n v="54"/>
    <n v="6372"/>
    <n v="21"/>
    <n v="28727"/>
    <d v="2021-05-13T00:00:00"/>
    <d v="2021-05-14T00:00:00"/>
    <s v="Seana Hearons"/>
    <s v="Non-binary"/>
    <n v="31"/>
    <s v="93 Doherty MewsSuite 649"/>
    <n v="1133"/>
    <s v="South Callum"/>
    <x v="1"/>
    <s v="Australia"/>
    <x v="3"/>
    <x v="1"/>
  </r>
  <r>
    <n v="3066"/>
    <n v="616"/>
    <n v="215"/>
    <n v="106"/>
    <n v="2"/>
    <n v="212"/>
    <n v="1"/>
    <x v="0"/>
    <x v="0"/>
    <x v="3"/>
    <s v="orange"/>
    <n v="105"/>
    <n v="76"/>
    <n v="7980"/>
    <n v="21"/>
    <n v="28727"/>
    <d v="2021-05-13T00:00:00"/>
    <d v="2021-05-14T00:00:00"/>
    <s v="Seana Hearons"/>
    <s v="Non-binary"/>
    <n v="31"/>
    <s v="93 Doherty MewsSuite 649"/>
    <n v="1133"/>
    <s v="South Callum"/>
    <x v="1"/>
    <s v="Australia"/>
    <x v="3"/>
    <x v="1"/>
  </r>
  <r>
    <n v="3067"/>
    <n v="616"/>
    <n v="1252"/>
    <n v="112"/>
    <n v="1"/>
    <n v="112"/>
    <n v="1"/>
    <x v="2"/>
    <x v="25"/>
    <x v="2"/>
    <s v="indigo"/>
    <n v="91"/>
    <n v="59"/>
    <n v="5369"/>
    <n v="21"/>
    <n v="28727"/>
    <d v="2021-05-13T00:00:00"/>
    <d v="2021-05-14T00:00:00"/>
    <s v="Seana Hearons"/>
    <s v="Non-binary"/>
    <n v="31"/>
    <s v="93 Doherty MewsSuite 649"/>
    <n v="1133"/>
    <s v="South Callum"/>
    <x v="1"/>
    <s v="Australia"/>
    <x v="3"/>
    <x v="1"/>
  </r>
  <r>
    <n v="3068"/>
    <n v="616"/>
    <n v="422"/>
    <n v="107"/>
    <n v="3"/>
    <n v="321"/>
    <n v="1"/>
    <x v="1"/>
    <x v="22"/>
    <x v="2"/>
    <s v="red"/>
    <n v="92"/>
    <n v="43"/>
    <n v="3956"/>
    <n v="21"/>
    <n v="28727"/>
    <d v="2021-05-13T00:00:00"/>
    <d v="2021-05-14T00:00:00"/>
    <s v="Seana Hearons"/>
    <s v="Non-binary"/>
    <n v="31"/>
    <s v="93 Doherty MewsSuite 649"/>
    <n v="1133"/>
    <s v="South Callum"/>
    <x v="1"/>
    <s v="Australia"/>
    <x v="3"/>
    <x v="1"/>
  </r>
  <r>
    <n v="3069"/>
    <n v="617"/>
    <n v="970"/>
    <n v="97"/>
    <n v="2"/>
    <n v="194"/>
    <n v="1"/>
    <x v="2"/>
    <x v="27"/>
    <x v="3"/>
    <s v="indigo"/>
    <n v="119"/>
    <n v="74"/>
    <n v="8806"/>
    <n v="371"/>
    <n v="30281"/>
    <d v="2021-08-30T00:00:00"/>
    <d v="2021-09-07T00:00:00"/>
    <s v="Etan Peirazzi"/>
    <s v="Genderqueer"/>
    <n v="63"/>
    <s v="8162 James TrackApt. 724"/>
    <n v="6128"/>
    <s v="West Jessica"/>
    <x v="3"/>
    <s v="Australia"/>
    <x v="0"/>
    <x v="1"/>
  </r>
  <r>
    <n v="3070"/>
    <n v="617"/>
    <n v="676"/>
    <n v="113"/>
    <n v="1"/>
    <n v="113"/>
    <n v="1"/>
    <x v="1"/>
    <x v="4"/>
    <x v="1"/>
    <s v="yellow"/>
    <n v="119"/>
    <n v="80"/>
    <n v="9520"/>
    <n v="371"/>
    <n v="30281"/>
    <d v="2021-08-30T00:00:00"/>
    <d v="2021-09-07T00:00:00"/>
    <s v="Etan Peirazzi"/>
    <s v="Genderqueer"/>
    <n v="63"/>
    <s v="8162 James TrackApt. 724"/>
    <n v="6128"/>
    <s v="West Jessica"/>
    <x v="3"/>
    <s v="Australia"/>
    <x v="0"/>
    <x v="1"/>
  </r>
  <r>
    <n v="3071"/>
    <n v="617"/>
    <n v="876"/>
    <n v="94"/>
    <n v="1"/>
    <n v="94"/>
    <n v="1"/>
    <x v="2"/>
    <x v="23"/>
    <x v="1"/>
    <s v="red"/>
    <n v="113"/>
    <n v="67"/>
    <n v="7571"/>
    <n v="371"/>
    <n v="30281"/>
    <d v="2021-08-30T00:00:00"/>
    <d v="2021-09-07T00:00:00"/>
    <s v="Etan Peirazzi"/>
    <s v="Genderqueer"/>
    <n v="63"/>
    <s v="8162 James TrackApt. 724"/>
    <n v="6128"/>
    <s v="West Jessica"/>
    <x v="3"/>
    <s v="Australia"/>
    <x v="0"/>
    <x v="1"/>
  </r>
  <r>
    <n v="3072"/>
    <n v="617"/>
    <n v="732"/>
    <n v="119"/>
    <n v="3"/>
    <n v="357"/>
    <n v="1"/>
    <x v="1"/>
    <x v="19"/>
    <x v="2"/>
    <s v="violet"/>
    <n v="112"/>
    <n v="61"/>
    <n v="6832"/>
    <n v="371"/>
    <n v="30281"/>
    <d v="2021-08-30T00:00:00"/>
    <d v="2021-09-07T00:00:00"/>
    <s v="Etan Peirazzi"/>
    <s v="Genderqueer"/>
    <n v="63"/>
    <s v="8162 James TrackApt. 724"/>
    <n v="6128"/>
    <s v="West Jessica"/>
    <x v="3"/>
    <s v="Australia"/>
    <x v="0"/>
    <x v="1"/>
  </r>
  <r>
    <n v="3073"/>
    <n v="617"/>
    <n v="30"/>
    <n v="96"/>
    <n v="2"/>
    <n v="192"/>
    <n v="1"/>
    <x v="0"/>
    <x v="2"/>
    <x v="3"/>
    <s v="violet"/>
    <n v="114"/>
    <n v="74"/>
    <n v="8436"/>
    <n v="371"/>
    <n v="30281"/>
    <d v="2021-08-30T00:00:00"/>
    <d v="2021-09-07T00:00:00"/>
    <s v="Etan Peirazzi"/>
    <s v="Genderqueer"/>
    <n v="63"/>
    <s v="8162 James TrackApt. 724"/>
    <n v="6128"/>
    <s v="West Jessica"/>
    <x v="3"/>
    <s v="Australia"/>
    <x v="0"/>
    <x v="1"/>
  </r>
  <r>
    <n v="3074"/>
    <n v="617"/>
    <n v="847"/>
    <n v="113"/>
    <n v="1"/>
    <n v="113"/>
    <n v="1"/>
    <x v="2"/>
    <x v="16"/>
    <x v="2"/>
    <s v="orange"/>
    <n v="100"/>
    <n v="73"/>
    <n v="7300"/>
    <n v="371"/>
    <n v="30281"/>
    <d v="2021-08-30T00:00:00"/>
    <d v="2021-09-07T00:00:00"/>
    <s v="Etan Peirazzi"/>
    <s v="Genderqueer"/>
    <n v="63"/>
    <s v="8162 James TrackApt. 724"/>
    <n v="6128"/>
    <s v="West Jessica"/>
    <x v="3"/>
    <s v="Australia"/>
    <x v="0"/>
    <x v="1"/>
  </r>
  <r>
    <n v="3075"/>
    <n v="619"/>
    <n v="130"/>
    <n v="92"/>
    <n v="1"/>
    <n v="92"/>
    <n v="1"/>
    <x v="0"/>
    <x v="22"/>
    <x v="3"/>
    <s v="indigo"/>
    <n v="115"/>
    <n v="79"/>
    <n v="9085"/>
    <n v="225"/>
    <n v="58688"/>
    <d v="2021-02-25T00:00:00"/>
    <d v="2021-03-04T00:00:00"/>
    <s v="Monty Gowen"/>
    <s v="Genderfluid"/>
    <n v="75"/>
    <s v="651 Garden CourtApt. 769"/>
    <n v="4755"/>
    <s v="Muellerfurt"/>
    <x v="3"/>
    <s v="Australia"/>
    <x v="1"/>
    <x v="1"/>
  </r>
  <r>
    <n v="3076"/>
    <n v="619"/>
    <n v="251"/>
    <n v="95"/>
    <n v="3"/>
    <n v="285"/>
    <n v="1"/>
    <x v="0"/>
    <x v="17"/>
    <x v="1"/>
    <s v="orange"/>
    <n v="117"/>
    <n v="78"/>
    <n v="9126"/>
    <n v="225"/>
    <n v="58688"/>
    <d v="2021-02-25T00:00:00"/>
    <d v="2021-03-04T00:00:00"/>
    <s v="Monty Gowen"/>
    <s v="Genderfluid"/>
    <n v="75"/>
    <s v="651 Garden CourtApt. 769"/>
    <n v="4755"/>
    <s v="Muellerfurt"/>
    <x v="3"/>
    <s v="Australia"/>
    <x v="1"/>
    <x v="1"/>
  </r>
  <r>
    <n v="3077"/>
    <n v="619"/>
    <n v="922"/>
    <n v="96"/>
    <n v="1"/>
    <n v="96"/>
    <n v="1"/>
    <x v="2"/>
    <x v="5"/>
    <x v="2"/>
    <s v="yellow"/>
    <n v="104"/>
    <n v="55"/>
    <n v="5720"/>
    <n v="225"/>
    <n v="58688"/>
    <d v="2021-02-25T00:00:00"/>
    <d v="2021-03-04T00:00:00"/>
    <s v="Monty Gowen"/>
    <s v="Genderfluid"/>
    <n v="75"/>
    <s v="651 Garden CourtApt. 769"/>
    <n v="4755"/>
    <s v="Muellerfurt"/>
    <x v="3"/>
    <s v="Australia"/>
    <x v="1"/>
    <x v="1"/>
  </r>
  <r>
    <n v="3078"/>
    <n v="620"/>
    <n v="413"/>
    <n v="119"/>
    <n v="3"/>
    <n v="357"/>
    <n v="1"/>
    <x v="0"/>
    <x v="32"/>
    <x v="0"/>
    <s v="indigo"/>
    <n v="113"/>
    <n v="60"/>
    <n v="6780"/>
    <n v="614"/>
    <n v="41599"/>
    <d v="2021-07-19T00:00:00"/>
    <d v="2021-08-01T00:00:00"/>
    <s v="Sherwynd Batsford"/>
    <s v="Polygender"/>
    <n v="45"/>
    <s v="627 Weber PassApt. 498"/>
    <n v="7529"/>
    <s v="Samuelside"/>
    <x v="4"/>
    <s v="Australia"/>
    <x v="8"/>
    <x v="2"/>
  </r>
  <r>
    <n v="3079"/>
    <n v="620"/>
    <n v="372"/>
    <n v="94"/>
    <n v="1"/>
    <n v="94"/>
    <n v="1"/>
    <x v="0"/>
    <x v="28"/>
    <x v="2"/>
    <s v="blue"/>
    <n v="92"/>
    <n v="42"/>
    <n v="3864"/>
    <n v="614"/>
    <n v="41599"/>
    <d v="2021-07-19T00:00:00"/>
    <d v="2021-08-01T00:00:00"/>
    <s v="Sherwynd Batsford"/>
    <s v="Polygender"/>
    <n v="45"/>
    <s v="627 Weber PassApt. 498"/>
    <n v="7529"/>
    <s v="Samuelside"/>
    <x v="4"/>
    <s v="Australia"/>
    <x v="8"/>
    <x v="2"/>
  </r>
  <r>
    <n v="3080"/>
    <n v="620"/>
    <n v="343"/>
    <n v="109"/>
    <n v="2"/>
    <n v="218"/>
    <n v="1"/>
    <x v="0"/>
    <x v="21"/>
    <x v="0"/>
    <s v="indigo"/>
    <n v="108"/>
    <n v="53"/>
    <n v="5724"/>
    <n v="614"/>
    <n v="41599"/>
    <d v="2021-07-19T00:00:00"/>
    <d v="2021-08-01T00:00:00"/>
    <s v="Sherwynd Batsford"/>
    <s v="Polygender"/>
    <n v="45"/>
    <s v="627 Weber PassApt. 498"/>
    <n v="7529"/>
    <s v="Samuelside"/>
    <x v="4"/>
    <s v="Australia"/>
    <x v="8"/>
    <x v="2"/>
  </r>
  <r>
    <n v="3081"/>
    <n v="620"/>
    <n v="647"/>
    <n v="93"/>
    <n v="3"/>
    <n v="279"/>
    <n v="1"/>
    <x v="1"/>
    <x v="14"/>
    <x v="2"/>
    <s v="green"/>
    <n v="115"/>
    <n v="63"/>
    <n v="7245"/>
    <n v="614"/>
    <n v="41599"/>
    <d v="2021-07-19T00:00:00"/>
    <d v="2021-08-01T00:00:00"/>
    <s v="Sherwynd Batsford"/>
    <s v="Polygender"/>
    <n v="45"/>
    <s v="627 Weber PassApt. 498"/>
    <n v="7529"/>
    <s v="Samuelside"/>
    <x v="4"/>
    <s v="Australia"/>
    <x v="8"/>
    <x v="2"/>
  </r>
  <r>
    <n v="3082"/>
    <n v="620"/>
    <n v="616"/>
    <n v="112"/>
    <n v="1"/>
    <n v="112"/>
    <n v="1"/>
    <x v="1"/>
    <x v="30"/>
    <x v="1"/>
    <s v="blue"/>
    <n v="118"/>
    <n v="53"/>
    <n v="6254"/>
    <n v="614"/>
    <n v="41599"/>
    <d v="2021-07-19T00:00:00"/>
    <d v="2021-08-01T00:00:00"/>
    <s v="Sherwynd Batsford"/>
    <s v="Polygender"/>
    <n v="45"/>
    <s v="627 Weber PassApt. 498"/>
    <n v="7529"/>
    <s v="Samuelside"/>
    <x v="4"/>
    <s v="Australia"/>
    <x v="8"/>
    <x v="2"/>
  </r>
  <r>
    <n v="3083"/>
    <n v="621"/>
    <n v="416"/>
    <n v="119"/>
    <n v="1"/>
    <n v="119"/>
    <n v="1"/>
    <x v="0"/>
    <x v="32"/>
    <x v="1"/>
    <s v="violet"/>
    <n v="113"/>
    <n v="50"/>
    <n v="5650"/>
    <n v="102"/>
    <n v="41563"/>
    <d v="2021-07-16T00:00:00"/>
    <d v="2021-08-07T00:00:00"/>
    <s v="Hurleigh Sieb"/>
    <s v="Genderfluid"/>
    <n v="32"/>
    <s v="1737 Schroeder LoopSuite 349"/>
    <n v="6848"/>
    <s v="Port Sarah"/>
    <x v="3"/>
    <s v="Australia"/>
    <x v="8"/>
    <x v="0"/>
  </r>
  <r>
    <n v="3084"/>
    <n v="621"/>
    <n v="486"/>
    <n v="118"/>
    <n v="1"/>
    <n v="118"/>
    <n v="1"/>
    <x v="1"/>
    <x v="1"/>
    <x v="1"/>
    <s v="violet"/>
    <n v="110"/>
    <n v="46"/>
    <n v="5060"/>
    <n v="102"/>
    <n v="41563"/>
    <d v="2021-07-16T00:00:00"/>
    <d v="2021-08-07T00:00:00"/>
    <s v="Hurleigh Sieb"/>
    <s v="Genderfluid"/>
    <n v="32"/>
    <s v="1737 Schroeder LoopSuite 349"/>
    <n v="6848"/>
    <s v="Port Sarah"/>
    <x v="3"/>
    <s v="Australia"/>
    <x v="8"/>
    <x v="0"/>
  </r>
  <r>
    <n v="3085"/>
    <n v="621"/>
    <n v="270"/>
    <n v="95"/>
    <n v="3"/>
    <n v="285"/>
    <n v="1"/>
    <x v="0"/>
    <x v="17"/>
    <x v="3"/>
    <s v="indigo"/>
    <n v="117"/>
    <n v="47"/>
    <n v="5499"/>
    <n v="102"/>
    <n v="41563"/>
    <d v="2021-07-16T00:00:00"/>
    <d v="2021-08-07T00:00:00"/>
    <s v="Hurleigh Sieb"/>
    <s v="Genderfluid"/>
    <n v="32"/>
    <s v="1737 Schroeder LoopSuite 349"/>
    <n v="6848"/>
    <s v="Port Sarah"/>
    <x v="3"/>
    <s v="Australia"/>
    <x v="8"/>
    <x v="0"/>
  </r>
  <r>
    <n v="3086"/>
    <n v="621"/>
    <n v="472"/>
    <n v="118"/>
    <n v="1"/>
    <n v="118"/>
    <n v="1"/>
    <x v="1"/>
    <x v="1"/>
    <x v="2"/>
    <s v="green"/>
    <n v="110"/>
    <n v="72"/>
    <n v="7920"/>
    <n v="102"/>
    <n v="41563"/>
    <d v="2021-07-16T00:00:00"/>
    <d v="2021-08-07T00:00:00"/>
    <s v="Hurleigh Sieb"/>
    <s v="Genderfluid"/>
    <n v="32"/>
    <s v="1737 Schroeder LoopSuite 349"/>
    <n v="6848"/>
    <s v="Port Sarah"/>
    <x v="3"/>
    <s v="Australia"/>
    <x v="8"/>
    <x v="0"/>
  </r>
  <r>
    <n v="3087"/>
    <n v="622"/>
    <n v="709"/>
    <n v="119"/>
    <n v="1"/>
    <n v="119"/>
    <n v="1"/>
    <x v="1"/>
    <x v="19"/>
    <x v="4"/>
    <s v="orange"/>
    <n v="112"/>
    <n v="71"/>
    <n v="7952"/>
    <n v="587"/>
    <n v="45682"/>
    <d v="2021-05-16T00:00:00"/>
    <d v="2021-06-07T00:00:00"/>
    <s v="Carmita Grundey"/>
    <s v="Agender"/>
    <n v="35"/>
    <s v="985 Ethan AvenueSuite 122"/>
    <n v="3174"/>
    <s v="East Declanside"/>
    <x v="3"/>
    <s v="Australia"/>
    <x v="3"/>
    <x v="0"/>
  </r>
  <r>
    <n v="3088"/>
    <n v="622"/>
    <n v="236"/>
    <n v="106"/>
    <n v="3"/>
    <n v="318"/>
    <n v="1"/>
    <x v="0"/>
    <x v="0"/>
    <x v="1"/>
    <s v="indigo"/>
    <n v="105"/>
    <n v="59"/>
    <n v="6195"/>
    <n v="587"/>
    <n v="45682"/>
    <d v="2021-05-16T00:00:00"/>
    <d v="2021-06-07T00:00:00"/>
    <s v="Carmita Grundey"/>
    <s v="Agender"/>
    <n v="35"/>
    <s v="985 Ethan AvenueSuite 122"/>
    <n v="3174"/>
    <s v="East Declanside"/>
    <x v="3"/>
    <s v="Australia"/>
    <x v="3"/>
    <x v="0"/>
  </r>
  <r>
    <n v="3089"/>
    <n v="622"/>
    <n v="677"/>
    <n v="113"/>
    <n v="3"/>
    <n v="339"/>
    <n v="1"/>
    <x v="1"/>
    <x v="4"/>
    <x v="2"/>
    <s v="yellow"/>
    <n v="119"/>
    <n v="46"/>
    <n v="5474"/>
    <n v="587"/>
    <n v="45682"/>
    <d v="2021-05-16T00:00:00"/>
    <d v="2021-06-07T00:00:00"/>
    <s v="Carmita Grundey"/>
    <s v="Agender"/>
    <n v="35"/>
    <s v="985 Ethan AvenueSuite 122"/>
    <n v="3174"/>
    <s v="East Declanside"/>
    <x v="3"/>
    <s v="Australia"/>
    <x v="3"/>
    <x v="0"/>
  </r>
  <r>
    <n v="3090"/>
    <n v="622"/>
    <n v="498"/>
    <n v="102"/>
    <n v="2"/>
    <n v="204"/>
    <n v="1"/>
    <x v="1"/>
    <x v="31"/>
    <x v="0"/>
    <s v="orange"/>
    <n v="109"/>
    <n v="68"/>
    <n v="7412"/>
    <n v="587"/>
    <n v="45682"/>
    <d v="2021-05-16T00:00:00"/>
    <d v="2021-06-07T00:00:00"/>
    <s v="Carmita Grundey"/>
    <s v="Agender"/>
    <n v="35"/>
    <s v="985 Ethan AvenueSuite 122"/>
    <n v="3174"/>
    <s v="East Declanside"/>
    <x v="3"/>
    <s v="Australia"/>
    <x v="3"/>
    <x v="0"/>
  </r>
  <r>
    <n v="3091"/>
    <n v="623"/>
    <n v="913"/>
    <n v="96"/>
    <n v="1"/>
    <n v="96"/>
    <n v="1"/>
    <x v="2"/>
    <x v="5"/>
    <x v="0"/>
    <s v="red"/>
    <n v="104"/>
    <n v="73"/>
    <n v="7592"/>
    <n v="808"/>
    <n v="36530"/>
    <d v="2021-10-20T00:00:00"/>
    <d v="2021-10-30T00:00:00"/>
    <s v="Marvin Van Hault"/>
    <s v="Bigender"/>
    <n v="35"/>
    <s v="4277 Ryan IslandSuite 792"/>
    <n v="4197"/>
    <s v="Robertstown"/>
    <x v="2"/>
    <s v="Australia"/>
    <x v="2"/>
    <x v="1"/>
  </r>
  <r>
    <n v="3092"/>
    <n v="623"/>
    <n v="997"/>
    <n v="106"/>
    <n v="1"/>
    <n v="106"/>
    <n v="1"/>
    <x v="2"/>
    <x v="3"/>
    <x v="2"/>
    <s v="green"/>
    <n v="111"/>
    <n v="41"/>
    <n v="4551"/>
    <n v="808"/>
    <n v="36530"/>
    <d v="2021-10-20T00:00:00"/>
    <d v="2021-10-30T00:00:00"/>
    <s v="Marvin Van Hault"/>
    <s v="Bigender"/>
    <n v="35"/>
    <s v="4277 Ryan IslandSuite 792"/>
    <n v="4197"/>
    <s v="Robertstown"/>
    <x v="2"/>
    <s v="Australia"/>
    <x v="2"/>
    <x v="1"/>
  </r>
  <r>
    <n v="3093"/>
    <n v="623"/>
    <n v="353"/>
    <n v="94"/>
    <n v="2"/>
    <n v="188"/>
    <n v="1"/>
    <x v="0"/>
    <x v="28"/>
    <x v="0"/>
    <s v="red"/>
    <n v="92"/>
    <n v="62"/>
    <n v="5704"/>
    <n v="808"/>
    <n v="36530"/>
    <d v="2021-10-20T00:00:00"/>
    <d v="2021-10-30T00:00:00"/>
    <s v="Marvin Van Hault"/>
    <s v="Bigender"/>
    <n v="35"/>
    <s v="4277 Ryan IslandSuite 792"/>
    <n v="4197"/>
    <s v="Robertstown"/>
    <x v="2"/>
    <s v="Australia"/>
    <x v="2"/>
    <x v="1"/>
  </r>
  <r>
    <n v="3094"/>
    <n v="624"/>
    <n v="316"/>
    <n v="109"/>
    <n v="1"/>
    <n v="109"/>
    <n v="1"/>
    <x v="0"/>
    <x v="21"/>
    <x v="1"/>
    <s v="red"/>
    <n v="108"/>
    <n v="48"/>
    <n v="5184"/>
    <n v="398"/>
    <n v="20149"/>
    <d v="2021-03-19T00:00:00"/>
    <d v="2021-04-08T00:00:00"/>
    <s v="Damiano Leyborne"/>
    <s v="Non-binary"/>
    <n v="50"/>
    <s v="6166 Durgan WayApt. 693"/>
    <n v="5497"/>
    <s v="Gabrielville"/>
    <x v="2"/>
    <s v="Australia"/>
    <x v="4"/>
    <x v="2"/>
  </r>
  <r>
    <n v="3095"/>
    <n v="624"/>
    <n v="240"/>
    <n v="106"/>
    <n v="3"/>
    <n v="318"/>
    <n v="1"/>
    <x v="0"/>
    <x v="0"/>
    <x v="3"/>
    <s v="violet"/>
    <n v="105"/>
    <n v="47"/>
    <n v="4935"/>
    <n v="398"/>
    <n v="20149"/>
    <d v="2021-03-19T00:00:00"/>
    <d v="2021-04-08T00:00:00"/>
    <s v="Damiano Leyborne"/>
    <s v="Non-binary"/>
    <n v="50"/>
    <s v="6166 Durgan WayApt. 693"/>
    <n v="5497"/>
    <s v="Gabrielville"/>
    <x v="2"/>
    <s v="Australia"/>
    <x v="4"/>
    <x v="2"/>
  </r>
  <r>
    <n v="3096"/>
    <n v="624"/>
    <n v="672"/>
    <n v="113"/>
    <n v="3"/>
    <n v="339"/>
    <n v="1"/>
    <x v="1"/>
    <x v="4"/>
    <x v="2"/>
    <s v="orange"/>
    <n v="119"/>
    <n v="51"/>
    <n v="6069"/>
    <n v="398"/>
    <n v="20149"/>
    <d v="2021-03-19T00:00:00"/>
    <d v="2021-04-08T00:00:00"/>
    <s v="Damiano Leyborne"/>
    <s v="Non-binary"/>
    <n v="50"/>
    <s v="6166 Durgan WayApt. 693"/>
    <n v="5497"/>
    <s v="Gabrielville"/>
    <x v="2"/>
    <s v="Australia"/>
    <x v="4"/>
    <x v="2"/>
  </r>
  <r>
    <n v="3097"/>
    <n v="624"/>
    <n v="361"/>
    <n v="94"/>
    <n v="3"/>
    <n v="282"/>
    <n v="1"/>
    <x v="0"/>
    <x v="28"/>
    <x v="1"/>
    <s v="yellow"/>
    <n v="92"/>
    <n v="70"/>
    <n v="6440"/>
    <n v="398"/>
    <n v="20149"/>
    <d v="2021-03-19T00:00:00"/>
    <d v="2021-04-08T00:00:00"/>
    <s v="Damiano Leyborne"/>
    <s v="Non-binary"/>
    <n v="50"/>
    <s v="6166 Durgan WayApt. 693"/>
    <n v="5497"/>
    <s v="Gabrielville"/>
    <x v="2"/>
    <s v="Australia"/>
    <x v="4"/>
    <x v="2"/>
  </r>
  <r>
    <n v="3098"/>
    <n v="624"/>
    <n v="1228"/>
    <n v="112"/>
    <n v="3"/>
    <n v="336"/>
    <n v="1"/>
    <x v="2"/>
    <x v="25"/>
    <x v="0"/>
    <s v="red"/>
    <n v="91"/>
    <n v="43"/>
    <n v="3913"/>
    <n v="398"/>
    <n v="20149"/>
    <d v="2021-03-19T00:00:00"/>
    <d v="2021-04-08T00:00:00"/>
    <s v="Damiano Leyborne"/>
    <s v="Non-binary"/>
    <n v="50"/>
    <s v="6166 Durgan WayApt. 693"/>
    <n v="5497"/>
    <s v="Gabrielville"/>
    <x v="2"/>
    <s v="Australia"/>
    <x v="4"/>
    <x v="2"/>
  </r>
  <r>
    <n v="3099"/>
    <n v="624"/>
    <n v="1030"/>
    <n v="90"/>
    <n v="2"/>
    <n v="180"/>
    <n v="1"/>
    <x v="2"/>
    <x v="11"/>
    <x v="3"/>
    <s v="green"/>
    <n v="95"/>
    <n v="80"/>
    <n v="7600"/>
    <n v="398"/>
    <n v="20149"/>
    <d v="2021-03-19T00:00:00"/>
    <d v="2021-04-08T00:00:00"/>
    <s v="Damiano Leyborne"/>
    <s v="Non-binary"/>
    <n v="50"/>
    <s v="6166 Durgan WayApt. 693"/>
    <n v="5497"/>
    <s v="Gabrielville"/>
    <x v="2"/>
    <s v="Australia"/>
    <x v="4"/>
    <x v="2"/>
  </r>
  <r>
    <n v="3100"/>
    <n v="624"/>
    <n v="590"/>
    <n v="100"/>
    <n v="2"/>
    <n v="200"/>
    <n v="1"/>
    <x v="1"/>
    <x v="29"/>
    <x v="3"/>
    <s v="violet"/>
    <n v="90"/>
    <n v="75"/>
    <n v="6750"/>
    <n v="398"/>
    <n v="20149"/>
    <d v="2021-03-19T00:00:00"/>
    <d v="2021-04-08T00:00:00"/>
    <s v="Damiano Leyborne"/>
    <s v="Non-binary"/>
    <n v="50"/>
    <s v="6166 Durgan WayApt. 693"/>
    <n v="5497"/>
    <s v="Gabrielville"/>
    <x v="2"/>
    <s v="Australia"/>
    <x v="4"/>
    <x v="2"/>
  </r>
  <r>
    <n v="3101"/>
    <n v="625"/>
    <n v="415"/>
    <n v="119"/>
    <n v="2"/>
    <n v="238"/>
    <n v="1"/>
    <x v="0"/>
    <x v="32"/>
    <x v="3"/>
    <s v="violet"/>
    <n v="113"/>
    <n v="55"/>
    <n v="6215"/>
    <n v="233"/>
    <n v="54080"/>
    <d v="2021-07-17T00:00:00"/>
    <d v="2021-07-28T00:00:00"/>
    <s v="Beverlie Blance"/>
    <s v="Agender"/>
    <n v="33"/>
    <s v="1604 Olivia CrestApt. 164"/>
    <n v="8968"/>
    <s v="Casperfurt"/>
    <x v="0"/>
    <s v="Australia"/>
    <x v="8"/>
    <x v="2"/>
  </r>
  <r>
    <n v="3102"/>
    <n v="625"/>
    <n v="138"/>
    <n v="92"/>
    <n v="2"/>
    <n v="184"/>
    <n v="1"/>
    <x v="0"/>
    <x v="22"/>
    <x v="0"/>
    <s v="violet"/>
    <n v="115"/>
    <n v="78"/>
    <n v="8970"/>
    <n v="233"/>
    <n v="54080"/>
    <d v="2021-07-17T00:00:00"/>
    <d v="2021-07-28T00:00:00"/>
    <s v="Beverlie Blance"/>
    <s v="Agender"/>
    <n v="33"/>
    <s v="1604 Olivia CrestApt. 164"/>
    <n v="8968"/>
    <s v="Casperfurt"/>
    <x v="0"/>
    <s v="Australia"/>
    <x v="8"/>
    <x v="2"/>
  </r>
  <r>
    <n v="3103"/>
    <n v="625"/>
    <n v="311"/>
    <n v="105"/>
    <n v="2"/>
    <n v="210"/>
    <n v="1"/>
    <x v="0"/>
    <x v="26"/>
    <x v="1"/>
    <s v="violet"/>
    <n v="93"/>
    <n v="43"/>
    <n v="3999"/>
    <n v="233"/>
    <n v="54080"/>
    <d v="2021-07-17T00:00:00"/>
    <d v="2021-07-28T00:00:00"/>
    <s v="Beverlie Blance"/>
    <s v="Agender"/>
    <n v="33"/>
    <s v="1604 Olivia CrestApt. 164"/>
    <n v="8968"/>
    <s v="Casperfurt"/>
    <x v="0"/>
    <s v="Australia"/>
    <x v="8"/>
    <x v="2"/>
  </r>
  <r>
    <n v="3104"/>
    <n v="626"/>
    <n v="493"/>
    <n v="102"/>
    <n v="3"/>
    <n v="306"/>
    <n v="1"/>
    <x v="1"/>
    <x v="31"/>
    <x v="0"/>
    <s v="red"/>
    <n v="109"/>
    <n v="40"/>
    <n v="4360"/>
    <n v="348"/>
    <n v="10193"/>
    <d v="2021-09-30T00:00:00"/>
    <d v="2021-10-17T00:00:00"/>
    <s v="Thorny Nornable"/>
    <s v="Genderqueer"/>
    <n v="76"/>
    <s v="4070 Nathan CircuitSuite 296"/>
    <n v="1840"/>
    <s v="Rubyfort"/>
    <x v="1"/>
    <s v="Australia"/>
    <x v="5"/>
    <x v="2"/>
  </r>
  <r>
    <n v="3105"/>
    <n v="626"/>
    <n v="934"/>
    <n v="96"/>
    <n v="3"/>
    <n v="288"/>
    <n v="1"/>
    <x v="2"/>
    <x v="5"/>
    <x v="4"/>
    <s v="blue"/>
    <n v="104"/>
    <n v="60"/>
    <n v="6240"/>
    <n v="348"/>
    <n v="10193"/>
    <d v="2021-09-30T00:00:00"/>
    <d v="2021-10-17T00:00:00"/>
    <s v="Thorny Nornable"/>
    <s v="Genderqueer"/>
    <n v="76"/>
    <s v="4070 Nathan CircuitSuite 296"/>
    <n v="1840"/>
    <s v="Rubyfort"/>
    <x v="1"/>
    <s v="Australia"/>
    <x v="5"/>
    <x v="2"/>
  </r>
  <r>
    <n v="3106"/>
    <n v="626"/>
    <n v="1040"/>
    <n v="90"/>
    <n v="1"/>
    <n v="90"/>
    <n v="1"/>
    <x v="2"/>
    <x v="11"/>
    <x v="3"/>
    <s v="indigo"/>
    <n v="95"/>
    <n v="60"/>
    <n v="5700"/>
    <n v="348"/>
    <n v="10193"/>
    <d v="2021-09-30T00:00:00"/>
    <d v="2021-10-17T00:00:00"/>
    <s v="Thorny Nornable"/>
    <s v="Genderqueer"/>
    <n v="76"/>
    <s v="4070 Nathan CircuitSuite 296"/>
    <n v="1840"/>
    <s v="Rubyfort"/>
    <x v="1"/>
    <s v="Australia"/>
    <x v="5"/>
    <x v="2"/>
  </r>
  <r>
    <n v="3107"/>
    <n v="627"/>
    <n v="94"/>
    <n v="118"/>
    <n v="1"/>
    <n v="118"/>
    <n v="1"/>
    <x v="0"/>
    <x v="24"/>
    <x v="4"/>
    <s v="blue"/>
    <n v="96"/>
    <n v="61"/>
    <n v="5856"/>
    <n v="680"/>
    <n v="19664"/>
    <d v="2021-04-03T00:00:00"/>
    <d v="2021-04-08T00:00:00"/>
    <s v="Camellia Heatherington"/>
    <s v="Bigender"/>
    <n v="78"/>
    <s v="5530 Ashton GroveSuite 128"/>
    <n v="7905"/>
    <s v="Taylorfurt"/>
    <x v="4"/>
    <s v="Australia"/>
    <x v="6"/>
    <x v="1"/>
  </r>
  <r>
    <n v="3108"/>
    <n v="627"/>
    <n v="1074"/>
    <n v="93"/>
    <n v="2"/>
    <n v="186"/>
    <n v="1"/>
    <x v="2"/>
    <x v="20"/>
    <x v="4"/>
    <s v="blue"/>
    <n v="94"/>
    <n v="52"/>
    <n v="4888"/>
    <n v="680"/>
    <n v="19664"/>
    <d v="2021-04-03T00:00:00"/>
    <d v="2021-04-08T00:00:00"/>
    <s v="Camellia Heatherington"/>
    <s v="Bigender"/>
    <n v="78"/>
    <s v="5530 Ashton GroveSuite 128"/>
    <n v="7905"/>
    <s v="Taylorfurt"/>
    <x v="4"/>
    <s v="Australia"/>
    <x v="6"/>
    <x v="1"/>
  </r>
  <r>
    <n v="3109"/>
    <n v="628"/>
    <n v="311"/>
    <n v="105"/>
    <n v="2"/>
    <n v="210"/>
    <n v="1"/>
    <x v="0"/>
    <x v="26"/>
    <x v="1"/>
    <s v="violet"/>
    <n v="93"/>
    <n v="43"/>
    <n v="3999"/>
    <n v="534"/>
    <n v="20973"/>
    <d v="2021-09-08T00:00:00"/>
    <d v="2021-09-28T00:00:00"/>
    <s v="Fanchette Polak"/>
    <s v="Female"/>
    <n v="54"/>
    <s v="1936 Mccullough RidgeApt. 438"/>
    <n v="9919"/>
    <s v="Andersonburgh"/>
    <x v="1"/>
    <s v="Australia"/>
    <x v="5"/>
    <x v="2"/>
  </r>
  <r>
    <n v="3110"/>
    <n v="628"/>
    <n v="579"/>
    <n v="100"/>
    <n v="3"/>
    <n v="300"/>
    <n v="1"/>
    <x v="1"/>
    <x v="29"/>
    <x v="4"/>
    <s v="green"/>
    <n v="90"/>
    <n v="79"/>
    <n v="7110"/>
    <n v="534"/>
    <n v="20973"/>
    <d v="2021-09-08T00:00:00"/>
    <d v="2021-09-28T00:00:00"/>
    <s v="Fanchette Polak"/>
    <s v="Female"/>
    <n v="54"/>
    <s v="1936 Mccullough RidgeApt. 438"/>
    <n v="9919"/>
    <s v="Andersonburgh"/>
    <x v="1"/>
    <s v="Australia"/>
    <x v="5"/>
    <x v="2"/>
  </r>
  <r>
    <n v="3111"/>
    <n v="628"/>
    <n v="494"/>
    <n v="102"/>
    <n v="2"/>
    <n v="204"/>
    <n v="1"/>
    <x v="1"/>
    <x v="31"/>
    <x v="4"/>
    <s v="red"/>
    <n v="109"/>
    <n v="48"/>
    <n v="5232"/>
    <n v="534"/>
    <n v="20973"/>
    <d v="2021-09-08T00:00:00"/>
    <d v="2021-09-28T00:00:00"/>
    <s v="Fanchette Polak"/>
    <s v="Female"/>
    <n v="54"/>
    <s v="1936 Mccullough RidgeApt. 438"/>
    <n v="9919"/>
    <s v="Andersonburgh"/>
    <x v="1"/>
    <s v="Australia"/>
    <x v="5"/>
    <x v="2"/>
  </r>
  <r>
    <n v="3112"/>
    <n v="628"/>
    <n v="675"/>
    <n v="113"/>
    <n v="1"/>
    <n v="113"/>
    <n v="1"/>
    <x v="1"/>
    <x v="4"/>
    <x v="3"/>
    <s v="yellow"/>
    <n v="119"/>
    <n v="63"/>
    <n v="7497"/>
    <n v="534"/>
    <n v="20973"/>
    <d v="2021-09-08T00:00:00"/>
    <d v="2021-09-28T00:00:00"/>
    <s v="Fanchette Polak"/>
    <s v="Female"/>
    <n v="54"/>
    <s v="1936 Mccullough RidgeApt. 438"/>
    <n v="9919"/>
    <s v="Andersonburgh"/>
    <x v="1"/>
    <s v="Australia"/>
    <x v="5"/>
    <x v="2"/>
  </r>
  <r>
    <n v="3113"/>
    <n v="628"/>
    <n v="626"/>
    <n v="112"/>
    <n v="1"/>
    <n v="112"/>
    <n v="1"/>
    <x v="1"/>
    <x v="30"/>
    <x v="1"/>
    <s v="violet"/>
    <n v="118"/>
    <n v="49"/>
    <n v="5782"/>
    <n v="534"/>
    <n v="20973"/>
    <d v="2021-09-08T00:00:00"/>
    <d v="2021-09-28T00:00:00"/>
    <s v="Fanchette Polak"/>
    <s v="Female"/>
    <n v="54"/>
    <s v="1936 Mccullough RidgeApt. 438"/>
    <n v="9919"/>
    <s v="Andersonburgh"/>
    <x v="1"/>
    <s v="Australia"/>
    <x v="5"/>
    <x v="2"/>
  </r>
  <r>
    <n v="3114"/>
    <n v="628"/>
    <n v="79"/>
    <n v="118"/>
    <n v="3"/>
    <n v="354"/>
    <n v="1"/>
    <x v="0"/>
    <x v="24"/>
    <x v="4"/>
    <s v="orange"/>
    <n v="96"/>
    <n v="50"/>
    <n v="4800"/>
    <n v="534"/>
    <n v="20973"/>
    <d v="2021-09-08T00:00:00"/>
    <d v="2021-09-28T00:00:00"/>
    <s v="Fanchette Polak"/>
    <s v="Female"/>
    <n v="54"/>
    <s v="1936 Mccullough RidgeApt. 438"/>
    <n v="9919"/>
    <s v="Andersonburgh"/>
    <x v="1"/>
    <s v="Australia"/>
    <x v="5"/>
    <x v="2"/>
  </r>
  <r>
    <n v="3115"/>
    <n v="628"/>
    <n v="1209"/>
    <n v="105"/>
    <n v="1"/>
    <n v="105"/>
    <n v="1"/>
    <x v="2"/>
    <x v="7"/>
    <x v="4"/>
    <s v="green"/>
    <n v="90"/>
    <n v="55"/>
    <n v="4950"/>
    <n v="534"/>
    <n v="20973"/>
    <d v="2021-09-08T00:00:00"/>
    <d v="2021-09-28T00:00:00"/>
    <s v="Fanchette Polak"/>
    <s v="Female"/>
    <n v="54"/>
    <s v="1936 Mccullough RidgeApt. 438"/>
    <n v="9919"/>
    <s v="Andersonburgh"/>
    <x v="1"/>
    <s v="Australia"/>
    <x v="5"/>
    <x v="2"/>
  </r>
  <r>
    <n v="3116"/>
    <n v="628"/>
    <n v="384"/>
    <n v="94"/>
    <n v="3"/>
    <n v="282"/>
    <n v="1"/>
    <x v="0"/>
    <x v="28"/>
    <x v="4"/>
    <s v="violet"/>
    <n v="92"/>
    <n v="77"/>
    <n v="7084"/>
    <n v="534"/>
    <n v="20973"/>
    <d v="2021-09-08T00:00:00"/>
    <d v="2021-09-28T00:00:00"/>
    <s v="Fanchette Polak"/>
    <s v="Female"/>
    <n v="54"/>
    <s v="1936 Mccullough RidgeApt. 438"/>
    <n v="9919"/>
    <s v="Andersonburgh"/>
    <x v="1"/>
    <s v="Australia"/>
    <x v="5"/>
    <x v="2"/>
  </r>
  <r>
    <n v="3117"/>
    <n v="629"/>
    <n v="710"/>
    <n v="119"/>
    <n v="1"/>
    <n v="119"/>
    <n v="1"/>
    <x v="1"/>
    <x v="19"/>
    <x v="3"/>
    <s v="yellow"/>
    <n v="112"/>
    <n v="78"/>
    <n v="8736"/>
    <n v="904"/>
    <n v="36276"/>
    <d v="2021-08-07T00:00:00"/>
    <d v="2021-08-20T00:00:00"/>
    <s v="Sutherlan Stepto"/>
    <s v="Genderfluid"/>
    <n v="48"/>
    <s v="9585 Bogan PlazaSuite 155"/>
    <n v="9829"/>
    <s v="West Dylanport"/>
    <x v="1"/>
    <s v="Australia"/>
    <x v="0"/>
    <x v="2"/>
  </r>
  <r>
    <n v="3118"/>
    <n v="629"/>
    <n v="819"/>
    <n v="117"/>
    <n v="3"/>
    <n v="351"/>
    <n v="1"/>
    <x v="1"/>
    <x v="13"/>
    <x v="4"/>
    <s v="yellow"/>
    <n v="95"/>
    <n v="63"/>
    <n v="5985"/>
    <n v="904"/>
    <n v="36276"/>
    <d v="2021-08-07T00:00:00"/>
    <d v="2021-08-20T00:00:00"/>
    <s v="Sutherlan Stepto"/>
    <s v="Genderfluid"/>
    <n v="48"/>
    <s v="9585 Bogan PlazaSuite 155"/>
    <n v="9829"/>
    <s v="West Dylanport"/>
    <x v="1"/>
    <s v="Australia"/>
    <x v="0"/>
    <x v="2"/>
  </r>
  <r>
    <n v="3119"/>
    <n v="629"/>
    <n v="250"/>
    <n v="95"/>
    <n v="2"/>
    <n v="190"/>
    <n v="1"/>
    <x v="0"/>
    <x v="17"/>
    <x v="3"/>
    <s v="orange"/>
    <n v="117"/>
    <n v="75"/>
    <n v="8775"/>
    <n v="904"/>
    <n v="36276"/>
    <d v="2021-08-07T00:00:00"/>
    <d v="2021-08-20T00:00:00"/>
    <s v="Sutherlan Stepto"/>
    <s v="Genderfluid"/>
    <n v="48"/>
    <s v="9585 Bogan PlazaSuite 155"/>
    <n v="9829"/>
    <s v="West Dylanport"/>
    <x v="1"/>
    <s v="Australia"/>
    <x v="0"/>
    <x v="2"/>
  </r>
  <r>
    <n v="3120"/>
    <n v="629"/>
    <n v="484"/>
    <n v="118"/>
    <n v="3"/>
    <n v="354"/>
    <n v="1"/>
    <x v="1"/>
    <x v="1"/>
    <x v="4"/>
    <s v="indigo"/>
    <n v="110"/>
    <n v="60"/>
    <n v="6600"/>
    <n v="904"/>
    <n v="36276"/>
    <d v="2021-08-07T00:00:00"/>
    <d v="2021-08-20T00:00:00"/>
    <s v="Sutherlan Stepto"/>
    <s v="Genderfluid"/>
    <n v="48"/>
    <s v="9585 Bogan PlazaSuite 155"/>
    <n v="9829"/>
    <s v="West Dylanport"/>
    <x v="1"/>
    <s v="Australia"/>
    <x v="0"/>
    <x v="2"/>
  </r>
  <r>
    <n v="3121"/>
    <n v="630"/>
    <n v="325"/>
    <n v="109"/>
    <n v="3"/>
    <n v="327"/>
    <n v="1"/>
    <x v="0"/>
    <x v="21"/>
    <x v="3"/>
    <s v="yellow"/>
    <n v="108"/>
    <n v="45"/>
    <n v="4860"/>
    <n v="644"/>
    <n v="39447"/>
    <d v="2021-01-12T00:00:00"/>
    <d v="2021-01-31T00:00:00"/>
    <s v="Ashlie Godwyn"/>
    <s v="Polygender"/>
    <n v="46"/>
    <s v="2872 Samantha ParkwaySuite 016"/>
    <n v="2620"/>
    <s v="Baileyberg"/>
    <x v="2"/>
    <s v="Australia"/>
    <x v="9"/>
    <x v="2"/>
  </r>
  <r>
    <n v="3122"/>
    <n v="630"/>
    <n v="943"/>
    <n v="96"/>
    <n v="2"/>
    <n v="192"/>
    <n v="1"/>
    <x v="2"/>
    <x v="5"/>
    <x v="0"/>
    <s v="violet"/>
    <n v="104"/>
    <n v="62"/>
    <n v="6448"/>
    <n v="644"/>
    <n v="39447"/>
    <d v="2021-01-12T00:00:00"/>
    <d v="2021-01-31T00:00:00"/>
    <s v="Ashlie Godwyn"/>
    <s v="Polygender"/>
    <n v="46"/>
    <s v="2872 Samantha ParkwaySuite 016"/>
    <n v="2620"/>
    <s v="Baileyberg"/>
    <x v="2"/>
    <s v="Australia"/>
    <x v="9"/>
    <x v="2"/>
  </r>
  <r>
    <n v="3123"/>
    <n v="630"/>
    <n v="1062"/>
    <n v="93"/>
    <n v="2"/>
    <n v="186"/>
    <n v="1"/>
    <x v="2"/>
    <x v="20"/>
    <x v="2"/>
    <s v="yellow"/>
    <n v="94"/>
    <n v="72"/>
    <n v="6768"/>
    <n v="644"/>
    <n v="39447"/>
    <d v="2021-01-12T00:00:00"/>
    <d v="2021-01-31T00:00:00"/>
    <s v="Ashlie Godwyn"/>
    <s v="Polygender"/>
    <n v="46"/>
    <s v="2872 Samantha ParkwaySuite 016"/>
    <n v="2620"/>
    <s v="Baileyberg"/>
    <x v="2"/>
    <s v="Australia"/>
    <x v="9"/>
    <x v="2"/>
  </r>
  <r>
    <n v="3124"/>
    <n v="630"/>
    <n v="1084"/>
    <n v="93"/>
    <n v="3"/>
    <n v="279"/>
    <n v="1"/>
    <x v="2"/>
    <x v="20"/>
    <x v="4"/>
    <s v="violet"/>
    <n v="94"/>
    <n v="40"/>
    <n v="3760"/>
    <n v="644"/>
    <n v="39447"/>
    <d v="2021-01-12T00:00:00"/>
    <d v="2021-01-31T00:00:00"/>
    <s v="Ashlie Godwyn"/>
    <s v="Polygender"/>
    <n v="46"/>
    <s v="2872 Samantha ParkwaySuite 016"/>
    <n v="2620"/>
    <s v="Baileyberg"/>
    <x v="2"/>
    <s v="Australia"/>
    <x v="9"/>
    <x v="2"/>
  </r>
  <r>
    <n v="3125"/>
    <n v="630"/>
    <n v="882"/>
    <n v="94"/>
    <n v="3"/>
    <n v="282"/>
    <n v="1"/>
    <x v="2"/>
    <x v="23"/>
    <x v="2"/>
    <s v="orange"/>
    <n v="113"/>
    <n v="53"/>
    <n v="5989"/>
    <n v="644"/>
    <n v="39447"/>
    <d v="2021-01-12T00:00:00"/>
    <d v="2021-01-31T00:00:00"/>
    <s v="Ashlie Godwyn"/>
    <s v="Polygender"/>
    <n v="46"/>
    <s v="2872 Samantha ParkwaySuite 016"/>
    <n v="2620"/>
    <s v="Baileyberg"/>
    <x v="2"/>
    <s v="Australia"/>
    <x v="9"/>
    <x v="2"/>
  </r>
  <r>
    <n v="3126"/>
    <n v="631"/>
    <n v="874"/>
    <n v="113"/>
    <n v="1"/>
    <n v="113"/>
    <n v="1"/>
    <x v="2"/>
    <x v="16"/>
    <x v="4"/>
    <s v="violet"/>
    <n v="100"/>
    <n v="77"/>
    <n v="7700"/>
    <n v="460"/>
    <n v="30101"/>
    <d v="2021-04-14T00:00:00"/>
    <d v="2021-05-08T00:00:00"/>
    <s v="Frederich Duigenan"/>
    <s v="Genderfluid"/>
    <n v="31"/>
    <s v="85 Cooper CrescentApt. 819"/>
    <n v="3847"/>
    <s v="Ellashire"/>
    <x v="6"/>
    <s v="Australia"/>
    <x v="6"/>
    <x v="0"/>
  </r>
  <r>
    <n v="3127"/>
    <n v="631"/>
    <n v="788"/>
    <n v="91"/>
    <n v="3"/>
    <n v="273"/>
    <n v="1"/>
    <x v="1"/>
    <x v="15"/>
    <x v="0"/>
    <s v="green"/>
    <n v="114"/>
    <n v="72"/>
    <n v="8208"/>
    <n v="460"/>
    <n v="30101"/>
    <d v="2021-04-14T00:00:00"/>
    <d v="2021-05-08T00:00:00"/>
    <s v="Frederich Duigenan"/>
    <s v="Genderfluid"/>
    <n v="31"/>
    <s v="85 Cooper CrescentApt. 819"/>
    <n v="3847"/>
    <s v="Ellashire"/>
    <x v="6"/>
    <s v="Australia"/>
    <x v="6"/>
    <x v="0"/>
  </r>
  <r>
    <n v="3128"/>
    <n v="631"/>
    <n v="1131"/>
    <n v="102"/>
    <n v="3"/>
    <n v="306"/>
    <n v="1"/>
    <x v="2"/>
    <x v="34"/>
    <x v="1"/>
    <s v="yellow"/>
    <n v="106"/>
    <n v="48"/>
    <n v="5088"/>
    <n v="460"/>
    <n v="30101"/>
    <d v="2021-04-14T00:00:00"/>
    <d v="2021-05-08T00:00:00"/>
    <s v="Frederich Duigenan"/>
    <s v="Genderfluid"/>
    <n v="31"/>
    <s v="85 Cooper CrescentApt. 819"/>
    <n v="3847"/>
    <s v="Ellashire"/>
    <x v="6"/>
    <s v="Australia"/>
    <x v="6"/>
    <x v="0"/>
  </r>
  <r>
    <n v="3129"/>
    <n v="631"/>
    <n v="1221"/>
    <n v="105"/>
    <n v="1"/>
    <n v="105"/>
    <n v="1"/>
    <x v="2"/>
    <x v="7"/>
    <x v="1"/>
    <s v="violet"/>
    <n v="90"/>
    <n v="50"/>
    <n v="4500"/>
    <n v="460"/>
    <n v="30101"/>
    <d v="2021-04-14T00:00:00"/>
    <d v="2021-05-08T00:00:00"/>
    <s v="Frederich Duigenan"/>
    <s v="Genderfluid"/>
    <n v="31"/>
    <s v="85 Cooper CrescentApt. 819"/>
    <n v="3847"/>
    <s v="Ellashire"/>
    <x v="6"/>
    <s v="Australia"/>
    <x v="6"/>
    <x v="0"/>
  </r>
  <r>
    <n v="3130"/>
    <n v="632"/>
    <n v="1041"/>
    <n v="90"/>
    <n v="2"/>
    <n v="180"/>
    <n v="1"/>
    <x v="2"/>
    <x v="11"/>
    <x v="1"/>
    <s v="indigo"/>
    <n v="95"/>
    <n v="40"/>
    <n v="3800"/>
    <n v="952"/>
    <n v="44405"/>
    <d v="2021-04-11T00:00:00"/>
    <d v="2021-04-17T00:00:00"/>
    <s v="Geri Renton"/>
    <s v="Female"/>
    <n v="45"/>
    <s v="268 Bayer SquareApt. 041"/>
    <n v="7392"/>
    <s v="Michaelfurt"/>
    <x v="5"/>
    <s v="Australia"/>
    <x v="6"/>
    <x v="1"/>
  </r>
  <r>
    <n v="3131"/>
    <n v="632"/>
    <n v="191"/>
    <n v="98"/>
    <n v="3"/>
    <n v="294"/>
    <n v="1"/>
    <x v="0"/>
    <x v="18"/>
    <x v="1"/>
    <s v="green"/>
    <n v="112"/>
    <n v="60"/>
    <n v="6720"/>
    <n v="952"/>
    <n v="44405"/>
    <d v="2021-04-11T00:00:00"/>
    <d v="2021-04-17T00:00:00"/>
    <s v="Geri Renton"/>
    <s v="Female"/>
    <n v="45"/>
    <s v="268 Bayer SquareApt. 041"/>
    <n v="7392"/>
    <s v="Michaelfurt"/>
    <x v="5"/>
    <s v="Australia"/>
    <x v="6"/>
    <x v="1"/>
  </r>
  <r>
    <n v="3132"/>
    <n v="632"/>
    <n v="413"/>
    <n v="119"/>
    <n v="2"/>
    <n v="238"/>
    <n v="1"/>
    <x v="0"/>
    <x v="32"/>
    <x v="0"/>
    <s v="indigo"/>
    <n v="113"/>
    <n v="60"/>
    <n v="6780"/>
    <n v="952"/>
    <n v="44405"/>
    <d v="2021-04-11T00:00:00"/>
    <d v="2021-04-17T00:00:00"/>
    <s v="Geri Renton"/>
    <s v="Female"/>
    <n v="45"/>
    <s v="268 Bayer SquareApt. 041"/>
    <n v="7392"/>
    <s v="Michaelfurt"/>
    <x v="5"/>
    <s v="Australia"/>
    <x v="6"/>
    <x v="1"/>
  </r>
  <r>
    <n v="3133"/>
    <n v="632"/>
    <n v="1133"/>
    <n v="102"/>
    <n v="3"/>
    <n v="306"/>
    <n v="1"/>
    <x v="2"/>
    <x v="34"/>
    <x v="0"/>
    <s v="yellow"/>
    <n v="106"/>
    <n v="71"/>
    <n v="7526"/>
    <n v="952"/>
    <n v="44405"/>
    <d v="2021-04-11T00:00:00"/>
    <d v="2021-04-17T00:00:00"/>
    <s v="Geri Renton"/>
    <s v="Female"/>
    <n v="45"/>
    <s v="268 Bayer SquareApt. 041"/>
    <n v="7392"/>
    <s v="Michaelfurt"/>
    <x v="5"/>
    <s v="Australia"/>
    <x v="6"/>
    <x v="1"/>
  </r>
  <r>
    <n v="3134"/>
    <n v="633"/>
    <n v="993"/>
    <n v="106"/>
    <n v="1"/>
    <n v="106"/>
    <n v="1"/>
    <x v="2"/>
    <x v="3"/>
    <x v="0"/>
    <s v="yellow"/>
    <n v="111"/>
    <n v="46"/>
    <n v="5106"/>
    <n v="183"/>
    <n v="30197"/>
    <d v="2021-07-02T00:00:00"/>
    <d v="2021-07-13T00:00:00"/>
    <s v="Martin O'Mailey"/>
    <s v="Female"/>
    <n v="44"/>
    <s v="639 Griffiths ParkwayApt. 162"/>
    <n v="9583"/>
    <s v="New Angelina"/>
    <x v="3"/>
    <s v="Australia"/>
    <x v="8"/>
    <x v="2"/>
  </r>
  <r>
    <n v="3135"/>
    <n v="633"/>
    <n v="988"/>
    <n v="106"/>
    <n v="1"/>
    <n v="106"/>
    <n v="1"/>
    <x v="2"/>
    <x v="3"/>
    <x v="0"/>
    <s v="orange"/>
    <n v="111"/>
    <n v="56"/>
    <n v="6216"/>
    <n v="183"/>
    <n v="30197"/>
    <d v="2021-07-02T00:00:00"/>
    <d v="2021-07-13T00:00:00"/>
    <s v="Martin O'Mailey"/>
    <s v="Female"/>
    <n v="44"/>
    <s v="639 Griffiths ParkwayApt. 162"/>
    <n v="9583"/>
    <s v="New Angelina"/>
    <x v="3"/>
    <s v="Australia"/>
    <x v="8"/>
    <x v="2"/>
  </r>
  <r>
    <n v="3136"/>
    <n v="633"/>
    <n v="383"/>
    <n v="94"/>
    <n v="3"/>
    <n v="282"/>
    <n v="1"/>
    <x v="0"/>
    <x v="28"/>
    <x v="0"/>
    <s v="violet"/>
    <n v="92"/>
    <n v="51"/>
    <n v="4692"/>
    <n v="183"/>
    <n v="30197"/>
    <d v="2021-07-02T00:00:00"/>
    <d v="2021-07-13T00:00:00"/>
    <s v="Martin O'Mailey"/>
    <s v="Female"/>
    <n v="44"/>
    <s v="639 Griffiths ParkwayApt. 162"/>
    <n v="9583"/>
    <s v="New Angelina"/>
    <x v="3"/>
    <s v="Australia"/>
    <x v="8"/>
    <x v="2"/>
  </r>
  <r>
    <n v="3137"/>
    <n v="633"/>
    <n v="720"/>
    <n v="119"/>
    <n v="2"/>
    <n v="238"/>
    <n v="1"/>
    <x v="1"/>
    <x v="19"/>
    <x v="3"/>
    <s v="blue"/>
    <n v="112"/>
    <n v="59"/>
    <n v="6608"/>
    <n v="183"/>
    <n v="30197"/>
    <d v="2021-07-02T00:00:00"/>
    <d v="2021-07-13T00:00:00"/>
    <s v="Martin O'Mailey"/>
    <s v="Female"/>
    <n v="44"/>
    <s v="639 Griffiths ParkwayApt. 162"/>
    <n v="9583"/>
    <s v="New Angelina"/>
    <x v="3"/>
    <s v="Australia"/>
    <x v="8"/>
    <x v="2"/>
  </r>
  <r>
    <n v="3138"/>
    <n v="633"/>
    <n v="267"/>
    <n v="95"/>
    <n v="2"/>
    <n v="190"/>
    <n v="1"/>
    <x v="0"/>
    <x v="17"/>
    <x v="2"/>
    <s v="blue"/>
    <n v="117"/>
    <n v="49"/>
    <n v="5733"/>
    <n v="183"/>
    <n v="30197"/>
    <d v="2021-07-02T00:00:00"/>
    <d v="2021-07-13T00:00:00"/>
    <s v="Martin O'Mailey"/>
    <s v="Female"/>
    <n v="44"/>
    <s v="639 Griffiths ParkwayApt. 162"/>
    <n v="9583"/>
    <s v="New Angelina"/>
    <x v="3"/>
    <s v="Australia"/>
    <x v="8"/>
    <x v="2"/>
  </r>
  <r>
    <n v="3139"/>
    <n v="633"/>
    <n v="1179"/>
    <n v="99"/>
    <n v="3"/>
    <n v="297"/>
    <n v="1"/>
    <x v="2"/>
    <x v="9"/>
    <x v="4"/>
    <s v="blue"/>
    <n v="98"/>
    <n v="65"/>
    <n v="6370"/>
    <n v="183"/>
    <n v="30197"/>
    <d v="2021-07-02T00:00:00"/>
    <d v="2021-07-13T00:00:00"/>
    <s v="Martin O'Mailey"/>
    <s v="Female"/>
    <n v="44"/>
    <s v="639 Griffiths ParkwayApt. 162"/>
    <n v="9583"/>
    <s v="New Angelina"/>
    <x v="3"/>
    <s v="Australia"/>
    <x v="8"/>
    <x v="2"/>
  </r>
  <r>
    <n v="3140"/>
    <n v="633"/>
    <n v="215"/>
    <n v="106"/>
    <n v="2"/>
    <n v="212"/>
    <n v="1"/>
    <x v="0"/>
    <x v="0"/>
    <x v="3"/>
    <s v="orange"/>
    <n v="105"/>
    <n v="76"/>
    <n v="7980"/>
    <n v="183"/>
    <n v="30197"/>
    <d v="2021-07-02T00:00:00"/>
    <d v="2021-07-13T00:00:00"/>
    <s v="Martin O'Mailey"/>
    <s v="Female"/>
    <n v="44"/>
    <s v="639 Griffiths ParkwayApt. 162"/>
    <n v="9583"/>
    <s v="New Angelina"/>
    <x v="3"/>
    <s v="Australia"/>
    <x v="8"/>
    <x v="2"/>
  </r>
  <r>
    <n v="3141"/>
    <n v="634"/>
    <n v="1159"/>
    <n v="99"/>
    <n v="3"/>
    <n v="297"/>
    <n v="1"/>
    <x v="2"/>
    <x v="9"/>
    <x v="4"/>
    <s v="red"/>
    <n v="98"/>
    <n v="80"/>
    <n v="7840"/>
    <n v="327"/>
    <n v="35370"/>
    <d v="2021-10-13T00:00:00"/>
    <d v="2021-10-23T00:00:00"/>
    <s v="Lynda Seydlitz"/>
    <s v="Non-binary"/>
    <n v="71"/>
    <s v="246 Waters CrescentSuite 947"/>
    <n v="3310"/>
    <s v="Port Marcusshire"/>
    <x v="2"/>
    <s v="Australia"/>
    <x v="2"/>
    <x v="1"/>
  </r>
  <r>
    <n v="3142"/>
    <n v="634"/>
    <n v="760"/>
    <n v="109"/>
    <n v="3"/>
    <n v="327"/>
    <n v="1"/>
    <x v="1"/>
    <x v="12"/>
    <x v="3"/>
    <s v="indigo"/>
    <n v="102"/>
    <n v="45"/>
    <n v="4590"/>
    <n v="327"/>
    <n v="35370"/>
    <d v="2021-10-13T00:00:00"/>
    <d v="2021-10-23T00:00:00"/>
    <s v="Lynda Seydlitz"/>
    <s v="Non-binary"/>
    <n v="71"/>
    <s v="246 Waters CrescentSuite 947"/>
    <n v="3310"/>
    <s v="Port Marcusshire"/>
    <x v="2"/>
    <s v="Australia"/>
    <x v="2"/>
    <x v="1"/>
  </r>
  <r>
    <n v="3143"/>
    <n v="634"/>
    <n v="1123"/>
    <n v="102"/>
    <n v="1"/>
    <n v="102"/>
    <n v="1"/>
    <x v="2"/>
    <x v="34"/>
    <x v="0"/>
    <s v="red"/>
    <n v="106"/>
    <n v="61"/>
    <n v="6466"/>
    <n v="327"/>
    <n v="35370"/>
    <d v="2021-10-13T00:00:00"/>
    <d v="2021-10-23T00:00:00"/>
    <s v="Lynda Seydlitz"/>
    <s v="Non-binary"/>
    <n v="71"/>
    <s v="246 Waters CrescentSuite 947"/>
    <n v="3310"/>
    <s v="Port Marcusshire"/>
    <x v="2"/>
    <s v="Australia"/>
    <x v="2"/>
    <x v="1"/>
  </r>
  <r>
    <n v="3144"/>
    <n v="634"/>
    <n v="1066"/>
    <n v="93"/>
    <n v="3"/>
    <n v="279"/>
    <n v="1"/>
    <x v="2"/>
    <x v="20"/>
    <x v="1"/>
    <s v="green"/>
    <n v="94"/>
    <n v="76"/>
    <n v="7144"/>
    <n v="327"/>
    <n v="35370"/>
    <d v="2021-10-13T00:00:00"/>
    <d v="2021-10-23T00:00:00"/>
    <s v="Lynda Seydlitz"/>
    <s v="Non-binary"/>
    <n v="71"/>
    <s v="246 Waters CrescentSuite 947"/>
    <n v="3310"/>
    <s v="Port Marcusshire"/>
    <x v="2"/>
    <s v="Australia"/>
    <x v="2"/>
    <x v="1"/>
  </r>
  <r>
    <n v="3145"/>
    <n v="634"/>
    <n v="847"/>
    <n v="113"/>
    <n v="1"/>
    <n v="113"/>
    <n v="1"/>
    <x v="2"/>
    <x v="16"/>
    <x v="2"/>
    <s v="orange"/>
    <n v="100"/>
    <n v="73"/>
    <n v="7300"/>
    <n v="327"/>
    <n v="35370"/>
    <d v="2021-10-13T00:00:00"/>
    <d v="2021-10-23T00:00:00"/>
    <s v="Lynda Seydlitz"/>
    <s v="Non-binary"/>
    <n v="71"/>
    <s v="246 Waters CrescentSuite 947"/>
    <n v="3310"/>
    <s v="Port Marcusshire"/>
    <x v="2"/>
    <s v="Australia"/>
    <x v="2"/>
    <x v="1"/>
  </r>
  <r>
    <n v="3146"/>
    <n v="634"/>
    <n v="846"/>
    <n v="113"/>
    <n v="1"/>
    <n v="113"/>
    <n v="1"/>
    <x v="2"/>
    <x v="16"/>
    <x v="1"/>
    <s v="orange"/>
    <n v="100"/>
    <n v="58"/>
    <n v="5800"/>
    <n v="327"/>
    <n v="35370"/>
    <d v="2021-10-13T00:00:00"/>
    <d v="2021-10-23T00:00:00"/>
    <s v="Lynda Seydlitz"/>
    <s v="Non-binary"/>
    <n v="71"/>
    <s v="246 Waters CrescentSuite 947"/>
    <n v="3310"/>
    <s v="Port Marcusshire"/>
    <x v="2"/>
    <s v="Australia"/>
    <x v="2"/>
    <x v="1"/>
  </r>
  <r>
    <n v="3147"/>
    <n v="634"/>
    <n v="402"/>
    <n v="119"/>
    <n v="2"/>
    <n v="238"/>
    <n v="1"/>
    <x v="0"/>
    <x v="32"/>
    <x v="2"/>
    <s v="green"/>
    <n v="113"/>
    <n v="67"/>
    <n v="7571"/>
    <n v="327"/>
    <n v="35370"/>
    <d v="2021-10-13T00:00:00"/>
    <d v="2021-10-23T00:00:00"/>
    <s v="Lynda Seydlitz"/>
    <s v="Non-binary"/>
    <n v="71"/>
    <s v="246 Waters CrescentSuite 947"/>
    <n v="3310"/>
    <s v="Port Marcusshire"/>
    <x v="2"/>
    <s v="Australia"/>
    <x v="2"/>
    <x v="1"/>
  </r>
  <r>
    <n v="3148"/>
    <n v="634"/>
    <n v="1149"/>
    <n v="102"/>
    <n v="2"/>
    <n v="204"/>
    <n v="1"/>
    <x v="2"/>
    <x v="34"/>
    <x v="4"/>
    <s v="indigo"/>
    <n v="106"/>
    <n v="64"/>
    <n v="6784"/>
    <n v="327"/>
    <n v="35370"/>
    <d v="2021-10-13T00:00:00"/>
    <d v="2021-10-23T00:00:00"/>
    <s v="Lynda Seydlitz"/>
    <s v="Non-binary"/>
    <n v="71"/>
    <s v="246 Waters CrescentSuite 947"/>
    <n v="3310"/>
    <s v="Port Marcusshire"/>
    <x v="2"/>
    <s v="Australia"/>
    <x v="2"/>
    <x v="1"/>
  </r>
  <r>
    <n v="3149"/>
    <n v="634"/>
    <n v="231"/>
    <n v="106"/>
    <n v="3"/>
    <n v="318"/>
    <n v="1"/>
    <x v="0"/>
    <x v="0"/>
    <x v="1"/>
    <s v="blue"/>
    <n v="105"/>
    <n v="61"/>
    <n v="6405"/>
    <n v="327"/>
    <n v="35370"/>
    <d v="2021-10-13T00:00:00"/>
    <d v="2021-10-23T00:00:00"/>
    <s v="Lynda Seydlitz"/>
    <s v="Non-binary"/>
    <n v="71"/>
    <s v="246 Waters CrescentSuite 947"/>
    <n v="3310"/>
    <s v="Port Marcusshire"/>
    <x v="2"/>
    <s v="Australia"/>
    <x v="2"/>
    <x v="1"/>
  </r>
  <r>
    <n v="3150"/>
    <n v="634"/>
    <n v="968"/>
    <n v="97"/>
    <n v="1"/>
    <n v="97"/>
    <n v="1"/>
    <x v="2"/>
    <x v="27"/>
    <x v="0"/>
    <s v="blue"/>
    <n v="119"/>
    <n v="49"/>
    <n v="5831"/>
    <n v="327"/>
    <n v="35370"/>
    <d v="2021-10-13T00:00:00"/>
    <d v="2021-10-23T00:00:00"/>
    <s v="Lynda Seydlitz"/>
    <s v="Non-binary"/>
    <n v="71"/>
    <s v="246 Waters CrescentSuite 947"/>
    <n v="3310"/>
    <s v="Port Marcusshire"/>
    <x v="2"/>
    <s v="Australia"/>
    <x v="2"/>
    <x v="1"/>
  </r>
  <r>
    <n v="3151"/>
    <n v="635"/>
    <n v="183"/>
    <n v="98"/>
    <n v="1"/>
    <n v="98"/>
    <n v="1"/>
    <x v="0"/>
    <x v="18"/>
    <x v="0"/>
    <s v="orange"/>
    <n v="112"/>
    <n v="63"/>
    <n v="7056"/>
    <n v="50"/>
    <n v="51943"/>
    <d v="2021-07-15T00:00:00"/>
    <d v="2021-08-05T00:00:00"/>
    <s v="Moore Oolahan"/>
    <s v="Genderqueer"/>
    <n v="63"/>
    <s v="13 Stokes SummitApt. 125"/>
    <n v="5725"/>
    <s v="East Aidan"/>
    <x v="2"/>
    <s v="Australia"/>
    <x v="8"/>
    <x v="0"/>
  </r>
  <r>
    <n v="3152"/>
    <n v="635"/>
    <n v="843"/>
    <n v="113"/>
    <n v="2"/>
    <n v="226"/>
    <n v="1"/>
    <x v="2"/>
    <x v="16"/>
    <x v="0"/>
    <s v="red"/>
    <n v="100"/>
    <n v="44"/>
    <n v="4400"/>
    <n v="50"/>
    <n v="51943"/>
    <d v="2021-07-15T00:00:00"/>
    <d v="2021-08-05T00:00:00"/>
    <s v="Moore Oolahan"/>
    <s v="Genderqueer"/>
    <n v="63"/>
    <s v="13 Stokes SummitApt. 125"/>
    <n v="5725"/>
    <s v="East Aidan"/>
    <x v="2"/>
    <s v="Australia"/>
    <x v="8"/>
    <x v="0"/>
  </r>
  <r>
    <n v="3153"/>
    <n v="635"/>
    <n v="455"/>
    <n v="118"/>
    <n v="1"/>
    <n v="118"/>
    <n v="1"/>
    <x v="1"/>
    <x v="1"/>
    <x v="3"/>
    <s v="red"/>
    <n v="110"/>
    <n v="67"/>
    <n v="7370"/>
    <n v="50"/>
    <n v="51943"/>
    <d v="2021-07-15T00:00:00"/>
    <d v="2021-08-05T00:00:00"/>
    <s v="Moore Oolahan"/>
    <s v="Genderqueer"/>
    <n v="63"/>
    <s v="13 Stokes SummitApt. 125"/>
    <n v="5725"/>
    <s v="East Aidan"/>
    <x v="2"/>
    <s v="Australia"/>
    <x v="8"/>
    <x v="0"/>
  </r>
  <r>
    <n v="3154"/>
    <n v="635"/>
    <n v="429"/>
    <n v="107"/>
    <n v="2"/>
    <n v="214"/>
    <n v="1"/>
    <x v="1"/>
    <x v="22"/>
    <x v="4"/>
    <s v="orange"/>
    <n v="92"/>
    <n v="79"/>
    <n v="7268"/>
    <n v="50"/>
    <n v="51943"/>
    <d v="2021-07-15T00:00:00"/>
    <d v="2021-08-05T00:00:00"/>
    <s v="Moore Oolahan"/>
    <s v="Genderqueer"/>
    <n v="63"/>
    <s v="13 Stokes SummitApt. 125"/>
    <n v="5725"/>
    <s v="East Aidan"/>
    <x v="2"/>
    <s v="Australia"/>
    <x v="8"/>
    <x v="0"/>
  </r>
  <r>
    <n v="3155"/>
    <n v="635"/>
    <n v="615"/>
    <n v="112"/>
    <n v="1"/>
    <n v="112"/>
    <n v="1"/>
    <x v="1"/>
    <x v="30"/>
    <x v="3"/>
    <s v="blue"/>
    <n v="118"/>
    <n v="54"/>
    <n v="6372"/>
    <n v="50"/>
    <n v="51943"/>
    <d v="2021-07-15T00:00:00"/>
    <d v="2021-08-05T00:00:00"/>
    <s v="Moore Oolahan"/>
    <s v="Genderqueer"/>
    <n v="63"/>
    <s v="13 Stokes SummitApt. 125"/>
    <n v="5725"/>
    <s v="East Aidan"/>
    <x v="2"/>
    <s v="Australia"/>
    <x v="8"/>
    <x v="0"/>
  </r>
  <r>
    <n v="3156"/>
    <n v="635"/>
    <n v="453"/>
    <n v="107"/>
    <n v="3"/>
    <n v="321"/>
    <n v="1"/>
    <x v="1"/>
    <x v="22"/>
    <x v="0"/>
    <s v="violet"/>
    <n v="92"/>
    <n v="50"/>
    <n v="4600"/>
    <n v="50"/>
    <n v="51943"/>
    <d v="2021-07-15T00:00:00"/>
    <d v="2021-08-05T00:00:00"/>
    <s v="Moore Oolahan"/>
    <s v="Genderqueer"/>
    <n v="63"/>
    <s v="13 Stokes SummitApt. 125"/>
    <n v="5725"/>
    <s v="East Aidan"/>
    <x v="2"/>
    <s v="Australia"/>
    <x v="8"/>
    <x v="0"/>
  </r>
  <r>
    <n v="3157"/>
    <n v="636"/>
    <n v="99"/>
    <n v="118"/>
    <n v="1"/>
    <n v="118"/>
    <n v="1"/>
    <x v="0"/>
    <x v="24"/>
    <x v="4"/>
    <s v="indigo"/>
    <n v="96"/>
    <n v="57"/>
    <n v="5472"/>
    <n v="793"/>
    <n v="23528"/>
    <d v="2021-04-02T00:00:00"/>
    <d v="2021-04-07T00:00:00"/>
    <s v="Tressa Cunnane"/>
    <s v="Agender"/>
    <n v="70"/>
    <s v="7120 Piper Station StSuite 874"/>
    <n v="7795"/>
    <s v="Lake Rose"/>
    <x v="2"/>
    <s v="Australia"/>
    <x v="6"/>
    <x v="1"/>
  </r>
  <r>
    <n v="3158"/>
    <n v="636"/>
    <n v="105"/>
    <n v="92"/>
    <n v="2"/>
    <n v="184"/>
    <n v="1"/>
    <x v="0"/>
    <x v="22"/>
    <x v="3"/>
    <s v="red"/>
    <n v="115"/>
    <n v="52"/>
    <n v="5980"/>
    <n v="793"/>
    <n v="23528"/>
    <d v="2021-04-02T00:00:00"/>
    <d v="2021-04-07T00:00:00"/>
    <s v="Tressa Cunnane"/>
    <s v="Agender"/>
    <n v="70"/>
    <s v="7120 Piper Station StSuite 874"/>
    <n v="7795"/>
    <s v="Lake Rose"/>
    <x v="2"/>
    <s v="Australia"/>
    <x v="6"/>
    <x v="1"/>
  </r>
  <r>
    <n v="3159"/>
    <n v="636"/>
    <n v="796"/>
    <n v="91"/>
    <n v="2"/>
    <n v="182"/>
    <n v="1"/>
    <x v="1"/>
    <x v="15"/>
    <x v="1"/>
    <s v="indigo"/>
    <n v="114"/>
    <n v="44"/>
    <n v="5016"/>
    <n v="793"/>
    <n v="23528"/>
    <d v="2021-04-02T00:00:00"/>
    <d v="2021-04-07T00:00:00"/>
    <s v="Tressa Cunnane"/>
    <s v="Agender"/>
    <n v="70"/>
    <s v="7120 Piper Station StSuite 874"/>
    <n v="7795"/>
    <s v="Lake Rose"/>
    <x v="2"/>
    <s v="Australia"/>
    <x v="6"/>
    <x v="1"/>
  </r>
  <r>
    <n v="3160"/>
    <n v="636"/>
    <n v="107"/>
    <n v="92"/>
    <n v="2"/>
    <n v="184"/>
    <n v="1"/>
    <x v="0"/>
    <x v="22"/>
    <x v="2"/>
    <s v="red"/>
    <n v="115"/>
    <n v="49"/>
    <n v="5635"/>
    <n v="793"/>
    <n v="23528"/>
    <d v="2021-04-02T00:00:00"/>
    <d v="2021-04-07T00:00:00"/>
    <s v="Tressa Cunnane"/>
    <s v="Agender"/>
    <n v="70"/>
    <s v="7120 Piper Station StSuite 874"/>
    <n v="7795"/>
    <s v="Lake Rose"/>
    <x v="2"/>
    <s v="Australia"/>
    <x v="6"/>
    <x v="1"/>
  </r>
  <r>
    <n v="3161"/>
    <n v="637"/>
    <n v="1158"/>
    <n v="99"/>
    <n v="1"/>
    <n v="99"/>
    <n v="1"/>
    <x v="2"/>
    <x v="9"/>
    <x v="0"/>
    <s v="red"/>
    <n v="98"/>
    <n v="52"/>
    <n v="5096"/>
    <n v="886"/>
    <n v="14294"/>
    <d v="2021-08-06T00:00:00"/>
    <d v="2021-08-18T00:00:00"/>
    <s v="Emylee Buscher"/>
    <s v="Non-binary"/>
    <n v="69"/>
    <s v="133 Doyle PassSuite 027"/>
    <n v="6189"/>
    <s v="Thompsonport"/>
    <x v="5"/>
    <s v="Australia"/>
    <x v="0"/>
    <x v="2"/>
  </r>
  <r>
    <n v="3162"/>
    <n v="637"/>
    <n v="1175"/>
    <n v="99"/>
    <n v="2"/>
    <n v="198"/>
    <n v="1"/>
    <x v="2"/>
    <x v="9"/>
    <x v="3"/>
    <s v="blue"/>
    <n v="98"/>
    <n v="51"/>
    <n v="4998"/>
    <n v="886"/>
    <n v="14294"/>
    <d v="2021-08-06T00:00:00"/>
    <d v="2021-08-18T00:00:00"/>
    <s v="Emylee Buscher"/>
    <s v="Non-binary"/>
    <n v="69"/>
    <s v="133 Doyle PassSuite 027"/>
    <n v="6189"/>
    <s v="Thompsonport"/>
    <x v="5"/>
    <s v="Australia"/>
    <x v="0"/>
    <x v="2"/>
  </r>
  <r>
    <n v="3163"/>
    <n v="637"/>
    <n v="157"/>
    <n v="91"/>
    <n v="2"/>
    <n v="182"/>
    <n v="1"/>
    <x v="0"/>
    <x v="8"/>
    <x v="2"/>
    <s v="green"/>
    <n v="116"/>
    <n v="42"/>
    <n v="4872"/>
    <n v="886"/>
    <n v="14294"/>
    <d v="2021-08-06T00:00:00"/>
    <d v="2021-08-18T00:00:00"/>
    <s v="Emylee Buscher"/>
    <s v="Non-binary"/>
    <n v="69"/>
    <s v="133 Doyle PassSuite 027"/>
    <n v="6189"/>
    <s v="Thompsonport"/>
    <x v="5"/>
    <s v="Australia"/>
    <x v="0"/>
    <x v="2"/>
  </r>
  <r>
    <n v="3164"/>
    <n v="637"/>
    <n v="765"/>
    <n v="109"/>
    <n v="3"/>
    <n v="327"/>
    <n v="1"/>
    <x v="1"/>
    <x v="12"/>
    <x v="3"/>
    <s v="violet"/>
    <n v="102"/>
    <n v="54"/>
    <n v="5508"/>
    <n v="886"/>
    <n v="14294"/>
    <d v="2021-08-06T00:00:00"/>
    <d v="2021-08-18T00:00:00"/>
    <s v="Emylee Buscher"/>
    <s v="Non-binary"/>
    <n v="69"/>
    <s v="133 Doyle PassSuite 027"/>
    <n v="6189"/>
    <s v="Thompsonport"/>
    <x v="5"/>
    <s v="Australia"/>
    <x v="0"/>
    <x v="2"/>
  </r>
  <r>
    <n v="3165"/>
    <n v="638"/>
    <n v="460"/>
    <n v="118"/>
    <n v="1"/>
    <n v="118"/>
    <n v="1"/>
    <x v="1"/>
    <x v="1"/>
    <x v="3"/>
    <s v="orange"/>
    <n v="110"/>
    <n v="47"/>
    <n v="5170"/>
    <n v="548"/>
    <n v="12781"/>
    <d v="2021-10-03T00:00:00"/>
    <d v="2021-10-17T00:00:00"/>
    <s v="Nicky Giuron"/>
    <s v="Agender"/>
    <n v="57"/>
    <s v="163 Sophia RunApt. 833"/>
    <n v="7432"/>
    <s v="West Elliestad"/>
    <x v="5"/>
    <s v="Australia"/>
    <x v="2"/>
    <x v="2"/>
  </r>
  <r>
    <n v="3166"/>
    <n v="638"/>
    <n v="847"/>
    <n v="113"/>
    <n v="3"/>
    <n v="339"/>
    <n v="1"/>
    <x v="2"/>
    <x v="16"/>
    <x v="2"/>
    <s v="orange"/>
    <n v="100"/>
    <n v="73"/>
    <n v="7300"/>
    <n v="548"/>
    <n v="12781"/>
    <d v="2021-10-03T00:00:00"/>
    <d v="2021-10-17T00:00:00"/>
    <s v="Nicky Giuron"/>
    <s v="Agender"/>
    <n v="57"/>
    <s v="163 Sophia RunApt. 833"/>
    <n v="7432"/>
    <s v="West Elliestad"/>
    <x v="5"/>
    <s v="Australia"/>
    <x v="2"/>
    <x v="2"/>
  </r>
  <r>
    <n v="3167"/>
    <n v="638"/>
    <n v="924"/>
    <n v="96"/>
    <n v="3"/>
    <n v="288"/>
    <n v="1"/>
    <x v="2"/>
    <x v="5"/>
    <x v="4"/>
    <s v="yellow"/>
    <n v="104"/>
    <n v="48"/>
    <n v="4992"/>
    <n v="548"/>
    <n v="12781"/>
    <d v="2021-10-03T00:00:00"/>
    <d v="2021-10-17T00:00:00"/>
    <s v="Nicky Giuron"/>
    <s v="Agender"/>
    <n v="57"/>
    <s v="163 Sophia RunApt. 833"/>
    <n v="7432"/>
    <s v="West Elliestad"/>
    <x v="5"/>
    <s v="Australia"/>
    <x v="2"/>
    <x v="2"/>
  </r>
  <r>
    <n v="3168"/>
    <n v="638"/>
    <n v="458"/>
    <n v="118"/>
    <n v="3"/>
    <n v="354"/>
    <n v="1"/>
    <x v="1"/>
    <x v="1"/>
    <x v="0"/>
    <s v="red"/>
    <n v="110"/>
    <n v="44"/>
    <n v="4840"/>
    <n v="548"/>
    <n v="12781"/>
    <d v="2021-10-03T00:00:00"/>
    <d v="2021-10-17T00:00:00"/>
    <s v="Nicky Giuron"/>
    <s v="Agender"/>
    <n v="57"/>
    <s v="163 Sophia RunApt. 833"/>
    <n v="7432"/>
    <s v="West Elliestad"/>
    <x v="5"/>
    <s v="Australia"/>
    <x v="2"/>
    <x v="2"/>
  </r>
  <r>
    <n v="3169"/>
    <n v="638"/>
    <n v="175"/>
    <n v="98"/>
    <n v="3"/>
    <n v="294"/>
    <n v="1"/>
    <x v="0"/>
    <x v="18"/>
    <x v="3"/>
    <s v="red"/>
    <n v="112"/>
    <n v="77"/>
    <n v="8624"/>
    <n v="548"/>
    <n v="12781"/>
    <d v="2021-10-03T00:00:00"/>
    <d v="2021-10-17T00:00:00"/>
    <s v="Nicky Giuron"/>
    <s v="Agender"/>
    <n v="57"/>
    <s v="163 Sophia RunApt. 833"/>
    <n v="7432"/>
    <s v="West Elliestad"/>
    <x v="5"/>
    <s v="Australia"/>
    <x v="2"/>
    <x v="2"/>
  </r>
  <r>
    <n v="3170"/>
    <n v="638"/>
    <n v="1005"/>
    <n v="106"/>
    <n v="2"/>
    <n v="212"/>
    <n v="1"/>
    <x v="2"/>
    <x v="3"/>
    <x v="3"/>
    <s v="indigo"/>
    <n v="111"/>
    <n v="43"/>
    <n v="4773"/>
    <n v="548"/>
    <n v="12781"/>
    <d v="2021-10-03T00:00:00"/>
    <d v="2021-10-17T00:00:00"/>
    <s v="Nicky Giuron"/>
    <s v="Agender"/>
    <n v="57"/>
    <s v="163 Sophia RunApt. 833"/>
    <n v="7432"/>
    <s v="West Elliestad"/>
    <x v="5"/>
    <s v="Australia"/>
    <x v="2"/>
    <x v="2"/>
  </r>
  <r>
    <n v="3171"/>
    <n v="639"/>
    <n v="666"/>
    <n v="113"/>
    <n v="1"/>
    <n v="113"/>
    <n v="1"/>
    <x v="1"/>
    <x v="4"/>
    <x v="1"/>
    <s v="red"/>
    <n v="119"/>
    <n v="66"/>
    <n v="7854"/>
    <n v="906"/>
    <n v="51950"/>
    <d v="2021-03-30T00:00:00"/>
    <d v="2021-04-22T00:00:00"/>
    <s v="Vincent Kiledal"/>
    <s v="Genderfluid"/>
    <n v="74"/>
    <s v="748 Lucas WayApt. 482"/>
    <n v="3515"/>
    <s v="Ebertfurt"/>
    <x v="7"/>
    <s v="Australia"/>
    <x v="4"/>
    <x v="0"/>
  </r>
  <r>
    <n v="3172"/>
    <n v="639"/>
    <n v="1143"/>
    <n v="102"/>
    <n v="2"/>
    <n v="204"/>
    <n v="1"/>
    <x v="2"/>
    <x v="34"/>
    <x v="0"/>
    <s v="blue"/>
    <n v="106"/>
    <n v="77"/>
    <n v="8162"/>
    <n v="906"/>
    <n v="51950"/>
    <d v="2021-03-30T00:00:00"/>
    <d v="2021-04-22T00:00:00"/>
    <s v="Vincent Kiledal"/>
    <s v="Genderfluid"/>
    <n v="74"/>
    <s v="748 Lucas WayApt. 482"/>
    <n v="3515"/>
    <s v="Ebertfurt"/>
    <x v="7"/>
    <s v="Australia"/>
    <x v="4"/>
    <x v="0"/>
  </r>
  <r>
    <n v="3173"/>
    <n v="639"/>
    <n v="73"/>
    <n v="118"/>
    <n v="2"/>
    <n v="236"/>
    <n v="1"/>
    <x v="0"/>
    <x v="24"/>
    <x v="0"/>
    <s v="red"/>
    <n v="96"/>
    <n v="77"/>
    <n v="7392"/>
    <n v="906"/>
    <n v="51950"/>
    <d v="2021-03-30T00:00:00"/>
    <d v="2021-04-22T00:00:00"/>
    <s v="Vincent Kiledal"/>
    <s v="Genderfluid"/>
    <n v="74"/>
    <s v="748 Lucas WayApt. 482"/>
    <n v="3515"/>
    <s v="Ebertfurt"/>
    <x v="7"/>
    <s v="Australia"/>
    <x v="4"/>
    <x v="0"/>
  </r>
  <r>
    <n v="3174"/>
    <n v="639"/>
    <n v="855"/>
    <n v="113"/>
    <n v="2"/>
    <n v="226"/>
    <n v="1"/>
    <x v="2"/>
    <x v="16"/>
    <x v="3"/>
    <s v="green"/>
    <n v="100"/>
    <n v="75"/>
    <n v="7500"/>
    <n v="906"/>
    <n v="51950"/>
    <d v="2021-03-30T00:00:00"/>
    <d v="2021-04-22T00:00:00"/>
    <s v="Vincent Kiledal"/>
    <s v="Genderfluid"/>
    <n v="74"/>
    <s v="748 Lucas WayApt. 482"/>
    <n v="3515"/>
    <s v="Ebertfurt"/>
    <x v="7"/>
    <s v="Australia"/>
    <x v="4"/>
    <x v="0"/>
  </r>
  <r>
    <n v="3175"/>
    <n v="639"/>
    <n v="949"/>
    <n v="97"/>
    <n v="1"/>
    <n v="97"/>
    <n v="1"/>
    <x v="2"/>
    <x v="27"/>
    <x v="4"/>
    <s v="red"/>
    <n v="119"/>
    <n v="67"/>
    <n v="7973"/>
    <n v="906"/>
    <n v="51950"/>
    <d v="2021-03-30T00:00:00"/>
    <d v="2021-04-22T00:00:00"/>
    <s v="Vincent Kiledal"/>
    <s v="Genderfluid"/>
    <n v="74"/>
    <s v="748 Lucas WayApt. 482"/>
    <n v="3515"/>
    <s v="Ebertfurt"/>
    <x v="7"/>
    <s v="Australia"/>
    <x v="4"/>
    <x v="0"/>
  </r>
  <r>
    <n v="3176"/>
    <n v="640"/>
    <n v="1011"/>
    <n v="106"/>
    <n v="1"/>
    <n v="106"/>
    <n v="1"/>
    <x v="2"/>
    <x v="3"/>
    <x v="1"/>
    <s v="violet"/>
    <n v="111"/>
    <n v="59"/>
    <n v="6549"/>
    <n v="873"/>
    <n v="11002"/>
    <d v="2021-01-23T00:00:00"/>
    <d v="2021-01-26T00:00:00"/>
    <s v="Cecilla Pigford"/>
    <s v="Non-binary"/>
    <n v="38"/>
    <s v="5538 Jett MallSuite 854"/>
    <n v="5510"/>
    <s v="Samanthatown"/>
    <x v="2"/>
    <s v="Australia"/>
    <x v="9"/>
    <x v="1"/>
  </r>
  <r>
    <n v="3177"/>
    <n v="641"/>
    <n v="1249"/>
    <n v="112"/>
    <n v="1"/>
    <n v="112"/>
    <n v="1"/>
    <x v="2"/>
    <x v="25"/>
    <x v="4"/>
    <s v="blue"/>
    <n v="91"/>
    <n v="68"/>
    <n v="6188"/>
    <n v="20"/>
    <n v="54363"/>
    <d v="2021-03-10T00:00:00"/>
    <d v="2021-03-22T00:00:00"/>
    <s v="Gigi Kalaher"/>
    <s v="Genderqueer"/>
    <n v="55"/>
    <s v="2069 Phoebe MallApt. 543"/>
    <n v="6318"/>
    <s v="East Audrey"/>
    <x v="0"/>
    <s v="Australia"/>
    <x v="4"/>
    <x v="2"/>
  </r>
  <r>
    <n v="3178"/>
    <n v="641"/>
    <n v="25"/>
    <n v="96"/>
    <n v="1"/>
    <n v="96"/>
    <n v="1"/>
    <x v="0"/>
    <x v="2"/>
    <x v="3"/>
    <s v="indigo"/>
    <n v="114"/>
    <n v="61"/>
    <n v="6954"/>
    <n v="20"/>
    <n v="54363"/>
    <d v="2021-03-10T00:00:00"/>
    <d v="2021-03-22T00:00:00"/>
    <s v="Gigi Kalaher"/>
    <s v="Genderqueer"/>
    <n v="55"/>
    <s v="2069 Phoebe MallApt. 543"/>
    <n v="6318"/>
    <s v="East Audrey"/>
    <x v="0"/>
    <s v="Australia"/>
    <x v="4"/>
    <x v="2"/>
  </r>
  <r>
    <n v="3179"/>
    <n v="641"/>
    <n v="161"/>
    <n v="91"/>
    <n v="2"/>
    <n v="182"/>
    <n v="1"/>
    <x v="0"/>
    <x v="8"/>
    <x v="1"/>
    <s v="blue"/>
    <n v="116"/>
    <n v="77"/>
    <n v="8932"/>
    <n v="20"/>
    <n v="54363"/>
    <d v="2021-03-10T00:00:00"/>
    <d v="2021-03-22T00:00:00"/>
    <s v="Gigi Kalaher"/>
    <s v="Genderqueer"/>
    <n v="55"/>
    <s v="2069 Phoebe MallApt. 543"/>
    <n v="6318"/>
    <s v="East Audrey"/>
    <x v="0"/>
    <s v="Australia"/>
    <x v="4"/>
    <x v="2"/>
  </r>
  <r>
    <n v="3180"/>
    <n v="641"/>
    <n v="1039"/>
    <n v="90"/>
    <n v="1"/>
    <n v="90"/>
    <n v="1"/>
    <x v="2"/>
    <x v="11"/>
    <x v="4"/>
    <s v="blue"/>
    <n v="95"/>
    <n v="40"/>
    <n v="3800"/>
    <n v="20"/>
    <n v="54363"/>
    <d v="2021-03-10T00:00:00"/>
    <d v="2021-03-22T00:00:00"/>
    <s v="Gigi Kalaher"/>
    <s v="Genderqueer"/>
    <n v="55"/>
    <s v="2069 Phoebe MallApt. 543"/>
    <n v="6318"/>
    <s v="East Audrey"/>
    <x v="0"/>
    <s v="Australia"/>
    <x v="4"/>
    <x v="2"/>
  </r>
  <r>
    <n v="3181"/>
    <n v="641"/>
    <n v="840"/>
    <n v="113"/>
    <n v="3"/>
    <n v="339"/>
    <n v="1"/>
    <x v="2"/>
    <x v="16"/>
    <x v="3"/>
    <s v="red"/>
    <n v="100"/>
    <n v="69"/>
    <n v="6900"/>
    <n v="20"/>
    <n v="54363"/>
    <d v="2021-03-10T00:00:00"/>
    <d v="2021-03-22T00:00:00"/>
    <s v="Gigi Kalaher"/>
    <s v="Genderqueer"/>
    <n v="55"/>
    <s v="2069 Phoebe MallApt. 543"/>
    <n v="6318"/>
    <s v="East Audrey"/>
    <x v="0"/>
    <s v="Australia"/>
    <x v="4"/>
    <x v="2"/>
  </r>
  <r>
    <n v="3182"/>
    <n v="642"/>
    <n v="1222"/>
    <n v="105"/>
    <n v="3"/>
    <n v="315"/>
    <n v="1"/>
    <x v="2"/>
    <x v="7"/>
    <x v="2"/>
    <s v="violet"/>
    <n v="90"/>
    <n v="45"/>
    <n v="4050"/>
    <n v="835"/>
    <n v="12392"/>
    <d v="2021-01-11T00:00:00"/>
    <d v="2021-01-26T00:00:00"/>
    <s v="Randell Shorte"/>
    <s v="Polygender"/>
    <n v="25"/>
    <s v="69 Morissette AvenueSuite 269"/>
    <n v="6147"/>
    <s v="North Lachlanfurt"/>
    <x v="0"/>
    <s v="Australia"/>
    <x v="9"/>
    <x v="2"/>
  </r>
  <r>
    <n v="3183"/>
    <n v="642"/>
    <n v="96"/>
    <n v="118"/>
    <n v="2"/>
    <n v="236"/>
    <n v="1"/>
    <x v="0"/>
    <x v="24"/>
    <x v="1"/>
    <s v="indigo"/>
    <n v="96"/>
    <n v="74"/>
    <n v="7104"/>
    <n v="835"/>
    <n v="12392"/>
    <d v="2021-01-11T00:00:00"/>
    <d v="2021-01-26T00:00:00"/>
    <s v="Randell Shorte"/>
    <s v="Polygender"/>
    <n v="25"/>
    <s v="69 Morissette AvenueSuite 269"/>
    <n v="6147"/>
    <s v="North Lachlanfurt"/>
    <x v="0"/>
    <s v="Australia"/>
    <x v="9"/>
    <x v="2"/>
  </r>
  <r>
    <n v="3184"/>
    <n v="642"/>
    <n v="942"/>
    <n v="96"/>
    <n v="3"/>
    <n v="288"/>
    <n v="1"/>
    <x v="2"/>
    <x v="5"/>
    <x v="2"/>
    <s v="violet"/>
    <n v="104"/>
    <n v="73"/>
    <n v="7592"/>
    <n v="835"/>
    <n v="12392"/>
    <d v="2021-01-11T00:00:00"/>
    <d v="2021-01-26T00:00:00"/>
    <s v="Randell Shorte"/>
    <s v="Polygender"/>
    <n v="25"/>
    <s v="69 Morissette AvenueSuite 269"/>
    <n v="6147"/>
    <s v="North Lachlanfurt"/>
    <x v="0"/>
    <s v="Australia"/>
    <x v="9"/>
    <x v="2"/>
  </r>
  <r>
    <n v="3185"/>
    <n v="642"/>
    <n v="1201"/>
    <n v="105"/>
    <n v="2"/>
    <n v="210"/>
    <n v="1"/>
    <x v="2"/>
    <x v="7"/>
    <x v="1"/>
    <s v="yellow"/>
    <n v="90"/>
    <n v="71"/>
    <n v="6390"/>
    <n v="835"/>
    <n v="12392"/>
    <d v="2021-01-11T00:00:00"/>
    <d v="2021-01-26T00:00:00"/>
    <s v="Randell Shorte"/>
    <s v="Polygender"/>
    <n v="25"/>
    <s v="69 Morissette AvenueSuite 269"/>
    <n v="6147"/>
    <s v="North Lachlanfurt"/>
    <x v="0"/>
    <s v="Australia"/>
    <x v="9"/>
    <x v="2"/>
  </r>
  <r>
    <n v="3186"/>
    <n v="642"/>
    <n v="935"/>
    <n v="96"/>
    <n v="2"/>
    <n v="192"/>
    <n v="1"/>
    <x v="2"/>
    <x v="5"/>
    <x v="3"/>
    <s v="indigo"/>
    <n v="104"/>
    <n v="61"/>
    <n v="6344"/>
    <n v="835"/>
    <n v="12392"/>
    <d v="2021-01-11T00:00:00"/>
    <d v="2021-01-26T00:00:00"/>
    <s v="Randell Shorte"/>
    <s v="Polygender"/>
    <n v="25"/>
    <s v="69 Morissette AvenueSuite 269"/>
    <n v="6147"/>
    <s v="North Lachlanfurt"/>
    <x v="0"/>
    <s v="Australia"/>
    <x v="9"/>
    <x v="2"/>
  </r>
  <r>
    <n v="3187"/>
    <n v="642"/>
    <n v="443"/>
    <n v="107"/>
    <n v="1"/>
    <n v="107"/>
    <n v="1"/>
    <x v="1"/>
    <x v="22"/>
    <x v="0"/>
    <s v="blue"/>
    <n v="92"/>
    <n v="42"/>
    <n v="3864"/>
    <n v="835"/>
    <n v="12392"/>
    <d v="2021-01-11T00:00:00"/>
    <d v="2021-01-26T00:00:00"/>
    <s v="Randell Shorte"/>
    <s v="Polygender"/>
    <n v="25"/>
    <s v="69 Morissette AvenueSuite 269"/>
    <n v="6147"/>
    <s v="North Lachlanfurt"/>
    <x v="0"/>
    <s v="Australia"/>
    <x v="9"/>
    <x v="2"/>
  </r>
  <r>
    <n v="3188"/>
    <n v="642"/>
    <n v="755"/>
    <n v="109"/>
    <n v="2"/>
    <n v="218"/>
    <n v="1"/>
    <x v="1"/>
    <x v="12"/>
    <x v="3"/>
    <s v="blue"/>
    <n v="102"/>
    <n v="48"/>
    <n v="4896"/>
    <n v="835"/>
    <n v="12392"/>
    <d v="2021-01-11T00:00:00"/>
    <d v="2021-01-26T00:00:00"/>
    <s v="Randell Shorte"/>
    <s v="Polygender"/>
    <n v="25"/>
    <s v="69 Morissette AvenueSuite 269"/>
    <n v="6147"/>
    <s v="North Lachlanfurt"/>
    <x v="0"/>
    <s v="Australia"/>
    <x v="9"/>
    <x v="2"/>
  </r>
  <r>
    <n v="3189"/>
    <n v="642"/>
    <n v="496"/>
    <n v="102"/>
    <n v="1"/>
    <n v="102"/>
    <n v="1"/>
    <x v="1"/>
    <x v="31"/>
    <x v="1"/>
    <s v="orange"/>
    <n v="109"/>
    <n v="55"/>
    <n v="5995"/>
    <n v="835"/>
    <n v="12392"/>
    <d v="2021-01-11T00:00:00"/>
    <d v="2021-01-26T00:00:00"/>
    <s v="Randell Shorte"/>
    <s v="Polygender"/>
    <n v="25"/>
    <s v="69 Morissette AvenueSuite 269"/>
    <n v="6147"/>
    <s v="North Lachlanfurt"/>
    <x v="0"/>
    <s v="Australia"/>
    <x v="9"/>
    <x v="2"/>
  </r>
  <r>
    <n v="3190"/>
    <n v="642"/>
    <n v="671"/>
    <n v="113"/>
    <n v="1"/>
    <n v="113"/>
    <n v="1"/>
    <x v="1"/>
    <x v="4"/>
    <x v="1"/>
    <s v="orange"/>
    <n v="119"/>
    <n v="72"/>
    <n v="8568"/>
    <n v="835"/>
    <n v="12392"/>
    <d v="2021-01-11T00:00:00"/>
    <d v="2021-01-26T00:00:00"/>
    <s v="Randell Shorte"/>
    <s v="Polygender"/>
    <n v="25"/>
    <s v="69 Morissette AvenueSuite 269"/>
    <n v="6147"/>
    <s v="North Lachlanfurt"/>
    <x v="0"/>
    <s v="Australia"/>
    <x v="9"/>
    <x v="2"/>
  </r>
  <r>
    <n v="3191"/>
    <n v="643"/>
    <n v="1196"/>
    <n v="105"/>
    <n v="2"/>
    <n v="210"/>
    <n v="1"/>
    <x v="2"/>
    <x v="7"/>
    <x v="1"/>
    <s v="orange"/>
    <n v="90"/>
    <n v="72"/>
    <n v="6480"/>
    <n v="778"/>
    <n v="50321"/>
    <d v="2021-05-18T00:00:00"/>
    <d v="2021-05-24T00:00:00"/>
    <s v="Chastity Daniaud"/>
    <s v="Genderfluid"/>
    <n v="20"/>
    <s v="33 Hamish ParkwayApt. 423"/>
    <n v="2902"/>
    <s v="Blakemouth"/>
    <x v="5"/>
    <s v="Australia"/>
    <x v="3"/>
    <x v="1"/>
  </r>
  <r>
    <n v="3192"/>
    <n v="643"/>
    <n v="641"/>
    <n v="93"/>
    <n v="2"/>
    <n v="186"/>
    <n v="1"/>
    <x v="1"/>
    <x v="14"/>
    <x v="1"/>
    <s v="yellow"/>
    <n v="115"/>
    <n v="67"/>
    <n v="7705"/>
    <n v="778"/>
    <n v="50321"/>
    <d v="2021-05-18T00:00:00"/>
    <d v="2021-05-24T00:00:00"/>
    <s v="Chastity Daniaud"/>
    <s v="Genderfluid"/>
    <n v="20"/>
    <s v="33 Hamish ParkwayApt. 423"/>
    <n v="2902"/>
    <s v="Blakemouth"/>
    <x v="5"/>
    <s v="Australia"/>
    <x v="3"/>
    <x v="1"/>
  </r>
  <r>
    <n v="3193"/>
    <n v="643"/>
    <n v="682"/>
    <n v="113"/>
    <n v="3"/>
    <n v="339"/>
    <n v="1"/>
    <x v="1"/>
    <x v="4"/>
    <x v="2"/>
    <s v="green"/>
    <n v="119"/>
    <n v="71"/>
    <n v="8449"/>
    <n v="778"/>
    <n v="50321"/>
    <d v="2021-05-18T00:00:00"/>
    <d v="2021-05-24T00:00:00"/>
    <s v="Chastity Daniaud"/>
    <s v="Genderfluid"/>
    <n v="20"/>
    <s v="33 Hamish ParkwayApt. 423"/>
    <n v="2902"/>
    <s v="Blakemouth"/>
    <x v="5"/>
    <s v="Australia"/>
    <x v="3"/>
    <x v="1"/>
  </r>
  <r>
    <n v="3194"/>
    <n v="643"/>
    <n v="458"/>
    <n v="118"/>
    <n v="3"/>
    <n v="354"/>
    <n v="1"/>
    <x v="1"/>
    <x v="1"/>
    <x v="0"/>
    <s v="red"/>
    <n v="110"/>
    <n v="44"/>
    <n v="4840"/>
    <n v="778"/>
    <n v="50321"/>
    <d v="2021-05-18T00:00:00"/>
    <d v="2021-05-24T00:00:00"/>
    <s v="Chastity Daniaud"/>
    <s v="Genderfluid"/>
    <n v="20"/>
    <s v="33 Hamish ParkwayApt. 423"/>
    <n v="2902"/>
    <s v="Blakemouth"/>
    <x v="5"/>
    <s v="Australia"/>
    <x v="3"/>
    <x v="1"/>
  </r>
  <r>
    <n v="3195"/>
    <n v="643"/>
    <n v="954"/>
    <n v="97"/>
    <n v="1"/>
    <n v="97"/>
    <n v="1"/>
    <x v="2"/>
    <x v="27"/>
    <x v="4"/>
    <s v="orange"/>
    <n v="119"/>
    <n v="78"/>
    <n v="9282"/>
    <n v="778"/>
    <n v="50321"/>
    <d v="2021-05-18T00:00:00"/>
    <d v="2021-05-24T00:00:00"/>
    <s v="Chastity Daniaud"/>
    <s v="Genderfluid"/>
    <n v="20"/>
    <s v="33 Hamish ParkwayApt. 423"/>
    <n v="2902"/>
    <s v="Blakemouth"/>
    <x v="5"/>
    <s v="Australia"/>
    <x v="3"/>
    <x v="1"/>
  </r>
  <r>
    <n v="3196"/>
    <n v="643"/>
    <n v="271"/>
    <n v="95"/>
    <n v="2"/>
    <n v="190"/>
    <n v="1"/>
    <x v="0"/>
    <x v="17"/>
    <x v="1"/>
    <s v="indigo"/>
    <n v="117"/>
    <n v="50"/>
    <n v="5850"/>
    <n v="778"/>
    <n v="50321"/>
    <d v="2021-05-18T00:00:00"/>
    <d v="2021-05-24T00:00:00"/>
    <s v="Chastity Daniaud"/>
    <s v="Genderfluid"/>
    <n v="20"/>
    <s v="33 Hamish ParkwayApt. 423"/>
    <n v="2902"/>
    <s v="Blakemouth"/>
    <x v="5"/>
    <s v="Australia"/>
    <x v="3"/>
    <x v="1"/>
  </r>
  <r>
    <n v="3197"/>
    <n v="643"/>
    <n v="320"/>
    <n v="109"/>
    <n v="1"/>
    <n v="109"/>
    <n v="1"/>
    <x v="0"/>
    <x v="21"/>
    <x v="3"/>
    <s v="orange"/>
    <n v="108"/>
    <n v="68"/>
    <n v="7344"/>
    <n v="778"/>
    <n v="50321"/>
    <d v="2021-05-18T00:00:00"/>
    <d v="2021-05-24T00:00:00"/>
    <s v="Chastity Daniaud"/>
    <s v="Genderfluid"/>
    <n v="20"/>
    <s v="33 Hamish ParkwayApt. 423"/>
    <n v="2902"/>
    <s v="Blakemouth"/>
    <x v="5"/>
    <s v="Australia"/>
    <x v="3"/>
    <x v="1"/>
  </r>
  <r>
    <n v="3198"/>
    <n v="643"/>
    <n v="1189"/>
    <n v="99"/>
    <n v="3"/>
    <n v="297"/>
    <n v="1"/>
    <x v="2"/>
    <x v="9"/>
    <x v="4"/>
    <s v="violet"/>
    <n v="98"/>
    <n v="74"/>
    <n v="7252"/>
    <n v="778"/>
    <n v="50321"/>
    <d v="2021-05-18T00:00:00"/>
    <d v="2021-05-24T00:00:00"/>
    <s v="Chastity Daniaud"/>
    <s v="Genderfluid"/>
    <n v="20"/>
    <s v="33 Hamish ParkwayApt. 423"/>
    <n v="2902"/>
    <s v="Blakemouth"/>
    <x v="5"/>
    <s v="Australia"/>
    <x v="3"/>
    <x v="1"/>
  </r>
  <r>
    <n v="3199"/>
    <n v="644"/>
    <n v="454"/>
    <n v="107"/>
    <n v="2"/>
    <n v="214"/>
    <n v="1"/>
    <x v="1"/>
    <x v="22"/>
    <x v="4"/>
    <s v="violet"/>
    <n v="92"/>
    <n v="63"/>
    <n v="5796"/>
    <n v="207"/>
    <n v="52925"/>
    <d v="2021-03-13T00:00:00"/>
    <d v="2021-03-22T00:00:00"/>
    <s v="Brade Caught"/>
    <s v="Genderqueer"/>
    <n v="56"/>
    <s v="38 Baumbach Estate DrApt. 545"/>
    <n v="7847"/>
    <s v="Elijahburgh"/>
    <x v="3"/>
    <s v="Australia"/>
    <x v="4"/>
    <x v="1"/>
  </r>
  <r>
    <n v="3200"/>
    <n v="644"/>
    <n v="167"/>
    <n v="91"/>
    <n v="3"/>
    <n v="273"/>
    <n v="1"/>
    <x v="0"/>
    <x v="8"/>
    <x v="2"/>
    <s v="indigo"/>
    <n v="116"/>
    <n v="72"/>
    <n v="8352"/>
    <n v="207"/>
    <n v="52925"/>
    <d v="2021-03-13T00:00:00"/>
    <d v="2021-03-22T00:00:00"/>
    <s v="Brade Caught"/>
    <s v="Genderqueer"/>
    <n v="56"/>
    <s v="38 Baumbach Estate DrApt. 545"/>
    <n v="7847"/>
    <s v="Elijahburgh"/>
    <x v="3"/>
    <s v="Australia"/>
    <x v="4"/>
    <x v="1"/>
  </r>
  <r>
    <n v="3201"/>
    <n v="644"/>
    <n v="1"/>
    <n v="96"/>
    <n v="2"/>
    <n v="192"/>
    <n v="1"/>
    <x v="0"/>
    <x v="2"/>
    <x v="1"/>
    <s v="red"/>
    <n v="114"/>
    <n v="53"/>
    <n v="6042"/>
    <n v="207"/>
    <n v="52925"/>
    <d v="2021-03-13T00:00:00"/>
    <d v="2021-03-22T00:00:00"/>
    <s v="Brade Caught"/>
    <s v="Genderqueer"/>
    <n v="56"/>
    <s v="38 Baumbach Estate DrApt. 545"/>
    <n v="7847"/>
    <s v="Elijahburgh"/>
    <x v="3"/>
    <s v="Australia"/>
    <x v="4"/>
    <x v="1"/>
  </r>
  <r>
    <n v="3202"/>
    <n v="644"/>
    <n v="957"/>
    <n v="97"/>
    <n v="3"/>
    <n v="291"/>
    <n v="1"/>
    <x v="2"/>
    <x v="27"/>
    <x v="2"/>
    <s v="yellow"/>
    <n v="119"/>
    <n v="55"/>
    <n v="6545"/>
    <n v="207"/>
    <n v="52925"/>
    <d v="2021-03-13T00:00:00"/>
    <d v="2021-03-22T00:00:00"/>
    <s v="Brade Caught"/>
    <s v="Genderqueer"/>
    <n v="56"/>
    <s v="38 Baumbach Estate DrApt. 545"/>
    <n v="7847"/>
    <s v="Elijahburgh"/>
    <x v="3"/>
    <s v="Australia"/>
    <x v="4"/>
    <x v="1"/>
  </r>
  <r>
    <n v="3203"/>
    <n v="645"/>
    <n v="444"/>
    <n v="107"/>
    <n v="2"/>
    <n v="214"/>
    <n v="1"/>
    <x v="1"/>
    <x v="22"/>
    <x v="4"/>
    <s v="blue"/>
    <n v="92"/>
    <n v="80"/>
    <n v="7360"/>
    <n v="794"/>
    <n v="46397"/>
    <d v="2021-08-19T00:00:00"/>
    <d v="2021-09-13T00:00:00"/>
    <s v="Elizabet Pippin"/>
    <s v="Non-binary"/>
    <n v="72"/>
    <s v="14 Clark PlazaSuite 716"/>
    <n v="9751"/>
    <s v="Port Anna"/>
    <x v="0"/>
    <s v="Australia"/>
    <x v="0"/>
    <x v="0"/>
  </r>
  <r>
    <n v="3204"/>
    <n v="645"/>
    <n v="586"/>
    <n v="100"/>
    <n v="2"/>
    <n v="200"/>
    <n v="1"/>
    <x v="1"/>
    <x v="29"/>
    <x v="1"/>
    <s v="indigo"/>
    <n v="90"/>
    <n v="41"/>
    <n v="3690"/>
    <n v="794"/>
    <n v="46397"/>
    <d v="2021-08-19T00:00:00"/>
    <d v="2021-09-13T00:00:00"/>
    <s v="Elizabet Pippin"/>
    <s v="Non-binary"/>
    <n v="72"/>
    <s v="14 Clark PlazaSuite 716"/>
    <n v="9751"/>
    <s v="Port Anna"/>
    <x v="0"/>
    <s v="Australia"/>
    <x v="0"/>
    <x v="0"/>
  </r>
  <r>
    <n v="3205"/>
    <n v="645"/>
    <n v="580"/>
    <n v="100"/>
    <n v="3"/>
    <n v="300"/>
    <n v="1"/>
    <x v="1"/>
    <x v="29"/>
    <x v="3"/>
    <s v="blue"/>
    <n v="90"/>
    <n v="44"/>
    <n v="3960"/>
    <n v="794"/>
    <n v="46397"/>
    <d v="2021-08-19T00:00:00"/>
    <d v="2021-09-13T00:00:00"/>
    <s v="Elizabet Pippin"/>
    <s v="Non-binary"/>
    <n v="72"/>
    <s v="14 Clark PlazaSuite 716"/>
    <n v="9751"/>
    <s v="Port Anna"/>
    <x v="0"/>
    <s v="Australia"/>
    <x v="0"/>
    <x v="0"/>
  </r>
  <r>
    <n v="3206"/>
    <n v="645"/>
    <n v="455"/>
    <n v="118"/>
    <n v="2"/>
    <n v="236"/>
    <n v="1"/>
    <x v="1"/>
    <x v="1"/>
    <x v="3"/>
    <s v="red"/>
    <n v="110"/>
    <n v="67"/>
    <n v="7370"/>
    <n v="794"/>
    <n v="46397"/>
    <d v="2021-08-19T00:00:00"/>
    <d v="2021-09-13T00:00:00"/>
    <s v="Elizabet Pippin"/>
    <s v="Non-binary"/>
    <n v="72"/>
    <s v="14 Clark PlazaSuite 716"/>
    <n v="9751"/>
    <s v="Port Anna"/>
    <x v="0"/>
    <s v="Australia"/>
    <x v="0"/>
    <x v="0"/>
  </r>
  <r>
    <n v="3207"/>
    <n v="645"/>
    <n v="939"/>
    <n v="96"/>
    <n v="3"/>
    <n v="288"/>
    <n v="1"/>
    <x v="2"/>
    <x v="5"/>
    <x v="4"/>
    <s v="indigo"/>
    <n v="104"/>
    <n v="41"/>
    <n v="4264"/>
    <n v="794"/>
    <n v="46397"/>
    <d v="2021-08-19T00:00:00"/>
    <d v="2021-09-13T00:00:00"/>
    <s v="Elizabet Pippin"/>
    <s v="Non-binary"/>
    <n v="72"/>
    <s v="14 Clark PlazaSuite 716"/>
    <n v="9751"/>
    <s v="Port Anna"/>
    <x v="0"/>
    <s v="Australia"/>
    <x v="0"/>
    <x v="0"/>
  </r>
  <r>
    <n v="3208"/>
    <n v="645"/>
    <n v="525"/>
    <n v="98"/>
    <n v="2"/>
    <n v="196"/>
    <n v="1"/>
    <x v="1"/>
    <x v="33"/>
    <x v="3"/>
    <s v="red"/>
    <n v="113"/>
    <n v="67"/>
    <n v="7571"/>
    <n v="794"/>
    <n v="46397"/>
    <d v="2021-08-19T00:00:00"/>
    <d v="2021-09-13T00:00:00"/>
    <s v="Elizabet Pippin"/>
    <s v="Non-binary"/>
    <n v="72"/>
    <s v="14 Clark PlazaSuite 716"/>
    <n v="9751"/>
    <s v="Port Anna"/>
    <x v="0"/>
    <s v="Australia"/>
    <x v="0"/>
    <x v="0"/>
  </r>
  <r>
    <n v="3209"/>
    <n v="645"/>
    <n v="470"/>
    <n v="118"/>
    <n v="2"/>
    <n v="236"/>
    <n v="1"/>
    <x v="1"/>
    <x v="1"/>
    <x v="3"/>
    <s v="green"/>
    <n v="110"/>
    <n v="41"/>
    <n v="4510"/>
    <n v="794"/>
    <n v="46397"/>
    <d v="2021-08-19T00:00:00"/>
    <d v="2021-09-13T00:00:00"/>
    <s v="Elizabet Pippin"/>
    <s v="Non-binary"/>
    <n v="72"/>
    <s v="14 Clark PlazaSuite 716"/>
    <n v="9751"/>
    <s v="Port Anna"/>
    <x v="0"/>
    <s v="Australia"/>
    <x v="0"/>
    <x v="0"/>
  </r>
  <r>
    <n v="3210"/>
    <n v="646"/>
    <n v="367"/>
    <n v="94"/>
    <n v="3"/>
    <n v="282"/>
    <n v="1"/>
    <x v="0"/>
    <x v="28"/>
    <x v="2"/>
    <s v="green"/>
    <n v="92"/>
    <n v="65"/>
    <n v="5980"/>
    <n v="369"/>
    <n v="16504"/>
    <d v="2021-05-08T00:00:00"/>
    <d v="2021-05-28T00:00:00"/>
    <s v="Ephrem Hambers"/>
    <s v="Female"/>
    <n v="46"/>
    <s v="6502 Abbey ParadeSuite 954"/>
    <n v="5569"/>
    <s v="New Stellastad"/>
    <x v="7"/>
    <s v="Australia"/>
    <x v="3"/>
    <x v="2"/>
  </r>
  <r>
    <n v="3211"/>
    <n v="646"/>
    <n v="186"/>
    <n v="98"/>
    <n v="1"/>
    <n v="98"/>
    <n v="1"/>
    <x v="0"/>
    <x v="18"/>
    <x v="1"/>
    <s v="yellow"/>
    <n v="112"/>
    <n v="66"/>
    <n v="7392"/>
    <n v="369"/>
    <n v="16504"/>
    <d v="2021-05-08T00:00:00"/>
    <d v="2021-05-28T00:00:00"/>
    <s v="Ephrem Hambers"/>
    <s v="Female"/>
    <n v="46"/>
    <s v="6502 Abbey ParadeSuite 954"/>
    <n v="5569"/>
    <s v="New Stellastad"/>
    <x v="7"/>
    <s v="Australia"/>
    <x v="3"/>
    <x v="2"/>
  </r>
  <r>
    <n v="3212"/>
    <n v="646"/>
    <n v="411"/>
    <n v="119"/>
    <n v="3"/>
    <n v="357"/>
    <n v="1"/>
    <x v="0"/>
    <x v="32"/>
    <x v="1"/>
    <s v="indigo"/>
    <n v="113"/>
    <n v="65"/>
    <n v="7345"/>
    <n v="369"/>
    <n v="16504"/>
    <d v="2021-05-08T00:00:00"/>
    <d v="2021-05-28T00:00:00"/>
    <s v="Ephrem Hambers"/>
    <s v="Female"/>
    <n v="46"/>
    <s v="6502 Abbey ParadeSuite 954"/>
    <n v="5569"/>
    <s v="New Stellastad"/>
    <x v="7"/>
    <s v="Australia"/>
    <x v="3"/>
    <x v="2"/>
  </r>
  <r>
    <n v="3213"/>
    <n v="647"/>
    <n v="991"/>
    <n v="106"/>
    <n v="3"/>
    <n v="318"/>
    <n v="1"/>
    <x v="2"/>
    <x v="3"/>
    <x v="1"/>
    <s v="yellow"/>
    <n v="111"/>
    <n v="69"/>
    <n v="7659"/>
    <n v="439"/>
    <n v="10912"/>
    <d v="2021-02-06T00:00:00"/>
    <d v="2021-02-11T00:00:00"/>
    <s v="Daren Airs"/>
    <s v="Female"/>
    <n v="75"/>
    <s v="378 John MallSuite 835"/>
    <n v="3142"/>
    <s v="West Thomas"/>
    <x v="6"/>
    <s v="Australia"/>
    <x v="1"/>
    <x v="1"/>
  </r>
  <r>
    <n v="3214"/>
    <n v="647"/>
    <n v="1218"/>
    <n v="105"/>
    <n v="3"/>
    <n v="315"/>
    <n v="1"/>
    <x v="2"/>
    <x v="7"/>
    <x v="0"/>
    <s v="indigo"/>
    <n v="90"/>
    <n v="73"/>
    <n v="6570"/>
    <n v="439"/>
    <n v="10912"/>
    <d v="2021-02-06T00:00:00"/>
    <d v="2021-02-11T00:00:00"/>
    <s v="Daren Airs"/>
    <s v="Female"/>
    <n v="75"/>
    <s v="378 John MallSuite 835"/>
    <n v="3142"/>
    <s v="West Thomas"/>
    <x v="6"/>
    <s v="Australia"/>
    <x v="1"/>
    <x v="1"/>
  </r>
  <r>
    <n v="3215"/>
    <n v="647"/>
    <n v="253"/>
    <n v="95"/>
    <n v="2"/>
    <n v="190"/>
    <n v="1"/>
    <x v="0"/>
    <x v="17"/>
    <x v="0"/>
    <s v="orange"/>
    <n v="117"/>
    <n v="63"/>
    <n v="7371"/>
    <n v="439"/>
    <n v="10912"/>
    <d v="2021-02-06T00:00:00"/>
    <d v="2021-02-11T00:00:00"/>
    <s v="Daren Airs"/>
    <s v="Female"/>
    <n v="75"/>
    <s v="378 John MallSuite 835"/>
    <n v="3142"/>
    <s v="West Thomas"/>
    <x v="6"/>
    <s v="Australia"/>
    <x v="1"/>
    <x v="1"/>
  </r>
  <r>
    <n v="3216"/>
    <n v="648"/>
    <n v="85"/>
    <n v="118"/>
    <n v="3"/>
    <n v="354"/>
    <n v="1"/>
    <x v="0"/>
    <x v="24"/>
    <x v="3"/>
    <s v="green"/>
    <n v="96"/>
    <n v="55"/>
    <n v="5280"/>
    <n v="522"/>
    <n v="43363"/>
    <d v="2021-07-16T00:00:00"/>
    <d v="2021-07-19T00:00:00"/>
    <s v="Ailina Kynan"/>
    <s v="Genderqueer"/>
    <n v="71"/>
    <s v="459 Sarah TerraceApt. 121"/>
    <n v="6890"/>
    <s v="Handborough"/>
    <x v="0"/>
    <s v="Australia"/>
    <x v="8"/>
    <x v="1"/>
  </r>
  <r>
    <n v="3217"/>
    <n v="648"/>
    <n v="835"/>
    <n v="117"/>
    <n v="3"/>
    <n v="351"/>
    <n v="1"/>
    <x v="1"/>
    <x v="13"/>
    <x v="3"/>
    <s v="violet"/>
    <n v="95"/>
    <n v="75"/>
    <n v="7125"/>
    <n v="522"/>
    <n v="43363"/>
    <d v="2021-07-16T00:00:00"/>
    <d v="2021-07-19T00:00:00"/>
    <s v="Ailina Kynan"/>
    <s v="Genderqueer"/>
    <n v="71"/>
    <s v="459 Sarah TerraceApt. 121"/>
    <n v="6890"/>
    <s v="Handborough"/>
    <x v="0"/>
    <s v="Australia"/>
    <x v="8"/>
    <x v="1"/>
  </r>
  <r>
    <n v="3218"/>
    <n v="648"/>
    <n v="257"/>
    <n v="95"/>
    <n v="3"/>
    <n v="285"/>
    <n v="1"/>
    <x v="0"/>
    <x v="17"/>
    <x v="2"/>
    <s v="yellow"/>
    <n v="117"/>
    <n v="52"/>
    <n v="6084"/>
    <n v="522"/>
    <n v="43363"/>
    <d v="2021-07-16T00:00:00"/>
    <d v="2021-07-19T00:00:00"/>
    <s v="Ailina Kynan"/>
    <s v="Genderqueer"/>
    <n v="71"/>
    <s v="459 Sarah TerraceApt. 121"/>
    <n v="6890"/>
    <s v="Handborough"/>
    <x v="0"/>
    <s v="Australia"/>
    <x v="8"/>
    <x v="1"/>
  </r>
  <r>
    <n v="3219"/>
    <n v="649"/>
    <n v="922"/>
    <n v="96"/>
    <n v="2"/>
    <n v="192"/>
    <n v="1"/>
    <x v="2"/>
    <x v="5"/>
    <x v="2"/>
    <s v="yellow"/>
    <n v="104"/>
    <n v="55"/>
    <n v="5720"/>
    <n v="840"/>
    <n v="44955"/>
    <d v="2021-07-28T00:00:00"/>
    <d v="2021-08-16T00:00:00"/>
    <s v="Ellene Dedam"/>
    <s v="Agender"/>
    <n v="25"/>
    <s v="86 Crooks CrescentSuite 269"/>
    <n v="9366"/>
    <s v="Islamouth"/>
    <x v="2"/>
    <s v="Australia"/>
    <x v="8"/>
    <x v="2"/>
  </r>
  <r>
    <n v="3220"/>
    <n v="649"/>
    <n v="413"/>
    <n v="119"/>
    <n v="3"/>
    <n v="357"/>
    <n v="1"/>
    <x v="0"/>
    <x v="32"/>
    <x v="0"/>
    <s v="indigo"/>
    <n v="113"/>
    <n v="60"/>
    <n v="6780"/>
    <n v="840"/>
    <n v="44955"/>
    <d v="2021-07-28T00:00:00"/>
    <d v="2021-08-16T00:00:00"/>
    <s v="Ellene Dedam"/>
    <s v="Agender"/>
    <n v="25"/>
    <s v="86 Crooks CrescentSuite 269"/>
    <n v="9366"/>
    <s v="Islamouth"/>
    <x v="2"/>
    <s v="Australia"/>
    <x v="8"/>
    <x v="2"/>
  </r>
  <r>
    <n v="3221"/>
    <n v="649"/>
    <n v="1215"/>
    <n v="105"/>
    <n v="1"/>
    <n v="105"/>
    <n v="1"/>
    <x v="2"/>
    <x v="7"/>
    <x v="3"/>
    <s v="indigo"/>
    <n v="90"/>
    <n v="52"/>
    <n v="4680"/>
    <n v="840"/>
    <n v="44955"/>
    <d v="2021-07-28T00:00:00"/>
    <d v="2021-08-16T00:00:00"/>
    <s v="Ellene Dedam"/>
    <s v="Agender"/>
    <n v="25"/>
    <s v="86 Crooks CrescentSuite 269"/>
    <n v="9366"/>
    <s v="Islamouth"/>
    <x v="2"/>
    <s v="Australia"/>
    <x v="8"/>
    <x v="2"/>
  </r>
  <r>
    <n v="3222"/>
    <n v="649"/>
    <n v="294"/>
    <n v="105"/>
    <n v="3"/>
    <n v="315"/>
    <n v="1"/>
    <x v="0"/>
    <x v="26"/>
    <x v="4"/>
    <s v="yellow"/>
    <n v="93"/>
    <n v="76"/>
    <n v="7068"/>
    <n v="840"/>
    <n v="44955"/>
    <d v="2021-07-28T00:00:00"/>
    <d v="2021-08-16T00:00:00"/>
    <s v="Ellene Dedam"/>
    <s v="Agender"/>
    <n v="25"/>
    <s v="86 Crooks CrescentSuite 269"/>
    <n v="9366"/>
    <s v="Islamouth"/>
    <x v="2"/>
    <s v="Australia"/>
    <x v="8"/>
    <x v="2"/>
  </r>
  <r>
    <n v="3223"/>
    <n v="649"/>
    <n v="274"/>
    <n v="95"/>
    <n v="2"/>
    <n v="190"/>
    <n v="1"/>
    <x v="0"/>
    <x v="17"/>
    <x v="4"/>
    <s v="indigo"/>
    <n v="117"/>
    <n v="56"/>
    <n v="6552"/>
    <n v="840"/>
    <n v="44955"/>
    <d v="2021-07-28T00:00:00"/>
    <d v="2021-08-16T00:00:00"/>
    <s v="Ellene Dedam"/>
    <s v="Agender"/>
    <n v="25"/>
    <s v="86 Crooks CrescentSuite 269"/>
    <n v="9366"/>
    <s v="Islamouth"/>
    <x v="2"/>
    <s v="Australia"/>
    <x v="8"/>
    <x v="2"/>
  </r>
  <r>
    <n v="3224"/>
    <n v="650"/>
    <n v="975"/>
    <n v="97"/>
    <n v="2"/>
    <n v="194"/>
    <n v="1"/>
    <x v="2"/>
    <x v="27"/>
    <x v="3"/>
    <s v="violet"/>
    <n v="119"/>
    <n v="70"/>
    <n v="8330"/>
    <n v="739"/>
    <n v="42938"/>
    <d v="2021-01-02T00:00:00"/>
    <d v="2021-01-15T00:00:00"/>
    <s v="Kristel Klaaassen"/>
    <s v="Female"/>
    <n v="57"/>
    <s v="09 Jesse ParadeApt. 250"/>
    <n v="1335"/>
    <s v="East Matthewville"/>
    <x v="4"/>
    <s v="Australia"/>
    <x v="9"/>
    <x v="2"/>
  </r>
  <r>
    <n v="3225"/>
    <n v="650"/>
    <n v="579"/>
    <n v="100"/>
    <n v="1"/>
    <n v="100"/>
    <n v="1"/>
    <x v="1"/>
    <x v="29"/>
    <x v="4"/>
    <s v="green"/>
    <n v="90"/>
    <n v="79"/>
    <n v="7110"/>
    <n v="739"/>
    <n v="42938"/>
    <d v="2021-01-02T00:00:00"/>
    <d v="2021-01-15T00:00:00"/>
    <s v="Kristel Klaaassen"/>
    <s v="Female"/>
    <n v="57"/>
    <s v="09 Jesse ParadeApt. 250"/>
    <n v="1335"/>
    <s v="East Matthewville"/>
    <x v="4"/>
    <s v="Australia"/>
    <x v="9"/>
    <x v="2"/>
  </r>
  <r>
    <n v="3226"/>
    <n v="650"/>
    <n v="156"/>
    <n v="91"/>
    <n v="1"/>
    <n v="91"/>
    <n v="1"/>
    <x v="0"/>
    <x v="8"/>
    <x v="1"/>
    <s v="green"/>
    <n v="116"/>
    <n v="58"/>
    <n v="6728"/>
    <n v="739"/>
    <n v="42938"/>
    <d v="2021-01-02T00:00:00"/>
    <d v="2021-01-15T00:00:00"/>
    <s v="Kristel Klaaassen"/>
    <s v="Female"/>
    <n v="57"/>
    <s v="09 Jesse ParadeApt. 250"/>
    <n v="1335"/>
    <s v="East Matthewville"/>
    <x v="4"/>
    <s v="Australia"/>
    <x v="9"/>
    <x v="2"/>
  </r>
  <r>
    <n v="3227"/>
    <n v="650"/>
    <n v="953"/>
    <n v="97"/>
    <n v="1"/>
    <n v="97"/>
    <n v="1"/>
    <x v="2"/>
    <x v="27"/>
    <x v="0"/>
    <s v="orange"/>
    <n v="119"/>
    <n v="66"/>
    <n v="7854"/>
    <n v="739"/>
    <n v="42938"/>
    <d v="2021-01-02T00:00:00"/>
    <d v="2021-01-15T00:00:00"/>
    <s v="Kristel Klaaassen"/>
    <s v="Female"/>
    <n v="57"/>
    <s v="09 Jesse ParadeApt. 250"/>
    <n v="1335"/>
    <s v="East Matthewville"/>
    <x v="4"/>
    <s v="Australia"/>
    <x v="9"/>
    <x v="2"/>
  </r>
  <r>
    <n v="3228"/>
    <n v="650"/>
    <n v="951"/>
    <n v="97"/>
    <n v="1"/>
    <n v="97"/>
    <n v="1"/>
    <x v="2"/>
    <x v="27"/>
    <x v="1"/>
    <s v="orange"/>
    <n v="119"/>
    <n v="55"/>
    <n v="6545"/>
    <n v="739"/>
    <n v="42938"/>
    <d v="2021-01-02T00:00:00"/>
    <d v="2021-01-15T00:00:00"/>
    <s v="Kristel Klaaassen"/>
    <s v="Female"/>
    <n v="57"/>
    <s v="09 Jesse ParadeApt. 250"/>
    <n v="1335"/>
    <s v="East Matthewville"/>
    <x v="4"/>
    <s v="Australia"/>
    <x v="9"/>
    <x v="2"/>
  </r>
  <r>
    <n v="3229"/>
    <n v="650"/>
    <n v="407"/>
    <n v="119"/>
    <n v="2"/>
    <n v="238"/>
    <n v="1"/>
    <x v="0"/>
    <x v="32"/>
    <x v="2"/>
    <s v="blue"/>
    <n v="113"/>
    <n v="61"/>
    <n v="6893"/>
    <n v="739"/>
    <n v="42938"/>
    <d v="2021-01-02T00:00:00"/>
    <d v="2021-01-15T00:00:00"/>
    <s v="Kristel Klaaassen"/>
    <s v="Female"/>
    <n v="57"/>
    <s v="09 Jesse ParadeApt. 250"/>
    <n v="1335"/>
    <s v="East Matthewville"/>
    <x v="4"/>
    <s v="Australia"/>
    <x v="9"/>
    <x v="2"/>
  </r>
  <r>
    <n v="3230"/>
    <n v="650"/>
    <n v="1205"/>
    <n v="105"/>
    <n v="3"/>
    <n v="315"/>
    <n v="1"/>
    <x v="2"/>
    <x v="7"/>
    <x v="3"/>
    <s v="green"/>
    <n v="90"/>
    <n v="58"/>
    <n v="5220"/>
    <n v="739"/>
    <n v="42938"/>
    <d v="2021-01-02T00:00:00"/>
    <d v="2021-01-15T00:00:00"/>
    <s v="Kristel Klaaassen"/>
    <s v="Female"/>
    <n v="57"/>
    <s v="09 Jesse ParadeApt. 250"/>
    <n v="1335"/>
    <s v="East Matthewville"/>
    <x v="4"/>
    <s v="Australia"/>
    <x v="9"/>
    <x v="2"/>
  </r>
  <r>
    <n v="3231"/>
    <n v="651"/>
    <n v="997"/>
    <n v="106"/>
    <n v="3"/>
    <n v="318"/>
    <n v="1"/>
    <x v="2"/>
    <x v="3"/>
    <x v="2"/>
    <s v="green"/>
    <n v="111"/>
    <n v="41"/>
    <n v="4551"/>
    <n v="581"/>
    <n v="39199"/>
    <d v="2021-05-22T00:00:00"/>
    <d v="2021-05-25T00:00:00"/>
    <s v="Fabian Gostage"/>
    <s v="Polygender"/>
    <n v="40"/>
    <s v="11 Nader ParadeApt. 016"/>
    <n v="9022"/>
    <s v="Hackettland"/>
    <x v="0"/>
    <s v="Australia"/>
    <x v="3"/>
    <x v="1"/>
  </r>
  <r>
    <n v="3232"/>
    <n v="651"/>
    <n v="538"/>
    <n v="98"/>
    <n v="3"/>
    <n v="294"/>
    <n v="1"/>
    <x v="1"/>
    <x v="33"/>
    <x v="0"/>
    <s v="yellow"/>
    <n v="113"/>
    <n v="45"/>
    <n v="5085"/>
    <n v="581"/>
    <n v="39199"/>
    <d v="2021-05-22T00:00:00"/>
    <d v="2021-05-25T00:00:00"/>
    <s v="Fabian Gostage"/>
    <s v="Polygender"/>
    <n v="40"/>
    <s v="11 Nader ParadeApt. 016"/>
    <n v="9022"/>
    <s v="Hackettland"/>
    <x v="0"/>
    <s v="Australia"/>
    <x v="3"/>
    <x v="1"/>
  </r>
  <r>
    <n v="3233"/>
    <n v="651"/>
    <n v="640"/>
    <n v="93"/>
    <n v="1"/>
    <n v="93"/>
    <n v="1"/>
    <x v="1"/>
    <x v="14"/>
    <x v="3"/>
    <s v="yellow"/>
    <n v="115"/>
    <n v="52"/>
    <n v="5980"/>
    <n v="581"/>
    <n v="39199"/>
    <d v="2021-05-22T00:00:00"/>
    <d v="2021-05-25T00:00:00"/>
    <s v="Fabian Gostage"/>
    <s v="Polygender"/>
    <n v="40"/>
    <s v="11 Nader ParadeApt. 016"/>
    <n v="9022"/>
    <s v="Hackettland"/>
    <x v="0"/>
    <s v="Australia"/>
    <x v="3"/>
    <x v="1"/>
  </r>
  <r>
    <n v="3234"/>
    <n v="651"/>
    <n v="1072"/>
    <n v="93"/>
    <n v="2"/>
    <n v="186"/>
    <n v="1"/>
    <x v="2"/>
    <x v="20"/>
    <x v="2"/>
    <s v="blue"/>
    <n v="94"/>
    <n v="78"/>
    <n v="7332"/>
    <n v="581"/>
    <n v="39199"/>
    <d v="2021-05-22T00:00:00"/>
    <d v="2021-05-25T00:00:00"/>
    <s v="Fabian Gostage"/>
    <s v="Polygender"/>
    <n v="40"/>
    <s v="11 Nader ParadeApt. 016"/>
    <n v="9022"/>
    <s v="Hackettland"/>
    <x v="0"/>
    <s v="Australia"/>
    <x v="3"/>
    <x v="1"/>
  </r>
  <r>
    <n v="3235"/>
    <n v="651"/>
    <n v="156"/>
    <n v="91"/>
    <n v="2"/>
    <n v="182"/>
    <n v="1"/>
    <x v="0"/>
    <x v="8"/>
    <x v="1"/>
    <s v="green"/>
    <n v="116"/>
    <n v="58"/>
    <n v="6728"/>
    <n v="581"/>
    <n v="39199"/>
    <d v="2021-05-22T00:00:00"/>
    <d v="2021-05-25T00:00:00"/>
    <s v="Fabian Gostage"/>
    <s v="Polygender"/>
    <n v="40"/>
    <s v="11 Nader ParadeApt. 016"/>
    <n v="9022"/>
    <s v="Hackettland"/>
    <x v="0"/>
    <s v="Australia"/>
    <x v="3"/>
    <x v="1"/>
  </r>
  <r>
    <n v="3236"/>
    <n v="651"/>
    <n v="361"/>
    <n v="94"/>
    <n v="2"/>
    <n v="188"/>
    <n v="1"/>
    <x v="0"/>
    <x v="28"/>
    <x v="1"/>
    <s v="yellow"/>
    <n v="92"/>
    <n v="70"/>
    <n v="6440"/>
    <n v="581"/>
    <n v="39199"/>
    <d v="2021-05-22T00:00:00"/>
    <d v="2021-05-25T00:00:00"/>
    <s v="Fabian Gostage"/>
    <s v="Polygender"/>
    <n v="40"/>
    <s v="11 Nader ParadeApt. 016"/>
    <n v="9022"/>
    <s v="Hackettland"/>
    <x v="0"/>
    <s v="Australia"/>
    <x v="3"/>
    <x v="1"/>
  </r>
  <r>
    <n v="3237"/>
    <n v="651"/>
    <n v="801"/>
    <n v="91"/>
    <n v="1"/>
    <n v="91"/>
    <n v="1"/>
    <x v="1"/>
    <x v="15"/>
    <x v="1"/>
    <s v="violet"/>
    <n v="114"/>
    <n v="74"/>
    <n v="8436"/>
    <n v="581"/>
    <n v="39199"/>
    <d v="2021-05-22T00:00:00"/>
    <d v="2021-05-25T00:00:00"/>
    <s v="Fabian Gostage"/>
    <s v="Polygender"/>
    <n v="40"/>
    <s v="11 Nader ParadeApt. 016"/>
    <n v="9022"/>
    <s v="Hackettland"/>
    <x v="0"/>
    <s v="Australia"/>
    <x v="3"/>
    <x v="1"/>
  </r>
  <r>
    <n v="3238"/>
    <n v="651"/>
    <n v="456"/>
    <n v="118"/>
    <n v="1"/>
    <n v="118"/>
    <n v="1"/>
    <x v="1"/>
    <x v="1"/>
    <x v="1"/>
    <s v="red"/>
    <n v="110"/>
    <n v="62"/>
    <n v="6820"/>
    <n v="581"/>
    <n v="39199"/>
    <d v="2021-05-22T00:00:00"/>
    <d v="2021-05-25T00:00:00"/>
    <s v="Fabian Gostage"/>
    <s v="Polygender"/>
    <n v="40"/>
    <s v="11 Nader ParadeApt. 016"/>
    <n v="9022"/>
    <s v="Hackettland"/>
    <x v="0"/>
    <s v="Australia"/>
    <x v="3"/>
    <x v="1"/>
  </r>
  <r>
    <n v="3239"/>
    <n v="651"/>
    <n v="336"/>
    <n v="109"/>
    <n v="2"/>
    <n v="218"/>
    <n v="1"/>
    <x v="0"/>
    <x v="21"/>
    <x v="1"/>
    <s v="blue"/>
    <n v="108"/>
    <n v="44"/>
    <n v="4752"/>
    <n v="581"/>
    <n v="39199"/>
    <d v="2021-05-22T00:00:00"/>
    <d v="2021-05-25T00:00:00"/>
    <s v="Fabian Gostage"/>
    <s v="Polygender"/>
    <n v="40"/>
    <s v="11 Nader ParadeApt. 016"/>
    <n v="9022"/>
    <s v="Hackettland"/>
    <x v="0"/>
    <s v="Australia"/>
    <x v="3"/>
    <x v="1"/>
  </r>
  <r>
    <n v="3240"/>
    <n v="652"/>
    <n v="516"/>
    <n v="102"/>
    <n v="2"/>
    <n v="204"/>
    <n v="1"/>
    <x v="1"/>
    <x v="31"/>
    <x v="1"/>
    <s v="indigo"/>
    <n v="109"/>
    <n v="62"/>
    <n v="6758"/>
    <n v="691"/>
    <n v="30816"/>
    <d v="2021-03-09T00:00:00"/>
    <d v="2021-03-27T00:00:00"/>
    <s v="Silvie Bortol"/>
    <s v="Genderfluid"/>
    <n v="73"/>
    <s v="90 Fisher RoadSuite 844"/>
    <n v="1499"/>
    <s v="Abigailshire"/>
    <x v="4"/>
    <s v="Australia"/>
    <x v="4"/>
    <x v="2"/>
  </r>
  <r>
    <n v="3241"/>
    <n v="652"/>
    <n v="908"/>
    <n v="94"/>
    <n v="3"/>
    <n v="282"/>
    <n v="1"/>
    <x v="2"/>
    <x v="23"/>
    <x v="0"/>
    <s v="violet"/>
    <n v="113"/>
    <n v="74"/>
    <n v="8362"/>
    <n v="691"/>
    <n v="30816"/>
    <d v="2021-03-09T00:00:00"/>
    <d v="2021-03-27T00:00:00"/>
    <s v="Silvie Bortol"/>
    <s v="Genderfluid"/>
    <n v="73"/>
    <s v="90 Fisher RoadSuite 844"/>
    <n v="1499"/>
    <s v="Abigailshire"/>
    <x v="4"/>
    <s v="Australia"/>
    <x v="4"/>
    <x v="2"/>
  </r>
  <r>
    <n v="3242"/>
    <n v="652"/>
    <n v="386"/>
    <n v="119"/>
    <n v="2"/>
    <n v="238"/>
    <n v="1"/>
    <x v="0"/>
    <x v="32"/>
    <x v="1"/>
    <s v="red"/>
    <n v="113"/>
    <n v="50"/>
    <n v="5650"/>
    <n v="691"/>
    <n v="30816"/>
    <d v="2021-03-09T00:00:00"/>
    <d v="2021-03-27T00:00:00"/>
    <s v="Silvie Bortol"/>
    <s v="Genderfluid"/>
    <n v="73"/>
    <s v="90 Fisher RoadSuite 844"/>
    <n v="1499"/>
    <s v="Abigailshire"/>
    <x v="4"/>
    <s v="Australia"/>
    <x v="4"/>
    <x v="2"/>
  </r>
  <r>
    <n v="3243"/>
    <n v="653"/>
    <n v="702"/>
    <n v="119"/>
    <n v="3"/>
    <n v="357"/>
    <n v="1"/>
    <x v="1"/>
    <x v="19"/>
    <x v="2"/>
    <s v="red"/>
    <n v="112"/>
    <n v="57"/>
    <n v="6384"/>
    <n v="629"/>
    <n v="19186"/>
    <d v="2021-02-19T00:00:00"/>
    <d v="2021-03-18T00:00:00"/>
    <s v="Sigismundo Basek"/>
    <s v="Male"/>
    <n v="53"/>
    <s v="4355 Caitlin CourtApt. 697"/>
    <n v="6606"/>
    <s v="Amberland"/>
    <x v="2"/>
    <s v="Australia"/>
    <x v="1"/>
    <x v="0"/>
  </r>
  <r>
    <n v="3244"/>
    <n v="653"/>
    <n v="232"/>
    <n v="106"/>
    <n v="1"/>
    <n v="106"/>
    <n v="1"/>
    <x v="0"/>
    <x v="0"/>
    <x v="2"/>
    <s v="blue"/>
    <n v="105"/>
    <n v="66"/>
    <n v="6930"/>
    <n v="629"/>
    <n v="19186"/>
    <d v="2021-02-19T00:00:00"/>
    <d v="2021-03-18T00:00:00"/>
    <s v="Sigismundo Basek"/>
    <s v="Male"/>
    <n v="53"/>
    <s v="4355 Caitlin CourtApt. 697"/>
    <n v="6606"/>
    <s v="Amberland"/>
    <x v="2"/>
    <s v="Australia"/>
    <x v="1"/>
    <x v="0"/>
  </r>
  <r>
    <n v="3245"/>
    <n v="653"/>
    <n v="216"/>
    <n v="106"/>
    <n v="1"/>
    <n v="106"/>
    <n v="1"/>
    <x v="0"/>
    <x v="0"/>
    <x v="1"/>
    <s v="orange"/>
    <n v="105"/>
    <n v="69"/>
    <n v="7245"/>
    <n v="629"/>
    <n v="19186"/>
    <d v="2021-02-19T00:00:00"/>
    <d v="2021-03-18T00:00:00"/>
    <s v="Sigismundo Basek"/>
    <s v="Male"/>
    <n v="53"/>
    <s v="4355 Caitlin CourtApt. 697"/>
    <n v="6606"/>
    <s v="Amberland"/>
    <x v="2"/>
    <s v="Australia"/>
    <x v="1"/>
    <x v="0"/>
  </r>
  <r>
    <n v="3246"/>
    <n v="653"/>
    <n v="599"/>
    <n v="112"/>
    <n v="2"/>
    <n v="224"/>
    <n v="1"/>
    <x v="1"/>
    <x v="30"/>
    <x v="4"/>
    <s v="red"/>
    <n v="118"/>
    <n v="54"/>
    <n v="6372"/>
    <n v="629"/>
    <n v="19186"/>
    <d v="2021-02-19T00:00:00"/>
    <d v="2021-03-18T00:00:00"/>
    <s v="Sigismundo Basek"/>
    <s v="Male"/>
    <n v="53"/>
    <s v="4355 Caitlin CourtApt. 697"/>
    <n v="6606"/>
    <s v="Amberland"/>
    <x v="2"/>
    <s v="Australia"/>
    <x v="1"/>
    <x v="0"/>
  </r>
  <r>
    <n v="3247"/>
    <n v="653"/>
    <n v="561"/>
    <n v="100"/>
    <n v="2"/>
    <n v="200"/>
    <n v="1"/>
    <x v="1"/>
    <x v="29"/>
    <x v="1"/>
    <s v="red"/>
    <n v="90"/>
    <n v="74"/>
    <n v="6660"/>
    <n v="629"/>
    <n v="19186"/>
    <d v="2021-02-19T00:00:00"/>
    <d v="2021-03-18T00:00:00"/>
    <s v="Sigismundo Basek"/>
    <s v="Male"/>
    <n v="53"/>
    <s v="4355 Caitlin CourtApt. 697"/>
    <n v="6606"/>
    <s v="Amberland"/>
    <x v="2"/>
    <s v="Australia"/>
    <x v="1"/>
    <x v="0"/>
  </r>
  <r>
    <n v="3248"/>
    <n v="653"/>
    <n v="492"/>
    <n v="102"/>
    <n v="1"/>
    <n v="102"/>
    <n v="1"/>
    <x v="1"/>
    <x v="31"/>
    <x v="2"/>
    <s v="red"/>
    <n v="109"/>
    <n v="47"/>
    <n v="5123"/>
    <n v="629"/>
    <n v="19186"/>
    <d v="2021-02-19T00:00:00"/>
    <d v="2021-03-18T00:00:00"/>
    <s v="Sigismundo Basek"/>
    <s v="Male"/>
    <n v="53"/>
    <s v="4355 Caitlin CourtApt. 697"/>
    <n v="6606"/>
    <s v="Amberland"/>
    <x v="2"/>
    <s v="Australia"/>
    <x v="1"/>
    <x v="0"/>
  </r>
  <r>
    <n v="3249"/>
    <n v="653"/>
    <n v="970"/>
    <n v="97"/>
    <n v="2"/>
    <n v="194"/>
    <n v="1"/>
    <x v="2"/>
    <x v="27"/>
    <x v="3"/>
    <s v="indigo"/>
    <n v="119"/>
    <n v="74"/>
    <n v="8806"/>
    <n v="629"/>
    <n v="19186"/>
    <d v="2021-02-19T00:00:00"/>
    <d v="2021-03-18T00:00:00"/>
    <s v="Sigismundo Basek"/>
    <s v="Male"/>
    <n v="53"/>
    <s v="4355 Caitlin CourtApt. 697"/>
    <n v="6606"/>
    <s v="Amberland"/>
    <x v="2"/>
    <s v="Australia"/>
    <x v="1"/>
    <x v="0"/>
  </r>
  <r>
    <n v="3250"/>
    <n v="653"/>
    <n v="781"/>
    <n v="91"/>
    <n v="1"/>
    <n v="91"/>
    <n v="1"/>
    <x v="1"/>
    <x v="15"/>
    <x v="1"/>
    <s v="yellow"/>
    <n v="114"/>
    <n v="42"/>
    <n v="4788"/>
    <n v="629"/>
    <n v="19186"/>
    <d v="2021-02-19T00:00:00"/>
    <d v="2021-03-18T00:00:00"/>
    <s v="Sigismundo Basek"/>
    <s v="Male"/>
    <n v="53"/>
    <s v="4355 Caitlin CourtApt. 697"/>
    <n v="6606"/>
    <s v="Amberland"/>
    <x v="2"/>
    <s v="Australia"/>
    <x v="1"/>
    <x v="0"/>
  </r>
  <r>
    <n v="3251"/>
    <n v="654"/>
    <n v="830"/>
    <n v="117"/>
    <n v="3"/>
    <n v="351"/>
    <n v="1"/>
    <x v="1"/>
    <x v="13"/>
    <x v="3"/>
    <s v="indigo"/>
    <n v="95"/>
    <n v="68"/>
    <n v="6460"/>
    <n v="417"/>
    <n v="40412"/>
    <d v="2021-08-18T00:00:00"/>
    <d v="2021-08-30T00:00:00"/>
    <s v="Bay Kraut"/>
    <s v="Non-binary"/>
    <n v="57"/>
    <s v="688 Campbell RoadSuite 011"/>
    <n v="7035"/>
    <s v="Fadelland"/>
    <x v="1"/>
    <s v="Australia"/>
    <x v="0"/>
    <x v="2"/>
  </r>
  <r>
    <n v="3252"/>
    <n v="654"/>
    <n v="826"/>
    <n v="117"/>
    <n v="2"/>
    <n v="234"/>
    <n v="1"/>
    <x v="1"/>
    <x v="13"/>
    <x v="1"/>
    <s v="blue"/>
    <n v="95"/>
    <n v="72"/>
    <n v="6840"/>
    <n v="417"/>
    <n v="40412"/>
    <d v="2021-08-18T00:00:00"/>
    <d v="2021-08-30T00:00:00"/>
    <s v="Bay Kraut"/>
    <s v="Non-binary"/>
    <n v="57"/>
    <s v="688 Campbell RoadSuite 011"/>
    <n v="7035"/>
    <s v="Fadelland"/>
    <x v="1"/>
    <s v="Australia"/>
    <x v="0"/>
    <x v="2"/>
  </r>
  <r>
    <n v="3253"/>
    <n v="655"/>
    <n v="766"/>
    <n v="109"/>
    <n v="2"/>
    <n v="218"/>
    <n v="1"/>
    <x v="1"/>
    <x v="12"/>
    <x v="1"/>
    <s v="violet"/>
    <n v="102"/>
    <n v="73"/>
    <n v="7446"/>
    <n v="333"/>
    <n v="36298"/>
    <d v="2021-05-25T00:00:00"/>
    <d v="2021-06-06T00:00:00"/>
    <s v="Con Pressdee"/>
    <s v="Non-binary"/>
    <n v="57"/>
    <s v="2797 Corkery KnollApt. 001"/>
    <n v="2571"/>
    <s v="West Marcus"/>
    <x v="0"/>
    <s v="Australia"/>
    <x v="3"/>
    <x v="2"/>
  </r>
  <r>
    <n v="3254"/>
    <n v="655"/>
    <n v="73"/>
    <n v="118"/>
    <n v="3"/>
    <n v="354"/>
    <n v="1"/>
    <x v="0"/>
    <x v="24"/>
    <x v="0"/>
    <s v="red"/>
    <n v="96"/>
    <n v="77"/>
    <n v="7392"/>
    <n v="333"/>
    <n v="36298"/>
    <d v="2021-05-25T00:00:00"/>
    <d v="2021-06-06T00:00:00"/>
    <s v="Con Pressdee"/>
    <s v="Non-binary"/>
    <n v="57"/>
    <s v="2797 Corkery KnollApt. 001"/>
    <n v="2571"/>
    <s v="West Marcus"/>
    <x v="0"/>
    <s v="Australia"/>
    <x v="3"/>
    <x v="2"/>
  </r>
  <r>
    <n v="3255"/>
    <n v="655"/>
    <n v="371"/>
    <n v="94"/>
    <n v="1"/>
    <n v="94"/>
    <n v="1"/>
    <x v="0"/>
    <x v="28"/>
    <x v="1"/>
    <s v="blue"/>
    <n v="92"/>
    <n v="75"/>
    <n v="6900"/>
    <n v="333"/>
    <n v="36298"/>
    <d v="2021-05-25T00:00:00"/>
    <d v="2021-06-06T00:00:00"/>
    <s v="Con Pressdee"/>
    <s v="Non-binary"/>
    <n v="57"/>
    <s v="2797 Corkery KnollApt. 001"/>
    <n v="2571"/>
    <s v="West Marcus"/>
    <x v="0"/>
    <s v="Australia"/>
    <x v="3"/>
    <x v="2"/>
  </r>
  <r>
    <n v="3256"/>
    <n v="655"/>
    <n v="175"/>
    <n v="98"/>
    <n v="3"/>
    <n v="294"/>
    <n v="1"/>
    <x v="0"/>
    <x v="18"/>
    <x v="3"/>
    <s v="red"/>
    <n v="112"/>
    <n v="77"/>
    <n v="8624"/>
    <n v="333"/>
    <n v="36298"/>
    <d v="2021-05-25T00:00:00"/>
    <d v="2021-06-06T00:00:00"/>
    <s v="Con Pressdee"/>
    <s v="Non-binary"/>
    <n v="57"/>
    <s v="2797 Corkery KnollApt. 001"/>
    <n v="2571"/>
    <s v="West Marcus"/>
    <x v="0"/>
    <s v="Australia"/>
    <x v="3"/>
    <x v="2"/>
  </r>
  <r>
    <n v="3257"/>
    <n v="656"/>
    <n v="282"/>
    <n v="105"/>
    <n v="3"/>
    <n v="315"/>
    <n v="1"/>
    <x v="0"/>
    <x v="26"/>
    <x v="2"/>
    <s v="red"/>
    <n v="93"/>
    <n v="53"/>
    <n v="4929"/>
    <n v="907"/>
    <n v="19288"/>
    <d v="2021-03-22T00:00:00"/>
    <d v="2021-03-23T00:00:00"/>
    <s v="Aindrea Franzetti"/>
    <s v="Female"/>
    <n v="43"/>
    <s v="13 Ivy TerraceSuite 494"/>
    <n v="628"/>
    <s v="North Caitlin"/>
    <x v="0"/>
    <s v="Australia"/>
    <x v="4"/>
    <x v="1"/>
  </r>
  <r>
    <n v="3258"/>
    <n v="656"/>
    <n v="55"/>
    <n v="104"/>
    <n v="3"/>
    <n v="312"/>
    <n v="1"/>
    <x v="0"/>
    <x v="10"/>
    <x v="3"/>
    <s v="blue"/>
    <n v="119"/>
    <n v="41"/>
    <n v="4879"/>
    <n v="907"/>
    <n v="19288"/>
    <d v="2021-03-22T00:00:00"/>
    <d v="2021-03-23T00:00:00"/>
    <s v="Aindrea Franzetti"/>
    <s v="Female"/>
    <n v="43"/>
    <s v="13 Ivy TerraceSuite 494"/>
    <n v="628"/>
    <s v="North Caitlin"/>
    <x v="0"/>
    <s v="Australia"/>
    <x v="4"/>
    <x v="1"/>
  </r>
  <r>
    <n v="3259"/>
    <n v="657"/>
    <n v="700"/>
    <n v="119"/>
    <n v="1"/>
    <n v="119"/>
    <n v="1"/>
    <x v="1"/>
    <x v="19"/>
    <x v="3"/>
    <s v="red"/>
    <n v="112"/>
    <n v="78"/>
    <n v="8736"/>
    <n v="479"/>
    <n v="31922"/>
    <d v="2021-07-22T00:00:00"/>
    <d v="2021-07-28T00:00:00"/>
    <s v="Dunc Swynley"/>
    <s v="Genderqueer"/>
    <n v="20"/>
    <s v="621 Eve View RdApt. 900"/>
    <n v="789"/>
    <s v="Mullerberg"/>
    <x v="2"/>
    <s v="Australia"/>
    <x v="8"/>
    <x v="1"/>
  </r>
  <r>
    <n v="3260"/>
    <n v="657"/>
    <n v="686"/>
    <n v="113"/>
    <n v="1"/>
    <n v="113"/>
    <n v="1"/>
    <x v="1"/>
    <x v="4"/>
    <x v="1"/>
    <s v="blue"/>
    <n v="119"/>
    <n v="72"/>
    <n v="8568"/>
    <n v="479"/>
    <n v="31922"/>
    <d v="2021-07-22T00:00:00"/>
    <d v="2021-07-28T00:00:00"/>
    <s v="Dunc Swynley"/>
    <s v="Genderqueer"/>
    <n v="20"/>
    <s v="621 Eve View RdApt. 900"/>
    <n v="789"/>
    <s v="Mullerberg"/>
    <x v="2"/>
    <s v="Australia"/>
    <x v="8"/>
    <x v="1"/>
  </r>
  <r>
    <n v="3261"/>
    <n v="657"/>
    <n v="1185"/>
    <n v="99"/>
    <n v="3"/>
    <n v="297"/>
    <n v="1"/>
    <x v="2"/>
    <x v="9"/>
    <x v="3"/>
    <s v="violet"/>
    <n v="98"/>
    <n v="72"/>
    <n v="7056"/>
    <n v="479"/>
    <n v="31922"/>
    <d v="2021-07-22T00:00:00"/>
    <d v="2021-07-28T00:00:00"/>
    <s v="Dunc Swynley"/>
    <s v="Genderqueer"/>
    <n v="20"/>
    <s v="621 Eve View RdApt. 900"/>
    <n v="789"/>
    <s v="Mullerberg"/>
    <x v="2"/>
    <s v="Australia"/>
    <x v="8"/>
    <x v="1"/>
  </r>
  <r>
    <n v="3262"/>
    <n v="658"/>
    <n v="908"/>
    <n v="94"/>
    <n v="3"/>
    <n v="282"/>
    <n v="1"/>
    <x v="2"/>
    <x v="23"/>
    <x v="0"/>
    <s v="violet"/>
    <n v="113"/>
    <n v="74"/>
    <n v="8362"/>
    <n v="201"/>
    <n v="42131"/>
    <d v="2021-05-23T00:00:00"/>
    <d v="2021-06-05T00:00:00"/>
    <s v="Loni Tort"/>
    <s v="Polygender"/>
    <n v="58"/>
    <s v="76 Zac KnollSuite 031"/>
    <n v="4396"/>
    <s v="Joelmouth"/>
    <x v="7"/>
    <s v="Australia"/>
    <x v="3"/>
    <x v="2"/>
  </r>
  <r>
    <n v="3263"/>
    <n v="658"/>
    <n v="195"/>
    <n v="98"/>
    <n v="2"/>
    <n v="196"/>
    <n v="1"/>
    <x v="0"/>
    <x v="18"/>
    <x v="3"/>
    <s v="blue"/>
    <n v="112"/>
    <n v="47"/>
    <n v="5264"/>
    <n v="201"/>
    <n v="42131"/>
    <d v="2021-05-23T00:00:00"/>
    <d v="2021-06-05T00:00:00"/>
    <s v="Loni Tort"/>
    <s v="Polygender"/>
    <n v="58"/>
    <s v="76 Zac KnollSuite 031"/>
    <n v="4396"/>
    <s v="Joelmouth"/>
    <x v="7"/>
    <s v="Australia"/>
    <x v="3"/>
    <x v="2"/>
  </r>
  <r>
    <n v="3264"/>
    <n v="658"/>
    <n v="1123"/>
    <n v="102"/>
    <n v="3"/>
    <n v="306"/>
    <n v="1"/>
    <x v="2"/>
    <x v="34"/>
    <x v="0"/>
    <s v="red"/>
    <n v="106"/>
    <n v="61"/>
    <n v="6466"/>
    <n v="201"/>
    <n v="42131"/>
    <d v="2021-05-23T00:00:00"/>
    <d v="2021-06-05T00:00:00"/>
    <s v="Loni Tort"/>
    <s v="Polygender"/>
    <n v="58"/>
    <s v="76 Zac KnollSuite 031"/>
    <n v="4396"/>
    <s v="Joelmouth"/>
    <x v="7"/>
    <s v="Australia"/>
    <x v="3"/>
    <x v="2"/>
  </r>
  <r>
    <n v="3265"/>
    <n v="658"/>
    <n v="439"/>
    <n v="107"/>
    <n v="2"/>
    <n v="214"/>
    <n v="1"/>
    <x v="1"/>
    <x v="22"/>
    <x v="4"/>
    <s v="green"/>
    <n v="92"/>
    <n v="59"/>
    <n v="5428"/>
    <n v="201"/>
    <n v="42131"/>
    <d v="2021-05-23T00:00:00"/>
    <d v="2021-06-05T00:00:00"/>
    <s v="Loni Tort"/>
    <s v="Polygender"/>
    <n v="58"/>
    <s v="76 Zac KnollSuite 031"/>
    <n v="4396"/>
    <s v="Joelmouth"/>
    <x v="7"/>
    <s v="Australia"/>
    <x v="3"/>
    <x v="2"/>
  </r>
  <r>
    <n v="3266"/>
    <n v="658"/>
    <n v="692"/>
    <n v="113"/>
    <n v="1"/>
    <n v="113"/>
    <n v="1"/>
    <x v="1"/>
    <x v="4"/>
    <x v="2"/>
    <s v="indigo"/>
    <n v="119"/>
    <n v="66"/>
    <n v="7854"/>
    <n v="201"/>
    <n v="42131"/>
    <d v="2021-05-23T00:00:00"/>
    <d v="2021-06-05T00:00:00"/>
    <s v="Loni Tort"/>
    <s v="Polygender"/>
    <n v="58"/>
    <s v="76 Zac KnollSuite 031"/>
    <n v="4396"/>
    <s v="Joelmouth"/>
    <x v="7"/>
    <s v="Australia"/>
    <x v="3"/>
    <x v="2"/>
  </r>
  <r>
    <n v="3267"/>
    <n v="658"/>
    <n v="1204"/>
    <n v="105"/>
    <n v="2"/>
    <n v="210"/>
    <n v="1"/>
    <x v="2"/>
    <x v="7"/>
    <x v="4"/>
    <s v="yellow"/>
    <n v="90"/>
    <n v="52"/>
    <n v="4680"/>
    <n v="201"/>
    <n v="42131"/>
    <d v="2021-05-23T00:00:00"/>
    <d v="2021-06-05T00:00:00"/>
    <s v="Loni Tort"/>
    <s v="Polygender"/>
    <n v="58"/>
    <s v="76 Zac KnollSuite 031"/>
    <n v="4396"/>
    <s v="Joelmouth"/>
    <x v="7"/>
    <s v="Australia"/>
    <x v="3"/>
    <x v="2"/>
  </r>
  <r>
    <n v="3268"/>
    <n v="658"/>
    <n v="271"/>
    <n v="95"/>
    <n v="1"/>
    <n v="95"/>
    <n v="1"/>
    <x v="0"/>
    <x v="17"/>
    <x v="1"/>
    <s v="indigo"/>
    <n v="117"/>
    <n v="50"/>
    <n v="5850"/>
    <n v="201"/>
    <n v="42131"/>
    <d v="2021-05-23T00:00:00"/>
    <d v="2021-06-05T00:00:00"/>
    <s v="Loni Tort"/>
    <s v="Polygender"/>
    <n v="58"/>
    <s v="76 Zac KnollSuite 031"/>
    <n v="4396"/>
    <s v="Joelmouth"/>
    <x v="7"/>
    <s v="Australia"/>
    <x v="3"/>
    <x v="2"/>
  </r>
  <r>
    <n v="3269"/>
    <n v="658"/>
    <n v="42"/>
    <n v="104"/>
    <n v="1"/>
    <n v="104"/>
    <n v="1"/>
    <x v="0"/>
    <x v="10"/>
    <x v="2"/>
    <s v="orange"/>
    <n v="119"/>
    <n v="53"/>
    <n v="6307"/>
    <n v="201"/>
    <n v="42131"/>
    <d v="2021-05-23T00:00:00"/>
    <d v="2021-06-05T00:00:00"/>
    <s v="Loni Tort"/>
    <s v="Polygender"/>
    <n v="58"/>
    <s v="76 Zac KnollSuite 031"/>
    <n v="4396"/>
    <s v="Joelmouth"/>
    <x v="7"/>
    <s v="Australia"/>
    <x v="3"/>
    <x v="2"/>
  </r>
  <r>
    <n v="3270"/>
    <n v="659"/>
    <n v="1042"/>
    <n v="90"/>
    <n v="1"/>
    <n v="90"/>
    <n v="1"/>
    <x v="2"/>
    <x v="11"/>
    <x v="2"/>
    <s v="indigo"/>
    <n v="95"/>
    <n v="45"/>
    <n v="4275"/>
    <n v="328"/>
    <n v="45445"/>
    <d v="2021-09-30T00:00:00"/>
    <d v="2021-10-15T00:00:00"/>
    <s v="Wadsworth Olivier"/>
    <s v="Non-binary"/>
    <n v="59"/>
    <s v="4309 Nguyen KnollApt. 851"/>
    <n v="6795"/>
    <s v="North Elijahshire"/>
    <x v="2"/>
    <s v="Australia"/>
    <x v="5"/>
    <x v="2"/>
  </r>
  <r>
    <n v="3271"/>
    <n v="659"/>
    <n v="565"/>
    <n v="100"/>
    <n v="3"/>
    <n v="300"/>
    <n v="1"/>
    <x v="1"/>
    <x v="29"/>
    <x v="3"/>
    <s v="orange"/>
    <n v="90"/>
    <n v="80"/>
    <n v="7200"/>
    <n v="328"/>
    <n v="45445"/>
    <d v="2021-09-30T00:00:00"/>
    <d v="2021-10-15T00:00:00"/>
    <s v="Wadsworth Olivier"/>
    <s v="Non-binary"/>
    <n v="59"/>
    <s v="4309 Nguyen KnollApt. 851"/>
    <n v="6795"/>
    <s v="North Elijahshire"/>
    <x v="2"/>
    <s v="Australia"/>
    <x v="5"/>
    <x v="2"/>
  </r>
  <r>
    <n v="3272"/>
    <n v="659"/>
    <n v="1060"/>
    <n v="93"/>
    <n v="2"/>
    <n v="186"/>
    <n v="1"/>
    <x v="2"/>
    <x v="20"/>
    <x v="3"/>
    <s v="yellow"/>
    <n v="94"/>
    <n v="62"/>
    <n v="5828"/>
    <n v="328"/>
    <n v="45445"/>
    <d v="2021-09-30T00:00:00"/>
    <d v="2021-10-15T00:00:00"/>
    <s v="Wadsworth Olivier"/>
    <s v="Non-binary"/>
    <n v="59"/>
    <s v="4309 Nguyen KnollApt. 851"/>
    <n v="6795"/>
    <s v="North Elijahshire"/>
    <x v="2"/>
    <s v="Australia"/>
    <x v="5"/>
    <x v="2"/>
  </r>
  <r>
    <n v="3273"/>
    <n v="660"/>
    <n v="301"/>
    <n v="105"/>
    <n v="2"/>
    <n v="210"/>
    <n v="1"/>
    <x v="0"/>
    <x v="26"/>
    <x v="1"/>
    <s v="blue"/>
    <n v="93"/>
    <n v="62"/>
    <n v="5766"/>
    <n v="787"/>
    <n v="48757"/>
    <d v="2021-08-16T00:00:00"/>
    <d v="2021-08-25T00:00:00"/>
    <s v="Sharl Izzett"/>
    <s v="Female"/>
    <n v="31"/>
    <s v="9871 Bailey SquareApt. 697"/>
    <n v="1417"/>
    <s v="Davidshire"/>
    <x v="0"/>
    <s v="Australia"/>
    <x v="0"/>
    <x v="1"/>
  </r>
  <r>
    <n v="3274"/>
    <n v="660"/>
    <n v="463"/>
    <n v="118"/>
    <n v="2"/>
    <n v="236"/>
    <n v="1"/>
    <x v="1"/>
    <x v="1"/>
    <x v="0"/>
    <s v="orange"/>
    <n v="110"/>
    <n v="66"/>
    <n v="7260"/>
    <n v="787"/>
    <n v="48757"/>
    <d v="2021-08-16T00:00:00"/>
    <d v="2021-08-25T00:00:00"/>
    <s v="Sharl Izzett"/>
    <s v="Female"/>
    <n v="31"/>
    <s v="9871 Bailey SquareApt. 697"/>
    <n v="1417"/>
    <s v="Davidshire"/>
    <x v="0"/>
    <s v="Australia"/>
    <x v="0"/>
    <x v="1"/>
  </r>
  <r>
    <n v="3275"/>
    <n v="660"/>
    <n v="807"/>
    <n v="117"/>
    <n v="3"/>
    <n v="351"/>
    <n v="1"/>
    <x v="1"/>
    <x v="13"/>
    <x v="2"/>
    <s v="red"/>
    <n v="95"/>
    <n v="49"/>
    <n v="4655"/>
    <n v="787"/>
    <n v="48757"/>
    <d v="2021-08-16T00:00:00"/>
    <d v="2021-08-25T00:00:00"/>
    <s v="Sharl Izzett"/>
    <s v="Female"/>
    <n v="31"/>
    <s v="9871 Bailey SquareApt. 697"/>
    <n v="1417"/>
    <s v="Davidshire"/>
    <x v="0"/>
    <s v="Australia"/>
    <x v="0"/>
    <x v="1"/>
  </r>
  <r>
    <n v="3276"/>
    <n v="661"/>
    <n v="21"/>
    <n v="96"/>
    <n v="1"/>
    <n v="96"/>
    <n v="1"/>
    <x v="0"/>
    <x v="2"/>
    <x v="1"/>
    <s v="blue"/>
    <n v="114"/>
    <n v="51"/>
    <n v="5814"/>
    <n v="427"/>
    <n v="15302"/>
    <d v="2021-09-14T00:00:00"/>
    <d v="2021-09-17T00:00:00"/>
    <s v="Tomaso Mullin"/>
    <s v="Genderqueer"/>
    <n v="25"/>
    <s v="51 Gabriel KnollApt. 819"/>
    <n v="8556"/>
    <s v="New Ava"/>
    <x v="3"/>
    <s v="Australia"/>
    <x v="5"/>
    <x v="1"/>
  </r>
  <r>
    <n v="3277"/>
    <n v="661"/>
    <n v="990"/>
    <n v="106"/>
    <n v="1"/>
    <n v="106"/>
    <n v="1"/>
    <x v="2"/>
    <x v="3"/>
    <x v="3"/>
    <s v="yellow"/>
    <n v="111"/>
    <n v="67"/>
    <n v="7437"/>
    <n v="427"/>
    <n v="15302"/>
    <d v="2021-09-14T00:00:00"/>
    <d v="2021-09-17T00:00:00"/>
    <s v="Tomaso Mullin"/>
    <s v="Genderqueer"/>
    <n v="25"/>
    <s v="51 Gabriel KnollApt. 819"/>
    <n v="8556"/>
    <s v="New Ava"/>
    <x v="3"/>
    <s v="Australia"/>
    <x v="5"/>
    <x v="1"/>
  </r>
  <r>
    <n v="3278"/>
    <n v="661"/>
    <n v="1184"/>
    <n v="99"/>
    <n v="2"/>
    <n v="198"/>
    <n v="1"/>
    <x v="2"/>
    <x v="9"/>
    <x v="4"/>
    <s v="indigo"/>
    <n v="98"/>
    <n v="57"/>
    <n v="5586"/>
    <n v="427"/>
    <n v="15302"/>
    <d v="2021-09-14T00:00:00"/>
    <d v="2021-09-17T00:00:00"/>
    <s v="Tomaso Mullin"/>
    <s v="Genderqueer"/>
    <n v="25"/>
    <s v="51 Gabriel KnollApt. 819"/>
    <n v="8556"/>
    <s v="New Ava"/>
    <x v="3"/>
    <s v="Australia"/>
    <x v="5"/>
    <x v="1"/>
  </r>
  <r>
    <n v="3279"/>
    <n v="661"/>
    <n v="849"/>
    <n v="113"/>
    <n v="3"/>
    <n v="339"/>
    <n v="1"/>
    <x v="2"/>
    <x v="16"/>
    <x v="4"/>
    <s v="orange"/>
    <n v="100"/>
    <n v="48"/>
    <n v="4800"/>
    <n v="427"/>
    <n v="15302"/>
    <d v="2021-09-14T00:00:00"/>
    <d v="2021-09-17T00:00:00"/>
    <s v="Tomaso Mullin"/>
    <s v="Genderqueer"/>
    <n v="25"/>
    <s v="51 Gabriel KnollApt. 819"/>
    <n v="8556"/>
    <s v="New Ava"/>
    <x v="3"/>
    <s v="Australia"/>
    <x v="5"/>
    <x v="1"/>
  </r>
  <r>
    <n v="3280"/>
    <n v="661"/>
    <n v="826"/>
    <n v="117"/>
    <n v="3"/>
    <n v="351"/>
    <n v="1"/>
    <x v="1"/>
    <x v="13"/>
    <x v="1"/>
    <s v="blue"/>
    <n v="95"/>
    <n v="72"/>
    <n v="6840"/>
    <n v="427"/>
    <n v="15302"/>
    <d v="2021-09-14T00:00:00"/>
    <d v="2021-09-17T00:00:00"/>
    <s v="Tomaso Mullin"/>
    <s v="Genderqueer"/>
    <n v="25"/>
    <s v="51 Gabriel KnollApt. 819"/>
    <n v="8556"/>
    <s v="New Ava"/>
    <x v="3"/>
    <s v="Australia"/>
    <x v="5"/>
    <x v="1"/>
  </r>
  <r>
    <n v="3281"/>
    <n v="661"/>
    <n v="220"/>
    <n v="106"/>
    <n v="1"/>
    <n v="106"/>
    <n v="1"/>
    <x v="0"/>
    <x v="0"/>
    <x v="3"/>
    <s v="yellow"/>
    <n v="105"/>
    <n v="57"/>
    <n v="5985"/>
    <n v="427"/>
    <n v="15302"/>
    <d v="2021-09-14T00:00:00"/>
    <d v="2021-09-17T00:00:00"/>
    <s v="Tomaso Mullin"/>
    <s v="Genderqueer"/>
    <n v="25"/>
    <s v="51 Gabriel KnollApt. 819"/>
    <n v="8556"/>
    <s v="New Ava"/>
    <x v="3"/>
    <s v="Australia"/>
    <x v="5"/>
    <x v="1"/>
  </r>
  <r>
    <n v="3282"/>
    <n v="662"/>
    <n v="222"/>
    <n v="106"/>
    <n v="3"/>
    <n v="318"/>
    <n v="1"/>
    <x v="0"/>
    <x v="0"/>
    <x v="2"/>
    <s v="yellow"/>
    <n v="105"/>
    <n v="62"/>
    <n v="6510"/>
    <n v="924"/>
    <n v="38356"/>
    <d v="2021-09-19T00:00:00"/>
    <d v="2021-09-29T00:00:00"/>
    <s v="Cherie Fairhead"/>
    <s v="Female"/>
    <n v="58"/>
    <s v="2937 Lockman TrackSuite 047"/>
    <n v="4569"/>
    <s v="South Ellieburgh"/>
    <x v="3"/>
    <s v="Australia"/>
    <x v="5"/>
    <x v="1"/>
  </r>
  <r>
    <n v="3283"/>
    <n v="662"/>
    <n v="424"/>
    <n v="107"/>
    <n v="1"/>
    <n v="107"/>
    <n v="1"/>
    <x v="1"/>
    <x v="22"/>
    <x v="4"/>
    <s v="red"/>
    <n v="92"/>
    <n v="58"/>
    <n v="5336"/>
    <n v="924"/>
    <n v="38356"/>
    <d v="2021-09-19T00:00:00"/>
    <d v="2021-09-29T00:00:00"/>
    <s v="Cherie Fairhead"/>
    <s v="Female"/>
    <n v="58"/>
    <s v="2937 Lockman TrackSuite 047"/>
    <n v="4569"/>
    <s v="South Ellieburgh"/>
    <x v="3"/>
    <s v="Australia"/>
    <x v="5"/>
    <x v="1"/>
  </r>
  <r>
    <n v="3284"/>
    <n v="662"/>
    <n v="859"/>
    <n v="113"/>
    <n v="1"/>
    <n v="113"/>
    <n v="1"/>
    <x v="2"/>
    <x v="16"/>
    <x v="4"/>
    <s v="green"/>
    <n v="100"/>
    <n v="50"/>
    <n v="5000"/>
    <n v="924"/>
    <n v="38356"/>
    <d v="2021-09-19T00:00:00"/>
    <d v="2021-09-29T00:00:00"/>
    <s v="Cherie Fairhead"/>
    <s v="Female"/>
    <n v="58"/>
    <s v="2937 Lockman TrackSuite 047"/>
    <n v="4569"/>
    <s v="South Ellieburgh"/>
    <x v="3"/>
    <s v="Australia"/>
    <x v="5"/>
    <x v="1"/>
  </r>
  <r>
    <n v="3285"/>
    <n v="662"/>
    <n v="892"/>
    <n v="94"/>
    <n v="2"/>
    <n v="188"/>
    <n v="1"/>
    <x v="2"/>
    <x v="23"/>
    <x v="2"/>
    <s v="green"/>
    <n v="113"/>
    <n v="76"/>
    <n v="8588"/>
    <n v="924"/>
    <n v="38356"/>
    <d v="2021-09-19T00:00:00"/>
    <d v="2021-09-29T00:00:00"/>
    <s v="Cherie Fairhead"/>
    <s v="Female"/>
    <n v="58"/>
    <s v="2937 Lockman TrackSuite 047"/>
    <n v="4569"/>
    <s v="South Ellieburgh"/>
    <x v="3"/>
    <s v="Australia"/>
    <x v="5"/>
    <x v="1"/>
  </r>
  <r>
    <n v="3286"/>
    <n v="662"/>
    <n v="946"/>
    <n v="97"/>
    <n v="3"/>
    <n v="291"/>
    <n v="1"/>
    <x v="2"/>
    <x v="27"/>
    <x v="1"/>
    <s v="red"/>
    <n v="119"/>
    <n v="71"/>
    <n v="8449"/>
    <n v="924"/>
    <n v="38356"/>
    <d v="2021-09-19T00:00:00"/>
    <d v="2021-09-29T00:00:00"/>
    <s v="Cherie Fairhead"/>
    <s v="Female"/>
    <n v="58"/>
    <s v="2937 Lockman TrackSuite 047"/>
    <n v="4569"/>
    <s v="South Ellieburgh"/>
    <x v="3"/>
    <s v="Australia"/>
    <x v="5"/>
    <x v="1"/>
  </r>
  <r>
    <n v="3287"/>
    <n v="662"/>
    <n v="1035"/>
    <n v="90"/>
    <n v="3"/>
    <n v="270"/>
    <n v="1"/>
    <x v="2"/>
    <x v="11"/>
    <x v="3"/>
    <s v="blue"/>
    <n v="95"/>
    <n v="54"/>
    <n v="5130"/>
    <n v="924"/>
    <n v="38356"/>
    <d v="2021-09-19T00:00:00"/>
    <d v="2021-09-29T00:00:00"/>
    <s v="Cherie Fairhead"/>
    <s v="Female"/>
    <n v="58"/>
    <s v="2937 Lockman TrackSuite 047"/>
    <n v="4569"/>
    <s v="South Ellieburgh"/>
    <x v="3"/>
    <s v="Australia"/>
    <x v="5"/>
    <x v="1"/>
  </r>
  <r>
    <n v="3288"/>
    <n v="663"/>
    <n v="1079"/>
    <n v="93"/>
    <n v="1"/>
    <n v="93"/>
    <n v="1"/>
    <x v="2"/>
    <x v="20"/>
    <x v="4"/>
    <s v="indigo"/>
    <n v="94"/>
    <n v="66"/>
    <n v="6204"/>
    <n v="836"/>
    <n v="14469"/>
    <d v="2021-04-09T00:00:00"/>
    <d v="2021-04-10T00:00:00"/>
    <s v="Nixie Fraczak"/>
    <s v="Genderqueer"/>
    <n v="29"/>
    <s v="164 David View RdApt. 020"/>
    <n v="3342"/>
    <s v="Ryanberg"/>
    <x v="3"/>
    <s v="Australia"/>
    <x v="6"/>
    <x v="1"/>
  </r>
  <r>
    <n v="3289"/>
    <n v="663"/>
    <n v="1171"/>
    <n v="99"/>
    <n v="1"/>
    <n v="99"/>
    <n v="1"/>
    <x v="2"/>
    <x v="9"/>
    <x v="1"/>
    <s v="green"/>
    <n v="98"/>
    <n v="73"/>
    <n v="7154"/>
    <n v="836"/>
    <n v="14469"/>
    <d v="2021-04-09T00:00:00"/>
    <d v="2021-04-10T00:00:00"/>
    <s v="Nixie Fraczak"/>
    <s v="Genderqueer"/>
    <n v="29"/>
    <s v="164 David View RdApt. 020"/>
    <n v="3342"/>
    <s v="Ryanberg"/>
    <x v="3"/>
    <s v="Australia"/>
    <x v="6"/>
    <x v="1"/>
  </r>
  <r>
    <n v="3290"/>
    <n v="663"/>
    <n v="995"/>
    <n v="106"/>
    <n v="1"/>
    <n v="106"/>
    <n v="1"/>
    <x v="2"/>
    <x v="3"/>
    <x v="3"/>
    <s v="green"/>
    <n v="111"/>
    <n v="73"/>
    <n v="8103"/>
    <n v="836"/>
    <n v="14469"/>
    <d v="2021-04-09T00:00:00"/>
    <d v="2021-04-10T00:00:00"/>
    <s v="Nixie Fraczak"/>
    <s v="Genderqueer"/>
    <n v="29"/>
    <s v="164 David View RdApt. 020"/>
    <n v="3342"/>
    <s v="Ryanberg"/>
    <x v="3"/>
    <s v="Australia"/>
    <x v="6"/>
    <x v="1"/>
  </r>
  <r>
    <n v="3291"/>
    <n v="663"/>
    <n v="579"/>
    <n v="100"/>
    <n v="2"/>
    <n v="200"/>
    <n v="1"/>
    <x v="1"/>
    <x v="29"/>
    <x v="4"/>
    <s v="green"/>
    <n v="90"/>
    <n v="79"/>
    <n v="7110"/>
    <n v="836"/>
    <n v="14469"/>
    <d v="2021-04-09T00:00:00"/>
    <d v="2021-04-10T00:00:00"/>
    <s v="Nixie Fraczak"/>
    <s v="Genderqueer"/>
    <n v="29"/>
    <s v="164 David View RdApt. 020"/>
    <n v="3342"/>
    <s v="Ryanberg"/>
    <x v="3"/>
    <s v="Australia"/>
    <x v="6"/>
    <x v="1"/>
  </r>
  <r>
    <n v="3292"/>
    <n v="663"/>
    <n v="305"/>
    <n v="105"/>
    <n v="1"/>
    <n v="105"/>
    <n v="1"/>
    <x v="0"/>
    <x v="26"/>
    <x v="3"/>
    <s v="indigo"/>
    <n v="93"/>
    <n v="50"/>
    <n v="4650"/>
    <n v="836"/>
    <n v="14469"/>
    <d v="2021-04-09T00:00:00"/>
    <d v="2021-04-10T00:00:00"/>
    <s v="Nixie Fraczak"/>
    <s v="Genderqueer"/>
    <n v="29"/>
    <s v="164 David View RdApt. 020"/>
    <n v="3342"/>
    <s v="Ryanberg"/>
    <x v="3"/>
    <s v="Australia"/>
    <x v="6"/>
    <x v="1"/>
  </r>
  <r>
    <n v="3293"/>
    <n v="664"/>
    <n v="811"/>
    <n v="117"/>
    <n v="1"/>
    <n v="117"/>
    <n v="1"/>
    <x v="1"/>
    <x v="13"/>
    <x v="1"/>
    <s v="orange"/>
    <n v="95"/>
    <n v="53"/>
    <n v="5035"/>
    <n v="21"/>
    <n v="11960"/>
    <d v="2021-01-07T00:00:00"/>
    <d v="2021-01-20T00:00:00"/>
    <s v="Seana Hearons"/>
    <s v="Non-binary"/>
    <n v="31"/>
    <s v="93 Doherty MewsSuite 649"/>
    <n v="1133"/>
    <s v="South Callum"/>
    <x v="1"/>
    <s v="Australia"/>
    <x v="9"/>
    <x v="2"/>
  </r>
  <r>
    <n v="3294"/>
    <n v="664"/>
    <n v="312"/>
    <n v="105"/>
    <n v="1"/>
    <n v="105"/>
    <n v="1"/>
    <x v="0"/>
    <x v="26"/>
    <x v="2"/>
    <s v="violet"/>
    <n v="93"/>
    <n v="67"/>
    <n v="6231"/>
    <n v="21"/>
    <n v="11960"/>
    <d v="2021-01-07T00:00:00"/>
    <d v="2021-01-20T00:00:00"/>
    <s v="Seana Hearons"/>
    <s v="Non-binary"/>
    <n v="31"/>
    <s v="93 Doherty MewsSuite 649"/>
    <n v="1133"/>
    <s v="South Callum"/>
    <x v="1"/>
    <s v="Australia"/>
    <x v="9"/>
    <x v="2"/>
  </r>
  <r>
    <n v="3295"/>
    <n v="665"/>
    <n v="533"/>
    <n v="98"/>
    <n v="3"/>
    <n v="294"/>
    <n v="1"/>
    <x v="1"/>
    <x v="33"/>
    <x v="0"/>
    <s v="orange"/>
    <n v="113"/>
    <n v="78"/>
    <n v="8814"/>
    <n v="176"/>
    <n v="16606"/>
    <d v="2021-03-10T00:00:00"/>
    <d v="2021-03-26T00:00:00"/>
    <s v="Curtis Mccarroll"/>
    <s v="Male"/>
    <n v="45"/>
    <s v="4036 Thompson StreetApt. 565"/>
    <n v="2548"/>
    <s v="Lake Johnchester"/>
    <x v="4"/>
    <s v="Australia"/>
    <x v="4"/>
    <x v="2"/>
  </r>
  <r>
    <n v="3296"/>
    <n v="665"/>
    <n v="484"/>
    <n v="118"/>
    <n v="1"/>
    <n v="118"/>
    <n v="1"/>
    <x v="1"/>
    <x v="1"/>
    <x v="4"/>
    <s v="indigo"/>
    <n v="110"/>
    <n v="60"/>
    <n v="6600"/>
    <n v="176"/>
    <n v="16606"/>
    <d v="2021-03-10T00:00:00"/>
    <d v="2021-03-26T00:00:00"/>
    <s v="Curtis Mccarroll"/>
    <s v="Male"/>
    <n v="45"/>
    <s v="4036 Thompson StreetApt. 565"/>
    <n v="2548"/>
    <s v="Lake Johnchester"/>
    <x v="4"/>
    <s v="Australia"/>
    <x v="4"/>
    <x v="2"/>
  </r>
  <r>
    <n v="3297"/>
    <n v="666"/>
    <n v="1216"/>
    <n v="105"/>
    <n v="3"/>
    <n v="315"/>
    <n v="1"/>
    <x v="2"/>
    <x v="7"/>
    <x v="1"/>
    <s v="indigo"/>
    <n v="90"/>
    <n v="41"/>
    <n v="3690"/>
    <n v="456"/>
    <n v="36112"/>
    <d v="2021-08-25T00:00:00"/>
    <d v="2021-09-11T00:00:00"/>
    <s v="Joelynn Remington"/>
    <s v="Agender"/>
    <n v="33"/>
    <s v="94 Archie CourtSuite 659"/>
    <n v="2010"/>
    <s v="West Lachlan"/>
    <x v="3"/>
    <s v="Australia"/>
    <x v="0"/>
    <x v="2"/>
  </r>
  <r>
    <n v="3298"/>
    <n v="666"/>
    <n v="1029"/>
    <n v="90"/>
    <n v="1"/>
    <n v="90"/>
    <n v="1"/>
    <x v="2"/>
    <x v="11"/>
    <x v="4"/>
    <s v="yellow"/>
    <n v="95"/>
    <n v="54"/>
    <n v="5130"/>
    <n v="456"/>
    <n v="36112"/>
    <d v="2021-08-25T00:00:00"/>
    <d v="2021-09-11T00:00:00"/>
    <s v="Joelynn Remington"/>
    <s v="Agender"/>
    <n v="33"/>
    <s v="94 Archie CourtSuite 659"/>
    <n v="2010"/>
    <s v="West Lachlan"/>
    <x v="3"/>
    <s v="Australia"/>
    <x v="0"/>
    <x v="2"/>
  </r>
  <r>
    <n v="3299"/>
    <n v="666"/>
    <n v="1234"/>
    <n v="112"/>
    <n v="2"/>
    <n v="224"/>
    <n v="1"/>
    <x v="2"/>
    <x v="25"/>
    <x v="4"/>
    <s v="orange"/>
    <n v="91"/>
    <n v="42"/>
    <n v="3822"/>
    <n v="456"/>
    <n v="36112"/>
    <d v="2021-08-25T00:00:00"/>
    <d v="2021-09-11T00:00:00"/>
    <s v="Joelynn Remington"/>
    <s v="Agender"/>
    <n v="33"/>
    <s v="94 Archie CourtSuite 659"/>
    <n v="2010"/>
    <s v="West Lachlan"/>
    <x v="3"/>
    <s v="Australia"/>
    <x v="0"/>
    <x v="2"/>
  </r>
  <r>
    <n v="3300"/>
    <n v="666"/>
    <n v="782"/>
    <n v="91"/>
    <n v="1"/>
    <n v="91"/>
    <n v="1"/>
    <x v="1"/>
    <x v="15"/>
    <x v="2"/>
    <s v="yellow"/>
    <n v="114"/>
    <n v="49"/>
    <n v="5586"/>
    <n v="456"/>
    <n v="36112"/>
    <d v="2021-08-25T00:00:00"/>
    <d v="2021-09-11T00:00:00"/>
    <s v="Joelynn Remington"/>
    <s v="Agender"/>
    <n v="33"/>
    <s v="94 Archie CourtSuite 659"/>
    <n v="2010"/>
    <s v="West Lachlan"/>
    <x v="3"/>
    <s v="Australia"/>
    <x v="0"/>
    <x v="2"/>
  </r>
  <r>
    <n v="3301"/>
    <n v="666"/>
    <n v="1147"/>
    <n v="102"/>
    <n v="2"/>
    <n v="204"/>
    <n v="1"/>
    <x v="2"/>
    <x v="34"/>
    <x v="2"/>
    <s v="indigo"/>
    <n v="106"/>
    <n v="51"/>
    <n v="5406"/>
    <n v="456"/>
    <n v="36112"/>
    <d v="2021-08-25T00:00:00"/>
    <d v="2021-09-11T00:00:00"/>
    <s v="Joelynn Remington"/>
    <s v="Agender"/>
    <n v="33"/>
    <s v="94 Archie CourtSuite 659"/>
    <n v="2010"/>
    <s v="West Lachlan"/>
    <x v="3"/>
    <s v="Australia"/>
    <x v="0"/>
    <x v="2"/>
  </r>
  <r>
    <n v="3302"/>
    <n v="666"/>
    <n v="215"/>
    <n v="106"/>
    <n v="1"/>
    <n v="106"/>
    <n v="1"/>
    <x v="0"/>
    <x v="0"/>
    <x v="3"/>
    <s v="orange"/>
    <n v="105"/>
    <n v="76"/>
    <n v="7980"/>
    <n v="456"/>
    <n v="36112"/>
    <d v="2021-08-25T00:00:00"/>
    <d v="2021-09-11T00:00:00"/>
    <s v="Joelynn Remington"/>
    <s v="Agender"/>
    <n v="33"/>
    <s v="94 Archie CourtSuite 659"/>
    <n v="2010"/>
    <s v="West Lachlan"/>
    <x v="3"/>
    <s v="Australia"/>
    <x v="0"/>
    <x v="2"/>
  </r>
  <r>
    <n v="3303"/>
    <n v="667"/>
    <n v="978"/>
    <n v="97"/>
    <n v="1"/>
    <n v="97"/>
    <n v="1"/>
    <x v="2"/>
    <x v="27"/>
    <x v="0"/>
    <s v="violet"/>
    <n v="119"/>
    <n v="58"/>
    <n v="6902"/>
    <n v="737"/>
    <n v="48958"/>
    <d v="2021-03-23T00:00:00"/>
    <d v="2021-03-28T00:00:00"/>
    <s v="Zebulen Zannotti"/>
    <s v="Genderqueer"/>
    <n v="60"/>
    <s v="868 Skye MeadowSuite 990"/>
    <n v="1762"/>
    <s v="Harveyside"/>
    <x v="1"/>
    <s v="Australia"/>
    <x v="4"/>
    <x v="1"/>
  </r>
  <r>
    <n v="3304"/>
    <n v="667"/>
    <n v="547"/>
    <n v="98"/>
    <n v="1"/>
    <n v="98"/>
    <n v="1"/>
    <x v="1"/>
    <x v="33"/>
    <x v="2"/>
    <s v="blue"/>
    <n v="113"/>
    <n v="60"/>
    <n v="6780"/>
    <n v="737"/>
    <n v="48958"/>
    <d v="2021-03-23T00:00:00"/>
    <d v="2021-03-28T00:00:00"/>
    <s v="Zebulen Zannotti"/>
    <s v="Genderqueer"/>
    <n v="60"/>
    <s v="868 Skye MeadowSuite 990"/>
    <n v="1762"/>
    <s v="Harveyside"/>
    <x v="1"/>
    <s v="Australia"/>
    <x v="4"/>
    <x v="1"/>
  </r>
  <r>
    <n v="3305"/>
    <n v="667"/>
    <n v="926"/>
    <n v="96"/>
    <n v="3"/>
    <n v="288"/>
    <n v="1"/>
    <x v="2"/>
    <x v="5"/>
    <x v="1"/>
    <s v="green"/>
    <n v="104"/>
    <n v="73"/>
    <n v="7592"/>
    <n v="737"/>
    <n v="48958"/>
    <d v="2021-03-23T00:00:00"/>
    <d v="2021-03-28T00:00:00"/>
    <s v="Zebulen Zannotti"/>
    <s v="Genderqueer"/>
    <n v="60"/>
    <s v="868 Skye MeadowSuite 990"/>
    <n v="1762"/>
    <s v="Harveyside"/>
    <x v="1"/>
    <s v="Australia"/>
    <x v="4"/>
    <x v="1"/>
  </r>
  <r>
    <n v="3306"/>
    <n v="667"/>
    <n v="3"/>
    <n v="96"/>
    <n v="1"/>
    <n v="96"/>
    <n v="1"/>
    <x v="0"/>
    <x v="2"/>
    <x v="0"/>
    <s v="red"/>
    <n v="114"/>
    <n v="69"/>
    <n v="7866"/>
    <n v="737"/>
    <n v="48958"/>
    <d v="2021-03-23T00:00:00"/>
    <d v="2021-03-28T00:00:00"/>
    <s v="Zebulen Zannotti"/>
    <s v="Genderqueer"/>
    <n v="60"/>
    <s v="868 Skye MeadowSuite 990"/>
    <n v="1762"/>
    <s v="Harveyside"/>
    <x v="1"/>
    <s v="Australia"/>
    <x v="4"/>
    <x v="1"/>
  </r>
  <r>
    <n v="3307"/>
    <n v="667"/>
    <n v="698"/>
    <n v="113"/>
    <n v="3"/>
    <n v="339"/>
    <n v="1"/>
    <x v="1"/>
    <x v="4"/>
    <x v="0"/>
    <s v="violet"/>
    <n v="119"/>
    <n v="53"/>
    <n v="6307"/>
    <n v="737"/>
    <n v="48958"/>
    <d v="2021-03-23T00:00:00"/>
    <d v="2021-03-28T00:00:00"/>
    <s v="Zebulen Zannotti"/>
    <s v="Genderqueer"/>
    <n v="60"/>
    <s v="868 Skye MeadowSuite 990"/>
    <n v="1762"/>
    <s v="Harveyside"/>
    <x v="1"/>
    <s v="Australia"/>
    <x v="4"/>
    <x v="1"/>
  </r>
  <r>
    <n v="3308"/>
    <n v="667"/>
    <n v="1077"/>
    <n v="93"/>
    <n v="2"/>
    <n v="186"/>
    <n v="1"/>
    <x v="2"/>
    <x v="20"/>
    <x v="2"/>
    <s v="indigo"/>
    <n v="94"/>
    <n v="66"/>
    <n v="6204"/>
    <n v="737"/>
    <n v="48958"/>
    <d v="2021-03-23T00:00:00"/>
    <d v="2021-03-28T00:00:00"/>
    <s v="Zebulen Zannotti"/>
    <s v="Genderqueer"/>
    <n v="60"/>
    <s v="868 Skye MeadowSuite 990"/>
    <n v="1762"/>
    <s v="Harveyside"/>
    <x v="1"/>
    <s v="Australia"/>
    <x v="4"/>
    <x v="1"/>
  </r>
  <r>
    <n v="3309"/>
    <n v="667"/>
    <n v="226"/>
    <n v="106"/>
    <n v="2"/>
    <n v="212"/>
    <n v="1"/>
    <x v="0"/>
    <x v="0"/>
    <x v="1"/>
    <s v="green"/>
    <n v="105"/>
    <n v="63"/>
    <n v="6615"/>
    <n v="737"/>
    <n v="48958"/>
    <d v="2021-03-23T00:00:00"/>
    <d v="2021-03-28T00:00:00"/>
    <s v="Zebulen Zannotti"/>
    <s v="Genderqueer"/>
    <n v="60"/>
    <s v="868 Skye MeadowSuite 990"/>
    <n v="1762"/>
    <s v="Harveyside"/>
    <x v="1"/>
    <s v="Australia"/>
    <x v="4"/>
    <x v="1"/>
  </r>
  <r>
    <n v="3310"/>
    <n v="668"/>
    <n v="788"/>
    <n v="91"/>
    <n v="3"/>
    <n v="273"/>
    <n v="1"/>
    <x v="1"/>
    <x v="15"/>
    <x v="0"/>
    <s v="green"/>
    <n v="114"/>
    <n v="72"/>
    <n v="8208"/>
    <n v="22"/>
    <n v="40483"/>
    <d v="2021-03-15T00:00:00"/>
    <d v="2021-03-30T00:00:00"/>
    <s v="Blayne Sabatier"/>
    <s v="Non-binary"/>
    <n v="20"/>
    <s v="292 Casper IslandSuite 778"/>
    <n v="6624"/>
    <s v="Maxberg"/>
    <x v="6"/>
    <s v="Australia"/>
    <x v="4"/>
    <x v="2"/>
  </r>
  <r>
    <n v="3311"/>
    <n v="668"/>
    <n v="388"/>
    <n v="119"/>
    <n v="2"/>
    <n v="238"/>
    <n v="1"/>
    <x v="0"/>
    <x v="32"/>
    <x v="0"/>
    <s v="red"/>
    <n v="113"/>
    <n v="78"/>
    <n v="8814"/>
    <n v="22"/>
    <n v="40483"/>
    <d v="2021-03-15T00:00:00"/>
    <d v="2021-03-30T00:00:00"/>
    <s v="Blayne Sabatier"/>
    <s v="Non-binary"/>
    <n v="20"/>
    <s v="292 Casper IslandSuite 778"/>
    <n v="6624"/>
    <s v="Maxberg"/>
    <x v="6"/>
    <s v="Australia"/>
    <x v="4"/>
    <x v="2"/>
  </r>
  <r>
    <n v="3312"/>
    <n v="668"/>
    <n v="1149"/>
    <n v="102"/>
    <n v="3"/>
    <n v="306"/>
    <n v="1"/>
    <x v="2"/>
    <x v="34"/>
    <x v="4"/>
    <s v="indigo"/>
    <n v="106"/>
    <n v="64"/>
    <n v="6784"/>
    <n v="22"/>
    <n v="40483"/>
    <d v="2021-03-15T00:00:00"/>
    <d v="2021-03-30T00:00:00"/>
    <s v="Blayne Sabatier"/>
    <s v="Non-binary"/>
    <n v="20"/>
    <s v="292 Casper IslandSuite 778"/>
    <n v="6624"/>
    <s v="Maxberg"/>
    <x v="6"/>
    <s v="Australia"/>
    <x v="4"/>
    <x v="2"/>
  </r>
  <r>
    <n v="3313"/>
    <n v="668"/>
    <n v="955"/>
    <n v="97"/>
    <n v="3"/>
    <n v="291"/>
    <n v="1"/>
    <x v="2"/>
    <x v="27"/>
    <x v="3"/>
    <s v="yellow"/>
    <n v="119"/>
    <n v="59"/>
    <n v="7021"/>
    <n v="22"/>
    <n v="40483"/>
    <d v="2021-03-15T00:00:00"/>
    <d v="2021-03-30T00:00:00"/>
    <s v="Blayne Sabatier"/>
    <s v="Non-binary"/>
    <n v="20"/>
    <s v="292 Casper IslandSuite 778"/>
    <n v="6624"/>
    <s v="Maxberg"/>
    <x v="6"/>
    <s v="Australia"/>
    <x v="4"/>
    <x v="2"/>
  </r>
  <r>
    <n v="3314"/>
    <n v="668"/>
    <n v="48"/>
    <n v="104"/>
    <n v="3"/>
    <n v="312"/>
    <n v="1"/>
    <x v="0"/>
    <x v="10"/>
    <x v="0"/>
    <s v="yellow"/>
    <n v="119"/>
    <n v="56"/>
    <n v="6664"/>
    <n v="22"/>
    <n v="40483"/>
    <d v="2021-03-15T00:00:00"/>
    <d v="2021-03-30T00:00:00"/>
    <s v="Blayne Sabatier"/>
    <s v="Non-binary"/>
    <n v="20"/>
    <s v="292 Casper IslandSuite 778"/>
    <n v="6624"/>
    <s v="Maxberg"/>
    <x v="6"/>
    <s v="Australia"/>
    <x v="4"/>
    <x v="2"/>
  </r>
  <r>
    <n v="3315"/>
    <n v="668"/>
    <n v="481"/>
    <n v="118"/>
    <n v="1"/>
    <n v="118"/>
    <n v="1"/>
    <x v="1"/>
    <x v="1"/>
    <x v="1"/>
    <s v="indigo"/>
    <n v="110"/>
    <n v="62"/>
    <n v="6820"/>
    <n v="22"/>
    <n v="40483"/>
    <d v="2021-03-15T00:00:00"/>
    <d v="2021-03-30T00:00:00"/>
    <s v="Blayne Sabatier"/>
    <s v="Non-binary"/>
    <n v="20"/>
    <s v="292 Casper IslandSuite 778"/>
    <n v="6624"/>
    <s v="Maxberg"/>
    <x v="6"/>
    <s v="Australia"/>
    <x v="4"/>
    <x v="2"/>
  </r>
  <r>
    <n v="3316"/>
    <n v="668"/>
    <n v="1079"/>
    <n v="93"/>
    <n v="1"/>
    <n v="93"/>
    <n v="1"/>
    <x v="2"/>
    <x v="20"/>
    <x v="4"/>
    <s v="indigo"/>
    <n v="94"/>
    <n v="66"/>
    <n v="6204"/>
    <n v="22"/>
    <n v="40483"/>
    <d v="2021-03-15T00:00:00"/>
    <d v="2021-03-30T00:00:00"/>
    <s v="Blayne Sabatier"/>
    <s v="Non-binary"/>
    <n v="20"/>
    <s v="292 Casper IslandSuite 778"/>
    <n v="6624"/>
    <s v="Maxberg"/>
    <x v="6"/>
    <s v="Australia"/>
    <x v="4"/>
    <x v="2"/>
  </r>
  <r>
    <n v="3317"/>
    <n v="668"/>
    <n v="478"/>
    <n v="118"/>
    <n v="3"/>
    <n v="354"/>
    <n v="1"/>
    <x v="1"/>
    <x v="1"/>
    <x v="0"/>
    <s v="blue"/>
    <n v="110"/>
    <n v="48"/>
    <n v="5280"/>
    <n v="22"/>
    <n v="40483"/>
    <d v="2021-03-15T00:00:00"/>
    <d v="2021-03-30T00:00:00"/>
    <s v="Blayne Sabatier"/>
    <s v="Non-binary"/>
    <n v="20"/>
    <s v="292 Casper IslandSuite 778"/>
    <n v="6624"/>
    <s v="Maxberg"/>
    <x v="6"/>
    <s v="Australia"/>
    <x v="4"/>
    <x v="2"/>
  </r>
  <r>
    <n v="3318"/>
    <n v="668"/>
    <n v="903"/>
    <n v="94"/>
    <n v="1"/>
    <n v="94"/>
    <n v="1"/>
    <x v="2"/>
    <x v="23"/>
    <x v="0"/>
    <s v="indigo"/>
    <n v="113"/>
    <n v="62"/>
    <n v="7006"/>
    <n v="22"/>
    <n v="40483"/>
    <d v="2021-03-15T00:00:00"/>
    <d v="2021-03-30T00:00:00"/>
    <s v="Blayne Sabatier"/>
    <s v="Non-binary"/>
    <n v="20"/>
    <s v="292 Casper IslandSuite 778"/>
    <n v="6624"/>
    <s v="Maxberg"/>
    <x v="6"/>
    <s v="Australia"/>
    <x v="4"/>
    <x v="2"/>
  </r>
  <r>
    <n v="3319"/>
    <n v="668"/>
    <n v="214"/>
    <n v="106"/>
    <n v="1"/>
    <n v="106"/>
    <n v="1"/>
    <x v="0"/>
    <x v="0"/>
    <x v="4"/>
    <s v="red"/>
    <n v="105"/>
    <n v="42"/>
    <n v="4410"/>
    <n v="22"/>
    <n v="40483"/>
    <d v="2021-03-15T00:00:00"/>
    <d v="2021-03-30T00:00:00"/>
    <s v="Blayne Sabatier"/>
    <s v="Non-binary"/>
    <n v="20"/>
    <s v="292 Casper IslandSuite 778"/>
    <n v="6624"/>
    <s v="Maxberg"/>
    <x v="6"/>
    <s v="Australia"/>
    <x v="4"/>
    <x v="2"/>
  </r>
  <r>
    <n v="3320"/>
    <n v="668"/>
    <n v="77"/>
    <n v="118"/>
    <n v="3"/>
    <n v="354"/>
    <n v="1"/>
    <x v="0"/>
    <x v="24"/>
    <x v="2"/>
    <s v="orange"/>
    <n v="96"/>
    <n v="68"/>
    <n v="6528"/>
    <n v="22"/>
    <n v="40483"/>
    <d v="2021-03-15T00:00:00"/>
    <d v="2021-03-30T00:00:00"/>
    <s v="Blayne Sabatier"/>
    <s v="Non-binary"/>
    <n v="20"/>
    <s v="292 Casper IslandSuite 778"/>
    <n v="6624"/>
    <s v="Maxberg"/>
    <x v="6"/>
    <s v="Australia"/>
    <x v="4"/>
    <x v="2"/>
  </r>
  <r>
    <n v="3321"/>
    <n v="669"/>
    <n v="672"/>
    <n v="113"/>
    <n v="2"/>
    <n v="226"/>
    <n v="1"/>
    <x v="1"/>
    <x v="4"/>
    <x v="2"/>
    <s v="orange"/>
    <n v="119"/>
    <n v="51"/>
    <n v="6069"/>
    <n v="247"/>
    <n v="17921"/>
    <d v="2021-06-18T00:00:00"/>
    <d v="2021-07-02T00:00:00"/>
    <s v="Atlante Mcgrotty"/>
    <s v="Female"/>
    <n v="57"/>
    <s v="2352 Luca JunctionApt. 067"/>
    <n v="5680"/>
    <s v="Mayerland"/>
    <x v="6"/>
    <s v="Australia"/>
    <x v="7"/>
    <x v="2"/>
  </r>
  <r>
    <n v="3322"/>
    <n v="669"/>
    <n v="960"/>
    <n v="97"/>
    <n v="1"/>
    <n v="97"/>
    <n v="1"/>
    <x v="2"/>
    <x v="27"/>
    <x v="3"/>
    <s v="green"/>
    <n v="119"/>
    <n v="74"/>
    <n v="8806"/>
    <n v="247"/>
    <n v="17921"/>
    <d v="2021-06-18T00:00:00"/>
    <d v="2021-07-02T00:00:00"/>
    <s v="Atlante Mcgrotty"/>
    <s v="Female"/>
    <n v="57"/>
    <s v="2352 Luca JunctionApt. 067"/>
    <n v="5680"/>
    <s v="Mayerland"/>
    <x v="6"/>
    <s v="Australia"/>
    <x v="7"/>
    <x v="2"/>
  </r>
  <r>
    <n v="3323"/>
    <n v="669"/>
    <n v="555"/>
    <n v="98"/>
    <n v="1"/>
    <n v="98"/>
    <n v="1"/>
    <x v="1"/>
    <x v="33"/>
    <x v="3"/>
    <s v="violet"/>
    <n v="113"/>
    <n v="70"/>
    <n v="7910"/>
    <n v="247"/>
    <n v="17921"/>
    <d v="2021-06-18T00:00:00"/>
    <d v="2021-07-02T00:00:00"/>
    <s v="Atlante Mcgrotty"/>
    <s v="Female"/>
    <n v="57"/>
    <s v="2352 Luca JunctionApt. 067"/>
    <n v="5680"/>
    <s v="Mayerland"/>
    <x v="6"/>
    <s v="Australia"/>
    <x v="7"/>
    <x v="2"/>
  </r>
  <r>
    <n v="3324"/>
    <n v="670"/>
    <n v="525"/>
    <n v="98"/>
    <n v="2"/>
    <n v="196"/>
    <n v="1"/>
    <x v="1"/>
    <x v="33"/>
    <x v="3"/>
    <s v="red"/>
    <n v="113"/>
    <n v="67"/>
    <n v="7571"/>
    <n v="1"/>
    <n v="10246"/>
    <d v="2021-03-06T00:00:00"/>
    <d v="2021-04-01T00:00:00"/>
    <s v="Leanna Busson"/>
    <s v="Female"/>
    <n v="30"/>
    <s v="8606 Victoria TerraceSuite 560"/>
    <n v="5464"/>
    <s v="Johnstonhaven"/>
    <x v="5"/>
    <s v="Australia"/>
    <x v="4"/>
    <x v="0"/>
  </r>
  <r>
    <n v="3325"/>
    <n v="670"/>
    <n v="792"/>
    <n v="91"/>
    <n v="2"/>
    <n v="182"/>
    <n v="1"/>
    <x v="1"/>
    <x v="15"/>
    <x v="2"/>
    <s v="blue"/>
    <n v="114"/>
    <n v="44"/>
    <n v="5016"/>
    <n v="1"/>
    <n v="10246"/>
    <d v="2021-03-06T00:00:00"/>
    <d v="2021-04-01T00:00:00"/>
    <s v="Leanna Busson"/>
    <s v="Female"/>
    <n v="30"/>
    <s v="8606 Victoria TerraceSuite 560"/>
    <n v="5464"/>
    <s v="Johnstonhaven"/>
    <x v="5"/>
    <s v="Australia"/>
    <x v="4"/>
    <x v="0"/>
  </r>
  <r>
    <n v="3326"/>
    <n v="670"/>
    <n v="179"/>
    <n v="98"/>
    <n v="1"/>
    <n v="98"/>
    <n v="1"/>
    <x v="0"/>
    <x v="18"/>
    <x v="4"/>
    <s v="red"/>
    <n v="112"/>
    <n v="79"/>
    <n v="8848"/>
    <n v="1"/>
    <n v="10246"/>
    <d v="2021-03-06T00:00:00"/>
    <d v="2021-04-01T00:00:00"/>
    <s v="Leanna Busson"/>
    <s v="Female"/>
    <n v="30"/>
    <s v="8606 Victoria TerraceSuite 560"/>
    <n v="5464"/>
    <s v="Johnstonhaven"/>
    <x v="5"/>
    <s v="Australia"/>
    <x v="4"/>
    <x v="0"/>
  </r>
  <r>
    <n v="3327"/>
    <n v="670"/>
    <n v="789"/>
    <n v="91"/>
    <n v="3"/>
    <n v="273"/>
    <n v="1"/>
    <x v="1"/>
    <x v="15"/>
    <x v="4"/>
    <s v="green"/>
    <n v="114"/>
    <n v="65"/>
    <n v="7410"/>
    <n v="1"/>
    <n v="10246"/>
    <d v="2021-03-06T00:00:00"/>
    <d v="2021-04-01T00:00:00"/>
    <s v="Leanna Busson"/>
    <s v="Female"/>
    <n v="30"/>
    <s v="8606 Victoria TerraceSuite 560"/>
    <n v="5464"/>
    <s v="Johnstonhaven"/>
    <x v="5"/>
    <s v="Australia"/>
    <x v="4"/>
    <x v="0"/>
  </r>
  <r>
    <n v="3328"/>
    <n v="671"/>
    <n v="1154"/>
    <n v="102"/>
    <n v="3"/>
    <n v="306"/>
    <n v="1"/>
    <x v="2"/>
    <x v="34"/>
    <x v="4"/>
    <s v="violet"/>
    <n v="106"/>
    <n v="77"/>
    <n v="8162"/>
    <n v="156"/>
    <n v="28194"/>
    <d v="2021-06-22T00:00:00"/>
    <d v="2021-07-08T00:00:00"/>
    <s v="Cosmo Leys"/>
    <s v="Female"/>
    <n v="24"/>
    <s v="012 Eli RidgeSuite 727"/>
    <n v="7891"/>
    <s v="Kaiberg"/>
    <x v="2"/>
    <s v="Australia"/>
    <x v="7"/>
    <x v="2"/>
  </r>
  <r>
    <n v="3329"/>
    <n v="671"/>
    <n v="732"/>
    <n v="119"/>
    <n v="1"/>
    <n v="119"/>
    <n v="1"/>
    <x v="1"/>
    <x v="19"/>
    <x v="2"/>
    <s v="violet"/>
    <n v="112"/>
    <n v="61"/>
    <n v="6832"/>
    <n v="156"/>
    <n v="28194"/>
    <d v="2021-06-22T00:00:00"/>
    <d v="2021-07-08T00:00:00"/>
    <s v="Cosmo Leys"/>
    <s v="Female"/>
    <n v="24"/>
    <s v="012 Eli RidgeSuite 727"/>
    <n v="7891"/>
    <s v="Kaiberg"/>
    <x v="2"/>
    <s v="Australia"/>
    <x v="7"/>
    <x v="2"/>
  </r>
  <r>
    <n v="3330"/>
    <n v="671"/>
    <n v="1054"/>
    <n v="93"/>
    <n v="1"/>
    <n v="93"/>
    <n v="1"/>
    <x v="2"/>
    <x v="20"/>
    <x v="4"/>
    <s v="red"/>
    <n v="94"/>
    <n v="58"/>
    <n v="5452"/>
    <n v="156"/>
    <n v="28194"/>
    <d v="2021-06-22T00:00:00"/>
    <d v="2021-07-08T00:00:00"/>
    <s v="Cosmo Leys"/>
    <s v="Female"/>
    <n v="24"/>
    <s v="012 Eli RidgeSuite 727"/>
    <n v="7891"/>
    <s v="Kaiberg"/>
    <x v="2"/>
    <s v="Australia"/>
    <x v="7"/>
    <x v="2"/>
  </r>
  <r>
    <n v="3331"/>
    <n v="671"/>
    <n v="608"/>
    <n v="112"/>
    <n v="3"/>
    <n v="336"/>
    <n v="1"/>
    <x v="1"/>
    <x v="30"/>
    <x v="0"/>
    <s v="yellow"/>
    <n v="118"/>
    <n v="50"/>
    <n v="5900"/>
    <n v="156"/>
    <n v="28194"/>
    <d v="2021-06-22T00:00:00"/>
    <d v="2021-07-08T00:00:00"/>
    <s v="Cosmo Leys"/>
    <s v="Female"/>
    <n v="24"/>
    <s v="012 Eli RidgeSuite 727"/>
    <n v="7891"/>
    <s v="Kaiberg"/>
    <x v="2"/>
    <s v="Australia"/>
    <x v="7"/>
    <x v="2"/>
  </r>
  <r>
    <n v="3332"/>
    <n v="671"/>
    <n v="343"/>
    <n v="109"/>
    <n v="3"/>
    <n v="327"/>
    <n v="1"/>
    <x v="0"/>
    <x v="21"/>
    <x v="0"/>
    <s v="indigo"/>
    <n v="108"/>
    <n v="53"/>
    <n v="5724"/>
    <n v="156"/>
    <n v="28194"/>
    <d v="2021-06-22T00:00:00"/>
    <d v="2021-07-08T00:00:00"/>
    <s v="Cosmo Leys"/>
    <s v="Female"/>
    <n v="24"/>
    <s v="012 Eli RidgeSuite 727"/>
    <n v="7891"/>
    <s v="Kaiberg"/>
    <x v="2"/>
    <s v="Australia"/>
    <x v="7"/>
    <x v="2"/>
  </r>
  <r>
    <n v="3333"/>
    <n v="671"/>
    <n v="335"/>
    <n v="109"/>
    <n v="1"/>
    <n v="109"/>
    <n v="1"/>
    <x v="0"/>
    <x v="21"/>
    <x v="3"/>
    <s v="blue"/>
    <n v="108"/>
    <n v="59"/>
    <n v="6372"/>
    <n v="156"/>
    <n v="28194"/>
    <d v="2021-06-22T00:00:00"/>
    <d v="2021-07-08T00:00:00"/>
    <s v="Cosmo Leys"/>
    <s v="Female"/>
    <n v="24"/>
    <s v="012 Eli RidgeSuite 727"/>
    <n v="7891"/>
    <s v="Kaiberg"/>
    <x v="2"/>
    <s v="Australia"/>
    <x v="7"/>
    <x v="2"/>
  </r>
  <r>
    <n v="3334"/>
    <n v="672"/>
    <n v="523"/>
    <n v="102"/>
    <n v="3"/>
    <n v="306"/>
    <n v="1"/>
    <x v="1"/>
    <x v="31"/>
    <x v="0"/>
    <s v="violet"/>
    <n v="109"/>
    <n v="72"/>
    <n v="7848"/>
    <n v="677"/>
    <n v="59213"/>
    <d v="2021-02-12T00:00:00"/>
    <d v="2021-02-25T00:00:00"/>
    <s v="Nady Buston"/>
    <s v="Female"/>
    <n v="33"/>
    <s v="0390 Stark RoadApt. 898"/>
    <n v="2256"/>
    <s v="North Mikayla"/>
    <x v="1"/>
    <s v="Australia"/>
    <x v="1"/>
    <x v="2"/>
  </r>
  <r>
    <n v="3335"/>
    <n v="672"/>
    <n v="663"/>
    <n v="93"/>
    <n v="2"/>
    <n v="186"/>
    <n v="1"/>
    <x v="1"/>
    <x v="14"/>
    <x v="0"/>
    <s v="violet"/>
    <n v="115"/>
    <n v="80"/>
    <n v="9200"/>
    <n v="677"/>
    <n v="59213"/>
    <d v="2021-02-12T00:00:00"/>
    <d v="2021-02-25T00:00:00"/>
    <s v="Nady Buston"/>
    <s v="Female"/>
    <n v="33"/>
    <s v="0390 Stark RoadApt. 898"/>
    <n v="2256"/>
    <s v="North Mikayla"/>
    <x v="1"/>
    <s v="Australia"/>
    <x v="1"/>
    <x v="2"/>
  </r>
  <r>
    <n v="3336"/>
    <n v="672"/>
    <n v="1004"/>
    <n v="106"/>
    <n v="3"/>
    <n v="318"/>
    <n v="1"/>
    <x v="2"/>
    <x v="3"/>
    <x v="4"/>
    <s v="blue"/>
    <n v="111"/>
    <n v="41"/>
    <n v="4551"/>
    <n v="677"/>
    <n v="59213"/>
    <d v="2021-02-12T00:00:00"/>
    <d v="2021-02-25T00:00:00"/>
    <s v="Nady Buston"/>
    <s v="Female"/>
    <n v="33"/>
    <s v="0390 Stark RoadApt. 898"/>
    <n v="2256"/>
    <s v="North Mikayla"/>
    <x v="1"/>
    <s v="Australia"/>
    <x v="1"/>
    <x v="2"/>
  </r>
  <r>
    <n v="3337"/>
    <n v="672"/>
    <n v="708"/>
    <n v="119"/>
    <n v="3"/>
    <n v="357"/>
    <n v="1"/>
    <x v="1"/>
    <x v="19"/>
    <x v="0"/>
    <s v="orange"/>
    <n v="112"/>
    <n v="70"/>
    <n v="7840"/>
    <n v="677"/>
    <n v="59213"/>
    <d v="2021-02-12T00:00:00"/>
    <d v="2021-02-25T00:00:00"/>
    <s v="Nady Buston"/>
    <s v="Female"/>
    <n v="33"/>
    <s v="0390 Stark RoadApt. 898"/>
    <n v="2256"/>
    <s v="North Mikayla"/>
    <x v="1"/>
    <s v="Australia"/>
    <x v="1"/>
    <x v="2"/>
  </r>
  <r>
    <n v="3338"/>
    <n v="672"/>
    <n v="275"/>
    <n v="95"/>
    <n v="3"/>
    <n v="285"/>
    <n v="1"/>
    <x v="0"/>
    <x v="17"/>
    <x v="3"/>
    <s v="violet"/>
    <n v="117"/>
    <n v="67"/>
    <n v="7839"/>
    <n v="677"/>
    <n v="59213"/>
    <d v="2021-02-12T00:00:00"/>
    <d v="2021-02-25T00:00:00"/>
    <s v="Nady Buston"/>
    <s v="Female"/>
    <n v="33"/>
    <s v="0390 Stark RoadApt. 898"/>
    <n v="2256"/>
    <s v="North Mikayla"/>
    <x v="1"/>
    <s v="Australia"/>
    <x v="1"/>
    <x v="2"/>
  </r>
  <r>
    <n v="3339"/>
    <n v="673"/>
    <n v="524"/>
    <n v="102"/>
    <n v="2"/>
    <n v="204"/>
    <n v="1"/>
    <x v="1"/>
    <x v="31"/>
    <x v="4"/>
    <s v="violet"/>
    <n v="109"/>
    <n v="54"/>
    <n v="5886"/>
    <n v="326"/>
    <n v="34789"/>
    <d v="2021-02-05T00:00:00"/>
    <d v="2021-02-19T00:00:00"/>
    <s v="Meade Yglesia"/>
    <s v="Genderfluid"/>
    <n v="54"/>
    <s v="624 Bode TrailSuite 795"/>
    <n v="6294"/>
    <s v="New Masonport"/>
    <x v="5"/>
    <s v="Australia"/>
    <x v="1"/>
    <x v="2"/>
  </r>
  <r>
    <n v="3340"/>
    <n v="673"/>
    <n v="1013"/>
    <n v="106"/>
    <n v="3"/>
    <n v="318"/>
    <n v="1"/>
    <x v="2"/>
    <x v="3"/>
    <x v="0"/>
    <s v="violet"/>
    <n v="111"/>
    <n v="61"/>
    <n v="6771"/>
    <n v="326"/>
    <n v="34789"/>
    <d v="2021-02-05T00:00:00"/>
    <d v="2021-02-19T00:00:00"/>
    <s v="Meade Yglesia"/>
    <s v="Genderfluid"/>
    <n v="54"/>
    <s v="624 Bode TrailSuite 795"/>
    <n v="6294"/>
    <s v="New Masonport"/>
    <x v="5"/>
    <s v="Australia"/>
    <x v="1"/>
    <x v="2"/>
  </r>
  <r>
    <n v="3341"/>
    <n v="673"/>
    <n v="881"/>
    <n v="94"/>
    <n v="2"/>
    <n v="188"/>
    <n v="1"/>
    <x v="2"/>
    <x v="23"/>
    <x v="1"/>
    <s v="orange"/>
    <n v="113"/>
    <n v="59"/>
    <n v="6667"/>
    <n v="326"/>
    <n v="34789"/>
    <d v="2021-02-05T00:00:00"/>
    <d v="2021-02-19T00:00:00"/>
    <s v="Meade Yglesia"/>
    <s v="Genderfluid"/>
    <n v="54"/>
    <s v="624 Bode TrailSuite 795"/>
    <n v="6294"/>
    <s v="New Masonport"/>
    <x v="5"/>
    <s v="Australia"/>
    <x v="1"/>
    <x v="2"/>
  </r>
  <r>
    <n v="3342"/>
    <n v="673"/>
    <n v="1149"/>
    <n v="102"/>
    <n v="2"/>
    <n v="204"/>
    <n v="1"/>
    <x v="2"/>
    <x v="34"/>
    <x v="4"/>
    <s v="indigo"/>
    <n v="106"/>
    <n v="64"/>
    <n v="6784"/>
    <n v="326"/>
    <n v="34789"/>
    <d v="2021-02-05T00:00:00"/>
    <d v="2021-02-19T00:00:00"/>
    <s v="Meade Yglesia"/>
    <s v="Genderfluid"/>
    <n v="54"/>
    <s v="624 Bode TrailSuite 795"/>
    <n v="6294"/>
    <s v="New Masonport"/>
    <x v="5"/>
    <s v="Australia"/>
    <x v="1"/>
    <x v="2"/>
  </r>
  <r>
    <n v="3343"/>
    <n v="673"/>
    <n v="628"/>
    <n v="112"/>
    <n v="1"/>
    <n v="112"/>
    <n v="1"/>
    <x v="1"/>
    <x v="30"/>
    <x v="0"/>
    <s v="violet"/>
    <n v="118"/>
    <n v="66"/>
    <n v="7788"/>
    <n v="326"/>
    <n v="34789"/>
    <d v="2021-02-05T00:00:00"/>
    <d v="2021-02-19T00:00:00"/>
    <s v="Meade Yglesia"/>
    <s v="Genderfluid"/>
    <n v="54"/>
    <s v="624 Bode TrailSuite 795"/>
    <n v="6294"/>
    <s v="New Masonport"/>
    <x v="5"/>
    <s v="Australia"/>
    <x v="1"/>
    <x v="2"/>
  </r>
  <r>
    <n v="3344"/>
    <n v="673"/>
    <n v="938"/>
    <n v="96"/>
    <n v="2"/>
    <n v="192"/>
    <n v="1"/>
    <x v="2"/>
    <x v="5"/>
    <x v="0"/>
    <s v="indigo"/>
    <n v="104"/>
    <n v="77"/>
    <n v="8008"/>
    <n v="326"/>
    <n v="34789"/>
    <d v="2021-02-05T00:00:00"/>
    <d v="2021-02-19T00:00:00"/>
    <s v="Meade Yglesia"/>
    <s v="Genderfluid"/>
    <n v="54"/>
    <s v="624 Bode TrailSuite 795"/>
    <n v="6294"/>
    <s v="New Masonport"/>
    <x v="5"/>
    <s v="Australia"/>
    <x v="1"/>
    <x v="2"/>
  </r>
  <r>
    <n v="3345"/>
    <n v="673"/>
    <n v="1119"/>
    <n v="115"/>
    <n v="2"/>
    <n v="230"/>
    <n v="1"/>
    <x v="2"/>
    <x v="6"/>
    <x v="4"/>
    <s v="violet"/>
    <n v="99"/>
    <n v="64"/>
    <n v="6336"/>
    <n v="326"/>
    <n v="34789"/>
    <d v="2021-02-05T00:00:00"/>
    <d v="2021-02-19T00:00:00"/>
    <s v="Meade Yglesia"/>
    <s v="Genderfluid"/>
    <n v="54"/>
    <s v="624 Bode TrailSuite 795"/>
    <n v="6294"/>
    <s v="New Masonport"/>
    <x v="5"/>
    <s v="Australia"/>
    <x v="1"/>
    <x v="2"/>
  </r>
  <r>
    <n v="3346"/>
    <n v="674"/>
    <n v="375"/>
    <n v="94"/>
    <n v="1"/>
    <n v="94"/>
    <n v="1"/>
    <x v="0"/>
    <x v="28"/>
    <x v="3"/>
    <s v="indigo"/>
    <n v="92"/>
    <n v="58"/>
    <n v="5336"/>
    <n v="300"/>
    <n v="51598"/>
    <d v="2021-01-29T00:00:00"/>
    <d v="2021-02-05T00:00:00"/>
    <s v="Darren Karpenko"/>
    <s v="Female"/>
    <n v="24"/>
    <s v="73 Amelie LoopApt. 987"/>
    <n v="1403"/>
    <s v="Hermistonside"/>
    <x v="2"/>
    <s v="Australia"/>
    <x v="9"/>
    <x v="1"/>
  </r>
  <r>
    <n v="3347"/>
    <n v="674"/>
    <n v="1002"/>
    <n v="106"/>
    <n v="3"/>
    <n v="318"/>
    <n v="1"/>
    <x v="2"/>
    <x v="3"/>
    <x v="2"/>
    <s v="blue"/>
    <n v="111"/>
    <n v="52"/>
    <n v="5772"/>
    <n v="300"/>
    <n v="51598"/>
    <d v="2021-01-29T00:00:00"/>
    <d v="2021-02-05T00:00:00"/>
    <s v="Darren Karpenko"/>
    <s v="Female"/>
    <n v="24"/>
    <s v="73 Amelie LoopApt. 987"/>
    <n v="1403"/>
    <s v="Hermistonside"/>
    <x v="2"/>
    <s v="Australia"/>
    <x v="9"/>
    <x v="1"/>
  </r>
  <r>
    <n v="3348"/>
    <n v="674"/>
    <n v="799"/>
    <n v="91"/>
    <n v="3"/>
    <n v="273"/>
    <n v="1"/>
    <x v="1"/>
    <x v="15"/>
    <x v="4"/>
    <s v="indigo"/>
    <n v="114"/>
    <n v="43"/>
    <n v="4902"/>
    <n v="300"/>
    <n v="51598"/>
    <d v="2021-01-29T00:00:00"/>
    <d v="2021-02-05T00:00:00"/>
    <s v="Darren Karpenko"/>
    <s v="Female"/>
    <n v="24"/>
    <s v="73 Amelie LoopApt. 987"/>
    <n v="1403"/>
    <s v="Hermistonside"/>
    <x v="2"/>
    <s v="Australia"/>
    <x v="9"/>
    <x v="1"/>
  </r>
  <r>
    <n v="3349"/>
    <n v="674"/>
    <n v="451"/>
    <n v="107"/>
    <n v="1"/>
    <n v="107"/>
    <n v="1"/>
    <x v="1"/>
    <x v="22"/>
    <x v="1"/>
    <s v="violet"/>
    <n v="92"/>
    <n v="73"/>
    <n v="6716"/>
    <n v="300"/>
    <n v="51598"/>
    <d v="2021-01-29T00:00:00"/>
    <d v="2021-02-05T00:00:00"/>
    <s v="Darren Karpenko"/>
    <s v="Female"/>
    <n v="24"/>
    <s v="73 Amelie LoopApt. 987"/>
    <n v="1403"/>
    <s v="Hermistonside"/>
    <x v="2"/>
    <s v="Australia"/>
    <x v="9"/>
    <x v="1"/>
  </r>
  <r>
    <n v="3350"/>
    <n v="674"/>
    <n v="650"/>
    <n v="93"/>
    <n v="1"/>
    <n v="93"/>
    <n v="1"/>
    <x v="1"/>
    <x v="14"/>
    <x v="3"/>
    <s v="blue"/>
    <n v="115"/>
    <n v="51"/>
    <n v="5865"/>
    <n v="300"/>
    <n v="51598"/>
    <d v="2021-01-29T00:00:00"/>
    <d v="2021-02-05T00:00:00"/>
    <s v="Darren Karpenko"/>
    <s v="Female"/>
    <n v="24"/>
    <s v="73 Amelie LoopApt. 987"/>
    <n v="1403"/>
    <s v="Hermistonside"/>
    <x v="2"/>
    <s v="Australia"/>
    <x v="9"/>
    <x v="1"/>
  </r>
  <r>
    <n v="3351"/>
    <n v="674"/>
    <n v="335"/>
    <n v="109"/>
    <n v="2"/>
    <n v="218"/>
    <n v="1"/>
    <x v="0"/>
    <x v="21"/>
    <x v="3"/>
    <s v="blue"/>
    <n v="108"/>
    <n v="59"/>
    <n v="6372"/>
    <n v="300"/>
    <n v="51598"/>
    <d v="2021-01-29T00:00:00"/>
    <d v="2021-02-05T00:00:00"/>
    <s v="Darren Karpenko"/>
    <s v="Female"/>
    <n v="24"/>
    <s v="73 Amelie LoopApt. 987"/>
    <n v="1403"/>
    <s v="Hermistonside"/>
    <x v="2"/>
    <s v="Australia"/>
    <x v="9"/>
    <x v="1"/>
  </r>
  <r>
    <n v="3352"/>
    <n v="674"/>
    <n v="483"/>
    <n v="118"/>
    <n v="1"/>
    <n v="118"/>
    <n v="1"/>
    <x v="1"/>
    <x v="1"/>
    <x v="0"/>
    <s v="indigo"/>
    <n v="110"/>
    <n v="61"/>
    <n v="6710"/>
    <n v="300"/>
    <n v="51598"/>
    <d v="2021-01-29T00:00:00"/>
    <d v="2021-02-05T00:00:00"/>
    <s v="Darren Karpenko"/>
    <s v="Female"/>
    <n v="24"/>
    <s v="73 Amelie LoopApt. 987"/>
    <n v="1403"/>
    <s v="Hermistonside"/>
    <x v="2"/>
    <s v="Australia"/>
    <x v="9"/>
    <x v="1"/>
  </r>
  <r>
    <n v="3353"/>
    <n v="674"/>
    <n v="1192"/>
    <n v="105"/>
    <n v="2"/>
    <n v="210"/>
    <n v="1"/>
    <x v="2"/>
    <x v="7"/>
    <x v="2"/>
    <s v="red"/>
    <n v="90"/>
    <n v="40"/>
    <n v="3600"/>
    <n v="300"/>
    <n v="51598"/>
    <d v="2021-01-29T00:00:00"/>
    <d v="2021-02-05T00:00:00"/>
    <s v="Darren Karpenko"/>
    <s v="Female"/>
    <n v="24"/>
    <s v="73 Amelie LoopApt. 987"/>
    <n v="1403"/>
    <s v="Hermistonside"/>
    <x v="2"/>
    <s v="Australia"/>
    <x v="9"/>
    <x v="1"/>
  </r>
  <r>
    <n v="3354"/>
    <n v="675"/>
    <n v="1012"/>
    <n v="106"/>
    <n v="2"/>
    <n v="212"/>
    <n v="1"/>
    <x v="2"/>
    <x v="3"/>
    <x v="2"/>
    <s v="violet"/>
    <n v="111"/>
    <n v="51"/>
    <n v="5661"/>
    <n v="896"/>
    <n v="43080"/>
    <d v="2021-06-05T00:00:00"/>
    <d v="2021-06-13T00:00:00"/>
    <s v="Thoma Seaking"/>
    <s v="Genderqueer"/>
    <n v="67"/>
    <s v="985 Nguyen TerraceApt. 362"/>
    <n v="7737"/>
    <s v="Ryanberg"/>
    <x v="0"/>
    <s v="Australia"/>
    <x v="7"/>
    <x v="1"/>
  </r>
  <r>
    <n v="3355"/>
    <n v="675"/>
    <n v="81"/>
    <n v="118"/>
    <n v="3"/>
    <n v="354"/>
    <n v="1"/>
    <x v="0"/>
    <x v="24"/>
    <x v="1"/>
    <s v="yellow"/>
    <n v="96"/>
    <n v="42"/>
    <n v="4032"/>
    <n v="896"/>
    <n v="43080"/>
    <d v="2021-06-05T00:00:00"/>
    <d v="2021-06-13T00:00:00"/>
    <s v="Thoma Seaking"/>
    <s v="Genderqueer"/>
    <n v="67"/>
    <s v="985 Nguyen TerraceApt. 362"/>
    <n v="7737"/>
    <s v="Ryanberg"/>
    <x v="0"/>
    <s v="Australia"/>
    <x v="7"/>
    <x v="1"/>
  </r>
  <r>
    <n v="3356"/>
    <n v="675"/>
    <n v="673"/>
    <n v="113"/>
    <n v="2"/>
    <n v="226"/>
    <n v="1"/>
    <x v="1"/>
    <x v="4"/>
    <x v="0"/>
    <s v="orange"/>
    <n v="119"/>
    <n v="77"/>
    <n v="9163"/>
    <n v="896"/>
    <n v="43080"/>
    <d v="2021-06-05T00:00:00"/>
    <d v="2021-06-13T00:00:00"/>
    <s v="Thoma Seaking"/>
    <s v="Genderqueer"/>
    <n v="67"/>
    <s v="985 Nguyen TerraceApt. 362"/>
    <n v="7737"/>
    <s v="Ryanberg"/>
    <x v="0"/>
    <s v="Australia"/>
    <x v="7"/>
    <x v="1"/>
  </r>
  <r>
    <n v="3357"/>
    <n v="675"/>
    <n v="1188"/>
    <n v="99"/>
    <n v="2"/>
    <n v="198"/>
    <n v="1"/>
    <x v="2"/>
    <x v="9"/>
    <x v="0"/>
    <s v="violet"/>
    <n v="98"/>
    <n v="68"/>
    <n v="6664"/>
    <n v="896"/>
    <n v="43080"/>
    <d v="2021-06-05T00:00:00"/>
    <d v="2021-06-13T00:00:00"/>
    <s v="Thoma Seaking"/>
    <s v="Genderqueer"/>
    <n v="67"/>
    <s v="985 Nguyen TerraceApt. 362"/>
    <n v="7737"/>
    <s v="Ryanberg"/>
    <x v="0"/>
    <s v="Australia"/>
    <x v="7"/>
    <x v="1"/>
  </r>
  <r>
    <n v="3358"/>
    <n v="675"/>
    <n v="43"/>
    <n v="104"/>
    <n v="2"/>
    <n v="208"/>
    <n v="1"/>
    <x v="0"/>
    <x v="10"/>
    <x v="0"/>
    <s v="orange"/>
    <n v="119"/>
    <n v="73"/>
    <n v="8687"/>
    <n v="896"/>
    <n v="43080"/>
    <d v="2021-06-05T00:00:00"/>
    <d v="2021-06-13T00:00:00"/>
    <s v="Thoma Seaking"/>
    <s v="Genderqueer"/>
    <n v="67"/>
    <s v="985 Nguyen TerraceApt. 362"/>
    <n v="7737"/>
    <s v="Ryanberg"/>
    <x v="0"/>
    <s v="Australia"/>
    <x v="7"/>
    <x v="1"/>
  </r>
  <r>
    <n v="3359"/>
    <n v="675"/>
    <n v="23"/>
    <n v="96"/>
    <n v="2"/>
    <n v="192"/>
    <n v="1"/>
    <x v="0"/>
    <x v="2"/>
    <x v="0"/>
    <s v="blue"/>
    <n v="114"/>
    <n v="59"/>
    <n v="6726"/>
    <n v="896"/>
    <n v="43080"/>
    <d v="2021-06-05T00:00:00"/>
    <d v="2021-06-13T00:00:00"/>
    <s v="Thoma Seaking"/>
    <s v="Genderqueer"/>
    <n v="67"/>
    <s v="985 Nguyen TerraceApt. 362"/>
    <n v="7737"/>
    <s v="Ryanberg"/>
    <x v="0"/>
    <s v="Australia"/>
    <x v="7"/>
    <x v="1"/>
  </r>
  <r>
    <n v="3360"/>
    <n v="675"/>
    <n v="1007"/>
    <n v="106"/>
    <n v="3"/>
    <n v="318"/>
    <n v="1"/>
    <x v="2"/>
    <x v="3"/>
    <x v="2"/>
    <s v="indigo"/>
    <n v="111"/>
    <n v="56"/>
    <n v="6216"/>
    <n v="896"/>
    <n v="43080"/>
    <d v="2021-06-05T00:00:00"/>
    <d v="2021-06-13T00:00:00"/>
    <s v="Thoma Seaking"/>
    <s v="Genderqueer"/>
    <n v="67"/>
    <s v="985 Nguyen TerraceApt. 362"/>
    <n v="7737"/>
    <s v="Ryanberg"/>
    <x v="0"/>
    <s v="Australia"/>
    <x v="7"/>
    <x v="1"/>
  </r>
  <r>
    <n v="3361"/>
    <n v="676"/>
    <n v="814"/>
    <n v="117"/>
    <n v="3"/>
    <n v="351"/>
    <n v="1"/>
    <x v="1"/>
    <x v="13"/>
    <x v="4"/>
    <s v="orange"/>
    <n v="95"/>
    <n v="60"/>
    <n v="5700"/>
    <n v="889"/>
    <n v="52587"/>
    <d v="2021-09-24T00:00:00"/>
    <d v="2021-10-11T00:00:00"/>
    <s v="Kaitlin Jeanes"/>
    <s v="Genderqueer"/>
    <n v="69"/>
    <s v="709 Abigail ParadeApt. 339"/>
    <n v="4557"/>
    <s v="Beahanport"/>
    <x v="5"/>
    <s v="Australia"/>
    <x v="5"/>
    <x v="2"/>
  </r>
  <r>
    <n v="3362"/>
    <n v="676"/>
    <n v="311"/>
    <n v="105"/>
    <n v="2"/>
    <n v="210"/>
    <n v="1"/>
    <x v="0"/>
    <x v="26"/>
    <x v="1"/>
    <s v="violet"/>
    <n v="93"/>
    <n v="43"/>
    <n v="3999"/>
    <n v="889"/>
    <n v="52587"/>
    <d v="2021-09-24T00:00:00"/>
    <d v="2021-10-11T00:00:00"/>
    <s v="Kaitlin Jeanes"/>
    <s v="Genderqueer"/>
    <n v="69"/>
    <s v="709 Abigail ParadeApt. 339"/>
    <n v="4557"/>
    <s v="Beahanport"/>
    <x v="5"/>
    <s v="Australia"/>
    <x v="5"/>
    <x v="2"/>
  </r>
  <r>
    <n v="3363"/>
    <n v="676"/>
    <n v="839"/>
    <n v="117"/>
    <n v="3"/>
    <n v="351"/>
    <n v="1"/>
    <x v="1"/>
    <x v="13"/>
    <x v="4"/>
    <s v="violet"/>
    <n v="95"/>
    <n v="70"/>
    <n v="6650"/>
    <n v="889"/>
    <n v="52587"/>
    <d v="2021-09-24T00:00:00"/>
    <d v="2021-10-11T00:00:00"/>
    <s v="Kaitlin Jeanes"/>
    <s v="Genderqueer"/>
    <n v="69"/>
    <s v="709 Abigail ParadeApt. 339"/>
    <n v="4557"/>
    <s v="Beahanport"/>
    <x v="5"/>
    <s v="Australia"/>
    <x v="5"/>
    <x v="2"/>
  </r>
  <r>
    <n v="3364"/>
    <n v="677"/>
    <n v="838"/>
    <n v="117"/>
    <n v="2"/>
    <n v="234"/>
    <n v="1"/>
    <x v="1"/>
    <x v="13"/>
    <x v="0"/>
    <s v="violet"/>
    <n v="95"/>
    <n v="61"/>
    <n v="5795"/>
    <n v="267"/>
    <n v="38429"/>
    <d v="2021-07-05T00:00:00"/>
    <d v="2021-07-08T00:00:00"/>
    <s v="Lionel Mansel"/>
    <s v="Bigender"/>
    <n v="45"/>
    <s v="03 Spencer MewsSuite 726"/>
    <n v="938"/>
    <s v="Lukefurt"/>
    <x v="2"/>
    <s v="Australia"/>
    <x v="8"/>
    <x v="1"/>
  </r>
  <r>
    <n v="3365"/>
    <n v="677"/>
    <n v="56"/>
    <n v="104"/>
    <n v="1"/>
    <n v="104"/>
    <n v="1"/>
    <x v="0"/>
    <x v="10"/>
    <x v="1"/>
    <s v="blue"/>
    <n v="119"/>
    <n v="46"/>
    <n v="5474"/>
    <n v="267"/>
    <n v="38429"/>
    <d v="2021-07-05T00:00:00"/>
    <d v="2021-07-08T00:00:00"/>
    <s v="Lionel Mansel"/>
    <s v="Bigender"/>
    <n v="45"/>
    <s v="03 Spencer MewsSuite 726"/>
    <n v="938"/>
    <s v="Lukefurt"/>
    <x v="2"/>
    <s v="Australia"/>
    <x v="8"/>
    <x v="1"/>
  </r>
  <r>
    <n v="3366"/>
    <n v="677"/>
    <n v="311"/>
    <n v="105"/>
    <n v="2"/>
    <n v="210"/>
    <n v="1"/>
    <x v="0"/>
    <x v="26"/>
    <x v="1"/>
    <s v="violet"/>
    <n v="93"/>
    <n v="43"/>
    <n v="3999"/>
    <n v="267"/>
    <n v="38429"/>
    <d v="2021-07-05T00:00:00"/>
    <d v="2021-07-08T00:00:00"/>
    <s v="Lionel Mansel"/>
    <s v="Bigender"/>
    <n v="45"/>
    <s v="03 Spencer MewsSuite 726"/>
    <n v="938"/>
    <s v="Lukefurt"/>
    <x v="2"/>
    <s v="Australia"/>
    <x v="8"/>
    <x v="1"/>
  </r>
  <r>
    <n v="3367"/>
    <n v="677"/>
    <n v="66"/>
    <n v="104"/>
    <n v="3"/>
    <n v="312"/>
    <n v="1"/>
    <x v="0"/>
    <x v="10"/>
    <x v="1"/>
    <s v="violet"/>
    <n v="119"/>
    <n v="69"/>
    <n v="8211"/>
    <n v="267"/>
    <n v="38429"/>
    <d v="2021-07-05T00:00:00"/>
    <d v="2021-07-08T00:00:00"/>
    <s v="Lionel Mansel"/>
    <s v="Bigender"/>
    <n v="45"/>
    <s v="03 Spencer MewsSuite 726"/>
    <n v="938"/>
    <s v="Lukefurt"/>
    <x v="2"/>
    <s v="Australia"/>
    <x v="8"/>
    <x v="1"/>
  </r>
  <r>
    <n v="3368"/>
    <n v="677"/>
    <n v="827"/>
    <n v="117"/>
    <n v="3"/>
    <n v="351"/>
    <n v="1"/>
    <x v="1"/>
    <x v="13"/>
    <x v="2"/>
    <s v="blue"/>
    <n v="95"/>
    <n v="73"/>
    <n v="6935"/>
    <n v="267"/>
    <n v="38429"/>
    <d v="2021-07-05T00:00:00"/>
    <d v="2021-07-08T00:00:00"/>
    <s v="Lionel Mansel"/>
    <s v="Bigender"/>
    <n v="45"/>
    <s v="03 Spencer MewsSuite 726"/>
    <n v="938"/>
    <s v="Lukefurt"/>
    <x v="2"/>
    <s v="Australia"/>
    <x v="8"/>
    <x v="1"/>
  </r>
  <r>
    <n v="3369"/>
    <n v="677"/>
    <n v="958"/>
    <n v="97"/>
    <n v="3"/>
    <n v="291"/>
    <n v="1"/>
    <x v="2"/>
    <x v="27"/>
    <x v="0"/>
    <s v="yellow"/>
    <n v="119"/>
    <n v="64"/>
    <n v="7616"/>
    <n v="267"/>
    <n v="38429"/>
    <d v="2021-07-05T00:00:00"/>
    <d v="2021-07-08T00:00:00"/>
    <s v="Lionel Mansel"/>
    <s v="Bigender"/>
    <n v="45"/>
    <s v="03 Spencer MewsSuite 726"/>
    <n v="938"/>
    <s v="Lukefurt"/>
    <x v="2"/>
    <s v="Australia"/>
    <x v="8"/>
    <x v="1"/>
  </r>
  <r>
    <n v="3370"/>
    <n v="678"/>
    <n v="579"/>
    <n v="100"/>
    <n v="3"/>
    <n v="300"/>
    <n v="1"/>
    <x v="1"/>
    <x v="29"/>
    <x v="4"/>
    <s v="green"/>
    <n v="90"/>
    <n v="79"/>
    <n v="7110"/>
    <n v="711"/>
    <n v="57891"/>
    <d v="2021-04-28T00:00:00"/>
    <d v="2021-05-14T00:00:00"/>
    <s v="Lin Norville"/>
    <s v="Male"/>
    <n v="42"/>
    <s v="84 Stewart StreetSuite 032"/>
    <n v="3738"/>
    <s v="Russelstad"/>
    <x v="6"/>
    <s v="Australia"/>
    <x v="6"/>
    <x v="2"/>
  </r>
  <r>
    <n v="3371"/>
    <n v="678"/>
    <n v="328"/>
    <n v="109"/>
    <n v="1"/>
    <n v="109"/>
    <n v="1"/>
    <x v="0"/>
    <x v="21"/>
    <x v="0"/>
    <s v="yellow"/>
    <n v="108"/>
    <n v="78"/>
    <n v="8424"/>
    <n v="711"/>
    <n v="57891"/>
    <d v="2021-04-28T00:00:00"/>
    <d v="2021-05-14T00:00:00"/>
    <s v="Lin Norville"/>
    <s v="Male"/>
    <n v="42"/>
    <s v="84 Stewart StreetSuite 032"/>
    <n v="3738"/>
    <s v="Russelstad"/>
    <x v="6"/>
    <s v="Australia"/>
    <x v="6"/>
    <x v="2"/>
  </r>
  <r>
    <n v="3372"/>
    <n v="678"/>
    <n v="190"/>
    <n v="98"/>
    <n v="2"/>
    <n v="196"/>
    <n v="1"/>
    <x v="0"/>
    <x v="18"/>
    <x v="3"/>
    <s v="green"/>
    <n v="112"/>
    <n v="66"/>
    <n v="7392"/>
    <n v="711"/>
    <n v="57891"/>
    <d v="2021-04-28T00:00:00"/>
    <d v="2021-05-14T00:00:00"/>
    <s v="Lin Norville"/>
    <s v="Male"/>
    <n v="42"/>
    <s v="84 Stewart StreetSuite 032"/>
    <n v="3738"/>
    <s v="Russelstad"/>
    <x v="6"/>
    <s v="Australia"/>
    <x v="6"/>
    <x v="2"/>
  </r>
  <r>
    <n v="3373"/>
    <n v="679"/>
    <n v="375"/>
    <n v="94"/>
    <n v="2"/>
    <n v="188"/>
    <n v="1"/>
    <x v="0"/>
    <x v="28"/>
    <x v="3"/>
    <s v="indigo"/>
    <n v="92"/>
    <n v="58"/>
    <n v="5336"/>
    <n v="308"/>
    <n v="37006"/>
    <d v="2021-03-05T00:00:00"/>
    <d v="2021-03-22T00:00:00"/>
    <s v="Zeb Shipton"/>
    <s v="Genderfluid"/>
    <n v="70"/>
    <s v="970 Khan RidgeApt. 056"/>
    <n v="4335"/>
    <s v="West Madison"/>
    <x v="5"/>
    <s v="Australia"/>
    <x v="4"/>
    <x v="2"/>
  </r>
  <r>
    <n v="3374"/>
    <n v="679"/>
    <n v="333"/>
    <n v="109"/>
    <n v="2"/>
    <n v="218"/>
    <n v="1"/>
    <x v="0"/>
    <x v="21"/>
    <x v="0"/>
    <s v="green"/>
    <n v="108"/>
    <n v="67"/>
    <n v="7236"/>
    <n v="308"/>
    <n v="37006"/>
    <d v="2021-03-05T00:00:00"/>
    <d v="2021-03-22T00:00:00"/>
    <s v="Zeb Shipton"/>
    <s v="Genderfluid"/>
    <n v="70"/>
    <s v="970 Khan RidgeApt. 056"/>
    <n v="4335"/>
    <s v="West Madison"/>
    <x v="5"/>
    <s v="Australia"/>
    <x v="4"/>
    <x v="2"/>
  </r>
  <r>
    <n v="3375"/>
    <n v="679"/>
    <n v="760"/>
    <n v="109"/>
    <n v="2"/>
    <n v="218"/>
    <n v="1"/>
    <x v="1"/>
    <x v="12"/>
    <x v="3"/>
    <s v="indigo"/>
    <n v="102"/>
    <n v="45"/>
    <n v="4590"/>
    <n v="308"/>
    <n v="37006"/>
    <d v="2021-03-05T00:00:00"/>
    <d v="2021-03-22T00:00:00"/>
    <s v="Zeb Shipton"/>
    <s v="Genderfluid"/>
    <n v="70"/>
    <s v="970 Khan RidgeApt. 056"/>
    <n v="4335"/>
    <s v="West Madison"/>
    <x v="5"/>
    <s v="Australia"/>
    <x v="4"/>
    <x v="2"/>
  </r>
  <r>
    <n v="3376"/>
    <n v="679"/>
    <n v="836"/>
    <n v="117"/>
    <n v="2"/>
    <n v="234"/>
    <n v="1"/>
    <x v="1"/>
    <x v="13"/>
    <x v="1"/>
    <s v="violet"/>
    <n v="95"/>
    <n v="49"/>
    <n v="4655"/>
    <n v="308"/>
    <n v="37006"/>
    <d v="2021-03-05T00:00:00"/>
    <d v="2021-03-22T00:00:00"/>
    <s v="Zeb Shipton"/>
    <s v="Genderfluid"/>
    <n v="70"/>
    <s v="970 Khan RidgeApt. 056"/>
    <n v="4335"/>
    <s v="West Madison"/>
    <x v="5"/>
    <s v="Australia"/>
    <x v="4"/>
    <x v="2"/>
  </r>
  <r>
    <n v="3377"/>
    <n v="680"/>
    <n v="422"/>
    <n v="107"/>
    <n v="3"/>
    <n v="321"/>
    <n v="1"/>
    <x v="1"/>
    <x v="22"/>
    <x v="2"/>
    <s v="red"/>
    <n v="92"/>
    <n v="43"/>
    <n v="3956"/>
    <n v="800"/>
    <n v="43491"/>
    <d v="2021-05-04T00:00:00"/>
    <d v="2021-05-22T00:00:00"/>
    <s v="Katusha Ceney"/>
    <s v="Bigender"/>
    <n v="49"/>
    <s v="3570 Sarah AvenueApt. 092"/>
    <n v="4505"/>
    <s v="Daughertyport"/>
    <x v="3"/>
    <s v="Australia"/>
    <x v="3"/>
    <x v="2"/>
  </r>
  <r>
    <n v="3378"/>
    <n v="680"/>
    <n v="268"/>
    <n v="95"/>
    <n v="2"/>
    <n v="190"/>
    <n v="1"/>
    <x v="0"/>
    <x v="17"/>
    <x v="0"/>
    <s v="blue"/>
    <n v="117"/>
    <n v="77"/>
    <n v="9009"/>
    <n v="800"/>
    <n v="43491"/>
    <d v="2021-05-04T00:00:00"/>
    <d v="2021-05-22T00:00:00"/>
    <s v="Katusha Ceney"/>
    <s v="Bigender"/>
    <n v="49"/>
    <s v="3570 Sarah AvenueApt. 092"/>
    <n v="4505"/>
    <s v="Daughertyport"/>
    <x v="3"/>
    <s v="Australia"/>
    <x v="3"/>
    <x v="2"/>
  </r>
  <r>
    <n v="3379"/>
    <n v="681"/>
    <n v="775"/>
    <n v="91"/>
    <n v="3"/>
    <n v="273"/>
    <n v="1"/>
    <x v="1"/>
    <x v="15"/>
    <x v="3"/>
    <s v="orange"/>
    <n v="114"/>
    <n v="79"/>
    <n v="9006"/>
    <n v="463"/>
    <n v="53576"/>
    <d v="2021-10-10T00:00:00"/>
    <d v="2021-10-19T00:00:00"/>
    <s v="Iago Jedrzaszkiewicz"/>
    <s v="Agender"/>
    <n v="58"/>
    <s v="00 Lockman TrackSuite 564"/>
    <n v="387"/>
    <s v="Lake Mikaylashire"/>
    <x v="7"/>
    <s v="Australia"/>
    <x v="2"/>
    <x v="1"/>
  </r>
  <r>
    <n v="3380"/>
    <n v="681"/>
    <n v="36"/>
    <n v="104"/>
    <n v="2"/>
    <n v="208"/>
    <n v="1"/>
    <x v="0"/>
    <x v="10"/>
    <x v="1"/>
    <s v="red"/>
    <n v="119"/>
    <n v="72"/>
    <n v="8568"/>
    <n v="463"/>
    <n v="53576"/>
    <d v="2021-10-10T00:00:00"/>
    <d v="2021-10-19T00:00:00"/>
    <s v="Iago Jedrzaszkiewicz"/>
    <s v="Agender"/>
    <n v="58"/>
    <s v="00 Lockman TrackSuite 564"/>
    <n v="387"/>
    <s v="Lake Mikaylashire"/>
    <x v="7"/>
    <s v="Australia"/>
    <x v="2"/>
    <x v="1"/>
  </r>
  <r>
    <n v="3381"/>
    <n v="681"/>
    <n v="120"/>
    <n v="92"/>
    <n v="2"/>
    <n v="184"/>
    <n v="1"/>
    <x v="0"/>
    <x v="22"/>
    <x v="3"/>
    <s v="green"/>
    <n v="115"/>
    <n v="66"/>
    <n v="7590"/>
    <n v="463"/>
    <n v="53576"/>
    <d v="2021-10-10T00:00:00"/>
    <d v="2021-10-19T00:00:00"/>
    <s v="Iago Jedrzaszkiewicz"/>
    <s v="Agender"/>
    <n v="58"/>
    <s v="00 Lockman TrackSuite 564"/>
    <n v="387"/>
    <s v="Lake Mikaylashire"/>
    <x v="7"/>
    <s v="Australia"/>
    <x v="2"/>
    <x v="1"/>
  </r>
  <r>
    <n v="3382"/>
    <n v="681"/>
    <n v="16"/>
    <n v="96"/>
    <n v="1"/>
    <n v="96"/>
    <n v="1"/>
    <x v="0"/>
    <x v="2"/>
    <x v="1"/>
    <s v="green"/>
    <n v="114"/>
    <n v="56"/>
    <n v="6384"/>
    <n v="463"/>
    <n v="53576"/>
    <d v="2021-10-10T00:00:00"/>
    <d v="2021-10-19T00:00:00"/>
    <s v="Iago Jedrzaszkiewicz"/>
    <s v="Agender"/>
    <n v="58"/>
    <s v="00 Lockman TrackSuite 564"/>
    <n v="387"/>
    <s v="Lake Mikaylashire"/>
    <x v="7"/>
    <s v="Australia"/>
    <x v="2"/>
    <x v="1"/>
  </r>
  <r>
    <n v="3383"/>
    <n v="681"/>
    <n v="532"/>
    <n v="98"/>
    <n v="1"/>
    <n v="98"/>
    <n v="1"/>
    <x v="1"/>
    <x v="33"/>
    <x v="2"/>
    <s v="orange"/>
    <n v="113"/>
    <n v="80"/>
    <n v="9040"/>
    <n v="463"/>
    <n v="53576"/>
    <d v="2021-10-10T00:00:00"/>
    <d v="2021-10-19T00:00:00"/>
    <s v="Iago Jedrzaszkiewicz"/>
    <s v="Agender"/>
    <n v="58"/>
    <s v="00 Lockman TrackSuite 564"/>
    <n v="387"/>
    <s v="Lake Mikaylashire"/>
    <x v="7"/>
    <s v="Australia"/>
    <x v="2"/>
    <x v="1"/>
  </r>
  <r>
    <n v="3384"/>
    <n v="682"/>
    <n v="1067"/>
    <n v="93"/>
    <n v="2"/>
    <n v="186"/>
    <n v="1"/>
    <x v="2"/>
    <x v="20"/>
    <x v="2"/>
    <s v="green"/>
    <n v="94"/>
    <n v="54"/>
    <n v="5076"/>
    <n v="454"/>
    <n v="11469"/>
    <d v="2021-02-28T00:00:00"/>
    <d v="2021-03-18T00:00:00"/>
    <s v="Abey Bampforth"/>
    <s v="Genderfluid"/>
    <n v="28"/>
    <s v="3543 Jack GroveApt. 595"/>
    <n v="3276"/>
    <s v="Port Isabellafurt"/>
    <x v="4"/>
    <s v="Australia"/>
    <x v="1"/>
    <x v="2"/>
  </r>
  <r>
    <n v="3385"/>
    <n v="682"/>
    <n v="796"/>
    <n v="91"/>
    <n v="1"/>
    <n v="91"/>
    <n v="1"/>
    <x v="1"/>
    <x v="15"/>
    <x v="1"/>
    <s v="indigo"/>
    <n v="114"/>
    <n v="44"/>
    <n v="5016"/>
    <n v="454"/>
    <n v="11469"/>
    <d v="2021-02-28T00:00:00"/>
    <d v="2021-03-18T00:00:00"/>
    <s v="Abey Bampforth"/>
    <s v="Genderfluid"/>
    <n v="28"/>
    <s v="3543 Jack GroveApt. 595"/>
    <n v="3276"/>
    <s v="Port Isabellafurt"/>
    <x v="4"/>
    <s v="Australia"/>
    <x v="1"/>
    <x v="2"/>
  </r>
  <r>
    <n v="3386"/>
    <n v="682"/>
    <n v="1080"/>
    <n v="93"/>
    <n v="3"/>
    <n v="279"/>
    <n v="1"/>
    <x v="2"/>
    <x v="20"/>
    <x v="3"/>
    <s v="violet"/>
    <n v="94"/>
    <n v="50"/>
    <n v="4700"/>
    <n v="454"/>
    <n v="11469"/>
    <d v="2021-02-28T00:00:00"/>
    <d v="2021-03-18T00:00:00"/>
    <s v="Abey Bampforth"/>
    <s v="Genderfluid"/>
    <n v="28"/>
    <s v="3543 Jack GroveApt. 595"/>
    <n v="3276"/>
    <s v="Port Isabellafurt"/>
    <x v="4"/>
    <s v="Australia"/>
    <x v="1"/>
    <x v="2"/>
  </r>
  <r>
    <n v="3387"/>
    <n v="682"/>
    <n v="782"/>
    <n v="91"/>
    <n v="1"/>
    <n v="91"/>
    <n v="1"/>
    <x v="1"/>
    <x v="15"/>
    <x v="2"/>
    <s v="yellow"/>
    <n v="114"/>
    <n v="49"/>
    <n v="5586"/>
    <n v="454"/>
    <n v="11469"/>
    <d v="2021-02-28T00:00:00"/>
    <d v="2021-03-18T00:00:00"/>
    <s v="Abey Bampforth"/>
    <s v="Genderfluid"/>
    <n v="28"/>
    <s v="3543 Jack GroveApt. 595"/>
    <n v="3276"/>
    <s v="Port Isabellafurt"/>
    <x v="4"/>
    <s v="Australia"/>
    <x v="1"/>
    <x v="2"/>
  </r>
  <r>
    <n v="3388"/>
    <n v="682"/>
    <n v="131"/>
    <n v="92"/>
    <n v="1"/>
    <n v="92"/>
    <n v="1"/>
    <x v="0"/>
    <x v="22"/>
    <x v="1"/>
    <s v="indigo"/>
    <n v="115"/>
    <n v="69"/>
    <n v="7935"/>
    <n v="454"/>
    <n v="11469"/>
    <d v="2021-02-28T00:00:00"/>
    <d v="2021-03-18T00:00:00"/>
    <s v="Abey Bampforth"/>
    <s v="Genderfluid"/>
    <n v="28"/>
    <s v="3543 Jack GroveApt. 595"/>
    <n v="3276"/>
    <s v="Port Isabellafurt"/>
    <x v="4"/>
    <s v="Australia"/>
    <x v="1"/>
    <x v="2"/>
  </r>
  <r>
    <n v="3389"/>
    <n v="682"/>
    <n v="278"/>
    <n v="95"/>
    <n v="3"/>
    <n v="285"/>
    <n v="1"/>
    <x v="0"/>
    <x v="17"/>
    <x v="0"/>
    <s v="violet"/>
    <n v="117"/>
    <n v="76"/>
    <n v="8892"/>
    <n v="454"/>
    <n v="11469"/>
    <d v="2021-02-28T00:00:00"/>
    <d v="2021-03-18T00:00:00"/>
    <s v="Abey Bampforth"/>
    <s v="Genderfluid"/>
    <n v="28"/>
    <s v="3543 Jack GroveApt. 595"/>
    <n v="3276"/>
    <s v="Port Isabellafurt"/>
    <x v="4"/>
    <s v="Australia"/>
    <x v="1"/>
    <x v="2"/>
  </r>
  <r>
    <n v="3390"/>
    <n v="683"/>
    <n v="4"/>
    <n v="96"/>
    <n v="3"/>
    <n v="288"/>
    <n v="1"/>
    <x v="0"/>
    <x v="2"/>
    <x v="4"/>
    <s v="red"/>
    <n v="114"/>
    <n v="47"/>
    <n v="5358"/>
    <n v="276"/>
    <n v="59748"/>
    <d v="2021-01-01T00:00:00"/>
    <d v="2021-01-05T00:00:00"/>
    <s v="Silas Chaman"/>
    <s v="Genderfluid"/>
    <n v="56"/>
    <s v="410 Ryan CrescentApt. 461"/>
    <n v="9665"/>
    <s v="Gardenport"/>
    <x v="6"/>
    <s v="Australia"/>
    <x v="9"/>
    <x v="1"/>
  </r>
  <r>
    <n v="3391"/>
    <n v="683"/>
    <n v="753"/>
    <n v="109"/>
    <n v="2"/>
    <n v="218"/>
    <n v="1"/>
    <x v="1"/>
    <x v="12"/>
    <x v="0"/>
    <s v="green"/>
    <n v="102"/>
    <n v="73"/>
    <n v="7446"/>
    <n v="276"/>
    <n v="59748"/>
    <d v="2021-01-01T00:00:00"/>
    <d v="2021-01-05T00:00:00"/>
    <s v="Silas Chaman"/>
    <s v="Genderfluid"/>
    <n v="56"/>
    <s v="410 Ryan CrescentApt. 461"/>
    <n v="9665"/>
    <s v="Gardenport"/>
    <x v="6"/>
    <s v="Australia"/>
    <x v="9"/>
    <x v="1"/>
  </r>
  <r>
    <n v="3392"/>
    <n v="683"/>
    <n v="1054"/>
    <n v="93"/>
    <n v="1"/>
    <n v="93"/>
    <n v="1"/>
    <x v="2"/>
    <x v="20"/>
    <x v="4"/>
    <s v="red"/>
    <n v="94"/>
    <n v="58"/>
    <n v="5452"/>
    <n v="276"/>
    <n v="59748"/>
    <d v="2021-01-01T00:00:00"/>
    <d v="2021-01-05T00:00:00"/>
    <s v="Silas Chaman"/>
    <s v="Genderfluid"/>
    <n v="56"/>
    <s v="410 Ryan CrescentApt. 461"/>
    <n v="9665"/>
    <s v="Gardenport"/>
    <x v="6"/>
    <s v="Australia"/>
    <x v="9"/>
    <x v="1"/>
  </r>
  <r>
    <n v="3393"/>
    <n v="683"/>
    <n v="973"/>
    <n v="97"/>
    <n v="2"/>
    <n v="194"/>
    <n v="1"/>
    <x v="2"/>
    <x v="27"/>
    <x v="0"/>
    <s v="indigo"/>
    <n v="119"/>
    <n v="48"/>
    <n v="5712"/>
    <n v="276"/>
    <n v="59748"/>
    <d v="2021-01-01T00:00:00"/>
    <d v="2021-01-05T00:00:00"/>
    <s v="Silas Chaman"/>
    <s v="Genderfluid"/>
    <n v="56"/>
    <s v="410 Ryan CrescentApt. 461"/>
    <n v="9665"/>
    <s v="Gardenport"/>
    <x v="6"/>
    <s v="Australia"/>
    <x v="9"/>
    <x v="1"/>
  </r>
  <r>
    <n v="3394"/>
    <n v="683"/>
    <n v="1016"/>
    <n v="90"/>
    <n v="3"/>
    <n v="270"/>
    <n v="1"/>
    <x v="2"/>
    <x v="11"/>
    <x v="1"/>
    <s v="red"/>
    <n v="95"/>
    <n v="70"/>
    <n v="6650"/>
    <n v="276"/>
    <n v="59748"/>
    <d v="2021-01-01T00:00:00"/>
    <d v="2021-01-05T00:00:00"/>
    <s v="Silas Chaman"/>
    <s v="Genderfluid"/>
    <n v="56"/>
    <s v="410 Ryan CrescentApt. 461"/>
    <n v="9665"/>
    <s v="Gardenport"/>
    <x v="6"/>
    <s v="Australia"/>
    <x v="9"/>
    <x v="1"/>
  </r>
  <r>
    <n v="3395"/>
    <n v="683"/>
    <n v="576"/>
    <n v="100"/>
    <n v="1"/>
    <n v="100"/>
    <n v="1"/>
    <x v="1"/>
    <x v="29"/>
    <x v="1"/>
    <s v="green"/>
    <n v="90"/>
    <n v="54"/>
    <n v="4860"/>
    <n v="276"/>
    <n v="59748"/>
    <d v="2021-01-01T00:00:00"/>
    <d v="2021-01-05T00:00:00"/>
    <s v="Silas Chaman"/>
    <s v="Genderfluid"/>
    <n v="56"/>
    <s v="410 Ryan CrescentApt. 461"/>
    <n v="9665"/>
    <s v="Gardenport"/>
    <x v="6"/>
    <s v="Australia"/>
    <x v="9"/>
    <x v="1"/>
  </r>
  <r>
    <n v="3396"/>
    <n v="684"/>
    <n v="837"/>
    <n v="117"/>
    <n v="1"/>
    <n v="117"/>
    <n v="1"/>
    <x v="1"/>
    <x v="13"/>
    <x v="2"/>
    <s v="violet"/>
    <n v="95"/>
    <n v="74"/>
    <n v="7030"/>
    <n v="956"/>
    <n v="36919"/>
    <d v="2021-10-12T00:00:00"/>
    <d v="2021-10-17T00:00:00"/>
    <s v="Camile Haveline"/>
    <s v="Genderfluid"/>
    <n v="20"/>
    <s v="408 Logan View RdApt. 841"/>
    <n v="6905"/>
    <s v="New Alexchester"/>
    <x v="4"/>
    <s v="Australia"/>
    <x v="2"/>
    <x v="1"/>
  </r>
  <r>
    <n v="3397"/>
    <n v="684"/>
    <n v="99"/>
    <n v="118"/>
    <n v="2"/>
    <n v="236"/>
    <n v="1"/>
    <x v="0"/>
    <x v="24"/>
    <x v="4"/>
    <s v="indigo"/>
    <n v="96"/>
    <n v="57"/>
    <n v="5472"/>
    <n v="956"/>
    <n v="36919"/>
    <d v="2021-10-12T00:00:00"/>
    <d v="2021-10-17T00:00:00"/>
    <s v="Camile Haveline"/>
    <s v="Genderfluid"/>
    <n v="20"/>
    <s v="408 Logan View RdApt. 841"/>
    <n v="6905"/>
    <s v="New Alexchester"/>
    <x v="4"/>
    <s v="Australia"/>
    <x v="2"/>
    <x v="1"/>
  </r>
  <r>
    <n v="3398"/>
    <n v="685"/>
    <n v="275"/>
    <n v="95"/>
    <n v="1"/>
    <n v="95"/>
    <n v="1"/>
    <x v="0"/>
    <x v="17"/>
    <x v="3"/>
    <s v="violet"/>
    <n v="117"/>
    <n v="67"/>
    <n v="7839"/>
    <n v="851"/>
    <n v="22299"/>
    <d v="2021-08-06T00:00:00"/>
    <d v="2021-08-21T00:00:00"/>
    <s v="Worthy Pardoe"/>
    <s v="Non-binary"/>
    <n v="71"/>
    <s v="71 Joseph TrailApt. 169"/>
    <n v="6648"/>
    <s v="North Emmashire"/>
    <x v="7"/>
    <s v="Australia"/>
    <x v="0"/>
    <x v="2"/>
  </r>
  <r>
    <n v="3399"/>
    <n v="685"/>
    <n v="33"/>
    <n v="96"/>
    <n v="3"/>
    <n v="288"/>
    <n v="1"/>
    <x v="0"/>
    <x v="2"/>
    <x v="0"/>
    <s v="violet"/>
    <n v="114"/>
    <n v="73"/>
    <n v="8322"/>
    <n v="851"/>
    <n v="22299"/>
    <d v="2021-08-06T00:00:00"/>
    <d v="2021-08-21T00:00:00"/>
    <s v="Worthy Pardoe"/>
    <s v="Non-binary"/>
    <n v="71"/>
    <s v="71 Joseph TrailApt. 169"/>
    <n v="6648"/>
    <s v="North Emmashire"/>
    <x v="7"/>
    <s v="Australia"/>
    <x v="0"/>
    <x v="2"/>
  </r>
  <r>
    <n v="3400"/>
    <n v="686"/>
    <n v="216"/>
    <n v="106"/>
    <n v="2"/>
    <n v="212"/>
    <n v="1"/>
    <x v="0"/>
    <x v="0"/>
    <x v="1"/>
    <s v="orange"/>
    <n v="105"/>
    <n v="69"/>
    <n v="7245"/>
    <n v="799"/>
    <n v="47994"/>
    <d v="2021-06-14T00:00:00"/>
    <d v="2021-06-15T00:00:00"/>
    <s v="Gibbie Beardall"/>
    <s v="Polygender"/>
    <n v="67"/>
    <s v="401 Langworth CircuitSuite 015"/>
    <n v="8786"/>
    <s v="South Levi"/>
    <x v="4"/>
    <s v="Australia"/>
    <x v="7"/>
    <x v="1"/>
  </r>
  <r>
    <n v="3401"/>
    <n v="686"/>
    <n v="37"/>
    <n v="104"/>
    <n v="2"/>
    <n v="208"/>
    <n v="1"/>
    <x v="0"/>
    <x v="10"/>
    <x v="2"/>
    <s v="red"/>
    <n v="119"/>
    <n v="57"/>
    <n v="6783"/>
    <n v="799"/>
    <n v="47994"/>
    <d v="2021-06-14T00:00:00"/>
    <d v="2021-06-15T00:00:00"/>
    <s v="Gibbie Beardall"/>
    <s v="Polygender"/>
    <n v="67"/>
    <s v="401 Langworth CircuitSuite 015"/>
    <n v="8786"/>
    <s v="South Levi"/>
    <x v="4"/>
    <s v="Australia"/>
    <x v="7"/>
    <x v="1"/>
  </r>
  <r>
    <n v="3402"/>
    <n v="686"/>
    <n v="912"/>
    <n v="96"/>
    <n v="3"/>
    <n v="288"/>
    <n v="1"/>
    <x v="2"/>
    <x v="5"/>
    <x v="2"/>
    <s v="red"/>
    <n v="104"/>
    <n v="70"/>
    <n v="7280"/>
    <n v="799"/>
    <n v="47994"/>
    <d v="2021-06-14T00:00:00"/>
    <d v="2021-06-15T00:00:00"/>
    <s v="Gibbie Beardall"/>
    <s v="Polygender"/>
    <n v="67"/>
    <s v="401 Langworth CircuitSuite 015"/>
    <n v="8786"/>
    <s v="South Levi"/>
    <x v="4"/>
    <s v="Australia"/>
    <x v="7"/>
    <x v="1"/>
  </r>
  <r>
    <n v="3403"/>
    <n v="687"/>
    <n v="1086"/>
    <n v="115"/>
    <n v="3"/>
    <n v="345"/>
    <n v="1"/>
    <x v="2"/>
    <x v="6"/>
    <x v="1"/>
    <s v="red"/>
    <n v="99"/>
    <n v="47"/>
    <n v="4653"/>
    <n v="341"/>
    <n v="39406"/>
    <d v="2021-03-30T00:00:00"/>
    <d v="2021-04-12T00:00:00"/>
    <s v="Cherlyn Asmus"/>
    <s v="Female"/>
    <n v="34"/>
    <s v="003 Bruen DriveApt. 633"/>
    <n v="6522"/>
    <s v="Jasmineville"/>
    <x v="6"/>
    <s v="Australia"/>
    <x v="4"/>
    <x v="2"/>
  </r>
  <r>
    <n v="3404"/>
    <n v="687"/>
    <n v="564"/>
    <n v="100"/>
    <n v="1"/>
    <n v="100"/>
    <n v="1"/>
    <x v="1"/>
    <x v="29"/>
    <x v="4"/>
    <s v="red"/>
    <n v="90"/>
    <n v="62"/>
    <n v="5580"/>
    <n v="341"/>
    <n v="39406"/>
    <d v="2021-03-30T00:00:00"/>
    <d v="2021-04-12T00:00:00"/>
    <s v="Cherlyn Asmus"/>
    <s v="Female"/>
    <n v="34"/>
    <s v="003 Bruen DriveApt. 633"/>
    <n v="6522"/>
    <s v="Jasmineville"/>
    <x v="6"/>
    <s v="Australia"/>
    <x v="4"/>
    <x v="2"/>
  </r>
  <r>
    <n v="3405"/>
    <n v="687"/>
    <n v="154"/>
    <n v="91"/>
    <n v="2"/>
    <n v="182"/>
    <n v="1"/>
    <x v="0"/>
    <x v="8"/>
    <x v="4"/>
    <s v="yellow"/>
    <n v="116"/>
    <n v="54"/>
    <n v="6264"/>
    <n v="341"/>
    <n v="39406"/>
    <d v="2021-03-30T00:00:00"/>
    <d v="2021-04-12T00:00:00"/>
    <s v="Cherlyn Asmus"/>
    <s v="Female"/>
    <n v="34"/>
    <s v="003 Bruen DriveApt. 633"/>
    <n v="6522"/>
    <s v="Jasmineville"/>
    <x v="6"/>
    <s v="Australia"/>
    <x v="4"/>
    <x v="2"/>
  </r>
  <r>
    <n v="3406"/>
    <n v="687"/>
    <n v="799"/>
    <n v="91"/>
    <n v="1"/>
    <n v="91"/>
    <n v="1"/>
    <x v="1"/>
    <x v="15"/>
    <x v="4"/>
    <s v="indigo"/>
    <n v="114"/>
    <n v="43"/>
    <n v="4902"/>
    <n v="341"/>
    <n v="39406"/>
    <d v="2021-03-30T00:00:00"/>
    <d v="2021-04-12T00:00:00"/>
    <s v="Cherlyn Asmus"/>
    <s v="Female"/>
    <n v="34"/>
    <s v="003 Bruen DriveApt. 633"/>
    <n v="6522"/>
    <s v="Jasmineville"/>
    <x v="6"/>
    <s v="Australia"/>
    <x v="4"/>
    <x v="2"/>
  </r>
  <r>
    <n v="3407"/>
    <n v="687"/>
    <n v="768"/>
    <n v="109"/>
    <n v="2"/>
    <n v="218"/>
    <n v="1"/>
    <x v="1"/>
    <x v="12"/>
    <x v="0"/>
    <s v="violet"/>
    <n v="102"/>
    <n v="65"/>
    <n v="6630"/>
    <n v="341"/>
    <n v="39406"/>
    <d v="2021-03-30T00:00:00"/>
    <d v="2021-04-12T00:00:00"/>
    <s v="Cherlyn Asmus"/>
    <s v="Female"/>
    <n v="34"/>
    <s v="003 Bruen DriveApt. 633"/>
    <n v="6522"/>
    <s v="Jasmineville"/>
    <x v="6"/>
    <s v="Australia"/>
    <x v="4"/>
    <x v="2"/>
  </r>
  <r>
    <n v="3408"/>
    <n v="687"/>
    <n v="864"/>
    <n v="113"/>
    <n v="2"/>
    <n v="226"/>
    <n v="1"/>
    <x v="2"/>
    <x v="16"/>
    <x v="4"/>
    <s v="blue"/>
    <n v="100"/>
    <n v="48"/>
    <n v="4800"/>
    <n v="341"/>
    <n v="39406"/>
    <d v="2021-03-30T00:00:00"/>
    <d v="2021-04-12T00:00:00"/>
    <s v="Cherlyn Asmus"/>
    <s v="Female"/>
    <n v="34"/>
    <s v="003 Bruen DriveApt. 633"/>
    <n v="6522"/>
    <s v="Jasmineville"/>
    <x v="6"/>
    <s v="Australia"/>
    <x v="4"/>
    <x v="2"/>
  </r>
  <r>
    <n v="3409"/>
    <n v="688"/>
    <n v="363"/>
    <n v="94"/>
    <n v="1"/>
    <n v="94"/>
    <n v="1"/>
    <x v="0"/>
    <x v="28"/>
    <x v="0"/>
    <s v="yellow"/>
    <n v="92"/>
    <n v="62"/>
    <n v="5704"/>
    <n v="574"/>
    <n v="55980"/>
    <d v="2021-03-08T00:00:00"/>
    <d v="2021-03-29T00:00:00"/>
    <s v="Ranna Paolillo"/>
    <s v="Polygender"/>
    <n v="53"/>
    <s v="1804 Ella HillSuite 318"/>
    <n v="9400"/>
    <s v="Zacharybury"/>
    <x v="5"/>
    <s v="Australia"/>
    <x v="4"/>
    <x v="0"/>
  </r>
  <r>
    <n v="3410"/>
    <n v="688"/>
    <n v="682"/>
    <n v="113"/>
    <n v="3"/>
    <n v="339"/>
    <n v="1"/>
    <x v="1"/>
    <x v="4"/>
    <x v="2"/>
    <s v="green"/>
    <n v="119"/>
    <n v="71"/>
    <n v="8449"/>
    <n v="574"/>
    <n v="55980"/>
    <d v="2021-03-08T00:00:00"/>
    <d v="2021-03-29T00:00:00"/>
    <s v="Ranna Paolillo"/>
    <s v="Polygender"/>
    <n v="53"/>
    <s v="1804 Ella HillSuite 318"/>
    <n v="9400"/>
    <s v="Zacharybury"/>
    <x v="5"/>
    <s v="Australia"/>
    <x v="4"/>
    <x v="0"/>
  </r>
  <r>
    <n v="3411"/>
    <n v="688"/>
    <n v="1137"/>
    <n v="102"/>
    <n v="3"/>
    <n v="306"/>
    <n v="1"/>
    <x v="2"/>
    <x v="34"/>
    <x v="2"/>
    <s v="green"/>
    <n v="106"/>
    <n v="78"/>
    <n v="8268"/>
    <n v="574"/>
    <n v="55980"/>
    <d v="2021-03-08T00:00:00"/>
    <d v="2021-03-29T00:00:00"/>
    <s v="Ranna Paolillo"/>
    <s v="Polygender"/>
    <n v="53"/>
    <s v="1804 Ella HillSuite 318"/>
    <n v="9400"/>
    <s v="Zacharybury"/>
    <x v="5"/>
    <s v="Australia"/>
    <x v="4"/>
    <x v="0"/>
  </r>
  <r>
    <n v="3412"/>
    <n v="688"/>
    <n v="1236"/>
    <n v="112"/>
    <n v="2"/>
    <n v="224"/>
    <n v="1"/>
    <x v="2"/>
    <x v="25"/>
    <x v="1"/>
    <s v="yellow"/>
    <n v="91"/>
    <n v="49"/>
    <n v="4459"/>
    <n v="574"/>
    <n v="55980"/>
    <d v="2021-03-08T00:00:00"/>
    <d v="2021-03-29T00:00:00"/>
    <s v="Ranna Paolillo"/>
    <s v="Polygender"/>
    <n v="53"/>
    <s v="1804 Ella HillSuite 318"/>
    <n v="9400"/>
    <s v="Zacharybury"/>
    <x v="5"/>
    <s v="Australia"/>
    <x v="4"/>
    <x v="0"/>
  </r>
  <r>
    <n v="3413"/>
    <n v="689"/>
    <n v="1169"/>
    <n v="99"/>
    <n v="1"/>
    <n v="99"/>
    <n v="1"/>
    <x v="2"/>
    <x v="9"/>
    <x v="4"/>
    <s v="yellow"/>
    <n v="98"/>
    <n v="78"/>
    <n v="7644"/>
    <n v="884"/>
    <n v="12572"/>
    <d v="2021-10-03T00:00:00"/>
    <d v="2021-10-28T00:00:00"/>
    <s v="Frederique Hopkins"/>
    <s v="Bigender"/>
    <n v="43"/>
    <s v="6601 Grimes CircuitApt. 442"/>
    <n v="7147"/>
    <s v="Macdonaldtown"/>
    <x v="5"/>
    <s v="Australia"/>
    <x v="2"/>
    <x v="0"/>
  </r>
  <r>
    <n v="3414"/>
    <n v="689"/>
    <n v="674"/>
    <n v="113"/>
    <n v="1"/>
    <n v="113"/>
    <n v="1"/>
    <x v="1"/>
    <x v="4"/>
    <x v="4"/>
    <s v="orange"/>
    <n v="119"/>
    <n v="68"/>
    <n v="8092"/>
    <n v="884"/>
    <n v="12572"/>
    <d v="2021-10-03T00:00:00"/>
    <d v="2021-10-28T00:00:00"/>
    <s v="Frederique Hopkins"/>
    <s v="Bigender"/>
    <n v="43"/>
    <s v="6601 Grimes CircuitApt. 442"/>
    <n v="7147"/>
    <s v="Macdonaldtown"/>
    <x v="5"/>
    <s v="Australia"/>
    <x v="2"/>
    <x v="0"/>
  </r>
  <r>
    <n v="3415"/>
    <n v="689"/>
    <n v="339"/>
    <n v="109"/>
    <n v="2"/>
    <n v="218"/>
    <n v="1"/>
    <x v="0"/>
    <x v="21"/>
    <x v="4"/>
    <s v="blue"/>
    <n v="108"/>
    <n v="71"/>
    <n v="7668"/>
    <n v="884"/>
    <n v="12572"/>
    <d v="2021-10-03T00:00:00"/>
    <d v="2021-10-28T00:00:00"/>
    <s v="Frederique Hopkins"/>
    <s v="Bigender"/>
    <n v="43"/>
    <s v="6601 Grimes CircuitApt. 442"/>
    <n v="7147"/>
    <s v="Macdonaldtown"/>
    <x v="5"/>
    <s v="Australia"/>
    <x v="2"/>
    <x v="0"/>
  </r>
  <r>
    <n v="3416"/>
    <n v="689"/>
    <n v="277"/>
    <n v="95"/>
    <n v="2"/>
    <n v="190"/>
    <n v="1"/>
    <x v="0"/>
    <x v="17"/>
    <x v="2"/>
    <s v="violet"/>
    <n v="117"/>
    <n v="77"/>
    <n v="9009"/>
    <n v="884"/>
    <n v="12572"/>
    <d v="2021-10-03T00:00:00"/>
    <d v="2021-10-28T00:00:00"/>
    <s v="Frederique Hopkins"/>
    <s v="Bigender"/>
    <n v="43"/>
    <s v="6601 Grimes CircuitApt. 442"/>
    <n v="7147"/>
    <s v="Macdonaldtown"/>
    <x v="5"/>
    <s v="Australia"/>
    <x v="2"/>
    <x v="0"/>
  </r>
  <r>
    <n v="3417"/>
    <n v="689"/>
    <n v="245"/>
    <n v="95"/>
    <n v="2"/>
    <n v="190"/>
    <n v="1"/>
    <x v="0"/>
    <x v="17"/>
    <x v="3"/>
    <s v="red"/>
    <n v="117"/>
    <n v="40"/>
    <n v="4680"/>
    <n v="884"/>
    <n v="12572"/>
    <d v="2021-10-03T00:00:00"/>
    <d v="2021-10-28T00:00:00"/>
    <s v="Frederique Hopkins"/>
    <s v="Bigender"/>
    <n v="43"/>
    <s v="6601 Grimes CircuitApt. 442"/>
    <n v="7147"/>
    <s v="Macdonaldtown"/>
    <x v="5"/>
    <s v="Australia"/>
    <x v="2"/>
    <x v="0"/>
  </r>
  <r>
    <n v="3418"/>
    <n v="689"/>
    <n v="1217"/>
    <n v="105"/>
    <n v="2"/>
    <n v="210"/>
    <n v="1"/>
    <x v="2"/>
    <x v="7"/>
    <x v="2"/>
    <s v="indigo"/>
    <n v="90"/>
    <n v="48"/>
    <n v="4320"/>
    <n v="884"/>
    <n v="12572"/>
    <d v="2021-10-03T00:00:00"/>
    <d v="2021-10-28T00:00:00"/>
    <s v="Frederique Hopkins"/>
    <s v="Bigender"/>
    <n v="43"/>
    <s v="6601 Grimes CircuitApt. 442"/>
    <n v="7147"/>
    <s v="Macdonaldtown"/>
    <x v="5"/>
    <s v="Australia"/>
    <x v="2"/>
    <x v="0"/>
  </r>
  <r>
    <n v="3419"/>
    <n v="689"/>
    <n v="643"/>
    <n v="93"/>
    <n v="3"/>
    <n v="279"/>
    <n v="1"/>
    <x v="1"/>
    <x v="14"/>
    <x v="0"/>
    <s v="yellow"/>
    <n v="115"/>
    <n v="53"/>
    <n v="6095"/>
    <n v="884"/>
    <n v="12572"/>
    <d v="2021-10-03T00:00:00"/>
    <d v="2021-10-28T00:00:00"/>
    <s v="Frederique Hopkins"/>
    <s v="Bigender"/>
    <n v="43"/>
    <s v="6601 Grimes CircuitApt. 442"/>
    <n v="7147"/>
    <s v="Macdonaldtown"/>
    <x v="5"/>
    <s v="Australia"/>
    <x v="2"/>
    <x v="0"/>
  </r>
  <r>
    <n v="3420"/>
    <n v="690"/>
    <n v="454"/>
    <n v="107"/>
    <n v="1"/>
    <n v="107"/>
    <n v="1"/>
    <x v="1"/>
    <x v="22"/>
    <x v="4"/>
    <s v="violet"/>
    <n v="92"/>
    <n v="63"/>
    <n v="5796"/>
    <n v="941"/>
    <n v="32100"/>
    <d v="2021-10-05T00:00:00"/>
    <d v="2021-10-26T00:00:00"/>
    <s v="Egon Figliovanni"/>
    <s v="Female"/>
    <n v="59"/>
    <s v="617 Morrison CrescentSuite 793"/>
    <n v="105"/>
    <s v="Farrellchester"/>
    <x v="4"/>
    <s v="Australia"/>
    <x v="2"/>
    <x v="0"/>
  </r>
  <r>
    <n v="3421"/>
    <n v="690"/>
    <n v="296"/>
    <n v="105"/>
    <n v="3"/>
    <n v="315"/>
    <n v="1"/>
    <x v="0"/>
    <x v="26"/>
    <x v="1"/>
    <s v="green"/>
    <n v="93"/>
    <n v="58"/>
    <n v="5394"/>
    <n v="941"/>
    <n v="32100"/>
    <d v="2021-10-05T00:00:00"/>
    <d v="2021-10-26T00:00:00"/>
    <s v="Egon Figliovanni"/>
    <s v="Female"/>
    <n v="59"/>
    <s v="617 Morrison CrescentSuite 793"/>
    <n v="105"/>
    <s v="Farrellchester"/>
    <x v="4"/>
    <s v="Australia"/>
    <x v="2"/>
    <x v="0"/>
  </r>
  <r>
    <n v="3422"/>
    <n v="690"/>
    <n v="919"/>
    <n v="96"/>
    <n v="3"/>
    <n v="288"/>
    <n v="1"/>
    <x v="2"/>
    <x v="5"/>
    <x v="4"/>
    <s v="orange"/>
    <n v="104"/>
    <n v="68"/>
    <n v="7072"/>
    <n v="941"/>
    <n v="32100"/>
    <d v="2021-10-05T00:00:00"/>
    <d v="2021-10-26T00:00:00"/>
    <s v="Egon Figliovanni"/>
    <s v="Female"/>
    <n v="59"/>
    <s v="617 Morrison CrescentSuite 793"/>
    <n v="105"/>
    <s v="Farrellchester"/>
    <x v="4"/>
    <s v="Australia"/>
    <x v="2"/>
    <x v="0"/>
  </r>
  <r>
    <n v="3423"/>
    <n v="690"/>
    <n v="304"/>
    <n v="105"/>
    <n v="1"/>
    <n v="105"/>
    <n v="1"/>
    <x v="0"/>
    <x v="26"/>
    <x v="4"/>
    <s v="blue"/>
    <n v="93"/>
    <n v="73"/>
    <n v="6789"/>
    <n v="941"/>
    <n v="32100"/>
    <d v="2021-10-05T00:00:00"/>
    <d v="2021-10-26T00:00:00"/>
    <s v="Egon Figliovanni"/>
    <s v="Female"/>
    <n v="59"/>
    <s v="617 Morrison CrescentSuite 793"/>
    <n v="105"/>
    <s v="Farrellchester"/>
    <x v="4"/>
    <s v="Australia"/>
    <x v="2"/>
    <x v="0"/>
  </r>
  <r>
    <n v="3424"/>
    <n v="691"/>
    <n v="1175"/>
    <n v="99"/>
    <n v="2"/>
    <n v="198"/>
    <n v="1"/>
    <x v="2"/>
    <x v="9"/>
    <x v="3"/>
    <s v="blue"/>
    <n v="98"/>
    <n v="51"/>
    <n v="4998"/>
    <n v="78"/>
    <n v="46697"/>
    <d v="2021-04-03T00:00:00"/>
    <d v="2021-04-19T00:00:00"/>
    <s v="Jethro Pollak"/>
    <s v="Genderqueer"/>
    <n v="38"/>
    <s v="7812 Towne GroveSuite 233"/>
    <n v="7232"/>
    <s v="Lake Alihaven"/>
    <x v="5"/>
    <s v="Australia"/>
    <x v="6"/>
    <x v="2"/>
  </r>
  <r>
    <n v="3425"/>
    <n v="691"/>
    <n v="2"/>
    <n v="96"/>
    <n v="2"/>
    <n v="192"/>
    <n v="1"/>
    <x v="0"/>
    <x v="2"/>
    <x v="2"/>
    <s v="red"/>
    <n v="114"/>
    <n v="54"/>
    <n v="6156"/>
    <n v="78"/>
    <n v="46697"/>
    <d v="2021-04-03T00:00:00"/>
    <d v="2021-04-19T00:00:00"/>
    <s v="Jethro Pollak"/>
    <s v="Genderqueer"/>
    <n v="38"/>
    <s v="7812 Towne GroveSuite 233"/>
    <n v="7232"/>
    <s v="Lake Alihaven"/>
    <x v="5"/>
    <s v="Australia"/>
    <x v="6"/>
    <x v="2"/>
  </r>
  <r>
    <n v="3426"/>
    <n v="691"/>
    <n v="1100"/>
    <n v="115"/>
    <n v="1"/>
    <n v="115"/>
    <n v="1"/>
    <x v="2"/>
    <x v="6"/>
    <x v="3"/>
    <s v="green"/>
    <n v="99"/>
    <n v="48"/>
    <n v="4752"/>
    <n v="78"/>
    <n v="46697"/>
    <d v="2021-04-03T00:00:00"/>
    <d v="2021-04-19T00:00:00"/>
    <s v="Jethro Pollak"/>
    <s v="Genderqueer"/>
    <n v="38"/>
    <s v="7812 Towne GroveSuite 233"/>
    <n v="7232"/>
    <s v="Lake Alihaven"/>
    <x v="5"/>
    <s v="Australia"/>
    <x v="6"/>
    <x v="2"/>
  </r>
  <r>
    <n v="3427"/>
    <n v="691"/>
    <n v="577"/>
    <n v="100"/>
    <n v="3"/>
    <n v="300"/>
    <n v="1"/>
    <x v="1"/>
    <x v="29"/>
    <x v="2"/>
    <s v="green"/>
    <n v="90"/>
    <n v="61"/>
    <n v="5490"/>
    <n v="78"/>
    <n v="46697"/>
    <d v="2021-04-03T00:00:00"/>
    <d v="2021-04-19T00:00:00"/>
    <s v="Jethro Pollak"/>
    <s v="Genderqueer"/>
    <n v="38"/>
    <s v="7812 Towne GroveSuite 233"/>
    <n v="7232"/>
    <s v="Lake Alihaven"/>
    <x v="5"/>
    <s v="Australia"/>
    <x v="6"/>
    <x v="2"/>
  </r>
  <r>
    <n v="3428"/>
    <n v="691"/>
    <n v="928"/>
    <n v="96"/>
    <n v="2"/>
    <n v="192"/>
    <n v="1"/>
    <x v="2"/>
    <x v="5"/>
    <x v="0"/>
    <s v="green"/>
    <n v="104"/>
    <n v="43"/>
    <n v="4472"/>
    <n v="78"/>
    <n v="46697"/>
    <d v="2021-04-03T00:00:00"/>
    <d v="2021-04-19T00:00:00"/>
    <s v="Jethro Pollak"/>
    <s v="Genderqueer"/>
    <n v="38"/>
    <s v="7812 Towne GroveSuite 233"/>
    <n v="7232"/>
    <s v="Lake Alihaven"/>
    <x v="5"/>
    <s v="Australia"/>
    <x v="6"/>
    <x v="2"/>
  </r>
  <r>
    <n v="3429"/>
    <n v="692"/>
    <n v="54"/>
    <n v="104"/>
    <n v="1"/>
    <n v="104"/>
    <n v="1"/>
    <x v="0"/>
    <x v="10"/>
    <x v="4"/>
    <s v="green"/>
    <n v="119"/>
    <n v="52"/>
    <n v="6188"/>
    <n v="697"/>
    <n v="13501"/>
    <d v="2021-06-18T00:00:00"/>
    <d v="2021-07-05T00:00:00"/>
    <s v="Antonia Yeardsley"/>
    <s v="Agender"/>
    <n v="51"/>
    <s v="96 Gabriel AvenueApt. 145"/>
    <n v="5972"/>
    <s v="Port Cody"/>
    <x v="7"/>
    <s v="Australia"/>
    <x v="7"/>
    <x v="2"/>
  </r>
  <r>
    <n v="3430"/>
    <n v="692"/>
    <n v="752"/>
    <n v="109"/>
    <n v="3"/>
    <n v="327"/>
    <n v="1"/>
    <x v="1"/>
    <x v="12"/>
    <x v="2"/>
    <s v="green"/>
    <n v="102"/>
    <n v="49"/>
    <n v="4998"/>
    <n v="697"/>
    <n v="13501"/>
    <d v="2021-06-18T00:00:00"/>
    <d v="2021-07-05T00:00:00"/>
    <s v="Antonia Yeardsley"/>
    <s v="Agender"/>
    <n v="51"/>
    <s v="96 Gabriel AvenueApt. 145"/>
    <n v="5972"/>
    <s v="Port Cody"/>
    <x v="7"/>
    <s v="Australia"/>
    <x v="7"/>
    <x v="2"/>
  </r>
  <r>
    <n v="3431"/>
    <n v="692"/>
    <n v="953"/>
    <n v="97"/>
    <n v="2"/>
    <n v="194"/>
    <n v="1"/>
    <x v="2"/>
    <x v="27"/>
    <x v="0"/>
    <s v="orange"/>
    <n v="119"/>
    <n v="66"/>
    <n v="7854"/>
    <n v="697"/>
    <n v="13501"/>
    <d v="2021-06-18T00:00:00"/>
    <d v="2021-07-05T00:00:00"/>
    <s v="Antonia Yeardsley"/>
    <s v="Agender"/>
    <n v="51"/>
    <s v="96 Gabriel AvenueApt. 145"/>
    <n v="5972"/>
    <s v="Port Cody"/>
    <x v="7"/>
    <s v="Australia"/>
    <x v="7"/>
    <x v="2"/>
  </r>
  <r>
    <n v="3432"/>
    <n v="692"/>
    <n v="1094"/>
    <n v="115"/>
    <n v="1"/>
    <n v="115"/>
    <n v="1"/>
    <x v="2"/>
    <x v="6"/>
    <x v="4"/>
    <s v="orange"/>
    <n v="99"/>
    <n v="61"/>
    <n v="6039"/>
    <n v="697"/>
    <n v="13501"/>
    <d v="2021-06-18T00:00:00"/>
    <d v="2021-07-05T00:00:00"/>
    <s v="Antonia Yeardsley"/>
    <s v="Agender"/>
    <n v="51"/>
    <s v="96 Gabriel AvenueApt. 145"/>
    <n v="5972"/>
    <s v="Port Cody"/>
    <x v="7"/>
    <s v="Australia"/>
    <x v="7"/>
    <x v="2"/>
  </r>
  <r>
    <n v="3433"/>
    <n v="693"/>
    <n v="681"/>
    <n v="113"/>
    <n v="3"/>
    <n v="339"/>
    <n v="1"/>
    <x v="1"/>
    <x v="4"/>
    <x v="1"/>
    <s v="green"/>
    <n v="119"/>
    <n v="62"/>
    <n v="7378"/>
    <n v="714"/>
    <n v="28424"/>
    <d v="2021-04-29T00:00:00"/>
    <d v="2021-05-16T00:00:00"/>
    <s v="Marnie Dennington"/>
    <s v="Female"/>
    <n v="50"/>
    <s v="644 Sophie LoopSuite 596"/>
    <n v="7260"/>
    <s v="West Addison"/>
    <x v="5"/>
    <s v="Australia"/>
    <x v="6"/>
    <x v="2"/>
  </r>
  <r>
    <n v="3434"/>
    <n v="693"/>
    <n v="675"/>
    <n v="113"/>
    <n v="3"/>
    <n v="339"/>
    <n v="1"/>
    <x v="1"/>
    <x v="4"/>
    <x v="3"/>
    <s v="yellow"/>
    <n v="119"/>
    <n v="63"/>
    <n v="7497"/>
    <n v="714"/>
    <n v="28424"/>
    <d v="2021-04-29T00:00:00"/>
    <d v="2021-05-16T00:00:00"/>
    <s v="Marnie Dennington"/>
    <s v="Female"/>
    <n v="50"/>
    <s v="644 Sophie LoopSuite 596"/>
    <n v="7260"/>
    <s v="West Addison"/>
    <x v="5"/>
    <s v="Australia"/>
    <x v="6"/>
    <x v="2"/>
  </r>
  <r>
    <n v="3435"/>
    <n v="693"/>
    <n v="272"/>
    <n v="95"/>
    <n v="3"/>
    <n v="285"/>
    <n v="1"/>
    <x v="0"/>
    <x v="17"/>
    <x v="2"/>
    <s v="indigo"/>
    <n v="117"/>
    <n v="62"/>
    <n v="7254"/>
    <n v="714"/>
    <n v="28424"/>
    <d v="2021-04-29T00:00:00"/>
    <d v="2021-05-16T00:00:00"/>
    <s v="Marnie Dennington"/>
    <s v="Female"/>
    <n v="50"/>
    <s v="644 Sophie LoopSuite 596"/>
    <n v="7260"/>
    <s v="West Addison"/>
    <x v="5"/>
    <s v="Australia"/>
    <x v="6"/>
    <x v="2"/>
  </r>
  <r>
    <n v="3436"/>
    <n v="693"/>
    <n v="252"/>
    <n v="95"/>
    <n v="3"/>
    <n v="285"/>
    <n v="1"/>
    <x v="0"/>
    <x v="17"/>
    <x v="2"/>
    <s v="orange"/>
    <n v="117"/>
    <n v="67"/>
    <n v="7839"/>
    <n v="714"/>
    <n v="28424"/>
    <d v="2021-04-29T00:00:00"/>
    <d v="2021-05-16T00:00:00"/>
    <s v="Marnie Dennington"/>
    <s v="Female"/>
    <n v="50"/>
    <s v="644 Sophie LoopSuite 596"/>
    <n v="7260"/>
    <s v="West Addison"/>
    <x v="5"/>
    <s v="Australia"/>
    <x v="6"/>
    <x v="2"/>
  </r>
  <r>
    <n v="3437"/>
    <n v="693"/>
    <n v="846"/>
    <n v="113"/>
    <n v="3"/>
    <n v="339"/>
    <n v="1"/>
    <x v="2"/>
    <x v="16"/>
    <x v="1"/>
    <s v="orange"/>
    <n v="100"/>
    <n v="58"/>
    <n v="5800"/>
    <n v="714"/>
    <n v="28424"/>
    <d v="2021-04-29T00:00:00"/>
    <d v="2021-05-16T00:00:00"/>
    <s v="Marnie Dennington"/>
    <s v="Female"/>
    <n v="50"/>
    <s v="644 Sophie LoopSuite 596"/>
    <n v="7260"/>
    <s v="West Addison"/>
    <x v="5"/>
    <s v="Australia"/>
    <x v="6"/>
    <x v="2"/>
  </r>
  <r>
    <n v="3438"/>
    <n v="694"/>
    <n v="565"/>
    <n v="100"/>
    <n v="1"/>
    <n v="100"/>
    <n v="1"/>
    <x v="1"/>
    <x v="29"/>
    <x v="3"/>
    <s v="orange"/>
    <n v="90"/>
    <n v="80"/>
    <n v="7200"/>
    <n v="634"/>
    <n v="56801"/>
    <d v="2021-04-17T00:00:00"/>
    <d v="2021-05-11T00:00:00"/>
    <s v="Channa Powley"/>
    <s v="Genderqueer"/>
    <n v="70"/>
    <s v="87 Oliver TerraceApt. 608"/>
    <n v="969"/>
    <s v="East Mackenzietown"/>
    <x v="0"/>
    <s v="Australia"/>
    <x v="6"/>
    <x v="0"/>
  </r>
  <r>
    <n v="3439"/>
    <n v="694"/>
    <n v="780"/>
    <n v="91"/>
    <n v="3"/>
    <n v="273"/>
    <n v="1"/>
    <x v="1"/>
    <x v="15"/>
    <x v="3"/>
    <s v="yellow"/>
    <n v="114"/>
    <n v="65"/>
    <n v="7410"/>
    <n v="634"/>
    <n v="56801"/>
    <d v="2021-04-17T00:00:00"/>
    <d v="2021-05-11T00:00:00"/>
    <s v="Channa Powley"/>
    <s v="Genderqueer"/>
    <n v="70"/>
    <s v="87 Oliver TerraceApt. 608"/>
    <n v="969"/>
    <s v="East Mackenzietown"/>
    <x v="0"/>
    <s v="Australia"/>
    <x v="6"/>
    <x v="0"/>
  </r>
  <r>
    <n v="3440"/>
    <n v="694"/>
    <n v="1171"/>
    <n v="99"/>
    <n v="3"/>
    <n v="297"/>
    <n v="1"/>
    <x v="2"/>
    <x v="9"/>
    <x v="1"/>
    <s v="green"/>
    <n v="98"/>
    <n v="73"/>
    <n v="7154"/>
    <n v="634"/>
    <n v="56801"/>
    <d v="2021-04-17T00:00:00"/>
    <d v="2021-05-11T00:00:00"/>
    <s v="Channa Powley"/>
    <s v="Genderqueer"/>
    <n v="70"/>
    <s v="87 Oliver TerraceApt. 608"/>
    <n v="969"/>
    <s v="East Mackenzietown"/>
    <x v="0"/>
    <s v="Australia"/>
    <x v="6"/>
    <x v="0"/>
  </r>
  <r>
    <n v="3441"/>
    <n v="694"/>
    <n v="627"/>
    <n v="112"/>
    <n v="3"/>
    <n v="336"/>
    <n v="1"/>
    <x v="1"/>
    <x v="30"/>
    <x v="2"/>
    <s v="violet"/>
    <n v="118"/>
    <n v="75"/>
    <n v="8850"/>
    <n v="634"/>
    <n v="56801"/>
    <d v="2021-04-17T00:00:00"/>
    <d v="2021-05-11T00:00:00"/>
    <s v="Channa Powley"/>
    <s v="Genderqueer"/>
    <n v="70"/>
    <s v="87 Oliver TerraceApt. 608"/>
    <n v="969"/>
    <s v="East Mackenzietown"/>
    <x v="0"/>
    <s v="Australia"/>
    <x v="6"/>
    <x v="0"/>
  </r>
  <r>
    <n v="3442"/>
    <n v="694"/>
    <n v="191"/>
    <n v="98"/>
    <n v="3"/>
    <n v="294"/>
    <n v="1"/>
    <x v="0"/>
    <x v="18"/>
    <x v="1"/>
    <s v="green"/>
    <n v="112"/>
    <n v="60"/>
    <n v="6720"/>
    <n v="634"/>
    <n v="56801"/>
    <d v="2021-04-17T00:00:00"/>
    <d v="2021-05-11T00:00:00"/>
    <s v="Channa Powley"/>
    <s v="Genderqueer"/>
    <n v="70"/>
    <s v="87 Oliver TerraceApt. 608"/>
    <n v="969"/>
    <s v="East Mackenzietown"/>
    <x v="0"/>
    <s v="Australia"/>
    <x v="6"/>
    <x v="0"/>
  </r>
  <r>
    <n v="3443"/>
    <n v="694"/>
    <n v="197"/>
    <n v="98"/>
    <n v="1"/>
    <n v="98"/>
    <n v="1"/>
    <x v="0"/>
    <x v="18"/>
    <x v="2"/>
    <s v="blue"/>
    <n v="112"/>
    <n v="65"/>
    <n v="7280"/>
    <n v="634"/>
    <n v="56801"/>
    <d v="2021-04-17T00:00:00"/>
    <d v="2021-05-11T00:00:00"/>
    <s v="Channa Powley"/>
    <s v="Genderqueer"/>
    <n v="70"/>
    <s v="87 Oliver TerraceApt. 608"/>
    <n v="969"/>
    <s v="East Mackenzietown"/>
    <x v="0"/>
    <s v="Australia"/>
    <x v="6"/>
    <x v="0"/>
  </r>
  <r>
    <n v="3444"/>
    <n v="694"/>
    <n v="415"/>
    <n v="119"/>
    <n v="3"/>
    <n v="357"/>
    <n v="1"/>
    <x v="0"/>
    <x v="32"/>
    <x v="3"/>
    <s v="violet"/>
    <n v="113"/>
    <n v="55"/>
    <n v="6215"/>
    <n v="634"/>
    <n v="56801"/>
    <d v="2021-04-17T00:00:00"/>
    <d v="2021-05-11T00:00:00"/>
    <s v="Channa Powley"/>
    <s v="Genderqueer"/>
    <n v="70"/>
    <s v="87 Oliver TerraceApt. 608"/>
    <n v="969"/>
    <s v="East Mackenzietown"/>
    <x v="0"/>
    <s v="Australia"/>
    <x v="6"/>
    <x v="0"/>
  </r>
  <r>
    <n v="3445"/>
    <n v="695"/>
    <n v="530"/>
    <n v="98"/>
    <n v="2"/>
    <n v="196"/>
    <n v="1"/>
    <x v="1"/>
    <x v="33"/>
    <x v="3"/>
    <s v="orange"/>
    <n v="113"/>
    <n v="63"/>
    <n v="7119"/>
    <n v="92"/>
    <n v="26374"/>
    <d v="2021-07-01T00:00:00"/>
    <d v="2021-07-20T00:00:00"/>
    <s v="Hillary Guiness"/>
    <s v="Agender"/>
    <n v="27"/>
    <s v="74 Eva TerraceSuite 247"/>
    <n v="564"/>
    <s v="Harrismouth"/>
    <x v="3"/>
    <s v="Australia"/>
    <x v="8"/>
    <x v="2"/>
  </r>
  <r>
    <n v="3446"/>
    <n v="695"/>
    <n v="401"/>
    <n v="119"/>
    <n v="2"/>
    <n v="238"/>
    <n v="1"/>
    <x v="0"/>
    <x v="32"/>
    <x v="1"/>
    <s v="green"/>
    <n v="113"/>
    <n v="72"/>
    <n v="8136"/>
    <n v="92"/>
    <n v="26374"/>
    <d v="2021-07-01T00:00:00"/>
    <d v="2021-07-20T00:00:00"/>
    <s v="Hillary Guiness"/>
    <s v="Agender"/>
    <n v="27"/>
    <s v="74 Eva TerraceSuite 247"/>
    <n v="564"/>
    <s v="Harrismouth"/>
    <x v="3"/>
    <s v="Australia"/>
    <x v="8"/>
    <x v="2"/>
  </r>
  <r>
    <n v="3447"/>
    <n v="695"/>
    <n v="18"/>
    <n v="96"/>
    <n v="1"/>
    <n v="96"/>
    <n v="1"/>
    <x v="0"/>
    <x v="2"/>
    <x v="0"/>
    <s v="green"/>
    <n v="114"/>
    <n v="52"/>
    <n v="5928"/>
    <n v="92"/>
    <n v="26374"/>
    <d v="2021-07-01T00:00:00"/>
    <d v="2021-07-20T00:00:00"/>
    <s v="Hillary Guiness"/>
    <s v="Agender"/>
    <n v="27"/>
    <s v="74 Eva TerraceSuite 247"/>
    <n v="564"/>
    <s v="Harrismouth"/>
    <x v="3"/>
    <s v="Australia"/>
    <x v="8"/>
    <x v="2"/>
  </r>
  <r>
    <n v="3448"/>
    <n v="695"/>
    <n v="165"/>
    <n v="91"/>
    <n v="1"/>
    <n v="91"/>
    <n v="1"/>
    <x v="0"/>
    <x v="8"/>
    <x v="3"/>
    <s v="indigo"/>
    <n v="116"/>
    <n v="70"/>
    <n v="8120"/>
    <n v="92"/>
    <n v="26374"/>
    <d v="2021-07-01T00:00:00"/>
    <d v="2021-07-20T00:00:00"/>
    <s v="Hillary Guiness"/>
    <s v="Agender"/>
    <n v="27"/>
    <s v="74 Eva TerraceSuite 247"/>
    <n v="564"/>
    <s v="Harrismouth"/>
    <x v="3"/>
    <s v="Australia"/>
    <x v="8"/>
    <x v="2"/>
  </r>
  <r>
    <n v="3449"/>
    <n v="695"/>
    <n v="455"/>
    <n v="118"/>
    <n v="2"/>
    <n v="236"/>
    <n v="1"/>
    <x v="1"/>
    <x v="1"/>
    <x v="3"/>
    <s v="red"/>
    <n v="110"/>
    <n v="67"/>
    <n v="7370"/>
    <n v="92"/>
    <n v="26374"/>
    <d v="2021-07-01T00:00:00"/>
    <d v="2021-07-20T00:00:00"/>
    <s v="Hillary Guiness"/>
    <s v="Agender"/>
    <n v="27"/>
    <s v="74 Eva TerraceSuite 247"/>
    <n v="564"/>
    <s v="Harrismouth"/>
    <x v="3"/>
    <s v="Australia"/>
    <x v="8"/>
    <x v="2"/>
  </r>
  <r>
    <n v="3450"/>
    <n v="696"/>
    <n v="83"/>
    <n v="118"/>
    <n v="3"/>
    <n v="354"/>
    <n v="1"/>
    <x v="0"/>
    <x v="24"/>
    <x v="0"/>
    <s v="yellow"/>
    <n v="96"/>
    <n v="80"/>
    <n v="7680"/>
    <n v="230"/>
    <n v="50224"/>
    <d v="2021-09-01T00:00:00"/>
    <d v="2021-09-27T00:00:00"/>
    <s v="Bourke Pembery"/>
    <s v="Bigender"/>
    <n v="21"/>
    <s v="599 Campbell CrestApt. 125"/>
    <n v="7779"/>
    <s v="Wildermanside"/>
    <x v="1"/>
    <s v="Australia"/>
    <x v="5"/>
    <x v="0"/>
  </r>
  <r>
    <n v="3451"/>
    <n v="696"/>
    <n v="1167"/>
    <n v="99"/>
    <n v="2"/>
    <n v="198"/>
    <n v="1"/>
    <x v="2"/>
    <x v="9"/>
    <x v="2"/>
    <s v="yellow"/>
    <n v="98"/>
    <n v="45"/>
    <n v="4410"/>
    <n v="230"/>
    <n v="50224"/>
    <d v="2021-09-01T00:00:00"/>
    <d v="2021-09-27T00:00:00"/>
    <s v="Bourke Pembery"/>
    <s v="Bigender"/>
    <n v="21"/>
    <s v="599 Campbell CrestApt. 125"/>
    <n v="7779"/>
    <s v="Wildermanside"/>
    <x v="1"/>
    <s v="Australia"/>
    <x v="5"/>
    <x v="0"/>
  </r>
  <r>
    <n v="3452"/>
    <n v="696"/>
    <n v="453"/>
    <n v="107"/>
    <n v="3"/>
    <n v="321"/>
    <n v="1"/>
    <x v="1"/>
    <x v="22"/>
    <x v="0"/>
    <s v="violet"/>
    <n v="92"/>
    <n v="50"/>
    <n v="4600"/>
    <n v="230"/>
    <n v="50224"/>
    <d v="2021-09-01T00:00:00"/>
    <d v="2021-09-27T00:00:00"/>
    <s v="Bourke Pembery"/>
    <s v="Bigender"/>
    <n v="21"/>
    <s v="599 Campbell CrestApt. 125"/>
    <n v="7779"/>
    <s v="Wildermanside"/>
    <x v="1"/>
    <s v="Australia"/>
    <x v="5"/>
    <x v="0"/>
  </r>
  <r>
    <n v="3453"/>
    <n v="697"/>
    <n v="897"/>
    <n v="94"/>
    <n v="2"/>
    <n v="188"/>
    <n v="1"/>
    <x v="2"/>
    <x v="23"/>
    <x v="2"/>
    <s v="blue"/>
    <n v="113"/>
    <n v="47"/>
    <n v="5311"/>
    <n v="830"/>
    <n v="12310"/>
    <d v="2021-07-20T00:00:00"/>
    <d v="2021-07-28T00:00:00"/>
    <s v="Gertrudis Pergens"/>
    <s v="Male"/>
    <n v="46"/>
    <s v="653 Jones AvenueApt. 945"/>
    <n v="6477"/>
    <s v="New Ruby"/>
    <x v="0"/>
    <s v="Australia"/>
    <x v="8"/>
    <x v="1"/>
  </r>
  <r>
    <n v="3454"/>
    <n v="697"/>
    <n v="330"/>
    <n v="109"/>
    <n v="1"/>
    <n v="109"/>
    <n v="1"/>
    <x v="0"/>
    <x v="21"/>
    <x v="3"/>
    <s v="green"/>
    <n v="108"/>
    <n v="63"/>
    <n v="6804"/>
    <n v="830"/>
    <n v="12310"/>
    <d v="2021-07-20T00:00:00"/>
    <d v="2021-07-28T00:00:00"/>
    <s v="Gertrudis Pergens"/>
    <s v="Male"/>
    <n v="46"/>
    <s v="653 Jones AvenueApt. 945"/>
    <n v="6477"/>
    <s v="New Ruby"/>
    <x v="0"/>
    <s v="Australia"/>
    <x v="8"/>
    <x v="1"/>
  </r>
  <r>
    <n v="3455"/>
    <n v="697"/>
    <n v="457"/>
    <n v="118"/>
    <n v="3"/>
    <n v="354"/>
    <n v="1"/>
    <x v="1"/>
    <x v="1"/>
    <x v="2"/>
    <s v="red"/>
    <n v="110"/>
    <n v="62"/>
    <n v="6820"/>
    <n v="830"/>
    <n v="12310"/>
    <d v="2021-07-20T00:00:00"/>
    <d v="2021-07-28T00:00:00"/>
    <s v="Gertrudis Pergens"/>
    <s v="Male"/>
    <n v="46"/>
    <s v="653 Jones AvenueApt. 945"/>
    <n v="6477"/>
    <s v="New Ruby"/>
    <x v="0"/>
    <s v="Australia"/>
    <x v="8"/>
    <x v="1"/>
  </r>
  <r>
    <n v="3456"/>
    <n v="697"/>
    <n v="56"/>
    <n v="104"/>
    <n v="2"/>
    <n v="208"/>
    <n v="1"/>
    <x v="0"/>
    <x v="10"/>
    <x v="1"/>
    <s v="blue"/>
    <n v="119"/>
    <n v="46"/>
    <n v="5474"/>
    <n v="830"/>
    <n v="12310"/>
    <d v="2021-07-20T00:00:00"/>
    <d v="2021-07-28T00:00:00"/>
    <s v="Gertrudis Pergens"/>
    <s v="Male"/>
    <n v="46"/>
    <s v="653 Jones AvenueApt. 945"/>
    <n v="6477"/>
    <s v="New Ruby"/>
    <x v="0"/>
    <s v="Australia"/>
    <x v="8"/>
    <x v="1"/>
  </r>
  <r>
    <n v="3457"/>
    <n v="697"/>
    <n v="590"/>
    <n v="100"/>
    <n v="1"/>
    <n v="100"/>
    <n v="1"/>
    <x v="1"/>
    <x v="29"/>
    <x v="3"/>
    <s v="violet"/>
    <n v="90"/>
    <n v="75"/>
    <n v="6750"/>
    <n v="830"/>
    <n v="12310"/>
    <d v="2021-07-20T00:00:00"/>
    <d v="2021-07-28T00:00:00"/>
    <s v="Gertrudis Pergens"/>
    <s v="Male"/>
    <n v="46"/>
    <s v="653 Jones AvenueApt. 945"/>
    <n v="6477"/>
    <s v="New Ruby"/>
    <x v="0"/>
    <s v="Australia"/>
    <x v="8"/>
    <x v="1"/>
  </r>
  <r>
    <n v="3458"/>
    <n v="697"/>
    <n v="1036"/>
    <n v="90"/>
    <n v="3"/>
    <n v="270"/>
    <n v="1"/>
    <x v="2"/>
    <x v="11"/>
    <x v="1"/>
    <s v="blue"/>
    <n v="95"/>
    <n v="57"/>
    <n v="5415"/>
    <n v="830"/>
    <n v="12310"/>
    <d v="2021-07-20T00:00:00"/>
    <d v="2021-07-28T00:00:00"/>
    <s v="Gertrudis Pergens"/>
    <s v="Male"/>
    <n v="46"/>
    <s v="653 Jones AvenueApt. 945"/>
    <n v="6477"/>
    <s v="New Ruby"/>
    <x v="0"/>
    <s v="Australia"/>
    <x v="8"/>
    <x v="1"/>
  </r>
  <r>
    <n v="3459"/>
    <n v="698"/>
    <n v="820"/>
    <n v="117"/>
    <n v="3"/>
    <n v="351"/>
    <n v="1"/>
    <x v="1"/>
    <x v="13"/>
    <x v="3"/>
    <s v="green"/>
    <n v="95"/>
    <n v="74"/>
    <n v="7030"/>
    <n v="821"/>
    <n v="40922"/>
    <d v="2021-05-19T00:00:00"/>
    <d v="2021-06-13T00:00:00"/>
    <s v="Errol Berkley"/>
    <s v="Agender"/>
    <n v="74"/>
    <s v="063 Huel StreetApt. 758"/>
    <n v="4607"/>
    <s v="Haleybury"/>
    <x v="7"/>
    <s v="Australia"/>
    <x v="3"/>
    <x v="0"/>
  </r>
  <r>
    <n v="3460"/>
    <n v="698"/>
    <n v="376"/>
    <n v="94"/>
    <n v="2"/>
    <n v="188"/>
    <n v="1"/>
    <x v="0"/>
    <x v="28"/>
    <x v="1"/>
    <s v="indigo"/>
    <n v="92"/>
    <n v="45"/>
    <n v="4140"/>
    <n v="821"/>
    <n v="40922"/>
    <d v="2021-05-19T00:00:00"/>
    <d v="2021-06-13T00:00:00"/>
    <s v="Errol Berkley"/>
    <s v="Agender"/>
    <n v="74"/>
    <s v="063 Huel StreetApt. 758"/>
    <n v="4607"/>
    <s v="Haleybury"/>
    <x v="7"/>
    <s v="Australia"/>
    <x v="3"/>
    <x v="0"/>
  </r>
  <r>
    <n v="3461"/>
    <n v="698"/>
    <n v="439"/>
    <n v="107"/>
    <n v="1"/>
    <n v="107"/>
    <n v="1"/>
    <x v="1"/>
    <x v="22"/>
    <x v="4"/>
    <s v="green"/>
    <n v="92"/>
    <n v="59"/>
    <n v="5428"/>
    <n v="821"/>
    <n v="40922"/>
    <d v="2021-05-19T00:00:00"/>
    <d v="2021-06-13T00:00:00"/>
    <s v="Errol Berkley"/>
    <s v="Agender"/>
    <n v="74"/>
    <s v="063 Huel StreetApt. 758"/>
    <n v="4607"/>
    <s v="Haleybury"/>
    <x v="7"/>
    <s v="Australia"/>
    <x v="3"/>
    <x v="0"/>
  </r>
  <r>
    <n v="3462"/>
    <n v="698"/>
    <n v="1098"/>
    <n v="115"/>
    <n v="2"/>
    <n v="230"/>
    <n v="1"/>
    <x v="2"/>
    <x v="6"/>
    <x v="0"/>
    <s v="yellow"/>
    <n v="99"/>
    <n v="60"/>
    <n v="5940"/>
    <n v="821"/>
    <n v="40922"/>
    <d v="2021-05-19T00:00:00"/>
    <d v="2021-06-13T00:00:00"/>
    <s v="Errol Berkley"/>
    <s v="Agender"/>
    <n v="74"/>
    <s v="063 Huel StreetApt. 758"/>
    <n v="4607"/>
    <s v="Haleybury"/>
    <x v="7"/>
    <s v="Australia"/>
    <x v="3"/>
    <x v="0"/>
  </r>
  <r>
    <n v="3463"/>
    <n v="698"/>
    <n v="522"/>
    <n v="102"/>
    <n v="2"/>
    <n v="204"/>
    <n v="1"/>
    <x v="1"/>
    <x v="31"/>
    <x v="2"/>
    <s v="violet"/>
    <n v="109"/>
    <n v="64"/>
    <n v="6976"/>
    <n v="821"/>
    <n v="40922"/>
    <d v="2021-05-19T00:00:00"/>
    <d v="2021-06-13T00:00:00"/>
    <s v="Errol Berkley"/>
    <s v="Agender"/>
    <n v="74"/>
    <s v="063 Huel StreetApt. 758"/>
    <n v="4607"/>
    <s v="Haleybury"/>
    <x v="7"/>
    <s v="Australia"/>
    <x v="3"/>
    <x v="0"/>
  </r>
  <r>
    <n v="3464"/>
    <n v="698"/>
    <n v="4"/>
    <n v="96"/>
    <n v="3"/>
    <n v="288"/>
    <n v="1"/>
    <x v="0"/>
    <x v="2"/>
    <x v="4"/>
    <s v="red"/>
    <n v="114"/>
    <n v="47"/>
    <n v="5358"/>
    <n v="821"/>
    <n v="40922"/>
    <d v="2021-05-19T00:00:00"/>
    <d v="2021-06-13T00:00:00"/>
    <s v="Errol Berkley"/>
    <s v="Agender"/>
    <n v="74"/>
    <s v="063 Huel StreetApt. 758"/>
    <n v="4607"/>
    <s v="Haleybury"/>
    <x v="7"/>
    <s v="Australia"/>
    <x v="3"/>
    <x v="0"/>
  </r>
  <r>
    <n v="3465"/>
    <n v="698"/>
    <n v="1222"/>
    <n v="105"/>
    <n v="3"/>
    <n v="315"/>
    <n v="1"/>
    <x v="2"/>
    <x v="7"/>
    <x v="2"/>
    <s v="violet"/>
    <n v="90"/>
    <n v="45"/>
    <n v="4050"/>
    <n v="821"/>
    <n v="40922"/>
    <d v="2021-05-19T00:00:00"/>
    <d v="2021-06-13T00:00:00"/>
    <s v="Errol Berkley"/>
    <s v="Agender"/>
    <n v="74"/>
    <s v="063 Huel StreetApt. 758"/>
    <n v="4607"/>
    <s v="Haleybury"/>
    <x v="7"/>
    <s v="Australia"/>
    <x v="3"/>
    <x v="0"/>
  </r>
  <r>
    <n v="3466"/>
    <n v="699"/>
    <n v="1198"/>
    <n v="105"/>
    <n v="2"/>
    <n v="210"/>
    <n v="1"/>
    <x v="2"/>
    <x v="7"/>
    <x v="0"/>
    <s v="orange"/>
    <n v="90"/>
    <n v="53"/>
    <n v="4770"/>
    <n v="311"/>
    <n v="58950"/>
    <d v="2021-01-29T00:00:00"/>
    <d v="2021-02-12T00:00:00"/>
    <s v="Constantino Langworthy"/>
    <s v="Agender"/>
    <n v="25"/>
    <s v="316 Violet LaneApt. 212"/>
    <n v="2929"/>
    <s v="Fayburgh"/>
    <x v="5"/>
    <s v="Australia"/>
    <x v="9"/>
    <x v="2"/>
  </r>
  <r>
    <n v="3467"/>
    <n v="699"/>
    <n v="587"/>
    <n v="100"/>
    <n v="2"/>
    <n v="200"/>
    <n v="1"/>
    <x v="1"/>
    <x v="29"/>
    <x v="2"/>
    <s v="indigo"/>
    <n v="90"/>
    <n v="52"/>
    <n v="4680"/>
    <n v="311"/>
    <n v="58950"/>
    <d v="2021-01-29T00:00:00"/>
    <d v="2021-02-12T00:00:00"/>
    <s v="Constantino Langworthy"/>
    <s v="Agender"/>
    <n v="25"/>
    <s v="316 Violet LaneApt. 212"/>
    <n v="2929"/>
    <s v="Fayburgh"/>
    <x v="5"/>
    <s v="Australia"/>
    <x v="9"/>
    <x v="2"/>
  </r>
  <r>
    <n v="3468"/>
    <n v="699"/>
    <n v="30"/>
    <n v="96"/>
    <n v="2"/>
    <n v="192"/>
    <n v="1"/>
    <x v="0"/>
    <x v="2"/>
    <x v="3"/>
    <s v="violet"/>
    <n v="114"/>
    <n v="74"/>
    <n v="8436"/>
    <n v="311"/>
    <n v="58950"/>
    <d v="2021-01-29T00:00:00"/>
    <d v="2021-02-12T00:00:00"/>
    <s v="Constantino Langworthy"/>
    <s v="Agender"/>
    <n v="25"/>
    <s v="316 Violet LaneApt. 212"/>
    <n v="2929"/>
    <s v="Fayburgh"/>
    <x v="5"/>
    <s v="Australia"/>
    <x v="9"/>
    <x v="2"/>
  </r>
  <r>
    <n v="3469"/>
    <n v="699"/>
    <n v="98"/>
    <n v="118"/>
    <n v="1"/>
    <n v="118"/>
    <n v="1"/>
    <x v="0"/>
    <x v="24"/>
    <x v="0"/>
    <s v="indigo"/>
    <n v="96"/>
    <n v="62"/>
    <n v="5952"/>
    <n v="311"/>
    <n v="58950"/>
    <d v="2021-01-29T00:00:00"/>
    <d v="2021-02-12T00:00:00"/>
    <s v="Constantino Langworthy"/>
    <s v="Agender"/>
    <n v="25"/>
    <s v="316 Violet LaneApt. 212"/>
    <n v="2929"/>
    <s v="Fayburgh"/>
    <x v="5"/>
    <s v="Australia"/>
    <x v="9"/>
    <x v="2"/>
  </r>
  <r>
    <n v="3470"/>
    <n v="699"/>
    <n v="957"/>
    <n v="97"/>
    <n v="2"/>
    <n v="194"/>
    <n v="1"/>
    <x v="2"/>
    <x v="27"/>
    <x v="2"/>
    <s v="yellow"/>
    <n v="119"/>
    <n v="55"/>
    <n v="6545"/>
    <n v="311"/>
    <n v="58950"/>
    <d v="2021-01-29T00:00:00"/>
    <d v="2021-02-12T00:00:00"/>
    <s v="Constantino Langworthy"/>
    <s v="Agender"/>
    <n v="25"/>
    <s v="316 Violet LaneApt. 212"/>
    <n v="2929"/>
    <s v="Fayburgh"/>
    <x v="5"/>
    <s v="Australia"/>
    <x v="9"/>
    <x v="2"/>
  </r>
  <r>
    <n v="3471"/>
    <n v="699"/>
    <n v="189"/>
    <n v="98"/>
    <n v="3"/>
    <n v="294"/>
    <n v="1"/>
    <x v="0"/>
    <x v="18"/>
    <x v="4"/>
    <s v="yellow"/>
    <n v="112"/>
    <n v="44"/>
    <n v="4928"/>
    <n v="311"/>
    <n v="58950"/>
    <d v="2021-01-29T00:00:00"/>
    <d v="2021-02-12T00:00:00"/>
    <s v="Constantino Langworthy"/>
    <s v="Agender"/>
    <n v="25"/>
    <s v="316 Violet LaneApt. 212"/>
    <n v="2929"/>
    <s v="Fayburgh"/>
    <x v="5"/>
    <s v="Australia"/>
    <x v="9"/>
    <x v="2"/>
  </r>
  <r>
    <n v="3472"/>
    <n v="699"/>
    <n v="417"/>
    <n v="119"/>
    <n v="2"/>
    <n v="238"/>
    <n v="1"/>
    <x v="0"/>
    <x v="32"/>
    <x v="2"/>
    <s v="violet"/>
    <n v="113"/>
    <n v="46"/>
    <n v="5198"/>
    <n v="311"/>
    <n v="58950"/>
    <d v="2021-01-29T00:00:00"/>
    <d v="2021-02-12T00:00:00"/>
    <s v="Constantino Langworthy"/>
    <s v="Agender"/>
    <n v="25"/>
    <s v="316 Violet LaneApt. 212"/>
    <n v="2929"/>
    <s v="Fayburgh"/>
    <x v="5"/>
    <s v="Australia"/>
    <x v="9"/>
    <x v="2"/>
  </r>
  <r>
    <n v="3473"/>
    <n v="699"/>
    <n v="142"/>
    <n v="91"/>
    <n v="3"/>
    <n v="273"/>
    <n v="1"/>
    <x v="0"/>
    <x v="8"/>
    <x v="2"/>
    <s v="red"/>
    <n v="116"/>
    <n v="78"/>
    <n v="9048"/>
    <n v="311"/>
    <n v="58950"/>
    <d v="2021-01-29T00:00:00"/>
    <d v="2021-02-12T00:00:00"/>
    <s v="Constantino Langworthy"/>
    <s v="Agender"/>
    <n v="25"/>
    <s v="316 Violet LaneApt. 212"/>
    <n v="2929"/>
    <s v="Fayburgh"/>
    <x v="5"/>
    <s v="Australia"/>
    <x v="9"/>
    <x v="2"/>
  </r>
  <r>
    <n v="3474"/>
    <n v="699"/>
    <n v="26"/>
    <n v="96"/>
    <n v="1"/>
    <n v="96"/>
    <n v="1"/>
    <x v="0"/>
    <x v="2"/>
    <x v="1"/>
    <s v="indigo"/>
    <n v="114"/>
    <n v="59"/>
    <n v="6726"/>
    <n v="311"/>
    <n v="58950"/>
    <d v="2021-01-29T00:00:00"/>
    <d v="2021-02-12T00:00:00"/>
    <s v="Constantino Langworthy"/>
    <s v="Agender"/>
    <n v="25"/>
    <s v="316 Violet LaneApt. 212"/>
    <n v="2929"/>
    <s v="Fayburgh"/>
    <x v="5"/>
    <s v="Australia"/>
    <x v="9"/>
    <x v="2"/>
  </r>
  <r>
    <n v="3475"/>
    <n v="700"/>
    <n v="172"/>
    <n v="91"/>
    <n v="1"/>
    <n v="91"/>
    <n v="1"/>
    <x v="0"/>
    <x v="8"/>
    <x v="2"/>
    <s v="violet"/>
    <n v="116"/>
    <n v="44"/>
    <n v="5104"/>
    <n v="788"/>
    <n v="55928"/>
    <d v="2021-07-01T00:00:00"/>
    <d v="2021-07-26T00:00:00"/>
    <s v="Gwenette Kahen"/>
    <s v="Male"/>
    <n v="71"/>
    <s v="953 Durgan GroveApt. 655"/>
    <n v="6876"/>
    <s v="Phoebeberg"/>
    <x v="3"/>
    <s v="Australia"/>
    <x v="8"/>
    <x v="0"/>
  </r>
  <r>
    <n v="3476"/>
    <n v="700"/>
    <n v="979"/>
    <n v="97"/>
    <n v="2"/>
    <n v="194"/>
    <n v="1"/>
    <x v="2"/>
    <x v="27"/>
    <x v="4"/>
    <s v="violet"/>
    <n v="119"/>
    <n v="48"/>
    <n v="5712"/>
    <n v="788"/>
    <n v="55928"/>
    <d v="2021-07-01T00:00:00"/>
    <d v="2021-07-26T00:00:00"/>
    <s v="Gwenette Kahen"/>
    <s v="Male"/>
    <n v="71"/>
    <s v="953 Durgan GroveApt. 655"/>
    <n v="6876"/>
    <s v="Phoebeberg"/>
    <x v="3"/>
    <s v="Australia"/>
    <x v="8"/>
    <x v="0"/>
  </r>
  <r>
    <n v="3477"/>
    <n v="700"/>
    <n v="534"/>
    <n v="98"/>
    <n v="3"/>
    <n v="294"/>
    <n v="1"/>
    <x v="1"/>
    <x v="33"/>
    <x v="4"/>
    <s v="orange"/>
    <n v="113"/>
    <n v="64"/>
    <n v="7232"/>
    <n v="788"/>
    <n v="55928"/>
    <d v="2021-07-01T00:00:00"/>
    <d v="2021-07-26T00:00:00"/>
    <s v="Gwenette Kahen"/>
    <s v="Male"/>
    <n v="71"/>
    <s v="953 Durgan GroveApt. 655"/>
    <n v="6876"/>
    <s v="Phoebeberg"/>
    <x v="3"/>
    <s v="Australia"/>
    <x v="8"/>
    <x v="0"/>
  </r>
  <r>
    <n v="3478"/>
    <n v="700"/>
    <n v="1145"/>
    <n v="102"/>
    <n v="3"/>
    <n v="306"/>
    <n v="1"/>
    <x v="2"/>
    <x v="34"/>
    <x v="3"/>
    <s v="indigo"/>
    <n v="106"/>
    <n v="51"/>
    <n v="5406"/>
    <n v="788"/>
    <n v="55928"/>
    <d v="2021-07-01T00:00:00"/>
    <d v="2021-07-26T00:00:00"/>
    <s v="Gwenette Kahen"/>
    <s v="Male"/>
    <n v="71"/>
    <s v="953 Durgan GroveApt. 655"/>
    <n v="6876"/>
    <s v="Phoebeberg"/>
    <x v="3"/>
    <s v="Australia"/>
    <x v="8"/>
    <x v="0"/>
  </r>
  <r>
    <n v="3479"/>
    <n v="700"/>
    <n v="1106"/>
    <n v="115"/>
    <n v="2"/>
    <n v="230"/>
    <n v="1"/>
    <x v="2"/>
    <x v="6"/>
    <x v="1"/>
    <s v="blue"/>
    <n v="99"/>
    <n v="62"/>
    <n v="6138"/>
    <n v="788"/>
    <n v="55928"/>
    <d v="2021-07-01T00:00:00"/>
    <d v="2021-07-26T00:00:00"/>
    <s v="Gwenette Kahen"/>
    <s v="Male"/>
    <n v="71"/>
    <s v="953 Durgan GroveApt. 655"/>
    <n v="6876"/>
    <s v="Phoebeberg"/>
    <x v="3"/>
    <s v="Australia"/>
    <x v="8"/>
    <x v="0"/>
  </r>
  <r>
    <n v="3480"/>
    <n v="700"/>
    <n v="177"/>
    <n v="98"/>
    <n v="2"/>
    <n v="196"/>
    <n v="1"/>
    <x v="0"/>
    <x v="18"/>
    <x v="2"/>
    <s v="red"/>
    <n v="112"/>
    <n v="64"/>
    <n v="7168"/>
    <n v="788"/>
    <n v="55928"/>
    <d v="2021-07-01T00:00:00"/>
    <d v="2021-07-26T00:00:00"/>
    <s v="Gwenette Kahen"/>
    <s v="Male"/>
    <n v="71"/>
    <s v="953 Durgan GroveApt. 655"/>
    <n v="6876"/>
    <s v="Phoebeberg"/>
    <x v="3"/>
    <s v="Australia"/>
    <x v="8"/>
    <x v="0"/>
  </r>
  <r>
    <n v="3481"/>
    <n v="701"/>
    <n v="314"/>
    <n v="105"/>
    <n v="2"/>
    <n v="210"/>
    <n v="1"/>
    <x v="0"/>
    <x v="26"/>
    <x v="4"/>
    <s v="violet"/>
    <n v="93"/>
    <n v="44"/>
    <n v="4092"/>
    <n v="659"/>
    <n v="40717"/>
    <d v="2021-08-28T00:00:00"/>
    <d v="2021-09-10T00:00:00"/>
    <s v="Ira Dafforne"/>
    <s v="Non-binary"/>
    <n v="57"/>
    <s v="14 O'neill View RdApt. 908"/>
    <n v="9653"/>
    <s v="Sophiemouth"/>
    <x v="1"/>
    <s v="Australia"/>
    <x v="0"/>
    <x v="2"/>
  </r>
  <r>
    <n v="3482"/>
    <n v="701"/>
    <n v="914"/>
    <n v="96"/>
    <n v="2"/>
    <n v="192"/>
    <n v="1"/>
    <x v="2"/>
    <x v="5"/>
    <x v="4"/>
    <s v="red"/>
    <n v="104"/>
    <n v="77"/>
    <n v="8008"/>
    <n v="659"/>
    <n v="40717"/>
    <d v="2021-08-28T00:00:00"/>
    <d v="2021-09-10T00:00:00"/>
    <s v="Ira Dafforne"/>
    <s v="Non-binary"/>
    <n v="57"/>
    <s v="14 O'neill View RdApt. 908"/>
    <n v="9653"/>
    <s v="Sophiemouth"/>
    <x v="1"/>
    <s v="Australia"/>
    <x v="0"/>
    <x v="2"/>
  </r>
  <r>
    <n v="3483"/>
    <n v="701"/>
    <n v="488"/>
    <n v="118"/>
    <n v="1"/>
    <n v="118"/>
    <n v="1"/>
    <x v="1"/>
    <x v="1"/>
    <x v="0"/>
    <s v="violet"/>
    <n v="110"/>
    <n v="49"/>
    <n v="5390"/>
    <n v="659"/>
    <n v="40717"/>
    <d v="2021-08-28T00:00:00"/>
    <d v="2021-09-10T00:00:00"/>
    <s v="Ira Dafforne"/>
    <s v="Non-binary"/>
    <n v="57"/>
    <s v="14 O'neill View RdApt. 908"/>
    <n v="9653"/>
    <s v="Sophiemouth"/>
    <x v="1"/>
    <s v="Australia"/>
    <x v="0"/>
    <x v="2"/>
  </r>
  <r>
    <n v="3484"/>
    <n v="701"/>
    <n v="319"/>
    <n v="109"/>
    <n v="3"/>
    <n v="327"/>
    <n v="1"/>
    <x v="0"/>
    <x v="21"/>
    <x v="4"/>
    <s v="red"/>
    <n v="108"/>
    <n v="64"/>
    <n v="6912"/>
    <n v="659"/>
    <n v="40717"/>
    <d v="2021-08-28T00:00:00"/>
    <d v="2021-09-10T00:00:00"/>
    <s v="Ira Dafforne"/>
    <s v="Non-binary"/>
    <n v="57"/>
    <s v="14 O'neill View RdApt. 908"/>
    <n v="9653"/>
    <s v="Sophiemouth"/>
    <x v="1"/>
    <s v="Australia"/>
    <x v="0"/>
    <x v="2"/>
  </r>
  <r>
    <n v="3485"/>
    <n v="702"/>
    <n v="1038"/>
    <n v="90"/>
    <n v="3"/>
    <n v="270"/>
    <n v="1"/>
    <x v="2"/>
    <x v="11"/>
    <x v="0"/>
    <s v="blue"/>
    <n v="95"/>
    <n v="61"/>
    <n v="5795"/>
    <n v="310"/>
    <n v="31509"/>
    <d v="2021-06-23T00:00:00"/>
    <d v="2021-07-14T00:00:00"/>
    <s v="Sharyl Royl"/>
    <s v="Polygender"/>
    <n v="61"/>
    <s v="29 Caitlin CrestSuite 875"/>
    <n v="7862"/>
    <s v="Fadelburgh"/>
    <x v="4"/>
    <s v="Australia"/>
    <x v="7"/>
    <x v="0"/>
  </r>
  <r>
    <n v="3486"/>
    <n v="702"/>
    <n v="950"/>
    <n v="97"/>
    <n v="3"/>
    <n v="291"/>
    <n v="1"/>
    <x v="2"/>
    <x v="27"/>
    <x v="3"/>
    <s v="orange"/>
    <n v="119"/>
    <n v="69"/>
    <n v="8211"/>
    <n v="310"/>
    <n v="31509"/>
    <d v="2021-06-23T00:00:00"/>
    <d v="2021-07-14T00:00:00"/>
    <s v="Sharyl Royl"/>
    <s v="Polygender"/>
    <n v="61"/>
    <s v="29 Caitlin CrestSuite 875"/>
    <n v="7862"/>
    <s v="Fadelburgh"/>
    <x v="4"/>
    <s v="Australia"/>
    <x v="7"/>
    <x v="0"/>
  </r>
  <r>
    <n v="3487"/>
    <n v="702"/>
    <n v="341"/>
    <n v="109"/>
    <n v="1"/>
    <n v="109"/>
    <n v="1"/>
    <x v="0"/>
    <x v="21"/>
    <x v="1"/>
    <s v="indigo"/>
    <n v="108"/>
    <n v="60"/>
    <n v="6480"/>
    <n v="310"/>
    <n v="31509"/>
    <d v="2021-06-23T00:00:00"/>
    <d v="2021-07-14T00:00:00"/>
    <s v="Sharyl Royl"/>
    <s v="Polygender"/>
    <n v="61"/>
    <s v="29 Caitlin CrestSuite 875"/>
    <n v="7862"/>
    <s v="Fadelburgh"/>
    <x v="4"/>
    <s v="Australia"/>
    <x v="7"/>
    <x v="0"/>
  </r>
  <r>
    <n v="3488"/>
    <n v="702"/>
    <n v="1070"/>
    <n v="93"/>
    <n v="2"/>
    <n v="186"/>
    <n v="1"/>
    <x v="2"/>
    <x v="20"/>
    <x v="3"/>
    <s v="blue"/>
    <n v="94"/>
    <n v="67"/>
    <n v="6298"/>
    <n v="310"/>
    <n v="31509"/>
    <d v="2021-06-23T00:00:00"/>
    <d v="2021-07-14T00:00:00"/>
    <s v="Sharyl Royl"/>
    <s v="Polygender"/>
    <n v="61"/>
    <s v="29 Caitlin CrestSuite 875"/>
    <n v="7862"/>
    <s v="Fadelburgh"/>
    <x v="4"/>
    <s v="Australia"/>
    <x v="7"/>
    <x v="0"/>
  </r>
  <r>
    <n v="3489"/>
    <n v="702"/>
    <n v="693"/>
    <n v="113"/>
    <n v="3"/>
    <n v="339"/>
    <n v="1"/>
    <x v="1"/>
    <x v="4"/>
    <x v="0"/>
    <s v="indigo"/>
    <n v="119"/>
    <n v="44"/>
    <n v="5236"/>
    <n v="310"/>
    <n v="31509"/>
    <d v="2021-06-23T00:00:00"/>
    <d v="2021-07-14T00:00:00"/>
    <s v="Sharyl Royl"/>
    <s v="Polygender"/>
    <n v="61"/>
    <s v="29 Caitlin CrestSuite 875"/>
    <n v="7862"/>
    <s v="Fadelburgh"/>
    <x v="4"/>
    <s v="Australia"/>
    <x v="7"/>
    <x v="0"/>
  </r>
  <r>
    <n v="3490"/>
    <n v="702"/>
    <n v="862"/>
    <n v="113"/>
    <n v="3"/>
    <n v="339"/>
    <n v="1"/>
    <x v="2"/>
    <x v="16"/>
    <x v="2"/>
    <s v="blue"/>
    <n v="100"/>
    <n v="41"/>
    <n v="4100"/>
    <n v="310"/>
    <n v="31509"/>
    <d v="2021-06-23T00:00:00"/>
    <d v="2021-07-14T00:00:00"/>
    <s v="Sharyl Royl"/>
    <s v="Polygender"/>
    <n v="61"/>
    <s v="29 Caitlin CrestSuite 875"/>
    <n v="7862"/>
    <s v="Fadelburgh"/>
    <x v="4"/>
    <s v="Australia"/>
    <x v="7"/>
    <x v="0"/>
  </r>
  <r>
    <n v="3491"/>
    <n v="703"/>
    <n v="116"/>
    <n v="92"/>
    <n v="2"/>
    <n v="184"/>
    <n v="1"/>
    <x v="0"/>
    <x v="22"/>
    <x v="1"/>
    <s v="yellow"/>
    <n v="115"/>
    <n v="75"/>
    <n v="8625"/>
    <n v="327"/>
    <n v="26168"/>
    <d v="2021-02-07T00:00:00"/>
    <d v="2021-02-28T00:00:00"/>
    <s v="Lynda Seydlitz"/>
    <s v="Non-binary"/>
    <n v="71"/>
    <s v="246 Waters CrescentSuite 947"/>
    <n v="3310"/>
    <s v="Port Marcusshire"/>
    <x v="2"/>
    <s v="Australia"/>
    <x v="1"/>
    <x v="0"/>
  </r>
  <r>
    <n v="3492"/>
    <n v="703"/>
    <n v="205"/>
    <n v="98"/>
    <n v="3"/>
    <n v="294"/>
    <n v="1"/>
    <x v="0"/>
    <x v="18"/>
    <x v="3"/>
    <s v="violet"/>
    <n v="112"/>
    <n v="72"/>
    <n v="8064"/>
    <n v="327"/>
    <n v="26168"/>
    <d v="2021-02-07T00:00:00"/>
    <d v="2021-02-28T00:00:00"/>
    <s v="Lynda Seydlitz"/>
    <s v="Non-binary"/>
    <n v="71"/>
    <s v="246 Waters CrescentSuite 947"/>
    <n v="3310"/>
    <s v="Port Marcusshire"/>
    <x v="2"/>
    <s v="Australia"/>
    <x v="1"/>
    <x v="0"/>
  </r>
  <r>
    <n v="3493"/>
    <n v="703"/>
    <n v="249"/>
    <n v="95"/>
    <n v="3"/>
    <n v="285"/>
    <n v="1"/>
    <x v="0"/>
    <x v="17"/>
    <x v="4"/>
    <s v="red"/>
    <n v="117"/>
    <n v="76"/>
    <n v="8892"/>
    <n v="327"/>
    <n v="26168"/>
    <d v="2021-02-07T00:00:00"/>
    <d v="2021-02-28T00:00:00"/>
    <s v="Lynda Seydlitz"/>
    <s v="Non-binary"/>
    <n v="71"/>
    <s v="246 Waters CrescentSuite 947"/>
    <n v="3310"/>
    <s v="Port Marcusshire"/>
    <x v="2"/>
    <s v="Australia"/>
    <x v="1"/>
    <x v="0"/>
  </r>
  <r>
    <n v="3494"/>
    <n v="704"/>
    <n v="673"/>
    <n v="113"/>
    <n v="3"/>
    <n v="339"/>
    <n v="1"/>
    <x v="1"/>
    <x v="4"/>
    <x v="0"/>
    <s v="orange"/>
    <n v="119"/>
    <n v="77"/>
    <n v="9163"/>
    <n v="260"/>
    <n v="45954"/>
    <d v="2021-07-21T00:00:00"/>
    <d v="2021-07-27T00:00:00"/>
    <s v="Whitney Scarman"/>
    <s v="Female"/>
    <n v="27"/>
    <s v="01 D'amore ManorSuite 692"/>
    <n v="3012"/>
    <s v="Trompview"/>
    <x v="1"/>
    <s v="Australia"/>
    <x v="8"/>
    <x v="1"/>
  </r>
  <r>
    <n v="3495"/>
    <n v="704"/>
    <n v="44"/>
    <n v="104"/>
    <n v="2"/>
    <n v="208"/>
    <n v="1"/>
    <x v="0"/>
    <x v="10"/>
    <x v="4"/>
    <s v="orange"/>
    <n v="119"/>
    <n v="78"/>
    <n v="9282"/>
    <n v="260"/>
    <n v="45954"/>
    <d v="2021-07-21T00:00:00"/>
    <d v="2021-07-27T00:00:00"/>
    <s v="Whitney Scarman"/>
    <s v="Female"/>
    <n v="27"/>
    <s v="01 D'amore ManorSuite 692"/>
    <n v="3012"/>
    <s v="Trompview"/>
    <x v="1"/>
    <s v="Australia"/>
    <x v="8"/>
    <x v="1"/>
  </r>
  <r>
    <n v="3496"/>
    <n v="704"/>
    <n v="1080"/>
    <n v="93"/>
    <n v="2"/>
    <n v="186"/>
    <n v="1"/>
    <x v="2"/>
    <x v="20"/>
    <x v="3"/>
    <s v="violet"/>
    <n v="94"/>
    <n v="50"/>
    <n v="4700"/>
    <n v="260"/>
    <n v="45954"/>
    <d v="2021-07-21T00:00:00"/>
    <d v="2021-07-27T00:00:00"/>
    <s v="Whitney Scarman"/>
    <s v="Female"/>
    <n v="27"/>
    <s v="01 D'amore ManorSuite 692"/>
    <n v="3012"/>
    <s v="Trompview"/>
    <x v="1"/>
    <s v="Australia"/>
    <x v="8"/>
    <x v="1"/>
  </r>
  <r>
    <n v="3497"/>
    <n v="704"/>
    <n v="63"/>
    <n v="104"/>
    <n v="2"/>
    <n v="208"/>
    <n v="1"/>
    <x v="0"/>
    <x v="10"/>
    <x v="0"/>
    <s v="indigo"/>
    <n v="119"/>
    <n v="71"/>
    <n v="8449"/>
    <n v="260"/>
    <n v="45954"/>
    <d v="2021-07-21T00:00:00"/>
    <d v="2021-07-27T00:00:00"/>
    <s v="Whitney Scarman"/>
    <s v="Female"/>
    <n v="27"/>
    <s v="01 D'amore ManorSuite 692"/>
    <n v="3012"/>
    <s v="Trompview"/>
    <x v="1"/>
    <s v="Australia"/>
    <x v="8"/>
    <x v="1"/>
  </r>
  <r>
    <n v="3498"/>
    <n v="705"/>
    <n v="231"/>
    <n v="106"/>
    <n v="3"/>
    <n v="318"/>
    <n v="1"/>
    <x v="0"/>
    <x v="0"/>
    <x v="1"/>
    <s v="blue"/>
    <n v="105"/>
    <n v="61"/>
    <n v="6405"/>
    <n v="107"/>
    <n v="11686"/>
    <d v="2021-01-14T00:00:00"/>
    <d v="2021-01-25T00:00:00"/>
    <s v="Sandy Yushachkov"/>
    <s v="Genderfluid"/>
    <n v="35"/>
    <s v="20 Morrison RoadSuite 781"/>
    <n v="7264"/>
    <s v="Claudiaview"/>
    <x v="2"/>
    <s v="Australia"/>
    <x v="9"/>
    <x v="2"/>
  </r>
  <r>
    <n v="3499"/>
    <n v="705"/>
    <n v="59"/>
    <n v="104"/>
    <n v="2"/>
    <n v="208"/>
    <n v="1"/>
    <x v="0"/>
    <x v="10"/>
    <x v="4"/>
    <s v="blue"/>
    <n v="119"/>
    <n v="66"/>
    <n v="7854"/>
    <n v="107"/>
    <n v="11686"/>
    <d v="2021-01-14T00:00:00"/>
    <d v="2021-01-25T00:00:00"/>
    <s v="Sandy Yushachkov"/>
    <s v="Genderfluid"/>
    <n v="35"/>
    <s v="20 Morrison RoadSuite 781"/>
    <n v="7264"/>
    <s v="Claudiaview"/>
    <x v="2"/>
    <s v="Australia"/>
    <x v="9"/>
    <x v="2"/>
  </r>
  <r>
    <n v="3500"/>
    <n v="705"/>
    <n v="927"/>
    <n v="96"/>
    <n v="2"/>
    <n v="192"/>
    <n v="1"/>
    <x v="2"/>
    <x v="5"/>
    <x v="2"/>
    <s v="green"/>
    <n v="104"/>
    <n v="52"/>
    <n v="5408"/>
    <n v="107"/>
    <n v="11686"/>
    <d v="2021-01-14T00:00:00"/>
    <d v="2021-01-25T00:00:00"/>
    <s v="Sandy Yushachkov"/>
    <s v="Genderfluid"/>
    <n v="35"/>
    <s v="20 Morrison RoadSuite 781"/>
    <n v="7264"/>
    <s v="Claudiaview"/>
    <x v="2"/>
    <s v="Australia"/>
    <x v="9"/>
    <x v="2"/>
  </r>
  <r>
    <n v="3501"/>
    <n v="705"/>
    <n v="1090"/>
    <n v="115"/>
    <n v="2"/>
    <n v="230"/>
    <n v="1"/>
    <x v="2"/>
    <x v="6"/>
    <x v="3"/>
    <s v="orange"/>
    <n v="99"/>
    <n v="78"/>
    <n v="7722"/>
    <n v="107"/>
    <n v="11686"/>
    <d v="2021-01-14T00:00:00"/>
    <d v="2021-01-25T00:00:00"/>
    <s v="Sandy Yushachkov"/>
    <s v="Genderfluid"/>
    <n v="35"/>
    <s v="20 Morrison RoadSuite 781"/>
    <n v="7264"/>
    <s v="Claudiaview"/>
    <x v="2"/>
    <s v="Australia"/>
    <x v="9"/>
    <x v="2"/>
  </r>
  <r>
    <n v="3502"/>
    <n v="705"/>
    <n v="980"/>
    <n v="106"/>
    <n v="2"/>
    <n v="212"/>
    <n v="1"/>
    <x v="2"/>
    <x v="3"/>
    <x v="3"/>
    <s v="red"/>
    <n v="111"/>
    <n v="44"/>
    <n v="4884"/>
    <n v="107"/>
    <n v="11686"/>
    <d v="2021-01-14T00:00:00"/>
    <d v="2021-01-25T00:00:00"/>
    <s v="Sandy Yushachkov"/>
    <s v="Genderfluid"/>
    <n v="35"/>
    <s v="20 Morrison RoadSuite 781"/>
    <n v="7264"/>
    <s v="Claudiaview"/>
    <x v="2"/>
    <s v="Australia"/>
    <x v="9"/>
    <x v="2"/>
  </r>
  <r>
    <n v="3503"/>
    <n v="705"/>
    <n v="1008"/>
    <n v="106"/>
    <n v="3"/>
    <n v="318"/>
    <n v="1"/>
    <x v="2"/>
    <x v="3"/>
    <x v="0"/>
    <s v="indigo"/>
    <n v="111"/>
    <n v="41"/>
    <n v="4551"/>
    <n v="107"/>
    <n v="11686"/>
    <d v="2021-01-14T00:00:00"/>
    <d v="2021-01-25T00:00:00"/>
    <s v="Sandy Yushachkov"/>
    <s v="Genderfluid"/>
    <n v="35"/>
    <s v="20 Morrison RoadSuite 781"/>
    <n v="7264"/>
    <s v="Claudiaview"/>
    <x v="2"/>
    <s v="Australia"/>
    <x v="9"/>
    <x v="2"/>
  </r>
  <r>
    <n v="3504"/>
    <n v="705"/>
    <n v="666"/>
    <n v="113"/>
    <n v="3"/>
    <n v="339"/>
    <n v="1"/>
    <x v="1"/>
    <x v="4"/>
    <x v="1"/>
    <s v="red"/>
    <n v="119"/>
    <n v="66"/>
    <n v="7854"/>
    <n v="107"/>
    <n v="11686"/>
    <d v="2021-01-14T00:00:00"/>
    <d v="2021-01-25T00:00:00"/>
    <s v="Sandy Yushachkov"/>
    <s v="Genderfluid"/>
    <n v="35"/>
    <s v="20 Morrison RoadSuite 781"/>
    <n v="7264"/>
    <s v="Claudiaview"/>
    <x v="2"/>
    <s v="Australia"/>
    <x v="9"/>
    <x v="2"/>
  </r>
  <r>
    <n v="3505"/>
    <n v="705"/>
    <n v="1007"/>
    <n v="106"/>
    <n v="2"/>
    <n v="212"/>
    <n v="1"/>
    <x v="2"/>
    <x v="3"/>
    <x v="2"/>
    <s v="indigo"/>
    <n v="111"/>
    <n v="56"/>
    <n v="6216"/>
    <n v="107"/>
    <n v="11686"/>
    <d v="2021-01-14T00:00:00"/>
    <d v="2021-01-25T00:00:00"/>
    <s v="Sandy Yushachkov"/>
    <s v="Genderfluid"/>
    <n v="35"/>
    <s v="20 Morrison RoadSuite 781"/>
    <n v="7264"/>
    <s v="Claudiaview"/>
    <x v="2"/>
    <s v="Australia"/>
    <x v="9"/>
    <x v="2"/>
  </r>
  <r>
    <n v="3506"/>
    <n v="705"/>
    <n v="833"/>
    <n v="117"/>
    <n v="3"/>
    <n v="351"/>
    <n v="1"/>
    <x v="1"/>
    <x v="13"/>
    <x v="0"/>
    <s v="indigo"/>
    <n v="95"/>
    <n v="66"/>
    <n v="6270"/>
    <n v="107"/>
    <n v="11686"/>
    <d v="2021-01-14T00:00:00"/>
    <d v="2021-01-25T00:00:00"/>
    <s v="Sandy Yushachkov"/>
    <s v="Genderfluid"/>
    <n v="35"/>
    <s v="20 Morrison RoadSuite 781"/>
    <n v="7264"/>
    <s v="Claudiaview"/>
    <x v="2"/>
    <s v="Australia"/>
    <x v="9"/>
    <x v="2"/>
  </r>
  <r>
    <n v="3507"/>
    <n v="705"/>
    <n v="1111"/>
    <n v="115"/>
    <n v="1"/>
    <n v="115"/>
    <n v="1"/>
    <x v="2"/>
    <x v="6"/>
    <x v="1"/>
    <s v="indigo"/>
    <n v="99"/>
    <n v="65"/>
    <n v="6435"/>
    <n v="107"/>
    <n v="11686"/>
    <d v="2021-01-14T00:00:00"/>
    <d v="2021-01-25T00:00:00"/>
    <s v="Sandy Yushachkov"/>
    <s v="Genderfluid"/>
    <n v="35"/>
    <s v="20 Morrison RoadSuite 781"/>
    <n v="7264"/>
    <s v="Claudiaview"/>
    <x v="2"/>
    <s v="Australia"/>
    <x v="9"/>
    <x v="2"/>
  </r>
  <r>
    <n v="3508"/>
    <n v="706"/>
    <n v="494"/>
    <n v="102"/>
    <n v="1"/>
    <n v="102"/>
    <n v="1"/>
    <x v="1"/>
    <x v="31"/>
    <x v="4"/>
    <s v="red"/>
    <n v="109"/>
    <n v="48"/>
    <n v="5232"/>
    <n v="844"/>
    <n v="12902"/>
    <d v="2021-07-20T00:00:00"/>
    <d v="2021-07-21T00:00:00"/>
    <s v="Lorelle Lancastle"/>
    <s v="Genderqueer"/>
    <n v="63"/>
    <s v="19 Harrison CrestSuite 331"/>
    <n v="2754"/>
    <s v="Alexandraville"/>
    <x v="0"/>
    <s v="Australia"/>
    <x v="8"/>
    <x v="1"/>
  </r>
  <r>
    <n v="3509"/>
    <n v="706"/>
    <n v="1030"/>
    <n v="90"/>
    <n v="2"/>
    <n v="180"/>
    <n v="1"/>
    <x v="2"/>
    <x v="11"/>
    <x v="3"/>
    <s v="green"/>
    <n v="95"/>
    <n v="80"/>
    <n v="7600"/>
    <n v="844"/>
    <n v="12902"/>
    <d v="2021-07-20T00:00:00"/>
    <d v="2021-07-21T00:00:00"/>
    <s v="Lorelle Lancastle"/>
    <s v="Genderqueer"/>
    <n v="63"/>
    <s v="19 Harrison CrestSuite 331"/>
    <n v="2754"/>
    <s v="Alexandraville"/>
    <x v="0"/>
    <s v="Australia"/>
    <x v="8"/>
    <x v="1"/>
  </r>
  <r>
    <n v="3510"/>
    <n v="706"/>
    <n v="356"/>
    <n v="94"/>
    <n v="1"/>
    <n v="94"/>
    <n v="1"/>
    <x v="0"/>
    <x v="28"/>
    <x v="1"/>
    <s v="orange"/>
    <n v="92"/>
    <n v="46"/>
    <n v="4232"/>
    <n v="844"/>
    <n v="12902"/>
    <d v="2021-07-20T00:00:00"/>
    <d v="2021-07-21T00:00:00"/>
    <s v="Lorelle Lancastle"/>
    <s v="Genderqueer"/>
    <n v="63"/>
    <s v="19 Harrison CrestSuite 331"/>
    <n v="2754"/>
    <s v="Alexandraville"/>
    <x v="0"/>
    <s v="Australia"/>
    <x v="8"/>
    <x v="1"/>
  </r>
  <r>
    <n v="3511"/>
    <n v="706"/>
    <n v="214"/>
    <n v="106"/>
    <n v="2"/>
    <n v="212"/>
    <n v="1"/>
    <x v="0"/>
    <x v="0"/>
    <x v="4"/>
    <s v="red"/>
    <n v="105"/>
    <n v="42"/>
    <n v="4410"/>
    <n v="844"/>
    <n v="12902"/>
    <d v="2021-07-20T00:00:00"/>
    <d v="2021-07-21T00:00:00"/>
    <s v="Lorelle Lancastle"/>
    <s v="Genderqueer"/>
    <n v="63"/>
    <s v="19 Harrison CrestSuite 331"/>
    <n v="2754"/>
    <s v="Alexandraville"/>
    <x v="0"/>
    <s v="Australia"/>
    <x v="8"/>
    <x v="1"/>
  </r>
  <r>
    <n v="3512"/>
    <n v="706"/>
    <n v="954"/>
    <n v="97"/>
    <n v="1"/>
    <n v="97"/>
    <n v="1"/>
    <x v="2"/>
    <x v="27"/>
    <x v="4"/>
    <s v="orange"/>
    <n v="119"/>
    <n v="78"/>
    <n v="9282"/>
    <n v="844"/>
    <n v="12902"/>
    <d v="2021-07-20T00:00:00"/>
    <d v="2021-07-21T00:00:00"/>
    <s v="Lorelle Lancastle"/>
    <s v="Genderqueer"/>
    <n v="63"/>
    <s v="19 Harrison CrestSuite 331"/>
    <n v="2754"/>
    <s v="Alexandraville"/>
    <x v="0"/>
    <s v="Australia"/>
    <x v="8"/>
    <x v="1"/>
  </r>
  <r>
    <n v="3513"/>
    <n v="707"/>
    <n v="667"/>
    <n v="113"/>
    <n v="3"/>
    <n v="339"/>
    <n v="1"/>
    <x v="1"/>
    <x v="4"/>
    <x v="2"/>
    <s v="red"/>
    <n v="119"/>
    <n v="56"/>
    <n v="6664"/>
    <n v="589"/>
    <n v="25153"/>
    <d v="2021-05-12T00:00:00"/>
    <d v="2021-05-18T00:00:00"/>
    <s v="Calhoun Raphael"/>
    <s v="Polygender"/>
    <n v="57"/>
    <s v="68 Darcy PassSuite 091"/>
    <n v="6477"/>
    <s v="Hoppetown"/>
    <x v="3"/>
    <s v="Australia"/>
    <x v="3"/>
    <x v="1"/>
  </r>
  <r>
    <n v="3514"/>
    <n v="707"/>
    <n v="709"/>
    <n v="119"/>
    <n v="2"/>
    <n v="238"/>
    <n v="1"/>
    <x v="1"/>
    <x v="19"/>
    <x v="4"/>
    <s v="orange"/>
    <n v="112"/>
    <n v="71"/>
    <n v="7952"/>
    <n v="589"/>
    <n v="25153"/>
    <d v="2021-05-12T00:00:00"/>
    <d v="2021-05-18T00:00:00"/>
    <s v="Calhoun Raphael"/>
    <s v="Polygender"/>
    <n v="57"/>
    <s v="68 Darcy PassSuite 091"/>
    <n v="6477"/>
    <s v="Hoppetown"/>
    <x v="3"/>
    <s v="Australia"/>
    <x v="3"/>
    <x v="1"/>
  </r>
  <r>
    <n v="3515"/>
    <n v="707"/>
    <n v="939"/>
    <n v="96"/>
    <n v="2"/>
    <n v="192"/>
    <n v="1"/>
    <x v="2"/>
    <x v="5"/>
    <x v="4"/>
    <s v="indigo"/>
    <n v="104"/>
    <n v="41"/>
    <n v="4264"/>
    <n v="589"/>
    <n v="25153"/>
    <d v="2021-05-12T00:00:00"/>
    <d v="2021-05-18T00:00:00"/>
    <s v="Calhoun Raphael"/>
    <s v="Polygender"/>
    <n v="57"/>
    <s v="68 Darcy PassSuite 091"/>
    <n v="6477"/>
    <s v="Hoppetown"/>
    <x v="3"/>
    <s v="Australia"/>
    <x v="3"/>
    <x v="1"/>
  </r>
  <r>
    <n v="3516"/>
    <n v="707"/>
    <n v="803"/>
    <n v="91"/>
    <n v="3"/>
    <n v="273"/>
    <n v="1"/>
    <x v="1"/>
    <x v="15"/>
    <x v="0"/>
    <s v="violet"/>
    <n v="114"/>
    <n v="78"/>
    <n v="8892"/>
    <n v="589"/>
    <n v="25153"/>
    <d v="2021-05-12T00:00:00"/>
    <d v="2021-05-18T00:00:00"/>
    <s v="Calhoun Raphael"/>
    <s v="Polygender"/>
    <n v="57"/>
    <s v="68 Darcy PassSuite 091"/>
    <n v="6477"/>
    <s v="Hoppetown"/>
    <x v="3"/>
    <s v="Australia"/>
    <x v="3"/>
    <x v="1"/>
  </r>
  <r>
    <n v="3517"/>
    <n v="707"/>
    <n v="742"/>
    <n v="109"/>
    <n v="3"/>
    <n v="327"/>
    <n v="1"/>
    <x v="1"/>
    <x v="12"/>
    <x v="2"/>
    <s v="orange"/>
    <n v="102"/>
    <n v="47"/>
    <n v="4794"/>
    <n v="589"/>
    <n v="25153"/>
    <d v="2021-05-12T00:00:00"/>
    <d v="2021-05-18T00:00:00"/>
    <s v="Calhoun Raphael"/>
    <s v="Polygender"/>
    <n v="57"/>
    <s v="68 Darcy PassSuite 091"/>
    <n v="6477"/>
    <s v="Hoppetown"/>
    <x v="3"/>
    <s v="Australia"/>
    <x v="3"/>
    <x v="1"/>
  </r>
  <r>
    <n v="3518"/>
    <n v="707"/>
    <n v="234"/>
    <n v="106"/>
    <n v="2"/>
    <n v="212"/>
    <n v="1"/>
    <x v="0"/>
    <x v="0"/>
    <x v="4"/>
    <s v="blue"/>
    <n v="105"/>
    <n v="43"/>
    <n v="4515"/>
    <n v="589"/>
    <n v="25153"/>
    <d v="2021-05-12T00:00:00"/>
    <d v="2021-05-18T00:00:00"/>
    <s v="Calhoun Raphael"/>
    <s v="Polygender"/>
    <n v="57"/>
    <s v="68 Darcy PassSuite 091"/>
    <n v="6477"/>
    <s v="Hoppetown"/>
    <x v="3"/>
    <s v="Australia"/>
    <x v="3"/>
    <x v="1"/>
  </r>
  <r>
    <n v="3519"/>
    <n v="707"/>
    <n v="274"/>
    <n v="95"/>
    <n v="3"/>
    <n v="285"/>
    <n v="1"/>
    <x v="0"/>
    <x v="17"/>
    <x v="4"/>
    <s v="indigo"/>
    <n v="117"/>
    <n v="56"/>
    <n v="6552"/>
    <n v="589"/>
    <n v="25153"/>
    <d v="2021-05-12T00:00:00"/>
    <d v="2021-05-18T00:00:00"/>
    <s v="Calhoun Raphael"/>
    <s v="Polygender"/>
    <n v="57"/>
    <s v="68 Darcy PassSuite 091"/>
    <n v="6477"/>
    <s v="Hoppetown"/>
    <x v="3"/>
    <s v="Australia"/>
    <x v="3"/>
    <x v="1"/>
  </r>
  <r>
    <n v="3520"/>
    <n v="708"/>
    <n v="1099"/>
    <n v="115"/>
    <n v="1"/>
    <n v="115"/>
    <n v="1"/>
    <x v="2"/>
    <x v="6"/>
    <x v="4"/>
    <s v="yellow"/>
    <n v="99"/>
    <n v="68"/>
    <n v="6732"/>
    <n v="687"/>
    <n v="56307"/>
    <d v="2021-10-24T00:00:00"/>
    <d v="2021-11-10T00:00:00"/>
    <s v="Amalia Eallis"/>
    <s v="Bigender"/>
    <n v="22"/>
    <s v="2004 Sebastian CrescentApt. 895"/>
    <n v="8939"/>
    <s v="East Ruby"/>
    <x v="4"/>
    <s v="Australia"/>
    <x v="2"/>
    <x v="2"/>
  </r>
  <r>
    <n v="3521"/>
    <n v="708"/>
    <n v="159"/>
    <n v="91"/>
    <n v="2"/>
    <n v="182"/>
    <n v="1"/>
    <x v="0"/>
    <x v="8"/>
    <x v="4"/>
    <s v="green"/>
    <n v="116"/>
    <n v="51"/>
    <n v="5916"/>
    <n v="687"/>
    <n v="56307"/>
    <d v="2021-10-24T00:00:00"/>
    <d v="2021-11-10T00:00:00"/>
    <s v="Amalia Eallis"/>
    <s v="Bigender"/>
    <n v="22"/>
    <s v="2004 Sebastian CrescentApt. 895"/>
    <n v="8939"/>
    <s v="East Ruby"/>
    <x v="4"/>
    <s v="Australia"/>
    <x v="2"/>
    <x v="2"/>
  </r>
  <r>
    <n v="3522"/>
    <n v="708"/>
    <n v="937"/>
    <n v="96"/>
    <n v="2"/>
    <n v="192"/>
    <n v="1"/>
    <x v="2"/>
    <x v="5"/>
    <x v="2"/>
    <s v="indigo"/>
    <n v="104"/>
    <n v="58"/>
    <n v="6032"/>
    <n v="687"/>
    <n v="56307"/>
    <d v="2021-10-24T00:00:00"/>
    <d v="2021-11-10T00:00:00"/>
    <s v="Amalia Eallis"/>
    <s v="Bigender"/>
    <n v="22"/>
    <s v="2004 Sebastian CrescentApt. 895"/>
    <n v="8939"/>
    <s v="East Ruby"/>
    <x v="4"/>
    <s v="Australia"/>
    <x v="2"/>
    <x v="2"/>
  </r>
  <r>
    <n v="3523"/>
    <n v="708"/>
    <n v="867"/>
    <n v="113"/>
    <n v="3"/>
    <n v="339"/>
    <n v="1"/>
    <x v="2"/>
    <x v="16"/>
    <x v="2"/>
    <s v="indigo"/>
    <n v="100"/>
    <n v="64"/>
    <n v="6400"/>
    <n v="687"/>
    <n v="56307"/>
    <d v="2021-10-24T00:00:00"/>
    <d v="2021-11-10T00:00:00"/>
    <s v="Amalia Eallis"/>
    <s v="Bigender"/>
    <n v="22"/>
    <s v="2004 Sebastian CrescentApt. 895"/>
    <n v="8939"/>
    <s v="East Ruby"/>
    <x v="4"/>
    <s v="Australia"/>
    <x v="2"/>
    <x v="2"/>
  </r>
  <r>
    <n v="3524"/>
    <n v="708"/>
    <n v="180"/>
    <n v="98"/>
    <n v="3"/>
    <n v="294"/>
    <n v="1"/>
    <x v="0"/>
    <x v="18"/>
    <x v="3"/>
    <s v="orange"/>
    <n v="112"/>
    <n v="52"/>
    <n v="5824"/>
    <n v="687"/>
    <n v="56307"/>
    <d v="2021-10-24T00:00:00"/>
    <d v="2021-11-10T00:00:00"/>
    <s v="Amalia Eallis"/>
    <s v="Bigender"/>
    <n v="22"/>
    <s v="2004 Sebastian CrescentApt. 895"/>
    <n v="8939"/>
    <s v="East Ruby"/>
    <x v="4"/>
    <s v="Australia"/>
    <x v="2"/>
    <x v="2"/>
  </r>
  <r>
    <n v="3525"/>
    <n v="709"/>
    <n v="110"/>
    <n v="92"/>
    <n v="2"/>
    <n v="184"/>
    <n v="1"/>
    <x v="0"/>
    <x v="22"/>
    <x v="3"/>
    <s v="orange"/>
    <n v="115"/>
    <n v="45"/>
    <n v="5175"/>
    <n v="772"/>
    <n v="36257"/>
    <d v="2021-06-17T00:00:00"/>
    <d v="2021-07-13T00:00:00"/>
    <s v="Marlee Edser"/>
    <s v="Genderqueer"/>
    <n v="71"/>
    <s v="4207 Hudson CrescentSuite 167"/>
    <n v="2915"/>
    <s v="Oscarberg"/>
    <x v="0"/>
    <s v="Australia"/>
    <x v="7"/>
    <x v="0"/>
  </r>
  <r>
    <n v="3526"/>
    <n v="709"/>
    <n v="95"/>
    <n v="118"/>
    <n v="2"/>
    <n v="236"/>
    <n v="1"/>
    <x v="0"/>
    <x v="24"/>
    <x v="3"/>
    <s v="indigo"/>
    <n v="96"/>
    <n v="46"/>
    <n v="4416"/>
    <n v="772"/>
    <n v="36257"/>
    <d v="2021-06-17T00:00:00"/>
    <d v="2021-07-13T00:00:00"/>
    <s v="Marlee Edser"/>
    <s v="Genderqueer"/>
    <n v="71"/>
    <s v="4207 Hudson CrescentSuite 167"/>
    <n v="2915"/>
    <s v="Oscarberg"/>
    <x v="0"/>
    <s v="Australia"/>
    <x v="7"/>
    <x v="0"/>
  </r>
  <r>
    <n v="3527"/>
    <n v="709"/>
    <n v="641"/>
    <n v="93"/>
    <n v="1"/>
    <n v="93"/>
    <n v="1"/>
    <x v="1"/>
    <x v="14"/>
    <x v="1"/>
    <s v="yellow"/>
    <n v="115"/>
    <n v="67"/>
    <n v="7705"/>
    <n v="772"/>
    <n v="36257"/>
    <d v="2021-06-17T00:00:00"/>
    <d v="2021-07-13T00:00:00"/>
    <s v="Marlee Edser"/>
    <s v="Genderqueer"/>
    <n v="71"/>
    <s v="4207 Hudson CrescentSuite 167"/>
    <n v="2915"/>
    <s v="Oscarberg"/>
    <x v="0"/>
    <s v="Australia"/>
    <x v="7"/>
    <x v="0"/>
  </r>
  <r>
    <n v="3528"/>
    <n v="709"/>
    <n v="397"/>
    <n v="119"/>
    <n v="1"/>
    <n v="119"/>
    <n v="1"/>
    <x v="0"/>
    <x v="32"/>
    <x v="2"/>
    <s v="yellow"/>
    <n v="113"/>
    <n v="76"/>
    <n v="8588"/>
    <n v="772"/>
    <n v="36257"/>
    <d v="2021-06-17T00:00:00"/>
    <d v="2021-07-13T00:00:00"/>
    <s v="Marlee Edser"/>
    <s v="Genderqueer"/>
    <n v="71"/>
    <s v="4207 Hudson CrescentSuite 167"/>
    <n v="2915"/>
    <s v="Oscarberg"/>
    <x v="0"/>
    <s v="Australia"/>
    <x v="7"/>
    <x v="0"/>
  </r>
  <r>
    <n v="3529"/>
    <n v="709"/>
    <n v="184"/>
    <n v="98"/>
    <n v="1"/>
    <n v="98"/>
    <n v="1"/>
    <x v="0"/>
    <x v="18"/>
    <x v="4"/>
    <s v="orange"/>
    <n v="112"/>
    <n v="48"/>
    <n v="5376"/>
    <n v="772"/>
    <n v="36257"/>
    <d v="2021-06-17T00:00:00"/>
    <d v="2021-07-13T00:00:00"/>
    <s v="Marlee Edser"/>
    <s v="Genderqueer"/>
    <n v="71"/>
    <s v="4207 Hudson CrescentSuite 167"/>
    <n v="2915"/>
    <s v="Oscarberg"/>
    <x v="0"/>
    <s v="Australia"/>
    <x v="7"/>
    <x v="0"/>
  </r>
  <r>
    <n v="3530"/>
    <n v="709"/>
    <n v="951"/>
    <n v="97"/>
    <n v="2"/>
    <n v="194"/>
    <n v="1"/>
    <x v="2"/>
    <x v="27"/>
    <x v="1"/>
    <s v="orange"/>
    <n v="119"/>
    <n v="55"/>
    <n v="6545"/>
    <n v="772"/>
    <n v="36257"/>
    <d v="2021-06-17T00:00:00"/>
    <d v="2021-07-13T00:00:00"/>
    <s v="Marlee Edser"/>
    <s v="Genderqueer"/>
    <n v="71"/>
    <s v="4207 Hudson CrescentSuite 167"/>
    <n v="2915"/>
    <s v="Oscarberg"/>
    <x v="0"/>
    <s v="Australia"/>
    <x v="7"/>
    <x v="0"/>
  </r>
  <r>
    <n v="3531"/>
    <n v="710"/>
    <n v="1083"/>
    <n v="93"/>
    <n v="1"/>
    <n v="93"/>
    <n v="1"/>
    <x v="2"/>
    <x v="20"/>
    <x v="0"/>
    <s v="violet"/>
    <n v="94"/>
    <n v="60"/>
    <n v="5640"/>
    <n v="134"/>
    <n v="27729"/>
    <d v="2021-02-07T00:00:00"/>
    <d v="2021-02-08T00:00:00"/>
    <s v="Raul Pockey"/>
    <s v="Male"/>
    <n v="64"/>
    <s v="178 Smitham GroveSuite 638"/>
    <n v="6036"/>
    <s v="South Hannah"/>
    <x v="6"/>
    <s v="Australia"/>
    <x v="1"/>
    <x v="1"/>
  </r>
  <r>
    <n v="3532"/>
    <n v="710"/>
    <n v="649"/>
    <n v="93"/>
    <n v="1"/>
    <n v="93"/>
    <n v="1"/>
    <x v="1"/>
    <x v="14"/>
    <x v="4"/>
    <s v="green"/>
    <n v="115"/>
    <n v="48"/>
    <n v="5520"/>
    <n v="134"/>
    <n v="27729"/>
    <d v="2021-02-07T00:00:00"/>
    <d v="2021-02-08T00:00:00"/>
    <s v="Raul Pockey"/>
    <s v="Male"/>
    <n v="64"/>
    <s v="178 Smitham GroveSuite 638"/>
    <n v="6036"/>
    <s v="South Hannah"/>
    <x v="6"/>
    <s v="Australia"/>
    <x v="1"/>
    <x v="1"/>
  </r>
  <r>
    <n v="3533"/>
    <n v="710"/>
    <n v="586"/>
    <n v="100"/>
    <n v="1"/>
    <n v="100"/>
    <n v="1"/>
    <x v="1"/>
    <x v="29"/>
    <x v="1"/>
    <s v="indigo"/>
    <n v="90"/>
    <n v="41"/>
    <n v="3690"/>
    <n v="134"/>
    <n v="27729"/>
    <d v="2021-02-07T00:00:00"/>
    <d v="2021-02-08T00:00:00"/>
    <s v="Raul Pockey"/>
    <s v="Male"/>
    <n v="64"/>
    <s v="178 Smitham GroveSuite 638"/>
    <n v="6036"/>
    <s v="South Hannah"/>
    <x v="6"/>
    <s v="Australia"/>
    <x v="1"/>
    <x v="1"/>
  </r>
  <r>
    <n v="3534"/>
    <n v="710"/>
    <n v="588"/>
    <n v="100"/>
    <n v="2"/>
    <n v="200"/>
    <n v="1"/>
    <x v="1"/>
    <x v="29"/>
    <x v="0"/>
    <s v="indigo"/>
    <n v="90"/>
    <n v="51"/>
    <n v="4590"/>
    <n v="134"/>
    <n v="27729"/>
    <d v="2021-02-07T00:00:00"/>
    <d v="2021-02-08T00:00:00"/>
    <s v="Raul Pockey"/>
    <s v="Male"/>
    <n v="64"/>
    <s v="178 Smitham GroveSuite 638"/>
    <n v="6036"/>
    <s v="South Hannah"/>
    <x v="6"/>
    <s v="Australia"/>
    <x v="1"/>
    <x v="1"/>
  </r>
  <r>
    <n v="3535"/>
    <n v="710"/>
    <n v="708"/>
    <n v="119"/>
    <n v="1"/>
    <n v="119"/>
    <n v="1"/>
    <x v="1"/>
    <x v="19"/>
    <x v="0"/>
    <s v="orange"/>
    <n v="112"/>
    <n v="70"/>
    <n v="7840"/>
    <n v="134"/>
    <n v="27729"/>
    <d v="2021-02-07T00:00:00"/>
    <d v="2021-02-08T00:00:00"/>
    <s v="Raul Pockey"/>
    <s v="Male"/>
    <n v="64"/>
    <s v="178 Smitham GroveSuite 638"/>
    <n v="6036"/>
    <s v="South Hannah"/>
    <x v="6"/>
    <s v="Australia"/>
    <x v="1"/>
    <x v="1"/>
  </r>
  <r>
    <n v="3536"/>
    <n v="711"/>
    <n v="644"/>
    <n v="93"/>
    <n v="1"/>
    <n v="93"/>
    <n v="1"/>
    <x v="1"/>
    <x v="14"/>
    <x v="4"/>
    <s v="yellow"/>
    <n v="115"/>
    <n v="68"/>
    <n v="7820"/>
    <n v="228"/>
    <n v="16935"/>
    <d v="2021-06-22T00:00:00"/>
    <d v="2021-07-08T00:00:00"/>
    <s v="Zaria Garken"/>
    <s v="Female"/>
    <n v="40"/>
    <s v="53 Jake CourtSuite 337"/>
    <n v="5447"/>
    <s v="Towneport"/>
    <x v="5"/>
    <s v="Australia"/>
    <x v="7"/>
    <x v="2"/>
  </r>
  <r>
    <n v="3537"/>
    <n v="711"/>
    <n v="876"/>
    <n v="94"/>
    <n v="3"/>
    <n v="282"/>
    <n v="1"/>
    <x v="2"/>
    <x v="23"/>
    <x v="1"/>
    <s v="red"/>
    <n v="113"/>
    <n v="67"/>
    <n v="7571"/>
    <n v="228"/>
    <n v="16935"/>
    <d v="2021-06-22T00:00:00"/>
    <d v="2021-07-08T00:00:00"/>
    <s v="Zaria Garken"/>
    <s v="Female"/>
    <n v="40"/>
    <s v="53 Jake CourtSuite 337"/>
    <n v="5447"/>
    <s v="Towneport"/>
    <x v="5"/>
    <s v="Australia"/>
    <x v="7"/>
    <x v="2"/>
  </r>
  <r>
    <n v="3538"/>
    <n v="711"/>
    <n v="58"/>
    <n v="104"/>
    <n v="1"/>
    <n v="104"/>
    <n v="1"/>
    <x v="0"/>
    <x v="10"/>
    <x v="0"/>
    <s v="blue"/>
    <n v="119"/>
    <n v="61"/>
    <n v="7259"/>
    <n v="228"/>
    <n v="16935"/>
    <d v="2021-06-22T00:00:00"/>
    <d v="2021-07-08T00:00:00"/>
    <s v="Zaria Garken"/>
    <s v="Female"/>
    <n v="40"/>
    <s v="53 Jake CourtSuite 337"/>
    <n v="5447"/>
    <s v="Towneport"/>
    <x v="5"/>
    <s v="Australia"/>
    <x v="7"/>
    <x v="2"/>
  </r>
  <r>
    <n v="3539"/>
    <n v="711"/>
    <n v="296"/>
    <n v="105"/>
    <n v="1"/>
    <n v="105"/>
    <n v="1"/>
    <x v="0"/>
    <x v="26"/>
    <x v="1"/>
    <s v="green"/>
    <n v="93"/>
    <n v="58"/>
    <n v="5394"/>
    <n v="228"/>
    <n v="16935"/>
    <d v="2021-06-22T00:00:00"/>
    <d v="2021-07-08T00:00:00"/>
    <s v="Zaria Garken"/>
    <s v="Female"/>
    <n v="40"/>
    <s v="53 Jake CourtSuite 337"/>
    <n v="5447"/>
    <s v="Towneport"/>
    <x v="5"/>
    <s v="Australia"/>
    <x v="7"/>
    <x v="2"/>
  </r>
  <r>
    <n v="3540"/>
    <n v="711"/>
    <n v="706"/>
    <n v="119"/>
    <n v="2"/>
    <n v="238"/>
    <n v="1"/>
    <x v="1"/>
    <x v="19"/>
    <x v="1"/>
    <s v="orange"/>
    <n v="112"/>
    <n v="41"/>
    <n v="4592"/>
    <n v="228"/>
    <n v="16935"/>
    <d v="2021-06-22T00:00:00"/>
    <d v="2021-07-08T00:00:00"/>
    <s v="Zaria Garken"/>
    <s v="Female"/>
    <n v="40"/>
    <s v="53 Jake CourtSuite 337"/>
    <n v="5447"/>
    <s v="Towneport"/>
    <x v="5"/>
    <s v="Australia"/>
    <x v="7"/>
    <x v="2"/>
  </r>
  <r>
    <n v="3541"/>
    <n v="711"/>
    <n v="198"/>
    <n v="98"/>
    <n v="2"/>
    <n v="196"/>
    <n v="1"/>
    <x v="0"/>
    <x v="18"/>
    <x v="0"/>
    <s v="blue"/>
    <n v="112"/>
    <n v="56"/>
    <n v="6272"/>
    <n v="228"/>
    <n v="16935"/>
    <d v="2021-06-22T00:00:00"/>
    <d v="2021-07-08T00:00:00"/>
    <s v="Zaria Garken"/>
    <s v="Female"/>
    <n v="40"/>
    <s v="53 Jake CourtSuite 337"/>
    <n v="5447"/>
    <s v="Towneport"/>
    <x v="5"/>
    <s v="Australia"/>
    <x v="7"/>
    <x v="2"/>
  </r>
  <r>
    <n v="3542"/>
    <n v="712"/>
    <n v="928"/>
    <n v="96"/>
    <n v="1"/>
    <n v="96"/>
    <n v="1"/>
    <x v="2"/>
    <x v="5"/>
    <x v="0"/>
    <s v="green"/>
    <n v="104"/>
    <n v="43"/>
    <n v="4472"/>
    <n v="474"/>
    <n v="11718"/>
    <d v="2021-08-18T00:00:00"/>
    <d v="2021-08-29T00:00:00"/>
    <s v="Clem Margetts"/>
    <s v="Non-binary"/>
    <n v="21"/>
    <s v="6744 Joshua RoadApt. 554"/>
    <n v="7719"/>
    <s v="New Matildaville"/>
    <x v="0"/>
    <s v="Australia"/>
    <x v="0"/>
    <x v="2"/>
  </r>
  <r>
    <n v="3543"/>
    <n v="712"/>
    <n v="913"/>
    <n v="96"/>
    <n v="3"/>
    <n v="288"/>
    <n v="1"/>
    <x v="2"/>
    <x v="5"/>
    <x v="0"/>
    <s v="red"/>
    <n v="104"/>
    <n v="73"/>
    <n v="7592"/>
    <n v="474"/>
    <n v="11718"/>
    <d v="2021-08-18T00:00:00"/>
    <d v="2021-08-29T00:00:00"/>
    <s v="Clem Margetts"/>
    <s v="Non-binary"/>
    <n v="21"/>
    <s v="6744 Joshua RoadApt. 554"/>
    <n v="7719"/>
    <s v="New Matildaville"/>
    <x v="0"/>
    <s v="Australia"/>
    <x v="0"/>
    <x v="2"/>
  </r>
  <r>
    <n v="3544"/>
    <n v="712"/>
    <n v="944"/>
    <n v="96"/>
    <n v="2"/>
    <n v="192"/>
    <n v="1"/>
    <x v="2"/>
    <x v="5"/>
    <x v="4"/>
    <s v="violet"/>
    <n v="104"/>
    <n v="80"/>
    <n v="8320"/>
    <n v="474"/>
    <n v="11718"/>
    <d v="2021-08-18T00:00:00"/>
    <d v="2021-08-29T00:00:00"/>
    <s v="Clem Margetts"/>
    <s v="Non-binary"/>
    <n v="21"/>
    <s v="6744 Joshua RoadApt. 554"/>
    <n v="7719"/>
    <s v="New Matildaville"/>
    <x v="0"/>
    <s v="Australia"/>
    <x v="0"/>
    <x v="2"/>
  </r>
  <r>
    <n v="3545"/>
    <n v="712"/>
    <n v="1237"/>
    <n v="112"/>
    <n v="2"/>
    <n v="224"/>
    <n v="1"/>
    <x v="2"/>
    <x v="25"/>
    <x v="2"/>
    <s v="yellow"/>
    <n v="91"/>
    <n v="80"/>
    <n v="7280"/>
    <n v="474"/>
    <n v="11718"/>
    <d v="2021-08-18T00:00:00"/>
    <d v="2021-08-29T00:00:00"/>
    <s v="Clem Margetts"/>
    <s v="Non-binary"/>
    <n v="21"/>
    <s v="6744 Joshua RoadApt. 554"/>
    <n v="7719"/>
    <s v="New Matildaville"/>
    <x v="0"/>
    <s v="Australia"/>
    <x v="0"/>
    <x v="2"/>
  </r>
  <r>
    <n v="3546"/>
    <n v="712"/>
    <n v="650"/>
    <n v="93"/>
    <n v="1"/>
    <n v="93"/>
    <n v="1"/>
    <x v="1"/>
    <x v="14"/>
    <x v="3"/>
    <s v="blue"/>
    <n v="115"/>
    <n v="51"/>
    <n v="5865"/>
    <n v="474"/>
    <n v="11718"/>
    <d v="2021-08-18T00:00:00"/>
    <d v="2021-08-29T00:00:00"/>
    <s v="Clem Margetts"/>
    <s v="Non-binary"/>
    <n v="21"/>
    <s v="6744 Joshua RoadApt. 554"/>
    <n v="7719"/>
    <s v="New Matildaville"/>
    <x v="0"/>
    <s v="Australia"/>
    <x v="0"/>
    <x v="2"/>
  </r>
  <r>
    <n v="3547"/>
    <n v="712"/>
    <n v="1219"/>
    <n v="105"/>
    <n v="3"/>
    <n v="315"/>
    <n v="1"/>
    <x v="2"/>
    <x v="7"/>
    <x v="4"/>
    <s v="indigo"/>
    <n v="90"/>
    <n v="45"/>
    <n v="4050"/>
    <n v="474"/>
    <n v="11718"/>
    <d v="2021-08-18T00:00:00"/>
    <d v="2021-08-29T00:00:00"/>
    <s v="Clem Margetts"/>
    <s v="Non-binary"/>
    <n v="21"/>
    <s v="6744 Joshua RoadApt. 554"/>
    <n v="7719"/>
    <s v="New Matildaville"/>
    <x v="0"/>
    <s v="Australia"/>
    <x v="0"/>
    <x v="2"/>
  </r>
  <r>
    <n v="3548"/>
    <n v="712"/>
    <n v="450"/>
    <n v="107"/>
    <n v="3"/>
    <n v="321"/>
    <n v="1"/>
    <x v="1"/>
    <x v="22"/>
    <x v="3"/>
    <s v="violet"/>
    <n v="92"/>
    <n v="65"/>
    <n v="5980"/>
    <n v="474"/>
    <n v="11718"/>
    <d v="2021-08-18T00:00:00"/>
    <d v="2021-08-29T00:00:00"/>
    <s v="Clem Margetts"/>
    <s v="Non-binary"/>
    <n v="21"/>
    <s v="6744 Joshua RoadApt. 554"/>
    <n v="7719"/>
    <s v="New Matildaville"/>
    <x v="0"/>
    <s v="Australia"/>
    <x v="0"/>
    <x v="2"/>
  </r>
  <r>
    <n v="3549"/>
    <n v="713"/>
    <n v="173"/>
    <n v="91"/>
    <n v="2"/>
    <n v="182"/>
    <n v="1"/>
    <x v="0"/>
    <x v="8"/>
    <x v="0"/>
    <s v="violet"/>
    <n v="116"/>
    <n v="70"/>
    <n v="8120"/>
    <n v="241"/>
    <n v="15915"/>
    <d v="2021-07-14T00:00:00"/>
    <d v="2021-08-09T00:00:00"/>
    <s v="Valentine Marley"/>
    <s v="Bigender"/>
    <n v="61"/>
    <s v="31 Aaron WayApt. 752"/>
    <n v="2728"/>
    <s v="New Ava"/>
    <x v="3"/>
    <s v="Australia"/>
    <x v="8"/>
    <x v="0"/>
  </r>
  <r>
    <n v="3550"/>
    <n v="713"/>
    <n v="524"/>
    <n v="102"/>
    <n v="1"/>
    <n v="102"/>
    <n v="1"/>
    <x v="1"/>
    <x v="31"/>
    <x v="4"/>
    <s v="violet"/>
    <n v="109"/>
    <n v="54"/>
    <n v="5886"/>
    <n v="241"/>
    <n v="15915"/>
    <d v="2021-07-14T00:00:00"/>
    <d v="2021-08-09T00:00:00"/>
    <s v="Valentine Marley"/>
    <s v="Bigender"/>
    <n v="61"/>
    <s v="31 Aaron WayApt. 752"/>
    <n v="2728"/>
    <s v="New Ava"/>
    <x v="3"/>
    <s v="Australia"/>
    <x v="8"/>
    <x v="0"/>
  </r>
  <r>
    <n v="3551"/>
    <n v="713"/>
    <n v="162"/>
    <n v="91"/>
    <n v="1"/>
    <n v="91"/>
    <n v="1"/>
    <x v="0"/>
    <x v="8"/>
    <x v="2"/>
    <s v="blue"/>
    <n v="116"/>
    <n v="58"/>
    <n v="6728"/>
    <n v="241"/>
    <n v="15915"/>
    <d v="2021-07-14T00:00:00"/>
    <d v="2021-08-09T00:00:00"/>
    <s v="Valentine Marley"/>
    <s v="Bigender"/>
    <n v="61"/>
    <s v="31 Aaron WayApt. 752"/>
    <n v="2728"/>
    <s v="New Ava"/>
    <x v="3"/>
    <s v="Australia"/>
    <x v="8"/>
    <x v="0"/>
  </r>
  <r>
    <n v="3552"/>
    <n v="713"/>
    <n v="1250"/>
    <n v="112"/>
    <n v="2"/>
    <n v="224"/>
    <n v="1"/>
    <x v="2"/>
    <x v="25"/>
    <x v="3"/>
    <s v="indigo"/>
    <n v="91"/>
    <n v="63"/>
    <n v="5733"/>
    <n v="241"/>
    <n v="15915"/>
    <d v="2021-07-14T00:00:00"/>
    <d v="2021-08-09T00:00:00"/>
    <s v="Valentine Marley"/>
    <s v="Bigender"/>
    <n v="61"/>
    <s v="31 Aaron WayApt. 752"/>
    <n v="2728"/>
    <s v="New Ava"/>
    <x v="3"/>
    <s v="Australia"/>
    <x v="8"/>
    <x v="0"/>
  </r>
  <r>
    <n v="3553"/>
    <n v="713"/>
    <n v="873"/>
    <n v="113"/>
    <n v="2"/>
    <n v="226"/>
    <n v="1"/>
    <x v="2"/>
    <x v="16"/>
    <x v="0"/>
    <s v="violet"/>
    <n v="100"/>
    <n v="62"/>
    <n v="6200"/>
    <n v="241"/>
    <n v="15915"/>
    <d v="2021-07-14T00:00:00"/>
    <d v="2021-08-09T00:00:00"/>
    <s v="Valentine Marley"/>
    <s v="Bigender"/>
    <n v="61"/>
    <s v="31 Aaron WayApt. 752"/>
    <n v="2728"/>
    <s v="New Ava"/>
    <x v="3"/>
    <s v="Australia"/>
    <x v="8"/>
    <x v="0"/>
  </r>
  <r>
    <n v="3554"/>
    <n v="713"/>
    <n v="326"/>
    <n v="109"/>
    <n v="2"/>
    <n v="218"/>
    <n v="1"/>
    <x v="0"/>
    <x v="21"/>
    <x v="1"/>
    <s v="yellow"/>
    <n v="108"/>
    <n v="76"/>
    <n v="8208"/>
    <n v="241"/>
    <n v="15915"/>
    <d v="2021-07-14T00:00:00"/>
    <d v="2021-08-09T00:00:00"/>
    <s v="Valentine Marley"/>
    <s v="Bigender"/>
    <n v="61"/>
    <s v="31 Aaron WayApt. 752"/>
    <n v="2728"/>
    <s v="New Ava"/>
    <x v="3"/>
    <s v="Australia"/>
    <x v="8"/>
    <x v="0"/>
  </r>
  <r>
    <n v="3555"/>
    <n v="714"/>
    <n v="111"/>
    <n v="92"/>
    <n v="3"/>
    <n v="276"/>
    <n v="1"/>
    <x v="0"/>
    <x v="22"/>
    <x v="1"/>
    <s v="orange"/>
    <n v="115"/>
    <n v="69"/>
    <n v="7935"/>
    <n v="50"/>
    <n v="15121"/>
    <d v="2021-02-07T00:00:00"/>
    <d v="2021-02-19T00:00:00"/>
    <s v="Moore Oolahan"/>
    <s v="Genderqueer"/>
    <n v="63"/>
    <s v="13 Stokes SummitApt. 125"/>
    <n v="5725"/>
    <s v="East Aidan"/>
    <x v="2"/>
    <s v="Australia"/>
    <x v="1"/>
    <x v="2"/>
  </r>
  <r>
    <n v="3556"/>
    <n v="714"/>
    <n v="331"/>
    <n v="109"/>
    <n v="3"/>
    <n v="327"/>
    <n v="1"/>
    <x v="0"/>
    <x v="21"/>
    <x v="1"/>
    <s v="green"/>
    <n v="108"/>
    <n v="74"/>
    <n v="7992"/>
    <n v="50"/>
    <n v="15121"/>
    <d v="2021-02-07T00:00:00"/>
    <d v="2021-02-19T00:00:00"/>
    <s v="Moore Oolahan"/>
    <s v="Genderqueer"/>
    <n v="63"/>
    <s v="13 Stokes SummitApt. 125"/>
    <n v="5725"/>
    <s v="East Aidan"/>
    <x v="2"/>
    <s v="Australia"/>
    <x v="1"/>
    <x v="2"/>
  </r>
  <r>
    <n v="3557"/>
    <n v="714"/>
    <n v="1022"/>
    <n v="90"/>
    <n v="2"/>
    <n v="180"/>
    <n v="1"/>
    <x v="2"/>
    <x v="11"/>
    <x v="2"/>
    <s v="orange"/>
    <n v="95"/>
    <n v="74"/>
    <n v="7030"/>
    <n v="50"/>
    <n v="15121"/>
    <d v="2021-02-07T00:00:00"/>
    <d v="2021-02-19T00:00:00"/>
    <s v="Moore Oolahan"/>
    <s v="Genderqueer"/>
    <n v="63"/>
    <s v="13 Stokes SummitApt. 125"/>
    <n v="5725"/>
    <s v="East Aidan"/>
    <x v="2"/>
    <s v="Australia"/>
    <x v="1"/>
    <x v="2"/>
  </r>
  <r>
    <n v="3558"/>
    <n v="714"/>
    <n v="419"/>
    <n v="119"/>
    <n v="2"/>
    <n v="238"/>
    <n v="1"/>
    <x v="0"/>
    <x v="32"/>
    <x v="4"/>
    <s v="violet"/>
    <n v="113"/>
    <n v="57"/>
    <n v="6441"/>
    <n v="50"/>
    <n v="15121"/>
    <d v="2021-02-07T00:00:00"/>
    <d v="2021-02-19T00:00:00"/>
    <s v="Moore Oolahan"/>
    <s v="Genderqueer"/>
    <n v="63"/>
    <s v="13 Stokes SummitApt. 125"/>
    <n v="5725"/>
    <s v="East Aidan"/>
    <x v="2"/>
    <s v="Australia"/>
    <x v="1"/>
    <x v="2"/>
  </r>
  <r>
    <n v="3559"/>
    <n v="714"/>
    <n v="951"/>
    <n v="97"/>
    <n v="1"/>
    <n v="97"/>
    <n v="1"/>
    <x v="2"/>
    <x v="27"/>
    <x v="1"/>
    <s v="orange"/>
    <n v="119"/>
    <n v="55"/>
    <n v="6545"/>
    <n v="50"/>
    <n v="15121"/>
    <d v="2021-02-07T00:00:00"/>
    <d v="2021-02-19T00:00:00"/>
    <s v="Moore Oolahan"/>
    <s v="Genderqueer"/>
    <n v="63"/>
    <s v="13 Stokes SummitApt. 125"/>
    <n v="5725"/>
    <s v="East Aidan"/>
    <x v="2"/>
    <s v="Australia"/>
    <x v="1"/>
    <x v="2"/>
  </r>
  <r>
    <n v="3560"/>
    <n v="714"/>
    <n v="731"/>
    <n v="119"/>
    <n v="3"/>
    <n v="357"/>
    <n v="1"/>
    <x v="1"/>
    <x v="19"/>
    <x v="1"/>
    <s v="violet"/>
    <n v="112"/>
    <n v="69"/>
    <n v="7728"/>
    <n v="50"/>
    <n v="15121"/>
    <d v="2021-02-07T00:00:00"/>
    <d v="2021-02-19T00:00:00"/>
    <s v="Moore Oolahan"/>
    <s v="Genderqueer"/>
    <n v="63"/>
    <s v="13 Stokes SummitApt. 125"/>
    <n v="5725"/>
    <s v="East Aidan"/>
    <x v="2"/>
    <s v="Australia"/>
    <x v="1"/>
    <x v="2"/>
  </r>
  <r>
    <n v="3561"/>
    <n v="715"/>
    <n v="598"/>
    <n v="112"/>
    <n v="1"/>
    <n v="112"/>
    <n v="1"/>
    <x v="1"/>
    <x v="30"/>
    <x v="0"/>
    <s v="red"/>
    <n v="118"/>
    <n v="41"/>
    <n v="4838"/>
    <n v="225"/>
    <n v="51678"/>
    <d v="2021-10-19T00:00:00"/>
    <d v="2021-11-12T00:00:00"/>
    <s v="Monty Gowen"/>
    <s v="Genderfluid"/>
    <n v="75"/>
    <s v="651 Garden CourtApt. 769"/>
    <n v="4755"/>
    <s v="Muellerfurt"/>
    <x v="3"/>
    <s v="Australia"/>
    <x v="2"/>
    <x v="0"/>
  </r>
  <r>
    <n v="3562"/>
    <n v="715"/>
    <n v="831"/>
    <n v="117"/>
    <n v="3"/>
    <n v="351"/>
    <n v="1"/>
    <x v="1"/>
    <x v="13"/>
    <x v="1"/>
    <s v="indigo"/>
    <n v="95"/>
    <n v="45"/>
    <n v="4275"/>
    <n v="225"/>
    <n v="51678"/>
    <d v="2021-10-19T00:00:00"/>
    <d v="2021-11-12T00:00:00"/>
    <s v="Monty Gowen"/>
    <s v="Genderfluid"/>
    <n v="75"/>
    <s v="651 Garden CourtApt. 769"/>
    <n v="4755"/>
    <s v="Muellerfurt"/>
    <x v="3"/>
    <s v="Australia"/>
    <x v="2"/>
    <x v="0"/>
  </r>
  <r>
    <n v="3563"/>
    <n v="715"/>
    <n v="1214"/>
    <n v="105"/>
    <n v="3"/>
    <n v="315"/>
    <n v="1"/>
    <x v="2"/>
    <x v="7"/>
    <x v="4"/>
    <s v="blue"/>
    <n v="90"/>
    <n v="55"/>
    <n v="4950"/>
    <n v="225"/>
    <n v="51678"/>
    <d v="2021-10-19T00:00:00"/>
    <d v="2021-11-12T00:00:00"/>
    <s v="Monty Gowen"/>
    <s v="Genderfluid"/>
    <n v="75"/>
    <s v="651 Garden CourtApt. 769"/>
    <n v="4755"/>
    <s v="Muellerfurt"/>
    <x v="3"/>
    <s v="Australia"/>
    <x v="2"/>
    <x v="0"/>
  </r>
  <r>
    <n v="3564"/>
    <n v="715"/>
    <n v="583"/>
    <n v="100"/>
    <n v="3"/>
    <n v="300"/>
    <n v="1"/>
    <x v="1"/>
    <x v="29"/>
    <x v="0"/>
    <s v="blue"/>
    <n v="90"/>
    <n v="64"/>
    <n v="5760"/>
    <n v="225"/>
    <n v="51678"/>
    <d v="2021-10-19T00:00:00"/>
    <d v="2021-11-12T00:00:00"/>
    <s v="Monty Gowen"/>
    <s v="Genderfluid"/>
    <n v="75"/>
    <s v="651 Garden CourtApt. 769"/>
    <n v="4755"/>
    <s v="Muellerfurt"/>
    <x v="3"/>
    <s v="Australia"/>
    <x v="2"/>
    <x v="0"/>
  </r>
  <r>
    <n v="3565"/>
    <n v="715"/>
    <n v="607"/>
    <n v="112"/>
    <n v="3"/>
    <n v="336"/>
    <n v="1"/>
    <x v="1"/>
    <x v="30"/>
    <x v="2"/>
    <s v="yellow"/>
    <n v="118"/>
    <n v="64"/>
    <n v="7552"/>
    <n v="225"/>
    <n v="51678"/>
    <d v="2021-10-19T00:00:00"/>
    <d v="2021-11-12T00:00:00"/>
    <s v="Monty Gowen"/>
    <s v="Genderfluid"/>
    <n v="75"/>
    <s v="651 Garden CourtApt. 769"/>
    <n v="4755"/>
    <s v="Muellerfurt"/>
    <x v="3"/>
    <s v="Australia"/>
    <x v="2"/>
    <x v="0"/>
  </r>
  <r>
    <n v="3566"/>
    <n v="716"/>
    <n v="501"/>
    <n v="102"/>
    <n v="2"/>
    <n v="204"/>
    <n v="1"/>
    <x v="1"/>
    <x v="31"/>
    <x v="1"/>
    <s v="yellow"/>
    <n v="109"/>
    <n v="66"/>
    <n v="7194"/>
    <n v="502"/>
    <n v="32660"/>
    <d v="2021-07-31T00:00:00"/>
    <d v="2021-08-26T00:00:00"/>
    <s v="Neilla Halladey"/>
    <s v="Male"/>
    <n v="34"/>
    <s v="95 Grimes ParkwaySuite 469"/>
    <n v="6075"/>
    <s v="East Aidan"/>
    <x v="7"/>
    <s v="Australia"/>
    <x v="8"/>
    <x v="0"/>
  </r>
  <r>
    <n v="3567"/>
    <n v="716"/>
    <n v="1085"/>
    <n v="115"/>
    <n v="3"/>
    <n v="345"/>
    <n v="1"/>
    <x v="2"/>
    <x v="6"/>
    <x v="3"/>
    <s v="red"/>
    <n v="99"/>
    <n v="75"/>
    <n v="7425"/>
    <n v="502"/>
    <n v="32660"/>
    <d v="2021-07-31T00:00:00"/>
    <d v="2021-08-26T00:00:00"/>
    <s v="Neilla Halladey"/>
    <s v="Male"/>
    <n v="34"/>
    <s v="95 Grimes ParkwaySuite 469"/>
    <n v="6075"/>
    <s v="East Aidan"/>
    <x v="7"/>
    <s v="Australia"/>
    <x v="8"/>
    <x v="0"/>
  </r>
  <r>
    <n v="3568"/>
    <n v="716"/>
    <n v="669"/>
    <n v="113"/>
    <n v="2"/>
    <n v="226"/>
    <n v="1"/>
    <x v="1"/>
    <x v="4"/>
    <x v="4"/>
    <s v="red"/>
    <n v="119"/>
    <n v="64"/>
    <n v="7616"/>
    <n v="502"/>
    <n v="32660"/>
    <d v="2021-07-31T00:00:00"/>
    <d v="2021-08-26T00:00:00"/>
    <s v="Neilla Halladey"/>
    <s v="Male"/>
    <n v="34"/>
    <s v="95 Grimes ParkwaySuite 469"/>
    <n v="6075"/>
    <s v="East Aidan"/>
    <x v="7"/>
    <s v="Australia"/>
    <x v="8"/>
    <x v="0"/>
  </r>
  <r>
    <n v="3569"/>
    <n v="716"/>
    <n v="1124"/>
    <n v="102"/>
    <n v="3"/>
    <n v="306"/>
    <n v="1"/>
    <x v="2"/>
    <x v="34"/>
    <x v="4"/>
    <s v="red"/>
    <n v="106"/>
    <n v="45"/>
    <n v="4770"/>
    <n v="502"/>
    <n v="32660"/>
    <d v="2021-07-31T00:00:00"/>
    <d v="2021-08-26T00:00:00"/>
    <s v="Neilla Halladey"/>
    <s v="Male"/>
    <n v="34"/>
    <s v="95 Grimes ParkwaySuite 469"/>
    <n v="6075"/>
    <s v="East Aidan"/>
    <x v="7"/>
    <s v="Australia"/>
    <x v="8"/>
    <x v="0"/>
  </r>
  <r>
    <n v="3570"/>
    <n v="716"/>
    <n v="891"/>
    <n v="94"/>
    <n v="1"/>
    <n v="94"/>
    <n v="1"/>
    <x v="2"/>
    <x v="23"/>
    <x v="1"/>
    <s v="green"/>
    <n v="113"/>
    <n v="78"/>
    <n v="8814"/>
    <n v="502"/>
    <n v="32660"/>
    <d v="2021-07-31T00:00:00"/>
    <d v="2021-08-26T00:00:00"/>
    <s v="Neilla Halladey"/>
    <s v="Male"/>
    <n v="34"/>
    <s v="95 Grimes ParkwaySuite 469"/>
    <n v="6075"/>
    <s v="East Aidan"/>
    <x v="7"/>
    <s v="Australia"/>
    <x v="8"/>
    <x v="0"/>
  </r>
  <r>
    <n v="3571"/>
    <n v="716"/>
    <n v="695"/>
    <n v="113"/>
    <n v="2"/>
    <n v="226"/>
    <n v="1"/>
    <x v="1"/>
    <x v="4"/>
    <x v="3"/>
    <s v="violet"/>
    <n v="119"/>
    <n v="59"/>
    <n v="7021"/>
    <n v="502"/>
    <n v="32660"/>
    <d v="2021-07-31T00:00:00"/>
    <d v="2021-08-26T00:00:00"/>
    <s v="Neilla Halladey"/>
    <s v="Male"/>
    <n v="34"/>
    <s v="95 Grimes ParkwaySuite 469"/>
    <n v="6075"/>
    <s v="East Aidan"/>
    <x v="7"/>
    <s v="Australia"/>
    <x v="8"/>
    <x v="0"/>
  </r>
  <r>
    <n v="3572"/>
    <n v="717"/>
    <n v="1148"/>
    <n v="102"/>
    <n v="1"/>
    <n v="102"/>
    <n v="1"/>
    <x v="2"/>
    <x v="34"/>
    <x v="0"/>
    <s v="indigo"/>
    <n v="106"/>
    <n v="46"/>
    <n v="4876"/>
    <n v="696"/>
    <n v="52327"/>
    <d v="2021-03-11T00:00:00"/>
    <d v="2021-04-05T00:00:00"/>
    <s v="Miner Craddock"/>
    <s v="Non-binary"/>
    <n v="38"/>
    <s v="8353 Bruen ParkwayApt. 455"/>
    <n v="5325"/>
    <s v="Callummouth"/>
    <x v="7"/>
    <s v="Australia"/>
    <x v="4"/>
    <x v="0"/>
  </r>
  <r>
    <n v="3573"/>
    <n v="717"/>
    <n v="219"/>
    <n v="106"/>
    <n v="1"/>
    <n v="106"/>
    <n v="1"/>
    <x v="0"/>
    <x v="0"/>
    <x v="4"/>
    <s v="orange"/>
    <n v="105"/>
    <n v="57"/>
    <n v="5985"/>
    <n v="696"/>
    <n v="52327"/>
    <d v="2021-03-11T00:00:00"/>
    <d v="2021-04-05T00:00:00"/>
    <s v="Miner Craddock"/>
    <s v="Non-binary"/>
    <n v="38"/>
    <s v="8353 Bruen ParkwayApt. 455"/>
    <n v="5325"/>
    <s v="Callummouth"/>
    <x v="7"/>
    <s v="Australia"/>
    <x v="4"/>
    <x v="0"/>
  </r>
  <r>
    <n v="3574"/>
    <n v="717"/>
    <n v="174"/>
    <n v="91"/>
    <n v="2"/>
    <n v="182"/>
    <n v="1"/>
    <x v="0"/>
    <x v="8"/>
    <x v="4"/>
    <s v="violet"/>
    <n v="116"/>
    <n v="73"/>
    <n v="8468"/>
    <n v="696"/>
    <n v="52327"/>
    <d v="2021-03-11T00:00:00"/>
    <d v="2021-04-05T00:00:00"/>
    <s v="Miner Craddock"/>
    <s v="Non-binary"/>
    <n v="38"/>
    <s v="8353 Bruen ParkwayApt. 455"/>
    <n v="5325"/>
    <s v="Callummouth"/>
    <x v="7"/>
    <s v="Australia"/>
    <x v="4"/>
    <x v="0"/>
  </r>
  <r>
    <n v="3575"/>
    <n v="717"/>
    <n v="237"/>
    <n v="106"/>
    <n v="1"/>
    <n v="106"/>
    <n v="1"/>
    <x v="0"/>
    <x v="0"/>
    <x v="2"/>
    <s v="indigo"/>
    <n v="105"/>
    <n v="62"/>
    <n v="6510"/>
    <n v="696"/>
    <n v="52327"/>
    <d v="2021-03-11T00:00:00"/>
    <d v="2021-04-05T00:00:00"/>
    <s v="Miner Craddock"/>
    <s v="Non-binary"/>
    <n v="38"/>
    <s v="8353 Bruen ParkwayApt. 455"/>
    <n v="5325"/>
    <s v="Callummouth"/>
    <x v="7"/>
    <s v="Australia"/>
    <x v="4"/>
    <x v="0"/>
  </r>
  <r>
    <n v="3576"/>
    <n v="717"/>
    <n v="518"/>
    <n v="102"/>
    <n v="3"/>
    <n v="306"/>
    <n v="1"/>
    <x v="1"/>
    <x v="31"/>
    <x v="0"/>
    <s v="indigo"/>
    <n v="109"/>
    <n v="67"/>
    <n v="7303"/>
    <n v="696"/>
    <n v="52327"/>
    <d v="2021-03-11T00:00:00"/>
    <d v="2021-04-05T00:00:00"/>
    <s v="Miner Craddock"/>
    <s v="Non-binary"/>
    <n v="38"/>
    <s v="8353 Bruen ParkwayApt. 455"/>
    <n v="5325"/>
    <s v="Callummouth"/>
    <x v="7"/>
    <s v="Australia"/>
    <x v="4"/>
    <x v="0"/>
  </r>
  <r>
    <n v="3577"/>
    <n v="717"/>
    <n v="179"/>
    <n v="98"/>
    <n v="3"/>
    <n v="294"/>
    <n v="1"/>
    <x v="0"/>
    <x v="18"/>
    <x v="4"/>
    <s v="red"/>
    <n v="112"/>
    <n v="79"/>
    <n v="8848"/>
    <n v="696"/>
    <n v="52327"/>
    <d v="2021-03-11T00:00:00"/>
    <d v="2021-04-05T00:00:00"/>
    <s v="Miner Craddock"/>
    <s v="Non-binary"/>
    <n v="38"/>
    <s v="8353 Bruen ParkwayApt. 455"/>
    <n v="5325"/>
    <s v="Callummouth"/>
    <x v="7"/>
    <s v="Australia"/>
    <x v="4"/>
    <x v="0"/>
  </r>
  <r>
    <n v="3578"/>
    <n v="718"/>
    <n v="231"/>
    <n v="106"/>
    <n v="1"/>
    <n v="106"/>
    <n v="1"/>
    <x v="0"/>
    <x v="0"/>
    <x v="1"/>
    <s v="blue"/>
    <n v="105"/>
    <n v="61"/>
    <n v="6405"/>
    <n v="665"/>
    <n v="55727"/>
    <d v="2021-05-13T00:00:00"/>
    <d v="2021-05-20T00:00:00"/>
    <s v="Jedidiah Sydall"/>
    <s v="Genderfluid"/>
    <n v="61"/>
    <s v="1713 Cormier RunSuite 980"/>
    <n v="2022"/>
    <s v="Kiehnstad"/>
    <x v="7"/>
    <s v="Australia"/>
    <x v="3"/>
    <x v="1"/>
  </r>
  <r>
    <n v="3579"/>
    <n v="718"/>
    <n v="1070"/>
    <n v="93"/>
    <n v="1"/>
    <n v="93"/>
    <n v="1"/>
    <x v="2"/>
    <x v="20"/>
    <x v="3"/>
    <s v="blue"/>
    <n v="94"/>
    <n v="67"/>
    <n v="6298"/>
    <n v="665"/>
    <n v="55727"/>
    <d v="2021-05-13T00:00:00"/>
    <d v="2021-05-20T00:00:00"/>
    <s v="Jedidiah Sydall"/>
    <s v="Genderfluid"/>
    <n v="61"/>
    <s v="1713 Cormier RunSuite 980"/>
    <n v="2022"/>
    <s v="Kiehnstad"/>
    <x v="7"/>
    <s v="Australia"/>
    <x v="3"/>
    <x v="1"/>
  </r>
  <r>
    <n v="3580"/>
    <n v="718"/>
    <n v="935"/>
    <n v="96"/>
    <n v="1"/>
    <n v="96"/>
    <n v="1"/>
    <x v="2"/>
    <x v="5"/>
    <x v="3"/>
    <s v="indigo"/>
    <n v="104"/>
    <n v="61"/>
    <n v="6344"/>
    <n v="665"/>
    <n v="55727"/>
    <d v="2021-05-13T00:00:00"/>
    <d v="2021-05-20T00:00:00"/>
    <s v="Jedidiah Sydall"/>
    <s v="Genderfluid"/>
    <n v="61"/>
    <s v="1713 Cormier RunSuite 980"/>
    <n v="2022"/>
    <s v="Kiehnstad"/>
    <x v="7"/>
    <s v="Australia"/>
    <x v="3"/>
    <x v="1"/>
  </r>
  <r>
    <n v="3581"/>
    <n v="718"/>
    <n v="848"/>
    <n v="113"/>
    <n v="2"/>
    <n v="226"/>
    <n v="1"/>
    <x v="2"/>
    <x v="16"/>
    <x v="0"/>
    <s v="orange"/>
    <n v="100"/>
    <n v="60"/>
    <n v="6000"/>
    <n v="665"/>
    <n v="55727"/>
    <d v="2021-05-13T00:00:00"/>
    <d v="2021-05-20T00:00:00"/>
    <s v="Jedidiah Sydall"/>
    <s v="Genderfluid"/>
    <n v="61"/>
    <s v="1713 Cormier RunSuite 980"/>
    <n v="2022"/>
    <s v="Kiehnstad"/>
    <x v="7"/>
    <s v="Australia"/>
    <x v="3"/>
    <x v="1"/>
  </r>
  <r>
    <n v="3582"/>
    <n v="718"/>
    <n v="1248"/>
    <n v="112"/>
    <n v="2"/>
    <n v="224"/>
    <n v="1"/>
    <x v="2"/>
    <x v="25"/>
    <x v="0"/>
    <s v="blue"/>
    <n v="91"/>
    <n v="72"/>
    <n v="6552"/>
    <n v="665"/>
    <n v="55727"/>
    <d v="2021-05-13T00:00:00"/>
    <d v="2021-05-20T00:00:00"/>
    <s v="Jedidiah Sydall"/>
    <s v="Genderfluid"/>
    <n v="61"/>
    <s v="1713 Cormier RunSuite 980"/>
    <n v="2022"/>
    <s v="Kiehnstad"/>
    <x v="7"/>
    <s v="Australia"/>
    <x v="3"/>
    <x v="1"/>
  </r>
  <r>
    <n v="3583"/>
    <n v="718"/>
    <n v="1018"/>
    <n v="90"/>
    <n v="1"/>
    <n v="90"/>
    <n v="1"/>
    <x v="2"/>
    <x v="11"/>
    <x v="0"/>
    <s v="red"/>
    <n v="95"/>
    <n v="63"/>
    <n v="5985"/>
    <n v="665"/>
    <n v="55727"/>
    <d v="2021-05-13T00:00:00"/>
    <d v="2021-05-20T00:00:00"/>
    <s v="Jedidiah Sydall"/>
    <s v="Genderfluid"/>
    <n v="61"/>
    <s v="1713 Cormier RunSuite 980"/>
    <n v="2022"/>
    <s v="Kiehnstad"/>
    <x v="7"/>
    <s v="Australia"/>
    <x v="3"/>
    <x v="1"/>
  </r>
  <r>
    <n v="3584"/>
    <n v="718"/>
    <n v="24"/>
    <n v="96"/>
    <n v="2"/>
    <n v="192"/>
    <n v="1"/>
    <x v="0"/>
    <x v="2"/>
    <x v="4"/>
    <s v="blue"/>
    <n v="114"/>
    <n v="60"/>
    <n v="6840"/>
    <n v="665"/>
    <n v="55727"/>
    <d v="2021-05-13T00:00:00"/>
    <d v="2021-05-20T00:00:00"/>
    <s v="Jedidiah Sydall"/>
    <s v="Genderfluid"/>
    <n v="61"/>
    <s v="1713 Cormier RunSuite 980"/>
    <n v="2022"/>
    <s v="Kiehnstad"/>
    <x v="7"/>
    <s v="Australia"/>
    <x v="3"/>
    <x v="1"/>
  </r>
  <r>
    <n v="3585"/>
    <n v="718"/>
    <n v="442"/>
    <n v="107"/>
    <n v="3"/>
    <n v="321"/>
    <n v="1"/>
    <x v="1"/>
    <x v="22"/>
    <x v="2"/>
    <s v="blue"/>
    <n v="92"/>
    <n v="61"/>
    <n v="5612"/>
    <n v="665"/>
    <n v="55727"/>
    <d v="2021-05-13T00:00:00"/>
    <d v="2021-05-20T00:00:00"/>
    <s v="Jedidiah Sydall"/>
    <s v="Genderfluid"/>
    <n v="61"/>
    <s v="1713 Cormier RunSuite 980"/>
    <n v="2022"/>
    <s v="Kiehnstad"/>
    <x v="7"/>
    <s v="Australia"/>
    <x v="3"/>
    <x v="1"/>
  </r>
  <r>
    <n v="3586"/>
    <n v="718"/>
    <n v="117"/>
    <n v="92"/>
    <n v="1"/>
    <n v="92"/>
    <n v="1"/>
    <x v="0"/>
    <x v="22"/>
    <x v="2"/>
    <s v="yellow"/>
    <n v="115"/>
    <n v="67"/>
    <n v="7705"/>
    <n v="665"/>
    <n v="55727"/>
    <d v="2021-05-13T00:00:00"/>
    <d v="2021-05-20T00:00:00"/>
    <s v="Jedidiah Sydall"/>
    <s v="Genderfluid"/>
    <n v="61"/>
    <s v="1713 Cormier RunSuite 980"/>
    <n v="2022"/>
    <s v="Kiehnstad"/>
    <x v="7"/>
    <s v="Australia"/>
    <x v="3"/>
    <x v="1"/>
  </r>
  <r>
    <n v="3587"/>
    <n v="718"/>
    <n v="1255"/>
    <n v="112"/>
    <n v="2"/>
    <n v="224"/>
    <n v="1"/>
    <x v="2"/>
    <x v="25"/>
    <x v="3"/>
    <s v="violet"/>
    <n v="91"/>
    <n v="67"/>
    <n v="6097"/>
    <n v="665"/>
    <n v="55727"/>
    <d v="2021-05-13T00:00:00"/>
    <d v="2021-05-20T00:00:00"/>
    <s v="Jedidiah Sydall"/>
    <s v="Genderfluid"/>
    <n v="61"/>
    <s v="1713 Cormier RunSuite 980"/>
    <n v="2022"/>
    <s v="Kiehnstad"/>
    <x v="7"/>
    <s v="Australia"/>
    <x v="3"/>
    <x v="1"/>
  </r>
  <r>
    <n v="3588"/>
    <n v="718"/>
    <n v="921"/>
    <n v="96"/>
    <n v="2"/>
    <n v="192"/>
    <n v="1"/>
    <x v="2"/>
    <x v="5"/>
    <x v="1"/>
    <s v="yellow"/>
    <n v="104"/>
    <n v="74"/>
    <n v="7696"/>
    <n v="665"/>
    <n v="55727"/>
    <d v="2021-05-13T00:00:00"/>
    <d v="2021-05-20T00:00:00"/>
    <s v="Jedidiah Sydall"/>
    <s v="Genderfluid"/>
    <n v="61"/>
    <s v="1713 Cormier RunSuite 980"/>
    <n v="2022"/>
    <s v="Kiehnstad"/>
    <x v="7"/>
    <s v="Australia"/>
    <x v="3"/>
    <x v="1"/>
  </r>
  <r>
    <n v="3589"/>
    <n v="718"/>
    <n v="862"/>
    <n v="113"/>
    <n v="2"/>
    <n v="226"/>
    <n v="1"/>
    <x v="2"/>
    <x v="16"/>
    <x v="2"/>
    <s v="blue"/>
    <n v="100"/>
    <n v="41"/>
    <n v="4100"/>
    <n v="665"/>
    <n v="55727"/>
    <d v="2021-05-13T00:00:00"/>
    <d v="2021-05-20T00:00:00"/>
    <s v="Jedidiah Sydall"/>
    <s v="Genderfluid"/>
    <n v="61"/>
    <s v="1713 Cormier RunSuite 980"/>
    <n v="2022"/>
    <s v="Kiehnstad"/>
    <x v="7"/>
    <s v="Australia"/>
    <x v="3"/>
    <x v="1"/>
  </r>
  <r>
    <n v="3590"/>
    <n v="719"/>
    <n v="667"/>
    <n v="113"/>
    <n v="3"/>
    <n v="339"/>
    <n v="1"/>
    <x v="1"/>
    <x v="4"/>
    <x v="2"/>
    <s v="red"/>
    <n v="119"/>
    <n v="56"/>
    <n v="6664"/>
    <n v="387"/>
    <n v="24377"/>
    <d v="2021-09-19T00:00:00"/>
    <d v="2021-09-24T00:00:00"/>
    <s v="Alameda Fincke"/>
    <s v="Male"/>
    <n v="43"/>
    <s v="6239 Kreiger HillApt. 899"/>
    <n v="2080"/>
    <s v="Matthewstad"/>
    <x v="6"/>
    <s v="Australia"/>
    <x v="5"/>
    <x v="1"/>
  </r>
  <r>
    <n v="3591"/>
    <n v="719"/>
    <n v="434"/>
    <n v="107"/>
    <n v="2"/>
    <n v="214"/>
    <n v="1"/>
    <x v="1"/>
    <x v="22"/>
    <x v="4"/>
    <s v="yellow"/>
    <n v="92"/>
    <n v="56"/>
    <n v="5152"/>
    <n v="387"/>
    <n v="24377"/>
    <d v="2021-09-19T00:00:00"/>
    <d v="2021-09-24T00:00:00"/>
    <s v="Alameda Fincke"/>
    <s v="Male"/>
    <n v="43"/>
    <s v="6239 Kreiger HillApt. 899"/>
    <n v="2080"/>
    <s v="Matthewstad"/>
    <x v="6"/>
    <s v="Australia"/>
    <x v="5"/>
    <x v="1"/>
  </r>
  <r>
    <n v="3592"/>
    <n v="719"/>
    <n v="212"/>
    <n v="106"/>
    <n v="3"/>
    <n v="318"/>
    <n v="1"/>
    <x v="0"/>
    <x v="0"/>
    <x v="2"/>
    <s v="red"/>
    <n v="105"/>
    <n v="48"/>
    <n v="5040"/>
    <n v="387"/>
    <n v="24377"/>
    <d v="2021-09-19T00:00:00"/>
    <d v="2021-09-24T00:00:00"/>
    <s v="Alameda Fincke"/>
    <s v="Male"/>
    <n v="43"/>
    <s v="6239 Kreiger HillApt. 899"/>
    <n v="2080"/>
    <s v="Matthewstad"/>
    <x v="6"/>
    <s v="Australia"/>
    <x v="5"/>
    <x v="1"/>
  </r>
  <r>
    <n v="3593"/>
    <n v="719"/>
    <n v="99"/>
    <n v="118"/>
    <n v="1"/>
    <n v="118"/>
    <n v="1"/>
    <x v="0"/>
    <x v="24"/>
    <x v="4"/>
    <s v="indigo"/>
    <n v="96"/>
    <n v="57"/>
    <n v="5472"/>
    <n v="387"/>
    <n v="24377"/>
    <d v="2021-09-19T00:00:00"/>
    <d v="2021-09-24T00:00:00"/>
    <s v="Alameda Fincke"/>
    <s v="Male"/>
    <n v="43"/>
    <s v="6239 Kreiger HillApt. 899"/>
    <n v="2080"/>
    <s v="Matthewstad"/>
    <x v="6"/>
    <s v="Australia"/>
    <x v="5"/>
    <x v="1"/>
  </r>
  <r>
    <n v="3594"/>
    <n v="719"/>
    <n v="757"/>
    <n v="109"/>
    <n v="1"/>
    <n v="109"/>
    <n v="1"/>
    <x v="1"/>
    <x v="12"/>
    <x v="2"/>
    <s v="blue"/>
    <n v="102"/>
    <n v="71"/>
    <n v="7242"/>
    <n v="387"/>
    <n v="24377"/>
    <d v="2021-09-19T00:00:00"/>
    <d v="2021-09-24T00:00:00"/>
    <s v="Alameda Fincke"/>
    <s v="Male"/>
    <n v="43"/>
    <s v="6239 Kreiger HillApt. 899"/>
    <n v="2080"/>
    <s v="Matthewstad"/>
    <x v="6"/>
    <s v="Australia"/>
    <x v="5"/>
    <x v="1"/>
  </r>
  <r>
    <n v="3595"/>
    <n v="719"/>
    <n v="891"/>
    <n v="94"/>
    <n v="1"/>
    <n v="94"/>
    <n v="1"/>
    <x v="2"/>
    <x v="23"/>
    <x v="1"/>
    <s v="green"/>
    <n v="113"/>
    <n v="78"/>
    <n v="8814"/>
    <n v="387"/>
    <n v="24377"/>
    <d v="2021-09-19T00:00:00"/>
    <d v="2021-09-24T00:00:00"/>
    <s v="Alameda Fincke"/>
    <s v="Male"/>
    <n v="43"/>
    <s v="6239 Kreiger HillApt. 899"/>
    <n v="2080"/>
    <s v="Matthewstad"/>
    <x v="6"/>
    <s v="Australia"/>
    <x v="5"/>
    <x v="1"/>
  </r>
  <r>
    <n v="3596"/>
    <n v="719"/>
    <n v="494"/>
    <n v="102"/>
    <n v="2"/>
    <n v="204"/>
    <n v="1"/>
    <x v="1"/>
    <x v="31"/>
    <x v="4"/>
    <s v="red"/>
    <n v="109"/>
    <n v="48"/>
    <n v="5232"/>
    <n v="387"/>
    <n v="24377"/>
    <d v="2021-09-19T00:00:00"/>
    <d v="2021-09-24T00:00:00"/>
    <s v="Alameda Fincke"/>
    <s v="Male"/>
    <n v="43"/>
    <s v="6239 Kreiger HillApt. 899"/>
    <n v="2080"/>
    <s v="Matthewstad"/>
    <x v="6"/>
    <s v="Australia"/>
    <x v="5"/>
    <x v="1"/>
  </r>
  <r>
    <n v="3597"/>
    <n v="719"/>
    <n v="349"/>
    <n v="109"/>
    <n v="3"/>
    <n v="327"/>
    <n v="1"/>
    <x v="0"/>
    <x v="21"/>
    <x v="4"/>
    <s v="violet"/>
    <n v="108"/>
    <n v="71"/>
    <n v="7668"/>
    <n v="387"/>
    <n v="24377"/>
    <d v="2021-09-19T00:00:00"/>
    <d v="2021-09-24T00:00:00"/>
    <s v="Alameda Fincke"/>
    <s v="Male"/>
    <n v="43"/>
    <s v="6239 Kreiger HillApt. 899"/>
    <n v="2080"/>
    <s v="Matthewstad"/>
    <x v="6"/>
    <s v="Australia"/>
    <x v="5"/>
    <x v="1"/>
  </r>
  <r>
    <n v="3598"/>
    <n v="719"/>
    <n v="594"/>
    <n v="100"/>
    <n v="1"/>
    <n v="100"/>
    <n v="1"/>
    <x v="1"/>
    <x v="29"/>
    <x v="4"/>
    <s v="violet"/>
    <n v="90"/>
    <n v="53"/>
    <n v="4770"/>
    <n v="387"/>
    <n v="24377"/>
    <d v="2021-09-19T00:00:00"/>
    <d v="2021-09-24T00:00:00"/>
    <s v="Alameda Fincke"/>
    <s v="Male"/>
    <n v="43"/>
    <s v="6239 Kreiger HillApt. 899"/>
    <n v="2080"/>
    <s v="Matthewstad"/>
    <x v="6"/>
    <s v="Australia"/>
    <x v="5"/>
    <x v="1"/>
  </r>
  <r>
    <n v="3599"/>
    <n v="720"/>
    <n v="1145"/>
    <n v="102"/>
    <n v="1"/>
    <n v="102"/>
    <n v="1"/>
    <x v="2"/>
    <x v="34"/>
    <x v="3"/>
    <s v="indigo"/>
    <n v="106"/>
    <n v="51"/>
    <n v="5406"/>
    <n v="465"/>
    <n v="33029"/>
    <d v="2021-03-12T00:00:00"/>
    <d v="2021-03-23T00:00:00"/>
    <s v="Mallory Castellani"/>
    <s v="Female"/>
    <n v="38"/>
    <s v="115 Wilkinson CrestSuite 858"/>
    <n v="4700"/>
    <s v="Williammouth"/>
    <x v="6"/>
    <s v="Australia"/>
    <x v="4"/>
    <x v="2"/>
  </r>
  <r>
    <n v="3600"/>
    <n v="720"/>
    <n v="846"/>
    <n v="113"/>
    <n v="3"/>
    <n v="339"/>
    <n v="1"/>
    <x v="2"/>
    <x v="16"/>
    <x v="1"/>
    <s v="orange"/>
    <n v="100"/>
    <n v="58"/>
    <n v="5800"/>
    <n v="465"/>
    <n v="33029"/>
    <d v="2021-03-12T00:00:00"/>
    <d v="2021-03-23T00:00:00"/>
    <s v="Mallory Castellani"/>
    <s v="Female"/>
    <n v="38"/>
    <s v="115 Wilkinson CrestSuite 858"/>
    <n v="4700"/>
    <s v="Williammouth"/>
    <x v="6"/>
    <s v="Australia"/>
    <x v="4"/>
    <x v="2"/>
  </r>
  <r>
    <n v="3601"/>
    <n v="720"/>
    <n v="782"/>
    <n v="91"/>
    <n v="1"/>
    <n v="91"/>
    <n v="1"/>
    <x v="1"/>
    <x v="15"/>
    <x v="2"/>
    <s v="yellow"/>
    <n v="114"/>
    <n v="49"/>
    <n v="5586"/>
    <n v="465"/>
    <n v="33029"/>
    <d v="2021-03-12T00:00:00"/>
    <d v="2021-03-23T00:00:00"/>
    <s v="Mallory Castellani"/>
    <s v="Female"/>
    <n v="38"/>
    <s v="115 Wilkinson CrestSuite 858"/>
    <n v="4700"/>
    <s v="Williammouth"/>
    <x v="6"/>
    <s v="Australia"/>
    <x v="4"/>
    <x v="2"/>
  </r>
  <r>
    <n v="3602"/>
    <n v="720"/>
    <n v="375"/>
    <n v="94"/>
    <n v="1"/>
    <n v="94"/>
    <n v="1"/>
    <x v="0"/>
    <x v="28"/>
    <x v="3"/>
    <s v="indigo"/>
    <n v="92"/>
    <n v="58"/>
    <n v="5336"/>
    <n v="465"/>
    <n v="33029"/>
    <d v="2021-03-12T00:00:00"/>
    <d v="2021-03-23T00:00:00"/>
    <s v="Mallory Castellani"/>
    <s v="Female"/>
    <n v="38"/>
    <s v="115 Wilkinson CrestSuite 858"/>
    <n v="4700"/>
    <s v="Williammouth"/>
    <x v="6"/>
    <s v="Australia"/>
    <x v="4"/>
    <x v="2"/>
  </r>
  <r>
    <n v="3603"/>
    <n v="720"/>
    <n v="225"/>
    <n v="106"/>
    <n v="3"/>
    <n v="318"/>
    <n v="1"/>
    <x v="0"/>
    <x v="0"/>
    <x v="3"/>
    <s v="green"/>
    <n v="105"/>
    <n v="50"/>
    <n v="5250"/>
    <n v="465"/>
    <n v="33029"/>
    <d v="2021-03-12T00:00:00"/>
    <d v="2021-03-23T00:00:00"/>
    <s v="Mallory Castellani"/>
    <s v="Female"/>
    <n v="38"/>
    <s v="115 Wilkinson CrestSuite 858"/>
    <n v="4700"/>
    <s v="Williammouth"/>
    <x v="6"/>
    <s v="Australia"/>
    <x v="4"/>
    <x v="2"/>
  </r>
  <r>
    <n v="3604"/>
    <n v="721"/>
    <n v="855"/>
    <n v="113"/>
    <n v="3"/>
    <n v="339"/>
    <n v="1"/>
    <x v="2"/>
    <x v="16"/>
    <x v="3"/>
    <s v="green"/>
    <n v="100"/>
    <n v="75"/>
    <n v="7500"/>
    <n v="755"/>
    <n v="59414"/>
    <d v="2021-08-28T00:00:00"/>
    <d v="2021-09-04T00:00:00"/>
    <s v="Herbert Rock"/>
    <s v="Female"/>
    <n v="79"/>
    <s v="04 Dare TerraceSuite 650"/>
    <n v="9976"/>
    <s v="West Aaron"/>
    <x v="4"/>
    <s v="Australia"/>
    <x v="0"/>
    <x v="1"/>
  </r>
  <r>
    <n v="3605"/>
    <n v="721"/>
    <n v="483"/>
    <n v="118"/>
    <n v="3"/>
    <n v="354"/>
    <n v="1"/>
    <x v="1"/>
    <x v="1"/>
    <x v="0"/>
    <s v="indigo"/>
    <n v="110"/>
    <n v="61"/>
    <n v="6710"/>
    <n v="755"/>
    <n v="59414"/>
    <d v="2021-08-28T00:00:00"/>
    <d v="2021-09-04T00:00:00"/>
    <s v="Herbert Rock"/>
    <s v="Female"/>
    <n v="79"/>
    <s v="04 Dare TerraceSuite 650"/>
    <n v="9976"/>
    <s v="West Aaron"/>
    <x v="4"/>
    <s v="Australia"/>
    <x v="0"/>
    <x v="1"/>
  </r>
  <r>
    <n v="3606"/>
    <n v="721"/>
    <n v="543"/>
    <n v="98"/>
    <n v="1"/>
    <n v="98"/>
    <n v="1"/>
    <x v="1"/>
    <x v="33"/>
    <x v="0"/>
    <s v="green"/>
    <n v="113"/>
    <n v="71"/>
    <n v="8023"/>
    <n v="755"/>
    <n v="59414"/>
    <d v="2021-08-28T00:00:00"/>
    <d v="2021-09-04T00:00:00"/>
    <s v="Herbert Rock"/>
    <s v="Female"/>
    <n v="79"/>
    <s v="04 Dare TerraceSuite 650"/>
    <n v="9976"/>
    <s v="West Aaron"/>
    <x v="4"/>
    <s v="Australia"/>
    <x v="0"/>
    <x v="1"/>
  </r>
  <r>
    <n v="3607"/>
    <n v="721"/>
    <n v="1162"/>
    <n v="99"/>
    <n v="1"/>
    <n v="99"/>
    <n v="1"/>
    <x v="2"/>
    <x v="9"/>
    <x v="2"/>
    <s v="orange"/>
    <n v="98"/>
    <n v="69"/>
    <n v="6762"/>
    <n v="755"/>
    <n v="59414"/>
    <d v="2021-08-28T00:00:00"/>
    <d v="2021-09-04T00:00:00"/>
    <s v="Herbert Rock"/>
    <s v="Female"/>
    <n v="79"/>
    <s v="04 Dare TerraceSuite 650"/>
    <n v="9976"/>
    <s v="West Aaron"/>
    <x v="4"/>
    <s v="Australia"/>
    <x v="0"/>
    <x v="1"/>
  </r>
  <r>
    <n v="3608"/>
    <n v="721"/>
    <n v="921"/>
    <n v="96"/>
    <n v="3"/>
    <n v="288"/>
    <n v="1"/>
    <x v="2"/>
    <x v="5"/>
    <x v="1"/>
    <s v="yellow"/>
    <n v="104"/>
    <n v="74"/>
    <n v="7696"/>
    <n v="755"/>
    <n v="59414"/>
    <d v="2021-08-28T00:00:00"/>
    <d v="2021-09-04T00:00:00"/>
    <s v="Herbert Rock"/>
    <s v="Female"/>
    <n v="79"/>
    <s v="04 Dare TerraceSuite 650"/>
    <n v="9976"/>
    <s v="West Aaron"/>
    <x v="4"/>
    <s v="Australia"/>
    <x v="0"/>
    <x v="1"/>
  </r>
  <r>
    <n v="3609"/>
    <n v="722"/>
    <n v="362"/>
    <n v="94"/>
    <n v="2"/>
    <n v="188"/>
    <n v="1"/>
    <x v="0"/>
    <x v="28"/>
    <x v="2"/>
    <s v="yellow"/>
    <n v="92"/>
    <n v="71"/>
    <n v="6532"/>
    <n v="401"/>
    <n v="20524"/>
    <d v="2021-10-24T00:00:00"/>
    <d v="2021-11-20T00:00:00"/>
    <s v="Waylen Swallwell"/>
    <s v="Non-binary"/>
    <n v="73"/>
    <s v="254 Layla AvenueSuite 506"/>
    <n v="613"/>
    <s v="Sarahstad"/>
    <x v="2"/>
    <s v="Australia"/>
    <x v="2"/>
    <x v="0"/>
  </r>
  <r>
    <n v="3610"/>
    <n v="722"/>
    <n v="736"/>
    <n v="109"/>
    <n v="2"/>
    <n v="218"/>
    <n v="1"/>
    <x v="1"/>
    <x v="12"/>
    <x v="1"/>
    <s v="red"/>
    <n v="102"/>
    <n v="67"/>
    <n v="6834"/>
    <n v="401"/>
    <n v="20524"/>
    <d v="2021-10-24T00:00:00"/>
    <d v="2021-11-20T00:00:00"/>
    <s v="Waylen Swallwell"/>
    <s v="Non-binary"/>
    <n v="73"/>
    <s v="254 Layla AvenueSuite 506"/>
    <n v="613"/>
    <s v="Sarahstad"/>
    <x v="2"/>
    <s v="Australia"/>
    <x v="2"/>
    <x v="0"/>
  </r>
  <r>
    <n v="3611"/>
    <n v="722"/>
    <n v="838"/>
    <n v="117"/>
    <n v="2"/>
    <n v="234"/>
    <n v="1"/>
    <x v="1"/>
    <x v="13"/>
    <x v="0"/>
    <s v="violet"/>
    <n v="95"/>
    <n v="61"/>
    <n v="5795"/>
    <n v="401"/>
    <n v="20524"/>
    <d v="2021-10-24T00:00:00"/>
    <d v="2021-11-20T00:00:00"/>
    <s v="Waylen Swallwell"/>
    <s v="Non-binary"/>
    <n v="73"/>
    <s v="254 Layla AvenueSuite 506"/>
    <n v="613"/>
    <s v="Sarahstad"/>
    <x v="2"/>
    <s v="Australia"/>
    <x v="2"/>
    <x v="0"/>
  </r>
  <r>
    <n v="3612"/>
    <n v="722"/>
    <n v="651"/>
    <n v="93"/>
    <n v="1"/>
    <n v="93"/>
    <n v="1"/>
    <x v="1"/>
    <x v="14"/>
    <x v="1"/>
    <s v="blue"/>
    <n v="115"/>
    <n v="47"/>
    <n v="5405"/>
    <n v="401"/>
    <n v="20524"/>
    <d v="2021-10-24T00:00:00"/>
    <d v="2021-11-20T00:00:00"/>
    <s v="Waylen Swallwell"/>
    <s v="Non-binary"/>
    <n v="73"/>
    <s v="254 Layla AvenueSuite 506"/>
    <n v="613"/>
    <s v="Sarahstad"/>
    <x v="2"/>
    <s v="Australia"/>
    <x v="2"/>
    <x v="0"/>
  </r>
  <r>
    <n v="3613"/>
    <n v="722"/>
    <n v="65"/>
    <n v="104"/>
    <n v="2"/>
    <n v="208"/>
    <n v="1"/>
    <x v="0"/>
    <x v="10"/>
    <x v="3"/>
    <s v="violet"/>
    <n v="119"/>
    <n v="63"/>
    <n v="7497"/>
    <n v="401"/>
    <n v="20524"/>
    <d v="2021-10-24T00:00:00"/>
    <d v="2021-11-20T00:00:00"/>
    <s v="Waylen Swallwell"/>
    <s v="Non-binary"/>
    <n v="73"/>
    <s v="254 Layla AvenueSuite 506"/>
    <n v="613"/>
    <s v="Sarahstad"/>
    <x v="2"/>
    <s v="Australia"/>
    <x v="2"/>
    <x v="0"/>
  </r>
  <r>
    <n v="3614"/>
    <n v="723"/>
    <n v="836"/>
    <n v="117"/>
    <n v="3"/>
    <n v="351"/>
    <n v="1"/>
    <x v="1"/>
    <x v="13"/>
    <x v="1"/>
    <s v="violet"/>
    <n v="95"/>
    <n v="49"/>
    <n v="4655"/>
    <n v="135"/>
    <n v="54098"/>
    <d v="2021-10-03T00:00:00"/>
    <d v="2021-10-16T00:00:00"/>
    <s v="Mycah Rodie"/>
    <s v="Genderfluid"/>
    <n v="25"/>
    <s v="3087 Victoria DriveApt. 454"/>
    <n v="3184"/>
    <s v="Port Abigail"/>
    <x v="2"/>
    <s v="Australia"/>
    <x v="2"/>
    <x v="2"/>
  </r>
  <r>
    <n v="3615"/>
    <n v="723"/>
    <n v="1009"/>
    <n v="106"/>
    <n v="1"/>
    <n v="106"/>
    <n v="1"/>
    <x v="2"/>
    <x v="3"/>
    <x v="4"/>
    <s v="indigo"/>
    <n v="111"/>
    <n v="51"/>
    <n v="5661"/>
    <n v="135"/>
    <n v="54098"/>
    <d v="2021-10-03T00:00:00"/>
    <d v="2021-10-16T00:00:00"/>
    <s v="Mycah Rodie"/>
    <s v="Genderfluid"/>
    <n v="25"/>
    <s v="3087 Victoria DriveApt. 454"/>
    <n v="3184"/>
    <s v="Port Abigail"/>
    <x v="2"/>
    <s v="Australia"/>
    <x v="2"/>
    <x v="2"/>
  </r>
  <r>
    <n v="3616"/>
    <n v="723"/>
    <n v="1050"/>
    <n v="93"/>
    <n v="3"/>
    <n v="279"/>
    <n v="1"/>
    <x v="2"/>
    <x v="20"/>
    <x v="3"/>
    <s v="red"/>
    <n v="94"/>
    <n v="65"/>
    <n v="6110"/>
    <n v="135"/>
    <n v="54098"/>
    <d v="2021-10-03T00:00:00"/>
    <d v="2021-10-16T00:00:00"/>
    <s v="Mycah Rodie"/>
    <s v="Genderfluid"/>
    <n v="25"/>
    <s v="3087 Victoria DriveApt. 454"/>
    <n v="3184"/>
    <s v="Port Abigail"/>
    <x v="2"/>
    <s v="Australia"/>
    <x v="2"/>
    <x v="2"/>
  </r>
  <r>
    <n v="3617"/>
    <n v="723"/>
    <n v="550"/>
    <n v="98"/>
    <n v="3"/>
    <n v="294"/>
    <n v="1"/>
    <x v="1"/>
    <x v="33"/>
    <x v="3"/>
    <s v="indigo"/>
    <n v="113"/>
    <n v="78"/>
    <n v="8814"/>
    <n v="135"/>
    <n v="54098"/>
    <d v="2021-10-03T00:00:00"/>
    <d v="2021-10-16T00:00:00"/>
    <s v="Mycah Rodie"/>
    <s v="Genderfluid"/>
    <n v="25"/>
    <s v="3087 Victoria DriveApt. 454"/>
    <n v="3184"/>
    <s v="Port Abigail"/>
    <x v="2"/>
    <s v="Australia"/>
    <x v="2"/>
    <x v="2"/>
  </r>
  <r>
    <n v="3618"/>
    <n v="724"/>
    <n v="693"/>
    <n v="113"/>
    <n v="2"/>
    <n v="226"/>
    <n v="1"/>
    <x v="1"/>
    <x v="4"/>
    <x v="0"/>
    <s v="indigo"/>
    <n v="119"/>
    <n v="44"/>
    <n v="5236"/>
    <n v="394"/>
    <n v="14883"/>
    <d v="2021-03-04T00:00:00"/>
    <d v="2021-03-28T00:00:00"/>
    <s v="Eba Bauser"/>
    <s v="Bigender"/>
    <n v="26"/>
    <s v="984 Boyer KnollApt. 699"/>
    <n v="2204"/>
    <s v="Audreyport"/>
    <x v="1"/>
    <s v="Australia"/>
    <x v="4"/>
    <x v="0"/>
  </r>
  <r>
    <n v="3619"/>
    <n v="724"/>
    <n v="1193"/>
    <n v="105"/>
    <n v="3"/>
    <n v="315"/>
    <n v="1"/>
    <x v="2"/>
    <x v="7"/>
    <x v="0"/>
    <s v="red"/>
    <n v="90"/>
    <n v="70"/>
    <n v="6300"/>
    <n v="394"/>
    <n v="14883"/>
    <d v="2021-03-04T00:00:00"/>
    <d v="2021-03-28T00:00:00"/>
    <s v="Eba Bauser"/>
    <s v="Bigender"/>
    <n v="26"/>
    <s v="984 Boyer KnollApt. 699"/>
    <n v="2204"/>
    <s v="Audreyport"/>
    <x v="1"/>
    <s v="Australia"/>
    <x v="4"/>
    <x v="0"/>
  </r>
  <r>
    <n v="3620"/>
    <n v="724"/>
    <n v="791"/>
    <n v="91"/>
    <n v="2"/>
    <n v="182"/>
    <n v="1"/>
    <x v="1"/>
    <x v="15"/>
    <x v="1"/>
    <s v="blue"/>
    <n v="114"/>
    <n v="73"/>
    <n v="8322"/>
    <n v="394"/>
    <n v="14883"/>
    <d v="2021-03-04T00:00:00"/>
    <d v="2021-03-28T00:00:00"/>
    <s v="Eba Bauser"/>
    <s v="Bigender"/>
    <n v="26"/>
    <s v="984 Boyer KnollApt. 699"/>
    <n v="2204"/>
    <s v="Audreyport"/>
    <x v="1"/>
    <s v="Australia"/>
    <x v="4"/>
    <x v="0"/>
  </r>
  <r>
    <n v="3621"/>
    <n v="724"/>
    <n v="511"/>
    <n v="102"/>
    <n v="3"/>
    <n v="306"/>
    <n v="1"/>
    <x v="1"/>
    <x v="31"/>
    <x v="1"/>
    <s v="blue"/>
    <n v="109"/>
    <n v="41"/>
    <n v="4469"/>
    <n v="394"/>
    <n v="14883"/>
    <d v="2021-03-04T00:00:00"/>
    <d v="2021-03-28T00:00:00"/>
    <s v="Eba Bauser"/>
    <s v="Bigender"/>
    <n v="26"/>
    <s v="984 Boyer KnollApt. 699"/>
    <n v="2204"/>
    <s v="Audreyport"/>
    <x v="1"/>
    <s v="Australia"/>
    <x v="4"/>
    <x v="0"/>
  </r>
  <r>
    <n v="3622"/>
    <n v="724"/>
    <n v="1012"/>
    <n v="106"/>
    <n v="2"/>
    <n v="212"/>
    <n v="1"/>
    <x v="2"/>
    <x v="3"/>
    <x v="2"/>
    <s v="violet"/>
    <n v="111"/>
    <n v="51"/>
    <n v="5661"/>
    <n v="394"/>
    <n v="14883"/>
    <d v="2021-03-04T00:00:00"/>
    <d v="2021-03-28T00:00:00"/>
    <s v="Eba Bauser"/>
    <s v="Bigender"/>
    <n v="26"/>
    <s v="984 Boyer KnollApt. 699"/>
    <n v="2204"/>
    <s v="Audreyport"/>
    <x v="1"/>
    <s v="Australia"/>
    <x v="4"/>
    <x v="0"/>
  </r>
  <r>
    <n v="3623"/>
    <n v="724"/>
    <n v="665"/>
    <n v="113"/>
    <n v="2"/>
    <n v="226"/>
    <n v="1"/>
    <x v="1"/>
    <x v="4"/>
    <x v="3"/>
    <s v="red"/>
    <n v="119"/>
    <n v="65"/>
    <n v="7735"/>
    <n v="394"/>
    <n v="14883"/>
    <d v="2021-03-04T00:00:00"/>
    <d v="2021-03-28T00:00:00"/>
    <s v="Eba Bauser"/>
    <s v="Bigender"/>
    <n v="26"/>
    <s v="984 Boyer KnollApt. 699"/>
    <n v="2204"/>
    <s v="Audreyport"/>
    <x v="1"/>
    <s v="Australia"/>
    <x v="4"/>
    <x v="0"/>
  </r>
  <r>
    <n v="3624"/>
    <n v="724"/>
    <n v="625"/>
    <n v="112"/>
    <n v="2"/>
    <n v="224"/>
    <n v="1"/>
    <x v="1"/>
    <x v="30"/>
    <x v="3"/>
    <s v="violet"/>
    <n v="118"/>
    <n v="40"/>
    <n v="4720"/>
    <n v="394"/>
    <n v="14883"/>
    <d v="2021-03-04T00:00:00"/>
    <d v="2021-03-28T00:00:00"/>
    <s v="Eba Bauser"/>
    <s v="Bigender"/>
    <n v="26"/>
    <s v="984 Boyer KnollApt. 699"/>
    <n v="2204"/>
    <s v="Audreyport"/>
    <x v="1"/>
    <s v="Australia"/>
    <x v="4"/>
    <x v="0"/>
  </r>
  <r>
    <n v="3625"/>
    <n v="725"/>
    <n v="265"/>
    <n v="95"/>
    <n v="3"/>
    <n v="285"/>
    <n v="1"/>
    <x v="0"/>
    <x v="17"/>
    <x v="3"/>
    <s v="blue"/>
    <n v="117"/>
    <n v="56"/>
    <n v="6552"/>
    <n v="674"/>
    <n v="55213"/>
    <d v="2021-09-26T00:00:00"/>
    <d v="2021-10-05T00:00:00"/>
    <s v="Marthena Matterson"/>
    <s v="Bigender"/>
    <n v="36"/>
    <s v="5420 Amelia IslandSuite 286"/>
    <n v="4389"/>
    <s v="Goodwinmouth"/>
    <x v="0"/>
    <s v="Australia"/>
    <x v="5"/>
    <x v="1"/>
  </r>
  <r>
    <n v="3626"/>
    <n v="725"/>
    <n v="32"/>
    <n v="96"/>
    <n v="1"/>
    <n v="96"/>
    <n v="1"/>
    <x v="0"/>
    <x v="2"/>
    <x v="2"/>
    <s v="violet"/>
    <n v="114"/>
    <n v="65"/>
    <n v="7410"/>
    <n v="674"/>
    <n v="55213"/>
    <d v="2021-09-26T00:00:00"/>
    <d v="2021-10-05T00:00:00"/>
    <s v="Marthena Matterson"/>
    <s v="Bigender"/>
    <n v="36"/>
    <s v="5420 Amelia IslandSuite 286"/>
    <n v="4389"/>
    <s v="Goodwinmouth"/>
    <x v="0"/>
    <s v="Australia"/>
    <x v="5"/>
    <x v="1"/>
  </r>
  <r>
    <n v="3627"/>
    <n v="725"/>
    <n v="1217"/>
    <n v="105"/>
    <n v="3"/>
    <n v="315"/>
    <n v="1"/>
    <x v="2"/>
    <x v="7"/>
    <x v="2"/>
    <s v="indigo"/>
    <n v="90"/>
    <n v="48"/>
    <n v="4320"/>
    <n v="674"/>
    <n v="55213"/>
    <d v="2021-09-26T00:00:00"/>
    <d v="2021-10-05T00:00:00"/>
    <s v="Marthena Matterson"/>
    <s v="Bigender"/>
    <n v="36"/>
    <s v="5420 Amelia IslandSuite 286"/>
    <n v="4389"/>
    <s v="Goodwinmouth"/>
    <x v="0"/>
    <s v="Australia"/>
    <x v="5"/>
    <x v="1"/>
  </r>
  <r>
    <n v="3628"/>
    <n v="725"/>
    <n v="1234"/>
    <n v="112"/>
    <n v="1"/>
    <n v="112"/>
    <n v="1"/>
    <x v="2"/>
    <x v="25"/>
    <x v="4"/>
    <s v="orange"/>
    <n v="91"/>
    <n v="42"/>
    <n v="3822"/>
    <n v="674"/>
    <n v="55213"/>
    <d v="2021-09-26T00:00:00"/>
    <d v="2021-10-05T00:00:00"/>
    <s v="Marthena Matterson"/>
    <s v="Bigender"/>
    <n v="36"/>
    <s v="5420 Amelia IslandSuite 286"/>
    <n v="4389"/>
    <s v="Goodwinmouth"/>
    <x v="0"/>
    <s v="Australia"/>
    <x v="5"/>
    <x v="1"/>
  </r>
  <r>
    <n v="3629"/>
    <n v="726"/>
    <n v="607"/>
    <n v="112"/>
    <n v="2"/>
    <n v="224"/>
    <n v="1"/>
    <x v="1"/>
    <x v="30"/>
    <x v="2"/>
    <s v="yellow"/>
    <n v="118"/>
    <n v="64"/>
    <n v="7552"/>
    <n v="447"/>
    <n v="28356"/>
    <d v="2021-09-15T00:00:00"/>
    <d v="2021-10-05T00:00:00"/>
    <s v="Shena Solomonides"/>
    <s v="Bigender"/>
    <n v="68"/>
    <s v="82 O'hara LoopSuite 558"/>
    <n v="8664"/>
    <s v="Zacshire"/>
    <x v="4"/>
    <s v="Australia"/>
    <x v="5"/>
    <x v="2"/>
  </r>
  <r>
    <n v="3630"/>
    <n v="726"/>
    <n v="131"/>
    <n v="92"/>
    <n v="2"/>
    <n v="184"/>
    <n v="1"/>
    <x v="0"/>
    <x v="22"/>
    <x v="1"/>
    <s v="indigo"/>
    <n v="115"/>
    <n v="69"/>
    <n v="7935"/>
    <n v="447"/>
    <n v="28356"/>
    <d v="2021-09-15T00:00:00"/>
    <d v="2021-10-05T00:00:00"/>
    <s v="Shena Solomonides"/>
    <s v="Bigender"/>
    <n v="68"/>
    <s v="82 O'hara LoopSuite 558"/>
    <n v="8664"/>
    <s v="Zacshire"/>
    <x v="4"/>
    <s v="Australia"/>
    <x v="5"/>
    <x v="2"/>
  </r>
  <r>
    <n v="3631"/>
    <n v="727"/>
    <n v="165"/>
    <n v="91"/>
    <n v="2"/>
    <n v="182"/>
    <n v="1"/>
    <x v="0"/>
    <x v="8"/>
    <x v="3"/>
    <s v="indigo"/>
    <n v="116"/>
    <n v="70"/>
    <n v="8120"/>
    <n v="852"/>
    <n v="56021"/>
    <d v="2021-05-01T00:00:00"/>
    <d v="2021-05-18T00:00:00"/>
    <s v="Lucas Cromly"/>
    <s v="Polygender"/>
    <n v="67"/>
    <s v="079 Chase MallApt. 902"/>
    <n v="8460"/>
    <s v="O'connertown"/>
    <x v="1"/>
    <s v="Australia"/>
    <x v="3"/>
    <x v="2"/>
  </r>
  <r>
    <n v="3632"/>
    <n v="727"/>
    <n v="796"/>
    <n v="91"/>
    <n v="1"/>
    <n v="91"/>
    <n v="1"/>
    <x v="1"/>
    <x v="15"/>
    <x v="1"/>
    <s v="indigo"/>
    <n v="114"/>
    <n v="44"/>
    <n v="5016"/>
    <n v="852"/>
    <n v="56021"/>
    <d v="2021-05-01T00:00:00"/>
    <d v="2021-05-18T00:00:00"/>
    <s v="Lucas Cromly"/>
    <s v="Polygender"/>
    <n v="67"/>
    <s v="079 Chase MallApt. 902"/>
    <n v="8460"/>
    <s v="O'connertown"/>
    <x v="1"/>
    <s v="Australia"/>
    <x v="3"/>
    <x v="2"/>
  </r>
  <r>
    <n v="3633"/>
    <n v="728"/>
    <n v="234"/>
    <n v="106"/>
    <n v="1"/>
    <n v="106"/>
    <n v="1"/>
    <x v="0"/>
    <x v="0"/>
    <x v="4"/>
    <s v="blue"/>
    <n v="105"/>
    <n v="43"/>
    <n v="4515"/>
    <n v="526"/>
    <n v="10662"/>
    <d v="2021-08-29T00:00:00"/>
    <d v="2021-08-30T00:00:00"/>
    <s v="Ellyn Collacombe"/>
    <s v="Male"/>
    <n v="73"/>
    <s v="786 Paige CircleApt. 922"/>
    <n v="2565"/>
    <s v="Adamsside"/>
    <x v="1"/>
    <s v="Australia"/>
    <x v="0"/>
    <x v="1"/>
  </r>
  <r>
    <n v="3634"/>
    <n v="728"/>
    <n v="9"/>
    <n v="96"/>
    <n v="3"/>
    <n v="288"/>
    <n v="1"/>
    <x v="0"/>
    <x v="2"/>
    <x v="4"/>
    <s v="orange"/>
    <n v="114"/>
    <n v="43"/>
    <n v="4902"/>
    <n v="526"/>
    <n v="10662"/>
    <d v="2021-08-29T00:00:00"/>
    <d v="2021-08-30T00:00:00"/>
    <s v="Ellyn Collacombe"/>
    <s v="Male"/>
    <n v="73"/>
    <s v="786 Paige CircleApt. 922"/>
    <n v="2565"/>
    <s v="Adamsside"/>
    <x v="1"/>
    <s v="Australia"/>
    <x v="0"/>
    <x v="1"/>
  </r>
  <r>
    <n v="3635"/>
    <n v="728"/>
    <n v="1109"/>
    <n v="115"/>
    <n v="1"/>
    <n v="115"/>
    <n v="1"/>
    <x v="2"/>
    <x v="6"/>
    <x v="4"/>
    <s v="blue"/>
    <n v="99"/>
    <n v="51"/>
    <n v="5049"/>
    <n v="526"/>
    <n v="10662"/>
    <d v="2021-08-29T00:00:00"/>
    <d v="2021-08-30T00:00:00"/>
    <s v="Ellyn Collacombe"/>
    <s v="Male"/>
    <n v="73"/>
    <s v="786 Paige CircleApt. 922"/>
    <n v="2565"/>
    <s v="Adamsside"/>
    <x v="1"/>
    <s v="Australia"/>
    <x v="0"/>
    <x v="1"/>
  </r>
  <r>
    <n v="3636"/>
    <n v="728"/>
    <n v="38"/>
    <n v="104"/>
    <n v="3"/>
    <n v="312"/>
    <n v="1"/>
    <x v="0"/>
    <x v="10"/>
    <x v="0"/>
    <s v="red"/>
    <n v="119"/>
    <n v="79"/>
    <n v="9401"/>
    <n v="526"/>
    <n v="10662"/>
    <d v="2021-08-29T00:00:00"/>
    <d v="2021-08-30T00:00:00"/>
    <s v="Ellyn Collacombe"/>
    <s v="Male"/>
    <n v="73"/>
    <s v="786 Paige CircleApt. 922"/>
    <n v="2565"/>
    <s v="Adamsside"/>
    <x v="1"/>
    <s v="Australia"/>
    <x v="0"/>
    <x v="1"/>
  </r>
  <r>
    <n v="3637"/>
    <n v="728"/>
    <n v="598"/>
    <n v="112"/>
    <n v="1"/>
    <n v="112"/>
    <n v="1"/>
    <x v="1"/>
    <x v="30"/>
    <x v="0"/>
    <s v="red"/>
    <n v="118"/>
    <n v="41"/>
    <n v="4838"/>
    <n v="526"/>
    <n v="10662"/>
    <d v="2021-08-29T00:00:00"/>
    <d v="2021-08-30T00:00:00"/>
    <s v="Ellyn Collacombe"/>
    <s v="Male"/>
    <n v="73"/>
    <s v="786 Paige CircleApt. 922"/>
    <n v="2565"/>
    <s v="Adamsside"/>
    <x v="1"/>
    <s v="Australia"/>
    <x v="0"/>
    <x v="1"/>
  </r>
  <r>
    <n v="3638"/>
    <n v="728"/>
    <n v="1150"/>
    <n v="102"/>
    <n v="1"/>
    <n v="102"/>
    <n v="1"/>
    <x v="2"/>
    <x v="34"/>
    <x v="3"/>
    <s v="violet"/>
    <n v="106"/>
    <n v="40"/>
    <n v="4240"/>
    <n v="526"/>
    <n v="10662"/>
    <d v="2021-08-29T00:00:00"/>
    <d v="2021-08-30T00:00:00"/>
    <s v="Ellyn Collacombe"/>
    <s v="Male"/>
    <n v="73"/>
    <s v="786 Paige CircleApt. 922"/>
    <n v="2565"/>
    <s v="Adamsside"/>
    <x v="1"/>
    <s v="Australia"/>
    <x v="0"/>
    <x v="1"/>
  </r>
  <r>
    <n v="3639"/>
    <n v="729"/>
    <n v="197"/>
    <n v="98"/>
    <n v="3"/>
    <n v="294"/>
    <n v="1"/>
    <x v="0"/>
    <x v="18"/>
    <x v="2"/>
    <s v="blue"/>
    <n v="112"/>
    <n v="65"/>
    <n v="7280"/>
    <n v="1"/>
    <n v="35593"/>
    <d v="2021-02-18T00:00:00"/>
    <d v="2021-03-01T00:00:00"/>
    <s v="Leanna Busson"/>
    <s v="Female"/>
    <n v="30"/>
    <s v="8606 Victoria TerraceSuite 560"/>
    <n v="5464"/>
    <s v="Johnstonhaven"/>
    <x v="5"/>
    <s v="Australia"/>
    <x v="1"/>
    <x v="2"/>
  </r>
  <r>
    <n v="3640"/>
    <n v="729"/>
    <n v="558"/>
    <n v="98"/>
    <n v="1"/>
    <n v="98"/>
    <n v="1"/>
    <x v="1"/>
    <x v="33"/>
    <x v="0"/>
    <s v="violet"/>
    <n v="113"/>
    <n v="78"/>
    <n v="8814"/>
    <n v="1"/>
    <n v="35593"/>
    <d v="2021-02-18T00:00:00"/>
    <d v="2021-03-01T00:00:00"/>
    <s v="Leanna Busson"/>
    <s v="Female"/>
    <n v="30"/>
    <s v="8606 Victoria TerraceSuite 560"/>
    <n v="5464"/>
    <s v="Johnstonhaven"/>
    <x v="5"/>
    <s v="Australia"/>
    <x v="1"/>
    <x v="2"/>
  </r>
  <r>
    <n v="3641"/>
    <n v="730"/>
    <n v="221"/>
    <n v="106"/>
    <n v="3"/>
    <n v="318"/>
    <n v="1"/>
    <x v="0"/>
    <x v="0"/>
    <x v="1"/>
    <s v="yellow"/>
    <n v="105"/>
    <n v="40"/>
    <n v="4200"/>
    <n v="88"/>
    <n v="16533"/>
    <d v="2021-06-20T00:00:00"/>
    <d v="2021-07-10T00:00:00"/>
    <s v="Kendall Jakubski"/>
    <s v="Male"/>
    <n v="78"/>
    <s v="331 Leah Station StSuite 445"/>
    <n v="3111"/>
    <s v="Port Liam"/>
    <x v="0"/>
    <s v="Australia"/>
    <x v="7"/>
    <x v="2"/>
  </r>
  <r>
    <n v="3642"/>
    <n v="730"/>
    <n v="226"/>
    <n v="106"/>
    <n v="1"/>
    <n v="106"/>
    <n v="1"/>
    <x v="0"/>
    <x v="0"/>
    <x v="1"/>
    <s v="green"/>
    <n v="105"/>
    <n v="63"/>
    <n v="6615"/>
    <n v="88"/>
    <n v="16533"/>
    <d v="2021-06-20T00:00:00"/>
    <d v="2021-07-10T00:00:00"/>
    <s v="Kendall Jakubski"/>
    <s v="Male"/>
    <n v="78"/>
    <s v="331 Leah Station StSuite 445"/>
    <n v="3111"/>
    <s v="Port Liam"/>
    <x v="0"/>
    <s v="Australia"/>
    <x v="7"/>
    <x v="2"/>
  </r>
  <r>
    <n v="3643"/>
    <n v="730"/>
    <n v="1232"/>
    <n v="112"/>
    <n v="3"/>
    <n v="336"/>
    <n v="1"/>
    <x v="2"/>
    <x v="25"/>
    <x v="2"/>
    <s v="orange"/>
    <n v="91"/>
    <n v="47"/>
    <n v="4277"/>
    <n v="88"/>
    <n v="16533"/>
    <d v="2021-06-20T00:00:00"/>
    <d v="2021-07-10T00:00:00"/>
    <s v="Kendall Jakubski"/>
    <s v="Male"/>
    <n v="78"/>
    <s v="331 Leah Station StSuite 445"/>
    <n v="3111"/>
    <s v="Port Liam"/>
    <x v="0"/>
    <s v="Australia"/>
    <x v="7"/>
    <x v="2"/>
  </r>
  <r>
    <n v="3644"/>
    <n v="730"/>
    <n v="310"/>
    <n v="105"/>
    <n v="3"/>
    <n v="315"/>
    <n v="1"/>
    <x v="0"/>
    <x v="26"/>
    <x v="3"/>
    <s v="violet"/>
    <n v="93"/>
    <n v="49"/>
    <n v="4557"/>
    <n v="88"/>
    <n v="16533"/>
    <d v="2021-06-20T00:00:00"/>
    <d v="2021-07-10T00:00:00"/>
    <s v="Kendall Jakubski"/>
    <s v="Male"/>
    <n v="78"/>
    <s v="331 Leah Station StSuite 445"/>
    <n v="3111"/>
    <s v="Port Liam"/>
    <x v="0"/>
    <s v="Australia"/>
    <x v="7"/>
    <x v="2"/>
  </r>
  <r>
    <n v="3645"/>
    <n v="730"/>
    <n v="1177"/>
    <n v="99"/>
    <n v="1"/>
    <n v="99"/>
    <n v="1"/>
    <x v="2"/>
    <x v="9"/>
    <x v="2"/>
    <s v="blue"/>
    <n v="98"/>
    <n v="52"/>
    <n v="5096"/>
    <n v="88"/>
    <n v="16533"/>
    <d v="2021-06-20T00:00:00"/>
    <d v="2021-07-10T00:00:00"/>
    <s v="Kendall Jakubski"/>
    <s v="Male"/>
    <n v="78"/>
    <s v="331 Leah Station StSuite 445"/>
    <n v="3111"/>
    <s v="Port Liam"/>
    <x v="0"/>
    <s v="Australia"/>
    <x v="7"/>
    <x v="2"/>
  </r>
  <r>
    <n v="3646"/>
    <n v="730"/>
    <n v="156"/>
    <n v="91"/>
    <n v="2"/>
    <n v="182"/>
    <n v="1"/>
    <x v="0"/>
    <x v="8"/>
    <x v="1"/>
    <s v="green"/>
    <n v="116"/>
    <n v="58"/>
    <n v="6728"/>
    <n v="88"/>
    <n v="16533"/>
    <d v="2021-06-20T00:00:00"/>
    <d v="2021-07-10T00:00:00"/>
    <s v="Kendall Jakubski"/>
    <s v="Male"/>
    <n v="78"/>
    <s v="331 Leah Station StSuite 445"/>
    <n v="3111"/>
    <s v="Port Liam"/>
    <x v="0"/>
    <s v="Australia"/>
    <x v="7"/>
    <x v="2"/>
  </r>
  <r>
    <n v="3647"/>
    <n v="731"/>
    <n v="696"/>
    <n v="113"/>
    <n v="1"/>
    <n v="113"/>
    <n v="1"/>
    <x v="1"/>
    <x v="4"/>
    <x v="1"/>
    <s v="violet"/>
    <n v="119"/>
    <n v="67"/>
    <n v="7973"/>
    <n v="214"/>
    <n v="44433"/>
    <d v="2021-06-21T00:00:00"/>
    <d v="2021-07-02T00:00:00"/>
    <s v="Whitaker Pashen"/>
    <s v="Female"/>
    <n v="55"/>
    <s v="62 Mcdermott HillSuite 903"/>
    <n v="9750"/>
    <s v="Justinport"/>
    <x v="3"/>
    <s v="Australia"/>
    <x v="7"/>
    <x v="2"/>
  </r>
  <r>
    <n v="3648"/>
    <n v="731"/>
    <n v="176"/>
    <n v="98"/>
    <n v="3"/>
    <n v="294"/>
    <n v="1"/>
    <x v="0"/>
    <x v="18"/>
    <x v="1"/>
    <s v="red"/>
    <n v="112"/>
    <n v="67"/>
    <n v="7504"/>
    <n v="214"/>
    <n v="44433"/>
    <d v="2021-06-21T00:00:00"/>
    <d v="2021-07-02T00:00:00"/>
    <s v="Whitaker Pashen"/>
    <s v="Female"/>
    <n v="55"/>
    <s v="62 Mcdermott HillSuite 903"/>
    <n v="9750"/>
    <s v="Justinport"/>
    <x v="3"/>
    <s v="Australia"/>
    <x v="7"/>
    <x v="2"/>
  </r>
  <r>
    <n v="3649"/>
    <n v="731"/>
    <n v="431"/>
    <n v="107"/>
    <n v="2"/>
    <n v="214"/>
    <n v="1"/>
    <x v="1"/>
    <x v="22"/>
    <x v="1"/>
    <s v="yellow"/>
    <n v="92"/>
    <n v="43"/>
    <n v="3956"/>
    <n v="214"/>
    <n v="44433"/>
    <d v="2021-06-21T00:00:00"/>
    <d v="2021-07-02T00:00:00"/>
    <s v="Whitaker Pashen"/>
    <s v="Female"/>
    <n v="55"/>
    <s v="62 Mcdermott HillSuite 903"/>
    <n v="9750"/>
    <s v="Justinport"/>
    <x v="3"/>
    <s v="Australia"/>
    <x v="7"/>
    <x v="2"/>
  </r>
  <r>
    <n v="3650"/>
    <n v="732"/>
    <n v="650"/>
    <n v="93"/>
    <n v="3"/>
    <n v="279"/>
    <n v="1"/>
    <x v="1"/>
    <x v="14"/>
    <x v="3"/>
    <s v="blue"/>
    <n v="115"/>
    <n v="51"/>
    <n v="5865"/>
    <n v="40"/>
    <n v="40317"/>
    <d v="2021-05-09T00:00:00"/>
    <d v="2021-05-29T00:00:00"/>
    <s v="Regan Gronaller"/>
    <s v="Polygender"/>
    <n v="59"/>
    <s v="9484 Amelia View RdApt. 760"/>
    <n v="9767"/>
    <s v="Port Claudia"/>
    <x v="4"/>
    <s v="Australia"/>
    <x v="3"/>
    <x v="2"/>
  </r>
  <r>
    <n v="3651"/>
    <n v="732"/>
    <n v="1142"/>
    <n v="102"/>
    <n v="1"/>
    <n v="102"/>
    <n v="1"/>
    <x v="2"/>
    <x v="34"/>
    <x v="2"/>
    <s v="blue"/>
    <n v="106"/>
    <n v="64"/>
    <n v="6784"/>
    <n v="40"/>
    <n v="40317"/>
    <d v="2021-05-09T00:00:00"/>
    <d v="2021-05-29T00:00:00"/>
    <s v="Regan Gronaller"/>
    <s v="Polygender"/>
    <n v="59"/>
    <s v="9484 Amelia View RdApt. 760"/>
    <n v="9767"/>
    <s v="Port Claudia"/>
    <x v="4"/>
    <s v="Australia"/>
    <x v="3"/>
    <x v="2"/>
  </r>
  <r>
    <n v="3652"/>
    <n v="732"/>
    <n v="278"/>
    <n v="95"/>
    <n v="2"/>
    <n v="190"/>
    <n v="1"/>
    <x v="0"/>
    <x v="17"/>
    <x v="0"/>
    <s v="violet"/>
    <n v="117"/>
    <n v="76"/>
    <n v="8892"/>
    <n v="40"/>
    <n v="40317"/>
    <d v="2021-05-09T00:00:00"/>
    <d v="2021-05-29T00:00:00"/>
    <s v="Regan Gronaller"/>
    <s v="Polygender"/>
    <n v="59"/>
    <s v="9484 Amelia View RdApt. 760"/>
    <n v="9767"/>
    <s v="Port Claudia"/>
    <x v="4"/>
    <s v="Australia"/>
    <x v="3"/>
    <x v="2"/>
  </r>
  <r>
    <n v="3653"/>
    <n v="733"/>
    <n v="394"/>
    <n v="119"/>
    <n v="1"/>
    <n v="119"/>
    <n v="1"/>
    <x v="0"/>
    <x v="32"/>
    <x v="4"/>
    <s v="orange"/>
    <n v="113"/>
    <n v="53"/>
    <n v="5989"/>
    <n v="387"/>
    <n v="42467"/>
    <d v="2021-05-26T00:00:00"/>
    <d v="2021-06-22T00:00:00"/>
    <s v="Alameda Fincke"/>
    <s v="Male"/>
    <n v="43"/>
    <s v="6239 Kreiger HillApt. 899"/>
    <n v="2080"/>
    <s v="Matthewstad"/>
    <x v="6"/>
    <s v="Australia"/>
    <x v="3"/>
    <x v="0"/>
  </r>
  <r>
    <n v="3654"/>
    <n v="733"/>
    <n v="944"/>
    <n v="96"/>
    <n v="2"/>
    <n v="192"/>
    <n v="1"/>
    <x v="2"/>
    <x v="5"/>
    <x v="4"/>
    <s v="violet"/>
    <n v="104"/>
    <n v="80"/>
    <n v="8320"/>
    <n v="387"/>
    <n v="42467"/>
    <d v="2021-05-26T00:00:00"/>
    <d v="2021-06-22T00:00:00"/>
    <s v="Alameda Fincke"/>
    <s v="Male"/>
    <n v="43"/>
    <s v="6239 Kreiger HillApt. 899"/>
    <n v="2080"/>
    <s v="Matthewstad"/>
    <x v="6"/>
    <s v="Australia"/>
    <x v="3"/>
    <x v="0"/>
  </r>
  <r>
    <n v="3655"/>
    <n v="733"/>
    <n v="691"/>
    <n v="113"/>
    <n v="1"/>
    <n v="113"/>
    <n v="1"/>
    <x v="1"/>
    <x v="4"/>
    <x v="1"/>
    <s v="indigo"/>
    <n v="119"/>
    <n v="53"/>
    <n v="6307"/>
    <n v="387"/>
    <n v="42467"/>
    <d v="2021-05-26T00:00:00"/>
    <d v="2021-06-22T00:00:00"/>
    <s v="Alameda Fincke"/>
    <s v="Male"/>
    <n v="43"/>
    <s v="6239 Kreiger HillApt. 899"/>
    <n v="2080"/>
    <s v="Matthewstad"/>
    <x v="6"/>
    <s v="Australia"/>
    <x v="3"/>
    <x v="0"/>
  </r>
  <r>
    <n v="3656"/>
    <n v="733"/>
    <n v="314"/>
    <n v="105"/>
    <n v="3"/>
    <n v="315"/>
    <n v="1"/>
    <x v="0"/>
    <x v="26"/>
    <x v="4"/>
    <s v="violet"/>
    <n v="93"/>
    <n v="44"/>
    <n v="4092"/>
    <n v="387"/>
    <n v="42467"/>
    <d v="2021-05-26T00:00:00"/>
    <d v="2021-06-22T00:00:00"/>
    <s v="Alameda Fincke"/>
    <s v="Male"/>
    <n v="43"/>
    <s v="6239 Kreiger HillApt. 899"/>
    <n v="2080"/>
    <s v="Matthewstad"/>
    <x v="6"/>
    <s v="Australia"/>
    <x v="3"/>
    <x v="0"/>
  </r>
  <r>
    <n v="3657"/>
    <n v="733"/>
    <n v="33"/>
    <n v="96"/>
    <n v="1"/>
    <n v="96"/>
    <n v="1"/>
    <x v="0"/>
    <x v="2"/>
    <x v="0"/>
    <s v="violet"/>
    <n v="114"/>
    <n v="73"/>
    <n v="8322"/>
    <n v="387"/>
    <n v="42467"/>
    <d v="2021-05-26T00:00:00"/>
    <d v="2021-06-22T00:00:00"/>
    <s v="Alameda Fincke"/>
    <s v="Male"/>
    <n v="43"/>
    <s v="6239 Kreiger HillApt. 899"/>
    <n v="2080"/>
    <s v="Matthewstad"/>
    <x v="6"/>
    <s v="Australia"/>
    <x v="3"/>
    <x v="0"/>
  </r>
  <r>
    <n v="3658"/>
    <n v="733"/>
    <n v="971"/>
    <n v="97"/>
    <n v="1"/>
    <n v="97"/>
    <n v="1"/>
    <x v="2"/>
    <x v="27"/>
    <x v="1"/>
    <s v="indigo"/>
    <n v="119"/>
    <n v="41"/>
    <n v="4879"/>
    <n v="387"/>
    <n v="42467"/>
    <d v="2021-05-26T00:00:00"/>
    <d v="2021-06-22T00:00:00"/>
    <s v="Alameda Fincke"/>
    <s v="Male"/>
    <n v="43"/>
    <s v="6239 Kreiger HillApt. 899"/>
    <n v="2080"/>
    <s v="Matthewstad"/>
    <x v="6"/>
    <s v="Australia"/>
    <x v="3"/>
    <x v="0"/>
  </r>
  <r>
    <n v="3659"/>
    <n v="734"/>
    <n v="301"/>
    <n v="105"/>
    <n v="2"/>
    <n v="210"/>
    <n v="1"/>
    <x v="0"/>
    <x v="26"/>
    <x v="1"/>
    <s v="blue"/>
    <n v="93"/>
    <n v="62"/>
    <n v="5766"/>
    <n v="623"/>
    <n v="30153"/>
    <d v="2021-01-25T00:00:00"/>
    <d v="2021-01-31T00:00:00"/>
    <s v="Hort Ridding"/>
    <s v="Agender"/>
    <n v="57"/>
    <s v="64 Andrew StreetSuite 948"/>
    <n v="3236"/>
    <s v="West Ashley"/>
    <x v="0"/>
    <s v="Australia"/>
    <x v="9"/>
    <x v="1"/>
  </r>
  <r>
    <n v="3660"/>
    <n v="734"/>
    <n v="956"/>
    <n v="97"/>
    <n v="2"/>
    <n v="194"/>
    <n v="1"/>
    <x v="2"/>
    <x v="27"/>
    <x v="1"/>
    <s v="yellow"/>
    <n v="119"/>
    <n v="54"/>
    <n v="6426"/>
    <n v="623"/>
    <n v="30153"/>
    <d v="2021-01-25T00:00:00"/>
    <d v="2021-01-31T00:00:00"/>
    <s v="Hort Ridding"/>
    <s v="Agender"/>
    <n v="57"/>
    <s v="64 Andrew StreetSuite 948"/>
    <n v="3236"/>
    <s v="West Ashley"/>
    <x v="0"/>
    <s v="Australia"/>
    <x v="9"/>
    <x v="1"/>
  </r>
  <r>
    <n v="3661"/>
    <n v="734"/>
    <n v="1051"/>
    <n v="93"/>
    <n v="2"/>
    <n v="186"/>
    <n v="1"/>
    <x v="2"/>
    <x v="20"/>
    <x v="1"/>
    <s v="red"/>
    <n v="94"/>
    <n v="71"/>
    <n v="6674"/>
    <n v="623"/>
    <n v="30153"/>
    <d v="2021-01-25T00:00:00"/>
    <d v="2021-01-31T00:00:00"/>
    <s v="Hort Ridding"/>
    <s v="Agender"/>
    <n v="57"/>
    <s v="64 Andrew StreetSuite 948"/>
    <n v="3236"/>
    <s v="West Ashley"/>
    <x v="0"/>
    <s v="Australia"/>
    <x v="9"/>
    <x v="1"/>
  </r>
  <r>
    <n v="3662"/>
    <n v="734"/>
    <n v="808"/>
    <n v="117"/>
    <n v="3"/>
    <n v="351"/>
    <n v="1"/>
    <x v="1"/>
    <x v="13"/>
    <x v="0"/>
    <s v="red"/>
    <n v="95"/>
    <n v="40"/>
    <n v="3800"/>
    <n v="623"/>
    <n v="30153"/>
    <d v="2021-01-25T00:00:00"/>
    <d v="2021-01-31T00:00:00"/>
    <s v="Hort Ridding"/>
    <s v="Agender"/>
    <n v="57"/>
    <s v="64 Andrew StreetSuite 948"/>
    <n v="3236"/>
    <s v="West Ashley"/>
    <x v="0"/>
    <s v="Australia"/>
    <x v="9"/>
    <x v="1"/>
  </r>
  <r>
    <n v="3663"/>
    <n v="734"/>
    <n v="560"/>
    <n v="100"/>
    <n v="3"/>
    <n v="300"/>
    <n v="1"/>
    <x v="1"/>
    <x v="29"/>
    <x v="3"/>
    <s v="red"/>
    <n v="90"/>
    <n v="76"/>
    <n v="6840"/>
    <n v="623"/>
    <n v="30153"/>
    <d v="2021-01-25T00:00:00"/>
    <d v="2021-01-31T00:00:00"/>
    <s v="Hort Ridding"/>
    <s v="Agender"/>
    <n v="57"/>
    <s v="64 Andrew StreetSuite 948"/>
    <n v="3236"/>
    <s v="West Ashley"/>
    <x v="0"/>
    <s v="Australia"/>
    <x v="9"/>
    <x v="1"/>
  </r>
  <r>
    <n v="3664"/>
    <n v="734"/>
    <n v="439"/>
    <n v="107"/>
    <n v="3"/>
    <n v="321"/>
    <n v="1"/>
    <x v="1"/>
    <x v="22"/>
    <x v="4"/>
    <s v="green"/>
    <n v="92"/>
    <n v="59"/>
    <n v="5428"/>
    <n v="623"/>
    <n v="30153"/>
    <d v="2021-01-25T00:00:00"/>
    <d v="2021-01-31T00:00:00"/>
    <s v="Hort Ridding"/>
    <s v="Agender"/>
    <n v="57"/>
    <s v="64 Andrew StreetSuite 948"/>
    <n v="3236"/>
    <s v="West Ashley"/>
    <x v="0"/>
    <s v="Australia"/>
    <x v="9"/>
    <x v="1"/>
  </r>
  <r>
    <n v="3665"/>
    <n v="734"/>
    <n v="465"/>
    <n v="118"/>
    <n v="3"/>
    <n v="354"/>
    <n v="1"/>
    <x v="1"/>
    <x v="1"/>
    <x v="3"/>
    <s v="yellow"/>
    <n v="110"/>
    <n v="55"/>
    <n v="6050"/>
    <n v="623"/>
    <n v="30153"/>
    <d v="2021-01-25T00:00:00"/>
    <d v="2021-01-31T00:00:00"/>
    <s v="Hort Ridding"/>
    <s v="Agender"/>
    <n v="57"/>
    <s v="64 Andrew StreetSuite 948"/>
    <n v="3236"/>
    <s v="West Ashley"/>
    <x v="0"/>
    <s v="Australia"/>
    <x v="9"/>
    <x v="1"/>
  </r>
  <r>
    <n v="3666"/>
    <n v="734"/>
    <n v="702"/>
    <n v="119"/>
    <n v="3"/>
    <n v="357"/>
    <n v="1"/>
    <x v="1"/>
    <x v="19"/>
    <x v="2"/>
    <s v="red"/>
    <n v="112"/>
    <n v="57"/>
    <n v="6384"/>
    <n v="623"/>
    <n v="30153"/>
    <d v="2021-01-25T00:00:00"/>
    <d v="2021-01-31T00:00:00"/>
    <s v="Hort Ridding"/>
    <s v="Agender"/>
    <n v="57"/>
    <s v="64 Andrew StreetSuite 948"/>
    <n v="3236"/>
    <s v="West Ashley"/>
    <x v="0"/>
    <s v="Australia"/>
    <x v="9"/>
    <x v="1"/>
  </r>
  <r>
    <n v="3667"/>
    <n v="734"/>
    <n v="799"/>
    <n v="91"/>
    <n v="1"/>
    <n v="91"/>
    <n v="1"/>
    <x v="1"/>
    <x v="15"/>
    <x v="4"/>
    <s v="indigo"/>
    <n v="114"/>
    <n v="43"/>
    <n v="4902"/>
    <n v="623"/>
    <n v="30153"/>
    <d v="2021-01-25T00:00:00"/>
    <d v="2021-01-31T00:00:00"/>
    <s v="Hort Ridding"/>
    <s v="Agender"/>
    <n v="57"/>
    <s v="64 Andrew StreetSuite 948"/>
    <n v="3236"/>
    <s v="West Ashley"/>
    <x v="0"/>
    <s v="Australia"/>
    <x v="9"/>
    <x v="1"/>
  </r>
  <r>
    <n v="3668"/>
    <n v="734"/>
    <n v="168"/>
    <n v="91"/>
    <n v="1"/>
    <n v="91"/>
    <n v="1"/>
    <x v="0"/>
    <x v="8"/>
    <x v="0"/>
    <s v="indigo"/>
    <n v="116"/>
    <n v="75"/>
    <n v="8700"/>
    <n v="623"/>
    <n v="30153"/>
    <d v="2021-01-25T00:00:00"/>
    <d v="2021-01-31T00:00:00"/>
    <s v="Hort Ridding"/>
    <s v="Agender"/>
    <n v="57"/>
    <s v="64 Andrew StreetSuite 948"/>
    <n v="3236"/>
    <s v="West Ashley"/>
    <x v="0"/>
    <s v="Australia"/>
    <x v="9"/>
    <x v="1"/>
  </r>
  <r>
    <n v="3669"/>
    <n v="735"/>
    <n v="481"/>
    <n v="118"/>
    <n v="3"/>
    <n v="354"/>
    <n v="1"/>
    <x v="1"/>
    <x v="1"/>
    <x v="1"/>
    <s v="indigo"/>
    <n v="110"/>
    <n v="62"/>
    <n v="6820"/>
    <n v="754"/>
    <n v="39820"/>
    <d v="2021-10-03T00:00:00"/>
    <d v="2021-10-16T00:00:00"/>
    <s v="Ninnetta Lammin"/>
    <s v="Bigender"/>
    <n v="74"/>
    <s v="94 Hayden LaneSuite 912"/>
    <n v="1488"/>
    <s v="Lake Jesse"/>
    <x v="4"/>
    <s v="Australia"/>
    <x v="2"/>
    <x v="2"/>
  </r>
  <r>
    <n v="3670"/>
    <n v="735"/>
    <n v="938"/>
    <n v="96"/>
    <n v="1"/>
    <n v="96"/>
    <n v="1"/>
    <x v="2"/>
    <x v="5"/>
    <x v="0"/>
    <s v="indigo"/>
    <n v="104"/>
    <n v="77"/>
    <n v="8008"/>
    <n v="754"/>
    <n v="39820"/>
    <d v="2021-10-03T00:00:00"/>
    <d v="2021-10-16T00:00:00"/>
    <s v="Ninnetta Lammin"/>
    <s v="Bigender"/>
    <n v="74"/>
    <s v="94 Hayden LaneSuite 912"/>
    <n v="1488"/>
    <s v="Lake Jesse"/>
    <x v="4"/>
    <s v="Australia"/>
    <x v="2"/>
    <x v="2"/>
  </r>
  <r>
    <n v="3671"/>
    <n v="735"/>
    <n v="443"/>
    <n v="107"/>
    <n v="3"/>
    <n v="321"/>
    <n v="1"/>
    <x v="1"/>
    <x v="22"/>
    <x v="0"/>
    <s v="blue"/>
    <n v="92"/>
    <n v="42"/>
    <n v="3864"/>
    <n v="754"/>
    <n v="39820"/>
    <d v="2021-10-03T00:00:00"/>
    <d v="2021-10-16T00:00:00"/>
    <s v="Ninnetta Lammin"/>
    <s v="Bigender"/>
    <n v="74"/>
    <s v="94 Hayden LaneSuite 912"/>
    <n v="1488"/>
    <s v="Lake Jesse"/>
    <x v="4"/>
    <s v="Australia"/>
    <x v="2"/>
    <x v="2"/>
  </r>
  <r>
    <n v="3672"/>
    <n v="735"/>
    <n v="709"/>
    <n v="119"/>
    <n v="2"/>
    <n v="238"/>
    <n v="1"/>
    <x v="1"/>
    <x v="19"/>
    <x v="4"/>
    <s v="orange"/>
    <n v="112"/>
    <n v="71"/>
    <n v="7952"/>
    <n v="754"/>
    <n v="39820"/>
    <d v="2021-10-03T00:00:00"/>
    <d v="2021-10-16T00:00:00"/>
    <s v="Ninnetta Lammin"/>
    <s v="Bigender"/>
    <n v="74"/>
    <s v="94 Hayden LaneSuite 912"/>
    <n v="1488"/>
    <s v="Lake Jesse"/>
    <x v="4"/>
    <s v="Australia"/>
    <x v="2"/>
    <x v="2"/>
  </r>
  <r>
    <n v="3673"/>
    <n v="735"/>
    <n v="184"/>
    <n v="98"/>
    <n v="3"/>
    <n v="294"/>
    <n v="1"/>
    <x v="0"/>
    <x v="18"/>
    <x v="4"/>
    <s v="orange"/>
    <n v="112"/>
    <n v="48"/>
    <n v="5376"/>
    <n v="754"/>
    <n v="39820"/>
    <d v="2021-10-03T00:00:00"/>
    <d v="2021-10-16T00:00:00"/>
    <s v="Ninnetta Lammin"/>
    <s v="Bigender"/>
    <n v="74"/>
    <s v="94 Hayden LaneSuite 912"/>
    <n v="1488"/>
    <s v="Lake Jesse"/>
    <x v="4"/>
    <s v="Australia"/>
    <x v="2"/>
    <x v="2"/>
  </r>
  <r>
    <n v="3674"/>
    <n v="736"/>
    <n v="864"/>
    <n v="113"/>
    <n v="1"/>
    <n v="113"/>
    <n v="1"/>
    <x v="2"/>
    <x v="16"/>
    <x v="4"/>
    <s v="blue"/>
    <n v="100"/>
    <n v="48"/>
    <n v="4800"/>
    <n v="793"/>
    <n v="26942"/>
    <d v="2021-04-10T00:00:00"/>
    <d v="2021-05-03T00:00:00"/>
    <s v="Tressa Cunnane"/>
    <s v="Agender"/>
    <n v="70"/>
    <s v="7120 Piper Station StSuite 874"/>
    <n v="7795"/>
    <s v="Lake Rose"/>
    <x v="2"/>
    <s v="Australia"/>
    <x v="6"/>
    <x v="0"/>
  </r>
  <r>
    <n v="3675"/>
    <n v="736"/>
    <n v="1245"/>
    <n v="112"/>
    <n v="1"/>
    <n v="112"/>
    <n v="1"/>
    <x v="2"/>
    <x v="25"/>
    <x v="3"/>
    <s v="blue"/>
    <n v="91"/>
    <n v="42"/>
    <n v="3822"/>
    <n v="793"/>
    <n v="26942"/>
    <d v="2021-04-10T00:00:00"/>
    <d v="2021-05-03T00:00:00"/>
    <s v="Tressa Cunnane"/>
    <s v="Agender"/>
    <n v="70"/>
    <s v="7120 Piper Station StSuite 874"/>
    <n v="7795"/>
    <s v="Lake Rose"/>
    <x v="2"/>
    <s v="Australia"/>
    <x v="6"/>
    <x v="0"/>
  </r>
  <r>
    <n v="3676"/>
    <n v="736"/>
    <n v="378"/>
    <n v="94"/>
    <n v="2"/>
    <n v="188"/>
    <n v="1"/>
    <x v="0"/>
    <x v="28"/>
    <x v="0"/>
    <s v="indigo"/>
    <n v="92"/>
    <n v="44"/>
    <n v="4048"/>
    <n v="793"/>
    <n v="26942"/>
    <d v="2021-04-10T00:00:00"/>
    <d v="2021-05-03T00:00:00"/>
    <s v="Tressa Cunnane"/>
    <s v="Agender"/>
    <n v="70"/>
    <s v="7120 Piper Station StSuite 874"/>
    <n v="7795"/>
    <s v="Lake Rose"/>
    <x v="2"/>
    <s v="Australia"/>
    <x v="6"/>
    <x v="0"/>
  </r>
  <r>
    <n v="3677"/>
    <n v="736"/>
    <n v="1164"/>
    <n v="99"/>
    <n v="3"/>
    <n v="297"/>
    <n v="1"/>
    <x v="2"/>
    <x v="9"/>
    <x v="4"/>
    <s v="orange"/>
    <n v="98"/>
    <n v="47"/>
    <n v="4606"/>
    <n v="793"/>
    <n v="26942"/>
    <d v="2021-04-10T00:00:00"/>
    <d v="2021-05-03T00:00:00"/>
    <s v="Tressa Cunnane"/>
    <s v="Agender"/>
    <n v="70"/>
    <s v="7120 Piper Station StSuite 874"/>
    <n v="7795"/>
    <s v="Lake Rose"/>
    <x v="2"/>
    <s v="Australia"/>
    <x v="6"/>
    <x v="0"/>
  </r>
  <r>
    <n v="3678"/>
    <n v="736"/>
    <n v="876"/>
    <n v="94"/>
    <n v="1"/>
    <n v="94"/>
    <n v="1"/>
    <x v="2"/>
    <x v="23"/>
    <x v="1"/>
    <s v="red"/>
    <n v="113"/>
    <n v="67"/>
    <n v="7571"/>
    <n v="793"/>
    <n v="26942"/>
    <d v="2021-04-10T00:00:00"/>
    <d v="2021-05-03T00:00:00"/>
    <s v="Tressa Cunnane"/>
    <s v="Agender"/>
    <n v="70"/>
    <s v="7120 Piper Station StSuite 874"/>
    <n v="7795"/>
    <s v="Lake Rose"/>
    <x v="2"/>
    <s v="Australia"/>
    <x v="6"/>
    <x v="0"/>
  </r>
  <r>
    <n v="3679"/>
    <n v="736"/>
    <n v="1184"/>
    <n v="99"/>
    <n v="3"/>
    <n v="297"/>
    <n v="1"/>
    <x v="2"/>
    <x v="9"/>
    <x v="4"/>
    <s v="indigo"/>
    <n v="98"/>
    <n v="57"/>
    <n v="5586"/>
    <n v="793"/>
    <n v="26942"/>
    <d v="2021-04-10T00:00:00"/>
    <d v="2021-05-03T00:00:00"/>
    <s v="Tressa Cunnane"/>
    <s v="Agender"/>
    <n v="70"/>
    <s v="7120 Piper Station StSuite 874"/>
    <n v="7795"/>
    <s v="Lake Rose"/>
    <x v="2"/>
    <s v="Australia"/>
    <x v="6"/>
    <x v="0"/>
  </r>
  <r>
    <n v="3680"/>
    <n v="736"/>
    <n v="110"/>
    <n v="92"/>
    <n v="2"/>
    <n v="184"/>
    <n v="1"/>
    <x v="0"/>
    <x v="22"/>
    <x v="3"/>
    <s v="orange"/>
    <n v="115"/>
    <n v="45"/>
    <n v="5175"/>
    <n v="793"/>
    <n v="26942"/>
    <d v="2021-04-10T00:00:00"/>
    <d v="2021-05-03T00:00:00"/>
    <s v="Tressa Cunnane"/>
    <s v="Agender"/>
    <n v="70"/>
    <s v="7120 Piper Station StSuite 874"/>
    <n v="7795"/>
    <s v="Lake Rose"/>
    <x v="2"/>
    <s v="Australia"/>
    <x v="6"/>
    <x v="0"/>
  </r>
  <r>
    <n v="3681"/>
    <n v="737"/>
    <n v="814"/>
    <n v="117"/>
    <n v="3"/>
    <n v="351"/>
    <n v="1"/>
    <x v="1"/>
    <x v="13"/>
    <x v="4"/>
    <s v="orange"/>
    <n v="95"/>
    <n v="60"/>
    <n v="5700"/>
    <n v="453"/>
    <n v="30264"/>
    <d v="2021-05-26T00:00:00"/>
    <d v="2021-05-30T00:00:00"/>
    <s v="Guthry Ure"/>
    <s v="Polygender"/>
    <n v="35"/>
    <s v="400 Beau PlaceSuite 439"/>
    <n v="2891"/>
    <s v="Kreigerberg"/>
    <x v="1"/>
    <s v="Australia"/>
    <x v="3"/>
    <x v="1"/>
  </r>
  <r>
    <n v="3682"/>
    <n v="737"/>
    <n v="1066"/>
    <n v="93"/>
    <n v="3"/>
    <n v="279"/>
    <n v="1"/>
    <x v="2"/>
    <x v="20"/>
    <x v="1"/>
    <s v="green"/>
    <n v="94"/>
    <n v="76"/>
    <n v="7144"/>
    <n v="453"/>
    <n v="30264"/>
    <d v="2021-05-26T00:00:00"/>
    <d v="2021-05-30T00:00:00"/>
    <s v="Guthry Ure"/>
    <s v="Polygender"/>
    <n v="35"/>
    <s v="400 Beau PlaceSuite 439"/>
    <n v="2891"/>
    <s v="Kreigerberg"/>
    <x v="1"/>
    <s v="Australia"/>
    <x v="3"/>
    <x v="1"/>
  </r>
  <r>
    <n v="3683"/>
    <n v="737"/>
    <n v="552"/>
    <n v="98"/>
    <n v="1"/>
    <n v="98"/>
    <n v="1"/>
    <x v="1"/>
    <x v="33"/>
    <x v="2"/>
    <s v="indigo"/>
    <n v="113"/>
    <n v="71"/>
    <n v="8023"/>
    <n v="453"/>
    <n v="30264"/>
    <d v="2021-05-26T00:00:00"/>
    <d v="2021-05-30T00:00:00"/>
    <s v="Guthry Ure"/>
    <s v="Polygender"/>
    <n v="35"/>
    <s v="400 Beau PlaceSuite 439"/>
    <n v="2891"/>
    <s v="Kreigerberg"/>
    <x v="1"/>
    <s v="Australia"/>
    <x v="3"/>
    <x v="1"/>
  </r>
  <r>
    <n v="3684"/>
    <n v="737"/>
    <n v="800"/>
    <n v="91"/>
    <n v="2"/>
    <n v="182"/>
    <n v="1"/>
    <x v="1"/>
    <x v="15"/>
    <x v="3"/>
    <s v="violet"/>
    <n v="114"/>
    <n v="61"/>
    <n v="6954"/>
    <n v="453"/>
    <n v="30264"/>
    <d v="2021-05-26T00:00:00"/>
    <d v="2021-05-30T00:00:00"/>
    <s v="Guthry Ure"/>
    <s v="Polygender"/>
    <n v="35"/>
    <s v="400 Beau PlaceSuite 439"/>
    <n v="2891"/>
    <s v="Kreigerberg"/>
    <x v="1"/>
    <s v="Australia"/>
    <x v="3"/>
    <x v="1"/>
  </r>
  <r>
    <n v="3685"/>
    <n v="737"/>
    <n v="1160"/>
    <n v="99"/>
    <n v="1"/>
    <n v="99"/>
    <n v="1"/>
    <x v="2"/>
    <x v="9"/>
    <x v="3"/>
    <s v="orange"/>
    <n v="98"/>
    <n v="55"/>
    <n v="5390"/>
    <n v="453"/>
    <n v="30264"/>
    <d v="2021-05-26T00:00:00"/>
    <d v="2021-05-30T00:00:00"/>
    <s v="Guthry Ure"/>
    <s v="Polygender"/>
    <n v="35"/>
    <s v="400 Beau PlaceSuite 439"/>
    <n v="2891"/>
    <s v="Kreigerberg"/>
    <x v="1"/>
    <s v="Australia"/>
    <x v="3"/>
    <x v="1"/>
  </r>
  <r>
    <n v="3686"/>
    <n v="737"/>
    <n v="251"/>
    <n v="95"/>
    <n v="2"/>
    <n v="190"/>
    <n v="1"/>
    <x v="0"/>
    <x v="17"/>
    <x v="1"/>
    <s v="orange"/>
    <n v="117"/>
    <n v="78"/>
    <n v="9126"/>
    <n v="453"/>
    <n v="30264"/>
    <d v="2021-05-26T00:00:00"/>
    <d v="2021-05-30T00:00:00"/>
    <s v="Guthry Ure"/>
    <s v="Polygender"/>
    <n v="35"/>
    <s v="400 Beau PlaceSuite 439"/>
    <n v="2891"/>
    <s v="Kreigerberg"/>
    <x v="1"/>
    <s v="Australia"/>
    <x v="3"/>
    <x v="1"/>
  </r>
  <r>
    <n v="3687"/>
    <n v="737"/>
    <n v="664"/>
    <n v="93"/>
    <n v="2"/>
    <n v="186"/>
    <n v="1"/>
    <x v="1"/>
    <x v="14"/>
    <x v="4"/>
    <s v="violet"/>
    <n v="115"/>
    <n v="60"/>
    <n v="6900"/>
    <n v="453"/>
    <n v="30264"/>
    <d v="2021-05-26T00:00:00"/>
    <d v="2021-05-30T00:00:00"/>
    <s v="Guthry Ure"/>
    <s v="Polygender"/>
    <n v="35"/>
    <s v="400 Beau PlaceSuite 439"/>
    <n v="2891"/>
    <s v="Kreigerberg"/>
    <x v="1"/>
    <s v="Australia"/>
    <x v="3"/>
    <x v="1"/>
  </r>
  <r>
    <n v="3688"/>
    <n v="737"/>
    <n v="1250"/>
    <n v="112"/>
    <n v="1"/>
    <n v="112"/>
    <n v="1"/>
    <x v="2"/>
    <x v="25"/>
    <x v="3"/>
    <s v="indigo"/>
    <n v="91"/>
    <n v="63"/>
    <n v="5733"/>
    <n v="453"/>
    <n v="30264"/>
    <d v="2021-05-26T00:00:00"/>
    <d v="2021-05-30T00:00:00"/>
    <s v="Guthry Ure"/>
    <s v="Polygender"/>
    <n v="35"/>
    <s v="400 Beau PlaceSuite 439"/>
    <n v="2891"/>
    <s v="Kreigerberg"/>
    <x v="1"/>
    <s v="Australia"/>
    <x v="3"/>
    <x v="1"/>
  </r>
  <r>
    <n v="3689"/>
    <n v="737"/>
    <n v="98"/>
    <n v="118"/>
    <n v="2"/>
    <n v="236"/>
    <n v="1"/>
    <x v="0"/>
    <x v="24"/>
    <x v="0"/>
    <s v="indigo"/>
    <n v="96"/>
    <n v="62"/>
    <n v="5952"/>
    <n v="453"/>
    <n v="30264"/>
    <d v="2021-05-26T00:00:00"/>
    <d v="2021-05-30T00:00:00"/>
    <s v="Guthry Ure"/>
    <s v="Polygender"/>
    <n v="35"/>
    <s v="400 Beau PlaceSuite 439"/>
    <n v="2891"/>
    <s v="Kreigerberg"/>
    <x v="1"/>
    <s v="Australia"/>
    <x v="3"/>
    <x v="1"/>
  </r>
  <r>
    <n v="3690"/>
    <n v="738"/>
    <n v="260"/>
    <n v="95"/>
    <n v="3"/>
    <n v="285"/>
    <n v="1"/>
    <x v="0"/>
    <x v="17"/>
    <x v="3"/>
    <s v="green"/>
    <n v="117"/>
    <n v="45"/>
    <n v="5265"/>
    <n v="144"/>
    <n v="57487"/>
    <d v="2021-07-16T00:00:00"/>
    <d v="2021-08-09T00:00:00"/>
    <s v="Elaina Agate"/>
    <s v="Male"/>
    <n v="60"/>
    <s v="596 Martin BoulevardApt. 367"/>
    <n v="5393"/>
    <s v="Richardshaven"/>
    <x v="0"/>
    <s v="Australia"/>
    <x v="8"/>
    <x v="0"/>
  </r>
  <r>
    <n v="3691"/>
    <n v="738"/>
    <n v="1195"/>
    <n v="105"/>
    <n v="3"/>
    <n v="315"/>
    <n v="1"/>
    <x v="2"/>
    <x v="7"/>
    <x v="3"/>
    <s v="orange"/>
    <n v="90"/>
    <n v="74"/>
    <n v="6660"/>
    <n v="144"/>
    <n v="57487"/>
    <d v="2021-07-16T00:00:00"/>
    <d v="2021-08-09T00:00:00"/>
    <s v="Elaina Agate"/>
    <s v="Male"/>
    <n v="60"/>
    <s v="596 Martin BoulevardApt. 367"/>
    <n v="5393"/>
    <s v="Richardshaven"/>
    <x v="0"/>
    <s v="Australia"/>
    <x v="8"/>
    <x v="0"/>
  </r>
  <r>
    <n v="3692"/>
    <n v="738"/>
    <n v="357"/>
    <n v="94"/>
    <n v="2"/>
    <n v="188"/>
    <n v="1"/>
    <x v="0"/>
    <x v="28"/>
    <x v="2"/>
    <s v="orange"/>
    <n v="92"/>
    <n v="70"/>
    <n v="6440"/>
    <n v="144"/>
    <n v="57487"/>
    <d v="2021-07-16T00:00:00"/>
    <d v="2021-08-09T00:00:00"/>
    <s v="Elaina Agate"/>
    <s v="Male"/>
    <n v="60"/>
    <s v="596 Martin BoulevardApt. 367"/>
    <n v="5393"/>
    <s v="Richardshaven"/>
    <x v="0"/>
    <s v="Australia"/>
    <x v="8"/>
    <x v="0"/>
  </r>
  <r>
    <n v="3693"/>
    <n v="738"/>
    <n v="1197"/>
    <n v="105"/>
    <n v="2"/>
    <n v="210"/>
    <n v="1"/>
    <x v="2"/>
    <x v="7"/>
    <x v="2"/>
    <s v="orange"/>
    <n v="90"/>
    <n v="57"/>
    <n v="5130"/>
    <n v="144"/>
    <n v="57487"/>
    <d v="2021-07-16T00:00:00"/>
    <d v="2021-08-09T00:00:00"/>
    <s v="Elaina Agate"/>
    <s v="Male"/>
    <n v="60"/>
    <s v="596 Martin BoulevardApt. 367"/>
    <n v="5393"/>
    <s v="Richardshaven"/>
    <x v="0"/>
    <s v="Australia"/>
    <x v="8"/>
    <x v="0"/>
  </r>
  <r>
    <n v="3694"/>
    <n v="739"/>
    <n v="645"/>
    <n v="93"/>
    <n v="2"/>
    <n v="186"/>
    <n v="1"/>
    <x v="1"/>
    <x v="14"/>
    <x v="3"/>
    <s v="green"/>
    <n v="115"/>
    <n v="78"/>
    <n v="8970"/>
    <n v="211"/>
    <n v="32122"/>
    <d v="2021-09-14T00:00:00"/>
    <d v="2021-09-23T00:00:00"/>
    <s v="Rowena Doe"/>
    <s v="Non-binary"/>
    <n v="52"/>
    <s v="9388 Bauch TrailSuite 439"/>
    <n v="4473"/>
    <s v="Codyfort"/>
    <x v="4"/>
    <s v="Australia"/>
    <x v="5"/>
    <x v="1"/>
  </r>
  <r>
    <n v="3695"/>
    <n v="739"/>
    <n v="47"/>
    <n v="104"/>
    <n v="2"/>
    <n v="208"/>
    <n v="1"/>
    <x v="0"/>
    <x v="10"/>
    <x v="2"/>
    <s v="yellow"/>
    <n v="119"/>
    <n v="61"/>
    <n v="7259"/>
    <n v="211"/>
    <n v="32122"/>
    <d v="2021-09-14T00:00:00"/>
    <d v="2021-09-23T00:00:00"/>
    <s v="Rowena Doe"/>
    <s v="Non-binary"/>
    <n v="52"/>
    <s v="9388 Bauch TrailSuite 439"/>
    <n v="4473"/>
    <s v="Codyfort"/>
    <x v="4"/>
    <s v="Australia"/>
    <x v="5"/>
    <x v="1"/>
  </r>
  <r>
    <n v="3696"/>
    <n v="739"/>
    <n v="539"/>
    <n v="98"/>
    <n v="3"/>
    <n v="294"/>
    <n v="1"/>
    <x v="1"/>
    <x v="33"/>
    <x v="4"/>
    <s v="yellow"/>
    <n v="113"/>
    <n v="67"/>
    <n v="7571"/>
    <n v="211"/>
    <n v="32122"/>
    <d v="2021-09-14T00:00:00"/>
    <d v="2021-09-23T00:00:00"/>
    <s v="Rowena Doe"/>
    <s v="Non-binary"/>
    <n v="52"/>
    <s v="9388 Bauch TrailSuite 439"/>
    <n v="4473"/>
    <s v="Codyfort"/>
    <x v="4"/>
    <s v="Australia"/>
    <x v="5"/>
    <x v="1"/>
  </r>
  <r>
    <n v="3697"/>
    <n v="740"/>
    <n v="396"/>
    <n v="119"/>
    <n v="3"/>
    <n v="357"/>
    <n v="1"/>
    <x v="0"/>
    <x v="32"/>
    <x v="1"/>
    <s v="yellow"/>
    <n v="113"/>
    <n v="45"/>
    <n v="5085"/>
    <n v="178"/>
    <n v="58226"/>
    <d v="2021-02-05T00:00:00"/>
    <d v="2021-02-10T00:00:00"/>
    <s v="Gunner Murdie"/>
    <s v="Agender"/>
    <n v="51"/>
    <s v="7504 Phoebe RoadApt. 552"/>
    <n v="6282"/>
    <s v="Lewiston"/>
    <x v="7"/>
    <s v="Australia"/>
    <x v="1"/>
    <x v="1"/>
  </r>
  <r>
    <n v="3698"/>
    <n v="740"/>
    <n v="31"/>
    <n v="96"/>
    <n v="2"/>
    <n v="192"/>
    <n v="1"/>
    <x v="0"/>
    <x v="2"/>
    <x v="1"/>
    <s v="violet"/>
    <n v="114"/>
    <n v="41"/>
    <n v="4674"/>
    <n v="178"/>
    <n v="58226"/>
    <d v="2021-02-05T00:00:00"/>
    <d v="2021-02-10T00:00:00"/>
    <s v="Gunner Murdie"/>
    <s v="Agender"/>
    <n v="51"/>
    <s v="7504 Phoebe RoadApt. 552"/>
    <n v="6282"/>
    <s v="Lewiston"/>
    <x v="7"/>
    <s v="Australia"/>
    <x v="1"/>
    <x v="1"/>
  </r>
  <r>
    <n v="3699"/>
    <n v="740"/>
    <n v="990"/>
    <n v="106"/>
    <n v="1"/>
    <n v="106"/>
    <n v="1"/>
    <x v="2"/>
    <x v="3"/>
    <x v="3"/>
    <s v="yellow"/>
    <n v="111"/>
    <n v="67"/>
    <n v="7437"/>
    <n v="178"/>
    <n v="58226"/>
    <d v="2021-02-05T00:00:00"/>
    <d v="2021-02-10T00:00:00"/>
    <s v="Gunner Murdie"/>
    <s v="Agender"/>
    <n v="51"/>
    <s v="7504 Phoebe RoadApt. 552"/>
    <n v="6282"/>
    <s v="Lewiston"/>
    <x v="7"/>
    <s v="Australia"/>
    <x v="1"/>
    <x v="1"/>
  </r>
  <r>
    <n v="3700"/>
    <n v="740"/>
    <n v="1076"/>
    <n v="93"/>
    <n v="2"/>
    <n v="186"/>
    <n v="1"/>
    <x v="2"/>
    <x v="20"/>
    <x v="1"/>
    <s v="indigo"/>
    <n v="94"/>
    <n v="56"/>
    <n v="5264"/>
    <n v="178"/>
    <n v="58226"/>
    <d v="2021-02-05T00:00:00"/>
    <d v="2021-02-10T00:00:00"/>
    <s v="Gunner Murdie"/>
    <s v="Agender"/>
    <n v="51"/>
    <s v="7504 Phoebe RoadApt. 552"/>
    <n v="6282"/>
    <s v="Lewiston"/>
    <x v="7"/>
    <s v="Australia"/>
    <x v="1"/>
    <x v="1"/>
  </r>
  <r>
    <n v="3701"/>
    <n v="740"/>
    <n v="704"/>
    <n v="119"/>
    <n v="2"/>
    <n v="238"/>
    <n v="1"/>
    <x v="1"/>
    <x v="19"/>
    <x v="4"/>
    <s v="red"/>
    <n v="112"/>
    <n v="40"/>
    <n v="4480"/>
    <n v="178"/>
    <n v="58226"/>
    <d v="2021-02-05T00:00:00"/>
    <d v="2021-02-10T00:00:00"/>
    <s v="Gunner Murdie"/>
    <s v="Agender"/>
    <n v="51"/>
    <s v="7504 Phoebe RoadApt. 552"/>
    <n v="6282"/>
    <s v="Lewiston"/>
    <x v="7"/>
    <s v="Australia"/>
    <x v="1"/>
    <x v="1"/>
  </r>
  <r>
    <n v="3702"/>
    <n v="741"/>
    <n v="917"/>
    <n v="96"/>
    <n v="1"/>
    <n v="96"/>
    <n v="1"/>
    <x v="2"/>
    <x v="5"/>
    <x v="2"/>
    <s v="orange"/>
    <n v="104"/>
    <n v="76"/>
    <n v="7904"/>
    <n v="710"/>
    <n v="31913"/>
    <d v="2021-02-03T00:00:00"/>
    <d v="2021-02-17T00:00:00"/>
    <s v="Avivah Roddick"/>
    <s v="Male"/>
    <n v="60"/>
    <s v="606 Lucy ParadeSuite 217"/>
    <n v="1666"/>
    <s v="Kulasville"/>
    <x v="4"/>
    <s v="Australia"/>
    <x v="1"/>
    <x v="2"/>
  </r>
  <r>
    <n v="3703"/>
    <n v="741"/>
    <n v="794"/>
    <n v="91"/>
    <n v="3"/>
    <n v="273"/>
    <n v="1"/>
    <x v="1"/>
    <x v="15"/>
    <x v="4"/>
    <s v="blue"/>
    <n v="114"/>
    <n v="74"/>
    <n v="8436"/>
    <n v="710"/>
    <n v="31913"/>
    <d v="2021-02-03T00:00:00"/>
    <d v="2021-02-17T00:00:00"/>
    <s v="Avivah Roddick"/>
    <s v="Male"/>
    <n v="60"/>
    <s v="606 Lucy ParadeSuite 217"/>
    <n v="1666"/>
    <s v="Kulasville"/>
    <x v="4"/>
    <s v="Australia"/>
    <x v="1"/>
    <x v="2"/>
  </r>
  <r>
    <n v="3704"/>
    <n v="742"/>
    <n v="893"/>
    <n v="94"/>
    <n v="3"/>
    <n v="282"/>
    <n v="1"/>
    <x v="2"/>
    <x v="23"/>
    <x v="0"/>
    <s v="green"/>
    <n v="113"/>
    <n v="62"/>
    <n v="7006"/>
    <n v="750"/>
    <n v="51184"/>
    <d v="2021-10-21T00:00:00"/>
    <d v="2021-11-01T00:00:00"/>
    <s v="Mirabelle Vaney"/>
    <s v="Polygender"/>
    <n v="42"/>
    <s v="4155 Hughes RidgeApt. 624"/>
    <n v="7850"/>
    <s v="Baumbachton"/>
    <x v="6"/>
    <s v="Australia"/>
    <x v="2"/>
    <x v="2"/>
  </r>
  <r>
    <n v="3705"/>
    <n v="742"/>
    <n v="223"/>
    <n v="106"/>
    <n v="2"/>
    <n v="212"/>
    <n v="1"/>
    <x v="0"/>
    <x v="0"/>
    <x v="0"/>
    <s v="yellow"/>
    <n v="105"/>
    <n v="53"/>
    <n v="5565"/>
    <n v="750"/>
    <n v="51184"/>
    <d v="2021-10-21T00:00:00"/>
    <d v="2021-11-01T00:00:00"/>
    <s v="Mirabelle Vaney"/>
    <s v="Polygender"/>
    <n v="42"/>
    <s v="4155 Hughes RidgeApt. 624"/>
    <n v="7850"/>
    <s v="Baumbachton"/>
    <x v="6"/>
    <s v="Australia"/>
    <x v="2"/>
    <x v="2"/>
  </r>
  <r>
    <n v="3706"/>
    <n v="742"/>
    <n v="620"/>
    <n v="112"/>
    <n v="2"/>
    <n v="224"/>
    <n v="1"/>
    <x v="1"/>
    <x v="30"/>
    <x v="3"/>
    <s v="indigo"/>
    <n v="118"/>
    <n v="70"/>
    <n v="8260"/>
    <n v="750"/>
    <n v="51184"/>
    <d v="2021-10-21T00:00:00"/>
    <d v="2021-11-01T00:00:00"/>
    <s v="Mirabelle Vaney"/>
    <s v="Polygender"/>
    <n v="42"/>
    <s v="4155 Hughes RidgeApt. 624"/>
    <n v="7850"/>
    <s v="Baumbachton"/>
    <x v="6"/>
    <s v="Australia"/>
    <x v="2"/>
    <x v="2"/>
  </r>
  <r>
    <n v="3707"/>
    <n v="742"/>
    <n v="606"/>
    <n v="112"/>
    <n v="1"/>
    <n v="112"/>
    <n v="1"/>
    <x v="1"/>
    <x v="30"/>
    <x v="1"/>
    <s v="yellow"/>
    <n v="118"/>
    <n v="79"/>
    <n v="9322"/>
    <n v="750"/>
    <n v="51184"/>
    <d v="2021-10-21T00:00:00"/>
    <d v="2021-11-01T00:00:00"/>
    <s v="Mirabelle Vaney"/>
    <s v="Polygender"/>
    <n v="42"/>
    <s v="4155 Hughes RidgeApt. 624"/>
    <n v="7850"/>
    <s v="Baumbachton"/>
    <x v="6"/>
    <s v="Australia"/>
    <x v="2"/>
    <x v="2"/>
  </r>
  <r>
    <n v="3708"/>
    <n v="742"/>
    <n v="133"/>
    <n v="92"/>
    <n v="1"/>
    <n v="92"/>
    <n v="1"/>
    <x v="0"/>
    <x v="22"/>
    <x v="0"/>
    <s v="indigo"/>
    <n v="115"/>
    <n v="58"/>
    <n v="6670"/>
    <n v="750"/>
    <n v="51184"/>
    <d v="2021-10-21T00:00:00"/>
    <d v="2021-11-01T00:00:00"/>
    <s v="Mirabelle Vaney"/>
    <s v="Polygender"/>
    <n v="42"/>
    <s v="4155 Hughes RidgeApt. 624"/>
    <n v="7850"/>
    <s v="Baumbachton"/>
    <x v="6"/>
    <s v="Australia"/>
    <x v="2"/>
    <x v="2"/>
  </r>
  <r>
    <n v="3709"/>
    <n v="742"/>
    <n v="1100"/>
    <n v="115"/>
    <n v="2"/>
    <n v="230"/>
    <n v="1"/>
    <x v="2"/>
    <x v="6"/>
    <x v="3"/>
    <s v="green"/>
    <n v="99"/>
    <n v="48"/>
    <n v="4752"/>
    <n v="750"/>
    <n v="51184"/>
    <d v="2021-10-21T00:00:00"/>
    <d v="2021-11-01T00:00:00"/>
    <s v="Mirabelle Vaney"/>
    <s v="Polygender"/>
    <n v="42"/>
    <s v="4155 Hughes RidgeApt. 624"/>
    <n v="7850"/>
    <s v="Baumbachton"/>
    <x v="6"/>
    <s v="Australia"/>
    <x v="2"/>
    <x v="2"/>
  </r>
  <r>
    <n v="3710"/>
    <n v="743"/>
    <n v="142"/>
    <n v="91"/>
    <n v="3"/>
    <n v="273"/>
    <n v="1"/>
    <x v="0"/>
    <x v="8"/>
    <x v="2"/>
    <s v="red"/>
    <n v="116"/>
    <n v="78"/>
    <n v="9048"/>
    <n v="909"/>
    <n v="25854"/>
    <d v="2021-03-25T00:00:00"/>
    <d v="2021-03-27T00:00:00"/>
    <s v="Patin Circuit"/>
    <s v="Genderqueer"/>
    <n v="62"/>
    <s v="976 Murray Station StApt. 036"/>
    <n v="3227"/>
    <s v="Langfort"/>
    <x v="1"/>
    <s v="Australia"/>
    <x v="4"/>
    <x v="1"/>
  </r>
  <r>
    <n v="3711"/>
    <n v="743"/>
    <n v="1090"/>
    <n v="115"/>
    <n v="3"/>
    <n v="345"/>
    <n v="1"/>
    <x v="2"/>
    <x v="6"/>
    <x v="3"/>
    <s v="orange"/>
    <n v="99"/>
    <n v="78"/>
    <n v="7722"/>
    <n v="909"/>
    <n v="25854"/>
    <d v="2021-03-25T00:00:00"/>
    <d v="2021-03-27T00:00:00"/>
    <s v="Patin Circuit"/>
    <s v="Genderqueer"/>
    <n v="62"/>
    <s v="976 Murray Station StApt. 036"/>
    <n v="3227"/>
    <s v="Langfort"/>
    <x v="1"/>
    <s v="Australia"/>
    <x v="4"/>
    <x v="1"/>
  </r>
  <r>
    <n v="3712"/>
    <n v="743"/>
    <n v="194"/>
    <n v="98"/>
    <n v="2"/>
    <n v="196"/>
    <n v="1"/>
    <x v="0"/>
    <x v="18"/>
    <x v="4"/>
    <s v="green"/>
    <n v="112"/>
    <n v="61"/>
    <n v="6832"/>
    <n v="909"/>
    <n v="25854"/>
    <d v="2021-03-25T00:00:00"/>
    <d v="2021-03-27T00:00:00"/>
    <s v="Patin Circuit"/>
    <s v="Genderqueer"/>
    <n v="62"/>
    <s v="976 Murray Station StApt. 036"/>
    <n v="3227"/>
    <s v="Langfort"/>
    <x v="1"/>
    <s v="Australia"/>
    <x v="4"/>
    <x v="1"/>
  </r>
  <r>
    <n v="3713"/>
    <n v="743"/>
    <n v="544"/>
    <n v="98"/>
    <n v="1"/>
    <n v="98"/>
    <n v="1"/>
    <x v="1"/>
    <x v="33"/>
    <x v="4"/>
    <s v="green"/>
    <n v="113"/>
    <n v="58"/>
    <n v="6554"/>
    <n v="909"/>
    <n v="25854"/>
    <d v="2021-03-25T00:00:00"/>
    <d v="2021-03-27T00:00:00"/>
    <s v="Patin Circuit"/>
    <s v="Genderqueer"/>
    <n v="62"/>
    <s v="976 Murray Station StApt. 036"/>
    <n v="3227"/>
    <s v="Langfort"/>
    <x v="1"/>
    <s v="Australia"/>
    <x v="4"/>
    <x v="1"/>
  </r>
  <r>
    <n v="3714"/>
    <n v="744"/>
    <n v="553"/>
    <n v="98"/>
    <n v="2"/>
    <n v="196"/>
    <n v="1"/>
    <x v="1"/>
    <x v="33"/>
    <x v="0"/>
    <s v="indigo"/>
    <n v="113"/>
    <n v="79"/>
    <n v="8927"/>
    <n v="107"/>
    <n v="23613"/>
    <d v="2021-01-25T00:00:00"/>
    <d v="2021-02-14T00:00:00"/>
    <s v="Sandy Yushachkov"/>
    <s v="Genderfluid"/>
    <n v="35"/>
    <s v="20 Morrison RoadSuite 781"/>
    <n v="7264"/>
    <s v="Claudiaview"/>
    <x v="2"/>
    <s v="Australia"/>
    <x v="9"/>
    <x v="2"/>
  </r>
  <r>
    <n v="3715"/>
    <n v="744"/>
    <n v="210"/>
    <n v="106"/>
    <n v="2"/>
    <n v="212"/>
    <n v="1"/>
    <x v="0"/>
    <x v="0"/>
    <x v="3"/>
    <s v="red"/>
    <n v="105"/>
    <n v="48"/>
    <n v="5040"/>
    <n v="107"/>
    <n v="23613"/>
    <d v="2021-01-25T00:00:00"/>
    <d v="2021-02-14T00:00:00"/>
    <s v="Sandy Yushachkov"/>
    <s v="Genderfluid"/>
    <n v="35"/>
    <s v="20 Morrison RoadSuite 781"/>
    <n v="7264"/>
    <s v="Claudiaview"/>
    <x v="2"/>
    <s v="Australia"/>
    <x v="9"/>
    <x v="2"/>
  </r>
  <r>
    <n v="3716"/>
    <n v="744"/>
    <n v="1009"/>
    <n v="106"/>
    <n v="3"/>
    <n v="318"/>
    <n v="1"/>
    <x v="2"/>
    <x v="3"/>
    <x v="4"/>
    <s v="indigo"/>
    <n v="111"/>
    <n v="51"/>
    <n v="5661"/>
    <n v="107"/>
    <n v="23613"/>
    <d v="2021-01-25T00:00:00"/>
    <d v="2021-02-14T00:00:00"/>
    <s v="Sandy Yushachkov"/>
    <s v="Genderfluid"/>
    <n v="35"/>
    <s v="20 Morrison RoadSuite 781"/>
    <n v="7264"/>
    <s v="Claudiaview"/>
    <x v="2"/>
    <s v="Australia"/>
    <x v="9"/>
    <x v="2"/>
  </r>
  <r>
    <n v="3717"/>
    <n v="744"/>
    <n v="1058"/>
    <n v="93"/>
    <n v="1"/>
    <n v="93"/>
    <n v="1"/>
    <x v="2"/>
    <x v="20"/>
    <x v="0"/>
    <s v="orange"/>
    <n v="94"/>
    <n v="49"/>
    <n v="4606"/>
    <n v="107"/>
    <n v="23613"/>
    <d v="2021-01-25T00:00:00"/>
    <d v="2021-02-14T00:00:00"/>
    <s v="Sandy Yushachkov"/>
    <s v="Genderfluid"/>
    <n v="35"/>
    <s v="20 Morrison RoadSuite 781"/>
    <n v="7264"/>
    <s v="Claudiaview"/>
    <x v="2"/>
    <s v="Australia"/>
    <x v="9"/>
    <x v="2"/>
  </r>
  <r>
    <n v="3718"/>
    <n v="744"/>
    <n v="1084"/>
    <n v="93"/>
    <n v="1"/>
    <n v="93"/>
    <n v="1"/>
    <x v="2"/>
    <x v="20"/>
    <x v="4"/>
    <s v="violet"/>
    <n v="94"/>
    <n v="40"/>
    <n v="3760"/>
    <n v="107"/>
    <n v="23613"/>
    <d v="2021-01-25T00:00:00"/>
    <d v="2021-02-14T00:00:00"/>
    <s v="Sandy Yushachkov"/>
    <s v="Genderfluid"/>
    <n v="35"/>
    <s v="20 Morrison RoadSuite 781"/>
    <n v="7264"/>
    <s v="Claudiaview"/>
    <x v="2"/>
    <s v="Australia"/>
    <x v="9"/>
    <x v="2"/>
  </r>
  <r>
    <n v="3719"/>
    <n v="744"/>
    <n v="43"/>
    <n v="104"/>
    <n v="2"/>
    <n v="208"/>
    <n v="1"/>
    <x v="0"/>
    <x v="10"/>
    <x v="0"/>
    <s v="orange"/>
    <n v="119"/>
    <n v="73"/>
    <n v="8687"/>
    <n v="107"/>
    <n v="23613"/>
    <d v="2021-01-25T00:00:00"/>
    <d v="2021-02-14T00:00:00"/>
    <s v="Sandy Yushachkov"/>
    <s v="Genderfluid"/>
    <n v="35"/>
    <s v="20 Morrison RoadSuite 781"/>
    <n v="7264"/>
    <s v="Claudiaview"/>
    <x v="2"/>
    <s v="Australia"/>
    <x v="9"/>
    <x v="2"/>
  </r>
  <r>
    <n v="3720"/>
    <n v="745"/>
    <n v="1194"/>
    <n v="105"/>
    <n v="1"/>
    <n v="105"/>
    <n v="1"/>
    <x v="2"/>
    <x v="7"/>
    <x v="4"/>
    <s v="red"/>
    <n v="90"/>
    <n v="58"/>
    <n v="5220"/>
    <n v="643"/>
    <n v="13862"/>
    <d v="2021-03-21T00:00:00"/>
    <d v="2021-04-01T00:00:00"/>
    <s v="Pietro Duling"/>
    <s v="Female"/>
    <n v="36"/>
    <s v="575 Olson MallApt. 344"/>
    <n v="3478"/>
    <s v="Shieldschester"/>
    <x v="1"/>
    <s v="Australia"/>
    <x v="4"/>
    <x v="2"/>
  </r>
  <r>
    <n v="3721"/>
    <n v="745"/>
    <n v="739"/>
    <n v="109"/>
    <n v="2"/>
    <n v="218"/>
    <n v="1"/>
    <x v="1"/>
    <x v="12"/>
    <x v="4"/>
    <s v="red"/>
    <n v="102"/>
    <n v="58"/>
    <n v="5916"/>
    <n v="643"/>
    <n v="13862"/>
    <d v="2021-03-21T00:00:00"/>
    <d v="2021-04-01T00:00:00"/>
    <s v="Pietro Duling"/>
    <s v="Female"/>
    <n v="36"/>
    <s v="575 Olson MallApt. 344"/>
    <n v="3478"/>
    <s v="Shieldschester"/>
    <x v="1"/>
    <s v="Australia"/>
    <x v="4"/>
    <x v="2"/>
  </r>
  <r>
    <n v="3722"/>
    <n v="745"/>
    <n v="757"/>
    <n v="109"/>
    <n v="2"/>
    <n v="218"/>
    <n v="1"/>
    <x v="1"/>
    <x v="12"/>
    <x v="2"/>
    <s v="blue"/>
    <n v="102"/>
    <n v="71"/>
    <n v="7242"/>
    <n v="643"/>
    <n v="13862"/>
    <d v="2021-03-21T00:00:00"/>
    <d v="2021-04-01T00:00:00"/>
    <s v="Pietro Duling"/>
    <s v="Female"/>
    <n v="36"/>
    <s v="575 Olson MallApt. 344"/>
    <n v="3478"/>
    <s v="Shieldschester"/>
    <x v="1"/>
    <s v="Australia"/>
    <x v="4"/>
    <x v="2"/>
  </r>
  <r>
    <n v="3723"/>
    <n v="745"/>
    <n v="1041"/>
    <n v="90"/>
    <n v="3"/>
    <n v="270"/>
    <n v="1"/>
    <x v="2"/>
    <x v="11"/>
    <x v="1"/>
    <s v="indigo"/>
    <n v="95"/>
    <n v="40"/>
    <n v="3800"/>
    <n v="643"/>
    <n v="13862"/>
    <d v="2021-03-21T00:00:00"/>
    <d v="2021-04-01T00:00:00"/>
    <s v="Pietro Duling"/>
    <s v="Female"/>
    <n v="36"/>
    <s v="575 Olson MallApt. 344"/>
    <n v="3478"/>
    <s v="Shieldschester"/>
    <x v="1"/>
    <s v="Australia"/>
    <x v="4"/>
    <x v="2"/>
  </r>
  <r>
    <n v="3724"/>
    <n v="745"/>
    <n v="217"/>
    <n v="106"/>
    <n v="3"/>
    <n v="318"/>
    <n v="1"/>
    <x v="0"/>
    <x v="0"/>
    <x v="2"/>
    <s v="orange"/>
    <n v="105"/>
    <n v="43"/>
    <n v="4515"/>
    <n v="643"/>
    <n v="13862"/>
    <d v="2021-03-21T00:00:00"/>
    <d v="2021-04-01T00:00:00"/>
    <s v="Pietro Duling"/>
    <s v="Female"/>
    <n v="36"/>
    <s v="575 Olson MallApt. 344"/>
    <n v="3478"/>
    <s v="Shieldschester"/>
    <x v="1"/>
    <s v="Australia"/>
    <x v="4"/>
    <x v="2"/>
  </r>
  <r>
    <n v="3725"/>
    <n v="745"/>
    <n v="1098"/>
    <n v="115"/>
    <n v="3"/>
    <n v="345"/>
    <n v="1"/>
    <x v="2"/>
    <x v="6"/>
    <x v="0"/>
    <s v="yellow"/>
    <n v="99"/>
    <n v="60"/>
    <n v="5940"/>
    <n v="643"/>
    <n v="13862"/>
    <d v="2021-03-21T00:00:00"/>
    <d v="2021-04-01T00:00:00"/>
    <s v="Pietro Duling"/>
    <s v="Female"/>
    <n v="36"/>
    <s v="575 Olson MallApt. 344"/>
    <n v="3478"/>
    <s v="Shieldschester"/>
    <x v="1"/>
    <s v="Australia"/>
    <x v="4"/>
    <x v="2"/>
  </r>
  <r>
    <n v="3726"/>
    <n v="745"/>
    <n v="20"/>
    <n v="96"/>
    <n v="1"/>
    <n v="96"/>
    <n v="1"/>
    <x v="0"/>
    <x v="2"/>
    <x v="3"/>
    <s v="blue"/>
    <n v="114"/>
    <n v="47"/>
    <n v="5358"/>
    <n v="643"/>
    <n v="13862"/>
    <d v="2021-03-21T00:00:00"/>
    <d v="2021-04-01T00:00:00"/>
    <s v="Pietro Duling"/>
    <s v="Female"/>
    <n v="36"/>
    <s v="575 Olson MallApt. 344"/>
    <n v="3478"/>
    <s v="Shieldschester"/>
    <x v="1"/>
    <s v="Australia"/>
    <x v="4"/>
    <x v="2"/>
  </r>
  <r>
    <n v="3727"/>
    <n v="745"/>
    <n v="1191"/>
    <n v="105"/>
    <n v="2"/>
    <n v="210"/>
    <n v="1"/>
    <x v="2"/>
    <x v="7"/>
    <x v="1"/>
    <s v="red"/>
    <n v="90"/>
    <n v="78"/>
    <n v="7020"/>
    <n v="643"/>
    <n v="13862"/>
    <d v="2021-03-21T00:00:00"/>
    <d v="2021-04-01T00:00:00"/>
    <s v="Pietro Duling"/>
    <s v="Female"/>
    <n v="36"/>
    <s v="575 Olson MallApt. 344"/>
    <n v="3478"/>
    <s v="Shieldschester"/>
    <x v="1"/>
    <s v="Australia"/>
    <x v="4"/>
    <x v="2"/>
  </r>
  <r>
    <n v="3728"/>
    <n v="745"/>
    <n v="1110"/>
    <n v="115"/>
    <n v="2"/>
    <n v="230"/>
    <n v="1"/>
    <x v="2"/>
    <x v="6"/>
    <x v="3"/>
    <s v="indigo"/>
    <n v="99"/>
    <n v="55"/>
    <n v="5445"/>
    <n v="643"/>
    <n v="13862"/>
    <d v="2021-03-21T00:00:00"/>
    <d v="2021-04-01T00:00:00"/>
    <s v="Pietro Duling"/>
    <s v="Female"/>
    <n v="36"/>
    <s v="575 Olson MallApt. 344"/>
    <n v="3478"/>
    <s v="Shieldschester"/>
    <x v="1"/>
    <s v="Australia"/>
    <x v="4"/>
    <x v="2"/>
  </r>
  <r>
    <n v="3729"/>
    <n v="746"/>
    <n v="1170"/>
    <n v="99"/>
    <n v="2"/>
    <n v="198"/>
    <n v="1"/>
    <x v="2"/>
    <x v="9"/>
    <x v="3"/>
    <s v="green"/>
    <n v="98"/>
    <n v="42"/>
    <n v="4116"/>
    <n v="445"/>
    <n v="24804"/>
    <d v="2021-06-19T00:00:00"/>
    <d v="2021-06-27T00:00:00"/>
    <s v="Margret Yeabsley"/>
    <s v="Polygender"/>
    <n v="44"/>
    <s v="543 Nader CrestSuite 019"/>
    <n v="1927"/>
    <s v="Macdonaldchester"/>
    <x v="6"/>
    <s v="Australia"/>
    <x v="7"/>
    <x v="1"/>
  </r>
  <r>
    <n v="3730"/>
    <n v="746"/>
    <n v="1139"/>
    <n v="102"/>
    <n v="2"/>
    <n v="204"/>
    <n v="1"/>
    <x v="2"/>
    <x v="34"/>
    <x v="4"/>
    <s v="green"/>
    <n v="106"/>
    <n v="65"/>
    <n v="6890"/>
    <n v="445"/>
    <n v="24804"/>
    <d v="2021-06-19T00:00:00"/>
    <d v="2021-06-27T00:00:00"/>
    <s v="Margret Yeabsley"/>
    <s v="Polygender"/>
    <n v="44"/>
    <s v="543 Nader CrestSuite 019"/>
    <n v="1927"/>
    <s v="Macdonaldchester"/>
    <x v="6"/>
    <s v="Australia"/>
    <x v="7"/>
    <x v="1"/>
  </r>
  <r>
    <n v="3731"/>
    <n v="746"/>
    <n v="754"/>
    <n v="109"/>
    <n v="3"/>
    <n v="327"/>
    <n v="1"/>
    <x v="1"/>
    <x v="12"/>
    <x v="4"/>
    <s v="green"/>
    <n v="102"/>
    <n v="68"/>
    <n v="6936"/>
    <n v="445"/>
    <n v="24804"/>
    <d v="2021-06-19T00:00:00"/>
    <d v="2021-06-27T00:00:00"/>
    <s v="Margret Yeabsley"/>
    <s v="Polygender"/>
    <n v="44"/>
    <s v="543 Nader CrestSuite 019"/>
    <n v="1927"/>
    <s v="Macdonaldchester"/>
    <x v="6"/>
    <s v="Australia"/>
    <x v="7"/>
    <x v="1"/>
  </r>
  <r>
    <n v="3732"/>
    <n v="746"/>
    <n v="742"/>
    <n v="109"/>
    <n v="3"/>
    <n v="327"/>
    <n v="1"/>
    <x v="1"/>
    <x v="12"/>
    <x v="2"/>
    <s v="orange"/>
    <n v="102"/>
    <n v="47"/>
    <n v="4794"/>
    <n v="445"/>
    <n v="24804"/>
    <d v="2021-06-19T00:00:00"/>
    <d v="2021-06-27T00:00:00"/>
    <s v="Margret Yeabsley"/>
    <s v="Polygender"/>
    <n v="44"/>
    <s v="543 Nader CrestSuite 019"/>
    <n v="1927"/>
    <s v="Macdonaldchester"/>
    <x v="6"/>
    <s v="Australia"/>
    <x v="7"/>
    <x v="1"/>
  </r>
  <r>
    <n v="3733"/>
    <n v="746"/>
    <n v="138"/>
    <n v="92"/>
    <n v="2"/>
    <n v="184"/>
    <n v="1"/>
    <x v="0"/>
    <x v="22"/>
    <x v="0"/>
    <s v="violet"/>
    <n v="115"/>
    <n v="78"/>
    <n v="8970"/>
    <n v="445"/>
    <n v="24804"/>
    <d v="2021-06-19T00:00:00"/>
    <d v="2021-06-27T00:00:00"/>
    <s v="Margret Yeabsley"/>
    <s v="Polygender"/>
    <n v="44"/>
    <s v="543 Nader CrestSuite 019"/>
    <n v="1927"/>
    <s v="Macdonaldchester"/>
    <x v="6"/>
    <s v="Australia"/>
    <x v="7"/>
    <x v="1"/>
  </r>
  <r>
    <n v="3734"/>
    <n v="746"/>
    <n v="47"/>
    <n v="104"/>
    <n v="1"/>
    <n v="104"/>
    <n v="1"/>
    <x v="0"/>
    <x v="10"/>
    <x v="2"/>
    <s v="yellow"/>
    <n v="119"/>
    <n v="61"/>
    <n v="7259"/>
    <n v="445"/>
    <n v="24804"/>
    <d v="2021-06-19T00:00:00"/>
    <d v="2021-06-27T00:00:00"/>
    <s v="Margret Yeabsley"/>
    <s v="Polygender"/>
    <n v="44"/>
    <s v="543 Nader CrestSuite 019"/>
    <n v="1927"/>
    <s v="Macdonaldchester"/>
    <x v="6"/>
    <s v="Australia"/>
    <x v="7"/>
    <x v="1"/>
  </r>
  <r>
    <n v="3735"/>
    <n v="746"/>
    <n v="100"/>
    <n v="118"/>
    <n v="1"/>
    <n v="118"/>
    <n v="1"/>
    <x v="0"/>
    <x v="24"/>
    <x v="3"/>
    <s v="violet"/>
    <n v="96"/>
    <n v="72"/>
    <n v="6912"/>
    <n v="445"/>
    <n v="24804"/>
    <d v="2021-06-19T00:00:00"/>
    <d v="2021-06-27T00:00:00"/>
    <s v="Margret Yeabsley"/>
    <s v="Polygender"/>
    <n v="44"/>
    <s v="543 Nader CrestSuite 019"/>
    <n v="1927"/>
    <s v="Macdonaldchester"/>
    <x v="6"/>
    <s v="Australia"/>
    <x v="7"/>
    <x v="1"/>
  </r>
  <r>
    <n v="3736"/>
    <n v="747"/>
    <n v="1076"/>
    <n v="93"/>
    <n v="2"/>
    <n v="186"/>
    <n v="1"/>
    <x v="2"/>
    <x v="20"/>
    <x v="1"/>
    <s v="indigo"/>
    <n v="94"/>
    <n v="56"/>
    <n v="5264"/>
    <n v="299"/>
    <n v="22099"/>
    <d v="2021-05-11T00:00:00"/>
    <d v="2021-05-28T00:00:00"/>
    <s v="Anny Midden"/>
    <s v="Non-binary"/>
    <n v="32"/>
    <s v="810 Jasper CircleSuite 777"/>
    <n v="89"/>
    <s v="Lake Amelia"/>
    <x v="6"/>
    <s v="Australia"/>
    <x v="3"/>
    <x v="2"/>
  </r>
  <r>
    <n v="3737"/>
    <n v="747"/>
    <n v="676"/>
    <n v="113"/>
    <n v="1"/>
    <n v="113"/>
    <n v="1"/>
    <x v="1"/>
    <x v="4"/>
    <x v="1"/>
    <s v="yellow"/>
    <n v="119"/>
    <n v="80"/>
    <n v="9520"/>
    <n v="299"/>
    <n v="22099"/>
    <d v="2021-05-11T00:00:00"/>
    <d v="2021-05-28T00:00:00"/>
    <s v="Anny Midden"/>
    <s v="Non-binary"/>
    <n v="32"/>
    <s v="810 Jasper CircleSuite 777"/>
    <n v="89"/>
    <s v="Lake Amelia"/>
    <x v="6"/>
    <s v="Australia"/>
    <x v="3"/>
    <x v="2"/>
  </r>
  <r>
    <n v="3738"/>
    <n v="747"/>
    <n v="709"/>
    <n v="119"/>
    <n v="3"/>
    <n v="357"/>
    <n v="1"/>
    <x v="1"/>
    <x v="19"/>
    <x v="4"/>
    <s v="orange"/>
    <n v="112"/>
    <n v="71"/>
    <n v="7952"/>
    <n v="299"/>
    <n v="22099"/>
    <d v="2021-05-11T00:00:00"/>
    <d v="2021-05-28T00:00:00"/>
    <s v="Anny Midden"/>
    <s v="Non-binary"/>
    <n v="32"/>
    <s v="810 Jasper CircleSuite 777"/>
    <n v="89"/>
    <s v="Lake Amelia"/>
    <x v="6"/>
    <s v="Australia"/>
    <x v="3"/>
    <x v="2"/>
  </r>
  <r>
    <n v="3739"/>
    <n v="748"/>
    <n v="743"/>
    <n v="109"/>
    <n v="3"/>
    <n v="327"/>
    <n v="1"/>
    <x v="1"/>
    <x v="12"/>
    <x v="0"/>
    <s v="orange"/>
    <n v="102"/>
    <n v="45"/>
    <n v="4590"/>
    <n v="27"/>
    <n v="49811"/>
    <d v="2021-05-16T00:00:00"/>
    <d v="2021-06-06T00:00:00"/>
    <s v="Jayme Turvie"/>
    <s v="Polygender"/>
    <n v="55"/>
    <s v="6578 Kayla AvenueSuite 812"/>
    <n v="3462"/>
    <s v="Lake Alanafort"/>
    <x v="2"/>
    <s v="Australia"/>
    <x v="3"/>
    <x v="0"/>
  </r>
  <r>
    <n v="3740"/>
    <n v="748"/>
    <n v="167"/>
    <n v="91"/>
    <n v="2"/>
    <n v="182"/>
    <n v="1"/>
    <x v="0"/>
    <x v="8"/>
    <x v="2"/>
    <s v="indigo"/>
    <n v="116"/>
    <n v="72"/>
    <n v="8352"/>
    <n v="27"/>
    <n v="49811"/>
    <d v="2021-05-16T00:00:00"/>
    <d v="2021-06-06T00:00:00"/>
    <s v="Jayme Turvie"/>
    <s v="Polygender"/>
    <n v="55"/>
    <s v="6578 Kayla AvenueSuite 812"/>
    <n v="3462"/>
    <s v="Lake Alanafort"/>
    <x v="2"/>
    <s v="Australia"/>
    <x v="3"/>
    <x v="0"/>
  </r>
  <r>
    <n v="3741"/>
    <n v="748"/>
    <n v="405"/>
    <n v="119"/>
    <n v="2"/>
    <n v="238"/>
    <n v="1"/>
    <x v="0"/>
    <x v="32"/>
    <x v="3"/>
    <s v="blue"/>
    <n v="113"/>
    <n v="55"/>
    <n v="6215"/>
    <n v="27"/>
    <n v="49811"/>
    <d v="2021-05-16T00:00:00"/>
    <d v="2021-06-06T00:00:00"/>
    <s v="Jayme Turvie"/>
    <s v="Polygender"/>
    <n v="55"/>
    <s v="6578 Kayla AvenueSuite 812"/>
    <n v="3462"/>
    <s v="Lake Alanafort"/>
    <x v="2"/>
    <s v="Australia"/>
    <x v="3"/>
    <x v="0"/>
  </r>
  <r>
    <n v="3742"/>
    <n v="748"/>
    <n v="1133"/>
    <n v="102"/>
    <n v="3"/>
    <n v="306"/>
    <n v="1"/>
    <x v="2"/>
    <x v="34"/>
    <x v="0"/>
    <s v="yellow"/>
    <n v="106"/>
    <n v="71"/>
    <n v="7526"/>
    <n v="27"/>
    <n v="49811"/>
    <d v="2021-05-16T00:00:00"/>
    <d v="2021-06-06T00:00:00"/>
    <s v="Jayme Turvie"/>
    <s v="Polygender"/>
    <n v="55"/>
    <s v="6578 Kayla AvenueSuite 812"/>
    <n v="3462"/>
    <s v="Lake Alanafort"/>
    <x v="2"/>
    <s v="Australia"/>
    <x v="3"/>
    <x v="0"/>
  </r>
  <r>
    <n v="3743"/>
    <n v="748"/>
    <n v="991"/>
    <n v="106"/>
    <n v="2"/>
    <n v="212"/>
    <n v="1"/>
    <x v="2"/>
    <x v="3"/>
    <x v="1"/>
    <s v="yellow"/>
    <n v="111"/>
    <n v="69"/>
    <n v="7659"/>
    <n v="27"/>
    <n v="49811"/>
    <d v="2021-05-16T00:00:00"/>
    <d v="2021-06-06T00:00:00"/>
    <s v="Jayme Turvie"/>
    <s v="Polygender"/>
    <n v="55"/>
    <s v="6578 Kayla AvenueSuite 812"/>
    <n v="3462"/>
    <s v="Lake Alanafort"/>
    <x v="2"/>
    <s v="Australia"/>
    <x v="3"/>
    <x v="0"/>
  </r>
  <r>
    <n v="3744"/>
    <n v="749"/>
    <n v="746"/>
    <n v="109"/>
    <n v="1"/>
    <n v="109"/>
    <n v="1"/>
    <x v="1"/>
    <x v="12"/>
    <x v="1"/>
    <s v="yellow"/>
    <n v="102"/>
    <n v="49"/>
    <n v="4998"/>
    <n v="693"/>
    <n v="25016"/>
    <d v="2021-09-20T00:00:00"/>
    <d v="2021-09-24T00:00:00"/>
    <s v="Hetti Fibbens"/>
    <s v="Genderqueer"/>
    <n v="45"/>
    <s v="019 Lang SquareSuite 468"/>
    <n v="6160"/>
    <s v="Beattychester"/>
    <x v="3"/>
    <s v="Australia"/>
    <x v="5"/>
    <x v="1"/>
  </r>
  <r>
    <n v="3745"/>
    <n v="749"/>
    <n v="1197"/>
    <n v="105"/>
    <n v="1"/>
    <n v="105"/>
    <n v="1"/>
    <x v="2"/>
    <x v="7"/>
    <x v="2"/>
    <s v="orange"/>
    <n v="90"/>
    <n v="57"/>
    <n v="5130"/>
    <n v="693"/>
    <n v="25016"/>
    <d v="2021-09-20T00:00:00"/>
    <d v="2021-09-24T00:00:00"/>
    <s v="Hetti Fibbens"/>
    <s v="Genderqueer"/>
    <n v="45"/>
    <s v="019 Lang SquareSuite 468"/>
    <n v="6160"/>
    <s v="Beattychester"/>
    <x v="3"/>
    <s v="Australia"/>
    <x v="5"/>
    <x v="1"/>
  </r>
  <r>
    <n v="3746"/>
    <n v="749"/>
    <n v="628"/>
    <n v="112"/>
    <n v="1"/>
    <n v="112"/>
    <n v="1"/>
    <x v="1"/>
    <x v="30"/>
    <x v="0"/>
    <s v="violet"/>
    <n v="118"/>
    <n v="66"/>
    <n v="7788"/>
    <n v="693"/>
    <n v="25016"/>
    <d v="2021-09-20T00:00:00"/>
    <d v="2021-09-24T00:00:00"/>
    <s v="Hetti Fibbens"/>
    <s v="Genderqueer"/>
    <n v="45"/>
    <s v="019 Lang SquareSuite 468"/>
    <n v="6160"/>
    <s v="Beattychester"/>
    <x v="3"/>
    <s v="Australia"/>
    <x v="5"/>
    <x v="1"/>
  </r>
  <r>
    <n v="3747"/>
    <n v="749"/>
    <n v="865"/>
    <n v="113"/>
    <n v="1"/>
    <n v="113"/>
    <n v="1"/>
    <x v="2"/>
    <x v="16"/>
    <x v="3"/>
    <s v="indigo"/>
    <n v="100"/>
    <n v="61"/>
    <n v="6100"/>
    <n v="693"/>
    <n v="25016"/>
    <d v="2021-09-20T00:00:00"/>
    <d v="2021-09-24T00:00:00"/>
    <s v="Hetti Fibbens"/>
    <s v="Genderqueer"/>
    <n v="45"/>
    <s v="019 Lang SquareSuite 468"/>
    <n v="6160"/>
    <s v="Beattychester"/>
    <x v="3"/>
    <s v="Australia"/>
    <x v="5"/>
    <x v="1"/>
  </r>
  <r>
    <n v="3748"/>
    <n v="749"/>
    <n v="665"/>
    <n v="113"/>
    <n v="3"/>
    <n v="339"/>
    <n v="1"/>
    <x v="1"/>
    <x v="4"/>
    <x v="3"/>
    <s v="red"/>
    <n v="119"/>
    <n v="65"/>
    <n v="7735"/>
    <n v="693"/>
    <n v="25016"/>
    <d v="2021-09-20T00:00:00"/>
    <d v="2021-09-24T00:00:00"/>
    <s v="Hetti Fibbens"/>
    <s v="Genderqueer"/>
    <n v="45"/>
    <s v="019 Lang SquareSuite 468"/>
    <n v="6160"/>
    <s v="Beattychester"/>
    <x v="3"/>
    <s v="Australia"/>
    <x v="5"/>
    <x v="1"/>
  </r>
  <r>
    <n v="3749"/>
    <n v="749"/>
    <n v="12"/>
    <n v="96"/>
    <n v="3"/>
    <n v="288"/>
    <n v="1"/>
    <x v="0"/>
    <x v="2"/>
    <x v="2"/>
    <s v="yellow"/>
    <n v="114"/>
    <n v="56"/>
    <n v="6384"/>
    <n v="693"/>
    <n v="25016"/>
    <d v="2021-09-20T00:00:00"/>
    <d v="2021-09-24T00:00:00"/>
    <s v="Hetti Fibbens"/>
    <s v="Genderqueer"/>
    <n v="45"/>
    <s v="019 Lang SquareSuite 468"/>
    <n v="6160"/>
    <s v="Beattychester"/>
    <x v="3"/>
    <s v="Australia"/>
    <x v="5"/>
    <x v="1"/>
  </r>
  <r>
    <n v="3750"/>
    <n v="749"/>
    <n v="120"/>
    <n v="92"/>
    <n v="1"/>
    <n v="92"/>
    <n v="1"/>
    <x v="0"/>
    <x v="22"/>
    <x v="3"/>
    <s v="green"/>
    <n v="115"/>
    <n v="66"/>
    <n v="7590"/>
    <n v="693"/>
    <n v="25016"/>
    <d v="2021-09-20T00:00:00"/>
    <d v="2021-09-24T00:00:00"/>
    <s v="Hetti Fibbens"/>
    <s v="Genderqueer"/>
    <n v="45"/>
    <s v="019 Lang SquareSuite 468"/>
    <n v="6160"/>
    <s v="Beattychester"/>
    <x v="3"/>
    <s v="Australia"/>
    <x v="5"/>
    <x v="1"/>
  </r>
  <r>
    <n v="3751"/>
    <n v="750"/>
    <n v="437"/>
    <n v="107"/>
    <n v="2"/>
    <n v="214"/>
    <n v="1"/>
    <x v="1"/>
    <x v="22"/>
    <x v="2"/>
    <s v="green"/>
    <n v="92"/>
    <n v="79"/>
    <n v="7268"/>
    <n v="758"/>
    <n v="58084"/>
    <d v="2021-02-19T00:00:00"/>
    <d v="2021-03-01T00:00:00"/>
    <s v="Mallissa Lawdham"/>
    <s v="Genderfluid"/>
    <n v="44"/>
    <s v="96 Bode RidgeApt. 090"/>
    <n v="697"/>
    <s v="East Madison"/>
    <x v="4"/>
    <s v="Australia"/>
    <x v="1"/>
    <x v="1"/>
  </r>
  <r>
    <n v="3752"/>
    <n v="750"/>
    <n v="884"/>
    <n v="94"/>
    <n v="2"/>
    <n v="188"/>
    <n v="1"/>
    <x v="2"/>
    <x v="23"/>
    <x v="4"/>
    <s v="orange"/>
    <n v="113"/>
    <n v="72"/>
    <n v="8136"/>
    <n v="758"/>
    <n v="58084"/>
    <d v="2021-02-19T00:00:00"/>
    <d v="2021-03-01T00:00:00"/>
    <s v="Mallissa Lawdham"/>
    <s v="Genderfluid"/>
    <n v="44"/>
    <s v="96 Bode RidgeApt. 090"/>
    <n v="697"/>
    <s v="East Madison"/>
    <x v="4"/>
    <s v="Australia"/>
    <x v="1"/>
    <x v="1"/>
  </r>
  <r>
    <n v="3753"/>
    <n v="750"/>
    <n v="333"/>
    <n v="109"/>
    <n v="1"/>
    <n v="109"/>
    <n v="1"/>
    <x v="0"/>
    <x v="21"/>
    <x v="0"/>
    <s v="green"/>
    <n v="108"/>
    <n v="67"/>
    <n v="7236"/>
    <n v="758"/>
    <n v="58084"/>
    <d v="2021-02-19T00:00:00"/>
    <d v="2021-03-01T00:00:00"/>
    <s v="Mallissa Lawdham"/>
    <s v="Genderfluid"/>
    <n v="44"/>
    <s v="96 Bode RidgeApt. 090"/>
    <n v="697"/>
    <s v="East Madison"/>
    <x v="4"/>
    <s v="Australia"/>
    <x v="1"/>
    <x v="1"/>
  </r>
  <r>
    <n v="3754"/>
    <n v="750"/>
    <n v="382"/>
    <n v="94"/>
    <n v="1"/>
    <n v="94"/>
    <n v="1"/>
    <x v="0"/>
    <x v="28"/>
    <x v="2"/>
    <s v="violet"/>
    <n v="92"/>
    <n v="44"/>
    <n v="4048"/>
    <n v="758"/>
    <n v="58084"/>
    <d v="2021-02-19T00:00:00"/>
    <d v="2021-03-01T00:00:00"/>
    <s v="Mallissa Lawdham"/>
    <s v="Genderfluid"/>
    <n v="44"/>
    <s v="96 Bode RidgeApt. 090"/>
    <n v="697"/>
    <s v="East Madison"/>
    <x v="4"/>
    <s v="Australia"/>
    <x v="1"/>
    <x v="1"/>
  </r>
  <r>
    <n v="3755"/>
    <n v="750"/>
    <n v="1159"/>
    <n v="99"/>
    <n v="2"/>
    <n v="198"/>
    <n v="1"/>
    <x v="2"/>
    <x v="9"/>
    <x v="4"/>
    <s v="red"/>
    <n v="98"/>
    <n v="80"/>
    <n v="7840"/>
    <n v="758"/>
    <n v="58084"/>
    <d v="2021-02-19T00:00:00"/>
    <d v="2021-03-01T00:00:00"/>
    <s v="Mallissa Lawdham"/>
    <s v="Genderfluid"/>
    <n v="44"/>
    <s v="96 Bode RidgeApt. 090"/>
    <n v="697"/>
    <s v="East Madison"/>
    <x v="4"/>
    <s v="Australia"/>
    <x v="1"/>
    <x v="1"/>
  </r>
  <r>
    <n v="3756"/>
    <n v="750"/>
    <n v="509"/>
    <n v="102"/>
    <n v="2"/>
    <n v="204"/>
    <n v="1"/>
    <x v="1"/>
    <x v="31"/>
    <x v="4"/>
    <s v="green"/>
    <n v="109"/>
    <n v="71"/>
    <n v="7739"/>
    <n v="758"/>
    <n v="58084"/>
    <d v="2021-02-19T00:00:00"/>
    <d v="2021-03-01T00:00:00"/>
    <s v="Mallissa Lawdham"/>
    <s v="Genderfluid"/>
    <n v="44"/>
    <s v="96 Bode RidgeApt. 090"/>
    <n v="697"/>
    <s v="East Madison"/>
    <x v="4"/>
    <s v="Australia"/>
    <x v="1"/>
    <x v="1"/>
  </r>
  <r>
    <n v="3757"/>
    <n v="750"/>
    <n v="91"/>
    <n v="118"/>
    <n v="1"/>
    <n v="118"/>
    <n v="1"/>
    <x v="0"/>
    <x v="24"/>
    <x v="1"/>
    <s v="blue"/>
    <n v="96"/>
    <n v="43"/>
    <n v="4128"/>
    <n v="758"/>
    <n v="58084"/>
    <d v="2021-02-19T00:00:00"/>
    <d v="2021-03-01T00:00:00"/>
    <s v="Mallissa Lawdham"/>
    <s v="Genderfluid"/>
    <n v="44"/>
    <s v="96 Bode RidgeApt. 090"/>
    <n v="697"/>
    <s v="East Madison"/>
    <x v="4"/>
    <s v="Australia"/>
    <x v="1"/>
    <x v="1"/>
  </r>
  <r>
    <n v="3758"/>
    <n v="750"/>
    <n v="708"/>
    <n v="119"/>
    <n v="1"/>
    <n v="119"/>
    <n v="1"/>
    <x v="1"/>
    <x v="19"/>
    <x v="0"/>
    <s v="orange"/>
    <n v="112"/>
    <n v="70"/>
    <n v="7840"/>
    <n v="758"/>
    <n v="58084"/>
    <d v="2021-02-19T00:00:00"/>
    <d v="2021-03-01T00:00:00"/>
    <s v="Mallissa Lawdham"/>
    <s v="Genderfluid"/>
    <n v="44"/>
    <s v="96 Bode RidgeApt. 090"/>
    <n v="697"/>
    <s v="East Madison"/>
    <x v="4"/>
    <s v="Australia"/>
    <x v="1"/>
    <x v="1"/>
  </r>
  <r>
    <n v="3759"/>
    <n v="750"/>
    <n v="583"/>
    <n v="100"/>
    <n v="2"/>
    <n v="200"/>
    <n v="1"/>
    <x v="1"/>
    <x v="29"/>
    <x v="0"/>
    <s v="blue"/>
    <n v="90"/>
    <n v="64"/>
    <n v="5760"/>
    <n v="758"/>
    <n v="58084"/>
    <d v="2021-02-19T00:00:00"/>
    <d v="2021-03-01T00:00:00"/>
    <s v="Mallissa Lawdham"/>
    <s v="Genderfluid"/>
    <n v="44"/>
    <s v="96 Bode RidgeApt. 090"/>
    <n v="697"/>
    <s v="East Madison"/>
    <x v="4"/>
    <s v="Australia"/>
    <x v="1"/>
    <x v="1"/>
  </r>
  <r>
    <n v="3760"/>
    <n v="750"/>
    <n v="507"/>
    <n v="102"/>
    <n v="1"/>
    <n v="102"/>
    <n v="1"/>
    <x v="1"/>
    <x v="31"/>
    <x v="2"/>
    <s v="green"/>
    <n v="109"/>
    <n v="63"/>
    <n v="6867"/>
    <n v="758"/>
    <n v="58084"/>
    <d v="2021-02-19T00:00:00"/>
    <d v="2021-03-01T00:00:00"/>
    <s v="Mallissa Lawdham"/>
    <s v="Genderfluid"/>
    <n v="44"/>
    <s v="96 Bode RidgeApt. 090"/>
    <n v="697"/>
    <s v="East Madison"/>
    <x v="4"/>
    <s v="Australia"/>
    <x v="1"/>
    <x v="1"/>
  </r>
  <r>
    <n v="3761"/>
    <n v="750"/>
    <n v="1113"/>
    <n v="115"/>
    <n v="3"/>
    <n v="345"/>
    <n v="1"/>
    <x v="2"/>
    <x v="6"/>
    <x v="0"/>
    <s v="indigo"/>
    <n v="99"/>
    <n v="63"/>
    <n v="6237"/>
    <n v="758"/>
    <n v="58084"/>
    <d v="2021-02-19T00:00:00"/>
    <d v="2021-03-01T00:00:00"/>
    <s v="Mallissa Lawdham"/>
    <s v="Genderfluid"/>
    <n v="44"/>
    <s v="96 Bode RidgeApt. 090"/>
    <n v="697"/>
    <s v="East Madison"/>
    <x v="4"/>
    <s v="Australia"/>
    <x v="1"/>
    <x v="1"/>
  </r>
  <r>
    <n v="3762"/>
    <n v="751"/>
    <n v="789"/>
    <n v="91"/>
    <n v="1"/>
    <n v="91"/>
    <n v="1"/>
    <x v="1"/>
    <x v="15"/>
    <x v="4"/>
    <s v="green"/>
    <n v="114"/>
    <n v="65"/>
    <n v="7410"/>
    <n v="254"/>
    <n v="47650"/>
    <d v="2021-06-20T00:00:00"/>
    <d v="2021-07-06T00:00:00"/>
    <s v="Scot Billany"/>
    <s v="Male"/>
    <n v="44"/>
    <s v="4966 Lilly Estate DrApt. 570"/>
    <n v="8170"/>
    <s v="Beiermouth"/>
    <x v="3"/>
    <s v="Australia"/>
    <x v="7"/>
    <x v="2"/>
  </r>
  <r>
    <n v="3763"/>
    <n v="751"/>
    <n v="728"/>
    <n v="119"/>
    <n v="2"/>
    <n v="238"/>
    <n v="1"/>
    <x v="1"/>
    <x v="19"/>
    <x v="0"/>
    <s v="indigo"/>
    <n v="112"/>
    <n v="71"/>
    <n v="7952"/>
    <n v="254"/>
    <n v="47650"/>
    <d v="2021-06-20T00:00:00"/>
    <d v="2021-07-06T00:00:00"/>
    <s v="Scot Billany"/>
    <s v="Male"/>
    <n v="44"/>
    <s v="4966 Lilly Estate DrApt. 570"/>
    <n v="8170"/>
    <s v="Beiermouth"/>
    <x v="3"/>
    <s v="Australia"/>
    <x v="7"/>
    <x v="2"/>
  </r>
  <r>
    <n v="3764"/>
    <n v="751"/>
    <n v="1035"/>
    <n v="90"/>
    <n v="3"/>
    <n v="270"/>
    <n v="1"/>
    <x v="2"/>
    <x v="11"/>
    <x v="3"/>
    <s v="blue"/>
    <n v="95"/>
    <n v="54"/>
    <n v="5130"/>
    <n v="254"/>
    <n v="47650"/>
    <d v="2021-06-20T00:00:00"/>
    <d v="2021-07-06T00:00:00"/>
    <s v="Scot Billany"/>
    <s v="Male"/>
    <n v="44"/>
    <s v="4966 Lilly Estate DrApt. 570"/>
    <n v="8170"/>
    <s v="Beiermouth"/>
    <x v="3"/>
    <s v="Australia"/>
    <x v="7"/>
    <x v="2"/>
  </r>
  <r>
    <n v="3765"/>
    <n v="751"/>
    <n v="241"/>
    <n v="106"/>
    <n v="1"/>
    <n v="106"/>
    <n v="1"/>
    <x v="0"/>
    <x v="0"/>
    <x v="1"/>
    <s v="violet"/>
    <n v="105"/>
    <n v="52"/>
    <n v="5460"/>
    <n v="254"/>
    <n v="47650"/>
    <d v="2021-06-20T00:00:00"/>
    <d v="2021-07-06T00:00:00"/>
    <s v="Scot Billany"/>
    <s v="Male"/>
    <n v="44"/>
    <s v="4966 Lilly Estate DrApt. 570"/>
    <n v="8170"/>
    <s v="Beiermouth"/>
    <x v="3"/>
    <s v="Australia"/>
    <x v="7"/>
    <x v="2"/>
  </r>
  <r>
    <n v="3766"/>
    <n v="751"/>
    <n v="1147"/>
    <n v="102"/>
    <n v="3"/>
    <n v="306"/>
    <n v="1"/>
    <x v="2"/>
    <x v="34"/>
    <x v="2"/>
    <s v="indigo"/>
    <n v="106"/>
    <n v="51"/>
    <n v="5406"/>
    <n v="254"/>
    <n v="47650"/>
    <d v="2021-06-20T00:00:00"/>
    <d v="2021-07-06T00:00:00"/>
    <s v="Scot Billany"/>
    <s v="Male"/>
    <n v="44"/>
    <s v="4966 Lilly Estate DrApt. 570"/>
    <n v="8170"/>
    <s v="Beiermouth"/>
    <x v="3"/>
    <s v="Australia"/>
    <x v="7"/>
    <x v="2"/>
  </r>
  <r>
    <n v="3767"/>
    <n v="751"/>
    <n v="612"/>
    <n v="112"/>
    <n v="3"/>
    <n v="336"/>
    <n v="1"/>
    <x v="1"/>
    <x v="30"/>
    <x v="2"/>
    <s v="green"/>
    <n v="118"/>
    <n v="46"/>
    <n v="5428"/>
    <n v="254"/>
    <n v="47650"/>
    <d v="2021-06-20T00:00:00"/>
    <d v="2021-07-06T00:00:00"/>
    <s v="Scot Billany"/>
    <s v="Male"/>
    <n v="44"/>
    <s v="4966 Lilly Estate DrApt. 570"/>
    <n v="8170"/>
    <s v="Beiermouth"/>
    <x v="3"/>
    <s v="Australia"/>
    <x v="7"/>
    <x v="2"/>
  </r>
  <r>
    <n v="3768"/>
    <n v="752"/>
    <n v="964"/>
    <n v="97"/>
    <n v="2"/>
    <n v="194"/>
    <n v="1"/>
    <x v="2"/>
    <x v="27"/>
    <x v="4"/>
    <s v="green"/>
    <n v="119"/>
    <n v="67"/>
    <n v="7973"/>
    <n v="535"/>
    <n v="46911"/>
    <d v="2021-10-08T00:00:00"/>
    <d v="2021-10-12T00:00:00"/>
    <s v="Kerry Luto"/>
    <s v="Polygender"/>
    <n v="56"/>
    <s v="0872 Gemma ParadeApt. 070"/>
    <n v="6593"/>
    <s v="Conroychester"/>
    <x v="0"/>
    <s v="Australia"/>
    <x v="2"/>
    <x v="1"/>
  </r>
  <r>
    <n v="3769"/>
    <n v="752"/>
    <n v="196"/>
    <n v="98"/>
    <n v="3"/>
    <n v="294"/>
    <n v="1"/>
    <x v="0"/>
    <x v="18"/>
    <x v="1"/>
    <s v="blue"/>
    <n v="112"/>
    <n v="75"/>
    <n v="8400"/>
    <n v="535"/>
    <n v="46911"/>
    <d v="2021-10-08T00:00:00"/>
    <d v="2021-10-12T00:00:00"/>
    <s v="Kerry Luto"/>
    <s v="Polygender"/>
    <n v="56"/>
    <s v="0872 Gemma ParadeApt. 070"/>
    <n v="6593"/>
    <s v="Conroychester"/>
    <x v="0"/>
    <s v="Australia"/>
    <x v="2"/>
    <x v="1"/>
  </r>
  <r>
    <n v="3770"/>
    <n v="752"/>
    <n v="857"/>
    <n v="113"/>
    <n v="1"/>
    <n v="113"/>
    <n v="1"/>
    <x v="2"/>
    <x v="16"/>
    <x v="2"/>
    <s v="green"/>
    <n v="100"/>
    <n v="49"/>
    <n v="4900"/>
    <n v="535"/>
    <n v="46911"/>
    <d v="2021-10-08T00:00:00"/>
    <d v="2021-10-12T00:00:00"/>
    <s v="Kerry Luto"/>
    <s v="Polygender"/>
    <n v="56"/>
    <s v="0872 Gemma ParadeApt. 070"/>
    <n v="6593"/>
    <s v="Conroychester"/>
    <x v="0"/>
    <s v="Australia"/>
    <x v="2"/>
    <x v="1"/>
  </r>
  <r>
    <n v="3771"/>
    <n v="752"/>
    <n v="102"/>
    <n v="118"/>
    <n v="1"/>
    <n v="118"/>
    <n v="1"/>
    <x v="0"/>
    <x v="24"/>
    <x v="2"/>
    <s v="violet"/>
    <n v="96"/>
    <n v="71"/>
    <n v="6816"/>
    <n v="535"/>
    <n v="46911"/>
    <d v="2021-10-08T00:00:00"/>
    <d v="2021-10-12T00:00:00"/>
    <s v="Kerry Luto"/>
    <s v="Polygender"/>
    <n v="56"/>
    <s v="0872 Gemma ParadeApt. 070"/>
    <n v="6593"/>
    <s v="Conroychester"/>
    <x v="0"/>
    <s v="Australia"/>
    <x v="2"/>
    <x v="1"/>
  </r>
  <r>
    <n v="3772"/>
    <n v="752"/>
    <n v="85"/>
    <n v="118"/>
    <n v="3"/>
    <n v="354"/>
    <n v="1"/>
    <x v="0"/>
    <x v="24"/>
    <x v="3"/>
    <s v="green"/>
    <n v="96"/>
    <n v="55"/>
    <n v="5280"/>
    <n v="535"/>
    <n v="46911"/>
    <d v="2021-10-08T00:00:00"/>
    <d v="2021-10-12T00:00:00"/>
    <s v="Kerry Luto"/>
    <s v="Polygender"/>
    <n v="56"/>
    <s v="0872 Gemma ParadeApt. 070"/>
    <n v="6593"/>
    <s v="Conroychester"/>
    <x v="0"/>
    <s v="Australia"/>
    <x v="2"/>
    <x v="1"/>
  </r>
  <r>
    <n v="3773"/>
    <n v="753"/>
    <n v="394"/>
    <n v="119"/>
    <n v="1"/>
    <n v="119"/>
    <n v="1"/>
    <x v="0"/>
    <x v="32"/>
    <x v="4"/>
    <s v="orange"/>
    <n v="113"/>
    <n v="53"/>
    <n v="5989"/>
    <n v="40"/>
    <n v="39610"/>
    <d v="2021-02-20T00:00:00"/>
    <d v="2021-02-28T00:00:00"/>
    <s v="Regan Gronaller"/>
    <s v="Polygender"/>
    <n v="59"/>
    <s v="9484 Amelia View RdApt. 760"/>
    <n v="9767"/>
    <s v="Port Claudia"/>
    <x v="4"/>
    <s v="Australia"/>
    <x v="1"/>
    <x v="1"/>
  </r>
  <r>
    <n v="3774"/>
    <n v="753"/>
    <n v="742"/>
    <n v="109"/>
    <n v="1"/>
    <n v="109"/>
    <n v="1"/>
    <x v="1"/>
    <x v="12"/>
    <x v="2"/>
    <s v="orange"/>
    <n v="102"/>
    <n v="47"/>
    <n v="4794"/>
    <n v="40"/>
    <n v="39610"/>
    <d v="2021-02-20T00:00:00"/>
    <d v="2021-02-28T00:00:00"/>
    <s v="Regan Gronaller"/>
    <s v="Polygender"/>
    <n v="59"/>
    <s v="9484 Amelia View RdApt. 760"/>
    <n v="9767"/>
    <s v="Port Claudia"/>
    <x v="4"/>
    <s v="Australia"/>
    <x v="1"/>
    <x v="1"/>
  </r>
  <r>
    <n v="3775"/>
    <n v="753"/>
    <n v="983"/>
    <n v="106"/>
    <n v="3"/>
    <n v="318"/>
    <n v="1"/>
    <x v="2"/>
    <x v="3"/>
    <x v="0"/>
    <s v="red"/>
    <n v="111"/>
    <n v="74"/>
    <n v="8214"/>
    <n v="40"/>
    <n v="39610"/>
    <d v="2021-02-20T00:00:00"/>
    <d v="2021-02-28T00:00:00"/>
    <s v="Regan Gronaller"/>
    <s v="Polygender"/>
    <n v="59"/>
    <s v="9484 Amelia View RdApt. 760"/>
    <n v="9767"/>
    <s v="Port Claudia"/>
    <x v="4"/>
    <s v="Australia"/>
    <x v="1"/>
    <x v="1"/>
  </r>
  <r>
    <n v="3776"/>
    <n v="754"/>
    <n v="832"/>
    <n v="117"/>
    <n v="1"/>
    <n v="117"/>
    <n v="1"/>
    <x v="1"/>
    <x v="13"/>
    <x v="2"/>
    <s v="indigo"/>
    <n v="95"/>
    <n v="74"/>
    <n v="7030"/>
    <n v="778"/>
    <n v="43858"/>
    <d v="2021-06-30T00:00:00"/>
    <d v="2021-07-23T00:00:00"/>
    <s v="Chastity Daniaud"/>
    <s v="Genderfluid"/>
    <n v="20"/>
    <s v="33 Hamish ParkwayApt. 423"/>
    <n v="2902"/>
    <s v="Blakemouth"/>
    <x v="5"/>
    <s v="Australia"/>
    <x v="7"/>
    <x v="0"/>
  </r>
  <r>
    <n v="3777"/>
    <n v="754"/>
    <n v="126"/>
    <n v="92"/>
    <n v="1"/>
    <n v="92"/>
    <n v="1"/>
    <x v="0"/>
    <x v="22"/>
    <x v="1"/>
    <s v="blue"/>
    <n v="115"/>
    <n v="47"/>
    <n v="5405"/>
    <n v="778"/>
    <n v="43858"/>
    <d v="2021-06-30T00:00:00"/>
    <d v="2021-07-23T00:00:00"/>
    <s v="Chastity Daniaud"/>
    <s v="Genderfluid"/>
    <n v="20"/>
    <s v="33 Hamish ParkwayApt. 423"/>
    <n v="2902"/>
    <s v="Blakemouth"/>
    <x v="5"/>
    <s v="Australia"/>
    <x v="7"/>
    <x v="0"/>
  </r>
  <r>
    <n v="3778"/>
    <n v="754"/>
    <n v="934"/>
    <n v="96"/>
    <n v="2"/>
    <n v="192"/>
    <n v="1"/>
    <x v="2"/>
    <x v="5"/>
    <x v="4"/>
    <s v="blue"/>
    <n v="104"/>
    <n v="60"/>
    <n v="6240"/>
    <n v="778"/>
    <n v="43858"/>
    <d v="2021-06-30T00:00:00"/>
    <d v="2021-07-23T00:00:00"/>
    <s v="Chastity Daniaud"/>
    <s v="Genderfluid"/>
    <n v="20"/>
    <s v="33 Hamish ParkwayApt. 423"/>
    <n v="2902"/>
    <s v="Blakemouth"/>
    <x v="5"/>
    <s v="Australia"/>
    <x v="7"/>
    <x v="0"/>
  </r>
  <r>
    <n v="3779"/>
    <n v="754"/>
    <n v="132"/>
    <n v="92"/>
    <n v="2"/>
    <n v="184"/>
    <n v="1"/>
    <x v="0"/>
    <x v="22"/>
    <x v="2"/>
    <s v="indigo"/>
    <n v="115"/>
    <n v="56"/>
    <n v="6440"/>
    <n v="778"/>
    <n v="43858"/>
    <d v="2021-06-30T00:00:00"/>
    <d v="2021-07-23T00:00:00"/>
    <s v="Chastity Daniaud"/>
    <s v="Genderfluid"/>
    <n v="20"/>
    <s v="33 Hamish ParkwayApt. 423"/>
    <n v="2902"/>
    <s v="Blakemouth"/>
    <x v="5"/>
    <s v="Australia"/>
    <x v="7"/>
    <x v="0"/>
  </r>
  <r>
    <n v="3780"/>
    <n v="754"/>
    <n v="406"/>
    <n v="119"/>
    <n v="3"/>
    <n v="357"/>
    <n v="1"/>
    <x v="0"/>
    <x v="32"/>
    <x v="1"/>
    <s v="blue"/>
    <n v="113"/>
    <n v="75"/>
    <n v="8475"/>
    <n v="778"/>
    <n v="43858"/>
    <d v="2021-06-30T00:00:00"/>
    <d v="2021-07-23T00:00:00"/>
    <s v="Chastity Daniaud"/>
    <s v="Genderfluid"/>
    <n v="20"/>
    <s v="33 Hamish ParkwayApt. 423"/>
    <n v="2902"/>
    <s v="Blakemouth"/>
    <x v="5"/>
    <s v="Australia"/>
    <x v="7"/>
    <x v="0"/>
  </r>
  <r>
    <n v="3781"/>
    <n v="754"/>
    <n v="38"/>
    <n v="104"/>
    <n v="2"/>
    <n v="208"/>
    <n v="1"/>
    <x v="0"/>
    <x v="10"/>
    <x v="0"/>
    <s v="red"/>
    <n v="119"/>
    <n v="79"/>
    <n v="9401"/>
    <n v="778"/>
    <n v="43858"/>
    <d v="2021-06-30T00:00:00"/>
    <d v="2021-07-23T00:00:00"/>
    <s v="Chastity Daniaud"/>
    <s v="Genderfluid"/>
    <n v="20"/>
    <s v="33 Hamish ParkwayApt. 423"/>
    <n v="2902"/>
    <s v="Blakemouth"/>
    <x v="5"/>
    <s v="Australia"/>
    <x v="7"/>
    <x v="0"/>
  </r>
  <r>
    <n v="3782"/>
    <n v="754"/>
    <n v="1122"/>
    <n v="102"/>
    <n v="1"/>
    <n v="102"/>
    <n v="1"/>
    <x v="2"/>
    <x v="34"/>
    <x v="2"/>
    <s v="red"/>
    <n v="106"/>
    <n v="52"/>
    <n v="5512"/>
    <n v="778"/>
    <n v="43858"/>
    <d v="2021-06-30T00:00:00"/>
    <d v="2021-07-23T00:00:00"/>
    <s v="Chastity Daniaud"/>
    <s v="Genderfluid"/>
    <n v="20"/>
    <s v="33 Hamish ParkwayApt. 423"/>
    <n v="2902"/>
    <s v="Blakemouth"/>
    <x v="5"/>
    <s v="Australia"/>
    <x v="7"/>
    <x v="0"/>
  </r>
  <r>
    <n v="3783"/>
    <n v="754"/>
    <n v="258"/>
    <n v="95"/>
    <n v="1"/>
    <n v="95"/>
    <n v="1"/>
    <x v="0"/>
    <x v="17"/>
    <x v="0"/>
    <s v="yellow"/>
    <n v="117"/>
    <n v="46"/>
    <n v="5382"/>
    <n v="778"/>
    <n v="43858"/>
    <d v="2021-06-30T00:00:00"/>
    <d v="2021-07-23T00:00:00"/>
    <s v="Chastity Daniaud"/>
    <s v="Genderfluid"/>
    <n v="20"/>
    <s v="33 Hamish ParkwayApt. 423"/>
    <n v="2902"/>
    <s v="Blakemouth"/>
    <x v="5"/>
    <s v="Australia"/>
    <x v="7"/>
    <x v="0"/>
  </r>
  <r>
    <n v="3784"/>
    <n v="755"/>
    <n v="1135"/>
    <n v="102"/>
    <n v="3"/>
    <n v="306"/>
    <n v="1"/>
    <x v="2"/>
    <x v="34"/>
    <x v="3"/>
    <s v="green"/>
    <n v="106"/>
    <n v="63"/>
    <n v="6678"/>
    <n v="123"/>
    <n v="47937"/>
    <d v="2021-04-11T00:00:00"/>
    <d v="2021-05-06T00:00:00"/>
    <s v="Yardley Dreamer"/>
    <s v="Female"/>
    <n v="22"/>
    <s v="8083 Paterson RoadApt. 211"/>
    <n v="1149"/>
    <s v="Jordanborough"/>
    <x v="1"/>
    <s v="Australia"/>
    <x v="6"/>
    <x v="0"/>
  </r>
  <r>
    <n v="3785"/>
    <n v="755"/>
    <n v="311"/>
    <n v="105"/>
    <n v="3"/>
    <n v="315"/>
    <n v="1"/>
    <x v="0"/>
    <x v="26"/>
    <x v="1"/>
    <s v="violet"/>
    <n v="93"/>
    <n v="43"/>
    <n v="3999"/>
    <n v="123"/>
    <n v="47937"/>
    <d v="2021-04-11T00:00:00"/>
    <d v="2021-05-06T00:00:00"/>
    <s v="Yardley Dreamer"/>
    <s v="Female"/>
    <n v="22"/>
    <s v="8083 Paterson RoadApt. 211"/>
    <n v="1149"/>
    <s v="Jordanborough"/>
    <x v="1"/>
    <s v="Australia"/>
    <x v="6"/>
    <x v="0"/>
  </r>
  <r>
    <n v="3786"/>
    <n v="755"/>
    <n v="822"/>
    <n v="117"/>
    <n v="3"/>
    <n v="351"/>
    <n v="1"/>
    <x v="1"/>
    <x v="13"/>
    <x v="2"/>
    <s v="green"/>
    <n v="95"/>
    <n v="59"/>
    <n v="5605"/>
    <n v="123"/>
    <n v="47937"/>
    <d v="2021-04-11T00:00:00"/>
    <d v="2021-05-06T00:00:00"/>
    <s v="Yardley Dreamer"/>
    <s v="Female"/>
    <n v="22"/>
    <s v="8083 Paterson RoadApt. 211"/>
    <n v="1149"/>
    <s v="Jordanborough"/>
    <x v="1"/>
    <s v="Australia"/>
    <x v="6"/>
    <x v="0"/>
  </r>
  <r>
    <n v="3787"/>
    <n v="755"/>
    <n v="772"/>
    <n v="91"/>
    <n v="2"/>
    <n v="182"/>
    <n v="1"/>
    <x v="1"/>
    <x v="15"/>
    <x v="2"/>
    <s v="red"/>
    <n v="114"/>
    <n v="55"/>
    <n v="6270"/>
    <n v="123"/>
    <n v="47937"/>
    <d v="2021-04-11T00:00:00"/>
    <d v="2021-05-06T00:00:00"/>
    <s v="Yardley Dreamer"/>
    <s v="Female"/>
    <n v="22"/>
    <s v="8083 Paterson RoadApt. 211"/>
    <n v="1149"/>
    <s v="Jordanborough"/>
    <x v="1"/>
    <s v="Australia"/>
    <x v="6"/>
    <x v="0"/>
  </r>
  <r>
    <n v="3788"/>
    <n v="755"/>
    <n v="22"/>
    <n v="96"/>
    <n v="2"/>
    <n v="192"/>
    <n v="1"/>
    <x v="0"/>
    <x v="2"/>
    <x v="2"/>
    <s v="blue"/>
    <n v="114"/>
    <n v="57"/>
    <n v="6498"/>
    <n v="123"/>
    <n v="47937"/>
    <d v="2021-04-11T00:00:00"/>
    <d v="2021-05-06T00:00:00"/>
    <s v="Yardley Dreamer"/>
    <s v="Female"/>
    <n v="22"/>
    <s v="8083 Paterson RoadApt. 211"/>
    <n v="1149"/>
    <s v="Jordanborough"/>
    <x v="1"/>
    <s v="Australia"/>
    <x v="6"/>
    <x v="0"/>
  </r>
  <r>
    <n v="3789"/>
    <n v="755"/>
    <n v="69"/>
    <n v="104"/>
    <n v="1"/>
    <n v="104"/>
    <n v="1"/>
    <x v="0"/>
    <x v="10"/>
    <x v="4"/>
    <s v="violet"/>
    <n v="119"/>
    <n v="77"/>
    <n v="9163"/>
    <n v="123"/>
    <n v="47937"/>
    <d v="2021-04-11T00:00:00"/>
    <d v="2021-05-06T00:00:00"/>
    <s v="Yardley Dreamer"/>
    <s v="Female"/>
    <n v="22"/>
    <s v="8083 Paterson RoadApt. 211"/>
    <n v="1149"/>
    <s v="Jordanborough"/>
    <x v="1"/>
    <s v="Australia"/>
    <x v="6"/>
    <x v="0"/>
  </r>
  <r>
    <n v="3790"/>
    <n v="756"/>
    <n v="859"/>
    <n v="113"/>
    <n v="1"/>
    <n v="113"/>
    <n v="1"/>
    <x v="2"/>
    <x v="16"/>
    <x v="4"/>
    <s v="green"/>
    <n v="100"/>
    <n v="50"/>
    <n v="5000"/>
    <n v="318"/>
    <n v="23746"/>
    <d v="2021-03-19T00:00:00"/>
    <d v="2021-03-29T00:00:00"/>
    <s v="Glyn Tieman"/>
    <s v="Polygender"/>
    <n v="63"/>
    <s v="37 White Station StApt. 524"/>
    <n v="1823"/>
    <s v="Georgiatown"/>
    <x v="2"/>
    <s v="Australia"/>
    <x v="4"/>
    <x v="1"/>
  </r>
  <r>
    <n v="3791"/>
    <n v="756"/>
    <n v="1257"/>
    <n v="112"/>
    <n v="1"/>
    <n v="112"/>
    <n v="1"/>
    <x v="2"/>
    <x v="25"/>
    <x v="2"/>
    <s v="violet"/>
    <n v="91"/>
    <n v="73"/>
    <n v="6643"/>
    <n v="318"/>
    <n v="23746"/>
    <d v="2021-03-19T00:00:00"/>
    <d v="2021-03-29T00:00:00"/>
    <s v="Glyn Tieman"/>
    <s v="Polygender"/>
    <n v="63"/>
    <s v="37 White Station StApt. 524"/>
    <n v="1823"/>
    <s v="Georgiatown"/>
    <x v="2"/>
    <s v="Australia"/>
    <x v="4"/>
    <x v="1"/>
  </r>
  <r>
    <n v="3792"/>
    <n v="756"/>
    <n v="470"/>
    <n v="118"/>
    <n v="1"/>
    <n v="118"/>
    <n v="1"/>
    <x v="1"/>
    <x v="1"/>
    <x v="3"/>
    <s v="green"/>
    <n v="110"/>
    <n v="41"/>
    <n v="4510"/>
    <n v="318"/>
    <n v="23746"/>
    <d v="2021-03-19T00:00:00"/>
    <d v="2021-03-29T00:00:00"/>
    <s v="Glyn Tieman"/>
    <s v="Polygender"/>
    <n v="63"/>
    <s v="37 White Station StApt. 524"/>
    <n v="1823"/>
    <s v="Georgiatown"/>
    <x v="2"/>
    <s v="Australia"/>
    <x v="4"/>
    <x v="1"/>
  </r>
  <r>
    <n v="3793"/>
    <n v="757"/>
    <n v="639"/>
    <n v="93"/>
    <n v="1"/>
    <n v="93"/>
    <n v="1"/>
    <x v="1"/>
    <x v="14"/>
    <x v="4"/>
    <s v="orange"/>
    <n v="115"/>
    <n v="46"/>
    <n v="5290"/>
    <n v="632"/>
    <n v="45216"/>
    <d v="2021-06-03T00:00:00"/>
    <d v="2021-06-15T00:00:00"/>
    <s v="Darby Jeffries"/>
    <s v="Agender"/>
    <n v="55"/>
    <s v="704 Wright CourtApt. 223"/>
    <n v="3450"/>
    <s v="South Anthonyburgh"/>
    <x v="5"/>
    <s v="Australia"/>
    <x v="7"/>
    <x v="2"/>
  </r>
  <r>
    <n v="3794"/>
    <n v="757"/>
    <n v="1247"/>
    <n v="112"/>
    <n v="1"/>
    <n v="112"/>
    <n v="1"/>
    <x v="2"/>
    <x v="25"/>
    <x v="2"/>
    <s v="blue"/>
    <n v="91"/>
    <n v="61"/>
    <n v="5551"/>
    <n v="632"/>
    <n v="45216"/>
    <d v="2021-06-03T00:00:00"/>
    <d v="2021-06-15T00:00:00"/>
    <s v="Darby Jeffries"/>
    <s v="Agender"/>
    <n v="55"/>
    <s v="704 Wright CourtApt. 223"/>
    <n v="3450"/>
    <s v="South Anthonyburgh"/>
    <x v="5"/>
    <s v="Australia"/>
    <x v="7"/>
    <x v="2"/>
  </r>
  <r>
    <n v="3795"/>
    <n v="757"/>
    <n v="263"/>
    <n v="95"/>
    <n v="1"/>
    <n v="95"/>
    <n v="1"/>
    <x v="0"/>
    <x v="17"/>
    <x v="0"/>
    <s v="green"/>
    <n v="117"/>
    <n v="68"/>
    <n v="7956"/>
    <n v="632"/>
    <n v="45216"/>
    <d v="2021-06-03T00:00:00"/>
    <d v="2021-06-15T00:00:00"/>
    <s v="Darby Jeffries"/>
    <s v="Agender"/>
    <n v="55"/>
    <s v="704 Wright CourtApt. 223"/>
    <n v="3450"/>
    <s v="South Anthonyburgh"/>
    <x v="5"/>
    <s v="Australia"/>
    <x v="7"/>
    <x v="2"/>
  </r>
  <r>
    <n v="3796"/>
    <n v="758"/>
    <n v="850"/>
    <n v="113"/>
    <n v="1"/>
    <n v="113"/>
    <n v="1"/>
    <x v="2"/>
    <x v="16"/>
    <x v="3"/>
    <s v="yellow"/>
    <n v="100"/>
    <n v="41"/>
    <n v="4100"/>
    <n v="781"/>
    <n v="24144"/>
    <d v="2021-03-27T00:00:00"/>
    <d v="2021-04-21T00:00:00"/>
    <s v="Denny Parlour"/>
    <s v="Genderfluid"/>
    <n v="36"/>
    <s v="2785 Morgan BoulevardApt. 849"/>
    <n v="6220"/>
    <s v="Madisonland"/>
    <x v="6"/>
    <s v="Australia"/>
    <x v="4"/>
    <x v="0"/>
  </r>
  <r>
    <n v="3797"/>
    <n v="758"/>
    <n v="921"/>
    <n v="96"/>
    <n v="3"/>
    <n v="288"/>
    <n v="1"/>
    <x v="2"/>
    <x v="5"/>
    <x v="1"/>
    <s v="yellow"/>
    <n v="104"/>
    <n v="74"/>
    <n v="7696"/>
    <n v="781"/>
    <n v="24144"/>
    <d v="2021-03-27T00:00:00"/>
    <d v="2021-04-21T00:00:00"/>
    <s v="Denny Parlour"/>
    <s v="Genderfluid"/>
    <n v="36"/>
    <s v="2785 Morgan BoulevardApt. 849"/>
    <n v="6220"/>
    <s v="Madisonland"/>
    <x v="6"/>
    <s v="Australia"/>
    <x v="4"/>
    <x v="0"/>
  </r>
  <r>
    <n v="3798"/>
    <n v="758"/>
    <n v="1131"/>
    <n v="102"/>
    <n v="1"/>
    <n v="102"/>
    <n v="1"/>
    <x v="2"/>
    <x v="34"/>
    <x v="1"/>
    <s v="yellow"/>
    <n v="106"/>
    <n v="48"/>
    <n v="5088"/>
    <n v="781"/>
    <n v="24144"/>
    <d v="2021-03-27T00:00:00"/>
    <d v="2021-04-21T00:00:00"/>
    <s v="Denny Parlour"/>
    <s v="Genderfluid"/>
    <n v="36"/>
    <s v="2785 Morgan BoulevardApt. 849"/>
    <n v="6220"/>
    <s v="Madisonland"/>
    <x v="6"/>
    <s v="Australia"/>
    <x v="4"/>
    <x v="0"/>
  </r>
  <r>
    <n v="3799"/>
    <n v="758"/>
    <n v="394"/>
    <n v="119"/>
    <n v="3"/>
    <n v="357"/>
    <n v="1"/>
    <x v="0"/>
    <x v="32"/>
    <x v="4"/>
    <s v="orange"/>
    <n v="113"/>
    <n v="53"/>
    <n v="5989"/>
    <n v="781"/>
    <n v="24144"/>
    <d v="2021-03-27T00:00:00"/>
    <d v="2021-04-21T00:00:00"/>
    <s v="Denny Parlour"/>
    <s v="Genderfluid"/>
    <n v="36"/>
    <s v="2785 Morgan BoulevardApt. 849"/>
    <n v="6220"/>
    <s v="Madisonland"/>
    <x v="6"/>
    <s v="Australia"/>
    <x v="4"/>
    <x v="0"/>
  </r>
  <r>
    <n v="3800"/>
    <n v="759"/>
    <n v="536"/>
    <n v="98"/>
    <n v="2"/>
    <n v="196"/>
    <n v="1"/>
    <x v="1"/>
    <x v="33"/>
    <x v="1"/>
    <s v="yellow"/>
    <n v="113"/>
    <n v="41"/>
    <n v="4633"/>
    <n v="857"/>
    <n v="18160"/>
    <d v="2021-06-06T00:00:00"/>
    <d v="2021-07-03T00:00:00"/>
    <s v="Dianemarie Neicho"/>
    <s v="Agender"/>
    <n v="27"/>
    <s v="2245 Heathcote RidgeApt. 525"/>
    <n v="661"/>
    <s v="West Joelmouth"/>
    <x v="2"/>
    <s v="Australia"/>
    <x v="7"/>
    <x v="0"/>
  </r>
  <r>
    <n v="3801"/>
    <n v="759"/>
    <n v="1241"/>
    <n v="112"/>
    <n v="1"/>
    <n v="112"/>
    <n v="1"/>
    <x v="2"/>
    <x v="25"/>
    <x v="1"/>
    <s v="green"/>
    <n v="91"/>
    <n v="72"/>
    <n v="6552"/>
    <n v="857"/>
    <n v="18160"/>
    <d v="2021-06-06T00:00:00"/>
    <d v="2021-07-03T00:00:00"/>
    <s v="Dianemarie Neicho"/>
    <s v="Agender"/>
    <n v="27"/>
    <s v="2245 Heathcote RidgeApt. 525"/>
    <n v="661"/>
    <s v="West Joelmouth"/>
    <x v="2"/>
    <s v="Australia"/>
    <x v="7"/>
    <x v="0"/>
  </r>
  <r>
    <n v="3802"/>
    <n v="759"/>
    <n v="254"/>
    <n v="95"/>
    <n v="3"/>
    <n v="285"/>
    <n v="1"/>
    <x v="0"/>
    <x v="17"/>
    <x v="4"/>
    <s v="orange"/>
    <n v="117"/>
    <n v="43"/>
    <n v="5031"/>
    <n v="857"/>
    <n v="18160"/>
    <d v="2021-06-06T00:00:00"/>
    <d v="2021-07-03T00:00:00"/>
    <s v="Dianemarie Neicho"/>
    <s v="Agender"/>
    <n v="27"/>
    <s v="2245 Heathcote RidgeApt. 525"/>
    <n v="661"/>
    <s v="West Joelmouth"/>
    <x v="2"/>
    <s v="Australia"/>
    <x v="7"/>
    <x v="0"/>
  </r>
  <r>
    <n v="3803"/>
    <n v="759"/>
    <n v="266"/>
    <n v="95"/>
    <n v="2"/>
    <n v="190"/>
    <n v="1"/>
    <x v="0"/>
    <x v="17"/>
    <x v="1"/>
    <s v="blue"/>
    <n v="117"/>
    <n v="76"/>
    <n v="8892"/>
    <n v="857"/>
    <n v="18160"/>
    <d v="2021-06-06T00:00:00"/>
    <d v="2021-07-03T00:00:00"/>
    <s v="Dianemarie Neicho"/>
    <s v="Agender"/>
    <n v="27"/>
    <s v="2245 Heathcote RidgeApt. 525"/>
    <n v="661"/>
    <s v="West Joelmouth"/>
    <x v="2"/>
    <s v="Australia"/>
    <x v="7"/>
    <x v="0"/>
  </r>
  <r>
    <n v="3804"/>
    <n v="759"/>
    <n v="271"/>
    <n v="95"/>
    <n v="3"/>
    <n v="285"/>
    <n v="1"/>
    <x v="0"/>
    <x v="17"/>
    <x v="1"/>
    <s v="indigo"/>
    <n v="117"/>
    <n v="50"/>
    <n v="5850"/>
    <n v="857"/>
    <n v="18160"/>
    <d v="2021-06-06T00:00:00"/>
    <d v="2021-07-03T00:00:00"/>
    <s v="Dianemarie Neicho"/>
    <s v="Agender"/>
    <n v="27"/>
    <s v="2245 Heathcote RidgeApt. 525"/>
    <n v="661"/>
    <s v="West Joelmouth"/>
    <x v="2"/>
    <s v="Australia"/>
    <x v="7"/>
    <x v="0"/>
  </r>
  <r>
    <n v="3805"/>
    <n v="760"/>
    <n v="729"/>
    <n v="119"/>
    <n v="1"/>
    <n v="119"/>
    <n v="1"/>
    <x v="1"/>
    <x v="19"/>
    <x v="4"/>
    <s v="indigo"/>
    <n v="112"/>
    <n v="64"/>
    <n v="7168"/>
    <n v="207"/>
    <n v="14658"/>
    <d v="2021-07-09T00:00:00"/>
    <d v="2021-07-11T00:00:00"/>
    <s v="Brade Caught"/>
    <s v="Genderqueer"/>
    <n v="56"/>
    <s v="38 Baumbach Estate DrApt. 545"/>
    <n v="7847"/>
    <s v="Elijahburgh"/>
    <x v="3"/>
    <s v="Australia"/>
    <x v="8"/>
    <x v="1"/>
  </r>
  <r>
    <n v="3806"/>
    <n v="760"/>
    <n v="502"/>
    <n v="102"/>
    <n v="1"/>
    <n v="102"/>
    <n v="1"/>
    <x v="1"/>
    <x v="31"/>
    <x v="2"/>
    <s v="yellow"/>
    <n v="109"/>
    <n v="52"/>
    <n v="5668"/>
    <n v="207"/>
    <n v="14658"/>
    <d v="2021-07-09T00:00:00"/>
    <d v="2021-07-11T00:00:00"/>
    <s v="Brade Caught"/>
    <s v="Genderqueer"/>
    <n v="56"/>
    <s v="38 Baumbach Estate DrApt. 545"/>
    <n v="7847"/>
    <s v="Elijahburgh"/>
    <x v="3"/>
    <s v="Australia"/>
    <x v="8"/>
    <x v="1"/>
  </r>
  <r>
    <n v="3807"/>
    <n v="760"/>
    <n v="661"/>
    <n v="93"/>
    <n v="2"/>
    <n v="186"/>
    <n v="1"/>
    <x v="1"/>
    <x v="14"/>
    <x v="1"/>
    <s v="violet"/>
    <n v="115"/>
    <n v="74"/>
    <n v="8510"/>
    <n v="207"/>
    <n v="14658"/>
    <d v="2021-07-09T00:00:00"/>
    <d v="2021-07-11T00:00:00"/>
    <s v="Brade Caught"/>
    <s v="Genderqueer"/>
    <n v="56"/>
    <s v="38 Baumbach Estate DrApt. 545"/>
    <n v="7847"/>
    <s v="Elijahburgh"/>
    <x v="3"/>
    <s v="Australia"/>
    <x v="8"/>
    <x v="1"/>
  </r>
  <r>
    <n v="3808"/>
    <n v="760"/>
    <n v="1234"/>
    <n v="112"/>
    <n v="1"/>
    <n v="112"/>
    <n v="1"/>
    <x v="2"/>
    <x v="25"/>
    <x v="4"/>
    <s v="orange"/>
    <n v="91"/>
    <n v="42"/>
    <n v="3822"/>
    <n v="207"/>
    <n v="14658"/>
    <d v="2021-07-09T00:00:00"/>
    <d v="2021-07-11T00:00:00"/>
    <s v="Brade Caught"/>
    <s v="Genderqueer"/>
    <n v="56"/>
    <s v="38 Baumbach Estate DrApt. 545"/>
    <n v="7847"/>
    <s v="Elijahburgh"/>
    <x v="3"/>
    <s v="Australia"/>
    <x v="8"/>
    <x v="1"/>
  </r>
  <r>
    <n v="3809"/>
    <n v="760"/>
    <n v="311"/>
    <n v="105"/>
    <n v="2"/>
    <n v="210"/>
    <n v="1"/>
    <x v="0"/>
    <x v="26"/>
    <x v="1"/>
    <s v="violet"/>
    <n v="93"/>
    <n v="43"/>
    <n v="3999"/>
    <n v="207"/>
    <n v="14658"/>
    <d v="2021-07-09T00:00:00"/>
    <d v="2021-07-11T00:00:00"/>
    <s v="Brade Caught"/>
    <s v="Genderqueer"/>
    <n v="56"/>
    <s v="38 Baumbach Estate DrApt. 545"/>
    <n v="7847"/>
    <s v="Elijahburgh"/>
    <x v="3"/>
    <s v="Australia"/>
    <x v="8"/>
    <x v="1"/>
  </r>
  <r>
    <n v="3810"/>
    <n v="760"/>
    <n v="1026"/>
    <n v="90"/>
    <n v="3"/>
    <n v="270"/>
    <n v="1"/>
    <x v="2"/>
    <x v="11"/>
    <x v="1"/>
    <s v="yellow"/>
    <n v="95"/>
    <n v="43"/>
    <n v="4085"/>
    <n v="207"/>
    <n v="14658"/>
    <d v="2021-07-09T00:00:00"/>
    <d v="2021-07-11T00:00:00"/>
    <s v="Brade Caught"/>
    <s v="Genderqueer"/>
    <n v="56"/>
    <s v="38 Baumbach Estate DrApt. 545"/>
    <n v="7847"/>
    <s v="Elijahburgh"/>
    <x v="3"/>
    <s v="Australia"/>
    <x v="8"/>
    <x v="1"/>
  </r>
  <r>
    <n v="3811"/>
    <n v="760"/>
    <n v="1188"/>
    <n v="99"/>
    <n v="1"/>
    <n v="99"/>
    <n v="1"/>
    <x v="2"/>
    <x v="9"/>
    <x v="0"/>
    <s v="violet"/>
    <n v="98"/>
    <n v="68"/>
    <n v="6664"/>
    <n v="207"/>
    <n v="14658"/>
    <d v="2021-07-09T00:00:00"/>
    <d v="2021-07-11T00:00:00"/>
    <s v="Brade Caught"/>
    <s v="Genderqueer"/>
    <n v="56"/>
    <s v="38 Baumbach Estate DrApt. 545"/>
    <n v="7847"/>
    <s v="Elijahburgh"/>
    <x v="3"/>
    <s v="Australia"/>
    <x v="8"/>
    <x v="1"/>
  </r>
  <r>
    <n v="3812"/>
    <n v="761"/>
    <n v="1201"/>
    <n v="105"/>
    <n v="3"/>
    <n v="315"/>
    <n v="1"/>
    <x v="2"/>
    <x v="7"/>
    <x v="1"/>
    <s v="yellow"/>
    <n v="90"/>
    <n v="71"/>
    <n v="6390"/>
    <n v="198"/>
    <n v="52629"/>
    <d v="2021-10-03T00:00:00"/>
    <d v="2021-10-25T00:00:00"/>
    <s v="Yevette Weekes"/>
    <s v="Genderqueer"/>
    <n v="66"/>
    <s v="6369 Patrick HillApt. 508"/>
    <n v="386"/>
    <s v="Gardenchester"/>
    <x v="6"/>
    <s v="Australia"/>
    <x v="2"/>
    <x v="0"/>
  </r>
  <r>
    <n v="3813"/>
    <n v="761"/>
    <n v="505"/>
    <n v="102"/>
    <n v="1"/>
    <n v="102"/>
    <n v="1"/>
    <x v="1"/>
    <x v="31"/>
    <x v="3"/>
    <s v="green"/>
    <n v="109"/>
    <n v="57"/>
    <n v="6213"/>
    <n v="198"/>
    <n v="52629"/>
    <d v="2021-10-03T00:00:00"/>
    <d v="2021-10-25T00:00:00"/>
    <s v="Yevette Weekes"/>
    <s v="Genderqueer"/>
    <n v="66"/>
    <s v="6369 Patrick HillApt. 508"/>
    <n v="386"/>
    <s v="Gardenchester"/>
    <x v="6"/>
    <s v="Australia"/>
    <x v="2"/>
    <x v="0"/>
  </r>
  <r>
    <n v="3814"/>
    <n v="762"/>
    <n v="1086"/>
    <n v="115"/>
    <n v="2"/>
    <n v="230"/>
    <n v="1"/>
    <x v="2"/>
    <x v="6"/>
    <x v="1"/>
    <s v="red"/>
    <n v="99"/>
    <n v="47"/>
    <n v="4653"/>
    <n v="83"/>
    <n v="25268"/>
    <d v="2021-08-13T00:00:00"/>
    <d v="2021-08-20T00:00:00"/>
    <s v="Kayne Fraczkiewicz"/>
    <s v="Agender"/>
    <n v="40"/>
    <s v="9662 Isaac MallSuite 490"/>
    <n v="7525"/>
    <s v="Walshland"/>
    <x v="5"/>
    <s v="Australia"/>
    <x v="0"/>
    <x v="1"/>
  </r>
  <r>
    <n v="3815"/>
    <n v="762"/>
    <n v="725"/>
    <n v="119"/>
    <n v="3"/>
    <n v="357"/>
    <n v="1"/>
    <x v="1"/>
    <x v="19"/>
    <x v="3"/>
    <s v="indigo"/>
    <n v="112"/>
    <n v="56"/>
    <n v="6272"/>
    <n v="83"/>
    <n v="25268"/>
    <d v="2021-08-13T00:00:00"/>
    <d v="2021-08-20T00:00:00"/>
    <s v="Kayne Fraczkiewicz"/>
    <s v="Agender"/>
    <n v="40"/>
    <s v="9662 Isaac MallSuite 490"/>
    <n v="7525"/>
    <s v="Walshland"/>
    <x v="5"/>
    <s v="Australia"/>
    <x v="0"/>
    <x v="1"/>
  </r>
  <r>
    <n v="3816"/>
    <n v="762"/>
    <n v="290"/>
    <n v="105"/>
    <n v="3"/>
    <n v="315"/>
    <n v="1"/>
    <x v="0"/>
    <x v="26"/>
    <x v="3"/>
    <s v="yellow"/>
    <n v="93"/>
    <n v="78"/>
    <n v="7254"/>
    <n v="83"/>
    <n v="25268"/>
    <d v="2021-08-13T00:00:00"/>
    <d v="2021-08-20T00:00:00"/>
    <s v="Kayne Fraczkiewicz"/>
    <s v="Agender"/>
    <n v="40"/>
    <s v="9662 Isaac MallSuite 490"/>
    <n v="7525"/>
    <s v="Walshland"/>
    <x v="5"/>
    <s v="Australia"/>
    <x v="0"/>
    <x v="1"/>
  </r>
  <r>
    <n v="3817"/>
    <n v="762"/>
    <n v="845"/>
    <n v="113"/>
    <n v="2"/>
    <n v="226"/>
    <n v="1"/>
    <x v="2"/>
    <x v="16"/>
    <x v="3"/>
    <s v="orange"/>
    <n v="100"/>
    <n v="53"/>
    <n v="5300"/>
    <n v="83"/>
    <n v="25268"/>
    <d v="2021-08-13T00:00:00"/>
    <d v="2021-08-20T00:00:00"/>
    <s v="Kayne Fraczkiewicz"/>
    <s v="Agender"/>
    <n v="40"/>
    <s v="9662 Isaac MallSuite 490"/>
    <n v="7525"/>
    <s v="Walshland"/>
    <x v="5"/>
    <s v="Australia"/>
    <x v="0"/>
    <x v="1"/>
  </r>
  <r>
    <n v="3818"/>
    <n v="762"/>
    <n v="617"/>
    <n v="112"/>
    <n v="1"/>
    <n v="112"/>
    <n v="1"/>
    <x v="1"/>
    <x v="30"/>
    <x v="2"/>
    <s v="blue"/>
    <n v="118"/>
    <n v="57"/>
    <n v="6726"/>
    <n v="83"/>
    <n v="25268"/>
    <d v="2021-08-13T00:00:00"/>
    <d v="2021-08-20T00:00:00"/>
    <s v="Kayne Fraczkiewicz"/>
    <s v="Agender"/>
    <n v="40"/>
    <s v="9662 Isaac MallSuite 490"/>
    <n v="7525"/>
    <s v="Walshland"/>
    <x v="5"/>
    <s v="Australia"/>
    <x v="0"/>
    <x v="1"/>
  </r>
  <r>
    <n v="3819"/>
    <n v="763"/>
    <n v="773"/>
    <n v="91"/>
    <n v="3"/>
    <n v="273"/>
    <n v="1"/>
    <x v="1"/>
    <x v="15"/>
    <x v="0"/>
    <s v="red"/>
    <n v="114"/>
    <n v="69"/>
    <n v="7866"/>
    <n v="974"/>
    <n v="30436"/>
    <d v="2021-03-18T00:00:00"/>
    <d v="2021-04-05T00:00:00"/>
    <s v="Tally Rubel"/>
    <s v="Agender"/>
    <n v="66"/>
    <s v="00 Willow PlazaApt. 126"/>
    <n v="392"/>
    <s v="South Xavierport"/>
    <x v="0"/>
    <s v="Australia"/>
    <x v="4"/>
    <x v="2"/>
  </r>
  <r>
    <n v="3820"/>
    <n v="763"/>
    <n v="451"/>
    <n v="107"/>
    <n v="2"/>
    <n v="214"/>
    <n v="1"/>
    <x v="1"/>
    <x v="22"/>
    <x v="1"/>
    <s v="violet"/>
    <n v="92"/>
    <n v="73"/>
    <n v="6716"/>
    <n v="974"/>
    <n v="30436"/>
    <d v="2021-03-18T00:00:00"/>
    <d v="2021-04-05T00:00:00"/>
    <s v="Tally Rubel"/>
    <s v="Agender"/>
    <n v="66"/>
    <s v="00 Willow PlazaApt. 126"/>
    <n v="392"/>
    <s v="South Xavierport"/>
    <x v="0"/>
    <s v="Australia"/>
    <x v="4"/>
    <x v="2"/>
  </r>
  <r>
    <n v="3821"/>
    <n v="763"/>
    <n v="921"/>
    <n v="96"/>
    <n v="1"/>
    <n v="96"/>
    <n v="1"/>
    <x v="2"/>
    <x v="5"/>
    <x v="1"/>
    <s v="yellow"/>
    <n v="104"/>
    <n v="74"/>
    <n v="7696"/>
    <n v="974"/>
    <n v="30436"/>
    <d v="2021-03-18T00:00:00"/>
    <d v="2021-04-05T00:00:00"/>
    <s v="Tally Rubel"/>
    <s v="Agender"/>
    <n v="66"/>
    <s v="00 Willow PlazaApt. 126"/>
    <n v="392"/>
    <s v="South Xavierport"/>
    <x v="0"/>
    <s v="Australia"/>
    <x v="4"/>
    <x v="2"/>
  </r>
  <r>
    <n v="3822"/>
    <n v="763"/>
    <n v="429"/>
    <n v="107"/>
    <n v="2"/>
    <n v="214"/>
    <n v="1"/>
    <x v="1"/>
    <x v="22"/>
    <x v="4"/>
    <s v="orange"/>
    <n v="92"/>
    <n v="79"/>
    <n v="7268"/>
    <n v="974"/>
    <n v="30436"/>
    <d v="2021-03-18T00:00:00"/>
    <d v="2021-04-05T00:00:00"/>
    <s v="Tally Rubel"/>
    <s v="Agender"/>
    <n v="66"/>
    <s v="00 Willow PlazaApt. 126"/>
    <n v="392"/>
    <s v="South Xavierport"/>
    <x v="0"/>
    <s v="Australia"/>
    <x v="4"/>
    <x v="2"/>
  </r>
  <r>
    <n v="3823"/>
    <n v="764"/>
    <n v="442"/>
    <n v="107"/>
    <n v="2"/>
    <n v="214"/>
    <n v="1"/>
    <x v="1"/>
    <x v="22"/>
    <x v="2"/>
    <s v="blue"/>
    <n v="92"/>
    <n v="61"/>
    <n v="5612"/>
    <n v="955"/>
    <n v="46239"/>
    <d v="2021-09-16T00:00:00"/>
    <d v="2021-10-04T00:00:00"/>
    <s v="Dolph Arrow"/>
    <s v="Bigender"/>
    <n v="57"/>
    <s v="16 Mitchell RidgeApt. 501"/>
    <n v="5443"/>
    <s v="Lake Owenfurt"/>
    <x v="7"/>
    <s v="Australia"/>
    <x v="5"/>
    <x v="2"/>
  </r>
  <r>
    <n v="3824"/>
    <n v="764"/>
    <n v="722"/>
    <n v="119"/>
    <n v="3"/>
    <n v="357"/>
    <n v="1"/>
    <x v="1"/>
    <x v="19"/>
    <x v="2"/>
    <s v="blue"/>
    <n v="112"/>
    <n v="46"/>
    <n v="5152"/>
    <n v="955"/>
    <n v="46239"/>
    <d v="2021-09-16T00:00:00"/>
    <d v="2021-10-04T00:00:00"/>
    <s v="Dolph Arrow"/>
    <s v="Bigender"/>
    <n v="57"/>
    <s v="16 Mitchell RidgeApt. 501"/>
    <n v="5443"/>
    <s v="Lake Owenfurt"/>
    <x v="7"/>
    <s v="Australia"/>
    <x v="5"/>
    <x v="2"/>
  </r>
  <r>
    <n v="3825"/>
    <n v="764"/>
    <n v="1105"/>
    <n v="115"/>
    <n v="2"/>
    <n v="230"/>
    <n v="1"/>
    <x v="2"/>
    <x v="6"/>
    <x v="3"/>
    <s v="blue"/>
    <n v="99"/>
    <n v="47"/>
    <n v="4653"/>
    <n v="955"/>
    <n v="46239"/>
    <d v="2021-09-16T00:00:00"/>
    <d v="2021-10-04T00:00:00"/>
    <s v="Dolph Arrow"/>
    <s v="Bigender"/>
    <n v="57"/>
    <s v="16 Mitchell RidgeApt. 501"/>
    <n v="5443"/>
    <s v="Lake Owenfurt"/>
    <x v="7"/>
    <s v="Australia"/>
    <x v="5"/>
    <x v="2"/>
  </r>
  <r>
    <n v="3826"/>
    <n v="764"/>
    <n v="206"/>
    <n v="98"/>
    <n v="3"/>
    <n v="294"/>
    <n v="1"/>
    <x v="0"/>
    <x v="18"/>
    <x v="1"/>
    <s v="violet"/>
    <n v="112"/>
    <n v="80"/>
    <n v="8960"/>
    <n v="955"/>
    <n v="46239"/>
    <d v="2021-09-16T00:00:00"/>
    <d v="2021-10-04T00:00:00"/>
    <s v="Dolph Arrow"/>
    <s v="Bigender"/>
    <n v="57"/>
    <s v="16 Mitchell RidgeApt. 501"/>
    <n v="5443"/>
    <s v="Lake Owenfurt"/>
    <x v="7"/>
    <s v="Australia"/>
    <x v="5"/>
    <x v="2"/>
  </r>
  <r>
    <n v="3827"/>
    <n v="764"/>
    <n v="102"/>
    <n v="118"/>
    <n v="3"/>
    <n v="354"/>
    <n v="1"/>
    <x v="0"/>
    <x v="24"/>
    <x v="2"/>
    <s v="violet"/>
    <n v="96"/>
    <n v="71"/>
    <n v="6816"/>
    <n v="955"/>
    <n v="46239"/>
    <d v="2021-09-16T00:00:00"/>
    <d v="2021-10-04T00:00:00"/>
    <s v="Dolph Arrow"/>
    <s v="Bigender"/>
    <n v="57"/>
    <s v="16 Mitchell RidgeApt. 501"/>
    <n v="5443"/>
    <s v="Lake Owenfurt"/>
    <x v="7"/>
    <s v="Australia"/>
    <x v="5"/>
    <x v="2"/>
  </r>
  <r>
    <n v="3828"/>
    <n v="764"/>
    <n v="483"/>
    <n v="118"/>
    <n v="2"/>
    <n v="236"/>
    <n v="1"/>
    <x v="1"/>
    <x v="1"/>
    <x v="0"/>
    <s v="indigo"/>
    <n v="110"/>
    <n v="61"/>
    <n v="6710"/>
    <n v="955"/>
    <n v="46239"/>
    <d v="2021-09-16T00:00:00"/>
    <d v="2021-10-04T00:00:00"/>
    <s v="Dolph Arrow"/>
    <s v="Bigender"/>
    <n v="57"/>
    <s v="16 Mitchell RidgeApt. 501"/>
    <n v="5443"/>
    <s v="Lake Owenfurt"/>
    <x v="7"/>
    <s v="Australia"/>
    <x v="5"/>
    <x v="2"/>
  </r>
  <r>
    <n v="3829"/>
    <n v="765"/>
    <n v="706"/>
    <n v="119"/>
    <n v="1"/>
    <n v="119"/>
    <n v="1"/>
    <x v="1"/>
    <x v="19"/>
    <x v="1"/>
    <s v="orange"/>
    <n v="112"/>
    <n v="41"/>
    <n v="4592"/>
    <n v="660"/>
    <n v="27554"/>
    <d v="2021-01-15T00:00:00"/>
    <d v="2021-02-01T00:00:00"/>
    <s v="Slade Villaret"/>
    <s v="Genderfluid"/>
    <n v="47"/>
    <s v="66 Mason CrescentSuite 942"/>
    <n v="4400"/>
    <s v="Charlesshire"/>
    <x v="7"/>
    <s v="Australia"/>
    <x v="9"/>
    <x v="2"/>
  </r>
  <r>
    <n v="3830"/>
    <n v="765"/>
    <n v="237"/>
    <n v="106"/>
    <n v="3"/>
    <n v="318"/>
    <n v="1"/>
    <x v="0"/>
    <x v="0"/>
    <x v="2"/>
    <s v="indigo"/>
    <n v="105"/>
    <n v="62"/>
    <n v="6510"/>
    <n v="660"/>
    <n v="27554"/>
    <d v="2021-01-15T00:00:00"/>
    <d v="2021-02-01T00:00:00"/>
    <s v="Slade Villaret"/>
    <s v="Genderfluid"/>
    <n v="47"/>
    <s v="66 Mason CrescentSuite 942"/>
    <n v="4400"/>
    <s v="Charlesshire"/>
    <x v="7"/>
    <s v="Australia"/>
    <x v="9"/>
    <x v="2"/>
  </r>
  <r>
    <n v="3831"/>
    <n v="765"/>
    <n v="28"/>
    <n v="96"/>
    <n v="2"/>
    <n v="192"/>
    <n v="1"/>
    <x v="0"/>
    <x v="2"/>
    <x v="0"/>
    <s v="indigo"/>
    <n v="114"/>
    <n v="70"/>
    <n v="7980"/>
    <n v="660"/>
    <n v="27554"/>
    <d v="2021-01-15T00:00:00"/>
    <d v="2021-02-01T00:00:00"/>
    <s v="Slade Villaret"/>
    <s v="Genderfluid"/>
    <n v="47"/>
    <s v="66 Mason CrescentSuite 942"/>
    <n v="4400"/>
    <s v="Charlesshire"/>
    <x v="7"/>
    <s v="Australia"/>
    <x v="9"/>
    <x v="2"/>
  </r>
  <r>
    <n v="3832"/>
    <n v="765"/>
    <n v="1046"/>
    <n v="90"/>
    <n v="1"/>
    <n v="90"/>
    <n v="1"/>
    <x v="2"/>
    <x v="11"/>
    <x v="1"/>
    <s v="violet"/>
    <n v="95"/>
    <n v="75"/>
    <n v="7125"/>
    <n v="660"/>
    <n v="27554"/>
    <d v="2021-01-15T00:00:00"/>
    <d v="2021-02-01T00:00:00"/>
    <s v="Slade Villaret"/>
    <s v="Genderfluid"/>
    <n v="47"/>
    <s v="66 Mason CrescentSuite 942"/>
    <n v="4400"/>
    <s v="Charlesshire"/>
    <x v="7"/>
    <s v="Australia"/>
    <x v="9"/>
    <x v="2"/>
  </r>
  <r>
    <n v="3833"/>
    <n v="766"/>
    <n v="741"/>
    <n v="109"/>
    <n v="2"/>
    <n v="218"/>
    <n v="1"/>
    <x v="1"/>
    <x v="12"/>
    <x v="1"/>
    <s v="orange"/>
    <n v="102"/>
    <n v="73"/>
    <n v="7446"/>
    <n v="929"/>
    <n v="13750"/>
    <d v="2021-08-06T00:00:00"/>
    <d v="2021-08-15T00:00:00"/>
    <s v="Reba Crauford"/>
    <s v="Genderfluid"/>
    <n v="68"/>
    <s v="394 Lily HillSuite 153"/>
    <n v="2353"/>
    <s v="Beahanfurt"/>
    <x v="5"/>
    <s v="Australia"/>
    <x v="0"/>
    <x v="1"/>
  </r>
  <r>
    <n v="3834"/>
    <n v="766"/>
    <n v="259"/>
    <n v="95"/>
    <n v="1"/>
    <n v="95"/>
    <n v="1"/>
    <x v="0"/>
    <x v="17"/>
    <x v="4"/>
    <s v="yellow"/>
    <n v="117"/>
    <n v="46"/>
    <n v="5382"/>
    <n v="929"/>
    <n v="13750"/>
    <d v="2021-08-06T00:00:00"/>
    <d v="2021-08-15T00:00:00"/>
    <s v="Reba Crauford"/>
    <s v="Genderfluid"/>
    <n v="68"/>
    <s v="394 Lily HillSuite 153"/>
    <n v="2353"/>
    <s v="Beahanfurt"/>
    <x v="5"/>
    <s v="Australia"/>
    <x v="0"/>
    <x v="1"/>
  </r>
  <r>
    <n v="3835"/>
    <n v="766"/>
    <n v="746"/>
    <n v="109"/>
    <n v="3"/>
    <n v="327"/>
    <n v="1"/>
    <x v="1"/>
    <x v="12"/>
    <x v="1"/>
    <s v="yellow"/>
    <n v="102"/>
    <n v="49"/>
    <n v="4998"/>
    <n v="929"/>
    <n v="13750"/>
    <d v="2021-08-06T00:00:00"/>
    <d v="2021-08-15T00:00:00"/>
    <s v="Reba Crauford"/>
    <s v="Genderfluid"/>
    <n v="68"/>
    <s v="394 Lily HillSuite 153"/>
    <n v="2353"/>
    <s v="Beahanfurt"/>
    <x v="5"/>
    <s v="Australia"/>
    <x v="0"/>
    <x v="1"/>
  </r>
  <r>
    <n v="3836"/>
    <n v="766"/>
    <n v="161"/>
    <n v="91"/>
    <n v="3"/>
    <n v="273"/>
    <n v="1"/>
    <x v="0"/>
    <x v="8"/>
    <x v="1"/>
    <s v="blue"/>
    <n v="116"/>
    <n v="77"/>
    <n v="8932"/>
    <n v="929"/>
    <n v="13750"/>
    <d v="2021-08-06T00:00:00"/>
    <d v="2021-08-15T00:00:00"/>
    <s v="Reba Crauford"/>
    <s v="Genderfluid"/>
    <n v="68"/>
    <s v="394 Lily HillSuite 153"/>
    <n v="2353"/>
    <s v="Beahanfurt"/>
    <x v="5"/>
    <s v="Australia"/>
    <x v="0"/>
    <x v="1"/>
  </r>
  <r>
    <n v="3837"/>
    <n v="766"/>
    <n v="766"/>
    <n v="109"/>
    <n v="2"/>
    <n v="218"/>
    <n v="1"/>
    <x v="1"/>
    <x v="12"/>
    <x v="1"/>
    <s v="violet"/>
    <n v="102"/>
    <n v="73"/>
    <n v="7446"/>
    <n v="929"/>
    <n v="13750"/>
    <d v="2021-08-06T00:00:00"/>
    <d v="2021-08-15T00:00:00"/>
    <s v="Reba Crauford"/>
    <s v="Genderfluid"/>
    <n v="68"/>
    <s v="394 Lily HillSuite 153"/>
    <n v="2353"/>
    <s v="Beahanfurt"/>
    <x v="5"/>
    <s v="Australia"/>
    <x v="0"/>
    <x v="1"/>
  </r>
  <r>
    <n v="3838"/>
    <n v="766"/>
    <n v="558"/>
    <n v="98"/>
    <n v="1"/>
    <n v="98"/>
    <n v="1"/>
    <x v="1"/>
    <x v="33"/>
    <x v="0"/>
    <s v="violet"/>
    <n v="113"/>
    <n v="78"/>
    <n v="8814"/>
    <n v="929"/>
    <n v="13750"/>
    <d v="2021-08-06T00:00:00"/>
    <d v="2021-08-15T00:00:00"/>
    <s v="Reba Crauford"/>
    <s v="Genderfluid"/>
    <n v="68"/>
    <s v="394 Lily HillSuite 153"/>
    <n v="2353"/>
    <s v="Beahanfurt"/>
    <x v="5"/>
    <s v="Australia"/>
    <x v="0"/>
    <x v="1"/>
  </r>
  <r>
    <n v="3839"/>
    <n v="767"/>
    <n v="694"/>
    <n v="113"/>
    <n v="2"/>
    <n v="226"/>
    <n v="1"/>
    <x v="1"/>
    <x v="4"/>
    <x v="4"/>
    <s v="indigo"/>
    <n v="119"/>
    <n v="78"/>
    <n v="9282"/>
    <n v="169"/>
    <n v="51648"/>
    <d v="2021-04-28T00:00:00"/>
    <d v="2021-04-30T00:00:00"/>
    <s v="Wald Kaine"/>
    <s v="Female"/>
    <n v="72"/>
    <s v="5135 Leah RoadSuite 306"/>
    <n v="7210"/>
    <s v="South Georgia"/>
    <x v="2"/>
    <s v="Australia"/>
    <x v="6"/>
    <x v="1"/>
  </r>
  <r>
    <n v="3840"/>
    <n v="767"/>
    <n v="791"/>
    <n v="91"/>
    <n v="1"/>
    <n v="91"/>
    <n v="1"/>
    <x v="1"/>
    <x v="15"/>
    <x v="1"/>
    <s v="blue"/>
    <n v="114"/>
    <n v="73"/>
    <n v="8322"/>
    <n v="169"/>
    <n v="51648"/>
    <d v="2021-04-28T00:00:00"/>
    <d v="2021-04-30T00:00:00"/>
    <s v="Wald Kaine"/>
    <s v="Female"/>
    <n v="72"/>
    <s v="5135 Leah RoadSuite 306"/>
    <n v="7210"/>
    <s v="South Georgia"/>
    <x v="2"/>
    <s v="Australia"/>
    <x v="6"/>
    <x v="1"/>
  </r>
  <r>
    <n v="3841"/>
    <n v="767"/>
    <n v="335"/>
    <n v="109"/>
    <n v="3"/>
    <n v="327"/>
    <n v="1"/>
    <x v="0"/>
    <x v="21"/>
    <x v="3"/>
    <s v="blue"/>
    <n v="108"/>
    <n v="59"/>
    <n v="6372"/>
    <n v="169"/>
    <n v="51648"/>
    <d v="2021-04-28T00:00:00"/>
    <d v="2021-04-30T00:00:00"/>
    <s v="Wald Kaine"/>
    <s v="Female"/>
    <n v="72"/>
    <s v="5135 Leah RoadSuite 306"/>
    <n v="7210"/>
    <s v="South Georgia"/>
    <x v="2"/>
    <s v="Australia"/>
    <x v="6"/>
    <x v="1"/>
  </r>
  <r>
    <n v="3842"/>
    <n v="767"/>
    <n v="448"/>
    <n v="107"/>
    <n v="2"/>
    <n v="214"/>
    <n v="1"/>
    <x v="1"/>
    <x v="22"/>
    <x v="0"/>
    <s v="indigo"/>
    <n v="92"/>
    <n v="67"/>
    <n v="6164"/>
    <n v="169"/>
    <n v="51648"/>
    <d v="2021-04-28T00:00:00"/>
    <d v="2021-04-30T00:00:00"/>
    <s v="Wald Kaine"/>
    <s v="Female"/>
    <n v="72"/>
    <s v="5135 Leah RoadSuite 306"/>
    <n v="7210"/>
    <s v="South Georgia"/>
    <x v="2"/>
    <s v="Australia"/>
    <x v="6"/>
    <x v="1"/>
  </r>
  <r>
    <n v="3843"/>
    <n v="768"/>
    <n v="1090"/>
    <n v="115"/>
    <n v="3"/>
    <n v="345"/>
    <n v="1"/>
    <x v="2"/>
    <x v="6"/>
    <x v="3"/>
    <s v="orange"/>
    <n v="99"/>
    <n v="78"/>
    <n v="7722"/>
    <n v="558"/>
    <n v="34334"/>
    <d v="2021-09-29T00:00:00"/>
    <d v="2021-10-16T00:00:00"/>
    <s v="Lizette Lindro"/>
    <s v="Genderqueer"/>
    <n v="38"/>
    <s v="380 Hamish LaneApt. 098"/>
    <n v="9827"/>
    <s v="Violetfort"/>
    <x v="0"/>
    <s v="Australia"/>
    <x v="5"/>
    <x v="2"/>
  </r>
  <r>
    <n v="3844"/>
    <n v="768"/>
    <n v="1023"/>
    <n v="90"/>
    <n v="1"/>
    <n v="90"/>
    <n v="1"/>
    <x v="2"/>
    <x v="11"/>
    <x v="0"/>
    <s v="orange"/>
    <n v="95"/>
    <n v="78"/>
    <n v="7410"/>
    <n v="558"/>
    <n v="34334"/>
    <d v="2021-09-29T00:00:00"/>
    <d v="2021-10-16T00:00:00"/>
    <s v="Lizette Lindro"/>
    <s v="Genderqueer"/>
    <n v="38"/>
    <s v="380 Hamish LaneApt. 098"/>
    <n v="9827"/>
    <s v="Violetfort"/>
    <x v="0"/>
    <s v="Australia"/>
    <x v="5"/>
    <x v="2"/>
  </r>
  <r>
    <n v="3845"/>
    <n v="768"/>
    <n v="128"/>
    <n v="92"/>
    <n v="1"/>
    <n v="92"/>
    <n v="1"/>
    <x v="0"/>
    <x v="22"/>
    <x v="0"/>
    <s v="blue"/>
    <n v="115"/>
    <n v="45"/>
    <n v="5175"/>
    <n v="558"/>
    <n v="34334"/>
    <d v="2021-09-29T00:00:00"/>
    <d v="2021-10-16T00:00:00"/>
    <s v="Lizette Lindro"/>
    <s v="Genderqueer"/>
    <n v="38"/>
    <s v="380 Hamish LaneApt. 098"/>
    <n v="9827"/>
    <s v="Violetfort"/>
    <x v="0"/>
    <s v="Australia"/>
    <x v="5"/>
    <x v="2"/>
  </r>
  <r>
    <n v="3846"/>
    <n v="768"/>
    <n v="748"/>
    <n v="109"/>
    <n v="3"/>
    <n v="327"/>
    <n v="1"/>
    <x v="1"/>
    <x v="12"/>
    <x v="0"/>
    <s v="yellow"/>
    <n v="102"/>
    <n v="63"/>
    <n v="6426"/>
    <n v="558"/>
    <n v="34334"/>
    <d v="2021-09-29T00:00:00"/>
    <d v="2021-10-16T00:00:00"/>
    <s v="Lizette Lindro"/>
    <s v="Genderqueer"/>
    <n v="38"/>
    <s v="380 Hamish LaneApt. 098"/>
    <n v="9827"/>
    <s v="Violetfort"/>
    <x v="0"/>
    <s v="Australia"/>
    <x v="5"/>
    <x v="2"/>
  </r>
  <r>
    <n v="3847"/>
    <n v="768"/>
    <n v="291"/>
    <n v="105"/>
    <n v="3"/>
    <n v="315"/>
    <n v="1"/>
    <x v="0"/>
    <x v="26"/>
    <x v="1"/>
    <s v="yellow"/>
    <n v="93"/>
    <n v="41"/>
    <n v="3813"/>
    <n v="558"/>
    <n v="34334"/>
    <d v="2021-09-29T00:00:00"/>
    <d v="2021-10-16T00:00:00"/>
    <s v="Lizette Lindro"/>
    <s v="Genderqueer"/>
    <n v="38"/>
    <s v="380 Hamish LaneApt. 098"/>
    <n v="9827"/>
    <s v="Violetfort"/>
    <x v="0"/>
    <s v="Australia"/>
    <x v="5"/>
    <x v="2"/>
  </r>
  <r>
    <n v="3848"/>
    <n v="768"/>
    <n v="654"/>
    <n v="93"/>
    <n v="2"/>
    <n v="186"/>
    <n v="1"/>
    <x v="1"/>
    <x v="14"/>
    <x v="4"/>
    <s v="blue"/>
    <n v="115"/>
    <n v="46"/>
    <n v="5290"/>
    <n v="558"/>
    <n v="34334"/>
    <d v="2021-09-29T00:00:00"/>
    <d v="2021-10-16T00:00:00"/>
    <s v="Lizette Lindro"/>
    <s v="Genderqueer"/>
    <n v="38"/>
    <s v="380 Hamish LaneApt. 098"/>
    <n v="9827"/>
    <s v="Violetfort"/>
    <x v="0"/>
    <s v="Australia"/>
    <x v="5"/>
    <x v="2"/>
  </r>
  <r>
    <n v="3849"/>
    <n v="769"/>
    <n v="365"/>
    <n v="94"/>
    <n v="2"/>
    <n v="188"/>
    <n v="1"/>
    <x v="0"/>
    <x v="28"/>
    <x v="3"/>
    <s v="green"/>
    <n v="92"/>
    <n v="61"/>
    <n v="5612"/>
    <n v="422"/>
    <n v="32501"/>
    <d v="2021-09-10T00:00:00"/>
    <d v="2021-10-04T00:00:00"/>
    <s v="Farah Schukert"/>
    <s v="Agender"/>
    <n v="34"/>
    <s v="58 Heaney SquareApt. 870"/>
    <n v="1342"/>
    <s v="Feeneymouth"/>
    <x v="3"/>
    <s v="Australia"/>
    <x v="5"/>
    <x v="0"/>
  </r>
  <r>
    <n v="3850"/>
    <n v="770"/>
    <n v="1209"/>
    <n v="105"/>
    <n v="3"/>
    <n v="315"/>
    <n v="1"/>
    <x v="2"/>
    <x v="7"/>
    <x v="4"/>
    <s v="green"/>
    <n v="90"/>
    <n v="55"/>
    <n v="4950"/>
    <n v="868"/>
    <n v="22564"/>
    <d v="2021-02-06T00:00:00"/>
    <d v="2021-02-28T00:00:00"/>
    <s v="Berry Rosiello"/>
    <s v="Agender"/>
    <n v="28"/>
    <s v="682 Alyssa CrestApt. 916"/>
    <n v="8448"/>
    <s v="New Charlieville"/>
    <x v="2"/>
    <s v="Australia"/>
    <x v="1"/>
    <x v="0"/>
  </r>
  <r>
    <n v="3851"/>
    <n v="770"/>
    <n v="665"/>
    <n v="113"/>
    <n v="1"/>
    <n v="113"/>
    <n v="1"/>
    <x v="1"/>
    <x v="4"/>
    <x v="3"/>
    <s v="red"/>
    <n v="119"/>
    <n v="65"/>
    <n v="7735"/>
    <n v="868"/>
    <n v="22564"/>
    <d v="2021-02-06T00:00:00"/>
    <d v="2021-02-28T00:00:00"/>
    <s v="Berry Rosiello"/>
    <s v="Agender"/>
    <n v="28"/>
    <s v="682 Alyssa CrestApt. 916"/>
    <n v="8448"/>
    <s v="New Charlieville"/>
    <x v="2"/>
    <s v="Australia"/>
    <x v="1"/>
    <x v="0"/>
  </r>
  <r>
    <n v="3852"/>
    <n v="770"/>
    <n v="869"/>
    <n v="113"/>
    <n v="2"/>
    <n v="226"/>
    <n v="1"/>
    <x v="2"/>
    <x v="16"/>
    <x v="4"/>
    <s v="indigo"/>
    <n v="100"/>
    <n v="78"/>
    <n v="7800"/>
    <n v="868"/>
    <n v="22564"/>
    <d v="2021-02-06T00:00:00"/>
    <d v="2021-02-28T00:00:00"/>
    <s v="Berry Rosiello"/>
    <s v="Agender"/>
    <n v="28"/>
    <s v="682 Alyssa CrestApt. 916"/>
    <n v="8448"/>
    <s v="New Charlieville"/>
    <x v="2"/>
    <s v="Australia"/>
    <x v="1"/>
    <x v="0"/>
  </r>
  <r>
    <n v="3853"/>
    <n v="771"/>
    <n v="443"/>
    <n v="107"/>
    <n v="2"/>
    <n v="214"/>
    <n v="1"/>
    <x v="1"/>
    <x v="22"/>
    <x v="0"/>
    <s v="blue"/>
    <n v="92"/>
    <n v="42"/>
    <n v="3864"/>
    <n v="970"/>
    <n v="33204"/>
    <d v="2021-06-06T00:00:00"/>
    <d v="2021-06-18T00:00:00"/>
    <s v="Delcine Pickthorn"/>
    <s v="Genderfluid"/>
    <n v="44"/>
    <s v="967 Skye DriveApt. 746"/>
    <n v="7005"/>
    <s v="Lake Lincoln"/>
    <x v="3"/>
    <s v="Australia"/>
    <x v="7"/>
    <x v="2"/>
  </r>
  <r>
    <n v="3854"/>
    <n v="771"/>
    <n v="762"/>
    <n v="109"/>
    <n v="1"/>
    <n v="109"/>
    <n v="1"/>
    <x v="1"/>
    <x v="12"/>
    <x v="2"/>
    <s v="indigo"/>
    <n v="102"/>
    <n v="52"/>
    <n v="5304"/>
    <n v="970"/>
    <n v="33204"/>
    <d v="2021-06-06T00:00:00"/>
    <d v="2021-06-18T00:00:00"/>
    <s v="Delcine Pickthorn"/>
    <s v="Genderfluid"/>
    <n v="44"/>
    <s v="967 Skye DriveApt. 746"/>
    <n v="7005"/>
    <s v="Lake Lincoln"/>
    <x v="3"/>
    <s v="Australia"/>
    <x v="7"/>
    <x v="2"/>
  </r>
  <r>
    <n v="3855"/>
    <n v="771"/>
    <n v="156"/>
    <n v="91"/>
    <n v="2"/>
    <n v="182"/>
    <n v="1"/>
    <x v="0"/>
    <x v="8"/>
    <x v="1"/>
    <s v="green"/>
    <n v="116"/>
    <n v="58"/>
    <n v="6728"/>
    <n v="970"/>
    <n v="33204"/>
    <d v="2021-06-06T00:00:00"/>
    <d v="2021-06-18T00:00:00"/>
    <s v="Delcine Pickthorn"/>
    <s v="Genderfluid"/>
    <n v="44"/>
    <s v="967 Skye DriveApt. 746"/>
    <n v="7005"/>
    <s v="Lake Lincoln"/>
    <x v="3"/>
    <s v="Australia"/>
    <x v="7"/>
    <x v="2"/>
  </r>
  <r>
    <n v="3856"/>
    <n v="772"/>
    <n v="1018"/>
    <n v="90"/>
    <n v="3"/>
    <n v="270"/>
    <n v="1"/>
    <x v="2"/>
    <x v="11"/>
    <x v="0"/>
    <s v="red"/>
    <n v="95"/>
    <n v="63"/>
    <n v="5985"/>
    <n v="573"/>
    <n v="32936"/>
    <d v="2021-06-07T00:00:00"/>
    <d v="2021-06-27T00:00:00"/>
    <s v="Atlante Dissman"/>
    <s v="Male"/>
    <n v="37"/>
    <s v="80 Charles CircuitSuite 023"/>
    <n v="7541"/>
    <s v="Abbeyshire"/>
    <x v="0"/>
    <s v="Australia"/>
    <x v="7"/>
    <x v="2"/>
  </r>
  <r>
    <n v="3857"/>
    <n v="772"/>
    <n v="308"/>
    <n v="105"/>
    <n v="3"/>
    <n v="315"/>
    <n v="1"/>
    <x v="0"/>
    <x v="26"/>
    <x v="0"/>
    <s v="indigo"/>
    <n v="93"/>
    <n v="65"/>
    <n v="6045"/>
    <n v="573"/>
    <n v="32936"/>
    <d v="2021-06-07T00:00:00"/>
    <d v="2021-06-27T00:00:00"/>
    <s v="Atlante Dissman"/>
    <s v="Male"/>
    <n v="37"/>
    <s v="80 Charles CircuitSuite 023"/>
    <n v="7541"/>
    <s v="Abbeyshire"/>
    <x v="0"/>
    <s v="Australia"/>
    <x v="7"/>
    <x v="2"/>
  </r>
  <r>
    <n v="3858"/>
    <n v="772"/>
    <n v="606"/>
    <n v="112"/>
    <n v="2"/>
    <n v="224"/>
    <n v="1"/>
    <x v="1"/>
    <x v="30"/>
    <x v="1"/>
    <s v="yellow"/>
    <n v="118"/>
    <n v="79"/>
    <n v="9322"/>
    <n v="573"/>
    <n v="32936"/>
    <d v="2021-06-07T00:00:00"/>
    <d v="2021-06-27T00:00:00"/>
    <s v="Atlante Dissman"/>
    <s v="Male"/>
    <n v="37"/>
    <s v="80 Charles CircuitSuite 023"/>
    <n v="7541"/>
    <s v="Abbeyshire"/>
    <x v="0"/>
    <s v="Australia"/>
    <x v="7"/>
    <x v="2"/>
  </r>
  <r>
    <n v="3859"/>
    <n v="773"/>
    <n v="398"/>
    <n v="119"/>
    <n v="2"/>
    <n v="238"/>
    <n v="1"/>
    <x v="0"/>
    <x v="32"/>
    <x v="0"/>
    <s v="yellow"/>
    <n v="113"/>
    <n v="63"/>
    <n v="7119"/>
    <n v="998"/>
    <n v="21349"/>
    <d v="2021-07-19T00:00:00"/>
    <d v="2021-08-07T00:00:00"/>
    <s v="Rebecka Fabler"/>
    <s v="Polygender"/>
    <n v="32"/>
    <s v="72 Annabelle PassApt. 446"/>
    <n v="52"/>
    <s v="Kohlerberg"/>
    <x v="3"/>
    <s v="Australia"/>
    <x v="8"/>
    <x v="2"/>
  </r>
  <r>
    <n v="3860"/>
    <n v="773"/>
    <n v="147"/>
    <n v="91"/>
    <n v="1"/>
    <n v="91"/>
    <n v="1"/>
    <x v="0"/>
    <x v="8"/>
    <x v="2"/>
    <s v="orange"/>
    <n v="116"/>
    <n v="42"/>
    <n v="4872"/>
    <n v="998"/>
    <n v="21349"/>
    <d v="2021-07-19T00:00:00"/>
    <d v="2021-08-07T00:00:00"/>
    <s v="Rebecka Fabler"/>
    <s v="Polygender"/>
    <n v="32"/>
    <s v="72 Annabelle PassApt. 446"/>
    <n v="52"/>
    <s v="Kohlerberg"/>
    <x v="3"/>
    <s v="Australia"/>
    <x v="8"/>
    <x v="2"/>
  </r>
  <r>
    <n v="3861"/>
    <n v="773"/>
    <n v="563"/>
    <n v="100"/>
    <n v="3"/>
    <n v="300"/>
    <n v="1"/>
    <x v="1"/>
    <x v="29"/>
    <x v="0"/>
    <s v="red"/>
    <n v="90"/>
    <n v="50"/>
    <n v="4500"/>
    <n v="998"/>
    <n v="21349"/>
    <d v="2021-07-19T00:00:00"/>
    <d v="2021-08-07T00:00:00"/>
    <s v="Rebecka Fabler"/>
    <s v="Polygender"/>
    <n v="32"/>
    <s v="72 Annabelle PassApt. 446"/>
    <n v="52"/>
    <s v="Kohlerberg"/>
    <x v="3"/>
    <s v="Australia"/>
    <x v="8"/>
    <x v="2"/>
  </r>
  <r>
    <n v="3862"/>
    <n v="773"/>
    <n v="1067"/>
    <n v="93"/>
    <n v="2"/>
    <n v="186"/>
    <n v="1"/>
    <x v="2"/>
    <x v="20"/>
    <x v="2"/>
    <s v="green"/>
    <n v="94"/>
    <n v="54"/>
    <n v="5076"/>
    <n v="998"/>
    <n v="21349"/>
    <d v="2021-07-19T00:00:00"/>
    <d v="2021-08-07T00:00:00"/>
    <s v="Rebecka Fabler"/>
    <s v="Polygender"/>
    <n v="32"/>
    <s v="72 Annabelle PassApt. 446"/>
    <n v="52"/>
    <s v="Kohlerberg"/>
    <x v="3"/>
    <s v="Australia"/>
    <x v="8"/>
    <x v="2"/>
  </r>
  <r>
    <n v="3863"/>
    <n v="773"/>
    <n v="261"/>
    <n v="95"/>
    <n v="2"/>
    <n v="190"/>
    <n v="1"/>
    <x v="0"/>
    <x v="17"/>
    <x v="1"/>
    <s v="green"/>
    <n v="117"/>
    <n v="71"/>
    <n v="8307"/>
    <n v="998"/>
    <n v="21349"/>
    <d v="2021-07-19T00:00:00"/>
    <d v="2021-08-07T00:00:00"/>
    <s v="Rebecka Fabler"/>
    <s v="Polygender"/>
    <n v="32"/>
    <s v="72 Annabelle PassApt. 446"/>
    <n v="52"/>
    <s v="Kohlerberg"/>
    <x v="3"/>
    <s v="Australia"/>
    <x v="8"/>
    <x v="2"/>
  </r>
  <r>
    <n v="3864"/>
    <n v="774"/>
    <n v="871"/>
    <n v="113"/>
    <n v="3"/>
    <n v="339"/>
    <n v="1"/>
    <x v="2"/>
    <x v="16"/>
    <x v="1"/>
    <s v="violet"/>
    <n v="100"/>
    <n v="64"/>
    <n v="6400"/>
    <n v="416"/>
    <n v="31076"/>
    <d v="2021-06-23T00:00:00"/>
    <d v="2021-07-13T00:00:00"/>
    <s v="Leonore Yakunikov"/>
    <s v="Agender"/>
    <n v="21"/>
    <s v="59 Gibson MeadowApt. 565"/>
    <n v="4767"/>
    <s v="Langworthville"/>
    <x v="4"/>
    <s v="Australia"/>
    <x v="7"/>
    <x v="2"/>
  </r>
  <r>
    <n v="3865"/>
    <n v="774"/>
    <n v="321"/>
    <n v="109"/>
    <n v="1"/>
    <n v="109"/>
    <n v="1"/>
    <x v="0"/>
    <x v="21"/>
    <x v="1"/>
    <s v="orange"/>
    <n v="108"/>
    <n v="52"/>
    <n v="5616"/>
    <n v="416"/>
    <n v="31076"/>
    <d v="2021-06-23T00:00:00"/>
    <d v="2021-07-13T00:00:00"/>
    <s v="Leonore Yakunikov"/>
    <s v="Agender"/>
    <n v="21"/>
    <s v="59 Gibson MeadowApt. 565"/>
    <n v="4767"/>
    <s v="Langworthville"/>
    <x v="4"/>
    <s v="Australia"/>
    <x v="7"/>
    <x v="2"/>
  </r>
  <r>
    <n v="3866"/>
    <n v="774"/>
    <n v="214"/>
    <n v="106"/>
    <n v="2"/>
    <n v="212"/>
    <n v="1"/>
    <x v="0"/>
    <x v="0"/>
    <x v="4"/>
    <s v="red"/>
    <n v="105"/>
    <n v="42"/>
    <n v="4410"/>
    <n v="416"/>
    <n v="31076"/>
    <d v="2021-06-23T00:00:00"/>
    <d v="2021-07-13T00:00:00"/>
    <s v="Leonore Yakunikov"/>
    <s v="Agender"/>
    <n v="21"/>
    <s v="59 Gibson MeadowApt. 565"/>
    <n v="4767"/>
    <s v="Langworthville"/>
    <x v="4"/>
    <s v="Australia"/>
    <x v="7"/>
    <x v="2"/>
  </r>
  <r>
    <n v="3867"/>
    <n v="775"/>
    <n v="1214"/>
    <n v="105"/>
    <n v="2"/>
    <n v="210"/>
    <n v="1"/>
    <x v="2"/>
    <x v="7"/>
    <x v="4"/>
    <s v="blue"/>
    <n v="90"/>
    <n v="55"/>
    <n v="4950"/>
    <n v="348"/>
    <n v="21561"/>
    <d v="2021-06-11T00:00:00"/>
    <d v="2021-07-05T00:00:00"/>
    <s v="Thorny Nornable"/>
    <s v="Genderqueer"/>
    <n v="76"/>
    <s v="4070 Nathan CircuitSuite 296"/>
    <n v="1840"/>
    <s v="Rubyfort"/>
    <x v="1"/>
    <s v="Australia"/>
    <x v="7"/>
    <x v="0"/>
  </r>
  <r>
    <n v="3868"/>
    <n v="775"/>
    <n v="619"/>
    <n v="112"/>
    <n v="3"/>
    <n v="336"/>
    <n v="1"/>
    <x v="1"/>
    <x v="30"/>
    <x v="4"/>
    <s v="blue"/>
    <n v="118"/>
    <n v="57"/>
    <n v="6726"/>
    <n v="348"/>
    <n v="21561"/>
    <d v="2021-06-11T00:00:00"/>
    <d v="2021-07-05T00:00:00"/>
    <s v="Thorny Nornable"/>
    <s v="Genderqueer"/>
    <n v="76"/>
    <s v="4070 Nathan CircuitSuite 296"/>
    <n v="1840"/>
    <s v="Rubyfort"/>
    <x v="1"/>
    <s v="Australia"/>
    <x v="7"/>
    <x v="0"/>
  </r>
  <r>
    <n v="3869"/>
    <n v="775"/>
    <n v="1039"/>
    <n v="90"/>
    <n v="1"/>
    <n v="90"/>
    <n v="1"/>
    <x v="2"/>
    <x v="11"/>
    <x v="4"/>
    <s v="blue"/>
    <n v="95"/>
    <n v="40"/>
    <n v="3800"/>
    <n v="348"/>
    <n v="21561"/>
    <d v="2021-06-11T00:00:00"/>
    <d v="2021-07-05T00:00:00"/>
    <s v="Thorny Nornable"/>
    <s v="Genderqueer"/>
    <n v="76"/>
    <s v="4070 Nathan CircuitSuite 296"/>
    <n v="1840"/>
    <s v="Rubyfort"/>
    <x v="1"/>
    <s v="Australia"/>
    <x v="7"/>
    <x v="0"/>
  </r>
  <r>
    <n v="3870"/>
    <n v="775"/>
    <n v="697"/>
    <n v="113"/>
    <n v="1"/>
    <n v="113"/>
    <n v="1"/>
    <x v="1"/>
    <x v="4"/>
    <x v="2"/>
    <s v="violet"/>
    <n v="119"/>
    <n v="75"/>
    <n v="8925"/>
    <n v="348"/>
    <n v="21561"/>
    <d v="2021-06-11T00:00:00"/>
    <d v="2021-07-05T00:00:00"/>
    <s v="Thorny Nornable"/>
    <s v="Genderqueer"/>
    <n v="76"/>
    <s v="4070 Nathan CircuitSuite 296"/>
    <n v="1840"/>
    <s v="Rubyfort"/>
    <x v="1"/>
    <s v="Australia"/>
    <x v="7"/>
    <x v="0"/>
  </r>
  <r>
    <n v="3871"/>
    <n v="775"/>
    <n v="1139"/>
    <n v="102"/>
    <n v="3"/>
    <n v="306"/>
    <n v="1"/>
    <x v="2"/>
    <x v="34"/>
    <x v="4"/>
    <s v="green"/>
    <n v="106"/>
    <n v="65"/>
    <n v="6890"/>
    <n v="348"/>
    <n v="21561"/>
    <d v="2021-06-11T00:00:00"/>
    <d v="2021-07-05T00:00:00"/>
    <s v="Thorny Nornable"/>
    <s v="Genderqueer"/>
    <n v="76"/>
    <s v="4070 Nathan CircuitSuite 296"/>
    <n v="1840"/>
    <s v="Rubyfort"/>
    <x v="1"/>
    <s v="Australia"/>
    <x v="7"/>
    <x v="0"/>
  </r>
  <r>
    <n v="3872"/>
    <n v="776"/>
    <n v="372"/>
    <n v="94"/>
    <n v="2"/>
    <n v="188"/>
    <n v="1"/>
    <x v="0"/>
    <x v="28"/>
    <x v="2"/>
    <s v="blue"/>
    <n v="92"/>
    <n v="42"/>
    <n v="3864"/>
    <n v="265"/>
    <n v="44395"/>
    <d v="2021-09-02T00:00:00"/>
    <d v="2021-09-27T00:00:00"/>
    <s v="Ianthe Magowan"/>
    <s v="Male"/>
    <n v="52"/>
    <s v="35 Baumbach HillApt. 244"/>
    <n v="5072"/>
    <s v="Lake Laurenview"/>
    <x v="1"/>
    <s v="Australia"/>
    <x v="5"/>
    <x v="0"/>
  </r>
  <r>
    <n v="3873"/>
    <n v="776"/>
    <n v="789"/>
    <n v="91"/>
    <n v="1"/>
    <n v="91"/>
    <n v="1"/>
    <x v="1"/>
    <x v="15"/>
    <x v="4"/>
    <s v="green"/>
    <n v="114"/>
    <n v="65"/>
    <n v="7410"/>
    <n v="265"/>
    <n v="44395"/>
    <d v="2021-09-02T00:00:00"/>
    <d v="2021-09-27T00:00:00"/>
    <s v="Ianthe Magowan"/>
    <s v="Male"/>
    <n v="52"/>
    <s v="35 Baumbach HillApt. 244"/>
    <n v="5072"/>
    <s v="Lake Laurenview"/>
    <x v="1"/>
    <s v="Australia"/>
    <x v="5"/>
    <x v="0"/>
  </r>
  <r>
    <n v="3874"/>
    <n v="776"/>
    <n v="419"/>
    <n v="119"/>
    <n v="2"/>
    <n v="238"/>
    <n v="1"/>
    <x v="0"/>
    <x v="32"/>
    <x v="4"/>
    <s v="violet"/>
    <n v="113"/>
    <n v="57"/>
    <n v="6441"/>
    <n v="265"/>
    <n v="44395"/>
    <d v="2021-09-02T00:00:00"/>
    <d v="2021-09-27T00:00:00"/>
    <s v="Ianthe Magowan"/>
    <s v="Male"/>
    <n v="52"/>
    <s v="35 Baumbach HillApt. 244"/>
    <n v="5072"/>
    <s v="Lake Laurenview"/>
    <x v="1"/>
    <s v="Australia"/>
    <x v="5"/>
    <x v="0"/>
  </r>
  <r>
    <n v="3875"/>
    <n v="776"/>
    <n v="694"/>
    <n v="113"/>
    <n v="2"/>
    <n v="226"/>
    <n v="1"/>
    <x v="1"/>
    <x v="4"/>
    <x v="4"/>
    <s v="indigo"/>
    <n v="119"/>
    <n v="78"/>
    <n v="9282"/>
    <n v="265"/>
    <n v="44395"/>
    <d v="2021-09-02T00:00:00"/>
    <d v="2021-09-27T00:00:00"/>
    <s v="Ianthe Magowan"/>
    <s v="Male"/>
    <n v="52"/>
    <s v="35 Baumbach HillApt. 244"/>
    <n v="5072"/>
    <s v="Lake Laurenview"/>
    <x v="1"/>
    <s v="Australia"/>
    <x v="5"/>
    <x v="0"/>
  </r>
  <r>
    <n v="3876"/>
    <n v="777"/>
    <n v="625"/>
    <n v="112"/>
    <n v="2"/>
    <n v="224"/>
    <n v="1"/>
    <x v="1"/>
    <x v="30"/>
    <x v="3"/>
    <s v="violet"/>
    <n v="118"/>
    <n v="40"/>
    <n v="4720"/>
    <n v="431"/>
    <n v="13696"/>
    <d v="2021-01-16T00:00:00"/>
    <d v="2021-02-09T00:00:00"/>
    <s v="Ronni Gruszczak"/>
    <s v="Agender"/>
    <n v="41"/>
    <s v="535 Angelina CourtSuite 875"/>
    <n v="8422"/>
    <s v="Jademouth"/>
    <x v="6"/>
    <s v="Australia"/>
    <x v="9"/>
    <x v="0"/>
  </r>
  <r>
    <n v="3877"/>
    <n v="777"/>
    <n v="401"/>
    <n v="119"/>
    <n v="3"/>
    <n v="357"/>
    <n v="1"/>
    <x v="0"/>
    <x v="32"/>
    <x v="1"/>
    <s v="green"/>
    <n v="113"/>
    <n v="72"/>
    <n v="8136"/>
    <n v="431"/>
    <n v="13696"/>
    <d v="2021-01-16T00:00:00"/>
    <d v="2021-02-09T00:00:00"/>
    <s v="Ronni Gruszczak"/>
    <s v="Agender"/>
    <n v="41"/>
    <s v="535 Angelina CourtSuite 875"/>
    <n v="8422"/>
    <s v="Jademouth"/>
    <x v="6"/>
    <s v="Australia"/>
    <x v="9"/>
    <x v="0"/>
  </r>
  <r>
    <n v="3878"/>
    <n v="777"/>
    <n v="1126"/>
    <n v="102"/>
    <n v="3"/>
    <n v="306"/>
    <n v="1"/>
    <x v="2"/>
    <x v="34"/>
    <x v="1"/>
    <s v="orange"/>
    <n v="106"/>
    <n v="60"/>
    <n v="6360"/>
    <n v="431"/>
    <n v="13696"/>
    <d v="2021-01-16T00:00:00"/>
    <d v="2021-02-09T00:00:00"/>
    <s v="Ronni Gruszczak"/>
    <s v="Agender"/>
    <n v="41"/>
    <s v="535 Angelina CourtSuite 875"/>
    <n v="8422"/>
    <s v="Jademouth"/>
    <x v="6"/>
    <s v="Australia"/>
    <x v="9"/>
    <x v="0"/>
  </r>
  <r>
    <n v="3879"/>
    <n v="777"/>
    <n v="577"/>
    <n v="100"/>
    <n v="1"/>
    <n v="100"/>
    <n v="1"/>
    <x v="1"/>
    <x v="29"/>
    <x v="2"/>
    <s v="green"/>
    <n v="90"/>
    <n v="61"/>
    <n v="5490"/>
    <n v="431"/>
    <n v="13696"/>
    <d v="2021-01-16T00:00:00"/>
    <d v="2021-02-09T00:00:00"/>
    <s v="Ronni Gruszczak"/>
    <s v="Agender"/>
    <n v="41"/>
    <s v="535 Angelina CourtSuite 875"/>
    <n v="8422"/>
    <s v="Jademouth"/>
    <x v="6"/>
    <s v="Australia"/>
    <x v="9"/>
    <x v="0"/>
  </r>
  <r>
    <n v="3880"/>
    <n v="777"/>
    <n v="721"/>
    <n v="119"/>
    <n v="2"/>
    <n v="238"/>
    <n v="1"/>
    <x v="1"/>
    <x v="19"/>
    <x v="1"/>
    <s v="blue"/>
    <n v="112"/>
    <n v="64"/>
    <n v="7168"/>
    <n v="431"/>
    <n v="13696"/>
    <d v="2021-01-16T00:00:00"/>
    <d v="2021-02-09T00:00:00"/>
    <s v="Ronni Gruszczak"/>
    <s v="Agender"/>
    <n v="41"/>
    <s v="535 Angelina CourtSuite 875"/>
    <n v="8422"/>
    <s v="Jademouth"/>
    <x v="6"/>
    <s v="Australia"/>
    <x v="9"/>
    <x v="0"/>
  </r>
  <r>
    <n v="3881"/>
    <n v="777"/>
    <n v="657"/>
    <n v="93"/>
    <n v="3"/>
    <n v="279"/>
    <n v="1"/>
    <x v="1"/>
    <x v="14"/>
    <x v="2"/>
    <s v="indigo"/>
    <n v="115"/>
    <n v="64"/>
    <n v="7360"/>
    <n v="431"/>
    <n v="13696"/>
    <d v="2021-01-16T00:00:00"/>
    <d v="2021-02-09T00:00:00"/>
    <s v="Ronni Gruszczak"/>
    <s v="Agender"/>
    <n v="41"/>
    <s v="535 Angelina CourtSuite 875"/>
    <n v="8422"/>
    <s v="Jademouth"/>
    <x v="6"/>
    <s v="Australia"/>
    <x v="9"/>
    <x v="0"/>
  </r>
  <r>
    <n v="3882"/>
    <n v="777"/>
    <n v="823"/>
    <n v="117"/>
    <n v="3"/>
    <n v="351"/>
    <n v="1"/>
    <x v="1"/>
    <x v="13"/>
    <x v="0"/>
    <s v="green"/>
    <n v="95"/>
    <n v="66"/>
    <n v="6270"/>
    <n v="431"/>
    <n v="13696"/>
    <d v="2021-01-16T00:00:00"/>
    <d v="2021-02-09T00:00:00"/>
    <s v="Ronni Gruszczak"/>
    <s v="Agender"/>
    <n v="41"/>
    <s v="535 Angelina CourtSuite 875"/>
    <n v="8422"/>
    <s v="Jademouth"/>
    <x v="6"/>
    <s v="Australia"/>
    <x v="9"/>
    <x v="0"/>
  </r>
  <r>
    <n v="3883"/>
    <n v="778"/>
    <n v="594"/>
    <n v="100"/>
    <n v="2"/>
    <n v="200"/>
    <n v="1"/>
    <x v="1"/>
    <x v="29"/>
    <x v="4"/>
    <s v="violet"/>
    <n v="90"/>
    <n v="53"/>
    <n v="4770"/>
    <n v="42"/>
    <n v="19228"/>
    <d v="2021-01-24T00:00:00"/>
    <d v="2021-02-07T00:00:00"/>
    <s v="Horatius Genever"/>
    <s v="Genderqueer"/>
    <n v="37"/>
    <s v="778 Wilkinson RidgeSuite 101"/>
    <n v="268"/>
    <s v="Gabriellatown"/>
    <x v="6"/>
    <s v="Australia"/>
    <x v="9"/>
    <x v="2"/>
  </r>
  <r>
    <n v="3884"/>
    <n v="778"/>
    <n v="536"/>
    <n v="98"/>
    <n v="3"/>
    <n v="294"/>
    <n v="1"/>
    <x v="1"/>
    <x v="33"/>
    <x v="1"/>
    <s v="yellow"/>
    <n v="113"/>
    <n v="41"/>
    <n v="4633"/>
    <n v="42"/>
    <n v="19228"/>
    <d v="2021-01-24T00:00:00"/>
    <d v="2021-02-07T00:00:00"/>
    <s v="Horatius Genever"/>
    <s v="Genderqueer"/>
    <n v="37"/>
    <s v="778 Wilkinson RidgeSuite 101"/>
    <n v="268"/>
    <s v="Gabriellatown"/>
    <x v="6"/>
    <s v="Australia"/>
    <x v="9"/>
    <x v="2"/>
  </r>
  <r>
    <n v="3885"/>
    <n v="778"/>
    <n v="526"/>
    <n v="98"/>
    <n v="1"/>
    <n v="98"/>
    <n v="1"/>
    <x v="1"/>
    <x v="33"/>
    <x v="1"/>
    <s v="red"/>
    <n v="113"/>
    <n v="80"/>
    <n v="9040"/>
    <n v="42"/>
    <n v="19228"/>
    <d v="2021-01-24T00:00:00"/>
    <d v="2021-02-07T00:00:00"/>
    <s v="Horatius Genever"/>
    <s v="Genderqueer"/>
    <n v="37"/>
    <s v="778 Wilkinson RidgeSuite 101"/>
    <n v="268"/>
    <s v="Gabriellatown"/>
    <x v="6"/>
    <s v="Australia"/>
    <x v="9"/>
    <x v="2"/>
  </r>
  <r>
    <n v="3886"/>
    <n v="778"/>
    <n v="1147"/>
    <n v="102"/>
    <n v="2"/>
    <n v="204"/>
    <n v="1"/>
    <x v="2"/>
    <x v="34"/>
    <x v="2"/>
    <s v="indigo"/>
    <n v="106"/>
    <n v="51"/>
    <n v="5406"/>
    <n v="42"/>
    <n v="19228"/>
    <d v="2021-01-24T00:00:00"/>
    <d v="2021-02-07T00:00:00"/>
    <s v="Horatius Genever"/>
    <s v="Genderqueer"/>
    <n v="37"/>
    <s v="778 Wilkinson RidgeSuite 101"/>
    <n v="268"/>
    <s v="Gabriellatown"/>
    <x v="6"/>
    <s v="Australia"/>
    <x v="9"/>
    <x v="2"/>
  </r>
  <r>
    <n v="3887"/>
    <n v="778"/>
    <n v="230"/>
    <n v="106"/>
    <n v="2"/>
    <n v="212"/>
    <n v="1"/>
    <x v="0"/>
    <x v="0"/>
    <x v="3"/>
    <s v="blue"/>
    <n v="105"/>
    <n v="76"/>
    <n v="7980"/>
    <n v="42"/>
    <n v="19228"/>
    <d v="2021-01-24T00:00:00"/>
    <d v="2021-02-07T00:00:00"/>
    <s v="Horatius Genever"/>
    <s v="Genderqueer"/>
    <n v="37"/>
    <s v="778 Wilkinson RidgeSuite 101"/>
    <n v="268"/>
    <s v="Gabriellatown"/>
    <x v="6"/>
    <s v="Australia"/>
    <x v="9"/>
    <x v="2"/>
  </r>
  <r>
    <n v="3888"/>
    <n v="778"/>
    <n v="780"/>
    <n v="91"/>
    <n v="1"/>
    <n v="91"/>
    <n v="1"/>
    <x v="1"/>
    <x v="15"/>
    <x v="3"/>
    <s v="yellow"/>
    <n v="114"/>
    <n v="65"/>
    <n v="7410"/>
    <n v="42"/>
    <n v="19228"/>
    <d v="2021-01-24T00:00:00"/>
    <d v="2021-02-07T00:00:00"/>
    <s v="Horatius Genever"/>
    <s v="Genderqueer"/>
    <n v="37"/>
    <s v="778 Wilkinson RidgeSuite 101"/>
    <n v="268"/>
    <s v="Gabriellatown"/>
    <x v="6"/>
    <s v="Australia"/>
    <x v="9"/>
    <x v="2"/>
  </r>
  <r>
    <n v="3889"/>
    <n v="779"/>
    <n v="561"/>
    <n v="100"/>
    <n v="2"/>
    <n v="200"/>
    <n v="1"/>
    <x v="1"/>
    <x v="29"/>
    <x v="1"/>
    <s v="red"/>
    <n v="90"/>
    <n v="74"/>
    <n v="6660"/>
    <n v="698"/>
    <n v="39836"/>
    <d v="2021-07-07T00:00:00"/>
    <d v="2021-07-21T00:00:00"/>
    <s v="Cary Boaler"/>
    <s v="Genderfluid"/>
    <n v="27"/>
    <s v="623 Abigail BoulevardSuite 973"/>
    <n v="9139"/>
    <s v="New Isaac"/>
    <x v="6"/>
    <s v="Australia"/>
    <x v="8"/>
    <x v="2"/>
  </r>
  <r>
    <n v="3890"/>
    <n v="779"/>
    <n v="616"/>
    <n v="112"/>
    <n v="3"/>
    <n v="336"/>
    <n v="1"/>
    <x v="1"/>
    <x v="30"/>
    <x v="1"/>
    <s v="blue"/>
    <n v="118"/>
    <n v="53"/>
    <n v="6254"/>
    <n v="698"/>
    <n v="39836"/>
    <d v="2021-07-07T00:00:00"/>
    <d v="2021-07-21T00:00:00"/>
    <s v="Cary Boaler"/>
    <s v="Genderfluid"/>
    <n v="27"/>
    <s v="623 Abigail BoulevardSuite 973"/>
    <n v="9139"/>
    <s v="New Isaac"/>
    <x v="6"/>
    <s v="Australia"/>
    <x v="8"/>
    <x v="2"/>
  </r>
  <r>
    <n v="3891"/>
    <n v="779"/>
    <n v="383"/>
    <n v="94"/>
    <n v="1"/>
    <n v="94"/>
    <n v="1"/>
    <x v="0"/>
    <x v="28"/>
    <x v="0"/>
    <s v="violet"/>
    <n v="92"/>
    <n v="51"/>
    <n v="4692"/>
    <n v="698"/>
    <n v="39836"/>
    <d v="2021-07-07T00:00:00"/>
    <d v="2021-07-21T00:00:00"/>
    <s v="Cary Boaler"/>
    <s v="Genderfluid"/>
    <n v="27"/>
    <s v="623 Abigail BoulevardSuite 973"/>
    <n v="9139"/>
    <s v="New Isaac"/>
    <x v="6"/>
    <s v="Australia"/>
    <x v="8"/>
    <x v="2"/>
  </r>
  <r>
    <n v="3892"/>
    <n v="779"/>
    <n v="180"/>
    <n v="98"/>
    <n v="3"/>
    <n v="294"/>
    <n v="1"/>
    <x v="0"/>
    <x v="18"/>
    <x v="3"/>
    <s v="orange"/>
    <n v="112"/>
    <n v="52"/>
    <n v="5824"/>
    <n v="698"/>
    <n v="39836"/>
    <d v="2021-07-07T00:00:00"/>
    <d v="2021-07-21T00:00:00"/>
    <s v="Cary Boaler"/>
    <s v="Genderfluid"/>
    <n v="27"/>
    <s v="623 Abigail BoulevardSuite 973"/>
    <n v="9139"/>
    <s v="New Isaac"/>
    <x v="6"/>
    <s v="Australia"/>
    <x v="8"/>
    <x v="2"/>
  </r>
  <r>
    <n v="3893"/>
    <n v="779"/>
    <n v="751"/>
    <n v="109"/>
    <n v="3"/>
    <n v="327"/>
    <n v="1"/>
    <x v="1"/>
    <x v="12"/>
    <x v="1"/>
    <s v="green"/>
    <n v="102"/>
    <n v="41"/>
    <n v="4182"/>
    <n v="698"/>
    <n v="39836"/>
    <d v="2021-07-07T00:00:00"/>
    <d v="2021-07-21T00:00:00"/>
    <s v="Cary Boaler"/>
    <s v="Genderfluid"/>
    <n v="27"/>
    <s v="623 Abigail BoulevardSuite 973"/>
    <n v="9139"/>
    <s v="New Isaac"/>
    <x v="6"/>
    <s v="Australia"/>
    <x v="8"/>
    <x v="2"/>
  </r>
  <r>
    <n v="3894"/>
    <n v="779"/>
    <n v="166"/>
    <n v="91"/>
    <n v="1"/>
    <n v="91"/>
    <n v="1"/>
    <x v="0"/>
    <x v="8"/>
    <x v="1"/>
    <s v="indigo"/>
    <n v="116"/>
    <n v="72"/>
    <n v="8352"/>
    <n v="698"/>
    <n v="39836"/>
    <d v="2021-07-07T00:00:00"/>
    <d v="2021-07-21T00:00:00"/>
    <s v="Cary Boaler"/>
    <s v="Genderfluid"/>
    <n v="27"/>
    <s v="623 Abigail BoulevardSuite 973"/>
    <n v="9139"/>
    <s v="New Isaac"/>
    <x v="6"/>
    <s v="Australia"/>
    <x v="8"/>
    <x v="2"/>
  </r>
  <r>
    <n v="3895"/>
    <n v="779"/>
    <n v="21"/>
    <n v="96"/>
    <n v="2"/>
    <n v="192"/>
    <n v="1"/>
    <x v="0"/>
    <x v="2"/>
    <x v="1"/>
    <s v="blue"/>
    <n v="114"/>
    <n v="51"/>
    <n v="5814"/>
    <n v="698"/>
    <n v="39836"/>
    <d v="2021-07-07T00:00:00"/>
    <d v="2021-07-21T00:00:00"/>
    <s v="Cary Boaler"/>
    <s v="Genderfluid"/>
    <n v="27"/>
    <s v="623 Abigail BoulevardSuite 973"/>
    <n v="9139"/>
    <s v="New Isaac"/>
    <x v="6"/>
    <s v="Australia"/>
    <x v="8"/>
    <x v="2"/>
  </r>
  <r>
    <n v="3896"/>
    <n v="779"/>
    <n v="409"/>
    <n v="119"/>
    <n v="2"/>
    <n v="238"/>
    <n v="1"/>
    <x v="0"/>
    <x v="32"/>
    <x v="4"/>
    <s v="blue"/>
    <n v="113"/>
    <n v="68"/>
    <n v="7684"/>
    <n v="698"/>
    <n v="39836"/>
    <d v="2021-07-07T00:00:00"/>
    <d v="2021-07-21T00:00:00"/>
    <s v="Cary Boaler"/>
    <s v="Genderfluid"/>
    <n v="27"/>
    <s v="623 Abigail BoulevardSuite 973"/>
    <n v="9139"/>
    <s v="New Isaac"/>
    <x v="6"/>
    <s v="Australia"/>
    <x v="8"/>
    <x v="2"/>
  </r>
  <r>
    <n v="3897"/>
    <n v="780"/>
    <n v="902"/>
    <n v="94"/>
    <n v="1"/>
    <n v="94"/>
    <n v="1"/>
    <x v="2"/>
    <x v="23"/>
    <x v="2"/>
    <s v="indigo"/>
    <n v="113"/>
    <n v="52"/>
    <n v="5876"/>
    <n v="100"/>
    <n v="37821"/>
    <d v="2021-01-27T00:00:00"/>
    <d v="2021-01-29T00:00:00"/>
    <s v="Wilhelm Blaber"/>
    <s v="Genderfluid"/>
    <n v="69"/>
    <s v="093 Jessica AvenueSuite 154"/>
    <n v="768"/>
    <s v="Lake Callumville"/>
    <x v="3"/>
    <s v="Australia"/>
    <x v="9"/>
    <x v="1"/>
  </r>
  <r>
    <n v="3898"/>
    <n v="780"/>
    <n v="295"/>
    <n v="105"/>
    <n v="2"/>
    <n v="210"/>
    <n v="1"/>
    <x v="0"/>
    <x v="26"/>
    <x v="3"/>
    <s v="green"/>
    <n v="93"/>
    <n v="63"/>
    <n v="5859"/>
    <n v="100"/>
    <n v="37821"/>
    <d v="2021-01-27T00:00:00"/>
    <d v="2021-01-29T00:00:00"/>
    <s v="Wilhelm Blaber"/>
    <s v="Genderfluid"/>
    <n v="69"/>
    <s v="093 Jessica AvenueSuite 154"/>
    <n v="768"/>
    <s v="Lake Callumville"/>
    <x v="3"/>
    <s v="Australia"/>
    <x v="9"/>
    <x v="1"/>
  </r>
  <r>
    <n v="3899"/>
    <n v="780"/>
    <n v="21"/>
    <n v="96"/>
    <n v="1"/>
    <n v="96"/>
    <n v="1"/>
    <x v="0"/>
    <x v="2"/>
    <x v="1"/>
    <s v="blue"/>
    <n v="114"/>
    <n v="51"/>
    <n v="5814"/>
    <n v="100"/>
    <n v="37821"/>
    <d v="2021-01-27T00:00:00"/>
    <d v="2021-01-29T00:00:00"/>
    <s v="Wilhelm Blaber"/>
    <s v="Genderfluid"/>
    <n v="69"/>
    <s v="093 Jessica AvenueSuite 154"/>
    <n v="768"/>
    <s v="Lake Callumville"/>
    <x v="3"/>
    <s v="Australia"/>
    <x v="9"/>
    <x v="1"/>
  </r>
  <r>
    <n v="3900"/>
    <n v="780"/>
    <n v="1249"/>
    <n v="112"/>
    <n v="3"/>
    <n v="336"/>
    <n v="1"/>
    <x v="2"/>
    <x v="25"/>
    <x v="4"/>
    <s v="blue"/>
    <n v="91"/>
    <n v="68"/>
    <n v="6188"/>
    <n v="100"/>
    <n v="37821"/>
    <d v="2021-01-27T00:00:00"/>
    <d v="2021-01-29T00:00:00"/>
    <s v="Wilhelm Blaber"/>
    <s v="Genderfluid"/>
    <n v="69"/>
    <s v="093 Jessica AvenueSuite 154"/>
    <n v="768"/>
    <s v="Lake Callumville"/>
    <x v="3"/>
    <s v="Australia"/>
    <x v="9"/>
    <x v="1"/>
  </r>
  <r>
    <n v="3901"/>
    <n v="780"/>
    <n v="165"/>
    <n v="91"/>
    <n v="1"/>
    <n v="91"/>
    <n v="1"/>
    <x v="0"/>
    <x v="8"/>
    <x v="3"/>
    <s v="indigo"/>
    <n v="116"/>
    <n v="70"/>
    <n v="8120"/>
    <n v="100"/>
    <n v="37821"/>
    <d v="2021-01-27T00:00:00"/>
    <d v="2021-01-29T00:00:00"/>
    <s v="Wilhelm Blaber"/>
    <s v="Genderfluid"/>
    <n v="69"/>
    <s v="093 Jessica AvenueSuite 154"/>
    <n v="768"/>
    <s v="Lake Callumville"/>
    <x v="3"/>
    <s v="Australia"/>
    <x v="9"/>
    <x v="1"/>
  </r>
  <r>
    <n v="3902"/>
    <n v="780"/>
    <n v="1217"/>
    <n v="105"/>
    <n v="1"/>
    <n v="105"/>
    <n v="1"/>
    <x v="2"/>
    <x v="7"/>
    <x v="2"/>
    <s v="indigo"/>
    <n v="90"/>
    <n v="48"/>
    <n v="4320"/>
    <n v="100"/>
    <n v="37821"/>
    <d v="2021-01-27T00:00:00"/>
    <d v="2021-01-29T00:00:00"/>
    <s v="Wilhelm Blaber"/>
    <s v="Genderfluid"/>
    <n v="69"/>
    <s v="093 Jessica AvenueSuite 154"/>
    <n v="768"/>
    <s v="Lake Callumville"/>
    <x v="3"/>
    <s v="Australia"/>
    <x v="9"/>
    <x v="1"/>
  </r>
  <r>
    <n v="3903"/>
    <n v="780"/>
    <n v="402"/>
    <n v="119"/>
    <n v="1"/>
    <n v="119"/>
    <n v="1"/>
    <x v="0"/>
    <x v="32"/>
    <x v="2"/>
    <s v="green"/>
    <n v="113"/>
    <n v="67"/>
    <n v="7571"/>
    <n v="100"/>
    <n v="37821"/>
    <d v="2021-01-27T00:00:00"/>
    <d v="2021-01-29T00:00:00"/>
    <s v="Wilhelm Blaber"/>
    <s v="Genderfluid"/>
    <n v="69"/>
    <s v="093 Jessica AvenueSuite 154"/>
    <n v="768"/>
    <s v="Lake Callumville"/>
    <x v="3"/>
    <s v="Australia"/>
    <x v="9"/>
    <x v="1"/>
  </r>
  <r>
    <n v="3904"/>
    <n v="781"/>
    <n v="1153"/>
    <n v="102"/>
    <n v="1"/>
    <n v="102"/>
    <n v="1"/>
    <x v="2"/>
    <x v="34"/>
    <x v="0"/>
    <s v="violet"/>
    <n v="106"/>
    <n v="74"/>
    <n v="7844"/>
    <n v="465"/>
    <n v="44121"/>
    <d v="2021-08-21T00:00:00"/>
    <d v="2021-09-11T00:00:00"/>
    <s v="Mallory Castellani"/>
    <s v="Female"/>
    <n v="38"/>
    <s v="115 Wilkinson CrestSuite 858"/>
    <n v="4700"/>
    <s v="Williammouth"/>
    <x v="6"/>
    <s v="Australia"/>
    <x v="0"/>
    <x v="0"/>
  </r>
  <r>
    <n v="3905"/>
    <n v="781"/>
    <n v="1060"/>
    <n v="93"/>
    <n v="2"/>
    <n v="186"/>
    <n v="1"/>
    <x v="2"/>
    <x v="20"/>
    <x v="3"/>
    <s v="yellow"/>
    <n v="94"/>
    <n v="62"/>
    <n v="5828"/>
    <n v="465"/>
    <n v="44121"/>
    <d v="2021-08-21T00:00:00"/>
    <d v="2021-09-11T00:00:00"/>
    <s v="Mallory Castellani"/>
    <s v="Female"/>
    <n v="38"/>
    <s v="115 Wilkinson CrestSuite 858"/>
    <n v="4700"/>
    <s v="Williammouth"/>
    <x v="6"/>
    <s v="Australia"/>
    <x v="0"/>
    <x v="0"/>
  </r>
  <r>
    <n v="3906"/>
    <n v="781"/>
    <n v="927"/>
    <n v="96"/>
    <n v="3"/>
    <n v="288"/>
    <n v="1"/>
    <x v="2"/>
    <x v="5"/>
    <x v="2"/>
    <s v="green"/>
    <n v="104"/>
    <n v="52"/>
    <n v="5408"/>
    <n v="465"/>
    <n v="44121"/>
    <d v="2021-08-21T00:00:00"/>
    <d v="2021-09-11T00:00:00"/>
    <s v="Mallory Castellani"/>
    <s v="Female"/>
    <n v="38"/>
    <s v="115 Wilkinson CrestSuite 858"/>
    <n v="4700"/>
    <s v="Williammouth"/>
    <x v="6"/>
    <s v="Australia"/>
    <x v="0"/>
    <x v="0"/>
  </r>
  <r>
    <n v="3907"/>
    <n v="781"/>
    <n v="125"/>
    <n v="92"/>
    <n v="2"/>
    <n v="184"/>
    <n v="1"/>
    <x v="0"/>
    <x v="22"/>
    <x v="3"/>
    <s v="blue"/>
    <n v="115"/>
    <n v="76"/>
    <n v="8740"/>
    <n v="465"/>
    <n v="44121"/>
    <d v="2021-08-21T00:00:00"/>
    <d v="2021-09-11T00:00:00"/>
    <s v="Mallory Castellani"/>
    <s v="Female"/>
    <n v="38"/>
    <s v="115 Wilkinson CrestSuite 858"/>
    <n v="4700"/>
    <s v="Williammouth"/>
    <x v="6"/>
    <s v="Australia"/>
    <x v="0"/>
    <x v="0"/>
  </r>
  <r>
    <n v="3908"/>
    <n v="781"/>
    <n v="118"/>
    <n v="92"/>
    <n v="1"/>
    <n v="92"/>
    <n v="1"/>
    <x v="0"/>
    <x v="22"/>
    <x v="0"/>
    <s v="yellow"/>
    <n v="115"/>
    <n v="75"/>
    <n v="8625"/>
    <n v="465"/>
    <n v="44121"/>
    <d v="2021-08-21T00:00:00"/>
    <d v="2021-09-11T00:00:00"/>
    <s v="Mallory Castellani"/>
    <s v="Female"/>
    <n v="38"/>
    <s v="115 Wilkinson CrestSuite 858"/>
    <n v="4700"/>
    <s v="Williammouth"/>
    <x v="6"/>
    <s v="Australia"/>
    <x v="0"/>
    <x v="0"/>
  </r>
  <r>
    <n v="3909"/>
    <n v="781"/>
    <n v="1230"/>
    <n v="112"/>
    <n v="2"/>
    <n v="224"/>
    <n v="1"/>
    <x v="2"/>
    <x v="25"/>
    <x v="3"/>
    <s v="orange"/>
    <n v="91"/>
    <n v="57"/>
    <n v="5187"/>
    <n v="465"/>
    <n v="44121"/>
    <d v="2021-08-21T00:00:00"/>
    <d v="2021-09-11T00:00:00"/>
    <s v="Mallory Castellani"/>
    <s v="Female"/>
    <n v="38"/>
    <s v="115 Wilkinson CrestSuite 858"/>
    <n v="4700"/>
    <s v="Williammouth"/>
    <x v="6"/>
    <s v="Australia"/>
    <x v="0"/>
    <x v="0"/>
  </r>
  <r>
    <n v="3910"/>
    <n v="782"/>
    <n v="171"/>
    <n v="91"/>
    <n v="3"/>
    <n v="273"/>
    <n v="1"/>
    <x v="0"/>
    <x v="8"/>
    <x v="1"/>
    <s v="violet"/>
    <n v="116"/>
    <n v="44"/>
    <n v="5104"/>
    <n v="872"/>
    <n v="28459"/>
    <d v="2021-03-07T00:00:00"/>
    <d v="2021-03-23T00:00:00"/>
    <s v="Brendis Blackboro"/>
    <s v="Non-binary"/>
    <n v="74"/>
    <s v="17 Beatty Station StApt. 918"/>
    <n v="7892"/>
    <s v="West Lukeshire"/>
    <x v="4"/>
    <s v="Australia"/>
    <x v="4"/>
    <x v="2"/>
  </r>
  <r>
    <n v="3911"/>
    <n v="782"/>
    <n v="176"/>
    <n v="98"/>
    <n v="1"/>
    <n v="98"/>
    <n v="1"/>
    <x v="0"/>
    <x v="18"/>
    <x v="1"/>
    <s v="red"/>
    <n v="112"/>
    <n v="67"/>
    <n v="7504"/>
    <n v="872"/>
    <n v="28459"/>
    <d v="2021-03-07T00:00:00"/>
    <d v="2021-03-23T00:00:00"/>
    <s v="Brendis Blackboro"/>
    <s v="Non-binary"/>
    <n v="74"/>
    <s v="17 Beatty Station StApt. 918"/>
    <n v="7892"/>
    <s v="West Lukeshire"/>
    <x v="4"/>
    <s v="Australia"/>
    <x v="4"/>
    <x v="2"/>
  </r>
  <r>
    <n v="3912"/>
    <n v="782"/>
    <n v="495"/>
    <n v="102"/>
    <n v="1"/>
    <n v="102"/>
    <n v="1"/>
    <x v="1"/>
    <x v="31"/>
    <x v="3"/>
    <s v="orange"/>
    <n v="109"/>
    <n v="70"/>
    <n v="7630"/>
    <n v="872"/>
    <n v="28459"/>
    <d v="2021-03-07T00:00:00"/>
    <d v="2021-03-23T00:00:00"/>
    <s v="Brendis Blackboro"/>
    <s v="Non-binary"/>
    <n v="74"/>
    <s v="17 Beatty Station StApt. 918"/>
    <n v="7892"/>
    <s v="West Lukeshire"/>
    <x v="4"/>
    <s v="Australia"/>
    <x v="4"/>
    <x v="2"/>
  </r>
  <r>
    <n v="3913"/>
    <n v="782"/>
    <n v="590"/>
    <n v="100"/>
    <n v="2"/>
    <n v="200"/>
    <n v="1"/>
    <x v="1"/>
    <x v="29"/>
    <x v="3"/>
    <s v="violet"/>
    <n v="90"/>
    <n v="75"/>
    <n v="6750"/>
    <n v="872"/>
    <n v="28459"/>
    <d v="2021-03-07T00:00:00"/>
    <d v="2021-03-23T00:00:00"/>
    <s v="Brendis Blackboro"/>
    <s v="Non-binary"/>
    <n v="74"/>
    <s v="17 Beatty Station StApt. 918"/>
    <n v="7892"/>
    <s v="West Lukeshire"/>
    <x v="4"/>
    <s v="Australia"/>
    <x v="4"/>
    <x v="2"/>
  </r>
  <r>
    <n v="3914"/>
    <n v="782"/>
    <n v="187"/>
    <n v="98"/>
    <n v="3"/>
    <n v="294"/>
    <n v="1"/>
    <x v="0"/>
    <x v="18"/>
    <x v="2"/>
    <s v="yellow"/>
    <n v="112"/>
    <n v="49"/>
    <n v="5488"/>
    <n v="872"/>
    <n v="28459"/>
    <d v="2021-03-07T00:00:00"/>
    <d v="2021-03-23T00:00:00"/>
    <s v="Brendis Blackboro"/>
    <s v="Non-binary"/>
    <n v="74"/>
    <s v="17 Beatty Station StApt. 918"/>
    <n v="7892"/>
    <s v="West Lukeshire"/>
    <x v="4"/>
    <s v="Australia"/>
    <x v="4"/>
    <x v="2"/>
  </r>
  <r>
    <n v="3915"/>
    <n v="782"/>
    <n v="93"/>
    <n v="118"/>
    <n v="1"/>
    <n v="118"/>
    <n v="1"/>
    <x v="0"/>
    <x v="24"/>
    <x v="0"/>
    <s v="blue"/>
    <n v="96"/>
    <n v="44"/>
    <n v="4224"/>
    <n v="872"/>
    <n v="28459"/>
    <d v="2021-03-07T00:00:00"/>
    <d v="2021-03-23T00:00:00"/>
    <s v="Brendis Blackboro"/>
    <s v="Non-binary"/>
    <n v="74"/>
    <s v="17 Beatty Station StApt. 918"/>
    <n v="7892"/>
    <s v="West Lukeshire"/>
    <x v="4"/>
    <s v="Australia"/>
    <x v="4"/>
    <x v="2"/>
  </r>
  <r>
    <n v="3916"/>
    <n v="783"/>
    <n v="88"/>
    <n v="118"/>
    <n v="1"/>
    <n v="118"/>
    <n v="1"/>
    <x v="0"/>
    <x v="24"/>
    <x v="0"/>
    <s v="green"/>
    <n v="96"/>
    <n v="72"/>
    <n v="6912"/>
    <n v="683"/>
    <n v="31824"/>
    <d v="2021-01-17T00:00:00"/>
    <d v="2021-01-19T00:00:00"/>
    <s v="Esteban Hensmans"/>
    <s v="Genderfluid"/>
    <n v="45"/>
    <s v="098 Clarke ParkwayApt. 312"/>
    <n v="3661"/>
    <s v="West Finnberg"/>
    <x v="7"/>
    <s v="Australia"/>
    <x v="9"/>
    <x v="1"/>
  </r>
  <r>
    <n v="3917"/>
    <n v="783"/>
    <n v="458"/>
    <n v="118"/>
    <n v="2"/>
    <n v="236"/>
    <n v="1"/>
    <x v="1"/>
    <x v="1"/>
    <x v="0"/>
    <s v="red"/>
    <n v="110"/>
    <n v="44"/>
    <n v="4840"/>
    <n v="683"/>
    <n v="31824"/>
    <d v="2021-01-17T00:00:00"/>
    <d v="2021-01-19T00:00:00"/>
    <s v="Esteban Hensmans"/>
    <s v="Genderfluid"/>
    <n v="45"/>
    <s v="098 Clarke ParkwayApt. 312"/>
    <n v="3661"/>
    <s v="West Finnberg"/>
    <x v="7"/>
    <s v="Australia"/>
    <x v="9"/>
    <x v="1"/>
  </r>
  <r>
    <n v="3918"/>
    <n v="783"/>
    <n v="705"/>
    <n v="119"/>
    <n v="1"/>
    <n v="119"/>
    <n v="1"/>
    <x v="1"/>
    <x v="19"/>
    <x v="3"/>
    <s v="orange"/>
    <n v="112"/>
    <n v="69"/>
    <n v="7728"/>
    <n v="683"/>
    <n v="31824"/>
    <d v="2021-01-17T00:00:00"/>
    <d v="2021-01-19T00:00:00"/>
    <s v="Esteban Hensmans"/>
    <s v="Genderfluid"/>
    <n v="45"/>
    <s v="098 Clarke ParkwayApt. 312"/>
    <n v="3661"/>
    <s v="West Finnberg"/>
    <x v="7"/>
    <s v="Australia"/>
    <x v="9"/>
    <x v="1"/>
  </r>
  <r>
    <n v="3919"/>
    <n v="783"/>
    <n v="69"/>
    <n v="104"/>
    <n v="1"/>
    <n v="104"/>
    <n v="1"/>
    <x v="0"/>
    <x v="10"/>
    <x v="4"/>
    <s v="violet"/>
    <n v="119"/>
    <n v="77"/>
    <n v="9163"/>
    <n v="683"/>
    <n v="31824"/>
    <d v="2021-01-17T00:00:00"/>
    <d v="2021-01-19T00:00:00"/>
    <s v="Esteban Hensmans"/>
    <s v="Genderfluid"/>
    <n v="45"/>
    <s v="098 Clarke ParkwayApt. 312"/>
    <n v="3661"/>
    <s v="West Finnberg"/>
    <x v="7"/>
    <s v="Australia"/>
    <x v="9"/>
    <x v="1"/>
  </r>
  <r>
    <n v="3920"/>
    <n v="783"/>
    <n v="1121"/>
    <n v="102"/>
    <n v="2"/>
    <n v="204"/>
    <n v="1"/>
    <x v="2"/>
    <x v="34"/>
    <x v="1"/>
    <s v="red"/>
    <n v="106"/>
    <n v="63"/>
    <n v="6678"/>
    <n v="683"/>
    <n v="31824"/>
    <d v="2021-01-17T00:00:00"/>
    <d v="2021-01-19T00:00:00"/>
    <s v="Esteban Hensmans"/>
    <s v="Genderfluid"/>
    <n v="45"/>
    <s v="098 Clarke ParkwayApt. 312"/>
    <n v="3661"/>
    <s v="West Finnberg"/>
    <x v="7"/>
    <s v="Australia"/>
    <x v="9"/>
    <x v="1"/>
  </r>
  <r>
    <n v="3921"/>
    <n v="784"/>
    <n v="936"/>
    <n v="96"/>
    <n v="2"/>
    <n v="192"/>
    <n v="1"/>
    <x v="2"/>
    <x v="5"/>
    <x v="1"/>
    <s v="indigo"/>
    <n v="104"/>
    <n v="46"/>
    <n v="4784"/>
    <n v="436"/>
    <n v="45143"/>
    <d v="2021-03-14T00:00:00"/>
    <d v="2021-04-04T00:00:00"/>
    <s v="Meredith Canniffe"/>
    <s v="Polygender"/>
    <n v="41"/>
    <s v="120 Eli PlazaApt. 906"/>
    <n v="7809"/>
    <s v="Port Siennaport"/>
    <x v="0"/>
    <s v="Australia"/>
    <x v="4"/>
    <x v="0"/>
  </r>
  <r>
    <n v="3922"/>
    <n v="784"/>
    <n v="869"/>
    <n v="113"/>
    <n v="2"/>
    <n v="226"/>
    <n v="1"/>
    <x v="2"/>
    <x v="16"/>
    <x v="4"/>
    <s v="indigo"/>
    <n v="100"/>
    <n v="78"/>
    <n v="7800"/>
    <n v="436"/>
    <n v="45143"/>
    <d v="2021-03-14T00:00:00"/>
    <d v="2021-04-04T00:00:00"/>
    <s v="Meredith Canniffe"/>
    <s v="Polygender"/>
    <n v="41"/>
    <s v="120 Eli PlazaApt. 906"/>
    <n v="7809"/>
    <s v="Port Siennaport"/>
    <x v="0"/>
    <s v="Australia"/>
    <x v="4"/>
    <x v="0"/>
  </r>
  <r>
    <n v="3923"/>
    <n v="784"/>
    <n v="1033"/>
    <n v="90"/>
    <n v="1"/>
    <n v="90"/>
    <n v="1"/>
    <x v="2"/>
    <x v="11"/>
    <x v="0"/>
    <s v="green"/>
    <n v="95"/>
    <n v="62"/>
    <n v="5890"/>
    <n v="436"/>
    <n v="45143"/>
    <d v="2021-03-14T00:00:00"/>
    <d v="2021-04-04T00:00:00"/>
    <s v="Meredith Canniffe"/>
    <s v="Polygender"/>
    <n v="41"/>
    <s v="120 Eli PlazaApt. 906"/>
    <n v="7809"/>
    <s v="Port Siennaport"/>
    <x v="0"/>
    <s v="Australia"/>
    <x v="4"/>
    <x v="0"/>
  </r>
  <r>
    <n v="3924"/>
    <n v="784"/>
    <n v="151"/>
    <n v="91"/>
    <n v="3"/>
    <n v="273"/>
    <n v="1"/>
    <x v="0"/>
    <x v="8"/>
    <x v="1"/>
    <s v="yellow"/>
    <n v="116"/>
    <n v="60"/>
    <n v="6960"/>
    <n v="436"/>
    <n v="45143"/>
    <d v="2021-03-14T00:00:00"/>
    <d v="2021-04-04T00:00:00"/>
    <s v="Meredith Canniffe"/>
    <s v="Polygender"/>
    <n v="41"/>
    <s v="120 Eli PlazaApt. 906"/>
    <n v="7809"/>
    <s v="Port Siennaport"/>
    <x v="0"/>
    <s v="Australia"/>
    <x v="4"/>
    <x v="0"/>
  </r>
  <r>
    <n v="3925"/>
    <n v="784"/>
    <n v="1028"/>
    <n v="90"/>
    <n v="2"/>
    <n v="180"/>
    <n v="1"/>
    <x v="2"/>
    <x v="11"/>
    <x v="0"/>
    <s v="yellow"/>
    <n v="95"/>
    <n v="65"/>
    <n v="6175"/>
    <n v="436"/>
    <n v="45143"/>
    <d v="2021-03-14T00:00:00"/>
    <d v="2021-04-04T00:00:00"/>
    <s v="Meredith Canniffe"/>
    <s v="Polygender"/>
    <n v="41"/>
    <s v="120 Eli PlazaApt. 906"/>
    <n v="7809"/>
    <s v="Port Siennaport"/>
    <x v="0"/>
    <s v="Australia"/>
    <x v="4"/>
    <x v="0"/>
  </r>
  <r>
    <n v="3926"/>
    <n v="784"/>
    <n v="397"/>
    <n v="119"/>
    <n v="1"/>
    <n v="119"/>
    <n v="1"/>
    <x v="0"/>
    <x v="32"/>
    <x v="2"/>
    <s v="yellow"/>
    <n v="113"/>
    <n v="76"/>
    <n v="8588"/>
    <n v="436"/>
    <n v="45143"/>
    <d v="2021-03-14T00:00:00"/>
    <d v="2021-04-04T00:00:00"/>
    <s v="Meredith Canniffe"/>
    <s v="Polygender"/>
    <n v="41"/>
    <s v="120 Eli PlazaApt. 906"/>
    <n v="7809"/>
    <s v="Port Siennaport"/>
    <x v="0"/>
    <s v="Australia"/>
    <x v="4"/>
    <x v="0"/>
  </r>
  <r>
    <n v="3927"/>
    <n v="785"/>
    <n v="1231"/>
    <n v="112"/>
    <n v="1"/>
    <n v="112"/>
    <n v="1"/>
    <x v="2"/>
    <x v="25"/>
    <x v="1"/>
    <s v="orange"/>
    <n v="91"/>
    <n v="59"/>
    <n v="5369"/>
    <n v="445"/>
    <n v="52702"/>
    <d v="2021-03-22T00:00:00"/>
    <d v="2021-04-02T00:00:00"/>
    <s v="Margret Yeabsley"/>
    <s v="Polygender"/>
    <n v="44"/>
    <s v="543 Nader CrestSuite 019"/>
    <n v="1927"/>
    <s v="Macdonaldchester"/>
    <x v="6"/>
    <s v="Australia"/>
    <x v="4"/>
    <x v="2"/>
  </r>
  <r>
    <n v="3928"/>
    <n v="785"/>
    <n v="1148"/>
    <n v="102"/>
    <n v="2"/>
    <n v="204"/>
    <n v="1"/>
    <x v="2"/>
    <x v="34"/>
    <x v="0"/>
    <s v="indigo"/>
    <n v="106"/>
    <n v="46"/>
    <n v="4876"/>
    <n v="445"/>
    <n v="52702"/>
    <d v="2021-03-22T00:00:00"/>
    <d v="2021-04-02T00:00:00"/>
    <s v="Margret Yeabsley"/>
    <s v="Polygender"/>
    <n v="44"/>
    <s v="543 Nader CrestSuite 019"/>
    <n v="1927"/>
    <s v="Macdonaldchester"/>
    <x v="6"/>
    <s v="Australia"/>
    <x v="4"/>
    <x v="2"/>
  </r>
  <r>
    <n v="3929"/>
    <n v="785"/>
    <n v="469"/>
    <n v="118"/>
    <n v="3"/>
    <n v="354"/>
    <n v="1"/>
    <x v="1"/>
    <x v="1"/>
    <x v="4"/>
    <s v="yellow"/>
    <n v="110"/>
    <n v="65"/>
    <n v="7150"/>
    <n v="445"/>
    <n v="52702"/>
    <d v="2021-03-22T00:00:00"/>
    <d v="2021-04-02T00:00:00"/>
    <s v="Margret Yeabsley"/>
    <s v="Polygender"/>
    <n v="44"/>
    <s v="543 Nader CrestSuite 019"/>
    <n v="1927"/>
    <s v="Macdonaldchester"/>
    <x v="6"/>
    <s v="Australia"/>
    <x v="4"/>
    <x v="2"/>
  </r>
  <r>
    <n v="3930"/>
    <n v="785"/>
    <n v="95"/>
    <n v="118"/>
    <n v="3"/>
    <n v="354"/>
    <n v="1"/>
    <x v="0"/>
    <x v="24"/>
    <x v="3"/>
    <s v="indigo"/>
    <n v="96"/>
    <n v="46"/>
    <n v="4416"/>
    <n v="445"/>
    <n v="52702"/>
    <d v="2021-03-22T00:00:00"/>
    <d v="2021-04-02T00:00:00"/>
    <s v="Margret Yeabsley"/>
    <s v="Polygender"/>
    <n v="44"/>
    <s v="543 Nader CrestSuite 019"/>
    <n v="1927"/>
    <s v="Macdonaldchester"/>
    <x v="6"/>
    <s v="Australia"/>
    <x v="4"/>
    <x v="2"/>
  </r>
  <r>
    <n v="3931"/>
    <n v="785"/>
    <n v="1242"/>
    <n v="112"/>
    <n v="2"/>
    <n v="224"/>
    <n v="1"/>
    <x v="2"/>
    <x v="25"/>
    <x v="2"/>
    <s v="green"/>
    <n v="91"/>
    <n v="47"/>
    <n v="4277"/>
    <n v="445"/>
    <n v="52702"/>
    <d v="2021-03-22T00:00:00"/>
    <d v="2021-04-02T00:00:00"/>
    <s v="Margret Yeabsley"/>
    <s v="Polygender"/>
    <n v="44"/>
    <s v="543 Nader CrestSuite 019"/>
    <n v="1927"/>
    <s v="Macdonaldchester"/>
    <x v="6"/>
    <s v="Australia"/>
    <x v="4"/>
    <x v="2"/>
  </r>
  <r>
    <n v="3932"/>
    <n v="785"/>
    <n v="835"/>
    <n v="117"/>
    <n v="3"/>
    <n v="351"/>
    <n v="1"/>
    <x v="1"/>
    <x v="13"/>
    <x v="3"/>
    <s v="violet"/>
    <n v="95"/>
    <n v="75"/>
    <n v="7125"/>
    <n v="445"/>
    <n v="52702"/>
    <d v="2021-03-22T00:00:00"/>
    <d v="2021-04-02T00:00:00"/>
    <s v="Margret Yeabsley"/>
    <s v="Polygender"/>
    <n v="44"/>
    <s v="543 Nader CrestSuite 019"/>
    <n v="1927"/>
    <s v="Macdonaldchester"/>
    <x v="6"/>
    <s v="Australia"/>
    <x v="4"/>
    <x v="2"/>
  </r>
  <r>
    <n v="3933"/>
    <n v="785"/>
    <n v="877"/>
    <n v="94"/>
    <n v="1"/>
    <n v="94"/>
    <n v="1"/>
    <x v="2"/>
    <x v="23"/>
    <x v="2"/>
    <s v="red"/>
    <n v="113"/>
    <n v="68"/>
    <n v="7684"/>
    <n v="445"/>
    <n v="52702"/>
    <d v="2021-03-22T00:00:00"/>
    <d v="2021-04-02T00:00:00"/>
    <s v="Margret Yeabsley"/>
    <s v="Polygender"/>
    <n v="44"/>
    <s v="543 Nader CrestSuite 019"/>
    <n v="1927"/>
    <s v="Macdonaldchester"/>
    <x v="6"/>
    <s v="Australia"/>
    <x v="4"/>
    <x v="2"/>
  </r>
  <r>
    <n v="3934"/>
    <n v="786"/>
    <n v="167"/>
    <n v="91"/>
    <n v="3"/>
    <n v="273"/>
    <n v="1"/>
    <x v="0"/>
    <x v="8"/>
    <x v="2"/>
    <s v="indigo"/>
    <n v="116"/>
    <n v="72"/>
    <n v="8352"/>
    <n v="472"/>
    <n v="51344"/>
    <d v="2021-05-02T00:00:00"/>
    <d v="2021-05-08T00:00:00"/>
    <s v="Hal Saker"/>
    <s v="Male"/>
    <n v="57"/>
    <s v="64 Aiden View RdSuite 085"/>
    <n v="4994"/>
    <s v="Parisianmouth"/>
    <x v="3"/>
    <s v="Australia"/>
    <x v="3"/>
    <x v="1"/>
  </r>
  <r>
    <n v="3935"/>
    <n v="786"/>
    <n v="46"/>
    <n v="104"/>
    <n v="1"/>
    <n v="104"/>
    <n v="1"/>
    <x v="0"/>
    <x v="10"/>
    <x v="1"/>
    <s v="yellow"/>
    <n v="119"/>
    <n v="56"/>
    <n v="6664"/>
    <n v="472"/>
    <n v="51344"/>
    <d v="2021-05-02T00:00:00"/>
    <d v="2021-05-08T00:00:00"/>
    <s v="Hal Saker"/>
    <s v="Male"/>
    <n v="57"/>
    <s v="64 Aiden View RdSuite 085"/>
    <n v="4994"/>
    <s v="Parisianmouth"/>
    <x v="3"/>
    <s v="Australia"/>
    <x v="3"/>
    <x v="1"/>
  </r>
  <r>
    <n v="3936"/>
    <n v="786"/>
    <n v="1255"/>
    <n v="112"/>
    <n v="2"/>
    <n v="224"/>
    <n v="1"/>
    <x v="2"/>
    <x v="25"/>
    <x v="3"/>
    <s v="violet"/>
    <n v="91"/>
    <n v="67"/>
    <n v="6097"/>
    <n v="472"/>
    <n v="51344"/>
    <d v="2021-05-02T00:00:00"/>
    <d v="2021-05-08T00:00:00"/>
    <s v="Hal Saker"/>
    <s v="Male"/>
    <n v="57"/>
    <s v="64 Aiden View RdSuite 085"/>
    <n v="4994"/>
    <s v="Parisianmouth"/>
    <x v="3"/>
    <s v="Australia"/>
    <x v="3"/>
    <x v="1"/>
  </r>
  <r>
    <n v="3937"/>
    <n v="786"/>
    <n v="1151"/>
    <n v="102"/>
    <n v="2"/>
    <n v="204"/>
    <n v="1"/>
    <x v="2"/>
    <x v="34"/>
    <x v="1"/>
    <s v="violet"/>
    <n v="106"/>
    <n v="79"/>
    <n v="8374"/>
    <n v="472"/>
    <n v="51344"/>
    <d v="2021-05-02T00:00:00"/>
    <d v="2021-05-08T00:00:00"/>
    <s v="Hal Saker"/>
    <s v="Male"/>
    <n v="57"/>
    <s v="64 Aiden View RdSuite 085"/>
    <n v="4994"/>
    <s v="Parisianmouth"/>
    <x v="3"/>
    <s v="Australia"/>
    <x v="3"/>
    <x v="1"/>
  </r>
  <r>
    <n v="3938"/>
    <n v="786"/>
    <n v="1210"/>
    <n v="105"/>
    <n v="1"/>
    <n v="105"/>
    <n v="1"/>
    <x v="2"/>
    <x v="7"/>
    <x v="3"/>
    <s v="blue"/>
    <n v="90"/>
    <n v="62"/>
    <n v="5580"/>
    <n v="472"/>
    <n v="51344"/>
    <d v="2021-05-02T00:00:00"/>
    <d v="2021-05-08T00:00:00"/>
    <s v="Hal Saker"/>
    <s v="Male"/>
    <n v="57"/>
    <s v="64 Aiden View RdSuite 085"/>
    <n v="4994"/>
    <s v="Parisianmouth"/>
    <x v="3"/>
    <s v="Australia"/>
    <x v="3"/>
    <x v="1"/>
  </r>
  <r>
    <n v="3939"/>
    <n v="786"/>
    <n v="721"/>
    <n v="119"/>
    <n v="3"/>
    <n v="357"/>
    <n v="1"/>
    <x v="1"/>
    <x v="19"/>
    <x v="1"/>
    <s v="blue"/>
    <n v="112"/>
    <n v="64"/>
    <n v="7168"/>
    <n v="472"/>
    <n v="51344"/>
    <d v="2021-05-02T00:00:00"/>
    <d v="2021-05-08T00:00:00"/>
    <s v="Hal Saker"/>
    <s v="Male"/>
    <n v="57"/>
    <s v="64 Aiden View RdSuite 085"/>
    <n v="4994"/>
    <s v="Parisianmouth"/>
    <x v="3"/>
    <s v="Australia"/>
    <x v="3"/>
    <x v="1"/>
  </r>
  <r>
    <n v="3940"/>
    <n v="786"/>
    <n v="855"/>
    <n v="113"/>
    <n v="1"/>
    <n v="113"/>
    <n v="1"/>
    <x v="2"/>
    <x v="16"/>
    <x v="3"/>
    <s v="green"/>
    <n v="100"/>
    <n v="75"/>
    <n v="7500"/>
    <n v="472"/>
    <n v="51344"/>
    <d v="2021-05-02T00:00:00"/>
    <d v="2021-05-08T00:00:00"/>
    <s v="Hal Saker"/>
    <s v="Male"/>
    <n v="57"/>
    <s v="64 Aiden View RdSuite 085"/>
    <n v="4994"/>
    <s v="Parisianmouth"/>
    <x v="3"/>
    <s v="Australia"/>
    <x v="3"/>
    <x v="1"/>
  </r>
  <r>
    <n v="3941"/>
    <n v="787"/>
    <n v="966"/>
    <n v="97"/>
    <n v="1"/>
    <n v="97"/>
    <n v="1"/>
    <x v="2"/>
    <x v="27"/>
    <x v="1"/>
    <s v="blue"/>
    <n v="119"/>
    <n v="49"/>
    <n v="5831"/>
    <n v="44"/>
    <n v="59055"/>
    <d v="2021-07-18T00:00:00"/>
    <d v="2021-07-31T00:00:00"/>
    <s v="Avivah Chipchase"/>
    <s v="Bigender"/>
    <n v="60"/>
    <s v="6308 Amelie MeadowSuite 634"/>
    <n v="9842"/>
    <s v="Eliburgh"/>
    <x v="1"/>
    <s v="Australia"/>
    <x v="8"/>
    <x v="2"/>
  </r>
  <r>
    <n v="3942"/>
    <n v="787"/>
    <n v="68"/>
    <n v="104"/>
    <n v="2"/>
    <n v="208"/>
    <n v="1"/>
    <x v="0"/>
    <x v="10"/>
    <x v="0"/>
    <s v="violet"/>
    <n v="119"/>
    <n v="74"/>
    <n v="8806"/>
    <n v="44"/>
    <n v="59055"/>
    <d v="2021-07-18T00:00:00"/>
    <d v="2021-07-31T00:00:00"/>
    <s v="Avivah Chipchase"/>
    <s v="Bigender"/>
    <n v="60"/>
    <s v="6308 Amelie MeadowSuite 634"/>
    <n v="9842"/>
    <s v="Eliburgh"/>
    <x v="1"/>
    <s v="Australia"/>
    <x v="8"/>
    <x v="2"/>
  </r>
  <r>
    <n v="3943"/>
    <n v="787"/>
    <n v="508"/>
    <n v="102"/>
    <n v="2"/>
    <n v="204"/>
    <n v="1"/>
    <x v="1"/>
    <x v="31"/>
    <x v="0"/>
    <s v="green"/>
    <n v="109"/>
    <n v="62"/>
    <n v="6758"/>
    <n v="44"/>
    <n v="59055"/>
    <d v="2021-07-18T00:00:00"/>
    <d v="2021-07-31T00:00:00"/>
    <s v="Avivah Chipchase"/>
    <s v="Bigender"/>
    <n v="60"/>
    <s v="6308 Amelie MeadowSuite 634"/>
    <n v="9842"/>
    <s v="Eliburgh"/>
    <x v="1"/>
    <s v="Australia"/>
    <x v="8"/>
    <x v="2"/>
  </r>
  <r>
    <n v="3944"/>
    <n v="787"/>
    <n v="1077"/>
    <n v="93"/>
    <n v="3"/>
    <n v="279"/>
    <n v="1"/>
    <x v="2"/>
    <x v="20"/>
    <x v="2"/>
    <s v="indigo"/>
    <n v="94"/>
    <n v="66"/>
    <n v="6204"/>
    <n v="44"/>
    <n v="59055"/>
    <d v="2021-07-18T00:00:00"/>
    <d v="2021-07-31T00:00:00"/>
    <s v="Avivah Chipchase"/>
    <s v="Bigender"/>
    <n v="60"/>
    <s v="6308 Amelie MeadowSuite 634"/>
    <n v="9842"/>
    <s v="Eliburgh"/>
    <x v="1"/>
    <s v="Australia"/>
    <x v="8"/>
    <x v="2"/>
  </r>
  <r>
    <n v="3945"/>
    <n v="787"/>
    <n v="397"/>
    <n v="119"/>
    <n v="1"/>
    <n v="119"/>
    <n v="1"/>
    <x v="0"/>
    <x v="32"/>
    <x v="2"/>
    <s v="yellow"/>
    <n v="113"/>
    <n v="76"/>
    <n v="8588"/>
    <n v="44"/>
    <n v="59055"/>
    <d v="2021-07-18T00:00:00"/>
    <d v="2021-07-31T00:00:00"/>
    <s v="Avivah Chipchase"/>
    <s v="Bigender"/>
    <n v="60"/>
    <s v="6308 Amelie MeadowSuite 634"/>
    <n v="9842"/>
    <s v="Eliburgh"/>
    <x v="1"/>
    <s v="Australia"/>
    <x v="8"/>
    <x v="2"/>
  </r>
  <r>
    <n v="3946"/>
    <n v="787"/>
    <n v="356"/>
    <n v="94"/>
    <n v="2"/>
    <n v="188"/>
    <n v="1"/>
    <x v="0"/>
    <x v="28"/>
    <x v="1"/>
    <s v="orange"/>
    <n v="92"/>
    <n v="46"/>
    <n v="4232"/>
    <n v="44"/>
    <n v="59055"/>
    <d v="2021-07-18T00:00:00"/>
    <d v="2021-07-31T00:00:00"/>
    <s v="Avivah Chipchase"/>
    <s v="Bigender"/>
    <n v="60"/>
    <s v="6308 Amelie MeadowSuite 634"/>
    <n v="9842"/>
    <s v="Eliburgh"/>
    <x v="1"/>
    <s v="Australia"/>
    <x v="8"/>
    <x v="2"/>
  </r>
  <r>
    <n v="3947"/>
    <n v="787"/>
    <n v="1182"/>
    <n v="99"/>
    <n v="1"/>
    <n v="99"/>
    <n v="1"/>
    <x v="2"/>
    <x v="9"/>
    <x v="2"/>
    <s v="indigo"/>
    <n v="98"/>
    <n v="61"/>
    <n v="5978"/>
    <n v="44"/>
    <n v="59055"/>
    <d v="2021-07-18T00:00:00"/>
    <d v="2021-07-31T00:00:00"/>
    <s v="Avivah Chipchase"/>
    <s v="Bigender"/>
    <n v="60"/>
    <s v="6308 Amelie MeadowSuite 634"/>
    <n v="9842"/>
    <s v="Eliburgh"/>
    <x v="1"/>
    <s v="Australia"/>
    <x v="8"/>
    <x v="2"/>
  </r>
  <r>
    <n v="3948"/>
    <n v="788"/>
    <n v="184"/>
    <n v="98"/>
    <n v="1"/>
    <n v="98"/>
    <n v="1"/>
    <x v="0"/>
    <x v="18"/>
    <x v="4"/>
    <s v="orange"/>
    <n v="112"/>
    <n v="48"/>
    <n v="5376"/>
    <n v="108"/>
    <n v="18355"/>
    <d v="2021-10-08T00:00:00"/>
    <d v="2021-10-13T00:00:00"/>
    <s v="Merrill Care"/>
    <s v="Bigender"/>
    <n v="57"/>
    <s v="7285 Mason BoulevardSuite 754"/>
    <n v="1392"/>
    <s v="Port Rosemouth"/>
    <x v="3"/>
    <s v="Australia"/>
    <x v="2"/>
    <x v="1"/>
  </r>
  <r>
    <n v="3949"/>
    <n v="788"/>
    <n v="528"/>
    <n v="98"/>
    <n v="2"/>
    <n v="196"/>
    <n v="1"/>
    <x v="1"/>
    <x v="33"/>
    <x v="0"/>
    <s v="red"/>
    <n v="113"/>
    <n v="76"/>
    <n v="8588"/>
    <n v="108"/>
    <n v="18355"/>
    <d v="2021-10-08T00:00:00"/>
    <d v="2021-10-13T00:00:00"/>
    <s v="Merrill Care"/>
    <s v="Bigender"/>
    <n v="57"/>
    <s v="7285 Mason BoulevardSuite 754"/>
    <n v="1392"/>
    <s v="Port Rosemouth"/>
    <x v="3"/>
    <s v="Australia"/>
    <x v="2"/>
    <x v="1"/>
  </r>
  <r>
    <n v="3950"/>
    <n v="788"/>
    <n v="18"/>
    <n v="96"/>
    <n v="3"/>
    <n v="288"/>
    <n v="1"/>
    <x v="0"/>
    <x v="2"/>
    <x v="0"/>
    <s v="green"/>
    <n v="114"/>
    <n v="52"/>
    <n v="5928"/>
    <n v="108"/>
    <n v="18355"/>
    <d v="2021-10-08T00:00:00"/>
    <d v="2021-10-13T00:00:00"/>
    <s v="Merrill Care"/>
    <s v="Bigender"/>
    <n v="57"/>
    <s v="7285 Mason BoulevardSuite 754"/>
    <n v="1392"/>
    <s v="Port Rosemouth"/>
    <x v="3"/>
    <s v="Australia"/>
    <x v="2"/>
    <x v="1"/>
  </r>
  <r>
    <n v="3951"/>
    <n v="788"/>
    <n v="830"/>
    <n v="117"/>
    <n v="2"/>
    <n v="234"/>
    <n v="1"/>
    <x v="1"/>
    <x v="13"/>
    <x v="3"/>
    <s v="indigo"/>
    <n v="95"/>
    <n v="68"/>
    <n v="6460"/>
    <n v="108"/>
    <n v="18355"/>
    <d v="2021-10-08T00:00:00"/>
    <d v="2021-10-13T00:00:00"/>
    <s v="Merrill Care"/>
    <s v="Bigender"/>
    <n v="57"/>
    <s v="7285 Mason BoulevardSuite 754"/>
    <n v="1392"/>
    <s v="Port Rosemouth"/>
    <x v="3"/>
    <s v="Australia"/>
    <x v="2"/>
    <x v="1"/>
  </r>
  <r>
    <n v="3952"/>
    <n v="788"/>
    <n v="490"/>
    <n v="102"/>
    <n v="1"/>
    <n v="102"/>
    <n v="1"/>
    <x v="1"/>
    <x v="31"/>
    <x v="3"/>
    <s v="red"/>
    <n v="109"/>
    <n v="79"/>
    <n v="8611"/>
    <n v="108"/>
    <n v="18355"/>
    <d v="2021-10-08T00:00:00"/>
    <d v="2021-10-13T00:00:00"/>
    <s v="Merrill Care"/>
    <s v="Bigender"/>
    <n v="57"/>
    <s v="7285 Mason BoulevardSuite 754"/>
    <n v="1392"/>
    <s v="Port Rosemouth"/>
    <x v="3"/>
    <s v="Australia"/>
    <x v="2"/>
    <x v="1"/>
  </r>
  <r>
    <n v="3953"/>
    <n v="788"/>
    <n v="1162"/>
    <n v="99"/>
    <n v="3"/>
    <n v="297"/>
    <n v="1"/>
    <x v="2"/>
    <x v="9"/>
    <x v="2"/>
    <s v="orange"/>
    <n v="98"/>
    <n v="69"/>
    <n v="6762"/>
    <n v="108"/>
    <n v="18355"/>
    <d v="2021-10-08T00:00:00"/>
    <d v="2021-10-13T00:00:00"/>
    <s v="Merrill Care"/>
    <s v="Bigender"/>
    <n v="57"/>
    <s v="7285 Mason BoulevardSuite 754"/>
    <n v="1392"/>
    <s v="Port Rosemouth"/>
    <x v="3"/>
    <s v="Australia"/>
    <x v="2"/>
    <x v="1"/>
  </r>
  <r>
    <n v="3954"/>
    <n v="789"/>
    <n v="1006"/>
    <n v="106"/>
    <n v="2"/>
    <n v="212"/>
    <n v="1"/>
    <x v="2"/>
    <x v="3"/>
    <x v="1"/>
    <s v="indigo"/>
    <n v="111"/>
    <n v="45"/>
    <n v="4995"/>
    <n v="762"/>
    <n v="35084"/>
    <d v="2021-10-11T00:00:00"/>
    <d v="2021-11-03T00:00:00"/>
    <s v="Eloise Ondrusek"/>
    <s v="Polygender"/>
    <n v="43"/>
    <s v="07 Lily LoopSuite 494"/>
    <n v="8719"/>
    <s v="South Codyhaven"/>
    <x v="1"/>
    <s v="Australia"/>
    <x v="2"/>
    <x v="0"/>
  </r>
  <r>
    <n v="3955"/>
    <n v="789"/>
    <n v="813"/>
    <n v="117"/>
    <n v="2"/>
    <n v="234"/>
    <n v="1"/>
    <x v="1"/>
    <x v="13"/>
    <x v="0"/>
    <s v="orange"/>
    <n v="95"/>
    <n v="58"/>
    <n v="5510"/>
    <n v="762"/>
    <n v="35084"/>
    <d v="2021-10-11T00:00:00"/>
    <d v="2021-11-03T00:00:00"/>
    <s v="Eloise Ondrusek"/>
    <s v="Polygender"/>
    <n v="43"/>
    <s v="07 Lily LoopSuite 494"/>
    <n v="8719"/>
    <s v="South Codyhaven"/>
    <x v="1"/>
    <s v="Australia"/>
    <x v="2"/>
    <x v="0"/>
  </r>
  <r>
    <n v="3956"/>
    <n v="789"/>
    <n v="931"/>
    <n v="96"/>
    <n v="1"/>
    <n v="96"/>
    <n v="1"/>
    <x v="2"/>
    <x v="5"/>
    <x v="1"/>
    <s v="blue"/>
    <n v="104"/>
    <n v="48"/>
    <n v="4992"/>
    <n v="762"/>
    <n v="35084"/>
    <d v="2021-10-11T00:00:00"/>
    <d v="2021-11-03T00:00:00"/>
    <s v="Eloise Ondrusek"/>
    <s v="Polygender"/>
    <n v="43"/>
    <s v="07 Lily LoopSuite 494"/>
    <n v="8719"/>
    <s v="South Codyhaven"/>
    <x v="1"/>
    <s v="Australia"/>
    <x v="2"/>
    <x v="0"/>
  </r>
  <r>
    <n v="3957"/>
    <n v="789"/>
    <n v="972"/>
    <n v="97"/>
    <n v="2"/>
    <n v="194"/>
    <n v="1"/>
    <x v="2"/>
    <x v="27"/>
    <x v="2"/>
    <s v="indigo"/>
    <n v="119"/>
    <n v="67"/>
    <n v="7973"/>
    <n v="762"/>
    <n v="35084"/>
    <d v="2021-10-11T00:00:00"/>
    <d v="2021-11-03T00:00:00"/>
    <s v="Eloise Ondrusek"/>
    <s v="Polygender"/>
    <n v="43"/>
    <s v="07 Lily LoopSuite 494"/>
    <n v="8719"/>
    <s v="South Codyhaven"/>
    <x v="1"/>
    <s v="Australia"/>
    <x v="2"/>
    <x v="0"/>
  </r>
  <r>
    <n v="3958"/>
    <n v="790"/>
    <n v="1021"/>
    <n v="90"/>
    <n v="3"/>
    <n v="270"/>
    <n v="1"/>
    <x v="2"/>
    <x v="11"/>
    <x v="1"/>
    <s v="orange"/>
    <n v="95"/>
    <n v="47"/>
    <n v="4465"/>
    <n v="187"/>
    <n v="46050"/>
    <d v="2021-05-16T00:00:00"/>
    <d v="2021-05-27T00:00:00"/>
    <s v="Trenton Lydiard"/>
    <s v="Genderfluid"/>
    <n v="70"/>
    <s v="30 Williamson SummitApt. 594"/>
    <n v="1007"/>
    <s v="West Isabelton"/>
    <x v="3"/>
    <s v="Australia"/>
    <x v="3"/>
    <x v="2"/>
  </r>
  <r>
    <n v="3959"/>
    <n v="790"/>
    <n v="727"/>
    <n v="119"/>
    <n v="3"/>
    <n v="357"/>
    <n v="1"/>
    <x v="1"/>
    <x v="19"/>
    <x v="2"/>
    <s v="indigo"/>
    <n v="112"/>
    <n v="42"/>
    <n v="4704"/>
    <n v="187"/>
    <n v="46050"/>
    <d v="2021-05-16T00:00:00"/>
    <d v="2021-05-27T00:00:00"/>
    <s v="Trenton Lydiard"/>
    <s v="Genderfluid"/>
    <n v="70"/>
    <s v="30 Williamson SummitApt. 594"/>
    <n v="1007"/>
    <s v="West Isabelton"/>
    <x v="3"/>
    <s v="Australia"/>
    <x v="3"/>
    <x v="2"/>
  </r>
  <r>
    <n v="3960"/>
    <n v="790"/>
    <n v="877"/>
    <n v="94"/>
    <n v="1"/>
    <n v="94"/>
    <n v="1"/>
    <x v="2"/>
    <x v="23"/>
    <x v="2"/>
    <s v="red"/>
    <n v="113"/>
    <n v="68"/>
    <n v="7684"/>
    <n v="187"/>
    <n v="46050"/>
    <d v="2021-05-16T00:00:00"/>
    <d v="2021-05-27T00:00:00"/>
    <s v="Trenton Lydiard"/>
    <s v="Genderfluid"/>
    <n v="70"/>
    <s v="30 Williamson SummitApt. 594"/>
    <n v="1007"/>
    <s v="West Isabelton"/>
    <x v="3"/>
    <s v="Australia"/>
    <x v="3"/>
    <x v="2"/>
  </r>
  <r>
    <n v="3961"/>
    <n v="790"/>
    <n v="718"/>
    <n v="119"/>
    <n v="2"/>
    <n v="238"/>
    <n v="1"/>
    <x v="1"/>
    <x v="19"/>
    <x v="0"/>
    <s v="green"/>
    <n v="112"/>
    <n v="73"/>
    <n v="8176"/>
    <n v="187"/>
    <n v="46050"/>
    <d v="2021-05-16T00:00:00"/>
    <d v="2021-05-27T00:00:00"/>
    <s v="Trenton Lydiard"/>
    <s v="Genderfluid"/>
    <n v="70"/>
    <s v="30 Williamson SummitApt. 594"/>
    <n v="1007"/>
    <s v="West Isabelton"/>
    <x v="3"/>
    <s v="Australia"/>
    <x v="3"/>
    <x v="2"/>
  </r>
  <r>
    <n v="3962"/>
    <n v="790"/>
    <n v="1218"/>
    <n v="105"/>
    <n v="3"/>
    <n v="315"/>
    <n v="1"/>
    <x v="2"/>
    <x v="7"/>
    <x v="0"/>
    <s v="indigo"/>
    <n v="90"/>
    <n v="73"/>
    <n v="6570"/>
    <n v="187"/>
    <n v="46050"/>
    <d v="2021-05-16T00:00:00"/>
    <d v="2021-05-27T00:00:00"/>
    <s v="Trenton Lydiard"/>
    <s v="Genderfluid"/>
    <n v="70"/>
    <s v="30 Williamson SummitApt. 594"/>
    <n v="1007"/>
    <s v="West Isabelton"/>
    <x v="3"/>
    <s v="Australia"/>
    <x v="3"/>
    <x v="2"/>
  </r>
  <r>
    <n v="3963"/>
    <n v="790"/>
    <n v="293"/>
    <n v="105"/>
    <n v="2"/>
    <n v="210"/>
    <n v="1"/>
    <x v="0"/>
    <x v="26"/>
    <x v="0"/>
    <s v="yellow"/>
    <n v="93"/>
    <n v="77"/>
    <n v="7161"/>
    <n v="187"/>
    <n v="46050"/>
    <d v="2021-05-16T00:00:00"/>
    <d v="2021-05-27T00:00:00"/>
    <s v="Trenton Lydiard"/>
    <s v="Genderfluid"/>
    <n v="70"/>
    <s v="30 Williamson SummitApt. 594"/>
    <n v="1007"/>
    <s v="West Isabelton"/>
    <x v="3"/>
    <s v="Australia"/>
    <x v="3"/>
    <x v="2"/>
  </r>
  <r>
    <n v="3964"/>
    <n v="790"/>
    <n v="189"/>
    <n v="98"/>
    <n v="2"/>
    <n v="196"/>
    <n v="1"/>
    <x v="0"/>
    <x v="18"/>
    <x v="4"/>
    <s v="yellow"/>
    <n v="112"/>
    <n v="44"/>
    <n v="4928"/>
    <n v="187"/>
    <n v="46050"/>
    <d v="2021-05-16T00:00:00"/>
    <d v="2021-05-27T00:00:00"/>
    <s v="Trenton Lydiard"/>
    <s v="Genderfluid"/>
    <n v="70"/>
    <s v="30 Williamson SummitApt. 594"/>
    <n v="1007"/>
    <s v="West Isabelton"/>
    <x v="3"/>
    <s v="Australia"/>
    <x v="3"/>
    <x v="2"/>
  </r>
  <r>
    <n v="3965"/>
    <n v="790"/>
    <n v="1013"/>
    <n v="106"/>
    <n v="3"/>
    <n v="318"/>
    <n v="1"/>
    <x v="2"/>
    <x v="3"/>
    <x v="0"/>
    <s v="violet"/>
    <n v="111"/>
    <n v="61"/>
    <n v="6771"/>
    <n v="187"/>
    <n v="46050"/>
    <d v="2021-05-16T00:00:00"/>
    <d v="2021-05-27T00:00:00"/>
    <s v="Trenton Lydiard"/>
    <s v="Genderfluid"/>
    <n v="70"/>
    <s v="30 Williamson SummitApt. 594"/>
    <n v="1007"/>
    <s v="West Isabelton"/>
    <x v="3"/>
    <s v="Australia"/>
    <x v="3"/>
    <x v="2"/>
  </r>
  <r>
    <n v="3966"/>
    <n v="791"/>
    <n v="227"/>
    <n v="106"/>
    <n v="3"/>
    <n v="318"/>
    <n v="1"/>
    <x v="0"/>
    <x v="0"/>
    <x v="2"/>
    <s v="green"/>
    <n v="105"/>
    <n v="56"/>
    <n v="5880"/>
    <n v="476"/>
    <n v="51003"/>
    <d v="2021-05-05T00:00:00"/>
    <d v="2021-05-21T00:00:00"/>
    <s v="Orton Heigl"/>
    <s v="Genderfluid"/>
    <n v="64"/>
    <s v="01 Piper ManorApt. 376"/>
    <n v="1127"/>
    <s v="West Jackfort"/>
    <x v="0"/>
    <s v="Australia"/>
    <x v="3"/>
    <x v="2"/>
  </r>
  <r>
    <n v="3967"/>
    <n v="791"/>
    <n v="660"/>
    <n v="93"/>
    <n v="2"/>
    <n v="186"/>
    <n v="1"/>
    <x v="1"/>
    <x v="14"/>
    <x v="3"/>
    <s v="violet"/>
    <n v="115"/>
    <n v="58"/>
    <n v="6670"/>
    <n v="476"/>
    <n v="51003"/>
    <d v="2021-05-05T00:00:00"/>
    <d v="2021-05-21T00:00:00"/>
    <s v="Orton Heigl"/>
    <s v="Genderfluid"/>
    <n v="64"/>
    <s v="01 Piper ManorApt. 376"/>
    <n v="1127"/>
    <s v="West Jackfort"/>
    <x v="0"/>
    <s v="Australia"/>
    <x v="3"/>
    <x v="2"/>
  </r>
  <r>
    <n v="3968"/>
    <n v="791"/>
    <n v="380"/>
    <n v="94"/>
    <n v="1"/>
    <n v="94"/>
    <n v="1"/>
    <x v="0"/>
    <x v="28"/>
    <x v="3"/>
    <s v="violet"/>
    <n v="92"/>
    <n v="50"/>
    <n v="4600"/>
    <n v="476"/>
    <n v="51003"/>
    <d v="2021-05-05T00:00:00"/>
    <d v="2021-05-21T00:00:00"/>
    <s v="Orton Heigl"/>
    <s v="Genderfluid"/>
    <n v="64"/>
    <s v="01 Piper ManorApt. 376"/>
    <n v="1127"/>
    <s v="West Jackfort"/>
    <x v="0"/>
    <s v="Australia"/>
    <x v="3"/>
    <x v="2"/>
  </r>
  <r>
    <n v="3969"/>
    <n v="791"/>
    <n v="1188"/>
    <n v="99"/>
    <n v="3"/>
    <n v="297"/>
    <n v="1"/>
    <x v="2"/>
    <x v="9"/>
    <x v="0"/>
    <s v="violet"/>
    <n v="98"/>
    <n v="68"/>
    <n v="6664"/>
    <n v="476"/>
    <n v="51003"/>
    <d v="2021-05-05T00:00:00"/>
    <d v="2021-05-21T00:00:00"/>
    <s v="Orton Heigl"/>
    <s v="Genderfluid"/>
    <n v="64"/>
    <s v="01 Piper ManorApt. 376"/>
    <n v="1127"/>
    <s v="West Jackfort"/>
    <x v="0"/>
    <s v="Australia"/>
    <x v="3"/>
    <x v="2"/>
  </r>
  <r>
    <n v="3970"/>
    <n v="791"/>
    <n v="1203"/>
    <n v="105"/>
    <n v="1"/>
    <n v="105"/>
    <n v="1"/>
    <x v="2"/>
    <x v="7"/>
    <x v="0"/>
    <s v="yellow"/>
    <n v="90"/>
    <n v="62"/>
    <n v="5580"/>
    <n v="476"/>
    <n v="51003"/>
    <d v="2021-05-05T00:00:00"/>
    <d v="2021-05-21T00:00:00"/>
    <s v="Orton Heigl"/>
    <s v="Genderfluid"/>
    <n v="64"/>
    <s v="01 Piper ManorApt. 376"/>
    <n v="1127"/>
    <s v="West Jackfort"/>
    <x v="0"/>
    <s v="Australia"/>
    <x v="3"/>
    <x v="2"/>
  </r>
  <r>
    <n v="3971"/>
    <n v="791"/>
    <n v="709"/>
    <n v="119"/>
    <n v="1"/>
    <n v="119"/>
    <n v="1"/>
    <x v="1"/>
    <x v="19"/>
    <x v="4"/>
    <s v="orange"/>
    <n v="112"/>
    <n v="71"/>
    <n v="7952"/>
    <n v="476"/>
    <n v="51003"/>
    <d v="2021-05-05T00:00:00"/>
    <d v="2021-05-21T00:00:00"/>
    <s v="Orton Heigl"/>
    <s v="Genderfluid"/>
    <n v="64"/>
    <s v="01 Piper ManorApt. 376"/>
    <n v="1127"/>
    <s v="West Jackfort"/>
    <x v="0"/>
    <s v="Australia"/>
    <x v="3"/>
    <x v="2"/>
  </r>
  <r>
    <n v="3972"/>
    <n v="792"/>
    <n v="283"/>
    <n v="105"/>
    <n v="2"/>
    <n v="210"/>
    <n v="1"/>
    <x v="0"/>
    <x v="26"/>
    <x v="0"/>
    <s v="red"/>
    <n v="93"/>
    <n v="45"/>
    <n v="4185"/>
    <n v="240"/>
    <n v="13672"/>
    <d v="2021-07-16T00:00:00"/>
    <d v="2021-08-12T00:00:00"/>
    <s v="Brian Finnes"/>
    <s v="Genderqueer"/>
    <n v="25"/>
    <s v="069 Claire GroveSuite 234"/>
    <n v="7740"/>
    <s v="New Codyville"/>
    <x v="6"/>
    <s v="Australia"/>
    <x v="8"/>
    <x v="0"/>
  </r>
  <r>
    <n v="3973"/>
    <n v="792"/>
    <n v="725"/>
    <n v="119"/>
    <n v="1"/>
    <n v="119"/>
    <n v="1"/>
    <x v="1"/>
    <x v="19"/>
    <x v="3"/>
    <s v="indigo"/>
    <n v="112"/>
    <n v="56"/>
    <n v="6272"/>
    <n v="240"/>
    <n v="13672"/>
    <d v="2021-07-16T00:00:00"/>
    <d v="2021-08-12T00:00:00"/>
    <s v="Brian Finnes"/>
    <s v="Genderqueer"/>
    <n v="25"/>
    <s v="069 Claire GroveSuite 234"/>
    <n v="7740"/>
    <s v="New Codyville"/>
    <x v="6"/>
    <s v="Australia"/>
    <x v="8"/>
    <x v="0"/>
  </r>
  <r>
    <n v="3974"/>
    <n v="792"/>
    <n v="971"/>
    <n v="97"/>
    <n v="2"/>
    <n v="194"/>
    <n v="1"/>
    <x v="2"/>
    <x v="27"/>
    <x v="1"/>
    <s v="indigo"/>
    <n v="119"/>
    <n v="41"/>
    <n v="4879"/>
    <n v="240"/>
    <n v="13672"/>
    <d v="2021-07-16T00:00:00"/>
    <d v="2021-08-12T00:00:00"/>
    <s v="Brian Finnes"/>
    <s v="Genderqueer"/>
    <n v="25"/>
    <s v="069 Claire GroveSuite 234"/>
    <n v="7740"/>
    <s v="New Codyville"/>
    <x v="6"/>
    <s v="Australia"/>
    <x v="8"/>
    <x v="0"/>
  </r>
  <r>
    <n v="3975"/>
    <n v="792"/>
    <n v="621"/>
    <n v="112"/>
    <n v="3"/>
    <n v="336"/>
    <n v="1"/>
    <x v="1"/>
    <x v="30"/>
    <x v="1"/>
    <s v="indigo"/>
    <n v="118"/>
    <n v="61"/>
    <n v="7198"/>
    <n v="240"/>
    <n v="13672"/>
    <d v="2021-07-16T00:00:00"/>
    <d v="2021-08-12T00:00:00"/>
    <s v="Brian Finnes"/>
    <s v="Genderqueer"/>
    <n v="25"/>
    <s v="069 Claire GroveSuite 234"/>
    <n v="7740"/>
    <s v="New Codyville"/>
    <x v="6"/>
    <s v="Australia"/>
    <x v="8"/>
    <x v="0"/>
  </r>
  <r>
    <n v="3976"/>
    <n v="792"/>
    <n v="205"/>
    <n v="98"/>
    <n v="2"/>
    <n v="196"/>
    <n v="1"/>
    <x v="0"/>
    <x v="18"/>
    <x v="3"/>
    <s v="violet"/>
    <n v="112"/>
    <n v="72"/>
    <n v="8064"/>
    <n v="240"/>
    <n v="13672"/>
    <d v="2021-07-16T00:00:00"/>
    <d v="2021-08-12T00:00:00"/>
    <s v="Brian Finnes"/>
    <s v="Genderqueer"/>
    <n v="25"/>
    <s v="069 Claire GroveSuite 234"/>
    <n v="7740"/>
    <s v="New Codyville"/>
    <x v="6"/>
    <s v="Australia"/>
    <x v="8"/>
    <x v="0"/>
  </r>
  <r>
    <n v="3977"/>
    <n v="792"/>
    <n v="158"/>
    <n v="91"/>
    <n v="1"/>
    <n v="91"/>
    <n v="1"/>
    <x v="0"/>
    <x v="8"/>
    <x v="0"/>
    <s v="green"/>
    <n v="116"/>
    <n v="72"/>
    <n v="8352"/>
    <n v="240"/>
    <n v="13672"/>
    <d v="2021-07-16T00:00:00"/>
    <d v="2021-08-12T00:00:00"/>
    <s v="Brian Finnes"/>
    <s v="Genderqueer"/>
    <n v="25"/>
    <s v="069 Claire GroveSuite 234"/>
    <n v="7740"/>
    <s v="New Codyville"/>
    <x v="6"/>
    <s v="Australia"/>
    <x v="8"/>
    <x v="0"/>
  </r>
  <r>
    <n v="3978"/>
    <n v="792"/>
    <n v="1008"/>
    <n v="106"/>
    <n v="2"/>
    <n v="212"/>
    <n v="1"/>
    <x v="2"/>
    <x v="3"/>
    <x v="0"/>
    <s v="indigo"/>
    <n v="111"/>
    <n v="41"/>
    <n v="4551"/>
    <n v="240"/>
    <n v="13672"/>
    <d v="2021-07-16T00:00:00"/>
    <d v="2021-08-12T00:00:00"/>
    <s v="Brian Finnes"/>
    <s v="Genderqueer"/>
    <n v="25"/>
    <s v="069 Claire GroveSuite 234"/>
    <n v="7740"/>
    <s v="New Codyville"/>
    <x v="6"/>
    <s v="Australia"/>
    <x v="8"/>
    <x v="0"/>
  </r>
  <r>
    <n v="3979"/>
    <n v="792"/>
    <n v="477"/>
    <n v="118"/>
    <n v="3"/>
    <n v="354"/>
    <n v="1"/>
    <x v="1"/>
    <x v="1"/>
    <x v="2"/>
    <s v="blue"/>
    <n v="110"/>
    <n v="60"/>
    <n v="6600"/>
    <n v="240"/>
    <n v="13672"/>
    <d v="2021-07-16T00:00:00"/>
    <d v="2021-08-12T00:00:00"/>
    <s v="Brian Finnes"/>
    <s v="Genderqueer"/>
    <n v="25"/>
    <s v="069 Claire GroveSuite 234"/>
    <n v="7740"/>
    <s v="New Codyville"/>
    <x v="6"/>
    <s v="Australia"/>
    <x v="8"/>
    <x v="0"/>
  </r>
  <r>
    <n v="3980"/>
    <n v="792"/>
    <n v="131"/>
    <n v="92"/>
    <n v="2"/>
    <n v="184"/>
    <n v="1"/>
    <x v="0"/>
    <x v="22"/>
    <x v="1"/>
    <s v="indigo"/>
    <n v="115"/>
    <n v="69"/>
    <n v="7935"/>
    <n v="240"/>
    <n v="13672"/>
    <d v="2021-07-16T00:00:00"/>
    <d v="2021-08-12T00:00:00"/>
    <s v="Brian Finnes"/>
    <s v="Genderqueer"/>
    <n v="25"/>
    <s v="069 Claire GroveSuite 234"/>
    <n v="7740"/>
    <s v="New Codyville"/>
    <x v="6"/>
    <s v="Australia"/>
    <x v="8"/>
    <x v="0"/>
  </r>
  <r>
    <n v="3981"/>
    <n v="793"/>
    <n v="372"/>
    <n v="94"/>
    <n v="1"/>
    <n v="94"/>
    <n v="1"/>
    <x v="0"/>
    <x v="28"/>
    <x v="2"/>
    <s v="blue"/>
    <n v="92"/>
    <n v="42"/>
    <n v="3864"/>
    <n v="258"/>
    <n v="39635"/>
    <d v="2021-01-27T00:00:00"/>
    <d v="2021-02-03T00:00:00"/>
    <s v="Mira Heinonen"/>
    <s v="Female"/>
    <n v="62"/>
    <s v="2719 Dietrich KnollApt. 175"/>
    <n v="1252"/>
    <s v="South Declan"/>
    <x v="3"/>
    <s v="Australia"/>
    <x v="9"/>
    <x v="1"/>
  </r>
  <r>
    <n v="3982"/>
    <n v="793"/>
    <n v="970"/>
    <n v="97"/>
    <n v="3"/>
    <n v="291"/>
    <n v="1"/>
    <x v="2"/>
    <x v="27"/>
    <x v="3"/>
    <s v="indigo"/>
    <n v="119"/>
    <n v="74"/>
    <n v="8806"/>
    <n v="258"/>
    <n v="39635"/>
    <d v="2021-01-27T00:00:00"/>
    <d v="2021-02-03T00:00:00"/>
    <s v="Mira Heinonen"/>
    <s v="Female"/>
    <n v="62"/>
    <s v="2719 Dietrich KnollApt. 175"/>
    <n v="1252"/>
    <s v="South Declan"/>
    <x v="3"/>
    <s v="Australia"/>
    <x v="9"/>
    <x v="1"/>
  </r>
  <r>
    <n v="3983"/>
    <n v="793"/>
    <n v="783"/>
    <n v="91"/>
    <n v="3"/>
    <n v="273"/>
    <n v="1"/>
    <x v="1"/>
    <x v="15"/>
    <x v="0"/>
    <s v="yellow"/>
    <n v="114"/>
    <n v="43"/>
    <n v="4902"/>
    <n v="258"/>
    <n v="39635"/>
    <d v="2021-01-27T00:00:00"/>
    <d v="2021-02-03T00:00:00"/>
    <s v="Mira Heinonen"/>
    <s v="Female"/>
    <n v="62"/>
    <s v="2719 Dietrich KnollApt. 175"/>
    <n v="1252"/>
    <s v="South Declan"/>
    <x v="3"/>
    <s v="Australia"/>
    <x v="9"/>
    <x v="1"/>
  </r>
  <r>
    <n v="3984"/>
    <n v="793"/>
    <n v="987"/>
    <n v="106"/>
    <n v="2"/>
    <n v="212"/>
    <n v="1"/>
    <x v="2"/>
    <x v="3"/>
    <x v="2"/>
    <s v="orange"/>
    <n v="111"/>
    <n v="75"/>
    <n v="8325"/>
    <n v="258"/>
    <n v="39635"/>
    <d v="2021-01-27T00:00:00"/>
    <d v="2021-02-03T00:00:00"/>
    <s v="Mira Heinonen"/>
    <s v="Female"/>
    <n v="62"/>
    <s v="2719 Dietrich KnollApt. 175"/>
    <n v="1252"/>
    <s v="South Declan"/>
    <x v="3"/>
    <s v="Australia"/>
    <x v="9"/>
    <x v="1"/>
  </r>
  <r>
    <n v="3985"/>
    <n v="793"/>
    <n v="222"/>
    <n v="106"/>
    <n v="1"/>
    <n v="106"/>
    <n v="1"/>
    <x v="0"/>
    <x v="0"/>
    <x v="2"/>
    <s v="yellow"/>
    <n v="105"/>
    <n v="62"/>
    <n v="6510"/>
    <n v="258"/>
    <n v="39635"/>
    <d v="2021-01-27T00:00:00"/>
    <d v="2021-02-03T00:00:00"/>
    <s v="Mira Heinonen"/>
    <s v="Female"/>
    <n v="62"/>
    <s v="2719 Dietrich KnollApt. 175"/>
    <n v="1252"/>
    <s v="South Declan"/>
    <x v="3"/>
    <s v="Australia"/>
    <x v="9"/>
    <x v="1"/>
  </r>
  <r>
    <n v="3986"/>
    <n v="793"/>
    <n v="849"/>
    <n v="113"/>
    <n v="2"/>
    <n v="226"/>
    <n v="1"/>
    <x v="2"/>
    <x v="16"/>
    <x v="4"/>
    <s v="orange"/>
    <n v="100"/>
    <n v="48"/>
    <n v="4800"/>
    <n v="258"/>
    <n v="39635"/>
    <d v="2021-01-27T00:00:00"/>
    <d v="2021-02-03T00:00:00"/>
    <s v="Mira Heinonen"/>
    <s v="Female"/>
    <n v="62"/>
    <s v="2719 Dietrich KnollApt. 175"/>
    <n v="1252"/>
    <s v="South Declan"/>
    <x v="3"/>
    <s v="Australia"/>
    <x v="9"/>
    <x v="1"/>
  </r>
  <r>
    <n v="3987"/>
    <n v="793"/>
    <n v="72"/>
    <n v="118"/>
    <n v="3"/>
    <n v="354"/>
    <n v="1"/>
    <x v="0"/>
    <x v="24"/>
    <x v="2"/>
    <s v="red"/>
    <n v="96"/>
    <n v="68"/>
    <n v="6528"/>
    <n v="258"/>
    <n v="39635"/>
    <d v="2021-01-27T00:00:00"/>
    <d v="2021-02-03T00:00:00"/>
    <s v="Mira Heinonen"/>
    <s v="Female"/>
    <n v="62"/>
    <s v="2719 Dietrich KnollApt. 175"/>
    <n v="1252"/>
    <s v="South Declan"/>
    <x v="3"/>
    <s v="Australia"/>
    <x v="9"/>
    <x v="1"/>
  </r>
  <r>
    <n v="3988"/>
    <n v="794"/>
    <n v="972"/>
    <n v="97"/>
    <n v="1"/>
    <n v="97"/>
    <n v="1"/>
    <x v="2"/>
    <x v="27"/>
    <x v="2"/>
    <s v="indigo"/>
    <n v="119"/>
    <n v="67"/>
    <n v="7973"/>
    <n v="418"/>
    <n v="55757"/>
    <d v="2021-04-18T00:00:00"/>
    <d v="2021-05-08T00:00:00"/>
    <s v="Luelle Fernanando"/>
    <s v="Agender"/>
    <n v="57"/>
    <s v="855 Beahan IslandSuite 560"/>
    <n v="2775"/>
    <s v="North Sebastianberg"/>
    <x v="7"/>
    <s v="Australia"/>
    <x v="6"/>
    <x v="2"/>
  </r>
  <r>
    <n v="3989"/>
    <n v="794"/>
    <n v="209"/>
    <n v="98"/>
    <n v="2"/>
    <n v="196"/>
    <n v="1"/>
    <x v="0"/>
    <x v="18"/>
    <x v="4"/>
    <s v="violet"/>
    <n v="112"/>
    <n v="40"/>
    <n v="4480"/>
    <n v="418"/>
    <n v="55757"/>
    <d v="2021-04-18T00:00:00"/>
    <d v="2021-05-08T00:00:00"/>
    <s v="Luelle Fernanando"/>
    <s v="Agender"/>
    <n v="57"/>
    <s v="855 Beahan IslandSuite 560"/>
    <n v="2775"/>
    <s v="North Sebastianberg"/>
    <x v="7"/>
    <s v="Australia"/>
    <x v="6"/>
    <x v="2"/>
  </r>
  <r>
    <n v="3990"/>
    <n v="794"/>
    <n v="582"/>
    <n v="100"/>
    <n v="3"/>
    <n v="300"/>
    <n v="1"/>
    <x v="1"/>
    <x v="29"/>
    <x v="2"/>
    <s v="blue"/>
    <n v="90"/>
    <n v="44"/>
    <n v="3960"/>
    <n v="418"/>
    <n v="55757"/>
    <d v="2021-04-18T00:00:00"/>
    <d v="2021-05-08T00:00:00"/>
    <s v="Luelle Fernanando"/>
    <s v="Agender"/>
    <n v="57"/>
    <s v="855 Beahan IslandSuite 560"/>
    <n v="2775"/>
    <s v="North Sebastianberg"/>
    <x v="7"/>
    <s v="Australia"/>
    <x v="6"/>
    <x v="2"/>
  </r>
  <r>
    <n v="3991"/>
    <n v="794"/>
    <n v="247"/>
    <n v="95"/>
    <n v="2"/>
    <n v="190"/>
    <n v="1"/>
    <x v="0"/>
    <x v="17"/>
    <x v="2"/>
    <s v="red"/>
    <n v="117"/>
    <n v="70"/>
    <n v="8190"/>
    <n v="418"/>
    <n v="55757"/>
    <d v="2021-04-18T00:00:00"/>
    <d v="2021-05-08T00:00:00"/>
    <s v="Luelle Fernanando"/>
    <s v="Agender"/>
    <n v="57"/>
    <s v="855 Beahan IslandSuite 560"/>
    <n v="2775"/>
    <s v="North Sebastianberg"/>
    <x v="7"/>
    <s v="Australia"/>
    <x v="6"/>
    <x v="2"/>
  </r>
  <r>
    <n v="3992"/>
    <n v="794"/>
    <n v="724"/>
    <n v="119"/>
    <n v="3"/>
    <n v="357"/>
    <n v="1"/>
    <x v="1"/>
    <x v="19"/>
    <x v="4"/>
    <s v="blue"/>
    <n v="112"/>
    <n v="69"/>
    <n v="7728"/>
    <n v="418"/>
    <n v="55757"/>
    <d v="2021-04-18T00:00:00"/>
    <d v="2021-05-08T00:00:00"/>
    <s v="Luelle Fernanando"/>
    <s v="Agender"/>
    <n v="57"/>
    <s v="855 Beahan IslandSuite 560"/>
    <n v="2775"/>
    <s v="North Sebastianberg"/>
    <x v="7"/>
    <s v="Australia"/>
    <x v="6"/>
    <x v="2"/>
  </r>
  <r>
    <n v="3993"/>
    <n v="794"/>
    <n v="470"/>
    <n v="118"/>
    <n v="2"/>
    <n v="236"/>
    <n v="1"/>
    <x v="1"/>
    <x v="1"/>
    <x v="3"/>
    <s v="green"/>
    <n v="110"/>
    <n v="41"/>
    <n v="4510"/>
    <n v="418"/>
    <n v="55757"/>
    <d v="2021-04-18T00:00:00"/>
    <d v="2021-05-08T00:00:00"/>
    <s v="Luelle Fernanando"/>
    <s v="Agender"/>
    <n v="57"/>
    <s v="855 Beahan IslandSuite 560"/>
    <n v="2775"/>
    <s v="North Sebastianberg"/>
    <x v="7"/>
    <s v="Australia"/>
    <x v="6"/>
    <x v="2"/>
  </r>
  <r>
    <n v="3994"/>
    <n v="794"/>
    <n v="922"/>
    <n v="96"/>
    <n v="2"/>
    <n v="192"/>
    <n v="1"/>
    <x v="2"/>
    <x v="5"/>
    <x v="2"/>
    <s v="yellow"/>
    <n v="104"/>
    <n v="55"/>
    <n v="5720"/>
    <n v="418"/>
    <n v="55757"/>
    <d v="2021-04-18T00:00:00"/>
    <d v="2021-05-08T00:00:00"/>
    <s v="Luelle Fernanando"/>
    <s v="Agender"/>
    <n v="57"/>
    <s v="855 Beahan IslandSuite 560"/>
    <n v="2775"/>
    <s v="North Sebastianberg"/>
    <x v="7"/>
    <s v="Australia"/>
    <x v="6"/>
    <x v="2"/>
  </r>
  <r>
    <n v="3995"/>
    <n v="795"/>
    <n v="11"/>
    <n v="96"/>
    <n v="3"/>
    <n v="288"/>
    <n v="1"/>
    <x v="0"/>
    <x v="2"/>
    <x v="1"/>
    <s v="yellow"/>
    <n v="114"/>
    <n v="78"/>
    <n v="8892"/>
    <n v="427"/>
    <n v="51672"/>
    <d v="2021-06-07T00:00:00"/>
    <d v="2021-06-30T00:00:00"/>
    <s v="Tomaso Mullin"/>
    <s v="Genderqueer"/>
    <n v="25"/>
    <s v="51 Gabriel KnollApt. 819"/>
    <n v="8556"/>
    <s v="New Ava"/>
    <x v="3"/>
    <s v="Australia"/>
    <x v="7"/>
    <x v="0"/>
  </r>
  <r>
    <n v="3996"/>
    <n v="795"/>
    <n v="830"/>
    <n v="117"/>
    <n v="2"/>
    <n v="234"/>
    <n v="1"/>
    <x v="1"/>
    <x v="13"/>
    <x v="3"/>
    <s v="indigo"/>
    <n v="95"/>
    <n v="68"/>
    <n v="6460"/>
    <n v="427"/>
    <n v="51672"/>
    <d v="2021-06-07T00:00:00"/>
    <d v="2021-06-30T00:00:00"/>
    <s v="Tomaso Mullin"/>
    <s v="Genderqueer"/>
    <n v="25"/>
    <s v="51 Gabriel KnollApt. 819"/>
    <n v="8556"/>
    <s v="New Ava"/>
    <x v="3"/>
    <s v="Australia"/>
    <x v="7"/>
    <x v="0"/>
  </r>
  <r>
    <n v="3997"/>
    <n v="796"/>
    <n v="362"/>
    <n v="94"/>
    <n v="2"/>
    <n v="188"/>
    <n v="1"/>
    <x v="0"/>
    <x v="28"/>
    <x v="2"/>
    <s v="yellow"/>
    <n v="92"/>
    <n v="71"/>
    <n v="6532"/>
    <n v="592"/>
    <n v="18804"/>
    <d v="2021-07-31T00:00:00"/>
    <d v="2021-08-06T00:00:00"/>
    <s v="Salomo Shuttell"/>
    <s v="Bigender"/>
    <n v="64"/>
    <s v="88 D'amore CircleApt. 533"/>
    <n v="354"/>
    <s v="North Stephanie"/>
    <x v="0"/>
    <s v="Australia"/>
    <x v="8"/>
    <x v="1"/>
  </r>
  <r>
    <n v="3998"/>
    <n v="796"/>
    <n v="437"/>
    <n v="107"/>
    <n v="1"/>
    <n v="107"/>
    <n v="1"/>
    <x v="1"/>
    <x v="22"/>
    <x v="2"/>
    <s v="green"/>
    <n v="92"/>
    <n v="79"/>
    <n v="7268"/>
    <n v="592"/>
    <n v="18804"/>
    <d v="2021-07-31T00:00:00"/>
    <d v="2021-08-06T00:00:00"/>
    <s v="Salomo Shuttell"/>
    <s v="Bigender"/>
    <n v="64"/>
    <s v="88 D'amore CircleApt. 533"/>
    <n v="354"/>
    <s v="North Stephanie"/>
    <x v="0"/>
    <s v="Australia"/>
    <x v="8"/>
    <x v="1"/>
  </r>
  <r>
    <n v="3999"/>
    <n v="797"/>
    <n v="904"/>
    <n v="94"/>
    <n v="1"/>
    <n v="94"/>
    <n v="1"/>
    <x v="2"/>
    <x v="23"/>
    <x v="4"/>
    <s v="indigo"/>
    <n v="113"/>
    <n v="70"/>
    <n v="7910"/>
    <n v="908"/>
    <n v="41715"/>
    <d v="2021-07-25T00:00:00"/>
    <d v="2021-08-06T00:00:00"/>
    <s v="Kakalina Ragge"/>
    <s v="Genderqueer"/>
    <n v="42"/>
    <s v="69 Sophie PlazaSuite 598"/>
    <n v="3603"/>
    <s v="South Alexandraview"/>
    <x v="3"/>
    <s v="Australia"/>
    <x v="8"/>
    <x v="2"/>
  </r>
  <r>
    <n v="4000"/>
    <n v="797"/>
    <n v="51"/>
    <n v="104"/>
    <n v="1"/>
    <n v="104"/>
    <n v="1"/>
    <x v="0"/>
    <x v="10"/>
    <x v="1"/>
    <s v="green"/>
    <n v="119"/>
    <n v="60"/>
    <n v="7140"/>
    <n v="908"/>
    <n v="41715"/>
    <d v="2021-07-25T00:00:00"/>
    <d v="2021-08-06T00:00:00"/>
    <s v="Kakalina Ragge"/>
    <s v="Genderqueer"/>
    <n v="42"/>
    <s v="69 Sophie PlazaSuite 598"/>
    <n v="3603"/>
    <s v="South Alexandraview"/>
    <x v="3"/>
    <s v="Australia"/>
    <x v="8"/>
    <x v="2"/>
  </r>
  <r>
    <n v="4001"/>
    <n v="797"/>
    <n v="610"/>
    <n v="112"/>
    <n v="3"/>
    <n v="336"/>
    <n v="1"/>
    <x v="1"/>
    <x v="30"/>
    <x v="3"/>
    <s v="green"/>
    <n v="118"/>
    <n v="40"/>
    <n v="4720"/>
    <n v="908"/>
    <n v="41715"/>
    <d v="2021-07-25T00:00:00"/>
    <d v="2021-08-06T00:00:00"/>
    <s v="Kakalina Ragge"/>
    <s v="Genderqueer"/>
    <n v="42"/>
    <s v="69 Sophie PlazaSuite 598"/>
    <n v="3603"/>
    <s v="South Alexandraview"/>
    <x v="3"/>
    <s v="Australia"/>
    <x v="8"/>
    <x v="2"/>
  </r>
  <r>
    <n v="4002"/>
    <n v="797"/>
    <n v="523"/>
    <n v="102"/>
    <n v="2"/>
    <n v="204"/>
    <n v="1"/>
    <x v="1"/>
    <x v="31"/>
    <x v="0"/>
    <s v="violet"/>
    <n v="109"/>
    <n v="72"/>
    <n v="7848"/>
    <n v="908"/>
    <n v="41715"/>
    <d v="2021-07-25T00:00:00"/>
    <d v="2021-08-06T00:00:00"/>
    <s v="Kakalina Ragge"/>
    <s v="Genderqueer"/>
    <n v="42"/>
    <s v="69 Sophie PlazaSuite 598"/>
    <n v="3603"/>
    <s v="South Alexandraview"/>
    <x v="3"/>
    <s v="Australia"/>
    <x v="8"/>
    <x v="2"/>
  </r>
  <r>
    <n v="4003"/>
    <n v="797"/>
    <n v="981"/>
    <n v="106"/>
    <n v="1"/>
    <n v="106"/>
    <n v="1"/>
    <x v="2"/>
    <x v="3"/>
    <x v="1"/>
    <s v="red"/>
    <n v="111"/>
    <n v="65"/>
    <n v="7215"/>
    <n v="908"/>
    <n v="41715"/>
    <d v="2021-07-25T00:00:00"/>
    <d v="2021-08-06T00:00:00"/>
    <s v="Kakalina Ragge"/>
    <s v="Genderqueer"/>
    <n v="42"/>
    <s v="69 Sophie PlazaSuite 598"/>
    <n v="3603"/>
    <s v="South Alexandraview"/>
    <x v="3"/>
    <s v="Australia"/>
    <x v="8"/>
    <x v="2"/>
  </r>
  <r>
    <n v="4004"/>
    <n v="797"/>
    <n v="292"/>
    <n v="105"/>
    <n v="3"/>
    <n v="315"/>
    <n v="1"/>
    <x v="0"/>
    <x v="26"/>
    <x v="2"/>
    <s v="yellow"/>
    <n v="93"/>
    <n v="49"/>
    <n v="4557"/>
    <n v="908"/>
    <n v="41715"/>
    <d v="2021-07-25T00:00:00"/>
    <d v="2021-08-06T00:00:00"/>
    <s v="Kakalina Ragge"/>
    <s v="Genderqueer"/>
    <n v="42"/>
    <s v="69 Sophie PlazaSuite 598"/>
    <n v="3603"/>
    <s v="South Alexandraview"/>
    <x v="3"/>
    <s v="Australia"/>
    <x v="8"/>
    <x v="2"/>
  </r>
  <r>
    <n v="4005"/>
    <n v="797"/>
    <n v="64"/>
    <n v="104"/>
    <n v="2"/>
    <n v="208"/>
    <n v="1"/>
    <x v="0"/>
    <x v="10"/>
    <x v="4"/>
    <s v="indigo"/>
    <n v="119"/>
    <n v="75"/>
    <n v="8925"/>
    <n v="908"/>
    <n v="41715"/>
    <d v="2021-07-25T00:00:00"/>
    <d v="2021-08-06T00:00:00"/>
    <s v="Kakalina Ragge"/>
    <s v="Genderqueer"/>
    <n v="42"/>
    <s v="69 Sophie PlazaSuite 598"/>
    <n v="3603"/>
    <s v="South Alexandraview"/>
    <x v="3"/>
    <s v="Australia"/>
    <x v="8"/>
    <x v="2"/>
  </r>
  <r>
    <n v="4006"/>
    <n v="798"/>
    <n v="979"/>
    <n v="97"/>
    <n v="2"/>
    <n v="194"/>
    <n v="1"/>
    <x v="2"/>
    <x v="27"/>
    <x v="4"/>
    <s v="violet"/>
    <n v="119"/>
    <n v="48"/>
    <n v="5712"/>
    <n v="825"/>
    <n v="54551"/>
    <d v="2021-03-17T00:00:00"/>
    <d v="2021-04-01T00:00:00"/>
    <s v="Judith Plimmer"/>
    <s v="Male"/>
    <n v="46"/>
    <s v="271 Ava MewsApt. 686"/>
    <n v="9750"/>
    <s v="Thomaschester"/>
    <x v="1"/>
    <s v="Australia"/>
    <x v="4"/>
    <x v="2"/>
  </r>
  <r>
    <n v="4007"/>
    <n v="798"/>
    <n v="560"/>
    <n v="100"/>
    <n v="2"/>
    <n v="200"/>
    <n v="1"/>
    <x v="1"/>
    <x v="29"/>
    <x v="3"/>
    <s v="red"/>
    <n v="90"/>
    <n v="76"/>
    <n v="6840"/>
    <n v="825"/>
    <n v="54551"/>
    <d v="2021-03-17T00:00:00"/>
    <d v="2021-04-01T00:00:00"/>
    <s v="Judith Plimmer"/>
    <s v="Male"/>
    <n v="46"/>
    <s v="271 Ava MewsApt. 686"/>
    <n v="9750"/>
    <s v="Thomaschester"/>
    <x v="1"/>
    <s v="Australia"/>
    <x v="4"/>
    <x v="2"/>
  </r>
  <r>
    <n v="4008"/>
    <n v="798"/>
    <n v="686"/>
    <n v="113"/>
    <n v="1"/>
    <n v="113"/>
    <n v="1"/>
    <x v="1"/>
    <x v="4"/>
    <x v="1"/>
    <s v="blue"/>
    <n v="119"/>
    <n v="72"/>
    <n v="8568"/>
    <n v="825"/>
    <n v="54551"/>
    <d v="2021-03-17T00:00:00"/>
    <d v="2021-04-01T00:00:00"/>
    <s v="Judith Plimmer"/>
    <s v="Male"/>
    <n v="46"/>
    <s v="271 Ava MewsApt. 686"/>
    <n v="9750"/>
    <s v="Thomaschester"/>
    <x v="1"/>
    <s v="Australia"/>
    <x v="4"/>
    <x v="2"/>
  </r>
  <r>
    <n v="4009"/>
    <n v="798"/>
    <n v="916"/>
    <n v="96"/>
    <n v="2"/>
    <n v="192"/>
    <n v="1"/>
    <x v="2"/>
    <x v="5"/>
    <x v="1"/>
    <s v="orange"/>
    <n v="104"/>
    <n v="58"/>
    <n v="6032"/>
    <n v="825"/>
    <n v="54551"/>
    <d v="2021-03-17T00:00:00"/>
    <d v="2021-04-01T00:00:00"/>
    <s v="Judith Plimmer"/>
    <s v="Male"/>
    <n v="46"/>
    <s v="271 Ava MewsApt. 686"/>
    <n v="9750"/>
    <s v="Thomaschester"/>
    <x v="1"/>
    <s v="Australia"/>
    <x v="4"/>
    <x v="2"/>
  </r>
  <r>
    <n v="4010"/>
    <n v="798"/>
    <n v="791"/>
    <n v="91"/>
    <n v="2"/>
    <n v="182"/>
    <n v="1"/>
    <x v="1"/>
    <x v="15"/>
    <x v="1"/>
    <s v="blue"/>
    <n v="114"/>
    <n v="73"/>
    <n v="8322"/>
    <n v="825"/>
    <n v="54551"/>
    <d v="2021-03-17T00:00:00"/>
    <d v="2021-04-01T00:00:00"/>
    <s v="Judith Plimmer"/>
    <s v="Male"/>
    <n v="46"/>
    <s v="271 Ava MewsApt. 686"/>
    <n v="9750"/>
    <s v="Thomaschester"/>
    <x v="1"/>
    <s v="Australia"/>
    <x v="4"/>
    <x v="2"/>
  </r>
  <r>
    <n v="4011"/>
    <n v="799"/>
    <n v="331"/>
    <n v="109"/>
    <n v="3"/>
    <n v="327"/>
    <n v="1"/>
    <x v="0"/>
    <x v="21"/>
    <x v="1"/>
    <s v="green"/>
    <n v="108"/>
    <n v="74"/>
    <n v="7992"/>
    <n v="651"/>
    <n v="41626"/>
    <d v="2021-03-11T00:00:00"/>
    <d v="2021-04-04T00:00:00"/>
    <s v="Beckie Nasey"/>
    <s v="Genderfluid"/>
    <n v="61"/>
    <s v="42 Max View RdSuite 078"/>
    <n v="1313"/>
    <s v="Evastad"/>
    <x v="0"/>
    <s v="Australia"/>
    <x v="4"/>
    <x v="0"/>
  </r>
  <r>
    <n v="4012"/>
    <n v="799"/>
    <n v="1208"/>
    <n v="105"/>
    <n v="3"/>
    <n v="315"/>
    <n v="1"/>
    <x v="2"/>
    <x v="7"/>
    <x v="0"/>
    <s v="green"/>
    <n v="90"/>
    <n v="47"/>
    <n v="4230"/>
    <n v="651"/>
    <n v="41626"/>
    <d v="2021-03-11T00:00:00"/>
    <d v="2021-04-04T00:00:00"/>
    <s v="Beckie Nasey"/>
    <s v="Genderfluid"/>
    <n v="61"/>
    <s v="42 Max View RdSuite 078"/>
    <n v="1313"/>
    <s v="Evastad"/>
    <x v="0"/>
    <s v="Australia"/>
    <x v="4"/>
    <x v="0"/>
  </r>
  <r>
    <n v="4013"/>
    <n v="799"/>
    <n v="886"/>
    <n v="94"/>
    <n v="1"/>
    <n v="94"/>
    <n v="1"/>
    <x v="2"/>
    <x v="23"/>
    <x v="1"/>
    <s v="yellow"/>
    <n v="113"/>
    <n v="68"/>
    <n v="7684"/>
    <n v="651"/>
    <n v="41626"/>
    <d v="2021-03-11T00:00:00"/>
    <d v="2021-04-04T00:00:00"/>
    <s v="Beckie Nasey"/>
    <s v="Genderfluid"/>
    <n v="61"/>
    <s v="42 Max View RdSuite 078"/>
    <n v="1313"/>
    <s v="Evastad"/>
    <x v="0"/>
    <s v="Australia"/>
    <x v="4"/>
    <x v="0"/>
  </r>
  <r>
    <n v="4014"/>
    <n v="799"/>
    <n v="1191"/>
    <n v="105"/>
    <n v="1"/>
    <n v="105"/>
    <n v="1"/>
    <x v="2"/>
    <x v="7"/>
    <x v="1"/>
    <s v="red"/>
    <n v="90"/>
    <n v="78"/>
    <n v="7020"/>
    <n v="651"/>
    <n v="41626"/>
    <d v="2021-03-11T00:00:00"/>
    <d v="2021-04-04T00:00:00"/>
    <s v="Beckie Nasey"/>
    <s v="Genderfluid"/>
    <n v="61"/>
    <s v="42 Max View RdSuite 078"/>
    <n v="1313"/>
    <s v="Evastad"/>
    <x v="0"/>
    <s v="Australia"/>
    <x v="4"/>
    <x v="0"/>
  </r>
  <r>
    <n v="4015"/>
    <n v="799"/>
    <n v="17"/>
    <n v="96"/>
    <n v="1"/>
    <n v="96"/>
    <n v="1"/>
    <x v="0"/>
    <x v="2"/>
    <x v="2"/>
    <s v="green"/>
    <n v="114"/>
    <n v="60"/>
    <n v="6840"/>
    <n v="651"/>
    <n v="41626"/>
    <d v="2021-03-11T00:00:00"/>
    <d v="2021-04-04T00:00:00"/>
    <s v="Beckie Nasey"/>
    <s v="Genderfluid"/>
    <n v="61"/>
    <s v="42 Max View RdSuite 078"/>
    <n v="1313"/>
    <s v="Evastad"/>
    <x v="0"/>
    <s v="Australia"/>
    <x v="4"/>
    <x v="0"/>
  </r>
  <r>
    <n v="4016"/>
    <n v="800"/>
    <n v="229"/>
    <n v="106"/>
    <n v="3"/>
    <n v="318"/>
    <n v="1"/>
    <x v="0"/>
    <x v="0"/>
    <x v="4"/>
    <s v="green"/>
    <n v="105"/>
    <n v="58"/>
    <n v="6090"/>
    <n v="422"/>
    <n v="20089"/>
    <d v="2021-06-21T00:00:00"/>
    <d v="2021-06-23T00:00:00"/>
    <s v="Farah Schukert"/>
    <s v="Agender"/>
    <n v="34"/>
    <s v="58 Heaney SquareApt. 870"/>
    <n v="1342"/>
    <s v="Feeneymouth"/>
    <x v="3"/>
    <s v="Australia"/>
    <x v="7"/>
    <x v="1"/>
  </r>
  <r>
    <n v="4017"/>
    <n v="800"/>
    <n v="1203"/>
    <n v="105"/>
    <n v="3"/>
    <n v="315"/>
    <n v="1"/>
    <x v="2"/>
    <x v="7"/>
    <x v="0"/>
    <s v="yellow"/>
    <n v="90"/>
    <n v="62"/>
    <n v="5580"/>
    <n v="422"/>
    <n v="20089"/>
    <d v="2021-06-21T00:00:00"/>
    <d v="2021-06-23T00:00:00"/>
    <s v="Farah Schukert"/>
    <s v="Agender"/>
    <n v="34"/>
    <s v="58 Heaney SquareApt. 870"/>
    <n v="1342"/>
    <s v="Feeneymouth"/>
    <x v="3"/>
    <s v="Australia"/>
    <x v="7"/>
    <x v="1"/>
  </r>
  <r>
    <n v="4018"/>
    <n v="800"/>
    <n v="77"/>
    <n v="118"/>
    <n v="1"/>
    <n v="118"/>
    <n v="1"/>
    <x v="0"/>
    <x v="24"/>
    <x v="2"/>
    <s v="orange"/>
    <n v="96"/>
    <n v="68"/>
    <n v="6528"/>
    <n v="422"/>
    <n v="20089"/>
    <d v="2021-06-21T00:00:00"/>
    <d v="2021-06-23T00:00:00"/>
    <s v="Farah Schukert"/>
    <s v="Agender"/>
    <n v="34"/>
    <s v="58 Heaney SquareApt. 870"/>
    <n v="1342"/>
    <s v="Feeneymouth"/>
    <x v="3"/>
    <s v="Australia"/>
    <x v="7"/>
    <x v="1"/>
  </r>
  <r>
    <n v="4019"/>
    <n v="800"/>
    <n v="401"/>
    <n v="119"/>
    <n v="2"/>
    <n v="238"/>
    <n v="1"/>
    <x v="0"/>
    <x v="32"/>
    <x v="1"/>
    <s v="green"/>
    <n v="113"/>
    <n v="72"/>
    <n v="8136"/>
    <n v="422"/>
    <n v="20089"/>
    <d v="2021-06-21T00:00:00"/>
    <d v="2021-06-23T00:00:00"/>
    <s v="Farah Schukert"/>
    <s v="Agender"/>
    <n v="34"/>
    <s v="58 Heaney SquareApt. 870"/>
    <n v="1342"/>
    <s v="Feeneymouth"/>
    <x v="3"/>
    <s v="Australia"/>
    <x v="7"/>
    <x v="1"/>
  </r>
  <r>
    <n v="4020"/>
    <n v="801"/>
    <n v="1085"/>
    <n v="115"/>
    <n v="2"/>
    <n v="230"/>
    <n v="1"/>
    <x v="2"/>
    <x v="6"/>
    <x v="3"/>
    <s v="red"/>
    <n v="99"/>
    <n v="75"/>
    <n v="7425"/>
    <n v="995"/>
    <n v="58829"/>
    <d v="2021-08-02T00:00:00"/>
    <d v="2021-08-17T00:00:00"/>
    <s v="Leandra Derks"/>
    <s v="Polygender"/>
    <n v="63"/>
    <s v="19 Jordan Station StSuite 655"/>
    <n v="3742"/>
    <s v="Hermistonberg"/>
    <x v="2"/>
    <s v="Australia"/>
    <x v="0"/>
    <x v="2"/>
  </r>
  <r>
    <n v="4021"/>
    <n v="801"/>
    <n v="960"/>
    <n v="97"/>
    <n v="2"/>
    <n v="194"/>
    <n v="1"/>
    <x v="2"/>
    <x v="27"/>
    <x v="3"/>
    <s v="green"/>
    <n v="119"/>
    <n v="74"/>
    <n v="8806"/>
    <n v="995"/>
    <n v="58829"/>
    <d v="2021-08-02T00:00:00"/>
    <d v="2021-08-17T00:00:00"/>
    <s v="Leandra Derks"/>
    <s v="Polygender"/>
    <n v="63"/>
    <s v="19 Jordan Station StSuite 655"/>
    <n v="3742"/>
    <s v="Hermistonberg"/>
    <x v="2"/>
    <s v="Australia"/>
    <x v="0"/>
    <x v="2"/>
  </r>
  <r>
    <n v="4022"/>
    <n v="801"/>
    <n v="152"/>
    <n v="91"/>
    <n v="3"/>
    <n v="273"/>
    <n v="1"/>
    <x v="0"/>
    <x v="8"/>
    <x v="2"/>
    <s v="yellow"/>
    <n v="116"/>
    <n v="59"/>
    <n v="6844"/>
    <n v="995"/>
    <n v="58829"/>
    <d v="2021-08-02T00:00:00"/>
    <d v="2021-08-17T00:00:00"/>
    <s v="Leandra Derks"/>
    <s v="Polygender"/>
    <n v="63"/>
    <s v="19 Jordan Station StSuite 655"/>
    <n v="3742"/>
    <s v="Hermistonberg"/>
    <x v="2"/>
    <s v="Australia"/>
    <x v="0"/>
    <x v="2"/>
  </r>
  <r>
    <n v="4023"/>
    <n v="801"/>
    <n v="724"/>
    <n v="119"/>
    <n v="1"/>
    <n v="119"/>
    <n v="1"/>
    <x v="1"/>
    <x v="19"/>
    <x v="4"/>
    <s v="blue"/>
    <n v="112"/>
    <n v="69"/>
    <n v="7728"/>
    <n v="995"/>
    <n v="58829"/>
    <d v="2021-08-02T00:00:00"/>
    <d v="2021-08-17T00:00:00"/>
    <s v="Leandra Derks"/>
    <s v="Polygender"/>
    <n v="63"/>
    <s v="19 Jordan Station StSuite 655"/>
    <n v="3742"/>
    <s v="Hermistonberg"/>
    <x v="2"/>
    <s v="Australia"/>
    <x v="0"/>
    <x v="2"/>
  </r>
  <r>
    <n v="4024"/>
    <n v="801"/>
    <n v="139"/>
    <n v="92"/>
    <n v="3"/>
    <n v="276"/>
    <n v="1"/>
    <x v="0"/>
    <x v="22"/>
    <x v="4"/>
    <s v="violet"/>
    <n v="115"/>
    <n v="73"/>
    <n v="8395"/>
    <n v="995"/>
    <n v="58829"/>
    <d v="2021-08-02T00:00:00"/>
    <d v="2021-08-17T00:00:00"/>
    <s v="Leandra Derks"/>
    <s v="Polygender"/>
    <n v="63"/>
    <s v="19 Jordan Station StSuite 655"/>
    <n v="3742"/>
    <s v="Hermistonberg"/>
    <x v="2"/>
    <s v="Australia"/>
    <x v="0"/>
    <x v="2"/>
  </r>
  <r>
    <n v="4025"/>
    <n v="801"/>
    <n v="879"/>
    <n v="94"/>
    <n v="2"/>
    <n v="188"/>
    <n v="1"/>
    <x v="2"/>
    <x v="23"/>
    <x v="4"/>
    <s v="red"/>
    <n v="113"/>
    <n v="80"/>
    <n v="9040"/>
    <n v="995"/>
    <n v="58829"/>
    <d v="2021-08-02T00:00:00"/>
    <d v="2021-08-17T00:00:00"/>
    <s v="Leandra Derks"/>
    <s v="Polygender"/>
    <n v="63"/>
    <s v="19 Jordan Station StSuite 655"/>
    <n v="3742"/>
    <s v="Hermistonberg"/>
    <x v="2"/>
    <s v="Australia"/>
    <x v="0"/>
    <x v="2"/>
  </r>
  <r>
    <n v="4026"/>
    <n v="801"/>
    <n v="26"/>
    <n v="96"/>
    <n v="3"/>
    <n v="288"/>
    <n v="1"/>
    <x v="0"/>
    <x v="2"/>
    <x v="1"/>
    <s v="indigo"/>
    <n v="114"/>
    <n v="59"/>
    <n v="6726"/>
    <n v="995"/>
    <n v="58829"/>
    <d v="2021-08-02T00:00:00"/>
    <d v="2021-08-17T00:00:00"/>
    <s v="Leandra Derks"/>
    <s v="Polygender"/>
    <n v="63"/>
    <s v="19 Jordan Station StSuite 655"/>
    <n v="3742"/>
    <s v="Hermistonberg"/>
    <x v="2"/>
    <s v="Australia"/>
    <x v="0"/>
    <x v="2"/>
  </r>
  <r>
    <n v="4027"/>
    <n v="801"/>
    <n v="397"/>
    <n v="119"/>
    <n v="3"/>
    <n v="357"/>
    <n v="1"/>
    <x v="0"/>
    <x v="32"/>
    <x v="2"/>
    <s v="yellow"/>
    <n v="113"/>
    <n v="76"/>
    <n v="8588"/>
    <n v="995"/>
    <n v="58829"/>
    <d v="2021-08-02T00:00:00"/>
    <d v="2021-08-17T00:00:00"/>
    <s v="Leandra Derks"/>
    <s v="Polygender"/>
    <n v="63"/>
    <s v="19 Jordan Station StSuite 655"/>
    <n v="3742"/>
    <s v="Hermistonberg"/>
    <x v="2"/>
    <s v="Australia"/>
    <x v="0"/>
    <x v="2"/>
  </r>
  <r>
    <n v="4028"/>
    <n v="801"/>
    <n v="200"/>
    <n v="98"/>
    <n v="1"/>
    <n v="98"/>
    <n v="1"/>
    <x v="0"/>
    <x v="18"/>
    <x v="3"/>
    <s v="indigo"/>
    <n v="112"/>
    <n v="64"/>
    <n v="7168"/>
    <n v="995"/>
    <n v="58829"/>
    <d v="2021-08-02T00:00:00"/>
    <d v="2021-08-17T00:00:00"/>
    <s v="Leandra Derks"/>
    <s v="Polygender"/>
    <n v="63"/>
    <s v="19 Jordan Station StSuite 655"/>
    <n v="3742"/>
    <s v="Hermistonberg"/>
    <x v="2"/>
    <s v="Australia"/>
    <x v="0"/>
    <x v="2"/>
  </r>
  <r>
    <n v="4029"/>
    <n v="801"/>
    <n v="818"/>
    <n v="117"/>
    <n v="1"/>
    <n v="117"/>
    <n v="1"/>
    <x v="1"/>
    <x v="13"/>
    <x v="0"/>
    <s v="yellow"/>
    <n v="95"/>
    <n v="58"/>
    <n v="5510"/>
    <n v="995"/>
    <n v="58829"/>
    <d v="2021-08-02T00:00:00"/>
    <d v="2021-08-17T00:00:00"/>
    <s v="Leandra Derks"/>
    <s v="Polygender"/>
    <n v="63"/>
    <s v="19 Jordan Station StSuite 655"/>
    <n v="3742"/>
    <s v="Hermistonberg"/>
    <x v="2"/>
    <s v="Australia"/>
    <x v="0"/>
    <x v="2"/>
  </r>
  <r>
    <n v="4030"/>
    <n v="802"/>
    <n v="716"/>
    <n v="119"/>
    <n v="2"/>
    <n v="238"/>
    <n v="1"/>
    <x v="1"/>
    <x v="19"/>
    <x v="1"/>
    <s v="green"/>
    <n v="112"/>
    <n v="53"/>
    <n v="5936"/>
    <n v="501"/>
    <n v="52930"/>
    <d v="2021-10-05T00:00:00"/>
    <d v="2021-10-23T00:00:00"/>
    <s v="Archibaldo Taffurelli"/>
    <s v="Genderqueer"/>
    <n v="73"/>
    <s v="457 Evans View RdApt. 385"/>
    <n v="2482"/>
    <s v="Kiehnchester"/>
    <x v="1"/>
    <s v="Australia"/>
    <x v="2"/>
    <x v="2"/>
  </r>
  <r>
    <n v="4031"/>
    <n v="803"/>
    <n v="511"/>
    <n v="102"/>
    <n v="2"/>
    <n v="204"/>
    <n v="1"/>
    <x v="1"/>
    <x v="31"/>
    <x v="1"/>
    <s v="blue"/>
    <n v="109"/>
    <n v="41"/>
    <n v="4469"/>
    <n v="625"/>
    <n v="25565"/>
    <d v="2021-04-03T00:00:00"/>
    <d v="2021-04-16T00:00:00"/>
    <s v="Zorina Rabl"/>
    <s v="Bigender"/>
    <n v="31"/>
    <s v="7615 Hyatt TrailSuite 179"/>
    <n v="5972"/>
    <s v="Lake Phoebe"/>
    <x v="2"/>
    <s v="Australia"/>
    <x v="6"/>
    <x v="2"/>
  </r>
  <r>
    <n v="4032"/>
    <n v="803"/>
    <n v="861"/>
    <n v="113"/>
    <n v="3"/>
    <n v="339"/>
    <n v="1"/>
    <x v="2"/>
    <x v="16"/>
    <x v="1"/>
    <s v="blue"/>
    <n v="100"/>
    <n v="51"/>
    <n v="5100"/>
    <n v="625"/>
    <n v="25565"/>
    <d v="2021-04-03T00:00:00"/>
    <d v="2021-04-16T00:00:00"/>
    <s v="Zorina Rabl"/>
    <s v="Bigender"/>
    <n v="31"/>
    <s v="7615 Hyatt TrailSuite 179"/>
    <n v="5972"/>
    <s v="Lake Phoebe"/>
    <x v="2"/>
    <s v="Australia"/>
    <x v="6"/>
    <x v="2"/>
  </r>
  <r>
    <n v="4033"/>
    <n v="803"/>
    <n v="930"/>
    <n v="96"/>
    <n v="3"/>
    <n v="288"/>
    <n v="1"/>
    <x v="2"/>
    <x v="5"/>
    <x v="3"/>
    <s v="blue"/>
    <n v="104"/>
    <n v="45"/>
    <n v="4680"/>
    <n v="625"/>
    <n v="25565"/>
    <d v="2021-04-03T00:00:00"/>
    <d v="2021-04-16T00:00:00"/>
    <s v="Zorina Rabl"/>
    <s v="Bigender"/>
    <n v="31"/>
    <s v="7615 Hyatt TrailSuite 179"/>
    <n v="5972"/>
    <s v="Lake Phoebe"/>
    <x v="2"/>
    <s v="Australia"/>
    <x v="6"/>
    <x v="2"/>
  </r>
  <r>
    <n v="4034"/>
    <n v="803"/>
    <n v="399"/>
    <n v="119"/>
    <n v="1"/>
    <n v="119"/>
    <n v="1"/>
    <x v="0"/>
    <x v="32"/>
    <x v="4"/>
    <s v="yellow"/>
    <n v="113"/>
    <n v="78"/>
    <n v="8814"/>
    <n v="625"/>
    <n v="25565"/>
    <d v="2021-04-03T00:00:00"/>
    <d v="2021-04-16T00:00:00"/>
    <s v="Zorina Rabl"/>
    <s v="Bigender"/>
    <n v="31"/>
    <s v="7615 Hyatt TrailSuite 179"/>
    <n v="5972"/>
    <s v="Lake Phoebe"/>
    <x v="2"/>
    <s v="Australia"/>
    <x v="6"/>
    <x v="2"/>
  </r>
  <r>
    <n v="4035"/>
    <n v="804"/>
    <n v="923"/>
    <n v="96"/>
    <n v="1"/>
    <n v="96"/>
    <n v="1"/>
    <x v="2"/>
    <x v="5"/>
    <x v="0"/>
    <s v="yellow"/>
    <n v="104"/>
    <n v="68"/>
    <n v="7072"/>
    <n v="323"/>
    <n v="18090"/>
    <d v="2021-04-10T00:00:00"/>
    <d v="2021-04-21T00:00:00"/>
    <s v="Ellerey Kaesmakers"/>
    <s v="Genderfluid"/>
    <n v="40"/>
    <s v="56 Marcus SquareSuite 361"/>
    <n v="7986"/>
    <s v="South Jayden"/>
    <x v="0"/>
    <s v="Australia"/>
    <x v="6"/>
    <x v="2"/>
  </r>
  <r>
    <n v="4036"/>
    <n v="804"/>
    <n v="1133"/>
    <n v="102"/>
    <n v="1"/>
    <n v="102"/>
    <n v="1"/>
    <x v="2"/>
    <x v="34"/>
    <x v="0"/>
    <s v="yellow"/>
    <n v="106"/>
    <n v="71"/>
    <n v="7526"/>
    <n v="323"/>
    <n v="18090"/>
    <d v="2021-04-10T00:00:00"/>
    <d v="2021-04-21T00:00:00"/>
    <s v="Ellerey Kaesmakers"/>
    <s v="Genderfluid"/>
    <n v="40"/>
    <s v="56 Marcus SquareSuite 361"/>
    <n v="7986"/>
    <s v="South Jayden"/>
    <x v="0"/>
    <s v="Australia"/>
    <x v="6"/>
    <x v="2"/>
  </r>
  <r>
    <n v="4037"/>
    <n v="804"/>
    <n v="332"/>
    <n v="109"/>
    <n v="1"/>
    <n v="109"/>
    <n v="1"/>
    <x v="0"/>
    <x v="21"/>
    <x v="2"/>
    <s v="green"/>
    <n v="108"/>
    <n v="57"/>
    <n v="6156"/>
    <n v="323"/>
    <n v="18090"/>
    <d v="2021-04-10T00:00:00"/>
    <d v="2021-04-21T00:00:00"/>
    <s v="Ellerey Kaesmakers"/>
    <s v="Genderfluid"/>
    <n v="40"/>
    <s v="56 Marcus SquareSuite 361"/>
    <n v="7986"/>
    <s v="South Jayden"/>
    <x v="0"/>
    <s v="Australia"/>
    <x v="6"/>
    <x v="2"/>
  </r>
  <r>
    <n v="4038"/>
    <n v="804"/>
    <n v="710"/>
    <n v="119"/>
    <n v="3"/>
    <n v="357"/>
    <n v="1"/>
    <x v="1"/>
    <x v="19"/>
    <x v="3"/>
    <s v="yellow"/>
    <n v="112"/>
    <n v="78"/>
    <n v="8736"/>
    <n v="323"/>
    <n v="18090"/>
    <d v="2021-04-10T00:00:00"/>
    <d v="2021-04-21T00:00:00"/>
    <s v="Ellerey Kaesmakers"/>
    <s v="Genderfluid"/>
    <n v="40"/>
    <s v="56 Marcus SquareSuite 361"/>
    <n v="7986"/>
    <s v="South Jayden"/>
    <x v="0"/>
    <s v="Australia"/>
    <x v="6"/>
    <x v="2"/>
  </r>
  <r>
    <n v="4039"/>
    <n v="804"/>
    <n v="554"/>
    <n v="98"/>
    <n v="1"/>
    <n v="98"/>
    <n v="1"/>
    <x v="1"/>
    <x v="33"/>
    <x v="4"/>
    <s v="indigo"/>
    <n v="113"/>
    <n v="52"/>
    <n v="5876"/>
    <n v="323"/>
    <n v="18090"/>
    <d v="2021-04-10T00:00:00"/>
    <d v="2021-04-21T00:00:00"/>
    <s v="Ellerey Kaesmakers"/>
    <s v="Genderfluid"/>
    <n v="40"/>
    <s v="56 Marcus SquareSuite 361"/>
    <n v="7986"/>
    <s v="South Jayden"/>
    <x v="0"/>
    <s v="Australia"/>
    <x v="6"/>
    <x v="2"/>
  </r>
  <r>
    <n v="4040"/>
    <n v="804"/>
    <n v="995"/>
    <n v="106"/>
    <n v="2"/>
    <n v="212"/>
    <n v="1"/>
    <x v="2"/>
    <x v="3"/>
    <x v="3"/>
    <s v="green"/>
    <n v="111"/>
    <n v="73"/>
    <n v="8103"/>
    <n v="323"/>
    <n v="18090"/>
    <d v="2021-04-10T00:00:00"/>
    <d v="2021-04-21T00:00:00"/>
    <s v="Ellerey Kaesmakers"/>
    <s v="Genderfluid"/>
    <n v="40"/>
    <s v="56 Marcus SquareSuite 361"/>
    <n v="7986"/>
    <s v="South Jayden"/>
    <x v="0"/>
    <s v="Australia"/>
    <x v="6"/>
    <x v="2"/>
  </r>
  <r>
    <n v="4041"/>
    <n v="804"/>
    <n v="509"/>
    <n v="102"/>
    <n v="3"/>
    <n v="306"/>
    <n v="1"/>
    <x v="1"/>
    <x v="31"/>
    <x v="4"/>
    <s v="green"/>
    <n v="109"/>
    <n v="71"/>
    <n v="7739"/>
    <n v="323"/>
    <n v="18090"/>
    <d v="2021-04-10T00:00:00"/>
    <d v="2021-04-21T00:00:00"/>
    <s v="Ellerey Kaesmakers"/>
    <s v="Genderfluid"/>
    <n v="40"/>
    <s v="56 Marcus SquareSuite 361"/>
    <n v="7986"/>
    <s v="South Jayden"/>
    <x v="0"/>
    <s v="Australia"/>
    <x v="6"/>
    <x v="2"/>
  </r>
  <r>
    <n v="4042"/>
    <n v="804"/>
    <n v="962"/>
    <n v="97"/>
    <n v="3"/>
    <n v="291"/>
    <n v="1"/>
    <x v="2"/>
    <x v="27"/>
    <x v="2"/>
    <s v="green"/>
    <n v="119"/>
    <n v="78"/>
    <n v="9282"/>
    <n v="323"/>
    <n v="18090"/>
    <d v="2021-04-10T00:00:00"/>
    <d v="2021-04-21T00:00:00"/>
    <s v="Ellerey Kaesmakers"/>
    <s v="Genderfluid"/>
    <n v="40"/>
    <s v="56 Marcus SquareSuite 361"/>
    <n v="7986"/>
    <s v="South Jayden"/>
    <x v="0"/>
    <s v="Australia"/>
    <x v="6"/>
    <x v="2"/>
  </r>
  <r>
    <n v="4043"/>
    <n v="805"/>
    <n v="1054"/>
    <n v="93"/>
    <n v="2"/>
    <n v="186"/>
    <n v="1"/>
    <x v="2"/>
    <x v="20"/>
    <x v="4"/>
    <s v="red"/>
    <n v="94"/>
    <n v="58"/>
    <n v="5452"/>
    <n v="416"/>
    <n v="13968"/>
    <d v="2021-10-02T00:00:00"/>
    <d v="2021-10-03T00:00:00"/>
    <s v="Leonore Yakunikov"/>
    <s v="Agender"/>
    <n v="21"/>
    <s v="59 Gibson MeadowApt. 565"/>
    <n v="4767"/>
    <s v="Langworthville"/>
    <x v="4"/>
    <s v="Australia"/>
    <x v="2"/>
    <x v="1"/>
  </r>
  <r>
    <n v="4044"/>
    <n v="805"/>
    <n v="258"/>
    <n v="95"/>
    <n v="2"/>
    <n v="190"/>
    <n v="1"/>
    <x v="0"/>
    <x v="17"/>
    <x v="0"/>
    <s v="yellow"/>
    <n v="117"/>
    <n v="46"/>
    <n v="5382"/>
    <n v="416"/>
    <n v="13968"/>
    <d v="2021-10-02T00:00:00"/>
    <d v="2021-10-03T00:00:00"/>
    <s v="Leonore Yakunikov"/>
    <s v="Agender"/>
    <n v="21"/>
    <s v="59 Gibson MeadowApt. 565"/>
    <n v="4767"/>
    <s v="Langworthville"/>
    <x v="4"/>
    <s v="Australia"/>
    <x v="2"/>
    <x v="1"/>
  </r>
  <r>
    <n v="4045"/>
    <n v="805"/>
    <n v="1166"/>
    <n v="99"/>
    <n v="1"/>
    <n v="99"/>
    <n v="1"/>
    <x v="2"/>
    <x v="9"/>
    <x v="1"/>
    <s v="yellow"/>
    <n v="98"/>
    <n v="56"/>
    <n v="5488"/>
    <n v="416"/>
    <n v="13968"/>
    <d v="2021-10-02T00:00:00"/>
    <d v="2021-10-03T00:00:00"/>
    <s v="Leonore Yakunikov"/>
    <s v="Agender"/>
    <n v="21"/>
    <s v="59 Gibson MeadowApt. 565"/>
    <n v="4767"/>
    <s v="Langworthville"/>
    <x v="4"/>
    <s v="Australia"/>
    <x v="2"/>
    <x v="1"/>
  </r>
  <r>
    <n v="4046"/>
    <n v="805"/>
    <n v="25"/>
    <n v="96"/>
    <n v="3"/>
    <n v="288"/>
    <n v="1"/>
    <x v="0"/>
    <x v="2"/>
    <x v="3"/>
    <s v="indigo"/>
    <n v="114"/>
    <n v="61"/>
    <n v="6954"/>
    <n v="416"/>
    <n v="13968"/>
    <d v="2021-10-02T00:00:00"/>
    <d v="2021-10-03T00:00:00"/>
    <s v="Leonore Yakunikov"/>
    <s v="Agender"/>
    <n v="21"/>
    <s v="59 Gibson MeadowApt. 565"/>
    <n v="4767"/>
    <s v="Langworthville"/>
    <x v="4"/>
    <s v="Australia"/>
    <x v="2"/>
    <x v="1"/>
  </r>
  <r>
    <n v="4047"/>
    <n v="805"/>
    <n v="453"/>
    <n v="107"/>
    <n v="2"/>
    <n v="214"/>
    <n v="1"/>
    <x v="1"/>
    <x v="22"/>
    <x v="0"/>
    <s v="violet"/>
    <n v="92"/>
    <n v="50"/>
    <n v="4600"/>
    <n v="416"/>
    <n v="13968"/>
    <d v="2021-10-02T00:00:00"/>
    <d v="2021-10-03T00:00:00"/>
    <s v="Leonore Yakunikov"/>
    <s v="Agender"/>
    <n v="21"/>
    <s v="59 Gibson MeadowApt. 565"/>
    <n v="4767"/>
    <s v="Langworthville"/>
    <x v="4"/>
    <s v="Australia"/>
    <x v="2"/>
    <x v="1"/>
  </r>
  <r>
    <n v="4048"/>
    <n v="805"/>
    <n v="715"/>
    <n v="119"/>
    <n v="2"/>
    <n v="238"/>
    <n v="1"/>
    <x v="1"/>
    <x v="19"/>
    <x v="3"/>
    <s v="green"/>
    <n v="112"/>
    <n v="62"/>
    <n v="6944"/>
    <n v="416"/>
    <n v="13968"/>
    <d v="2021-10-02T00:00:00"/>
    <d v="2021-10-03T00:00:00"/>
    <s v="Leonore Yakunikov"/>
    <s v="Agender"/>
    <n v="21"/>
    <s v="59 Gibson MeadowApt. 565"/>
    <n v="4767"/>
    <s v="Langworthville"/>
    <x v="4"/>
    <s v="Australia"/>
    <x v="2"/>
    <x v="1"/>
  </r>
  <r>
    <n v="4049"/>
    <n v="805"/>
    <n v="798"/>
    <n v="91"/>
    <n v="2"/>
    <n v="182"/>
    <n v="1"/>
    <x v="1"/>
    <x v="15"/>
    <x v="0"/>
    <s v="indigo"/>
    <n v="114"/>
    <n v="50"/>
    <n v="5700"/>
    <n v="416"/>
    <n v="13968"/>
    <d v="2021-10-02T00:00:00"/>
    <d v="2021-10-03T00:00:00"/>
    <s v="Leonore Yakunikov"/>
    <s v="Agender"/>
    <n v="21"/>
    <s v="59 Gibson MeadowApt. 565"/>
    <n v="4767"/>
    <s v="Langworthville"/>
    <x v="4"/>
    <s v="Australia"/>
    <x v="2"/>
    <x v="1"/>
  </r>
  <r>
    <n v="4050"/>
    <n v="806"/>
    <n v="522"/>
    <n v="102"/>
    <n v="1"/>
    <n v="102"/>
    <n v="1"/>
    <x v="1"/>
    <x v="31"/>
    <x v="2"/>
    <s v="violet"/>
    <n v="109"/>
    <n v="64"/>
    <n v="6976"/>
    <n v="684"/>
    <n v="41441"/>
    <d v="2021-08-01T00:00:00"/>
    <d v="2021-08-16T00:00:00"/>
    <s v="Camala Llywarch"/>
    <s v="Agender"/>
    <n v="78"/>
    <s v="2079 Phoebe AvenueSuite 629"/>
    <n v="8834"/>
    <s v="Laurenview"/>
    <x v="2"/>
    <s v="Australia"/>
    <x v="0"/>
    <x v="2"/>
  </r>
  <r>
    <n v="4051"/>
    <n v="806"/>
    <n v="482"/>
    <n v="118"/>
    <n v="3"/>
    <n v="354"/>
    <n v="1"/>
    <x v="1"/>
    <x v="1"/>
    <x v="2"/>
    <s v="indigo"/>
    <n v="110"/>
    <n v="49"/>
    <n v="5390"/>
    <n v="684"/>
    <n v="41441"/>
    <d v="2021-08-01T00:00:00"/>
    <d v="2021-08-16T00:00:00"/>
    <s v="Camala Llywarch"/>
    <s v="Agender"/>
    <n v="78"/>
    <s v="2079 Phoebe AvenueSuite 629"/>
    <n v="8834"/>
    <s v="Laurenview"/>
    <x v="2"/>
    <s v="Australia"/>
    <x v="0"/>
    <x v="2"/>
  </r>
  <r>
    <n v="4052"/>
    <n v="807"/>
    <n v="897"/>
    <n v="94"/>
    <n v="1"/>
    <n v="94"/>
    <n v="1"/>
    <x v="2"/>
    <x v="23"/>
    <x v="2"/>
    <s v="blue"/>
    <n v="113"/>
    <n v="47"/>
    <n v="5311"/>
    <n v="636"/>
    <n v="47092"/>
    <d v="2021-02-17T00:00:00"/>
    <d v="2021-03-03T00:00:00"/>
    <s v="Nara Legerwood"/>
    <s v="Male"/>
    <n v="24"/>
    <s v="74 Anderson RoadApt. 779"/>
    <n v="9149"/>
    <s v="Abbottburgh"/>
    <x v="5"/>
    <s v="Australia"/>
    <x v="1"/>
    <x v="2"/>
  </r>
  <r>
    <n v="4053"/>
    <n v="807"/>
    <n v="1017"/>
    <n v="90"/>
    <n v="1"/>
    <n v="90"/>
    <n v="1"/>
    <x v="2"/>
    <x v="11"/>
    <x v="2"/>
    <s v="red"/>
    <n v="95"/>
    <n v="56"/>
    <n v="5320"/>
    <n v="636"/>
    <n v="47092"/>
    <d v="2021-02-17T00:00:00"/>
    <d v="2021-03-03T00:00:00"/>
    <s v="Nara Legerwood"/>
    <s v="Male"/>
    <n v="24"/>
    <s v="74 Anderson RoadApt. 779"/>
    <n v="9149"/>
    <s v="Abbottburgh"/>
    <x v="5"/>
    <s v="Australia"/>
    <x v="1"/>
    <x v="2"/>
  </r>
  <r>
    <n v="4054"/>
    <n v="807"/>
    <n v="26"/>
    <n v="96"/>
    <n v="2"/>
    <n v="192"/>
    <n v="1"/>
    <x v="0"/>
    <x v="2"/>
    <x v="1"/>
    <s v="indigo"/>
    <n v="114"/>
    <n v="59"/>
    <n v="6726"/>
    <n v="636"/>
    <n v="47092"/>
    <d v="2021-02-17T00:00:00"/>
    <d v="2021-03-03T00:00:00"/>
    <s v="Nara Legerwood"/>
    <s v="Male"/>
    <n v="24"/>
    <s v="74 Anderson RoadApt. 779"/>
    <n v="9149"/>
    <s v="Abbottburgh"/>
    <x v="5"/>
    <s v="Australia"/>
    <x v="1"/>
    <x v="2"/>
  </r>
  <r>
    <n v="4055"/>
    <n v="807"/>
    <n v="199"/>
    <n v="98"/>
    <n v="2"/>
    <n v="196"/>
    <n v="1"/>
    <x v="0"/>
    <x v="18"/>
    <x v="4"/>
    <s v="blue"/>
    <n v="112"/>
    <n v="51"/>
    <n v="5712"/>
    <n v="636"/>
    <n v="47092"/>
    <d v="2021-02-17T00:00:00"/>
    <d v="2021-03-03T00:00:00"/>
    <s v="Nara Legerwood"/>
    <s v="Male"/>
    <n v="24"/>
    <s v="74 Anderson RoadApt. 779"/>
    <n v="9149"/>
    <s v="Abbottburgh"/>
    <x v="5"/>
    <s v="Australia"/>
    <x v="1"/>
    <x v="2"/>
  </r>
  <r>
    <n v="4056"/>
    <n v="808"/>
    <n v="309"/>
    <n v="105"/>
    <n v="2"/>
    <n v="210"/>
    <n v="1"/>
    <x v="0"/>
    <x v="26"/>
    <x v="4"/>
    <s v="indigo"/>
    <n v="93"/>
    <n v="53"/>
    <n v="4929"/>
    <n v="219"/>
    <n v="50929"/>
    <d v="2021-10-13T00:00:00"/>
    <d v="2021-10-30T00:00:00"/>
    <s v="Jerald Macmeeking"/>
    <s v="Male"/>
    <n v="44"/>
    <s v="5040 Isabel TerraceSuite 158"/>
    <n v="8174"/>
    <s v="Connellyport"/>
    <x v="1"/>
    <s v="Australia"/>
    <x v="2"/>
    <x v="2"/>
  </r>
  <r>
    <n v="4057"/>
    <n v="808"/>
    <n v="1195"/>
    <n v="105"/>
    <n v="1"/>
    <n v="105"/>
    <n v="1"/>
    <x v="2"/>
    <x v="7"/>
    <x v="3"/>
    <s v="orange"/>
    <n v="90"/>
    <n v="74"/>
    <n v="6660"/>
    <n v="219"/>
    <n v="50929"/>
    <d v="2021-10-13T00:00:00"/>
    <d v="2021-10-30T00:00:00"/>
    <s v="Jerald Macmeeking"/>
    <s v="Male"/>
    <n v="44"/>
    <s v="5040 Isabel TerraceSuite 158"/>
    <n v="8174"/>
    <s v="Connellyport"/>
    <x v="1"/>
    <s v="Australia"/>
    <x v="2"/>
    <x v="2"/>
  </r>
  <r>
    <n v="4058"/>
    <n v="808"/>
    <n v="378"/>
    <n v="94"/>
    <n v="3"/>
    <n v="282"/>
    <n v="1"/>
    <x v="0"/>
    <x v="28"/>
    <x v="0"/>
    <s v="indigo"/>
    <n v="92"/>
    <n v="44"/>
    <n v="4048"/>
    <n v="219"/>
    <n v="50929"/>
    <d v="2021-10-13T00:00:00"/>
    <d v="2021-10-30T00:00:00"/>
    <s v="Jerald Macmeeking"/>
    <s v="Male"/>
    <n v="44"/>
    <s v="5040 Isabel TerraceSuite 158"/>
    <n v="8174"/>
    <s v="Connellyport"/>
    <x v="1"/>
    <s v="Australia"/>
    <x v="2"/>
    <x v="2"/>
  </r>
  <r>
    <n v="4059"/>
    <n v="808"/>
    <n v="551"/>
    <n v="98"/>
    <n v="1"/>
    <n v="98"/>
    <n v="1"/>
    <x v="1"/>
    <x v="33"/>
    <x v="1"/>
    <s v="indigo"/>
    <n v="113"/>
    <n v="40"/>
    <n v="4520"/>
    <n v="219"/>
    <n v="50929"/>
    <d v="2021-10-13T00:00:00"/>
    <d v="2021-10-30T00:00:00"/>
    <s v="Jerald Macmeeking"/>
    <s v="Male"/>
    <n v="44"/>
    <s v="5040 Isabel TerraceSuite 158"/>
    <n v="8174"/>
    <s v="Connellyport"/>
    <x v="1"/>
    <s v="Australia"/>
    <x v="2"/>
    <x v="2"/>
  </r>
  <r>
    <n v="4060"/>
    <n v="808"/>
    <n v="850"/>
    <n v="113"/>
    <n v="2"/>
    <n v="226"/>
    <n v="1"/>
    <x v="2"/>
    <x v="16"/>
    <x v="3"/>
    <s v="yellow"/>
    <n v="100"/>
    <n v="41"/>
    <n v="4100"/>
    <n v="219"/>
    <n v="50929"/>
    <d v="2021-10-13T00:00:00"/>
    <d v="2021-10-30T00:00:00"/>
    <s v="Jerald Macmeeking"/>
    <s v="Male"/>
    <n v="44"/>
    <s v="5040 Isabel TerraceSuite 158"/>
    <n v="8174"/>
    <s v="Connellyport"/>
    <x v="1"/>
    <s v="Australia"/>
    <x v="2"/>
    <x v="2"/>
  </r>
  <r>
    <n v="4061"/>
    <n v="809"/>
    <n v="398"/>
    <n v="119"/>
    <n v="3"/>
    <n v="357"/>
    <n v="1"/>
    <x v="0"/>
    <x v="32"/>
    <x v="0"/>
    <s v="yellow"/>
    <n v="113"/>
    <n v="63"/>
    <n v="7119"/>
    <n v="73"/>
    <n v="26098"/>
    <d v="2021-02-11T00:00:00"/>
    <d v="2021-02-25T00:00:00"/>
    <s v="Jehanna Water"/>
    <s v="Polygender"/>
    <n v="48"/>
    <s v="672 Graham MewsApt. 407"/>
    <n v="5208"/>
    <s v="Monahanside"/>
    <x v="0"/>
    <s v="Australia"/>
    <x v="1"/>
    <x v="2"/>
  </r>
  <r>
    <n v="4062"/>
    <n v="809"/>
    <n v="824"/>
    <n v="117"/>
    <n v="2"/>
    <n v="234"/>
    <n v="1"/>
    <x v="1"/>
    <x v="13"/>
    <x v="4"/>
    <s v="green"/>
    <n v="95"/>
    <n v="51"/>
    <n v="4845"/>
    <n v="73"/>
    <n v="26098"/>
    <d v="2021-02-11T00:00:00"/>
    <d v="2021-02-25T00:00:00"/>
    <s v="Jehanna Water"/>
    <s v="Polygender"/>
    <n v="48"/>
    <s v="672 Graham MewsApt. 407"/>
    <n v="5208"/>
    <s v="Monahanside"/>
    <x v="0"/>
    <s v="Australia"/>
    <x v="1"/>
    <x v="2"/>
  </r>
  <r>
    <n v="4063"/>
    <n v="809"/>
    <n v="512"/>
    <n v="102"/>
    <n v="1"/>
    <n v="102"/>
    <n v="1"/>
    <x v="1"/>
    <x v="31"/>
    <x v="2"/>
    <s v="blue"/>
    <n v="109"/>
    <n v="70"/>
    <n v="7630"/>
    <n v="73"/>
    <n v="26098"/>
    <d v="2021-02-11T00:00:00"/>
    <d v="2021-02-25T00:00:00"/>
    <s v="Jehanna Water"/>
    <s v="Polygender"/>
    <n v="48"/>
    <s v="672 Graham MewsApt. 407"/>
    <n v="5208"/>
    <s v="Monahanside"/>
    <x v="0"/>
    <s v="Australia"/>
    <x v="1"/>
    <x v="2"/>
  </r>
  <r>
    <n v="4064"/>
    <n v="809"/>
    <n v="778"/>
    <n v="91"/>
    <n v="1"/>
    <n v="91"/>
    <n v="1"/>
    <x v="1"/>
    <x v="15"/>
    <x v="0"/>
    <s v="orange"/>
    <n v="114"/>
    <n v="56"/>
    <n v="6384"/>
    <n v="73"/>
    <n v="26098"/>
    <d v="2021-02-11T00:00:00"/>
    <d v="2021-02-25T00:00:00"/>
    <s v="Jehanna Water"/>
    <s v="Polygender"/>
    <n v="48"/>
    <s v="672 Graham MewsApt. 407"/>
    <n v="5208"/>
    <s v="Monahanside"/>
    <x v="0"/>
    <s v="Australia"/>
    <x v="1"/>
    <x v="2"/>
  </r>
  <r>
    <n v="4065"/>
    <n v="809"/>
    <n v="136"/>
    <n v="92"/>
    <n v="1"/>
    <n v="92"/>
    <n v="1"/>
    <x v="0"/>
    <x v="22"/>
    <x v="1"/>
    <s v="violet"/>
    <n v="115"/>
    <n v="54"/>
    <n v="6210"/>
    <n v="73"/>
    <n v="26098"/>
    <d v="2021-02-11T00:00:00"/>
    <d v="2021-02-25T00:00:00"/>
    <s v="Jehanna Water"/>
    <s v="Polygender"/>
    <n v="48"/>
    <s v="672 Graham MewsApt. 407"/>
    <n v="5208"/>
    <s v="Monahanside"/>
    <x v="0"/>
    <s v="Australia"/>
    <x v="1"/>
    <x v="2"/>
  </r>
  <r>
    <n v="4066"/>
    <n v="810"/>
    <n v="1221"/>
    <n v="105"/>
    <n v="2"/>
    <n v="210"/>
    <n v="1"/>
    <x v="2"/>
    <x v="7"/>
    <x v="1"/>
    <s v="violet"/>
    <n v="90"/>
    <n v="50"/>
    <n v="4500"/>
    <n v="768"/>
    <n v="37440"/>
    <d v="2021-03-22T00:00:00"/>
    <d v="2021-04-04T00:00:00"/>
    <s v="Aida Warsap"/>
    <s v="Bigender"/>
    <n v="52"/>
    <s v="11 Joel CircuitSuite 126"/>
    <n v="1876"/>
    <s v="Port Isabel"/>
    <x v="5"/>
    <s v="Australia"/>
    <x v="4"/>
    <x v="2"/>
  </r>
  <r>
    <n v="4067"/>
    <n v="810"/>
    <n v="356"/>
    <n v="94"/>
    <n v="1"/>
    <n v="94"/>
    <n v="1"/>
    <x v="0"/>
    <x v="28"/>
    <x v="1"/>
    <s v="orange"/>
    <n v="92"/>
    <n v="46"/>
    <n v="4232"/>
    <n v="768"/>
    <n v="37440"/>
    <d v="2021-03-22T00:00:00"/>
    <d v="2021-04-04T00:00:00"/>
    <s v="Aida Warsap"/>
    <s v="Bigender"/>
    <n v="52"/>
    <s v="11 Joel CircuitSuite 126"/>
    <n v="1876"/>
    <s v="Port Isabel"/>
    <x v="5"/>
    <s v="Australia"/>
    <x v="4"/>
    <x v="2"/>
  </r>
  <r>
    <n v="4068"/>
    <n v="810"/>
    <n v="689"/>
    <n v="113"/>
    <n v="2"/>
    <n v="226"/>
    <n v="1"/>
    <x v="1"/>
    <x v="4"/>
    <x v="4"/>
    <s v="blue"/>
    <n v="119"/>
    <n v="47"/>
    <n v="5593"/>
    <n v="768"/>
    <n v="37440"/>
    <d v="2021-03-22T00:00:00"/>
    <d v="2021-04-04T00:00:00"/>
    <s v="Aida Warsap"/>
    <s v="Bigender"/>
    <n v="52"/>
    <s v="11 Joel CircuitSuite 126"/>
    <n v="1876"/>
    <s v="Port Isabel"/>
    <x v="5"/>
    <s v="Australia"/>
    <x v="4"/>
    <x v="2"/>
  </r>
  <r>
    <n v="4069"/>
    <n v="810"/>
    <n v="762"/>
    <n v="109"/>
    <n v="1"/>
    <n v="109"/>
    <n v="1"/>
    <x v="1"/>
    <x v="12"/>
    <x v="2"/>
    <s v="indigo"/>
    <n v="102"/>
    <n v="52"/>
    <n v="5304"/>
    <n v="768"/>
    <n v="37440"/>
    <d v="2021-03-22T00:00:00"/>
    <d v="2021-04-04T00:00:00"/>
    <s v="Aida Warsap"/>
    <s v="Bigender"/>
    <n v="52"/>
    <s v="11 Joel CircuitSuite 126"/>
    <n v="1876"/>
    <s v="Port Isabel"/>
    <x v="5"/>
    <s v="Australia"/>
    <x v="4"/>
    <x v="2"/>
  </r>
  <r>
    <n v="4070"/>
    <n v="810"/>
    <n v="1202"/>
    <n v="105"/>
    <n v="3"/>
    <n v="315"/>
    <n v="1"/>
    <x v="2"/>
    <x v="7"/>
    <x v="2"/>
    <s v="yellow"/>
    <n v="90"/>
    <n v="54"/>
    <n v="4860"/>
    <n v="768"/>
    <n v="37440"/>
    <d v="2021-03-22T00:00:00"/>
    <d v="2021-04-04T00:00:00"/>
    <s v="Aida Warsap"/>
    <s v="Bigender"/>
    <n v="52"/>
    <s v="11 Joel CircuitSuite 126"/>
    <n v="1876"/>
    <s v="Port Isabel"/>
    <x v="5"/>
    <s v="Australia"/>
    <x v="4"/>
    <x v="2"/>
  </r>
  <r>
    <n v="4071"/>
    <n v="810"/>
    <n v="130"/>
    <n v="92"/>
    <n v="3"/>
    <n v="276"/>
    <n v="1"/>
    <x v="0"/>
    <x v="22"/>
    <x v="3"/>
    <s v="indigo"/>
    <n v="115"/>
    <n v="79"/>
    <n v="9085"/>
    <n v="768"/>
    <n v="37440"/>
    <d v="2021-03-22T00:00:00"/>
    <d v="2021-04-04T00:00:00"/>
    <s v="Aida Warsap"/>
    <s v="Bigender"/>
    <n v="52"/>
    <s v="11 Joel CircuitSuite 126"/>
    <n v="1876"/>
    <s v="Port Isabel"/>
    <x v="5"/>
    <s v="Australia"/>
    <x v="4"/>
    <x v="2"/>
  </r>
  <r>
    <n v="4072"/>
    <n v="810"/>
    <n v="691"/>
    <n v="113"/>
    <n v="3"/>
    <n v="339"/>
    <n v="1"/>
    <x v="1"/>
    <x v="4"/>
    <x v="1"/>
    <s v="indigo"/>
    <n v="119"/>
    <n v="53"/>
    <n v="6307"/>
    <n v="768"/>
    <n v="37440"/>
    <d v="2021-03-22T00:00:00"/>
    <d v="2021-04-04T00:00:00"/>
    <s v="Aida Warsap"/>
    <s v="Bigender"/>
    <n v="52"/>
    <s v="11 Joel CircuitSuite 126"/>
    <n v="1876"/>
    <s v="Port Isabel"/>
    <x v="5"/>
    <s v="Australia"/>
    <x v="4"/>
    <x v="2"/>
  </r>
  <r>
    <n v="4073"/>
    <n v="810"/>
    <n v="1166"/>
    <n v="99"/>
    <n v="3"/>
    <n v="297"/>
    <n v="1"/>
    <x v="2"/>
    <x v="9"/>
    <x v="1"/>
    <s v="yellow"/>
    <n v="98"/>
    <n v="56"/>
    <n v="5488"/>
    <n v="768"/>
    <n v="37440"/>
    <d v="2021-03-22T00:00:00"/>
    <d v="2021-04-04T00:00:00"/>
    <s v="Aida Warsap"/>
    <s v="Bigender"/>
    <n v="52"/>
    <s v="11 Joel CircuitSuite 126"/>
    <n v="1876"/>
    <s v="Port Isabel"/>
    <x v="5"/>
    <s v="Australia"/>
    <x v="4"/>
    <x v="2"/>
  </r>
  <r>
    <n v="4074"/>
    <n v="810"/>
    <n v="1025"/>
    <n v="90"/>
    <n v="3"/>
    <n v="270"/>
    <n v="1"/>
    <x v="2"/>
    <x v="11"/>
    <x v="3"/>
    <s v="yellow"/>
    <n v="95"/>
    <n v="44"/>
    <n v="4180"/>
    <n v="768"/>
    <n v="37440"/>
    <d v="2021-03-22T00:00:00"/>
    <d v="2021-04-04T00:00:00"/>
    <s v="Aida Warsap"/>
    <s v="Bigender"/>
    <n v="52"/>
    <s v="11 Joel CircuitSuite 126"/>
    <n v="1876"/>
    <s v="Port Isabel"/>
    <x v="5"/>
    <s v="Australia"/>
    <x v="4"/>
    <x v="2"/>
  </r>
  <r>
    <n v="4075"/>
    <n v="811"/>
    <n v="976"/>
    <n v="97"/>
    <n v="1"/>
    <n v="97"/>
    <n v="1"/>
    <x v="2"/>
    <x v="27"/>
    <x v="1"/>
    <s v="violet"/>
    <n v="119"/>
    <n v="46"/>
    <n v="5474"/>
    <n v="764"/>
    <n v="23731"/>
    <d v="2021-10-22T00:00:00"/>
    <d v="2021-10-24T00:00:00"/>
    <s v="Brod Phifer"/>
    <s v="Polygender"/>
    <n v="32"/>
    <s v="05 Fahey CircleSuite 721"/>
    <n v="9998"/>
    <s v="Hettingerfort"/>
    <x v="2"/>
    <s v="Australia"/>
    <x v="2"/>
    <x v="1"/>
  </r>
  <r>
    <n v="4076"/>
    <n v="811"/>
    <n v="521"/>
    <n v="102"/>
    <n v="2"/>
    <n v="204"/>
    <n v="1"/>
    <x v="1"/>
    <x v="31"/>
    <x v="1"/>
    <s v="violet"/>
    <n v="109"/>
    <n v="46"/>
    <n v="5014"/>
    <n v="764"/>
    <n v="23731"/>
    <d v="2021-10-22T00:00:00"/>
    <d v="2021-10-24T00:00:00"/>
    <s v="Brod Phifer"/>
    <s v="Polygender"/>
    <n v="32"/>
    <s v="05 Fahey CircleSuite 721"/>
    <n v="9998"/>
    <s v="Hettingerfort"/>
    <x v="2"/>
    <s v="Australia"/>
    <x v="2"/>
    <x v="1"/>
  </r>
  <r>
    <n v="4077"/>
    <n v="811"/>
    <n v="287"/>
    <n v="105"/>
    <n v="3"/>
    <n v="315"/>
    <n v="1"/>
    <x v="0"/>
    <x v="26"/>
    <x v="2"/>
    <s v="orange"/>
    <n v="93"/>
    <n v="49"/>
    <n v="4557"/>
    <n v="764"/>
    <n v="23731"/>
    <d v="2021-10-22T00:00:00"/>
    <d v="2021-10-24T00:00:00"/>
    <s v="Brod Phifer"/>
    <s v="Polygender"/>
    <n v="32"/>
    <s v="05 Fahey CircleSuite 721"/>
    <n v="9998"/>
    <s v="Hettingerfort"/>
    <x v="2"/>
    <s v="Australia"/>
    <x v="2"/>
    <x v="1"/>
  </r>
  <r>
    <n v="4078"/>
    <n v="812"/>
    <n v="796"/>
    <n v="91"/>
    <n v="1"/>
    <n v="91"/>
    <n v="1"/>
    <x v="1"/>
    <x v="15"/>
    <x v="1"/>
    <s v="indigo"/>
    <n v="114"/>
    <n v="44"/>
    <n v="5016"/>
    <n v="183"/>
    <n v="51668"/>
    <d v="2021-07-09T00:00:00"/>
    <d v="2021-07-13T00:00:00"/>
    <s v="Martin O'Mailey"/>
    <s v="Female"/>
    <n v="44"/>
    <s v="639 Griffiths ParkwayApt. 162"/>
    <n v="9583"/>
    <s v="New Angelina"/>
    <x v="3"/>
    <s v="Australia"/>
    <x v="8"/>
    <x v="1"/>
  </r>
  <r>
    <n v="4079"/>
    <n v="812"/>
    <n v="7"/>
    <n v="96"/>
    <n v="3"/>
    <n v="288"/>
    <n v="1"/>
    <x v="0"/>
    <x v="2"/>
    <x v="2"/>
    <s v="orange"/>
    <n v="114"/>
    <n v="77"/>
    <n v="8778"/>
    <n v="183"/>
    <n v="51668"/>
    <d v="2021-07-09T00:00:00"/>
    <d v="2021-07-13T00:00:00"/>
    <s v="Martin O'Mailey"/>
    <s v="Female"/>
    <n v="44"/>
    <s v="639 Griffiths ParkwayApt. 162"/>
    <n v="9583"/>
    <s v="New Angelina"/>
    <x v="3"/>
    <s v="Australia"/>
    <x v="8"/>
    <x v="1"/>
  </r>
  <r>
    <n v="4080"/>
    <n v="812"/>
    <n v="717"/>
    <n v="119"/>
    <n v="2"/>
    <n v="238"/>
    <n v="1"/>
    <x v="1"/>
    <x v="19"/>
    <x v="2"/>
    <s v="green"/>
    <n v="112"/>
    <n v="67"/>
    <n v="7504"/>
    <n v="183"/>
    <n v="51668"/>
    <d v="2021-07-09T00:00:00"/>
    <d v="2021-07-13T00:00:00"/>
    <s v="Martin O'Mailey"/>
    <s v="Female"/>
    <n v="44"/>
    <s v="639 Griffiths ParkwayApt. 162"/>
    <n v="9583"/>
    <s v="New Angelina"/>
    <x v="3"/>
    <s v="Australia"/>
    <x v="8"/>
    <x v="1"/>
  </r>
  <r>
    <n v="4081"/>
    <n v="812"/>
    <n v="900"/>
    <n v="94"/>
    <n v="2"/>
    <n v="188"/>
    <n v="1"/>
    <x v="2"/>
    <x v="23"/>
    <x v="3"/>
    <s v="indigo"/>
    <n v="113"/>
    <n v="47"/>
    <n v="5311"/>
    <n v="183"/>
    <n v="51668"/>
    <d v="2021-07-09T00:00:00"/>
    <d v="2021-07-13T00:00:00"/>
    <s v="Martin O'Mailey"/>
    <s v="Female"/>
    <n v="44"/>
    <s v="639 Griffiths ParkwayApt. 162"/>
    <n v="9583"/>
    <s v="New Angelina"/>
    <x v="3"/>
    <s v="Australia"/>
    <x v="8"/>
    <x v="1"/>
  </r>
  <r>
    <n v="4082"/>
    <n v="813"/>
    <n v="272"/>
    <n v="95"/>
    <n v="2"/>
    <n v="190"/>
    <n v="1"/>
    <x v="0"/>
    <x v="17"/>
    <x v="2"/>
    <s v="indigo"/>
    <n v="117"/>
    <n v="62"/>
    <n v="7254"/>
    <n v="908"/>
    <n v="52226"/>
    <d v="2021-08-11T00:00:00"/>
    <d v="2021-09-01T00:00:00"/>
    <s v="Kakalina Ragge"/>
    <s v="Genderqueer"/>
    <n v="42"/>
    <s v="69 Sophie PlazaSuite 598"/>
    <n v="3603"/>
    <s v="South Alexandraview"/>
    <x v="3"/>
    <s v="Australia"/>
    <x v="0"/>
    <x v="0"/>
  </r>
  <r>
    <n v="4083"/>
    <n v="813"/>
    <n v="474"/>
    <n v="118"/>
    <n v="2"/>
    <n v="236"/>
    <n v="1"/>
    <x v="1"/>
    <x v="1"/>
    <x v="4"/>
    <s v="green"/>
    <n v="110"/>
    <n v="42"/>
    <n v="4620"/>
    <n v="908"/>
    <n v="52226"/>
    <d v="2021-08-11T00:00:00"/>
    <d v="2021-09-01T00:00:00"/>
    <s v="Kakalina Ragge"/>
    <s v="Genderqueer"/>
    <n v="42"/>
    <s v="69 Sophie PlazaSuite 598"/>
    <n v="3603"/>
    <s v="South Alexandraview"/>
    <x v="3"/>
    <s v="Australia"/>
    <x v="0"/>
    <x v="0"/>
  </r>
  <r>
    <n v="4084"/>
    <n v="813"/>
    <n v="567"/>
    <n v="100"/>
    <n v="3"/>
    <n v="300"/>
    <n v="1"/>
    <x v="1"/>
    <x v="29"/>
    <x v="2"/>
    <s v="orange"/>
    <n v="90"/>
    <n v="69"/>
    <n v="6210"/>
    <n v="908"/>
    <n v="52226"/>
    <d v="2021-08-11T00:00:00"/>
    <d v="2021-09-01T00:00:00"/>
    <s v="Kakalina Ragge"/>
    <s v="Genderqueer"/>
    <n v="42"/>
    <s v="69 Sophie PlazaSuite 598"/>
    <n v="3603"/>
    <s v="South Alexandraview"/>
    <x v="3"/>
    <s v="Australia"/>
    <x v="0"/>
    <x v="0"/>
  </r>
  <r>
    <n v="4085"/>
    <n v="813"/>
    <n v="583"/>
    <n v="100"/>
    <n v="1"/>
    <n v="100"/>
    <n v="1"/>
    <x v="1"/>
    <x v="29"/>
    <x v="0"/>
    <s v="blue"/>
    <n v="90"/>
    <n v="64"/>
    <n v="5760"/>
    <n v="908"/>
    <n v="52226"/>
    <d v="2021-08-11T00:00:00"/>
    <d v="2021-09-01T00:00:00"/>
    <s v="Kakalina Ragge"/>
    <s v="Genderqueer"/>
    <n v="42"/>
    <s v="69 Sophie PlazaSuite 598"/>
    <n v="3603"/>
    <s v="South Alexandraview"/>
    <x v="3"/>
    <s v="Australia"/>
    <x v="0"/>
    <x v="0"/>
  </r>
  <r>
    <n v="4086"/>
    <n v="813"/>
    <n v="259"/>
    <n v="95"/>
    <n v="3"/>
    <n v="285"/>
    <n v="1"/>
    <x v="0"/>
    <x v="17"/>
    <x v="4"/>
    <s v="yellow"/>
    <n v="117"/>
    <n v="46"/>
    <n v="5382"/>
    <n v="908"/>
    <n v="52226"/>
    <d v="2021-08-11T00:00:00"/>
    <d v="2021-09-01T00:00:00"/>
    <s v="Kakalina Ragge"/>
    <s v="Genderqueer"/>
    <n v="42"/>
    <s v="69 Sophie PlazaSuite 598"/>
    <n v="3603"/>
    <s v="South Alexandraview"/>
    <x v="3"/>
    <s v="Australia"/>
    <x v="0"/>
    <x v="0"/>
  </r>
  <r>
    <n v="4087"/>
    <n v="813"/>
    <n v="251"/>
    <n v="95"/>
    <n v="3"/>
    <n v="285"/>
    <n v="1"/>
    <x v="0"/>
    <x v="17"/>
    <x v="1"/>
    <s v="orange"/>
    <n v="117"/>
    <n v="78"/>
    <n v="9126"/>
    <n v="908"/>
    <n v="52226"/>
    <d v="2021-08-11T00:00:00"/>
    <d v="2021-09-01T00:00:00"/>
    <s v="Kakalina Ragge"/>
    <s v="Genderqueer"/>
    <n v="42"/>
    <s v="69 Sophie PlazaSuite 598"/>
    <n v="3603"/>
    <s v="South Alexandraview"/>
    <x v="3"/>
    <s v="Australia"/>
    <x v="0"/>
    <x v="0"/>
  </r>
  <r>
    <n v="4088"/>
    <n v="813"/>
    <n v="431"/>
    <n v="107"/>
    <n v="3"/>
    <n v="321"/>
    <n v="1"/>
    <x v="1"/>
    <x v="22"/>
    <x v="1"/>
    <s v="yellow"/>
    <n v="92"/>
    <n v="43"/>
    <n v="3956"/>
    <n v="908"/>
    <n v="52226"/>
    <d v="2021-08-11T00:00:00"/>
    <d v="2021-09-01T00:00:00"/>
    <s v="Kakalina Ragge"/>
    <s v="Genderqueer"/>
    <n v="42"/>
    <s v="69 Sophie PlazaSuite 598"/>
    <n v="3603"/>
    <s v="South Alexandraview"/>
    <x v="3"/>
    <s v="Australia"/>
    <x v="0"/>
    <x v="0"/>
  </r>
  <r>
    <n v="4089"/>
    <n v="813"/>
    <n v="1248"/>
    <n v="112"/>
    <n v="2"/>
    <n v="224"/>
    <n v="1"/>
    <x v="2"/>
    <x v="25"/>
    <x v="0"/>
    <s v="blue"/>
    <n v="91"/>
    <n v="72"/>
    <n v="6552"/>
    <n v="908"/>
    <n v="52226"/>
    <d v="2021-08-11T00:00:00"/>
    <d v="2021-09-01T00:00:00"/>
    <s v="Kakalina Ragge"/>
    <s v="Genderqueer"/>
    <n v="42"/>
    <s v="69 Sophie PlazaSuite 598"/>
    <n v="3603"/>
    <s v="South Alexandraview"/>
    <x v="3"/>
    <s v="Australia"/>
    <x v="0"/>
    <x v="0"/>
  </r>
  <r>
    <n v="4090"/>
    <n v="813"/>
    <n v="164"/>
    <n v="91"/>
    <n v="1"/>
    <n v="91"/>
    <n v="1"/>
    <x v="0"/>
    <x v="8"/>
    <x v="4"/>
    <s v="blue"/>
    <n v="116"/>
    <n v="47"/>
    <n v="5452"/>
    <n v="908"/>
    <n v="52226"/>
    <d v="2021-08-11T00:00:00"/>
    <d v="2021-09-01T00:00:00"/>
    <s v="Kakalina Ragge"/>
    <s v="Genderqueer"/>
    <n v="42"/>
    <s v="69 Sophie PlazaSuite 598"/>
    <n v="3603"/>
    <s v="South Alexandraview"/>
    <x v="3"/>
    <s v="Australia"/>
    <x v="0"/>
    <x v="0"/>
  </r>
  <r>
    <n v="4091"/>
    <n v="814"/>
    <n v="398"/>
    <n v="119"/>
    <n v="3"/>
    <n v="357"/>
    <n v="1"/>
    <x v="0"/>
    <x v="32"/>
    <x v="0"/>
    <s v="yellow"/>
    <n v="113"/>
    <n v="63"/>
    <n v="7119"/>
    <n v="664"/>
    <n v="47232"/>
    <d v="2021-03-04T00:00:00"/>
    <d v="2021-03-28T00:00:00"/>
    <s v="Dannie Fidler"/>
    <s v="Genderfluid"/>
    <n v="32"/>
    <s v="157 Rohan MallApt. 466"/>
    <n v="4145"/>
    <s v="East Max"/>
    <x v="1"/>
    <s v="Australia"/>
    <x v="4"/>
    <x v="0"/>
  </r>
  <r>
    <n v="4092"/>
    <n v="814"/>
    <n v="11"/>
    <n v="96"/>
    <n v="3"/>
    <n v="288"/>
    <n v="1"/>
    <x v="0"/>
    <x v="2"/>
    <x v="1"/>
    <s v="yellow"/>
    <n v="114"/>
    <n v="78"/>
    <n v="8892"/>
    <n v="664"/>
    <n v="47232"/>
    <d v="2021-03-04T00:00:00"/>
    <d v="2021-03-28T00:00:00"/>
    <s v="Dannie Fidler"/>
    <s v="Genderfluid"/>
    <n v="32"/>
    <s v="157 Rohan MallApt. 466"/>
    <n v="4145"/>
    <s v="East Max"/>
    <x v="1"/>
    <s v="Australia"/>
    <x v="4"/>
    <x v="0"/>
  </r>
  <r>
    <n v="4093"/>
    <n v="814"/>
    <n v="983"/>
    <n v="106"/>
    <n v="1"/>
    <n v="106"/>
    <n v="1"/>
    <x v="2"/>
    <x v="3"/>
    <x v="0"/>
    <s v="red"/>
    <n v="111"/>
    <n v="74"/>
    <n v="8214"/>
    <n v="664"/>
    <n v="47232"/>
    <d v="2021-03-04T00:00:00"/>
    <d v="2021-03-28T00:00:00"/>
    <s v="Dannie Fidler"/>
    <s v="Genderfluid"/>
    <n v="32"/>
    <s v="157 Rohan MallApt. 466"/>
    <n v="4145"/>
    <s v="East Max"/>
    <x v="1"/>
    <s v="Australia"/>
    <x v="4"/>
    <x v="0"/>
  </r>
  <r>
    <n v="4094"/>
    <n v="814"/>
    <n v="488"/>
    <n v="118"/>
    <n v="3"/>
    <n v="354"/>
    <n v="1"/>
    <x v="1"/>
    <x v="1"/>
    <x v="0"/>
    <s v="violet"/>
    <n v="110"/>
    <n v="49"/>
    <n v="5390"/>
    <n v="664"/>
    <n v="47232"/>
    <d v="2021-03-04T00:00:00"/>
    <d v="2021-03-28T00:00:00"/>
    <s v="Dannie Fidler"/>
    <s v="Genderfluid"/>
    <n v="32"/>
    <s v="157 Rohan MallApt. 466"/>
    <n v="4145"/>
    <s v="East Max"/>
    <x v="1"/>
    <s v="Australia"/>
    <x v="4"/>
    <x v="0"/>
  </r>
  <r>
    <n v="4095"/>
    <n v="814"/>
    <n v="342"/>
    <n v="109"/>
    <n v="2"/>
    <n v="218"/>
    <n v="1"/>
    <x v="0"/>
    <x v="21"/>
    <x v="2"/>
    <s v="indigo"/>
    <n v="108"/>
    <n v="51"/>
    <n v="5508"/>
    <n v="664"/>
    <n v="47232"/>
    <d v="2021-03-04T00:00:00"/>
    <d v="2021-03-28T00:00:00"/>
    <s v="Dannie Fidler"/>
    <s v="Genderfluid"/>
    <n v="32"/>
    <s v="157 Rohan MallApt. 466"/>
    <n v="4145"/>
    <s v="East Max"/>
    <x v="1"/>
    <s v="Australia"/>
    <x v="4"/>
    <x v="0"/>
  </r>
  <r>
    <n v="4096"/>
    <n v="814"/>
    <n v="49"/>
    <n v="104"/>
    <n v="2"/>
    <n v="208"/>
    <n v="1"/>
    <x v="0"/>
    <x v="10"/>
    <x v="4"/>
    <s v="yellow"/>
    <n v="119"/>
    <n v="75"/>
    <n v="8925"/>
    <n v="664"/>
    <n v="47232"/>
    <d v="2021-03-04T00:00:00"/>
    <d v="2021-03-28T00:00:00"/>
    <s v="Dannie Fidler"/>
    <s v="Genderfluid"/>
    <n v="32"/>
    <s v="157 Rohan MallApt. 466"/>
    <n v="4145"/>
    <s v="East Max"/>
    <x v="1"/>
    <s v="Australia"/>
    <x v="4"/>
    <x v="0"/>
  </r>
  <r>
    <n v="4097"/>
    <n v="814"/>
    <n v="727"/>
    <n v="119"/>
    <n v="3"/>
    <n v="357"/>
    <n v="1"/>
    <x v="1"/>
    <x v="19"/>
    <x v="2"/>
    <s v="indigo"/>
    <n v="112"/>
    <n v="42"/>
    <n v="4704"/>
    <n v="664"/>
    <n v="47232"/>
    <d v="2021-03-04T00:00:00"/>
    <d v="2021-03-28T00:00:00"/>
    <s v="Dannie Fidler"/>
    <s v="Genderfluid"/>
    <n v="32"/>
    <s v="157 Rohan MallApt. 466"/>
    <n v="4145"/>
    <s v="East Max"/>
    <x v="1"/>
    <s v="Australia"/>
    <x v="4"/>
    <x v="0"/>
  </r>
  <r>
    <n v="4098"/>
    <n v="815"/>
    <n v="1204"/>
    <n v="105"/>
    <n v="3"/>
    <n v="315"/>
    <n v="1"/>
    <x v="2"/>
    <x v="7"/>
    <x v="4"/>
    <s v="yellow"/>
    <n v="90"/>
    <n v="52"/>
    <n v="4680"/>
    <n v="572"/>
    <n v="50066"/>
    <d v="2021-05-02T00:00:00"/>
    <d v="2021-05-17T00:00:00"/>
    <s v="Raquela Swinnard"/>
    <s v="Agender"/>
    <n v="27"/>
    <s v="12 Nate RidgeApt. 107"/>
    <n v="7611"/>
    <s v="Sanfordton"/>
    <x v="0"/>
    <s v="Australia"/>
    <x v="3"/>
    <x v="2"/>
  </r>
  <r>
    <n v="4099"/>
    <n v="815"/>
    <n v="927"/>
    <n v="96"/>
    <n v="2"/>
    <n v="192"/>
    <n v="1"/>
    <x v="2"/>
    <x v="5"/>
    <x v="2"/>
    <s v="green"/>
    <n v="104"/>
    <n v="52"/>
    <n v="5408"/>
    <n v="572"/>
    <n v="50066"/>
    <d v="2021-05-02T00:00:00"/>
    <d v="2021-05-17T00:00:00"/>
    <s v="Raquela Swinnard"/>
    <s v="Agender"/>
    <n v="27"/>
    <s v="12 Nate RidgeApt. 107"/>
    <n v="7611"/>
    <s v="Sanfordton"/>
    <x v="0"/>
    <s v="Australia"/>
    <x v="3"/>
    <x v="2"/>
  </r>
  <r>
    <n v="4100"/>
    <n v="815"/>
    <n v="1059"/>
    <n v="93"/>
    <n v="1"/>
    <n v="93"/>
    <n v="1"/>
    <x v="2"/>
    <x v="20"/>
    <x v="4"/>
    <s v="orange"/>
    <n v="94"/>
    <n v="44"/>
    <n v="4136"/>
    <n v="572"/>
    <n v="50066"/>
    <d v="2021-05-02T00:00:00"/>
    <d v="2021-05-17T00:00:00"/>
    <s v="Raquela Swinnard"/>
    <s v="Agender"/>
    <n v="27"/>
    <s v="12 Nate RidgeApt. 107"/>
    <n v="7611"/>
    <s v="Sanfordton"/>
    <x v="0"/>
    <s v="Australia"/>
    <x v="3"/>
    <x v="2"/>
  </r>
  <r>
    <n v="4101"/>
    <n v="815"/>
    <n v="448"/>
    <n v="107"/>
    <n v="2"/>
    <n v="214"/>
    <n v="1"/>
    <x v="1"/>
    <x v="22"/>
    <x v="0"/>
    <s v="indigo"/>
    <n v="92"/>
    <n v="67"/>
    <n v="6164"/>
    <n v="572"/>
    <n v="50066"/>
    <d v="2021-05-02T00:00:00"/>
    <d v="2021-05-17T00:00:00"/>
    <s v="Raquela Swinnard"/>
    <s v="Agender"/>
    <n v="27"/>
    <s v="12 Nate RidgeApt. 107"/>
    <n v="7611"/>
    <s v="Sanfordton"/>
    <x v="0"/>
    <s v="Australia"/>
    <x v="3"/>
    <x v="2"/>
  </r>
  <r>
    <n v="4102"/>
    <n v="815"/>
    <n v="903"/>
    <n v="94"/>
    <n v="1"/>
    <n v="94"/>
    <n v="1"/>
    <x v="2"/>
    <x v="23"/>
    <x v="0"/>
    <s v="indigo"/>
    <n v="113"/>
    <n v="62"/>
    <n v="7006"/>
    <n v="572"/>
    <n v="50066"/>
    <d v="2021-05-02T00:00:00"/>
    <d v="2021-05-17T00:00:00"/>
    <s v="Raquela Swinnard"/>
    <s v="Agender"/>
    <n v="27"/>
    <s v="12 Nate RidgeApt. 107"/>
    <n v="7611"/>
    <s v="Sanfordton"/>
    <x v="0"/>
    <s v="Australia"/>
    <x v="3"/>
    <x v="2"/>
  </r>
  <r>
    <n v="4103"/>
    <n v="815"/>
    <n v="1025"/>
    <n v="90"/>
    <n v="3"/>
    <n v="270"/>
    <n v="1"/>
    <x v="2"/>
    <x v="11"/>
    <x v="3"/>
    <s v="yellow"/>
    <n v="95"/>
    <n v="44"/>
    <n v="4180"/>
    <n v="572"/>
    <n v="50066"/>
    <d v="2021-05-02T00:00:00"/>
    <d v="2021-05-17T00:00:00"/>
    <s v="Raquela Swinnard"/>
    <s v="Agender"/>
    <n v="27"/>
    <s v="12 Nate RidgeApt. 107"/>
    <n v="7611"/>
    <s v="Sanfordton"/>
    <x v="0"/>
    <s v="Australia"/>
    <x v="3"/>
    <x v="2"/>
  </r>
  <r>
    <n v="4104"/>
    <n v="815"/>
    <n v="556"/>
    <n v="98"/>
    <n v="2"/>
    <n v="196"/>
    <n v="1"/>
    <x v="1"/>
    <x v="33"/>
    <x v="1"/>
    <s v="violet"/>
    <n v="113"/>
    <n v="65"/>
    <n v="7345"/>
    <n v="572"/>
    <n v="50066"/>
    <d v="2021-05-02T00:00:00"/>
    <d v="2021-05-17T00:00:00"/>
    <s v="Raquela Swinnard"/>
    <s v="Agender"/>
    <n v="27"/>
    <s v="12 Nate RidgeApt. 107"/>
    <n v="7611"/>
    <s v="Sanfordton"/>
    <x v="0"/>
    <s v="Australia"/>
    <x v="3"/>
    <x v="2"/>
  </r>
  <r>
    <n v="4105"/>
    <n v="815"/>
    <n v="702"/>
    <n v="119"/>
    <n v="2"/>
    <n v="238"/>
    <n v="1"/>
    <x v="1"/>
    <x v="19"/>
    <x v="2"/>
    <s v="red"/>
    <n v="112"/>
    <n v="57"/>
    <n v="6384"/>
    <n v="572"/>
    <n v="50066"/>
    <d v="2021-05-02T00:00:00"/>
    <d v="2021-05-17T00:00:00"/>
    <s v="Raquela Swinnard"/>
    <s v="Agender"/>
    <n v="27"/>
    <s v="12 Nate RidgeApt. 107"/>
    <n v="7611"/>
    <s v="Sanfordton"/>
    <x v="0"/>
    <s v="Australia"/>
    <x v="3"/>
    <x v="2"/>
  </r>
  <r>
    <n v="4106"/>
    <n v="816"/>
    <n v="954"/>
    <n v="97"/>
    <n v="1"/>
    <n v="97"/>
    <n v="1"/>
    <x v="2"/>
    <x v="27"/>
    <x v="4"/>
    <s v="orange"/>
    <n v="119"/>
    <n v="78"/>
    <n v="9282"/>
    <n v="620"/>
    <n v="32362"/>
    <d v="2021-02-02T00:00:00"/>
    <d v="2021-02-06T00:00:00"/>
    <s v="Phillipe Gatecliffe"/>
    <s v="Male"/>
    <n v="35"/>
    <s v="150 Nate LoopApt. 614"/>
    <n v="902"/>
    <s v="Jettstad"/>
    <x v="7"/>
    <s v="Australia"/>
    <x v="1"/>
    <x v="1"/>
  </r>
  <r>
    <n v="4107"/>
    <n v="816"/>
    <n v="595"/>
    <n v="112"/>
    <n v="3"/>
    <n v="336"/>
    <n v="1"/>
    <x v="1"/>
    <x v="30"/>
    <x v="3"/>
    <s v="red"/>
    <n v="118"/>
    <n v="51"/>
    <n v="6018"/>
    <n v="620"/>
    <n v="32362"/>
    <d v="2021-02-02T00:00:00"/>
    <d v="2021-02-06T00:00:00"/>
    <s v="Phillipe Gatecliffe"/>
    <s v="Male"/>
    <n v="35"/>
    <s v="150 Nate LoopApt. 614"/>
    <n v="902"/>
    <s v="Jettstad"/>
    <x v="7"/>
    <s v="Australia"/>
    <x v="1"/>
    <x v="1"/>
  </r>
  <r>
    <n v="4108"/>
    <n v="816"/>
    <n v="1085"/>
    <n v="115"/>
    <n v="2"/>
    <n v="230"/>
    <n v="1"/>
    <x v="2"/>
    <x v="6"/>
    <x v="3"/>
    <s v="red"/>
    <n v="99"/>
    <n v="75"/>
    <n v="7425"/>
    <n v="620"/>
    <n v="32362"/>
    <d v="2021-02-02T00:00:00"/>
    <d v="2021-02-06T00:00:00"/>
    <s v="Phillipe Gatecliffe"/>
    <s v="Male"/>
    <n v="35"/>
    <s v="150 Nate LoopApt. 614"/>
    <n v="902"/>
    <s v="Jettstad"/>
    <x v="7"/>
    <s v="Australia"/>
    <x v="1"/>
    <x v="1"/>
  </r>
  <r>
    <n v="4109"/>
    <n v="816"/>
    <n v="460"/>
    <n v="118"/>
    <n v="1"/>
    <n v="118"/>
    <n v="1"/>
    <x v="1"/>
    <x v="1"/>
    <x v="3"/>
    <s v="orange"/>
    <n v="110"/>
    <n v="47"/>
    <n v="5170"/>
    <n v="620"/>
    <n v="32362"/>
    <d v="2021-02-02T00:00:00"/>
    <d v="2021-02-06T00:00:00"/>
    <s v="Phillipe Gatecliffe"/>
    <s v="Male"/>
    <n v="35"/>
    <s v="150 Nate LoopApt. 614"/>
    <n v="902"/>
    <s v="Jettstad"/>
    <x v="7"/>
    <s v="Australia"/>
    <x v="1"/>
    <x v="1"/>
  </r>
  <r>
    <n v="4110"/>
    <n v="816"/>
    <n v="271"/>
    <n v="95"/>
    <n v="1"/>
    <n v="95"/>
    <n v="1"/>
    <x v="0"/>
    <x v="17"/>
    <x v="1"/>
    <s v="indigo"/>
    <n v="117"/>
    <n v="50"/>
    <n v="5850"/>
    <n v="620"/>
    <n v="32362"/>
    <d v="2021-02-02T00:00:00"/>
    <d v="2021-02-06T00:00:00"/>
    <s v="Phillipe Gatecliffe"/>
    <s v="Male"/>
    <n v="35"/>
    <s v="150 Nate LoopApt. 614"/>
    <n v="902"/>
    <s v="Jettstad"/>
    <x v="7"/>
    <s v="Australia"/>
    <x v="1"/>
    <x v="1"/>
  </r>
  <r>
    <n v="4111"/>
    <n v="816"/>
    <n v="214"/>
    <n v="106"/>
    <n v="1"/>
    <n v="106"/>
    <n v="1"/>
    <x v="0"/>
    <x v="0"/>
    <x v="4"/>
    <s v="red"/>
    <n v="105"/>
    <n v="42"/>
    <n v="4410"/>
    <n v="620"/>
    <n v="32362"/>
    <d v="2021-02-02T00:00:00"/>
    <d v="2021-02-06T00:00:00"/>
    <s v="Phillipe Gatecliffe"/>
    <s v="Male"/>
    <n v="35"/>
    <s v="150 Nate LoopApt. 614"/>
    <n v="902"/>
    <s v="Jettstad"/>
    <x v="7"/>
    <s v="Australia"/>
    <x v="1"/>
    <x v="1"/>
  </r>
  <r>
    <n v="4112"/>
    <n v="817"/>
    <n v="783"/>
    <n v="91"/>
    <n v="1"/>
    <n v="91"/>
    <n v="1"/>
    <x v="1"/>
    <x v="15"/>
    <x v="0"/>
    <s v="yellow"/>
    <n v="114"/>
    <n v="43"/>
    <n v="4902"/>
    <n v="944"/>
    <n v="35818"/>
    <d v="2021-06-27T00:00:00"/>
    <d v="2021-07-05T00:00:00"/>
    <s v="Peri Pilsworth"/>
    <s v="Genderfluid"/>
    <n v="36"/>
    <s v="409 Alyssa CourtApt. 204"/>
    <n v="8196"/>
    <s v="Walterland"/>
    <x v="6"/>
    <s v="Australia"/>
    <x v="7"/>
    <x v="1"/>
  </r>
  <r>
    <n v="4113"/>
    <n v="817"/>
    <n v="181"/>
    <n v="98"/>
    <n v="1"/>
    <n v="98"/>
    <n v="1"/>
    <x v="0"/>
    <x v="18"/>
    <x v="1"/>
    <s v="orange"/>
    <n v="112"/>
    <n v="62"/>
    <n v="6944"/>
    <n v="944"/>
    <n v="35818"/>
    <d v="2021-06-27T00:00:00"/>
    <d v="2021-07-05T00:00:00"/>
    <s v="Peri Pilsworth"/>
    <s v="Genderfluid"/>
    <n v="36"/>
    <s v="409 Alyssa CourtApt. 204"/>
    <n v="8196"/>
    <s v="Walterland"/>
    <x v="6"/>
    <s v="Australia"/>
    <x v="7"/>
    <x v="1"/>
  </r>
  <r>
    <n v="4114"/>
    <n v="817"/>
    <n v="1153"/>
    <n v="102"/>
    <n v="3"/>
    <n v="306"/>
    <n v="1"/>
    <x v="2"/>
    <x v="34"/>
    <x v="0"/>
    <s v="violet"/>
    <n v="106"/>
    <n v="74"/>
    <n v="7844"/>
    <n v="944"/>
    <n v="35818"/>
    <d v="2021-06-27T00:00:00"/>
    <d v="2021-07-05T00:00:00"/>
    <s v="Peri Pilsworth"/>
    <s v="Genderfluid"/>
    <n v="36"/>
    <s v="409 Alyssa CourtApt. 204"/>
    <n v="8196"/>
    <s v="Walterland"/>
    <x v="6"/>
    <s v="Australia"/>
    <x v="7"/>
    <x v="1"/>
  </r>
  <r>
    <n v="4115"/>
    <n v="817"/>
    <n v="149"/>
    <n v="91"/>
    <n v="1"/>
    <n v="91"/>
    <n v="1"/>
    <x v="0"/>
    <x v="8"/>
    <x v="4"/>
    <s v="orange"/>
    <n v="116"/>
    <n v="59"/>
    <n v="6844"/>
    <n v="944"/>
    <n v="35818"/>
    <d v="2021-06-27T00:00:00"/>
    <d v="2021-07-05T00:00:00"/>
    <s v="Peri Pilsworth"/>
    <s v="Genderfluid"/>
    <n v="36"/>
    <s v="409 Alyssa CourtApt. 204"/>
    <n v="8196"/>
    <s v="Walterland"/>
    <x v="6"/>
    <s v="Australia"/>
    <x v="7"/>
    <x v="1"/>
  </r>
  <r>
    <n v="4116"/>
    <n v="817"/>
    <n v="622"/>
    <n v="112"/>
    <n v="2"/>
    <n v="224"/>
    <n v="1"/>
    <x v="1"/>
    <x v="30"/>
    <x v="2"/>
    <s v="indigo"/>
    <n v="118"/>
    <n v="58"/>
    <n v="6844"/>
    <n v="944"/>
    <n v="35818"/>
    <d v="2021-06-27T00:00:00"/>
    <d v="2021-07-05T00:00:00"/>
    <s v="Peri Pilsworth"/>
    <s v="Genderfluid"/>
    <n v="36"/>
    <s v="409 Alyssa CourtApt. 204"/>
    <n v="8196"/>
    <s v="Walterland"/>
    <x v="6"/>
    <s v="Australia"/>
    <x v="7"/>
    <x v="1"/>
  </r>
  <r>
    <n v="4117"/>
    <n v="818"/>
    <n v="1240"/>
    <n v="112"/>
    <n v="1"/>
    <n v="112"/>
    <n v="1"/>
    <x v="2"/>
    <x v="25"/>
    <x v="3"/>
    <s v="green"/>
    <n v="91"/>
    <n v="69"/>
    <n v="6279"/>
    <n v="865"/>
    <n v="16625"/>
    <d v="2021-03-15T00:00:00"/>
    <d v="2021-04-10T00:00:00"/>
    <s v="Ondrea Apark"/>
    <s v="Agender"/>
    <n v="44"/>
    <s v="97 Rowe CrestApt. 828"/>
    <n v="6913"/>
    <s v="North Riley"/>
    <x v="6"/>
    <s v="Australia"/>
    <x v="4"/>
    <x v="0"/>
  </r>
  <r>
    <n v="4118"/>
    <n v="818"/>
    <n v="931"/>
    <n v="96"/>
    <n v="3"/>
    <n v="288"/>
    <n v="1"/>
    <x v="2"/>
    <x v="5"/>
    <x v="1"/>
    <s v="blue"/>
    <n v="104"/>
    <n v="48"/>
    <n v="4992"/>
    <n v="865"/>
    <n v="16625"/>
    <d v="2021-03-15T00:00:00"/>
    <d v="2021-04-10T00:00:00"/>
    <s v="Ondrea Apark"/>
    <s v="Agender"/>
    <n v="44"/>
    <s v="97 Rowe CrestApt. 828"/>
    <n v="6913"/>
    <s v="North Riley"/>
    <x v="6"/>
    <s v="Australia"/>
    <x v="4"/>
    <x v="0"/>
  </r>
  <r>
    <n v="4119"/>
    <n v="819"/>
    <n v="843"/>
    <n v="113"/>
    <n v="2"/>
    <n v="226"/>
    <n v="1"/>
    <x v="2"/>
    <x v="16"/>
    <x v="0"/>
    <s v="red"/>
    <n v="100"/>
    <n v="44"/>
    <n v="4400"/>
    <n v="461"/>
    <n v="48601"/>
    <d v="2021-01-19T00:00:00"/>
    <d v="2021-01-22T00:00:00"/>
    <s v="Alina Strotton"/>
    <s v="Female"/>
    <n v="54"/>
    <s v="2501 Hackett ManorSuite 051"/>
    <n v="60"/>
    <s v="West Chasemouth"/>
    <x v="7"/>
    <s v="Australia"/>
    <x v="9"/>
    <x v="1"/>
  </r>
  <r>
    <n v="4120"/>
    <n v="819"/>
    <n v="109"/>
    <n v="92"/>
    <n v="2"/>
    <n v="184"/>
    <n v="1"/>
    <x v="0"/>
    <x v="22"/>
    <x v="4"/>
    <s v="red"/>
    <n v="115"/>
    <n v="63"/>
    <n v="7245"/>
    <n v="461"/>
    <n v="48601"/>
    <d v="2021-01-19T00:00:00"/>
    <d v="2021-01-22T00:00:00"/>
    <s v="Alina Strotton"/>
    <s v="Female"/>
    <n v="54"/>
    <s v="2501 Hackett ManorSuite 051"/>
    <n v="60"/>
    <s v="West Chasemouth"/>
    <x v="7"/>
    <s v="Australia"/>
    <x v="9"/>
    <x v="1"/>
  </r>
  <r>
    <n v="4121"/>
    <n v="819"/>
    <n v="1144"/>
    <n v="102"/>
    <n v="2"/>
    <n v="204"/>
    <n v="1"/>
    <x v="2"/>
    <x v="34"/>
    <x v="4"/>
    <s v="blue"/>
    <n v="106"/>
    <n v="57"/>
    <n v="6042"/>
    <n v="461"/>
    <n v="48601"/>
    <d v="2021-01-19T00:00:00"/>
    <d v="2021-01-22T00:00:00"/>
    <s v="Alina Strotton"/>
    <s v="Female"/>
    <n v="54"/>
    <s v="2501 Hackett ManorSuite 051"/>
    <n v="60"/>
    <s v="West Chasemouth"/>
    <x v="7"/>
    <s v="Australia"/>
    <x v="9"/>
    <x v="1"/>
  </r>
  <r>
    <n v="4122"/>
    <n v="819"/>
    <n v="130"/>
    <n v="92"/>
    <n v="3"/>
    <n v="276"/>
    <n v="1"/>
    <x v="0"/>
    <x v="22"/>
    <x v="3"/>
    <s v="indigo"/>
    <n v="115"/>
    <n v="79"/>
    <n v="9085"/>
    <n v="461"/>
    <n v="48601"/>
    <d v="2021-01-19T00:00:00"/>
    <d v="2021-01-22T00:00:00"/>
    <s v="Alina Strotton"/>
    <s v="Female"/>
    <n v="54"/>
    <s v="2501 Hackett ManorSuite 051"/>
    <n v="60"/>
    <s v="West Chasemouth"/>
    <x v="7"/>
    <s v="Australia"/>
    <x v="9"/>
    <x v="1"/>
  </r>
  <r>
    <n v="4123"/>
    <n v="820"/>
    <n v="292"/>
    <n v="105"/>
    <n v="2"/>
    <n v="210"/>
    <n v="1"/>
    <x v="0"/>
    <x v="26"/>
    <x v="2"/>
    <s v="yellow"/>
    <n v="93"/>
    <n v="49"/>
    <n v="4557"/>
    <n v="801"/>
    <n v="33182"/>
    <d v="2021-09-25T00:00:00"/>
    <d v="2021-10-03T00:00:00"/>
    <s v="Morgana Weymouth"/>
    <s v="Female"/>
    <n v="64"/>
    <s v="843 Goodwin MewsApt. 699"/>
    <n v="3128"/>
    <s v="Blakeborough"/>
    <x v="7"/>
    <s v="Australia"/>
    <x v="5"/>
    <x v="1"/>
  </r>
  <r>
    <n v="4124"/>
    <n v="820"/>
    <n v="1118"/>
    <n v="115"/>
    <n v="1"/>
    <n v="115"/>
    <n v="1"/>
    <x v="2"/>
    <x v="6"/>
    <x v="0"/>
    <s v="violet"/>
    <n v="99"/>
    <n v="40"/>
    <n v="3960"/>
    <n v="801"/>
    <n v="33182"/>
    <d v="2021-09-25T00:00:00"/>
    <d v="2021-10-03T00:00:00"/>
    <s v="Morgana Weymouth"/>
    <s v="Female"/>
    <n v="64"/>
    <s v="843 Goodwin MewsApt. 699"/>
    <n v="3128"/>
    <s v="Blakeborough"/>
    <x v="7"/>
    <s v="Australia"/>
    <x v="5"/>
    <x v="1"/>
  </r>
  <r>
    <n v="4125"/>
    <n v="820"/>
    <n v="1163"/>
    <n v="99"/>
    <n v="1"/>
    <n v="99"/>
    <n v="1"/>
    <x v="2"/>
    <x v="9"/>
    <x v="0"/>
    <s v="orange"/>
    <n v="98"/>
    <n v="78"/>
    <n v="7644"/>
    <n v="801"/>
    <n v="33182"/>
    <d v="2021-09-25T00:00:00"/>
    <d v="2021-10-03T00:00:00"/>
    <s v="Morgana Weymouth"/>
    <s v="Female"/>
    <n v="64"/>
    <s v="843 Goodwin MewsApt. 699"/>
    <n v="3128"/>
    <s v="Blakeborough"/>
    <x v="7"/>
    <s v="Australia"/>
    <x v="5"/>
    <x v="1"/>
  </r>
  <r>
    <n v="4126"/>
    <n v="820"/>
    <n v="1085"/>
    <n v="115"/>
    <n v="2"/>
    <n v="230"/>
    <n v="1"/>
    <x v="2"/>
    <x v="6"/>
    <x v="3"/>
    <s v="red"/>
    <n v="99"/>
    <n v="75"/>
    <n v="7425"/>
    <n v="801"/>
    <n v="33182"/>
    <d v="2021-09-25T00:00:00"/>
    <d v="2021-10-03T00:00:00"/>
    <s v="Morgana Weymouth"/>
    <s v="Female"/>
    <n v="64"/>
    <s v="843 Goodwin MewsApt. 699"/>
    <n v="3128"/>
    <s v="Blakeborough"/>
    <x v="7"/>
    <s v="Australia"/>
    <x v="5"/>
    <x v="1"/>
  </r>
  <r>
    <n v="4127"/>
    <n v="820"/>
    <n v="748"/>
    <n v="109"/>
    <n v="1"/>
    <n v="109"/>
    <n v="1"/>
    <x v="1"/>
    <x v="12"/>
    <x v="0"/>
    <s v="yellow"/>
    <n v="102"/>
    <n v="63"/>
    <n v="6426"/>
    <n v="801"/>
    <n v="33182"/>
    <d v="2021-09-25T00:00:00"/>
    <d v="2021-10-03T00:00:00"/>
    <s v="Morgana Weymouth"/>
    <s v="Female"/>
    <n v="64"/>
    <s v="843 Goodwin MewsApt. 699"/>
    <n v="3128"/>
    <s v="Blakeborough"/>
    <x v="7"/>
    <s v="Australia"/>
    <x v="5"/>
    <x v="1"/>
  </r>
  <r>
    <n v="4128"/>
    <n v="820"/>
    <n v="591"/>
    <n v="100"/>
    <n v="2"/>
    <n v="200"/>
    <n v="1"/>
    <x v="1"/>
    <x v="29"/>
    <x v="1"/>
    <s v="violet"/>
    <n v="90"/>
    <n v="45"/>
    <n v="4050"/>
    <n v="801"/>
    <n v="33182"/>
    <d v="2021-09-25T00:00:00"/>
    <d v="2021-10-03T00:00:00"/>
    <s v="Morgana Weymouth"/>
    <s v="Female"/>
    <n v="64"/>
    <s v="843 Goodwin MewsApt. 699"/>
    <n v="3128"/>
    <s v="Blakeborough"/>
    <x v="7"/>
    <s v="Australia"/>
    <x v="5"/>
    <x v="1"/>
  </r>
  <r>
    <n v="4129"/>
    <n v="820"/>
    <n v="1165"/>
    <n v="99"/>
    <n v="1"/>
    <n v="99"/>
    <n v="1"/>
    <x v="2"/>
    <x v="9"/>
    <x v="3"/>
    <s v="yellow"/>
    <n v="98"/>
    <n v="64"/>
    <n v="6272"/>
    <n v="801"/>
    <n v="33182"/>
    <d v="2021-09-25T00:00:00"/>
    <d v="2021-10-03T00:00:00"/>
    <s v="Morgana Weymouth"/>
    <s v="Female"/>
    <n v="64"/>
    <s v="843 Goodwin MewsApt. 699"/>
    <n v="3128"/>
    <s v="Blakeborough"/>
    <x v="7"/>
    <s v="Australia"/>
    <x v="5"/>
    <x v="1"/>
  </r>
  <r>
    <n v="4130"/>
    <n v="821"/>
    <n v="961"/>
    <n v="97"/>
    <n v="3"/>
    <n v="291"/>
    <n v="1"/>
    <x v="2"/>
    <x v="27"/>
    <x v="1"/>
    <s v="green"/>
    <n v="119"/>
    <n v="70"/>
    <n v="8330"/>
    <n v="118"/>
    <n v="27802"/>
    <d v="2021-01-03T00:00:00"/>
    <d v="2021-01-10T00:00:00"/>
    <s v="Meghan Simic"/>
    <s v="Male"/>
    <n v="57"/>
    <s v="164 Fisher RidgeSuite 516"/>
    <n v="9963"/>
    <s v="South Cameron"/>
    <x v="7"/>
    <s v="Australia"/>
    <x v="9"/>
    <x v="1"/>
  </r>
  <r>
    <n v="4131"/>
    <n v="821"/>
    <n v="317"/>
    <n v="109"/>
    <n v="2"/>
    <n v="218"/>
    <n v="1"/>
    <x v="0"/>
    <x v="21"/>
    <x v="2"/>
    <s v="red"/>
    <n v="108"/>
    <n v="60"/>
    <n v="6480"/>
    <n v="118"/>
    <n v="27802"/>
    <d v="2021-01-03T00:00:00"/>
    <d v="2021-01-10T00:00:00"/>
    <s v="Meghan Simic"/>
    <s v="Male"/>
    <n v="57"/>
    <s v="164 Fisher RidgeSuite 516"/>
    <n v="9963"/>
    <s v="South Cameron"/>
    <x v="7"/>
    <s v="Australia"/>
    <x v="9"/>
    <x v="1"/>
  </r>
  <r>
    <n v="4132"/>
    <n v="821"/>
    <n v="1084"/>
    <n v="93"/>
    <n v="3"/>
    <n v="279"/>
    <n v="1"/>
    <x v="2"/>
    <x v="20"/>
    <x v="4"/>
    <s v="violet"/>
    <n v="94"/>
    <n v="40"/>
    <n v="3760"/>
    <n v="118"/>
    <n v="27802"/>
    <d v="2021-01-03T00:00:00"/>
    <d v="2021-01-10T00:00:00"/>
    <s v="Meghan Simic"/>
    <s v="Male"/>
    <n v="57"/>
    <s v="164 Fisher RidgeSuite 516"/>
    <n v="9963"/>
    <s v="South Cameron"/>
    <x v="7"/>
    <s v="Australia"/>
    <x v="9"/>
    <x v="1"/>
  </r>
  <r>
    <n v="4133"/>
    <n v="822"/>
    <n v="715"/>
    <n v="119"/>
    <n v="1"/>
    <n v="119"/>
    <n v="1"/>
    <x v="1"/>
    <x v="19"/>
    <x v="3"/>
    <s v="green"/>
    <n v="112"/>
    <n v="62"/>
    <n v="6944"/>
    <n v="524"/>
    <n v="17615"/>
    <d v="2021-09-05T00:00:00"/>
    <d v="2021-09-12T00:00:00"/>
    <s v="Beverlie Bansal"/>
    <s v="Agender"/>
    <n v="80"/>
    <s v="0358 Ashley WayApt. 506"/>
    <n v="3345"/>
    <s v="Port Sebastianland"/>
    <x v="3"/>
    <s v="Australia"/>
    <x v="5"/>
    <x v="1"/>
  </r>
  <r>
    <n v="4134"/>
    <n v="822"/>
    <n v="662"/>
    <n v="93"/>
    <n v="2"/>
    <n v="186"/>
    <n v="1"/>
    <x v="1"/>
    <x v="14"/>
    <x v="2"/>
    <s v="violet"/>
    <n v="115"/>
    <n v="74"/>
    <n v="8510"/>
    <n v="524"/>
    <n v="17615"/>
    <d v="2021-09-05T00:00:00"/>
    <d v="2021-09-12T00:00:00"/>
    <s v="Beverlie Bansal"/>
    <s v="Agender"/>
    <n v="80"/>
    <s v="0358 Ashley WayApt. 506"/>
    <n v="3345"/>
    <s v="Port Sebastianland"/>
    <x v="3"/>
    <s v="Australia"/>
    <x v="5"/>
    <x v="1"/>
  </r>
  <r>
    <n v="4135"/>
    <n v="822"/>
    <n v="857"/>
    <n v="113"/>
    <n v="2"/>
    <n v="226"/>
    <n v="1"/>
    <x v="2"/>
    <x v="16"/>
    <x v="2"/>
    <s v="green"/>
    <n v="100"/>
    <n v="49"/>
    <n v="4900"/>
    <n v="524"/>
    <n v="17615"/>
    <d v="2021-09-05T00:00:00"/>
    <d v="2021-09-12T00:00:00"/>
    <s v="Beverlie Bansal"/>
    <s v="Agender"/>
    <n v="80"/>
    <s v="0358 Ashley WayApt. 506"/>
    <n v="3345"/>
    <s v="Port Sebastianland"/>
    <x v="3"/>
    <s v="Australia"/>
    <x v="5"/>
    <x v="1"/>
  </r>
  <r>
    <n v="4136"/>
    <n v="822"/>
    <n v="181"/>
    <n v="98"/>
    <n v="1"/>
    <n v="98"/>
    <n v="1"/>
    <x v="0"/>
    <x v="18"/>
    <x v="1"/>
    <s v="orange"/>
    <n v="112"/>
    <n v="62"/>
    <n v="6944"/>
    <n v="524"/>
    <n v="17615"/>
    <d v="2021-09-05T00:00:00"/>
    <d v="2021-09-12T00:00:00"/>
    <s v="Beverlie Bansal"/>
    <s v="Agender"/>
    <n v="80"/>
    <s v="0358 Ashley WayApt. 506"/>
    <n v="3345"/>
    <s v="Port Sebastianland"/>
    <x v="3"/>
    <s v="Australia"/>
    <x v="5"/>
    <x v="1"/>
  </r>
  <r>
    <n v="4137"/>
    <n v="822"/>
    <n v="952"/>
    <n v="97"/>
    <n v="1"/>
    <n v="97"/>
    <n v="1"/>
    <x v="2"/>
    <x v="27"/>
    <x v="2"/>
    <s v="orange"/>
    <n v="119"/>
    <n v="44"/>
    <n v="5236"/>
    <n v="524"/>
    <n v="17615"/>
    <d v="2021-09-05T00:00:00"/>
    <d v="2021-09-12T00:00:00"/>
    <s v="Beverlie Bansal"/>
    <s v="Agender"/>
    <n v="80"/>
    <s v="0358 Ashley WayApt. 506"/>
    <n v="3345"/>
    <s v="Port Sebastianland"/>
    <x v="3"/>
    <s v="Australia"/>
    <x v="5"/>
    <x v="1"/>
  </r>
  <r>
    <n v="4138"/>
    <n v="824"/>
    <n v="24"/>
    <n v="96"/>
    <n v="3"/>
    <n v="288"/>
    <n v="1"/>
    <x v="0"/>
    <x v="2"/>
    <x v="4"/>
    <s v="blue"/>
    <n v="114"/>
    <n v="60"/>
    <n v="6840"/>
    <n v="724"/>
    <n v="51124"/>
    <d v="2021-01-04T00:00:00"/>
    <d v="2021-01-28T00:00:00"/>
    <s v="Etheline Bahde"/>
    <s v="Female"/>
    <n v="66"/>
    <s v="71 Annabelle RunApt. 053"/>
    <n v="110"/>
    <s v="Hoppeville"/>
    <x v="4"/>
    <s v="Australia"/>
    <x v="9"/>
    <x v="0"/>
  </r>
  <r>
    <n v="4139"/>
    <n v="824"/>
    <n v="589"/>
    <n v="100"/>
    <n v="2"/>
    <n v="200"/>
    <n v="1"/>
    <x v="1"/>
    <x v="29"/>
    <x v="4"/>
    <s v="indigo"/>
    <n v="90"/>
    <n v="50"/>
    <n v="4500"/>
    <n v="724"/>
    <n v="51124"/>
    <d v="2021-01-04T00:00:00"/>
    <d v="2021-01-28T00:00:00"/>
    <s v="Etheline Bahde"/>
    <s v="Female"/>
    <n v="66"/>
    <s v="71 Annabelle RunApt. 053"/>
    <n v="110"/>
    <s v="Hoppeville"/>
    <x v="4"/>
    <s v="Australia"/>
    <x v="9"/>
    <x v="0"/>
  </r>
  <r>
    <n v="4140"/>
    <n v="824"/>
    <n v="68"/>
    <n v="104"/>
    <n v="1"/>
    <n v="104"/>
    <n v="1"/>
    <x v="0"/>
    <x v="10"/>
    <x v="0"/>
    <s v="violet"/>
    <n v="119"/>
    <n v="74"/>
    <n v="8806"/>
    <n v="724"/>
    <n v="51124"/>
    <d v="2021-01-04T00:00:00"/>
    <d v="2021-01-28T00:00:00"/>
    <s v="Etheline Bahde"/>
    <s v="Female"/>
    <n v="66"/>
    <s v="71 Annabelle RunApt. 053"/>
    <n v="110"/>
    <s v="Hoppeville"/>
    <x v="4"/>
    <s v="Australia"/>
    <x v="9"/>
    <x v="0"/>
  </r>
  <r>
    <n v="4141"/>
    <n v="825"/>
    <n v="563"/>
    <n v="100"/>
    <n v="1"/>
    <n v="100"/>
    <n v="1"/>
    <x v="1"/>
    <x v="29"/>
    <x v="0"/>
    <s v="red"/>
    <n v="90"/>
    <n v="50"/>
    <n v="4500"/>
    <n v="787"/>
    <n v="13832"/>
    <d v="2021-01-27T00:00:00"/>
    <d v="2021-02-22T00:00:00"/>
    <s v="Sharl Izzett"/>
    <s v="Female"/>
    <n v="31"/>
    <s v="9871 Bailey SquareApt. 697"/>
    <n v="1417"/>
    <s v="Davidshire"/>
    <x v="0"/>
    <s v="Australia"/>
    <x v="9"/>
    <x v="0"/>
  </r>
  <r>
    <n v="4142"/>
    <n v="825"/>
    <n v="1148"/>
    <n v="102"/>
    <n v="1"/>
    <n v="102"/>
    <n v="1"/>
    <x v="2"/>
    <x v="34"/>
    <x v="0"/>
    <s v="indigo"/>
    <n v="106"/>
    <n v="46"/>
    <n v="4876"/>
    <n v="787"/>
    <n v="13832"/>
    <d v="2021-01-27T00:00:00"/>
    <d v="2021-02-22T00:00:00"/>
    <s v="Sharl Izzett"/>
    <s v="Female"/>
    <n v="31"/>
    <s v="9871 Bailey SquareApt. 697"/>
    <n v="1417"/>
    <s v="Davidshire"/>
    <x v="0"/>
    <s v="Australia"/>
    <x v="9"/>
    <x v="0"/>
  </r>
  <r>
    <n v="4143"/>
    <n v="825"/>
    <n v="164"/>
    <n v="91"/>
    <n v="1"/>
    <n v="91"/>
    <n v="1"/>
    <x v="0"/>
    <x v="8"/>
    <x v="4"/>
    <s v="blue"/>
    <n v="116"/>
    <n v="47"/>
    <n v="5452"/>
    <n v="787"/>
    <n v="13832"/>
    <d v="2021-01-27T00:00:00"/>
    <d v="2021-02-22T00:00:00"/>
    <s v="Sharl Izzett"/>
    <s v="Female"/>
    <n v="31"/>
    <s v="9871 Bailey SquareApt. 697"/>
    <n v="1417"/>
    <s v="Davidshire"/>
    <x v="0"/>
    <s v="Australia"/>
    <x v="9"/>
    <x v="0"/>
  </r>
  <r>
    <n v="4144"/>
    <n v="825"/>
    <n v="1008"/>
    <n v="106"/>
    <n v="2"/>
    <n v="212"/>
    <n v="1"/>
    <x v="2"/>
    <x v="3"/>
    <x v="0"/>
    <s v="indigo"/>
    <n v="111"/>
    <n v="41"/>
    <n v="4551"/>
    <n v="787"/>
    <n v="13832"/>
    <d v="2021-01-27T00:00:00"/>
    <d v="2021-02-22T00:00:00"/>
    <s v="Sharl Izzett"/>
    <s v="Female"/>
    <n v="31"/>
    <s v="9871 Bailey SquareApt. 697"/>
    <n v="1417"/>
    <s v="Davidshire"/>
    <x v="0"/>
    <s v="Australia"/>
    <x v="9"/>
    <x v="0"/>
  </r>
  <r>
    <n v="4145"/>
    <n v="825"/>
    <n v="1115"/>
    <n v="115"/>
    <n v="2"/>
    <n v="230"/>
    <n v="1"/>
    <x v="2"/>
    <x v="6"/>
    <x v="3"/>
    <s v="violet"/>
    <n v="99"/>
    <n v="65"/>
    <n v="6435"/>
    <n v="787"/>
    <n v="13832"/>
    <d v="2021-01-27T00:00:00"/>
    <d v="2021-02-22T00:00:00"/>
    <s v="Sharl Izzett"/>
    <s v="Female"/>
    <n v="31"/>
    <s v="9871 Bailey SquareApt. 697"/>
    <n v="1417"/>
    <s v="Davidshire"/>
    <x v="0"/>
    <s v="Australia"/>
    <x v="9"/>
    <x v="0"/>
  </r>
  <r>
    <n v="4146"/>
    <n v="825"/>
    <n v="109"/>
    <n v="92"/>
    <n v="2"/>
    <n v="184"/>
    <n v="1"/>
    <x v="0"/>
    <x v="22"/>
    <x v="4"/>
    <s v="red"/>
    <n v="115"/>
    <n v="63"/>
    <n v="7245"/>
    <n v="787"/>
    <n v="13832"/>
    <d v="2021-01-27T00:00:00"/>
    <d v="2021-02-22T00:00:00"/>
    <s v="Sharl Izzett"/>
    <s v="Female"/>
    <n v="31"/>
    <s v="9871 Bailey SquareApt. 697"/>
    <n v="1417"/>
    <s v="Davidshire"/>
    <x v="0"/>
    <s v="Australia"/>
    <x v="9"/>
    <x v="0"/>
  </r>
  <r>
    <n v="4147"/>
    <n v="825"/>
    <n v="936"/>
    <n v="96"/>
    <n v="1"/>
    <n v="96"/>
    <n v="1"/>
    <x v="2"/>
    <x v="5"/>
    <x v="1"/>
    <s v="indigo"/>
    <n v="104"/>
    <n v="46"/>
    <n v="4784"/>
    <n v="787"/>
    <n v="13832"/>
    <d v="2021-01-27T00:00:00"/>
    <d v="2021-02-22T00:00:00"/>
    <s v="Sharl Izzett"/>
    <s v="Female"/>
    <n v="31"/>
    <s v="9871 Bailey SquareApt. 697"/>
    <n v="1417"/>
    <s v="Davidshire"/>
    <x v="0"/>
    <s v="Australia"/>
    <x v="9"/>
    <x v="0"/>
  </r>
  <r>
    <n v="4148"/>
    <n v="826"/>
    <n v="554"/>
    <n v="98"/>
    <n v="1"/>
    <n v="98"/>
    <n v="1"/>
    <x v="1"/>
    <x v="33"/>
    <x v="4"/>
    <s v="indigo"/>
    <n v="113"/>
    <n v="52"/>
    <n v="5876"/>
    <n v="375"/>
    <n v="32770"/>
    <d v="2021-08-16T00:00:00"/>
    <d v="2021-09-06T00:00:00"/>
    <s v="Ninetta Phizakarley"/>
    <s v="Agender"/>
    <n v="77"/>
    <s v="716 Max IslandSuite 824"/>
    <n v="9232"/>
    <s v="Ernserland"/>
    <x v="5"/>
    <s v="Australia"/>
    <x v="0"/>
    <x v="0"/>
  </r>
  <r>
    <n v="4149"/>
    <n v="826"/>
    <n v="547"/>
    <n v="98"/>
    <n v="2"/>
    <n v="196"/>
    <n v="1"/>
    <x v="1"/>
    <x v="33"/>
    <x v="2"/>
    <s v="blue"/>
    <n v="113"/>
    <n v="60"/>
    <n v="6780"/>
    <n v="375"/>
    <n v="32770"/>
    <d v="2021-08-16T00:00:00"/>
    <d v="2021-09-06T00:00:00"/>
    <s v="Ninetta Phizakarley"/>
    <s v="Agender"/>
    <n v="77"/>
    <s v="716 Max IslandSuite 824"/>
    <n v="9232"/>
    <s v="Ernserland"/>
    <x v="5"/>
    <s v="Australia"/>
    <x v="0"/>
    <x v="0"/>
  </r>
  <r>
    <n v="4150"/>
    <n v="827"/>
    <n v="169"/>
    <n v="91"/>
    <n v="1"/>
    <n v="91"/>
    <n v="1"/>
    <x v="0"/>
    <x v="8"/>
    <x v="4"/>
    <s v="indigo"/>
    <n v="116"/>
    <n v="66"/>
    <n v="7656"/>
    <n v="292"/>
    <n v="27202"/>
    <d v="2021-05-09T00:00:00"/>
    <d v="2021-06-05T00:00:00"/>
    <s v="Aldin Moline"/>
    <s v="Male"/>
    <n v="25"/>
    <s v="7210 Farrell HillApt. 735"/>
    <n v="6426"/>
    <s v="West Aidenview"/>
    <x v="6"/>
    <s v="Australia"/>
    <x v="3"/>
    <x v="0"/>
  </r>
  <r>
    <n v="4151"/>
    <n v="827"/>
    <n v="873"/>
    <n v="113"/>
    <n v="1"/>
    <n v="113"/>
    <n v="1"/>
    <x v="2"/>
    <x v="16"/>
    <x v="0"/>
    <s v="violet"/>
    <n v="100"/>
    <n v="62"/>
    <n v="6200"/>
    <n v="292"/>
    <n v="27202"/>
    <d v="2021-05-09T00:00:00"/>
    <d v="2021-06-05T00:00:00"/>
    <s v="Aldin Moline"/>
    <s v="Male"/>
    <n v="25"/>
    <s v="7210 Farrell HillApt. 735"/>
    <n v="6426"/>
    <s v="West Aidenview"/>
    <x v="6"/>
    <s v="Australia"/>
    <x v="3"/>
    <x v="0"/>
  </r>
  <r>
    <n v="4152"/>
    <n v="827"/>
    <n v="363"/>
    <n v="94"/>
    <n v="1"/>
    <n v="94"/>
    <n v="1"/>
    <x v="0"/>
    <x v="28"/>
    <x v="0"/>
    <s v="yellow"/>
    <n v="92"/>
    <n v="62"/>
    <n v="5704"/>
    <n v="292"/>
    <n v="27202"/>
    <d v="2021-05-09T00:00:00"/>
    <d v="2021-06-05T00:00:00"/>
    <s v="Aldin Moline"/>
    <s v="Male"/>
    <n v="25"/>
    <s v="7210 Farrell HillApt. 735"/>
    <n v="6426"/>
    <s v="West Aidenview"/>
    <x v="6"/>
    <s v="Australia"/>
    <x v="3"/>
    <x v="0"/>
  </r>
  <r>
    <n v="4153"/>
    <n v="827"/>
    <n v="919"/>
    <n v="96"/>
    <n v="1"/>
    <n v="96"/>
    <n v="1"/>
    <x v="2"/>
    <x v="5"/>
    <x v="4"/>
    <s v="orange"/>
    <n v="104"/>
    <n v="68"/>
    <n v="7072"/>
    <n v="292"/>
    <n v="27202"/>
    <d v="2021-05-09T00:00:00"/>
    <d v="2021-06-05T00:00:00"/>
    <s v="Aldin Moline"/>
    <s v="Male"/>
    <n v="25"/>
    <s v="7210 Farrell HillApt. 735"/>
    <n v="6426"/>
    <s v="West Aidenview"/>
    <x v="6"/>
    <s v="Australia"/>
    <x v="3"/>
    <x v="0"/>
  </r>
  <r>
    <n v="4154"/>
    <n v="827"/>
    <n v="589"/>
    <n v="100"/>
    <n v="3"/>
    <n v="300"/>
    <n v="1"/>
    <x v="1"/>
    <x v="29"/>
    <x v="4"/>
    <s v="indigo"/>
    <n v="90"/>
    <n v="50"/>
    <n v="4500"/>
    <n v="292"/>
    <n v="27202"/>
    <d v="2021-05-09T00:00:00"/>
    <d v="2021-06-05T00:00:00"/>
    <s v="Aldin Moline"/>
    <s v="Male"/>
    <n v="25"/>
    <s v="7210 Farrell HillApt. 735"/>
    <n v="6426"/>
    <s v="West Aidenview"/>
    <x v="6"/>
    <s v="Australia"/>
    <x v="3"/>
    <x v="0"/>
  </r>
  <r>
    <n v="4155"/>
    <n v="827"/>
    <n v="488"/>
    <n v="118"/>
    <n v="1"/>
    <n v="118"/>
    <n v="1"/>
    <x v="1"/>
    <x v="1"/>
    <x v="0"/>
    <s v="violet"/>
    <n v="110"/>
    <n v="49"/>
    <n v="5390"/>
    <n v="292"/>
    <n v="27202"/>
    <d v="2021-05-09T00:00:00"/>
    <d v="2021-06-05T00:00:00"/>
    <s v="Aldin Moline"/>
    <s v="Male"/>
    <n v="25"/>
    <s v="7210 Farrell HillApt. 735"/>
    <n v="6426"/>
    <s v="West Aidenview"/>
    <x v="6"/>
    <s v="Australia"/>
    <x v="3"/>
    <x v="0"/>
  </r>
  <r>
    <n v="4156"/>
    <n v="827"/>
    <n v="604"/>
    <n v="112"/>
    <n v="3"/>
    <n v="336"/>
    <n v="1"/>
    <x v="1"/>
    <x v="30"/>
    <x v="4"/>
    <s v="orange"/>
    <n v="118"/>
    <n v="75"/>
    <n v="8850"/>
    <n v="292"/>
    <n v="27202"/>
    <d v="2021-05-09T00:00:00"/>
    <d v="2021-06-05T00:00:00"/>
    <s v="Aldin Moline"/>
    <s v="Male"/>
    <n v="25"/>
    <s v="7210 Farrell HillApt. 735"/>
    <n v="6426"/>
    <s v="West Aidenview"/>
    <x v="6"/>
    <s v="Australia"/>
    <x v="3"/>
    <x v="0"/>
  </r>
  <r>
    <n v="4157"/>
    <n v="827"/>
    <n v="736"/>
    <n v="109"/>
    <n v="2"/>
    <n v="218"/>
    <n v="1"/>
    <x v="1"/>
    <x v="12"/>
    <x v="1"/>
    <s v="red"/>
    <n v="102"/>
    <n v="67"/>
    <n v="6834"/>
    <n v="292"/>
    <n v="27202"/>
    <d v="2021-05-09T00:00:00"/>
    <d v="2021-06-05T00:00:00"/>
    <s v="Aldin Moline"/>
    <s v="Male"/>
    <n v="25"/>
    <s v="7210 Farrell HillApt. 735"/>
    <n v="6426"/>
    <s v="West Aidenview"/>
    <x v="6"/>
    <s v="Australia"/>
    <x v="3"/>
    <x v="0"/>
  </r>
  <r>
    <n v="4158"/>
    <n v="827"/>
    <n v="1012"/>
    <n v="106"/>
    <n v="1"/>
    <n v="106"/>
    <n v="1"/>
    <x v="2"/>
    <x v="3"/>
    <x v="2"/>
    <s v="violet"/>
    <n v="111"/>
    <n v="51"/>
    <n v="5661"/>
    <n v="292"/>
    <n v="27202"/>
    <d v="2021-05-09T00:00:00"/>
    <d v="2021-06-05T00:00:00"/>
    <s v="Aldin Moline"/>
    <s v="Male"/>
    <n v="25"/>
    <s v="7210 Farrell HillApt. 735"/>
    <n v="6426"/>
    <s v="West Aidenview"/>
    <x v="6"/>
    <s v="Australia"/>
    <x v="3"/>
    <x v="0"/>
  </r>
  <r>
    <n v="4159"/>
    <n v="828"/>
    <n v="626"/>
    <n v="112"/>
    <n v="2"/>
    <n v="224"/>
    <n v="1"/>
    <x v="1"/>
    <x v="30"/>
    <x v="1"/>
    <s v="violet"/>
    <n v="118"/>
    <n v="49"/>
    <n v="5782"/>
    <n v="601"/>
    <n v="32593"/>
    <d v="2021-01-09T00:00:00"/>
    <d v="2021-01-27T00:00:00"/>
    <s v="Sol Adhams"/>
    <s v="Male"/>
    <n v="55"/>
    <s v="010 Cartwright TrackApt. 920"/>
    <n v="1625"/>
    <s v="Sebastianbury"/>
    <x v="0"/>
    <s v="Australia"/>
    <x v="9"/>
    <x v="2"/>
  </r>
  <r>
    <n v="4160"/>
    <n v="828"/>
    <n v="56"/>
    <n v="104"/>
    <n v="2"/>
    <n v="208"/>
    <n v="1"/>
    <x v="0"/>
    <x v="10"/>
    <x v="1"/>
    <s v="blue"/>
    <n v="119"/>
    <n v="46"/>
    <n v="5474"/>
    <n v="601"/>
    <n v="32593"/>
    <d v="2021-01-09T00:00:00"/>
    <d v="2021-01-27T00:00:00"/>
    <s v="Sol Adhams"/>
    <s v="Male"/>
    <n v="55"/>
    <s v="010 Cartwright TrackApt. 920"/>
    <n v="1625"/>
    <s v="Sebastianbury"/>
    <x v="0"/>
    <s v="Australia"/>
    <x v="9"/>
    <x v="2"/>
  </r>
  <r>
    <n v="4161"/>
    <n v="828"/>
    <n v="39"/>
    <n v="104"/>
    <n v="3"/>
    <n v="312"/>
    <n v="1"/>
    <x v="0"/>
    <x v="10"/>
    <x v="4"/>
    <s v="red"/>
    <n v="119"/>
    <n v="47"/>
    <n v="5593"/>
    <n v="601"/>
    <n v="32593"/>
    <d v="2021-01-09T00:00:00"/>
    <d v="2021-01-27T00:00:00"/>
    <s v="Sol Adhams"/>
    <s v="Male"/>
    <n v="55"/>
    <s v="010 Cartwright TrackApt. 920"/>
    <n v="1625"/>
    <s v="Sebastianbury"/>
    <x v="0"/>
    <s v="Australia"/>
    <x v="9"/>
    <x v="2"/>
  </r>
  <r>
    <n v="4162"/>
    <n v="828"/>
    <n v="1114"/>
    <n v="115"/>
    <n v="1"/>
    <n v="115"/>
    <n v="1"/>
    <x v="2"/>
    <x v="6"/>
    <x v="4"/>
    <s v="indigo"/>
    <n v="99"/>
    <n v="58"/>
    <n v="5742"/>
    <n v="601"/>
    <n v="32593"/>
    <d v="2021-01-09T00:00:00"/>
    <d v="2021-01-27T00:00:00"/>
    <s v="Sol Adhams"/>
    <s v="Male"/>
    <n v="55"/>
    <s v="010 Cartwright TrackApt. 920"/>
    <n v="1625"/>
    <s v="Sebastianbury"/>
    <x v="0"/>
    <s v="Australia"/>
    <x v="9"/>
    <x v="2"/>
  </r>
  <r>
    <n v="4163"/>
    <n v="829"/>
    <n v="1193"/>
    <n v="105"/>
    <n v="3"/>
    <n v="315"/>
    <n v="1"/>
    <x v="2"/>
    <x v="7"/>
    <x v="0"/>
    <s v="red"/>
    <n v="90"/>
    <n v="70"/>
    <n v="6300"/>
    <n v="951"/>
    <n v="22744"/>
    <d v="2021-04-06T00:00:00"/>
    <d v="2021-04-28T00:00:00"/>
    <s v="Cy Sabbins"/>
    <s v="Male"/>
    <n v="66"/>
    <s v="62 Jonathan CrestSuite 012"/>
    <n v="8840"/>
    <s v="New Mollystad"/>
    <x v="1"/>
    <s v="Australia"/>
    <x v="6"/>
    <x v="0"/>
  </r>
  <r>
    <n v="4164"/>
    <n v="829"/>
    <n v="294"/>
    <n v="105"/>
    <n v="2"/>
    <n v="210"/>
    <n v="1"/>
    <x v="0"/>
    <x v="26"/>
    <x v="4"/>
    <s v="yellow"/>
    <n v="93"/>
    <n v="76"/>
    <n v="7068"/>
    <n v="951"/>
    <n v="22744"/>
    <d v="2021-04-06T00:00:00"/>
    <d v="2021-04-28T00:00:00"/>
    <s v="Cy Sabbins"/>
    <s v="Male"/>
    <n v="66"/>
    <s v="62 Jonathan CrestSuite 012"/>
    <n v="8840"/>
    <s v="New Mollystad"/>
    <x v="1"/>
    <s v="Australia"/>
    <x v="6"/>
    <x v="0"/>
  </r>
  <r>
    <n v="4165"/>
    <n v="829"/>
    <n v="592"/>
    <n v="100"/>
    <n v="2"/>
    <n v="200"/>
    <n v="1"/>
    <x v="1"/>
    <x v="29"/>
    <x v="2"/>
    <s v="violet"/>
    <n v="90"/>
    <n v="45"/>
    <n v="4050"/>
    <n v="951"/>
    <n v="22744"/>
    <d v="2021-04-06T00:00:00"/>
    <d v="2021-04-28T00:00:00"/>
    <s v="Cy Sabbins"/>
    <s v="Male"/>
    <n v="66"/>
    <s v="62 Jonathan CrestSuite 012"/>
    <n v="8840"/>
    <s v="New Mollystad"/>
    <x v="1"/>
    <s v="Australia"/>
    <x v="6"/>
    <x v="0"/>
  </r>
  <r>
    <n v="4166"/>
    <n v="829"/>
    <n v="1104"/>
    <n v="115"/>
    <n v="1"/>
    <n v="115"/>
    <n v="1"/>
    <x v="2"/>
    <x v="6"/>
    <x v="4"/>
    <s v="green"/>
    <n v="99"/>
    <n v="49"/>
    <n v="4851"/>
    <n v="951"/>
    <n v="22744"/>
    <d v="2021-04-06T00:00:00"/>
    <d v="2021-04-28T00:00:00"/>
    <s v="Cy Sabbins"/>
    <s v="Male"/>
    <n v="66"/>
    <s v="62 Jonathan CrestSuite 012"/>
    <n v="8840"/>
    <s v="New Mollystad"/>
    <x v="1"/>
    <s v="Australia"/>
    <x v="6"/>
    <x v="0"/>
  </r>
  <r>
    <n v="4167"/>
    <n v="830"/>
    <n v="804"/>
    <n v="91"/>
    <n v="2"/>
    <n v="182"/>
    <n v="1"/>
    <x v="1"/>
    <x v="15"/>
    <x v="4"/>
    <s v="violet"/>
    <n v="114"/>
    <n v="69"/>
    <n v="7866"/>
    <n v="956"/>
    <n v="36830"/>
    <d v="2021-03-22T00:00:00"/>
    <d v="2021-03-23T00:00:00"/>
    <s v="Camile Haveline"/>
    <s v="Genderfluid"/>
    <n v="20"/>
    <s v="408 Logan View RdApt. 841"/>
    <n v="6905"/>
    <s v="New Alexchester"/>
    <x v="4"/>
    <s v="Australia"/>
    <x v="4"/>
    <x v="1"/>
  </r>
  <r>
    <n v="4168"/>
    <n v="830"/>
    <n v="1006"/>
    <n v="106"/>
    <n v="1"/>
    <n v="106"/>
    <n v="1"/>
    <x v="2"/>
    <x v="3"/>
    <x v="1"/>
    <s v="indigo"/>
    <n v="111"/>
    <n v="45"/>
    <n v="4995"/>
    <n v="956"/>
    <n v="36830"/>
    <d v="2021-03-22T00:00:00"/>
    <d v="2021-03-23T00:00:00"/>
    <s v="Camile Haveline"/>
    <s v="Genderfluid"/>
    <n v="20"/>
    <s v="408 Logan View RdApt. 841"/>
    <n v="6905"/>
    <s v="New Alexchester"/>
    <x v="4"/>
    <s v="Australia"/>
    <x v="4"/>
    <x v="1"/>
  </r>
  <r>
    <n v="4169"/>
    <n v="830"/>
    <n v="328"/>
    <n v="109"/>
    <n v="2"/>
    <n v="218"/>
    <n v="1"/>
    <x v="0"/>
    <x v="21"/>
    <x v="0"/>
    <s v="yellow"/>
    <n v="108"/>
    <n v="78"/>
    <n v="8424"/>
    <n v="956"/>
    <n v="36830"/>
    <d v="2021-03-22T00:00:00"/>
    <d v="2021-03-23T00:00:00"/>
    <s v="Camile Haveline"/>
    <s v="Genderfluid"/>
    <n v="20"/>
    <s v="408 Logan View RdApt. 841"/>
    <n v="6905"/>
    <s v="New Alexchester"/>
    <x v="4"/>
    <s v="Australia"/>
    <x v="4"/>
    <x v="1"/>
  </r>
  <r>
    <n v="4170"/>
    <n v="830"/>
    <n v="898"/>
    <n v="94"/>
    <n v="3"/>
    <n v="282"/>
    <n v="1"/>
    <x v="2"/>
    <x v="23"/>
    <x v="0"/>
    <s v="blue"/>
    <n v="113"/>
    <n v="77"/>
    <n v="8701"/>
    <n v="956"/>
    <n v="36830"/>
    <d v="2021-03-22T00:00:00"/>
    <d v="2021-03-23T00:00:00"/>
    <s v="Camile Haveline"/>
    <s v="Genderfluid"/>
    <n v="20"/>
    <s v="408 Logan View RdApt. 841"/>
    <n v="6905"/>
    <s v="New Alexchester"/>
    <x v="4"/>
    <s v="Australia"/>
    <x v="4"/>
    <x v="1"/>
  </r>
  <r>
    <n v="4171"/>
    <n v="830"/>
    <n v="238"/>
    <n v="106"/>
    <n v="3"/>
    <n v="318"/>
    <n v="1"/>
    <x v="0"/>
    <x v="0"/>
    <x v="0"/>
    <s v="indigo"/>
    <n v="105"/>
    <n v="79"/>
    <n v="8295"/>
    <n v="956"/>
    <n v="36830"/>
    <d v="2021-03-22T00:00:00"/>
    <d v="2021-03-23T00:00:00"/>
    <s v="Camile Haveline"/>
    <s v="Genderfluid"/>
    <n v="20"/>
    <s v="408 Logan View RdApt. 841"/>
    <n v="6905"/>
    <s v="New Alexchester"/>
    <x v="4"/>
    <s v="Australia"/>
    <x v="4"/>
    <x v="1"/>
  </r>
  <r>
    <n v="4172"/>
    <n v="831"/>
    <n v="533"/>
    <n v="98"/>
    <n v="1"/>
    <n v="98"/>
    <n v="1"/>
    <x v="1"/>
    <x v="33"/>
    <x v="0"/>
    <s v="orange"/>
    <n v="113"/>
    <n v="78"/>
    <n v="8814"/>
    <n v="338"/>
    <n v="17700"/>
    <d v="2021-08-04T00:00:00"/>
    <d v="2021-08-20T00:00:00"/>
    <s v="Eve Stutard"/>
    <s v="Female"/>
    <n v="75"/>
    <s v="899 Lynch LaneSuite 349"/>
    <n v="2652"/>
    <s v="Monahanberg"/>
    <x v="4"/>
    <s v="Australia"/>
    <x v="0"/>
    <x v="2"/>
  </r>
  <r>
    <n v="4173"/>
    <n v="831"/>
    <n v="653"/>
    <n v="93"/>
    <n v="2"/>
    <n v="186"/>
    <n v="1"/>
    <x v="1"/>
    <x v="14"/>
    <x v="0"/>
    <s v="blue"/>
    <n v="115"/>
    <n v="80"/>
    <n v="9200"/>
    <n v="338"/>
    <n v="17700"/>
    <d v="2021-08-04T00:00:00"/>
    <d v="2021-08-20T00:00:00"/>
    <s v="Eve Stutard"/>
    <s v="Female"/>
    <n v="75"/>
    <s v="899 Lynch LaneSuite 349"/>
    <n v="2652"/>
    <s v="Monahanberg"/>
    <x v="4"/>
    <s v="Australia"/>
    <x v="0"/>
    <x v="2"/>
  </r>
  <r>
    <n v="4174"/>
    <n v="831"/>
    <n v="574"/>
    <n v="100"/>
    <n v="3"/>
    <n v="300"/>
    <n v="1"/>
    <x v="1"/>
    <x v="29"/>
    <x v="4"/>
    <s v="yellow"/>
    <n v="90"/>
    <n v="50"/>
    <n v="4500"/>
    <n v="338"/>
    <n v="17700"/>
    <d v="2021-08-04T00:00:00"/>
    <d v="2021-08-20T00:00:00"/>
    <s v="Eve Stutard"/>
    <s v="Female"/>
    <n v="75"/>
    <s v="899 Lynch LaneSuite 349"/>
    <n v="2652"/>
    <s v="Monahanberg"/>
    <x v="4"/>
    <s v="Australia"/>
    <x v="0"/>
    <x v="2"/>
  </r>
  <r>
    <n v="4175"/>
    <n v="831"/>
    <n v="351"/>
    <n v="94"/>
    <n v="2"/>
    <n v="188"/>
    <n v="1"/>
    <x v="0"/>
    <x v="28"/>
    <x v="1"/>
    <s v="red"/>
    <n v="92"/>
    <n v="60"/>
    <n v="5520"/>
    <n v="338"/>
    <n v="17700"/>
    <d v="2021-08-04T00:00:00"/>
    <d v="2021-08-20T00:00:00"/>
    <s v="Eve Stutard"/>
    <s v="Female"/>
    <n v="75"/>
    <s v="899 Lynch LaneSuite 349"/>
    <n v="2652"/>
    <s v="Monahanberg"/>
    <x v="4"/>
    <s v="Australia"/>
    <x v="0"/>
    <x v="2"/>
  </r>
  <r>
    <n v="4176"/>
    <n v="831"/>
    <n v="40"/>
    <n v="104"/>
    <n v="2"/>
    <n v="208"/>
    <n v="1"/>
    <x v="0"/>
    <x v="10"/>
    <x v="3"/>
    <s v="orange"/>
    <n v="119"/>
    <n v="58"/>
    <n v="6902"/>
    <n v="338"/>
    <n v="17700"/>
    <d v="2021-08-04T00:00:00"/>
    <d v="2021-08-20T00:00:00"/>
    <s v="Eve Stutard"/>
    <s v="Female"/>
    <n v="75"/>
    <s v="899 Lynch LaneSuite 349"/>
    <n v="2652"/>
    <s v="Monahanberg"/>
    <x v="4"/>
    <s v="Australia"/>
    <x v="0"/>
    <x v="2"/>
  </r>
  <r>
    <n v="4177"/>
    <n v="832"/>
    <n v="258"/>
    <n v="95"/>
    <n v="1"/>
    <n v="95"/>
    <n v="1"/>
    <x v="0"/>
    <x v="17"/>
    <x v="0"/>
    <s v="yellow"/>
    <n v="117"/>
    <n v="46"/>
    <n v="5382"/>
    <n v="627"/>
    <n v="52583"/>
    <d v="2021-09-06T00:00:00"/>
    <d v="2021-09-27T00:00:00"/>
    <s v="Codie Everly"/>
    <s v="Genderfluid"/>
    <n v="51"/>
    <s v="66 Isla CrescentApt. 573"/>
    <n v="7404"/>
    <s v="Port Christopher"/>
    <x v="0"/>
    <s v="Australia"/>
    <x v="5"/>
    <x v="0"/>
  </r>
  <r>
    <n v="4178"/>
    <n v="833"/>
    <n v="793"/>
    <n v="91"/>
    <n v="2"/>
    <n v="182"/>
    <n v="1"/>
    <x v="1"/>
    <x v="15"/>
    <x v="0"/>
    <s v="blue"/>
    <n v="114"/>
    <n v="66"/>
    <n v="7524"/>
    <n v="317"/>
    <n v="12955"/>
    <d v="2021-03-03T00:00:00"/>
    <d v="2021-03-20T00:00:00"/>
    <s v="Gates Torrance"/>
    <s v="Male"/>
    <n v="48"/>
    <s v="26 Willow CourtApt. 822"/>
    <n v="9997"/>
    <s v="Miafort"/>
    <x v="7"/>
    <s v="Australia"/>
    <x v="4"/>
    <x v="2"/>
  </r>
  <r>
    <n v="4179"/>
    <n v="833"/>
    <n v="120"/>
    <n v="92"/>
    <n v="2"/>
    <n v="184"/>
    <n v="1"/>
    <x v="0"/>
    <x v="22"/>
    <x v="3"/>
    <s v="green"/>
    <n v="115"/>
    <n v="66"/>
    <n v="7590"/>
    <n v="317"/>
    <n v="12955"/>
    <d v="2021-03-03T00:00:00"/>
    <d v="2021-03-20T00:00:00"/>
    <s v="Gates Torrance"/>
    <s v="Male"/>
    <n v="48"/>
    <s v="26 Willow CourtApt. 822"/>
    <n v="9997"/>
    <s v="Miafort"/>
    <x v="7"/>
    <s v="Australia"/>
    <x v="4"/>
    <x v="2"/>
  </r>
  <r>
    <n v="4180"/>
    <n v="833"/>
    <n v="824"/>
    <n v="117"/>
    <n v="2"/>
    <n v="234"/>
    <n v="1"/>
    <x v="1"/>
    <x v="13"/>
    <x v="4"/>
    <s v="green"/>
    <n v="95"/>
    <n v="51"/>
    <n v="4845"/>
    <n v="317"/>
    <n v="12955"/>
    <d v="2021-03-03T00:00:00"/>
    <d v="2021-03-20T00:00:00"/>
    <s v="Gates Torrance"/>
    <s v="Male"/>
    <n v="48"/>
    <s v="26 Willow CourtApt. 822"/>
    <n v="9997"/>
    <s v="Miafort"/>
    <x v="7"/>
    <s v="Australia"/>
    <x v="4"/>
    <x v="2"/>
  </r>
  <r>
    <n v="4181"/>
    <n v="833"/>
    <n v="1253"/>
    <n v="112"/>
    <n v="1"/>
    <n v="112"/>
    <n v="1"/>
    <x v="2"/>
    <x v="25"/>
    <x v="0"/>
    <s v="indigo"/>
    <n v="91"/>
    <n v="50"/>
    <n v="4550"/>
    <n v="317"/>
    <n v="12955"/>
    <d v="2021-03-03T00:00:00"/>
    <d v="2021-03-20T00:00:00"/>
    <s v="Gates Torrance"/>
    <s v="Male"/>
    <n v="48"/>
    <s v="26 Willow CourtApt. 822"/>
    <n v="9997"/>
    <s v="Miafort"/>
    <x v="7"/>
    <s v="Australia"/>
    <x v="4"/>
    <x v="2"/>
  </r>
  <r>
    <n v="4182"/>
    <n v="833"/>
    <n v="241"/>
    <n v="106"/>
    <n v="3"/>
    <n v="318"/>
    <n v="1"/>
    <x v="0"/>
    <x v="0"/>
    <x v="1"/>
    <s v="violet"/>
    <n v="105"/>
    <n v="52"/>
    <n v="5460"/>
    <n v="317"/>
    <n v="12955"/>
    <d v="2021-03-03T00:00:00"/>
    <d v="2021-03-20T00:00:00"/>
    <s v="Gates Torrance"/>
    <s v="Male"/>
    <n v="48"/>
    <s v="26 Willow CourtApt. 822"/>
    <n v="9997"/>
    <s v="Miafort"/>
    <x v="7"/>
    <s v="Australia"/>
    <x v="4"/>
    <x v="2"/>
  </r>
  <r>
    <n v="4183"/>
    <n v="834"/>
    <n v="506"/>
    <n v="102"/>
    <n v="2"/>
    <n v="204"/>
    <n v="1"/>
    <x v="1"/>
    <x v="31"/>
    <x v="1"/>
    <s v="green"/>
    <n v="109"/>
    <n v="65"/>
    <n v="7085"/>
    <n v="139"/>
    <n v="27691"/>
    <d v="2021-02-23T00:00:00"/>
    <d v="2021-03-08T00:00:00"/>
    <s v="Vida Matchitt"/>
    <s v="Male"/>
    <n v="73"/>
    <s v="69 Aiden ParkwaySuite 721"/>
    <n v="8569"/>
    <s v="Hudsonberg"/>
    <x v="7"/>
    <s v="Australia"/>
    <x v="1"/>
    <x v="2"/>
  </r>
  <r>
    <n v="4184"/>
    <n v="834"/>
    <n v="730"/>
    <n v="119"/>
    <n v="1"/>
    <n v="119"/>
    <n v="1"/>
    <x v="1"/>
    <x v="19"/>
    <x v="3"/>
    <s v="violet"/>
    <n v="112"/>
    <n v="64"/>
    <n v="7168"/>
    <n v="139"/>
    <n v="27691"/>
    <d v="2021-02-23T00:00:00"/>
    <d v="2021-03-08T00:00:00"/>
    <s v="Vida Matchitt"/>
    <s v="Male"/>
    <n v="73"/>
    <s v="69 Aiden ParkwaySuite 721"/>
    <n v="8569"/>
    <s v="Hudsonberg"/>
    <x v="7"/>
    <s v="Australia"/>
    <x v="1"/>
    <x v="2"/>
  </r>
  <r>
    <n v="4185"/>
    <n v="834"/>
    <n v="240"/>
    <n v="106"/>
    <n v="3"/>
    <n v="318"/>
    <n v="1"/>
    <x v="0"/>
    <x v="0"/>
    <x v="3"/>
    <s v="violet"/>
    <n v="105"/>
    <n v="47"/>
    <n v="4935"/>
    <n v="139"/>
    <n v="27691"/>
    <d v="2021-02-23T00:00:00"/>
    <d v="2021-03-08T00:00:00"/>
    <s v="Vida Matchitt"/>
    <s v="Male"/>
    <n v="73"/>
    <s v="69 Aiden ParkwaySuite 721"/>
    <n v="8569"/>
    <s v="Hudsonberg"/>
    <x v="7"/>
    <s v="Australia"/>
    <x v="1"/>
    <x v="2"/>
  </r>
  <r>
    <n v="4186"/>
    <n v="834"/>
    <n v="891"/>
    <n v="94"/>
    <n v="3"/>
    <n v="282"/>
    <n v="1"/>
    <x v="2"/>
    <x v="23"/>
    <x v="1"/>
    <s v="green"/>
    <n v="113"/>
    <n v="78"/>
    <n v="8814"/>
    <n v="139"/>
    <n v="27691"/>
    <d v="2021-02-23T00:00:00"/>
    <d v="2021-03-08T00:00:00"/>
    <s v="Vida Matchitt"/>
    <s v="Male"/>
    <n v="73"/>
    <s v="69 Aiden ParkwaySuite 721"/>
    <n v="8569"/>
    <s v="Hudsonberg"/>
    <x v="7"/>
    <s v="Australia"/>
    <x v="1"/>
    <x v="2"/>
  </r>
  <r>
    <n v="4187"/>
    <n v="835"/>
    <n v="1031"/>
    <n v="90"/>
    <n v="1"/>
    <n v="90"/>
    <n v="1"/>
    <x v="2"/>
    <x v="11"/>
    <x v="1"/>
    <s v="green"/>
    <n v="95"/>
    <n v="51"/>
    <n v="4845"/>
    <n v="106"/>
    <n v="34923"/>
    <d v="2021-01-02T00:00:00"/>
    <d v="2021-01-07T00:00:00"/>
    <s v="Rachel Colebrook"/>
    <s v="Genderqueer"/>
    <n v="38"/>
    <s v="6553 Gibson AvenueSuite 245"/>
    <n v="7712"/>
    <s v="Stokestown"/>
    <x v="7"/>
    <s v="Australia"/>
    <x v="9"/>
    <x v="1"/>
  </r>
  <r>
    <n v="4188"/>
    <n v="835"/>
    <n v="52"/>
    <n v="104"/>
    <n v="2"/>
    <n v="208"/>
    <n v="1"/>
    <x v="0"/>
    <x v="10"/>
    <x v="2"/>
    <s v="green"/>
    <n v="119"/>
    <n v="65"/>
    <n v="7735"/>
    <n v="106"/>
    <n v="34923"/>
    <d v="2021-01-02T00:00:00"/>
    <d v="2021-01-07T00:00:00"/>
    <s v="Rachel Colebrook"/>
    <s v="Genderqueer"/>
    <n v="38"/>
    <s v="6553 Gibson AvenueSuite 245"/>
    <n v="7712"/>
    <s v="Stokestown"/>
    <x v="7"/>
    <s v="Australia"/>
    <x v="9"/>
    <x v="1"/>
  </r>
  <r>
    <n v="4189"/>
    <n v="835"/>
    <n v="279"/>
    <n v="95"/>
    <n v="3"/>
    <n v="285"/>
    <n v="1"/>
    <x v="0"/>
    <x v="17"/>
    <x v="4"/>
    <s v="violet"/>
    <n v="117"/>
    <n v="79"/>
    <n v="9243"/>
    <n v="106"/>
    <n v="34923"/>
    <d v="2021-01-02T00:00:00"/>
    <d v="2021-01-07T00:00:00"/>
    <s v="Rachel Colebrook"/>
    <s v="Genderqueer"/>
    <n v="38"/>
    <s v="6553 Gibson AvenueSuite 245"/>
    <n v="7712"/>
    <s v="Stokestown"/>
    <x v="7"/>
    <s v="Australia"/>
    <x v="9"/>
    <x v="1"/>
  </r>
  <r>
    <n v="4190"/>
    <n v="835"/>
    <n v="922"/>
    <n v="96"/>
    <n v="2"/>
    <n v="192"/>
    <n v="1"/>
    <x v="2"/>
    <x v="5"/>
    <x v="2"/>
    <s v="yellow"/>
    <n v="104"/>
    <n v="55"/>
    <n v="5720"/>
    <n v="106"/>
    <n v="34923"/>
    <d v="2021-01-02T00:00:00"/>
    <d v="2021-01-07T00:00:00"/>
    <s v="Rachel Colebrook"/>
    <s v="Genderqueer"/>
    <n v="38"/>
    <s v="6553 Gibson AvenueSuite 245"/>
    <n v="7712"/>
    <s v="Stokestown"/>
    <x v="7"/>
    <s v="Australia"/>
    <x v="9"/>
    <x v="1"/>
  </r>
  <r>
    <n v="4191"/>
    <n v="835"/>
    <n v="379"/>
    <n v="94"/>
    <n v="3"/>
    <n v="282"/>
    <n v="1"/>
    <x v="0"/>
    <x v="28"/>
    <x v="4"/>
    <s v="indigo"/>
    <n v="92"/>
    <n v="52"/>
    <n v="4784"/>
    <n v="106"/>
    <n v="34923"/>
    <d v="2021-01-02T00:00:00"/>
    <d v="2021-01-07T00:00:00"/>
    <s v="Rachel Colebrook"/>
    <s v="Genderqueer"/>
    <n v="38"/>
    <s v="6553 Gibson AvenueSuite 245"/>
    <n v="7712"/>
    <s v="Stokestown"/>
    <x v="7"/>
    <s v="Australia"/>
    <x v="9"/>
    <x v="1"/>
  </r>
  <r>
    <n v="4192"/>
    <n v="836"/>
    <n v="426"/>
    <n v="107"/>
    <n v="2"/>
    <n v="214"/>
    <n v="1"/>
    <x v="1"/>
    <x v="22"/>
    <x v="1"/>
    <s v="orange"/>
    <n v="92"/>
    <n v="51"/>
    <n v="4692"/>
    <n v="971"/>
    <n v="16047"/>
    <d v="2021-08-18T00:00:00"/>
    <d v="2021-08-24T00:00:00"/>
    <s v="Constance Piddington"/>
    <s v="Genderfluid"/>
    <n v="27"/>
    <s v="135 Ella RunApt. 424"/>
    <n v="4268"/>
    <s v="East Chasehaven"/>
    <x v="3"/>
    <s v="Australia"/>
    <x v="0"/>
    <x v="1"/>
  </r>
  <r>
    <n v="4193"/>
    <n v="836"/>
    <n v="23"/>
    <n v="96"/>
    <n v="2"/>
    <n v="192"/>
    <n v="1"/>
    <x v="0"/>
    <x v="2"/>
    <x v="0"/>
    <s v="blue"/>
    <n v="114"/>
    <n v="59"/>
    <n v="6726"/>
    <n v="971"/>
    <n v="16047"/>
    <d v="2021-08-18T00:00:00"/>
    <d v="2021-08-24T00:00:00"/>
    <s v="Constance Piddington"/>
    <s v="Genderfluid"/>
    <n v="27"/>
    <s v="135 Ella RunApt. 424"/>
    <n v="4268"/>
    <s v="East Chasehaven"/>
    <x v="3"/>
    <s v="Australia"/>
    <x v="0"/>
    <x v="1"/>
  </r>
  <r>
    <n v="4194"/>
    <n v="836"/>
    <n v="593"/>
    <n v="100"/>
    <n v="1"/>
    <n v="100"/>
    <n v="1"/>
    <x v="1"/>
    <x v="29"/>
    <x v="0"/>
    <s v="violet"/>
    <n v="90"/>
    <n v="68"/>
    <n v="6120"/>
    <n v="971"/>
    <n v="16047"/>
    <d v="2021-08-18T00:00:00"/>
    <d v="2021-08-24T00:00:00"/>
    <s v="Constance Piddington"/>
    <s v="Genderfluid"/>
    <n v="27"/>
    <s v="135 Ella RunApt. 424"/>
    <n v="4268"/>
    <s v="East Chasehaven"/>
    <x v="3"/>
    <s v="Australia"/>
    <x v="0"/>
    <x v="1"/>
  </r>
  <r>
    <n v="4195"/>
    <n v="837"/>
    <n v="52"/>
    <n v="104"/>
    <n v="3"/>
    <n v="312"/>
    <n v="1"/>
    <x v="0"/>
    <x v="10"/>
    <x v="2"/>
    <s v="green"/>
    <n v="119"/>
    <n v="65"/>
    <n v="7735"/>
    <n v="989"/>
    <n v="16281"/>
    <d v="2021-01-12T00:00:00"/>
    <d v="2021-01-27T00:00:00"/>
    <s v="Sauncho Boosey"/>
    <s v="Bigender"/>
    <n v="53"/>
    <s v="9003 Gemma RidgeApt. 954"/>
    <n v="698"/>
    <s v="Stewartland"/>
    <x v="7"/>
    <s v="Australia"/>
    <x v="9"/>
    <x v="2"/>
  </r>
  <r>
    <n v="4196"/>
    <n v="837"/>
    <n v="87"/>
    <n v="118"/>
    <n v="1"/>
    <n v="118"/>
    <n v="1"/>
    <x v="0"/>
    <x v="24"/>
    <x v="2"/>
    <s v="green"/>
    <n v="96"/>
    <n v="66"/>
    <n v="6336"/>
    <n v="989"/>
    <n v="16281"/>
    <d v="2021-01-12T00:00:00"/>
    <d v="2021-01-27T00:00:00"/>
    <s v="Sauncho Boosey"/>
    <s v="Bigender"/>
    <n v="53"/>
    <s v="9003 Gemma RidgeApt. 954"/>
    <n v="698"/>
    <s v="Stewartland"/>
    <x v="7"/>
    <s v="Australia"/>
    <x v="9"/>
    <x v="2"/>
  </r>
  <r>
    <n v="4197"/>
    <n v="837"/>
    <n v="1177"/>
    <n v="99"/>
    <n v="1"/>
    <n v="99"/>
    <n v="1"/>
    <x v="2"/>
    <x v="9"/>
    <x v="2"/>
    <s v="blue"/>
    <n v="98"/>
    <n v="52"/>
    <n v="5096"/>
    <n v="989"/>
    <n v="16281"/>
    <d v="2021-01-12T00:00:00"/>
    <d v="2021-01-27T00:00:00"/>
    <s v="Sauncho Boosey"/>
    <s v="Bigender"/>
    <n v="53"/>
    <s v="9003 Gemma RidgeApt. 954"/>
    <n v="698"/>
    <s v="Stewartland"/>
    <x v="7"/>
    <s v="Australia"/>
    <x v="9"/>
    <x v="2"/>
  </r>
  <r>
    <n v="4198"/>
    <n v="837"/>
    <n v="713"/>
    <n v="119"/>
    <n v="3"/>
    <n v="357"/>
    <n v="1"/>
    <x v="1"/>
    <x v="19"/>
    <x v="0"/>
    <s v="yellow"/>
    <n v="112"/>
    <n v="77"/>
    <n v="8624"/>
    <n v="989"/>
    <n v="16281"/>
    <d v="2021-01-12T00:00:00"/>
    <d v="2021-01-27T00:00:00"/>
    <s v="Sauncho Boosey"/>
    <s v="Bigender"/>
    <n v="53"/>
    <s v="9003 Gemma RidgeApt. 954"/>
    <n v="698"/>
    <s v="Stewartland"/>
    <x v="7"/>
    <s v="Australia"/>
    <x v="9"/>
    <x v="2"/>
  </r>
  <r>
    <n v="4199"/>
    <n v="837"/>
    <n v="237"/>
    <n v="106"/>
    <n v="2"/>
    <n v="212"/>
    <n v="1"/>
    <x v="0"/>
    <x v="0"/>
    <x v="2"/>
    <s v="indigo"/>
    <n v="105"/>
    <n v="62"/>
    <n v="6510"/>
    <n v="989"/>
    <n v="16281"/>
    <d v="2021-01-12T00:00:00"/>
    <d v="2021-01-27T00:00:00"/>
    <s v="Sauncho Boosey"/>
    <s v="Bigender"/>
    <n v="53"/>
    <s v="9003 Gemma RidgeApt. 954"/>
    <n v="698"/>
    <s v="Stewartland"/>
    <x v="7"/>
    <s v="Australia"/>
    <x v="9"/>
    <x v="2"/>
  </r>
  <r>
    <n v="4200"/>
    <n v="838"/>
    <n v="1012"/>
    <n v="106"/>
    <n v="2"/>
    <n v="212"/>
    <n v="1"/>
    <x v="2"/>
    <x v="3"/>
    <x v="2"/>
    <s v="violet"/>
    <n v="111"/>
    <n v="51"/>
    <n v="5661"/>
    <n v="946"/>
    <n v="56562"/>
    <d v="2021-01-02T00:00:00"/>
    <d v="2021-01-15T00:00:00"/>
    <s v="Raul Crilly"/>
    <s v="Genderfluid"/>
    <n v="24"/>
    <s v="8227 Nicholas HillSuite 150"/>
    <n v="115"/>
    <s v="South Jasper"/>
    <x v="3"/>
    <s v="Australia"/>
    <x v="9"/>
    <x v="2"/>
  </r>
  <r>
    <n v="4201"/>
    <n v="838"/>
    <n v="469"/>
    <n v="118"/>
    <n v="1"/>
    <n v="118"/>
    <n v="1"/>
    <x v="1"/>
    <x v="1"/>
    <x v="4"/>
    <s v="yellow"/>
    <n v="110"/>
    <n v="65"/>
    <n v="7150"/>
    <n v="946"/>
    <n v="56562"/>
    <d v="2021-01-02T00:00:00"/>
    <d v="2021-01-15T00:00:00"/>
    <s v="Raul Crilly"/>
    <s v="Genderfluid"/>
    <n v="24"/>
    <s v="8227 Nicholas HillSuite 150"/>
    <n v="115"/>
    <s v="South Jasper"/>
    <x v="3"/>
    <s v="Australia"/>
    <x v="9"/>
    <x v="2"/>
  </r>
  <r>
    <n v="4202"/>
    <n v="838"/>
    <n v="1128"/>
    <n v="102"/>
    <n v="3"/>
    <n v="306"/>
    <n v="1"/>
    <x v="2"/>
    <x v="34"/>
    <x v="0"/>
    <s v="orange"/>
    <n v="106"/>
    <n v="78"/>
    <n v="8268"/>
    <n v="946"/>
    <n v="56562"/>
    <d v="2021-01-02T00:00:00"/>
    <d v="2021-01-15T00:00:00"/>
    <s v="Raul Crilly"/>
    <s v="Genderfluid"/>
    <n v="24"/>
    <s v="8227 Nicholas HillSuite 150"/>
    <n v="115"/>
    <s v="South Jasper"/>
    <x v="3"/>
    <s v="Australia"/>
    <x v="9"/>
    <x v="2"/>
  </r>
  <r>
    <n v="4203"/>
    <n v="839"/>
    <n v="847"/>
    <n v="113"/>
    <n v="2"/>
    <n v="226"/>
    <n v="1"/>
    <x v="2"/>
    <x v="16"/>
    <x v="2"/>
    <s v="orange"/>
    <n v="100"/>
    <n v="73"/>
    <n v="7300"/>
    <n v="306"/>
    <n v="42095"/>
    <d v="2021-09-16T00:00:00"/>
    <d v="2021-09-27T00:00:00"/>
    <s v="Silas Stephens"/>
    <s v="Polygender"/>
    <n v="68"/>
    <s v="344 Addison PlazaApt. 998"/>
    <n v="8581"/>
    <s v="West Audreyhaven"/>
    <x v="3"/>
    <s v="Australia"/>
    <x v="5"/>
    <x v="2"/>
  </r>
  <r>
    <n v="4204"/>
    <n v="839"/>
    <n v="31"/>
    <n v="96"/>
    <n v="3"/>
    <n v="288"/>
    <n v="1"/>
    <x v="0"/>
    <x v="2"/>
    <x v="1"/>
    <s v="violet"/>
    <n v="114"/>
    <n v="41"/>
    <n v="4674"/>
    <n v="306"/>
    <n v="42095"/>
    <d v="2021-09-16T00:00:00"/>
    <d v="2021-09-27T00:00:00"/>
    <s v="Silas Stephens"/>
    <s v="Polygender"/>
    <n v="68"/>
    <s v="344 Addison PlazaApt. 998"/>
    <n v="8581"/>
    <s v="West Audreyhaven"/>
    <x v="3"/>
    <s v="Australia"/>
    <x v="5"/>
    <x v="2"/>
  </r>
  <r>
    <n v="4205"/>
    <n v="839"/>
    <n v="182"/>
    <n v="98"/>
    <n v="3"/>
    <n v="294"/>
    <n v="1"/>
    <x v="0"/>
    <x v="18"/>
    <x v="2"/>
    <s v="orange"/>
    <n v="112"/>
    <n v="65"/>
    <n v="7280"/>
    <n v="306"/>
    <n v="42095"/>
    <d v="2021-09-16T00:00:00"/>
    <d v="2021-09-27T00:00:00"/>
    <s v="Silas Stephens"/>
    <s v="Polygender"/>
    <n v="68"/>
    <s v="344 Addison PlazaApt. 998"/>
    <n v="8581"/>
    <s v="West Audreyhaven"/>
    <x v="3"/>
    <s v="Australia"/>
    <x v="5"/>
    <x v="2"/>
  </r>
  <r>
    <n v="4206"/>
    <n v="839"/>
    <n v="145"/>
    <n v="91"/>
    <n v="2"/>
    <n v="182"/>
    <n v="1"/>
    <x v="0"/>
    <x v="8"/>
    <x v="3"/>
    <s v="orange"/>
    <n v="116"/>
    <n v="70"/>
    <n v="8120"/>
    <n v="306"/>
    <n v="42095"/>
    <d v="2021-09-16T00:00:00"/>
    <d v="2021-09-27T00:00:00"/>
    <s v="Silas Stephens"/>
    <s v="Polygender"/>
    <n v="68"/>
    <s v="344 Addison PlazaApt. 998"/>
    <n v="8581"/>
    <s v="West Audreyhaven"/>
    <x v="3"/>
    <s v="Australia"/>
    <x v="5"/>
    <x v="2"/>
  </r>
  <r>
    <n v="4207"/>
    <n v="839"/>
    <n v="1019"/>
    <n v="90"/>
    <n v="3"/>
    <n v="270"/>
    <n v="1"/>
    <x v="2"/>
    <x v="11"/>
    <x v="4"/>
    <s v="red"/>
    <n v="95"/>
    <n v="50"/>
    <n v="4750"/>
    <n v="306"/>
    <n v="42095"/>
    <d v="2021-09-16T00:00:00"/>
    <d v="2021-09-27T00:00:00"/>
    <s v="Silas Stephens"/>
    <s v="Polygender"/>
    <n v="68"/>
    <s v="344 Addison PlazaApt. 998"/>
    <n v="8581"/>
    <s v="West Audreyhaven"/>
    <x v="3"/>
    <s v="Australia"/>
    <x v="5"/>
    <x v="2"/>
  </r>
  <r>
    <n v="4208"/>
    <n v="839"/>
    <n v="1038"/>
    <n v="90"/>
    <n v="2"/>
    <n v="180"/>
    <n v="1"/>
    <x v="2"/>
    <x v="11"/>
    <x v="0"/>
    <s v="blue"/>
    <n v="95"/>
    <n v="61"/>
    <n v="5795"/>
    <n v="306"/>
    <n v="42095"/>
    <d v="2021-09-16T00:00:00"/>
    <d v="2021-09-27T00:00:00"/>
    <s v="Silas Stephens"/>
    <s v="Polygender"/>
    <n v="68"/>
    <s v="344 Addison PlazaApt. 998"/>
    <n v="8581"/>
    <s v="West Audreyhaven"/>
    <x v="3"/>
    <s v="Australia"/>
    <x v="5"/>
    <x v="2"/>
  </r>
  <r>
    <n v="4209"/>
    <n v="839"/>
    <n v="111"/>
    <n v="92"/>
    <n v="1"/>
    <n v="92"/>
    <n v="1"/>
    <x v="0"/>
    <x v="22"/>
    <x v="1"/>
    <s v="orange"/>
    <n v="115"/>
    <n v="69"/>
    <n v="7935"/>
    <n v="306"/>
    <n v="42095"/>
    <d v="2021-09-16T00:00:00"/>
    <d v="2021-09-27T00:00:00"/>
    <s v="Silas Stephens"/>
    <s v="Polygender"/>
    <n v="68"/>
    <s v="344 Addison PlazaApt. 998"/>
    <n v="8581"/>
    <s v="West Audreyhaven"/>
    <x v="3"/>
    <s v="Australia"/>
    <x v="5"/>
    <x v="2"/>
  </r>
  <r>
    <n v="4210"/>
    <n v="839"/>
    <n v="558"/>
    <n v="98"/>
    <n v="3"/>
    <n v="294"/>
    <n v="1"/>
    <x v="1"/>
    <x v="33"/>
    <x v="0"/>
    <s v="violet"/>
    <n v="113"/>
    <n v="78"/>
    <n v="8814"/>
    <n v="306"/>
    <n v="42095"/>
    <d v="2021-09-16T00:00:00"/>
    <d v="2021-09-27T00:00:00"/>
    <s v="Silas Stephens"/>
    <s v="Polygender"/>
    <n v="68"/>
    <s v="344 Addison PlazaApt. 998"/>
    <n v="8581"/>
    <s v="West Audreyhaven"/>
    <x v="3"/>
    <s v="Australia"/>
    <x v="5"/>
    <x v="2"/>
  </r>
  <r>
    <n v="4211"/>
    <n v="839"/>
    <n v="283"/>
    <n v="105"/>
    <n v="1"/>
    <n v="105"/>
    <n v="1"/>
    <x v="0"/>
    <x v="26"/>
    <x v="0"/>
    <s v="red"/>
    <n v="93"/>
    <n v="45"/>
    <n v="4185"/>
    <n v="306"/>
    <n v="42095"/>
    <d v="2021-09-16T00:00:00"/>
    <d v="2021-09-27T00:00:00"/>
    <s v="Silas Stephens"/>
    <s v="Polygender"/>
    <n v="68"/>
    <s v="344 Addison PlazaApt. 998"/>
    <n v="8581"/>
    <s v="West Audreyhaven"/>
    <x v="3"/>
    <s v="Australia"/>
    <x v="5"/>
    <x v="2"/>
  </r>
  <r>
    <n v="4212"/>
    <n v="839"/>
    <n v="473"/>
    <n v="118"/>
    <n v="1"/>
    <n v="118"/>
    <n v="1"/>
    <x v="1"/>
    <x v="1"/>
    <x v="0"/>
    <s v="green"/>
    <n v="110"/>
    <n v="43"/>
    <n v="4730"/>
    <n v="306"/>
    <n v="42095"/>
    <d v="2021-09-16T00:00:00"/>
    <d v="2021-09-27T00:00:00"/>
    <s v="Silas Stephens"/>
    <s v="Polygender"/>
    <n v="68"/>
    <s v="344 Addison PlazaApt. 998"/>
    <n v="8581"/>
    <s v="West Audreyhaven"/>
    <x v="3"/>
    <s v="Australia"/>
    <x v="5"/>
    <x v="2"/>
  </r>
  <r>
    <n v="4213"/>
    <n v="839"/>
    <n v="1076"/>
    <n v="93"/>
    <n v="2"/>
    <n v="186"/>
    <n v="1"/>
    <x v="2"/>
    <x v="20"/>
    <x v="1"/>
    <s v="indigo"/>
    <n v="94"/>
    <n v="56"/>
    <n v="5264"/>
    <n v="306"/>
    <n v="42095"/>
    <d v="2021-09-16T00:00:00"/>
    <d v="2021-09-27T00:00:00"/>
    <s v="Silas Stephens"/>
    <s v="Polygender"/>
    <n v="68"/>
    <s v="344 Addison PlazaApt. 998"/>
    <n v="8581"/>
    <s v="West Audreyhaven"/>
    <x v="3"/>
    <s v="Australia"/>
    <x v="5"/>
    <x v="2"/>
  </r>
  <r>
    <n v="4214"/>
    <n v="840"/>
    <n v="1139"/>
    <n v="102"/>
    <n v="2"/>
    <n v="204"/>
    <n v="1"/>
    <x v="2"/>
    <x v="34"/>
    <x v="4"/>
    <s v="green"/>
    <n v="106"/>
    <n v="65"/>
    <n v="6890"/>
    <n v="183"/>
    <n v="50682"/>
    <d v="2021-06-30T00:00:00"/>
    <d v="2021-07-08T00:00:00"/>
    <s v="Martin O'Mailey"/>
    <s v="Female"/>
    <n v="44"/>
    <s v="639 Griffiths ParkwayApt. 162"/>
    <n v="9583"/>
    <s v="New Angelina"/>
    <x v="3"/>
    <s v="Australia"/>
    <x v="7"/>
    <x v="1"/>
  </r>
  <r>
    <n v="4215"/>
    <n v="840"/>
    <n v="600"/>
    <n v="112"/>
    <n v="1"/>
    <n v="112"/>
    <n v="1"/>
    <x v="1"/>
    <x v="30"/>
    <x v="3"/>
    <s v="orange"/>
    <n v="118"/>
    <n v="46"/>
    <n v="5428"/>
    <n v="183"/>
    <n v="50682"/>
    <d v="2021-06-30T00:00:00"/>
    <d v="2021-07-08T00:00:00"/>
    <s v="Martin O'Mailey"/>
    <s v="Female"/>
    <n v="44"/>
    <s v="639 Griffiths ParkwayApt. 162"/>
    <n v="9583"/>
    <s v="New Angelina"/>
    <x v="3"/>
    <s v="Australia"/>
    <x v="7"/>
    <x v="1"/>
  </r>
  <r>
    <n v="4216"/>
    <n v="840"/>
    <n v="757"/>
    <n v="109"/>
    <n v="2"/>
    <n v="218"/>
    <n v="1"/>
    <x v="1"/>
    <x v="12"/>
    <x v="2"/>
    <s v="blue"/>
    <n v="102"/>
    <n v="71"/>
    <n v="7242"/>
    <n v="183"/>
    <n v="50682"/>
    <d v="2021-06-30T00:00:00"/>
    <d v="2021-07-08T00:00:00"/>
    <s v="Martin O'Mailey"/>
    <s v="Female"/>
    <n v="44"/>
    <s v="639 Griffiths ParkwayApt. 162"/>
    <n v="9583"/>
    <s v="New Angelina"/>
    <x v="3"/>
    <s v="Australia"/>
    <x v="7"/>
    <x v="1"/>
  </r>
  <r>
    <n v="4217"/>
    <n v="840"/>
    <n v="548"/>
    <n v="98"/>
    <n v="1"/>
    <n v="98"/>
    <n v="1"/>
    <x v="1"/>
    <x v="33"/>
    <x v="0"/>
    <s v="blue"/>
    <n v="113"/>
    <n v="62"/>
    <n v="7006"/>
    <n v="183"/>
    <n v="50682"/>
    <d v="2021-06-30T00:00:00"/>
    <d v="2021-07-08T00:00:00"/>
    <s v="Martin O'Mailey"/>
    <s v="Female"/>
    <n v="44"/>
    <s v="639 Griffiths ParkwayApt. 162"/>
    <n v="9583"/>
    <s v="New Angelina"/>
    <x v="3"/>
    <s v="Australia"/>
    <x v="7"/>
    <x v="1"/>
  </r>
  <r>
    <n v="4218"/>
    <n v="840"/>
    <n v="108"/>
    <n v="92"/>
    <n v="3"/>
    <n v="276"/>
    <n v="1"/>
    <x v="0"/>
    <x v="22"/>
    <x v="0"/>
    <s v="red"/>
    <n v="115"/>
    <n v="52"/>
    <n v="5980"/>
    <n v="183"/>
    <n v="50682"/>
    <d v="2021-06-30T00:00:00"/>
    <d v="2021-07-08T00:00:00"/>
    <s v="Martin O'Mailey"/>
    <s v="Female"/>
    <n v="44"/>
    <s v="639 Griffiths ParkwayApt. 162"/>
    <n v="9583"/>
    <s v="New Angelina"/>
    <x v="3"/>
    <s v="Australia"/>
    <x v="7"/>
    <x v="1"/>
  </r>
  <r>
    <n v="4219"/>
    <n v="840"/>
    <n v="1088"/>
    <n v="115"/>
    <n v="2"/>
    <n v="230"/>
    <n v="1"/>
    <x v="2"/>
    <x v="6"/>
    <x v="0"/>
    <s v="red"/>
    <n v="99"/>
    <n v="63"/>
    <n v="6237"/>
    <n v="183"/>
    <n v="50682"/>
    <d v="2021-06-30T00:00:00"/>
    <d v="2021-07-08T00:00:00"/>
    <s v="Martin O'Mailey"/>
    <s v="Female"/>
    <n v="44"/>
    <s v="639 Griffiths ParkwayApt. 162"/>
    <n v="9583"/>
    <s v="New Angelina"/>
    <x v="3"/>
    <s v="Australia"/>
    <x v="7"/>
    <x v="1"/>
  </r>
  <r>
    <n v="4220"/>
    <n v="841"/>
    <n v="866"/>
    <n v="113"/>
    <n v="1"/>
    <n v="113"/>
    <n v="1"/>
    <x v="2"/>
    <x v="16"/>
    <x v="1"/>
    <s v="indigo"/>
    <n v="100"/>
    <n v="67"/>
    <n v="6700"/>
    <n v="348"/>
    <n v="39690"/>
    <d v="2021-06-29T00:00:00"/>
    <d v="2021-07-12T00:00:00"/>
    <s v="Thorny Nornable"/>
    <s v="Genderqueer"/>
    <n v="76"/>
    <s v="4070 Nathan CircuitSuite 296"/>
    <n v="1840"/>
    <s v="Rubyfort"/>
    <x v="1"/>
    <s v="Australia"/>
    <x v="7"/>
    <x v="2"/>
  </r>
  <r>
    <n v="4221"/>
    <n v="841"/>
    <n v="203"/>
    <n v="98"/>
    <n v="1"/>
    <n v="98"/>
    <n v="1"/>
    <x v="0"/>
    <x v="18"/>
    <x v="0"/>
    <s v="indigo"/>
    <n v="112"/>
    <n v="72"/>
    <n v="8064"/>
    <n v="348"/>
    <n v="39690"/>
    <d v="2021-06-29T00:00:00"/>
    <d v="2021-07-12T00:00:00"/>
    <s v="Thorny Nornable"/>
    <s v="Genderqueer"/>
    <n v="76"/>
    <s v="4070 Nathan CircuitSuite 296"/>
    <n v="1840"/>
    <s v="Rubyfort"/>
    <x v="1"/>
    <s v="Australia"/>
    <x v="7"/>
    <x v="2"/>
  </r>
  <r>
    <n v="4222"/>
    <n v="841"/>
    <n v="473"/>
    <n v="118"/>
    <n v="1"/>
    <n v="118"/>
    <n v="1"/>
    <x v="1"/>
    <x v="1"/>
    <x v="0"/>
    <s v="green"/>
    <n v="110"/>
    <n v="43"/>
    <n v="4730"/>
    <n v="348"/>
    <n v="39690"/>
    <d v="2021-06-29T00:00:00"/>
    <d v="2021-07-12T00:00:00"/>
    <s v="Thorny Nornable"/>
    <s v="Genderqueer"/>
    <n v="76"/>
    <s v="4070 Nathan CircuitSuite 296"/>
    <n v="1840"/>
    <s v="Rubyfort"/>
    <x v="1"/>
    <s v="Australia"/>
    <x v="7"/>
    <x v="2"/>
  </r>
  <r>
    <n v="4223"/>
    <n v="841"/>
    <n v="162"/>
    <n v="91"/>
    <n v="2"/>
    <n v="182"/>
    <n v="1"/>
    <x v="0"/>
    <x v="8"/>
    <x v="2"/>
    <s v="blue"/>
    <n v="116"/>
    <n v="58"/>
    <n v="6728"/>
    <n v="348"/>
    <n v="39690"/>
    <d v="2021-06-29T00:00:00"/>
    <d v="2021-07-12T00:00:00"/>
    <s v="Thorny Nornable"/>
    <s v="Genderqueer"/>
    <n v="76"/>
    <s v="4070 Nathan CircuitSuite 296"/>
    <n v="1840"/>
    <s v="Rubyfort"/>
    <x v="1"/>
    <s v="Australia"/>
    <x v="7"/>
    <x v="2"/>
  </r>
  <r>
    <n v="4224"/>
    <n v="841"/>
    <n v="1175"/>
    <n v="99"/>
    <n v="1"/>
    <n v="99"/>
    <n v="1"/>
    <x v="2"/>
    <x v="9"/>
    <x v="3"/>
    <s v="blue"/>
    <n v="98"/>
    <n v="51"/>
    <n v="4998"/>
    <n v="348"/>
    <n v="39690"/>
    <d v="2021-06-29T00:00:00"/>
    <d v="2021-07-12T00:00:00"/>
    <s v="Thorny Nornable"/>
    <s v="Genderqueer"/>
    <n v="76"/>
    <s v="4070 Nathan CircuitSuite 296"/>
    <n v="1840"/>
    <s v="Rubyfort"/>
    <x v="1"/>
    <s v="Australia"/>
    <x v="7"/>
    <x v="2"/>
  </r>
  <r>
    <n v="4225"/>
    <n v="841"/>
    <n v="501"/>
    <n v="102"/>
    <n v="3"/>
    <n v="306"/>
    <n v="1"/>
    <x v="1"/>
    <x v="31"/>
    <x v="1"/>
    <s v="yellow"/>
    <n v="109"/>
    <n v="66"/>
    <n v="7194"/>
    <n v="348"/>
    <n v="39690"/>
    <d v="2021-06-29T00:00:00"/>
    <d v="2021-07-12T00:00:00"/>
    <s v="Thorny Nornable"/>
    <s v="Genderqueer"/>
    <n v="76"/>
    <s v="4070 Nathan CircuitSuite 296"/>
    <n v="1840"/>
    <s v="Rubyfort"/>
    <x v="1"/>
    <s v="Australia"/>
    <x v="7"/>
    <x v="2"/>
  </r>
  <r>
    <n v="4226"/>
    <n v="841"/>
    <n v="409"/>
    <n v="119"/>
    <n v="2"/>
    <n v="238"/>
    <n v="1"/>
    <x v="0"/>
    <x v="32"/>
    <x v="4"/>
    <s v="blue"/>
    <n v="113"/>
    <n v="68"/>
    <n v="7684"/>
    <n v="348"/>
    <n v="39690"/>
    <d v="2021-06-29T00:00:00"/>
    <d v="2021-07-12T00:00:00"/>
    <s v="Thorny Nornable"/>
    <s v="Genderqueer"/>
    <n v="76"/>
    <s v="4070 Nathan CircuitSuite 296"/>
    <n v="1840"/>
    <s v="Rubyfort"/>
    <x v="1"/>
    <s v="Australia"/>
    <x v="7"/>
    <x v="2"/>
  </r>
  <r>
    <n v="4227"/>
    <n v="842"/>
    <n v="875"/>
    <n v="94"/>
    <n v="2"/>
    <n v="188"/>
    <n v="1"/>
    <x v="2"/>
    <x v="23"/>
    <x v="3"/>
    <s v="red"/>
    <n v="113"/>
    <n v="63"/>
    <n v="7119"/>
    <n v="310"/>
    <n v="22552"/>
    <d v="2021-01-10T00:00:00"/>
    <d v="2021-01-29T00:00:00"/>
    <s v="Sharyl Royl"/>
    <s v="Polygender"/>
    <n v="61"/>
    <s v="29 Caitlin CrestSuite 875"/>
    <n v="7862"/>
    <s v="Fadelburgh"/>
    <x v="4"/>
    <s v="Australia"/>
    <x v="9"/>
    <x v="2"/>
  </r>
  <r>
    <n v="4228"/>
    <n v="842"/>
    <n v="374"/>
    <n v="94"/>
    <n v="3"/>
    <n v="282"/>
    <n v="1"/>
    <x v="0"/>
    <x v="28"/>
    <x v="4"/>
    <s v="blue"/>
    <n v="92"/>
    <n v="75"/>
    <n v="6900"/>
    <n v="310"/>
    <n v="22552"/>
    <d v="2021-01-10T00:00:00"/>
    <d v="2021-01-29T00:00:00"/>
    <s v="Sharyl Royl"/>
    <s v="Polygender"/>
    <n v="61"/>
    <s v="29 Caitlin CrestSuite 875"/>
    <n v="7862"/>
    <s v="Fadelburgh"/>
    <x v="4"/>
    <s v="Australia"/>
    <x v="9"/>
    <x v="2"/>
  </r>
  <r>
    <n v="4229"/>
    <n v="842"/>
    <n v="645"/>
    <n v="93"/>
    <n v="3"/>
    <n v="279"/>
    <n v="1"/>
    <x v="1"/>
    <x v="14"/>
    <x v="3"/>
    <s v="green"/>
    <n v="115"/>
    <n v="78"/>
    <n v="8970"/>
    <n v="310"/>
    <n v="22552"/>
    <d v="2021-01-10T00:00:00"/>
    <d v="2021-01-29T00:00:00"/>
    <s v="Sharyl Royl"/>
    <s v="Polygender"/>
    <n v="61"/>
    <s v="29 Caitlin CrestSuite 875"/>
    <n v="7862"/>
    <s v="Fadelburgh"/>
    <x v="4"/>
    <s v="Australia"/>
    <x v="9"/>
    <x v="2"/>
  </r>
  <r>
    <n v="4230"/>
    <n v="842"/>
    <n v="238"/>
    <n v="106"/>
    <n v="1"/>
    <n v="106"/>
    <n v="1"/>
    <x v="0"/>
    <x v="0"/>
    <x v="0"/>
    <s v="indigo"/>
    <n v="105"/>
    <n v="79"/>
    <n v="8295"/>
    <n v="310"/>
    <n v="22552"/>
    <d v="2021-01-10T00:00:00"/>
    <d v="2021-01-29T00:00:00"/>
    <s v="Sharyl Royl"/>
    <s v="Polygender"/>
    <n v="61"/>
    <s v="29 Caitlin CrestSuite 875"/>
    <n v="7862"/>
    <s v="Fadelburgh"/>
    <x v="4"/>
    <s v="Australia"/>
    <x v="9"/>
    <x v="2"/>
  </r>
  <r>
    <n v="4231"/>
    <n v="843"/>
    <n v="1091"/>
    <n v="115"/>
    <n v="1"/>
    <n v="115"/>
    <n v="1"/>
    <x v="2"/>
    <x v="6"/>
    <x v="1"/>
    <s v="orange"/>
    <n v="99"/>
    <n v="78"/>
    <n v="7722"/>
    <n v="956"/>
    <n v="17717"/>
    <d v="2021-07-03T00:00:00"/>
    <d v="2021-07-09T00:00:00"/>
    <s v="Camile Haveline"/>
    <s v="Genderfluid"/>
    <n v="20"/>
    <s v="408 Logan View RdApt. 841"/>
    <n v="6905"/>
    <s v="New Alexchester"/>
    <x v="4"/>
    <s v="Australia"/>
    <x v="8"/>
    <x v="1"/>
  </r>
  <r>
    <n v="4232"/>
    <n v="843"/>
    <n v="374"/>
    <n v="94"/>
    <n v="3"/>
    <n v="282"/>
    <n v="1"/>
    <x v="0"/>
    <x v="28"/>
    <x v="4"/>
    <s v="blue"/>
    <n v="92"/>
    <n v="75"/>
    <n v="6900"/>
    <n v="956"/>
    <n v="17717"/>
    <d v="2021-07-03T00:00:00"/>
    <d v="2021-07-09T00:00:00"/>
    <s v="Camile Haveline"/>
    <s v="Genderfluid"/>
    <n v="20"/>
    <s v="408 Logan View RdApt. 841"/>
    <n v="6905"/>
    <s v="New Alexchester"/>
    <x v="4"/>
    <s v="Australia"/>
    <x v="8"/>
    <x v="1"/>
  </r>
  <r>
    <n v="4233"/>
    <n v="843"/>
    <n v="69"/>
    <n v="104"/>
    <n v="1"/>
    <n v="104"/>
    <n v="1"/>
    <x v="0"/>
    <x v="10"/>
    <x v="4"/>
    <s v="violet"/>
    <n v="119"/>
    <n v="77"/>
    <n v="9163"/>
    <n v="956"/>
    <n v="17717"/>
    <d v="2021-07-03T00:00:00"/>
    <d v="2021-07-09T00:00:00"/>
    <s v="Camile Haveline"/>
    <s v="Genderfluid"/>
    <n v="20"/>
    <s v="408 Logan View RdApt. 841"/>
    <n v="6905"/>
    <s v="New Alexchester"/>
    <x v="4"/>
    <s v="Australia"/>
    <x v="8"/>
    <x v="1"/>
  </r>
  <r>
    <n v="4234"/>
    <n v="843"/>
    <n v="285"/>
    <n v="105"/>
    <n v="1"/>
    <n v="105"/>
    <n v="1"/>
    <x v="0"/>
    <x v="26"/>
    <x v="3"/>
    <s v="orange"/>
    <n v="93"/>
    <n v="62"/>
    <n v="5766"/>
    <n v="956"/>
    <n v="17717"/>
    <d v="2021-07-03T00:00:00"/>
    <d v="2021-07-09T00:00:00"/>
    <s v="Camile Haveline"/>
    <s v="Genderfluid"/>
    <n v="20"/>
    <s v="408 Logan View RdApt. 841"/>
    <n v="6905"/>
    <s v="New Alexchester"/>
    <x v="4"/>
    <s v="Australia"/>
    <x v="8"/>
    <x v="1"/>
  </r>
  <r>
    <n v="4235"/>
    <n v="843"/>
    <n v="737"/>
    <n v="109"/>
    <n v="1"/>
    <n v="109"/>
    <n v="1"/>
    <x v="1"/>
    <x v="12"/>
    <x v="2"/>
    <s v="red"/>
    <n v="102"/>
    <n v="59"/>
    <n v="6018"/>
    <n v="956"/>
    <n v="17717"/>
    <d v="2021-07-03T00:00:00"/>
    <d v="2021-07-09T00:00:00"/>
    <s v="Camile Haveline"/>
    <s v="Genderfluid"/>
    <n v="20"/>
    <s v="408 Logan View RdApt. 841"/>
    <n v="6905"/>
    <s v="New Alexchester"/>
    <x v="4"/>
    <s v="Australia"/>
    <x v="8"/>
    <x v="1"/>
  </r>
  <r>
    <n v="4236"/>
    <n v="843"/>
    <n v="1236"/>
    <n v="112"/>
    <n v="3"/>
    <n v="336"/>
    <n v="1"/>
    <x v="2"/>
    <x v="25"/>
    <x v="1"/>
    <s v="yellow"/>
    <n v="91"/>
    <n v="49"/>
    <n v="4459"/>
    <n v="956"/>
    <n v="17717"/>
    <d v="2021-07-03T00:00:00"/>
    <d v="2021-07-09T00:00:00"/>
    <s v="Camile Haveline"/>
    <s v="Genderfluid"/>
    <n v="20"/>
    <s v="408 Logan View RdApt. 841"/>
    <n v="6905"/>
    <s v="New Alexchester"/>
    <x v="4"/>
    <s v="Australia"/>
    <x v="8"/>
    <x v="1"/>
  </r>
  <r>
    <n v="4237"/>
    <n v="843"/>
    <n v="886"/>
    <n v="94"/>
    <n v="3"/>
    <n v="282"/>
    <n v="1"/>
    <x v="2"/>
    <x v="23"/>
    <x v="1"/>
    <s v="yellow"/>
    <n v="113"/>
    <n v="68"/>
    <n v="7684"/>
    <n v="956"/>
    <n v="17717"/>
    <d v="2021-07-03T00:00:00"/>
    <d v="2021-07-09T00:00:00"/>
    <s v="Camile Haveline"/>
    <s v="Genderfluid"/>
    <n v="20"/>
    <s v="408 Logan View RdApt. 841"/>
    <n v="6905"/>
    <s v="New Alexchester"/>
    <x v="4"/>
    <s v="Australia"/>
    <x v="8"/>
    <x v="1"/>
  </r>
  <r>
    <n v="4238"/>
    <n v="843"/>
    <n v="962"/>
    <n v="97"/>
    <n v="2"/>
    <n v="194"/>
    <n v="1"/>
    <x v="2"/>
    <x v="27"/>
    <x v="2"/>
    <s v="green"/>
    <n v="119"/>
    <n v="78"/>
    <n v="9282"/>
    <n v="956"/>
    <n v="17717"/>
    <d v="2021-07-03T00:00:00"/>
    <d v="2021-07-09T00:00:00"/>
    <s v="Camile Haveline"/>
    <s v="Genderfluid"/>
    <n v="20"/>
    <s v="408 Logan View RdApt. 841"/>
    <n v="6905"/>
    <s v="New Alexchester"/>
    <x v="4"/>
    <s v="Australia"/>
    <x v="8"/>
    <x v="1"/>
  </r>
  <r>
    <n v="4239"/>
    <n v="843"/>
    <n v="207"/>
    <n v="98"/>
    <n v="3"/>
    <n v="294"/>
    <n v="1"/>
    <x v="0"/>
    <x v="18"/>
    <x v="2"/>
    <s v="violet"/>
    <n v="112"/>
    <n v="41"/>
    <n v="4592"/>
    <n v="956"/>
    <n v="17717"/>
    <d v="2021-07-03T00:00:00"/>
    <d v="2021-07-09T00:00:00"/>
    <s v="Camile Haveline"/>
    <s v="Genderfluid"/>
    <n v="20"/>
    <s v="408 Logan View RdApt. 841"/>
    <n v="6905"/>
    <s v="New Alexchester"/>
    <x v="4"/>
    <s v="Australia"/>
    <x v="8"/>
    <x v="1"/>
  </r>
  <r>
    <n v="4240"/>
    <n v="843"/>
    <n v="1084"/>
    <n v="93"/>
    <n v="1"/>
    <n v="93"/>
    <n v="1"/>
    <x v="2"/>
    <x v="20"/>
    <x v="4"/>
    <s v="violet"/>
    <n v="94"/>
    <n v="40"/>
    <n v="3760"/>
    <n v="956"/>
    <n v="17717"/>
    <d v="2021-07-03T00:00:00"/>
    <d v="2021-07-09T00:00:00"/>
    <s v="Camile Haveline"/>
    <s v="Genderfluid"/>
    <n v="20"/>
    <s v="408 Logan View RdApt. 841"/>
    <n v="6905"/>
    <s v="New Alexchester"/>
    <x v="4"/>
    <s v="Australia"/>
    <x v="8"/>
    <x v="1"/>
  </r>
  <r>
    <n v="4241"/>
    <n v="844"/>
    <n v="1222"/>
    <n v="105"/>
    <n v="2"/>
    <n v="210"/>
    <n v="1"/>
    <x v="2"/>
    <x v="7"/>
    <x v="2"/>
    <s v="violet"/>
    <n v="90"/>
    <n v="45"/>
    <n v="4050"/>
    <n v="35"/>
    <n v="34733"/>
    <d v="2021-09-26T00:00:00"/>
    <d v="2021-10-18T00:00:00"/>
    <s v="Adamo Saddington"/>
    <s v="Male"/>
    <n v="80"/>
    <s v="3168 Bartoletti CrescentSuite 878"/>
    <n v="593"/>
    <s v="Port Lucas"/>
    <x v="3"/>
    <s v="Australia"/>
    <x v="5"/>
    <x v="0"/>
  </r>
  <r>
    <n v="4242"/>
    <n v="844"/>
    <n v="134"/>
    <n v="92"/>
    <n v="3"/>
    <n v="276"/>
    <n v="1"/>
    <x v="0"/>
    <x v="22"/>
    <x v="4"/>
    <s v="indigo"/>
    <n v="115"/>
    <n v="58"/>
    <n v="6670"/>
    <n v="35"/>
    <n v="34733"/>
    <d v="2021-09-26T00:00:00"/>
    <d v="2021-10-18T00:00:00"/>
    <s v="Adamo Saddington"/>
    <s v="Male"/>
    <n v="80"/>
    <s v="3168 Bartoletti CrescentSuite 878"/>
    <n v="593"/>
    <s v="Port Lucas"/>
    <x v="3"/>
    <s v="Australia"/>
    <x v="5"/>
    <x v="0"/>
  </r>
  <r>
    <n v="4243"/>
    <n v="844"/>
    <n v="1024"/>
    <n v="90"/>
    <n v="3"/>
    <n v="270"/>
    <n v="1"/>
    <x v="2"/>
    <x v="11"/>
    <x v="4"/>
    <s v="orange"/>
    <n v="95"/>
    <n v="80"/>
    <n v="7600"/>
    <n v="35"/>
    <n v="34733"/>
    <d v="2021-09-26T00:00:00"/>
    <d v="2021-10-18T00:00:00"/>
    <s v="Adamo Saddington"/>
    <s v="Male"/>
    <n v="80"/>
    <s v="3168 Bartoletti CrescentSuite 878"/>
    <n v="593"/>
    <s v="Port Lucas"/>
    <x v="3"/>
    <s v="Australia"/>
    <x v="5"/>
    <x v="0"/>
  </r>
  <r>
    <n v="4244"/>
    <n v="844"/>
    <n v="139"/>
    <n v="92"/>
    <n v="1"/>
    <n v="92"/>
    <n v="1"/>
    <x v="0"/>
    <x v="22"/>
    <x v="4"/>
    <s v="violet"/>
    <n v="115"/>
    <n v="73"/>
    <n v="8395"/>
    <n v="35"/>
    <n v="34733"/>
    <d v="2021-09-26T00:00:00"/>
    <d v="2021-10-18T00:00:00"/>
    <s v="Adamo Saddington"/>
    <s v="Male"/>
    <n v="80"/>
    <s v="3168 Bartoletti CrescentSuite 878"/>
    <n v="593"/>
    <s v="Port Lucas"/>
    <x v="3"/>
    <s v="Australia"/>
    <x v="5"/>
    <x v="0"/>
  </r>
  <r>
    <n v="4245"/>
    <n v="844"/>
    <n v="586"/>
    <n v="100"/>
    <n v="3"/>
    <n v="300"/>
    <n v="1"/>
    <x v="1"/>
    <x v="29"/>
    <x v="1"/>
    <s v="indigo"/>
    <n v="90"/>
    <n v="41"/>
    <n v="3690"/>
    <n v="35"/>
    <n v="34733"/>
    <d v="2021-09-26T00:00:00"/>
    <d v="2021-10-18T00:00:00"/>
    <s v="Adamo Saddington"/>
    <s v="Male"/>
    <n v="80"/>
    <s v="3168 Bartoletti CrescentSuite 878"/>
    <n v="593"/>
    <s v="Port Lucas"/>
    <x v="3"/>
    <s v="Australia"/>
    <x v="5"/>
    <x v="0"/>
  </r>
  <r>
    <n v="4246"/>
    <n v="845"/>
    <n v="1073"/>
    <n v="93"/>
    <n v="3"/>
    <n v="279"/>
    <n v="1"/>
    <x v="2"/>
    <x v="20"/>
    <x v="0"/>
    <s v="blue"/>
    <n v="94"/>
    <n v="75"/>
    <n v="7050"/>
    <n v="457"/>
    <n v="11229"/>
    <d v="2021-04-25T00:00:00"/>
    <d v="2021-05-22T00:00:00"/>
    <s v="North Diamond"/>
    <s v="Male"/>
    <n v="27"/>
    <s v="85 Mitchell StreetSuite 398"/>
    <n v="1849"/>
    <s v="Charlotteborough"/>
    <x v="6"/>
    <s v="Australia"/>
    <x v="6"/>
    <x v="0"/>
  </r>
  <r>
    <n v="4247"/>
    <n v="845"/>
    <n v="1246"/>
    <n v="112"/>
    <n v="2"/>
    <n v="224"/>
    <n v="1"/>
    <x v="2"/>
    <x v="25"/>
    <x v="1"/>
    <s v="blue"/>
    <n v="91"/>
    <n v="48"/>
    <n v="4368"/>
    <n v="457"/>
    <n v="11229"/>
    <d v="2021-04-25T00:00:00"/>
    <d v="2021-05-22T00:00:00"/>
    <s v="North Diamond"/>
    <s v="Male"/>
    <n v="27"/>
    <s v="85 Mitchell StreetSuite 398"/>
    <n v="1849"/>
    <s v="Charlotteborough"/>
    <x v="6"/>
    <s v="Australia"/>
    <x v="6"/>
    <x v="0"/>
  </r>
  <r>
    <n v="4248"/>
    <n v="845"/>
    <n v="335"/>
    <n v="109"/>
    <n v="3"/>
    <n v="327"/>
    <n v="1"/>
    <x v="0"/>
    <x v="21"/>
    <x v="3"/>
    <s v="blue"/>
    <n v="108"/>
    <n v="59"/>
    <n v="6372"/>
    <n v="457"/>
    <n v="11229"/>
    <d v="2021-04-25T00:00:00"/>
    <d v="2021-05-22T00:00:00"/>
    <s v="North Diamond"/>
    <s v="Male"/>
    <n v="27"/>
    <s v="85 Mitchell StreetSuite 398"/>
    <n v="1849"/>
    <s v="Charlotteborough"/>
    <x v="6"/>
    <s v="Australia"/>
    <x v="6"/>
    <x v="0"/>
  </r>
  <r>
    <n v="4249"/>
    <n v="845"/>
    <n v="1038"/>
    <n v="90"/>
    <n v="3"/>
    <n v="270"/>
    <n v="1"/>
    <x v="2"/>
    <x v="11"/>
    <x v="0"/>
    <s v="blue"/>
    <n v="95"/>
    <n v="61"/>
    <n v="5795"/>
    <n v="457"/>
    <n v="11229"/>
    <d v="2021-04-25T00:00:00"/>
    <d v="2021-05-22T00:00:00"/>
    <s v="North Diamond"/>
    <s v="Male"/>
    <n v="27"/>
    <s v="85 Mitchell StreetSuite 398"/>
    <n v="1849"/>
    <s v="Charlotteborough"/>
    <x v="6"/>
    <s v="Australia"/>
    <x v="6"/>
    <x v="0"/>
  </r>
  <r>
    <n v="4250"/>
    <n v="845"/>
    <n v="1177"/>
    <n v="99"/>
    <n v="1"/>
    <n v="99"/>
    <n v="1"/>
    <x v="2"/>
    <x v="9"/>
    <x v="2"/>
    <s v="blue"/>
    <n v="98"/>
    <n v="52"/>
    <n v="5096"/>
    <n v="457"/>
    <n v="11229"/>
    <d v="2021-04-25T00:00:00"/>
    <d v="2021-05-22T00:00:00"/>
    <s v="North Diamond"/>
    <s v="Male"/>
    <n v="27"/>
    <s v="85 Mitchell StreetSuite 398"/>
    <n v="1849"/>
    <s v="Charlotteborough"/>
    <x v="6"/>
    <s v="Australia"/>
    <x v="6"/>
    <x v="0"/>
  </r>
  <r>
    <n v="4251"/>
    <n v="846"/>
    <n v="668"/>
    <n v="113"/>
    <n v="2"/>
    <n v="226"/>
    <n v="1"/>
    <x v="1"/>
    <x v="4"/>
    <x v="0"/>
    <s v="red"/>
    <n v="119"/>
    <n v="73"/>
    <n v="8687"/>
    <n v="515"/>
    <n v="58585"/>
    <d v="2021-09-17T00:00:00"/>
    <d v="2021-10-10T00:00:00"/>
    <s v="Joannes Pandie"/>
    <s v="Female"/>
    <n v="52"/>
    <s v="5778 Chloe CourtApt. 365"/>
    <n v="830"/>
    <s v="Huelhaven"/>
    <x v="7"/>
    <s v="Australia"/>
    <x v="5"/>
    <x v="0"/>
  </r>
  <r>
    <n v="4252"/>
    <n v="847"/>
    <n v="790"/>
    <n v="91"/>
    <n v="1"/>
    <n v="91"/>
    <n v="1"/>
    <x v="1"/>
    <x v="15"/>
    <x v="3"/>
    <s v="blue"/>
    <n v="114"/>
    <n v="61"/>
    <n v="6954"/>
    <n v="566"/>
    <n v="43999"/>
    <d v="2021-10-19T00:00:00"/>
    <d v="2021-11-04T00:00:00"/>
    <s v="Melissa Partkya"/>
    <s v="Male"/>
    <n v="23"/>
    <s v="95 Rice Station StSuite 985"/>
    <n v="2919"/>
    <s v="O'keefeton"/>
    <x v="1"/>
    <s v="Australia"/>
    <x v="2"/>
    <x v="2"/>
  </r>
  <r>
    <n v="4253"/>
    <n v="847"/>
    <n v="593"/>
    <n v="100"/>
    <n v="2"/>
    <n v="200"/>
    <n v="1"/>
    <x v="1"/>
    <x v="29"/>
    <x v="0"/>
    <s v="violet"/>
    <n v="90"/>
    <n v="68"/>
    <n v="6120"/>
    <n v="566"/>
    <n v="43999"/>
    <d v="2021-10-19T00:00:00"/>
    <d v="2021-11-04T00:00:00"/>
    <s v="Melissa Partkya"/>
    <s v="Male"/>
    <n v="23"/>
    <s v="95 Rice Station StSuite 985"/>
    <n v="2919"/>
    <s v="O'keefeton"/>
    <x v="1"/>
    <s v="Australia"/>
    <x v="2"/>
    <x v="2"/>
  </r>
  <r>
    <n v="4254"/>
    <n v="847"/>
    <n v="500"/>
    <n v="102"/>
    <n v="2"/>
    <n v="204"/>
    <n v="1"/>
    <x v="1"/>
    <x v="31"/>
    <x v="3"/>
    <s v="yellow"/>
    <n v="109"/>
    <n v="50"/>
    <n v="5450"/>
    <n v="566"/>
    <n v="43999"/>
    <d v="2021-10-19T00:00:00"/>
    <d v="2021-11-04T00:00:00"/>
    <s v="Melissa Partkya"/>
    <s v="Male"/>
    <n v="23"/>
    <s v="95 Rice Station StSuite 985"/>
    <n v="2919"/>
    <s v="O'keefeton"/>
    <x v="1"/>
    <s v="Australia"/>
    <x v="2"/>
    <x v="2"/>
  </r>
  <r>
    <n v="4255"/>
    <n v="848"/>
    <n v="28"/>
    <n v="96"/>
    <n v="3"/>
    <n v="288"/>
    <n v="1"/>
    <x v="0"/>
    <x v="2"/>
    <x v="0"/>
    <s v="indigo"/>
    <n v="114"/>
    <n v="70"/>
    <n v="7980"/>
    <n v="813"/>
    <n v="18195"/>
    <d v="2021-09-24T00:00:00"/>
    <d v="2021-10-14T00:00:00"/>
    <s v="Saul Franklyn"/>
    <s v="Male"/>
    <n v="62"/>
    <s v="82 Kirlin StreetSuite 641"/>
    <n v="372"/>
    <s v="Tillmanview"/>
    <x v="4"/>
    <s v="Australia"/>
    <x v="5"/>
    <x v="2"/>
  </r>
  <r>
    <n v="4256"/>
    <n v="848"/>
    <n v="66"/>
    <n v="104"/>
    <n v="2"/>
    <n v="208"/>
    <n v="1"/>
    <x v="0"/>
    <x v="10"/>
    <x v="1"/>
    <s v="violet"/>
    <n v="119"/>
    <n v="69"/>
    <n v="8211"/>
    <n v="813"/>
    <n v="18195"/>
    <d v="2021-09-24T00:00:00"/>
    <d v="2021-10-14T00:00:00"/>
    <s v="Saul Franklyn"/>
    <s v="Male"/>
    <n v="62"/>
    <s v="82 Kirlin StreetSuite 641"/>
    <n v="372"/>
    <s v="Tillmanview"/>
    <x v="4"/>
    <s v="Australia"/>
    <x v="5"/>
    <x v="2"/>
  </r>
  <r>
    <n v="4257"/>
    <n v="848"/>
    <n v="642"/>
    <n v="93"/>
    <n v="2"/>
    <n v="186"/>
    <n v="1"/>
    <x v="1"/>
    <x v="14"/>
    <x v="2"/>
    <s v="yellow"/>
    <n v="115"/>
    <n v="48"/>
    <n v="5520"/>
    <n v="813"/>
    <n v="18195"/>
    <d v="2021-09-24T00:00:00"/>
    <d v="2021-10-14T00:00:00"/>
    <s v="Saul Franklyn"/>
    <s v="Male"/>
    <n v="62"/>
    <s v="82 Kirlin StreetSuite 641"/>
    <n v="372"/>
    <s v="Tillmanview"/>
    <x v="4"/>
    <s v="Australia"/>
    <x v="5"/>
    <x v="2"/>
  </r>
  <r>
    <n v="4258"/>
    <n v="848"/>
    <n v="375"/>
    <n v="94"/>
    <n v="1"/>
    <n v="94"/>
    <n v="1"/>
    <x v="0"/>
    <x v="28"/>
    <x v="3"/>
    <s v="indigo"/>
    <n v="92"/>
    <n v="58"/>
    <n v="5336"/>
    <n v="813"/>
    <n v="18195"/>
    <d v="2021-09-24T00:00:00"/>
    <d v="2021-10-14T00:00:00"/>
    <s v="Saul Franklyn"/>
    <s v="Male"/>
    <n v="62"/>
    <s v="82 Kirlin StreetSuite 641"/>
    <n v="372"/>
    <s v="Tillmanview"/>
    <x v="4"/>
    <s v="Australia"/>
    <x v="5"/>
    <x v="2"/>
  </r>
  <r>
    <n v="4259"/>
    <n v="848"/>
    <n v="201"/>
    <n v="98"/>
    <n v="3"/>
    <n v="294"/>
    <n v="1"/>
    <x v="0"/>
    <x v="18"/>
    <x v="1"/>
    <s v="indigo"/>
    <n v="112"/>
    <n v="50"/>
    <n v="5600"/>
    <n v="813"/>
    <n v="18195"/>
    <d v="2021-09-24T00:00:00"/>
    <d v="2021-10-14T00:00:00"/>
    <s v="Saul Franklyn"/>
    <s v="Male"/>
    <n v="62"/>
    <s v="82 Kirlin StreetSuite 641"/>
    <n v="372"/>
    <s v="Tillmanview"/>
    <x v="4"/>
    <s v="Australia"/>
    <x v="5"/>
    <x v="2"/>
  </r>
  <r>
    <n v="4260"/>
    <n v="848"/>
    <n v="830"/>
    <n v="117"/>
    <n v="3"/>
    <n v="351"/>
    <n v="1"/>
    <x v="1"/>
    <x v="13"/>
    <x v="3"/>
    <s v="indigo"/>
    <n v="95"/>
    <n v="68"/>
    <n v="6460"/>
    <n v="813"/>
    <n v="18195"/>
    <d v="2021-09-24T00:00:00"/>
    <d v="2021-10-14T00:00:00"/>
    <s v="Saul Franklyn"/>
    <s v="Male"/>
    <n v="62"/>
    <s v="82 Kirlin StreetSuite 641"/>
    <n v="372"/>
    <s v="Tillmanview"/>
    <x v="4"/>
    <s v="Australia"/>
    <x v="5"/>
    <x v="2"/>
  </r>
  <r>
    <n v="4261"/>
    <n v="848"/>
    <n v="286"/>
    <n v="105"/>
    <n v="3"/>
    <n v="315"/>
    <n v="1"/>
    <x v="0"/>
    <x v="26"/>
    <x v="1"/>
    <s v="orange"/>
    <n v="93"/>
    <n v="50"/>
    <n v="4650"/>
    <n v="813"/>
    <n v="18195"/>
    <d v="2021-09-24T00:00:00"/>
    <d v="2021-10-14T00:00:00"/>
    <s v="Saul Franklyn"/>
    <s v="Male"/>
    <n v="62"/>
    <s v="82 Kirlin StreetSuite 641"/>
    <n v="372"/>
    <s v="Tillmanview"/>
    <x v="4"/>
    <s v="Australia"/>
    <x v="5"/>
    <x v="2"/>
  </r>
  <r>
    <n v="4262"/>
    <n v="848"/>
    <n v="583"/>
    <n v="100"/>
    <n v="3"/>
    <n v="300"/>
    <n v="1"/>
    <x v="1"/>
    <x v="29"/>
    <x v="0"/>
    <s v="blue"/>
    <n v="90"/>
    <n v="64"/>
    <n v="5760"/>
    <n v="813"/>
    <n v="18195"/>
    <d v="2021-09-24T00:00:00"/>
    <d v="2021-10-14T00:00:00"/>
    <s v="Saul Franklyn"/>
    <s v="Male"/>
    <n v="62"/>
    <s v="82 Kirlin StreetSuite 641"/>
    <n v="372"/>
    <s v="Tillmanview"/>
    <x v="4"/>
    <s v="Australia"/>
    <x v="5"/>
    <x v="2"/>
  </r>
  <r>
    <n v="4263"/>
    <n v="848"/>
    <n v="591"/>
    <n v="100"/>
    <n v="2"/>
    <n v="200"/>
    <n v="1"/>
    <x v="1"/>
    <x v="29"/>
    <x v="1"/>
    <s v="violet"/>
    <n v="90"/>
    <n v="45"/>
    <n v="4050"/>
    <n v="813"/>
    <n v="18195"/>
    <d v="2021-09-24T00:00:00"/>
    <d v="2021-10-14T00:00:00"/>
    <s v="Saul Franklyn"/>
    <s v="Male"/>
    <n v="62"/>
    <s v="82 Kirlin StreetSuite 641"/>
    <n v="372"/>
    <s v="Tillmanview"/>
    <x v="4"/>
    <s v="Australia"/>
    <x v="5"/>
    <x v="2"/>
  </r>
  <r>
    <n v="4264"/>
    <n v="849"/>
    <n v="73"/>
    <n v="118"/>
    <n v="2"/>
    <n v="236"/>
    <n v="1"/>
    <x v="0"/>
    <x v="24"/>
    <x v="0"/>
    <s v="red"/>
    <n v="96"/>
    <n v="77"/>
    <n v="7392"/>
    <n v="882"/>
    <n v="21468"/>
    <d v="2021-08-11T00:00:00"/>
    <d v="2021-09-01T00:00:00"/>
    <s v="Bartel Clemendet"/>
    <s v="Genderqueer"/>
    <n v="43"/>
    <s v="46 Gemma BoulevardSuite 507"/>
    <n v="4847"/>
    <s v="Kiehnfurt"/>
    <x v="0"/>
    <s v="Australia"/>
    <x v="0"/>
    <x v="0"/>
  </r>
  <r>
    <n v="4265"/>
    <n v="849"/>
    <n v="1074"/>
    <n v="93"/>
    <n v="3"/>
    <n v="279"/>
    <n v="1"/>
    <x v="2"/>
    <x v="20"/>
    <x v="4"/>
    <s v="blue"/>
    <n v="94"/>
    <n v="52"/>
    <n v="4888"/>
    <n v="882"/>
    <n v="21468"/>
    <d v="2021-08-11T00:00:00"/>
    <d v="2021-09-01T00:00:00"/>
    <s v="Bartel Clemendet"/>
    <s v="Genderqueer"/>
    <n v="43"/>
    <s v="46 Gemma BoulevardSuite 507"/>
    <n v="4847"/>
    <s v="Kiehnfurt"/>
    <x v="0"/>
    <s v="Australia"/>
    <x v="0"/>
    <x v="0"/>
  </r>
  <r>
    <n v="4266"/>
    <n v="849"/>
    <n v="993"/>
    <n v="106"/>
    <n v="3"/>
    <n v="318"/>
    <n v="1"/>
    <x v="2"/>
    <x v="3"/>
    <x v="0"/>
    <s v="yellow"/>
    <n v="111"/>
    <n v="46"/>
    <n v="5106"/>
    <n v="882"/>
    <n v="21468"/>
    <d v="2021-08-11T00:00:00"/>
    <d v="2021-09-01T00:00:00"/>
    <s v="Bartel Clemendet"/>
    <s v="Genderqueer"/>
    <n v="43"/>
    <s v="46 Gemma BoulevardSuite 507"/>
    <n v="4847"/>
    <s v="Kiehnfurt"/>
    <x v="0"/>
    <s v="Australia"/>
    <x v="0"/>
    <x v="0"/>
  </r>
  <r>
    <n v="4267"/>
    <n v="849"/>
    <n v="1117"/>
    <n v="115"/>
    <n v="1"/>
    <n v="115"/>
    <n v="1"/>
    <x v="2"/>
    <x v="6"/>
    <x v="2"/>
    <s v="violet"/>
    <n v="99"/>
    <n v="47"/>
    <n v="4653"/>
    <n v="882"/>
    <n v="21468"/>
    <d v="2021-08-11T00:00:00"/>
    <d v="2021-09-01T00:00:00"/>
    <s v="Bartel Clemendet"/>
    <s v="Genderqueer"/>
    <n v="43"/>
    <s v="46 Gemma BoulevardSuite 507"/>
    <n v="4847"/>
    <s v="Kiehnfurt"/>
    <x v="0"/>
    <s v="Australia"/>
    <x v="0"/>
    <x v="0"/>
  </r>
  <r>
    <n v="4268"/>
    <n v="850"/>
    <n v="368"/>
    <n v="94"/>
    <n v="2"/>
    <n v="188"/>
    <n v="1"/>
    <x v="0"/>
    <x v="28"/>
    <x v="0"/>
    <s v="green"/>
    <n v="92"/>
    <n v="41"/>
    <n v="3772"/>
    <n v="254"/>
    <n v="16739"/>
    <d v="2021-04-08T00:00:00"/>
    <d v="2021-04-27T00:00:00"/>
    <s v="Scot Billany"/>
    <s v="Male"/>
    <n v="44"/>
    <s v="4966 Lilly Estate DrApt. 570"/>
    <n v="8170"/>
    <s v="Beiermouth"/>
    <x v="3"/>
    <s v="Australia"/>
    <x v="6"/>
    <x v="2"/>
  </r>
  <r>
    <n v="4269"/>
    <n v="850"/>
    <n v="616"/>
    <n v="112"/>
    <n v="3"/>
    <n v="336"/>
    <n v="1"/>
    <x v="1"/>
    <x v="30"/>
    <x v="1"/>
    <s v="blue"/>
    <n v="118"/>
    <n v="53"/>
    <n v="6254"/>
    <n v="254"/>
    <n v="16739"/>
    <d v="2021-04-08T00:00:00"/>
    <d v="2021-04-27T00:00:00"/>
    <s v="Scot Billany"/>
    <s v="Male"/>
    <n v="44"/>
    <s v="4966 Lilly Estate DrApt. 570"/>
    <n v="8170"/>
    <s v="Beiermouth"/>
    <x v="3"/>
    <s v="Australia"/>
    <x v="6"/>
    <x v="2"/>
  </r>
  <r>
    <n v="4270"/>
    <n v="850"/>
    <n v="652"/>
    <n v="93"/>
    <n v="2"/>
    <n v="186"/>
    <n v="1"/>
    <x v="1"/>
    <x v="14"/>
    <x v="2"/>
    <s v="blue"/>
    <n v="115"/>
    <n v="54"/>
    <n v="6210"/>
    <n v="254"/>
    <n v="16739"/>
    <d v="2021-04-08T00:00:00"/>
    <d v="2021-04-27T00:00:00"/>
    <s v="Scot Billany"/>
    <s v="Male"/>
    <n v="44"/>
    <s v="4966 Lilly Estate DrApt. 570"/>
    <n v="8170"/>
    <s v="Beiermouth"/>
    <x v="3"/>
    <s v="Australia"/>
    <x v="6"/>
    <x v="2"/>
  </r>
  <r>
    <n v="4271"/>
    <n v="850"/>
    <n v="700"/>
    <n v="119"/>
    <n v="2"/>
    <n v="238"/>
    <n v="1"/>
    <x v="1"/>
    <x v="19"/>
    <x v="3"/>
    <s v="red"/>
    <n v="112"/>
    <n v="78"/>
    <n v="8736"/>
    <n v="254"/>
    <n v="16739"/>
    <d v="2021-04-08T00:00:00"/>
    <d v="2021-04-27T00:00:00"/>
    <s v="Scot Billany"/>
    <s v="Male"/>
    <n v="44"/>
    <s v="4966 Lilly Estate DrApt. 570"/>
    <n v="8170"/>
    <s v="Beiermouth"/>
    <x v="3"/>
    <s v="Australia"/>
    <x v="6"/>
    <x v="2"/>
  </r>
  <r>
    <n v="4272"/>
    <n v="850"/>
    <n v="533"/>
    <n v="98"/>
    <n v="2"/>
    <n v="196"/>
    <n v="1"/>
    <x v="1"/>
    <x v="33"/>
    <x v="0"/>
    <s v="orange"/>
    <n v="113"/>
    <n v="78"/>
    <n v="8814"/>
    <n v="254"/>
    <n v="16739"/>
    <d v="2021-04-08T00:00:00"/>
    <d v="2021-04-27T00:00:00"/>
    <s v="Scot Billany"/>
    <s v="Male"/>
    <n v="44"/>
    <s v="4966 Lilly Estate DrApt. 570"/>
    <n v="8170"/>
    <s v="Beiermouth"/>
    <x v="3"/>
    <s v="Australia"/>
    <x v="6"/>
    <x v="2"/>
  </r>
  <r>
    <n v="4273"/>
    <n v="851"/>
    <n v="1031"/>
    <n v="90"/>
    <n v="3"/>
    <n v="270"/>
    <n v="1"/>
    <x v="2"/>
    <x v="11"/>
    <x v="1"/>
    <s v="green"/>
    <n v="95"/>
    <n v="51"/>
    <n v="4845"/>
    <n v="365"/>
    <n v="15504"/>
    <d v="2021-04-23T00:00:00"/>
    <d v="2021-05-02T00:00:00"/>
    <s v="Tammie Gavrielli"/>
    <s v="Genderqueer"/>
    <n v="25"/>
    <s v="06 Eve RunApt. 689"/>
    <n v="4387"/>
    <s v="Jacobsshire"/>
    <x v="1"/>
    <s v="Australia"/>
    <x v="6"/>
    <x v="1"/>
  </r>
  <r>
    <n v="4274"/>
    <n v="851"/>
    <n v="1074"/>
    <n v="93"/>
    <n v="3"/>
    <n v="279"/>
    <n v="1"/>
    <x v="2"/>
    <x v="20"/>
    <x v="4"/>
    <s v="blue"/>
    <n v="94"/>
    <n v="52"/>
    <n v="4888"/>
    <n v="365"/>
    <n v="15504"/>
    <d v="2021-04-23T00:00:00"/>
    <d v="2021-05-02T00:00:00"/>
    <s v="Tammie Gavrielli"/>
    <s v="Genderqueer"/>
    <n v="25"/>
    <s v="06 Eve RunApt. 689"/>
    <n v="4387"/>
    <s v="Jacobsshire"/>
    <x v="1"/>
    <s v="Australia"/>
    <x v="6"/>
    <x v="1"/>
  </r>
  <r>
    <n v="4275"/>
    <n v="851"/>
    <n v="437"/>
    <n v="107"/>
    <n v="1"/>
    <n v="107"/>
    <n v="1"/>
    <x v="1"/>
    <x v="22"/>
    <x v="2"/>
    <s v="green"/>
    <n v="92"/>
    <n v="79"/>
    <n v="7268"/>
    <n v="365"/>
    <n v="15504"/>
    <d v="2021-04-23T00:00:00"/>
    <d v="2021-05-02T00:00:00"/>
    <s v="Tammie Gavrielli"/>
    <s v="Genderqueer"/>
    <n v="25"/>
    <s v="06 Eve RunApt. 689"/>
    <n v="4387"/>
    <s v="Jacobsshire"/>
    <x v="1"/>
    <s v="Australia"/>
    <x v="6"/>
    <x v="1"/>
  </r>
  <r>
    <n v="4276"/>
    <n v="851"/>
    <n v="1173"/>
    <n v="99"/>
    <n v="1"/>
    <n v="99"/>
    <n v="1"/>
    <x v="2"/>
    <x v="9"/>
    <x v="0"/>
    <s v="green"/>
    <n v="98"/>
    <n v="75"/>
    <n v="7350"/>
    <n v="365"/>
    <n v="15504"/>
    <d v="2021-04-23T00:00:00"/>
    <d v="2021-05-02T00:00:00"/>
    <s v="Tammie Gavrielli"/>
    <s v="Genderqueer"/>
    <n v="25"/>
    <s v="06 Eve RunApt. 689"/>
    <n v="4387"/>
    <s v="Jacobsshire"/>
    <x v="1"/>
    <s v="Australia"/>
    <x v="6"/>
    <x v="1"/>
  </r>
  <r>
    <n v="4277"/>
    <n v="852"/>
    <n v="579"/>
    <n v="100"/>
    <n v="2"/>
    <n v="200"/>
    <n v="1"/>
    <x v="1"/>
    <x v="29"/>
    <x v="4"/>
    <s v="green"/>
    <n v="90"/>
    <n v="79"/>
    <n v="7110"/>
    <n v="102"/>
    <n v="42616"/>
    <d v="2021-04-11T00:00:00"/>
    <d v="2021-05-08T00:00:00"/>
    <s v="Hurleigh Sieb"/>
    <s v="Genderfluid"/>
    <n v="32"/>
    <s v="1737 Schroeder LoopSuite 349"/>
    <n v="6848"/>
    <s v="Port Sarah"/>
    <x v="3"/>
    <s v="Australia"/>
    <x v="6"/>
    <x v="0"/>
  </r>
  <r>
    <n v="4278"/>
    <n v="852"/>
    <n v="229"/>
    <n v="106"/>
    <n v="3"/>
    <n v="318"/>
    <n v="1"/>
    <x v="0"/>
    <x v="0"/>
    <x v="4"/>
    <s v="green"/>
    <n v="105"/>
    <n v="58"/>
    <n v="6090"/>
    <n v="102"/>
    <n v="42616"/>
    <d v="2021-04-11T00:00:00"/>
    <d v="2021-05-08T00:00:00"/>
    <s v="Hurleigh Sieb"/>
    <s v="Genderfluid"/>
    <n v="32"/>
    <s v="1737 Schroeder LoopSuite 349"/>
    <n v="6848"/>
    <s v="Port Sarah"/>
    <x v="3"/>
    <s v="Australia"/>
    <x v="6"/>
    <x v="0"/>
  </r>
  <r>
    <n v="4279"/>
    <n v="852"/>
    <n v="623"/>
    <n v="112"/>
    <n v="2"/>
    <n v="224"/>
    <n v="1"/>
    <x v="1"/>
    <x v="30"/>
    <x v="0"/>
    <s v="indigo"/>
    <n v="118"/>
    <n v="40"/>
    <n v="4720"/>
    <n v="102"/>
    <n v="42616"/>
    <d v="2021-04-11T00:00:00"/>
    <d v="2021-05-08T00:00:00"/>
    <s v="Hurleigh Sieb"/>
    <s v="Genderfluid"/>
    <n v="32"/>
    <s v="1737 Schroeder LoopSuite 349"/>
    <n v="6848"/>
    <s v="Port Sarah"/>
    <x v="3"/>
    <s v="Australia"/>
    <x v="6"/>
    <x v="0"/>
  </r>
  <r>
    <n v="4280"/>
    <n v="852"/>
    <n v="120"/>
    <n v="92"/>
    <n v="3"/>
    <n v="276"/>
    <n v="1"/>
    <x v="0"/>
    <x v="22"/>
    <x v="3"/>
    <s v="green"/>
    <n v="115"/>
    <n v="66"/>
    <n v="7590"/>
    <n v="102"/>
    <n v="42616"/>
    <d v="2021-04-11T00:00:00"/>
    <d v="2021-05-08T00:00:00"/>
    <s v="Hurleigh Sieb"/>
    <s v="Genderfluid"/>
    <n v="32"/>
    <s v="1737 Schroeder LoopSuite 349"/>
    <n v="6848"/>
    <s v="Port Sarah"/>
    <x v="3"/>
    <s v="Australia"/>
    <x v="6"/>
    <x v="0"/>
  </r>
  <r>
    <n v="4281"/>
    <n v="852"/>
    <n v="1047"/>
    <n v="90"/>
    <n v="1"/>
    <n v="90"/>
    <n v="1"/>
    <x v="2"/>
    <x v="11"/>
    <x v="2"/>
    <s v="violet"/>
    <n v="95"/>
    <n v="46"/>
    <n v="4370"/>
    <n v="102"/>
    <n v="42616"/>
    <d v="2021-04-11T00:00:00"/>
    <d v="2021-05-08T00:00:00"/>
    <s v="Hurleigh Sieb"/>
    <s v="Genderfluid"/>
    <n v="32"/>
    <s v="1737 Schroeder LoopSuite 349"/>
    <n v="6848"/>
    <s v="Port Sarah"/>
    <x v="3"/>
    <s v="Australia"/>
    <x v="6"/>
    <x v="0"/>
  </r>
  <r>
    <n v="4282"/>
    <n v="853"/>
    <n v="549"/>
    <n v="98"/>
    <n v="2"/>
    <n v="196"/>
    <n v="1"/>
    <x v="1"/>
    <x v="33"/>
    <x v="4"/>
    <s v="blue"/>
    <n v="113"/>
    <n v="67"/>
    <n v="7571"/>
    <n v="653"/>
    <n v="28448"/>
    <d v="2021-09-27T00:00:00"/>
    <d v="2021-10-18T00:00:00"/>
    <s v="Pieter Bruton"/>
    <s v="Polygender"/>
    <n v="21"/>
    <s v="26 Jayden IslandSuite 937"/>
    <n v="789"/>
    <s v="Lachlanstad"/>
    <x v="3"/>
    <s v="Australia"/>
    <x v="5"/>
    <x v="0"/>
  </r>
  <r>
    <n v="4283"/>
    <n v="853"/>
    <n v="540"/>
    <n v="98"/>
    <n v="3"/>
    <n v="294"/>
    <n v="1"/>
    <x v="1"/>
    <x v="33"/>
    <x v="3"/>
    <s v="green"/>
    <n v="113"/>
    <n v="57"/>
    <n v="6441"/>
    <n v="653"/>
    <n v="28448"/>
    <d v="2021-09-27T00:00:00"/>
    <d v="2021-10-18T00:00:00"/>
    <s v="Pieter Bruton"/>
    <s v="Polygender"/>
    <n v="21"/>
    <s v="26 Jayden IslandSuite 937"/>
    <n v="789"/>
    <s v="Lachlanstad"/>
    <x v="3"/>
    <s v="Australia"/>
    <x v="5"/>
    <x v="0"/>
  </r>
  <r>
    <n v="4284"/>
    <n v="853"/>
    <n v="568"/>
    <n v="100"/>
    <n v="2"/>
    <n v="200"/>
    <n v="1"/>
    <x v="1"/>
    <x v="29"/>
    <x v="0"/>
    <s v="orange"/>
    <n v="90"/>
    <n v="71"/>
    <n v="6390"/>
    <n v="653"/>
    <n v="28448"/>
    <d v="2021-09-27T00:00:00"/>
    <d v="2021-10-18T00:00:00"/>
    <s v="Pieter Bruton"/>
    <s v="Polygender"/>
    <n v="21"/>
    <s v="26 Jayden IslandSuite 937"/>
    <n v="789"/>
    <s v="Lachlanstad"/>
    <x v="3"/>
    <s v="Australia"/>
    <x v="5"/>
    <x v="0"/>
  </r>
  <r>
    <n v="4285"/>
    <n v="853"/>
    <n v="45"/>
    <n v="104"/>
    <n v="1"/>
    <n v="104"/>
    <n v="1"/>
    <x v="0"/>
    <x v="10"/>
    <x v="3"/>
    <s v="yellow"/>
    <n v="119"/>
    <n v="69"/>
    <n v="8211"/>
    <n v="653"/>
    <n v="28448"/>
    <d v="2021-09-27T00:00:00"/>
    <d v="2021-10-18T00:00:00"/>
    <s v="Pieter Bruton"/>
    <s v="Polygender"/>
    <n v="21"/>
    <s v="26 Jayden IslandSuite 937"/>
    <n v="789"/>
    <s v="Lachlanstad"/>
    <x v="3"/>
    <s v="Australia"/>
    <x v="5"/>
    <x v="0"/>
  </r>
  <r>
    <n v="4286"/>
    <n v="853"/>
    <n v="1015"/>
    <n v="90"/>
    <n v="2"/>
    <n v="180"/>
    <n v="1"/>
    <x v="2"/>
    <x v="11"/>
    <x v="3"/>
    <s v="red"/>
    <n v="95"/>
    <n v="52"/>
    <n v="4940"/>
    <n v="653"/>
    <n v="28448"/>
    <d v="2021-09-27T00:00:00"/>
    <d v="2021-10-18T00:00:00"/>
    <s v="Pieter Bruton"/>
    <s v="Polygender"/>
    <n v="21"/>
    <s v="26 Jayden IslandSuite 937"/>
    <n v="789"/>
    <s v="Lachlanstad"/>
    <x v="3"/>
    <s v="Australia"/>
    <x v="5"/>
    <x v="0"/>
  </r>
  <r>
    <n v="4287"/>
    <n v="853"/>
    <n v="535"/>
    <n v="98"/>
    <n v="2"/>
    <n v="196"/>
    <n v="1"/>
    <x v="1"/>
    <x v="33"/>
    <x v="3"/>
    <s v="yellow"/>
    <n v="113"/>
    <n v="73"/>
    <n v="8249"/>
    <n v="653"/>
    <n v="28448"/>
    <d v="2021-09-27T00:00:00"/>
    <d v="2021-10-18T00:00:00"/>
    <s v="Pieter Bruton"/>
    <s v="Polygender"/>
    <n v="21"/>
    <s v="26 Jayden IslandSuite 937"/>
    <n v="789"/>
    <s v="Lachlanstad"/>
    <x v="3"/>
    <s v="Australia"/>
    <x v="5"/>
    <x v="0"/>
  </r>
  <r>
    <n v="4288"/>
    <n v="853"/>
    <n v="1220"/>
    <n v="105"/>
    <n v="3"/>
    <n v="315"/>
    <n v="1"/>
    <x v="2"/>
    <x v="7"/>
    <x v="3"/>
    <s v="violet"/>
    <n v="90"/>
    <n v="58"/>
    <n v="5220"/>
    <n v="653"/>
    <n v="28448"/>
    <d v="2021-09-27T00:00:00"/>
    <d v="2021-10-18T00:00:00"/>
    <s v="Pieter Bruton"/>
    <s v="Polygender"/>
    <n v="21"/>
    <s v="26 Jayden IslandSuite 937"/>
    <n v="789"/>
    <s v="Lachlanstad"/>
    <x v="3"/>
    <s v="Australia"/>
    <x v="5"/>
    <x v="0"/>
  </r>
  <r>
    <n v="4289"/>
    <n v="854"/>
    <n v="35"/>
    <n v="104"/>
    <n v="3"/>
    <n v="312"/>
    <n v="1"/>
    <x v="0"/>
    <x v="10"/>
    <x v="3"/>
    <s v="red"/>
    <n v="119"/>
    <n v="63"/>
    <n v="7497"/>
    <n v="680"/>
    <n v="55361"/>
    <d v="2021-08-10T00:00:00"/>
    <d v="2021-08-27T00:00:00"/>
    <s v="Camellia Heatherington"/>
    <s v="Bigender"/>
    <n v="78"/>
    <s v="5530 Ashton GroveSuite 128"/>
    <n v="7905"/>
    <s v="Taylorfurt"/>
    <x v="4"/>
    <s v="Australia"/>
    <x v="0"/>
    <x v="2"/>
  </r>
  <r>
    <n v="4290"/>
    <n v="855"/>
    <n v="983"/>
    <n v="106"/>
    <n v="1"/>
    <n v="106"/>
    <n v="1"/>
    <x v="2"/>
    <x v="3"/>
    <x v="0"/>
    <s v="red"/>
    <n v="111"/>
    <n v="74"/>
    <n v="8214"/>
    <n v="620"/>
    <n v="13177"/>
    <d v="2021-01-26T00:00:00"/>
    <d v="2021-02-02T00:00:00"/>
    <s v="Phillipe Gatecliffe"/>
    <s v="Male"/>
    <n v="35"/>
    <s v="150 Nate LoopApt. 614"/>
    <n v="902"/>
    <s v="Jettstad"/>
    <x v="7"/>
    <s v="Australia"/>
    <x v="9"/>
    <x v="1"/>
  </r>
  <r>
    <n v="4291"/>
    <n v="855"/>
    <n v="1112"/>
    <n v="115"/>
    <n v="3"/>
    <n v="345"/>
    <n v="1"/>
    <x v="2"/>
    <x v="6"/>
    <x v="2"/>
    <s v="indigo"/>
    <n v="99"/>
    <n v="73"/>
    <n v="7227"/>
    <n v="620"/>
    <n v="13177"/>
    <d v="2021-01-26T00:00:00"/>
    <d v="2021-02-02T00:00:00"/>
    <s v="Phillipe Gatecliffe"/>
    <s v="Male"/>
    <n v="35"/>
    <s v="150 Nate LoopApt. 614"/>
    <n v="902"/>
    <s v="Jettstad"/>
    <x v="7"/>
    <s v="Australia"/>
    <x v="9"/>
    <x v="1"/>
  </r>
  <r>
    <n v="4292"/>
    <n v="855"/>
    <n v="722"/>
    <n v="119"/>
    <n v="2"/>
    <n v="238"/>
    <n v="1"/>
    <x v="1"/>
    <x v="19"/>
    <x v="2"/>
    <s v="blue"/>
    <n v="112"/>
    <n v="46"/>
    <n v="5152"/>
    <n v="620"/>
    <n v="13177"/>
    <d v="2021-01-26T00:00:00"/>
    <d v="2021-02-02T00:00:00"/>
    <s v="Phillipe Gatecliffe"/>
    <s v="Male"/>
    <n v="35"/>
    <s v="150 Nate LoopApt. 614"/>
    <n v="902"/>
    <s v="Jettstad"/>
    <x v="7"/>
    <s v="Australia"/>
    <x v="9"/>
    <x v="1"/>
  </r>
  <r>
    <n v="4293"/>
    <n v="855"/>
    <n v="620"/>
    <n v="112"/>
    <n v="3"/>
    <n v="336"/>
    <n v="1"/>
    <x v="1"/>
    <x v="30"/>
    <x v="3"/>
    <s v="indigo"/>
    <n v="118"/>
    <n v="70"/>
    <n v="8260"/>
    <n v="620"/>
    <n v="13177"/>
    <d v="2021-01-26T00:00:00"/>
    <d v="2021-02-02T00:00:00"/>
    <s v="Phillipe Gatecliffe"/>
    <s v="Male"/>
    <n v="35"/>
    <s v="150 Nate LoopApt. 614"/>
    <n v="902"/>
    <s v="Jettstad"/>
    <x v="7"/>
    <s v="Australia"/>
    <x v="9"/>
    <x v="1"/>
  </r>
  <r>
    <n v="4294"/>
    <n v="856"/>
    <n v="833"/>
    <n v="117"/>
    <n v="2"/>
    <n v="234"/>
    <n v="1"/>
    <x v="1"/>
    <x v="13"/>
    <x v="0"/>
    <s v="indigo"/>
    <n v="95"/>
    <n v="66"/>
    <n v="6270"/>
    <n v="289"/>
    <n v="35823"/>
    <d v="2021-01-13T00:00:00"/>
    <d v="2021-01-22T00:00:00"/>
    <s v="Rafferty Fronek"/>
    <s v="Genderqueer"/>
    <n v="43"/>
    <s v="068 Logan CourtSuite 319"/>
    <n v="612"/>
    <s v="East Kaylabury"/>
    <x v="7"/>
    <s v="Australia"/>
    <x v="9"/>
    <x v="1"/>
  </r>
  <r>
    <n v="4295"/>
    <n v="856"/>
    <n v="1178"/>
    <n v="99"/>
    <n v="3"/>
    <n v="297"/>
    <n v="1"/>
    <x v="2"/>
    <x v="9"/>
    <x v="0"/>
    <s v="blue"/>
    <n v="98"/>
    <n v="57"/>
    <n v="5586"/>
    <n v="289"/>
    <n v="35823"/>
    <d v="2021-01-13T00:00:00"/>
    <d v="2021-01-22T00:00:00"/>
    <s v="Rafferty Fronek"/>
    <s v="Genderqueer"/>
    <n v="43"/>
    <s v="068 Logan CourtSuite 319"/>
    <n v="612"/>
    <s v="East Kaylabury"/>
    <x v="7"/>
    <s v="Australia"/>
    <x v="9"/>
    <x v="1"/>
  </r>
  <r>
    <n v="4296"/>
    <n v="856"/>
    <n v="794"/>
    <n v="91"/>
    <n v="3"/>
    <n v="273"/>
    <n v="1"/>
    <x v="1"/>
    <x v="15"/>
    <x v="4"/>
    <s v="blue"/>
    <n v="114"/>
    <n v="74"/>
    <n v="8436"/>
    <n v="289"/>
    <n v="35823"/>
    <d v="2021-01-13T00:00:00"/>
    <d v="2021-01-22T00:00:00"/>
    <s v="Rafferty Fronek"/>
    <s v="Genderqueer"/>
    <n v="43"/>
    <s v="068 Logan CourtSuite 319"/>
    <n v="612"/>
    <s v="East Kaylabury"/>
    <x v="7"/>
    <s v="Australia"/>
    <x v="9"/>
    <x v="1"/>
  </r>
  <r>
    <n v="4297"/>
    <n v="856"/>
    <n v="509"/>
    <n v="102"/>
    <n v="1"/>
    <n v="102"/>
    <n v="1"/>
    <x v="1"/>
    <x v="31"/>
    <x v="4"/>
    <s v="green"/>
    <n v="109"/>
    <n v="71"/>
    <n v="7739"/>
    <n v="289"/>
    <n v="35823"/>
    <d v="2021-01-13T00:00:00"/>
    <d v="2021-01-22T00:00:00"/>
    <s v="Rafferty Fronek"/>
    <s v="Genderqueer"/>
    <n v="43"/>
    <s v="068 Logan CourtSuite 319"/>
    <n v="612"/>
    <s v="East Kaylabury"/>
    <x v="7"/>
    <s v="Australia"/>
    <x v="9"/>
    <x v="1"/>
  </r>
  <r>
    <n v="4298"/>
    <n v="856"/>
    <n v="92"/>
    <n v="118"/>
    <n v="1"/>
    <n v="118"/>
    <n v="1"/>
    <x v="0"/>
    <x v="24"/>
    <x v="2"/>
    <s v="blue"/>
    <n v="96"/>
    <n v="73"/>
    <n v="7008"/>
    <n v="289"/>
    <n v="35823"/>
    <d v="2021-01-13T00:00:00"/>
    <d v="2021-01-22T00:00:00"/>
    <s v="Rafferty Fronek"/>
    <s v="Genderqueer"/>
    <n v="43"/>
    <s v="068 Logan CourtSuite 319"/>
    <n v="612"/>
    <s v="East Kaylabury"/>
    <x v="7"/>
    <s v="Australia"/>
    <x v="9"/>
    <x v="1"/>
  </r>
  <r>
    <n v="4299"/>
    <n v="856"/>
    <n v="1204"/>
    <n v="105"/>
    <n v="2"/>
    <n v="210"/>
    <n v="1"/>
    <x v="2"/>
    <x v="7"/>
    <x v="4"/>
    <s v="yellow"/>
    <n v="90"/>
    <n v="52"/>
    <n v="4680"/>
    <n v="289"/>
    <n v="35823"/>
    <d v="2021-01-13T00:00:00"/>
    <d v="2021-01-22T00:00:00"/>
    <s v="Rafferty Fronek"/>
    <s v="Genderqueer"/>
    <n v="43"/>
    <s v="068 Logan CourtSuite 319"/>
    <n v="612"/>
    <s v="East Kaylabury"/>
    <x v="7"/>
    <s v="Australia"/>
    <x v="9"/>
    <x v="1"/>
  </r>
  <r>
    <n v="4300"/>
    <n v="857"/>
    <n v="751"/>
    <n v="109"/>
    <n v="3"/>
    <n v="327"/>
    <n v="1"/>
    <x v="1"/>
    <x v="12"/>
    <x v="1"/>
    <s v="green"/>
    <n v="102"/>
    <n v="41"/>
    <n v="4182"/>
    <n v="577"/>
    <n v="43897"/>
    <d v="2021-09-01T00:00:00"/>
    <d v="2021-09-10T00:00:00"/>
    <s v="Hillier Seward"/>
    <s v="Genderfluid"/>
    <n v="32"/>
    <s v="11 Savannah LaneSuite 334"/>
    <n v="6269"/>
    <s v="Heaneyview"/>
    <x v="0"/>
    <s v="Australia"/>
    <x v="5"/>
    <x v="1"/>
  </r>
  <r>
    <n v="4301"/>
    <n v="857"/>
    <n v="213"/>
    <n v="106"/>
    <n v="3"/>
    <n v="318"/>
    <n v="1"/>
    <x v="0"/>
    <x v="0"/>
    <x v="0"/>
    <s v="red"/>
    <n v="105"/>
    <n v="44"/>
    <n v="4620"/>
    <n v="577"/>
    <n v="43897"/>
    <d v="2021-09-01T00:00:00"/>
    <d v="2021-09-10T00:00:00"/>
    <s v="Hillier Seward"/>
    <s v="Genderfluid"/>
    <n v="32"/>
    <s v="11 Savannah LaneSuite 334"/>
    <n v="6269"/>
    <s v="Heaneyview"/>
    <x v="0"/>
    <s v="Australia"/>
    <x v="5"/>
    <x v="1"/>
  </r>
  <r>
    <n v="4302"/>
    <n v="857"/>
    <n v="907"/>
    <n v="94"/>
    <n v="3"/>
    <n v="282"/>
    <n v="1"/>
    <x v="2"/>
    <x v="23"/>
    <x v="2"/>
    <s v="violet"/>
    <n v="113"/>
    <n v="77"/>
    <n v="8701"/>
    <n v="577"/>
    <n v="43897"/>
    <d v="2021-09-01T00:00:00"/>
    <d v="2021-09-10T00:00:00"/>
    <s v="Hillier Seward"/>
    <s v="Genderfluid"/>
    <n v="32"/>
    <s v="11 Savannah LaneSuite 334"/>
    <n v="6269"/>
    <s v="Heaneyview"/>
    <x v="0"/>
    <s v="Australia"/>
    <x v="5"/>
    <x v="1"/>
  </r>
  <r>
    <n v="4303"/>
    <n v="857"/>
    <n v="431"/>
    <n v="107"/>
    <n v="2"/>
    <n v="214"/>
    <n v="1"/>
    <x v="1"/>
    <x v="22"/>
    <x v="1"/>
    <s v="yellow"/>
    <n v="92"/>
    <n v="43"/>
    <n v="3956"/>
    <n v="577"/>
    <n v="43897"/>
    <d v="2021-09-01T00:00:00"/>
    <d v="2021-09-10T00:00:00"/>
    <s v="Hillier Seward"/>
    <s v="Genderfluid"/>
    <n v="32"/>
    <s v="11 Savannah LaneSuite 334"/>
    <n v="6269"/>
    <s v="Heaneyview"/>
    <x v="0"/>
    <s v="Australia"/>
    <x v="5"/>
    <x v="1"/>
  </r>
  <r>
    <n v="4304"/>
    <n v="858"/>
    <n v="439"/>
    <n v="107"/>
    <n v="2"/>
    <n v="214"/>
    <n v="1"/>
    <x v="1"/>
    <x v="22"/>
    <x v="4"/>
    <s v="green"/>
    <n v="92"/>
    <n v="59"/>
    <n v="5428"/>
    <n v="987"/>
    <n v="48827"/>
    <d v="2021-03-16T00:00:00"/>
    <d v="2021-03-27T00:00:00"/>
    <s v="Grady Wipper"/>
    <s v="Genderfluid"/>
    <n v="70"/>
    <s v="900 Jade AvenueApt. 206"/>
    <n v="5958"/>
    <s v="Thompsonbury"/>
    <x v="4"/>
    <s v="Australia"/>
    <x v="4"/>
    <x v="2"/>
  </r>
  <r>
    <n v="4305"/>
    <n v="858"/>
    <n v="281"/>
    <n v="105"/>
    <n v="3"/>
    <n v="315"/>
    <n v="1"/>
    <x v="0"/>
    <x v="26"/>
    <x v="1"/>
    <s v="red"/>
    <n v="93"/>
    <n v="59"/>
    <n v="5487"/>
    <n v="987"/>
    <n v="48827"/>
    <d v="2021-03-16T00:00:00"/>
    <d v="2021-03-27T00:00:00"/>
    <s v="Grady Wipper"/>
    <s v="Genderfluid"/>
    <n v="70"/>
    <s v="900 Jade AvenueApt. 206"/>
    <n v="5958"/>
    <s v="Thompsonbury"/>
    <x v="4"/>
    <s v="Australia"/>
    <x v="4"/>
    <x v="2"/>
  </r>
  <r>
    <n v="4306"/>
    <n v="858"/>
    <n v="1124"/>
    <n v="102"/>
    <n v="2"/>
    <n v="204"/>
    <n v="1"/>
    <x v="2"/>
    <x v="34"/>
    <x v="4"/>
    <s v="red"/>
    <n v="106"/>
    <n v="45"/>
    <n v="4770"/>
    <n v="987"/>
    <n v="48827"/>
    <d v="2021-03-16T00:00:00"/>
    <d v="2021-03-27T00:00:00"/>
    <s v="Grady Wipper"/>
    <s v="Genderfluid"/>
    <n v="70"/>
    <s v="900 Jade AvenueApt. 206"/>
    <n v="5958"/>
    <s v="Thompsonbury"/>
    <x v="4"/>
    <s v="Australia"/>
    <x v="4"/>
    <x v="2"/>
  </r>
  <r>
    <n v="4307"/>
    <n v="858"/>
    <n v="413"/>
    <n v="119"/>
    <n v="3"/>
    <n v="357"/>
    <n v="1"/>
    <x v="0"/>
    <x v="32"/>
    <x v="0"/>
    <s v="indigo"/>
    <n v="113"/>
    <n v="60"/>
    <n v="6780"/>
    <n v="987"/>
    <n v="48827"/>
    <d v="2021-03-16T00:00:00"/>
    <d v="2021-03-27T00:00:00"/>
    <s v="Grady Wipper"/>
    <s v="Genderfluid"/>
    <n v="70"/>
    <s v="900 Jade AvenueApt. 206"/>
    <n v="5958"/>
    <s v="Thompsonbury"/>
    <x v="4"/>
    <s v="Australia"/>
    <x v="4"/>
    <x v="2"/>
  </r>
  <r>
    <n v="4308"/>
    <n v="858"/>
    <n v="799"/>
    <n v="91"/>
    <n v="1"/>
    <n v="91"/>
    <n v="1"/>
    <x v="1"/>
    <x v="15"/>
    <x v="4"/>
    <s v="indigo"/>
    <n v="114"/>
    <n v="43"/>
    <n v="4902"/>
    <n v="987"/>
    <n v="48827"/>
    <d v="2021-03-16T00:00:00"/>
    <d v="2021-03-27T00:00:00"/>
    <s v="Grady Wipper"/>
    <s v="Genderfluid"/>
    <n v="70"/>
    <s v="900 Jade AvenueApt. 206"/>
    <n v="5958"/>
    <s v="Thompsonbury"/>
    <x v="4"/>
    <s v="Australia"/>
    <x v="4"/>
    <x v="2"/>
  </r>
  <r>
    <n v="4309"/>
    <n v="858"/>
    <n v="397"/>
    <n v="119"/>
    <n v="1"/>
    <n v="119"/>
    <n v="1"/>
    <x v="0"/>
    <x v="32"/>
    <x v="2"/>
    <s v="yellow"/>
    <n v="113"/>
    <n v="76"/>
    <n v="8588"/>
    <n v="987"/>
    <n v="48827"/>
    <d v="2021-03-16T00:00:00"/>
    <d v="2021-03-27T00:00:00"/>
    <s v="Grady Wipper"/>
    <s v="Genderfluid"/>
    <n v="70"/>
    <s v="900 Jade AvenueApt. 206"/>
    <n v="5958"/>
    <s v="Thompsonbury"/>
    <x v="4"/>
    <s v="Australia"/>
    <x v="4"/>
    <x v="2"/>
  </r>
  <r>
    <n v="4310"/>
    <n v="859"/>
    <n v="740"/>
    <n v="109"/>
    <n v="1"/>
    <n v="109"/>
    <n v="1"/>
    <x v="1"/>
    <x v="12"/>
    <x v="3"/>
    <s v="orange"/>
    <n v="102"/>
    <n v="78"/>
    <n v="7956"/>
    <n v="269"/>
    <n v="42679"/>
    <d v="2021-03-26T00:00:00"/>
    <d v="2021-04-09T00:00:00"/>
    <s v="Rutger Hugonnet"/>
    <s v="Bigender"/>
    <n v="20"/>
    <s v="13 Hammes CircuitApt. 503"/>
    <n v="2332"/>
    <s v="New Jadehaven"/>
    <x v="4"/>
    <s v="Australia"/>
    <x v="4"/>
    <x v="2"/>
  </r>
  <r>
    <n v="4311"/>
    <n v="859"/>
    <n v="400"/>
    <n v="119"/>
    <n v="1"/>
    <n v="119"/>
    <n v="1"/>
    <x v="0"/>
    <x v="32"/>
    <x v="3"/>
    <s v="green"/>
    <n v="113"/>
    <n v="69"/>
    <n v="7797"/>
    <n v="269"/>
    <n v="42679"/>
    <d v="2021-03-26T00:00:00"/>
    <d v="2021-04-09T00:00:00"/>
    <s v="Rutger Hugonnet"/>
    <s v="Bigender"/>
    <n v="20"/>
    <s v="13 Hammes CircuitApt. 503"/>
    <n v="2332"/>
    <s v="New Jadehaven"/>
    <x v="4"/>
    <s v="Australia"/>
    <x v="4"/>
    <x v="2"/>
  </r>
  <r>
    <n v="4312"/>
    <n v="859"/>
    <n v="180"/>
    <n v="98"/>
    <n v="2"/>
    <n v="196"/>
    <n v="1"/>
    <x v="0"/>
    <x v="18"/>
    <x v="3"/>
    <s v="orange"/>
    <n v="112"/>
    <n v="52"/>
    <n v="5824"/>
    <n v="269"/>
    <n v="42679"/>
    <d v="2021-03-26T00:00:00"/>
    <d v="2021-04-09T00:00:00"/>
    <s v="Rutger Hugonnet"/>
    <s v="Bigender"/>
    <n v="20"/>
    <s v="13 Hammes CircuitApt. 503"/>
    <n v="2332"/>
    <s v="New Jadehaven"/>
    <x v="4"/>
    <s v="Australia"/>
    <x v="4"/>
    <x v="2"/>
  </r>
  <r>
    <n v="4313"/>
    <n v="859"/>
    <n v="147"/>
    <n v="91"/>
    <n v="3"/>
    <n v="273"/>
    <n v="1"/>
    <x v="0"/>
    <x v="8"/>
    <x v="2"/>
    <s v="orange"/>
    <n v="116"/>
    <n v="42"/>
    <n v="4872"/>
    <n v="269"/>
    <n v="42679"/>
    <d v="2021-03-26T00:00:00"/>
    <d v="2021-04-09T00:00:00"/>
    <s v="Rutger Hugonnet"/>
    <s v="Bigender"/>
    <n v="20"/>
    <s v="13 Hammes CircuitApt. 503"/>
    <n v="2332"/>
    <s v="New Jadehaven"/>
    <x v="4"/>
    <s v="Australia"/>
    <x v="4"/>
    <x v="2"/>
  </r>
  <r>
    <n v="4314"/>
    <n v="860"/>
    <n v="995"/>
    <n v="106"/>
    <n v="1"/>
    <n v="106"/>
    <n v="1"/>
    <x v="2"/>
    <x v="3"/>
    <x v="3"/>
    <s v="green"/>
    <n v="111"/>
    <n v="73"/>
    <n v="8103"/>
    <n v="570"/>
    <n v="18813"/>
    <d v="2021-04-09T00:00:00"/>
    <d v="2021-05-04T00:00:00"/>
    <s v="Henryetta Sheffield"/>
    <s v="Genderqueer"/>
    <n v="35"/>
    <s v="164 Bruen MallSuite 043"/>
    <n v="4468"/>
    <s v="New Masonstad"/>
    <x v="4"/>
    <s v="Australia"/>
    <x v="6"/>
    <x v="0"/>
  </r>
  <r>
    <n v="4315"/>
    <n v="860"/>
    <n v="640"/>
    <n v="93"/>
    <n v="3"/>
    <n v="279"/>
    <n v="1"/>
    <x v="1"/>
    <x v="14"/>
    <x v="3"/>
    <s v="yellow"/>
    <n v="115"/>
    <n v="52"/>
    <n v="5980"/>
    <n v="570"/>
    <n v="18813"/>
    <d v="2021-04-09T00:00:00"/>
    <d v="2021-05-04T00:00:00"/>
    <s v="Henryetta Sheffield"/>
    <s v="Genderqueer"/>
    <n v="35"/>
    <s v="164 Bruen MallSuite 043"/>
    <n v="4468"/>
    <s v="New Masonstad"/>
    <x v="4"/>
    <s v="Australia"/>
    <x v="6"/>
    <x v="0"/>
  </r>
  <r>
    <n v="4316"/>
    <n v="860"/>
    <n v="52"/>
    <n v="104"/>
    <n v="3"/>
    <n v="312"/>
    <n v="1"/>
    <x v="0"/>
    <x v="10"/>
    <x v="2"/>
    <s v="green"/>
    <n v="119"/>
    <n v="65"/>
    <n v="7735"/>
    <n v="570"/>
    <n v="18813"/>
    <d v="2021-04-09T00:00:00"/>
    <d v="2021-05-04T00:00:00"/>
    <s v="Henryetta Sheffield"/>
    <s v="Genderqueer"/>
    <n v="35"/>
    <s v="164 Bruen MallSuite 043"/>
    <n v="4468"/>
    <s v="New Masonstad"/>
    <x v="4"/>
    <s v="Australia"/>
    <x v="6"/>
    <x v="0"/>
  </r>
  <r>
    <n v="4317"/>
    <n v="860"/>
    <n v="664"/>
    <n v="93"/>
    <n v="1"/>
    <n v="93"/>
    <n v="1"/>
    <x v="1"/>
    <x v="14"/>
    <x v="4"/>
    <s v="violet"/>
    <n v="115"/>
    <n v="60"/>
    <n v="6900"/>
    <n v="570"/>
    <n v="18813"/>
    <d v="2021-04-09T00:00:00"/>
    <d v="2021-05-04T00:00:00"/>
    <s v="Henryetta Sheffield"/>
    <s v="Genderqueer"/>
    <n v="35"/>
    <s v="164 Bruen MallSuite 043"/>
    <n v="4468"/>
    <s v="New Masonstad"/>
    <x v="4"/>
    <s v="Australia"/>
    <x v="6"/>
    <x v="0"/>
  </r>
  <r>
    <n v="4318"/>
    <n v="861"/>
    <n v="1188"/>
    <n v="99"/>
    <n v="3"/>
    <n v="297"/>
    <n v="1"/>
    <x v="2"/>
    <x v="9"/>
    <x v="0"/>
    <s v="violet"/>
    <n v="98"/>
    <n v="68"/>
    <n v="6664"/>
    <n v="315"/>
    <n v="11565"/>
    <d v="2021-05-31T00:00:00"/>
    <d v="2021-06-20T00:00:00"/>
    <s v="Jeff Curness"/>
    <s v="Genderqueer"/>
    <n v="49"/>
    <s v="86 Christiansen HillSuite 955"/>
    <n v="2395"/>
    <s v="East Michaelmouth"/>
    <x v="7"/>
    <s v="Australia"/>
    <x v="3"/>
    <x v="2"/>
  </r>
  <r>
    <n v="4319"/>
    <n v="861"/>
    <n v="58"/>
    <n v="104"/>
    <n v="2"/>
    <n v="208"/>
    <n v="1"/>
    <x v="0"/>
    <x v="10"/>
    <x v="0"/>
    <s v="blue"/>
    <n v="119"/>
    <n v="61"/>
    <n v="7259"/>
    <n v="315"/>
    <n v="11565"/>
    <d v="2021-05-31T00:00:00"/>
    <d v="2021-06-20T00:00:00"/>
    <s v="Jeff Curness"/>
    <s v="Genderqueer"/>
    <n v="49"/>
    <s v="86 Christiansen HillSuite 955"/>
    <n v="2395"/>
    <s v="East Michaelmouth"/>
    <x v="7"/>
    <s v="Australia"/>
    <x v="3"/>
    <x v="2"/>
  </r>
  <r>
    <n v="4320"/>
    <n v="861"/>
    <n v="78"/>
    <n v="118"/>
    <n v="2"/>
    <n v="236"/>
    <n v="1"/>
    <x v="0"/>
    <x v="24"/>
    <x v="0"/>
    <s v="orange"/>
    <n v="96"/>
    <n v="59"/>
    <n v="5664"/>
    <n v="315"/>
    <n v="11565"/>
    <d v="2021-05-31T00:00:00"/>
    <d v="2021-06-20T00:00:00"/>
    <s v="Jeff Curness"/>
    <s v="Genderqueer"/>
    <n v="49"/>
    <s v="86 Christiansen HillSuite 955"/>
    <n v="2395"/>
    <s v="East Michaelmouth"/>
    <x v="7"/>
    <s v="Australia"/>
    <x v="3"/>
    <x v="2"/>
  </r>
  <r>
    <n v="4321"/>
    <n v="862"/>
    <n v="935"/>
    <n v="96"/>
    <n v="3"/>
    <n v="288"/>
    <n v="1"/>
    <x v="2"/>
    <x v="5"/>
    <x v="3"/>
    <s v="indigo"/>
    <n v="104"/>
    <n v="61"/>
    <n v="6344"/>
    <n v="984"/>
    <n v="43784"/>
    <d v="2021-10-11T00:00:00"/>
    <d v="2021-10-20T00:00:00"/>
    <s v="Devin Lindmark"/>
    <s v="Female"/>
    <n v="57"/>
    <s v="011 Bosco JunctionSuite 765"/>
    <n v="5603"/>
    <s v="North Mackenzieborough"/>
    <x v="5"/>
    <s v="Australia"/>
    <x v="2"/>
    <x v="1"/>
  </r>
  <r>
    <n v="4322"/>
    <n v="862"/>
    <n v="162"/>
    <n v="91"/>
    <n v="1"/>
    <n v="91"/>
    <n v="1"/>
    <x v="0"/>
    <x v="8"/>
    <x v="2"/>
    <s v="blue"/>
    <n v="116"/>
    <n v="58"/>
    <n v="6728"/>
    <n v="984"/>
    <n v="43784"/>
    <d v="2021-10-11T00:00:00"/>
    <d v="2021-10-20T00:00:00"/>
    <s v="Devin Lindmark"/>
    <s v="Female"/>
    <n v="57"/>
    <s v="011 Bosco JunctionSuite 765"/>
    <n v="5603"/>
    <s v="North Mackenzieborough"/>
    <x v="5"/>
    <s v="Australia"/>
    <x v="2"/>
    <x v="1"/>
  </r>
  <r>
    <n v="4323"/>
    <n v="862"/>
    <n v="208"/>
    <n v="98"/>
    <n v="2"/>
    <n v="196"/>
    <n v="1"/>
    <x v="0"/>
    <x v="18"/>
    <x v="0"/>
    <s v="violet"/>
    <n v="112"/>
    <n v="42"/>
    <n v="4704"/>
    <n v="984"/>
    <n v="43784"/>
    <d v="2021-10-11T00:00:00"/>
    <d v="2021-10-20T00:00:00"/>
    <s v="Devin Lindmark"/>
    <s v="Female"/>
    <n v="57"/>
    <s v="011 Bosco JunctionSuite 765"/>
    <n v="5603"/>
    <s v="North Mackenzieborough"/>
    <x v="5"/>
    <s v="Australia"/>
    <x v="2"/>
    <x v="1"/>
  </r>
  <r>
    <n v="4324"/>
    <n v="863"/>
    <n v="194"/>
    <n v="98"/>
    <n v="2"/>
    <n v="196"/>
    <n v="1"/>
    <x v="0"/>
    <x v="18"/>
    <x v="4"/>
    <s v="green"/>
    <n v="112"/>
    <n v="61"/>
    <n v="6832"/>
    <n v="81"/>
    <n v="33163"/>
    <d v="2021-05-10T00:00:00"/>
    <d v="2021-05-18T00:00:00"/>
    <s v="Lanny Wardale"/>
    <s v="Female"/>
    <n v="30"/>
    <s v="4870 Jackson SummitApt. 538"/>
    <n v="1915"/>
    <s v="Spencerborough"/>
    <x v="2"/>
    <s v="Australia"/>
    <x v="3"/>
    <x v="1"/>
  </r>
  <r>
    <n v="4325"/>
    <n v="863"/>
    <n v="472"/>
    <n v="118"/>
    <n v="3"/>
    <n v="354"/>
    <n v="1"/>
    <x v="1"/>
    <x v="1"/>
    <x v="2"/>
    <s v="green"/>
    <n v="110"/>
    <n v="72"/>
    <n v="7920"/>
    <n v="81"/>
    <n v="33163"/>
    <d v="2021-05-10T00:00:00"/>
    <d v="2021-05-18T00:00:00"/>
    <s v="Lanny Wardale"/>
    <s v="Female"/>
    <n v="30"/>
    <s v="4870 Jackson SummitApt. 538"/>
    <n v="1915"/>
    <s v="Spencerborough"/>
    <x v="2"/>
    <s v="Australia"/>
    <x v="3"/>
    <x v="1"/>
  </r>
  <r>
    <n v="4326"/>
    <n v="863"/>
    <n v="783"/>
    <n v="91"/>
    <n v="1"/>
    <n v="91"/>
    <n v="1"/>
    <x v="1"/>
    <x v="15"/>
    <x v="0"/>
    <s v="yellow"/>
    <n v="114"/>
    <n v="43"/>
    <n v="4902"/>
    <n v="81"/>
    <n v="33163"/>
    <d v="2021-05-10T00:00:00"/>
    <d v="2021-05-18T00:00:00"/>
    <s v="Lanny Wardale"/>
    <s v="Female"/>
    <n v="30"/>
    <s v="4870 Jackson SummitApt. 538"/>
    <n v="1915"/>
    <s v="Spencerborough"/>
    <x v="2"/>
    <s v="Australia"/>
    <x v="3"/>
    <x v="1"/>
  </r>
  <r>
    <n v="4327"/>
    <n v="863"/>
    <n v="650"/>
    <n v="93"/>
    <n v="3"/>
    <n v="279"/>
    <n v="1"/>
    <x v="1"/>
    <x v="14"/>
    <x v="3"/>
    <s v="blue"/>
    <n v="115"/>
    <n v="51"/>
    <n v="5865"/>
    <n v="81"/>
    <n v="33163"/>
    <d v="2021-05-10T00:00:00"/>
    <d v="2021-05-18T00:00:00"/>
    <s v="Lanny Wardale"/>
    <s v="Female"/>
    <n v="30"/>
    <s v="4870 Jackson SummitApt. 538"/>
    <n v="1915"/>
    <s v="Spencerborough"/>
    <x v="2"/>
    <s v="Australia"/>
    <x v="3"/>
    <x v="1"/>
  </r>
  <r>
    <n v="4328"/>
    <n v="864"/>
    <n v="78"/>
    <n v="118"/>
    <n v="1"/>
    <n v="118"/>
    <n v="1"/>
    <x v="0"/>
    <x v="24"/>
    <x v="0"/>
    <s v="orange"/>
    <n v="96"/>
    <n v="59"/>
    <n v="5664"/>
    <n v="414"/>
    <n v="48691"/>
    <d v="2021-03-29T00:00:00"/>
    <d v="2021-04-17T00:00:00"/>
    <s v="Ansel Chittem"/>
    <s v="Polygender"/>
    <n v="51"/>
    <s v="22 Eve CrescentApt. 357"/>
    <n v="7365"/>
    <s v="North Ivy"/>
    <x v="3"/>
    <s v="Australia"/>
    <x v="4"/>
    <x v="2"/>
  </r>
  <r>
    <n v="4329"/>
    <n v="864"/>
    <n v="336"/>
    <n v="109"/>
    <n v="2"/>
    <n v="218"/>
    <n v="1"/>
    <x v="0"/>
    <x v="21"/>
    <x v="1"/>
    <s v="blue"/>
    <n v="108"/>
    <n v="44"/>
    <n v="4752"/>
    <n v="414"/>
    <n v="48691"/>
    <d v="2021-03-29T00:00:00"/>
    <d v="2021-04-17T00:00:00"/>
    <s v="Ansel Chittem"/>
    <s v="Polygender"/>
    <n v="51"/>
    <s v="22 Eve CrescentApt. 357"/>
    <n v="7365"/>
    <s v="North Ivy"/>
    <x v="3"/>
    <s v="Australia"/>
    <x v="4"/>
    <x v="2"/>
  </r>
  <r>
    <n v="4330"/>
    <n v="864"/>
    <n v="946"/>
    <n v="97"/>
    <n v="2"/>
    <n v="194"/>
    <n v="1"/>
    <x v="2"/>
    <x v="27"/>
    <x v="1"/>
    <s v="red"/>
    <n v="119"/>
    <n v="71"/>
    <n v="8449"/>
    <n v="414"/>
    <n v="48691"/>
    <d v="2021-03-29T00:00:00"/>
    <d v="2021-04-17T00:00:00"/>
    <s v="Ansel Chittem"/>
    <s v="Polygender"/>
    <n v="51"/>
    <s v="22 Eve CrescentApt. 357"/>
    <n v="7365"/>
    <s v="North Ivy"/>
    <x v="3"/>
    <s v="Australia"/>
    <x v="4"/>
    <x v="2"/>
  </r>
  <r>
    <n v="4331"/>
    <n v="865"/>
    <n v="1015"/>
    <n v="90"/>
    <n v="3"/>
    <n v="270"/>
    <n v="1"/>
    <x v="2"/>
    <x v="11"/>
    <x v="3"/>
    <s v="red"/>
    <n v="95"/>
    <n v="52"/>
    <n v="4940"/>
    <n v="490"/>
    <n v="24343"/>
    <d v="2021-07-27T00:00:00"/>
    <d v="2021-07-30T00:00:00"/>
    <s v="Bank Sargeaunt"/>
    <s v="Male"/>
    <n v="57"/>
    <s v="74 King SummitSuite 021"/>
    <n v="7633"/>
    <s v="Mollyland"/>
    <x v="4"/>
    <s v="Australia"/>
    <x v="8"/>
    <x v="1"/>
  </r>
  <r>
    <n v="4332"/>
    <n v="866"/>
    <n v="653"/>
    <n v="93"/>
    <n v="2"/>
    <n v="186"/>
    <n v="1"/>
    <x v="1"/>
    <x v="14"/>
    <x v="0"/>
    <s v="blue"/>
    <n v="115"/>
    <n v="80"/>
    <n v="9200"/>
    <n v="88"/>
    <n v="48270"/>
    <d v="2021-04-11T00:00:00"/>
    <d v="2021-04-21T00:00:00"/>
    <s v="Kendall Jakubski"/>
    <s v="Male"/>
    <n v="78"/>
    <s v="331 Leah Station StSuite 445"/>
    <n v="3111"/>
    <s v="Port Liam"/>
    <x v="0"/>
    <s v="Australia"/>
    <x v="6"/>
    <x v="1"/>
  </r>
  <r>
    <n v="4333"/>
    <n v="866"/>
    <n v="1142"/>
    <n v="102"/>
    <n v="2"/>
    <n v="204"/>
    <n v="1"/>
    <x v="2"/>
    <x v="34"/>
    <x v="2"/>
    <s v="blue"/>
    <n v="106"/>
    <n v="64"/>
    <n v="6784"/>
    <n v="88"/>
    <n v="48270"/>
    <d v="2021-04-11T00:00:00"/>
    <d v="2021-04-21T00:00:00"/>
    <s v="Kendall Jakubski"/>
    <s v="Male"/>
    <n v="78"/>
    <s v="331 Leah Station StSuite 445"/>
    <n v="3111"/>
    <s v="Port Liam"/>
    <x v="0"/>
    <s v="Australia"/>
    <x v="6"/>
    <x v="1"/>
  </r>
  <r>
    <n v="4334"/>
    <n v="866"/>
    <n v="757"/>
    <n v="109"/>
    <n v="2"/>
    <n v="218"/>
    <n v="1"/>
    <x v="1"/>
    <x v="12"/>
    <x v="2"/>
    <s v="blue"/>
    <n v="102"/>
    <n v="71"/>
    <n v="7242"/>
    <n v="88"/>
    <n v="48270"/>
    <d v="2021-04-11T00:00:00"/>
    <d v="2021-04-21T00:00:00"/>
    <s v="Kendall Jakubski"/>
    <s v="Male"/>
    <n v="78"/>
    <s v="331 Leah Station StSuite 445"/>
    <n v="3111"/>
    <s v="Port Liam"/>
    <x v="0"/>
    <s v="Australia"/>
    <x v="6"/>
    <x v="1"/>
  </r>
  <r>
    <n v="4335"/>
    <n v="866"/>
    <n v="846"/>
    <n v="113"/>
    <n v="1"/>
    <n v="113"/>
    <n v="1"/>
    <x v="2"/>
    <x v="16"/>
    <x v="1"/>
    <s v="orange"/>
    <n v="100"/>
    <n v="58"/>
    <n v="5800"/>
    <n v="88"/>
    <n v="48270"/>
    <d v="2021-04-11T00:00:00"/>
    <d v="2021-04-21T00:00:00"/>
    <s v="Kendall Jakubski"/>
    <s v="Male"/>
    <n v="78"/>
    <s v="331 Leah Station StSuite 445"/>
    <n v="3111"/>
    <s v="Port Liam"/>
    <x v="0"/>
    <s v="Australia"/>
    <x v="6"/>
    <x v="1"/>
  </r>
  <r>
    <n v="4336"/>
    <n v="867"/>
    <n v="930"/>
    <n v="96"/>
    <n v="1"/>
    <n v="96"/>
    <n v="1"/>
    <x v="2"/>
    <x v="5"/>
    <x v="3"/>
    <s v="blue"/>
    <n v="104"/>
    <n v="45"/>
    <n v="4680"/>
    <n v="342"/>
    <n v="42248"/>
    <d v="2021-03-23T00:00:00"/>
    <d v="2021-04-07T00:00:00"/>
    <s v="Tymothy Linsay"/>
    <s v="Genderqueer"/>
    <n v="45"/>
    <s v="38 Charli SquareSuite 502"/>
    <n v="2900"/>
    <s v="Barrowschester"/>
    <x v="6"/>
    <s v="Australia"/>
    <x v="4"/>
    <x v="2"/>
  </r>
  <r>
    <n v="4337"/>
    <n v="867"/>
    <n v="129"/>
    <n v="92"/>
    <n v="1"/>
    <n v="92"/>
    <n v="1"/>
    <x v="0"/>
    <x v="22"/>
    <x v="4"/>
    <s v="blue"/>
    <n v="115"/>
    <n v="73"/>
    <n v="8395"/>
    <n v="342"/>
    <n v="42248"/>
    <d v="2021-03-23T00:00:00"/>
    <d v="2021-04-07T00:00:00"/>
    <s v="Tymothy Linsay"/>
    <s v="Genderqueer"/>
    <n v="45"/>
    <s v="38 Charli SquareSuite 502"/>
    <n v="2900"/>
    <s v="Barrowschester"/>
    <x v="6"/>
    <s v="Australia"/>
    <x v="4"/>
    <x v="2"/>
  </r>
  <r>
    <n v="4338"/>
    <n v="867"/>
    <n v="430"/>
    <n v="107"/>
    <n v="2"/>
    <n v="214"/>
    <n v="1"/>
    <x v="1"/>
    <x v="22"/>
    <x v="3"/>
    <s v="yellow"/>
    <n v="92"/>
    <n v="52"/>
    <n v="4784"/>
    <n v="342"/>
    <n v="42248"/>
    <d v="2021-03-23T00:00:00"/>
    <d v="2021-04-07T00:00:00"/>
    <s v="Tymothy Linsay"/>
    <s v="Genderqueer"/>
    <n v="45"/>
    <s v="38 Charli SquareSuite 502"/>
    <n v="2900"/>
    <s v="Barrowschester"/>
    <x v="6"/>
    <s v="Australia"/>
    <x v="4"/>
    <x v="2"/>
  </r>
  <r>
    <n v="4339"/>
    <n v="867"/>
    <n v="545"/>
    <n v="98"/>
    <n v="1"/>
    <n v="98"/>
    <n v="1"/>
    <x v="1"/>
    <x v="33"/>
    <x v="3"/>
    <s v="blue"/>
    <n v="113"/>
    <n v="77"/>
    <n v="8701"/>
    <n v="342"/>
    <n v="42248"/>
    <d v="2021-03-23T00:00:00"/>
    <d v="2021-04-07T00:00:00"/>
    <s v="Tymothy Linsay"/>
    <s v="Genderqueer"/>
    <n v="45"/>
    <s v="38 Charli SquareSuite 502"/>
    <n v="2900"/>
    <s v="Barrowschester"/>
    <x v="6"/>
    <s v="Australia"/>
    <x v="4"/>
    <x v="2"/>
  </r>
  <r>
    <n v="4340"/>
    <n v="867"/>
    <n v="723"/>
    <n v="119"/>
    <n v="1"/>
    <n v="119"/>
    <n v="1"/>
    <x v="1"/>
    <x v="19"/>
    <x v="0"/>
    <s v="blue"/>
    <n v="112"/>
    <n v="50"/>
    <n v="5600"/>
    <n v="342"/>
    <n v="42248"/>
    <d v="2021-03-23T00:00:00"/>
    <d v="2021-04-07T00:00:00"/>
    <s v="Tymothy Linsay"/>
    <s v="Genderqueer"/>
    <n v="45"/>
    <s v="38 Charli SquareSuite 502"/>
    <n v="2900"/>
    <s v="Barrowschester"/>
    <x v="6"/>
    <s v="Australia"/>
    <x v="4"/>
    <x v="2"/>
  </r>
  <r>
    <n v="4341"/>
    <n v="867"/>
    <n v="19"/>
    <n v="96"/>
    <n v="1"/>
    <n v="96"/>
    <n v="1"/>
    <x v="0"/>
    <x v="2"/>
    <x v="4"/>
    <s v="green"/>
    <n v="114"/>
    <n v="42"/>
    <n v="4788"/>
    <n v="342"/>
    <n v="42248"/>
    <d v="2021-03-23T00:00:00"/>
    <d v="2021-04-07T00:00:00"/>
    <s v="Tymothy Linsay"/>
    <s v="Genderqueer"/>
    <n v="45"/>
    <s v="38 Charli SquareSuite 502"/>
    <n v="2900"/>
    <s v="Barrowschester"/>
    <x v="6"/>
    <s v="Australia"/>
    <x v="4"/>
    <x v="2"/>
  </r>
  <r>
    <n v="4342"/>
    <n v="868"/>
    <n v="763"/>
    <n v="109"/>
    <n v="3"/>
    <n v="327"/>
    <n v="1"/>
    <x v="1"/>
    <x v="12"/>
    <x v="0"/>
    <s v="indigo"/>
    <n v="102"/>
    <n v="45"/>
    <n v="4590"/>
    <n v="937"/>
    <n v="43447"/>
    <d v="2021-03-31T00:00:00"/>
    <d v="2021-04-03T00:00:00"/>
    <s v="Judy Mesias"/>
    <s v="Male"/>
    <n v="70"/>
    <s v="933 Jake CrestSuite 613"/>
    <n v="1824"/>
    <s v="Schneiderstad"/>
    <x v="4"/>
    <s v="Australia"/>
    <x v="4"/>
    <x v="1"/>
  </r>
  <r>
    <n v="4343"/>
    <n v="868"/>
    <n v="1049"/>
    <n v="90"/>
    <n v="2"/>
    <n v="180"/>
    <n v="1"/>
    <x v="2"/>
    <x v="11"/>
    <x v="4"/>
    <s v="violet"/>
    <n v="95"/>
    <n v="42"/>
    <n v="3990"/>
    <n v="937"/>
    <n v="43447"/>
    <d v="2021-03-31T00:00:00"/>
    <d v="2021-04-03T00:00:00"/>
    <s v="Judy Mesias"/>
    <s v="Male"/>
    <n v="70"/>
    <s v="933 Jake CrestSuite 613"/>
    <n v="1824"/>
    <s v="Schneiderstad"/>
    <x v="4"/>
    <s v="Australia"/>
    <x v="4"/>
    <x v="1"/>
  </r>
  <r>
    <n v="4344"/>
    <n v="869"/>
    <n v="1214"/>
    <n v="105"/>
    <n v="3"/>
    <n v="315"/>
    <n v="1"/>
    <x v="2"/>
    <x v="7"/>
    <x v="4"/>
    <s v="blue"/>
    <n v="90"/>
    <n v="55"/>
    <n v="4950"/>
    <n v="605"/>
    <n v="11108"/>
    <d v="2021-09-25T00:00:00"/>
    <d v="2021-10-20T00:00:00"/>
    <s v="Stanleigh Hazelton"/>
    <s v="Female"/>
    <n v="25"/>
    <s v="8676 William HillApt. 725"/>
    <n v="4750"/>
    <s v="Hamiltonshire"/>
    <x v="2"/>
    <s v="Australia"/>
    <x v="5"/>
    <x v="0"/>
  </r>
  <r>
    <n v="4345"/>
    <n v="869"/>
    <n v="949"/>
    <n v="97"/>
    <n v="2"/>
    <n v="194"/>
    <n v="1"/>
    <x v="2"/>
    <x v="27"/>
    <x v="4"/>
    <s v="red"/>
    <n v="119"/>
    <n v="67"/>
    <n v="7973"/>
    <n v="605"/>
    <n v="11108"/>
    <d v="2021-09-25T00:00:00"/>
    <d v="2021-10-20T00:00:00"/>
    <s v="Stanleigh Hazelton"/>
    <s v="Female"/>
    <n v="25"/>
    <s v="8676 William HillApt. 725"/>
    <n v="4750"/>
    <s v="Hamiltonshire"/>
    <x v="2"/>
    <s v="Australia"/>
    <x v="5"/>
    <x v="0"/>
  </r>
  <r>
    <n v="4346"/>
    <n v="869"/>
    <n v="176"/>
    <n v="98"/>
    <n v="2"/>
    <n v="196"/>
    <n v="1"/>
    <x v="0"/>
    <x v="18"/>
    <x v="1"/>
    <s v="red"/>
    <n v="112"/>
    <n v="67"/>
    <n v="7504"/>
    <n v="605"/>
    <n v="11108"/>
    <d v="2021-09-25T00:00:00"/>
    <d v="2021-10-20T00:00:00"/>
    <s v="Stanleigh Hazelton"/>
    <s v="Female"/>
    <n v="25"/>
    <s v="8676 William HillApt. 725"/>
    <n v="4750"/>
    <s v="Hamiltonshire"/>
    <x v="2"/>
    <s v="Australia"/>
    <x v="5"/>
    <x v="0"/>
  </r>
  <r>
    <n v="4347"/>
    <n v="869"/>
    <n v="535"/>
    <n v="98"/>
    <n v="3"/>
    <n v="294"/>
    <n v="1"/>
    <x v="1"/>
    <x v="33"/>
    <x v="3"/>
    <s v="yellow"/>
    <n v="113"/>
    <n v="73"/>
    <n v="8249"/>
    <n v="605"/>
    <n v="11108"/>
    <d v="2021-09-25T00:00:00"/>
    <d v="2021-10-20T00:00:00"/>
    <s v="Stanleigh Hazelton"/>
    <s v="Female"/>
    <n v="25"/>
    <s v="8676 William HillApt. 725"/>
    <n v="4750"/>
    <s v="Hamiltonshire"/>
    <x v="2"/>
    <s v="Australia"/>
    <x v="5"/>
    <x v="0"/>
  </r>
  <r>
    <n v="4348"/>
    <n v="869"/>
    <n v="77"/>
    <n v="118"/>
    <n v="2"/>
    <n v="236"/>
    <n v="1"/>
    <x v="0"/>
    <x v="24"/>
    <x v="2"/>
    <s v="orange"/>
    <n v="96"/>
    <n v="68"/>
    <n v="6528"/>
    <n v="605"/>
    <n v="11108"/>
    <d v="2021-09-25T00:00:00"/>
    <d v="2021-10-20T00:00:00"/>
    <s v="Stanleigh Hazelton"/>
    <s v="Female"/>
    <n v="25"/>
    <s v="8676 William HillApt. 725"/>
    <n v="4750"/>
    <s v="Hamiltonshire"/>
    <x v="2"/>
    <s v="Australia"/>
    <x v="5"/>
    <x v="0"/>
  </r>
  <r>
    <n v="4349"/>
    <n v="869"/>
    <n v="636"/>
    <n v="93"/>
    <n v="1"/>
    <n v="93"/>
    <n v="1"/>
    <x v="1"/>
    <x v="14"/>
    <x v="1"/>
    <s v="orange"/>
    <n v="115"/>
    <n v="55"/>
    <n v="6325"/>
    <n v="605"/>
    <n v="11108"/>
    <d v="2021-09-25T00:00:00"/>
    <d v="2021-10-20T00:00:00"/>
    <s v="Stanleigh Hazelton"/>
    <s v="Female"/>
    <n v="25"/>
    <s v="8676 William HillApt. 725"/>
    <n v="4750"/>
    <s v="Hamiltonshire"/>
    <x v="2"/>
    <s v="Australia"/>
    <x v="5"/>
    <x v="0"/>
  </r>
  <r>
    <n v="4350"/>
    <n v="869"/>
    <n v="351"/>
    <n v="94"/>
    <n v="2"/>
    <n v="188"/>
    <n v="1"/>
    <x v="0"/>
    <x v="28"/>
    <x v="1"/>
    <s v="red"/>
    <n v="92"/>
    <n v="60"/>
    <n v="5520"/>
    <n v="605"/>
    <n v="11108"/>
    <d v="2021-09-25T00:00:00"/>
    <d v="2021-10-20T00:00:00"/>
    <s v="Stanleigh Hazelton"/>
    <s v="Female"/>
    <n v="25"/>
    <s v="8676 William HillApt. 725"/>
    <n v="4750"/>
    <s v="Hamiltonshire"/>
    <x v="2"/>
    <s v="Australia"/>
    <x v="5"/>
    <x v="0"/>
  </r>
  <r>
    <n v="4351"/>
    <n v="869"/>
    <n v="1145"/>
    <n v="102"/>
    <n v="1"/>
    <n v="102"/>
    <n v="1"/>
    <x v="2"/>
    <x v="34"/>
    <x v="3"/>
    <s v="indigo"/>
    <n v="106"/>
    <n v="51"/>
    <n v="5406"/>
    <n v="605"/>
    <n v="11108"/>
    <d v="2021-09-25T00:00:00"/>
    <d v="2021-10-20T00:00:00"/>
    <s v="Stanleigh Hazelton"/>
    <s v="Female"/>
    <n v="25"/>
    <s v="8676 William HillApt. 725"/>
    <n v="4750"/>
    <s v="Hamiltonshire"/>
    <x v="2"/>
    <s v="Australia"/>
    <x v="5"/>
    <x v="0"/>
  </r>
  <r>
    <n v="4352"/>
    <n v="869"/>
    <n v="845"/>
    <n v="113"/>
    <n v="1"/>
    <n v="113"/>
    <n v="1"/>
    <x v="2"/>
    <x v="16"/>
    <x v="3"/>
    <s v="orange"/>
    <n v="100"/>
    <n v="53"/>
    <n v="5300"/>
    <n v="605"/>
    <n v="11108"/>
    <d v="2021-09-25T00:00:00"/>
    <d v="2021-10-20T00:00:00"/>
    <s v="Stanleigh Hazelton"/>
    <s v="Female"/>
    <n v="25"/>
    <s v="8676 William HillApt. 725"/>
    <n v="4750"/>
    <s v="Hamiltonshire"/>
    <x v="2"/>
    <s v="Australia"/>
    <x v="5"/>
    <x v="0"/>
  </r>
  <r>
    <n v="4353"/>
    <n v="870"/>
    <n v="1256"/>
    <n v="112"/>
    <n v="2"/>
    <n v="224"/>
    <n v="1"/>
    <x v="2"/>
    <x v="25"/>
    <x v="1"/>
    <s v="violet"/>
    <n v="91"/>
    <n v="48"/>
    <n v="4368"/>
    <n v="647"/>
    <n v="47385"/>
    <d v="2021-08-01T00:00:00"/>
    <d v="2021-08-12T00:00:00"/>
    <s v="Malory Emmison"/>
    <s v="Male"/>
    <n v="51"/>
    <s v="118 Levi CrestApt. 495"/>
    <n v="137"/>
    <s v="Lake Nicholasfort"/>
    <x v="7"/>
    <s v="Australia"/>
    <x v="0"/>
    <x v="2"/>
  </r>
  <r>
    <n v="4354"/>
    <n v="870"/>
    <n v="789"/>
    <n v="91"/>
    <n v="3"/>
    <n v="273"/>
    <n v="1"/>
    <x v="1"/>
    <x v="15"/>
    <x v="4"/>
    <s v="green"/>
    <n v="114"/>
    <n v="65"/>
    <n v="7410"/>
    <n v="647"/>
    <n v="47385"/>
    <d v="2021-08-01T00:00:00"/>
    <d v="2021-08-12T00:00:00"/>
    <s v="Malory Emmison"/>
    <s v="Male"/>
    <n v="51"/>
    <s v="118 Levi CrestApt. 495"/>
    <n v="137"/>
    <s v="Lake Nicholasfort"/>
    <x v="7"/>
    <s v="Australia"/>
    <x v="0"/>
    <x v="2"/>
  </r>
  <r>
    <n v="4355"/>
    <n v="870"/>
    <n v="720"/>
    <n v="119"/>
    <n v="3"/>
    <n v="357"/>
    <n v="1"/>
    <x v="1"/>
    <x v="19"/>
    <x v="3"/>
    <s v="blue"/>
    <n v="112"/>
    <n v="59"/>
    <n v="6608"/>
    <n v="647"/>
    <n v="47385"/>
    <d v="2021-08-01T00:00:00"/>
    <d v="2021-08-12T00:00:00"/>
    <s v="Malory Emmison"/>
    <s v="Male"/>
    <n v="51"/>
    <s v="118 Levi CrestApt. 495"/>
    <n v="137"/>
    <s v="Lake Nicholasfort"/>
    <x v="7"/>
    <s v="Australia"/>
    <x v="0"/>
    <x v="2"/>
  </r>
  <r>
    <n v="4356"/>
    <n v="870"/>
    <n v="186"/>
    <n v="98"/>
    <n v="1"/>
    <n v="98"/>
    <n v="1"/>
    <x v="0"/>
    <x v="18"/>
    <x v="1"/>
    <s v="yellow"/>
    <n v="112"/>
    <n v="66"/>
    <n v="7392"/>
    <n v="647"/>
    <n v="47385"/>
    <d v="2021-08-01T00:00:00"/>
    <d v="2021-08-12T00:00:00"/>
    <s v="Malory Emmison"/>
    <s v="Male"/>
    <n v="51"/>
    <s v="118 Levi CrestApt. 495"/>
    <n v="137"/>
    <s v="Lake Nicholasfort"/>
    <x v="7"/>
    <s v="Australia"/>
    <x v="0"/>
    <x v="2"/>
  </r>
  <r>
    <n v="4357"/>
    <n v="870"/>
    <n v="1186"/>
    <n v="99"/>
    <n v="3"/>
    <n v="297"/>
    <n v="1"/>
    <x v="2"/>
    <x v="9"/>
    <x v="1"/>
    <s v="violet"/>
    <n v="98"/>
    <n v="45"/>
    <n v="4410"/>
    <n v="647"/>
    <n v="47385"/>
    <d v="2021-08-01T00:00:00"/>
    <d v="2021-08-12T00:00:00"/>
    <s v="Malory Emmison"/>
    <s v="Male"/>
    <n v="51"/>
    <s v="118 Levi CrestApt. 495"/>
    <n v="137"/>
    <s v="Lake Nicholasfort"/>
    <x v="7"/>
    <s v="Australia"/>
    <x v="0"/>
    <x v="2"/>
  </r>
  <r>
    <n v="4358"/>
    <n v="871"/>
    <n v="637"/>
    <n v="93"/>
    <n v="1"/>
    <n v="93"/>
    <n v="1"/>
    <x v="1"/>
    <x v="14"/>
    <x v="2"/>
    <s v="orange"/>
    <n v="115"/>
    <n v="72"/>
    <n v="8280"/>
    <n v="550"/>
    <n v="10888"/>
    <d v="2021-09-24T00:00:00"/>
    <d v="2021-10-08T00:00:00"/>
    <s v="Marna Lammerts"/>
    <s v="Male"/>
    <n v="22"/>
    <s v="276 Jade CourtSuite 661"/>
    <n v="4050"/>
    <s v="Sophiafurt"/>
    <x v="4"/>
    <s v="Australia"/>
    <x v="5"/>
    <x v="2"/>
  </r>
  <r>
    <n v="4359"/>
    <n v="871"/>
    <n v="495"/>
    <n v="102"/>
    <n v="2"/>
    <n v="204"/>
    <n v="1"/>
    <x v="1"/>
    <x v="31"/>
    <x v="3"/>
    <s v="orange"/>
    <n v="109"/>
    <n v="70"/>
    <n v="7630"/>
    <n v="550"/>
    <n v="10888"/>
    <d v="2021-09-24T00:00:00"/>
    <d v="2021-10-08T00:00:00"/>
    <s v="Marna Lammerts"/>
    <s v="Male"/>
    <n v="22"/>
    <s v="276 Jade CourtSuite 661"/>
    <n v="4050"/>
    <s v="Sophiafurt"/>
    <x v="4"/>
    <s v="Australia"/>
    <x v="5"/>
    <x v="2"/>
  </r>
  <r>
    <n v="4360"/>
    <n v="871"/>
    <n v="1056"/>
    <n v="93"/>
    <n v="1"/>
    <n v="93"/>
    <n v="1"/>
    <x v="2"/>
    <x v="20"/>
    <x v="1"/>
    <s v="orange"/>
    <n v="94"/>
    <n v="43"/>
    <n v="4042"/>
    <n v="550"/>
    <n v="10888"/>
    <d v="2021-09-24T00:00:00"/>
    <d v="2021-10-08T00:00:00"/>
    <s v="Marna Lammerts"/>
    <s v="Male"/>
    <n v="22"/>
    <s v="276 Jade CourtSuite 661"/>
    <n v="4050"/>
    <s v="Sophiafurt"/>
    <x v="4"/>
    <s v="Australia"/>
    <x v="5"/>
    <x v="2"/>
  </r>
  <r>
    <n v="4361"/>
    <n v="872"/>
    <n v="113"/>
    <n v="92"/>
    <n v="3"/>
    <n v="276"/>
    <n v="1"/>
    <x v="0"/>
    <x v="22"/>
    <x v="0"/>
    <s v="orange"/>
    <n v="115"/>
    <n v="45"/>
    <n v="5175"/>
    <n v="954"/>
    <n v="43868"/>
    <d v="2021-09-26T00:00:00"/>
    <d v="2021-10-14T00:00:00"/>
    <s v="Timmie Kelshaw"/>
    <s v="Non-binary"/>
    <n v="69"/>
    <s v="424 Howell GroveApt. 432"/>
    <n v="8605"/>
    <s v="Lake Evemouth"/>
    <x v="0"/>
    <s v="Australia"/>
    <x v="5"/>
    <x v="2"/>
  </r>
  <r>
    <n v="4362"/>
    <n v="872"/>
    <n v="482"/>
    <n v="118"/>
    <n v="2"/>
    <n v="236"/>
    <n v="1"/>
    <x v="1"/>
    <x v="1"/>
    <x v="2"/>
    <s v="indigo"/>
    <n v="110"/>
    <n v="49"/>
    <n v="5390"/>
    <n v="954"/>
    <n v="43868"/>
    <d v="2021-09-26T00:00:00"/>
    <d v="2021-10-14T00:00:00"/>
    <s v="Timmie Kelshaw"/>
    <s v="Non-binary"/>
    <n v="69"/>
    <s v="424 Howell GroveApt. 432"/>
    <n v="8605"/>
    <s v="Lake Evemouth"/>
    <x v="0"/>
    <s v="Australia"/>
    <x v="5"/>
    <x v="2"/>
  </r>
  <r>
    <n v="4363"/>
    <n v="872"/>
    <n v="230"/>
    <n v="106"/>
    <n v="1"/>
    <n v="106"/>
    <n v="1"/>
    <x v="0"/>
    <x v="0"/>
    <x v="3"/>
    <s v="blue"/>
    <n v="105"/>
    <n v="76"/>
    <n v="7980"/>
    <n v="954"/>
    <n v="43868"/>
    <d v="2021-09-26T00:00:00"/>
    <d v="2021-10-14T00:00:00"/>
    <s v="Timmie Kelshaw"/>
    <s v="Non-binary"/>
    <n v="69"/>
    <s v="424 Howell GroveApt. 432"/>
    <n v="8605"/>
    <s v="Lake Evemouth"/>
    <x v="0"/>
    <s v="Australia"/>
    <x v="5"/>
    <x v="2"/>
  </r>
  <r>
    <n v="4364"/>
    <n v="872"/>
    <n v="28"/>
    <n v="96"/>
    <n v="3"/>
    <n v="288"/>
    <n v="1"/>
    <x v="0"/>
    <x v="2"/>
    <x v="0"/>
    <s v="indigo"/>
    <n v="114"/>
    <n v="70"/>
    <n v="7980"/>
    <n v="954"/>
    <n v="43868"/>
    <d v="2021-09-26T00:00:00"/>
    <d v="2021-10-14T00:00:00"/>
    <s v="Timmie Kelshaw"/>
    <s v="Non-binary"/>
    <n v="69"/>
    <s v="424 Howell GroveApt. 432"/>
    <n v="8605"/>
    <s v="Lake Evemouth"/>
    <x v="0"/>
    <s v="Australia"/>
    <x v="5"/>
    <x v="2"/>
  </r>
  <r>
    <n v="4365"/>
    <n v="872"/>
    <n v="608"/>
    <n v="112"/>
    <n v="2"/>
    <n v="224"/>
    <n v="1"/>
    <x v="1"/>
    <x v="30"/>
    <x v="0"/>
    <s v="yellow"/>
    <n v="118"/>
    <n v="50"/>
    <n v="5900"/>
    <n v="954"/>
    <n v="43868"/>
    <d v="2021-09-26T00:00:00"/>
    <d v="2021-10-14T00:00:00"/>
    <s v="Timmie Kelshaw"/>
    <s v="Non-binary"/>
    <n v="69"/>
    <s v="424 Howell GroveApt. 432"/>
    <n v="8605"/>
    <s v="Lake Evemouth"/>
    <x v="0"/>
    <s v="Australia"/>
    <x v="5"/>
    <x v="2"/>
  </r>
  <r>
    <n v="4366"/>
    <n v="872"/>
    <n v="422"/>
    <n v="107"/>
    <n v="2"/>
    <n v="214"/>
    <n v="1"/>
    <x v="1"/>
    <x v="22"/>
    <x v="2"/>
    <s v="red"/>
    <n v="92"/>
    <n v="43"/>
    <n v="3956"/>
    <n v="954"/>
    <n v="43868"/>
    <d v="2021-09-26T00:00:00"/>
    <d v="2021-10-14T00:00:00"/>
    <s v="Timmie Kelshaw"/>
    <s v="Non-binary"/>
    <n v="69"/>
    <s v="424 Howell GroveApt. 432"/>
    <n v="8605"/>
    <s v="Lake Evemouth"/>
    <x v="0"/>
    <s v="Australia"/>
    <x v="5"/>
    <x v="2"/>
  </r>
  <r>
    <n v="4367"/>
    <n v="872"/>
    <n v="78"/>
    <n v="118"/>
    <n v="1"/>
    <n v="118"/>
    <n v="1"/>
    <x v="0"/>
    <x v="24"/>
    <x v="0"/>
    <s v="orange"/>
    <n v="96"/>
    <n v="59"/>
    <n v="5664"/>
    <n v="954"/>
    <n v="43868"/>
    <d v="2021-09-26T00:00:00"/>
    <d v="2021-10-14T00:00:00"/>
    <s v="Timmie Kelshaw"/>
    <s v="Non-binary"/>
    <n v="69"/>
    <s v="424 Howell GroveApt. 432"/>
    <n v="8605"/>
    <s v="Lake Evemouth"/>
    <x v="0"/>
    <s v="Australia"/>
    <x v="5"/>
    <x v="2"/>
  </r>
  <r>
    <n v="4368"/>
    <n v="872"/>
    <n v="445"/>
    <n v="107"/>
    <n v="2"/>
    <n v="214"/>
    <n v="1"/>
    <x v="1"/>
    <x v="22"/>
    <x v="3"/>
    <s v="indigo"/>
    <n v="92"/>
    <n v="75"/>
    <n v="6900"/>
    <n v="954"/>
    <n v="43868"/>
    <d v="2021-09-26T00:00:00"/>
    <d v="2021-10-14T00:00:00"/>
    <s v="Timmie Kelshaw"/>
    <s v="Non-binary"/>
    <n v="69"/>
    <s v="424 Howell GroveApt. 432"/>
    <n v="8605"/>
    <s v="Lake Evemouth"/>
    <x v="0"/>
    <s v="Australia"/>
    <x v="5"/>
    <x v="2"/>
  </r>
  <r>
    <n v="4369"/>
    <n v="872"/>
    <n v="94"/>
    <n v="118"/>
    <n v="1"/>
    <n v="118"/>
    <n v="1"/>
    <x v="0"/>
    <x v="24"/>
    <x v="4"/>
    <s v="blue"/>
    <n v="96"/>
    <n v="61"/>
    <n v="5856"/>
    <n v="954"/>
    <n v="43868"/>
    <d v="2021-09-26T00:00:00"/>
    <d v="2021-10-14T00:00:00"/>
    <s v="Timmie Kelshaw"/>
    <s v="Non-binary"/>
    <n v="69"/>
    <s v="424 Howell GroveApt. 432"/>
    <n v="8605"/>
    <s v="Lake Evemouth"/>
    <x v="0"/>
    <s v="Australia"/>
    <x v="5"/>
    <x v="2"/>
  </r>
  <r>
    <n v="4370"/>
    <n v="873"/>
    <n v="418"/>
    <n v="119"/>
    <n v="1"/>
    <n v="119"/>
    <n v="1"/>
    <x v="0"/>
    <x v="32"/>
    <x v="0"/>
    <s v="violet"/>
    <n v="113"/>
    <n v="65"/>
    <n v="7345"/>
    <n v="100"/>
    <n v="55341"/>
    <d v="2021-04-25T00:00:00"/>
    <d v="2021-05-07T00:00:00"/>
    <s v="Wilhelm Blaber"/>
    <s v="Genderfluid"/>
    <n v="69"/>
    <s v="093 Jessica AvenueSuite 154"/>
    <n v="768"/>
    <s v="Lake Callumville"/>
    <x v="3"/>
    <s v="Australia"/>
    <x v="6"/>
    <x v="2"/>
  </r>
  <r>
    <n v="4371"/>
    <n v="873"/>
    <n v="440"/>
    <n v="107"/>
    <n v="1"/>
    <n v="107"/>
    <n v="1"/>
    <x v="1"/>
    <x v="22"/>
    <x v="3"/>
    <s v="blue"/>
    <n v="92"/>
    <n v="49"/>
    <n v="4508"/>
    <n v="100"/>
    <n v="55341"/>
    <d v="2021-04-25T00:00:00"/>
    <d v="2021-05-07T00:00:00"/>
    <s v="Wilhelm Blaber"/>
    <s v="Genderfluid"/>
    <n v="69"/>
    <s v="093 Jessica AvenueSuite 154"/>
    <n v="768"/>
    <s v="Lake Callumville"/>
    <x v="3"/>
    <s v="Australia"/>
    <x v="6"/>
    <x v="2"/>
  </r>
  <r>
    <n v="4372"/>
    <n v="873"/>
    <n v="429"/>
    <n v="107"/>
    <n v="1"/>
    <n v="107"/>
    <n v="1"/>
    <x v="1"/>
    <x v="22"/>
    <x v="4"/>
    <s v="orange"/>
    <n v="92"/>
    <n v="79"/>
    <n v="7268"/>
    <n v="100"/>
    <n v="55341"/>
    <d v="2021-04-25T00:00:00"/>
    <d v="2021-05-07T00:00:00"/>
    <s v="Wilhelm Blaber"/>
    <s v="Genderfluid"/>
    <n v="69"/>
    <s v="093 Jessica AvenueSuite 154"/>
    <n v="768"/>
    <s v="Lake Callumville"/>
    <x v="3"/>
    <s v="Australia"/>
    <x v="6"/>
    <x v="2"/>
  </r>
  <r>
    <n v="4373"/>
    <n v="873"/>
    <n v="731"/>
    <n v="119"/>
    <n v="2"/>
    <n v="238"/>
    <n v="1"/>
    <x v="1"/>
    <x v="19"/>
    <x v="1"/>
    <s v="violet"/>
    <n v="112"/>
    <n v="69"/>
    <n v="7728"/>
    <n v="100"/>
    <n v="55341"/>
    <d v="2021-04-25T00:00:00"/>
    <d v="2021-05-07T00:00:00"/>
    <s v="Wilhelm Blaber"/>
    <s v="Genderfluid"/>
    <n v="69"/>
    <s v="093 Jessica AvenueSuite 154"/>
    <n v="768"/>
    <s v="Lake Callumville"/>
    <x v="3"/>
    <s v="Australia"/>
    <x v="6"/>
    <x v="2"/>
  </r>
  <r>
    <n v="4374"/>
    <n v="873"/>
    <n v="1126"/>
    <n v="102"/>
    <n v="1"/>
    <n v="102"/>
    <n v="1"/>
    <x v="2"/>
    <x v="34"/>
    <x v="1"/>
    <s v="orange"/>
    <n v="106"/>
    <n v="60"/>
    <n v="6360"/>
    <n v="100"/>
    <n v="55341"/>
    <d v="2021-04-25T00:00:00"/>
    <d v="2021-05-07T00:00:00"/>
    <s v="Wilhelm Blaber"/>
    <s v="Genderfluid"/>
    <n v="69"/>
    <s v="093 Jessica AvenueSuite 154"/>
    <n v="768"/>
    <s v="Lake Callumville"/>
    <x v="3"/>
    <s v="Australia"/>
    <x v="6"/>
    <x v="2"/>
  </r>
  <r>
    <n v="4375"/>
    <n v="874"/>
    <n v="32"/>
    <n v="96"/>
    <n v="2"/>
    <n v="192"/>
    <n v="1"/>
    <x v="0"/>
    <x v="2"/>
    <x v="2"/>
    <s v="violet"/>
    <n v="114"/>
    <n v="65"/>
    <n v="7410"/>
    <n v="557"/>
    <n v="25370"/>
    <d v="2021-03-25T00:00:00"/>
    <d v="2021-04-10T00:00:00"/>
    <s v="Kyle Lowbridge"/>
    <s v="Bigender"/>
    <n v="59"/>
    <s v="39 Liam ParadeApt. 343"/>
    <n v="7346"/>
    <s v="Lake Jesse"/>
    <x v="1"/>
    <s v="Australia"/>
    <x v="4"/>
    <x v="2"/>
  </r>
  <r>
    <n v="4376"/>
    <n v="874"/>
    <n v="919"/>
    <n v="96"/>
    <n v="2"/>
    <n v="192"/>
    <n v="1"/>
    <x v="2"/>
    <x v="5"/>
    <x v="4"/>
    <s v="orange"/>
    <n v="104"/>
    <n v="68"/>
    <n v="7072"/>
    <n v="557"/>
    <n v="25370"/>
    <d v="2021-03-25T00:00:00"/>
    <d v="2021-04-10T00:00:00"/>
    <s v="Kyle Lowbridge"/>
    <s v="Bigender"/>
    <n v="59"/>
    <s v="39 Liam ParadeApt. 343"/>
    <n v="7346"/>
    <s v="Lake Jesse"/>
    <x v="1"/>
    <s v="Australia"/>
    <x v="4"/>
    <x v="2"/>
  </r>
  <r>
    <n v="4377"/>
    <n v="874"/>
    <n v="421"/>
    <n v="107"/>
    <n v="1"/>
    <n v="107"/>
    <n v="1"/>
    <x v="1"/>
    <x v="22"/>
    <x v="1"/>
    <s v="red"/>
    <n v="92"/>
    <n v="69"/>
    <n v="6348"/>
    <n v="557"/>
    <n v="25370"/>
    <d v="2021-03-25T00:00:00"/>
    <d v="2021-04-10T00:00:00"/>
    <s v="Kyle Lowbridge"/>
    <s v="Bigender"/>
    <n v="59"/>
    <s v="39 Liam ParadeApt. 343"/>
    <n v="7346"/>
    <s v="Lake Jesse"/>
    <x v="1"/>
    <s v="Australia"/>
    <x v="4"/>
    <x v="2"/>
  </r>
  <r>
    <n v="4378"/>
    <n v="874"/>
    <n v="1170"/>
    <n v="99"/>
    <n v="1"/>
    <n v="99"/>
    <n v="1"/>
    <x v="2"/>
    <x v="9"/>
    <x v="3"/>
    <s v="green"/>
    <n v="98"/>
    <n v="42"/>
    <n v="4116"/>
    <n v="557"/>
    <n v="25370"/>
    <d v="2021-03-25T00:00:00"/>
    <d v="2021-04-10T00:00:00"/>
    <s v="Kyle Lowbridge"/>
    <s v="Bigender"/>
    <n v="59"/>
    <s v="39 Liam ParadeApt. 343"/>
    <n v="7346"/>
    <s v="Lake Jesse"/>
    <x v="1"/>
    <s v="Australia"/>
    <x v="4"/>
    <x v="2"/>
  </r>
  <r>
    <n v="4379"/>
    <n v="874"/>
    <n v="826"/>
    <n v="117"/>
    <n v="3"/>
    <n v="351"/>
    <n v="1"/>
    <x v="1"/>
    <x v="13"/>
    <x v="1"/>
    <s v="blue"/>
    <n v="95"/>
    <n v="72"/>
    <n v="6840"/>
    <n v="557"/>
    <n v="25370"/>
    <d v="2021-03-25T00:00:00"/>
    <d v="2021-04-10T00:00:00"/>
    <s v="Kyle Lowbridge"/>
    <s v="Bigender"/>
    <n v="59"/>
    <s v="39 Liam ParadeApt. 343"/>
    <n v="7346"/>
    <s v="Lake Jesse"/>
    <x v="1"/>
    <s v="Australia"/>
    <x v="4"/>
    <x v="2"/>
  </r>
  <r>
    <n v="4380"/>
    <n v="874"/>
    <n v="744"/>
    <n v="109"/>
    <n v="1"/>
    <n v="109"/>
    <n v="1"/>
    <x v="1"/>
    <x v="12"/>
    <x v="4"/>
    <s v="orange"/>
    <n v="102"/>
    <n v="69"/>
    <n v="7038"/>
    <n v="557"/>
    <n v="25370"/>
    <d v="2021-03-25T00:00:00"/>
    <d v="2021-04-10T00:00:00"/>
    <s v="Kyle Lowbridge"/>
    <s v="Bigender"/>
    <n v="59"/>
    <s v="39 Liam ParadeApt. 343"/>
    <n v="7346"/>
    <s v="Lake Jesse"/>
    <x v="1"/>
    <s v="Australia"/>
    <x v="4"/>
    <x v="2"/>
  </r>
  <r>
    <n v="4381"/>
    <n v="874"/>
    <n v="1238"/>
    <n v="112"/>
    <n v="1"/>
    <n v="112"/>
    <n v="1"/>
    <x v="2"/>
    <x v="25"/>
    <x v="0"/>
    <s v="yellow"/>
    <n v="91"/>
    <n v="41"/>
    <n v="3731"/>
    <n v="557"/>
    <n v="25370"/>
    <d v="2021-03-25T00:00:00"/>
    <d v="2021-04-10T00:00:00"/>
    <s v="Kyle Lowbridge"/>
    <s v="Bigender"/>
    <n v="59"/>
    <s v="39 Liam ParadeApt. 343"/>
    <n v="7346"/>
    <s v="Lake Jesse"/>
    <x v="1"/>
    <s v="Australia"/>
    <x v="4"/>
    <x v="2"/>
  </r>
  <r>
    <n v="4382"/>
    <n v="874"/>
    <n v="973"/>
    <n v="97"/>
    <n v="3"/>
    <n v="291"/>
    <n v="1"/>
    <x v="2"/>
    <x v="27"/>
    <x v="0"/>
    <s v="indigo"/>
    <n v="119"/>
    <n v="48"/>
    <n v="5712"/>
    <n v="557"/>
    <n v="25370"/>
    <d v="2021-03-25T00:00:00"/>
    <d v="2021-04-10T00:00:00"/>
    <s v="Kyle Lowbridge"/>
    <s v="Bigender"/>
    <n v="59"/>
    <s v="39 Liam ParadeApt. 343"/>
    <n v="7346"/>
    <s v="Lake Jesse"/>
    <x v="1"/>
    <s v="Australia"/>
    <x v="4"/>
    <x v="2"/>
  </r>
  <r>
    <n v="4383"/>
    <n v="874"/>
    <n v="488"/>
    <n v="118"/>
    <n v="3"/>
    <n v="354"/>
    <n v="1"/>
    <x v="1"/>
    <x v="1"/>
    <x v="0"/>
    <s v="violet"/>
    <n v="110"/>
    <n v="49"/>
    <n v="5390"/>
    <n v="557"/>
    <n v="25370"/>
    <d v="2021-03-25T00:00:00"/>
    <d v="2021-04-10T00:00:00"/>
    <s v="Kyle Lowbridge"/>
    <s v="Bigender"/>
    <n v="59"/>
    <s v="39 Liam ParadeApt. 343"/>
    <n v="7346"/>
    <s v="Lake Jesse"/>
    <x v="1"/>
    <s v="Australia"/>
    <x v="4"/>
    <x v="2"/>
  </r>
  <r>
    <n v="4384"/>
    <n v="875"/>
    <n v="6"/>
    <n v="96"/>
    <n v="1"/>
    <n v="96"/>
    <n v="1"/>
    <x v="0"/>
    <x v="2"/>
    <x v="1"/>
    <s v="orange"/>
    <n v="114"/>
    <n v="72"/>
    <n v="8208"/>
    <n v="383"/>
    <n v="25336"/>
    <d v="2021-02-26T00:00:00"/>
    <d v="2021-02-27T00:00:00"/>
    <s v="Nathanil Runchman"/>
    <s v="Non-binary"/>
    <n v="23"/>
    <s v="831 Ava SquareApt. 776"/>
    <n v="2310"/>
    <s v="South Hannahstad"/>
    <x v="6"/>
    <s v="Australia"/>
    <x v="1"/>
    <x v="1"/>
  </r>
  <r>
    <n v="4385"/>
    <n v="875"/>
    <n v="607"/>
    <n v="112"/>
    <n v="2"/>
    <n v="224"/>
    <n v="1"/>
    <x v="1"/>
    <x v="30"/>
    <x v="2"/>
    <s v="yellow"/>
    <n v="118"/>
    <n v="64"/>
    <n v="7552"/>
    <n v="383"/>
    <n v="25336"/>
    <d v="2021-02-26T00:00:00"/>
    <d v="2021-02-27T00:00:00"/>
    <s v="Nathanil Runchman"/>
    <s v="Non-binary"/>
    <n v="23"/>
    <s v="831 Ava SquareApt. 776"/>
    <n v="2310"/>
    <s v="South Hannahstad"/>
    <x v="6"/>
    <s v="Australia"/>
    <x v="1"/>
    <x v="1"/>
  </r>
  <r>
    <n v="4386"/>
    <n v="875"/>
    <n v="74"/>
    <n v="118"/>
    <n v="3"/>
    <n v="354"/>
    <n v="1"/>
    <x v="0"/>
    <x v="24"/>
    <x v="4"/>
    <s v="red"/>
    <n v="96"/>
    <n v="72"/>
    <n v="6912"/>
    <n v="383"/>
    <n v="25336"/>
    <d v="2021-02-26T00:00:00"/>
    <d v="2021-02-27T00:00:00"/>
    <s v="Nathanil Runchman"/>
    <s v="Non-binary"/>
    <n v="23"/>
    <s v="831 Ava SquareApt. 776"/>
    <n v="2310"/>
    <s v="South Hannahstad"/>
    <x v="6"/>
    <s v="Australia"/>
    <x v="1"/>
    <x v="1"/>
  </r>
  <r>
    <n v="4387"/>
    <n v="876"/>
    <n v="713"/>
    <n v="119"/>
    <n v="2"/>
    <n v="238"/>
    <n v="1"/>
    <x v="1"/>
    <x v="19"/>
    <x v="0"/>
    <s v="yellow"/>
    <n v="112"/>
    <n v="77"/>
    <n v="8624"/>
    <n v="566"/>
    <n v="52388"/>
    <d v="2021-05-20T00:00:00"/>
    <d v="2021-05-24T00:00:00"/>
    <s v="Melissa Partkya"/>
    <s v="Male"/>
    <n v="23"/>
    <s v="95 Rice Station StSuite 985"/>
    <n v="2919"/>
    <s v="O'keefeton"/>
    <x v="1"/>
    <s v="Australia"/>
    <x v="3"/>
    <x v="1"/>
  </r>
  <r>
    <n v="4388"/>
    <n v="876"/>
    <n v="739"/>
    <n v="109"/>
    <n v="3"/>
    <n v="327"/>
    <n v="1"/>
    <x v="1"/>
    <x v="12"/>
    <x v="4"/>
    <s v="red"/>
    <n v="102"/>
    <n v="58"/>
    <n v="5916"/>
    <n v="566"/>
    <n v="52388"/>
    <d v="2021-05-20T00:00:00"/>
    <d v="2021-05-24T00:00:00"/>
    <s v="Melissa Partkya"/>
    <s v="Male"/>
    <n v="23"/>
    <s v="95 Rice Station StSuite 985"/>
    <n v="2919"/>
    <s v="O'keefeton"/>
    <x v="1"/>
    <s v="Australia"/>
    <x v="3"/>
    <x v="1"/>
  </r>
  <r>
    <n v="4389"/>
    <n v="876"/>
    <n v="1087"/>
    <n v="115"/>
    <n v="2"/>
    <n v="230"/>
    <n v="1"/>
    <x v="2"/>
    <x v="6"/>
    <x v="2"/>
    <s v="red"/>
    <n v="99"/>
    <n v="50"/>
    <n v="4950"/>
    <n v="566"/>
    <n v="52388"/>
    <d v="2021-05-20T00:00:00"/>
    <d v="2021-05-24T00:00:00"/>
    <s v="Melissa Partkya"/>
    <s v="Male"/>
    <n v="23"/>
    <s v="95 Rice Station StSuite 985"/>
    <n v="2919"/>
    <s v="O'keefeton"/>
    <x v="1"/>
    <s v="Australia"/>
    <x v="3"/>
    <x v="1"/>
  </r>
  <r>
    <n v="4390"/>
    <n v="876"/>
    <n v="606"/>
    <n v="112"/>
    <n v="2"/>
    <n v="224"/>
    <n v="1"/>
    <x v="1"/>
    <x v="30"/>
    <x v="1"/>
    <s v="yellow"/>
    <n v="118"/>
    <n v="79"/>
    <n v="9322"/>
    <n v="566"/>
    <n v="52388"/>
    <d v="2021-05-20T00:00:00"/>
    <d v="2021-05-24T00:00:00"/>
    <s v="Melissa Partkya"/>
    <s v="Male"/>
    <n v="23"/>
    <s v="95 Rice Station StSuite 985"/>
    <n v="2919"/>
    <s v="O'keefeton"/>
    <x v="1"/>
    <s v="Australia"/>
    <x v="3"/>
    <x v="1"/>
  </r>
  <r>
    <n v="4391"/>
    <n v="876"/>
    <n v="697"/>
    <n v="113"/>
    <n v="2"/>
    <n v="226"/>
    <n v="1"/>
    <x v="1"/>
    <x v="4"/>
    <x v="2"/>
    <s v="violet"/>
    <n v="119"/>
    <n v="75"/>
    <n v="8925"/>
    <n v="566"/>
    <n v="52388"/>
    <d v="2021-05-20T00:00:00"/>
    <d v="2021-05-24T00:00:00"/>
    <s v="Melissa Partkya"/>
    <s v="Male"/>
    <n v="23"/>
    <s v="95 Rice Station StSuite 985"/>
    <n v="2919"/>
    <s v="O'keefeton"/>
    <x v="1"/>
    <s v="Australia"/>
    <x v="3"/>
    <x v="1"/>
  </r>
  <r>
    <n v="4392"/>
    <n v="877"/>
    <n v="437"/>
    <n v="107"/>
    <n v="2"/>
    <n v="214"/>
    <n v="1"/>
    <x v="1"/>
    <x v="22"/>
    <x v="2"/>
    <s v="green"/>
    <n v="92"/>
    <n v="79"/>
    <n v="7268"/>
    <n v="558"/>
    <n v="25468"/>
    <d v="2021-07-14T00:00:00"/>
    <d v="2021-08-02T00:00:00"/>
    <s v="Lizette Lindro"/>
    <s v="Genderqueer"/>
    <n v="38"/>
    <s v="380 Hamish LaneApt. 098"/>
    <n v="9827"/>
    <s v="Violetfort"/>
    <x v="0"/>
    <s v="Australia"/>
    <x v="8"/>
    <x v="2"/>
  </r>
  <r>
    <n v="4393"/>
    <n v="877"/>
    <n v="1011"/>
    <n v="106"/>
    <n v="2"/>
    <n v="212"/>
    <n v="1"/>
    <x v="2"/>
    <x v="3"/>
    <x v="1"/>
    <s v="violet"/>
    <n v="111"/>
    <n v="59"/>
    <n v="6549"/>
    <n v="558"/>
    <n v="25468"/>
    <d v="2021-07-14T00:00:00"/>
    <d v="2021-08-02T00:00:00"/>
    <s v="Lizette Lindro"/>
    <s v="Genderqueer"/>
    <n v="38"/>
    <s v="380 Hamish LaneApt. 098"/>
    <n v="9827"/>
    <s v="Violetfort"/>
    <x v="0"/>
    <s v="Australia"/>
    <x v="8"/>
    <x v="2"/>
  </r>
  <r>
    <n v="4394"/>
    <n v="877"/>
    <n v="509"/>
    <n v="102"/>
    <n v="1"/>
    <n v="102"/>
    <n v="1"/>
    <x v="1"/>
    <x v="31"/>
    <x v="4"/>
    <s v="green"/>
    <n v="109"/>
    <n v="71"/>
    <n v="7739"/>
    <n v="558"/>
    <n v="25468"/>
    <d v="2021-07-14T00:00:00"/>
    <d v="2021-08-02T00:00:00"/>
    <s v="Lizette Lindro"/>
    <s v="Genderqueer"/>
    <n v="38"/>
    <s v="380 Hamish LaneApt. 098"/>
    <n v="9827"/>
    <s v="Violetfort"/>
    <x v="0"/>
    <s v="Australia"/>
    <x v="8"/>
    <x v="2"/>
  </r>
  <r>
    <n v="4395"/>
    <n v="877"/>
    <n v="1042"/>
    <n v="90"/>
    <n v="2"/>
    <n v="180"/>
    <n v="1"/>
    <x v="2"/>
    <x v="11"/>
    <x v="2"/>
    <s v="indigo"/>
    <n v="95"/>
    <n v="45"/>
    <n v="4275"/>
    <n v="558"/>
    <n v="25468"/>
    <d v="2021-07-14T00:00:00"/>
    <d v="2021-08-02T00:00:00"/>
    <s v="Lizette Lindro"/>
    <s v="Genderqueer"/>
    <n v="38"/>
    <s v="380 Hamish LaneApt. 098"/>
    <n v="9827"/>
    <s v="Violetfort"/>
    <x v="0"/>
    <s v="Australia"/>
    <x v="8"/>
    <x v="2"/>
  </r>
  <r>
    <n v="4396"/>
    <n v="878"/>
    <n v="543"/>
    <n v="98"/>
    <n v="1"/>
    <n v="98"/>
    <n v="1"/>
    <x v="1"/>
    <x v="33"/>
    <x v="0"/>
    <s v="green"/>
    <n v="113"/>
    <n v="71"/>
    <n v="8023"/>
    <n v="470"/>
    <n v="50578"/>
    <d v="2021-03-31T00:00:00"/>
    <d v="2021-04-20T00:00:00"/>
    <s v="Trudey Betteridge"/>
    <s v="Genderfluid"/>
    <n v="45"/>
    <s v="2115 Henry GroveSuite 788"/>
    <n v="3138"/>
    <s v="Edwardtown"/>
    <x v="2"/>
    <s v="Australia"/>
    <x v="4"/>
    <x v="2"/>
  </r>
  <r>
    <n v="4397"/>
    <n v="878"/>
    <n v="1109"/>
    <n v="115"/>
    <n v="3"/>
    <n v="345"/>
    <n v="1"/>
    <x v="2"/>
    <x v="6"/>
    <x v="4"/>
    <s v="blue"/>
    <n v="99"/>
    <n v="51"/>
    <n v="5049"/>
    <n v="470"/>
    <n v="50578"/>
    <d v="2021-03-31T00:00:00"/>
    <d v="2021-04-20T00:00:00"/>
    <s v="Trudey Betteridge"/>
    <s v="Genderfluid"/>
    <n v="45"/>
    <s v="2115 Henry GroveSuite 788"/>
    <n v="3138"/>
    <s v="Edwardtown"/>
    <x v="2"/>
    <s v="Australia"/>
    <x v="4"/>
    <x v="2"/>
  </r>
  <r>
    <n v="4398"/>
    <n v="879"/>
    <n v="789"/>
    <n v="91"/>
    <n v="3"/>
    <n v="273"/>
    <n v="1"/>
    <x v="1"/>
    <x v="15"/>
    <x v="4"/>
    <s v="green"/>
    <n v="114"/>
    <n v="65"/>
    <n v="7410"/>
    <n v="370"/>
    <n v="37561"/>
    <d v="2021-10-11T00:00:00"/>
    <d v="2021-10-20T00:00:00"/>
    <s v="Hildegarde Bamlett"/>
    <s v="Agender"/>
    <n v="38"/>
    <s v="47 Stanton GroveSuite 963"/>
    <n v="9196"/>
    <s v="Abbottbury"/>
    <x v="7"/>
    <s v="Australia"/>
    <x v="2"/>
    <x v="1"/>
  </r>
  <r>
    <n v="4399"/>
    <n v="879"/>
    <n v="786"/>
    <n v="91"/>
    <n v="1"/>
    <n v="91"/>
    <n v="1"/>
    <x v="1"/>
    <x v="15"/>
    <x v="1"/>
    <s v="green"/>
    <n v="114"/>
    <n v="69"/>
    <n v="7866"/>
    <n v="370"/>
    <n v="37561"/>
    <d v="2021-10-11T00:00:00"/>
    <d v="2021-10-20T00:00:00"/>
    <s v="Hildegarde Bamlett"/>
    <s v="Agender"/>
    <n v="38"/>
    <s v="47 Stanton GroveSuite 963"/>
    <n v="9196"/>
    <s v="Abbottbury"/>
    <x v="7"/>
    <s v="Australia"/>
    <x v="2"/>
    <x v="1"/>
  </r>
  <r>
    <n v="4400"/>
    <n v="880"/>
    <n v="724"/>
    <n v="119"/>
    <n v="2"/>
    <n v="238"/>
    <n v="1"/>
    <x v="1"/>
    <x v="19"/>
    <x v="4"/>
    <s v="blue"/>
    <n v="112"/>
    <n v="69"/>
    <n v="7728"/>
    <n v="872"/>
    <n v="43851"/>
    <d v="2021-02-19T00:00:00"/>
    <d v="2021-03-16T00:00:00"/>
    <s v="Brendis Blackboro"/>
    <s v="Non-binary"/>
    <n v="74"/>
    <s v="17 Beatty Station StApt. 918"/>
    <n v="7892"/>
    <s v="West Lukeshire"/>
    <x v="4"/>
    <s v="Australia"/>
    <x v="1"/>
    <x v="0"/>
  </r>
  <r>
    <n v="4401"/>
    <n v="880"/>
    <n v="141"/>
    <n v="91"/>
    <n v="2"/>
    <n v="182"/>
    <n v="1"/>
    <x v="0"/>
    <x v="8"/>
    <x v="1"/>
    <s v="red"/>
    <n v="116"/>
    <n v="67"/>
    <n v="7772"/>
    <n v="872"/>
    <n v="43851"/>
    <d v="2021-02-19T00:00:00"/>
    <d v="2021-03-16T00:00:00"/>
    <s v="Brendis Blackboro"/>
    <s v="Non-binary"/>
    <n v="74"/>
    <s v="17 Beatty Station StApt. 918"/>
    <n v="7892"/>
    <s v="West Lukeshire"/>
    <x v="4"/>
    <s v="Australia"/>
    <x v="1"/>
    <x v="0"/>
  </r>
  <r>
    <n v="4402"/>
    <n v="880"/>
    <n v="161"/>
    <n v="91"/>
    <n v="3"/>
    <n v="273"/>
    <n v="1"/>
    <x v="0"/>
    <x v="8"/>
    <x v="1"/>
    <s v="blue"/>
    <n v="116"/>
    <n v="77"/>
    <n v="8932"/>
    <n v="872"/>
    <n v="43851"/>
    <d v="2021-02-19T00:00:00"/>
    <d v="2021-03-16T00:00:00"/>
    <s v="Brendis Blackboro"/>
    <s v="Non-binary"/>
    <n v="74"/>
    <s v="17 Beatty Station StApt. 918"/>
    <n v="7892"/>
    <s v="West Lukeshire"/>
    <x v="4"/>
    <s v="Australia"/>
    <x v="1"/>
    <x v="0"/>
  </r>
  <r>
    <n v="4403"/>
    <n v="880"/>
    <n v="52"/>
    <n v="104"/>
    <n v="1"/>
    <n v="104"/>
    <n v="1"/>
    <x v="0"/>
    <x v="10"/>
    <x v="2"/>
    <s v="green"/>
    <n v="119"/>
    <n v="65"/>
    <n v="7735"/>
    <n v="872"/>
    <n v="43851"/>
    <d v="2021-02-19T00:00:00"/>
    <d v="2021-03-16T00:00:00"/>
    <s v="Brendis Blackboro"/>
    <s v="Non-binary"/>
    <n v="74"/>
    <s v="17 Beatty Station StApt. 918"/>
    <n v="7892"/>
    <s v="West Lukeshire"/>
    <x v="4"/>
    <s v="Australia"/>
    <x v="1"/>
    <x v="0"/>
  </r>
  <r>
    <n v="4404"/>
    <n v="880"/>
    <n v="860"/>
    <n v="113"/>
    <n v="1"/>
    <n v="113"/>
    <n v="1"/>
    <x v="2"/>
    <x v="16"/>
    <x v="3"/>
    <s v="blue"/>
    <n v="100"/>
    <n v="69"/>
    <n v="6900"/>
    <n v="872"/>
    <n v="43851"/>
    <d v="2021-02-19T00:00:00"/>
    <d v="2021-03-16T00:00:00"/>
    <s v="Brendis Blackboro"/>
    <s v="Non-binary"/>
    <n v="74"/>
    <s v="17 Beatty Station StApt. 918"/>
    <n v="7892"/>
    <s v="West Lukeshire"/>
    <x v="4"/>
    <s v="Australia"/>
    <x v="1"/>
    <x v="0"/>
  </r>
  <r>
    <n v="4405"/>
    <n v="880"/>
    <n v="823"/>
    <n v="117"/>
    <n v="1"/>
    <n v="117"/>
    <n v="1"/>
    <x v="1"/>
    <x v="13"/>
    <x v="0"/>
    <s v="green"/>
    <n v="95"/>
    <n v="66"/>
    <n v="6270"/>
    <n v="872"/>
    <n v="43851"/>
    <d v="2021-02-19T00:00:00"/>
    <d v="2021-03-16T00:00:00"/>
    <s v="Brendis Blackboro"/>
    <s v="Non-binary"/>
    <n v="74"/>
    <s v="17 Beatty Station StApt. 918"/>
    <n v="7892"/>
    <s v="West Lukeshire"/>
    <x v="4"/>
    <s v="Australia"/>
    <x v="1"/>
    <x v="0"/>
  </r>
  <r>
    <n v="4406"/>
    <n v="880"/>
    <n v="1215"/>
    <n v="105"/>
    <n v="2"/>
    <n v="210"/>
    <n v="1"/>
    <x v="2"/>
    <x v="7"/>
    <x v="3"/>
    <s v="indigo"/>
    <n v="90"/>
    <n v="52"/>
    <n v="4680"/>
    <n v="872"/>
    <n v="43851"/>
    <d v="2021-02-19T00:00:00"/>
    <d v="2021-03-16T00:00:00"/>
    <s v="Brendis Blackboro"/>
    <s v="Non-binary"/>
    <n v="74"/>
    <s v="17 Beatty Station StApt. 918"/>
    <n v="7892"/>
    <s v="West Lukeshire"/>
    <x v="4"/>
    <s v="Australia"/>
    <x v="1"/>
    <x v="0"/>
  </r>
  <r>
    <n v="4407"/>
    <n v="881"/>
    <n v="1059"/>
    <n v="93"/>
    <n v="3"/>
    <n v="279"/>
    <n v="1"/>
    <x v="2"/>
    <x v="20"/>
    <x v="4"/>
    <s v="orange"/>
    <n v="94"/>
    <n v="44"/>
    <n v="4136"/>
    <n v="318"/>
    <n v="51945"/>
    <d v="2021-02-18T00:00:00"/>
    <d v="2021-03-10T00:00:00"/>
    <s v="Glyn Tieman"/>
    <s v="Polygender"/>
    <n v="63"/>
    <s v="37 White Station StApt. 524"/>
    <n v="1823"/>
    <s v="Georgiatown"/>
    <x v="2"/>
    <s v="Australia"/>
    <x v="1"/>
    <x v="2"/>
  </r>
  <r>
    <n v="4408"/>
    <n v="881"/>
    <n v="41"/>
    <n v="104"/>
    <n v="1"/>
    <n v="104"/>
    <n v="1"/>
    <x v="0"/>
    <x v="10"/>
    <x v="1"/>
    <s v="orange"/>
    <n v="119"/>
    <n v="69"/>
    <n v="8211"/>
    <n v="318"/>
    <n v="51945"/>
    <d v="2021-02-18T00:00:00"/>
    <d v="2021-03-10T00:00:00"/>
    <s v="Glyn Tieman"/>
    <s v="Polygender"/>
    <n v="63"/>
    <s v="37 White Station StApt. 524"/>
    <n v="1823"/>
    <s v="Georgiatown"/>
    <x v="2"/>
    <s v="Australia"/>
    <x v="1"/>
    <x v="2"/>
  </r>
  <r>
    <n v="4409"/>
    <n v="881"/>
    <n v="1258"/>
    <n v="112"/>
    <n v="1"/>
    <n v="112"/>
    <n v="1"/>
    <x v="2"/>
    <x v="25"/>
    <x v="0"/>
    <s v="violet"/>
    <n v="91"/>
    <n v="45"/>
    <n v="4095"/>
    <n v="318"/>
    <n v="51945"/>
    <d v="2021-02-18T00:00:00"/>
    <d v="2021-03-10T00:00:00"/>
    <s v="Glyn Tieman"/>
    <s v="Polygender"/>
    <n v="63"/>
    <s v="37 White Station StApt. 524"/>
    <n v="1823"/>
    <s v="Georgiatown"/>
    <x v="2"/>
    <s v="Australia"/>
    <x v="1"/>
    <x v="2"/>
  </r>
  <r>
    <n v="4410"/>
    <n v="881"/>
    <n v="1121"/>
    <n v="102"/>
    <n v="2"/>
    <n v="204"/>
    <n v="1"/>
    <x v="2"/>
    <x v="34"/>
    <x v="1"/>
    <s v="red"/>
    <n v="106"/>
    <n v="63"/>
    <n v="6678"/>
    <n v="318"/>
    <n v="51945"/>
    <d v="2021-02-18T00:00:00"/>
    <d v="2021-03-10T00:00:00"/>
    <s v="Glyn Tieman"/>
    <s v="Polygender"/>
    <n v="63"/>
    <s v="37 White Station StApt. 524"/>
    <n v="1823"/>
    <s v="Georgiatown"/>
    <x v="2"/>
    <s v="Australia"/>
    <x v="1"/>
    <x v="2"/>
  </r>
  <r>
    <n v="4411"/>
    <n v="881"/>
    <n v="1077"/>
    <n v="93"/>
    <n v="2"/>
    <n v="186"/>
    <n v="1"/>
    <x v="2"/>
    <x v="20"/>
    <x v="2"/>
    <s v="indigo"/>
    <n v="94"/>
    <n v="66"/>
    <n v="6204"/>
    <n v="318"/>
    <n v="51945"/>
    <d v="2021-02-18T00:00:00"/>
    <d v="2021-03-10T00:00:00"/>
    <s v="Glyn Tieman"/>
    <s v="Polygender"/>
    <n v="63"/>
    <s v="37 White Station StApt. 524"/>
    <n v="1823"/>
    <s v="Georgiatown"/>
    <x v="2"/>
    <s v="Australia"/>
    <x v="1"/>
    <x v="2"/>
  </r>
  <r>
    <n v="4412"/>
    <n v="881"/>
    <n v="695"/>
    <n v="113"/>
    <n v="1"/>
    <n v="113"/>
    <n v="1"/>
    <x v="1"/>
    <x v="4"/>
    <x v="3"/>
    <s v="violet"/>
    <n v="119"/>
    <n v="59"/>
    <n v="7021"/>
    <n v="318"/>
    <n v="51945"/>
    <d v="2021-02-18T00:00:00"/>
    <d v="2021-03-10T00:00:00"/>
    <s v="Glyn Tieman"/>
    <s v="Polygender"/>
    <n v="63"/>
    <s v="37 White Station StApt. 524"/>
    <n v="1823"/>
    <s v="Georgiatown"/>
    <x v="2"/>
    <s v="Australia"/>
    <x v="1"/>
    <x v="2"/>
  </r>
  <r>
    <n v="4413"/>
    <n v="881"/>
    <n v="177"/>
    <n v="98"/>
    <n v="1"/>
    <n v="98"/>
    <n v="1"/>
    <x v="0"/>
    <x v="18"/>
    <x v="2"/>
    <s v="red"/>
    <n v="112"/>
    <n v="64"/>
    <n v="7168"/>
    <n v="318"/>
    <n v="51945"/>
    <d v="2021-02-18T00:00:00"/>
    <d v="2021-03-10T00:00:00"/>
    <s v="Glyn Tieman"/>
    <s v="Polygender"/>
    <n v="63"/>
    <s v="37 White Station StApt. 524"/>
    <n v="1823"/>
    <s v="Georgiatown"/>
    <x v="2"/>
    <s v="Australia"/>
    <x v="1"/>
    <x v="2"/>
  </r>
  <r>
    <n v="4414"/>
    <n v="881"/>
    <n v="721"/>
    <n v="119"/>
    <n v="2"/>
    <n v="238"/>
    <n v="1"/>
    <x v="1"/>
    <x v="19"/>
    <x v="1"/>
    <s v="blue"/>
    <n v="112"/>
    <n v="64"/>
    <n v="7168"/>
    <n v="318"/>
    <n v="51945"/>
    <d v="2021-02-18T00:00:00"/>
    <d v="2021-03-10T00:00:00"/>
    <s v="Glyn Tieman"/>
    <s v="Polygender"/>
    <n v="63"/>
    <s v="37 White Station StApt. 524"/>
    <n v="1823"/>
    <s v="Georgiatown"/>
    <x v="2"/>
    <s v="Australia"/>
    <x v="1"/>
    <x v="2"/>
  </r>
  <r>
    <n v="4415"/>
    <n v="881"/>
    <n v="729"/>
    <n v="119"/>
    <n v="1"/>
    <n v="119"/>
    <n v="1"/>
    <x v="1"/>
    <x v="19"/>
    <x v="4"/>
    <s v="indigo"/>
    <n v="112"/>
    <n v="64"/>
    <n v="7168"/>
    <n v="318"/>
    <n v="51945"/>
    <d v="2021-02-18T00:00:00"/>
    <d v="2021-03-10T00:00:00"/>
    <s v="Glyn Tieman"/>
    <s v="Polygender"/>
    <n v="63"/>
    <s v="37 White Station StApt. 524"/>
    <n v="1823"/>
    <s v="Georgiatown"/>
    <x v="2"/>
    <s v="Australia"/>
    <x v="1"/>
    <x v="2"/>
  </r>
  <r>
    <n v="4416"/>
    <n v="882"/>
    <n v="879"/>
    <n v="94"/>
    <n v="2"/>
    <n v="188"/>
    <n v="1"/>
    <x v="2"/>
    <x v="23"/>
    <x v="4"/>
    <s v="red"/>
    <n v="113"/>
    <n v="80"/>
    <n v="9040"/>
    <n v="821"/>
    <n v="53666"/>
    <d v="2021-07-05T00:00:00"/>
    <d v="2021-07-07T00:00:00"/>
    <s v="Errol Berkley"/>
    <s v="Agender"/>
    <n v="74"/>
    <s v="063 Huel StreetApt. 758"/>
    <n v="4607"/>
    <s v="Haleybury"/>
    <x v="7"/>
    <s v="Australia"/>
    <x v="8"/>
    <x v="1"/>
  </r>
  <r>
    <n v="4417"/>
    <n v="882"/>
    <n v="240"/>
    <n v="106"/>
    <n v="1"/>
    <n v="106"/>
    <n v="1"/>
    <x v="0"/>
    <x v="0"/>
    <x v="3"/>
    <s v="violet"/>
    <n v="105"/>
    <n v="47"/>
    <n v="4935"/>
    <n v="821"/>
    <n v="53666"/>
    <d v="2021-07-05T00:00:00"/>
    <d v="2021-07-07T00:00:00"/>
    <s v="Errol Berkley"/>
    <s v="Agender"/>
    <n v="74"/>
    <s v="063 Huel StreetApt. 758"/>
    <n v="4607"/>
    <s v="Haleybury"/>
    <x v="7"/>
    <s v="Australia"/>
    <x v="8"/>
    <x v="1"/>
  </r>
  <r>
    <n v="4418"/>
    <n v="882"/>
    <n v="1013"/>
    <n v="106"/>
    <n v="1"/>
    <n v="106"/>
    <n v="1"/>
    <x v="2"/>
    <x v="3"/>
    <x v="0"/>
    <s v="violet"/>
    <n v="111"/>
    <n v="61"/>
    <n v="6771"/>
    <n v="821"/>
    <n v="53666"/>
    <d v="2021-07-05T00:00:00"/>
    <d v="2021-07-07T00:00:00"/>
    <s v="Errol Berkley"/>
    <s v="Agender"/>
    <n v="74"/>
    <s v="063 Huel StreetApt. 758"/>
    <n v="4607"/>
    <s v="Haleybury"/>
    <x v="7"/>
    <s v="Australia"/>
    <x v="8"/>
    <x v="1"/>
  </r>
  <r>
    <n v="4419"/>
    <n v="882"/>
    <n v="604"/>
    <n v="112"/>
    <n v="1"/>
    <n v="112"/>
    <n v="1"/>
    <x v="1"/>
    <x v="30"/>
    <x v="4"/>
    <s v="orange"/>
    <n v="118"/>
    <n v="75"/>
    <n v="8850"/>
    <n v="821"/>
    <n v="53666"/>
    <d v="2021-07-05T00:00:00"/>
    <d v="2021-07-07T00:00:00"/>
    <s v="Errol Berkley"/>
    <s v="Agender"/>
    <n v="74"/>
    <s v="063 Huel StreetApt. 758"/>
    <n v="4607"/>
    <s v="Haleybury"/>
    <x v="7"/>
    <s v="Australia"/>
    <x v="8"/>
    <x v="1"/>
  </r>
  <r>
    <n v="4420"/>
    <n v="882"/>
    <n v="321"/>
    <n v="109"/>
    <n v="2"/>
    <n v="218"/>
    <n v="1"/>
    <x v="0"/>
    <x v="21"/>
    <x v="1"/>
    <s v="orange"/>
    <n v="108"/>
    <n v="52"/>
    <n v="5616"/>
    <n v="821"/>
    <n v="53666"/>
    <d v="2021-07-05T00:00:00"/>
    <d v="2021-07-07T00:00:00"/>
    <s v="Errol Berkley"/>
    <s v="Agender"/>
    <n v="74"/>
    <s v="063 Huel StreetApt. 758"/>
    <n v="4607"/>
    <s v="Haleybury"/>
    <x v="7"/>
    <s v="Australia"/>
    <x v="8"/>
    <x v="1"/>
  </r>
  <r>
    <n v="4421"/>
    <n v="882"/>
    <n v="383"/>
    <n v="94"/>
    <n v="3"/>
    <n v="282"/>
    <n v="1"/>
    <x v="0"/>
    <x v="28"/>
    <x v="0"/>
    <s v="violet"/>
    <n v="92"/>
    <n v="51"/>
    <n v="4692"/>
    <n v="821"/>
    <n v="53666"/>
    <d v="2021-07-05T00:00:00"/>
    <d v="2021-07-07T00:00:00"/>
    <s v="Errol Berkley"/>
    <s v="Agender"/>
    <n v="74"/>
    <s v="063 Huel StreetApt. 758"/>
    <n v="4607"/>
    <s v="Haleybury"/>
    <x v="7"/>
    <s v="Australia"/>
    <x v="8"/>
    <x v="1"/>
  </r>
  <r>
    <n v="4422"/>
    <n v="882"/>
    <n v="681"/>
    <n v="113"/>
    <n v="3"/>
    <n v="339"/>
    <n v="1"/>
    <x v="1"/>
    <x v="4"/>
    <x v="1"/>
    <s v="green"/>
    <n v="119"/>
    <n v="62"/>
    <n v="7378"/>
    <n v="821"/>
    <n v="53666"/>
    <d v="2021-07-05T00:00:00"/>
    <d v="2021-07-07T00:00:00"/>
    <s v="Errol Berkley"/>
    <s v="Agender"/>
    <n v="74"/>
    <s v="063 Huel StreetApt. 758"/>
    <n v="4607"/>
    <s v="Haleybury"/>
    <x v="7"/>
    <s v="Australia"/>
    <x v="8"/>
    <x v="1"/>
  </r>
  <r>
    <n v="4423"/>
    <n v="883"/>
    <n v="1057"/>
    <n v="93"/>
    <n v="1"/>
    <n v="93"/>
    <n v="1"/>
    <x v="2"/>
    <x v="20"/>
    <x v="2"/>
    <s v="orange"/>
    <n v="94"/>
    <n v="52"/>
    <n v="4888"/>
    <n v="360"/>
    <n v="43729"/>
    <d v="2021-02-27T00:00:00"/>
    <d v="2021-03-05T00:00:00"/>
    <s v="Iain Fellnee"/>
    <s v="Male"/>
    <n v="68"/>
    <s v="476 Corwin ParkwayApt. 441"/>
    <n v="5743"/>
    <s v="Kingmouth"/>
    <x v="5"/>
    <s v="Australia"/>
    <x v="1"/>
    <x v="1"/>
  </r>
  <r>
    <n v="4424"/>
    <n v="883"/>
    <n v="120"/>
    <n v="92"/>
    <n v="2"/>
    <n v="184"/>
    <n v="1"/>
    <x v="0"/>
    <x v="22"/>
    <x v="3"/>
    <s v="green"/>
    <n v="115"/>
    <n v="66"/>
    <n v="7590"/>
    <n v="360"/>
    <n v="43729"/>
    <d v="2021-02-27T00:00:00"/>
    <d v="2021-03-05T00:00:00"/>
    <s v="Iain Fellnee"/>
    <s v="Male"/>
    <n v="68"/>
    <s v="476 Corwin ParkwayApt. 441"/>
    <n v="5743"/>
    <s v="Kingmouth"/>
    <x v="5"/>
    <s v="Australia"/>
    <x v="1"/>
    <x v="1"/>
  </r>
  <r>
    <n v="4425"/>
    <n v="883"/>
    <n v="155"/>
    <n v="91"/>
    <n v="2"/>
    <n v="182"/>
    <n v="1"/>
    <x v="0"/>
    <x v="8"/>
    <x v="3"/>
    <s v="green"/>
    <n v="116"/>
    <n v="49"/>
    <n v="5684"/>
    <n v="360"/>
    <n v="43729"/>
    <d v="2021-02-27T00:00:00"/>
    <d v="2021-03-05T00:00:00"/>
    <s v="Iain Fellnee"/>
    <s v="Male"/>
    <n v="68"/>
    <s v="476 Corwin ParkwayApt. 441"/>
    <n v="5743"/>
    <s v="Kingmouth"/>
    <x v="5"/>
    <s v="Australia"/>
    <x v="1"/>
    <x v="1"/>
  </r>
  <r>
    <n v="4426"/>
    <n v="883"/>
    <n v="950"/>
    <n v="97"/>
    <n v="3"/>
    <n v="291"/>
    <n v="1"/>
    <x v="2"/>
    <x v="27"/>
    <x v="3"/>
    <s v="orange"/>
    <n v="119"/>
    <n v="69"/>
    <n v="8211"/>
    <n v="360"/>
    <n v="43729"/>
    <d v="2021-02-27T00:00:00"/>
    <d v="2021-03-05T00:00:00"/>
    <s v="Iain Fellnee"/>
    <s v="Male"/>
    <n v="68"/>
    <s v="476 Corwin ParkwayApt. 441"/>
    <n v="5743"/>
    <s v="Kingmouth"/>
    <x v="5"/>
    <s v="Australia"/>
    <x v="1"/>
    <x v="1"/>
  </r>
  <r>
    <n v="4427"/>
    <n v="883"/>
    <n v="361"/>
    <n v="94"/>
    <n v="1"/>
    <n v="94"/>
    <n v="1"/>
    <x v="0"/>
    <x v="28"/>
    <x v="1"/>
    <s v="yellow"/>
    <n v="92"/>
    <n v="70"/>
    <n v="6440"/>
    <n v="360"/>
    <n v="43729"/>
    <d v="2021-02-27T00:00:00"/>
    <d v="2021-03-05T00:00:00"/>
    <s v="Iain Fellnee"/>
    <s v="Male"/>
    <n v="68"/>
    <s v="476 Corwin ParkwayApt. 441"/>
    <n v="5743"/>
    <s v="Kingmouth"/>
    <x v="5"/>
    <s v="Australia"/>
    <x v="1"/>
    <x v="1"/>
  </r>
  <r>
    <n v="4428"/>
    <n v="883"/>
    <n v="511"/>
    <n v="102"/>
    <n v="3"/>
    <n v="306"/>
    <n v="1"/>
    <x v="1"/>
    <x v="31"/>
    <x v="1"/>
    <s v="blue"/>
    <n v="109"/>
    <n v="41"/>
    <n v="4469"/>
    <n v="360"/>
    <n v="43729"/>
    <d v="2021-02-27T00:00:00"/>
    <d v="2021-03-05T00:00:00"/>
    <s v="Iain Fellnee"/>
    <s v="Male"/>
    <n v="68"/>
    <s v="476 Corwin ParkwayApt. 441"/>
    <n v="5743"/>
    <s v="Kingmouth"/>
    <x v="5"/>
    <s v="Australia"/>
    <x v="1"/>
    <x v="1"/>
  </r>
  <r>
    <n v="4429"/>
    <n v="883"/>
    <n v="883"/>
    <n v="94"/>
    <n v="3"/>
    <n v="282"/>
    <n v="1"/>
    <x v="2"/>
    <x v="23"/>
    <x v="0"/>
    <s v="orange"/>
    <n v="113"/>
    <n v="74"/>
    <n v="8362"/>
    <n v="360"/>
    <n v="43729"/>
    <d v="2021-02-27T00:00:00"/>
    <d v="2021-03-05T00:00:00"/>
    <s v="Iain Fellnee"/>
    <s v="Male"/>
    <n v="68"/>
    <s v="476 Corwin ParkwayApt. 441"/>
    <n v="5743"/>
    <s v="Kingmouth"/>
    <x v="5"/>
    <s v="Australia"/>
    <x v="1"/>
    <x v="1"/>
  </r>
  <r>
    <n v="4430"/>
    <n v="884"/>
    <n v="1037"/>
    <n v="90"/>
    <n v="2"/>
    <n v="180"/>
    <n v="1"/>
    <x v="2"/>
    <x v="11"/>
    <x v="2"/>
    <s v="blue"/>
    <n v="95"/>
    <n v="72"/>
    <n v="6840"/>
    <n v="62"/>
    <n v="54659"/>
    <d v="2021-08-16T00:00:00"/>
    <d v="2021-09-08T00:00:00"/>
    <s v="Denice Ledrane"/>
    <s v="Bigender"/>
    <n v="32"/>
    <s v="049 Imogen StreetSuite 299"/>
    <n v="2404"/>
    <s v="New Beaumouth"/>
    <x v="7"/>
    <s v="Australia"/>
    <x v="0"/>
    <x v="0"/>
  </r>
  <r>
    <n v="4431"/>
    <n v="884"/>
    <n v="715"/>
    <n v="119"/>
    <n v="3"/>
    <n v="357"/>
    <n v="1"/>
    <x v="1"/>
    <x v="19"/>
    <x v="3"/>
    <s v="green"/>
    <n v="112"/>
    <n v="62"/>
    <n v="6944"/>
    <n v="62"/>
    <n v="54659"/>
    <d v="2021-08-16T00:00:00"/>
    <d v="2021-09-08T00:00:00"/>
    <s v="Denice Ledrane"/>
    <s v="Bigender"/>
    <n v="32"/>
    <s v="049 Imogen StreetSuite 299"/>
    <n v="2404"/>
    <s v="New Beaumouth"/>
    <x v="7"/>
    <s v="Australia"/>
    <x v="0"/>
    <x v="0"/>
  </r>
  <r>
    <n v="4432"/>
    <n v="884"/>
    <n v="1198"/>
    <n v="105"/>
    <n v="1"/>
    <n v="105"/>
    <n v="1"/>
    <x v="2"/>
    <x v="7"/>
    <x v="0"/>
    <s v="orange"/>
    <n v="90"/>
    <n v="53"/>
    <n v="4770"/>
    <n v="62"/>
    <n v="54659"/>
    <d v="2021-08-16T00:00:00"/>
    <d v="2021-09-08T00:00:00"/>
    <s v="Denice Ledrane"/>
    <s v="Bigender"/>
    <n v="32"/>
    <s v="049 Imogen StreetSuite 299"/>
    <n v="2404"/>
    <s v="New Beaumouth"/>
    <x v="7"/>
    <s v="Australia"/>
    <x v="0"/>
    <x v="0"/>
  </r>
  <r>
    <n v="4433"/>
    <n v="884"/>
    <n v="133"/>
    <n v="92"/>
    <n v="3"/>
    <n v="276"/>
    <n v="1"/>
    <x v="0"/>
    <x v="22"/>
    <x v="0"/>
    <s v="indigo"/>
    <n v="115"/>
    <n v="58"/>
    <n v="6670"/>
    <n v="62"/>
    <n v="54659"/>
    <d v="2021-08-16T00:00:00"/>
    <d v="2021-09-08T00:00:00"/>
    <s v="Denice Ledrane"/>
    <s v="Bigender"/>
    <n v="32"/>
    <s v="049 Imogen StreetSuite 299"/>
    <n v="2404"/>
    <s v="New Beaumouth"/>
    <x v="7"/>
    <s v="Australia"/>
    <x v="0"/>
    <x v="0"/>
  </r>
  <r>
    <n v="4434"/>
    <n v="884"/>
    <n v="681"/>
    <n v="113"/>
    <n v="2"/>
    <n v="226"/>
    <n v="1"/>
    <x v="1"/>
    <x v="4"/>
    <x v="1"/>
    <s v="green"/>
    <n v="119"/>
    <n v="62"/>
    <n v="7378"/>
    <n v="62"/>
    <n v="54659"/>
    <d v="2021-08-16T00:00:00"/>
    <d v="2021-09-08T00:00:00"/>
    <s v="Denice Ledrane"/>
    <s v="Bigender"/>
    <n v="32"/>
    <s v="049 Imogen StreetSuite 299"/>
    <n v="2404"/>
    <s v="New Beaumouth"/>
    <x v="7"/>
    <s v="Australia"/>
    <x v="0"/>
    <x v="0"/>
  </r>
  <r>
    <n v="4435"/>
    <n v="884"/>
    <n v="428"/>
    <n v="107"/>
    <n v="3"/>
    <n v="321"/>
    <n v="1"/>
    <x v="1"/>
    <x v="22"/>
    <x v="0"/>
    <s v="orange"/>
    <n v="92"/>
    <n v="73"/>
    <n v="6716"/>
    <n v="62"/>
    <n v="54659"/>
    <d v="2021-08-16T00:00:00"/>
    <d v="2021-09-08T00:00:00"/>
    <s v="Denice Ledrane"/>
    <s v="Bigender"/>
    <n v="32"/>
    <s v="049 Imogen StreetSuite 299"/>
    <n v="2404"/>
    <s v="New Beaumouth"/>
    <x v="7"/>
    <s v="Australia"/>
    <x v="0"/>
    <x v="0"/>
  </r>
  <r>
    <n v="4436"/>
    <n v="884"/>
    <n v="532"/>
    <n v="98"/>
    <n v="1"/>
    <n v="98"/>
    <n v="1"/>
    <x v="1"/>
    <x v="33"/>
    <x v="2"/>
    <s v="orange"/>
    <n v="113"/>
    <n v="80"/>
    <n v="9040"/>
    <n v="62"/>
    <n v="54659"/>
    <d v="2021-08-16T00:00:00"/>
    <d v="2021-09-08T00:00:00"/>
    <s v="Denice Ledrane"/>
    <s v="Bigender"/>
    <n v="32"/>
    <s v="049 Imogen StreetSuite 299"/>
    <n v="2404"/>
    <s v="New Beaumouth"/>
    <x v="7"/>
    <s v="Australia"/>
    <x v="0"/>
    <x v="0"/>
  </r>
  <r>
    <n v="4437"/>
    <n v="884"/>
    <n v="729"/>
    <n v="119"/>
    <n v="3"/>
    <n v="357"/>
    <n v="1"/>
    <x v="1"/>
    <x v="19"/>
    <x v="4"/>
    <s v="indigo"/>
    <n v="112"/>
    <n v="64"/>
    <n v="7168"/>
    <n v="62"/>
    <n v="54659"/>
    <d v="2021-08-16T00:00:00"/>
    <d v="2021-09-08T00:00:00"/>
    <s v="Denice Ledrane"/>
    <s v="Bigender"/>
    <n v="32"/>
    <s v="049 Imogen StreetSuite 299"/>
    <n v="2404"/>
    <s v="New Beaumouth"/>
    <x v="7"/>
    <s v="Australia"/>
    <x v="0"/>
    <x v="0"/>
  </r>
  <r>
    <n v="4438"/>
    <n v="884"/>
    <n v="1199"/>
    <n v="105"/>
    <n v="1"/>
    <n v="105"/>
    <n v="1"/>
    <x v="2"/>
    <x v="7"/>
    <x v="4"/>
    <s v="orange"/>
    <n v="90"/>
    <n v="69"/>
    <n v="6210"/>
    <n v="62"/>
    <n v="54659"/>
    <d v="2021-08-16T00:00:00"/>
    <d v="2021-09-08T00:00:00"/>
    <s v="Denice Ledrane"/>
    <s v="Bigender"/>
    <n v="32"/>
    <s v="049 Imogen StreetSuite 299"/>
    <n v="2404"/>
    <s v="New Beaumouth"/>
    <x v="7"/>
    <s v="Australia"/>
    <x v="0"/>
    <x v="0"/>
  </r>
  <r>
    <n v="4439"/>
    <n v="885"/>
    <n v="511"/>
    <n v="102"/>
    <n v="2"/>
    <n v="204"/>
    <n v="1"/>
    <x v="1"/>
    <x v="31"/>
    <x v="1"/>
    <s v="blue"/>
    <n v="109"/>
    <n v="41"/>
    <n v="4469"/>
    <n v="16"/>
    <n v="27561"/>
    <d v="2021-10-18T00:00:00"/>
    <d v="2021-11-13T00:00:00"/>
    <s v="Gabbie Aldwinckle"/>
    <s v="Male"/>
    <n v="75"/>
    <s v="424 Mason PlaceApt. 181"/>
    <n v="6438"/>
    <s v="New Kai"/>
    <x v="6"/>
    <s v="Australia"/>
    <x v="2"/>
    <x v="0"/>
  </r>
  <r>
    <n v="4440"/>
    <n v="885"/>
    <n v="930"/>
    <n v="96"/>
    <n v="3"/>
    <n v="288"/>
    <n v="1"/>
    <x v="2"/>
    <x v="5"/>
    <x v="3"/>
    <s v="blue"/>
    <n v="104"/>
    <n v="45"/>
    <n v="4680"/>
    <n v="16"/>
    <n v="27561"/>
    <d v="2021-10-18T00:00:00"/>
    <d v="2021-11-13T00:00:00"/>
    <s v="Gabbie Aldwinckle"/>
    <s v="Male"/>
    <n v="75"/>
    <s v="424 Mason PlaceApt. 181"/>
    <n v="6438"/>
    <s v="New Kai"/>
    <x v="6"/>
    <s v="Australia"/>
    <x v="2"/>
    <x v="0"/>
  </r>
  <r>
    <n v="4441"/>
    <n v="885"/>
    <n v="1222"/>
    <n v="105"/>
    <n v="2"/>
    <n v="210"/>
    <n v="1"/>
    <x v="2"/>
    <x v="7"/>
    <x v="2"/>
    <s v="violet"/>
    <n v="90"/>
    <n v="45"/>
    <n v="4050"/>
    <n v="16"/>
    <n v="27561"/>
    <d v="2021-10-18T00:00:00"/>
    <d v="2021-11-13T00:00:00"/>
    <s v="Gabbie Aldwinckle"/>
    <s v="Male"/>
    <n v="75"/>
    <s v="424 Mason PlaceApt. 181"/>
    <n v="6438"/>
    <s v="New Kai"/>
    <x v="6"/>
    <s v="Australia"/>
    <x v="2"/>
    <x v="0"/>
  </r>
  <r>
    <n v="4442"/>
    <n v="885"/>
    <n v="1012"/>
    <n v="106"/>
    <n v="3"/>
    <n v="318"/>
    <n v="1"/>
    <x v="2"/>
    <x v="3"/>
    <x v="2"/>
    <s v="violet"/>
    <n v="111"/>
    <n v="51"/>
    <n v="5661"/>
    <n v="16"/>
    <n v="27561"/>
    <d v="2021-10-18T00:00:00"/>
    <d v="2021-11-13T00:00:00"/>
    <s v="Gabbie Aldwinckle"/>
    <s v="Male"/>
    <n v="75"/>
    <s v="424 Mason PlaceApt. 181"/>
    <n v="6438"/>
    <s v="New Kai"/>
    <x v="6"/>
    <s v="Australia"/>
    <x v="2"/>
    <x v="0"/>
  </r>
  <r>
    <n v="4443"/>
    <n v="885"/>
    <n v="71"/>
    <n v="118"/>
    <n v="2"/>
    <n v="236"/>
    <n v="1"/>
    <x v="0"/>
    <x v="24"/>
    <x v="1"/>
    <s v="red"/>
    <n v="96"/>
    <n v="59"/>
    <n v="5664"/>
    <n v="16"/>
    <n v="27561"/>
    <d v="2021-10-18T00:00:00"/>
    <d v="2021-11-13T00:00:00"/>
    <s v="Gabbie Aldwinckle"/>
    <s v="Male"/>
    <n v="75"/>
    <s v="424 Mason PlaceApt. 181"/>
    <n v="6438"/>
    <s v="New Kai"/>
    <x v="6"/>
    <s v="Australia"/>
    <x v="2"/>
    <x v="0"/>
  </r>
  <r>
    <n v="4444"/>
    <n v="886"/>
    <n v="112"/>
    <n v="92"/>
    <n v="2"/>
    <n v="184"/>
    <n v="1"/>
    <x v="0"/>
    <x v="22"/>
    <x v="2"/>
    <s v="orange"/>
    <n v="115"/>
    <n v="50"/>
    <n v="5750"/>
    <n v="898"/>
    <n v="51067"/>
    <d v="2021-09-22T00:00:00"/>
    <d v="2021-10-18T00:00:00"/>
    <s v="Jillian Sauven"/>
    <s v="Bigender"/>
    <n v="41"/>
    <s v="99 Sophia TrailApt. 477"/>
    <n v="3377"/>
    <s v="Angelinaport"/>
    <x v="4"/>
    <s v="Australia"/>
    <x v="5"/>
    <x v="0"/>
  </r>
  <r>
    <n v="4445"/>
    <n v="886"/>
    <n v="407"/>
    <n v="119"/>
    <n v="3"/>
    <n v="357"/>
    <n v="1"/>
    <x v="0"/>
    <x v="32"/>
    <x v="2"/>
    <s v="blue"/>
    <n v="113"/>
    <n v="61"/>
    <n v="6893"/>
    <n v="898"/>
    <n v="51067"/>
    <d v="2021-09-22T00:00:00"/>
    <d v="2021-10-18T00:00:00"/>
    <s v="Jillian Sauven"/>
    <s v="Bigender"/>
    <n v="41"/>
    <s v="99 Sophia TrailApt. 477"/>
    <n v="3377"/>
    <s v="Angelinaport"/>
    <x v="4"/>
    <s v="Australia"/>
    <x v="5"/>
    <x v="0"/>
  </r>
  <r>
    <n v="4446"/>
    <n v="886"/>
    <n v="466"/>
    <n v="118"/>
    <n v="3"/>
    <n v="354"/>
    <n v="1"/>
    <x v="1"/>
    <x v="1"/>
    <x v="1"/>
    <s v="yellow"/>
    <n v="110"/>
    <n v="48"/>
    <n v="5280"/>
    <n v="898"/>
    <n v="51067"/>
    <d v="2021-09-22T00:00:00"/>
    <d v="2021-10-18T00:00:00"/>
    <s v="Jillian Sauven"/>
    <s v="Bigender"/>
    <n v="41"/>
    <s v="99 Sophia TrailApt. 477"/>
    <n v="3377"/>
    <s v="Angelinaport"/>
    <x v="4"/>
    <s v="Australia"/>
    <x v="5"/>
    <x v="0"/>
  </r>
  <r>
    <n v="4447"/>
    <n v="886"/>
    <n v="792"/>
    <n v="91"/>
    <n v="2"/>
    <n v="182"/>
    <n v="1"/>
    <x v="1"/>
    <x v="15"/>
    <x v="2"/>
    <s v="blue"/>
    <n v="114"/>
    <n v="44"/>
    <n v="5016"/>
    <n v="898"/>
    <n v="51067"/>
    <d v="2021-09-22T00:00:00"/>
    <d v="2021-10-18T00:00:00"/>
    <s v="Jillian Sauven"/>
    <s v="Bigender"/>
    <n v="41"/>
    <s v="99 Sophia TrailApt. 477"/>
    <n v="3377"/>
    <s v="Angelinaport"/>
    <x v="4"/>
    <s v="Australia"/>
    <x v="5"/>
    <x v="0"/>
  </r>
  <r>
    <n v="4448"/>
    <n v="886"/>
    <n v="357"/>
    <n v="94"/>
    <n v="2"/>
    <n v="188"/>
    <n v="1"/>
    <x v="0"/>
    <x v="28"/>
    <x v="2"/>
    <s v="orange"/>
    <n v="92"/>
    <n v="70"/>
    <n v="6440"/>
    <n v="898"/>
    <n v="51067"/>
    <d v="2021-09-22T00:00:00"/>
    <d v="2021-10-18T00:00:00"/>
    <s v="Jillian Sauven"/>
    <s v="Bigender"/>
    <n v="41"/>
    <s v="99 Sophia TrailApt. 477"/>
    <n v="3377"/>
    <s v="Angelinaport"/>
    <x v="4"/>
    <s v="Australia"/>
    <x v="5"/>
    <x v="0"/>
  </r>
  <r>
    <n v="4449"/>
    <n v="887"/>
    <n v="153"/>
    <n v="91"/>
    <n v="1"/>
    <n v="91"/>
    <n v="1"/>
    <x v="0"/>
    <x v="8"/>
    <x v="0"/>
    <s v="yellow"/>
    <n v="116"/>
    <n v="72"/>
    <n v="8352"/>
    <n v="669"/>
    <n v="10969"/>
    <d v="2021-01-27T00:00:00"/>
    <d v="2021-02-20T00:00:00"/>
    <s v="Bobbi Pickerill"/>
    <s v="Genderfluid"/>
    <n v="68"/>
    <s v="1463 Hills RidgeApt. 034"/>
    <n v="4318"/>
    <s v="Bauchland"/>
    <x v="6"/>
    <s v="Australia"/>
    <x v="9"/>
    <x v="0"/>
  </r>
  <r>
    <n v="4450"/>
    <n v="887"/>
    <n v="356"/>
    <n v="94"/>
    <n v="2"/>
    <n v="188"/>
    <n v="1"/>
    <x v="0"/>
    <x v="28"/>
    <x v="1"/>
    <s v="orange"/>
    <n v="92"/>
    <n v="46"/>
    <n v="4232"/>
    <n v="669"/>
    <n v="10969"/>
    <d v="2021-01-27T00:00:00"/>
    <d v="2021-02-20T00:00:00"/>
    <s v="Bobbi Pickerill"/>
    <s v="Genderfluid"/>
    <n v="68"/>
    <s v="1463 Hills RidgeApt. 034"/>
    <n v="4318"/>
    <s v="Bauchland"/>
    <x v="6"/>
    <s v="Australia"/>
    <x v="9"/>
    <x v="0"/>
  </r>
  <r>
    <n v="4451"/>
    <n v="887"/>
    <n v="905"/>
    <n v="94"/>
    <n v="2"/>
    <n v="188"/>
    <n v="1"/>
    <x v="2"/>
    <x v="23"/>
    <x v="3"/>
    <s v="violet"/>
    <n v="113"/>
    <n v="76"/>
    <n v="8588"/>
    <n v="669"/>
    <n v="10969"/>
    <d v="2021-01-27T00:00:00"/>
    <d v="2021-02-20T00:00:00"/>
    <s v="Bobbi Pickerill"/>
    <s v="Genderfluid"/>
    <n v="68"/>
    <s v="1463 Hills RidgeApt. 034"/>
    <n v="4318"/>
    <s v="Bauchland"/>
    <x v="6"/>
    <s v="Australia"/>
    <x v="9"/>
    <x v="0"/>
  </r>
  <r>
    <n v="4452"/>
    <n v="887"/>
    <n v="977"/>
    <n v="97"/>
    <n v="2"/>
    <n v="194"/>
    <n v="1"/>
    <x v="2"/>
    <x v="27"/>
    <x v="2"/>
    <s v="violet"/>
    <n v="119"/>
    <n v="51"/>
    <n v="6069"/>
    <n v="669"/>
    <n v="10969"/>
    <d v="2021-01-27T00:00:00"/>
    <d v="2021-02-20T00:00:00"/>
    <s v="Bobbi Pickerill"/>
    <s v="Genderfluid"/>
    <n v="68"/>
    <s v="1463 Hills RidgeApt. 034"/>
    <n v="4318"/>
    <s v="Bauchland"/>
    <x v="6"/>
    <s v="Australia"/>
    <x v="9"/>
    <x v="0"/>
  </r>
  <r>
    <n v="4453"/>
    <n v="887"/>
    <n v="192"/>
    <n v="98"/>
    <n v="2"/>
    <n v="196"/>
    <n v="1"/>
    <x v="0"/>
    <x v="18"/>
    <x v="2"/>
    <s v="green"/>
    <n v="112"/>
    <n v="41"/>
    <n v="4592"/>
    <n v="669"/>
    <n v="10969"/>
    <d v="2021-01-27T00:00:00"/>
    <d v="2021-02-20T00:00:00"/>
    <s v="Bobbi Pickerill"/>
    <s v="Genderfluid"/>
    <n v="68"/>
    <s v="1463 Hills RidgeApt. 034"/>
    <n v="4318"/>
    <s v="Bauchland"/>
    <x v="6"/>
    <s v="Australia"/>
    <x v="9"/>
    <x v="0"/>
  </r>
  <r>
    <n v="4454"/>
    <n v="888"/>
    <n v="395"/>
    <n v="119"/>
    <n v="2"/>
    <n v="238"/>
    <n v="1"/>
    <x v="0"/>
    <x v="32"/>
    <x v="3"/>
    <s v="yellow"/>
    <n v="113"/>
    <n v="63"/>
    <n v="7119"/>
    <n v="108"/>
    <n v="38001"/>
    <d v="2021-04-20T00:00:00"/>
    <d v="2021-05-03T00:00:00"/>
    <s v="Merrill Care"/>
    <s v="Bigender"/>
    <n v="57"/>
    <s v="7285 Mason BoulevardSuite 754"/>
    <n v="1392"/>
    <s v="Port Rosemouth"/>
    <x v="3"/>
    <s v="Australia"/>
    <x v="6"/>
    <x v="2"/>
  </r>
  <r>
    <n v="4455"/>
    <n v="889"/>
    <n v="577"/>
    <n v="100"/>
    <n v="2"/>
    <n v="200"/>
    <n v="1"/>
    <x v="1"/>
    <x v="29"/>
    <x v="2"/>
    <s v="green"/>
    <n v="90"/>
    <n v="61"/>
    <n v="5490"/>
    <n v="332"/>
    <n v="27115"/>
    <d v="2021-07-31T00:00:00"/>
    <d v="2021-08-11T00:00:00"/>
    <s v="Carla Walework"/>
    <s v="Male"/>
    <n v="75"/>
    <s v="011 Hamilton PlaceSuite 215"/>
    <n v="5702"/>
    <s v="East George"/>
    <x v="5"/>
    <s v="Australia"/>
    <x v="8"/>
    <x v="2"/>
  </r>
  <r>
    <n v="4456"/>
    <n v="890"/>
    <n v="664"/>
    <n v="93"/>
    <n v="2"/>
    <n v="186"/>
    <n v="1"/>
    <x v="1"/>
    <x v="14"/>
    <x v="4"/>
    <s v="violet"/>
    <n v="115"/>
    <n v="60"/>
    <n v="6900"/>
    <n v="649"/>
    <n v="54889"/>
    <d v="2021-06-21T00:00:00"/>
    <d v="2021-07-07T00:00:00"/>
    <s v="Willey Tolley"/>
    <s v="Genderfluid"/>
    <n v="74"/>
    <s v="3796 Kayla RoadSuite 477"/>
    <n v="5825"/>
    <s v="Schneiderbury"/>
    <x v="5"/>
    <s v="Australia"/>
    <x v="7"/>
    <x v="2"/>
  </r>
  <r>
    <n v="4457"/>
    <n v="890"/>
    <n v="1126"/>
    <n v="102"/>
    <n v="1"/>
    <n v="102"/>
    <n v="1"/>
    <x v="2"/>
    <x v="34"/>
    <x v="1"/>
    <s v="orange"/>
    <n v="106"/>
    <n v="60"/>
    <n v="6360"/>
    <n v="649"/>
    <n v="54889"/>
    <d v="2021-06-21T00:00:00"/>
    <d v="2021-07-07T00:00:00"/>
    <s v="Willey Tolley"/>
    <s v="Genderfluid"/>
    <n v="74"/>
    <s v="3796 Kayla RoadSuite 477"/>
    <n v="5825"/>
    <s v="Schneiderbury"/>
    <x v="5"/>
    <s v="Australia"/>
    <x v="7"/>
    <x v="2"/>
  </r>
  <r>
    <n v="4458"/>
    <n v="890"/>
    <n v="1052"/>
    <n v="93"/>
    <n v="2"/>
    <n v="186"/>
    <n v="1"/>
    <x v="2"/>
    <x v="20"/>
    <x v="2"/>
    <s v="red"/>
    <n v="94"/>
    <n v="43"/>
    <n v="4042"/>
    <n v="649"/>
    <n v="54889"/>
    <d v="2021-06-21T00:00:00"/>
    <d v="2021-07-07T00:00:00"/>
    <s v="Willey Tolley"/>
    <s v="Genderfluid"/>
    <n v="74"/>
    <s v="3796 Kayla RoadSuite 477"/>
    <n v="5825"/>
    <s v="Schneiderbury"/>
    <x v="5"/>
    <s v="Australia"/>
    <x v="7"/>
    <x v="2"/>
  </r>
  <r>
    <n v="4459"/>
    <n v="890"/>
    <n v="705"/>
    <n v="119"/>
    <n v="3"/>
    <n v="357"/>
    <n v="1"/>
    <x v="1"/>
    <x v="19"/>
    <x v="3"/>
    <s v="orange"/>
    <n v="112"/>
    <n v="69"/>
    <n v="7728"/>
    <n v="649"/>
    <n v="54889"/>
    <d v="2021-06-21T00:00:00"/>
    <d v="2021-07-07T00:00:00"/>
    <s v="Willey Tolley"/>
    <s v="Genderfluid"/>
    <n v="74"/>
    <s v="3796 Kayla RoadSuite 477"/>
    <n v="5825"/>
    <s v="Schneiderbury"/>
    <x v="5"/>
    <s v="Australia"/>
    <x v="7"/>
    <x v="2"/>
  </r>
  <r>
    <n v="4460"/>
    <n v="890"/>
    <n v="1247"/>
    <n v="112"/>
    <n v="3"/>
    <n v="336"/>
    <n v="1"/>
    <x v="2"/>
    <x v="25"/>
    <x v="2"/>
    <s v="blue"/>
    <n v="91"/>
    <n v="61"/>
    <n v="5551"/>
    <n v="649"/>
    <n v="54889"/>
    <d v="2021-06-21T00:00:00"/>
    <d v="2021-07-07T00:00:00"/>
    <s v="Willey Tolley"/>
    <s v="Genderfluid"/>
    <n v="74"/>
    <s v="3796 Kayla RoadSuite 477"/>
    <n v="5825"/>
    <s v="Schneiderbury"/>
    <x v="5"/>
    <s v="Australia"/>
    <x v="7"/>
    <x v="2"/>
  </r>
  <r>
    <n v="4461"/>
    <n v="890"/>
    <n v="545"/>
    <n v="98"/>
    <n v="1"/>
    <n v="98"/>
    <n v="1"/>
    <x v="1"/>
    <x v="33"/>
    <x v="3"/>
    <s v="blue"/>
    <n v="113"/>
    <n v="77"/>
    <n v="8701"/>
    <n v="649"/>
    <n v="54889"/>
    <d v="2021-06-21T00:00:00"/>
    <d v="2021-07-07T00:00:00"/>
    <s v="Willey Tolley"/>
    <s v="Genderfluid"/>
    <n v="74"/>
    <s v="3796 Kayla RoadSuite 477"/>
    <n v="5825"/>
    <s v="Schneiderbury"/>
    <x v="5"/>
    <s v="Australia"/>
    <x v="7"/>
    <x v="2"/>
  </r>
  <r>
    <n v="4462"/>
    <n v="890"/>
    <n v="359"/>
    <n v="94"/>
    <n v="3"/>
    <n v="282"/>
    <n v="1"/>
    <x v="0"/>
    <x v="28"/>
    <x v="4"/>
    <s v="orange"/>
    <n v="92"/>
    <n v="52"/>
    <n v="4784"/>
    <n v="649"/>
    <n v="54889"/>
    <d v="2021-06-21T00:00:00"/>
    <d v="2021-07-07T00:00:00"/>
    <s v="Willey Tolley"/>
    <s v="Genderfluid"/>
    <n v="74"/>
    <s v="3796 Kayla RoadSuite 477"/>
    <n v="5825"/>
    <s v="Schneiderbury"/>
    <x v="5"/>
    <s v="Australia"/>
    <x v="7"/>
    <x v="2"/>
  </r>
  <r>
    <n v="4463"/>
    <n v="890"/>
    <n v="838"/>
    <n v="117"/>
    <n v="1"/>
    <n v="117"/>
    <n v="1"/>
    <x v="1"/>
    <x v="13"/>
    <x v="0"/>
    <s v="violet"/>
    <n v="95"/>
    <n v="61"/>
    <n v="5795"/>
    <n v="649"/>
    <n v="54889"/>
    <d v="2021-06-21T00:00:00"/>
    <d v="2021-07-07T00:00:00"/>
    <s v="Willey Tolley"/>
    <s v="Genderfluid"/>
    <n v="74"/>
    <s v="3796 Kayla RoadSuite 477"/>
    <n v="5825"/>
    <s v="Schneiderbury"/>
    <x v="5"/>
    <s v="Australia"/>
    <x v="7"/>
    <x v="2"/>
  </r>
  <r>
    <n v="4464"/>
    <n v="890"/>
    <n v="1121"/>
    <n v="102"/>
    <n v="3"/>
    <n v="306"/>
    <n v="1"/>
    <x v="2"/>
    <x v="34"/>
    <x v="1"/>
    <s v="red"/>
    <n v="106"/>
    <n v="63"/>
    <n v="6678"/>
    <n v="649"/>
    <n v="54889"/>
    <d v="2021-06-21T00:00:00"/>
    <d v="2021-07-07T00:00:00"/>
    <s v="Willey Tolley"/>
    <s v="Genderfluid"/>
    <n v="74"/>
    <s v="3796 Kayla RoadSuite 477"/>
    <n v="5825"/>
    <s v="Schneiderbury"/>
    <x v="5"/>
    <s v="Australia"/>
    <x v="7"/>
    <x v="2"/>
  </r>
  <r>
    <n v="4465"/>
    <n v="890"/>
    <n v="189"/>
    <n v="98"/>
    <n v="3"/>
    <n v="294"/>
    <n v="1"/>
    <x v="0"/>
    <x v="18"/>
    <x v="4"/>
    <s v="yellow"/>
    <n v="112"/>
    <n v="44"/>
    <n v="4928"/>
    <n v="649"/>
    <n v="54889"/>
    <d v="2021-06-21T00:00:00"/>
    <d v="2021-07-07T00:00:00"/>
    <s v="Willey Tolley"/>
    <s v="Genderfluid"/>
    <n v="74"/>
    <s v="3796 Kayla RoadSuite 477"/>
    <n v="5825"/>
    <s v="Schneiderbury"/>
    <x v="5"/>
    <s v="Australia"/>
    <x v="7"/>
    <x v="2"/>
  </r>
  <r>
    <n v="4466"/>
    <n v="891"/>
    <n v="442"/>
    <n v="107"/>
    <n v="3"/>
    <n v="321"/>
    <n v="1"/>
    <x v="1"/>
    <x v="22"/>
    <x v="2"/>
    <s v="blue"/>
    <n v="92"/>
    <n v="61"/>
    <n v="5612"/>
    <n v="350"/>
    <n v="36118"/>
    <d v="2021-08-12T00:00:00"/>
    <d v="2021-08-14T00:00:00"/>
    <s v="Dani Hawtin"/>
    <s v="Bigender"/>
    <n v="23"/>
    <s v="41 Brown Estate DrSuite 039"/>
    <n v="4913"/>
    <s v="North Alex"/>
    <x v="6"/>
    <s v="Australia"/>
    <x v="0"/>
    <x v="1"/>
  </r>
  <r>
    <n v="4467"/>
    <n v="891"/>
    <n v="676"/>
    <n v="113"/>
    <n v="1"/>
    <n v="113"/>
    <n v="1"/>
    <x v="1"/>
    <x v="4"/>
    <x v="1"/>
    <s v="yellow"/>
    <n v="119"/>
    <n v="80"/>
    <n v="9520"/>
    <n v="350"/>
    <n v="36118"/>
    <d v="2021-08-12T00:00:00"/>
    <d v="2021-08-14T00:00:00"/>
    <s v="Dani Hawtin"/>
    <s v="Bigender"/>
    <n v="23"/>
    <s v="41 Brown Estate DrSuite 039"/>
    <n v="4913"/>
    <s v="North Alex"/>
    <x v="6"/>
    <s v="Australia"/>
    <x v="0"/>
    <x v="1"/>
  </r>
  <r>
    <n v="4468"/>
    <n v="891"/>
    <n v="514"/>
    <n v="102"/>
    <n v="2"/>
    <n v="204"/>
    <n v="1"/>
    <x v="1"/>
    <x v="31"/>
    <x v="4"/>
    <s v="blue"/>
    <n v="109"/>
    <n v="59"/>
    <n v="6431"/>
    <n v="350"/>
    <n v="36118"/>
    <d v="2021-08-12T00:00:00"/>
    <d v="2021-08-14T00:00:00"/>
    <s v="Dani Hawtin"/>
    <s v="Bigender"/>
    <n v="23"/>
    <s v="41 Brown Estate DrSuite 039"/>
    <n v="4913"/>
    <s v="North Alex"/>
    <x v="6"/>
    <s v="Australia"/>
    <x v="0"/>
    <x v="1"/>
  </r>
  <r>
    <n v="4469"/>
    <n v="891"/>
    <n v="71"/>
    <n v="118"/>
    <n v="3"/>
    <n v="354"/>
    <n v="1"/>
    <x v="0"/>
    <x v="24"/>
    <x v="1"/>
    <s v="red"/>
    <n v="96"/>
    <n v="59"/>
    <n v="5664"/>
    <n v="350"/>
    <n v="36118"/>
    <d v="2021-08-12T00:00:00"/>
    <d v="2021-08-14T00:00:00"/>
    <s v="Dani Hawtin"/>
    <s v="Bigender"/>
    <n v="23"/>
    <s v="41 Brown Estate DrSuite 039"/>
    <n v="4913"/>
    <s v="North Alex"/>
    <x v="6"/>
    <s v="Australia"/>
    <x v="0"/>
    <x v="1"/>
  </r>
  <r>
    <n v="4470"/>
    <n v="891"/>
    <n v="193"/>
    <n v="98"/>
    <n v="3"/>
    <n v="294"/>
    <n v="1"/>
    <x v="0"/>
    <x v="18"/>
    <x v="0"/>
    <s v="green"/>
    <n v="112"/>
    <n v="80"/>
    <n v="8960"/>
    <n v="350"/>
    <n v="36118"/>
    <d v="2021-08-12T00:00:00"/>
    <d v="2021-08-14T00:00:00"/>
    <s v="Dani Hawtin"/>
    <s v="Bigender"/>
    <n v="23"/>
    <s v="41 Brown Estate DrSuite 039"/>
    <n v="4913"/>
    <s v="North Alex"/>
    <x v="6"/>
    <s v="Australia"/>
    <x v="0"/>
    <x v="1"/>
  </r>
  <r>
    <n v="4471"/>
    <n v="892"/>
    <n v="983"/>
    <n v="106"/>
    <n v="2"/>
    <n v="212"/>
    <n v="1"/>
    <x v="2"/>
    <x v="3"/>
    <x v="0"/>
    <s v="red"/>
    <n v="111"/>
    <n v="74"/>
    <n v="8214"/>
    <n v="586"/>
    <n v="21071"/>
    <d v="2021-04-09T00:00:00"/>
    <d v="2021-04-11T00:00:00"/>
    <s v="Wenona Stuck"/>
    <s v="Agender"/>
    <n v="34"/>
    <s v="71 Jade CrescentApt. 142"/>
    <n v="5142"/>
    <s v="Hallhaven"/>
    <x v="4"/>
    <s v="Australia"/>
    <x v="6"/>
    <x v="1"/>
  </r>
  <r>
    <n v="4472"/>
    <n v="893"/>
    <n v="1118"/>
    <n v="115"/>
    <n v="3"/>
    <n v="345"/>
    <n v="1"/>
    <x v="2"/>
    <x v="6"/>
    <x v="0"/>
    <s v="violet"/>
    <n v="99"/>
    <n v="40"/>
    <n v="3960"/>
    <n v="854"/>
    <n v="49324"/>
    <d v="2021-03-06T00:00:00"/>
    <d v="2021-03-14T00:00:00"/>
    <s v="Lisle Worthing"/>
    <s v="Female"/>
    <n v="74"/>
    <s v="8360 Poppy SummitSuite 841"/>
    <n v="6775"/>
    <s v="Walkertown"/>
    <x v="6"/>
    <s v="Australia"/>
    <x v="4"/>
    <x v="1"/>
  </r>
  <r>
    <n v="4473"/>
    <n v="893"/>
    <n v="1243"/>
    <n v="112"/>
    <n v="2"/>
    <n v="224"/>
    <n v="1"/>
    <x v="2"/>
    <x v="25"/>
    <x v="0"/>
    <s v="green"/>
    <n v="91"/>
    <n v="66"/>
    <n v="6006"/>
    <n v="854"/>
    <n v="49324"/>
    <d v="2021-03-06T00:00:00"/>
    <d v="2021-03-14T00:00:00"/>
    <s v="Lisle Worthing"/>
    <s v="Female"/>
    <n v="74"/>
    <s v="8360 Poppy SummitSuite 841"/>
    <n v="6775"/>
    <s v="Walkertown"/>
    <x v="6"/>
    <s v="Australia"/>
    <x v="4"/>
    <x v="1"/>
  </r>
  <r>
    <n v="4474"/>
    <n v="893"/>
    <n v="838"/>
    <n v="117"/>
    <n v="1"/>
    <n v="117"/>
    <n v="1"/>
    <x v="1"/>
    <x v="13"/>
    <x v="0"/>
    <s v="violet"/>
    <n v="95"/>
    <n v="61"/>
    <n v="5795"/>
    <n v="854"/>
    <n v="49324"/>
    <d v="2021-03-06T00:00:00"/>
    <d v="2021-03-14T00:00:00"/>
    <s v="Lisle Worthing"/>
    <s v="Female"/>
    <n v="74"/>
    <s v="8360 Poppy SummitSuite 841"/>
    <n v="6775"/>
    <s v="Walkertown"/>
    <x v="6"/>
    <s v="Australia"/>
    <x v="4"/>
    <x v="1"/>
  </r>
  <r>
    <n v="4475"/>
    <n v="893"/>
    <n v="132"/>
    <n v="92"/>
    <n v="3"/>
    <n v="276"/>
    <n v="1"/>
    <x v="0"/>
    <x v="22"/>
    <x v="2"/>
    <s v="indigo"/>
    <n v="115"/>
    <n v="56"/>
    <n v="6440"/>
    <n v="854"/>
    <n v="49324"/>
    <d v="2021-03-06T00:00:00"/>
    <d v="2021-03-14T00:00:00"/>
    <s v="Lisle Worthing"/>
    <s v="Female"/>
    <n v="74"/>
    <s v="8360 Poppy SummitSuite 841"/>
    <n v="6775"/>
    <s v="Walkertown"/>
    <x v="6"/>
    <s v="Australia"/>
    <x v="4"/>
    <x v="1"/>
  </r>
  <r>
    <n v="4476"/>
    <n v="893"/>
    <n v="927"/>
    <n v="96"/>
    <n v="2"/>
    <n v="192"/>
    <n v="1"/>
    <x v="2"/>
    <x v="5"/>
    <x v="2"/>
    <s v="green"/>
    <n v="104"/>
    <n v="52"/>
    <n v="5408"/>
    <n v="854"/>
    <n v="49324"/>
    <d v="2021-03-06T00:00:00"/>
    <d v="2021-03-14T00:00:00"/>
    <s v="Lisle Worthing"/>
    <s v="Female"/>
    <n v="74"/>
    <s v="8360 Poppy SummitSuite 841"/>
    <n v="6775"/>
    <s v="Walkertown"/>
    <x v="6"/>
    <s v="Australia"/>
    <x v="4"/>
    <x v="1"/>
  </r>
  <r>
    <n v="4477"/>
    <n v="894"/>
    <n v="160"/>
    <n v="91"/>
    <n v="3"/>
    <n v="273"/>
    <n v="1"/>
    <x v="0"/>
    <x v="8"/>
    <x v="3"/>
    <s v="blue"/>
    <n v="116"/>
    <n v="53"/>
    <n v="6148"/>
    <n v="1000"/>
    <n v="35622"/>
    <d v="2021-10-11T00:00:00"/>
    <d v="2021-10-13T00:00:00"/>
    <s v="Mandel Fairbanks"/>
    <s v="Male"/>
    <n v="71"/>
    <s v="1671 Lauren KnollSuite 945"/>
    <n v="9012"/>
    <s v="Lake Audreyborough"/>
    <x v="1"/>
    <s v="Australia"/>
    <x v="2"/>
    <x v="1"/>
  </r>
  <r>
    <n v="4478"/>
    <n v="894"/>
    <n v="1117"/>
    <n v="115"/>
    <n v="3"/>
    <n v="345"/>
    <n v="1"/>
    <x v="2"/>
    <x v="6"/>
    <x v="2"/>
    <s v="violet"/>
    <n v="99"/>
    <n v="47"/>
    <n v="4653"/>
    <n v="1000"/>
    <n v="35622"/>
    <d v="2021-10-11T00:00:00"/>
    <d v="2021-10-13T00:00:00"/>
    <s v="Mandel Fairbanks"/>
    <s v="Male"/>
    <n v="71"/>
    <s v="1671 Lauren KnollSuite 945"/>
    <n v="9012"/>
    <s v="Lake Audreyborough"/>
    <x v="1"/>
    <s v="Australia"/>
    <x v="2"/>
    <x v="1"/>
  </r>
  <r>
    <n v="4479"/>
    <n v="894"/>
    <n v="1070"/>
    <n v="93"/>
    <n v="3"/>
    <n v="279"/>
    <n v="1"/>
    <x v="2"/>
    <x v="20"/>
    <x v="3"/>
    <s v="blue"/>
    <n v="94"/>
    <n v="67"/>
    <n v="6298"/>
    <n v="1000"/>
    <n v="35622"/>
    <d v="2021-10-11T00:00:00"/>
    <d v="2021-10-13T00:00:00"/>
    <s v="Mandel Fairbanks"/>
    <s v="Male"/>
    <n v="71"/>
    <s v="1671 Lauren KnollSuite 945"/>
    <n v="9012"/>
    <s v="Lake Audreyborough"/>
    <x v="1"/>
    <s v="Australia"/>
    <x v="2"/>
    <x v="1"/>
  </r>
  <r>
    <n v="4480"/>
    <n v="894"/>
    <n v="1177"/>
    <n v="99"/>
    <n v="2"/>
    <n v="198"/>
    <n v="1"/>
    <x v="2"/>
    <x v="9"/>
    <x v="2"/>
    <s v="blue"/>
    <n v="98"/>
    <n v="52"/>
    <n v="5096"/>
    <n v="1000"/>
    <n v="35622"/>
    <d v="2021-10-11T00:00:00"/>
    <d v="2021-10-13T00:00:00"/>
    <s v="Mandel Fairbanks"/>
    <s v="Male"/>
    <n v="71"/>
    <s v="1671 Lauren KnollSuite 945"/>
    <n v="9012"/>
    <s v="Lake Audreyborough"/>
    <x v="1"/>
    <s v="Australia"/>
    <x v="2"/>
    <x v="1"/>
  </r>
  <r>
    <n v="4481"/>
    <n v="894"/>
    <n v="1239"/>
    <n v="112"/>
    <n v="1"/>
    <n v="112"/>
    <n v="1"/>
    <x v="2"/>
    <x v="25"/>
    <x v="4"/>
    <s v="yellow"/>
    <n v="91"/>
    <n v="59"/>
    <n v="5369"/>
    <n v="1000"/>
    <n v="35622"/>
    <d v="2021-10-11T00:00:00"/>
    <d v="2021-10-13T00:00:00"/>
    <s v="Mandel Fairbanks"/>
    <s v="Male"/>
    <n v="71"/>
    <s v="1671 Lauren KnollSuite 945"/>
    <n v="9012"/>
    <s v="Lake Audreyborough"/>
    <x v="1"/>
    <s v="Australia"/>
    <x v="2"/>
    <x v="1"/>
  </r>
  <r>
    <n v="4482"/>
    <n v="894"/>
    <n v="109"/>
    <n v="92"/>
    <n v="3"/>
    <n v="276"/>
    <n v="1"/>
    <x v="0"/>
    <x v="22"/>
    <x v="4"/>
    <s v="red"/>
    <n v="115"/>
    <n v="63"/>
    <n v="7245"/>
    <n v="1000"/>
    <n v="35622"/>
    <d v="2021-10-11T00:00:00"/>
    <d v="2021-10-13T00:00:00"/>
    <s v="Mandel Fairbanks"/>
    <s v="Male"/>
    <n v="71"/>
    <s v="1671 Lauren KnollSuite 945"/>
    <n v="9012"/>
    <s v="Lake Audreyborough"/>
    <x v="1"/>
    <s v="Australia"/>
    <x v="2"/>
    <x v="1"/>
  </r>
  <r>
    <n v="4483"/>
    <n v="895"/>
    <n v="89"/>
    <n v="118"/>
    <n v="3"/>
    <n v="354"/>
    <n v="1"/>
    <x v="0"/>
    <x v="24"/>
    <x v="4"/>
    <s v="green"/>
    <n v="96"/>
    <n v="77"/>
    <n v="7392"/>
    <n v="664"/>
    <n v="56830"/>
    <d v="2021-07-26T00:00:00"/>
    <d v="2021-08-15T00:00:00"/>
    <s v="Dannie Fidler"/>
    <s v="Genderfluid"/>
    <n v="32"/>
    <s v="157 Rohan MallApt. 466"/>
    <n v="4145"/>
    <s v="East Max"/>
    <x v="1"/>
    <s v="Australia"/>
    <x v="8"/>
    <x v="2"/>
  </r>
  <r>
    <n v="4484"/>
    <n v="895"/>
    <n v="835"/>
    <n v="117"/>
    <n v="1"/>
    <n v="117"/>
    <n v="1"/>
    <x v="1"/>
    <x v="13"/>
    <x v="3"/>
    <s v="violet"/>
    <n v="95"/>
    <n v="75"/>
    <n v="7125"/>
    <n v="664"/>
    <n v="56830"/>
    <d v="2021-07-26T00:00:00"/>
    <d v="2021-08-15T00:00:00"/>
    <s v="Dannie Fidler"/>
    <s v="Genderfluid"/>
    <n v="32"/>
    <s v="157 Rohan MallApt. 466"/>
    <n v="4145"/>
    <s v="East Max"/>
    <x v="1"/>
    <s v="Australia"/>
    <x v="8"/>
    <x v="2"/>
  </r>
  <r>
    <n v="4485"/>
    <n v="895"/>
    <n v="600"/>
    <n v="112"/>
    <n v="2"/>
    <n v="224"/>
    <n v="1"/>
    <x v="1"/>
    <x v="30"/>
    <x v="3"/>
    <s v="orange"/>
    <n v="118"/>
    <n v="46"/>
    <n v="5428"/>
    <n v="664"/>
    <n v="56830"/>
    <d v="2021-07-26T00:00:00"/>
    <d v="2021-08-15T00:00:00"/>
    <s v="Dannie Fidler"/>
    <s v="Genderfluid"/>
    <n v="32"/>
    <s v="157 Rohan MallApt. 466"/>
    <n v="4145"/>
    <s v="East Max"/>
    <x v="1"/>
    <s v="Australia"/>
    <x v="8"/>
    <x v="2"/>
  </r>
  <r>
    <n v="4486"/>
    <n v="895"/>
    <n v="643"/>
    <n v="93"/>
    <n v="1"/>
    <n v="93"/>
    <n v="1"/>
    <x v="1"/>
    <x v="14"/>
    <x v="0"/>
    <s v="yellow"/>
    <n v="115"/>
    <n v="53"/>
    <n v="6095"/>
    <n v="664"/>
    <n v="56830"/>
    <d v="2021-07-26T00:00:00"/>
    <d v="2021-08-15T00:00:00"/>
    <s v="Dannie Fidler"/>
    <s v="Genderfluid"/>
    <n v="32"/>
    <s v="157 Rohan MallApt. 466"/>
    <n v="4145"/>
    <s v="East Max"/>
    <x v="1"/>
    <s v="Australia"/>
    <x v="8"/>
    <x v="2"/>
  </r>
  <r>
    <n v="4487"/>
    <n v="895"/>
    <n v="70"/>
    <n v="118"/>
    <n v="2"/>
    <n v="236"/>
    <n v="1"/>
    <x v="0"/>
    <x v="24"/>
    <x v="3"/>
    <s v="red"/>
    <n v="96"/>
    <n v="42"/>
    <n v="4032"/>
    <n v="664"/>
    <n v="56830"/>
    <d v="2021-07-26T00:00:00"/>
    <d v="2021-08-15T00:00:00"/>
    <s v="Dannie Fidler"/>
    <s v="Genderfluid"/>
    <n v="32"/>
    <s v="157 Rohan MallApt. 466"/>
    <n v="4145"/>
    <s v="East Max"/>
    <x v="1"/>
    <s v="Australia"/>
    <x v="8"/>
    <x v="2"/>
  </r>
  <r>
    <n v="4488"/>
    <n v="895"/>
    <n v="700"/>
    <n v="119"/>
    <n v="1"/>
    <n v="119"/>
    <n v="1"/>
    <x v="1"/>
    <x v="19"/>
    <x v="3"/>
    <s v="red"/>
    <n v="112"/>
    <n v="78"/>
    <n v="8736"/>
    <n v="664"/>
    <n v="56830"/>
    <d v="2021-07-26T00:00:00"/>
    <d v="2021-08-15T00:00:00"/>
    <s v="Dannie Fidler"/>
    <s v="Genderfluid"/>
    <n v="32"/>
    <s v="157 Rohan MallApt. 466"/>
    <n v="4145"/>
    <s v="East Max"/>
    <x v="1"/>
    <s v="Australia"/>
    <x v="8"/>
    <x v="2"/>
  </r>
  <r>
    <n v="4489"/>
    <n v="896"/>
    <n v="621"/>
    <n v="112"/>
    <n v="3"/>
    <n v="336"/>
    <n v="1"/>
    <x v="1"/>
    <x v="30"/>
    <x v="1"/>
    <s v="indigo"/>
    <n v="118"/>
    <n v="61"/>
    <n v="7198"/>
    <n v="446"/>
    <n v="46213"/>
    <d v="2021-03-14T00:00:00"/>
    <d v="2021-03-31T00:00:00"/>
    <s v="Benny Songist"/>
    <s v="Non-binary"/>
    <n v="47"/>
    <s v="165 Hermiston LoopSuite 403"/>
    <n v="1552"/>
    <s v="North Lukeshire"/>
    <x v="1"/>
    <s v="Australia"/>
    <x v="4"/>
    <x v="2"/>
  </r>
  <r>
    <n v="4490"/>
    <n v="896"/>
    <n v="388"/>
    <n v="119"/>
    <n v="2"/>
    <n v="238"/>
    <n v="1"/>
    <x v="0"/>
    <x v="32"/>
    <x v="0"/>
    <s v="red"/>
    <n v="113"/>
    <n v="78"/>
    <n v="8814"/>
    <n v="446"/>
    <n v="46213"/>
    <d v="2021-03-14T00:00:00"/>
    <d v="2021-03-31T00:00:00"/>
    <s v="Benny Songist"/>
    <s v="Non-binary"/>
    <n v="47"/>
    <s v="165 Hermiston LoopSuite 403"/>
    <n v="1552"/>
    <s v="North Lukeshire"/>
    <x v="1"/>
    <s v="Australia"/>
    <x v="4"/>
    <x v="2"/>
  </r>
  <r>
    <n v="4491"/>
    <n v="896"/>
    <n v="124"/>
    <n v="92"/>
    <n v="2"/>
    <n v="184"/>
    <n v="1"/>
    <x v="0"/>
    <x v="22"/>
    <x v="4"/>
    <s v="green"/>
    <n v="115"/>
    <n v="52"/>
    <n v="5980"/>
    <n v="446"/>
    <n v="46213"/>
    <d v="2021-03-14T00:00:00"/>
    <d v="2021-03-31T00:00:00"/>
    <s v="Benny Songist"/>
    <s v="Non-binary"/>
    <n v="47"/>
    <s v="165 Hermiston LoopSuite 403"/>
    <n v="1552"/>
    <s v="North Lukeshire"/>
    <x v="1"/>
    <s v="Australia"/>
    <x v="4"/>
    <x v="2"/>
  </r>
  <r>
    <n v="4492"/>
    <n v="896"/>
    <n v="1072"/>
    <n v="93"/>
    <n v="1"/>
    <n v="93"/>
    <n v="1"/>
    <x v="2"/>
    <x v="20"/>
    <x v="2"/>
    <s v="blue"/>
    <n v="94"/>
    <n v="78"/>
    <n v="7332"/>
    <n v="446"/>
    <n v="46213"/>
    <d v="2021-03-14T00:00:00"/>
    <d v="2021-03-31T00:00:00"/>
    <s v="Benny Songist"/>
    <s v="Non-binary"/>
    <n v="47"/>
    <s v="165 Hermiston LoopSuite 403"/>
    <n v="1552"/>
    <s v="North Lukeshire"/>
    <x v="1"/>
    <s v="Australia"/>
    <x v="4"/>
    <x v="2"/>
  </r>
  <r>
    <n v="4493"/>
    <n v="896"/>
    <n v="905"/>
    <n v="94"/>
    <n v="1"/>
    <n v="94"/>
    <n v="1"/>
    <x v="2"/>
    <x v="23"/>
    <x v="3"/>
    <s v="violet"/>
    <n v="113"/>
    <n v="76"/>
    <n v="8588"/>
    <n v="446"/>
    <n v="46213"/>
    <d v="2021-03-14T00:00:00"/>
    <d v="2021-03-31T00:00:00"/>
    <s v="Benny Songist"/>
    <s v="Non-binary"/>
    <n v="47"/>
    <s v="165 Hermiston LoopSuite 403"/>
    <n v="1552"/>
    <s v="North Lukeshire"/>
    <x v="1"/>
    <s v="Australia"/>
    <x v="4"/>
    <x v="2"/>
  </r>
  <r>
    <n v="4494"/>
    <n v="897"/>
    <n v="30"/>
    <n v="96"/>
    <n v="3"/>
    <n v="288"/>
    <n v="1"/>
    <x v="0"/>
    <x v="2"/>
    <x v="3"/>
    <s v="violet"/>
    <n v="114"/>
    <n v="74"/>
    <n v="8436"/>
    <n v="278"/>
    <n v="46681"/>
    <d v="2021-08-26T00:00:00"/>
    <d v="2021-09-17T00:00:00"/>
    <s v="Michele Osmant"/>
    <s v="Non-binary"/>
    <n v="73"/>
    <s v="370 Koch SummitApt. 142"/>
    <n v="8967"/>
    <s v="North Josephmouth"/>
    <x v="3"/>
    <s v="Australia"/>
    <x v="0"/>
    <x v="0"/>
  </r>
  <r>
    <n v="4495"/>
    <n v="897"/>
    <n v="91"/>
    <n v="118"/>
    <n v="3"/>
    <n v="354"/>
    <n v="1"/>
    <x v="0"/>
    <x v="24"/>
    <x v="1"/>
    <s v="blue"/>
    <n v="96"/>
    <n v="43"/>
    <n v="4128"/>
    <n v="278"/>
    <n v="46681"/>
    <d v="2021-08-26T00:00:00"/>
    <d v="2021-09-17T00:00:00"/>
    <s v="Michele Osmant"/>
    <s v="Non-binary"/>
    <n v="73"/>
    <s v="370 Koch SummitApt. 142"/>
    <n v="8967"/>
    <s v="North Josephmouth"/>
    <x v="3"/>
    <s v="Australia"/>
    <x v="0"/>
    <x v="0"/>
  </r>
  <r>
    <n v="4496"/>
    <n v="897"/>
    <n v="331"/>
    <n v="109"/>
    <n v="1"/>
    <n v="109"/>
    <n v="1"/>
    <x v="0"/>
    <x v="21"/>
    <x v="1"/>
    <s v="green"/>
    <n v="108"/>
    <n v="74"/>
    <n v="7992"/>
    <n v="278"/>
    <n v="46681"/>
    <d v="2021-08-26T00:00:00"/>
    <d v="2021-09-17T00:00:00"/>
    <s v="Michele Osmant"/>
    <s v="Non-binary"/>
    <n v="73"/>
    <s v="370 Koch SummitApt. 142"/>
    <n v="8967"/>
    <s v="North Josephmouth"/>
    <x v="3"/>
    <s v="Australia"/>
    <x v="0"/>
    <x v="0"/>
  </r>
  <r>
    <n v="4497"/>
    <n v="897"/>
    <n v="589"/>
    <n v="100"/>
    <n v="2"/>
    <n v="200"/>
    <n v="1"/>
    <x v="1"/>
    <x v="29"/>
    <x v="4"/>
    <s v="indigo"/>
    <n v="90"/>
    <n v="50"/>
    <n v="4500"/>
    <n v="278"/>
    <n v="46681"/>
    <d v="2021-08-26T00:00:00"/>
    <d v="2021-09-17T00:00:00"/>
    <s v="Michele Osmant"/>
    <s v="Non-binary"/>
    <n v="73"/>
    <s v="370 Koch SummitApt. 142"/>
    <n v="8967"/>
    <s v="North Josephmouth"/>
    <x v="3"/>
    <s v="Australia"/>
    <x v="0"/>
    <x v="0"/>
  </r>
  <r>
    <n v="4498"/>
    <n v="897"/>
    <n v="819"/>
    <n v="117"/>
    <n v="1"/>
    <n v="117"/>
    <n v="1"/>
    <x v="1"/>
    <x v="13"/>
    <x v="4"/>
    <s v="yellow"/>
    <n v="95"/>
    <n v="63"/>
    <n v="5985"/>
    <n v="278"/>
    <n v="46681"/>
    <d v="2021-08-26T00:00:00"/>
    <d v="2021-09-17T00:00:00"/>
    <s v="Michele Osmant"/>
    <s v="Non-binary"/>
    <n v="73"/>
    <s v="370 Koch SummitApt. 142"/>
    <n v="8967"/>
    <s v="North Josephmouth"/>
    <x v="3"/>
    <s v="Australia"/>
    <x v="0"/>
    <x v="0"/>
  </r>
  <r>
    <n v="4499"/>
    <n v="897"/>
    <n v="873"/>
    <n v="113"/>
    <n v="1"/>
    <n v="113"/>
    <n v="1"/>
    <x v="2"/>
    <x v="16"/>
    <x v="0"/>
    <s v="violet"/>
    <n v="100"/>
    <n v="62"/>
    <n v="6200"/>
    <n v="278"/>
    <n v="46681"/>
    <d v="2021-08-26T00:00:00"/>
    <d v="2021-09-17T00:00:00"/>
    <s v="Michele Osmant"/>
    <s v="Non-binary"/>
    <n v="73"/>
    <s v="370 Koch SummitApt. 142"/>
    <n v="8967"/>
    <s v="North Josephmouth"/>
    <x v="3"/>
    <s v="Australia"/>
    <x v="0"/>
    <x v="0"/>
  </r>
  <r>
    <n v="4500"/>
    <n v="897"/>
    <n v="820"/>
    <n v="117"/>
    <n v="3"/>
    <n v="351"/>
    <n v="1"/>
    <x v="1"/>
    <x v="13"/>
    <x v="3"/>
    <s v="green"/>
    <n v="95"/>
    <n v="74"/>
    <n v="7030"/>
    <n v="278"/>
    <n v="46681"/>
    <d v="2021-08-26T00:00:00"/>
    <d v="2021-09-17T00:00:00"/>
    <s v="Michele Osmant"/>
    <s v="Non-binary"/>
    <n v="73"/>
    <s v="370 Koch SummitApt. 142"/>
    <n v="8967"/>
    <s v="North Josephmouth"/>
    <x v="3"/>
    <s v="Australia"/>
    <x v="0"/>
    <x v="0"/>
  </r>
  <r>
    <n v="4501"/>
    <n v="897"/>
    <n v="546"/>
    <n v="98"/>
    <n v="3"/>
    <n v="294"/>
    <n v="1"/>
    <x v="1"/>
    <x v="33"/>
    <x v="1"/>
    <s v="blue"/>
    <n v="113"/>
    <n v="75"/>
    <n v="8475"/>
    <n v="278"/>
    <n v="46681"/>
    <d v="2021-08-26T00:00:00"/>
    <d v="2021-09-17T00:00:00"/>
    <s v="Michele Osmant"/>
    <s v="Non-binary"/>
    <n v="73"/>
    <s v="370 Koch SummitApt. 142"/>
    <n v="8967"/>
    <s v="North Josephmouth"/>
    <x v="3"/>
    <s v="Australia"/>
    <x v="0"/>
    <x v="0"/>
  </r>
  <r>
    <n v="4502"/>
    <n v="898"/>
    <n v="970"/>
    <n v="97"/>
    <n v="3"/>
    <n v="291"/>
    <n v="1"/>
    <x v="2"/>
    <x v="27"/>
    <x v="3"/>
    <s v="indigo"/>
    <n v="119"/>
    <n v="74"/>
    <n v="8806"/>
    <n v="465"/>
    <n v="51868"/>
    <d v="2021-06-30T00:00:00"/>
    <d v="2021-07-04T00:00:00"/>
    <s v="Mallory Castellani"/>
    <s v="Female"/>
    <n v="38"/>
    <s v="115 Wilkinson CrestSuite 858"/>
    <n v="4700"/>
    <s v="Williammouth"/>
    <x v="6"/>
    <s v="Australia"/>
    <x v="7"/>
    <x v="1"/>
  </r>
  <r>
    <n v="4503"/>
    <n v="898"/>
    <n v="212"/>
    <n v="106"/>
    <n v="3"/>
    <n v="318"/>
    <n v="1"/>
    <x v="0"/>
    <x v="0"/>
    <x v="2"/>
    <s v="red"/>
    <n v="105"/>
    <n v="48"/>
    <n v="5040"/>
    <n v="465"/>
    <n v="51868"/>
    <d v="2021-06-30T00:00:00"/>
    <d v="2021-07-04T00:00:00"/>
    <s v="Mallory Castellani"/>
    <s v="Female"/>
    <n v="38"/>
    <s v="115 Wilkinson CrestSuite 858"/>
    <n v="4700"/>
    <s v="Williammouth"/>
    <x v="6"/>
    <s v="Australia"/>
    <x v="7"/>
    <x v="1"/>
  </r>
  <r>
    <n v="4504"/>
    <n v="898"/>
    <n v="207"/>
    <n v="98"/>
    <n v="2"/>
    <n v="196"/>
    <n v="1"/>
    <x v="0"/>
    <x v="18"/>
    <x v="2"/>
    <s v="violet"/>
    <n v="112"/>
    <n v="41"/>
    <n v="4592"/>
    <n v="465"/>
    <n v="51868"/>
    <d v="2021-06-30T00:00:00"/>
    <d v="2021-07-04T00:00:00"/>
    <s v="Mallory Castellani"/>
    <s v="Female"/>
    <n v="38"/>
    <s v="115 Wilkinson CrestSuite 858"/>
    <n v="4700"/>
    <s v="Williammouth"/>
    <x v="6"/>
    <s v="Australia"/>
    <x v="7"/>
    <x v="1"/>
  </r>
  <r>
    <n v="4505"/>
    <n v="898"/>
    <n v="366"/>
    <n v="94"/>
    <n v="1"/>
    <n v="94"/>
    <n v="1"/>
    <x v="0"/>
    <x v="28"/>
    <x v="1"/>
    <s v="green"/>
    <n v="92"/>
    <n v="68"/>
    <n v="6256"/>
    <n v="465"/>
    <n v="51868"/>
    <d v="2021-06-30T00:00:00"/>
    <d v="2021-07-04T00:00:00"/>
    <s v="Mallory Castellani"/>
    <s v="Female"/>
    <n v="38"/>
    <s v="115 Wilkinson CrestSuite 858"/>
    <n v="4700"/>
    <s v="Williammouth"/>
    <x v="6"/>
    <s v="Australia"/>
    <x v="7"/>
    <x v="1"/>
  </r>
  <r>
    <n v="4506"/>
    <n v="898"/>
    <n v="911"/>
    <n v="96"/>
    <n v="2"/>
    <n v="192"/>
    <n v="1"/>
    <x v="2"/>
    <x v="5"/>
    <x v="1"/>
    <s v="red"/>
    <n v="104"/>
    <n v="64"/>
    <n v="6656"/>
    <n v="465"/>
    <n v="51868"/>
    <d v="2021-06-30T00:00:00"/>
    <d v="2021-07-04T00:00:00"/>
    <s v="Mallory Castellani"/>
    <s v="Female"/>
    <n v="38"/>
    <s v="115 Wilkinson CrestSuite 858"/>
    <n v="4700"/>
    <s v="Williammouth"/>
    <x v="6"/>
    <s v="Australia"/>
    <x v="7"/>
    <x v="1"/>
  </r>
  <r>
    <n v="4507"/>
    <n v="898"/>
    <n v="28"/>
    <n v="96"/>
    <n v="3"/>
    <n v="288"/>
    <n v="1"/>
    <x v="0"/>
    <x v="2"/>
    <x v="0"/>
    <s v="indigo"/>
    <n v="114"/>
    <n v="70"/>
    <n v="7980"/>
    <n v="465"/>
    <n v="51868"/>
    <d v="2021-06-30T00:00:00"/>
    <d v="2021-07-04T00:00:00"/>
    <s v="Mallory Castellani"/>
    <s v="Female"/>
    <n v="38"/>
    <s v="115 Wilkinson CrestSuite 858"/>
    <n v="4700"/>
    <s v="Williammouth"/>
    <x v="6"/>
    <s v="Australia"/>
    <x v="7"/>
    <x v="1"/>
  </r>
  <r>
    <n v="4508"/>
    <n v="899"/>
    <n v="712"/>
    <n v="119"/>
    <n v="3"/>
    <n v="357"/>
    <n v="1"/>
    <x v="1"/>
    <x v="19"/>
    <x v="2"/>
    <s v="yellow"/>
    <n v="112"/>
    <n v="54"/>
    <n v="6048"/>
    <n v="408"/>
    <n v="32250"/>
    <d v="2021-08-04T00:00:00"/>
    <d v="2021-08-14T00:00:00"/>
    <s v="Alis Macculloch"/>
    <s v="Genderfluid"/>
    <n v="66"/>
    <s v="8142 Jackson ParkwaySuite 475"/>
    <n v="5079"/>
    <s v="Lake Haydenton"/>
    <x v="7"/>
    <s v="Australia"/>
    <x v="0"/>
    <x v="1"/>
  </r>
  <r>
    <n v="4509"/>
    <n v="899"/>
    <n v="112"/>
    <n v="92"/>
    <n v="2"/>
    <n v="184"/>
    <n v="1"/>
    <x v="0"/>
    <x v="22"/>
    <x v="2"/>
    <s v="orange"/>
    <n v="115"/>
    <n v="50"/>
    <n v="5750"/>
    <n v="408"/>
    <n v="32250"/>
    <d v="2021-08-04T00:00:00"/>
    <d v="2021-08-14T00:00:00"/>
    <s v="Alis Macculloch"/>
    <s v="Genderfluid"/>
    <n v="66"/>
    <s v="8142 Jackson ParkwaySuite 475"/>
    <n v="5079"/>
    <s v="Lake Haydenton"/>
    <x v="7"/>
    <s v="Australia"/>
    <x v="0"/>
    <x v="1"/>
  </r>
  <r>
    <n v="4510"/>
    <n v="899"/>
    <n v="412"/>
    <n v="119"/>
    <n v="2"/>
    <n v="238"/>
    <n v="1"/>
    <x v="0"/>
    <x v="32"/>
    <x v="2"/>
    <s v="indigo"/>
    <n v="113"/>
    <n v="65"/>
    <n v="7345"/>
    <n v="408"/>
    <n v="32250"/>
    <d v="2021-08-04T00:00:00"/>
    <d v="2021-08-14T00:00:00"/>
    <s v="Alis Macculloch"/>
    <s v="Genderfluid"/>
    <n v="66"/>
    <s v="8142 Jackson ParkwaySuite 475"/>
    <n v="5079"/>
    <s v="Lake Haydenton"/>
    <x v="7"/>
    <s v="Australia"/>
    <x v="0"/>
    <x v="1"/>
  </r>
  <r>
    <n v="4511"/>
    <n v="899"/>
    <n v="1147"/>
    <n v="102"/>
    <n v="3"/>
    <n v="306"/>
    <n v="1"/>
    <x v="2"/>
    <x v="34"/>
    <x v="2"/>
    <s v="indigo"/>
    <n v="106"/>
    <n v="51"/>
    <n v="5406"/>
    <n v="408"/>
    <n v="32250"/>
    <d v="2021-08-04T00:00:00"/>
    <d v="2021-08-14T00:00:00"/>
    <s v="Alis Macculloch"/>
    <s v="Genderfluid"/>
    <n v="66"/>
    <s v="8142 Jackson ParkwaySuite 475"/>
    <n v="5079"/>
    <s v="Lake Haydenton"/>
    <x v="7"/>
    <s v="Australia"/>
    <x v="0"/>
    <x v="1"/>
  </r>
  <r>
    <n v="4512"/>
    <n v="900"/>
    <n v="636"/>
    <n v="93"/>
    <n v="2"/>
    <n v="186"/>
    <n v="1"/>
    <x v="1"/>
    <x v="14"/>
    <x v="1"/>
    <s v="orange"/>
    <n v="115"/>
    <n v="55"/>
    <n v="6325"/>
    <n v="409"/>
    <n v="31161"/>
    <d v="2021-07-07T00:00:00"/>
    <d v="2021-07-24T00:00:00"/>
    <s v="Alphonse Galego"/>
    <s v="Male"/>
    <n v="75"/>
    <s v="553 Alexander TrailSuite 694"/>
    <n v="134"/>
    <s v="New Chase"/>
    <x v="7"/>
    <s v="Australia"/>
    <x v="8"/>
    <x v="2"/>
  </r>
  <r>
    <n v="4513"/>
    <n v="900"/>
    <n v="609"/>
    <n v="112"/>
    <n v="1"/>
    <n v="112"/>
    <n v="1"/>
    <x v="1"/>
    <x v="30"/>
    <x v="4"/>
    <s v="yellow"/>
    <n v="118"/>
    <n v="42"/>
    <n v="4956"/>
    <n v="409"/>
    <n v="31161"/>
    <d v="2021-07-07T00:00:00"/>
    <d v="2021-07-24T00:00:00"/>
    <s v="Alphonse Galego"/>
    <s v="Male"/>
    <n v="75"/>
    <s v="553 Alexander TrailSuite 694"/>
    <n v="134"/>
    <s v="New Chase"/>
    <x v="7"/>
    <s v="Australia"/>
    <x v="8"/>
    <x v="2"/>
  </r>
  <r>
    <n v="4514"/>
    <n v="900"/>
    <n v="406"/>
    <n v="119"/>
    <n v="1"/>
    <n v="119"/>
    <n v="1"/>
    <x v="0"/>
    <x v="32"/>
    <x v="1"/>
    <s v="blue"/>
    <n v="113"/>
    <n v="75"/>
    <n v="8475"/>
    <n v="409"/>
    <n v="31161"/>
    <d v="2021-07-07T00:00:00"/>
    <d v="2021-07-24T00:00:00"/>
    <s v="Alphonse Galego"/>
    <s v="Male"/>
    <n v="75"/>
    <s v="553 Alexander TrailSuite 694"/>
    <n v="134"/>
    <s v="New Chase"/>
    <x v="7"/>
    <s v="Australia"/>
    <x v="8"/>
    <x v="2"/>
  </r>
  <r>
    <n v="4515"/>
    <n v="900"/>
    <n v="1108"/>
    <n v="115"/>
    <n v="3"/>
    <n v="345"/>
    <n v="1"/>
    <x v="2"/>
    <x v="6"/>
    <x v="0"/>
    <s v="blue"/>
    <n v="99"/>
    <n v="45"/>
    <n v="4455"/>
    <n v="409"/>
    <n v="31161"/>
    <d v="2021-07-07T00:00:00"/>
    <d v="2021-07-24T00:00:00"/>
    <s v="Alphonse Galego"/>
    <s v="Male"/>
    <n v="75"/>
    <s v="553 Alexander TrailSuite 694"/>
    <n v="134"/>
    <s v="New Chase"/>
    <x v="7"/>
    <s v="Australia"/>
    <x v="8"/>
    <x v="2"/>
  </r>
  <r>
    <n v="4516"/>
    <n v="900"/>
    <n v="820"/>
    <n v="117"/>
    <n v="2"/>
    <n v="234"/>
    <n v="1"/>
    <x v="1"/>
    <x v="13"/>
    <x v="3"/>
    <s v="green"/>
    <n v="95"/>
    <n v="74"/>
    <n v="7030"/>
    <n v="409"/>
    <n v="31161"/>
    <d v="2021-07-07T00:00:00"/>
    <d v="2021-07-24T00:00:00"/>
    <s v="Alphonse Galego"/>
    <s v="Male"/>
    <n v="75"/>
    <s v="553 Alexander TrailSuite 694"/>
    <n v="134"/>
    <s v="New Chase"/>
    <x v="7"/>
    <s v="Australia"/>
    <x v="8"/>
    <x v="2"/>
  </r>
  <r>
    <n v="4517"/>
    <n v="900"/>
    <n v="679"/>
    <n v="113"/>
    <n v="3"/>
    <n v="339"/>
    <n v="1"/>
    <x v="1"/>
    <x v="4"/>
    <x v="4"/>
    <s v="yellow"/>
    <n v="119"/>
    <n v="44"/>
    <n v="5236"/>
    <n v="409"/>
    <n v="31161"/>
    <d v="2021-07-07T00:00:00"/>
    <d v="2021-07-24T00:00:00"/>
    <s v="Alphonse Galego"/>
    <s v="Male"/>
    <n v="75"/>
    <s v="553 Alexander TrailSuite 694"/>
    <n v="134"/>
    <s v="New Chase"/>
    <x v="7"/>
    <s v="Australia"/>
    <x v="8"/>
    <x v="2"/>
  </r>
  <r>
    <n v="4518"/>
    <n v="901"/>
    <n v="1144"/>
    <n v="102"/>
    <n v="2"/>
    <n v="204"/>
    <n v="1"/>
    <x v="2"/>
    <x v="34"/>
    <x v="4"/>
    <s v="blue"/>
    <n v="106"/>
    <n v="57"/>
    <n v="6042"/>
    <n v="305"/>
    <n v="46735"/>
    <d v="2021-05-05T00:00:00"/>
    <d v="2021-05-06T00:00:00"/>
    <s v="Meryl Kender"/>
    <s v="Genderqueer"/>
    <n v="25"/>
    <s v="0052 Benjamin MewsApt. 635"/>
    <n v="7024"/>
    <s v="Lake Aidan"/>
    <x v="7"/>
    <s v="Australia"/>
    <x v="3"/>
    <x v="1"/>
  </r>
  <r>
    <n v="4519"/>
    <n v="901"/>
    <n v="927"/>
    <n v="96"/>
    <n v="1"/>
    <n v="96"/>
    <n v="1"/>
    <x v="2"/>
    <x v="5"/>
    <x v="2"/>
    <s v="green"/>
    <n v="104"/>
    <n v="52"/>
    <n v="5408"/>
    <n v="305"/>
    <n v="46735"/>
    <d v="2021-05-05T00:00:00"/>
    <d v="2021-05-06T00:00:00"/>
    <s v="Meryl Kender"/>
    <s v="Genderqueer"/>
    <n v="25"/>
    <s v="0052 Benjamin MewsApt. 635"/>
    <n v="7024"/>
    <s v="Lake Aidan"/>
    <x v="7"/>
    <s v="Australia"/>
    <x v="3"/>
    <x v="1"/>
  </r>
  <r>
    <n v="4520"/>
    <n v="901"/>
    <n v="207"/>
    <n v="98"/>
    <n v="3"/>
    <n v="294"/>
    <n v="1"/>
    <x v="0"/>
    <x v="18"/>
    <x v="2"/>
    <s v="violet"/>
    <n v="112"/>
    <n v="41"/>
    <n v="4592"/>
    <n v="305"/>
    <n v="46735"/>
    <d v="2021-05-05T00:00:00"/>
    <d v="2021-05-06T00:00:00"/>
    <s v="Meryl Kender"/>
    <s v="Genderqueer"/>
    <n v="25"/>
    <s v="0052 Benjamin MewsApt. 635"/>
    <n v="7024"/>
    <s v="Lake Aidan"/>
    <x v="7"/>
    <s v="Australia"/>
    <x v="3"/>
    <x v="1"/>
  </r>
  <r>
    <n v="4521"/>
    <n v="901"/>
    <n v="650"/>
    <n v="93"/>
    <n v="2"/>
    <n v="186"/>
    <n v="1"/>
    <x v="1"/>
    <x v="14"/>
    <x v="3"/>
    <s v="blue"/>
    <n v="115"/>
    <n v="51"/>
    <n v="5865"/>
    <n v="305"/>
    <n v="46735"/>
    <d v="2021-05-05T00:00:00"/>
    <d v="2021-05-06T00:00:00"/>
    <s v="Meryl Kender"/>
    <s v="Genderqueer"/>
    <n v="25"/>
    <s v="0052 Benjamin MewsApt. 635"/>
    <n v="7024"/>
    <s v="Lake Aidan"/>
    <x v="7"/>
    <s v="Australia"/>
    <x v="3"/>
    <x v="1"/>
  </r>
  <r>
    <n v="4522"/>
    <n v="901"/>
    <n v="441"/>
    <n v="107"/>
    <n v="1"/>
    <n v="107"/>
    <n v="1"/>
    <x v="1"/>
    <x v="22"/>
    <x v="1"/>
    <s v="blue"/>
    <n v="92"/>
    <n v="56"/>
    <n v="5152"/>
    <n v="305"/>
    <n v="46735"/>
    <d v="2021-05-05T00:00:00"/>
    <d v="2021-05-06T00:00:00"/>
    <s v="Meryl Kender"/>
    <s v="Genderqueer"/>
    <n v="25"/>
    <s v="0052 Benjamin MewsApt. 635"/>
    <n v="7024"/>
    <s v="Lake Aidan"/>
    <x v="7"/>
    <s v="Australia"/>
    <x v="3"/>
    <x v="1"/>
  </r>
  <r>
    <n v="4523"/>
    <n v="902"/>
    <n v="21"/>
    <n v="96"/>
    <n v="1"/>
    <n v="96"/>
    <n v="1"/>
    <x v="0"/>
    <x v="2"/>
    <x v="1"/>
    <s v="blue"/>
    <n v="114"/>
    <n v="51"/>
    <n v="5814"/>
    <n v="553"/>
    <n v="30330"/>
    <d v="2021-01-12T00:00:00"/>
    <d v="2021-01-15T00:00:00"/>
    <s v="Niels Loadsman"/>
    <s v="Genderfluid"/>
    <n v="30"/>
    <s v="0204 Andrew JunctionApt. 904"/>
    <n v="7146"/>
    <s v="Kaiview"/>
    <x v="4"/>
    <s v="Australia"/>
    <x v="9"/>
    <x v="1"/>
  </r>
  <r>
    <n v="4524"/>
    <n v="902"/>
    <n v="683"/>
    <n v="113"/>
    <n v="2"/>
    <n v="226"/>
    <n v="1"/>
    <x v="1"/>
    <x v="4"/>
    <x v="0"/>
    <s v="green"/>
    <n v="119"/>
    <n v="55"/>
    <n v="6545"/>
    <n v="553"/>
    <n v="30330"/>
    <d v="2021-01-12T00:00:00"/>
    <d v="2021-01-15T00:00:00"/>
    <s v="Niels Loadsman"/>
    <s v="Genderfluid"/>
    <n v="30"/>
    <s v="0204 Andrew JunctionApt. 904"/>
    <n v="7146"/>
    <s v="Kaiview"/>
    <x v="4"/>
    <s v="Australia"/>
    <x v="9"/>
    <x v="1"/>
  </r>
  <r>
    <n v="4525"/>
    <n v="902"/>
    <n v="118"/>
    <n v="92"/>
    <n v="1"/>
    <n v="92"/>
    <n v="1"/>
    <x v="0"/>
    <x v="22"/>
    <x v="0"/>
    <s v="yellow"/>
    <n v="115"/>
    <n v="75"/>
    <n v="8625"/>
    <n v="553"/>
    <n v="30330"/>
    <d v="2021-01-12T00:00:00"/>
    <d v="2021-01-15T00:00:00"/>
    <s v="Niels Loadsman"/>
    <s v="Genderfluid"/>
    <n v="30"/>
    <s v="0204 Andrew JunctionApt. 904"/>
    <n v="7146"/>
    <s v="Kaiview"/>
    <x v="4"/>
    <s v="Australia"/>
    <x v="9"/>
    <x v="1"/>
  </r>
  <r>
    <n v="4526"/>
    <n v="902"/>
    <n v="892"/>
    <n v="94"/>
    <n v="2"/>
    <n v="188"/>
    <n v="1"/>
    <x v="2"/>
    <x v="23"/>
    <x v="2"/>
    <s v="green"/>
    <n v="113"/>
    <n v="76"/>
    <n v="8588"/>
    <n v="553"/>
    <n v="30330"/>
    <d v="2021-01-12T00:00:00"/>
    <d v="2021-01-15T00:00:00"/>
    <s v="Niels Loadsman"/>
    <s v="Genderfluid"/>
    <n v="30"/>
    <s v="0204 Andrew JunctionApt. 904"/>
    <n v="7146"/>
    <s v="Kaiview"/>
    <x v="4"/>
    <s v="Australia"/>
    <x v="9"/>
    <x v="1"/>
  </r>
  <r>
    <n v="4527"/>
    <n v="902"/>
    <n v="365"/>
    <n v="94"/>
    <n v="1"/>
    <n v="94"/>
    <n v="1"/>
    <x v="0"/>
    <x v="28"/>
    <x v="3"/>
    <s v="green"/>
    <n v="92"/>
    <n v="61"/>
    <n v="5612"/>
    <n v="553"/>
    <n v="30330"/>
    <d v="2021-01-12T00:00:00"/>
    <d v="2021-01-15T00:00:00"/>
    <s v="Niels Loadsman"/>
    <s v="Genderfluid"/>
    <n v="30"/>
    <s v="0204 Andrew JunctionApt. 904"/>
    <n v="7146"/>
    <s v="Kaiview"/>
    <x v="4"/>
    <s v="Australia"/>
    <x v="9"/>
    <x v="1"/>
  </r>
  <r>
    <n v="4528"/>
    <n v="902"/>
    <n v="568"/>
    <n v="100"/>
    <n v="3"/>
    <n v="300"/>
    <n v="1"/>
    <x v="1"/>
    <x v="29"/>
    <x v="0"/>
    <s v="orange"/>
    <n v="90"/>
    <n v="71"/>
    <n v="6390"/>
    <n v="553"/>
    <n v="30330"/>
    <d v="2021-01-12T00:00:00"/>
    <d v="2021-01-15T00:00:00"/>
    <s v="Niels Loadsman"/>
    <s v="Genderfluid"/>
    <n v="30"/>
    <s v="0204 Andrew JunctionApt. 904"/>
    <n v="7146"/>
    <s v="Kaiview"/>
    <x v="4"/>
    <s v="Australia"/>
    <x v="9"/>
    <x v="1"/>
  </r>
  <r>
    <n v="4529"/>
    <n v="903"/>
    <n v="516"/>
    <n v="102"/>
    <n v="2"/>
    <n v="204"/>
    <n v="1"/>
    <x v="1"/>
    <x v="31"/>
    <x v="1"/>
    <s v="indigo"/>
    <n v="109"/>
    <n v="62"/>
    <n v="6758"/>
    <n v="789"/>
    <n v="21721"/>
    <d v="2021-01-05T00:00:00"/>
    <d v="2021-01-21T00:00:00"/>
    <s v="Bone Perche"/>
    <s v="Genderqueer"/>
    <n v="36"/>
    <s v="638 Thomas ManorApt. 038"/>
    <n v="1438"/>
    <s v="Aliceland"/>
    <x v="2"/>
    <s v="Australia"/>
    <x v="9"/>
    <x v="2"/>
  </r>
  <r>
    <n v="4530"/>
    <n v="903"/>
    <n v="121"/>
    <n v="92"/>
    <n v="1"/>
    <n v="92"/>
    <n v="1"/>
    <x v="0"/>
    <x v="22"/>
    <x v="1"/>
    <s v="green"/>
    <n v="115"/>
    <n v="49"/>
    <n v="5635"/>
    <n v="789"/>
    <n v="21721"/>
    <d v="2021-01-05T00:00:00"/>
    <d v="2021-01-21T00:00:00"/>
    <s v="Bone Perche"/>
    <s v="Genderqueer"/>
    <n v="36"/>
    <s v="638 Thomas ManorApt. 038"/>
    <n v="1438"/>
    <s v="Aliceland"/>
    <x v="2"/>
    <s v="Australia"/>
    <x v="9"/>
    <x v="2"/>
  </r>
  <r>
    <n v="4531"/>
    <n v="903"/>
    <n v="651"/>
    <n v="93"/>
    <n v="2"/>
    <n v="186"/>
    <n v="1"/>
    <x v="1"/>
    <x v="14"/>
    <x v="1"/>
    <s v="blue"/>
    <n v="115"/>
    <n v="47"/>
    <n v="5405"/>
    <n v="789"/>
    <n v="21721"/>
    <d v="2021-01-05T00:00:00"/>
    <d v="2021-01-21T00:00:00"/>
    <s v="Bone Perche"/>
    <s v="Genderqueer"/>
    <n v="36"/>
    <s v="638 Thomas ManorApt. 038"/>
    <n v="1438"/>
    <s v="Aliceland"/>
    <x v="2"/>
    <s v="Australia"/>
    <x v="9"/>
    <x v="2"/>
  </r>
  <r>
    <n v="4532"/>
    <n v="903"/>
    <n v="992"/>
    <n v="106"/>
    <n v="2"/>
    <n v="212"/>
    <n v="1"/>
    <x v="2"/>
    <x v="3"/>
    <x v="2"/>
    <s v="yellow"/>
    <n v="111"/>
    <n v="43"/>
    <n v="4773"/>
    <n v="789"/>
    <n v="21721"/>
    <d v="2021-01-05T00:00:00"/>
    <d v="2021-01-21T00:00:00"/>
    <s v="Bone Perche"/>
    <s v="Genderqueer"/>
    <n v="36"/>
    <s v="638 Thomas ManorApt. 038"/>
    <n v="1438"/>
    <s v="Aliceland"/>
    <x v="2"/>
    <s v="Australia"/>
    <x v="9"/>
    <x v="2"/>
  </r>
  <r>
    <n v="4533"/>
    <n v="903"/>
    <n v="420"/>
    <n v="107"/>
    <n v="3"/>
    <n v="321"/>
    <n v="1"/>
    <x v="1"/>
    <x v="22"/>
    <x v="3"/>
    <s v="red"/>
    <n v="92"/>
    <n v="60"/>
    <n v="5520"/>
    <n v="789"/>
    <n v="21721"/>
    <d v="2021-01-05T00:00:00"/>
    <d v="2021-01-21T00:00:00"/>
    <s v="Bone Perche"/>
    <s v="Genderqueer"/>
    <n v="36"/>
    <s v="638 Thomas ManorApt. 038"/>
    <n v="1438"/>
    <s v="Aliceland"/>
    <x v="2"/>
    <s v="Australia"/>
    <x v="9"/>
    <x v="2"/>
  </r>
  <r>
    <n v="4534"/>
    <n v="903"/>
    <n v="1132"/>
    <n v="102"/>
    <n v="1"/>
    <n v="102"/>
    <n v="1"/>
    <x v="2"/>
    <x v="34"/>
    <x v="2"/>
    <s v="yellow"/>
    <n v="106"/>
    <n v="72"/>
    <n v="7632"/>
    <n v="789"/>
    <n v="21721"/>
    <d v="2021-01-05T00:00:00"/>
    <d v="2021-01-21T00:00:00"/>
    <s v="Bone Perche"/>
    <s v="Genderqueer"/>
    <n v="36"/>
    <s v="638 Thomas ManorApt. 038"/>
    <n v="1438"/>
    <s v="Aliceland"/>
    <x v="2"/>
    <s v="Australia"/>
    <x v="9"/>
    <x v="2"/>
  </r>
  <r>
    <n v="4535"/>
    <n v="904"/>
    <n v="1098"/>
    <n v="115"/>
    <n v="3"/>
    <n v="345"/>
    <n v="1"/>
    <x v="2"/>
    <x v="6"/>
    <x v="0"/>
    <s v="yellow"/>
    <n v="99"/>
    <n v="60"/>
    <n v="5940"/>
    <n v="980"/>
    <n v="40117"/>
    <d v="2021-03-24T00:00:00"/>
    <d v="2021-04-07T00:00:00"/>
    <s v="Sharleen Langworthy"/>
    <s v="Agender"/>
    <n v="35"/>
    <s v="317 Sophia MewsApt. 328"/>
    <n v="5926"/>
    <s v="Isaacberg"/>
    <x v="0"/>
    <s v="Australia"/>
    <x v="4"/>
    <x v="2"/>
  </r>
  <r>
    <n v="4536"/>
    <n v="904"/>
    <n v="148"/>
    <n v="91"/>
    <n v="3"/>
    <n v="273"/>
    <n v="1"/>
    <x v="0"/>
    <x v="8"/>
    <x v="0"/>
    <s v="orange"/>
    <n v="116"/>
    <n v="73"/>
    <n v="8468"/>
    <n v="980"/>
    <n v="40117"/>
    <d v="2021-03-24T00:00:00"/>
    <d v="2021-04-07T00:00:00"/>
    <s v="Sharleen Langworthy"/>
    <s v="Agender"/>
    <n v="35"/>
    <s v="317 Sophia MewsApt. 328"/>
    <n v="5926"/>
    <s v="Isaacberg"/>
    <x v="0"/>
    <s v="Australia"/>
    <x v="4"/>
    <x v="2"/>
  </r>
  <r>
    <n v="4537"/>
    <n v="904"/>
    <n v="1096"/>
    <n v="115"/>
    <n v="3"/>
    <n v="345"/>
    <n v="1"/>
    <x v="2"/>
    <x v="6"/>
    <x v="1"/>
    <s v="yellow"/>
    <n v="99"/>
    <n v="65"/>
    <n v="6435"/>
    <n v="980"/>
    <n v="40117"/>
    <d v="2021-03-24T00:00:00"/>
    <d v="2021-04-07T00:00:00"/>
    <s v="Sharleen Langworthy"/>
    <s v="Agender"/>
    <n v="35"/>
    <s v="317 Sophia MewsApt. 328"/>
    <n v="5926"/>
    <s v="Isaacberg"/>
    <x v="0"/>
    <s v="Australia"/>
    <x v="4"/>
    <x v="2"/>
  </r>
  <r>
    <n v="4538"/>
    <n v="904"/>
    <n v="1240"/>
    <n v="112"/>
    <n v="1"/>
    <n v="112"/>
    <n v="1"/>
    <x v="2"/>
    <x v="25"/>
    <x v="3"/>
    <s v="green"/>
    <n v="91"/>
    <n v="69"/>
    <n v="6279"/>
    <n v="980"/>
    <n v="40117"/>
    <d v="2021-03-24T00:00:00"/>
    <d v="2021-04-07T00:00:00"/>
    <s v="Sharleen Langworthy"/>
    <s v="Agender"/>
    <n v="35"/>
    <s v="317 Sophia MewsApt. 328"/>
    <n v="5926"/>
    <s v="Isaacberg"/>
    <x v="0"/>
    <s v="Australia"/>
    <x v="4"/>
    <x v="2"/>
  </r>
  <r>
    <n v="4539"/>
    <n v="904"/>
    <n v="150"/>
    <n v="91"/>
    <n v="2"/>
    <n v="182"/>
    <n v="1"/>
    <x v="0"/>
    <x v="8"/>
    <x v="3"/>
    <s v="yellow"/>
    <n v="116"/>
    <n v="55"/>
    <n v="6380"/>
    <n v="980"/>
    <n v="40117"/>
    <d v="2021-03-24T00:00:00"/>
    <d v="2021-04-07T00:00:00"/>
    <s v="Sharleen Langworthy"/>
    <s v="Agender"/>
    <n v="35"/>
    <s v="317 Sophia MewsApt. 328"/>
    <n v="5926"/>
    <s v="Isaacberg"/>
    <x v="0"/>
    <s v="Australia"/>
    <x v="4"/>
    <x v="2"/>
  </r>
  <r>
    <n v="4540"/>
    <n v="905"/>
    <n v="486"/>
    <n v="118"/>
    <n v="3"/>
    <n v="354"/>
    <n v="1"/>
    <x v="1"/>
    <x v="1"/>
    <x v="1"/>
    <s v="violet"/>
    <n v="110"/>
    <n v="46"/>
    <n v="5060"/>
    <n v="439"/>
    <n v="57884"/>
    <d v="2021-01-11T00:00:00"/>
    <d v="2021-01-23T00:00:00"/>
    <s v="Daren Airs"/>
    <s v="Female"/>
    <n v="75"/>
    <s v="378 John MallSuite 835"/>
    <n v="3142"/>
    <s v="West Thomas"/>
    <x v="6"/>
    <s v="Australia"/>
    <x v="9"/>
    <x v="2"/>
  </r>
  <r>
    <n v="4541"/>
    <n v="905"/>
    <n v="79"/>
    <n v="118"/>
    <n v="1"/>
    <n v="118"/>
    <n v="1"/>
    <x v="0"/>
    <x v="24"/>
    <x v="4"/>
    <s v="orange"/>
    <n v="96"/>
    <n v="50"/>
    <n v="4800"/>
    <n v="439"/>
    <n v="57884"/>
    <d v="2021-01-11T00:00:00"/>
    <d v="2021-01-23T00:00:00"/>
    <s v="Daren Airs"/>
    <s v="Female"/>
    <n v="75"/>
    <s v="378 John MallSuite 835"/>
    <n v="3142"/>
    <s v="West Thomas"/>
    <x v="6"/>
    <s v="Australia"/>
    <x v="9"/>
    <x v="2"/>
  </r>
  <r>
    <n v="4542"/>
    <n v="905"/>
    <n v="870"/>
    <n v="113"/>
    <n v="2"/>
    <n v="226"/>
    <n v="1"/>
    <x v="2"/>
    <x v="16"/>
    <x v="3"/>
    <s v="violet"/>
    <n v="100"/>
    <n v="72"/>
    <n v="7200"/>
    <n v="439"/>
    <n v="57884"/>
    <d v="2021-01-11T00:00:00"/>
    <d v="2021-01-23T00:00:00"/>
    <s v="Daren Airs"/>
    <s v="Female"/>
    <n v="75"/>
    <s v="378 John MallSuite 835"/>
    <n v="3142"/>
    <s v="West Thomas"/>
    <x v="6"/>
    <s v="Australia"/>
    <x v="9"/>
    <x v="2"/>
  </r>
  <r>
    <n v="4543"/>
    <n v="906"/>
    <n v="97"/>
    <n v="118"/>
    <n v="1"/>
    <n v="118"/>
    <n v="1"/>
    <x v="0"/>
    <x v="24"/>
    <x v="2"/>
    <s v="indigo"/>
    <n v="96"/>
    <n v="69"/>
    <n v="6624"/>
    <n v="870"/>
    <n v="40632"/>
    <d v="2021-01-21T00:00:00"/>
    <d v="2021-02-04T00:00:00"/>
    <s v="Lorenzo Dutch"/>
    <s v="Genderfluid"/>
    <n v="49"/>
    <s v="81 Heidi MeadowSuite 615"/>
    <n v="201"/>
    <s v="Lake Ashleyhaven"/>
    <x v="3"/>
    <s v="Australia"/>
    <x v="9"/>
    <x v="2"/>
  </r>
  <r>
    <n v="4544"/>
    <n v="906"/>
    <n v="569"/>
    <n v="100"/>
    <n v="2"/>
    <n v="200"/>
    <n v="1"/>
    <x v="1"/>
    <x v="29"/>
    <x v="4"/>
    <s v="orange"/>
    <n v="90"/>
    <n v="69"/>
    <n v="6210"/>
    <n v="870"/>
    <n v="40632"/>
    <d v="2021-01-21T00:00:00"/>
    <d v="2021-02-04T00:00:00"/>
    <s v="Lorenzo Dutch"/>
    <s v="Genderfluid"/>
    <n v="49"/>
    <s v="81 Heidi MeadowSuite 615"/>
    <n v="201"/>
    <s v="Lake Ashleyhaven"/>
    <x v="3"/>
    <s v="Australia"/>
    <x v="9"/>
    <x v="2"/>
  </r>
  <r>
    <n v="4545"/>
    <n v="906"/>
    <n v="543"/>
    <n v="98"/>
    <n v="1"/>
    <n v="98"/>
    <n v="1"/>
    <x v="1"/>
    <x v="33"/>
    <x v="0"/>
    <s v="green"/>
    <n v="113"/>
    <n v="71"/>
    <n v="8023"/>
    <n v="870"/>
    <n v="40632"/>
    <d v="2021-01-21T00:00:00"/>
    <d v="2021-02-04T00:00:00"/>
    <s v="Lorenzo Dutch"/>
    <s v="Genderfluid"/>
    <n v="49"/>
    <s v="81 Heidi MeadowSuite 615"/>
    <n v="201"/>
    <s v="Lake Ashleyhaven"/>
    <x v="3"/>
    <s v="Australia"/>
    <x v="9"/>
    <x v="2"/>
  </r>
  <r>
    <n v="4546"/>
    <n v="906"/>
    <n v="727"/>
    <n v="119"/>
    <n v="3"/>
    <n v="357"/>
    <n v="1"/>
    <x v="1"/>
    <x v="19"/>
    <x v="2"/>
    <s v="indigo"/>
    <n v="112"/>
    <n v="42"/>
    <n v="4704"/>
    <n v="870"/>
    <n v="40632"/>
    <d v="2021-01-21T00:00:00"/>
    <d v="2021-02-04T00:00:00"/>
    <s v="Lorenzo Dutch"/>
    <s v="Genderfluid"/>
    <n v="49"/>
    <s v="81 Heidi MeadowSuite 615"/>
    <n v="201"/>
    <s v="Lake Ashleyhaven"/>
    <x v="3"/>
    <s v="Australia"/>
    <x v="9"/>
    <x v="2"/>
  </r>
  <r>
    <n v="4547"/>
    <n v="906"/>
    <n v="1027"/>
    <n v="90"/>
    <n v="1"/>
    <n v="90"/>
    <n v="1"/>
    <x v="2"/>
    <x v="11"/>
    <x v="2"/>
    <s v="yellow"/>
    <n v="95"/>
    <n v="68"/>
    <n v="6460"/>
    <n v="870"/>
    <n v="40632"/>
    <d v="2021-01-21T00:00:00"/>
    <d v="2021-02-04T00:00:00"/>
    <s v="Lorenzo Dutch"/>
    <s v="Genderfluid"/>
    <n v="49"/>
    <s v="81 Heidi MeadowSuite 615"/>
    <n v="201"/>
    <s v="Lake Ashleyhaven"/>
    <x v="3"/>
    <s v="Australia"/>
    <x v="9"/>
    <x v="2"/>
  </r>
  <r>
    <n v="4548"/>
    <n v="907"/>
    <n v="121"/>
    <n v="92"/>
    <n v="1"/>
    <n v="92"/>
    <n v="1"/>
    <x v="0"/>
    <x v="22"/>
    <x v="1"/>
    <s v="green"/>
    <n v="115"/>
    <n v="49"/>
    <n v="5635"/>
    <n v="971"/>
    <n v="26863"/>
    <d v="2021-08-15T00:00:00"/>
    <d v="2021-08-17T00:00:00"/>
    <s v="Constance Piddington"/>
    <s v="Genderfluid"/>
    <n v="27"/>
    <s v="135 Ella RunApt. 424"/>
    <n v="4268"/>
    <s v="East Chasehaven"/>
    <x v="3"/>
    <s v="Australia"/>
    <x v="0"/>
    <x v="1"/>
  </r>
  <r>
    <n v="4549"/>
    <n v="907"/>
    <n v="115"/>
    <n v="92"/>
    <n v="1"/>
    <n v="92"/>
    <n v="1"/>
    <x v="0"/>
    <x v="22"/>
    <x v="3"/>
    <s v="yellow"/>
    <n v="115"/>
    <n v="54"/>
    <n v="6210"/>
    <n v="971"/>
    <n v="26863"/>
    <d v="2021-08-15T00:00:00"/>
    <d v="2021-08-17T00:00:00"/>
    <s v="Constance Piddington"/>
    <s v="Genderfluid"/>
    <n v="27"/>
    <s v="135 Ella RunApt. 424"/>
    <n v="4268"/>
    <s v="East Chasehaven"/>
    <x v="3"/>
    <s v="Australia"/>
    <x v="0"/>
    <x v="1"/>
  </r>
  <r>
    <n v="4550"/>
    <n v="907"/>
    <n v="559"/>
    <n v="98"/>
    <n v="2"/>
    <n v="196"/>
    <n v="1"/>
    <x v="1"/>
    <x v="33"/>
    <x v="4"/>
    <s v="violet"/>
    <n v="113"/>
    <n v="58"/>
    <n v="6554"/>
    <n v="971"/>
    <n v="26863"/>
    <d v="2021-08-15T00:00:00"/>
    <d v="2021-08-17T00:00:00"/>
    <s v="Constance Piddington"/>
    <s v="Genderfluid"/>
    <n v="27"/>
    <s v="135 Ella RunApt. 424"/>
    <n v="4268"/>
    <s v="East Chasehaven"/>
    <x v="3"/>
    <s v="Australia"/>
    <x v="0"/>
    <x v="1"/>
  </r>
  <r>
    <n v="4551"/>
    <n v="908"/>
    <n v="635"/>
    <n v="93"/>
    <n v="2"/>
    <n v="186"/>
    <n v="1"/>
    <x v="1"/>
    <x v="14"/>
    <x v="3"/>
    <s v="orange"/>
    <n v="115"/>
    <n v="42"/>
    <n v="4830"/>
    <n v="422"/>
    <n v="55562"/>
    <d v="2021-03-15T00:00:00"/>
    <d v="2021-04-08T00:00:00"/>
    <s v="Farah Schukert"/>
    <s v="Agender"/>
    <n v="34"/>
    <s v="58 Heaney SquareApt. 870"/>
    <n v="1342"/>
    <s v="Feeneymouth"/>
    <x v="3"/>
    <s v="Australia"/>
    <x v="4"/>
    <x v="0"/>
  </r>
  <r>
    <n v="4552"/>
    <n v="908"/>
    <n v="132"/>
    <n v="92"/>
    <n v="2"/>
    <n v="184"/>
    <n v="1"/>
    <x v="0"/>
    <x v="22"/>
    <x v="2"/>
    <s v="indigo"/>
    <n v="115"/>
    <n v="56"/>
    <n v="6440"/>
    <n v="422"/>
    <n v="55562"/>
    <d v="2021-03-15T00:00:00"/>
    <d v="2021-04-08T00:00:00"/>
    <s v="Farah Schukert"/>
    <s v="Agender"/>
    <n v="34"/>
    <s v="58 Heaney SquareApt. 870"/>
    <n v="1342"/>
    <s v="Feeneymouth"/>
    <x v="3"/>
    <s v="Australia"/>
    <x v="4"/>
    <x v="0"/>
  </r>
  <r>
    <n v="4553"/>
    <n v="908"/>
    <n v="196"/>
    <n v="98"/>
    <n v="3"/>
    <n v="294"/>
    <n v="1"/>
    <x v="0"/>
    <x v="18"/>
    <x v="1"/>
    <s v="blue"/>
    <n v="112"/>
    <n v="75"/>
    <n v="8400"/>
    <n v="422"/>
    <n v="55562"/>
    <d v="2021-03-15T00:00:00"/>
    <d v="2021-04-08T00:00:00"/>
    <s v="Farah Schukert"/>
    <s v="Agender"/>
    <n v="34"/>
    <s v="58 Heaney SquareApt. 870"/>
    <n v="1342"/>
    <s v="Feeneymouth"/>
    <x v="3"/>
    <s v="Australia"/>
    <x v="4"/>
    <x v="0"/>
  </r>
  <r>
    <n v="4554"/>
    <n v="908"/>
    <n v="49"/>
    <n v="104"/>
    <n v="1"/>
    <n v="104"/>
    <n v="1"/>
    <x v="0"/>
    <x v="10"/>
    <x v="4"/>
    <s v="yellow"/>
    <n v="119"/>
    <n v="75"/>
    <n v="8925"/>
    <n v="422"/>
    <n v="55562"/>
    <d v="2021-03-15T00:00:00"/>
    <d v="2021-04-08T00:00:00"/>
    <s v="Farah Schukert"/>
    <s v="Agender"/>
    <n v="34"/>
    <s v="58 Heaney SquareApt. 870"/>
    <n v="1342"/>
    <s v="Feeneymouth"/>
    <x v="3"/>
    <s v="Australia"/>
    <x v="4"/>
    <x v="0"/>
  </r>
  <r>
    <n v="4555"/>
    <n v="908"/>
    <n v="1054"/>
    <n v="93"/>
    <n v="3"/>
    <n v="279"/>
    <n v="1"/>
    <x v="2"/>
    <x v="20"/>
    <x v="4"/>
    <s v="red"/>
    <n v="94"/>
    <n v="58"/>
    <n v="5452"/>
    <n v="422"/>
    <n v="55562"/>
    <d v="2021-03-15T00:00:00"/>
    <d v="2021-04-08T00:00:00"/>
    <s v="Farah Schukert"/>
    <s v="Agender"/>
    <n v="34"/>
    <s v="58 Heaney SquareApt. 870"/>
    <n v="1342"/>
    <s v="Feeneymouth"/>
    <x v="3"/>
    <s v="Australia"/>
    <x v="4"/>
    <x v="0"/>
  </r>
  <r>
    <n v="4556"/>
    <n v="908"/>
    <n v="817"/>
    <n v="117"/>
    <n v="3"/>
    <n v="351"/>
    <n v="1"/>
    <x v="1"/>
    <x v="13"/>
    <x v="2"/>
    <s v="yellow"/>
    <n v="95"/>
    <n v="60"/>
    <n v="5700"/>
    <n v="422"/>
    <n v="55562"/>
    <d v="2021-03-15T00:00:00"/>
    <d v="2021-04-08T00:00:00"/>
    <s v="Farah Schukert"/>
    <s v="Agender"/>
    <n v="34"/>
    <s v="58 Heaney SquareApt. 870"/>
    <n v="1342"/>
    <s v="Feeneymouth"/>
    <x v="3"/>
    <s v="Australia"/>
    <x v="4"/>
    <x v="0"/>
  </r>
  <r>
    <n v="4557"/>
    <n v="908"/>
    <n v="141"/>
    <n v="91"/>
    <n v="1"/>
    <n v="91"/>
    <n v="1"/>
    <x v="0"/>
    <x v="8"/>
    <x v="1"/>
    <s v="red"/>
    <n v="116"/>
    <n v="67"/>
    <n v="7772"/>
    <n v="422"/>
    <n v="55562"/>
    <d v="2021-03-15T00:00:00"/>
    <d v="2021-04-08T00:00:00"/>
    <s v="Farah Schukert"/>
    <s v="Agender"/>
    <n v="34"/>
    <s v="58 Heaney SquareApt. 870"/>
    <n v="1342"/>
    <s v="Feeneymouth"/>
    <x v="3"/>
    <s v="Australia"/>
    <x v="4"/>
    <x v="0"/>
  </r>
  <r>
    <n v="4558"/>
    <n v="908"/>
    <n v="631"/>
    <n v="93"/>
    <n v="3"/>
    <n v="279"/>
    <n v="1"/>
    <x v="1"/>
    <x v="14"/>
    <x v="1"/>
    <s v="red"/>
    <n v="115"/>
    <n v="76"/>
    <n v="8740"/>
    <n v="422"/>
    <n v="55562"/>
    <d v="2021-03-15T00:00:00"/>
    <d v="2021-04-08T00:00:00"/>
    <s v="Farah Schukert"/>
    <s v="Agender"/>
    <n v="34"/>
    <s v="58 Heaney SquareApt. 870"/>
    <n v="1342"/>
    <s v="Feeneymouth"/>
    <x v="3"/>
    <s v="Australia"/>
    <x v="4"/>
    <x v="0"/>
  </r>
  <r>
    <n v="4559"/>
    <n v="908"/>
    <n v="238"/>
    <n v="106"/>
    <n v="2"/>
    <n v="212"/>
    <n v="1"/>
    <x v="0"/>
    <x v="0"/>
    <x v="0"/>
    <s v="indigo"/>
    <n v="105"/>
    <n v="79"/>
    <n v="8295"/>
    <n v="422"/>
    <n v="55562"/>
    <d v="2021-03-15T00:00:00"/>
    <d v="2021-04-08T00:00:00"/>
    <s v="Farah Schukert"/>
    <s v="Agender"/>
    <n v="34"/>
    <s v="58 Heaney SquareApt. 870"/>
    <n v="1342"/>
    <s v="Feeneymouth"/>
    <x v="3"/>
    <s v="Australia"/>
    <x v="4"/>
    <x v="0"/>
  </r>
  <r>
    <n v="4560"/>
    <n v="908"/>
    <n v="842"/>
    <n v="113"/>
    <n v="1"/>
    <n v="113"/>
    <n v="1"/>
    <x v="2"/>
    <x v="16"/>
    <x v="2"/>
    <s v="red"/>
    <n v="100"/>
    <n v="54"/>
    <n v="5400"/>
    <n v="422"/>
    <n v="55562"/>
    <d v="2021-03-15T00:00:00"/>
    <d v="2021-04-08T00:00:00"/>
    <s v="Farah Schukert"/>
    <s v="Agender"/>
    <n v="34"/>
    <s v="58 Heaney SquareApt. 870"/>
    <n v="1342"/>
    <s v="Feeneymouth"/>
    <x v="3"/>
    <s v="Australia"/>
    <x v="4"/>
    <x v="0"/>
  </r>
  <r>
    <n v="4561"/>
    <n v="909"/>
    <n v="1218"/>
    <n v="105"/>
    <n v="1"/>
    <n v="105"/>
    <n v="1"/>
    <x v="2"/>
    <x v="7"/>
    <x v="0"/>
    <s v="indigo"/>
    <n v="90"/>
    <n v="73"/>
    <n v="6570"/>
    <n v="465"/>
    <n v="34050"/>
    <d v="2021-07-18T00:00:00"/>
    <d v="2021-08-09T00:00:00"/>
    <s v="Mallory Castellani"/>
    <s v="Female"/>
    <n v="38"/>
    <s v="115 Wilkinson CrestSuite 858"/>
    <n v="4700"/>
    <s v="Williammouth"/>
    <x v="6"/>
    <s v="Australia"/>
    <x v="8"/>
    <x v="0"/>
  </r>
  <r>
    <n v="4562"/>
    <n v="909"/>
    <n v="613"/>
    <n v="112"/>
    <n v="1"/>
    <n v="112"/>
    <n v="1"/>
    <x v="1"/>
    <x v="30"/>
    <x v="0"/>
    <s v="green"/>
    <n v="118"/>
    <n v="63"/>
    <n v="7434"/>
    <n v="465"/>
    <n v="34050"/>
    <d v="2021-07-18T00:00:00"/>
    <d v="2021-08-09T00:00:00"/>
    <s v="Mallory Castellani"/>
    <s v="Female"/>
    <n v="38"/>
    <s v="115 Wilkinson CrestSuite 858"/>
    <n v="4700"/>
    <s v="Williammouth"/>
    <x v="6"/>
    <s v="Australia"/>
    <x v="8"/>
    <x v="0"/>
  </r>
  <r>
    <n v="4563"/>
    <n v="909"/>
    <n v="309"/>
    <n v="105"/>
    <n v="3"/>
    <n v="315"/>
    <n v="1"/>
    <x v="0"/>
    <x v="26"/>
    <x v="4"/>
    <s v="indigo"/>
    <n v="93"/>
    <n v="53"/>
    <n v="4929"/>
    <n v="465"/>
    <n v="34050"/>
    <d v="2021-07-18T00:00:00"/>
    <d v="2021-08-09T00:00:00"/>
    <s v="Mallory Castellani"/>
    <s v="Female"/>
    <n v="38"/>
    <s v="115 Wilkinson CrestSuite 858"/>
    <n v="4700"/>
    <s v="Williammouth"/>
    <x v="6"/>
    <s v="Australia"/>
    <x v="8"/>
    <x v="0"/>
  </r>
  <r>
    <n v="4564"/>
    <n v="909"/>
    <n v="158"/>
    <n v="91"/>
    <n v="3"/>
    <n v="273"/>
    <n v="1"/>
    <x v="0"/>
    <x v="8"/>
    <x v="0"/>
    <s v="green"/>
    <n v="116"/>
    <n v="72"/>
    <n v="8352"/>
    <n v="465"/>
    <n v="34050"/>
    <d v="2021-07-18T00:00:00"/>
    <d v="2021-08-09T00:00:00"/>
    <s v="Mallory Castellani"/>
    <s v="Female"/>
    <n v="38"/>
    <s v="115 Wilkinson CrestSuite 858"/>
    <n v="4700"/>
    <s v="Williammouth"/>
    <x v="6"/>
    <s v="Australia"/>
    <x v="8"/>
    <x v="0"/>
  </r>
  <r>
    <n v="4565"/>
    <n v="909"/>
    <n v="1169"/>
    <n v="99"/>
    <n v="3"/>
    <n v="297"/>
    <n v="1"/>
    <x v="2"/>
    <x v="9"/>
    <x v="4"/>
    <s v="yellow"/>
    <n v="98"/>
    <n v="78"/>
    <n v="7644"/>
    <n v="465"/>
    <n v="34050"/>
    <d v="2021-07-18T00:00:00"/>
    <d v="2021-08-09T00:00:00"/>
    <s v="Mallory Castellani"/>
    <s v="Female"/>
    <n v="38"/>
    <s v="115 Wilkinson CrestSuite 858"/>
    <n v="4700"/>
    <s v="Williammouth"/>
    <x v="6"/>
    <s v="Australia"/>
    <x v="8"/>
    <x v="0"/>
  </r>
  <r>
    <n v="4566"/>
    <n v="909"/>
    <n v="507"/>
    <n v="102"/>
    <n v="3"/>
    <n v="306"/>
    <n v="1"/>
    <x v="1"/>
    <x v="31"/>
    <x v="2"/>
    <s v="green"/>
    <n v="109"/>
    <n v="63"/>
    <n v="6867"/>
    <n v="465"/>
    <n v="34050"/>
    <d v="2021-07-18T00:00:00"/>
    <d v="2021-08-09T00:00:00"/>
    <s v="Mallory Castellani"/>
    <s v="Female"/>
    <n v="38"/>
    <s v="115 Wilkinson CrestSuite 858"/>
    <n v="4700"/>
    <s v="Williammouth"/>
    <x v="6"/>
    <s v="Australia"/>
    <x v="8"/>
    <x v="0"/>
  </r>
  <r>
    <n v="4567"/>
    <n v="910"/>
    <n v="465"/>
    <n v="118"/>
    <n v="3"/>
    <n v="354"/>
    <n v="1"/>
    <x v="1"/>
    <x v="1"/>
    <x v="3"/>
    <s v="yellow"/>
    <n v="110"/>
    <n v="55"/>
    <n v="6050"/>
    <n v="738"/>
    <n v="14581"/>
    <d v="2021-01-27T00:00:00"/>
    <d v="2021-02-06T00:00:00"/>
    <s v="Lilyan Pirt"/>
    <s v="Genderqueer"/>
    <n v="55"/>
    <s v="261 Savannah IslandSuite 304"/>
    <n v="5450"/>
    <s v="Hollyfort"/>
    <x v="5"/>
    <s v="Australia"/>
    <x v="9"/>
    <x v="1"/>
  </r>
  <r>
    <n v="4568"/>
    <n v="910"/>
    <n v="908"/>
    <n v="94"/>
    <n v="2"/>
    <n v="188"/>
    <n v="1"/>
    <x v="2"/>
    <x v="23"/>
    <x v="0"/>
    <s v="violet"/>
    <n v="113"/>
    <n v="74"/>
    <n v="8362"/>
    <n v="738"/>
    <n v="14581"/>
    <d v="2021-01-27T00:00:00"/>
    <d v="2021-02-06T00:00:00"/>
    <s v="Lilyan Pirt"/>
    <s v="Genderqueer"/>
    <n v="55"/>
    <s v="261 Savannah IslandSuite 304"/>
    <n v="5450"/>
    <s v="Hollyfort"/>
    <x v="5"/>
    <s v="Australia"/>
    <x v="9"/>
    <x v="1"/>
  </r>
  <r>
    <n v="4569"/>
    <n v="910"/>
    <n v="293"/>
    <n v="105"/>
    <n v="2"/>
    <n v="210"/>
    <n v="1"/>
    <x v="0"/>
    <x v="26"/>
    <x v="0"/>
    <s v="yellow"/>
    <n v="93"/>
    <n v="77"/>
    <n v="7161"/>
    <n v="738"/>
    <n v="14581"/>
    <d v="2021-01-27T00:00:00"/>
    <d v="2021-02-06T00:00:00"/>
    <s v="Lilyan Pirt"/>
    <s v="Genderqueer"/>
    <n v="55"/>
    <s v="261 Savannah IslandSuite 304"/>
    <n v="5450"/>
    <s v="Hollyfort"/>
    <x v="5"/>
    <s v="Australia"/>
    <x v="9"/>
    <x v="1"/>
  </r>
  <r>
    <n v="4570"/>
    <n v="910"/>
    <n v="21"/>
    <n v="96"/>
    <n v="2"/>
    <n v="192"/>
    <n v="1"/>
    <x v="0"/>
    <x v="2"/>
    <x v="1"/>
    <s v="blue"/>
    <n v="114"/>
    <n v="51"/>
    <n v="5814"/>
    <n v="738"/>
    <n v="14581"/>
    <d v="2021-01-27T00:00:00"/>
    <d v="2021-02-06T00:00:00"/>
    <s v="Lilyan Pirt"/>
    <s v="Genderqueer"/>
    <n v="55"/>
    <s v="261 Savannah IslandSuite 304"/>
    <n v="5450"/>
    <s v="Hollyfort"/>
    <x v="5"/>
    <s v="Australia"/>
    <x v="9"/>
    <x v="1"/>
  </r>
  <r>
    <n v="4571"/>
    <n v="910"/>
    <n v="34"/>
    <n v="96"/>
    <n v="2"/>
    <n v="192"/>
    <n v="1"/>
    <x v="0"/>
    <x v="2"/>
    <x v="4"/>
    <s v="violet"/>
    <n v="114"/>
    <n v="54"/>
    <n v="6156"/>
    <n v="738"/>
    <n v="14581"/>
    <d v="2021-01-27T00:00:00"/>
    <d v="2021-02-06T00:00:00"/>
    <s v="Lilyan Pirt"/>
    <s v="Genderqueer"/>
    <n v="55"/>
    <s v="261 Savannah IslandSuite 304"/>
    <n v="5450"/>
    <s v="Hollyfort"/>
    <x v="5"/>
    <s v="Australia"/>
    <x v="9"/>
    <x v="1"/>
  </r>
  <r>
    <n v="4572"/>
    <n v="911"/>
    <n v="979"/>
    <n v="97"/>
    <n v="1"/>
    <n v="97"/>
    <n v="1"/>
    <x v="2"/>
    <x v="27"/>
    <x v="4"/>
    <s v="violet"/>
    <n v="119"/>
    <n v="48"/>
    <n v="5712"/>
    <n v="189"/>
    <n v="58886"/>
    <d v="2021-08-23T00:00:00"/>
    <d v="2021-09-06T00:00:00"/>
    <s v="Deedee Pashe"/>
    <s v="Bigender"/>
    <n v="28"/>
    <s v="96 Bartoletti StreetApt. 671"/>
    <n v="3678"/>
    <s v="Lake Abigailhaven"/>
    <x v="2"/>
    <s v="Australia"/>
    <x v="0"/>
    <x v="2"/>
  </r>
  <r>
    <n v="4573"/>
    <n v="911"/>
    <n v="372"/>
    <n v="94"/>
    <n v="2"/>
    <n v="188"/>
    <n v="1"/>
    <x v="0"/>
    <x v="28"/>
    <x v="2"/>
    <s v="blue"/>
    <n v="92"/>
    <n v="42"/>
    <n v="3864"/>
    <n v="189"/>
    <n v="58886"/>
    <d v="2021-08-23T00:00:00"/>
    <d v="2021-09-06T00:00:00"/>
    <s v="Deedee Pashe"/>
    <s v="Bigender"/>
    <n v="28"/>
    <s v="96 Bartoletti StreetApt. 671"/>
    <n v="3678"/>
    <s v="Lake Abigailhaven"/>
    <x v="2"/>
    <s v="Australia"/>
    <x v="0"/>
    <x v="2"/>
  </r>
  <r>
    <n v="4574"/>
    <n v="911"/>
    <n v="915"/>
    <n v="96"/>
    <n v="1"/>
    <n v="96"/>
    <n v="1"/>
    <x v="2"/>
    <x v="5"/>
    <x v="3"/>
    <s v="orange"/>
    <n v="104"/>
    <n v="41"/>
    <n v="4264"/>
    <n v="189"/>
    <n v="58886"/>
    <d v="2021-08-23T00:00:00"/>
    <d v="2021-09-06T00:00:00"/>
    <s v="Deedee Pashe"/>
    <s v="Bigender"/>
    <n v="28"/>
    <s v="96 Bartoletti StreetApt. 671"/>
    <n v="3678"/>
    <s v="Lake Abigailhaven"/>
    <x v="2"/>
    <s v="Australia"/>
    <x v="0"/>
    <x v="2"/>
  </r>
  <r>
    <n v="4575"/>
    <n v="911"/>
    <n v="87"/>
    <n v="118"/>
    <n v="1"/>
    <n v="118"/>
    <n v="1"/>
    <x v="0"/>
    <x v="24"/>
    <x v="2"/>
    <s v="green"/>
    <n v="96"/>
    <n v="66"/>
    <n v="6336"/>
    <n v="189"/>
    <n v="58886"/>
    <d v="2021-08-23T00:00:00"/>
    <d v="2021-09-06T00:00:00"/>
    <s v="Deedee Pashe"/>
    <s v="Bigender"/>
    <n v="28"/>
    <s v="96 Bartoletti StreetApt. 671"/>
    <n v="3678"/>
    <s v="Lake Abigailhaven"/>
    <x v="2"/>
    <s v="Australia"/>
    <x v="0"/>
    <x v="2"/>
  </r>
  <r>
    <n v="4576"/>
    <n v="912"/>
    <n v="1060"/>
    <n v="93"/>
    <n v="3"/>
    <n v="279"/>
    <n v="1"/>
    <x v="2"/>
    <x v="20"/>
    <x v="3"/>
    <s v="yellow"/>
    <n v="94"/>
    <n v="62"/>
    <n v="5828"/>
    <n v="780"/>
    <n v="48097"/>
    <d v="2021-08-23T00:00:00"/>
    <d v="2021-09-09T00:00:00"/>
    <s v="Cinda Alleyne"/>
    <s v="Genderfluid"/>
    <n v="55"/>
    <s v="60 Claudia LaneSuite 183"/>
    <n v="1702"/>
    <s v="Caitlinview"/>
    <x v="6"/>
    <s v="Australia"/>
    <x v="0"/>
    <x v="2"/>
  </r>
  <r>
    <n v="4577"/>
    <n v="913"/>
    <n v="761"/>
    <n v="109"/>
    <n v="1"/>
    <n v="109"/>
    <n v="1"/>
    <x v="1"/>
    <x v="12"/>
    <x v="1"/>
    <s v="indigo"/>
    <n v="102"/>
    <n v="49"/>
    <n v="4998"/>
    <n v="597"/>
    <n v="16265"/>
    <d v="2021-04-03T00:00:00"/>
    <d v="2021-04-19T00:00:00"/>
    <s v="Hi Simenel"/>
    <s v="Genderfluid"/>
    <n v="80"/>
    <s v="78 O'hara CircuitApt. 096"/>
    <n v="1966"/>
    <s v="Lake Michaelbury"/>
    <x v="0"/>
    <s v="Australia"/>
    <x v="6"/>
    <x v="2"/>
  </r>
  <r>
    <n v="4578"/>
    <n v="913"/>
    <n v="222"/>
    <n v="106"/>
    <n v="3"/>
    <n v="318"/>
    <n v="1"/>
    <x v="0"/>
    <x v="0"/>
    <x v="2"/>
    <s v="yellow"/>
    <n v="105"/>
    <n v="62"/>
    <n v="6510"/>
    <n v="597"/>
    <n v="16265"/>
    <d v="2021-04-03T00:00:00"/>
    <d v="2021-04-19T00:00:00"/>
    <s v="Hi Simenel"/>
    <s v="Genderfluid"/>
    <n v="80"/>
    <s v="78 O'hara CircuitApt. 096"/>
    <n v="1966"/>
    <s v="Lake Michaelbury"/>
    <x v="0"/>
    <s v="Australia"/>
    <x v="6"/>
    <x v="2"/>
  </r>
  <r>
    <n v="4579"/>
    <n v="914"/>
    <n v="123"/>
    <n v="92"/>
    <n v="3"/>
    <n v="276"/>
    <n v="1"/>
    <x v="0"/>
    <x v="22"/>
    <x v="0"/>
    <s v="green"/>
    <n v="115"/>
    <n v="71"/>
    <n v="8165"/>
    <n v="577"/>
    <n v="36771"/>
    <d v="2021-05-09T00:00:00"/>
    <d v="2021-05-12T00:00:00"/>
    <s v="Hillier Seward"/>
    <s v="Genderfluid"/>
    <n v="32"/>
    <s v="11 Savannah LaneSuite 334"/>
    <n v="6269"/>
    <s v="Heaneyview"/>
    <x v="0"/>
    <s v="Australia"/>
    <x v="3"/>
    <x v="1"/>
  </r>
  <r>
    <n v="4580"/>
    <n v="914"/>
    <n v="1114"/>
    <n v="115"/>
    <n v="2"/>
    <n v="230"/>
    <n v="1"/>
    <x v="2"/>
    <x v="6"/>
    <x v="4"/>
    <s v="indigo"/>
    <n v="99"/>
    <n v="58"/>
    <n v="5742"/>
    <n v="577"/>
    <n v="36771"/>
    <d v="2021-05-09T00:00:00"/>
    <d v="2021-05-12T00:00:00"/>
    <s v="Hillier Seward"/>
    <s v="Genderfluid"/>
    <n v="32"/>
    <s v="11 Savannah LaneSuite 334"/>
    <n v="6269"/>
    <s v="Heaneyview"/>
    <x v="0"/>
    <s v="Australia"/>
    <x v="3"/>
    <x v="1"/>
  </r>
  <r>
    <n v="4581"/>
    <n v="915"/>
    <n v="236"/>
    <n v="106"/>
    <n v="2"/>
    <n v="212"/>
    <n v="1"/>
    <x v="0"/>
    <x v="0"/>
    <x v="1"/>
    <s v="indigo"/>
    <n v="105"/>
    <n v="59"/>
    <n v="6195"/>
    <n v="266"/>
    <n v="49775"/>
    <d v="2021-04-17T00:00:00"/>
    <d v="2021-05-04T00:00:00"/>
    <s v="Sheff Ruoss"/>
    <s v="Non-binary"/>
    <n v="55"/>
    <s v="269 Cartwright ParadeSuite 150"/>
    <n v="7685"/>
    <s v="Laylabury"/>
    <x v="4"/>
    <s v="Australia"/>
    <x v="6"/>
    <x v="2"/>
  </r>
  <r>
    <n v="4582"/>
    <n v="915"/>
    <n v="216"/>
    <n v="106"/>
    <n v="1"/>
    <n v="106"/>
    <n v="1"/>
    <x v="0"/>
    <x v="0"/>
    <x v="1"/>
    <s v="orange"/>
    <n v="105"/>
    <n v="69"/>
    <n v="7245"/>
    <n v="266"/>
    <n v="49775"/>
    <d v="2021-04-17T00:00:00"/>
    <d v="2021-05-04T00:00:00"/>
    <s v="Sheff Ruoss"/>
    <s v="Non-binary"/>
    <n v="55"/>
    <s v="269 Cartwright ParadeSuite 150"/>
    <n v="7685"/>
    <s v="Laylabury"/>
    <x v="4"/>
    <s v="Australia"/>
    <x v="6"/>
    <x v="2"/>
  </r>
  <r>
    <n v="4583"/>
    <n v="915"/>
    <n v="23"/>
    <n v="96"/>
    <n v="1"/>
    <n v="96"/>
    <n v="1"/>
    <x v="0"/>
    <x v="2"/>
    <x v="0"/>
    <s v="blue"/>
    <n v="114"/>
    <n v="59"/>
    <n v="6726"/>
    <n v="266"/>
    <n v="49775"/>
    <d v="2021-04-17T00:00:00"/>
    <d v="2021-05-04T00:00:00"/>
    <s v="Sheff Ruoss"/>
    <s v="Non-binary"/>
    <n v="55"/>
    <s v="269 Cartwright ParadeSuite 150"/>
    <n v="7685"/>
    <s v="Laylabury"/>
    <x v="4"/>
    <s v="Australia"/>
    <x v="6"/>
    <x v="2"/>
  </r>
  <r>
    <n v="4584"/>
    <n v="915"/>
    <n v="53"/>
    <n v="104"/>
    <n v="1"/>
    <n v="104"/>
    <n v="1"/>
    <x v="0"/>
    <x v="10"/>
    <x v="0"/>
    <s v="green"/>
    <n v="119"/>
    <n v="52"/>
    <n v="6188"/>
    <n v="266"/>
    <n v="49775"/>
    <d v="2021-04-17T00:00:00"/>
    <d v="2021-05-04T00:00:00"/>
    <s v="Sheff Ruoss"/>
    <s v="Non-binary"/>
    <n v="55"/>
    <s v="269 Cartwright ParadeSuite 150"/>
    <n v="7685"/>
    <s v="Laylabury"/>
    <x v="4"/>
    <s v="Australia"/>
    <x v="6"/>
    <x v="2"/>
  </r>
  <r>
    <n v="4585"/>
    <n v="915"/>
    <n v="575"/>
    <n v="100"/>
    <n v="3"/>
    <n v="300"/>
    <n v="1"/>
    <x v="1"/>
    <x v="29"/>
    <x v="3"/>
    <s v="green"/>
    <n v="90"/>
    <n v="48"/>
    <n v="4320"/>
    <n v="266"/>
    <n v="49775"/>
    <d v="2021-04-17T00:00:00"/>
    <d v="2021-05-04T00:00:00"/>
    <s v="Sheff Ruoss"/>
    <s v="Non-binary"/>
    <n v="55"/>
    <s v="269 Cartwright ParadeSuite 150"/>
    <n v="7685"/>
    <s v="Laylabury"/>
    <x v="4"/>
    <s v="Australia"/>
    <x v="6"/>
    <x v="2"/>
  </r>
  <r>
    <n v="4586"/>
    <n v="915"/>
    <n v="1131"/>
    <n v="102"/>
    <n v="3"/>
    <n v="306"/>
    <n v="1"/>
    <x v="2"/>
    <x v="34"/>
    <x v="1"/>
    <s v="yellow"/>
    <n v="106"/>
    <n v="48"/>
    <n v="5088"/>
    <n v="266"/>
    <n v="49775"/>
    <d v="2021-04-17T00:00:00"/>
    <d v="2021-05-04T00:00:00"/>
    <s v="Sheff Ruoss"/>
    <s v="Non-binary"/>
    <n v="55"/>
    <s v="269 Cartwright ParadeSuite 150"/>
    <n v="7685"/>
    <s v="Laylabury"/>
    <x v="4"/>
    <s v="Australia"/>
    <x v="6"/>
    <x v="2"/>
  </r>
  <r>
    <n v="4587"/>
    <n v="915"/>
    <n v="1171"/>
    <n v="99"/>
    <n v="2"/>
    <n v="198"/>
    <n v="1"/>
    <x v="2"/>
    <x v="9"/>
    <x v="1"/>
    <s v="green"/>
    <n v="98"/>
    <n v="73"/>
    <n v="7154"/>
    <n v="266"/>
    <n v="49775"/>
    <d v="2021-04-17T00:00:00"/>
    <d v="2021-05-04T00:00:00"/>
    <s v="Sheff Ruoss"/>
    <s v="Non-binary"/>
    <n v="55"/>
    <s v="269 Cartwright ParadeSuite 150"/>
    <n v="7685"/>
    <s v="Laylabury"/>
    <x v="4"/>
    <s v="Australia"/>
    <x v="6"/>
    <x v="2"/>
  </r>
  <r>
    <n v="4588"/>
    <n v="915"/>
    <n v="1000"/>
    <n v="106"/>
    <n v="1"/>
    <n v="106"/>
    <n v="1"/>
    <x v="2"/>
    <x v="3"/>
    <x v="3"/>
    <s v="blue"/>
    <n v="111"/>
    <n v="58"/>
    <n v="6438"/>
    <n v="266"/>
    <n v="49775"/>
    <d v="2021-04-17T00:00:00"/>
    <d v="2021-05-04T00:00:00"/>
    <s v="Sheff Ruoss"/>
    <s v="Non-binary"/>
    <n v="55"/>
    <s v="269 Cartwright ParadeSuite 150"/>
    <n v="7685"/>
    <s v="Laylabury"/>
    <x v="4"/>
    <s v="Australia"/>
    <x v="6"/>
    <x v="2"/>
  </r>
  <r>
    <n v="4589"/>
    <n v="916"/>
    <n v="904"/>
    <n v="94"/>
    <n v="1"/>
    <n v="94"/>
    <n v="1"/>
    <x v="2"/>
    <x v="23"/>
    <x v="4"/>
    <s v="indigo"/>
    <n v="113"/>
    <n v="70"/>
    <n v="7910"/>
    <n v="189"/>
    <n v="31001"/>
    <d v="2021-10-12T00:00:00"/>
    <d v="2021-10-19T00:00:00"/>
    <s v="Deedee Pashe"/>
    <s v="Bigender"/>
    <n v="28"/>
    <s v="96 Bartoletti StreetApt. 671"/>
    <n v="3678"/>
    <s v="Lake Abigailhaven"/>
    <x v="2"/>
    <s v="Australia"/>
    <x v="2"/>
    <x v="1"/>
  </r>
  <r>
    <n v="4590"/>
    <n v="916"/>
    <n v="324"/>
    <n v="109"/>
    <n v="1"/>
    <n v="109"/>
    <n v="1"/>
    <x v="0"/>
    <x v="21"/>
    <x v="4"/>
    <s v="orange"/>
    <n v="108"/>
    <n v="59"/>
    <n v="6372"/>
    <n v="189"/>
    <n v="31001"/>
    <d v="2021-10-12T00:00:00"/>
    <d v="2021-10-19T00:00:00"/>
    <s v="Deedee Pashe"/>
    <s v="Bigender"/>
    <n v="28"/>
    <s v="96 Bartoletti StreetApt. 671"/>
    <n v="3678"/>
    <s v="Lake Abigailhaven"/>
    <x v="2"/>
    <s v="Australia"/>
    <x v="2"/>
    <x v="1"/>
  </r>
  <r>
    <n v="4591"/>
    <n v="916"/>
    <n v="118"/>
    <n v="92"/>
    <n v="1"/>
    <n v="92"/>
    <n v="1"/>
    <x v="0"/>
    <x v="22"/>
    <x v="0"/>
    <s v="yellow"/>
    <n v="115"/>
    <n v="75"/>
    <n v="8625"/>
    <n v="189"/>
    <n v="31001"/>
    <d v="2021-10-12T00:00:00"/>
    <d v="2021-10-19T00:00:00"/>
    <s v="Deedee Pashe"/>
    <s v="Bigender"/>
    <n v="28"/>
    <s v="96 Bartoletti StreetApt. 671"/>
    <n v="3678"/>
    <s v="Lake Abigailhaven"/>
    <x v="2"/>
    <s v="Australia"/>
    <x v="2"/>
    <x v="1"/>
  </r>
  <r>
    <n v="4592"/>
    <n v="917"/>
    <n v="345"/>
    <n v="109"/>
    <n v="1"/>
    <n v="109"/>
    <n v="1"/>
    <x v="0"/>
    <x v="21"/>
    <x v="3"/>
    <s v="violet"/>
    <n v="108"/>
    <n v="52"/>
    <n v="5616"/>
    <n v="750"/>
    <n v="15620"/>
    <d v="2021-01-02T00:00:00"/>
    <d v="2021-01-12T00:00:00"/>
    <s v="Mirabelle Vaney"/>
    <s v="Polygender"/>
    <n v="42"/>
    <s v="4155 Hughes RidgeApt. 624"/>
    <n v="7850"/>
    <s v="Baumbachton"/>
    <x v="6"/>
    <s v="Australia"/>
    <x v="9"/>
    <x v="1"/>
  </r>
  <r>
    <n v="4593"/>
    <n v="918"/>
    <n v="539"/>
    <n v="98"/>
    <n v="3"/>
    <n v="294"/>
    <n v="1"/>
    <x v="1"/>
    <x v="33"/>
    <x v="4"/>
    <s v="yellow"/>
    <n v="113"/>
    <n v="67"/>
    <n v="7571"/>
    <n v="965"/>
    <n v="24379"/>
    <d v="2021-03-07T00:00:00"/>
    <d v="2021-04-03T00:00:00"/>
    <s v="Terri Lunny"/>
    <s v="Bigender"/>
    <n v="75"/>
    <s v="4627 Paige KnollApt. 635"/>
    <n v="5542"/>
    <s v="New Callumtown"/>
    <x v="2"/>
    <s v="Australia"/>
    <x v="4"/>
    <x v="0"/>
  </r>
  <r>
    <n v="4594"/>
    <n v="918"/>
    <n v="1119"/>
    <n v="115"/>
    <n v="2"/>
    <n v="230"/>
    <n v="1"/>
    <x v="2"/>
    <x v="6"/>
    <x v="4"/>
    <s v="violet"/>
    <n v="99"/>
    <n v="64"/>
    <n v="6336"/>
    <n v="965"/>
    <n v="24379"/>
    <d v="2021-03-07T00:00:00"/>
    <d v="2021-04-03T00:00:00"/>
    <s v="Terri Lunny"/>
    <s v="Bigender"/>
    <n v="75"/>
    <s v="4627 Paige KnollApt. 635"/>
    <n v="5542"/>
    <s v="New Callumtown"/>
    <x v="2"/>
    <s v="Australia"/>
    <x v="4"/>
    <x v="0"/>
  </r>
  <r>
    <n v="4595"/>
    <n v="919"/>
    <n v="932"/>
    <n v="96"/>
    <n v="1"/>
    <n v="96"/>
    <n v="1"/>
    <x v="2"/>
    <x v="5"/>
    <x v="2"/>
    <s v="blue"/>
    <n v="104"/>
    <n v="41"/>
    <n v="4264"/>
    <n v="97"/>
    <n v="53662"/>
    <d v="2021-06-29T00:00:00"/>
    <d v="2021-07-21T00:00:00"/>
    <s v="Dean Mclarty"/>
    <s v="Female"/>
    <n v="39"/>
    <s v="6303 Nate BoulevardSuite 368"/>
    <n v="2815"/>
    <s v="North Ellabury"/>
    <x v="5"/>
    <s v="Australia"/>
    <x v="7"/>
    <x v="0"/>
  </r>
  <r>
    <n v="4596"/>
    <n v="920"/>
    <n v="1212"/>
    <n v="105"/>
    <n v="2"/>
    <n v="210"/>
    <n v="1"/>
    <x v="2"/>
    <x v="7"/>
    <x v="2"/>
    <s v="blue"/>
    <n v="90"/>
    <n v="66"/>
    <n v="5940"/>
    <n v="703"/>
    <n v="27722"/>
    <d v="2021-07-26T00:00:00"/>
    <d v="2021-08-16T00:00:00"/>
    <s v="Diann Grieger"/>
    <s v="Polygender"/>
    <n v="26"/>
    <s v="803 Lara DriveApt. 182"/>
    <n v="3623"/>
    <s v="Port Joeltown"/>
    <x v="0"/>
    <s v="Australia"/>
    <x v="8"/>
    <x v="0"/>
  </r>
  <r>
    <n v="4597"/>
    <n v="920"/>
    <n v="540"/>
    <n v="98"/>
    <n v="3"/>
    <n v="294"/>
    <n v="1"/>
    <x v="1"/>
    <x v="33"/>
    <x v="3"/>
    <s v="green"/>
    <n v="113"/>
    <n v="57"/>
    <n v="6441"/>
    <n v="703"/>
    <n v="27722"/>
    <d v="2021-07-26T00:00:00"/>
    <d v="2021-08-16T00:00:00"/>
    <s v="Diann Grieger"/>
    <s v="Polygender"/>
    <n v="26"/>
    <s v="803 Lara DriveApt. 182"/>
    <n v="3623"/>
    <s v="Port Joeltown"/>
    <x v="0"/>
    <s v="Australia"/>
    <x v="8"/>
    <x v="0"/>
  </r>
  <r>
    <n v="4598"/>
    <n v="920"/>
    <n v="1000"/>
    <n v="106"/>
    <n v="3"/>
    <n v="318"/>
    <n v="1"/>
    <x v="2"/>
    <x v="3"/>
    <x v="3"/>
    <s v="blue"/>
    <n v="111"/>
    <n v="58"/>
    <n v="6438"/>
    <n v="703"/>
    <n v="27722"/>
    <d v="2021-07-26T00:00:00"/>
    <d v="2021-08-16T00:00:00"/>
    <s v="Diann Grieger"/>
    <s v="Polygender"/>
    <n v="26"/>
    <s v="803 Lara DriveApt. 182"/>
    <n v="3623"/>
    <s v="Port Joeltown"/>
    <x v="0"/>
    <s v="Australia"/>
    <x v="8"/>
    <x v="0"/>
  </r>
  <r>
    <n v="4599"/>
    <n v="920"/>
    <n v="609"/>
    <n v="112"/>
    <n v="3"/>
    <n v="336"/>
    <n v="1"/>
    <x v="1"/>
    <x v="30"/>
    <x v="4"/>
    <s v="yellow"/>
    <n v="118"/>
    <n v="42"/>
    <n v="4956"/>
    <n v="703"/>
    <n v="27722"/>
    <d v="2021-07-26T00:00:00"/>
    <d v="2021-08-16T00:00:00"/>
    <s v="Diann Grieger"/>
    <s v="Polygender"/>
    <n v="26"/>
    <s v="803 Lara DriveApt. 182"/>
    <n v="3623"/>
    <s v="Port Joeltown"/>
    <x v="0"/>
    <s v="Australia"/>
    <x v="8"/>
    <x v="0"/>
  </r>
  <r>
    <n v="4600"/>
    <n v="920"/>
    <n v="502"/>
    <n v="102"/>
    <n v="1"/>
    <n v="102"/>
    <n v="1"/>
    <x v="1"/>
    <x v="31"/>
    <x v="2"/>
    <s v="yellow"/>
    <n v="109"/>
    <n v="52"/>
    <n v="5668"/>
    <n v="703"/>
    <n v="27722"/>
    <d v="2021-07-26T00:00:00"/>
    <d v="2021-08-16T00:00:00"/>
    <s v="Diann Grieger"/>
    <s v="Polygender"/>
    <n v="26"/>
    <s v="803 Lara DriveApt. 182"/>
    <n v="3623"/>
    <s v="Port Joeltown"/>
    <x v="0"/>
    <s v="Australia"/>
    <x v="8"/>
    <x v="0"/>
  </r>
  <r>
    <n v="4601"/>
    <n v="920"/>
    <n v="791"/>
    <n v="91"/>
    <n v="2"/>
    <n v="182"/>
    <n v="1"/>
    <x v="1"/>
    <x v="15"/>
    <x v="1"/>
    <s v="blue"/>
    <n v="114"/>
    <n v="73"/>
    <n v="8322"/>
    <n v="703"/>
    <n v="27722"/>
    <d v="2021-07-26T00:00:00"/>
    <d v="2021-08-16T00:00:00"/>
    <s v="Diann Grieger"/>
    <s v="Polygender"/>
    <n v="26"/>
    <s v="803 Lara DriveApt. 182"/>
    <n v="3623"/>
    <s v="Port Joeltown"/>
    <x v="0"/>
    <s v="Australia"/>
    <x v="8"/>
    <x v="0"/>
  </r>
  <r>
    <n v="4602"/>
    <n v="920"/>
    <n v="943"/>
    <n v="96"/>
    <n v="3"/>
    <n v="288"/>
    <n v="1"/>
    <x v="2"/>
    <x v="5"/>
    <x v="0"/>
    <s v="violet"/>
    <n v="104"/>
    <n v="62"/>
    <n v="6448"/>
    <n v="703"/>
    <n v="27722"/>
    <d v="2021-07-26T00:00:00"/>
    <d v="2021-08-16T00:00:00"/>
    <s v="Diann Grieger"/>
    <s v="Polygender"/>
    <n v="26"/>
    <s v="803 Lara DriveApt. 182"/>
    <n v="3623"/>
    <s v="Port Joeltown"/>
    <x v="0"/>
    <s v="Australia"/>
    <x v="8"/>
    <x v="0"/>
  </r>
  <r>
    <n v="4603"/>
    <n v="921"/>
    <n v="494"/>
    <n v="102"/>
    <n v="2"/>
    <n v="204"/>
    <n v="1"/>
    <x v="1"/>
    <x v="31"/>
    <x v="4"/>
    <s v="red"/>
    <n v="109"/>
    <n v="48"/>
    <n v="5232"/>
    <n v="418"/>
    <n v="53911"/>
    <d v="2021-02-17T00:00:00"/>
    <d v="2021-02-18T00:00:00"/>
    <s v="Luelle Fernanando"/>
    <s v="Agender"/>
    <n v="57"/>
    <s v="855 Beahan IslandSuite 560"/>
    <n v="2775"/>
    <s v="North Sebastianberg"/>
    <x v="7"/>
    <s v="Australia"/>
    <x v="1"/>
    <x v="1"/>
  </r>
  <r>
    <n v="4604"/>
    <n v="921"/>
    <n v="1080"/>
    <n v="93"/>
    <n v="2"/>
    <n v="186"/>
    <n v="1"/>
    <x v="2"/>
    <x v="20"/>
    <x v="3"/>
    <s v="violet"/>
    <n v="94"/>
    <n v="50"/>
    <n v="4700"/>
    <n v="418"/>
    <n v="53911"/>
    <d v="2021-02-17T00:00:00"/>
    <d v="2021-02-18T00:00:00"/>
    <s v="Luelle Fernanando"/>
    <s v="Agender"/>
    <n v="57"/>
    <s v="855 Beahan IslandSuite 560"/>
    <n v="2775"/>
    <s v="North Sebastianberg"/>
    <x v="7"/>
    <s v="Australia"/>
    <x v="1"/>
    <x v="1"/>
  </r>
  <r>
    <n v="4605"/>
    <n v="921"/>
    <n v="573"/>
    <n v="100"/>
    <n v="3"/>
    <n v="300"/>
    <n v="1"/>
    <x v="1"/>
    <x v="29"/>
    <x v="0"/>
    <s v="yellow"/>
    <n v="90"/>
    <n v="54"/>
    <n v="4860"/>
    <n v="418"/>
    <n v="53911"/>
    <d v="2021-02-17T00:00:00"/>
    <d v="2021-02-18T00:00:00"/>
    <s v="Luelle Fernanando"/>
    <s v="Agender"/>
    <n v="57"/>
    <s v="855 Beahan IslandSuite 560"/>
    <n v="2775"/>
    <s v="North Sebastianberg"/>
    <x v="7"/>
    <s v="Australia"/>
    <x v="1"/>
    <x v="1"/>
  </r>
  <r>
    <n v="4606"/>
    <n v="922"/>
    <n v="1231"/>
    <n v="112"/>
    <n v="2"/>
    <n v="224"/>
    <n v="1"/>
    <x v="2"/>
    <x v="25"/>
    <x v="1"/>
    <s v="orange"/>
    <n v="91"/>
    <n v="59"/>
    <n v="5369"/>
    <n v="703"/>
    <n v="36995"/>
    <d v="2021-10-10T00:00:00"/>
    <d v="2021-11-02T00:00:00"/>
    <s v="Diann Grieger"/>
    <s v="Polygender"/>
    <n v="26"/>
    <s v="803 Lara DriveApt. 182"/>
    <n v="3623"/>
    <s v="Port Joeltown"/>
    <x v="0"/>
    <s v="Australia"/>
    <x v="2"/>
    <x v="0"/>
  </r>
  <r>
    <n v="4607"/>
    <n v="922"/>
    <n v="173"/>
    <n v="91"/>
    <n v="3"/>
    <n v="273"/>
    <n v="1"/>
    <x v="0"/>
    <x v="8"/>
    <x v="0"/>
    <s v="violet"/>
    <n v="116"/>
    <n v="70"/>
    <n v="8120"/>
    <n v="703"/>
    <n v="36995"/>
    <d v="2021-10-10T00:00:00"/>
    <d v="2021-11-02T00:00:00"/>
    <s v="Diann Grieger"/>
    <s v="Polygender"/>
    <n v="26"/>
    <s v="803 Lara DriveApt. 182"/>
    <n v="3623"/>
    <s v="Port Joeltown"/>
    <x v="0"/>
    <s v="Australia"/>
    <x v="2"/>
    <x v="0"/>
  </r>
  <r>
    <n v="4608"/>
    <n v="923"/>
    <n v="655"/>
    <n v="93"/>
    <n v="3"/>
    <n v="279"/>
    <n v="1"/>
    <x v="1"/>
    <x v="14"/>
    <x v="3"/>
    <s v="indigo"/>
    <n v="115"/>
    <n v="42"/>
    <n v="4830"/>
    <n v="767"/>
    <n v="28421"/>
    <d v="2021-07-05T00:00:00"/>
    <d v="2021-07-26T00:00:00"/>
    <s v="Waylin Gasson"/>
    <s v="Genderqueer"/>
    <n v="37"/>
    <s v="69 Sebastian Estate DrSuite 727"/>
    <n v="6349"/>
    <s v="West Kai"/>
    <x v="0"/>
    <s v="Australia"/>
    <x v="8"/>
    <x v="0"/>
  </r>
  <r>
    <n v="4609"/>
    <n v="923"/>
    <n v="445"/>
    <n v="107"/>
    <n v="2"/>
    <n v="214"/>
    <n v="1"/>
    <x v="1"/>
    <x v="22"/>
    <x v="3"/>
    <s v="indigo"/>
    <n v="92"/>
    <n v="75"/>
    <n v="6900"/>
    <n v="767"/>
    <n v="28421"/>
    <d v="2021-07-05T00:00:00"/>
    <d v="2021-07-26T00:00:00"/>
    <s v="Waylin Gasson"/>
    <s v="Genderqueer"/>
    <n v="37"/>
    <s v="69 Sebastian Estate DrSuite 727"/>
    <n v="6349"/>
    <s v="West Kai"/>
    <x v="0"/>
    <s v="Australia"/>
    <x v="8"/>
    <x v="0"/>
  </r>
  <r>
    <n v="4610"/>
    <n v="923"/>
    <n v="462"/>
    <n v="118"/>
    <n v="3"/>
    <n v="354"/>
    <n v="1"/>
    <x v="1"/>
    <x v="1"/>
    <x v="2"/>
    <s v="orange"/>
    <n v="110"/>
    <n v="61"/>
    <n v="6710"/>
    <n v="767"/>
    <n v="28421"/>
    <d v="2021-07-05T00:00:00"/>
    <d v="2021-07-26T00:00:00"/>
    <s v="Waylin Gasson"/>
    <s v="Genderqueer"/>
    <n v="37"/>
    <s v="69 Sebastian Estate DrSuite 727"/>
    <n v="6349"/>
    <s v="West Kai"/>
    <x v="0"/>
    <s v="Australia"/>
    <x v="8"/>
    <x v="0"/>
  </r>
  <r>
    <n v="4611"/>
    <n v="923"/>
    <n v="739"/>
    <n v="109"/>
    <n v="2"/>
    <n v="218"/>
    <n v="1"/>
    <x v="1"/>
    <x v="12"/>
    <x v="4"/>
    <s v="red"/>
    <n v="102"/>
    <n v="58"/>
    <n v="5916"/>
    <n v="767"/>
    <n v="28421"/>
    <d v="2021-07-05T00:00:00"/>
    <d v="2021-07-26T00:00:00"/>
    <s v="Waylin Gasson"/>
    <s v="Genderqueer"/>
    <n v="37"/>
    <s v="69 Sebastian Estate DrSuite 727"/>
    <n v="6349"/>
    <s v="West Kai"/>
    <x v="0"/>
    <s v="Australia"/>
    <x v="8"/>
    <x v="0"/>
  </r>
  <r>
    <n v="4612"/>
    <n v="923"/>
    <n v="222"/>
    <n v="106"/>
    <n v="1"/>
    <n v="106"/>
    <n v="1"/>
    <x v="0"/>
    <x v="0"/>
    <x v="2"/>
    <s v="yellow"/>
    <n v="105"/>
    <n v="62"/>
    <n v="6510"/>
    <n v="767"/>
    <n v="28421"/>
    <d v="2021-07-05T00:00:00"/>
    <d v="2021-07-26T00:00:00"/>
    <s v="Waylin Gasson"/>
    <s v="Genderqueer"/>
    <n v="37"/>
    <s v="69 Sebastian Estate DrSuite 727"/>
    <n v="6349"/>
    <s v="West Kai"/>
    <x v="0"/>
    <s v="Australia"/>
    <x v="8"/>
    <x v="0"/>
  </r>
  <r>
    <n v="4613"/>
    <n v="923"/>
    <n v="427"/>
    <n v="107"/>
    <n v="3"/>
    <n v="321"/>
    <n v="1"/>
    <x v="1"/>
    <x v="22"/>
    <x v="2"/>
    <s v="orange"/>
    <n v="92"/>
    <n v="48"/>
    <n v="4416"/>
    <n v="767"/>
    <n v="28421"/>
    <d v="2021-07-05T00:00:00"/>
    <d v="2021-07-26T00:00:00"/>
    <s v="Waylin Gasson"/>
    <s v="Genderqueer"/>
    <n v="37"/>
    <s v="69 Sebastian Estate DrSuite 727"/>
    <n v="6349"/>
    <s v="West Kai"/>
    <x v="0"/>
    <s v="Australia"/>
    <x v="8"/>
    <x v="0"/>
  </r>
  <r>
    <n v="4614"/>
    <n v="924"/>
    <n v="38"/>
    <n v="104"/>
    <n v="2"/>
    <n v="208"/>
    <n v="1"/>
    <x v="0"/>
    <x v="10"/>
    <x v="0"/>
    <s v="red"/>
    <n v="119"/>
    <n v="79"/>
    <n v="9401"/>
    <n v="786"/>
    <n v="43116"/>
    <d v="2021-04-04T00:00:00"/>
    <d v="2021-04-18T00:00:00"/>
    <s v="Lorine Mclugish"/>
    <s v="Agender"/>
    <n v="23"/>
    <s v="145 Abigail SummitApt. 514"/>
    <n v="4731"/>
    <s v="Graceville"/>
    <x v="4"/>
    <s v="Australia"/>
    <x v="6"/>
    <x v="2"/>
  </r>
  <r>
    <n v="4615"/>
    <n v="924"/>
    <n v="1176"/>
    <n v="99"/>
    <n v="1"/>
    <n v="99"/>
    <n v="1"/>
    <x v="2"/>
    <x v="9"/>
    <x v="1"/>
    <s v="blue"/>
    <n v="98"/>
    <n v="75"/>
    <n v="7350"/>
    <n v="786"/>
    <n v="43116"/>
    <d v="2021-04-04T00:00:00"/>
    <d v="2021-04-18T00:00:00"/>
    <s v="Lorine Mclugish"/>
    <s v="Agender"/>
    <n v="23"/>
    <s v="145 Abigail SummitApt. 514"/>
    <n v="4731"/>
    <s v="Graceville"/>
    <x v="4"/>
    <s v="Australia"/>
    <x v="6"/>
    <x v="2"/>
  </r>
  <r>
    <n v="4616"/>
    <n v="924"/>
    <n v="218"/>
    <n v="106"/>
    <n v="2"/>
    <n v="212"/>
    <n v="1"/>
    <x v="0"/>
    <x v="0"/>
    <x v="0"/>
    <s v="orange"/>
    <n v="105"/>
    <n v="44"/>
    <n v="4620"/>
    <n v="786"/>
    <n v="43116"/>
    <d v="2021-04-04T00:00:00"/>
    <d v="2021-04-18T00:00:00"/>
    <s v="Lorine Mclugish"/>
    <s v="Agender"/>
    <n v="23"/>
    <s v="145 Abigail SummitApt. 514"/>
    <n v="4731"/>
    <s v="Graceville"/>
    <x v="4"/>
    <s v="Australia"/>
    <x v="6"/>
    <x v="2"/>
  </r>
  <r>
    <n v="4617"/>
    <n v="925"/>
    <n v="880"/>
    <n v="94"/>
    <n v="1"/>
    <n v="94"/>
    <n v="1"/>
    <x v="2"/>
    <x v="23"/>
    <x v="3"/>
    <s v="orange"/>
    <n v="113"/>
    <n v="70"/>
    <n v="7910"/>
    <n v="272"/>
    <n v="47553"/>
    <d v="2021-07-16T00:00:00"/>
    <d v="2021-08-12T00:00:00"/>
    <s v="Kendre Etherton"/>
    <s v="Genderqueer"/>
    <n v="22"/>
    <s v="3627 Chloe Estate DrSuite 963"/>
    <n v="4499"/>
    <s v="New Angelinaberg"/>
    <x v="6"/>
    <s v="Australia"/>
    <x v="8"/>
    <x v="0"/>
  </r>
  <r>
    <n v="4618"/>
    <n v="925"/>
    <n v="629"/>
    <n v="112"/>
    <n v="2"/>
    <n v="224"/>
    <n v="1"/>
    <x v="1"/>
    <x v="30"/>
    <x v="4"/>
    <s v="violet"/>
    <n v="118"/>
    <n v="64"/>
    <n v="7552"/>
    <n v="272"/>
    <n v="47553"/>
    <d v="2021-07-16T00:00:00"/>
    <d v="2021-08-12T00:00:00"/>
    <s v="Kendre Etherton"/>
    <s v="Genderqueer"/>
    <n v="22"/>
    <s v="3627 Chloe Estate DrSuite 963"/>
    <n v="4499"/>
    <s v="New Angelinaberg"/>
    <x v="6"/>
    <s v="Australia"/>
    <x v="8"/>
    <x v="0"/>
  </r>
  <r>
    <n v="4619"/>
    <n v="925"/>
    <n v="511"/>
    <n v="102"/>
    <n v="3"/>
    <n v="306"/>
    <n v="1"/>
    <x v="1"/>
    <x v="31"/>
    <x v="1"/>
    <s v="blue"/>
    <n v="109"/>
    <n v="41"/>
    <n v="4469"/>
    <n v="272"/>
    <n v="47553"/>
    <d v="2021-07-16T00:00:00"/>
    <d v="2021-08-12T00:00:00"/>
    <s v="Kendre Etherton"/>
    <s v="Genderqueer"/>
    <n v="22"/>
    <s v="3627 Chloe Estate DrSuite 963"/>
    <n v="4499"/>
    <s v="New Angelinaberg"/>
    <x v="6"/>
    <s v="Australia"/>
    <x v="8"/>
    <x v="0"/>
  </r>
  <r>
    <n v="4620"/>
    <n v="925"/>
    <n v="440"/>
    <n v="107"/>
    <n v="1"/>
    <n v="107"/>
    <n v="1"/>
    <x v="1"/>
    <x v="22"/>
    <x v="3"/>
    <s v="blue"/>
    <n v="92"/>
    <n v="49"/>
    <n v="4508"/>
    <n v="272"/>
    <n v="47553"/>
    <d v="2021-07-16T00:00:00"/>
    <d v="2021-08-12T00:00:00"/>
    <s v="Kendre Etherton"/>
    <s v="Genderqueer"/>
    <n v="22"/>
    <s v="3627 Chloe Estate DrSuite 963"/>
    <n v="4499"/>
    <s v="New Angelinaberg"/>
    <x v="6"/>
    <s v="Australia"/>
    <x v="8"/>
    <x v="0"/>
  </r>
  <r>
    <n v="4621"/>
    <n v="925"/>
    <n v="209"/>
    <n v="98"/>
    <n v="2"/>
    <n v="196"/>
    <n v="1"/>
    <x v="0"/>
    <x v="18"/>
    <x v="4"/>
    <s v="violet"/>
    <n v="112"/>
    <n v="40"/>
    <n v="4480"/>
    <n v="272"/>
    <n v="47553"/>
    <d v="2021-07-16T00:00:00"/>
    <d v="2021-08-12T00:00:00"/>
    <s v="Kendre Etherton"/>
    <s v="Genderqueer"/>
    <n v="22"/>
    <s v="3627 Chloe Estate DrSuite 963"/>
    <n v="4499"/>
    <s v="New Angelinaberg"/>
    <x v="6"/>
    <s v="Australia"/>
    <x v="8"/>
    <x v="0"/>
  </r>
  <r>
    <n v="4622"/>
    <n v="926"/>
    <n v="426"/>
    <n v="107"/>
    <n v="2"/>
    <n v="214"/>
    <n v="1"/>
    <x v="1"/>
    <x v="22"/>
    <x v="1"/>
    <s v="orange"/>
    <n v="92"/>
    <n v="51"/>
    <n v="4692"/>
    <n v="123"/>
    <n v="13634"/>
    <d v="2021-02-08T00:00:00"/>
    <d v="2021-02-18T00:00:00"/>
    <s v="Yardley Dreamer"/>
    <s v="Female"/>
    <n v="22"/>
    <s v="8083 Paterson RoadApt. 211"/>
    <n v="1149"/>
    <s v="Jordanborough"/>
    <x v="1"/>
    <s v="Australia"/>
    <x v="1"/>
    <x v="1"/>
  </r>
  <r>
    <n v="4623"/>
    <n v="926"/>
    <n v="469"/>
    <n v="118"/>
    <n v="2"/>
    <n v="236"/>
    <n v="1"/>
    <x v="1"/>
    <x v="1"/>
    <x v="4"/>
    <s v="yellow"/>
    <n v="110"/>
    <n v="65"/>
    <n v="7150"/>
    <n v="123"/>
    <n v="13634"/>
    <d v="2021-02-08T00:00:00"/>
    <d v="2021-02-18T00:00:00"/>
    <s v="Yardley Dreamer"/>
    <s v="Female"/>
    <n v="22"/>
    <s v="8083 Paterson RoadApt. 211"/>
    <n v="1149"/>
    <s v="Jordanborough"/>
    <x v="1"/>
    <s v="Australia"/>
    <x v="1"/>
    <x v="1"/>
  </r>
  <r>
    <n v="4624"/>
    <n v="926"/>
    <n v="839"/>
    <n v="117"/>
    <n v="1"/>
    <n v="117"/>
    <n v="1"/>
    <x v="1"/>
    <x v="13"/>
    <x v="4"/>
    <s v="violet"/>
    <n v="95"/>
    <n v="70"/>
    <n v="6650"/>
    <n v="123"/>
    <n v="13634"/>
    <d v="2021-02-08T00:00:00"/>
    <d v="2021-02-18T00:00:00"/>
    <s v="Yardley Dreamer"/>
    <s v="Female"/>
    <n v="22"/>
    <s v="8083 Paterson RoadApt. 211"/>
    <n v="1149"/>
    <s v="Jordanborough"/>
    <x v="1"/>
    <s v="Australia"/>
    <x v="1"/>
    <x v="1"/>
  </r>
  <r>
    <n v="4625"/>
    <n v="926"/>
    <n v="810"/>
    <n v="117"/>
    <n v="2"/>
    <n v="234"/>
    <n v="1"/>
    <x v="1"/>
    <x v="13"/>
    <x v="3"/>
    <s v="orange"/>
    <n v="95"/>
    <n v="54"/>
    <n v="5130"/>
    <n v="123"/>
    <n v="13634"/>
    <d v="2021-02-08T00:00:00"/>
    <d v="2021-02-18T00:00:00"/>
    <s v="Yardley Dreamer"/>
    <s v="Female"/>
    <n v="22"/>
    <s v="8083 Paterson RoadApt. 211"/>
    <n v="1149"/>
    <s v="Jordanborough"/>
    <x v="1"/>
    <s v="Australia"/>
    <x v="1"/>
    <x v="1"/>
  </r>
  <r>
    <n v="4626"/>
    <n v="926"/>
    <n v="865"/>
    <n v="113"/>
    <n v="1"/>
    <n v="113"/>
    <n v="1"/>
    <x v="2"/>
    <x v="16"/>
    <x v="3"/>
    <s v="indigo"/>
    <n v="100"/>
    <n v="61"/>
    <n v="6100"/>
    <n v="123"/>
    <n v="13634"/>
    <d v="2021-02-08T00:00:00"/>
    <d v="2021-02-18T00:00:00"/>
    <s v="Yardley Dreamer"/>
    <s v="Female"/>
    <n v="22"/>
    <s v="8083 Paterson RoadApt. 211"/>
    <n v="1149"/>
    <s v="Jordanborough"/>
    <x v="1"/>
    <s v="Australia"/>
    <x v="1"/>
    <x v="1"/>
  </r>
  <r>
    <n v="4627"/>
    <n v="926"/>
    <n v="661"/>
    <n v="93"/>
    <n v="1"/>
    <n v="93"/>
    <n v="1"/>
    <x v="1"/>
    <x v="14"/>
    <x v="1"/>
    <s v="violet"/>
    <n v="115"/>
    <n v="74"/>
    <n v="8510"/>
    <n v="123"/>
    <n v="13634"/>
    <d v="2021-02-08T00:00:00"/>
    <d v="2021-02-18T00:00:00"/>
    <s v="Yardley Dreamer"/>
    <s v="Female"/>
    <n v="22"/>
    <s v="8083 Paterson RoadApt. 211"/>
    <n v="1149"/>
    <s v="Jordanborough"/>
    <x v="1"/>
    <s v="Australia"/>
    <x v="1"/>
    <x v="1"/>
  </r>
  <r>
    <n v="4628"/>
    <n v="926"/>
    <n v="1148"/>
    <n v="102"/>
    <n v="3"/>
    <n v="306"/>
    <n v="1"/>
    <x v="2"/>
    <x v="34"/>
    <x v="0"/>
    <s v="indigo"/>
    <n v="106"/>
    <n v="46"/>
    <n v="4876"/>
    <n v="123"/>
    <n v="13634"/>
    <d v="2021-02-08T00:00:00"/>
    <d v="2021-02-18T00:00:00"/>
    <s v="Yardley Dreamer"/>
    <s v="Female"/>
    <n v="22"/>
    <s v="8083 Paterson RoadApt. 211"/>
    <n v="1149"/>
    <s v="Jordanborough"/>
    <x v="1"/>
    <s v="Australia"/>
    <x v="1"/>
    <x v="1"/>
  </r>
  <r>
    <n v="4629"/>
    <n v="927"/>
    <n v="539"/>
    <n v="98"/>
    <n v="3"/>
    <n v="294"/>
    <n v="1"/>
    <x v="1"/>
    <x v="33"/>
    <x v="4"/>
    <s v="yellow"/>
    <n v="113"/>
    <n v="67"/>
    <n v="7571"/>
    <n v="963"/>
    <n v="24139"/>
    <d v="2021-08-02T00:00:00"/>
    <d v="2021-08-06T00:00:00"/>
    <s v="Albina Disdel"/>
    <s v="Genderqueer"/>
    <n v="47"/>
    <s v="639 Emard PlaceSuite 924"/>
    <n v="1331"/>
    <s v="West Luke"/>
    <x v="5"/>
    <s v="Australia"/>
    <x v="0"/>
    <x v="1"/>
  </r>
  <r>
    <n v="4630"/>
    <n v="927"/>
    <n v="390"/>
    <n v="119"/>
    <n v="3"/>
    <n v="357"/>
    <n v="1"/>
    <x v="0"/>
    <x v="32"/>
    <x v="3"/>
    <s v="orange"/>
    <n v="113"/>
    <n v="43"/>
    <n v="4859"/>
    <n v="963"/>
    <n v="24139"/>
    <d v="2021-08-02T00:00:00"/>
    <d v="2021-08-06T00:00:00"/>
    <s v="Albina Disdel"/>
    <s v="Genderqueer"/>
    <n v="47"/>
    <s v="639 Emard PlaceSuite 924"/>
    <n v="1331"/>
    <s v="West Luke"/>
    <x v="5"/>
    <s v="Australia"/>
    <x v="0"/>
    <x v="1"/>
  </r>
  <r>
    <n v="4631"/>
    <n v="927"/>
    <n v="108"/>
    <n v="92"/>
    <n v="2"/>
    <n v="184"/>
    <n v="1"/>
    <x v="0"/>
    <x v="22"/>
    <x v="0"/>
    <s v="red"/>
    <n v="115"/>
    <n v="52"/>
    <n v="5980"/>
    <n v="963"/>
    <n v="24139"/>
    <d v="2021-08-02T00:00:00"/>
    <d v="2021-08-06T00:00:00"/>
    <s v="Albina Disdel"/>
    <s v="Genderqueer"/>
    <n v="47"/>
    <s v="639 Emard PlaceSuite 924"/>
    <n v="1331"/>
    <s v="West Luke"/>
    <x v="5"/>
    <s v="Australia"/>
    <x v="0"/>
    <x v="1"/>
  </r>
  <r>
    <n v="4632"/>
    <n v="927"/>
    <n v="1160"/>
    <n v="99"/>
    <n v="3"/>
    <n v="297"/>
    <n v="1"/>
    <x v="2"/>
    <x v="9"/>
    <x v="3"/>
    <s v="orange"/>
    <n v="98"/>
    <n v="55"/>
    <n v="5390"/>
    <n v="963"/>
    <n v="24139"/>
    <d v="2021-08-02T00:00:00"/>
    <d v="2021-08-06T00:00:00"/>
    <s v="Albina Disdel"/>
    <s v="Genderqueer"/>
    <n v="47"/>
    <s v="639 Emard PlaceSuite 924"/>
    <n v="1331"/>
    <s v="West Luke"/>
    <x v="5"/>
    <s v="Australia"/>
    <x v="0"/>
    <x v="1"/>
  </r>
  <r>
    <n v="4633"/>
    <n v="928"/>
    <n v="22"/>
    <n v="96"/>
    <n v="1"/>
    <n v="96"/>
    <n v="1"/>
    <x v="0"/>
    <x v="2"/>
    <x v="2"/>
    <s v="blue"/>
    <n v="114"/>
    <n v="57"/>
    <n v="6498"/>
    <n v="801"/>
    <n v="42930"/>
    <d v="2021-10-14T00:00:00"/>
    <d v="2021-10-19T00:00:00"/>
    <s v="Morgana Weymouth"/>
    <s v="Female"/>
    <n v="64"/>
    <s v="843 Goodwin MewsApt. 699"/>
    <n v="3128"/>
    <s v="Blakeborough"/>
    <x v="7"/>
    <s v="Australia"/>
    <x v="2"/>
    <x v="1"/>
  </r>
  <r>
    <n v="4634"/>
    <n v="928"/>
    <n v="400"/>
    <n v="119"/>
    <n v="1"/>
    <n v="119"/>
    <n v="1"/>
    <x v="0"/>
    <x v="32"/>
    <x v="3"/>
    <s v="green"/>
    <n v="113"/>
    <n v="69"/>
    <n v="7797"/>
    <n v="801"/>
    <n v="42930"/>
    <d v="2021-10-14T00:00:00"/>
    <d v="2021-10-19T00:00:00"/>
    <s v="Morgana Weymouth"/>
    <s v="Female"/>
    <n v="64"/>
    <s v="843 Goodwin MewsApt. 699"/>
    <n v="3128"/>
    <s v="Blakeborough"/>
    <x v="7"/>
    <s v="Australia"/>
    <x v="2"/>
    <x v="1"/>
  </r>
  <r>
    <n v="4635"/>
    <n v="928"/>
    <n v="67"/>
    <n v="104"/>
    <n v="1"/>
    <n v="104"/>
    <n v="1"/>
    <x v="0"/>
    <x v="10"/>
    <x v="2"/>
    <s v="violet"/>
    <n v="119"/>
    <n v="41"/>
    <n v="4879"/>
    <n v="801"/>
    <n v="42930"/>
    <d v="2021-10-14T00:00:00"/>
    <d v="2021-10-19T00:00:00"/>
    <s v="Morgana Weymouth"/>
    <s v="Female"/>
    <n v="64"/>
    <s v="843 Goodwin MewsApt. 699"/>
    <n v="3128"/>
    <s v="Blakeborough"/>
    <x v="7"/>
    <s v="Australia"/>
    <x v="2"/>
    <x v="1"/>
  </r>
  <r>
    <n v="4636"/>
    <n v="928"/>
    <n v="421"/>
    <n v="107"/>
    <n v="1"/>
    <n v="107"/>
    <n v="1"/>
    <x v="1"/>
    <x v="22"/>
    <x v="1"/>
    <s v="red"/>
    <n v="92"/>
    <n v="69"/>
    <n v="6348"/>
    <n v="801"/>
    <n v="42930"/>
    <d v="2021-10-14T00:00:00"/>
    <d v="2021-10-19T00:00:00"/>
    <s v="Morgana Weymouth"/>
    <s v="Female"/>
    <n v="64"/>
    <s v="843 Goodwin MewsApt. 699"/>
    <n v="3128"/>
    <s v="Blakeborough"/>
    <x v="7"/>
    <s v="Australia"/>
    <x v="2"/>
    <x v="1"/>
  </r>
  <r>
    <n v="4637"/>
    <n v="928"/>
    <n v="290"/>
    <n v="105"/>
    <n v="1"/>
    <n v="105"/>
    <n v="1"/>
    <x v="0"/>
    <x v="26"/>
    <x v="3"/>
    <s v="yellow"/>
    <n v="93"/>
    <n v="78"/>
    <n v="7254"/>
    <n v="801"/>
    <n v="42930"/>
    <d v="2021-10-14T00:00:00"/>
    <d v="2021-10-19T00:00:00"/>
    <s v="Morgana Weymouth"/>
    <s v="Female"/>
    <n v="64"/>
    <s v="843 Goodwin MewsApt. 699"/>
    <n v="3128"/>
    <s v="Blakeborough"/>
    <x v="7"/>
    <s v="Australia"/>
    <x v="2"/>
    <x v="1"/>
  </r>
  <r>
    <n v="4638"/>
    <n v="928"/>
    <n v="1105"/>
    <n v="115"/>
    <n v="2"/>
    <n v="230"/>
    <n v="1"/>
    <x v="2"/>
    <x v="6"/>
    <x v="3"/>
    <s v="blue"/>
    <n v="99"/>
    <n v="47"/>
    <n v="4653"/>
    <n v="801"/>
    <n v="42930"/>
    <d v="2021-10-14T00:00:00"/>
    <d v="2021-10-19T00:00:00"/>
    <s v="Morgana Weymouth"/>
    <s v="Female"/>
    <n v="64"/>
    <s v="843 Goodwin MewsApt. 699"/>
    <n v="3128"/>
    <s v="Blakeborough"/>
    <x v="7"/>
    <s v="Australia"/>
    <x v="2"/>
    <x v="1"/>
  </r>
  <r>
    <n v="4639"/>
    <n v="928"/>
    <n v="922"/>
    <n v="96"/>
    <n v="2"/>
    <n v="192"/>
    <n v="1"/>
    <x v="2"/>
    <x v="5"/>
    <x v="2"/>
    <s v="yellow"/>
    <n v="104"/>
    <n v="55"/>
    <n v="5720"/>
    <n v="801"/>
    <n v="42930"/>
    <d v="2021-10-14T00:00:00"/>
    <d v="2021-10-19T00:00:00"/>
    <s v="Morgana Weymouth"/>
    <s v="Female"/>
    <n v="64"/>
    <s v="843 Goodwin MewsApt. 699"/>
    <n v="3128"/>
    <s v="Blakeborough"/>
    <x v="7"/>
    <s v="Australia"/>
    <x v="2"/>
    <x v="1"/>
  </r>
  <r>
    <n v="4640"/>
    <n v="929"/>
    <n v="1157"/>
    <n v="99"/>
    <n v="2"/>
    <n v="198"/>
    <n v="1"/>
    <x v="2"/>
    <x v="9"/>
    <x v="2"/>
    <s v="red"/>
    <n v="98"/>
    <n v="59"/>
    <n v="5782"/>
    <n v="397"/>
    <n v="19614"/>
    <d v="2021-01-31T00:00:00"/>
    <d v="2021-02-06T00:00:00"/>
    <s v="Collie Jakel"/>
    <s v="Female"/>
    <n v="50"/>
    <s v="40 Mitchell CrestSuite 035"/>
    <n v="6891"/>
    <s v="Isabellaton"/>
    <x v="7"/>
    <s v="Australia"/>
    <x v="9"/>
    <x v="1"/>
  </r>
  <r>
    <n v="4641"/>
    <n v="929"/>
    <n v="167"/>
    <n v="91"/>
    <n v="3"/>
    <n v="273"/>
    <n v="1"/>
    <x v="0"/>
    <x v="8"/>
    <x v="2"/>
    <s v="indigo"/>
    <n v="116"/>
    <n v="72"/>
    <n v="8352"/>
    <n v="397"/>
    <n v="19614"/>
    <d v="2021-01-31T00:00:00"/>
    <d v="2021-02-06T00:00:00"/>
    <s v="Collie Jakel"/>
    <s v="Female"/>
    <n v="50"/>
    <s v="40 Mitchell CrestSuite 035"/>
    <n v="6891"/>
    <s v="Isabellaton"/>
    <x v="7"/>
    <s v="Australia"/>
    <x v="9"/>
    <x v="1"/>
  </r>
  <r>
    <n v="4642"/>
    <n v="929"/>
    <n v="803"/>
    <n v="91"/>
    <n v="2"/>
    <n v="182"/>
    <n v="1"/>
    <x v="1"/>
    <x v="15"/>
    <x v="0"/>
    <s v="violet"/>
    <n v="114"/>
    <n v="78"/>
    <n v="8892"/>
    <n v="397"/>
    <n v="19614"/>
    <d v="2021-01-31T00:00:00"/>
    <d v="2021-02-06T00:00:00"/>
    <s v="Collie Jakel"/>
    <s v="Female"/>
    <n v="50"/>
    <s v="40 Mitchell CrestSuite 035"/>
    <n v="6891"/>
    <s v="Isabellaton"/>
    <x v="7"/>
    <s v="Australia"/>
    <x v="9"/>
    <x v="1"/>
  </r>
  <r>
    <n v="4643"/>
    <n v="929"/>
    <n v="256"/>
    <n v="95"/>
    <n v="1"/>
    <n v="95"/>
    <n v="1"/>
    <x v="0"/>
    <x v="17"/>
    <x v="1"/>
    <s v="yellow"/>
    <n v="117"/>
    <n v="77"/>
    <n v="9009"/>
    <n v="397"/>
    <n v="19614"/>
    <d v="2021-01-31T00:00:00"/>
    <d v="2021-02-06T00:00:00"/>
    <s v="Collie Jakel"/>
    <s v="Female"/>
    <n v="50"/>
    <s v="40 Mitchell CrestSuite 035"/>
    <n v="6891"/>
    <s v="Isabellaton"/>
    <x v="7"/>
    <s v="Australia"/>
    <x v="9"/>
    <x v="1"/>
  </r>
  <r>
    <n v="4644"/>
    <n v="930"/>
    <n v="276"/>
    <n v="95"/>
    <n v="3"/>
    <n v="285"/>
    <n v="1"/>
    <x v="0"/>
    <x v="17"/>
    <x v="1"/>
    <s v="violet"/>
    <n v="117"/>
    <n v="43"/>
    <n v="5031"/>
    <n v="150"/>
    <n v="17581"/>
    <d v="2021-06-22T00:00:00"/>
    <d v="2021-06-30T00:00:00"/>
    <s v="Biddy Devanney"/>
    <s v="Male"/>
    <n v="26"/>
    <s v="42 Michael RoadApt. 405"/>
    <n v="3137"/>
    <s v="Harryburgh"/>
    <x v="1"/>
    <s v="Australia"/>
    <x v="7"/>
    <x v="1"/>
  </r>
  <r>
    <n v="4645"/>
    <n v="930"/>
    <n v="1176"/>
    <n v="99"/>
    <n v="2"/>
    <n v="198"/>
    <n v="1"/>
    <x v="2"/>
    <x v="9"/>
    <x v="1"/>
    <s v="blue"/>
    <n v="98"/>
    <n v="75"/>
    <n v="7350"/>
    <n v="150"/>
    <n v="17581"/>
    <d v="2021-06-22T00:00:00"/>
    <d v="2021-06-30T00:00:00"/>
    <s v="Biddy Devanney"/>
    <s v="Male"/>
    <n v="26"/>
    <s v="42 Michael RoadApt. 405"/>
    <n v="3137"/>
    <s v="Harryburgh"/>
    <x v="1"/>
    <s v="Australia"/>
    <x v="7"/>
    <x v="1"/>
  </r>
  <r>
    <n v="4646"/>
    <n v="930"/>
    <n v="389"/>
    <n v="119"/>
    <n v="2"/>
    <n v="238"/>
    <n v="1"/>
    <x v="0"/>
    <x v="32"/>
    <x v="4"/>
    <s v="red"/>
    <n v="113"/>
    <n v="47"/>
    <n v="5311"/>
    <n v="150"/>
    <n v="17581"/>
    <d v="2021-06-22T00:00:00"/>
    <d v="2021-06-30T00:00:00"/>
    <s v="Biddy Devanney"/>
    <s v="Male"/>
    <n v="26"/>
    <s v="42 Michael RoadApt. 405"/>
    <n v="3137"/>
    <s v="Harryburgh"/>
    <x v="1"/>
    <s v="Australia"/>
    <x v="7"/>
    <x v="1"/>
  </r>
  <r>
    <n v="4647"/>
    <n v="931"/>
    <n v="1241"/>
    <n v="112"/>
    <n v="1"/>
    <n v="112"/>
    <n v="1"/>
    <x v="2"/>
    <x v="25"/>
    <x v="1"/>
    <s v="green"/>
    <n v="91"/>
    <n v="72"/>
    <n v="6552"/>
    <n v="502"/>
    <n v="12528"/>
    <d v="2021-06-04T00:00:00"/>
    <d v="2021-06-19T00:00:00"/>
    <s v="Neilla Halladey"/>
    <s v="Male"/>
    <n v="34"/>
    <s v="95 Grimes ParkwaySuite 469"/>
    <n v="6075"/>
    <s v="East Aidan"/>
    <x v="7"/>
    <s v="Australia"/>
    <x v="7"/>
    <x v="2"/>
  </r>
  <r>
    <n v="4648"/>
    <n v="931"/>
    <n v="1025"/>
    <n v="90"/>
    <n v="2"/>
    <n v="180"/>
    <n v="1"/>
    <x v="2"/>
    <x v="11"/>
    <x v="3"/>
    <s v="yellow"/>
    <n v="95"/>
    <n v="44"/>
    <n v="4180"/>
    <n v="502"/>
    <n v="12528"/>
    <d v="2021-06-04T00:00:00"/>
    <d v="2021-06-19T00:00:00"/>
    <s v="Neilla Halladey"/>
    <s v="Male"/>
    <n v="34"/>
    <s v="95 Grimes ParkwaySuite 469"/>
    <n v="6075"/>
    <s v="East Aidan"/>
    <x v="7"/>
    <s v="Australia"/>
    <x v="7"/>
    <x v="2"/>
  </r>
  <r>
    <n v="4649"/>
    <n v="932"/>
    <n v="382"/>
    <n v="94"/>
    <n v="3"/>
    <n v="282"/>
    <n v="1"/>
    <x v="0"/>
    <x v="28"/>
    <x v="2"/>
    <s v="violet"/>
    <n v="92"/>
    <n v="44"/>
    <n v="4048"/>
    <n v="45"/>
    <n v="27978"/>
    <d v="2021-08-22T00:00:00"/>
    <d v="2021-08-23T00:00:00"/>
    <s v="Vicki Stockwell"/>
    <s v="Male"/>
    <n v="27"/>
    <s v="3101 Thomson ManorApt. 600"/>
    <n v="1796"/>
    <s v="Leofurt"/>
    <x v="7"/>
    <s v="Australia"/>
    <x v="0"/>
    <x v="1"/>
  </r>
  <r>
    <n v="4650"/>
    <n v="932"/>
    <n v="821"/>
    <n v="117"/>
    <n v="1"/>
    <n v="117"/>
    <n v="1"/>
    <x v="1"/>
    <x v="13"/>
    <x v="1"/>
    <s v="green"/>
    <n v="95"/>
    <n v="66"/>
    <n v="6270"/>
    <n v="45"/>
    <n v="27978"/>
    <d v="2021-08-22T00:00:00"/>
    <d v="2021-08-23T00:00:00"/>
    <s v="Vicki Stockwell"/>
    <s v="Male"/>
    <n v="27"/>
    <s v="3101 Thomson ManorApt. 600"/>
    <n v="1796"/>
    <s v="Leofurt"/>
    <x v="7"/>
    <s v="Australia"/>
    <x v="0"/>
    <x v="1"/>
  </r>
  <r>
    <n v="4651"/>
    <n v="933"/>
    <n v="958"/>
    <n v="97"/>
    <n v="3"/>
    <n v="291"/>
    <n v="1"/>
    <x v="2"/>
    <x v="27"/>
    <x v="0"/>
    <s v="yellow"/>
    <n v="119"/>
    <n v="64"/>
    <n v="7616"/>
    <n v="595"/>
    <n v="55917"/>
    <d v="2021-04-28T00:00:00"/>
    <d v="2021-05-20T00:00:00"/>
    <s v="Thomasine Baudet"/>
    <s v="Female"/>
    <n v="60"/>
    <s v="313 Grace LoopApt. 523"/>
    <n v="939"/>
    <s v="Ameliaview"/>
    <x v="0"/>
    <s v="Australia"/>
    <x v="6"/>
    <x v="0"/>
  </r>
  <r>
    <n v="4652"/>
    <n v="933"/>
    <n v="1025"/>
    <n v="90"/>
    <n v="2"/>
    <n v="180"/>
    <n v="1"/>
    <x v="2"/>
    <x v="11"/>
    <x v="3"/>
    <s v="yellow"/>
    <n v="95"/>
    <n v="44"/>
    <n v="4180"/>
    <n v="595"/>
    <n v="55917"/>
    <d v="2021-04-28T00:00:00"/>
    <d v="2021-05-20T00:00:00"/>
    <s v="Thomasine Baudet"/>
    <s v="Female"/>
    <n v="60"/>
    <s v="313 Grace LoopApt. 523"/>
    <n v="939"/>
    <s v="Ameliaview"/>
    <x v="0"/>
    <s v="Australia"/>
    <x v="6"/>
    <x v="0"/>
  </r>
  <r>
    <n v="4653"/>
    <n v="933"/>
    <n v="415"/>
    <n v="119"/>
    <n v="2"/>
    <n v="238"/>
    <n v="1"/>
    <x v="0"/>
    <x v="32"/>
    <x v="3"/>
    <s v="violet"/>
    <n v="113"/>
    <n v="55"/>
    <n v="6215"/>
    <n v="595"/>
    <n v="55917"/>
    <d v="2021-04-28T00:00:00"/>
    <d v="2021-05-20T00:00:00"/>
    <s v="Thomasine Baudet"/>
    <s v="Female"/>
    <n v="60"/>
    <s v="313 Grace LoopApt. 523"/>
    <n v="939"/>
    <s v="Ameliaview"/>
    <x v="0"/>
    <s v="Australia"/>
    <x v="6"/>
    <x v="0"/>
  </r>
  <r>
    <n v="4654"/>
    <n v="933"/>
    <n v="838"/>
    <n v="117"/>
    <n v="3"/>
    <n v="351"/>
    <n v="1"/>
    <x v="1"/>
    <x v="13"/>
    <x v="0"/>
    <s v="violet"/>
    <n v="95"/>
    <n v="61"/>
    <n v="5795"/>
    <n v="595"/>
    <n v="55917"/>
    <d v="2021-04-28T00:00:00"/>
    <d v="2021-05-20T00:00:00"/>
    <s v="Thomasine Baudet"/>
    <s v="Female"/>
    <n v="60"/>
    <s v="313 Grace LoopApt. 523"/>
    <n v="939"/>
    <s v="Ameliaview"/>
    <x v="0"/>
    <s v="Australia"/>
    <x v="6"/>
    <x v="0"/>
  </r>
  <r>
    <n v="4655"/>
    <n v="933"/>
    <n v="687"/>
    <n v="113"/>
    <n v="1"/>
    <n v="113"/>
    <n v="1"/>
    <x v="1"/>
    <x v="4"/>
    <x v="2"/>
    <s v="blue"/>
    <n v="119"/>
    <n v="54"/>
    <n v="6426"/>
    <n v="595"/>
    <n v="55917"/>
    <d v="2021-04-28T00:00:00"/>
    <d v="2021-05-20T00:00:00"/>
    <s v="Thomasine Baudet"/>
    <s v="Female"/>
    <n v="60"/>
    <s v="313 Grace LoopApt. 523"/>
    <n v="939"/>
    <s v="Ameliaview"/>
    <x v="0"/>
    <s v="Australia"/>
    <x v="6"/>
    <x v="0"/>
  </r>
  <r>
    <n v="4656"/>
    <n v="934"/>
    <n v="453"/>
    <n v="107"/>
    <n v="2"/>
    <n v="214"/>
    <n v="1"/>
    <x v="1"/>
    <x v="22"/>
    <x v="0"/>
    <s v="violet"/>
    <n v="92"/>
    <n v="50"/>
    <n v="4600"/>
    <n v="736"/>
    <n v="23252"/>
    <d v="2021-04-03T00:00:00"/>
    <d v="2021-04-21T00:00:00"/>
    <s v="Delia Mably"/>
    <s v="Female"/>
    <n v="55"/>
    <s v="18 Eve LaneApt. 011"/>
    <n v="2962"/>
    <s v="Doylebury"/>
    <x v="6"/>
    <s v="Australia"/>
    <x v="6"/>
    <x v="2"/>
  </r>
  <r>
    <n v="4657"/>
    <n v="934"/>
    <n v="202"/>
    <n v="98"/>
    <n v="1"/>
    <n v="98"/>
    <n v="1"/>
    <x v="0"/>
    <x v="18"/>
    <x v="2"/>
    <s v="indigo"/>
    <n v="112"/>
    <n v="52"/>
    <n v="5824"/>
    <n v="736"/>
    <n v="23252"/>
    <d v="2021-04-03T00:00:00"/>
    <d v="2021-04-21T00:00:00"/>
    <s v="Delia Mably"/>
    <s v="Female"/>
    <n v="55"/>
    <s v="18 Eve LaneApt. 011"/>
    <n v="2962"/>
    <s v="Doylebury"/>
    <x v="6"/>
    <s v="Australia"/>
    <x v="6"/>
    <x v="2"/>
  </r>
  <r>
    <n v="4658"/>
    <n v="934"/>
    <n v="1165"/>
    <n v="99"/>
    <n v="1"/>
    <n v="99"/>
    <n v="1"/>
    <x v="2"/>
    <x v="9"/>
    <x v="3"/>
    <s v="yellow"/>
    <n v="98"/>
    <n v="64"/>
    <n v="6272"/>
    <n v="736"/>
    <n v="23252"/>
    <d v="2021-04-03T00:00:00"/>
    <d v="2021-04-21T00:00:00"/>
    <s v="Delia Mably"/>
    <s v="Female"/>
    <n v="55"/>
    <s v="18 Eve LaneApt. 011"/>
    <n v="2962"/>
    <s v="Doylebury"/>
    <x v="6"/>
    <s v="Australia"/>
    <x v="6"/>
    <x v="2"/>
  </r>
  <r>
    <n v="4659"/>
    <n v="934"/>
    <n v="1194"/>
    <n v="105"/>
    <n v="1"/>
    <n v="105"/>
    <n v="1"/>
    <x v="2"/>
    <x v="7"/>
    <x v="4"/>
    <s v="red"/>
    <n v="90"/>
    <n v="58"/>
    <n v="5220"/>
    <n v="736"/>
    <n v="23252"/>
    <d v="2021-04-03T00:00:00"/>
    <d v="2021-04-21T00:00:00"/>
    <s v="Delia Mably"/>
    <s v="Female"/>
    <n v="55"/>
    <s v="18 Eve LaneApt. 011"/>
    <n v="2962"/>
    <s v="Doylebury"/>
    <x v="6"/>
    <s v="Australia"/>
    <x v="6"/>
    <x v="2"/>
  </r>
  <r>
    <n v="4660"/>
    <n v="934"/>
    <n v="82"/>
    <n v="118"/>
    <n v="3"/>
    <n v="354"/>
    <n v="1"/>
    <x v="0"/>
    <x v="24"/>
    <x v="2"/>
    <s v="yellow"/>
    <n v="96"/>
    <n v="59"/>
    <n v="5664"/>
    <n v="736"/>
    <n v="23252"/>
    <d v="2021-04-03T00:00:00"/>
    <d v="2021-04-21T00:00:00"/>
    <s v="Delia Mably"/>
    <s v="Female"/>
    <n v="55"/>
    <s v="18 Eve LaneApt. 011"/>
    <n v="2962"/>
    <s v="Doylebury"/>
    <x v="6"/>
    <s v="Australia"/>
    <x v="6"/>
    <x v="2"/>
  </r>
  <r>
    <n v="4661"/>
    <n v="934"/>
    <n v="113"/>
    <n v="92"/>
    <n v="2"/>
    <n v="184"/>
    <n v="1"/>
    <x v="0"/>
    <x v="22"/>
    <x v="0"/>
    <s v="orange"/>
    <n v="115"/>
    <n v="45"/>
    <n v="5175"/>
    <n v="736"/>
    <n v="23252"/>
    <d v="2021-04-03T00:00:00"/>
    <d v="2021-04-21T00:00:00"/>
    <s v="Delia Mably"/>
    <s v="Female"/>
    <n v="55"/>
    <s v="18 Eve LaneApt. 011"/>
    <n v="2962"/>
    <s v="Doylebury"/>
    <x v="6"/>
    <s v="Australia"/>
    <x v="6"/>
    <x v="2"/>
  </r>
  <r>
    <n v="4662"/>
    <n v="935"/>
    <n v="991"/>
    <n v="106"/>
    <n v="2"/>
    <n v="212"/>
    <n v="1"/>
    <x v="2"/>
    <x v="3"/>
    <x v="1"/>
    <s v="yellow"/>
    <n v="111"/>
    <n v="69"/>
    <n v="7659"/>
    <n v="129"/>
    <n v="16962"/>
    <d v="2021-07-01T00:00:00"/>
    <d v="2021-07-16T00:00:00"/>
    <s v="Beatrisa Winterscale"/>
    <s v="Non-binary"/>
    <n v="68"/>
    <s v="74 Ryan CircleSuite 426"/>
    <n v="1790"/>
    <s v="Port Harrychester"/>
    <x v="2"/>
    <s v="Australia"/>
    <x v="8"/>
    <x v="2"/>
  </r>
  <r>
    <n v="4663"/>
    <n v="935"/>
    <n v="843"/>
    <n v="113"/>
    <n v="1"/>
    <n v="113"/>
    <n v="1"/>
    <x v="2"/>
    <x v="16"/>
    <x v="0"/>
    <s v="red"/>
    <n v="100"/>
    <n v="44"/>
    <n v="4400"/>
    <n v="129"/>
    <n v="16962"/>
    <d v="2021-07-01T00:00:00"/>
    <d v="2021-07-16T00:00:00"/>
    <s v="Beatrisa Winterscale"/>
    <s v="Non-binary"/>
    <n v="68"/>
    <s v="74 Ryan CircleSuite 426"/>
    <n v="1790"/>
    <s v="Port Harrychester"/>
    <x v="2"/>
    <s v="Australia"/>
    <x v="8"/>
    <x v="2"/>
  </r>
  <r>
    <n v="4664"/>
    <n v="935"/>
    <n v="1122"/>
    <n v="102"/>
    <n v="2"/>
    <n v="204"/>
    <n v="1"/>
    <x v="2"/>
    <x v="34"/>
    <x v="2"/>
    <s v="red"/>
    <n v="106"/>
    <n v="52"/>
    <n v="5512"/>
    <n v="129"/>
    <n v="16962"/>
    <d v="2021-07-01T00:00:00"/>
    <d v="2021-07-16T00:00:00"/>
    <s v="Beatrisa Winterscale"/>
    <s v="Non-binary"/>
    <n v="68"/>
    <s v="74 Ryan CircleSuite 426"/>
    <n v="1790"/>
    <s v="Port Harrychester"/>
    <x v="2"/>
    <s v="Australia"/>
    <x v="8"/>
    <x v="2"/>
  </r>
  <r>
    <n v="4665"/>
    <n v="935"/>
    <n v="1020"/>
    <n v="90"/>
    <n v="3"/>
    <n v="270"/>
    <n v="1"/>
    <x v="2"/>
    <x v="11"/>
    <x v="3"/>
    <s v="orange"/>
    <n v="95"/>
    <n v="64"/>
    <n v="6080"/>
    <n v="129"/>
    <n v="16962"/>
    <d v="2021-07-01T00:00:00"/>
    <d v="2021-07-16T00:00:00"/>
    <s v="Beatrisa Winterscale"/>
    <s v="Non-binary"/>
    <n v="68"/>
    <s v="74 Ryan CircleSuite 426"/>
    <n v="1790"/>
    <s v="Port Harrychester"/>
    <x v="2"/>
    <s v="Australia"/>
    <x v="8"/>
    <x v="2"/>
  </r>
  <r>
    <n v="4666"/>
    <n v="935"/>
    <n v="922"/>
    <n v="96"/>
    <n v="1"/>
    <n v="96"/>
    <n v="1"/>
    <x v="2"/>
    <x v="5"/>
    <x v="2"/>
    <s v="yellow"/>
    <n v="104"/>
    <n v="55"/>
    <n v="5720"/>
    <n v="129"/>
    <n v="16962"/>
    <d v="2021-07-01T00:00:00"/>
    <d v="2021-07-16T00:00:00"/>
    <s v="Beatrisa Winterscale"/>
    <s v="Non-binary"/>
    <n v="68"/>
    <s v="74 Ryan CircleSuite 426"/>
    <n v="1790"/>
    <s v="Port Harrychester"/>
    <x v="2"/>
    <s v="Australia"/>
    <x v="8"/>
    <x v="2"/>
  </r>
  <r>
    <n v="4667"/>
    <n v="935"/>
    <n v="926"/>
    <n v="96"/>
    <n v="2"/>
    <n v="192"/>
    <n v="1"/>
    <x v="2"/>
    <x v="5"/>
    <x v="1"/>
    <s v="green"/>
    <n v="104"/>
    <n v="73"/>
    <n v="7592"/>
    <n v="129"/>
    <n v="16962"/>
    <d v="2021-07-01T00:00:00"/>
    <d v="2021-07-16T00:00:00"/>
    <s v="Beatrisa Winterscale"/>
    <s v="Non-binary"/>
    <n v="68"/>
    <s v="74 Ryan CircleSuite 426"/>
    <n v="1790"/>
    <s v="Port Harrychester"/>
    <x v="2"/>
    <s v="Australia"/>
    <x v="8"/>
    <x v="2"/>
  </r>
  <r>
    <n v="4668"/>
    <n v="935"/>
    <n v="242"/>
    <n v="106"/>
    <n v="3"/>
    <n v="318"/>
    <n v="1"/>
    <x v="0"/>
    <x v="0"/>
    <x v="2"/>
    <s v="violet"/>
    <n v="105"/>
    <n v="72"/>
    <n v="7560"/>
    <n v="129"/>
    <n v="16962"/>
    <d v="2021-07-01T00:00:00"/>
    <d v="2021-07-16T00:00:00"/>
    <s v="Beatrisa Winterscale"/>
    <s v="Non-binary"/>
    <n v="68"/>
    <s v="74 Ryan CircleSuite 426"/>
    <n v="1790"/>
    <s v="Port Harrychester"/>
    <x v="2"/>
    <s v="Australia"/>
    <x v="8"/>
    <x v="2"/>
  </r>
  <r>
    <n v="4669"/>
    <n v="935"/>
    <n v="262"/>
    <n v="95"/>
    <n v="3"/>
    <n v="285"/>
    <n v="1"/>
    <x v="0"/>
    <x v="17"/>
    <x v="2"/>
    <s v="green"/>
    <n v="117"/>
    <n v="62"/>
    <n v="7254"/>
    <n v="129"/>
    <n v="16962"/>
    <d v="2021-07-01T00:00:00"/>
    <d v="2021-07-16T00:00:00"/>
    <s v="Beatrisa Winterscale"/>
    <s v="Non-binary"/>
    <n v="68"/>
    <s v="74 Ryan CircleSuite 426"/>
    <n v="1790"/>
    <s v="Port Harrychester"/>
    <x v="2"/>
    <s v="Australia"/>
    <x v="8"/>
    <x v="2"/>
  </r>
  <r>
    <n v="4670"/>
    <n v="936"/>
    <n v="820"/>
    <n v="117"/>
    <n v="3"/>
    <n v="351"/>
    <n v="1"/>
    <x v="1"/>
    <x v="13"/>
    <x v="3"/>
    <s v="green"/>
    <n v="95"/>
    <n v="74"/>
    <n v="7030"/>
    <n v="148"/>
    <n v="47197"/>
    <d v="2021-07-16T00:00:00"/>
    <d v="2021-08-01T00:00:00"/>
    <s v="Ikey Spohr"/>
    <s v="Polygender"/>
    <n v="53"/>
    <s v="338 Mckenzie PlaceSuite 622"/>
    <n v="6527"/>
    <s v="North Scarlettborough"/>
    <x v="5"/>
    <s v="Australia"/>
    <x v="8"/>
    <x v="2"/>
  </r>
  <r>
    <n v="4671"/>
    <n v="936"/>
    <n v="235"/>
    <n v="106"/>
    <n v="3"/>
    <n v="318"/>
    <n v="1"/>
    <x v="0"/>
    <x v="0"/>
    <x v="3"/>
    <s v="indigo"/>
    <n v="105"/>
    <n v="75"/>
    <n v="7875"/>
    <n v="148"/>
    <n v="47197"/>
    <d v="2021-07-16T00:00:00"/>
    <d v="2021-08-01T00:00:00"/>
    <s v="Ikey Spohr"/>
    <s v="Polygender"/>
    <n v="53"/>
    <s v="338 Mckenzie PlaceSuite 622"/>
    <n v="6527"/>
    <s v="North Scarlettborough"/>
    <x v="5"/>
    <s v="Australia"/>
    <x v="8"/>
    <x v="2"/>
  </r>
  <r>
    <n v="4672"/>
    <n v="936"/>
    <n v="292"/>
    <n v="105"/>
    <n v="3"/>
    <n v="315"/>
    <n v="1"/>
    <x v="0"/>
    <x v="26"/>
    <x v="2"/>
    <s v="yellow"/>
    <n v="93"/>
    <n v="49"/>
    <n v="4557"/>
    <n v="148"/>
    <n v="47197"/>
    <d v="2021-07-16T00:00:00"/>
    <d v="2021-08-01T00:00:00"/>
    <s v="Ikey Spohr"/>
    <s v="Polygender"/>
    <n v="53"/>
    <s v="338 Mckenzie PlaceSuite 622"/>
    <n v="6527"/>
    <s v="North Scarlettborough"/>
    <x v="5"/>
    <s v="Australia"/>
    <x v="8"/>
    <x v="2"/>
  </r>
  <r>
    <n v="4673"/>
    <n v="936"/>
    <n v="405"/>
    <n v="119"/>
    <n v="3"/>
    <n v="357"/>
    <n v="1"/>
    <x v="0"/>
    <x v="32"/>
    <x v="3"/>
    <s v="blue"/>
    <n v="113"/>
    <n v="55"/>
    <n v="6215"/>
    <n v="148"/>
    <n v="47197"/>
    <d v="2021-07-16T00:00:00"/>
    <d v="2021-08-01T00:00:00"/>
    <s v="Ikey Spohr"/>
    <s v="Polygender"/>
    <n v="53"/>
    <s v="338 Mckenzie PlaceSuite 622"/>
    <n v="6527"/>
    <s v="North Scarlettborough"/>
    <x v="5"/>
    <s v="Australia"/>
    <x v="8"/>
    <x v="2"/>
  </r>
  <r>
    <n v="4674"/>
    <n v="936"/>
    <n v="837"/>
    <n v="117"/>
    <n v="2"/>
    <n v="234"/>
    <n v="1"/>
    <x v="1"/>
    <x v="13"/>
    <x v="2"/>
    <s v="violet"/>
    <n v="95"/>
    <n v="74"/>
    <n v="7030"/>
    <n v="148"/>
    <n v="47197"/>
    <d v="2021-07-16T00:00:00"/>
    <d v="2021-08-01T00:00:00"/>
    <s v="Ikey Spohr"/>
    <s v="Polygender"/>
    <n v="53"/>
    <s v="338 Mckenzie PlaceSuite 622"/>
    <n v="6527"/>
    <s v="North Scarlettborough"/>
    <x v="5"/>
    <s v="Australia"/>
    <x v="8"/>
    <x v="2"/>
  </r>
  <r>
    <n v="4675"/>
    <n v="936"/>
    <n v="1107"/>
    <n v="115"/>
    <n v="3"/>
    <n v="345"/>
    <n v="1"/>
    <x v="2"/>
    <x v="6"/>
    <x v="2"/>
    <s v="blue"/>
    <n v="99"/>
    <n v="56"/>
    <n v="5544"/>
    <n v="148"/>
    <n v="47197"/>
    <d v="2021-07-16T00:00:00"/>
    <d v="2021-08-01T00:00:00"/>
    <s v="Ikey Spohr"/>
    <s v="Polygender"/>
    <n v="53"/>
    <s v="338 Mckenzie PlaceSuite 622"/>
    <n v="6527"/>
    <s v="North Scarlettborough"/>
    <x v="5"/>
    <s v="Australia"/>
    <x v="8"/>
    <x v="2"/>
  </r>
  <r>
    <n v="4676"/>
    <n v="936"/>
    <n v="1164"/>
    <n v="99"/>
    <n v="1"/>
    <n v="99"/>
    <n v="1"/>
    <x v="2"/>
    <x v="9"/>
    <x v="4"/>
    <s v="orange"/>
    <n v="98"/>
    <n v="47"/>
    <n v="4606"/>
    <n v="148"/>
    <n v="47197"/>
    <d v="2021-07-16T00:00:00"/>
    <d v="2021-08-01T00:00:00"/>
    <s v="Ikey Spohr"/>
    <s v="Polygender"/>
    <n v="53"/>
    <s v="338 Mckenzie PlaceSuite 622"/>
    <n v="6527"/>
    <s v="North Scarlettborough"/>
    <x v="5"/>
    <s v="Australia"/>
    <x v="8"/>
    <x v="2"/>
  </r>
  <r>
    <n v="4677"/>
    <n v="936"/>
    <n v="399"/>
    <n v="119"/>
    <n v="3"/>
    <n v="357"/>
    <n v="1"/>
    <x v="0"/>
    <x v="32"/>
    <x v="4"/>
    <s v="yellow"/>
    <n v="113"/>
    <n v="78"/>
    <n v="8814"/>
    <n v="148"/>
    <n v="47197"/>
    <d v="2021-07-16T00:00:00"/>
    <d v="2021-08-01T00:00:00"/>
    <s v="Ikey Spohr"/>
    <s v="Polygender"/>
    <n v="53"/>
    <s v="338 Mckenzie PlaceSuite 622"/>
    <n v="6527"/>
    <s v="North Scarlettborough"/>
    <x v="5"/>
    <s v="Australia"/>
    <x v="8"/>
    <x v="2"/>
  </r>
  <r>
    <n v="4678"/>
    <n v="937"/>
    <n v="241"/>
    <n v="106"/>
    <n v="2"/>
    <n v="212"/>
    <n v="1"/>
    <x v="0"/>
    <x v="0"/>
    <x v="1"/>
    <s v="violet"/>
    <n v="105"/>
    <n v="52"/>
    <n v="5460"/>
    <n v="72"/>
    <n v="13216"/>
    <d v="2021-06-04T00:00:00"/>
    <d v="2021-06-25T00:00:00"/>
    <s v="Marinna Heal"/>
    <s v="Genderfluid"/>
    <n v="42"/>
    <s v="95 Justin PlaceApt. 441"/>
    <n v="5160"/>
    <s v="Braunhaven"/>
    <x v="1"/>
    <s v="Australia"/>
    <x v="7"/>
    <x v="0"/>
  </r>
  <r>
    <n v="4679"/>
    <n v="937"/>
    <n v="418"/>
    <n v="119"/>
    <n v="3"/>
    <n v="357"/>
    <n v="1"/>
    <x v="0"/>
    <x v="32"/>
    <x v="0"/>
    <s v="violet"/>
    <n v="113"/>
    <n v="65"/>
    <n v="7345"/>
    <n v="72"/>
    <n v="13216"/>
    <d v="2021-06-04T00:00:00"/>
    <d v="2021-06-25T00:00:00"/>
    <s v="Marinna Heal"/>
    <s v="Genderfluid"/>
    <n v="42"/>
    <s v="95 Justin PlaceApt. 441"/>
    <n v="5160"/>
    <s v="Braunhaven"/>
    <x v="1"/>
    <s v="Australia"/>
    <x v="7"/>
    <x v="0"/>
  </r>
  <r>
    <n v="4680"/>
    <n v="938"/>
    <n v="810"/>
    <n v="117"/>
    <n v="3"/>
    <n v="351"/>
    <n v="1"/>
    <x v="1"/>
    <x v="13"/>
    <x v="3"/>
    <s v="orange"/>
    <n v="95"/>
    <n v="54"/>
    <n v="5130"/>
    <n v="128"/>
    <n v="41631"/>
    <d v="2021-06-12T00:00:00"/>
    <d v="2021-06-28T00:00:00"/>
    <s v="Daisy Camillo"/>
    <s v="Male"/>
    <n v="48"/>
    <s v="5310 Lewis TrailApt. 715"/>
    <n v="2240"/>
    <s v="Jacobsland"/>
    <x v="5"/>
    <s v="Australia"/>
    <x v="7"/>
    <x v="2"/>
  </r>
  <r>
    <n v="4681"/>
    <n v="938"/>
    <n v="361"/>
    <n v="94"/>
    <n v="3"/>
    <n v="282"/>
    <n v="1"/>
    <x v="0"/>
    <x v="28"/>
    <x v="1"/>
    <s v="yellow"/>
    <n v="92"/>
    <n v="70"/>
    <n v="6440"/>
    <n v="128"/>
    <n v="41631"/>
    <d v="2021-06-12T00:00:00"/>
    <d v="2021-06-28T00:00:00"/>
    <s v="Daisy Camillo"/>
    <s v="Male"/>
    <n v="48"/>
    <s v="5310 Lewis TrailApt. 715"/>
    <n v="2240"/>
    <s v="Jacobsland"/>
    <x v="5"/>
    <s v="Australia"/>
    <x v="7"/>
    <x v="2"/>
  </r>
  <r>
    <n v="4682"/>
    <n v="938"/>
    <n v="562"/>
    <n v="100"/>
    <n v="1"/>
    <n v="100"/>
    <n v="1"/>
    <x v="1"/>
    <x v="29"/>
    <x v="2"/>
    <s v="red"/>
    <n v="90"/>
    <n v="79"/>
    <n v="7110"/>
    <n v="128"/>
    <n v="41631"/>
    <d v="2021-06-12T00:00:00"/>
    <d v="2021-06-28T00:00:00"/>
    <s v="Daisy Camillo"/>
    <s v="Male"/>
    <n v="48"/>
    <s v="5310 Lewis TrailApt. 715"/>
    <n v="2240"/>
    <s v="Jacobsland"/>
    <x v="5"/>
    <s v="Australia"/>
    <x v="7"/>
    <x v="2"/>
  </r>
  <r>
    <n v="4683"/>
    <n v="938"/>
    <n v="547"/>
    <n v="98"/>
    <n v="2"/>
    <n v="196"/>
    <n v="1"/>
    <x v="1"/>
    <x v="33"/>
    <x v="2"/>
    <s v="blue"/>
    <n v="113"/>
    <n v="60"/>
    <n v="6780"/>
    <n v="128"/>
    <n v="41631"/>
    <d v="2021-06-12T00:00:00"/>
    <d v="2021-06-28T00:00:00"/>
    <s v="Daisy Camillo"/>
    <s v="Male"/>
    <n v="48"/>
    <s v="5310 Lewis TrailApt. 715"/>
    <n v="2240"/>
    <s v="Jacobsland"/>
    <x v="5"/>
    <s v="Australia"/>
    <x v="7"/>
    <x v="2"/>
  </r>
  <r>
    <n v="4684"/>
    <n v="938"/>
    <n v="380"/>
    <n v="94"/>
    <n v="1"/>
    <n v="94"/>
    <n v="1"/>
    <x v="0"/>
    <x v="28"/>
    <x v="3"/>
    <s v="violet"/>
    <n v="92"/>
    <n v="50"/>
    <n v="4600"/>
    <n v="128"/>
    <n v="41631"/>
    <d v="2021-06-12T00:00:00"/>
    <d v="2021-06-28T00:00:00"/>
    <s v="Daisy Camillo"/>
    <s v="Male"/>
    <n v="48"/>
    <s v="5310 Lewis TrailApt. 715"/>
    <n v="2240"/>
    <s v="Jacobsland"/>
    <x v="5"/>
    <s v="Australia"/>
    <x v="7"/>
    <x v="2"/>
  </r>
  <r>
    <n v="4685"/>
    <n v="938"/>
    <n v="1134"/>
    <n v="102"/>
    <n v="2"/>
    <n v="204"/>
    <n v="1"/>
    <x v="2"/>
    <x v="34"/>
    <x v="4"/>
    <s v="yellow"/>
    <n v="106"/>
    <n v="52"/>
    <n v="5512"/>
    <n v="128"/>
    <n v="41631"/>
    <d v="2021-06-12T00:00:00"/>
    <d v="2021-06-28T00:00:00"/>
    <s v="Daisy Camillo"/>
    <s v="Male"/>
    <n v="48"/>
    <s v="5310 Lewis TrailApt. 715"/>
    <n v="2240"/>
    <s v="Jacobsland"/>
    <x v="5"/>
    <s v="Australia"/>
    <x v="7"/>
    <x v="2"/>
  </r>
  <r>
    <n v="4686"/>
    <n v="938"/>
    <n v="126"/>
    <n v="92"/>
    <n v="3"/>
    <n v="276"/>
    <n v="1"/>
    <x v="0"/>
    <x v="22"/>
    <x v="1"/>
    <s v="blue"/>
    <n v="115"/>
    <n v="47"/>
    <n v="5405"/>
    <n v="128"/>
    <n v="41631"/>
    <d v="2021-06-12T00:00:00"/>
    <d v="2021-06-28T00:00:00"/>
    <s v="Daisy Camillo"/>
    <s v="Male"/>
    <n v="48"/>
    <s v="5310 Lewis TrailApt. 715"/>
    <n v="2240"/>
    <s v="Jacobsland"/>
    <x v="5"/>
    <s v="Australia"/>
    <x v="7"/>
    <x v="2"/>
  </r>
  <r>
    <n v="4687"/>
    <n v="939"/>
    <n v="783"/>
    <n v="91"/>
    <n v="2"/>
    <n v="182"/>
    <n v="1"/>
    <x v="1"/>
    <x v="15"/>
    <x v="0"/>
    <s v="yellow"/>
    <n v="114"/>
    <n v="43"/>
    <n v="4902"/>
    <n v="432"/>
    <n v="24169"/>
    <d v="2021-04-02T00:00:00"/>
    <d v="2021-04-21T00:00:00"/>
    <s v="Ettie Gonnely"/>
    <s v="Bigender"/>
    <n v="34"/>
    <s v="6172 Andrew AvenueApt. 194"/>
    <n v="7029"/>
    <s v="North Cody"/>
    <x v="6"/>
    <s v="Australia"/>
    <x v="6"/>
    <x v="2"/>
  </r>
  <r>
    <n v="4688"/>
    <n v="939"/>
    <n v="382"/>
    <n v="94"/>
    <n v="2"/>
    <n v="188"/>
    <n v="1"/>
    <x v="0"/>
    <x v="28"/>
    <x v="2"/>
    <s v="violet"/>
    <n v="92"/>
    <n v="44"/>
    <n v="4048"/>
    <n v="432"/>
    <n v="24169"/>
    <d v="2021-04-02T00:00:00"/>
    <d v="2021-04-21T00:00:00"/>
    <s v="Ettie Gonnely"/>
    <s v="Bigender"/>
    <n v="34"/>
    <s v="6172 Andrew AvenueApt. 194"/>
    <n v="7029"/>
    <s v="North Cody"/>
    <x v="6"/>
    <s v="Australia"/>
    <x v="6"/>
    <x v="2"/>
  </r>
  <r>
    <n v="4689"/>
    <n v="939"/>
    <n v="422"/>
    <n v="107"/>
    <n v="1"/>
    <n v="107"/>
    <n v="1"/>
    <x v="1"/>
    <x v="22"/>
    <x v="2"/>
    <s v="red"/>
    <n v="92"/>
    <n v="43"/>
    <n v="3956"/>
    <n v="432"/>
    <n v="24169"/>
    <d v="2021-04-02T00:00:00"/>
    <d v="2021-04-21T00:00:00"/>
    <s v="Ettie Gonnely"/>
    <s v="Bigender"/>
    <n v="34"/>
    <s v="6172 Andrew AvenueApt. 194"/>
    <n v="7029"/>
    <s v="North Cody"/>
    <x v="6"/>
    <s v="Australia"/>
    <x v="6"/>
    <x v="2"/>
  </r>
  <r>
    <n v="4690"/>
    <n v="939"/>
    <n v="441"/>
    <n v="107"/>
    <n v="2"/>
    <n v="214"/>
    <n v="1"/>
    <x v="1"/>
    <x v="22"/>
    <x v="1"/>
    <s v="blue"/>
    <n v="92"/>
    <n v="56"/>
    <n v="5152"/>
    <n v="432"/>
    <n v="24169"/>
    <d v="2021-04-02T00:00:00"/>
    <d v="2021-04-21T00:00:00"/>
    <s v="Ettie Gonnely"/>
    <s v="Bigender"/>
    <n v="34"/>
    <s v="6172 Andrew AvenueApt. 194"/>
    <n v="7029"/>
    <s v="North Cody"/>
    <x v="6"/>
    <s v="Australia"/>
    <x v="6"/>
    <x v="2"/>
  </r>
  <r>
    <n v="4691"/>
    <n v="939"/>
    <n v="689"/>
    <n v="113"/>
    <n v="3"/>
    <n v="339"/>
    <n v="1"/>
    <x v="1"/>
    <x v="4"/>
    <x v="4"/>
    <s v="blue"/>
    <n v="119"/>
    <n v="47"/>
    <n v="5593"/>
    <n v="432"/>
    <n v="24169"/>
    <d v="2021-04-02T00:00:00"/>
    <d v="2021-04-21T00:00:00"/>
    <s v="Ettie Gonnely"/>
    <s v="Bigender"/>
    <n v="34"/>
    <s v="6172 Andrew AvenueApt. 194"/>
    <n v="7029"/>
    <s v="North Cody"/>
    <x v="6"/>
    <s v="Australia"/>
    <x v="6"/>
    <x v="2"/>
  </r>
  <r>
    <n v="4692"/>
    <n v="939"/>
    <n v="1048"/>
    <n v="90"/>
    <n v="2"/>
    <n v="180"/>
    <n v="1"/>
    <x v="2"/>
    <x v="11"/>
    <x v="0"/>
    <s v="violet"/>
    <n v="95"/>
    <n v="47"/>
    <n v="4465"/>
    <n v="432"/>
    <n v="24169"/>
    <d v="2021-04-02T00:00:00"/>
    <d v="2021-04-21T00:00:00"/>
    <s v="Ettie Gonnely"/>
    <s v="Bigender"/>
    <n v="34"/>
    <s v="6172 Andrew AvenueApt. 194"/>
    <n v="7029"/>
    <s v="North Cody"/>
    <x v="6"/>
    <s v="Australia"/>
    <x v="6"/>
    <x v="2"/>
  </r>
  <r>
    <n v="4693"/>
    <n v="940"/>
    <n v="1201"/>
    <n v="105"/>
    <n v="3"/>
    <n v="315"/>
    <n v="1"/>
    <x v="2"/>
    <x v="7"/>
    <x v="1"/>
    <s v="yellow"/>
    <n v="90"/>
    <n v="71"/>
    <n v="6390"/>
    <n v="813"/>
    <n v="11980"/>
    <d v="2021-09-11T00:00:00"/>
    <d v="2021-10-04T00:00:00"/>
    <s v="Saul Franklyn"/>
    <s v="Male"/>
    <n v="62"/>
    <s v="82 Kirlin StreetSuite 641"/>
    <n v="372"/>
    <s v="Tillmanview"/>
    <x v="4"/>
    <s v="Australia"/>
    <x v="5"/>
    <x v="0"/>
  </r>
  <r>
    <n v="4694"/>
    <n v="940"/>
    <n v="575"/>
    <n v="100"/>
    <n v="1"/>
    <n v="100"/>
    <n v="1"/>
    <x v="1"/>
    <x v="29"/>
    <x v="3"/>
    <s v="green"/>
    <n v="90"/>
    <n v="48"/>
    <n v="4320"/>
    <n v="813"/>
    <n v="11980"/>
    <d v="2021-09-11T00:00:00"/>
    <d v="2021-10-04T00:00:00"/>
    <s v="Saul Franklyn"/>
    <s v="Male"/>
    <n v="62"/>
    <s v="82 Kirlin StreetSuite 641"/>
    <n v="372"/>
    <s v="Tillmanview"/>
    <x v="4"/>
    <s v="Australia"/>
    <x v="5"/>
    <x v="0"/>
  </r>
  <r>
    <n v="4695"/>
    <n v="940"/>
    <n v="955"/>
    <n v="97"/>
    <n v="2"/>
    <n v="194"/>
    <n v="1"/>
    <x v="2"/>
    <x v="27"/>
    <x v="3"/>
    <s v="yellow"/>
    <n v="119"/>
    <n v="59"/>
    <n v="7021"/>
    <n v="813"/>
    <n v="11980"/>
    <d v="2021-09-11T00:00:00"/>
    <d v="2021-10-04T00:00:00"/>
    <s v="Saul Franklyn"/>
    <s v="Male"/>
    <n v="62"/>
    <s v="82 Kirlin StreetSuite 641"/>
    <n v="372"/>
    <s v="Tillmanview"/>
    <x v="4"/>
    <s v="Australia"/>
    <x v="5"/>
    <x v="0"/>
  </r>
  <r>
    <n v="4696"/>
    <n v="940"/>
    <n v="212"/>
    <n v="106"/>
    <n v="1"/>
    <n v="106"/>
    <n v="1"/>
    <x v="0"/>
    <x v="0"/>
    <x v="2"/>
    <s v="red"/>
    <n v="105"/>
    <n v="48"/>
    <n v="5040"/>
    <n v="813"/>
    <n v="11980"/>
    <d v="2021-09-11T00:00:00"/>
    <d v="2021-10-04T00:00:00"/>
    <s v="Saul Franklyn"/>
    <s v="Male"/>
    <n v="62"/>
    <s v="82 Kirlin StreetSuite 641"/>
    <n v="372"/>
    <s v="Tillmanview"/>
    <x v="4"/>
    <s v="Australia"/>
    <x v="5"/>
    <x v="0"/>
  </r>
  <r>
    <n v="4697"/>
    <n v="940"/>
    <n v="39"/>
    <n v="104"/>
    <n v="2"/>
    <n v="208"/>
    <n v="1"/>
    <x v="0"/>
    <x v="10"/>
    <x v="4"/>
    <s v="red"/>
    <n v="119"/>
    <n v="47"/>
    <n v="5593"/>
    <n v="813"/>
    <n v="11980"/>
    <d v="2021-09-11T00:00:00"/>
    <d v="2021-10-04T00:00:00"/>
    <s v="Saul Franklyn"/>
    <s v="Male"/>
    <n v="62"/>
    <s v="82 Kirlin StreetSuite 641"/>
    <n v="372"/>
    <s v="Tillmanview"/>
    <x v="4"/>
    <s v="Australia"/>
    <x v="5"/>
    <x v="0"/>
  </r>
  <r>
    <n v="4698"/>
    <n v="940"/>
    <n v="390"/>
    <n v="119"/>
    <n v="2"/>
    <n v="238"/>
    <n v="1"/>
    <x v="0"/>
    <x v="32"/>
    <x v="3"/>
    <s v="orange"/>
    <n v="113"/>
    <n v="43"/>
    <n v="4859"/>
    <n v="813"/>
    <n v="11980"/>
    <d v="2021-09-11T00:00:00"/>
    <d v="2021-10-04T00:00:00"/>
    <s v="Saul Franklyn"/>
    <s v="Male"/>
    <n v="62"/>
    <s v="82 Kirlin StreetSuite 641"/>
    <n v="372"/>
    <s v="Tillmanview"/>
    <x v="4"/>
    <s v="Australia"/>
    <x v="5"/>
    <x v="0"/>
  </r>
  <r>
    <n v="4699"/>
    <n v="940"/>
    <n v="177"/>
    <n v="98"/>
    <n v="3"/>
    <n v="294"/>
    <n v="1"/>
    <x v="0"/>
    <x v="18"/>
    <x v="2"/>
    <s v="red"/>
    <n v="112"/>
    <n v="64"/>
    <n v="7168"/>
    <n v="813"/>
    <n v="11980"/>
    <d v="2021-09-11T00:00:00"/>
    <d v="2021-10-04T00:00:00"/>
    <s v="Saul Franklyn"/>
    <s v="Male"/>
    <n v="62"/>
    <s v="82 Kirlin StreetSuite 641"/>
    <n v="372"/>
    <s v="Tillmanview"/>
    <x v="4"/>
    <s v="Australia"/>
    <x v="5"/>
    <x v="0"/>
  </r>
  <r>
    <n v="4700"/>
    <n v="940"/>
    <n v="1255"/>
    <n v="112"/>
    <n v="3"/>
    <n v="336"/>
    <n v="1"/>
    <x v="2"/>
    <x v="25"/>
    <x v="3"/>
    <s v="violet"/>
    <n v="91"/>
    <n v="67"/>
    <n v="6097"/>
    <n v="813"/>
    <n v="11980"/>
    <d v="2021-09-11T00:00:00"/>
    <d v="2021-10-04T00:00:00"/>
    <s v="Saul Franklyn"/>
    <s v="Male"/>
    <n v="62"/>
    <s v="82 Kirlin StreetSuite 641"/>
    <n v="372"/>
    <s v="Tillmanview"/>
    <x v="4"/>
    <s v="Australia"/>
    <x v="5"/>
    <x v="0"/>
  </r>
  <r>
    <n v="4701"/>
    <n v="940"/>
    <n v="514"/>
    <n v="102"/>
    <n v="2"/>
    <n v="204"/>
    <n v="1"/>
    <x v="1"/>
    <x v="31"/>
    <x v="4"/>
    <s v="blue"/>
    <n v="109"/>
    <n v="59"/>
    <n v="6431"/>
    <n v="813"/>
    <n v="11980"/>
    <d v="2021-09-11T00:00:00"/>
    <d v="2021-10-04T00:00:00"/>
    <s v="Saul Franklyn"/>
    <s v="Male"/>
    <n v="62"/>
    <s v="82 Kirlin StreetSuite 641"/>
    <n v="372"/>
    <s v="Tillmanview"/>
    <x v="4"/>
    <s v="Australia"/>
    <x v="5"/>
    <x v="0"/>
  </r>
  <r>
    <n v="4702"/>
    <n v="940"/>
    <n v="540"/>
    <n v="98"/>
    <n v="3"/>
    <n v="294"/>
    <n v="1"/>
    <x v="1"/>
    <x v="33"/>
    <x v="3"/>
    <s v="green"/>
    <n v="113"/>
    <n v="57"/>
    <n v="6441"/>
    <n v="813"/>
    <n v="11980"/>
    <d v="2021-09-11T00:00:00"/>
    <d v="2021-10-04T00:00:00"/>
    <s v="Saul Franklyn"/>
    <s v="Male"/>
    <n v="62"/>
    <s v="82 Kirlin StreetSuite 641"/>
    <n v="372"/>
    <s v="Tillmanview"/>
    <x v="4"/>
    <s v="Australia"/>
    <x v="5"/>
    <x v="0"/>
  </r>
  <r>
    <n v="4703"/>
    <n v="941"/>
    <n v="518"/>
    <n v="102"/>
    <n v="3"/>
    <n v="306"/>
    <n v="1"/>
    <x v="1"/>
    <x v="31"/>
    <x v="0"/>
    <s v="indigo"/>
    <n v="109"/>
    <n v="67"/>
    <n v="7303"/>
    <n v="662"/>
    <n v="56019"/>
    <d v="2021-09-30T00:00:00"/>
    <d v="2021-10-05T00:00:00"/>
    <s v="Nerita Peotz"/>
    <s v="Female"/>
    <n v="58"/>
    <s v="8986 Alice IslandApt. 026"/>
    <n v="3207"/>
    <s v="Pipershire"/>
    <x v="3"/>
    <s v="Australia"/>
    <x v="5"/>
    <x v="1"/>
  </r>
  <r>
    <n v="4704"/>
    <n v="941"/>
    <n v="1224"/>
    <n v="105"/>
    <n v="3"/>
    <n v="315"/>
    <n v="1"/>
    <x v="2"/>
    <x v="7"/>
    <x v="4"/>
    <s v="violet"/>
    <n v="90"/>
    <n v="65"/>
    <n v="5850"/>
    <n v="662"/>
    <n v="56019"/>
    <d v="2021-09-30T00:00:00"/>
    <d v="2021-10-05T00:00:00"/>
    <s v="Nerita Peotz"/>
    <s v="Female"/>
    <n v="58"/>
    <s v="8986 Alice IslandApt. 026"/>
    <n v="3207"/>
    <s v="Pipershire"/>
    <x v="3"/>
    <s v="Australia"/>
    <x v="5"/>
    <x v="1"/>
  </r>
  <r>
    <n v="4705"/>
    <n v="942"/>
    <n v="867"/>
    <n v="113"/>
    <n v="1"/>
    <n v="113"/>
    <n v="1"/>
    <x v="2"/>
    <x v="16"/>
    <x v="2"/>
    <s v="indigo"/>
    <n v="100"/>
    <n v="64"/>
    <n v="6400"/>
    <n v="282"/>
    <n v="46279"/>
    <d v="2021-06-09T00:00:00"/>
    <d v="2021-06-10T00:00:00"/>
    <s v="Wren Helgass"/>
    <s v="Female"/>
    <n v="59"/>
    <s v="2634 Ward CrescentSuite 361"/>
    <n v="4527"/>
    <s v="Port Hannahburgh"/>
    <x v="7"/>
    <s v="Australia"/>
    <x v="7"/>
    <x v="1"/>
  </r>
  <r>
    <n v="4706"/>
    <n v="942"/>
    <n v="192"/>
    <n v="98"/>
    <n v="1"/>
    <n v="98"/>
    <n v="1"/>
    <x v="0"/>
    <x v="18"/>
    <x v="2"/>
    <s v="green"/>
    <n v="112"/>
    <n v="41"/>
    <n v="4592"/>
    <n v="282"/>
    <n v="46279"/>
    <d v="2021-06-09T00:00:00"/>
    <d v="2021-06-10T00:00:00"/>
    <s v="Wren Helgass"/>
    <s v="Female"/>
    <n v="59"/>
    <s v="2634 Ward CrescentSuite 361"/>
    <n v="4527"/>
    <s v="Port Hannahburgh"/>
    <x v="7"/>
    <s v="Australia"/>
    <x v="7"/>
    <x v="1"/>
  </r>
  <r>
    <n v="4707"/>
    <n v="942"/>
    <n v="383"/>
    <n v="94"/>
    <n v="3"/>
    <n v="282"/>
    <n v="1"/>
    <x v="0"/>
    <x v="28"/>
    <x v="0"/>
    <s v="violet"/>
    <n v="92"/>
    <n v="51"/>
    <n v="4692"/>
    <n v="282"/>
    <n v="46279"/>
    <d v="2021-06-09T00:00:00"/>
    <d v="2021-06-10T00:00:00"/>
    <s v="Wren Helgass"/>
    <s v="Female"/>
    <n v="59"/>
    <s v="2634 Ward CrescentSuite 361"/>
    <n v="4527"/>
    <s v="Port Hannahburgh"/>
    <x v="7"/>
    <s v="Australia"/>
    <x v="7"/>
    <x v="1"/>
  </r>
  <r>
    <n v="4708"/>
    <n v="942"/>
    <n v="251"/>
    <n v="95"/>
    <n v="2"/>
    <n v="190"/>
    <n v="1"/>
    <x v="0"/>
    <x v="17"/>
    <x v="1"/>
    <s v="orange"/>
    <n v="117"/>
    <n v="78"/>
    <n v="9126"/>
    <n v="282"/>
    <n v="46279"/>
    <d v="2021-06-09T00:00:00"/>
    <d v="2021-06-10T00:00:00"/>
    <s v="Wren Helgass"/>
    <s v="Female"/>
    <n v="59"/>
    <s v="2634 Ward CrescentSuite 361"/>
    <n v="4527"/>
    <s v="Port Hannahburgh"/>
    <x v="7"/>
    <s v="Australia"/>
    <x v="7"/>
    <x v="1"/>
  </r>
  <r>
    <n v="4709"/>
    <n v="942"/>
    <n v="646"/>
    <n v="93"/>
    <n v="2"/>
    <n v="186"/>
    <n v="1"/>
    <x v="1"/>
    <x v="14"/>
    <x v="1"/>
    <s v="green"/>
    <n v="115"/>
    <n v="60"/>
    <n v="6900"/>
    <n v="282"/>
    <n v="46279"/>
    <d v="2021-06-09T00:00:00"/>
    <d v="2021-06-10T00:00:00"/>
    <s v="Wren Helgass"/>
    <s v="Female"/>
    <n v="59"/>
    <s v="2634 Ward CrescentSuite 361"/>
    <n v="4527"/>
    <s v="Port Hannahburgh"/>
    <x v="7"/>
    <s v="Australia"/>
    <x v="7"/>
    <x v="1"/>
  </r>
  <r>
    <n v="4710"/>
    <n v="943"/>
    <n v="1081"/>
    <n v="93"/>
    <n v="1"/>
    <n v="93"/>
    <n v="1"/>
    <x v="2"/>
    <x v="20"/>
    <x v="1"/>
    <s v="violet"/>
    <n v="94"/>
    <n v="63"/>
    <n v="5922"/>
    <n v="76"/>
    <n v="26707"/>
    <d v="2021-02-22T00:00:00"/>
    <d v="2021-03-14T00:00:00"/>
    <s v="Chandra Carine"/>
    <s v="Agender"/>
    <n v="51"/>
    <s v="1805 Harry RoadApt. 445"/>
    <n v="2030"/>
    <s v="Hellermouth"/>
    <x v="4"/>
    <s v="Australia"/>
    <x v="1"/>
    <x v="2"/>
  </r>
  <r>
    <n v="4711"/>
    <n v="943"/>
    <n v="217"/>
    <n v="106"/>
    <n v="3"/>
    <n v="318"/>
    <n v="1"/>
    <x v="0"/>
    <x v="0"/>
    <x v="2"/>
    <s v="orange"/>
    <n v="105"/>
    <n v="43"/>
    <n v="4515"/>
    <n v="76"/>
    <n v="26707"/>
    <d v="2021-02-22T00:00:00"/>
    <d v="2021-03-14T00:00:00"/>
    <s v="Chandra Carine"/>
    <s v="Agender"/>
    <n v="51"/>
    <s v="1805 Harry RoadApt. 445"/>
    <n v="2030"/>
    <s v="Hellermouth"/>
    <x v="4"/>
    <s v="Australia"/>
    <x v="1"/>
    <x v="2"/>
  </r>
  <r>
    <n v="4712"/>
    <n v="943"/>
    <n v="455"/>
    <n v="118"/>
    <n v="1"/>
    <n v="118"/>
    <n v="1"/>
    <x v="1"/>
    <x v="1"/>
    <x v="3"/>
    <s v="red"/>
    <n v="110"/>
    <n v="67"/>
    <n v="7370"/>
    <n v="76"/>
    <n v="26707"/>
    <d v="2021-02-22T00:00:00"/>
    <d v="2021-03-14T00:00:00"/>
    <s v="Chandra Carine"/>
    <s v="Agender"/>
    <n v="51"/>
    <s v="1805 Harry RoadApt. 445"/>
    <n v="2030"/>
    <s v="Hellermouth"/>
    <x v="4"/>
    <s v="Australia"/>
    <x v="1"/>
    <x v="2"/>
  </r>
  <r>
    <n v="4713"/>
    <n v="944"/>
    <n v="820"/>
    <n v="117"/>
    <n v="2"/>
    <n v="234"/>
    <n v="1"/>
    <x v="1"/>
    <x v="13"/>
    <x v="3"/>
    <s v="green"/>
    <n v="95"/>
    <n v="74"/>
    <n v="7030"/>
    <n v="774"/>
    <n v="27648"/>
    <d v="2021-07-17T00:00:00"/>
    <d v="2021-08-09T00:00:00"/>
    <s v="Ellynn Korba"/>
    <s v="Genderqueer"/>
    <n v="34"/>
    <s v="2096 Wilson MewsApt. 714"/>
    <n v="8590"/>
    <s v="West Jonathanshire"/>
    <x v="1"/>
    <s v="Australia"/>
    <x v="8"/>
    <x v="0"/>
  </r>
  <r>
    <n v="4714"/>
    <n v="945"/>
    <n v="457"/>
    <n v="118"/>
    <n v="1"/>
    <n v="118"/>
    <n v="1"/>
    <x v="1"/>
    <x v="1"/>
    <x v="2"/>
    <s v="red"/>
    <n v="110"/>
    <n v="62"/>
    <n v="6820"/>
    <n v="54"/>
    <n v="11172"/>
    <d v="2021-07-04T00:00:00"/>
    <d v="2021-07-22T00:00:00"/>
    <s v="Tore Caras"/>
    <s v="Genderqueer"/>
    <n v="62"/>
    <s v="2912 Adams JunctionSuite 740"/>
    <n v="5575"/>
    <s v="West Alyssa"/>
    <x v="3"/>
    <s v="Australia"/>
    <x v="8"/>
    <x v="2"/>
  </r>
  <r>
    <n v="4715"/>
    <n v="945"/>
    <n v="1008"/>
    <n v="106"/>
    <n v="3"/>
    <n v="318"/>
    <n v="1"/>
    <x v="2"/>
    <x v="3"/>
    <x v="0"/>
    <s v="indigo"/>
    <n v="111"/>
    <n v="41"/>
    <n v="4551"/>
    <n v="54"/>
    <n v="11172"/>
    <d v="2021-07-04T00:00:00"/>
    <d v="2021-07-22T00:00:00"/>
    <s v="Tore Caras"/>
    <s v="Genderqueer"/>
    <n v="62"/>
    <s v="2912 Adams JunctionSuite 740"/>
    <n v="5575"/>
    <s v="West Alyssa"/>
    <x v="3"/>
    <s v="Australia"/>
    <x v="8"/>
    <x v="2"/>
  </r>
  <r>
    <n v="4716"/>
    <n v="945"/>
    <n v="817"/>
    <n v="117"/>
    <n v="2"/>
    <n v="234"/>
    <n v="1"/>
    <x v="1"/>
    <x v="13"/>
    <x v="2"/>
    <s v="yellow"/>
    <n v="95"/>
    <n v="60"/>
    <n v="5700"/>
    <n v="54"/>
    <n v="11172"/>
    <d v="2021-07-04T00:00:00"/>
    <d v="2021-07-22T00:00:00"/>
    <s v="Tore Caras"/>
    <s v="Genderqueer"/>
    <n v="62"/>
    <s v="2912 Adams JunctionSuite 740"/>
    <n v="5575"/>
    <s v="West Alyssa"/>
    <x v="3"/>
    <s v="Australia"/>
    <x v="8"/>
    <x v="2"/>
  </r>
  <r>
    <n v="4717"/>
    <n v="945"/>
    <n v="580"/>
    <n v="100"/>
    <n v="2"/>
    <n v="200"/>
    <n v="1"/>
    <x v="1"/>
    <x v="29"/>
    <x v="3"/>
    <s v="blue"/>
    <n v="90"/>
    <n v="44"/>
    <n v="3960"/>
    <n v="54"/>
    <n v="11172"/>
    <d v="2021-07-04T00:00:00"/>
    <d v="2021-07-22T00:00:00"/>
    <s v="Tore Caras"/>
    <s v="Genderqueer"/>
    <n v="62"/>
    <s v="2912 Adams JunctionSuite 740"/>
    <n v="5575"/>
    <s v="West Alyssa"/>
    <x v="3"/>
    <s v="Australia"/>
    <x v="8"/>
    <x v="2"/>
  </r>
  <r>
    <n v="4718"/>
    <n v="945"/>
    <n v="899"/>
    <n v="94"/>
    <n v="2"/>
    <n v="188"/>
    <n v="1"/>
    <x v="2"/>
    <x v="23"/>
    <x v="4"/>
    <s v="blue"/>
    <n v="113"/>
    <n v="65"/>
    <n v="7345"/>
    <n v="54"/>
    <n v="11172"/>
    <d v="2021-07-04T00:00:00"/>
    <d v="2021-07-22T00:00:00"/>
    <s v="Tore Caras"/>
    <s v="Genderqueer"/>
    <n v="62"/>
    <s v="2912 Adams JunctionSuite 740"/>
    <n v="5575"/>
    <s v="West Alyssa"/>
    <x v="3"/>
    <s v="Australia"/>
    <x v="8"/>
    <x v="2"/>
  </r>
  <r>
    <n v="4719"/>
    <n v="946"/>
    <n v="613"/>
    <n v="112"/>
    <n v="1"/>
    <n v="112"/>
    <n v="1"/>
    <x v="1"/>
    <x v="30"/>
    <x v="0"/>
    <s v="green"/>
    <n v="118"/>
    <n v="63"/>
    <n v="7434"/>
    <n v="455"/>
    <n v="33414"/>
    <d v="2021-04-20T00:00:00"/>
    <d v="2021-05-13T00:00:00"/>
    <s v="Wash Kyneton"/>
    <s v="Non-binary"/>
    <n v="60"/>
    <s v="539 Towne CrescentSuite 935"/>
    <n v="8038"/>
    <s v="Lake Sienna"/>
    <x v="5"/>
    <s v="Australia"/>
    <x v="6"/>
    <x v="0"/>
  </r>
  <r>
    <n v="4720"/>
    <n v="946"/>
    <n v="4"/>
    <n v="96"/>
    <n v="3"/>
    <n v="288"/>
    <n v="1"/>
    <x v="0"/>
    <x v="2"/>
    <x v="4"/>
    <s v="red"/>
    <n v="114"/>
    <n v="47"/>
    <n v="5358"/>
    <n v="455"/>
    <n v="33414"/>
    <d v="2021-04-20T00:00:00"/>
    <d v="2021-05-13T00:00:00"/>
    <s v="Wash Kyneton"/>
    <s v="Non-binary"/>
    <n v="60"/>
    <s v="539 Towne CrescentSuite 935"/>
    <n v="8038"/>
    <s v="Lake Sienna"/>
    <x v="5"/>
    <s v="Australia"/>
    <x v="6"/>
    <x v="0"/>
  </r>
  <r>
    <n v="4721"/>
    <n v="947"/>
    <n v="1042"/>
    <n v="90"/>
    <n v="1"/>
    <n v="90"/>
    <n v="1"/>
    <x v="2"/>
    <x v="11"/>
    <x v="2"/>
    <s v="indigo"/>
    <n v="95"/>
    <n v="45"/>
    <n v="4275"/>
    <n v="49"/>
    <n v="47022"/>
    <d v="2021-06-24T00:00:00"/>
    <d v="2021-07-02T00:00:00"/>
    <s v="Shanna Pietrzyk"/>
    <s v="Female"/>
    <n v="56"/>
    <s v="30 Watson WayApt. 179"/>
    <n v="2511"/>
    <s v="Port Alyssa"/>
    <x v="3"/>
    <s v="Australia"/>
    <x v="7"/>
    <x v="1"/>
  </r>
  <r>
    <n v="4722"/>
    <n v="947"/>
    <n v="359"/>
    <n v="94"/>
    <n v="1"/>
    <n v="94"/>
    <n v="1"/>
    <x v="0"/>
    <x v="28"/>
    <x v="4"/>
    <s v="orange"/>
    <n v="92"/>
    <n v="52"/>
    <n v="4784"/>
    <n v="49"/>
    <n v="47022"/>
    <d v="2021-06-24T00:00:00"/>
    <d v="2021-07-02T00:00:00"/>
    <s v="Shanna Pietrzyk"/>
    <s v="Female"/>
    <n v="56"/>
    <s v="30 Watson WayApt. 179"/>
    <n v="2511"/>
    <s v="Port Alyssa"/>
    <x v="3"/>
    <s v="Australia"/>
    <x v="7"/>
    <x v="1"/>
  </r>
  <r>
    <n v="4723"/>
    <n v="947"/>
    <n v="440"/>
    <n v="107"/>
    <n v="1"/>
    <n v="107"/>
    <n v="1"/>
    <x v="1"/>
    <x v="22"/>
    <x v="3"/>
    <s v="blue"/>
    <n v="92"/>
    <n v="49"/>
    <n v="4508"/>
    <n v="49"/>
    <n v="47022"/>
    <d v="2021-06-24T00:00:00"/>
    <d v="2021-07-02T00:00:00"/>
    <s v="Shanna Pietrzyk"/>
    <s v="Female"/>
    <n v="56"/>
    <s v="30 Watson WayApt. 179"/>
    <n v="2511"/>
    <s v="Port Alyssa"/>
    <x v="3"/>
    <s v="Australia"/>
    <x v="7"/>
    <x v="1"/>
  </r>
  <r>
    <n v="4724"/>
    <n v="948"/>
    <n v="972"/>
    <n v="97"/>
    <n v="2"/>
    <n v="194"/>
    <n v="1"/>
    <x v="2"/>
    <x v="27"/>
    <x v="2"/>
    <s v="indigo"/>
    <n v="119"/>
    <n v="67"/>
    <n v="7973"/>
    <n v="35"/>
    <n v="18783"/>
    <d v="2021-08-24T00:00:00"/>
    <d v="2021-09-02T00:00:00"/>
    <s v="Adamo Saddington"/>
    <s v="Male"/>
    <n v="80"/>
    <s v="3168 Bartoletti CrescentSuite 878"/>
    <n v="593"/>
    <s v="Port Lucas"/>
    <x v="3"/>
    <s v="Australia"/>
    <x v="0"/>
    <x v="1"/>
  </r>
  <r>
    <n v="4725"/>
    <n v="948"/>
    <n v="1246"/>
    <n v="112"/>
    <n v="1"/>
    <n v="112"/>
    <n v="1"/>
    <x v="2"/>
    <x v="25"/>
    <x v="1"/>
    <s v="blue"/>
    <n v="91"/>
    <n v="48"/>
    <n v="4368"/>
    <n v="35"/>
    <n v="18783"/>
    <d v="2021-08-24T00:00:00"/>
    <d v="2021-09-02T00:00:00"/>
    <s v="Adamo Saddington"/>
    <s v="Male"/>
    <n v="80"/>
    <s v="3168 Bartoletti CrescentSuite 878"/>
    <n v="593"/>
    <s v="Port Lucas"/>
    <x v="3"/>
    <s v="Australia"/>
    <x v="0"/>
    <x v="1"/>
  </r>
  <r>
    <n v="4726"/>
    <n v="948"/>
    <n v="121"/>
    <n v="92"/>
    <n v="1"/>
    <n v="92"/>
    <n v="1"/>
    <x v="0"/>
    <x v="22"/>
    <x v="1"/>
    <s v="green"/>
    <n v="115"/>
    <n v="49"/>
    <n v="5635"/>
    <n v="35"/>
    <n v="18783"/>
    <d v="2021-08-24T00:00:00"/>
    <d v="2021-09-02T00:00:00"/>
    <s v="Adamo Saddington"/>
    <s v="Male"/>
    <n v="80"/>
    <s v="3168 Bartoletti CrescentSuite 878"/>
    <n v="593"/>
    <s v="Port Lucas"/>
    <x v="3"/>
    <s v="Australia"/>
    <x v="0"/>
    <x v="1"/>
  </r>
  <r>
    <n v="4727"/>
    <n v="948"/>
    <n v="896"/>
    <n v="94"/>
    <n v="1"/>
    <n v="94"/>
    <n v="1"/>
    <x v="2"/>
    <x v="23"/>
    <x v="1"/>
    <s v="blue"/>
    <n v="113"/>
    <n v="59"/>
    <n v="6667"/>
    <n v="35"/>
    <n v="18783"/>
    <d v="2021-08-24T00:00:00"/>
    <d v="2021-09-02T00:00:00"/>
    <s v="Adamo Saddington"/>
    <s v="Male"/>
    <n v="80"/>
    <s v="3168 Bartoletti CrescentSuite 878"/>
    <n v="593"/>
    <s v="Port Lucas"/>
    <x v="3"/>
    <s v="Australia"/>
    <x v="0"/>
    <x v="1"/>
  </r>
  <r>
    <n v="4728"/>
    <n v="949"/>
    <n v="621"/>
    <n v="112"/>
    <n v="3"/>
    <n v="336"/>
    <n v="1"/>
    <x v="1"/>
    <x v="30"/>
    <x v="1"/>
    <s v="indigo"/>
    <n v="118"/>
    <n v="61"/>
    <n v="7198"/>
    <n v="244"/>
    <n v="50347"/>
    <d v="2021-02-02T00:00:00"/>
    <d v="2021-02-17T00:00:00"/>
    <s v="Faunie Cooney"/>
    <s v="Male"/>
    <n v="38"/>
    <s v="36 Christian PlaceApt. 409"/>
    <n v="6354"/>
    <s v="Port Chelseaport"/>
    <x v="6"/>
    <s v="Australia"/>
    <x v="1"/>
    <x v="2"/>
  </r>
  <r>
    <n v="4729"/>
    <n v="949"/>
    <n v="850"/>
    <n v="113"/>
    <n v="1"/>
    <n v="113"/>
    <n v="1"/>
    <x v="2"/>
    <x v="16"/>
    <x v="3"/>
    <s v="yellow"/>
    <n v="100"/>
    <n v="41"/>
    <n v="4100"/>
    <n v="244"/>
    <n v="50347"/>
    <d v="2021-02-02T00:00:00"/>
    <d v="2021-02-17T00:00:00"/>
    <s v="Faunie Cooney"/>
    <s v="Male"/>
    <n v="38"/>
    <s v="36 Christian PlaceApt. 409"/>
    <n v="6354"/>
    <s v="Port Chelseaport"/>
    <x v="6"/>
    <s v="Australia"/>
    <x v="1"/>
    <x v="2"/>
  </r>
  <r>
    <n v="4730"/>
    <n v="949"/>
    <n v="827"/>
    <n v="117"/>
    <n v="1"/>
    <n v="117"/>
    <n v="1"/>
    <x v="1"/>
    <x v="13"/>
    <x v="2"/>
    <s v="blue"/>
    <n v="95"/>
    <n v="73"/>
    <n v="6935"/>
    <n v="244"/>
    <n v="50347"/>
    <d v="2021-02-02T00:00:00"/>
    <d v="2021-02-17T00:00:00"/>
    <s v="Faunie Cooney"/>
    <s v="Male"/>
    <n v="38"/>
    <s v="36 Christian PlaceApt. 409"/>
    <n v="6354"/>
    <s v="Port Chelseaport"/>
    <x v="6"/>
    <s v="Australia"/>
    <x v="1"/>
    <x v="2"/>
  </r>
  <r>
    <n v="4731"/>
    <n v="949"/>
    <n v="870"/>
    <n v="113"/>
    <n v="1"/>
    <n v="113"/>
    <n v="1"/>
    <x v="2"/>
    <x v="16"/>
    <x v="3"/>
    <s v="violet"/>
    <n v="100"/>
    <n v="72"/>
    <n v="7200"/>
    <n v="244"/>
    <n v="50347"/>
    <d v="2021-02-02T00:00:00"/>
    <d v="2021-02-17T00:00:00"/>
    <s v="Faunie Cooney"/>
    <s v="Male"/>
    <n v="38"/>
    <s v="36 Christian PlaceApt. 409"/>
    <n v="6354"/>
    <s v="Port Chelseaport"/>
    <x v="6"/>
    <s v="Australia"/>
    <x v="1"/>
    <x v="2"/>
  </r>
  <r>
    <n v="4732"/>
    <n v="949"/>
    <n v="316"/>
    <n v="109"/>
    <n v="3"/>
    <n v="327"/>
    <n v="1"/>
    <x v="0"/>
    <x v="21"/>
    <x v="1"/>
    <s v="red"/>
    <n v="108"/>
    <n v="48"/>
    <n v="5184"/>
    <n v="244"/>
    <n v="50347"/>
    <d v="2021-02-02T00:00:00"/>
    <d v="2021-02-17T00:00:00"/>
    <s v="Faunie Cooney"/>
    <s v="Male"/>
    <n v="38"/>
    <s v="36 Christian PlaceApt. 409"/>
    <n v="6354"/>
    <s v="Port Chelseaport"/>
    <x v="6"/>
    <s v="Australia"/>
    <x v="1"/>
    <x v="2"/>
  </r>
  <r>
    <n v="4733"/>
    <n v="949"/>
    <n v="914"/>
    <n v="96"/>
    <n v="2"/>
    <n v="192"/>
    <n v="1"/>
    <x v="2"/>
    <x v="5"/>
    <x v="4"/>
    <s v="red"/>
    <n v="104"/>
    <n v="77"/>
    <n v="8008"/>
    <n v="244"/>
    <n v="50347"/>
    <d v="2021-02-02T00:00:00"/>
    <d v="2021-02-17T00:00:00"/>
    <s v="Faunie Cooney"/>
    <s v="Male"/>
    <n v="38"/>
    <s v="36 Christian PlaceApt. 409"/>
    <n v="6354"/>
    <s v="Port Chelseaport"/>
    <x v="6"/>
    <s v="Australia"/>
    <x v="1"/>
    <x v="2"/>
  </r>
  <r>
    <n v="4734"/>
    <n v="950"/>
    <n v="1073"/>
    <n v="93"/>
    <n v="3"/>
    <n v="279"/>
    <n v="1"/>
    <x v="2"/>
    <x v="20"/>
    <x v="0"/>
    <s v="blue"/>
    <n v="94"/>
    <n v="75"/>
    <n v="7050"/>
    <n v="328"/>
    <n v="43066"/>
    <d v="2021-10-16T00:00:00"/>
    <d v="2021-10-31T00:00:00"/>
    <s v="Wadsworth Olivier"/>
    <s v="Non-binary"/>
    <n v="59"/>
    <s v="4309 Nguyen KnollApt. 851"/>
    <n v="6795"/>
    <s v="North Elijahshire"/>
    <x v="2"/>
    <s v="Australia"/>
    <x v="2"/>
    <x v="2"/>
  </r>
  <r>
    <n v="4735"/>
    <n v="950"/>
    <n v="1137"/>
    <n v="102"/>
    <n v="3"/>
    <n v="306"/>
    <n v="1"/>
    <x v="2"/>
    <x v="34"/>
    <x v="2"/>
    <s v="green"/>
    <n v="106"/>
    <n v="78"/>
    <n v="8268"/>
    <n v="328"/>
    <n v="43066"/>
    <d v="2021-10-16T00:00:00"/>
    <d v="2021-10-31T00:00:00"/>
    <s v="Wadsworth Olivier"/>
    <s v="Non-binary"/>
    <n v="59"/>
    <s v="4309 Nguyen KnollApt. 851"/>
    <n v="6795"/>
    <s v="North Elijahshire"/>
    <x v="2"/>
    <s v="Australia"/>
    <x v="2"/>
    <x v="2"/>
  </r>
  <r>
    <n v="4736"/>
    <n v="950"/>
    <n v="170"/>
    <n v="91"/>
    <n v="3"/>
    <n v="273"/>
    <n v="1"/>
    <x v="0"/>
    <x v="8"/>
    <x v="3"/>
    <s v="violet"/>
    <n v="116"/>
    <n v="56"/>
    <n v="6496"/>
    <n v="328"/>
    <n v="43066"/>
    <d v="2021-10-16T00:00:00"/>
    <d v="2021-10-31T00:00:00"/>
    <s v="Wadsworth Olivier"/>
    <s v="Non-binary"/>
    <n v="59"/>
    <s v="4309 Nguyen KnollApt. 851"/>
    <n v="6795"/>
    <s v="North Elijahshire"/>
    <x v="2"/>
    <s v="Australia"/>
    <x v="2"/>
    <x v="2"/>
  </r>
  <r>
    <n v="4737"/>
    <n v="951"/>
    <n v="1059"/>
    <n v="93"/>
    <n v="3"/>
    <n v="279"/>
    <n v="1"/>
    <x v="2"/>
    <x v="20"/>
    <x v="4"/>
    <s v="orange"/>
    <n v="94"/>
    <n v="44"/>
    <n v="4136"/>
    <n v="515"/>
    <n v="28300"/>
    <d v="2021-09-30T00:00:00"/>
    <d v="2021-10-23T00:00:00"/>
    <s v="Joannes Pandie"/>
    <s v="Female"/>
    <n v="52"/>
    <s v="5778 Chloe CourtApt. 365"/>
    <n v="830"/>
    <s v="Huelhaven"/>
    <x v="7"/>
    <s v="Australia"/>
    <x v="5"/>
    <x v="0"/>
  </r>
  <r>
    <n v="4738"/>
    <n v="951"/>
    <n v="647"/>
    <n v="93"/>
    <n v="3"/>
    <n v="279"/>
    <n v="1"/>
    <x v="1"/>
    <x v="14"/>
    <x v="2"/>
    <s v="green"/>
    <n v="115"/>
    <n v="63"/>
    <n v="7245"/>
    <n v="515"/>
    <n v="28300"/>
    <d v="2021-09-30T00:00:00"/>
    <d v="2021-10-23T00:00:00"/>
    <s v="Joannes Pandie"/>
    <s v="Female"/>
    <n v="52"/>
    <s v="5778 Chloe CourtApt. 365"/>
    <n v="830"/>
    <s v="Huelhaven"/>
    <x v="7"/>
    <s v="Australia"/>
    <x v="5"/>
    <x v="0"/>
  </r>
  <r>
    <n v="4739"/>
    <n v="951"/>
    <n v="631"/>
    <n v="93"/>
    <n v="1"/>
    <n v="93"/>
    <n v="1"/>
    <x v="1"/>
    <x v="14"/>
    <x v="1"/>
    <s v="red"/>
    <n v="115"/>
    <n v="76"/>
    <n v="8740"/>
    <n v="515"/>
    <n v="28300"/>
    <d v="2021-09-30T00:00:00"/>
    <d v="2021-10-23T00:00:00"/>
    <s v="Joannes Pandie"/>
    <s v="Female"/>
    <n v="52"/>
    <s v="5778 Chloe CourtApt. 365"/>
    <n v="830"/>
    <s v="Huelhaven"/>
    <x v="7"/>
    <s v="Australia"/>
    <x v="5"/>
    <x v="0"/>
  </r>
  <r>
    <n v="4740"/>
    <n v="951"/>
    <n v="151"/>
    <n v="91"/>
    <n v="1"/>
    <n v="91"/>
    <n v="1"/>
    <x v="0"/>
    <x v="8"/>
    <x v="1"/>
    <s v="yellow"/>
    <n v="116"/>
    <n v="60"/>
    <n v="6960"/>
    <n v="515"/>
    <n v="28300"/>
    <d v="2021-09-30T00:00:00"/>
    <d v="2021-10-23T00:00:00"/>
    <s v="Joannes Pandie"/>
    <s v="Female"/>
    <n v="52"/>
    <s v="5778 Chloe CourtApt. 365"/>
    <n v="830"/>
    <s v="Huelhaven"/>
    <x v="7"/>
    <s v="Australia"/>
    <x v="5"/>
    <x v="0"/>
  </r>
  <r>
    <n v="4741"/>
    <n v="951"/>
    <n v="154"/>
    <n v="91"/>
    <n v="1"/>
    <n v="91"/>
    <n v="1"/>
    <x v="0"/>
    <x v="8"/>
    <x v="4"/>
    <s v="yellow"/>
    <n v="116"/>
    <n v="54"/>
    <n v="6264"/>
    <n v="515"/>
    <n v="28300"/>
    <d v="2021-09-30T00:00:00"/>
    <d v="2021-10-23T00:00:00"/>
    <s v="Joannes Pandie"/>
    <s v="Female"/>
    <n v="52"/>
    <s v="5778 Chloe CourtApt. 365"/>
    <n v="830"/>
    <s v="Huelhaven"/>
    <x v="7"/>
    <s v="Australia"/>
    <x v="5"/>
    <x v="0"/>
  </r>
  <r>
    <n v="4742"/>
    <n v="952"/>
    <n v="859"/>
    <n v="113"/>
    <n v="1"/>
    <n v="113"/>
    <n v="1"/>
    <x v="2"/>
    <x v="16"/>
    <x v="4"/>
    <s v="green"/>
    <n v="100"/>
    <n v="50"/>
    <n v="5000"/>
    <n v="883"/>
    <n v="57857"/>
    <d v="2021-08-05T00:00:00"/>
    <d v="2021-08-25T00:00:00"/>
    <s v="Noel Siviour"/>
    <s v="Polygender"/>
    <n v="43"/>
    <s v="8557 Samantha GroveApt. 570"/>
    <n v="5255"/>
    <s v="Beahantown"/>
    <x v="0"/>
    <s v="Australia"/>
    <x v="0"/>
    <x v="2"/>
  </r>
  <r>
    <n v="4743"/>
    <n v="952"/>
    <n v="721"/>
    <n v="119"/>
    <n v="2"/>
    <n v="238"/>
    <n v="1"/>
    <x v="1"/>
    <x v="19"/>
    <x v="1"/>
    <s v="blue"/>
    <n v="112"/>
    <n v="64"/>
    <n v="7168"/>
    <n v="883"/>
    <n v="57857"/>
    <d v="2021-08-05T00:00:00"/>
    <d v="2021-08-25T00:00:00"/>
    <s v="Noel Siviour"/>
    <s v="Polygender"/>
    <n v="43"/>
    <s v="8557 Samantha GroveApt. 570"/>
    <n v="5255"/>
    <s v="Beahantown"/>
    <x v="0"/>
    <s v="Australia"/>
    <x v="0"/>
    <x v="2"/>
  </r>
  <r>
    <n v="4744"/>
    <n v="952"/>
    <n v="845"/>
    <n v="113"/>
    <n v="1"/>
    <n v="113"/>
    <n v="1"/>
    <x v="2"/>
    <x v="16"/>
    <x v="3"/>
    <s v="orange"/>
    <n v="100"/>
    <n v="53"/>
    <n v="5300"/>
    <n v="883"/>
    <n v="57857"/>
    <d v="2021-08-05T00:00:00"/>
    <d v="2021-08-25T00:00:00"/>
    <s v="Noel Siviour"/>
    <s v="Polygender"/>
    <n v="43"/>
    <s v="8557 Samantha GroveApt. 570"/>
    <n v="5255"/>
    <s v="Beahantown"/>
    <x v="0"/>
    <s v="Australia"/>
    <x v="0"/>
    <x v="2"/>
  </r>
  <r>
    <n v="4745"/>
    <n v="952"/>
    <n v="707"/>
    <n v="119"/>
    <n v="3"/>
    <n v="357"/>
    <n v="1"/>
    <x v="1"/>
    <x v="19"/>
    <x v="2"/>
    <s v="orange"/>
    <n v="112"/>
    <n v="43"/>
    <n v="4816"/>
    <n v="883"/>
    <n v="57857"/>
    <d v="2021-08-05T00:00:00"/>
    <d v="2021-08-25T00:00:00"/>
    <s v="Noel Siviour"/>
    <s v="Polygender"/>
    <n v="43"/>
    <s v="8557 Samantha GroveApt. 570"/>
    <n v="5255"/>
    <s v="Beahantown"/>
    <x v="0"/>
    <s v="Australia"/>
    <x v="0"/>
    <x v="2"/>
  </r>
  <r>
    <n v="4746"/>
    <n v="952"/>
    <n v="304"/>
    <n v="105"/>
    <n v="2"/>
    <n v="210"/>
    <n v="1"/>
    <x v="0"/>
    <x v="26"/>
    <x v="4"/>
    <s v="blue"/>
    <n v="93"/>
    <n v="73"/>
    <n v="6789"/>
    <n v="883"/>
    <n v="57857"/>
    <d v="2021-08-05T00:00:00"/>
    <d v="2021-08-25T00:00:00"/>
    <s v="Noel Siviour"/>
    <s v="Polygender"/>
    <n v="43"/>
    <s v="8557 Samantha GroveApt. 570"/>
    <n v="5255"/>
    <s v="Beahantown"/>
    <x v="0"/>
    <s v="Australia"/>
    <x v="0"/>
    <x v="2"/>
  </r>
  <r>
    <n v="4747"/>
    <n v="952"/>
    <n v="1223"/>
    <n v="105"/>
    <n v="1"/>
    <n v="105"/>
    <n v="1"/>
    <x v="2"/>
    <x v="7"/>
    <x v="0"/>
    <s v="violet"/>
    <n v="90"/>
    <n v="48"/>
    <n v="4320"/>
    <n v="883"/>
    <n v="57857"/>
    <d v="2021-08-05T00:00:00"/>
    <d v="2021-08-25T00:00:00"/>
    <s v="Noel Siviour"/>
    <s v="Polygender"/>
    <n v="43"/>
    <s v="8557 Samantha GroveApt. 570"/>
    <n v="5255"/>
    <s v="Beahantown"/>
    <x v="0"/>
    <s v="Australia"/>
    <x v="0"/>
    <x v="2"/>
  </r>
  <r>
    <n v="4748"/>
    <n v="952"/>
    <n v="78"/>
    <n v="118"/>
    <n v="2"/>
    <n v="236"/>
    <n v="1"/>
    <x v="0"/>
    <x v="24"/>
    <x v="0"/>
    <s v="orange"/>
    <n v="96"/>
    <n v="59"/>
    <n v="5664"/>
    <n v="883"/>
    <n v="57857"/>
    <d v="2021-08-05T00:00:00"/>
    <d v="2021-08-25T00:00:00"/>
    <s v="Noel Siviour"/>
    <s v="Polygender"/>
    <n v="43"/>
    <s v="8557 Samantha GroveApt. 570"/>
    <n v="5255"/>
    <s v="Beahantown"/>
    <x v="0"/>
    <s v="Australia"/>
    <x v="0"/>
    <x v="2"/>
  </r>
  <r>
    <n v="4749"/>
    <n v="953"/>
    <n v="915"/>
    <n v="96"/>
    <n v="2"/>
    <n v="192"/>
    <n v="1"/>
    <x v="2"/>
    <x v="5"/>
    <x v="3"/>
    <s v="orange"/>
    <n v="104"/>
    <n v="41"/>
    <n v="4264"/>
    <n v="733"/>
    <n v="28033"/>
    <d v="2021-04-18T00:00:00"/>
    <d v="2021-04-26T00:00:00"/>
    <s v="Otto Matyasik"/>
    <s v="Genderqueer"/>
    <n v="67"/>
    <s v="35 Hall PlazaSuite 535"/>
    <n v="8850"/>
    <s v="East Benjamin"/>
    <x v="4"/>
    <s v="Australia"/>
    <x v="6"/>
    <x v="1"/>
  </r>
  <r>
    <n v="4750"/>
    <n v="953"/>
    <n v="80"/>
    <n v="118"/>
    <n v="1"/>
    <n v="118"/>
    <n v="1"/>
    <x v="0"/>
    <x v="24"/>
    <x v="3"/>
    <s v="yellow"/>
    <n v="96"/>
    <n v="41"/>
    <n v="3936"/>
    <n v="733"/>
    <n v="28033"/>
    <d v="2021-04-18T00:00:00"/>
    <d v="2021-04-26T00:00:00"/>
    <s v="Otto Matyasik"/>
    <s v="Genderqueer"/>
    <n v="67"/>
    <s v="35 Hall PlazaSuite 535"/>
    <n v="8850"/>
    <s v="East Benjamin"/>
    <x v="4"/>
    <s v="Australia"/>
    <x v="6"/>
    <x v="1"/>
  </r>
  <r>
    <n v="4751"/>
    <n v="953"/>
    <n v="1128"/>
    <n v="102"/>
    <n v="2"/>
    <n v="204"/>
    <n v="1"/>
    <x v="2"/>
    <x v="34"/>
    <x v="0"/>
    <s v="orange"/>
    <n v="106"/>
    <n v="78"/>
    <n v="8268"/>
    <n v="733"/>
    <n v="28033"/>
    <d v="2021-04-18T00:00:00"/>
    <d v="2021-04-26T00:00:00"/>
    <s v="Otto Matyasik"/>
    <s v="Genderqueer"/>
    <n v="67"/>
    <s v="35 Hall PlazaSuite 535"/>
    <n v="8850"/>
    <s v="East Benjamin"/>
    <x v="4"/>
    <s v="Australia"/>
    <x v="6"/>
    <x v="1"/>
  </r>
  <r>
    <n v="4752"/>
    <n v="953"/>
    <n v="232"/>
    <n v="106"/>
    <n v="2"/>
    <n v="212"/>
    <n v="1"/>
    <x v="0"/>
    <x v="0"/>
    <x v="2"/>
    <s v="blue"/>
    <n v="105"/>
    <n v="66"/>
    <n v="6930"/>
    <n v="733"/>
    <n v="28033"/>
    <d v="2021-04-18T00:00:00"/>
    <d v="2021-04-26T00:00:00"/>
    <s v="Otto Matyasik"/>
    <s v="Genderqueer"/>
    <n v="67"/>
    <s v="35 Hall PlazaSuite 535"/>
    <n v="8850"/>
    <s v="East Benjamin"/>
    <x v="4"/>
    <s v="Australia"/>
    <x v="6"/>
    <x v="1"/>
  </r>
  <r>
    <n v="4753"/>
    <n v="953"/>
    <n v="815"/>
    <n v="117"/>
    <n v="3"/>
    <n v="351"/>
    <n v="1"/>
    <x v="1"/>
    <x v="13"/>
    <x v="3"/>
    <s v="yellow"/>
    <n v="95"/>
    <n v="66"/>
    <n v="6270"/>
    <n v="733"/>
    <n v="28033"/>
    <d v="2021-04-18T00:00:00"/>
    <d v="2021-04-26T00:00:00"/>
    <s v="Otto Matyasik"/>
    <s v="Genderqueer"/>
    <n v="67"/>
    <s v="35 Hall PlazaSuite 535"/>
    <n v="8850"/>
    <s v="East Benjamin"/>
    <x v="4"/>
    <s v="Australia"/>
    <x v="6"/>
    <x v="1"/>
  </r>
  <r>
    <n v="4754"/>
    <n v="953"/>
    <n v="369"/>
    <n v="94"/>
    <n v="2"/>
    <n v="188"/>
    <n v="1"/>
    <x v="0"/>
    <x v="28"/>
    <x v="4"/>
    <s v="green"/>
    <n v="92"/>
    <n v="64"/>
    <n v="5888"/>
    <n v="733"/>
    <n v="28033"/>
    <d v="2021-04-18T00:00:00"/>
    <d v="2021-04-26T00:00:00"/>
    <s v="Otto Matyasik"/>
    <s v="Genderqueer"/>
    <n v="67"/>
    <s v="35 Hall PlazaSuite 535"/>
    <n v="8850"/>
    <s v="East Benjamin"/>
    <x v="4"/>
    <s v="Australia"/>
    <x v="6"/>
    <x v="1"/>
  </r>
  <r>
    <n v="4755"/>
    <n v="953"/>
    <n v="302"/>
    <n v="105"/>
    <n v="1"/>
    <n v="105"/>
    <n v="1"/>
    <x v="0"/>
    <x v="26"/>
    <x v="2"/>
    <s v="blue"/>
    <n v="93"/>
    <n v="55"/>
    <n v="5115"/>
    <n v="733"/>
    <n v="28033"/>
    <d v="2021-04-18T00:00:00"/>
    <d v="2021-04-26T00:00:00"/>
    <s v="Otto Matyasik"/>
    <s v="Genderqueer"/>
    <n v="67"/>
    <s v="35 Hall PlazaSuite 535"/>
    <n v="8850"/>
    <s v="East Benjamin"/>
    <x v="4"/>
    <s v="Australia"/>
    <x v="6"/>
    <x v="1"/>
  </r>
  <r>
    <n v="4756"/>
    <n v="953"/>
    <n v="304"/>
    <n v="105"/>
    <n v="1"/>
    <n v="105"/>
    <n v="1"/>
    <x v="0"/>
    <x v="26"/>
    <x v="4"/>
    <s v="blue"/>
    <n v="93"/>
    <n v="73"/>
    <n v="6789"/>
    <n v="733"/>
    <n v="28033"/>
    <d v="2021-04-18T00:00:00"/>
    <d v="2021-04-26T00:00:00"/>
    <s v="Otto Matyasik"/>
    <s v="Genderqueer"/>
    <n v="67"/>
    <s v="35 Hall PlazaSuite 535"/>
    <n v="8850"/>
    <s v="East Benjamin"/>
    <x v="4"/>
    <s v="Australia"/>
    <x v="6"/>
    <x v="1"/>
  </r>
  <r>
    <n v="4757"/>
    <n v="953"/>
    <n v="509"/>
    <n v="102"/>
    <n v="3"/>
    <n v="306"/>
    <n v="1"/>
    <x v="1"/>
    <x v="31"/>
    <x v="4"/>
    <s v="green"/>
    <n v="109"/>
    <n v="71"/>
    <n v="7739"/>
    <n v="733"/>
    <n v="28033"/>
    <d v="2021-04-18T00:00:00"/>
    <d v="2021-04-26T00:00:00"/>
    <s v="Otto Matyasik"/>
    <s v="Genderqueer"/>
    <n v="67"/>
    <s v="35 Hall PlazaSuite 535"/>
    <n v="8850"/>
    <s v="East Benjamin"/>
    <x v="4"/>
    <s v="Australia"/>
    <x v="6"/>
    <x v="1"/>
  </r>
  <r>
    <n v="4758"/>
    <n v="954"/>
    <n v="942"/>
    <n v="96"/>
    <n v="2"/>
    <n v="192"/>
    <n v="1"/>
    <x v="2"/>
    <x v="5"/>
    <x v="2"/>
    <s v="violet"/>
    <n v="104"/>
    <n v="73"/>
    <n v="7592"/>
    <n v="370"/>
    <n v="33703"/>
    <d v="2021-03-28T00:00:00"/>
    <d v="2021-04-15T00:00:00"/>
    <s v="Hildegarde Bamlett"/>
    <s v="Agender"/>
    <n v="38"/>
    <s v="47 Stanton GroveSuite 963"/>
    <n v="9196"/>
    <s v="Abbottbury"/>
    <x v="7"/>
    <s v="Australia"/>
    <x v="4"/>
    <x v="2"/>
  </r>
  <r>
    <n v="4759"/>
    <n v="954"/>
    <n v="791"/>
    <n v="91"/>
    <n v="1"/>
    <n v="91"/>
    <n v="1"/>
    <x v="1"/>
    <x v="15"/>
    <x v="1"/>
    <s v="blue"/>
    <n v="114"/>
    <n v="73"/>
    <n v="8322"/>
    <n v="370"/>
    <n v="33703"/>
    <d v="2021-03-28T00:00:00"/>
    <d v="2021-04-15T00:00:00"/>
    <s v="Hildegarde Bamlett"/>
    <s v="Agender"/>
    <n v="38"/>
    <s v="47 Stanton GroveSuite 963"/>
    <n v="9196"/>
    <s v="Abbottbury"/>
    <x v="7"/>
    <s v="Australia"/>
    <x v="4"/>
    <x v="2"/>
  </r>
  <r>
    <n v="4760"/>
    <n v="954"/>
    <n v="232"/>
    <n v="106"/>
    <n v="1"/>
    <n v="106"/>
    <n v="1"/>
    <x v="0"/>
    <x v="0"/>
    <x v="2"/>
    <s v="blue"/>
    <n v="105"/>
    <n v="66"/>
    <n v="6930"/>
    <n v="370"/>
    <n v="33703"/>
    <d v="2021-03-28T00:00:00"/>
    <d v="2021-04-15T00:00:00"/>
    <s v="Hildegarde Bamlett"/>
    <s v="Agender"/>
    <n v="38"/>
    <s v="47 Stanton GroveSuite 963"/>
    <n v="9196"/>
    <s v="Abbottbury"/>
    <x v="7"/>
    <s v="Australia"/>
    <x v="4"/>
    <x v="2"/>
  </r>
  <r>
    <n v="4761"/>
    <n v="954"/>
    <n v="824"/>
    <n v="117"/>
    <n v="2"/>
    <n v="234"/>
    <n v="1"/>
    <x v="1"/>
    <x v="13"/>
    <x v="4"/>
    <s v="green"/>
    <n v="95"/>
    <n v="51"/>
    <n v="4845"/>
    <n v="370"/>
    <n v="33703"/>
    <d v="2021-03-28T00:00:00"/>
    <d v="2021-04-15T00:00:00"/>
    <s v="Hildegarde Bamlett"/>
    <s v="Agender"/>
    <n v="38"/>
    <s v="47 Stanton GroveSuite 963"/>
    <n v="9196"/>
    <s v="Abbottbury"/>
    <x v="7"/>
    <s v="Australia"/>
    <x v="4"/>
    <x v="2"/>
  </r>
  <r>
    <n v="4762"/>
    <n v="954"/>
    <n v="586"/>
    <n v="100"/>
    <n v="3"/>
    <n v="300"/>
    <n v="1"/>
    <x v="1"/>
    <x v="29"/>
    <x v="1"/>
    <s v="indigo"/>
    <n v="90"/>
    <n v="41"/>
    <n v="3690"/>
    <n v="370"/>
    <n v="33703"/>
    <d v="2021-03-28T00:00:00"/>
    <d v="2021-04-15T00:00:00"/>
    <s v="Hildegarde Bamlett"/>
    <s v="Agender"/>
    <n v="38"/>
    <s v="47 Stanton GroveSuite 963"/>
    <n v="9196"/>
    <s v="Abbottbury"/>
    <x v="7"/>
    <s v="Australia"/>
    <x v="4"/>
    <x v="2"/>
  </r>
  <r>
    <n v="4763"/>
    <n v="954"/>
    <n v="1245"/>
    <n v="112"/>
    <n v="2"/>
    <n v="224"/>
    <n v="1"/>
    <x v="2"/>
    <x v="25"/>
    <x v="3"/>
    <s v="blue"/>
    <n v="91"/>
    <n v="42"/>
    <n v="3822"/>
    <n v="370"/>
    <n v="33703"/>
    <d v="2021-03-28T00:00:00"/>
    <d v="2021-04-15T00:00:00"/>
    <s v="Hildegarde Bamlett"/>
    <s v="Agender"/>
    <n v="38"/>
    <s v="47 Stanton GroveSuite 963"/>
    <n v="9196"/>
    <s v="Abbottbury"/>
    <x v="7"/>
    <s v="Australia"/>
    <x v="4"/>
    <x v="2"/>
  </r>
  <r>
    <n v="4764"/>
    <n v="954"/>
    <n v="617"/>
    <n v="112"/>
    <n v="3"/>
    <n v="336"/>
    <n v="1"/>
    <x v="1"/>
    <x v="30"/>
    <x v="2"/>
    <s v="blue"/>
    <n v="118"/>
    <n v="57"/>
    <n v="6726"/>
    <n v="370"/>
    <n v="33703"/>
    <d v="2021-03-28T00:00:00"/>
    <d v="2021-04-15T00:00:00"/>
    <s v="Hildegarde Bamlett"/>
    <s v="Agender"/>
    <n v="38"/>
    <s v="47 Stanton GroveSuite 963"/>
    <n v="9196"/>
    <s v="Abbottbury"/>
    <x v="7"/>
    <s v="Australia"/>
    <x v="4"/>
    <x v="2"/>
  </r>
  <r>
    <n v="4765"/>
    <n v="954"/>
    <n v="1011"/>
    <n v="106"/>
    <n v="3"/>
    <n v="318"/>
    <n v="1"/>
    <x v="2"/>
    <x v="3"/>
    <x v="1"/>
    <s v="violet"/>
    <n v="111"/>
    <n v="59"/>
    <n v="6549"/>
    <n v="370"/>
    <n v="33703"/>
    <d v="2021-03-28T00:00:00"/>
    <d v="2021-04-15T00:00:00"/>
    <s v="Hildegarde Bamlett"/>
    <s v="Agender"/>
    <n v="38"/>
    <s v="47 Stanton GroveSuite 963"/>
    <n v="9196"/>
    <s v="Abbottbury"/>
    <x v="7"/>
    <s v="Australia"/>
    <x v="4"/>
    <x v="2"/>
  </r>
  <r>
    <n v="4766"/>
    <n v="955"/>
    <n v="131"/>
    <n v="92"/>
    <n v="1"/>
    <n v="92"/>
    <n v="1"/>
    <x v="0"/>
    <x v="22"/>
    <x v="1"/>
    <s v="indigo"/>
    <n v="115"/>
    <n v="69"/>
    <n v="7935"/>
    <n v="209"/>
    <n v="30609"/>
    <d v="2021-01-20T00:00:00"/>
    <d v="2021-02-05T00:00:00"/>
    <s v="Lauryn Deport"/>
    <s v="Female"/>
    <n v="29"/>
    <s v="47 Green ParkwayApt. 868"/>
    <n v="8313"/>
    <s v="Bayermouth"/>
    <x v="0"/>
    <s v="Australia"/>
    <x v="9"/>
    <x v="2"/>
  </r>
  <r>
    <n v="4767"/>
    <n v="955"/>
    <n v="393"/>
    <n v="119"/>
    <n v="1"/>
    <n v="119"/>
    <n v="1"/>
    <x v="0"/>
    <x v="32"/>
    <x v="0"/>
    <s v="orange"/>
    <n v="113"/>
    <n v="76"/>
    <n v="8588"/>
    <n v="209"/>
    <n v="30609"/>
    <d v="2021-01-20T00:00:00"/>
    <d v="2021-02-05T00:00:00"/>
    <s v="Lauryn Deport"/>
    <s v="Female"/>
    <n v="29"/>
    <s v="47 Green ParkwayApt. 868"/>
    <n v="8313"/>
    <s v="Bayermouth"/>
    <x v="0"/>
    <s v="Australia"/>
    <x v="9"/>
    <x v="2"/>
  </r>
  <r>
    <n v="4768"/>
    <n v="955"/>
    <n v="966"/>
    <n v="97"/>
    <n v="1"/>
    <n v="97"/>
    <n v="1"/>
    <x v="2"/>
    <x v="27"/>
    <x v="1"/>
    <s v="blue"/>
    <n v="119"/>
    <n v="49"/>
    <n v="5831"/>
    <n v="209"/>
    <n v="30609"/>
    <d v="2021-01-20T00:00:00"/>
    <d v="2021-02-05T00:00:00"/>
    <s v="Lauryn Deport"/>
    <s v="Female"/>
    <n v="29"/>
    <s v="47 Green ParkwayApt. 868"/>
    <n v="8313"/>
    <s v="Bayermouth"/>
    <x v="0"/>
    <s v="Australia"/>
    <x v="9"/>
    <x v="2"/>
  </r>
  <r>
    <n v="4769"/>
    <n v="955"/>
    <n v="1229"/>
    <n v="112"/>
    <n v="3"/>
    <n v="336"/>
    <n v="1"/>
    <x v="2"/>
    <x v="25"/>
    <x v="4"/>
    <s v="red"/>
    <n v="91"/>
    <n v="45"/>
    <n v="4095"/>
    <n v="209"/>
    <n v="30609"/>
    <d v="2021-01-20T00:00:00"/>
    <d v="2021-02-05T00:00:00"/>
    <s v="Lauryn Deport"/>
    <s v="Female"/>
    <n v="29"/>
    <s v="47 Green ParkwayApt. 868"/>
    <n v="8313"/>
    <s v="Bayermouth"/>
    <x v="0"/>
    <s v="Australia"/>
    <x v="9"/>
    <x v="2"/>
  </r>
  <r>
    <n v="4770"/>
    <n v="955"/>
    <n v="938"/>
    <n v="96"/>
    <n v="3"/>
    <n v="288"/>
    <n v="1"/>
    <x v="2"/>
    <x v="5"/>
    <x v="0"/>
    <s v="indigo"/>
    <n v="104"/>
    <n v="77"/>
    <n v="8008"/>
    <n v="209"/>
    <n v="30609"/>
    <d v="2021-01-20T00:00:00"/>
    <d v="2021-02-05T00:00:00"/>
    <s v="Lauryn Deport"/>
    <s v="Female"/>
    <n v="29"/>
    <s v="47 Green ParkwayApt. 868"/>
    <n v="8313"/>
    <s v="Bayermouth"/>
    <x v="0"/>
    <s v="Australia"/>
    <x v="9"/>
    <x v="2"/>
  </r>
  <r>
    <n v="4771"/>
    <n v="956"/>
    <n v="695"/>
    <n v="113"/>
    <n v="3"/>
    <n v="339"/>
    <n v="1"/>
    <x v="1"/>
    <x v="4"/>
    <x v="3"/>
    <s v="violet"/>
    <n v="119"/>
    <n v="59"/>
    <n v="7021"/>
    <n v="549"/>
    <n v="19917"/>
    <d v="2021-05-18T00:00:00"/>
    <d v="2021-06-07T00:00:00"/>
    <s v="Barclay Beswick"/>
    <s v="Male"/>
    <n v="50"/>
    <s v="667 Feil RidgeSuite 935"/>
    <n v="1919"/>
    <s v="Gleasonburgh"/>
    <x v="5"/>
    <s v="Australia"/>
    <x v="3"/>
    <x v="2"/>
  </r>
  <r>
    <n v="4772"/>
    <n v="956"/>
    <n v="672"/>
    <n v="113"/>
    <n v="2"/>
    <n v="226"/>
    <n v="1"/>
    <x v="1"/>
    <x v="4"/>
    <x v="2"/>
    <s v="orange"/>
    <n v="119"/>
    <n v="51"/>
    <n v="6069"/>
    <n v="549"/>
    <n v="19917"/>
    <d v="2021-05-18T00:00:00"/>
    <d v="2021-06-07T00:00:00"/>
    <s v="Barclay Beswick"/>
    <s v="Male"/>
    <n v="50"/>
    <s v="667 Feil RidgeSuite 935"/>
    <n v="1919"/>
    <s v="Gleasonburgh"/>
    <x v="5"/>
    <s v="Australia"/>
    <x v="3"/>
    <x v="2"/>
  </r>
  <r>
    <n v="4773"/>
    <n v="956"/>
    <n v="377"/>
    <n v="94"/>
    <n v="2"/>
    <n v="188"/>
    <n v="1"/>
    <x v="0"/>
    <x v="28"/>
    <x v="2"/>
    <s v="indigo"/>
    <n v="92"/>
    <n v="70"/>
    <n v="6440"/>
    <n v="549"/>
    <n v="19917"/>
    <d v="2021-05-18T00:00:00"/>
    <d v="2021-06-07T00:00:00"/>
    <s v="Barclay Beswick"/>
    <s v="Male"/>
    <n v="50"/>
    <s v="667 Feil RidgeSuite 935"/>
    <n v="1919"/>
    <s v="Gleasonburgh"/>
    <x v="5"/>
    <s v="Australia"/>
    <x v="3"/>
    <x v="2"/>
  </r>
  <r>
    <n v="4774"/>
    <n v="956"/>
    <n v="1250"/>
    <n v="112"/>
    <n v="2"/>
    <n v="224"/>
    <n v="1"/>
    <x v="2"/>
    <x v="25"/>
    <x v="3"/>
    <s v="indigo"/>
    <n v="91"/>
    <n v="63"/>
    <n v="5733"/>
    <n v="549"/>
    <n v="19917"/>
    <d v="2021-05-18T00:00:00"/>
    <d v="2021-06-07T00:00:00"/>
    <s v="Barclay Beswick"/>
    <s v="Male"/>
    <n v="50"/>
    <s v="667 Feil RidgeSuite 935"/>
    <n v="1919"/>
    <s v="Gleasonburgh"/>
    <x v="5"/>
    <s v="Australia"/>
    <x v="3"/>
    <x v="2"/>
  </r>
  <r>
    <n v="4775"/>
    <n v="956"/>
    <n v="548"/>
    <n v="98"/>
    <n v="3"/>
    <n v="294"/>
    <n v="1"/>
    <x v="1"/>
    <x v="33"/>
    <x v="0"/>
    <s v="blue"/>
    <n v="113"/>
    <n v="62"/>
    <n v="7006"/>
    <n v="549"/>
    <n v="19917"/>
    <d v="2021-05-18T00:00:00"/>
    <d v="2021-06-07T00:00:00"/>
    <s v="Barclay Beswick"/>
    <s v="Male"/>
    <n v="50"/>
    <s v="667 Feil RidgeSuite 935"/>
    <n v="1919"/>
    <s v="Gleasonburgh"/>
    <x v="5"/>
    <s v="Australia"/>
    <x v="3"/>
    <x v="2"/>
  </r>
  <r>
    <n v="4776"/>
    <n v="957"/>
    <n v="48"/>
    <n v="104"/>
    <n v="1"/>
    <n v="104"/>
    <n v="1"/>
    <x v="0"/>
    <x v="10"/>
    <x v="0"/>
    <s v="yellow"/>
    <n v="119"/>
    <n v="56"/>
    <n v="6664"/>
    <n v="740"/>
    <n v="47132"/>
    <d v="2021-08-20T00:00:00"/>
    <d v="2021-08-30T00:00:00"/>
    <s v="Meryl Neeson"/>
    <s v="Non-binary"/>
    <n v="73"/>
    <s v="7490 Lily WaySuite 419"/>
    <n v="531"/>
    <s v="Port Molly"/>
    <x v="1"/>
    <s v="Australia"/>
    <x v="0"/>
    <x v="1"/>
  </r>
  <r>
    <n v="4777"/>
    <n v="957"/>
    <n v="107"/>
    <n v="92"/>
    <n v="2"/>
    <n v="184"/>
    <n v="1"/>
    <x v="0"/>
    <x v="22"/>
    <x v="2"/>
    <s v="red"/>
    <n v="115"/>
    <n v="49"/>
    <n v="5635"/>
    <n v="740"/>
    <n v="47132"/>
    <d v="2021-08-20T00:00:00"/>
    <d v="2021-08-30T00:00:00"/>
    <s v="Meryl Neeson"/>
    <s v="Non-binary"/>
    <n v="73"/>
    <s v="7490 Lily WaySuite 419"/>
    <n v="531"/>
    <s v="Port Molly"/>
    <x v="1"/>
    <s v="Australia"/>
    <x v="0"/>
    <x v="1"/>
  </r>
  <r>
    <n v="4778"/>
    <n v="958"/>
    <n v="1184"/>
    <n v="99"/>
    <n v="2"/>
    <n v="198"/>
    <n v="1"/>
    <x v="2"/>
    <x v="9"/>
    <x v="4"/>
    <s v="indigo"/>
    <n v="98"/>
    <n v="57"/>
    <n v="5586"/>
    <n v="577"/>
    <n v="42170"/>
    <d v="2021-06-21T00:00:00"/>
    <d v="2021-07-01T00:00:00"/>
    <s v="Hillier Seward"/>
    <s v="Genderfluid"/>
    <n v="32"/>
    <s v="11 Savannah LaneSuite 334"/>
    <n v="6269"/>
    <s v="Heaneyview"/>
    <x v="0"/>
    <s v="Australia"/>
    <x v="7"/>
    <x v="1"/>
  </r>
  <r>
    <n v="4779"/>
    <n v="958"/>
    <n v="157"/>
    <n v="91"/>
    <n v="1"/>
    <n v="91"/>
    <n v="1"/>
    <x v="0"/>
    <x v="8"/>
    <x v="2"/>
    <s v="green"/>
    <n v="116"/>
    <n v="42"/>
    <n v="4872"/>
    <n v="577"/>
    <n v="42170"/>
    <d v="2021-06-21T00:00:00"/>
    <d v="2021-07-01T00:00:00"/>
    <s v="Hillier Seward"/>
    <s v="Genderfluid"/>
    <n v="32"/>
    <s v="11 Savannah LaneSuite 334"/>
    <n v="6269"/>
    <s v="Heaneyview"/>
    <x v="0"/>
    <s v="Australia"/>
    <x v="7"/>
    <x v="1"/>
  </r>
  <r>
    <n v="4780"/>
    <n v="959"/>
    <n v="732"/>
    <n v="119"/>
    <n v="3"/>
    <n v="357"/>
    <n v="1"/>
    <x v="1"/>
    <x v="19"/>
    <x v="2"/>
    <s v="violet"/>
    <n v="112"/>
    <n v="61"/>
    <n v="6832"/>
    <n v="565"/>
    <n v="10777"/>
    <d v="2021-01-17T00:00:00"/>
    <d v="2021-02-10T00:00:00"/>
    <s v="Hoebart Edger"/>
    <s v="Genderqueer"/>
    <n v="73"/>
    <s v="27 Kiara MeadowSuite 662"/>
    <n v="4126"/>
    <s v="Hamiltonport"/>
    <x v="3"/>
    <s v="Australia"/>
    <x v="9"/>
    <x v="0"/>
  </r>
  <r>
    <n v="4781"/>
    <n v="959"/>
    <n v="205"/>
    <n v="98"/>
    <n v="3"/>
    <n v="294"/>
    <n v="1"/>
    <x v="0"/>
    <x v="18"/>
    <x v="3"/>
    <s v="violet"/>
    <n v="112"/>
    <n v="72"/>
    <n v="8064"/>
    <n v="565"/>
    <n v="10777"/>
    <d v="2021-01-17T00:00:00"/>
    <d v="2021-02-10T00:00:00"/>
    <s v="Hoebart Edger"/>
    <s v="Genderqueer"/>
    <n v="73"/>
    <s v="27 Kiara MeadowSuite 662"/>
    <n v="4126"/>
    <s v="Hamiltonport"/>
    <x v="3"/>
    <s v="Australia"/>
    <x v="9"/>
    <x v="0"/>
  </r>
  <r>
    <n v="4782"/>
    <n v="959"/>
    <n v="1184"/>
    <n v="99"/>
    <n v="3"/>
    <n v="297"/>
    <n v="1"/>
    <x v="2"/>
    <x v="9"/>
    <x v="4"/>
    <s v="indigo"/>
    <n v="98"/>
    <n v="57"/>
    <n v="5586"/>
    <n v="565"/>
    <n v="10777"/>
    <d v="2021-01-17T00:00:00"/>
    <d v="2021-02-10T00:00:00"/>
    <s v="Hoebart Edger"/>
    <s v="Genderqueer"/>
    <n v="73"/>
    <s v="27 Kiara MeadowSuite 662"/>
    <n v="4126"/>
    <s v="Hamiltonport"/>
    <x v="3"/>
    <s v="Australia"/>
    <x v="9"/>
    <x v="0"/>
  </r>
  <r>
    <n v="4783"/>
    <n v="960"/>
    <n v="313"/>
    <n v="105"/>
    <n v="3"/>
    <n v="315"/>
    <n v="1"/>
    <x v="0"/>
    <x v="26"/>
    <x v="0"/>
    <s v="violet"/>
    <n v="93"/>
    <n v="78"/>
    <n v="7254"/>
    <n v="362"/>
    <n v="32197"/>
    <d v="2021-09-19T00:00:00"/>
    <d v="2021-10-07T00:00:00"/>
    <s v="Persis Linch"/>
    <s v="Genderqueer"/>
    <n v="39"/>
    <s v="102 Mitchell IslandSuite 599"/>
    <n v="329"/>
    <s v="West Zoeberg"/>
    <x v="3"/>
    <s v="Australia"/>
    <x v="5"/>
    <x v="2"/>
  </r>
  <r>
    <n v="4784"/>
    <n v="960"/>
    <n v="535"/>
    <n v="98"/>
    <n v="3"/>
    <n v="294"/>
    <n v="1"/>
    <x v="1"/>
    <x v="33"/>
    <x v="3"/>
    <s v="yellow"/>
    <n v="113"/>
    <n v="73"/>
    <n v="8249"/>
    <n v="362"/>
    <n v="32197"/>
    <d v="2021-09-19T00:00:00"/>
    <d v="2021-10-07T00:00:00"/>
    <s v="Persis Linch"/>
    <s v="Genderqueer"/>
    <n v="39"/>
    <s v="102 Mitchell IslandSuite 599"/>
    <n v="329"/>
    <s v="West Zoeberg"/>
    <x v="3"/>
    <s v="Australia"/>
    <x v="5"/>
    <x v="2"/>
  </r>
  <r>
    <n v="4785"/>
    <n v="960"/>
    <n v="1012"/>
    <n v="106"/>
    <n v="3"/>
    <n v="318"/>
    <n v="1"/>
    <x v="2"/>
    <x v="3"/>
    <x v="2"/>
    <s v="violet"/>
    <n v="111"/>
    <n v="51"/>
    <n v="5661"/>
    <n v="362"/>
    <n v="32197"/>
    <d v="2021-09-19T00:00:00"/>
    <d v="2021-10-07T00:00:00"/>
    <s v="Persis Linch"/>
    <s v="Genderqueer"/>
    <n v="39"/>
    <s v="102 Mitchell IslandSuite 599"/>
    <n v="329"/>
    <s v="West Zoeberg"/>
    <x v="3"/>
    <s v="Australia"/>
    <x v="5"/>
    <x v="2"/>
  </r>
  <r>
    <n v="4786"/>
    <n v="960"/>
    <n v="147"/>
    <n v="91"/>
    <n v="1"/>
    <n v="91"/>
    <n v="1"/>
    <x v="0"/>
    <x v="8"/>
    <x v="2"/>
    <s v="orange"/>
    <n v="116"/>
    <n v="42"/>
    <n v="4872"/>
    <n v="362"/>
    <n v="32197"/>
    <d v="2021-09-19T00:00:00"/>
    <d v="2021-10-07T00:00:00"/>
    <s v="Persis Linch"/>
    <s v="Genderqueer"/>
    <n v="39"/>
    <s v="102 Mitchell IslandSuite 599"/>
    <n v="329"/>
    <s v="West Zoeberg"/>
    <x v="3"/>
    <s v="Australia"/>
    <x v="5"/>
    <x v="2"/>
  </r>
  <r>
    <n v="4787"/>
    <n v="960"/>
    <n v="45"/>
    <n v="104"/>
    <n v="2"/>
    <n v="208"/>
    <n v="1"/>
    <x v="0"/>
    <x v="10"/>
    <x v="3"/>
    <s v="yellow"/>
    <n v="119"/>
    <n v="69"/>
    <n v="8211"/>
    <n v="362"/>
    <n v="32197"/>
    <d v="2021-09-19T00:00:00"/>
    <d v="2021-10-07T00:00:00"/>
    <s v="Persis Linch"/>
    <s v="Genderqueer"/>
    <n v="39"/>
    <s v="102 Mitchell IslandSuite 599"/>
    <n v="329"/>
    <s v="West Zoeberg"/>
    <x v="3"/>
    <s v="Australia"/>
    <x v="5"/>
    <x v="2"/>
  </r>
  <r>
    <n v="4788"/>
    <n v="960"/>
    <n v="606"/>
    <n v="112"/>
    <n v="1"/>
    <n v="112"/>
    <n v="1"/>
    <x v="1"/>
    <x v="30"/>
    <x v="1"/>
    <s v="yellow"/>
    <n v="118"/>
    <n v="79"/>
    <n v="9322"/>
    <n v="362"/>
    <n v="32197"/>
    <d v="2021-09-19T00:00:00"/>
    <d v="2021-10-07T00:00:00"/>
    <s v="Persis Linch"/>
    <s v="Genderqueer"/>
    <n v="39"/>
    <s v="102 Mitchell IslandSuite 599"/>
    <n v="329"/>
    <s v="West Zoeberg"/>
    <x v="3"/>
    <s v="Australia"/>
    <x v="5"/>
    <x v="2"/>
  </r>
  <r>
    <n v="4789"/>
    <n v="961"/>
    <n v="1255"/>
    <n v="112"/>
    <n v="2"/>
    <n v="224"/>
    <n v="1"/>
    <x v="2"/>
    <x v="25"/>
    <x v="3"/>
    <s v="violet"/>
    <n v="91"/>
    <n v="67"/>
    <n v="6097"/>
    <n v="717"/>
    <n v="54557"/>
    <d v="2021-03-19T00:00:00"/>
    <d v="2021-04-15T00:00:00"/>
    <s v="Mellisent Druhan"/>
    <s v="Agender"/>
    <n v="20"/>
    <s v="970 Braun MewsApt. 629"/>
    <n v="1564"/>
    <s v="Haydenhaven"/>
    <x v="6"/>
    <s v="Australia"/>
    <x v="4"/>
    <x v="0"/>
  </r>
  <r>
    <n v="4790"/>
    <n v="961"/>
    <n v="901"/>
    <n v="94"/>
    <n v="1"/>
    <n v="94"/>
    <n v="1"/>
    <x v="2"/>
    <x v="23"/>
    <x v="1"/>
    <s v="indigo"/>
    <n v="113"/>
    <n v="60"/>
    <n v="6780"/>
    <n v="717"/>
    <n v="54557"/>
    <d v="2021-03-19T00:00:00"/>
    <d v="2021-04-15T00:00:00"/>
    <s v="Mellisent Druhan"/>
    <s v="Agender"/>
    <n v="20"/>
    <s v="970 Braun MewsApt. 629"/>
    <n v="1564"/>
    <s v="Haydenhaven"/>
    <x v="6"/>
    <s v="Australia"/>
    <x v="4"/>
    <x v="0"/>
  </r>
  <r>
    <n v="4791"/>
    <n v="961"/>
    <n v="1143"/>
    <n v="102"/>
    <n v="1"/>
    <n v="102"/>
    <n v="1"/>
    <x v="2"/>
    <x v="34"/>
    <x v="0"/>
    <s v="blue"/>
    <n v="106"/>
    <n v="77"/>
    <n v="8162"/>
    <n v="717"/>
    <n v="54557"/>
    <d v="2021-03-19T00:00:00"/>
    <d v="2021-04-15T00:00:00"/>
    <s v="Mellisent Druhan"/>
    <s v="Agender"/>
    <n v="20"/>
    <s v="970 Braun MewsApt. 629"/>
    <n v="1564"/>
    <s v="Haydenhaven"/>
    <x v="6"/>
    <s v="Australia"/>
    <x v="4"/>
    <x v="0"/>
  </r>
  <r>
    <n v="4792"/>
    <n v="961"/>
    <n v="636"/>
    <n v="93"/>
    <n v="3"/>
    <n v="279"/>
    <n v="1"/>
    <x v="1"/>
    <x v="14"/>
    <x v="1"/>
    <s v="orange"/>
    <n v="115"/>
    <n v="55"/>
    <n v="6325"/>
    <n v="717"/>
    <n v="54557"/>
    <d v="2021-03-19T00:00:00"/>
    <d v="2021-04-15T00:00:00"/>
    <s v="Mellisent Druhan"/>
    <s v="Agender"/>
    <n v="20"/>
    <s v="970 Braun MewsApt. 629"/>
    <n v="1564"/>
    <s v="Haydenhaven"/>
    <x v="6"/>
    <s v="Australia"/>
    <x v="4"/>
    <x v="0"/>
  </r>
  <r>
    <n v="4793"/>
    <n v="962"/>
    <n v="866"/>
    <n v="113"/>
    <n v="3"/>
    <n v="339"/>
    <n v="1"/>
    <x v="2"/>
    <x v="16"/>
    <x v="1"/>
    <s v="indigo"/>
    <n v="100"/>
    <n v="67"/>
    <n v="6700"/>
    <n v="657"/>
    <n v="49485"/>
    <d v="2021-02-09T00:00:00"/>
    <d v="2021-02-18T00:00:00"/>
    <s v="Orran Skip"/>
    <s v="Male"/>
    <n v="25"/>
    <s v="95 Skye PassApt. 600"/>
    <n v="7643"/>
    <s v="Port Eveland"/>
    <x v="0"/>
    <s v="Australia"/>
    <x v="1"/>
    <x v="1"/>
  </r>
  <r>
    <n v="4794"/>
    <n v="962"/>
    <n v="750"/>
    <n v="109"/>
    <n v="3"/>
    <n v="327"/>
    <n v="1"/>
    <x v="1"/>
    <x v="12"/>
    <x v="3"/>
    <s v="green"/>
    <n v="102"/>
    <n v="61"/>
    <n v="6222"/>
    <n v="657"/>
    <n v="49485"/>
    <d v="2021-02-09T00:00:00"/>
    <d v="2021-02-18T00:00:00"/>
    <s v="Orran Skip"/>
    <s v="Male"/>
    <n v="25"/>
    <s v="95 Skye PassApt. 600"/>
    <n v="7643"/>
    <s v="Port Eveland"/>
    <x v="0"/>
    <s v="Australia"/>
    <x v="1"/>
    <x v="1"/>
  </r>
  <r>
    <n v="4795"/>
    <n v="962"/>
    <n v="326"/>
    <n v="109"/>
    <n v="3"/>
    <n v="327"/>
    <n v="1"/>
    <x v="0"/>
    <x v="21"/>
    <x v="1"/>
    <s v="yellow"/>
    <n v="108"/>
    <n v="76"/>
    <n v="8208"/>
    <n v="657"/>
    <n v="49485"/>
    <d v="2021-02-09T00:00:00"/>
    <d v="2021-02-18T00:00:00"/>
    <s v="Orran Skip"/>
    <s v="Male"/>
    <n v="25"/>
    <s v="95 Skye PassApt. 600"/>
    <n v="7643"/>
    <s v="Port Eveland"/>
    <x v="0"/>
    <s v="Australia"/>
    <x v="1"/>
    <x v="1"/>
  </r>
  <r>
    <n v="4796"/>
    <n v="962"/>
    <n v="367"/>
    <n v="94"/>
    <n v="2"/>
    <n v="188"/>
    <n v="1"/>
    <x v="0"/>
    <x v="28"/>
    <x v="2"/>
    <s v="green"/>
    <n v="92"/>
    <n v="65"/>
    <n v="5980"/>
    <n v="657"/>
    <n v="49485"/>
    <d v="2021-02-09T00:00:00"/>
    <d v="2021-02-18T00:00:00"/>
    <s v="Orran Skip"/>
    <s v="Male"/>
    <n v="25"/>
    <s v="95 Skye PassApt. 600"/>
    <n v="7643"/>
    <s v="Port Eveland"/>
    <x v="0"/>
    <s v="Australia"/>
    <x v="1"/>
    <x v="1"/>
  </r>
  <r>
    <n v="4797"/>
    <n v="962"/>
    <n v="262"/>
    <n v="95"/>
    <n v="1"/>
    <n v="95"/>
    <n v="1"/>
    <x v="0"/>
    <x v="17"/>
    <x v="2"/>
    <s v="green"/>
    <n v="117"/>
    <n v="62"/>
    <n v="7254"/>
    <n v="657"/>
    <n v="49485"/>
    <d v="2021-02-09T00:00:00"/>
    <d v="2021-02-18T00:00:00"/>
    <s v="Orran Skip"/>
    <s v="Male"/>
    <n v="25"/>
    <s v="95 Skye PassApt. 600"/>
    <n v="7643"/>
    <s v="Port Eveland"/>
    <x v="0"/>
    <s v="Australia"/>
    <x v="1"/>
    <x v="1"/>
  </r>
  <r>
    <n v="4798"/>
    <n v="962"/>
    <n v="387"/>
    <n v="119"/>
    <n v="3"/>
    <n v="357"/>
    <n v="1"/>
    <x v="0"/>
    <x v="32"/>
    <x v="2"/>
    <s v="red"/>
    <n v="113"/>
    <n v="67"/>
    <n v="7571"/>
    <n v="657"/>
    <n v="49485"/>
    <d v="2021-02-09T00:00:00"/>
    <d v="2021-02-18T00:00:00"/>
    <s v="Orran Skip"/>
    <s v="Male"/>
    <n v="25"/>
    <s v="95 Skye PassApt. 600"/>
    <n v="7643"/>
    <s v="Port Eveland"/>
    <x v="0"/>
    <s v="Australia"/>
    <x v="1"/>
    <x v="1"/>
  </r>
  <r>
    <n v="4799"/>
    <n v="963"/>
    <n v="802"/>
    <n v="91"/>
    <n v="1"/>
    <n v="91"/>
    <n v="1"/>
    <x v="1"/>
    <x v="15"/>
    <x v="2"/>
    <s v="violet"/>
    <n v="114"/>
    <n v="78"/>
    <n v="8892"/>
    <n v="108"/>
    <n v="18632"/>
    <d v="2021-06-18T00:00:00"/>
    <d v="2021-07-14T00:00:00"/>
    <s v="Merrill Care"/>
    <s v="Bigender"/>
    <n v="57"/>
    <s v="7285 Mason BoulevardSuite 754"/>
    <n v="1392"/>
    <s v="Port Rosemouth"/>
    <x v="3"/>
    <s v="Australia"/>
    <x v="7"/>
    <x v="0"/>
  </r>
  <r>
    <n v="4800"/>
    <n v="963"/>
    <n v="513"/>
    <n v="102"/>
    <n v="2"/>
    <n v="204"/>
    <n v="1"/>
    <x v="1"/>
    <x v="31"/>
    <x v="0"/>
    <s v="blue"/>
    <n v="109"/>
    <n v="41"/>
    <n v="4469"/>
    <n v="108"/>
    <n v="18632"/>
    <d v="2021-06-18T00:00:00"/>
    <d v="2021-07-14T00:00:00"/>
    <s v="Merrill Care"/>
    <s v="Bigender"/>
    <n v="57"/>
    <s v="7285 Mason BoulevardSuite 754"/>
    <n v="1392"/>
    <s v="Port Rosemouth"/>
    <x v="3"/>
    <s v="Australia"/>
    <x v="7"/>
    <x v="0"/>
  </r>
  <r>
    <n v="4801"/>
    <n v="963"/>
    <n v="707"/>
    <n v="119"/>
    <n v="3"/>
    <n v="357"/>
    <n v="1"/>
    <x v="1"/>
    <x v="19"/>
    <x v="2"/>
    <s v="orange"/>
    <n v="112"/>
    <n v="43"/>
    <n v="4816"/>
    <n v="108"/>
    <n v="18632"/>
    <d v="2021-06-18T00:00:00"/>
    <d v="2021-07-14T00:00:00"/>
    <s v="Merrill Care"/>
    <s v="Bigender"/>
    <n v="57"/>
    <s v="7285 Mason BoulevardSuite 754"/>
    <n v="1392"/>
    <s v="Port Rosemouth"/>
    <x v="3"/>
    <s v="Australia"/>
    <x v="7"/>
    <x v="0"/>
  </r>
  <r>
    <n v="4802"/>
    <n v="963"/>
    <n v="303"/>
    <n v="105"/>
    <n v="1"/>
    <n v="105"/>
    <n v="1"/>
    <x v="0"/>
    <x v="26"/>
    <x v="0"/>
    <s v="blue"/>
    <n v="93"/>
    <n v="65"/>
    <n v="6045"/>
    <n v="108"/>
    <n v="18632"/>
    <d v="2021-06-18T00:00:00"/>
    <d v="2021-07-14T00:00:00"/>
    <s v="Merrill Care"/>
    <s v="Bigender"/>
    <n v="57"/>
    <s v="7285 Mason BoulevardSuite 754"/>
    <n v="1392"/>
    <s v="Port Rosemouth"/>
    <x v="3"/>
    <s v="Australia"/>
    <x v="7"/>
    <x v="0"/>
  </r>
  <r>
    <n v="4803"/>
    <n v="963"/>
    <n v="493"/>
    <n v="102"/>
    <n v="3"/>
    <n v="306"/>
    <n v="1"/>
    <x v="1"/>
    <x v="31"/>
    <x v="0"/>
    <s v="red"/>
    <n v="109"/>
    <n v="40"/>
    <n v="4360"/>
    <n v="108"/>
    <n v="18632"/>
    <d v="2021-06-18T00:00:00"/>
    <d v="2021-07-14T00:00:00"/>
    <s v="Merrill Care"/>
    <s v="Bigender"/>
    <n v="57"/>
    <s v="7285 Mason BoulevardSuite 754"/>
    <n v="1392"/>
    <s v="Port Rosemouth"/>
    <x v="3"/>
    <s v="Australia"/>
    <x v="7"/>
    <x v="0"/>
  </r>
  <r>
    <n v="4804"/>
    <n v="963"/>
    <n v="293"/>
    <n v="105"/>
    <n v="3"/>
    <n v="315"/>
    <n v="1"/>
    <x v="0"/>
    <x v="26"/>
    <x v="0"/>
    <s v="yellow"/>
    <n v="93"/>
    <n v="77"/>
    <n v="7161"/>
    <n v="108"/>
    <n v="18632"/>
    <d v="2021-06-18T00:00:00"/>
    <d v="2021-07-14T00:00:00"/>
    <s v="Merrill Care"/>
    <s v="Bigender"/>
    <n v="57"/>
    <s v="7285 Mason BoulevardSuite 754"/>
    <n v="1392"/>
    <s v="Port Rosemouth"/>
    <x v="3"/>
    <s v="Australia"/>
    <x v="7"/>
    <x v="0"/>
  </r>
  <r>
    <n v="4805"/>
    <n v="964"/>
    <n v="39"/>
    <n v="104"/>
    <n v="1"/>
    <n v="104"/>
    <n v="1"/>
    <x v="0"/>
    <x v="10"/>
    <x v="4"/>
    <s v="red"/>
    <n v="119"/>
    <n v="47"/>
    <n v="5593"/>
    <n v="367"/>
    <n v="22258"/>
    <d v="2021-07-08T00:00:00"/>
    <d v="2021-07-16T00:00:00"/>
    <s v="Hildagarde Dell 'Orto"/>
    <s v="Bigender"/>
    <n v="51"/>
    <s v="59 Henry PlaceSuite 781"/>
    <n v="514"/>
    <s v="Jasperside"/>
    <x v="0"/>
    <s v="Australia"/>
    <x v="8"/>
    <x v="1"/>
  </r>
  <r>
    <n v="4806"/>
    <n v="964"/>
    <n v="1238"/>
    <n v="112"/>
    <n v="1"/>
    <n v="112"/>
    <n v="1"/>
    <x v="2"/>
    <x v="25"/>
    <x v="0"/>
    <s v="yellow"/>
    <n v="91"/>
    <n v="41"/>
    <n v="3731"/>
    <n v="367"/>
    <n v="22258"/>
    <d v="2021-07-08T00:00:00"/>
    <d v="2021-07-16T00:00:00"/>
    <s v="Hildagarde Dell 'Orto"/>
    <s v="Bigender"/>
    <n v="51"/>
    <s v="59 Henry PlaceSuite 781"/>
    <n v="514"/>
    <s v="Jasperside"/>
    <x v="0"/>
    <s v="Australia"/>
    <x v="8"/>
    <x v="1"/>
  </r>
  <r>
    <n v="4807"/>
    <n v="964"/>
    <n v="1055"/>
    <n v="93"/>
    <n v="1"/>
    <n v="93"/>
    <n v="1"/>
    <x v="2"/>
    <x v="20"/>
    <x v="3"/>
    <s v="orange"/>
    <n v="94"/>
    <n v="65"/>
    <n v="6110"/>
    <n v="367"/>
    <n v="22258"/>
    <d v="2021-07-08T00:00:00"/>
    <d v="2021-07-16T00:00:00"/>
    <s v="Hildagarde Dell 'Orto"/>
    <s v="Bigender"/>
    <n v="51"/>
    <s v="59 Henry PlaceSuite 781"/>
    <n v="514"/>
    <s v="Jasperside"/>
    <x v="0"/>
    <s v="Australia"/>
    <x v="8"/>
    <x v="1"/>
  </r>
  <r>
    <n v="4808"/>
    <n v="965"/>
    <n v="1115"/>
    <n v="115"/>
    <n v="1"/>
    <n v="115"/>
    <n v="1"/>
    <x v="2"/>
    <x v="6"/>
    <x v="3"/>
    <s v="violet"/>
    <n v="99"/>
    <n v="65"/>
    <n v="6435"/>
    <n v="69"/>
    <n v="14014"/>
    <d v="2021-07-24T00:00:00"/>
    <d v="2021-07-29T00:00:00"/>
    <s v="Tiphany Peacop"/>
    <s v="Bigender"/>
    <n v="79"/>
    <s v="473 Leo CourtSuite 784"/>
    <n v="8820"/>
    <s v="East Sofia"/>
    <x v="6"/>
    <s v="Australia"/>
    <x v="8"/>
    <x v="1"/>
  </r>
  <r>
    <n v="4809"/>
    <n v="965"/>
    <n v="966"/>
    <n v="97"/>
    <n v="1"/>
    <n v="97"/>
    <n v="1"/>
    <x v="2"/>
    <x v="27"/>
    <x v="1"/>
    <s v="blue"/>
    <n v="119"/>
    <n v="49"/>
    <n v="5831"/>
    <n v="69"/>
    <n v="14014"/>
    <d v="2021-07-24T00:00:00"/>
    <d v="2021-07-29T00:00:00"/>
    <s v="Tiphany Peacop"/>
    <s v="Bigender"/>
    <n v="79"/>
    <s v="473 Leo CourtSuite 784"/>
    <n v="8820"/>
    <s v="East Sofia"/>
    <x v="6"/>
    <s v="Australia"/>
    <x v="8"/>
    <x v="1"/>
  </r>
  <r>
    <n v="4810"/>
    <n v="965"/>
    <n v="1022"/>
    <n v="90"/>
    <n v="3"/>
    <n v="270"/>
    <n v="1"/>
    <x v="2"/>
    <x v="11"/>
    <x v="2"/>
    <s v="orange"/>
    <n v="95"/>
    <n v="74"/>
    <n v="7030"/>
    <n v="69"/>
    <n v="14014"/>
    <d v="2021-07-24T00:00:00"/>
    <d v="2021-07-29T00:00:00"/>
    <s v="Tiphany Peacop"/>
    <s v="Bigender"/>
    <n v="79"/>
    <s v="473 Leo CourtSuite 784"/>
    <n v="8820"/>
    <s v="East Sofia"/>
    <x v="6"/>
    <s v="Australia"/>
    <x v="8"/>
    <x v="1"/>
  </r>
  <r>
    <n v="4811"/>
    <n v="965"/>
    <n v="288"/>
    <n v="105"/>
    <n v="2"/>
    <n v="210"/>
    <n v="1"/>
    <x v="0"/>
    <x v="26"/>
    <x v="0"/>
    <s v="orange"/>
    <n v="93"/>
    <n v="65"/>
    <n v="6045"/>
    <n v="69"/>
    <n v="14014"/>
    <d v="2021-07-24T00:00:00"/>
    <d v="2021-07-29T00:00:00"/>
    <s v="Tiphany Peacop"/>
    <s v="Bigender"/>
    <n v="79"/>
    <s v="473 Leo CourtSuite 784"/>
    <n v="8820"/>
    <s v="East Sofia"/>
    <x v="6"/>
    <s v="Australia"/>
    <x v="8"/>
    <x v="1"/>
  </r>
  <r>
    <n v="4812"/>
    <n v="965"/>
    <n v="1152"/>
    <n v="102"/>
    <n v="3"/>
    <n v="306"/>
    <n v="1"/>
    <x v="2"/>
    <x v="34"/>
    <x v="2"/>
    <s v="violet"/>
    <n v="106"/>
    <n v="58"/>
    <n v="6148"/>
    <n v="69"/>
    <n v="14014"/>
    <d v="2021-07-24T00:00:00"/>
    <d v="2021-07-29T00:00:00"/>
    <s v="Tiphany Peacop"/>
    <s v="Bigender"/>
    <n v="79"/>
    <s v="473 Leo CourtSuite 784"/>
    <n v="8820"/>
    <s v="East Sofia"/>
    <x v="6"/>
    <s v="Australia"/>
    <x v="8"/>
    <x v="1"/>
  </r>
  <r>
    <n v="4813"/>
    <n v="965"/>
    <n v="101"/>
    <n v="118"/>
    <n v="2"/>
    <n v="236"/>
    <n v="1"/>
    <x v="0"/>
    <x v="24"/>
    <x v="1"/>
    <s v="violet"/>
    <n v="96"/>
    <n v="70"/>
    <n v="6720"/>
    <n v="69"/>
    <n v="14014"/>
    <d v="2021-07-24T00:00:00"/>
    <d v="2021-07-29T00:00:00"/>
    <s v="Tiphany Peacop"/>
    <s v="Bigender"/>
    <n v="79"/>
    <s v="473 Leo CourtSuite 784"/>
    <n v="8820"/>
    <s v="East Sofia"/>
    <x v="6"/>
    <s v="Australia"/>
    <x v="8"/>
    <x v="1"/>
  </r>
  <r>
    <n v="4814"/>
    <n v="966"/>
    <n v="965"/>
    <n v="97"/>
    <n v="3"/>
    <n v="291"/>
    <n v="1"/>
    <x v="2"/>
    <x v="27"/>
    <x v="3"/>
    <s v="blue"/>
    <n v="119"/>
    <n v="55"/>
    <n v="6545"/>
    <n v="639"/>
    <n v="28100"/>
    <d v="2021-02-25T00:00:00"/>
    <d v="2021-03-10T00:00:00"/>
    <s v="Tobin Jeffryes"/>
    <s v="Non-binary"/>
    <n v="40"/>
    <s v="23 Zara KnollApt. 502"/>
    <n v="6722"/>
    <s v="Lake Alice"/>
    <x v="6"/>
    <s v="Australia"/>
    <x v="1"/>
    <x v="2"/>
  </r>
  <r>
    <n v="4815"/>
    <n v="966"/>
    <n v="416"/>
    <n v="119"/>
    <n v="3"/>
    <n v="357"/>
    <n v="1"/>
    <x v="0"/>
    <x v="32"/>
    <x v="1"/>
    <s v="violet"/>
    <n v="113"/>
    <n v="50"/>
    <n v="5650"/>
    <n v="639"/>
    <n v="28100"/>
    <d v="2021-02-25T00:00:00"/>
    <d v="2021-03-10T00:00:00"/>
    <s v="Tobin Jeffryes"/>
    <s v="Non-binary"/>
    <n v="40"/>
    <s v="23 Zara KnollApt. 502"/>
    <n v="6722"/>
    <s v="Lake Alice"/>
    <x v="6"/>
    <s v="Australia"/>
    <x v="1"/>
    <x v="2"/>
  </r>
  <r>
    <n v="4816"/>
    <n v="966"/>
    <n v="756"/>
    <n v="109"/>
    <n v="3"/>
    <n v="327"/>
    <n v="1"/>
    <x v="1"/>
    <x v="12"/>
    <x v="1"/>
    <s v="blue"/>
    <n v="102"/>
    <n v="50"/>
    <n v="5100"/>
    <n v="639"/>
    <n v="28100"/>
    <d v="2021-02-25T00:00:00"/>
    <d v="2021-03-10T00:00:00"/>
    <s v="Tobin Jeffryes"/>
    <s v="Non-binary"/>
    <n v="40"/>
    <s v="23 Zara KnollApt. 502"/>
    <n v="6722"/>
    <s v="Lake Alice"/>
    <x v="6"/>
    <s v="Australia"/>
    <x v="1"/>
    <x v="2"/>
  </r>
  <r>
    <n v="4817"/>
    <n v="966"/>
    <n v="1076"/>
    <n v="93"/>
    <n v="1"/>
    <n v="93"/>
    <n v="1"/>
    <x v="2"/>
    <x v="20"/>
    <x v="1"/>
    <s v="indigo"/>
    <n v="94"/>
    <n v="56"/>
    <n v="5264"/>
    <n v="639"/>
    <n v="28100"/>
    <d v="2021-02-25T00:00:00"/>
    <d v="2021-03-10T00:00:00"/>
    <s v="Tobin Jeffryes"/>
    <s v="Non-binary"/>
    <n v="40"/>
    <s v="23 Zara KnollApt. 502"/>
    <n v="6722"/>
    <s v="Lake Alice"/>
    <x v="6"/>
    <s v="Australia"/>
    <x v="1"/>
    <x v="2"/>
  </r>
  <r>
    <n v="4818"/>
    <n v="966"/>
    <n v="326"/>
    <n v="109"/>
    <n v="2"/>
    <n v="218"/>
    <n v="1"/>
    <x v="0"/>
    <x v="21"/>
    <x v="1"/>
    <s v="yellow"/>
    <n v="108"/>
    <n v="76"/>
    <n v="8208"/>
    <n v="639"/>
    <n v="28100"/>
    <d v="2021-02-25T00:00:00"/>
    <d v="2021-03-10T00:00:00"/>
    <s v="Tobin Jeffryes"/>
    <s v="Non-binary"/>
    <n v="40"/>
    <s v="23 Zara KnollApt. 502"/>
    <n v="6722"/>
    <s v="Lake Alice"/>
    <x v="6"/>
    <s v="Australia"/>
    <x v="1"/>
    <x v="2"/>
  </r>
  <r>
    <n v="4819"/>
    <n v="966"/>
    <n v="800"/>
    <n v="91"/>
    <n v="3"/>
    <n v="273"/>
    <n v="1"/>
    <x v="1"/>
    <x v="15"/>
    <x v="3"/>
    <s v="violet"/>
    <n v="114"/>
    <n v="61"/>
    <n v="6954"/>
    <n v="639"/>
    <n v="28100"/>
    <d v="2021-02-25T00:00:00"/>
    <d v="2021-03-10T00:00:00"/>
    <s v="Tobin Jeffryes"/>
    <s v="Non-binary"/>
    <n v="40"/>
    <s v="23 Zara KnollApt. 502"/>
    <n v="6722"/>
    <s v="Lake Alice"/>
    <x v="6"/>
    <s v="Australia"/>
    <x v="1"/>
    <x v="2"/>
  </r>
  <r>
    <n v="4820"/>
    <n v="966"/>
    <n v="342"/>
    <n v="109"/>
    <n v="1"/>
    <n v="109"/>
    <n v="1"/>
    <x v="0"/>
    <x v="21"/>
    <x v="2"/>
    <s v="indigo"/>
    <n v="108"/>
    <n v="51"/>
    <n v="5508"/>
    <n v="639"/>
    <n v="28100"/>
    <d v="2021-02-25T00:00:00"/>
    <d v="2021-03-10T00:00:00"/>
    <s v="Tobin Jeffryes"/>
    <s v="Non-binary"/>
    <n v="40"/>
    <s v="23 Zara KnollApt. 502"/>
    <n v="6722"/>
    <s v="Lake Alice"/>
    <x v="6"/>
    <s v="Australia"/>
    <x v="1"/>
    <x v="2"/>
  </r>
  <r>
    <n v="4821"/>
    <n v="966"/>
    <n v="1078"/>
    <n v="93"/>
    <n v="3"/>
    <n v="279"/>
    <n v="1"/>
    <x v="2"/>
    <x v="20"/>
    <x v="0"/>
    <s v="indigo"/>
    <n v="94"/>
    <n v="42"/>
    <n v="3948"/>
    <n v="639"/>
    <n v="28100"/>
    <d v="2021-02-25T00:00:00"/>
    <d v="2021-03-10T00:00:00"/>
    <s v="Tobin Jeffryes"/>
    <s v="Non-binary"/>
    <n v="40"/>
    <s v="23 Zara KnollApt. 502"/>
    <n v="6722"/>
    <s v="Lake Alice"/>
    <x v="6"/>
    <s v="Australia"/>
    <x v="1"/>
    <x v="2"/>
  </r>
  <r>
    <n v="4822"/>
    <n v="966"/>
    <n v="1177"/>
    <n v="99"/>
    <n v="3"/>
    <n v="297"/>
    <n v="1"/>
    <x v="2"/>
    <x v="9"/>
    <x v="2"/>
    <s v="blue"/>
    <n v="98"/>
    <n v="52"/>
    <n v="5096"/>
    <n v="639"/>
    <n v="28100"/>
    <d v="2021-02-25T00:00:00"/>
    <d v="2021-03-10T00:00:00"/>
    <s v="Tobin Jeffryes"/>
    <s v="Non-binary"/>
    <n v="40"/>
    <s v="23 Zara KnollApt. 502"/>
    <n v="6722"/>
    <s v="Lake Alice"/>
    <x v="6"/>
    <s v="Australia"/>
    <x v="1"/>
    <x v="2"/>
  </r>
  <r>
    <n v="4823"/>
    <n v="966"/>
    <n v="1148"/>
    <n v="102"/>
    <n v="3"/>
    <n v="306"/>
    <n v="1"/>
    <x v="2"/>
    <x v="34"/>
    <x v="0"/>
    <s v="indigo"/>
    <n v="106"/>
    <n v="46"/>
    <n v="4876"/>
    <n v="639"/>
    <n v="28100"/>
    <d v="2021-02-25T00:00:00"/>
    <d v="2021-03-10T00:00:00"/>
    <s v="Tobin Jeffryes"/>
    <s v="Non-binary"/>
    <n v="40"/>
    <s v="23 Zara KnollApt. 502"/>
    <n v="6722"/>
    <s v="Lake Alice"/>
    <x v="6"/>
    <s v="Australia"/>
    <x v="1"/>
    <x v="2"/>
  </r>
  <r>
    <n v="4824"/>
    <n v="967"/>
    <n v="235"/>
    <n v="106"/>
    <n v="1"/>
    <n v="106"/>
    <n v="1"/>
    <x v="0"/>
    <x v="0"/>
    <x v="3"/>
    <s v="indigo"/>
    <n v="105"/>
    <n v="75"/>
    <n v="7875"/>
    <n v="306"/>
    <n v="32010"/>
    <d v="2021-10-11T00:00:00"/>
    <d v="2021-11-07T00:00:00"/>
    <s v="Silas Stephens"/>
    <s v="Polygender"/>
    <n v="68"/>
    <s v="344 Addison PlazaApt. 998"/>
    <n v="8581"/>
    <s v="West Audreyhaven"/>
    <x v="3"/>
    <s v="Australia"/>
    <x v="2"/>
    <x v="0"/>
  </r>
  <r>
    <n v="4825"/>
    <n v="967"/>
    <n v="283"/>
    <n v="105"/>
    <n v="1"/>
    <n v="105"/>
    <n v="1"/>
    <x v="0"/>
    <x v="26"/>
    <x v="0"/>
    <s v="red"/>
    <n v="93"/>
    <n v="45"/>
    <n v="4185"/>
    <n v="306"/>
    <n v="32010"/>
    <d v="2021-10-11T00:00:00"/>
    <d v="2021-11-07T00:00:00"/>
    <s v="Silas Stephens"/>
    <s v="Polygender"/>
    <n v="68"/>
    <s v="344 Addison PlazaApt. 998"/>
    <n v="8581"/>
    <s v="West Audreyhaven"/>
    <x v="3"/>
    <s v="Australia"/>
    <x v="2"/>
    <x v="0"/>
  </r>
  <r>
    <n v="4826"/>
    <n v="967"/>
    <n v="591"/>
    <n v="100"/>
    <n v="1"/>
    <n v="100"/>
    <n v="1"/>
    <x v="1"/>
    <x v="29"/>
    <x v="1"/>
    <s v="violet"/>
    <n v="90"/>
    <n v="45"/>
    <n v="4050"/>
    <n v="306"/>
    <n v="32010"/>
    <d v="2021-10-11T00:00:00"/>
    <d v="2021-11-07T00:00:00"/>
    <s v="Silas Stephens"/>
    <s v="Polygender"/>
    <n v="68"/>
    <s v="344 Addison PlazaApt. 998"/>
    <n v="8581"/>
    <s v="West Audreyhaven"/>
    <x v="3"/>
    <s v="Australia"/>
    <x v="2"/>
    <x v="0"/>
  </r>
  <r>
    <n v="4827"/>
    <n v="967"/>
    <n v="1078"/>
    <n v="93"/>
    <n v="3"/>
    <n v="279"/>
    <n v="1"/>
    <x v="2"/>
    <x v="20"/>
    <x v="0"/>
    <s v="indigo"/>
    <n v="94"/>
    <n v="42"/>
    <n v="3948"/>
    <n v="306"/>
    <n v="32010"/>
    <d v="2021-10-11T00:00:00"/>
    <d v="2021-11-07T00:00:00"/>
    <s v="Silas Stephens"/>
    <s v="Polygender"/>
    <n v="68"/>
    <s v="344 Addison PlazaApt. 998"/>
    <n v="8581"/>
    <s v="West Audreyhaven"/>
    <x v="3"/>
    <s v="Australia"/>
    <x v="2"/>
    <x v="0"/>
  </r>
  <r>
    <n v="4828"/>
    <n v="967"/>
    <n v="133"/>
    <n v="92"/>
    <n v="2"/>
    <n v="184"/>
    <n v="1"/>
    <x v="0"/>
    <x v="22"/>
    <x v="0"/>
    <s v="indigo"/>
    <n v="115"/>
    <n v="58"/>
    <n v="6670"/>
    <n v="306"/>
    <n v="32010"/>
    <d v="2021-10-11T00:00:00"/>
    <d v="2021-11-07T00:00:00"/>
    <s v="Silas Stephens"/>
    <s v="Polygender"/>
    <n v="68"/>
    <s v="344 Addison PlazaApt. 998"/>
    <n v="8581"/>
    <s v="West Audreyhaven"/>
    <x v="3"/>
    <s v="Australia"/>
    <x v="2"/>
    <x v="0"/>
  </r>
  <r>
    <n v="4829"/>
    <n v="967"/>
    <n v="42"/>
    <n v="104"/>
    <n v="1"/>
    <n v="104"/>
    <n v="1"/>
    <x v="0"/>
    <x v="10"/>
    <x v="2"/>
    <s v="orange"/>
    <n v="119"/>
    <n v="53"/>
    <n v="6307"/>
    <n v="306"/>
    <n v="32010"/>
    <d v="2021-10-11T00:00:00"/>
    <d v="2021-11-07T00:00:00"/>
    <s v="Silas Stephens"/>
    <s v="Polygender"/>
    <n v="68"/>
    <s v="344 Addison PlazaApt. 998"/>
    <n v="8581"/>
    <s v="West Audreyhaven"/>
    <x v="3"/>
    <s v="Australia"/>
    <x v="2"/>
    <x v="0"/>
  </r>
  <r>
    <n v="4830"/>
    <n v="967"/>
    <n v="769"/>
    <n v="109"/>
    <n v="2"/>
    <n v="218"/>
    <n v="1"/>
    <x v="1"/>
    <x v="12"/>
    <x v="4"/>
    <s v="violet"/>
    <n v="102"/>
    <n v="42"/>
    <n v="4284"/>
    <n v="306"/>
    <n v="32010"/>
    <d v="2021-10-11T00:00:00"/>
    <d v="2021-11-07T00:00:00"/>
    <s v="Silas Stephens"/>
    <s v="Polygender"/>
    <n v="68"/>
    <s v="344 Addison PlazaApt. 998"/>
    <n v="8581"/>
    <s v="West Audreyhaven"/>
    <x v="3"/>
    <s v="Australia"/>
    <x v="2"/>
    <x v="0"/>
  </r>
  <r>
    <n v="4831"/>
    <n v="968"/>
    <n v="575"/>
    <n v="100"/>
    <n v="2"/>
    <n v="200"/>
    <n v="1"/>
    <x v="1"/>
    <x v="29"/>
    <x v="3"/>
    <s v="green"/>
    <n v="90"/>
    <n v="48"/>
    <n v="4320"/>
    <n v="765"/>
    <n v="32223"/>
    <d v="2021-03-14T00:00:00"/>
    <d v="2021-04-03T00:00:00"/>
    <s v="Marni Figiovanni"/>
    <s v="Non-binary"/>
    <n v="59"/>
    <s v="8580 Moss RoadApt. 681"/>
    <n v="751"/>
    <s v="Eveside"/>
    <x v="4"/>
    <s v="Australia"/>
    <x v="4"/>
    <x v="2"/>
  </r>
  <r>
    <n v="4832"/>
    <n v="968"/>
    <n v="403"/>
    <n v="119"/>
    <n v="3"/>
    <n v="357"/>
    <n v="1"/>
    <x v="0"/>
    <x v="32"/>
    <x v="0"/>
    <s v="green"/>
    <n v="113"/>
    <n v="54"/>
    <n v="6102"/>
    <n v="765"/>
    <n v="32223"/>
    <d v="2021-03-14T00:00:00"/>
    <d v="2021-04-03T00:00:00"/>
    <s v="Marni Figiovanni"/>
    <s v="Non-binary"/>
    <n v="59"/>
    <s v="8580 Moss RoadApt. 681"/>
    <n v="751"/>
    <s v="Eveside"/>
    <x v="4"/>
    <s v="Australia"/>
    <x v="4"/>
    <x v="2"/>
  </r>
  <r>
    <n v="4833"/>
    <n v="968"/>
    <n v="917"/>
    <n v="96"/>
    <n v="2"/>
    <n v="192"/>
    <n v="1"/>
    <x v="2"/>
    <x v="5"/>
    <x v="2"/>
    <s v="orange"/>
    <n v="104"/>
    <n v="76"/>
    <n v="7904"/>
    <n v="765"/>
    <n v="32223"/>
    <d v="2021-03-14T00:00:00"/>
    <d v="2021-04-03T00:00:00"/>
    <s v="Marni Figiovanni"/>
    <s v="Non-binary"/>
    <n v="59"/>
    <s v="8580 Moss RoadApt. 681"/>
    <n v="751"/>
    <s v="Eveside"/>
    <x v="4"/>
    <s v="Australia"/>
    <x v="4"/>
    <x v="2"/>
  </r>
  <r>
    <n v="4834"/>
    <n v="968"/>
    <n v="447"/>
    <n v="107"/>
    <n v="3"/>
    <n v="321"/>
    <n v="1"/>
    <x v="1"/>
    <x v="22"/>
    <x v="2"/>
    <s v="indigo"/>
    <n v="92"/>
    <n v="52"/>
    <n v="4784"/>
    <n v="765"/>
    <n v="32223"/>
    <d v="2021-03-14T00:00:00"/>
    <d v="2021-04-03T00:00:00"/>
    <s v="Marni Figiovanni"/>
    <s v="Non-binary"/>
    <n v="59"/>
    <s v="8580 Moss RoadApt. 681"/>
    <n v="751"/>
    <s v="Eveside"/>
    <x v="4"/>
    <s v="Australia"/>
    <x v="4"/>
    <x v="2"/>
  </r>
  <r>
    <n v="4835"/>
    <n v="968"/>
    <n v="1077"/>
    <n v="93"/>
    <n v="3"/>
    <n v="279"/>
    <n v="1"/>
    <x v="2"/>
    <x v="20"/>
    <x v="2"/>
    <s v="indigo"/>
    <n v="94"/>
    <n v="66"/>
    <n v="6204"/>
    <n v="765"/>
    <n v="32223"/>
    <d v="2021-03-14T00:00:00"/>
    <d v="2021-04-03T00:00:00"/>
    <s v="Marni Figiovanni"/>
    <s v="Non-binary"/>
    <n v="59"/>
    <s v="8580 Moss RoadApt. 681"/>
    <n v="751"/>
    <s v="Eveside"/>
    <x v="4"/>
    <s v="Australia"/>
    <x v="4"/>
    <x v="2"/>
  </r>
  <r>
    <n v="4836"/>
    <n v="968"/>
    <n v="232"/>
    <n v="106"/>
    <n v="3"/>
    <n v="318"/>
    <n v="1"/>
    <x v="0"/>
    <x v="0"/>
    <x v="2"/>
    <s v="blue"/>
    <n v="105"/>
    <n v="66"/>
    <n v="6930"/>
    <n v="765"/>
    <n v="32223"/>
    <d v="2021-03-14T00:00:00"/>
    <d v="2021-04-03T00:00:00"/>
    <s v="Marni Figiovanni"/>
    <s v="Non-binary"/>
    <n v="59"/>
    <s v="8580 Moss RoadApt. 681"/>
    <n v="751"/>
    <s v="Eveside"/>
    <x v="4"/>
    <s v="Australia"/>
    <x v="4"/>
    <x v="2"/>
  </r>
  <r>
    <n v="4837"/>
    <n v="969"/>
    <n v="651"/>
    <n v="93"/>
    <n v="2"/>
    <n v="186"/>
    <n v="1"/>
    <x v="1"/>
    <x v="14"/>
    <x v="1"/>
    <s v="blue"/>
    <n v="115"/>
    <n v="47"/>
    <n v="5405"/>
    <n v="639"/>
    <n v="23565"/>
    <d v="2021-05-22T00:00:00"/>
    <d v="2021-05-25T00:00:00"/>
    <s v="Tobin Jeffryes"/>
    <s v="Non-binary"/>
    <n v="40"/>
    <s v="23 Zara KnollApt. 502"/>
    <n v="6722"/>
    <s v="Lake Alice"/>
    <x v="6"/>
    <s v="Australia"/>
    <x v="3"/>
    <x v="1"/>
  </r>
  <r>
    <n v="4838"/>
    <n v="969"/>
    <n v="35"/>
    <n v="104"/>
    <n v="3"/>
    <n v="312"/>
    <n v="1"/>
    <x v="0"/>
    <x v="10"/>
    <x v="3"/>
    <s v="red"/>
    <n v="119"/>
    <n v="63"/>
    <n v="7497"/>
    <n v="639"/>
    <n v="23565"/>
    <d v="2021-05-22T00:00:00"/>
    <d v="2021-05-25T00:00:00"/>
    <s v="Tobin Jeffryes"/>
    <s v="Non-binary"/>
    <n v="40"/>
    <s v="23 Zara KnollApt. 502"/>
    <n v="6722"/>
    <s v="Lake Alice"/>
    <x v="6"/>
    <s v="Australia"/>
    <x v="3"/>
    <x v="1"/>
  </r>
  <r>
    <n v="4839"/>
    <n v="969"/>
    <n v="266"/>
    <n v="95"/>
    <n v="2"/>
    <n v="190"/>
    <n v="1"/>
    <x v="0"/>
    <x v="17"/>
    <x v="1"/>
    <s v="blue"/>
    <n v="117"/>
    <n v="76"/>
    <n v="8892"/>
    <n v="639"/>
    <n v="23565"/>
    <d v="2021-05-22T00:00:00"/>
    <d v="2021-05-25T00:00:00"/>
    <s v="Tobin Jeffryes"/>
    <s v="Non-binary"/>
    <n v="40"/>
    <s v="23 Zara KnollApt. 502"/>
    <n v="6722"/>
    <s v="Lake Alice"/>
    <x v="6"/>
    <s v="Australia"/>
    <x v="3"/>
    <x v="1"/>
  </r>
  <r>
    <n v="4840"/>
    <n v="970"/>
    <n v="914"/>
    <n v="96"/>
    <n v="3"/>
    <n v="288"/>
    <n v="1"/>
    <x v="2"/>
    <x v="5"/>
    <x v="4"/>
    <s v="red"/>
    <n v="104"/>
    <n v="77"/>
    <n v="8008"/>
    <n v="382"/>
    <n v="36941"/>
    <d v="2021-01-04T00:00:00"/>
    <d v="2021-01-23T00:00:00"/>
    <s v="Emanuele Deesly"/>
    <s v="Genderfluid"/>
    <n v="24"/>
    <s v="83 Jordan DriveApt. 011"/>
    <n v="6714"/>
    <s v="Rodriguezbury"/>
    <x v="6"/>
    <s v="Australia"/>
    <x v="9"/>
    <x v="2"/>
  </r>
  <r>
    <n v="4841"/>
    <n v="970"/>
    <n v="912"/>
    <n v="96"/>
    <n v="2"/>
    <n v="192"/>
    <n v="1"/>
    <x v="2"/>
    <x v="5"/>
    <x v="2"/>
    <s v="red"/>
    <n v="104"/>
    <n v="70"/>
    <n v="7280"/>
    <n v="382"/>
    <n v="36941"/>
    <d v="2021-01-04T00:00:00"/>
    <d v="2021-01-23T00:00:00"/>
    <s v="Emanuele Deesly"/>
    <s v="Genderfluid"/>
    <n v="24"/>
    <s v="83 Jordan DriveApt. 011"/>
    <n v="6714"/>
    <s v="Rodriguezbury"/>
    <x v="6"/>
    <s v="Australia"/>
    <x v="9"/>
    <x v="2"/>
  </r>
  <r>
    <n v="4842"/>
    <n v="970"/>
    <n v="965"/>
    <n v="97"/>
    <n v="3"/>
    <n v="291"/>
    <n v="1"/>
    <x v="2"/>
    <x v="27"/>
    <x v="3"/>
    <s v="blue"/>
    <n v="119"/>
    <n v="55"/>
    <n v="6545"/>
    <n v="382"/>
    <n v="36941"/>
    <d v="2021-01-04T00:00:00"/>
    <d v="2021-01-23T00:00:00"/>
    <s v="Emanuele Deesly"/>
    <s v="Genderfluid"/>
    <n v="24"/>
    <s v="83 Jordan DriveApt. 011"/>
    <n v="6714"/>
    <s v="Rodriguezbury"/>
    <x v="6"/>
    <s v="Australia"/>
    <x v="9"/>
    <x v="2"/>
  </r>
  <r>
    <n v="4843"/>
    <n v="970"/>
    <n v="403"/>
    <n v="119"/>
    <n v="3"/>
    <n v="357"/>
    <n v="1"/>
    <x v="0"/>
    <x v="32"/>
    <x v="0"/>
    <s v="green"/>
    <n v="113"/>
    <n v="54"/>
    <n v="6102"/>
    <n v="382"/>
    <n v="36941"/>
    <d v="2021-01-04T00:00:00"/>
    <d v="2021-01-23T00:00:00"/>
    <s v="Emanuele Deesly"/>
    <s v="Genderfluid"/>
    <n v="24"/>
    <s v="83 Jordan DriveApt. 011"/>
    <n v="6714"/>
    <s v="Rodriguezbury"/>
    <x v="6"/>
    <s v="Australia"/>
    <x v="9"/>
    <x v="2"/>
  </r>
  <r>
    <n v="4844"/>
    <n v="970"/>
    <n v="1253"/>
    <n v="112"/>
    <n v="3"/>
    <n v="336"/>
    <n v="1"/>
    <x v="2"/>
    <x v="25"/>
    <x v="0"/>
    <s v="indigo"/>
    <n v="91"/>
    <n v="50"/>
    <n v="4550"/>
    <n v="382"/>
    <n v="36941"/>
    <d v="2021-01-04T00:00:00"/>
    <d v="2021-01-23T00:00:00"/>
    <s v="Emanuele Deesly"/>
    <s v="Genderfluid"/>
    <n v="24"/>
    <s v="83 Jordan DriveApt. 011"/>
    <n v="6714"/>
    <s v="Rodriguezbury"/>
    <x v="6"/>
    <s v="Australia"/>
    <x v="9"/>
    <x v="2"/>
  </r>
  <r>
    <n v="4845"/>
    <n v="970"/>
    <n v="1211"/>
    <n v="105"/>
    <n v="3"/>
    <n v="315"/>
    <n v="1"/>
    <x v="2"/>
    <x v="7"/>
    <x v="1"/>
    <s v="blue"/>
    <n v="90"/>
    <n v="60"/>
    <n v="5400"/>
    <n v="382"/>
    <n v="36941"/>
    <d v="2021-01-04T00:00:00"/>
    <d v="2021-01-23T00:00:00"/>
    <s v="Emanuele Deesly"/>
    <s v="Genderfluid"/>
    <n v="24"/>
    <s v="83 Jordan DriveApt. 011"/>
    <n v="6714"/>
    <s v="Rodriguezbury"/>
    <x v="6"/>
    <s v="Australia"/>
    <x v="9"/>
    <x v="2"/>
  </r>
  <r>
    <n v="4846"/>
    <n v="970"/>
    <n v="283"/>
    <n v="105"/>
    <n v="2"/>
    <n v="210"/>
    <n v="1"/>
    <x v="0"/>
    <x v="26"/>
    <x v="0"/>
    <s v="red"/>
    <n v="93"/>
    <n v="45"/>
    <n v="4185"/>
    <n v="382"/>
    <n v="36941"/>
    <d v="2021-01-04T00:00:00"/>
    <d v="2021-01-23T00:00:00"/>
    <s v="Emanuele Deesly"/>
    <s v="Genderfluid"/>
    <n v="24"/>
    <s v="83 Jordan DriveApt. 011"/>
    <n v="6714"/>
    <s v="Rodriguezbury"/>
    <x v="6"/>
    <s v="Australia"/>
    <x v="9"/>
    <x v="2"/>
  </r>
  <r>
    <n v="4847"/>
    <n v="970"/>
    <n v="319"/>
    <n v="109"/>
    <n v="1"/>
    <n v="109"/>
    <n v="1"/>
    <x v="0"/>
    <x v="21"/>
    <x v="4"/>
    <s v="red"/>
    <n v="108"/>
    <n v="64"/>
    <n v="6912"/>
    <n v="382"/>
    <n v="36941"/>
    <d v="2021-01-04T00:00:00"/>
    <d v="2021-01-23T00:00:00"/>
    <s v="Emanuele Deesly"/>
    <s v="Genderfluid"/>
    <n v="24"/>
    <s v="83 Jordan DriveApt. 011"/>
    <n v="6714"/>
    <s v="Rodriguezbury"/>
    <x v="6"/>
    <s v="Australia"/>
    <x v="9"/>
    <x v="2"/>
  </r>
  <r>
    <n v="4848"/>
    <n v="970"/>
    <n v="510"/>
    <n v="102"/>
    <n v="1"/>
    <n v="102"/>
    <n v="1"/>
    <x v="1"/>
    <x v="31"/>
    <x v="3"/>
    <s v="blue"/>
    <n v="109"/>
    <n v="59"/>
    <n v="6431"/>
    <n v="382"/>
    <n v="36941"/>
    <d v="2021-01-04T00:00:00"/>
    <d v="2021-01-23T00:00:00"/>
    <s v="Emanuele Deesly"/>
    <s v="Genderfluid"/>
    <n v="24"/>
    <s v="83 Jordan DriveApt. 011"/>
    <n v="6714"/>
    <s v="Rodriguezbury"/>
    <x v="6"/>
    <s v="Australia"/>
    <x v="9"/>
    <x v="2"/>
  </r>
  <r>
    <n v="4849"/>
    <n v="970"/>
    <n v="268"/>
    <n v="95"/>
    <n v="2"/>
    <n v="190"/>
    <n v="1"/>
    <x v="0"/>
    <x v="17"/>
    <x v="0"/>
    <s v="blue"/>
    <n v="117"/>
    <n v="77"/>
    <n v="9009"/>
    <n v="382"/>
    <n v="36941"/>
    <d v="2021-01-04T00:00:00"/>
    <d v="2021-01-23T00:00:00"/>
    <s v="Emanuele Deesly"/>
    <s v="Genderfluid"/>
    <n v="24"/>
    <s v="83 Jordan DriveApt. 011"/>
    <n v="6714"/>
    <s v="Rodriguezbury"/>
    <x v="6"/>
    <s v="Australia"/>
    <x v="9"/>
    <x v="2"/>
  </r>
  <r>
    <n v="4850"/>
    <n v="971"/>
    <n v="1179"/>
    <n v="99"/>
    <n v="3"/>
    <n v="297"/>
    <n v="1"/>
    <x v="2"/>
    <x v="9"/>
    <x v="4"/>
    <s v="blue"/>
    <n v="98"/>
    <n v="65"/>
    <n v="6370"/>
    <n v="272"/>
    <n v="40173"/>
    <d v="2021-08-26T00:00:00"/>
    <d v="2021-09-12T00:00:00"/>
    <s v="Kendre Etherton"/>
    <s v="Genderqueer"/>
    <n v="22"/>
    <s v="3627 Chloe Estate DrSuite 963"/>
    <n v="4499"/>
    <s v="New Angelinaberg"/>
    <x v="6"/>
    <s v="Australia"/>
    <x v="0"/>
    <x v="2"/>
  </r>
  <r>
    <n v="4851"/>
    <n v="971"/>
    <n v="1207"/>
    <n v="105"/>
    <n v="3"/>
    <n v="315"/>
    <n v="1"/>
    <x v="2"/>
    <x v="7"/>
    <x v="2"/>
    <s v="green"/>
    <n v="90"/>
    <n v="41"/>
    <n v="3690"/>
    <n v="272"/>
    <n v="40173"/>
    <d v="2021-08-26T00:00:00"/>
    <d v="2021-09-12T00:00:00"/>
    <s v="Kendre Etherton"/>
    <s v="Genderqueer"/>
    <n v="22"/>
    <s v="3627 Chloe Estate DrSuite 963"/>
    <n v="4499"/>
    <s v="New Angelinaberg"/>
    <x v="6"/>
    <s v="Australia"/>
    <x v="0"/>
    <x v="2"/>
  </r>
  <r>
    <n v="4852"/>
    <n v="971"/>
    <n v="332"/>
    <n v="109"/>
    <n v="1"/>
    <n v="109"/>
    <n v="1"/>
    <x v="0"/>
    <x v="21"/>
    <x v="2"/>
    <s v="green"/>
    <n v="108"/>
    <n v="57"/>
    <n v="6156"/>
    <n v="272"/>
    <n v="40173"/>
    <d v="2021-08-26T00:00:00"/>
    <d v="2021-09-12T00:00:00"/>
    <s v="Kendre Etherton"/>
    <s v="Genderqueer"/>
    <n v="22"/>
    <s v="3627 Chloe Estate DrSuite 963"/>
    <n v="4499"/>
    <s v="New Angelinaberg"/>
    <x v="6"/>
    <s v="Australia"/>
    <x v="0"/>
    <x v="2"/>
  </r>
  <r>
    <n v="4853"/>
    <n v="972"/>
    <n v="1016"/>
    <n v="90"/>
    <n v="3"/>
    <n v="270"/>
    <n v="1"/>
    <x v="2"/>
    <x v="11"/>
    <x v="1"/>
    <s v="red"/>
    <n v="95"/>
    <n v="70"/>
    <n v="6650"/>
    <n v="117"/>
    <n v="10698"/>
    <d v="2021-07-22T00:00:00"/>
    <d v="2021-08-08T00:00:00"/>
    <s v="Alexei Hurburt"/>
    <s v="Female"/>
    <n v="75"/>
    <s v="0544 Zoe CourtSuite 153"/>
    <n v="2398"/>
    <s v="New Ellieland"/>
    <x v="1"/>
    <s v="Australia"/>
    <x v="8"/>
    <x v="2"/>
  </r>
  <r>
    <n v="4854"/>
    <n v="972"/>
    <n v="578"/>
    <n v="100"/>
    <n v="2"/>
    <n v="200"/>
    <n v="1"/>
    <x v="1"/>
    <x v="29"/>
    <x v="0"/>
    <s v="green"/>
    <n v="90"/>
    <n v="78"/>
    <n v="7020"/>
    <n v="117"/>
    <n v="10698"/>
    <d v="2021-07-22T00:00:00"/>
    <d v="2021-08-08T00:00:00"/>
    <s v="Alexei Hurburt"/>
    <s v="Female"/>
    <n v="75"/>
    <s v="0544 Zoe CourtSuite 153"/>
    <n v="2398"/>
    <s v="New Ellieland"/>
    <x v="1"/>
    <s v="Australia"/>
    <x v="8"/>
    <x v="2"/>
  </r>
  <r>
    <n v="4855"/>
    <n v="972"/>
    <n v="123"/>
    <n v="92"/>
    <n v="1"/>
    <n v="92"/>
    <n v="1"/>
    <x v="0"/>
    <x v="22"/>
    <x v="0"/>
    <s v="green"/>
    <n v="115"/>
    <n v="71"/>
    <n v="8165"/>
    <n v="117"/>
    <n v="10698"/>
    <d v="2021-07-22T00:00:00"/>
    <d v="2021-08-08T00:00:00"/>
    <s v="Alexei Hurburt"/>
    <s v="Female"/>
    <n v="75"/>
    <s v="0544 Zoe CourtSuite 153"/>
    <n v="2398"/>
    <s v="New Ellieland"/>
    <x v="1"/>
    <s v="Australia"/>
    <x v="8"/>
    <x v="2"/>
  </r>
  <r>
    <n v="4856"/>
    <n v="972"/>
    <n v="952"/>
    <n v="97"/>
    <n v="3"/>
    <n v="291"/>
    <n v="1"/>
    <x v="2"/>
    <x v="27"/>
    <x v="2"/>
    <s v="orange"/>
    <n v="119"/>
    <n v="44"/>
    <n v="5236"/>
    <n v="117"/>
    <n v="10698"/>
    <d v="2021-07-22T00:00:00"/>
    <d v="2021-08-08T00:00:00"/>
    <s v="Alexei Hurburt"/>
    <s v="Female"/>
    <n v="75"/>
    <s v="0544 Zoe CourtSuite 153"/>
    <n v="2398"/>
    <s v="New Ellieland"/>
    <x v="1"/>
    <s v="Australia"/>
    <x v="8"/>
    <x v="2"/>
  </r>
  <r>
    <n v="4857"/>
    <n v="972"/>
    <n v="1189"/>
    <n v="99"/>
    <n v="1"/>
    <n v="99"/>
    <n v="1"/>
    <x v="2"/>
    <x v="9"/>
    <x v="4"/>
    <s v="violet"/>
    <n v="98"/>
    <n v="74"/>
    <n v="7252"/>
    <n v="117"/>
    <n v="10698"/>
    <d v="2021-07-22T00:00:00"/>
    <d v="2021-08-08T00:00:00"/>
    <s v="Alexei Hurburt"/>
    <s v="Female"/>
    <n v="75"/>
    <s v="0544 Zoe CourtSuite 153"/>
    <n v="2398"/>
    <s v="New Ellieland"/>
    <x v="1"/>
    <s v="Australia"/>
    <x v="8"/>
    <x v="2"/>
  </r>
  <r>
    <n v="4858"/>
    <n v="972"/>
    <n v="324"/>
    <n v="109"/>
    <n v="1"/>
    <n v="109"/>
    <n v="1"/>
    <x v="0"/>
    <x v="21"/>
    <x v="4"/>
    <s v="orange"/>
    <n v="108"/>
    <n v="59"/>
    <n v="6372"/>
    <n v="117"/>
    <n v="10698"/>
    <d v="2021-07-22T00:00:00"/>
    <d v="2021-08-08T00:00:00"/>
    <s v="Alexei Hurburt"/>
    <s v="Female"/>
    <n v="75"/>
    <s v="0544 Zoe CourtSuite 153"/>
    <n v="2398"/>
    <s v="New Ellieland"/>
    <x v="1"/>
    <s v="Australia"/>
    <x v="8"/>
    <x v="2"/>
  </r>
  <r>
    <n v="4859"/>
    <n v="972"/>
    <n v="1220"/>
    <n v="105"/>
    <n v="2"/>
    <n v="210"/>
    <n v="1"/>
    <x v="2"/>
    <x v="7"/>
    <x v="3"/>
    <s v="violet"/>
    <n v="90"/>
    <n v="58"/>
    <n v="5220"/>
    <n v="117"/>
    <n v="10698"/>
    <d v="2021-07-22T00:00:00"/>
    <d v="2021-08-08T00:00:00"/>
    <s v="Alexei Hurburt"/>
    <s v="Female"/>
    <n v="75"/>
    <s v="0544 Zoe CourtSuite 153"/>
    <n v="2398"/>
    <s v="New Ellieland"/>
    <x v="1"/>
    <s v="Australia"/>
    <x v="8"/>
    <x v="2"/>
  </r>
  <r>
    <n v="4860"/>
    <n v="972"/>
    <n v="478"/>
    <n v="118"/>
    <n v="2"/>
    <n v="236"/>
    <n v="1"/>
    <x v="1"/>
    <x v="1"/>
    <x v="0"/>
    <s v="blue"/>
    <n v="110"/>
    <n v="48"/>
    <n v="5280"/>
    <n v="117"/>
    <n v="10698"/>
    <d v="2021-07-22T00:00:00"/>
    <d v="2021-08-08T00:00:00"/>
    <s v="Alexei Hurburt"/>
    <s v="Female"/>
    <n v="75"/>
    <s v="0544 Zoe CourtSuite 153"/>
    <n v="2398"/>
    <s v="New Ellieland"/>
    <x v="1"/>
    <s v="Australia"/>
    <x v="8"/>
    <x v="2"/>
  </r>
  <r>
    <n v="4861"/>
    <n v="972"/>
    <n v="163"/>
    <n v="91"/>
    <n v="1"/>
    <n v="91"/>
    <n v="1"/>
    <x v="0"/>
    <x v="8"/>
    <x v="0"/>
    <s v="blue"/>
    <n v="116"/>
    <n v="70"/>
    <n v="8120"/>
    <n v="117"/>
    <n v="10698"/>
    <d v="2021-07-22T00:00:00"/>
    <d v="2021-08-08T00:00:00"/>
    <s v="Alexei Hurburt"/>
    <s v="Female"/>
    <n v="75"/>
    <s v="0544 Zoe CourtSuite 153"/>
    <n v="2398"/>
    <s v="New Ellieland"/>
    <x v="1"/>
    <s v="Australia"/>
    <x v="8"/>
    <x v="2"/>
  </r>
  <r>
    <n v="4862"/>
    <n v="972"/>
    <n v="846"/>
    <n v="113"/>
    <n v="2"/>
    <n v="226"/>
    <n v="1"/>
    <x v="2"/>
    <x v="16"/>
    <x v="1"/>
    <s v="orange"/>
    <n v="100"/>
    <n v="58"/>
    <n v="5800"/>
    <n v="117"/>
    <n v="10698"/>
    <d v="2021-07-22T00:00:00"/>
    <d v="2021-08-08T00:00:00"/>
    <s v="Alexei Hurburt"/>
    <s v="Female"/>
    <n v="75"/>
    <s v="0544 Zoe CourtSuite 153"/>
    <n v="2398"/>
    <s v="New Ellieland"/>
    <x v="1"/>
    <s v="Australia"/>
    <x v="8"/>
    <x v="2"/>
  </r>
  <r>
    <n v="4863"/>
    <n v="973"/>
    <n v="450"/>
    <n v="107"/>
    <n v="2"/>
    <n v="214"/>
    <n v="1"/>
    <x v="1"/>
    <x v="22"/>
    <x v="3"/>
    <s v="violet"/>
    <n v="92"/>
    <n v="65"/>
    <n v="5980"/>
    <n v="232"/>
    <n v="49214"/>
    <d v="2021-09-04T00:00:00"/>
    <d v="2021-09-24T00:00:00"/>
    <s v="Kaitlyn Pinare"/>
    <s v="Male"/>
    <n v="24"/>
    <s v="8982 O'reilly PlazaSuite 007"/>
    <n v="5019"/>
    <s v="Lake Matilda"/>
    <x v="5"/>
    <s v="Australia"/>
    <x v="5"/>
    <x v="2"/>
  </r>
  <r>
    <n v="4864"/>
    <n v="973"/>
    <n v="255"/>
    <n v="95"/>
    <n v="3"/>
    <n v="285"/>
    <n v="1"/>
    <x v="0"/>
    <x v="17"/>
    <x v="3"/>
    <s v="yellow"/>
    <n v="117"/>
    <n v="79"/>
    <n v="9243"/>
    <n v="232"/>
    <n v="49214"/>
    <d v="2021-09-04T00:00:00"/>
    <d v="2021-09-24T00:00:00"/>
    <s v="Kaitlyn Pinare"/>
    <s v="Male"/>
    <n v="24"/>
    <s v="8982 O'reilly PlazaSuite 007"/>
    <n v="5019"/>
    <s v="Lake Matilda"/>
    <x v="5"/>
    <s v="Australia"/>
    <x v="5"/>
    <x v="2"/>
  </r>
  <r>
    <n v="4865"/>
    <n v="974"/>
    <n v="293"/>
    <n v="105"/>
    <n v="2"/>
    <n v="210"/>
    <n v="1"/>
    <x v="0"/>
    <x v="26"/>
    <x v="0"/>
    <s v="yellow"/>
    <n v="93"/>
    <n v="77"/>
    <n v="7161"/>
    <n v="221"/>
    <n v="17928"/>
    <d v="2021-01-22T00:00:00"/>
    <d v="2021-02-18T00:00:00"/>
    <s v="Araldo Washtell"/>
    <s v="Polygender"/>
    <n v="43"/>
    <s v="9173 Maya SummitApt. 856"/>
    <n v="4519"/>
    <s v="East Gabriel"/>
    <x v="7"/>
    <s v="Australia"/>
    <x v="9"/>
    <x v="0"/>
  </r>
  <r>
    <n v="4866"/>
    <n v="974"/>
    <n v="1038"/>
    <n v="90"/>
    <n v="1"/>
    <n v="90"/>
    <n v="1"/>
    <x v="2"/>
    <x v="11"/>
    <x v="0"/>
    <s v="blue"/>
    <n v="95"/>
    <n v="61"/>
    <n v="5795"/>
    <n v="221"/>
    <n v="17928"/>
    <d v="2021-01-22T00:00:00"/>
    <d v="2021-02-18T00:00:00"/>
    <s v="Araldo Washtell"/>
    <s v="Polygender"/>
    <n v="43"/>
    <s v="9173 Maya SummitApt. 856"/>
    <n v="4519"/>
    <s v="East Gabriel"/>
    <x v="7"/>
    <s v="Australia"/>
    <x v="9"/>
    <x v="0"/>
  </r>
  <r>
    <n v="4867"/>
    <n v="974"/>
    <n v="183"/>
    <n v="98"/>
    <n v="2"/>
    <n v="196"/>
    <n v="1"/>
    <x v="0"/>
    <x v="18"/>
    <x v="0"/>
    <s v="orange"/>
    <n v="112"/>
    <n v="63"/>
    <n v="7056"/>
    <n v="221"/>
    <n v="17928"/>
    <d v="2021-01-22T00:00:00"/>
    <d v="2021-02-18T00:00:00"/>
    <s v="Araldo Washtell"/>
    <s v="Polygender"/>
    <n v="43"/>
    <s v="9173 Maya SummitApt. 856"/>
    <n v="4519"/>
    <s v="East Gabriel"/>
    <x v="7"/>
    <s v="Australia"/>
    <x v="9"/>
    <x v="0"/>
  </r>
  <r>
    <n v="4868"/>
    <n v="974"/>
    <n v="104"/>
    <n v="118"/>
    <n v="2"/>
    <n v="236"/>
    <n v="1"/>
    <x v="0"/>
    <x v="24"/>
    <x v="4"/>
    <s v="violet"/>
    <n v="96"/>
    <n v="43"/>
    <n v="4128"/>
    <n v="221"/>
    <n v="17928"/>
    <d v="2021-01-22T00:00:00"/>
    <d v="2021-02-18T00:00:00"/>
    <s v="Araldo Washtell"/>
    <s v="Polygender"/>
    <n v="43"/>
    <s v="9173 Maya SummitApt. 856"/>
    <n v="4519"/>
    <s v="East Gabriel"/>
    <x v="7"/>
    <s v="Australia"/>
    <x v="9"/>
    <x v="0"/>
  </r>
  <r>
    <n v="4869"/>
    <n v="974"/>
    <n v="540"/>
    <n v="98"/>
    <n v="1"/>
    <n v="98"/>
    <n v="1"/>
    <x v="1"/>
    <x v="33"/>
    <x v="3"/>
    <s v="green"/>
    <n v="113"/>
    <n v="57"/>
    <n v="6441"/>
    <n v="221"/>
    <n v="17928"/>
    <d v="2021-01-22T00:00:00"/>
    <d v="2021-02-18T00:00:00"/>
    <s v="Araldo Washtell"/>
    <s v="Polygender"/>
    <n v="43"/>
    <s v="9173 Maya SummitApt. 856"/>
    <n v="4519"/>
    <s v="East Gabriel"/>
    <x v="7"/>
    <s v="Australia"/>
    <x v="9"/>
    <x v="0"/>
  </r>
  <r>
    <n v="4870"/>
    <n v="974"/>
    <n v="821"/>
    <n v="117"/>
    <n v="1"/>
    <n v="117"/>
    <n v="1"/>
    <x v="1"/>
    <x v="13"/>
    <x v="1"/>
    <s v="green"/>
    <n v="95"/>
    <n v="66"/>
    <n v="6270"/>
    <n v="221"/>
    <n v="17928"/>
    <d v="2021-01-22T00:00:00"/>
    <d v="2021-02-18T00:00:00"/>
    <s v="Araldo Washtell"/>
    <s v="Polygender"/>
    <n v="43"/>
    <s v="9173 Maya SummitApt. 856"/>
    <n v="4519"/>
    <s v="East Gabriel"/>
    <x v="7"/>
    <s v="Australia"/>
    <x v="9"/>
    <x v="0"/>
  </r>
  <r>
    <n v="4871"/>
    <n v="974"/>
    <n v="955"/>
    <n v="97"/>
    <n v="1"/>
    <n v="97"/>
    <n v="1"/>
    <x v="2"/>
    <x v="27"/>
    <x v="3"/>
    <s v="yellow"/>
    <n v="119"/>
    <n v="59"/>
    <n v="7021"/>
    <n v="221"/>
    <n v="17928"/>
    <d v="2021-01-22T00:00:00"/>
    <d v="2021-02-18T00:00:00"/>
    <s v="Araldo Washtell"/>
    <s v="Polygender"/>
    <n v="43"/>
    <s v="9173 Maya SummitApt. 856"/>
    <n v="4519"/>
    <s v="East Gabriel"/>
    <x v="7"/>
    <s v="Australia"/>
    <x v="9"/>
    <x v="0"/>
  </r>
  <r>
    <n v="4872"/>
    <n v="974"/>
    <n v="719"/>
    <n v="119"/>
    <n v="2"/>
    <n v="238"/>
    <n v="1"/>
    <x v="1"/>
    <x v="19"/>
    <x v="4"/>
    <s v="green"/>
    <n v="112"/>
    <n v="53"/>
    <n v="5936"/>
    <n v="221"/>
    <n v="17928"/>
    <d v="2021-01-22T00:00:00"/>
    <d v="2021-02-18T00:00:00"/>
    <s v="Araldo Washtell"/>
    <s v="Polygender"/>
    <n v="43"/>
    <s v="9173 Maya SummitApt. 856"/>
    <n v="4519"/>
    <s v="East Gabriel"/>
    <x v="7"/>
    <s v="Australia"/>
    <x v="9"/>
    <x v="0"/>
  </r>
  <r>
    <n v="4873"/>
    <n v="975"/>
    <n v="799"/>
    <n v="91"/>
    <n v="1"/>
    <n v="91"/>
    <n v="1"/>
    <x v="1"/>
    <x v="15"/>
    <x v="4"/>
    <s v="indigo"/>
    <n v="114"/>
    <n v="43"/>
    <n v="4902"/>
    <n v="316"/>
    <n v="28211"/>
    <d v="2021-01-18T00:00:00"/>
    <d v="2021-01-30T00:00:00"/>
    <s v="Sadella Goodsall"/>
    <s v="Genderqueer"/>
    <n v="67"/>
    <s v="49 Klein DriveSuite 199"/>
    <n v="7784"/>
    <s v="Christopherside"/>
    <x v="5"/>
    <s v="Australia"/>
    <x v="9"/>
    <x v="2"/>
  </r>
  <r>
    <n v="4874"/>
    <n v="975"/>
    <n v="795"/>
    <n v="91"/>
    <n v="1"/>
    <n v="91"/>
    <n v="1"/>
    <x v="1"/>
    <x v="15"/>
    <x v="3"/>
    <s v="indigo"/>
    <n v="114"/>
    <n v="78"/>
    <n v="8892"/>
    <n v="316"/>
    <n v="28211"/>
    <d v="2021-01-18T00:00:00"/>
    <d v="2021-01-30T00:00:00"/>
    <s v="Sadella Goodsall"/>
    <s v="Genderqueer"/>
    <n v="67"/>
    <s v="49 Klein DriveSuite 199"/>
    <n v="7784"/>
    <s v="Christopherside"/>
    <x v="5"/>
    <s v="Australia"/>
    <x v="9"/>
    <x v="2"/>
  </r>
  <r>
    <n v="4875"/>
    <n v="975"/>
    <n v="902"/>
    <n v="94"/>
    <n v="1"/>
    <n v="94"/>
    <n v="1"/>
    <x v="2"/>
    <x v="23"/>
    <x v="2"/>
    <s v="indigo"/>
    <n v="113"/>
    <n v="52"/>
    <n v="5876"/>
    <n v="316"/>
    <n v="28211"/>
    <d v="2021-01-18T00:00:00"/>
    <d v="2021-01-30T00:00:00"/>
    <s v="Sadella Goodsall"/>
    <s v="Genderqueer"/>
    <n v="67"/>
    <s v="49 Klein DriveSuite 199"/>
    <n v="7784"/>
    <s v="Christopherside"/>
    <x v="5"/>
    <s v="Australia"/>
    <x v="9"/>
    <x v="2"/>
  </r>
  <r>
    <n v="4876"/>
    <n v="975"/>
    <n v="1084"/>
    <n v="93"/>
    <n v="3"/>
    <n v="279"/>
    <n v="1"/>
    <x v="2"/>
    <x v="20"/>
    <x v="4"/>
    <s v="violet"/>
    <n v="94"/>
    <n v="40"/>
    <n v="3760"/>
    <n v="316"/>
    <n v="28211"/>
    <d v="2021-01-18T00:00:00"/>
    <d v="2021-01-30T00:00:00"/>
    <s v="Sadella Goodsall"/>
    <s v="Genderqueer"/>
    <n v="67"/>
    <s v="49 Klein DriveSuite 199"/>
    <n v="7784"/>
    <s v="Christopherside"/>
    <x v="5"/>
    <s v="Australia"/>
    <x v="9"/>
    <x v="2"/>
  </r>
  <r>
    <n v="4877"/>
    <n v="975"/>
    <n v="572"/>
    <n v="100"/>
    <n v="1"/>
    <n v="100"/>
    <n v="1"/>
    <x v="1"/>
    <x v="29"/>
    <x v="2"/>
    <s v="yellow"/>
    <n v="90"/>
    <n v="71"/>
    <n v="6390"/>
    <n v="316"/>
    <n v="28211"/>
    <d v="2021-01-18T00:00:00"/>
    <d v="2021-01-30T00:00:00"/>
    <s v="Sadella Goodsall"/>
    <s v="Genderqueer"/>
    <n v="67"/>
    <s v="49 Klein DriveSuite 199"/>
    <n v="7784"/>
    <s v="Christopherside"/>
    <x v="5"/>
    <s v="Australia"/>
    <x v="9"/>
    <x v="2"/>
  </r>
  <r>
    <n v="4878"/>
    <n v="976"/>
    <n v="354"/>
    <n v="94"/>
    <n v="1"/>
    <n v="94"/>
    <n v="1"/>
    <x v="0"/>
    <x v="28"/>
    <x v="4"/>
    <s v="red"/>
    <n v="92"/>
    <n v="59"/>
    <n v="5428"/>
    <n v="778"/>
    <n v="11014"/>
    <d v="2021-10-15T00:00:00"/>
    <d v="2021-11-04T00:00:00"/>
    <s v="Chastity Daniaud"/>
    <s v="Genderfluid"/>
    <n v="20"/>
    <s v="33 Hamish ParkwayApt. 423"/>
    <n v="2902"/>
    <s v="Blakemouth"/>
    <x v="5"/>
    <s v="Australia"/>
    <x v="2"/>
    <x v="2"/>
  </r>
  <r>
    <n v="4879"/>
    <n v="976"/>
    <n v="903"/>
    <n v="94"/>
    <n v="3"/>
    <n v="282"/>
    <n v="1"/>
    <x v="2"/>
    <x v="23"/>
    <x v="0"/>
    <s v="indigo"/>
    <n v="113"/>
    <n v="62"/>
    <n v="7006"/>
    <n v="778"/>
    <n v="11014"/>
    <d v="2021-10-15T00:00:00"/>
    <d v="2021-11-04T00:00:00"/>
    <s v="Chastity Daniaud"/>
    <s v="Genderfluid"/>
    <n v="20"/>
    <s v="33 Hamish ParkwayApt. 423"/>
    <n v="2902"/>
    <s v="Blakemouth"/>
    <x v="5"/>
    <s v="Australia"/>
    <x v="2"/>
    <x v="2"/>
  </r>
  <r>
    <n v="4880"/>
    <n v="976"/>
    <n v="673"/>
    <n v="113"/>
    <n v="2"/>
    <n v="226"/>
    <n v="1"/>
    <x v="1"/>
    <x v="4"/>
    <x v="0"/>
    <s v="orange"/>
    <n v="119"/>
    <n v="77"/>
    <n v="9163"/>
    <n v="778"/>
    <n v="11014"/>
    <d v="2021-10-15T00:00:00"/>
    <d v="2021-11-04T00:00:00"/>
    <s v="Chastity Daniaud"/>
    <s v="Genderfluid"/>
    <n v="20"/>
    <s v="33 Hamish ParkwayApt. 423"/>
    <n v="2902"/>
    <s v="Blakemouth"/>
    <x v="5"/>
    <s v="Australia"/>
    <x v="2"/>
    <x v="2"/>
  </r>
  <r>
    <n v="4881"/>
    <n v="976"/>
    <n v="964"/>
    <n v="97"/>
    <n v="1"/>
    <n v="97"/>
    <n v="1"/>
    <x v="2"/>
    <x v="27"/>
    <x v="4"/>
    <s v="green"/>
    <n v="119"/>
    <n v="67"/>
    <n v="7973"/>
    <n v="778"/>
    <n v="11014"/>
    <d v="2021-10-15T00:00:00"/>
    <d v="2021-11-04T00:00:00"/>
    <s v="Chastity Daniaud"/>
    <s v="Genderfluid"/>
    <n v="20"/>
    <s v="33 Hamish ParkwayApt. 423"/>
    <n v="2902"/>
    <s v="Blakemouth"/>
    <x v="5"/>
    <s v="Australia"/>
    <x v="2"/>
    <x v="2"/>
  </r>
  <r>
    <n v="4882"/>
    <n v="976"/>
    <n v="402"/>
    <n v="119"/>
    <n v="1"/>
    <n v="119"/>
    <n v="1"/>
    <x v="0"/>
    <x v="32"/>
    <x v="2"/>
    <s v="green"/>
    <n v="113"/>
    <n v="67"/>
    <n v="7571"/>
    <n v="778"/>
    <n v="11014"/>
    <d v="2021-10-15T00:00:00"/>
    <d v="2021-11-04T00:00:00"/>
    <s v="Chastity Daniaud"/>
    <s v="Genderfluid"/>
    <n v="20"/>
    <s v="33 Hamish ParkwayApt. 423"/>
    <n v="2902"/>
    <s v="Blakemouth"/>
    <x v="5"/>
    <s v="Australia"/>
    <x v="2"/>
    <x v="2"/>
  </r>
  <r>
    <n v="4883"/>
    <n v="977"/>
    <n v="735"/>
    <n v="109"/>
    <n v="2"/>
    <n v="218"/>
    <n v="1"/>
    <x v="1"/>
    <x v="12"/>
    <x v="3"/>
    <s v="red"/>
    <n v="102"/>
    <n v="66"/>
    <n v="6732"/>
    <n v="463"/>
    <n v="19220"/>
    <d v="2021-04-23T00:00:00"/>
    <d v="2021-05-06T00:00:00"/>
    <s v="Iago Jedrzaszkiewicz"/>
    <s v="Agender"/>
    <n v="58"/>
    <s v="00 Lockman TrackSuite 564"/>
    <n v="387"/>
    <s v="Lake Mikaylashire"/>
    <x v="7"/>
    <s v="Australia"/>
    <x v="6"/>
    <x v="2"/>
  </r>
  <r>
    <n v="4884"/>
    <n v="977"/>
    <n v="665"/>
    <n v="113"/>
    <n v="3"/>
    <n v="339"/>
    <n v="1"/>
    <x v="1"/>
    <x v="4"/>
    <x v="3"/>
    <s v="red"/>
    <n v="119"/>
    <n v="65"/>
    <n v="7735"/>
    <n v="463"/>
    <n v="19220"/>
    <d v="2021-04-23T00:00:00"/>
    <d v="2021-05-06T00:00:00"/>
    <s v="Iago Jedrzaszkiewicz"/>
    <s v="Agender"/>
    <n v="58"/>
    <s v="00 Lockman TrackSuite 564"/>
    <n v="387"/>
    <s v="Lake Mikaylashire"/>
    <x v="7"/>
    <s v="Australia"/>
    <x v="6"/>
    <x v="2"/>
  </r>
  <r>
    <n v="4885"/>
    <n v="977"/>
    <n v="353"/>
    <n v="94"/>
    <n v="1"/>
    <n v="94"/>
    <n v="1"/>
    <x v="0"/>
    <x v="28"/>
    <x v="0"/>
    <s v="red"/>
    <n v="92"/>
    <n v="62"/>
    <n v="5704"/>
    <n v="463"/>
    <n v="19220"/>
    <d v="2021-04-23T00:00:00"/>
    <d v="2021-05-06T00:00:00"/>
    <s v="Iago Jedrzaszkiewicz"/>
    <s v="Agender"/>
    <n v="58"/>
    <s v="00 Lockman TrackSuite 564"/>
    <n v="387"/>
    <s v="Lake Mikaylashire"/>
    <x v="7"/>
    <s v="Australia"/>
    <x v="6"/>
    <x v="2"/>
  </r>
  <r>
    <n v="4886"/>
    <n v="977"/>
    <n v="856"/>
    <n v="113"/>
    <n v="2"/>
    <n v="226"/>
    <n v="1"/>
    <x v="2"/>
    <x v="16"/>
    <x v="1"/>
    <s v="green"/>
    <n v="100"/>
    <n v="61"/>
    <n v="6100"/>
    <n v="463"/>
    <n v="19220"/>
    <d v="2021-04-23T00:00:00"/>
    <d v="2021-05-06T00:00:00"/>
    <s v="Iago Jedrzaszkiewicz"/>
    <s v="Agender"/>
    <n v="58"/>
    <s v="00 Lockman TrackSuite 564"/>
    <n v="387"/>
    <s v="Lake Mikaylashire"/>
    <x v="7"/>
    <s v="Australia"/>
    <x v="6"/>
    <x v="2"/>
  </r>
  <r>
    <n v="4887"/>
    <n v="978"/>
    <n v="1242"/>
    <n v="112"/>
    <n v="3"/>
    <n v="336"/>
    <n v="1"/>
    <x v="2"/>
    <x v="25"/>
    <x v="2"/>
    <s v="green"/>
    <n v="91"/>
    <n v="47"/>
    <n v="4277"/>
    <n v="827"/>
    <n v="24589"/>
    <d v="2021-04-24T00:00:00"/>
    <d v="2021-05-18T00:00:00"/>
    <s v="Eryn Harcus"/>
    <s v="Agender"/>
    <n v="37"/>
    <s v="2813 Hall ParkwaySuite 251"/>
    <n v="9243"/>
    <s v="Lake Alicefurt"/>
    <x v="1"/>
    <s v="Australia"/>
    <x v="6"/>
    <x v="0"/>
  </r>
  <r>
    <n v="4888"/>
    <n v="978"/>
    <n v="910"/>
    <n v="96"/>
    <n v="2"/>
    <n v="192"/>
    <n v="1"/>
    <x v="2"/>
    <x v="5"/>
    <x v="3"/>
    <s v="red"/>
    <n v="104"/>
    <n v="57"/>
    <n v="5928"/>
    <n v="827"/>
    <n v="24589"/>
    <d v="2021-04-24T00:00:00"/>
    <d v="2021-05-18T00:00:00"/>
    <s v="Eryn Harcus"/>
    <s v="Agender"/>
    <n v="37"/>
    <s v="2813 Hall ParkwaySuite 251"/>
    <n v="9243"/>
    <s v="Lake Alicefurt"/>
    <x v="1"/>
    <s v="Australia"/>
    <x v="6"/>
    <x v="0"/>
  </r>
  <r>
    <n v="4889"/>
    <n v="978"/>
    <n v="323"/>
    <n v="109"/>
    <n v="1"/>
    <n v="109"/>
    <n v="1"/>
    <x v="0"/>
    <x v="21"/>
    <x v="0"/>
    <s v="orange"/>
    <n v="108"/>
    <n v="56"/>
    <n v="6048"/>
    <n v="827"/>
    <n v="24589"/>
    <d v="2021-04-24T00:00:00"/>
    <d v="2021-05-18T00:00:00"/>
    <s v="Eryn Harcus"/>
    <s v="Agender"/>
    <n v="37"/>
    <s v="2813 Hall ParkwaySuite 251"/>
    <n v="9243"/>
    <s v="Lake Alicefurt"/>
    <x v="1"/>
    <s v="Australia"/>
    <x v="6"/>
    <x v="0"/>
  </r>
  <r>
    <n v="4890"/>
    <n v="978"/>
    <n v="490"/>
    <n v="102"/>
    <n v="3"/>
    <n v="306"/>
    <n v="1"/>
    <x v="1"/>
    <x v="31"/>
    <x v="3"/>
    <s v="red"/>
    <n v="109"/>
    <n v="79"/>
    <n v="8611"/>
    <n v="827"/>
    <n v="24589"/>
    <d v="2021-04-24T00:00:00"/>
    <d v="2021-05-18T00:00:00"/>
    <s v="Eryn Harcus"/>
    <s v="Agender"/>
    <n v="37"/>
    <s v="2813 Hall ParkwaySuite 251"/>
    <n v="9243"/>
    <s v="Lake Alicefurt"/>
    <x v="1"/>
    <s v="Australia"/>
    <x v="6"/>
    <x v="0"/>
  </r>
  <r>
    <n v="4891"/>
    <n v="978"/>
    <n v="728"/>
    <n v="119"/>
    <n v="2"/>
    <n v="238"/>
    <n v="1"/>
    <x v="1"/>
    <x v="19"/>
    <x v="0"/>
    <s v="indigo"/>
    <n v="112"/>
    <n v="71"/>
    <n v="7952"/>
    <n v="827"/>
    <n v="24589"/>
    <d v="2021-04-24T00:00:00"/>
    <d v="2021-05-18T00:00:00"/>
    <s v="Eryn Harcus"/>
    <s v="Agender"/>
    <n v="37"/>
    <s v="2813 Hall ParkwaySuite 251"/>
    <n v="9243"/>
    <s v="Lake Alicefurt"/>
    <x v="1"/>
    <s v="Australia"/>
    <x v="6"/>
    <x v="0"/>
  </r>
  <r>
    <n v="4892"/>
    <n v="979"/>
    <n v="1047"/>
    <n v="90"/>
    <n v="1"/>
    <n v="90"/>
    <n v="1"/>
    <x v="2"/>
    <x v="11"/>
    <x v="2"/>
    <s v="violet"/>
    <n v="95"/>
    <n v="46"/>
    <n v="4370"/>
    <n v="813"/>
    <n v="31437"/>
    <d v="2021-04-07T00:00:00"/>
    <d v="2021-04-21T00:00:00"/>
    <s v="Saul Franklyn"/>
    <s v="Male"/>
    <n v="62"/>
    <s v="82 Kirlin StreetSuite 641"/>
    <n v="372"/>
    <s v="Tillmanview"/>
    <x v="4"/>
    <s v="Australia"/>
    <x v="6"/>
    <x v="2"/>
  </r>
  <r>
    <n v="4893"/>
    <n v="979"/>
    <n v="486"/>
    <n v="118"/>
    <n v="3"/>
    <n v="354"/>
    <n v="1"/>
    <x v="1"/>
    <x v="1"/>
    <x v="1"/>
    <s v="violet"/>
    <n v="110"/>
    <n v="46"/>
    <n v="5060"/>
    <n v="813"/>
    <n v="31437"/>
    <d v="2021-04-07T00:00:00"/>
    <d v="2021-04-21T00:00:00"/>
    <s v="Saul Franklyn"/>
    <s v="Male"/>
    <n v="62"/>
    <s v="82 Kirlin StreetSuite 641"/>
    <n v="372"/>
    <s v="Tillmanview"/>
    <x v="4"/>
    <s v="Australia"/>
    <x v="6"/>
    <x v="2"/>
  </r>
  <r>
    <n v="4894"/>
    <n v="980"/>
    <n v="1217"/>
    <n v="105"/>
    <n v="2"/>
    <n v="210"/>
    <n v="1"/>
    <x v="2"/>
    <x v="7"/>
    <x v="2"/>
    <s v="indigo"/>
    <n v="90"/>
    <n v="48"/>
    <n v="4320"/>
    <n v="84"/>
    <n v="57728"/>
    <d v="2021-10-19T00:00:00"/>
    <d v="2021-11-14T00:00:00"/>
    <s v="Minta Loble"/>
    <s v="Female"/>
    <n v="63"/>
    <s v="195 Wilson HillApt. 597"/>
    <n v="7587"/>
    <s v="Lake Paigemouth"/>
    <x v="5"/>
    <s v="Australia"/>
    <x v="2"/>
    <x v="0"/>
  </r>
  <r>
    <n v="4895"/>
    <n v="980"/>
    <n v="305"/>
    <n v="105"/>
    <n v="3"/>
    <n v="315"/>
    <n v="1"/>
    <x v="0"/>
    <x v="26"/>
    <x v="3"/>
    <s v="indigo"/>
    <n v="93"/>
    <n v="50"/>
    <n v="4650"/>
    <n v="84"/>
    <n v="57728"/>
    <d v="2021-10-19T00:00:00"/>
    <d v="2021-11-14T00:00:00"/>
    <s v="Minta Loble"/>
    <s v="Female"/>
    <n v="63"/>
    <s v="195 Wilson HillApt. 597"/>
    <n v="7587"/>
    <s v="Lake Paigemouth"/>
    <x v="5"/>
    <s v="Australia"/>
    <x v="2"/>
    <x v="0"/>
  </r>
  <r>
    <n v="4896"/>
    <n v="980"/>
    <n v="466"/>
    <n v="118"/>
    <n v="2"/>
    <n v="236"/>
    <n v="1"/>
    <x v="1"/>
    <x v="1"/>
    <x v="1"/>
    <s v="yellow"/>
    <n v="110"/>
    <n v="48"/>
    <n v="5280"/>
    <n v="84"/>
    <n v="57728"/>
    <d v="2021-10-19T00:00:00"/>
    <d v="2021-11-14T00:00:00"/>
    <s v="Minta Loble"/>
    <s v="Female"/>
    <n v="63"/>
    <s v="195 Wilson HillApt. 597"/>
    <n v="7587"/>
    <s v="Lake Paigemouth"/>
    <x v="5"/>
    <s v="Australia"/>
    <x v="2"/>
    <x v="0"/>
  </r>
  <r>
    <n v="4897"/>
    <n v="980"/>
    <n v="1250"/>
    <n v="112"/>
    <n v="2"/>
    <n v="224"/>
    <n v="1"/>
    <x v="2"/>
    <x v="25"/>
    <x v="3"/>
    <s v="indigo"/>
    <n v="91"/>
    <n v="63"/>
    <n v="5733"/>
    <n v="84"/>
    <n v="57728"/>
    <d v="2021-10-19T00:00:00"/>
    <d v="2021-11-14T00:00:00"/>
    <s v="Minta Loble"/>
    <s v="Female"/>
    <n v="63"/>
    <s v="195 Wilson HillApt. 597"/>
    <n v="7587"/>
    <s v="Lake Paigemouth"/>
    <x v="5"/>
    <s v="Australia"/>
    <x v="2"/>
    <x v="0"/>
  </r>
  <r>
    <n v="4898"/>
    <n v="980"/>
    <n v="929"/>
    <n v="96"/>
    <n v="2"/>
    <n v="192"/>
    <n v="1"/>
    <x v="2"/>
    <x v="5"/>
    <x v="4"/>
    <s v="green"/>
    <n v="104"/>
    <n v="49"/>
    <n v="5096"/>
    <n v="84"/>
    <n v="57728"/>
    <d v="2021-10-19T00:00:00"/>
    <d v="2021-11-14T00:00:00"/>
    <s v="Minta Loble"/>
    <s v="Female"/>
    <n v="63"/>
    <s v="195 Wilson HillApt. 597"/>
    <n v="7587"/>
    <s v="Lake Paigemouth"/>
    <x v="5"/>
    <s v="Australia"/>
    <x v="2"/>
    <x v="0"/>
  </r>
  <r>
    <n v="4899"/>
    <n v="980"/>
    <n v="799"/>
    <n v="91"/>
    <n v="3"/>
    <n v="273"/>
    <n v="1"/>
    <x v="1"/>
    <x v="15"/>
    <x v="4"/>
    <s v="indigo"/>
    <n v="114"/>
    <n v="43"/>
    <n v="4902"/>
    <n v="84"/>
    <n v="57728"/>
    <d v="2021-10-19T00:00:00"/>
    <d v="2021-11-14T00:00:00"/>
    <s v="Minta Loble"/>
    <s v="Female"/>
    <n v="63"/>
    <s v="195 Wilson HillApt. 597"/>
    <n v="7587"/>
    <s v="Lake Paigemouth"/>
    <x v="5"/>
    <s v="Australia"/>
    <x v="2"/>
    <x v="0"/>
  </r>
  <r>
    <n v="4900"/>
    <n v="981"/>
    <n v="250"/>
    <n v="95"/>
    <n v="2"/>
    <n v="190"/>
    <n v="1"/>
    <x v="0"/>
    <x v="17"/>
    <x v="3"/>
    <s v="orange"/>
    <n v="117"/>
    <n v="75"/>
    <n v="8775"/>
    <n v="830"/>
    <n v="37730"/>
    <d v="2021-10-02T00:00:00"/>
    <d v="2021-10-12T00:00:00"/>
    <s v="Gertrudis Pergens"/>
    <s v="Male"/>
    <n v="46"/>
    <s v="653 Jones AvenueApt. 945"/>
    <n v="6477"/>
    <s v="New Ruby"/>
    <x v="0"/>
    <s v="Australia"/>
    <x v="2"/>
    <x v="1"/>
  </r>
  <r>
    <n v="4901"/>
    <n v="981"/>
    <n v="1150"/>
    <n v="102"/>
    <n v="1"/>
    <n v="102"/>
    <n v="1"/>
    <x v="2"/>
    <x v="34"/>
    <x v="3"/>
    <s v="violet"/>
    <n v="106"/>
    <n v="40"/>
    <n v="4240"/>
    <n v="830"/>
    <n v="37730"/>
    <d v="2021-10-02T00:00:00"/>
    <d v="2021-10-12T00:00:00"/>
    <s v="Gertrudis Pergens"/>
    <s v="Male"/>
    <n v="46"/>
    <s v="653 Jones AvenueApt. 945"/>
    <n v="6477"/>
    <s v="New Ruby"/>
    <x v="0"/>
    <s v="Australia"/>
    <x v="2"/>
    <x v="1"/>
  </r>
  <r>
    <n v="4902"/>
    <n v="981"/>
    <n v="855"/>
    <n v="113"/>
    <n v="3"/>
    <n v="339"/>
    <n v="1"/>
    <x v="2"/>
    <x v="16"/>
    <x v="3"/>
    <s v="green"/>
    <n v="100"/>
    <n v="75"/>
    <n v="7500"/>
    <n v="830"/>
    <n v="37730"/>
    <d v="2021-10-02T00:00:00"/>
    <d v="2021-10-12T00:00:00"/>
    <s v="Gertrudis Pergens"/>
    <s v="Male"/>
    <n v="46"/>
    <s v="653 Jones AvenueApt. 945"/>
    <n v="6477"/>
    <s v="New Ruby"/>
    <x v="0"/>
    <s v="Australia"/>
    <x v="2"/>
    <x v="1"/>
  </r>
  <r>
    <n v="4903"/>
    <n v="981"/>
    <n v="690"/>
    <n v="113"/>
    <n v="2"/>
    <n v="226"/>
    <n v="1"/>
    <x v="1"/>
    <x v="4"/>
    <x v="3"/>
    <s v="indigo"/>
    <n v="119"/>
    <n v="57"/>
    <n v="6783"/>
    <n v="830"/>
    <n v="37730"/>
    <d v="2021-10-02T00:00:00"/>
    <d v="2021-10-12T00:00:00"/>
    <s v="Gertrudis Pergens"/>
    <s v="Male"/>
    <n v="46"/>
    <s v="653 Jones AvenueApt. 945"/>
    <n v="6477"/>
    <s v="New Ruby"/>
    <x v="0"/>
    <s v="Australia"/>
    <x v="2"/>
    <x v="1"/>
  </r>
  <r>
    <n v="4904"/>
    <n v="981"/>
    <n v="384"/>
    <n v="94"/>
    <n v="2"/>
    <n v="188"/>
    <n v="1"/>
    <x v="0"/>
    <x v="28"/>
    <x v="4"/>
    <s v="violet"/>
    <n v="92"/>
    <n v="77"/>
    <n v="7084"/>
    <n v="830"/>
    <n v="37730"/>
    <d v="2021-10-02T00:00:00"/>
    <d v="2021-10-12T00:00:00"/>
    <s v="Gertrudis Pergens"/>
    <s v="Male"/>
    <n v="46"/>
    <s v="653 Jones AvenueApt. 945"/>
    <n v="6477"/>
    <s v="New Ruby"/>
    <x v="0"/>
    <s v="Australia"/>
    <x v="2"/>
    <x v="1"/>
  </r>
  <r>
    <n v="4905"/>
    <n v="981"/>
    <n v="880"/>
    <n v="94"/>
    <n v="3"/>
    <n v="282"/>
    <n v="1"/>
    <x v="2"/>
    <x v="23"/>
    <x v="3"/>
    <s v="orange"/>
    <n v="113"/>
    <n v="70"/>
    <n v="7910"/>
    <n v="830"/>
    <n v="37730"/>
    <d v="2021-10-02T00:00:00"/>
    <d v="2021-10-12T00:00:00"/>
    <s v="Gertrudis Pergens"/>
    <s v="Male"/>
    <n v="46"/>
    <s v="653 Jones AvenueApt. 945"/>
    <n v="6477"/>
    <s v="New Ruby"/>
    <x v="0"/>
    <s v="Australia"/>
    <x v="2"/>
    <x v="1"/>
  </r>
  <r>
    <n v="4906"/>
    <n v="981"/>
    <n v="1079"/>
    <n v="93"/>
    <n v="1"/>
    <n v="93"/>
    <n v="1"/>
    <x v="2"/>
    <x v="20"/>
    <x v="4"/>
    <s v="indigo"/>
    <n v="94"/>
    <n v="66"/>
    <n v="6204"/>
    <n v="830"/>
    <n v="37730"/>
    <d v="2021-10-02T00:00:00"/>
    <d v="2021-10-12T00:00:00"/>
    <s v="Gertrudis Pergens"/>
    <s v="Male"/>
    <n v="46"/>
    <s v="653 Jones AvenueApt. 945"/>
    <n v="6477"/>
    <s v="New Ruby"/>
    <x v="0"/>
    <s v="Australia"/>
    <x v="2"/>
    <x v="1"/>
  </r>
  <r>
    <n v="4907"/>
    <n v="982"/>
    <n v="862"/>
    <n v="113"/>
    <n v="1"/>
    <n v="113"/>
    <n v="1"/>
    <x v="2"/>
    <x v="16"/>
    <x v="2"/>
    <s v="blue"/>
    <n v="100"/>
    <n v="41"/>
    <n v="4100"/>
    <n v="123"/>
    <n v="33286"/>
    <d v="2021-03-30T00:00:00"/>
    <d v="2021-04-07T00:00:00"/>
    <s v="Yardley Dreamer"/>
    <s v="Female"/>
    <n v="22"/>
    <s v="8083 Paterson RoadApt. 211"/>
    <n v="1149"/>
    <s v="Jordanborough"/>
    <x v="1"/>
    <s v="Australia"/>
    <x v="4"/>
    <x v="1"/>
  </r>
  <r>
    <n v="4908"/>
    <n v="982"/>
    <n v="694"/>
    <n v="113"/>
    <n v="1"/>
    <n v="113"/>
    <n v="1"/>
    <x v="1"/>
    <x v="4"/>
    <x v="4"/>
    <s v="indigo"/>
    <n v="119"/>
    <n v="78"/>
    <n v="9282"/>
    <n v="123"/>
    <n v="33286"/>
    <d v="2021-03-30T00:00:00"/>
    <d v="2021-04-07T00:00:00"/>
    <s v="Yardley Dreamer"/>
    <s v="Female"/>
    <n v="22"/>
    <s v="8083 Paterson RoadApt. 211"/>
    <n v="1149"/>
    <s v="Jordanborough"/>
    <x v="1"/>
    <s v="Australia"/>
    <x v="4"/>
    <x v="1"/>
  </r>
  <r>
    <n v="4909"/>
    <n v="982"/>
    <n v="317"/>
    <n v="109"/>
    <n v="2"/>
    <n v="218"/>
    <n v="1"/>
    <x v="0"/>
    <x v="21"/>
    <x v="2"/>
    <s v="red"/>
    <n v="108"/>
    <n v="60"/>
    <n v="6480"/>
    <n v="123"/>
    <n v="33286"/>
    <d v="2021-03-30T00:00:00"/>
    <d v="2021-04-07T00:00:00"/>
    <s v="Yardley Dreamer"/>
    <s v="Female"/>
    <n v="22"/>
    <s v="8083 Paterson RoadApt. 211"/>
    <n v="1149"/>
    <s v="Jordanborough"/>
    <x v="1"/>
    <s v="Australia"/>
    <x v="4"/>
    <x v="1"/>
  </r>
  <r>
    <n v="4910"/>
    <n v="982"/>
    <n v="909"/>
    <n v="94"/>
    <n v="3"/>
    <n v="282"/>
    <n v="1"/>
    <x v="2"/>
    <x v="23"/>
    <x v="4"/>
    <s v="violet"/>
    <n v="113"/>
    <n v="73"/>
    <n v="8249"/>
    <n v="123"/>
    <n v="33286"/>
    <d v="2021-03-30T00:00:00"/>
    <d v="2021-04-07T00:00:00"/>
    <s v="Yardley Dreamer"/>
    <s v="Female"/>
    <n v="22"/>
    <s v="8083 Paterson RoadApt. 211"/>
    <n v="1149"/>
    <s v="Jordanborough"/>
    <x v="1"/>
    <s v="Australia"/>
    <x v="4"/>
    <x v="1"/>
  </r>
  <r>
    <n v="4911"/>
    <n v="982"/>
    <n v="1228"/>
    <n v="112"/>
    <n v="1"/>
    <n v="112"/>
    <n v="1"/>
    <x v="2"/>
    <x v="25"/>
    <x v="0"/>
    <s v="red"/>
    <n v="91"/>
    <n v="43"/>
    <n v="3913"/>
    <n v="123"/>
    <n v="33286"/>
    <d v="2021-03-30T00:00:00"/>
    <d v="2021-04-07T00:00:00"/>
    <s v="Yardley Dreamer"/>
    <s v="Female"/>
    <n v="22"/>
    <s v="8083 Paterson RoadApt. 211"/>
    <n v="1149"/>
    <s v="Jordanborough"/>
    <x v="1"/>
    <s v="Australia"/>
    <x v="4"/>
    <x v="1"/>
  </r>
  <r>
    <n v="4912"/>
    <n v="982"/>
    <n v="659"/>
    <n v="93"/>
    <n v="2"/>
    <n v="186"/>
    <n v="1"/>
    <x v="1"/>
    <x v="14"/>
    <x v="4"/>
    <s v="indigo"/>
    <n v="115"/>
    <n v="67"/>
    <n v="7705"/>
    <n v="123"/>
    <n v="33286"/>
    <d v="2021-03-30T00:00:00"/>
    <d v="2021-04-07T00:00:00"/>
    <s v="Yardley Dreamer"/>
    <s v="Female"/>
    <n v="22"/>
    <s v="8083 Paterson RoadApt. 211"/>
    <n v="1149"/>
    <s v="Jordanborough"/>
    <x v="1"/>
    <s v="Australia"/>
    <x v="4"/>
    <x v="1"/>
  </r>
  <r>
    <n v="4913"/>
    <n v="983"/>
    <n v="1225"/>
    <n v="112"/>
    <n v="3"/>
    <n v="336"/>
    <n v="1"/>
    <x v="2"/>
    <x v="25"/>
    <x v="3"/>
    <s v="red"/>
    <n v="91"/>
    <n v="55"/>
    <n v="5005"/>
    <n v="677"/>
    <n v="49941"/>
    <d v="2021-07-12T00:00:00"/>
    <d v="2021-07-14T00:00:00"/>
    <s v="Nady Buston"/>
    <s v="Female"/>
    <n v="33"/>
    <s v="0390 Stark RoadApt. 898"/>
    <n v="2256"/>
    <s v="North Mikayla"/>
    <x v="1"/>
    <s v="Australia"/>
    <x v="8"/>
    <x v="1"/>
  </r>
  <r>
    <n v="4914"/>
    <n v="983"/>
    <n v="921"/>
    <n v="96"/>
    <n v="1"/>
    <n v="96"/>
    <n v="1"/>
    <x v="2"/>
    <x v="5"/>
    <x v="1"/>
    <s v="yellow"/>
    <n v="104"/>
    <n v="74"/>
    <n v="7696"/>
    <n v="677"/>
    <n v="49941"/>
    <d v="2021-07-12T00:00:00"/>
    <d v="2021-07-14T00:00:00"/>
    <s v="Nady Buston"/>
    <s v="Female"/>
    <n v="33"/>
    <s v="0390 Stark RoadApt. 898"/>
    <n v="2256"/>
    <s v="North Mikayla"/>
    <x v="1"/>
    <s v="Australia"/>
    <x v="8"/>
    <x v="1"/>
  </r>
  <r>
    <n v="4915"/>
    <n v="983"/>
    <n v="1088"/>
    <n v="115"/>
    <n v="3"/>
    <n v="345"/>
    <n v="1"/>
    <x v="2"/>
    <x v="6"/>
    <x v="0"/>
    <s v="red"/>
    <n v="99"/>
    <n v="63"/>
    <n v="6237"/>
    <n v="677"/>
    <n v="49941"/>
    <d v="2021-07-12T00:00:00"/>
    <d v="2021-07-14T00:00:00"/>
    <s v="Nady Buston"/>
    <s v="Female"/>
    <n v="33"/>
    <s v="0390 Stark RoadApt. 898"/>
    <n v="2256"/>
    <s v="North Mikayla"/>
    <x v="1"/>
    <s v="Australia"/>
    <x v="8"/>
    <x v="1"/>
  </r>
  <r>
    <n v="4916"/>
    <n v="983"/>
    <n v="325"/>
    <n v="109"/>
    <n v="3"/>
    <n v="327"/>
    <n v="1"/>
    <x v="0"/>
    <x v="21"/>
    <x v="3"/>
    <s v="yellow"/>
    <n v="108"/>
    <n v="45"/>
    <n v="4860"/>
    <n v="677"/>
    <n v="49941"/>
    <d v="2021-07-12T00:00:00"/>
    <d v="2021-07-14T00:00:00"/>
    <s v="Nady Buston"/>
    <s v="Female"/>
    <n v="33"/>
    <s v="0390 Stark RoadApt. 898"/>
    <n v="2256"/>
    <s v="North Mikayla"/>
    <x v="1"/>
    <s v="Australia"/>
    <x v="8"/>
    <x v="1"/>
  </r>
  <r>
    <n v="4917"/>
    <n v="983"/>
    <n v="667"/>
    <n v="113"/>
    <n v="1"/>
    <n v="113"/>
    <n v="1"/>
    <x v="1"/>
    <x v="4"/>
    <x v="2"/>
    <s v="red"/>
    <n v="119"/>
    <n v="56"/>
    <n v="6664"/>
    <n v="677"/>
    <n v="49941"/>
    <d v="2021-07-12T00:00:00"/>
    <d v="2021-07-14T00:00:00"/>
    <s v="Nady Buston"/>
    <s v="Female"/>
    <n v="33"/>
    <s v="0390 Stark RoadApt. 898"/>
    <n v="2256"/>
    <s v="North Mikayla"/>
    <x v="1"/>
    <s v="Australia"/>
    <x v="8"/>
    <x v="1"/>
  </r>
  <r>
    <n v="4918"/>
    <n v="984"/>
    <n v="1221"/>
    <n v="105"/>
    <n v="3"/>
    <n v="315"/>
    <n v="1"/>
    <x v="2"/>
    <x v="7"/>
    <x v="1"/>
    <s v="violet"/>
    <n v="90"/>
    <n v="50"/>
    <n v="4500"/>
    <n v="359"/>
    <n v="10390"/>
    <d v="2021-09-23T00:00:00"/>
    <d v="2021-09-30T00:00:00"/>
    <s v="Augustin Brandenberg"/>
    <s v="Genderfluid"/>
    <n v="28"/>
    <s v="20 Skye RunApt. 868"/>
    <n v="5653"/>
    <s v="East Lauren"/>
    <x v="6"/>
    <s v="Australia"/>
    <x v="5"/>
    <x v="1"/>
  </r>
  <r>
    <n v="4919"/>
    <n v="984"/>
    <n v="1229"/>
    <n v="112"/>
    <n v="3"/>
    <n v="336"/>
    <n v="1"/>
    <x v="2"/>
    <x v="25"/>
    <x v="4"/>
    <s v="red"/>
    <n v="91"/>
    <n v="45"/>
    <n v="4095"/>
    <n v="359"/>
    <n v="10390"/>
    <d v="2021-09-23T00:00:00"/>
    <d v="2021-09-30T00:00:00"/>
    <s v="Augustin Brandenberg"/>
    <s v="Genderfluid"/>
    <n v="28"/>
    <s v="20 Skye RunApt. 868"/>
    <n v="5653"/>
    <s v="East Lauren"/>
    <x v="6"/>
    <s v="Australia"/>
    <x v="5"/>
    <x v="1"/>
  </r>
  <r>
    <n v="4920"/>
    <n v="984"/>
    <n v="369"/>
    <n v="94"/>
    <n v="3"/>
    <n v="282"/>
    <n v="1"/>
    <x v="0"/>
    <x v="28"/>
    <x v="4"/>
    <s v="green"/>
    <n v="92"/>
    <n v="64"/>
    <n v="5888"/>
    <n v="359"/>
    <n v="10390"/>
    <d v="2021-09-23T00:00:00"/>
    <d v="2021-09-30T00:00:00"/>
    <s v="Augustin Brandenberg"/>
    <s v="Genderfluid"/>
    <n v="28"/>
    <s v="20 Skye RunApt. 868"/>
    <n v="5653"/>
    <s v="East Lauren"/>
    <x v="6"/>
    <s v="Australia"/>
    <x v="5"/>
    <x v="1"/>
  </r>
  <r>
    <n v="4921"/>
    <n v="984"/>
    <n v="62"/>
    <n v="104"/>
    <n v="2"/>
    <n v="208"/>
    <n v="1"/>
    <x v="0"/>
    <x v="10"/>
    <x v="2"/>
    <s v="indigo"/>
    <n v="119"/>
    <n v="51"/>
    <n v="6069"/>
    <n v="359"/>
    <n v="10390"/>
    <d v="2021-09-23T00:00:00"/>
    <d v="2021-09-30T00:00:00"/>
    <s v="Augustin Brandenberg"/>
    <s v="Genderfluid"/>
    <n v="28"/>
    <s v="20 Skye RunApt. 868"/>
    <n v="5653"/>
    <s v="East Lauren"/>
    <x v="6"/>
    <s v="Australia"/>
    <x v="5"/>
    <x v="1"/>
  </r>
  <r>
    <n v="4922"/>
    <n v="984"/>
    <n v="230"/>
    <n v="106"/>
    <n v="3"/>
    <n v="318"/>
    <n v="1"/>
    <x v="0"/>
    <x v="0"/>
    <x v="3"/>
    <s v="blue"/>
    <n v="105"/>
    <n v="76"/>
    <n v="7980"/>
    <n v="359"/>
    <n v="10390"/>
    <d v="2021-09-23T00:00:00"/>
    <d v="2021-09-30T00:00:00"/>
    <s v="Augustin Brandenberg"/>
    <s v="Genderfluid"/>
    <n v="28"/>
    <s v="20 Skye RunApt. 868"/>
    <n v="5653"/>
    <s v="East Lauren"/>
    <x v="6"/>
    <s v="Australia"/>
    <x v="5"/>
    <x v="1"/>
  </r>
  <r>
    <n v="4923"/>
    <n v="984"/>
    <n v="302"/>
    <n v="105"/>
    <n v="3"/>
    <n v="315"/>
    <n v="1"/>
    <x v="0"/>
    <x v="26"/>
    <x v="2"/>
    <s v="blue"/>
    <n v="93"/>
    <n v="55"/>
    <n v="5115"/>
    <n v="359"/>
    <n v="10390"/>
    <d v="2021-09-23T00:00:00"/>
    <d v="2021-09-30T00:00:00"/>
    <s v="Augustin Brandenberg"/>
    <s v="Genderfluid"/>
    <n v="28"/>
    <s v="20 Skye RunApt. 868"/>
    <n v="5653"/>
    <s v="East Lauren"/>
    <x v="6"/>
    <s v="Australia"/>
    <x v="5"/>
    <x v="1"/>
  </r>
  <r>
    <n v="4924"/>
    <n v="984"/>
    <n v="585"/>
    <n v="100"/>
    <n v="3"/>
    <n v="300"/>
    <n v="1"/>
    <x v="1"/>
    <x v="29"/>
    <x v="3"/>
    <s v="indigo"/>
    <n v="90"/>
    <n v="59"/>
    <n v="5310"/>
    <n v="359"/>
    <n v="10390"/>
    <d v="2021-09-23T00:00:00"/>
    <d v="2021-09-30T00:00:00"/>
    <s v="Augustin Brandenberg"/>
    <s v="Genderfluid"/>
    <n v="28"/>
    <s v="20 Skye RunApt. 868"/>
    <n v="5653"/>
    <s v="East Lauren"/>
    <x v="6"/>
    <s v="Australia"/>
    <x v="5"/>
    <x v="1"/>
  </r>
  <r>
    <n v="4925"/>
    <n v="985"/>
    <n v="277"/>
    <n v="95"/>
    <n v="2"/>
    <n v="190"/>
    <n v="1"/>
    <x v="0"/>
    <x v="17"/>
    <x v="2"/>
    <s v="violet"/>
    <n v="117"/>
    <n v="77"/>
    <n v="9009"/>
    <n v="581"/>
    <n v="59558"/>
    <d v="2021-02-07T00:00:00"/>
    <d v="2021-02-09T00:00:00"/>
    <s v="Fabian Gostage"/>
    <s v="Polygender"/>
    <n v="40"/>
    <s v="11 Nader ParadeApt. 016"/>
    <n v="9022"/>
    <s v="Hackettland"/>
    <x v="0"/>
    <s v="Australia"/>
    <x v="1"/>
    <x v="1"/>
  </r>
  <r>
    <n v="4926"/>
    <n v="985"/>
    <n v="1129"/>
    <n v="102"/>
    <n v="1"/>
    <n v="102"/>
    <n v="1"/>
    <x v="2"/>
    <x v="34"/>
    <x v="4"/>
    <s v="orange"/>
    <n v="106"/>
    <n v="61"/>
    <n v="6466"/>
    <n v="581"/>
    <n v="59558"/>
    <d v="2021-02-07T00:00:00"/>
    <d v="2021-02-09T00:00:00"/>
    <s v="Fabian Gostage"/>
    <s v="Polygender"/>
    <n v="40"/>
    <s v="11 Nader ParadeApt. 016"/>
    <n v="9022"/>
    <s v="Hackettland"/>
    <x v="0"/>
    <s v="Australia"/>
    <x v="1"/>
    <x v="1"/>
  </r>
  <r>
    <n v="4927"/>
    <n v="985"/>
    <n v="784"/>
    <n v="91"/>
    <n v="3"/>
    <n v="273"/>
    <n v="1"/>
    <x v="1"/>
    <x v="15"/>
    <x v="4"/>
    <s v="yellow"/>
    <n v="114"/>
    <n v="67"/>
    <n v="7638"/>
    <n v="581"/>
    <n v="59558"/>
    <d v="2021-02-07T00:00:00"/>
    <d v="2021-02-09T00:00:00"/>
    <s v="Fabian Gostage"/>
    <s v="Polygender"/>
    <n v="40"/>
    <s v="11 Nader ParadeApt. 016"/>
    <n v="9022"/>
    <s v="Hackettland"/>
    <x v="0"/>
    <s v="Australia"/>
    <x v="1"/>
    <x v="1"/>
  </r>
  <r>
    <n v="4928"/>
    <n v="985"/>
    <n v="837"/>
    <n v="117"/>
    <n v="2"/>
    <n v="234"/>
    <n v="1"/>
    <x v="1"/>
    <x v="13"/>
    <x v="2"/>
    <s v="violet"/>
    <n v="95"/>
    <n v="74"/>
    <n v="7030"/>
    <n v="581"/>
    <n v="59558"/>
    <d v="2021-02-07T00:00:00"/>
    <d v="2021-02-09T00:00:00"/>
    <s v="Fabian Gostage"/>
    <s v="Polygender"/>
    <n v="40"/>
    <s v="11 Nader ParadeApt. 016"/>
    <n v="9022"/>
    <s v="Hackettland"/>
    <x v="0"/>
    <s v="Australia"/>
    <x v="1"/>
    <x v="1"/>
  </r>
  <r>
    <n v="4929"/>
    <n v="985"/>
    <n v="538"/>
    <n v="98"/>
    <n v="3"/>
    <n v="294"/>
    <n v="1"/>
    <x v="1"/>
    <x v="33"/>
    <x v="0"/>
    <s v="yellow"/>
    <n v="113"/>
    <n v="45"/>
    <n v="5085"/>
    <n v="581"/>
    <n v="59558"/>
    <d v="2021-02-07T00:00:00"/>
    <d v="2021-02-09T00:00:00"/>
    <s v="Fabian Gostage"/>
    <s v="Polygender"/>
    <n v="40"/>
    <s v="11 Nader ParadeApt. 016"/>
    <n v="9022"/>
    <s v="Hackettland"/>
    <x v="0"/>
    <s v="Australia"/>
    <x v="1"/>
    <x v="1"/>
  </r>
  <r>
    <n v="4930"/>
    <n v="986"/>
    <n v="795"/>
    <n v="91"/>
    <n v="1"/>
    <n v="91"/>
    <n v="1"/>
    <x v="1"/>
    <x v="15"/>
    <x v="3"/>
    <s v="indigo"/>
    <n v="114"/>
    <n v="78"/>
    <n v="8892"/>
    <n v="116"/>
    <n v="13431"/>
    <d v="2021-08-02T00:00:00"/>
    <d v="2021-08-15T00:00:00"/>
    <s v="Erik Osgar"/>
    <s v="Genderfluid"/>
    <n v="35"/>
    <s v="6022 Jonathan TrackSuite 607"/>
    <n v="8590"/>
    <s v="Zacharyborough"/>
    <x v="5"/>
    <s v="Australia"/>
    <x v="0"/>
    <x v="2"/>
  </r>
  <r>
    <n v="4931"/>
    <n v="986"/>
    <n v="302"/>
    <n v="105"/>
    <n v="3"/>
    <n v="315"/>
    <n v="1"/>
    <x v="0"/>
    <x v="26"/>
    <x v="2"/>
    <s v="blue"/>
    <n v="93"/>
    <n v="55"/>
    <n v="5115"/>
    <n v="116"/>
    <n v="13431"/>
    <d v="2021-08-02T00:00:00"/>
    <d v="2021-08-15T00:00:00"/>
    <s v="Erik Osgar"/>
    <s v="Genderfluid"/>
    <n v="35"/>
    <s v="6022 Jonathan TrackSuite 607"/>
    <n v="8590"/>
    <s v="Zacharyborough"/>
    <x v="5"/>
    <s v="Australia"/>
    <x v="0"/>
    <x v="2"/>
  </r>
  <r>
    <n v="4932"/>
    <n v="986"/>
    <n v="1052"/>
    <n v="93"/>
    <n v="3"/>
    <n v="279"/>
    <n v="1"/>
    <x v="2"/>
    <x v="20"/>
    <x v="2"/>
    <s v="red"/>
    <n v="94"/>
    <n v="43"/>
    <n v="4042"/>
    <n v="116"/>
    <n v="13431"/>
    <d v="2021-08-02T00:00:00"/>
    <d v="2021-08-15T00:00:00"/>
    <s v="Erik Osgar"/>
    <s v="Genderfluid"/>
    <n v="35"/>
    <s v="6022 Jonathan TrackSuite 607"/>
    <n v="8590"/>
    <s v="Zacharyborough"/>
    <x v="5"/>
    <s v="Australia"/>
    <x v="0"/>
    <x v="2"/>
  </r>
  <r>
    <n v="4933"/>
    <n v="987"/>
    <n v="1101"/>
    <n v="115"/>
    <n v="2"/>
    <n v="230"/>
    <n v="1"/>
    <x v="2"/>
    <x v="6"/>
    <x v="1"/>
    <s v="green"/>
    <n v="99"/>
    <n v="71"/>
    <n v="7029"/>
    <n v="247"/>
    <n v="30215"/>
    <d v="2021-07-13T00:00:00"/>
    <d v="2021-08-09T00:00:00"/>
    <s v="Atlante Mcgrotty"/>
    <s v="Female"/>
    <n v="57"/>
    <s v="2352 Luca JunctionApt. 067"/>
    <n v="5680"/>
    <s v="Mayerland"/>
    <x v="6"/>
    <s v="Australia"/>
    <x v="8"/>
    <x v="0"/>
  </r>
  <r>
    <n v="4934"/>
    <n v="987"/>
    <n v="27"/>
    <n v="96"/>
    <n v="1"/>
    <n v="96"/>
    <n v="1"/>
    <x v="0"/>
    <x v="2"/>
    <x v="2"/>
    <s v="indigo"/>
    <n v="114"/>
    <n v="62"/>
    <n v="7068"/>
    <n v="247"/>
    <n v="30215"/>
    <d v="2021-07-13T00:00:00"/>
    <d v="2021-08-09T00:00:00"/>
    <s v="Atlante Mcgrotty"/>
    <s v="Female"/>
    <n v="57"/>
    <s v="2352 Luca JunctionApt. 067"/>
    <n v="5680"/>
    <s v="Mayerland"/>
    <x v="6"/>
    <s v="Australia"/>
    <x v="8"/>
    <x v="0"/>
  </r>
  <r>
    <n v="4935"/>
    <n v="987"/>
    <n v="307"/>
    <n v="105"/>
    <n v="1"/>
    <n v="105"/>
    <n v="1"/>
    <x v="0"/>
    <x v="26"/>
    <x v="2"/>
    <s v="indigo"/>
    <n v="93"/>
    <n v="58"/>
    <n v="5394"/>
    <n v="247"/>
    <n v="30215"/>
    <d v="2021-07-13T00:00:00"/>
    <d v="2021-08-09T00:00:00"/>
    <s v="Atlante Mcgrotty"/>
    <s v="Female"/>
    <n v="57"/>
    <s v="2352 Luca JunctionApt. 067"/>
    <n v="5680"/>
    <s v="Mayerland"/>
    <x v="6"/>
    <s v="Australia"/>
    <x v="8"/>
    <x v="0"/>
  </r>
  <r>
    <n v="4936"/>
    <n v="987"/>
    <n v="452"/>
    <n v="107"/>
    <n v="2"/>
    <n v="214"/>
    <n v="1"/>
    <x v="1"/>
    <x v="22"/>
    <x v="2"/>
    <s v="violet"/>
    <n v="92"/>
    <n v="43"/>
    <n v="3956"/>
    <n v="247"/>
    <n v="30215"/>
    <d v="2021-07-13T00:00:00"/>
    <d v="2021-08-09T00:00:00"/>
    <s v="Atlante Mcgrotty"/>
    <s v="Female"/>
    <n v="57"/>
    <s v="2352 Luca JunctionApt. 067"/>
    <n v="5680"/>
    <s v="Mayerland"/>
    <x v="6"/>
    <s v="Australia"/>
    <x v="8"/>
    <x v="0"/>
  </r>
  <r>
    <n v="4937"/>
    <n v="987"/>
    <n v="1158"/>
    <n v="99"/>
    <n v="2"/>
    <n v="198"/>
    <n v="1"/>
    <x v="2"/>
    <x v="9"/>
    <x v="0"/>
    <s v="red"/>
    <n v="98"/>
    <n v="52"/>
    <n v="5096"/>
    <n v="247"/>
    <n v="30215"/>
    <d v="2021-07-13T00:00:00"/>
    <d v="2021-08-09T00:00:00"/>
    <s v="Atlante Mcgrotty"/>
    <s v="Female"/>
    <n v="57"/>
    <s v="2352 Luca JunctionApt. 067"/>
    <n v="5680"/>
    <s v="Mayerland"/>
    <x v="6"/>
    <s v="Australia"/>
    <x v="8"/>
    <x v="0"/>
  </r>
  <r>
    <n v="4938"/>
    <n v="987"/>
    <n v="180"/>
    <n v="98"/>
    <n v="3"/>
    <n v="294"/>
    <n v="1"/>
    <x v="0"/>
    <x v="18"/>
    <x v="3"/>
    <s v="orange"/>
    <n v="112"/>
    <n v="52"/>
    <n v="5824"/>
    <n v="247"/>
    <n v="30215"/>
    <d v="2021-07-13T00:00:00"/>
    <d v="2021-08-09T00:00:00"/>
    <s v="Atlante Mcgrotty"/>
    <s v="Female"/>
    <n v="57"/>
    <s v="2352 Luca JunctionApt. 067"/>
    <n v="5680"/>
    <s v="Mayerland"/>
    <x v="6"/>
    <s v="Australia"/>
    <x v="8"/>
    <x v="0"/>
  </r>
  <r>
    <n v="4939"/>
    <n v="988"/>
    <n v="532"/>
    <n v="98"/>
    <n v="2"/>
    <n v="196"/>
    <n v="1"/>
    <x v="1"/>
    <x v="33"/>
    <x v="2"/>
    <s v="orange"/>
    <n v="113"/>
    <n v="80"/>
    <n v="9040"/>
    <n v="496"/>
    <n v="27204"/>
    <d v="2021-02-04T00:00:00"/>
    <d v="2021-02-16T00:00:00"/>
    <s v="John Panchen"/>
    <s v="Bigender"/>
    <n v="32"/>
    <s v="35 Barrows RunApt. 970"/>
    <n v="3261"/>
    <s v="Evansburgh"/>
    <x v="0"/>
    <s v="Australia"/>
    <x v="1"/>
    <x v="2"/>
  </r>
  <r>
    <n v="4940"/>
    <n v="988"/>
    <n v="22"/>
    <n v="96"/>
    <n v="1"/>
    <n v="96"/>
    <n v="1"/>
    <x v="0"/>
    <x v="2"/>
    <x v="2"/>
    <s v="blue"/>
    <n v="114"/>
    <n v="57"/>
    <n v="6498"/>
    <n v="496"/>
    <n v="27204"/>
    <d v="2021-02-04T00:00:00"/>
    <d v="2021-02-16T00:00:00"/>
    <s v="John Panchen"/>
    <s v="Bigender"/>
    <n v="32"/>
    <s v="35 Barrows RunApt. 970"/>
    <n v="3261"/>
    <s v="Evansburgh"/>
    <x v="0"/>
    <s v="Australia"/>
    <x v="1"/>
    <x v="2"/>
  </r>
  <r>
    <n v="4941"/>
    <n v="988"/>
    <n v="798"/>
    <n v="91"/>
    <n v="2"/>
    <n v="182"/>
    <n v="1"/>
    <x v="1"/>
    <x v="15"/>
    <x v="0"/>
    <s v="indigo"/>
    <n v="114"/>
    <n v="50"/>
    <n v="5700"/>
    <n v="496"/>
    <n v="27204"/>
    <d v="2021-02-04T00:00:00"/>
    <d v="2021-02-16T00:00:00"/>
    <s v="John Panchen"/>
    <s v="Bigender"/>
    <n v="32"/>
    <s v="35 Barrows RunApt. 970"/>
    <n v="3261"/>
    <s v="Evansburgh"/>
    <x v="0"/>
    <s v="Australia"/>
    <x v="1"/>
    <x v="2"/>
  </r>
  <r>
    <n v="4942"/>
    <n v="988"/>
    <n v="236"/>
    <n v="106"/>
    <n v="2"/>
    <n v="212"/>
    <n v="1"/>
    <x v="0"/>
    <x v="0"/>
    <x v="1"/>
    <s v="indigo"/>
    <n v="105"/>
    <n v="59"/>
    <n v="6195"/>
    <n v="496"/>
    <n v="27204"/>
    <d v="2021-02-04T00:00:00"/>
    <d v="2021-02-16T00:00:00"/>
    <s v="John Panchen"/>
    <s v="Bigender"/>
    <n v="32"/>
    <s v="35 Barrows RunApt. 970"/>
    <n v="3261"/>
    <s v="Evansburgh"/>
    <x v="0"/>
    <s v="Australia"/>
    <x v="1"/>
    <x v="2"/>
  </r>
  <r>
    <n v="4943"/>
    <n v="988"/>
    <n v="639"/>
    <n v="93"/>
    <n v="3"/>
    <n v="279"/>
    <n v="1"/>
    <x v="1"/>
    <x v="14"/>
    <x v="4"/>
    <s v="orange"/>
    <n v="115"/>
    <n v="46"/>
    <n v="5290"/>
    <n v="496"/>
    <n v="27204"/>
    <d v="2021-02-04T00:00:00"/>
    <d v="2021-02-16T00:00:00"/>
    <s v="John Panchen"/>
    <s v="Bigender"/>
    <n v="32"/>
    <s v="35 Barrows RunApt. 970"/>
    <n v="3261"/>
    <s v="Evansburgh"/>
    <x v="0"/>
    <s v="Australia"/>
    <x v="1"/>
    <x v="2"/>
  </r>
  <r>
    <n v="4944"/>
    <n v="988"/>
    <n v="732"/>
    <n v="119"/>
    <n v="2"/>
    <n v="238"/>
    <n v="1"/>
    <x v="1"/>
    <x v="19"/>
    <x v="2"/>
    <s v="violet"/>
    <n v="112"/>
    <n v="61"/>
    <n v="6832"/>
    <n v="496"/>
    <n v="27204"/>
    <d v="2021-02-04T00:00:00"/>
    <d v="2021-02-16T00:00:00"/>
    <s v="John Panchen"/>
    <s v="Bigender"/>
    <n v="32"/>
    <s v="35 Barrows RunApt. 970"/>
    <n v="3261"/>
    <s v="Evansburgh"/>
    <x v="0"/>
    <s v="Australia"/>
    <x v="1"/>
    <x v="2"/>
  </r>
  <r>
    <n v="4945"/>
    <n v="989"/>
    <n v="78"/>
    <n v="118"/>
    <n v="2"/>
    <n v="236"/>
    <n v="1"/>
    <x v="0"/>
    <x v="24"/>
    <x v="0"/>
    <s v="orange"/>
    <n v="96"/>
    <n v="59"/>
    <n v="5664"/>
    <n v="595"/>
    <n v="27217"/>
    <d v="2021-01-06T00:00:00"/>
    <d v="2021-01-29T00:00:00"/>
    <s v="Thomasine Baudet"/>
    <s v="Female"/>
    <n v="60"/>
    <s v="313 Grace LoopApt. 523"/>
    <n v="939"/>
    <s v="Ameliaview"/>
    <x v="0"/>
    <s v="Australia"/>
    <x v="9"/>
    <x v="0"/>
  </r>
  <r>
    <n v="4946"/>
    <n v="989"/>
    <n v="685"/>
    <n v="113"/>
    <n v="2"/>
    <n v="226"/>
    <n v="1"/>
    <x v="1"/>
    <x v="4"/>
    <x v="3"/>
    <s v="blue"/>
    <n v="119"/>
    <n v="67"/>
    <n v="7973"/>
    <n v="595"/>
    <n v="27217"/>
    <d v="2021-01-06T00:00:00"/>
    <d v="2021-01-29T00:00:00"/>
    <s v="Thomasine Baudet"/>
    <s v="Female"/>
    <n v="60"/>
    <s v="313 Grace LoopApt. 523"/>
    <n v="939"/>
    <s v="Ameliaview"/>
    <x v="0"/>
    <s v="Australia"/>
    <x v="9"/>
    <x v="0"/>
  </r>
  <r>
    <n v="4947"/>
    <n v="989"/>
    <n v="330"/>
    <n v="109"/>
    <n v="1"/>
    <n v="109"/>
    <n v="1"/>
    <x v="0"/>
    <x v="21"/>
    <x v="3"/>
    <s v="green"/>
    <n v="108"/>
    <n v="63"/>
    <n v="6804"/>
    <n v="595"/>
    <n v="27217"/>
    <d v="2021-01-06T00:00:00"/>
    <d v="2021-01-29T00:00:00"/>
    <s v="Thomasine Baudet"/>
    <s v="Female"/>
    <n v="60"/>
    <s v="313 Grace LoopApt. 523"/>
    <n v="939"/>
    <s v="Ameliaview"/>
    <x v="0"/>
    <s v="Australia"/>
    <x v="9"/>
    <x v="0"/>
  </r>
  <r>
    <n v="4948"/>
    <n v="989"/>
    <n v="388"/>
    <n v="119"/>
    <n v="2"/>
    <n v="238"/>
    <n v="1"/>
    <x v="0"/>
    <x v="32"/>
    <x v="0"/>
    <s v="red"/>
    <n v="113"/>
    <n v="78"/>
    <n v="8814"/>
    <n v="595"/>
    <n v="27217"/>
    <d v="2021-01-06T00:00:00"/>
    <d v="2021-01-29T00:00:00"/>
    <s v="Thomasine Baudet"/>
    <s v="Female"/>
    <n v="60"/>
    <s v="313 Grace LoopApt. 523"/>
    <n v="939"/>
    <s v="Ameliaview"/>
    <x v="0"/>
    <s v="Australia"/>
    <x v="9"/>
    <x v="0"/>
  </r>
  <r>
    <n v="4949"/>
    <n v="990"/>
    <n v="1119"/>
    <n v="115"/>
    <n v="1"/>
    <n v="115"/>
    <n v="1"/>
    <x v="2"/>
    <x v="6"/>
    <x v="4"/>
    <s v="violet"/>
    <n v="99"/>
    <n v="64"/>
    <n v="6336"/>
    <n v="87"/>
    <n v="40306"/>
    <d v="2021-08-17T00:00:00"/>
    <d v="2021-09-06T00:00:00"/>
    <s v="Barbara-Anne Salerg"/>
    <s v="Agender"/>
    <n v="53"/>
    <s v="384 Hayley View RdSuite 949"/>
    <n v="1780"/>
    <s v="Savannahland"/>
    <x v="5"/>
    <s v="Australia"/>
    <x v="0"/>
    <x v="2"/>
  </r>
  <r>
    <n v="4950"/>
    <n v="990"/>
    <n v="1231"/>
    <n v="112"/>
    <n v="3"/>
    <n v="336"/>
    <n v="1"/>
    <x v="2"/>
    <x v="25"/>
    <x v="1"/>
    <s v="orange"/>
    <n v="91"/>
    <n v="59"/>
    <n v="5369"/>
    <n v="87"/>
    <n v="40306"/>
    <d v="2021-08-17T00:00:00"/>
    <d v="2021-09-06T00:00:00"/>
    <s v="Barbara-Anne Salerg"/>
    <s v="Agender"/>
    <n v="53"/>
    <s v="384 Hayley View RdSuite 949"/>
    <n v="1780"/>
    <s v="Savannahland"/>
    <x v="5"/>
    <s v="Australia"/>
    <x v="0"/>
    <x v="2"/>
  </r>
  <r>
    <n v="4951"/>
    <n v="990"/>
    <n v="1228"/>
    <n v="112"/>
    <n v="2"/>
    <n v="224"/>
    <n v="1"/>
    <x v="2"/>
    <x v="25"/>
    <x v="0"/>
    <s v="red"/>
    <n v="91"/>
    <n v="43"/>
    <n v="3913"/>
    <n v="87"/>
    <n v="40306"/>
    <d v="2021-08-17T00:00:00"/>
    <d v="2021-09-06T00:00:00"/>
    <s v="Barbara-Anne Salerg"/>
    <s v="Agender"/>
    <n v="53"/>
    <s v="384 Hayley View RdSuite 949"/>
    <n v="1780"/>
    <s v="Savannahland"/>
    <x v="5"/>
    <s v="Australia"/>
    <x v="0"/>
    <x v="2"/>
  </r>
  <r>
    <n v="4952"/>
    <n v="990"/>
    <n v="1165"/>
    <n v="99"/>
    <n v="2"/>
    <n v="198"/>
    <n v="1"/>
    <x v="2"/>
    <x v="9"/>
    <x v="3"/>
    <s v="yellow"/>
    <n v="98"/>
    <n v="64"/>
    <n v="6272"/>
    <n v="87"/>
    <n v="40306"/>
    <d v="2021-08-17T00:00:00"/>
    <d v="2021-09-06T00:00:00"/>
    <s v="Barbara-Anne Salerg"/>
    <s v="Agender"/>
    <n v="53"/>
    <s v="384 Hayley View RdSuite 949"/>
    <n v="1780"/>
    <s v="Savannahland"/>
    <x v="5"/>
    <s v="Australia"/>
    <x v="0"/>
    <x v="2"/>
  </r>
  <r>
    <n v="4953"/>
    <n v="990"/>
    <n v="125"/>
    <n v="92"/>
    <n v="3"/>
    <n v="276"/>
    <n v="1"/>
    <x v="0"/>
    <x v="22"/>
    <x v="3"/>
    <s v="blue"/>
    <n v="115"/>
    <n v="76"/>
    <n v="8740"/>
    <n v="87"/>
    <n v="40306"/>
    <d v="2021-08-17T00:00:00"/>
    <d v="2021-09-06T00:00:00"/>
    <s v="Barbara-Anne Salerg"/>
    <s v="Agender"/>
    <n v="53"/>
    <s v="384 Hayley View RdSuite 949"/>
    <n v="1780"/>
    <s v="Savannahland"/>
    <x v="5"/>
    <s v="Australia"/>
    <x v="0"/>
    <x v="2"/>
  </r>
  <r>
    <n v="4954"/>
    <n v="991"/>
    <n v="971"/>
    <n v="97"/>
    <n v="1"/>
    <n v="97"/>
    <n v="1"/>
    <x v="2"/>
    <x v="27"/>
    <x v="1"/>
    <s v="indigo"/>
    <n v="119"/>
    <n v="41"/>
    <n v="4879"/>
    <n v="493"/>
    <n v="17535"/>
    <d v="2021-01-09T00:00:00"/>
    <d v="2021-01-16T00:00:00"/>
    <s v="Andrew Renn"/>
    <s v="Bigender"/>
    <n v="63"/>
    <s v="761 Mckenzie BoulevardSuite 489"/>
    <n v="1696"/>
    <s v="Port Natalie"/>
    <x v="6"/>
    <s v="Australia"/>
    <x v="9"/>
    <x v="1"/>
  </r>
  <r>
    <n v="4955"/>
    <n v="991"/>
    <n v="212"/>
    <n v="106"/>
    <n v="3"/>
    <n v="318"/>
    <n v="1"/>
    <x v="0"/>
    <x v="0"/>
    <x v="2"/>
    <s v="red"/>
    <n v="105"/>
    <n v="48"/>
    <n v="5040"/>
    <n v="493"/>
    <n v="17535"/>
    <d v="2021-01-09T00:00:00"/>
    <d v="2021-01-16T00:00:00"/>
    <s v="Andrew Renn"/>
    <s v="Bigender"/>
    <n v="63"/>
    <s v="761 Mckenzie BoulevardSuite 489"/>
    <n v="1696"/>
    <s v="Port Natalie"/>
    <x v="6"/>
    <s v="Australia"/>
    <x v="9"/>
    <x v="1"/>
  </r>
  <r>
    <n v="4956"/>
    <n v="991"/>
    <n v="871"/>
    <n v="113"/>
    <n v="1"/>
    <n v="113"/>
    <n v="1"/>
    <x v="2"/>
    <x v="16"/>
    <x v="1"/>
    <s v="violet"/>
    <n v="100"/>
    <n v="64"/>
    <n v="6400"/>
    <n v="493"/>
    <n v="17535"/>
    <d v="2021-01-09T00:00:00"/>
    <d v="2021-01-16T00:00:00"/>
    <s v="Andrew Renn"/>
    <s v="Bigender"/>
    <n v="63"/>
    <s v="761 Mckenzie BoulevardSuite 489"/>
    <n v="1696"/>
    <s v="Port Natalie"/>
    <x v="6"/>
    <s v="Australia"/>
    <x v="9"/>
    <x v="1"/>
  </r>
  <r>
    <n v="4957"/>
    <n v="991"/>
    <n v="18"/>
    <n v="96"/>
    <n v="1"/>
    <n v="96"/>
    <n v="1"/>
    <x v="0"/>
    <x v="2"/>
    <x v="0"/>
    <s v="green"/>
    <n v="114"/>
    <n v="52"/>
    <n v="5928"/>
    <n v="493"/>
    <n v="17535"/>
    <d v="2021-01-09T00:00:00"/>
    <d v="2021-01-16T00:00:00"/>
    <s v="Andrew Renn"/>
    <s v="Bigender"/>
    <n v="63"/>
    <s v="761 Mckenzie BoulevardSuite 489"/>
    <n v="1696"/>
    <s v="Port Natalie"/>
    <x v="6"/>
    <s v="Australia"/>
    <x v="9"/>
    <x v="1"/>
  </r>
  <r>
    <n v="4958"/>
    <n v="991"/>
    <n v="970"/>
    <n v="97"/>
    <n v="2"/>
    <n v="194"/>
    <n v="1"/>
    <x v="2"/>
    <x v="27"/>
    <x v="3"/>
    <s v="indigo"/>
    <n v="119"/>
    <n v="74"/>
    <n v="8806"/>
    <n v="493"/>
    <n v="17535"/>
    <d v="2021-01-09T00:00:00"/>
    <d v="2021-01-16T00:00:00"/>
    <s v="Andrew Renn"/>
    <s v="Bigender"/>
    <n v="63"/>
    <s v="761 Mckenzie BoulevardSuite 489"/>
    <n v="1696"/>
    <s v="Port Natalie"/>
    <x v="6"/>
    <s v="Australia"/>
    <x v="9"/>
    <x v="1"/>
  </r>
  <r>
    <n v="4959"/>
    <n v="991"/>
    <n v="215"/>
    <n v="106"/>
    <n v="1"/>
    <n v="106"/>
    <n v="1"/>
    <x v="0"/>
    <x v="0"/>
    <x v="3"/>
    <s v="orange"/>
    <n v="105"/>
    <n v="76"/>
    <n v="7980"/>
    <n v="493"/>
    <n v="17535"/>
    <d v="2021-01-09T00:00:00"/>
    <d v="2021-01-16T00:00:00"/>
    <s v="Andrew Renn"/>
    <s v="Bigender"/>
    <n v="63"/>
    <s v="761 Mckenzie BoulevardSuite 489"/>
    <n v="1696"/>
    <s v="Port Natalie"/>
    <x v="6"/>
    <s v="Australia"/>
    <x v="9"/>
    <x v="1"/>
  </r>
  <r>
    <n v="4960"/>
    <n v="991"/>
    <n v="1205"/>
    <n v="105"/>
    <n v="3"/>
    <n v="315"/>
    <n v="1"/>
    <x v="2"/>
    <x v="7"/>
    <x v="3"/>
    <s v="green"/>
    <n v="90"/>
    <n v="58"/>
    <n v="5220"/>
    <n v="493"/>
    <n v="17535"/>
    <d v="2021-01-09T00:00:00"/>
    <d v="2021-01-16T00:00:00"/>
    <s v="Andrew Renn"/>
    <s v="Bigender"/>
    <n v="63"/>
    <s v="761 Mckenzie BoulevardSuite 489"/>
    <n v="1696"/>
    <s v="Port Natalie"/>
    <x v="6"/>
    <s v="Australia"/>
    <x v="9"/>
    <x v="1"/>
  </r>
  <r>
    <n v="4961"/>
    <n v="992"/>
    <n v="1214"/>
    <n v="105"/>
    <n v="2"/>
    <n v="210"/>
    <n v="1"/>
    <x v="2"/>
    <x v="7"/>
    <x v="4"/>
    <s v="blue"/>
    <n v="90"/>
    <n v="55"/>
    <n v="4950"/>
    <n v="770"/>
    <n v="53679"/>
    <d v="2021-07-23T00:00:00"/>
    <d v="2021-08-14T00:00:00"/>
    <s v="Thorsten Sowrey"/>
    <s v="Polygender"/>
    <n v="50"/>
    <s v="7024 Sauer DriveSuite 553"/>
    <n v="4196"/>
    <s v="Port Isabelle"/>
    <x v="0"/>
    <s v="Australia"/>
    <x v="8"/>
    <x v="0"/>
  </r>
  <r>
    <n v="4962"/>
    <n v="992"/>
    <n v="1"/>
    <n v="96"/>
    <n v="3"/>
    <n v="288"/>
    <n v="1"/>
    <x v="0"/>
    <x v="2"/>
    <x v="1"/>
    <s v="red"/>
    <n v="114"/>
    <n v="53"/>
    <n v="6042"/>
    <n v="770"/>
    <n v="53679"/>
    <d v="2021-07-23T00:00:00"/>
    <d v="2021-08-14T00:00:00"/>
    <s v="Thorsten Sowrey"/>
    <s v="Polygender"/>
    <n v="50"/>
    <s v="7024 Sauer DriveSuite 553"/>
    <n v="4196"/>
    <s v="Port Isabelle"/>
    <x v="0"/>
    <s v="Australia"/>
    <x v="8"/>
    <x v="0"/>
  </r>
  <r>
    <n v="4963"/>
    <n v="992"/>
    <n v="299"/>
    <n v="105"/>
    <n v="1"/>
    <n v="105"/>
    <n v="1"/>
    <x v="0"/>
    <x v="26"/>
    <x v="4"/>
    <s v="green"/>
    <n v="93"/>
    <n v="60"/>
    <n v="5580"/>
    <n v="770"/>
    <n v="53679"/>
    <d v="2021-07-23T00:00:00"/>
    <d v="2021-08-14T00:00:00"/>
    <s v="Thorsten Sowrey"/>
    <s v="Polygender"/>
    <n v="50"/>
    <s v="7024 Sauer DriveSuite 553"/>
    <n v="4196"/>
    <s v="Port Isabelle"/>
    <x v="0"/>
    <s v="Australia"/>
    <x v="8"/>
    <x v="0"/>
  </r>
  <r>
    <n v="4964"/>
    <n v="992"/>
    <n v="485"/>
    <n v="118"/>
    <n v="1"/>
    <n v="118"/>
    <n v="1"/>
    <x v="1"/>
    <x v="1"/>
    <x v="3"/>
    <s v="violet"/>
    <n v="110"/>
    <n v="74"/>
    <n v="8140"/>
    <n v="770"/>
    <n v="53679"/>
    <d v="2021-07-23T00:00:00"/>
    <d v="2021-08-14T00:00:00"/>
    <s v="Thorsten Sowrey"/>
    <s v="Polygender"/>
    <n v="50"/>
    <s v="7024 Sauer DriveSuite 553"/>
    <n v="4196"/>
    <s v="Port Isabelle"/>
    <x v="0"/>
    <s v="Australia"/>
    <x v="8"/>
    <x v="0"/>
  </r>
  <r>
    <n v="4965"/>
    <n v="992"/>
    <n v="539"/>
    <n v="98"/>
    <n v="3"/>
    <n v="294"/>
    <n v="1"/>
    <x v="1"/>
    <x v="33"/>
    <x v="4"/>
    <s v="yellow"/>
    <n v="113"/>
    <n v="67"/>
    <n v="7571"/>
    <n v="770"/>
    <n v="53679"/>
    <d v="2021-07-23T00:00:00"/>
    <d v="2021-08-14T00:00:00"/>
    <s v="Thorsten Sowrey"/>
    <s v="Polygender"/>
    <n v="50"/>
    <s v="7024 Sauer DriveSuite 553"/>
    <n v="4196"/>
    <s v="Port Isabelle"/>
    <x v="0"/>
    <s v="Australia"/>
    <x v="8"/>
    <x v="0"/>
  </r>
  <r>
    <n v="4966"/>
    <n v="993"/>
    <n v="339"/>
    <n v="109"/>
    <n v="1"/>
    <n v="109"/>
    <n v="1"/>
    <x v="0"/>
    <x v="21"/>
    <x v="4"/>
    <s v="blue"/>
    <n v="108"/>
    <n v="71"/>
    <n v="7668"/>
    <n v="268"/>
    <n v="33479"/>
    <d v="2021-03-29T00:00:00"/>
    <d v="2021-04-11T00:00:00"/>
    <s v="Muire Ashtonhurst"/>
    <s v="Male"/>
    <n v="47"/>
    <s v="25 Mikayla MewsApt. 558"/>
    <n v="3668"/>
    <s v="West Michael"/>
    <x v="0"/>
    <s v="Australia"/>
    <x v="4"/>
    <x v="2"/>
  </r>
  <r>
    <n v="4967"/>
    <n v="993"/>
    <n v="361"/>
    <n v="94"/>
    <n v="3"/>
    <n v="282"/>
    <n v="1"/>
    <x v="0"/>
    <x v="28"/>
    <x v="1"/>
    <s v="yellow"/>
    <n v="92"/>
    <n v="70"/>
    <n v="6440"/>
    <n v="268"/>
    <n v="33479"/>
    <d v="2021-03-29T00:00:00"/>
    <d v="2021-04-11T00:00:00"/>
    <s v="Muire Ashtonhurst"/>
    <s v="Male"/>
    <n v="47"/>
    <s v="25 Mikayla MewsApt. 558"/>
    <n v="3668"/>
    <s v="West Michael"/>
    <x v="0"/>
    <s v="Australia"/>
    <x v="4"/>
    <x v="2"/>
  </r>
  <r>
    <n v="4968"/>
    <n v="993"/>
    <n v="623"/>
    <n v="112"/>
    <n v="3"/>
    <n v="336"/>
    <n v="1"/>
    <x v="1"/>
    <x v="30"/>
    <x v="0"/>
    <s v="indigo"/>
    <n v="118"/>
    <n v="40"/>
    <n v="4720"/>
    <n v="268"/>
    <n v="33479"/>
    <d v="2021-03-29T00:00:00"/>
    <d v="2021-04-11T00:00:00"/>
    <s v="Muire Ashtonhurst"/>
    <s v="Male"/>
    <n v="47"/>
    <s v="25 Mikayla MewsApt. 558"/>
    <n v="3668"/>
    <s v="West Michael"/>
    <x v="0"/>
    <s v="Australia"/>
    <x v="4"/>
    <x v="2"/>
  </r>
  <r>
    <n v="4969"/>
    <n v="993"/>
    <n v="1074"/>
    <n v="93"/>
    <n v="2"/>
    <n v="186"/>
    <n v="1"/>
    <x v="2"/>
    <x v="20"/>
    <x v="4"/>
    <s v="blue"/>
    <n v="94"/>
    <n v="52"/>
    <n v="4888"/>
    <n v="268"/>
    <n v="33479"/>
    <d v="2021-03-29T00:00:00"/>
    <d v="2021-04-11T00:00:00"/>
    <s v="Muire Ashtonhurst"/>
    <s v="Male"/>
    <n v="47"/>
    <s v="25 Mikayla MewsApt. 558"/>
    <n v="3668"/>
    <s v="West Michael"/>
    <x v="0"/>
    <s v="Australia"/>
    <x v="4"/>
    <x v="2"/>
  </r>
  <r>
    <n v="4970"/>
    <n v="993"/>
    <n v="525"/>
    <n v="98"/>
    <n v="2"/>
    <n v="196"/>
    <n v="1"/>
    <x v="1"/>
    <x v="33"/>
    <x v="3"/>
    <s v="red"/>
    <n v="113"/>
    <n v="67"/>
    <n v="7571"/>
    <n v="268"/>
    <n v="33479"/>
    <d v="2021-03-29T00:00:00"/>
    <d v="2021-04-11T00:00:00"/>
    <s v="Muire Ashtonhurst"/>
    <s v="Male"/>
    <n v="47"/>
    <s v="25 Mikayla MewsApt. 558"/>
    <n v="3668"/>
    <s v="West Michael"/>
    <x v="0"/>
    <s v="Australia"/>
    <x v="4"/>
    <x v="2"/>
  </r>
  <r>
    <n v="4971"/>
    <n v="994"/>
    <n v="996"/>
    <n v="106"/>
    <n v="1"/>
    <n v="106"/>
    <n v="1"/>
    <x v="2"/>
    <x v="3"/>
    <x v="1"/>
    <s v="green"/>
    <n v="111"/>
    <n v="43"/>
    <n v="4773"/>
    <n v="920"/>
    <n v="59074"/>
    <d v="2021-07-15T00:00:00"/>
    <d v="2021-07-17T00:00:00"/>
    <s v="Curcio Kiffin"/>
    <s v="Polygender"/>
    <n v="72"/>
    <s v="733 Oliver WaySuite 667"/>
    <n v="3992"/>
    <s v="Rutherfordville"/>
    <x v="5"/>
    <s v="Australia"/>
    <x v="8"/>
    <x v="1"/>
  </r>
  <r>
    <n v="4972"/>
    <n v="994"/>
    <n v="962"/>
    <n v="97"/>
    <n v="3"/>
    <n v="291"/>
    <n v="1"/>
    <x v="2"/>
    <x v="27"/>
    <x v="2"/>
    <s v="green"/>
    <n v="119"/>
    <n v="78"/>
    <n v="9282"/>
    <n v="920"/>
    <n v="59074"/>
    <d v="2021-07-15T00:00:00"/>
    <d v="2021-07-17T00:00:00"/>
    <s v="Curcio Kiffin"/>
    <s v="Polygender"/>
    <n v="72"/>
    <s v="733 Oliver WaySuite 667"/>
    <n v="3992"/>
    <s v="Rutherfordville"/>
    <x v="5"/>
    <s v="Australia"/>
    <x v="8"/>
    <x v="1"/>
  </r>
  <r>
    <n v="4973"/>
    <n v="994"/>
    <n v="441"/>
    <n v="107"/>
    <n v="3"/>
    <n v="321"/>
    <n v="1"/>
    <x v="1"/>
    <x v="22"/>
    <x v="1"/>
    <s v="blue"/>
    <n v="92"/>
    <n v="56"/>
    <n v="5152"/>
    <n v="920"/>
    <n v="59074"/>
    <d v="2021-07-15T00:00:00"/>
    <d v="2021-07-17T00:00:00"/>
    <s v="Curcio Kiffin"/>
    <s v="Polygender"/>
    <n v="72"/>
    <s v="733 Oliver WaySuite 667"/>
    <n v="3992"/>
    <s v="Rutherfordville"/>
    <x v="5"/>
    <s v="Australia"/>
    <x v="8"/>
    <x v="1"/>
  </r>
  <r>
    <n v="4974"/>
    <n v="994"/>
    <n v="73"/>
    <n v="118"/>
    <n v="1"/>
    <n v="118"/>
    <n v="1"/>
    <x v="0"/>
    <x v="24"/>
    <x v="0"/>
    <s v="red"/>
    <n v="96"/>
    <n v="77"/>
    <n v="7392"/>
    <n v="920"/>
    <n v="59074"/>
    <d v="2021-07-15T00:00:00"/>
    <d v="2021-07-17T00:00:00"/>
    <s v="Curcio Kiffin"/>
    <s v="Polygender"/>
    <n v="72"/>
    <s v="733 Oliver WaySuite 667"/>
    <n v="3992"/>
    <s v="Rutherfordville"/>
    <x v="5"/>
    <s v="Australia"/>
    <x v="8"/>
    <x v="1"/>
  </r>
  <r>
    <n v="4975"/>
    <n v="995"/>
    <n v="564"/>
    <n v="100"/>
    <n v="3"/>
    <n v="300"/>
    <n v="1"/>
    <x v="1"/>
    <x v="29"/>
    <x v="4"/>
    <s v="red"/>
    <n v="90"/>
    <n v="62"/>
    <n v="5580"/>
    <n v="15"/>
    <n v="43588"/>
    <d v="2021-04-14T00:00:00"/>
    <d v="2021-04-28T00:00:00"/>
    <s v="Avril Rossiter"/>
    <s v="Genderfluid"/>
    <n v="34"/>
    <s v="254 Ali RidgeApt. 350"/>
    <n v="491"/>
    <s v="Kiehnburgh"/>
    <x v="2"/>
    <s v="Australia"/>
    <x v="6"/>
    <x v="2"/>
  </r>
  <r>
    <n v="4976"/>
    <n v="995"/>
    <n v="837"/>
    <n v="117"/>
    <n v="1"/>
    <n v="117"/>
    <n v="1"/>
    <x v="1"/>
    <x v="13"/>
    <x v="2"/>
    <s v="violet"/>
    <n v="95"/>
    <n v="74"/>
    <n v="7030"/>
    <n v="15"/>
    <n v="43588"/>
    <d v="2021-04-14T00:00:00"/>
    <d v="2021-04-28T00:00:00"/>
    <s v="Avril Rossiter"/>
    <s v="Genderfluid"/>
    <n v="34"/>
    <s v="254 Ali RidgeApt. 350"/>
    <n v="491"/>
    <s v="Kiehnburgh"/>
    <x v="2"/>
    <s v="Australia"/>
    <x v="6"/>
    <x v="2"/>
  </r>
  <r>
    <n v="4977"/>
    <n v="995"/>
    <n v="536"/>
    <n v="98"/>
    <n v="1"/>
    <n v="98"/>
    <n v="1"/>
    <x v="1"/>
    <x v="33"/>
    <x v="1"/>
    <s v="yellow"/>
    <n v="113"/>
    <n v="41"/>
    <n v="4633"/>
    <n v="15"/>
    <n v="43588"/>
    <d v="2021-04-14T00:00:00"/>
    <d v="2021-04-28T00:00:00"/>
    <s v="Avril Rossiter"/>
    <s v="Genderfluid"/>
    <n v="34"/>
    <s v="254 Ali RidgeApt. 350"/>
    <n v="491"/>
    <s v="Kiehnburgh"/>
    <x v="2"/>
    <s v="Australia"/>
    <x v="6"/>
    <x v="2"/>
  </r>
  <r>
    <n v="4978"/>
    <n v="995"/>
    <n v="756"/>
    <n v="109"/>
    <n v="2"/>
    <n v="218"/>
    <n v="1"/>
    <x v="1"/>
    <x v="12"/>
    <x v="1"/>
    <s v="blue"/>
    <n v="102"/>
    <n v="50"/>
    <n v="5100"/>
    <n v="15"/>
    <n v="43588"/>
    <d v="2021-04-14T00:00:00"/>
    <d v="2021-04-28T00:00:00"/>
    <s v="Avril Rossiter"/>
    <s v="Genderfluid"/>
    <n v="34"/>
    <s v="254 Ali RidgeApt. 350"/>
    <n v="491"/>
    <s v="Kiehnburgh"/>
    <x v="2"/>
    <s v="Australia"/>
    <x v="6"/>
    <x v="2"/>
  </r>
  <r>
    <n v="4979"/>
    <n v="995"/>
    <n v="24"/>
    <n v="96"/>
    <n v="3"/>
    <n v="288"/>
    <n v="1"/>
    <x v="0"/>
    <x v="2"/>
    <x v="4"/>
    <s v="blue"/>
    <n v="114"/>
    <n v="60"/>
    <n v="6840"/>
    <n v="15"/>
    <n v="43588"/>
    <d v="2021-04-14T00:00:00"/>
    <d v="2021-04-28T00:00:00"/>
    <s v="Avril Rossiter"/>
    <s v="Genderfluid"/>
    <n v="34"/>
    <s v="254 Ali RidgeApt. 350"/>
    <n v="491"/>
    <s v="Kiehnburgh"/>
    <x v="2"/>
    <s v="Australia"/>
    <x v="6"/>
    <x v="2"/>
  </r>
  <r>
    <n v="4980"/>
    <n v="995"/>
    <n v="244"/>
    <n v="106"/>
    <n v="1"/>
    <n v="106"/>
    <n v="1"/>
    <x v="0"/>
    <x v="0"/>
    <x v="4"/>
    <s v="violet"/>
    <n v="105"/>
    <n v="54"/>
    <n v="5670"/>
    <n v="15"/>
    <n v="43588"/>
    <d v="2021-04-14T00:00:00"/>
    <d v="2021-04-28T00:00:00"/>
    <s v="Avril Rossiter"/>
    <s v="Genderfluid"/>
    <n v="34"/>
    <s v="254 Ali RidgeApt. 350"/>
    <n v="491"/>
    <s v="Kiehnburgh"/>
    <x v="2"/>
    <s v="Australia"/>
    <x v="6"/>
    <x v="2"/>
  </r>
  <r>
    <n v="4981"/>
    <n v="996"/>
    <n v="379"/>
    <n v="94"/>
    <n v="3"/>
    <n v="282"/>
    <n v="1"/>
    <x v="0"/>
    <x v="28"/>
    <x v="4"/>
    <s v="indigo"/>
    <n v="92"/>
    <n v="52"/>
    <n v="4784"/>
    <n v="345"/>
    <n v="37843"/>
    <d v="2021-01-13T00:00:00"/>
    <d v="2021-02-02T00:00:00"/>
    <s v="Merrielle Piken"/>
    <s v="Genderqueer"/>
    <n v="62"/>
    <s v="9182 Hermann MallApt. 890"/>
    <n v="799"/>
    <s v="Audreyfurt"/>
    <x v="6"/>
    <s v="Australia"/>
    <x v="9"/>
    <x v="2"/>
  </r>
  <r>
    <n v="4982"/>
    <n v="996"/>
    <n v="794"/>
    <n v="91"/>
    <n v="2"/>
    <n v="182"/>
    <n v="1"/>
    <x v="1"/>
    <x v="15"/>
    <x v="4"/>
    <s v="blue"/>
    <n v="114"/>
    <n v="74"/>
    <n v="8436"/>
    <n v="345"/>
    <n v="37843"/>
    <d v="2021-01-13T00:00:00"/>
    <d v="2021-02-02T00:00:00"/>
    <s v="Merrielle Piken"/>
    <s v="Genderqueer"/>
    <n v="62"/>
    <s v="9182 Hermann MallApt. 890"/>
    <n v="799"/>
    <s v="Audreyfurt"/>
    <x v="6"/>
    <s v="Australia"/>
    <x v="9"/>
    <x v="2"/>
  </r>
  <r>
    <n v="4983"/>
    <n v="996"/>
    <n v="1034"/>
    <n v="90"/>
    <n v="2"/>
    <n v="180"/>
    <n v="1"/>
    <x v="2"/>
    <x v="11"/>
    <x v="4"/>
    <s v="green"/>
    <n v="95"/>
    <n v="64"/>
    <n v="6080"/>
    <n v="345"/>
    <n v="37843"/>
    <d v="2021-01-13T00:00:00"/>
    <d v="2021-02-02T00:00:00"/>
    <s v="Merrielle Piken"/>
    <s v="Genderqueer"/>
    <n v="62"/>
    <s v="9182 Hermann MallApt. 890"/>
    <n v="799"/>
    <s v="Audreyfurt"/>
    <x v="6"/>
    <s v="Australia"/>
    <x v="9"/>
    <x v="2"/>
  </r>
  <r>
    <n v="4984"/>
    <n v="996"/>
    <n v="1144"/>
    <n v="102"/>
    <n v="1"/>
    <n v="102"/>
    <n v="1"/>
    <x v="2"/>
    <x v="34"/>
    <x v="4"/>
    <s v="blue"/>
    <n v="106"/>
    <n v="57"/>
    <n v="6042"/>
    <n v="345"/>
    <n v="37843"/>
    <d v="2021-01-13T00:00:00"/>
    <d v="2021-02-02T00:00:00"/>
    <s v="Merrielle Piken"/>
    <s v="Genderqueer"/>
    <n v="62"/>
    <s v="9182 Hermann MallApt. 890"/>
    <n v="799"/>
    <s v="Audreyfurt"/>
    <x v="6"/>
    <s v="Australia"/>
    <x v="9"/>
    <x v="2"/>
  </r>
  <r>
    <n v="4985"/>
    <n v="996"/>
    <n v="1011"/>
    <n v="106"/>
    <n v="3"/>
    <n v="318"/>
    <n v="1"/>
    <x v="2"/>
    <x v="3"/>
    <x v="1"/>
    <s v="violet"/>
    <n v="111"/>
    <n v="59"/>
    <n v="6549"/>
    <n v="345"/>
    <n v="37843"/>
    <d v="2021-01-13T00:00:00"/>
    <d v="2021-02-02T00:00:00"/>
    <s v="Merrielle Piken"/>
    <s v="Genderqueer"/>
    <n v="62"/>
    <s v="9182 Hermann MallApt. 890"/>
    <n v="799"/>
    <s v="Audreyfurt"/>
    <x v="6"/>
    <s v="Australia"/>
    <x v="9"/>
    <x v="2"/>
  </r>
  <r>
    <n v="4986"/>
    <n v="996"/>
    <n v="1053"/>
    <n v="93"/>
    <n v="1"/>
    <n v="93"/>
    <n v="1"/>
    <x v="2"/>
    <x v="20"/>
    <x v="0"/>
    <s v="red"/>
    <n v="94"/>
    <n v="63"/>
    <n v="5922"/>
    <n v="345"/>
    <n v="37843"/>
    <d v="2021-01-13T00:00:00"/>
    <d v="2021-02-02T00:00:00"/>
    <s v="Merrielle Piken"/>
    <s v="Genderqueer"/>
    <n v="62"/>
    <s v="9182 Hermann MallApt. 890"/>
    <n v="799"/>
    <s v="Audreyfurt"/>
    <x v="6"/>
    <s v="Australia"/>
    <x v="9"/>
    <x v="2"/>
  </r>
  <r>
    <n v="4987"/>
    <n v="996"/>
    <n v="381"/>
    <n v="94"/>
    <n v="1"/>
    <n v="94"/>
    <n v="1"/>
    <x v="0"/>
    <x v="28"/>
    <x v="1"/>
    <s v="violet"/>
    <n v="92"/>
    <n v="43"/>
    <n v="3956"/>
    <n v="345"/>
    <n v="37843"/>
    <d v="2021-01-13T00:00:00"/>
    <d v="2021-02-02T00:00:00"/>
    <s v="Merrielle Piken"/>
    <s v="Genderqueer"/>
    <n v="62"/>
    <s v="9182 Hermann MallApt. 890"/>
    <n v="799"/>
    <s v="Audreyfurt"/>
    <x v="6"/>
    <s v="Australia"/>
    <x v="9"/>
    <x v="2"/>
  </r>
  <r>
    <n v="4988"/>
    <n v="996"/>
    <n v="53"/>
    <n v="104"/>
    <n v="2"/>
    <n v="208"/>
    <n v="1"/>
    <x v="0"/>
    <x v="10"/>
    <x v="0"/>
    <s v="green"/>
    <n v="119"/>
    <n v="52"/>
    <n v="6188"/>
    <n v="345"/>
    <n v="37843"/>
    <d v="2021-01-13T00:00:00"/>
    <d v="2021-02-02T00:00:00"/>
    <s v="Merrielle Piken"/>
    <s v="Genderqueer"/>
    <n v="62"/>
    <s v="9182 Hermann MallApt. 890"/>
    <n v="799"/>
    <s v="Audreyfurt"/>
    <x v="6"/>
    <s v="Australia"/>
    <x v="9"/>
    <x v="2"/>
  </r>
  <r>
    <n v="4989"/>
    <n v="997"/>
    <n v="509"/>
    <n v="102"/>
    <n v="1"/>
    <n v="102"/>
    <n v="1"/>
    <x v="1"/>
    <x v="31"/>
    <x v="4"/>
    <s v="green"/>
    <n v="109"/>
    <n v="71"/>
    <n v="7739"/>
    <n v="346"/>
    <n v="53831"/>
    <d v="2021-01-18T00:00:00"/>
    <d v="2021-01-31T00:00:00"/>
    <s v="Kerianne Parris"/>
    <s v="Genderqueer"/>
    <n v="40"/>
    <s v="59 Bergstrom GroveSuite 260"/>
    <n v="6060"/>
    <s v="Olsonbury"/>
    <x v="5"/>
    <s v="Australia"/>
    <x v="9"/>
    <x v="2"/>
  </r>
  <r>
    <n v="4990"/>
    <n v="997"/>
    <n v="514"/>
    <n v="102"/>
    <n v="1"/>
    <n v="102"/>
    <n v="1"/>
    <x v="1"/>
    <x v="31"/>
    <x v="4"/>
    <s v="blue"/>
    <n v="109"/>
    <n v="59"/>
    <n v="6431"/>
    <n v="346"/>
    <n v="53831"/>
    <d v="2021-01-18T00:00:00"/>
    <d v="2021-01-31T00:00:00"/>
    <s v="Kerianne Parris"/>
    <s v="Genderqueer"/>
    <n v="40"/>
    <s v="59 Bergstrom GroveSuite 260"/>
    <n v="6060"/>
    <s v="Olsonbury"/>
    <x v="5"/>
    <s v="Australia"/>
    <x v="9"/>
    <x v="2"/>
  </r>
  <r>
    <n v="4991"/>
    <n v="998"/>
    <n v="541"/>
    <n v="98"/>
    <n v="3"/>
    <n v="294"/>
    <n v="1"/>
    <x v="1"/>
    <x v="33"/>
    <x v="1"/>
    <s v="green"/>
    <n v="113"/>
    <n v="77"/>
    <n v="8701"/>
    <n v="407"/>
    <n v="53308"/>
    <d v="2021-05-05T00:00:00"/>
    <d v="2021-05-21T00:00:00"/>
    <s v="Murdock Bulfit"/>
    <s v="Male"/>
    <n v="41"/>
    <s v="5233 Lara AvenueSuite 291"/>
    <n v="8697"/>
    <s v="Hartmannshire"/>
    <x v="3"/>
    <s v="Australia"/>
    <x v="3"/>
    <x v="2"/>
  </r>
  <r>
    <n v="4992"/>
    <n v="998"/>
    <n v="478"/>
    <n v="118"/>
    <n v="3"/>
    <n v="354"/>
    <n v="1"/>
    <x v="1"/>
    <x v="1"/>
    <x v="0"/>
    <s v="blue"/>
    <n v="110"/>
    <n v="48"/>
    <n v="5280"/>
    <n v="407"/>
    <n v="53308"/>
    <d v="2021-05-05T00:00:00"/>
    <d v="2021-05-21T00:00:00"/>
    <s v="Murdock Bulfit"/>
    <s v="Male"/>
    <n v="41"/>
    <s v="5233 Lara AvenueSuite 291"/>
    <n v="8697"/>
    <s v="Hartmannshire"/>
    <x v="3"/>
    <s v="Australia"/>
    <x v="3"/>
    <x v="2"/>
  </r>
  <r>
    <n v="4993"/>
    <n v="998"/>
    <n v="66"/>
    <n v="104"/>
    <n v="1"/>
    <n v="104"/>
    <n v="1"/>
    <x v="0"/>
    <x v="10"/>
    <x v="1"/>
    <s v="violet"/>
    <n v="119"/>
    <n v="69"/>
    <n v="8211"/>
    <n v="407"/>
    <n v="53308"/>
    <d v="2021-05-05T00:00:00"/>
    <d v="2021-05-21T00:00:00"/>
    <s v="Murdock Bulfit"/>
    <s v="Male"/>
    <n v="41"/>
    <s v="5233 Lara AvenueSuite 291"/>
    <n v="8697"/>
    <s v="Hartmannshire"/>
    <x v="3"/>
    <s v="Australia"/>
    <x v="3"/>
    <x v="2"/>
  </r>
  <r>
    <n v="4994"/>
    <n v="998"/>
    <n v="972"/>
    <n v="97"/>
    <n v="1"/>
    <n v="97"/>
    <n v="1"/>
    <x v="2"/>
    <x v="27"/>
    <x v="2"/>
    <s v="indigo"/>
    <n v="119"/>
    <n v="67"/>
    <n v="7973"/>
    <n v="407"/>
    <n v="53308"/>
    <d v="2021-05-05T00:00:00"/>
    <d v="2021-05-21T00:00:00"/>
    <s v="Murdock Bulfit"/>
    <s v="Male"/>
    <n v="41"/>
    <s v="5233 Lara AvenueSuite 291"/>
    <n v="8697"/>
    <s v="Hartmannshire"/>
    <x v="3"/>
    <s v="Australia"/>
    <x v="3"/>
    <x v="2"/>
  </r>
  <r>
    <n v="4995"/>
    <n v="998"/>
    <n v="321"/>
    <n v="109"/>
    <n v="2"/>
    <n v="218"/>
    <n v="1"/>
    <x v="0"/>
    <x v="21"/>
    <x v="1"/>
    <s v="orange"/>
    <n v="108"/>
    <n v="52"/>
    <n v="5616"/>
    <n v="407"/>
    <n v="53308"/>
    <d v="2021-05-05T00:00:00"/>
    <d v="2021-05-21T00:00:00"/>
    <s v="Murdock Bulfit"/>
    <s v="Male"/>
    <n v="41"/>
    <s v="5233 Lara AvenueSuite 291"/>
    <n v="8697"/>
    <s v="Hartmannshire"/>
    <x v="3"/>
    <s v="Australia"/>
    <x v="3"/>
    <x v="2"/>
  </r>
  <r>
    <n v="4996"/>
    <n v="998"/>
    <n v="251"/>
    <n v="95"/>
    <n v="3"/>
    <n v="285"/>
    <n v="1"/>
    <x v="0"/>
    <x v="17"/>
    <x v="1"/>
    <s v="orange"/>
    <n v="117"/>
    <n v="78"/>
    <n v="9126"/>
    <n v="407"/>
    <n v="53308"/>
    <d v="2021-05-05T00:00:00"/>
    <d v="2021-05-21T00:00:00"/>
    <s v="Murdock Bulfit"/>
    <s v="Male"/>
    <n v="41"/>
    <s v="5233 Lara AvenueSuite 291"/>
    <n v="8697"/>
    <s v="Hartmannshire"/>
    <x v="3"/>
    <s v="Australia"/>
    <x v="3"/>
    <x v="2"/>
  </r>
  <r>
    <n v="4997"/>
    <n v="999"/>
    <n v="872"/>
    <n v="113"/>
    <n v="1"/>
    <n v="113"/>
    <n v="1"/>
    <x v="2"/>
    <x v="16"/>
    <x v="2"/>
    <s v="violet"/>
    <n v="100"/>
    <n v="54"/>
    <n v="5400"/>
    <n v="428"/>
    <n v="31643"/>
    <d v="2021-06-15T00:00:00"/>
    <d v="2021-07-12T00:00:00"/>
    <s v="Jammal Varcoe"/>
    <s v="Polygender"/>
    <n v="66"/>
    <s v="80 Hermiston WaySuite 403"/>
    <n v="1112"/>
    <s v="North Liamfort"/>
    <x v="7"/>
    <s v="Australia"/>
    <x v="7"/>
    <x v="0"/>
  </r>
  <r>
    <n v="4998"/>
    <n v="999"/>
    <n v="998"/>
    <n v="106"/>
    <n v="2"/>
    <n v="212"/>
    <n v="1"/>
    <x v="2"/>
    <x v="3"/>
    <x v="0"/>
    <s v="green"/>
    <n v="111"/>
    <n v="42"/>
    <n v="4662"/>
    <n v="428"/>
    <n v="31643"/>
    <d v="2021-06-15T00:00:00"/>
    <d v="2021-07-12T00:00:00"/>
    <s v="Jammal Varcoe"/>
    <s v="Polygender"/>
    <n v="66"/>
    <s v="80 Hermiston WaySuite 403"/>
    <n v="1112"/>
    <s v="North Liamfort"/>
    <x v="7"/>
    <s v="Australia"/>
    <x v="7"/>
    <x v="0"/>
  </r>
  <r>
    <n v="4999"/>
    <n v="999"/>
    <n v="1105"/>
    <n v="115"/>
    <n v="1"/>
    <n v="115"/>
    <n v="1"/>
    <x v="2"/>
    <x v="6"/>
    <x v="3"/>
    <s v="blue"/>
    <n v="99"/>
    <n v="47"/>
    <n v="4653"/>
    <n v="428"/>
    <n v="31643"/>
    <d v="2021-06-15T00:00:00"/>
    <d v="2021-07-12T00:00:00"/>
    <s v="Jammal Varcoe"/>
    <s v="Polygender"/>
    <n v="66"/>
    <s v="80 Hermiston WaySuite 403"/>
    <n v="1112"/>
    <s v="North Liamfort"/>
    <x v="7"/>
    <s v="Australia"/>
    <x v="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35555B-65AB-44F8-9E60-D726A1181374}" name="PivotTable7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 rowHeaderCaption="Product Type">
  <location ref="A54:C57" firstHeaderRow="0" firstDataRow="1" firstDataCol="1"/>
  <pivotFields count="29">
    <pivotField dataField="1" showAll="0"/>
    <pivotField dataField="1" showAll="0"/>
    <pivotField showAll="0"/>
    <pivotField showAll="0"/>
    <pivotField showAll="0"/>
    <pivotField showAll="0"/>
    <pivotField showAll="0"/>
    <pivotField axis="axisRow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numFmtId="1"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>
      <items count="9">
        <item x="2"/>
        <item x="6"/>
        <item x="1"/>
        <item x="0"/>
        <item x="3"/>
        <item x="5"/>
        <item x="4"/>
        <item x="7"/>
        <item t="default"/>
      </items>
    </pivotField>
    <pivotField showAll="0"/>
    <pivotField showAll="0"/>
    <pivotField showAll="0"/>
    <pivotField dragToRow="0" dragToCol="0" dragToPage="0" showAll="0" defaultSubtotal="0"/>
  </pivotFields>
  <rowFields count="1">
    <field x="7"/>
  </rowFields>
  <rowItems count="3">
    <i>
      <x v="2"/>
    </i>
    <i>
      <x v="1"/>
    </i>
    <i>
      <x/>
    </i>
  </rowItems>
  <colFields count="1">
    <field x="-2"/>
  </colFields>
  <colItems count="2">
    <i>
      <x/>
    </i>
    <i i="1">
      <x v="1"/>
    </i>
  </colItems>
  <dataFields count="2">
    <dataField name="Total Sales" fld="0" baseField="0" baseItem="0"/>
    <dataField name="Total Orders" fld="1" subtotal="count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956B7C-AE17-4825-80F6-5C1D6BC2429E}" name="PivotTable6" cacheId="0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outline="1" outlineData="1" multipleFieldFilters="0" chartFormat="6" rowHeaderCaption="State">
  <location ref="A39:B47" firstHeaderRow="1" firstDataRow="1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9">
        <item x="2"/>
        <item x="6"/>
        <item x="1"/>
        <item x="0"/>
        <item x="3"/>
        <item x="5"/>
        <item x="4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dragToRow="0" dragToCol="0" dragToPage="0" showAll="0" defaultSubtotal="0"/>
  </pivotFields>
  <rowFields count="1">
    <field x="24"/>
  </rowFields>
  <rowItems count="8">
    <i>
      <x/>
    </i>
    <i>
      <x v="1"/>
    </i>
    <i>
      <x v="2"/>
    </i>
    <i>
      <x v="3"/>
    </i>
    <i>
      <x v="7"/>
    </i>
    <i>
      <x v="5"/>
    </i>
    <i>
      <x v="6"/>
    </i>
    <i>
      <x v="4"/>
    </i>
  </rowItems>
  <colItems count="1">
    <i/>
  </colItems>
  <dataFields count="1">
    <dataField name="Average Sales By Customer" fld="28" baseField="0" baseItem="0" numFmtId="3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C1FAF4-8108-4602-9921-1D2CAFC44F16}" name="PivotTable5" cacheId="0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outline="1" outlineData="1" multipleFieldFilters="0" chartFormat="9" rowHeaderCaption="State">
  <location ref="A22:C30" firstHeaderRow="0" firstDataRow="1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" showAll="0"/>
    <pivotField dataField="1"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9">
        <item x="7"/>
        <item x="4"/>
        <item x="5"/>
        <item x="3"/>
        <item x="0"/>
        <item x="1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ragToRow="0" dragToCol="0" dragToPage="0" showAll="0" defaultSubtotal="0"/>
  </pivotFields>
  <rowFields count="1">
    <field x="24"/>
  </rowFields>
  <rowItems count="8">
    <i>
      <x v="4"/>
    </i>
    <i>
      <x v="3"/>
    </i>
    <i>
      <x v="1"/>
    </i>
    <i>
      <x/>
    </i>
    <i>
      <x v="7"/>
    </i>
    <i>
      <x v="6"/>
    </i>
    <i>
      <x v="5"/>
    </i>
    <i>
      <x v="2"/>
    </i>
  </rowItems>
  <colFields count="1">
    <field x="-2"/>
  </colFields>
  <colItems count="2">
    <i>
      <x/>
    </i>
    <i i="1">
      <x v="1"/>
    </i>
  </colItems>
  <dataFields count="2">
    <dataField name="Total Sales" fld="13" baseField="0" baseItem="0" numFmtId="3"/>
    <dataField name="Total Customers" fld="14" subtotal="count" baseField="0" baseItem="0"/>
  </dataFields>
  <chartFormats count="4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81AE29-FDF7-480D-84DA-38B1592130F9}" name="PivotTable10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 rowHeaderCaption="Product Type">
  <location ref="A100:B110" firstHeaderRow="1" firstDataRow="1" firstDataCol="1" rowPageCount="1" colPageCount="1"/>
  <pivotFields count="29"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dataField="1" numFmtId="1"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>
      <items count="9">
        <item x="2"/>
        <item x="6"/>
        <item x="1"/>
        <item x="0"/>
        <item x="3"/>
        <item x="5"/>
        <item x="4"/>
        <item x="7"/>
        <item t="default"/>
      </items>
    </pivotField>
    <pivotField showAll="0"/>
    <pivotField axis="axisRow" showAll="0">
      <items count="11">
        <item x="9"/>
        <item x="1"/>
        <item x="4"/>
        <item x="6"/>
        <item x="3"/>
        <item x="7"/>
        <item x="8"/>
        <item x="0"/>
        <item x="5"/>
        <item x="2"/>
        <item t="default"/>
      </items>
    </pivotField>
    <pivotField showAll="0"/>
    <pivotField dragToRow="0" dragToCol="0" dragToPage="0" showAll="0" defaultSubtotal="0"/>
  </pivotFields>
  <rowFields count="1">
    <field x="2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Items count="1">
    <i/>
  </colItems>
  <pageFields count="1">
    <pageField fld="7" item="1" hier="-1"/>
  </pageFields>
  <dataFields count="1">
    <dataField name="Sum of sales" fld="13" baseField="0" baseItem="0"/>
  </dataFields>
  <chartFormats count="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91AB49-043D-4B80-8B60-1F12D43A38D2}" name="PivotTable9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9" rowHeaderCaption="Waiting Period">
  <location ref="A87:B90" firstHeaderRow="1" firstDataRow="1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>
      <items count="36">
        <item x="3"/>
        <item x="31"/>
        <item x="19"/>
        <item x="25"/>
        <item x="27"/>
        <item x="13"/>
        <item x="11"/>
        <item x="15"/>
        <item x="1"/>
        <item x="17"/>
        <item x="7"/>
        <item x="12"/>
        <item x="4"/>
        <item x="2"/>
        <item x="21"/>
        <item x="8"/>
        <item x="33"/>
        <item x="20"/>
        <item x="9"/>
        <item x="28"/>
        <item x="24"/>
        <item x="10"/>
        <item x="5"/>
        <item x="22"/>
        <item x="26"/>
        <item x="6"/>
        <item x="23"/>
        <item x="14"/>
        <item x="16"/>
        <item x="0"/>
        <item x="32"/>
        <item x="34"/>
        <item x="30"/>
        <item x="18"/>
        <item x="29"/>
        <item t="default"/>
      </items>
    </pivotField>
    <pivotField showAll="0">
      <items count="6">
        <item x="0"/>
        <item x="2"/>
        <item x="1"/>
        <item x="4"/>
        <item x="3"/>
        <item t="default"/>
      </items>
    </pivotField>
    <pivotField showAll="0"/>
    <pivotField showAll="0"/>
    <pivotField showAll="0"/>
    <pivotField dataField="1" numFmtId="1"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>
      <items count="9">
        <item x="2"/>
        <item x="6"/>
        <item x="1"/>
        <item x="0"/>
        <item x="3"/>
        <item x="5"/>
        <item x="4"/>
        <item x="7"/>
        <item t="default"/>
      </items>
    </pivotField>
    <pivotField showAll="0"/>
    <pivotField showAll="0"/>
    <pivotField axis="axisRow" showAll="0">
      <items count="4">
        <item x="1"/>
        <item x="2"/>
        <item x="0"/>
        <item t="default"/>
      </items>
    </pivotField>
    <pivotField dragToRow="0" dragToCol="0" dragToPage="0" showAll="0" defaultSubtotal="0"/>
  </pivotFields>
  <rowFields count="1">
    <field x="27"/>
  </rowFields>
  <rowItems count="3">
    <i>
      <x/>
    </i>
    <i>
      <x v="1"/>
    </i>
    <i>
      <x v="2"/>
    </i>
  </rowItems>
  <colItems count="1">
    <i/>
  </colItems>
  <dataFields count="1">
    <dataField name="Total Sales" fld="13" baseField="0" baseItem="0"/>
  </dataFields>
  <chartFormats count="2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632BA8-5C81-4B4B-89F0-86FF9B2FB479}" name="PivotTable4" cacheId="0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outline="1" outlineData="1" multipleFieldFilters="0" chartFormat="4" rowHeaderCaption="Month">
  <location ref="A3:B13" firstHeaderRow="1" firstDataRow="1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"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9"/>
        <item x="1"/>
        <item x="4"/>
        <item x="6"/>
        <item x="3"/>
        <item x="7"/>
        <item x="8"/>
        <item x="0"/>
        <item x="5"/>
        <item x="2"/>
        <item t="default"/>
      </items>
    </pivotField>
    <pivotField showAll="0"/>
    <pivotField dragToRow="0" dragToCol="0" dragToPage="0" showAll="0" defaultSubtotal="0"/>
  </pivotFields>
  <rowFields count="1">
    <field x="2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Items count="1">
    <i/>
  </colItems>
  <dataFields count="1">
    <dataField name="Total Sales" fld="13" baseField="0" baseItem="0" numFmtId="3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81959C-3E9C-4BAC-A330-588DA728A99C}" name="PivotTable8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 rowHeaderCaption="Size">
  <location ref="A70:B75" firstHeaderRow="1" firstDataRow="1" firstDataCol="1"/>
  <pivotFields count="29">
    <pivotField showAll="0"/>
    <pivotField dataField="1"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>
      <items count="36">
        <item x="3"/>
        <item x="31"/>
        <item x="19"/>
        <item x="25"/>
        <item x="27"/>
        <item x="13"/>
        <item x="11"/>
        <item x="15"/>
        <item x="1"/>
        <item x="17"/>
        <item x="7"/>
        <item x="12"/>
        <item x="4"/>
        <item x="2"/>
        <item x="21"/>
        <item x="8"/>
        <item x="33"/>
        <item x="20"/>
        <item x="9"/>
        <item x="28"/>
        <item x="24"/>
        <item x="10"/>
        <item x="5"/>
        <item x="22"/>
        <item x="26"/>
        <item x="6"/>
        <item x="23"/>
        <item x="14"/>
        <item x="16"/>
        <item x="0"/>
        <item x="32"/>
        <item x="34"/>
        <item x="30"/>
        <item x="18"/>
        <item x="29"/>
        <item t="default"/>
      </items>
    </pivotField>
    <pivotField axis="axisRow" showAll="0" sortType="descending">
      <items count="6">
        <item x="0"/>
        <item x="2"/>
        <item x="1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"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>
      <items count="9">
        <item x="2"/>
        <item x="6"/>
        <item x="1"/>
        <item x="0"/>
        <item x="3"/>
        <item x="5"/>
        <item x="4"/>
        <item x="7"/>
        <item t="default"/>
      </items>
    </pivotField>
    <pivotField showAll="0"/>
    <pivotField showAll="0"/>
    <pivotField showAll="0"/>
    <pivotField dragToRow="0" dragToCol="0" dragToPage="0" showAll="0" defaultSubtotal="0"/>
  </pivotFields>
  <rowFields count="1">
    <field x="9"/>
  </rowFields>
  <rowItems count="5">
    <i>
      <x v="1"/>
    </i>
    <i>
      <x/>
    </i>
    <i>
      <x v="4"/>
    </i>
    <i>
      <x v="2"/>
    </i>
    <i>
      <x v="3"/>
    </i>
  </rowItems>
  <colItems count="1">
    <i/>
  </colItems>
  <dataFields count="1">
    <dataField name="Total Orders" fld="1" subtotal="count" baseField="0" baseItem="0"/>
  </dataFields>
  <chartFormats count="1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06F95-5840-49E2-B142-2BBAFFD182DF}">
  <dimension ref="B2:V134"/>
  <sheetViews>
    <sheetView tabSelected="1" zoomScale="67" zoomScaleNormal="62" workbookViewId="0">
      <selection activeCell="J113" sqref="J113"/>
    </sheetView>
  </sheetViews>
  <sheetFormatPr defaultRowHeight="15" x14ac:dyDescent="0.25"/>
  <cols>
    <col min="1" max="2" width="9.140625" style="17"/>
    <col min="3" max="3" width="20.7109375" style="17" customWidth="1"/>
    <col min="4" max="4" width="9.140625" style="17"/>
    <col min="5" max="5" width="22.140625" style="17" customWidth="1"/>
    <col min="6" max="6" width="46" style="17" customWidth="1"/>
    <col min="7" max="7" width="13.5703125" style="17" customWidth="1"/>
    <col min="8" max="8" width="20.42578125" style="17" customWidth="1"/>
    <col min="9" max="9" width="26" style="17" customWidth="1"/>
    <col min="10" max="10" width="27.140625" style="17" customWidth="1"/>
    <col min="11" max="11" width="23.5703125" style="17" customWidth="1"/>
    <col min="12" max="13" width="9.140625" style="17"/>
    <col min="14" max="28" width="9.140625" style="17" customWidth="1"/>
    <col min="29" max="16384" width="9.140625" style="17"/>
  </cols>
  <sheetData>
    <row r="2" spans="3:22" ht="15.75" thickBot="1" x14ac:dyDescent="0.3"/>
    <row r="3" spans="3:22" x14ac:dyDescent="0.25">
      <c r="C3" s="68" t="s">
        <v>4345</v>
      </c>
      <c r="D3" s="69"/>
      <c r="E3" s="69"/>
      <c r="F3" s="69"/>
      <c r="G3" s="69"/>
      <c r="H3" s="69"/>
      <c r="I3" s="69"/>
      <c r="J3" s="70"/>
    </row>
    <row r="4" spans="3:22" x14ac:dyDescent="0.25">
      <c r="C4" s="71"/>
      <c r="D4" s="72"/>
      <c r="E4" s="72"/>
      <c r="F4" s="72"/>
      <c r="G4" s="72"/>
      <c r="H4" s="72"/>
      <c r="I4" s="72"/>
      <c r="J4" s="73"/>
    </row>
    <row r="5" spans="3:22" ht="15.75" thickBot="1" x14ac:dyDescent="0.3">
      <c r="C5" s="74"/>
      <c r="D5" s="75"/>
      <c r="E5" s="75"/>
      <c r="F5" s="75"/>
      <c r="G5" s="75"/>
      <c r="H5" s="75"/>
      <c r="I5" s="75"/>
      <c r="J5" s="76"/>
    </row>
    <row r="6" spans="3:22" ht="15" customHeight="1" x14ac:dyDescent="0.25">
      <c r="K6" s="62" t="s">
        <v>4346</v>
      </c>
      <c r="L6" s="62"/>
      <c r="M6" s="39"/>
    </row>
    <row r="7" spans="3:22" ht="15" customHeight="1" x14ac:dyDescent="0.25">
      <c r="K7" s="62"/>
      <c r="L7" s="62"/>
      <c r="M7" s="39"/>
      <c r="N7" s="38"/>
      <c r="O7" s="38"/>
      <c r="P7" s="38"/>
      <c r="Q7" s="38"/>
      <c r="R7" s="38"/>
      <c r="S7" s="38"/>
    </row>
    <row r="8" spans="3:22" ht="21" customHeight="1" x14ac:dyDescent="0.35">
      <c r="I8" s="18" t="s">
        <v>4341</v>
      </c>
      <c r="J8" s="37" t="s">
        <v>1418</v>
      </c>
      <c r="K8" s="62"/>
      <c r="L8" s="62"/>
      <c r="M8" s="39"/>
      <c r="N8" s="38"/>
      <c r="O8" s="38"/>
      <c r="P8" s="38"/>
      <c r="Q8" s="38"/>
      <c r="R8" s="38"/>
      <c r="S8" s="38"/>
      <c r="T8" s="28"/>
      <c r="U8" s="28"/>
      <c r="V8" s="28"/>
    </row>
    <row r="9" spans="3:22" x14ac:dyDescent="0.25">
      <c r="K9" s="62"/>
      <c r="L9" s="62"/>
      <c r="M9" s="39"/>
      <c r="N9" s="38"/>
      <c r="O9" s="38"/>
      <c r="P9" s="38"/>
      <c r="Q9" s="38"/>
      <c r="R9" s="38"/>
      <c r="S9" s="38"/>
      <c r="T9" s="28"/>
      <c r="U9" s="28"/>
      <c r="V9" s="28"/>
    </row>
    <row r="10" spans="3:22" x14ac:dyDescent="0.25">
      <c r="K10" s="62"/>
      <c r="L10" s="62"/>
      <c r="M10" s="39"/>
      <c r="N10" s="28"/>
      <c r="O10" s="28"/>
      <c r="P10" s="28"/>
      <c r="Q10" s="28"/>
      <c r="R10" s="28"/>
      <c r="S10" s="28"/>
      <c r="T10" s="28"/>
      <c r="U10" s="28"/>
      <c r="V10" s="28"/>
    </row>
    <row r="11" spans="3:22" x14ac:dyDescent="0.25">
      <c r="K11" s="62"/>
      <c r="L11" s="62"/>
      <c r="M11" s="39"/>
      <c r="N11" s="28"/>
      <c r="O11" s="28"/>
      <c r="P11" s="28"/>
      <c r="Q11" s="28"/>
      <c r="R11" s="28"/>
      <c r="S11" s="28"/>
      <c r="T11" s="28"/>
      <c r="U11" s="28"/>
      <c r="V11" s="28"/>
    </row>
    <row r="12" spans="3:22" x14ac:dyDescent="0.25">
      <c r="K12" s="62"/>
      <c r="L12" s="62"/>
      <c r="M12" s="39"/>
    </row>
    <row r="13" spans="3:22" x14ac:dyDescent="0.25">
      <c r="C13" s="77"/>
      <c r="D13" s="77"/>
      <c r="E13" s="77"/>
      <c r="F13" s="77"/>
      <c r="G13" s="77"/>
      <c r="H13" s="77"/>
      <c r="I13" s="77"/>
      <c r="J13" s="77"/>
      <c r="K13" s="62"/>
      <c r="L13" s="62"/>
      <c r="M13" s="39"/>
    </row>
    <row r="14" spans="3:22" x14ac:dyDescent="0.25">
      <c r="C14" s="77"/>
      <c r="D14" s="77"/>
      <c r="E14" s="77"/>
      <c r="F14" s="77"/>
      <c r="G14" s="77"/>
      <c r="H14" s="77"/>
      <c r="I14" s="77"/>
      <c r="J14" s="77"/>
      <c r="K14" s="62"/>
      <c r="L14" s="62"/>
      <c r="M14" s="39"/>
    </row>
    <row r="15" spans="3:22" x14ac:dyDescent="0.25">
      <c r="C15" s="77"/>
      <c r="D15" s="77"/>
      <c r="E15" s="77"/>
      <c r="F15" s="77"/>
      <c r="G15" s="77"/>
      <c r="H15" s="77"/>
      <c r="I15" s="77"/>
      <c r="J15" s="77"/>
      <c r="K15" s="62"/>
      <c r="L15" s="62"/>
    </row>
    <row r="16" spans="3:22" x14ac:dyDescent="0.25">
      <c r="C16" s="77"/>
      <c r="D16" s="77"/>
      <c r="E16" s="77"/>
      <c r="F16" s="77"/>
      <c r="G16" s="77"/>
      <c r="H16" s="77"/>
      <c r="I16" s="77"/>
      <c r="J16" s="77"/>
    </row>
    <row r="17" spans="2:17" x14ac:dyDescent="0.25">
      <c r="C17" s="78"/>
      <c r="D17" s="78"/>
      <c r="E17" s="78"/>
      <c r="F17" s="78"/>
      <c r="G17" s="78"/>
      <c r="H17" s="78"/>
      <c r="I17" s="78"/>
      <c r="J17" s="78"/>
    </row>
    <row r="18" spans="2:17" ht="15" customHeight="1" x14ac:dyDescent="0.25">
      <c r="C18" s="79" t="s">
        <v>4339</v>
      </c>
      <c r="D18" s="79" t="s">
        <v>4338</v>
      </c>
      <c r="E18" s="79" t="s">
        <v>4342</v>
      </c>
      <c r="F18" s="79" t="s">
        <v>4343</v>
      </c>
      <c r="G18" s="79" t="s">
        <v>4316</v>
      </c>
      <c r="H18" s="79" t="s">
        <v>4337</v>
      </c>
      <c r="I18" s="79" t="s">
        <v>4344</v>
      </c>
      <c r="J18" s="79" t="s">
        <v>4340</v>
      </c>
    </row>
    <row r="19" spans="2:17" ht="15" customHeight="1" x14ac:dyDescent="0.25">
      <c r="C19" s="80"/>
      <c r="D19" s="80"/>
      <c r="E19" s="80"/>
      <c r="F19" s="80"/>
      <c r="G19" s="80"/>
      <c r="H19" s="80"/>
      <c r="I19" s="80"/>
      <c r="J19" s="80"/>
    </row>
    <row r="20" spans="2:17" x14ac:dyDescent="0.25">
      <c r="C20" s="63">
        <f>_xlfn.XLOOKUP($J$8,'FINAL TABLE'!$S$2:$S$5001,'FINAL TABLE'!$O$2:$O$5001,0)</f>
        <v>23</v>
      </c>
      <c r="D20" s="63">
        <f>_xlfn.XLOOKUP($J$8,'FINAL TABLE'!$S$2:$S$5001,'FINAL TABLE'!$U$2:$U$5001,0)</f>
        <v>32</v>
      </c>
      <c r="E20" s="63" t="str">
        <f>_xlfn.XLOOKUP($J$8,'FINAL TABLE'!$S$2:$S$5001,'FINAL TABLE'!$T$2:$T$5001,0)</f>
        <v>Female</v>
      </c>
      <c r="F20" s="63" t="str">
        <f>_xlfn.XLOOKUP($J$8,'FINAL TABLE'!$S$2:$S$5001,'FINAL TABLE'!$V$2:$V$5001,0)</f>
        <v>682 Rose CircleApt. 514</v>
      </c>
      <c r="G20" s="63">
        <f>SUMIFS('FINAL TABLE'!$N$2:$N$5001,'FINAL TABLE'!$S$2:$S$5001,$J$8)</f>
        <v>44190</v>
      </c>
      <c r="H20" s="63">
        <f>COUNTIFS('FINAL TABLE'!$S$2:$S$5001,$J$8)</f>
        <v>7</v>
      </c>
      <c r="I20" s="65" cm="1">
        <f t="array" ref="I20">MIN(_xlfn.UNIQUE(_xlfn._xlws.FILTER('FINAL TABLE'!$Q$2:$Q$5001,('FINAL TABLE'!$S$2:$S$5001=$J$8),0)))</f>
        <v>44339</v>
      </c>
      <c r="J20" s="65" cm="1">
        <f t="array" ref="J20">MAX(_xlfn.UNIQUE(_xlfn._xlws.FILTER('FINAL TABLE'!$Q$2:$Q$5001,('FINAL TABLE'!$S$2:$S$5001=$J$8),0)))</f>
        <v>44339</v>
      </c>
    </row>
    <row r="21" spans="2:17" x14ac:dyDescent="0.25">
      <c r="C21" s="64"/>
      <c r="D21" s="64"/>
      <c r="E21" s="64"/>
      <c r="F21" s="64"/>
      <c r="G21" s="64"/>
      <c r="H21" s="64"/>
      <c r="I21" s="66"/>
      <c r="J21" s="66"/>
    </row>
    <row r="22" spans="2:17" ht="19.5" thickBot="1" x14ac:dyDescent="0.3">
      <c r="C22" s="29"/>
      <c r="D22" s="29"/>
      <c r="E22" s="29"/>
      <c r="F22" s="29"/>
      <c r="G22" s="29"/>
      <c r="H22" s="29"/>
      <c r="I22" s="30"/>
      <c r="J22" s="30"/>
      <c r="L22" s="17" t="s">
        <v>4350</v>
      </c>
    </row>
    <row r="23" spans="2:17" ht="18.75" customHeight="1" x14ac:dyDescent="0.25">
      <c r="B23" s="36"/>
      <c r="C23" s="53" t="s">
        <v>4348</v>
      </c>
      <c r="D23" s="54"/>
      <c r="E23" s="54"/>
      <c r="F23" s="54"/>
      <c r="G23" s="54"/>
      <c r="H23" s="54"/>
      <c r="I23" s="54"/>
      <c r="J23" s="55"/>
      <c r="K23" s="35"/>
      <c r="L23" s="35"/>
      <c r="M23" s="35"/>
      <c r="N23" s="35"/>
      <c r="O23" s="35"/>
      <c r="P23" s="35"/>
      <c r="Q23" s="35"/>
    </row>
    <row r="24" spans="2:17" ht="18.75" customHeight="1" x14ac:dyDescent="0.25">
      <c r="B24" s="36"/>
      <c r="C24" s="56"/>
      <c r="D24" s="57"/>
      <c r="E24" s="57"/>
      <c r="F24" s="57"/>
      <c r="G24" s="57"/>
      <c r="H24" s="57"/>
      <c r="I24" s="57"/>
      <c r="J24" s="58"/>
      <c r="K24" s="35"/>
      <c r="L24" s="35"/>
      <c r="M24" s="35"/>
      <c r="N24" s="35"/>
      <c r="O24" s="35"/>
      <c r="P24" s="35"/>
      <c r="Q24" s="35"/>
    </row>
    <row r="25" spans="2:17" ht="15" customHeight="1" thickBot="1" x14ac:dyDescent="0.3">
      <c r="B25" s="36"/>
      <c r="C25" s="59"/>
      <c r="D25" s="60"/>
      <c r="E25" s="60"/>
      <c r="F25" s="60"/>
      <c r="G25" s="60"/>
      <c r="H25" s="60"/>
      <c r="I25" s="60"/>
      <c r="J25" s="61"/>
      <c r="K25" s="35"/>
      <c r="L25" s="35"/>
      <c r="M25" s="35"/>
      <c r="N25" s="35"/>
      <c r="O25" s="35"/>
      <c r="P25" s="35"/>
      <c r="Q25" s="35"/>
    </row>
    <row r="82" spans="11:15" x14ac:dyDescent="0.25">
      <c r="K82" s="62" t="s">
        <v>4334</v>
      </c>
      <c r="L82" s="62"/>
      <c r="M82" s="62"/>
      <c r="N82" s="62"/>
      <c r="O82" s="62"/>
    </row>
    <row r="83" spans="11:15" x14ac:dyDescent="0.25">
      <c r="K83" s="62"/>
      <c r="L83" s="62"/>
      <c r="M83" s="62"/>
      <c r="N83" s="62"/>
      <c r="O83" s="62"/>
    </row>
    <row r="97" spans="3:13" ht="15.75" thickBot="1" x14ac:dyDescent="0.3"/>
    <row r="98" spans="3:13" x14ac:dyDescent="0.25">
      <c r="C98" s="44" t="s">
        <v>4347</v>
      </c>
      <c r="D98" s="45"/>
      <c r="E98" s="45"/>
      <c r="F98" s="45"/>
      <c r="G98" s="45"/>
      <c r="H98" s="45"/>
      <c r="I98" s="45"/>
      <c r="J98" s="46"/>
    </row>
    <row r="99" spans="3:13" x14ac:dyDescent="0.25">
      <c r="C99" s="47"/>
      <c r="D99" s="48"/>
      <c r="E99" s="48"/>
      <c r="F99" s="48"/>
      <c r="G99" s="48"/>
      <c r="H99" s="48"/>
      <c r="I99" s="48"/>
      <c r="J99" s="49"/>
    </row>
    <row r="100" spans="3:13" x14ac:dyDescent="0.25">
      <c r="C100" s="47"/>
      <c r="D100" s="48"/>
      <c r="E100" s="48"/>
      <c r="F100" s="48"/>
      <c r="G100" s="48"/>
      <c r="H100" s="48"/>
      <c r="I100" s="48"/>
      <c r="J100" s="49"/>
    </row>
    <row r="101" spans="3:13" ht="15.75" thickBot="1" x14ac:dyDescent="0.3">
      <c r="C101" s="50"/>
      <c r="D101" s="51"/>
      <c r="E101" s="51"/>
      <c r="F101" s="51"/>
      <c r="G101" s="51"/>
      <c r="H101" s="51"/>
      <c r="I101" s="51"/>
      <c r="J101" s="52"/>
    </row>
    <row r="103" spans="3:13" x14ac:dyDescent="0.25">
      <c r="F103" s="67" t="s">
        <v>4335</v>
      </c>
      <c r="G103" s="67"/>
      <c r="H103" s="67"/>
      <c r="I103" s="67"/>
      <c r="J103" s="67"/>
    </row>
    <row r="104" spans="3:13" ht="21" x14ac:dyDescent="0.35">
      <c r="C104" s="83" t="s">
        <v>4330</v>
      </c>
      <c r="D104" s="83"/>
      <c r="E104" s="31">
        <v>7</v>
      </c>
      <c r="F104" s="67"/>
      <c r="G104" s="67"/>
      <c r="H104" s="67"/>
      <c r="I104" s="67"/>
      <c r="J104" s="67"/>
      <c r="K104" s="26"/>
      <c r="L104" s="26"/>
      <c r="M104" s="26"/>
    </row>
    <row r="105" spans="3:13" ht="15.75" thickBot="1" x14ac:dyDescent="0.3">
      <c r="E105" s="17">
        <v>4</v>
      </c>
    </row>
    <row r="106" spans="3:13" x14ac:dyDescent="0.25">
      <c r="C106" s="19"/>
      <c r="D106" s="20"/>
      <c r="E106" s="20"/>
      <c r="F106" s="21"/>
      <c r="G106" s="22" t="s">
        <v>4333</v>
      </c>
      <c r="H106" s="16"/>
    </row>
    <row r="107" spans="3:13" x14ac:dyDescent="0.25">
      <c r="C107" s="81" t="s">
        <v>4331</v>
      </c>
      <c r="D107" s="82"/>
      <c r="E107" s="82"/>
      <c r="F107" s="32" t="str" cm="1">
        <f t="array" ref="F107:G107">_xlfn._xlws.FILTER('FINAL TABLE'!AE40:AF74,('FINAL TABLE'!AF40:AF74=LARGE('FINAL TABLE'!AF40:AF74,1)))</f>
        <v>Denim</v>
      </c>
      <c r="G107" s="33">
        <v>208315</v>
      </c>
      <c r="H107" s="16"/>
    </row>
    <row r="108" spans="3:13" x14ac:dyDescent="0.25">
      <c r="C108" s="81" t="s">
        <v>4332</v>
      </c>
      <c r="D108" s="82"/>
      <c r="E108" s="82"/>
      <c r="F108" s="34" t="str" cm="1">
        <f t="array" ref="F108:G108">_xlfn._xlws.FILTER('FINAL TABLE'!AE40:AF74,('FINAL TABLE'!AF40:AF74=SMALL('FINAL TABLE'!AF40:AF74,1)))</f>
        <v>Leather</v>
      </c>
      <c r="G108" s="33">
        <v>35790</v>
      </c>
      <c r="H108" s="16"/>
    </row>
    <row r="109" spans="3:13" ht="15.75" thickBot="1" x14ac:dyDescent="0.3">
      <c r="C109" s="23"/>
      <c r="D109" s="24"/>
      <c r="E109" s="24"/>
      <c r="F109" s="24"/>
      <c r="G109" s="25"/>
    </row>
    <row r="114" spans="7:11" x14ac:dyDescent="0.25">
      <c r="G114" s="67"/>
      <c r="H114" s="67"/>
      <c r="I114" s="67"/>
      <c r="J114" s="67"/>
      <c r="K114" s="67"/>
    </row>
    <row r="134" spans="3:3" x14ac:dyDescent="0.25">
      <c r="C134" s="18"/>
    </row>
  </sheetData>
  <mergeCells count="27">
    <mergeCell ref="C107:E107"/>
    <mergeCell ref="C108:E108"/>
    <mergeCell ref="C104:D104"/>
    <mergeCell ref="F103:J104"/>
    <mergeCell ref="G114:K114"/>
    <mergeCell ref="C3:J5"/>
    <mergeCell ref="C20:C21"/>
    <mergeCell ref="D20:D21"/>
    <mergeCell ref="E20:E21"/>
    <mergeCell ref="F20:F21"/>
    <mergeCell ref="G20:G21"/>
    <mergeCell ref="C13:J17"/>
    <mergeCell ref="C18:C19"/>
    <mergeCell ref="D18:D19"/>
    <mergeCell ref="E18:E19"/>
    <mergeCell ref="F18:F19"/>
    <mergeCell ref="G18:G19"/>
    <mergeCell ref="H18:H19"/>
    <mergeCell ref="I18:I19"/>
    <mergeCell ref="J18:J19"/>
    <mergeCell ref="C98:J101"/>
    <mergeCell ref="C23:J25"/>
    <mergeCell ref="K6:L15"/>
    <mergeCell ref="H20:H21"/>
    <mergeCell ref="I20:I21"/>
    <mergeCell ref="J20:J21"/>
    <mergeCell ref="K82:O83"/>
  </mergeCells>
  <conditionalFormatting sqref="B107">
    <cfRule type="iconSet" priority="1">
      <iconSet iconSet="3Arrows">
        <cfvo type="percent" val="0"/>
        <cfvo type="percent" val="33"/>
        <cfvo type="percent" val="67"/>
      </iconSet>
    </cfRule>
  </conditionalFormatting>
  <conditionalFormatting sqref="C107:E108">
    <cfRule type="iconSet" priority="2">
      <iconSet iconSet="3Arrows"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B61C37B-32C9-433B-8999-1138DB3A7866}">
          <x14:formula1>
            <xm:f>'FINAL TABLE'!$AK$78:$AK$693</xm:f>
          </x14:formula1>
          <xm:sqref>J8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ED769-81E2-42D9-8838-8BAF3C272856}">
  <dimension ref="A3:C110"/>
  <sheetViews>
    <sheetView topLeftCell="A69" zoomScale="106" workbookViewId="0">
      <selection activeCell="H74" sqref="H74"/>
    </sheetView>
  </sheetViews>
  <sheetFormatPr defaultRowHeight="15" x14ac:dyDescent="0.25"/>
  <cols>
    <col min="1" max="1" width="15.5703125" bestFit="1" customWidth="1"/>
    <col min="2" max="2" width="12.28515625" bestFit="1" customWidth="1"/>
    <col min="3" max="3" width="17.5703125" bestFit="1" customWidth="1"/>
    <col min="4" max="4" width="34.42578125" bestFit="1" customWidth="1"/>
  </cols>
  <sheetData>
    <row r="3" spans="1:2" x14ac:dyDescent="0.25">
      <c r="A3" s="41" t="s">
        <v>4315</v>
      </c>
      <c r="B3" t="s">
        <v>4313</v>
      </c>
    </row>
    <row r="4" spans="1:2" x14ac:dyDescent="0.25">
      <c r="A4" s="42">
        <v>1</v>
      </c>
      <c r="B4" s="43">
        <v>3680013</v>
      </c>
    </row>
    <row r="5" spans="1:2" x14ac:dyDescent="0.25">
      <c r="A5" s="42">
        <v>2</v>
      </c>
      <c r="B5" s="43">
        <v>3015881</v>
      </c>
    </row>
    <row r="6" spans="1:2" x14ac:dyDescent="0.25">
      <c r="A6" s="42">
        <v>3</v>
      </c>
      <c r="B6" s="43">
        <v>4018220</v>
      </c>
    </row>
    <row r="7" spans="1:2" x14ac:dyDescent="0.25">
      <c r="A7" s="42">
        <v>4</v>
      </c>
      <c r="B7" s="43">
        <v>2995290</v>
      </c>
    </row>
    <row r="8" spans="1:2" x14ac:dyDescent="0.25">
      <c r="A8" s="42">
        <v>5</v>
      </c>
      <c r="B8" s="43">
        <v>2665749</v>
      </c>
    </row>
    <row r="9" spans="1:2" x14ac:dyDescent="0.25">
      <c r="A9" s="42">
        <v>6</v>
      </c>
      <c r="B9" s="43">
        <v>3178643</v>
      </c>
    </row>
    <row r="10" spans="1:2" x14ac:dyDescent="0.25">
      <c r="A10" s="42">
        <v>7</v>
      </c>
      <c r="B10" s="43">
        <v>3587209</v>
      </c>
    </row>
    <row r="11" spans="1:2" x14ac:dyDescent="0.25">
      <c r="A11" s="42">
        <v>8</v>
      </c>
      <c r="B11" s="43">
        <v>3273670</v>
      </c>
    </row>
    <row r="12" spans="1:2" x14ac:dyDescent="0.25">
      <c r="A12" s="42">
        <v>9</v>
      </c>
      <c r="B12" s="43">
        <v>2882115</v>
      </c>
    </row>
    <row r="13" spans="1:2" x14ac:dyDescent="0.25">
      <c r="A13" s="42">
        <v>10</v>
      </c>
      <c r="B13" s="43">
        <v>2492296</v>
      </c>
    </row>
    <row r="22" spans="1:3" x14ac:dyDescent="0.25">
      <c r="A22" s="41" t="s">
        <v>4355</v>
      </c>
      <c r="B22" t="s">
        <v>4313</v>
      </c>
      <c r="C22" t="s">
        <v>4356</v>
      </c>
    </row>
    <row r="23" spans="1:3" x14ac:dyDescent="0.25">
      <c r="A23" s="42" t="s">
        <v>1345</v>
      </c>
      <c r="B23" s="43">
        <v>4562941</v>
      </c>
      <c r="C23">
        <v>718</v>
      </c>
    </row>
    <row r="24" spans="1:3" x14ac:dyDescent="0.25">
      <c r="A24" s="42" t="s">
        <v>1355</v>
      </c>
      <c r="B24" s="43">
        <v>4410999</v>
      </c>
      <c r="C24">
        <v>687</v>
      </c>
    </row>
    <row r="25" spans="1:3" x14ac:dyDescent="0.25">
      <c r="A25" s="42" t="s">
        <v>1362</v>
      </c>
      <c r="B25" s="43">
        <v>4135409</v>
      </c>
      <c r="C25">
        <v>647</v>
      </c>
    </row>
    <row r="26" spans="1:3" x14ac:dyDescent="0.25">
      <c r="A26" s="42" t="s">
        <v>1350</v>
      </c>
      <c r="B26" s="43">
        <v>4055990</v>
      </c>
      <c r="C26">
        <v>638</v>
      </c>
    </row>
    <row r="27" spans="1:3" x14ac:dyDescent="0.25">
      <c r="A27" s="42" t="s">
        <v>1377</v>
      </c>
      <c r="B27" s="43">
        <v>3811284</v>
      </c>
      <c r="C27">
        <v>604</v>
      </c>
    </row>
    <row r="28" spans="1:3" x14ac:dyDescent="0.25">
      <c r="A28" s="42" t="s">
        <v>1396</v>
      </c>
      <c r="B28" s="43">
        <v>3732341</v>
      </c>
      <c r="C28">
        <v>591</v>
      </c>
    </row>
    <row r="29" spans="1:3" x14ac:dyDescent="0.25">
      <c r="A29" s="42" t="s">
        <v>1414</v>
      </c>
      <c r="B29" s="43">
        <v>3710961</v>
      </c>
      <c r="C29">
        <v>586</v>
      </c>
    </row>
    <row r="30" spans="1:3" x14ac:dyDescent="0.25">
      <c r="A30" s="42" t="s">
        <v>1339</v>
      </c>
      <c r="B30" s="43">
        <v>3369161</v>
      </c>
      <c r="C30">
        <v>529</v>
      </c>
    </row>
    <row r="39" spans="1:2" x14ac:dyDescent="0.25">
      <c r="A39" s="41" t="s">
        <v>4355</v>
      </c>
      <c r="B39" t="s">
        <v>4357</v>
      </c>
    </row>
    <row r="40" spans="1:2" x14ac:dyDescent="0.25">
      <c r="A40" s="42" t="s">
        <v>1377</v>
      </c>
      <c r="B40" s="43">
        <v>6310.0728476821196</v>
      </c>
    </row>
    <row r="41" spans="1:2" x14ac:dyDescent="0.25">
      <c r="A41" s="42" t="s">
        <v>1396</v>
      </c>
      <c r="B41" s="43">
        <v>6315.2978003384096</v>
      </c>
    </row>
    <row r="42" spans="1:2" x14ac:dyDescent="0.25">
      <c r="A42" s="42" t="s">
        <v>1414</v>
      </c>
      <c r="B42" s="43">
        <v>6332.6979522184301</v>
      </c>
    </row>
    <row r="43" spans="1:2" x14ac:dyDescent="0.25">
      <c r="A43" s="42" t="s">
        <v>1345</v>
      </c>
      <c r="B43" s="43">
        <v>6355.0710306406681</v>
      </c>
    </row>
    <row r="44" spans="1:2" x14ac:dyDescent="0.25">
      <c r="A44" s="42" t="s">
        <v>1350</v>
      </c>
      <c r="B44" s="43">
        <v>6357.3510971786836</v>
      </c>
    </row>
    <row r="45" spans="1:2" x14ac:dyDescent="0.25">
      <c r="A45" s="42" t="s">
        <v>1339</v>
      </c>
      <c r="B45" s="43">
        <v>6368.9243856332705</v>
      </c>
    </row>
    <row r="46" spans="1:2" x14ac:dyDescent="0.25">
      <c r="A46" s="42" t="s">
        <v>1362</v>
      </c>
      <c r="B46" s="43">
        <v>6391.6676970633698</v>
      </c>
    </row>
    <row r="47" spans="1:2" x14ac:dyDescent="0.25">
      <c r="A47" s="42" t="s">
        <v>1355</v>
      </c>
      <c r="B47" s="43">
        <v>6420.6681222707421</v>
      </c>
    </row>
    <row r="54" spans="1:3" x14ac:dyDescent="0.25">
      <c r="A54" s="41" t="s">
        <v>4362</v>
      </c>
      <c r="B54" t="s">
        <v>4313</v>
      </c>
      <c r="C54" t="s">
        <v>4317</v>
      </c>
    </row>
    <row r="55" spans="1:3" x14ac:dyDescent="0.25">
      <c r="A55" s="42" t="s">
        <v>890</v>
      </c>
      <c r="B55">
        <v>4215318</v>
      </c>
      <c r="C55">
        <v>1683</v>
      </c>
    </row>
    <row r="56" spans="1:3" x14ac:dyDescent="0.25">
      <c r="A56" s="42" t="s">
        <v>13</v>
      </c>
      <c r="B56">
        <v>4151182</v>
      </c>
      <c r="C56">
        <v>1641</v>
      </c>
    </row>
    <row r="57" spans="1:3" x14ac:dyDescent="0.25">
      <c r="A57" s="42" t="s">
        <v>458</v>
      </c>
      <c r="B57">
        <v>4131000</v>
      </c>
      <c r="C57">
        <v>1676</v>
      </c>
    </row>
    <row r="70" spans="1:2" x14ac:dyDescent="0.25">
      <c r="A70" s="41" t="s">
        <v>4361</v>
      </c>
      <c r="B70" t="s">
        <v>4317</v>
      </c>
    </row>
    <row r="71" spans="1:2" x14ac:dyDescent="0.25">
      <c r="A71" s="42" t="s">
        <v>20</v>
      </c>
      <c r="B71">
        <v>1022</v>
      </c>
    </row>
    <row r="72" spans="1:2" x14ac:dyDescent="0.25">
      <c r="A72" s="42" t="s">
        <v>22</v>
      </c>
      <c r="B72">
        <v>1002</v>
      </c>
    </row>
    <row r="73" spans="1:2" x14ac:dyDescent="0.25">
      <c r="A73" s="42" t="s">
        <v>15</v>
      </c>
      <c r="B73">
        <v>1001</v>
      </c>
    </row>
    <row r="74" spans="1:2" x14ac:dyDescent="0.25">
      <c r="A74" s="42" t="s">
        <v>18</v>
      </c>
      <c r="B74">
        <v>998</v>
      </c>
    </row>
    <row r="75" spans="1:2" x14ac:dyDescent="0.25">
      <c r="A75" s="42" t="s">
        <v>24</v>
      </c>
      <c r="B75">
        <v>977</v>
      </c>
    </row>
    <row r="87" spans="1:2" x14ac:dyDescent="0.25">
      <c r="A87" s="41" t="s">
        <v>4363</v>
      </c>
      <c r="B87" t="s">
        <v>4313</v>
      </c>
    </row>
    <row r="88" spans="1:2" x14ac:dyDescent="0.25">
      <c r="A88" s="42" t="s">
        <v>4358</v>
      </c>
      <c r="B88">
        <v>11685467</v>
      </c>
    </row>
    <row r="89" spans="1:2" x14ac:dyDescent="0.25">
      <c r="A89" s="42" t="s">
        <v>4359</v>
      </c>
      <c r="B89">
        <v>11987386</v>
      </c>
    </row>
    <row r="90" spans="1:2" x14ac:dyDescent="0.25">
      <c r="A90" s="42" t="s">
        <v>4360</v>
      </c>
      <c r="B90">
        <v>8116233</v>
      </c>
    </row>
    <row r="98" spans="1:2" x14ac:dyDescent="0.25">
      <c r="A98" s="41" t="s">
        <v>7</v>
      </c>
      <c r="B98" t="s">
        <v>13</v>
      </c>
    </row>
    <row r="100" spans="1:2" x14ac:dyDescent="0.25">
      <c r="A100" s="41" t="s">
        <v>4362</v>
      </c>
      <c r="B100" t="s">
        <v>4353</v>
      </c>
    </row>
    <row r="101" spans="1:2" x14ac:dyDescent="0.25">
      <c r="A101" s="42">
        <v>1</v>
      </c>
      <c r="B101">
        <v>1244077</v>
      </c>
    </row>
    <row r="102" spans="1:2" x14ac:dyDescent="0.25">
      <c r="A102" s="42">
        <v>2</v>
      </c>
      <c r="B102">
        <v>892465</v>
      </c>
    </row>
    <row r="103" spans="1:2" x14ac:dyDescent="0.25">
      <c r="A103" s="42">
        <v>3</v>
      </c>
      <c r="B103">
        <v>1356810</v>
      </c>
    </row>
    <row r="104" spans="1:2" x14ac:dyDescent="0.25">
      <c r="A104" s="42">
        <v>4</v>
      </c>
      <c r="B104">
        <v>1083394</v>
      </c>
    </row>
    <row r="105" spans="1:2" x14ac:dyDescent="0.25">
      <c r="A105" s="42">
        <v>5</v>
      </c>
      <c r="B105">
        <v>795044</v>
      </c>
    </row>
    <row r="106" spans="1:2" x14ac:dyDescent="0.25">
      <c r="A106" s="42">
        <v>6</v>
      </c>
      <c r="B106">
        <v>1139512</v>
      </c>
    </row>
    <row r="107" spans="1:2" x14ac:dyDescent="0.25">
      <c r="A107" s="42">
        <v>7</v>
      </c>
      <c r="B107">
        <v>1314580</v>
      </c>
    </row>
    <row r="108" spans="1:2" x14ac:dyDescent="0.25">
      <c r="A108" s="42">
        <v>8</v>
      </c>
      <c r="B108">
        <v>1064444</v>
      </c>
    </row>
    <row r="109" spans="1:2" x14ac:dyDescent="0.25">
      <c r="A109" s="42">
        <v>9</v>
      </c>
      <c r="B109">
        <v>969090</v>
      </c>
    </row>
    <row r="110" spans="1:2" x14ac:dyDescent="0.25">
      <c r="A110" s="42">
        <v>10</v>
      </c>
      <c r="B110">
        <v>850625</v>
      </c>
    </row>
  </sheetData>
  <pageMargins left="0.7" right="0.7" top="0.75" bottom="0.75" header="0.3" footer="0.3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1E6F9-8473-4F01-9657-16434EC60B47}">
  <dimension ref="A1:AQ5001"/>
  <sheetViews>
    <sheetView zoomScale="52" workbookViewId="0">
      <selection activeCell="X36" sqref="X36"/>
    </sheetView>
  </sheetViews>
  <sheetFormatPr defaultRowHeight="15" x14ac:dyDescent="0.25"/>
  <cols>
    <col min="1" max="1" width="16.42578125" customWidth="1"/>
    <col min="2" max="2" width="16.5703125" customWidth="1"/>
    <col min="3" max="3" width="27.85546875" customWidth="1"/>
    <col min="4" max="4" width="18.85546875" hidden="1" customWidth="1"/>
    <col min="5" max="5" width="20.28515625" hidden="1" customWidth="1"/>
    <col min="6" max="6" width="25.28515625" hidden="1" customWidth="1"/>
    <col min="7" max="7" width="25.28515625" customWidth="1"/>
    <col min="8" max="8" width="26" customWidth="1"/>
    <col min="9" max="9" width="19" customWidth="1"/>
    <col min="14" max="14" width="9.140625" style="5"/>
    <col min="15" max="15" width="15" customWidth="1"/>
    <col min="16" max="16" width="16.7109375" customWidth="1"/>
    <col min="17" max="18" width="18.5703125" style="1" bestFit="1" customWidth="1"/>
    <col min="19" max="19" width="33.28515625" customWidth="1"/>
    <col min="20" max="20" width="32.85546875" customWidth="1"/>
    <col min="21" max="21" width="21.42578125" customWidth="1"/>
    <col min="22" max="22" width="26" customWidth="1"/>
    <col min="23" max="23" width="24.140625" customWidth="1"/>
    <col min="24" max="24" width="23.42578125" customWidth="1"/>
    <col min="25" max="25" width="20.7109375" customWidth="1"/>
    <col min="26" max="26" width="17" customWidth="1"/>
    <col min="27" max="27" width="22" customWidth="1"/>
    <col min="28" max="29" width="13" customWidth="1"/>
    <col min="30" max="30" width="15.28515625" customWidth="1"/>
    <col min="31" max="31" width="23.140625" customWidth="1"/>
    <col min="32" max="32" width="32" customWidth="1"/>
    <col min="33" max="33" width="20" customWidth="1"/>
    <col min="34" max="34" width="23" customWidth="1"/>
    <col min="35" max="35" width="23.140625" customWidth="1"/>
    <col min="36" max="36" width="23.7109375" customWidth="1"/>
    <col min="37" max="37" width="21.5703125" customWidth="1"/>
    <col min="38" max="38" width="24.140625" customWidth="1"/>
    <col min="39" max="39" width="26.5703125" style="6" customWidth="1"/>
    <col min="40" max="40" width="20.7109375" style="6" customWidth="1"/>
    <col min="41" max="41" width="9.140625" style="6"/>
    <col min="42" max="42" width="23.42578125" customWidth="1"/>
    <col min="43" max="43" width="32.5703125" customWidth="1"/>
  </cols>
  <sheetData>
    <row r="1" spans="1: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4354</v>
      </c>
      <c r="H1" t="s">
        <v>7</v>
      </c>
      <c r="I1" t="s">
        <v>8</v>
      </c>
      <c r="J1" t="s">
        <v>9</v>
      </c>
      <c r="K1" t="s">
        <v>10</v>
      </c>
      <c r="L1" s="18" t="s">
        <v>11</v>
      </c>
      <c r="M1" s="18" t="s">
        <v>4</v>
      </c>
      <c r="N1" s="40" t="s">
        <v>4314</v>
      </c>
      <c r="O1" t="s">
        <v>1323</v>
      </c>
      <c r="P1" t="s">
        <v>1324</v>
      </c>
      <c r="Q1" t="s">
        <v>1325</v>
      </c>
      <c r="R1" t="s">
        <v>1326</v>
      </c>
      <c r="S1" t="s">
        <v>1327</v>
      </c>
      <c r="T1" t="s">
        <v>1328</v>
      </c>
      <c r="U1" t="s">
        <v>1329</v>
      </c>
      <c r="V1" t="s">
        <v>1330</v>
      </c>
      <c r="W1" t="s">
        <v>1331</v>
      </c>
      <c r="X1" t="s">
        <v>1332</v>
      </c>
      <c r="Y1" t="s">
        <v>1333</v>
      </c>
      <c r="Z1" t="s">
        <v>1334</v>
      </c>
      <c r="AA1" t="s">
        <v>4336</v>
      </c>
      <c r="AB1" t="s">
        <v>4349</v>
      </c>
      <c r="AM1" s="6" t="s">
        <v>1323</v>
      </c>
      <c r="AN1" s="6" t="s">
        <v>1333</v>
      </c>
    </row>
    <row r="2" spans="1:43" x14ac:dyDescent="0.25">
      <c r="A2">
        <v>0</v>
      </c>
      <c r="B2">
        <v>1</v>
      </c>
      <c r="C2">
        <v>218</v>
      </c>
      <c r="D2">
        <v>106</v>
      </c>
      <c r="E2">
        <v>2</v>
      </c>
      <c r="F2">
        <v>212</v>
      </c>
      <c r="G2">
        <v>1</v>
      </c>
      <c r="H2" t="str">
        <f>VLOOKUP($C2,'Raw-products'!$A$2:$H$1261,MATCH(H$1,'Raw-products'!$A$1:$H$1,0))</f>
        <v>Shirt</v>
      </c>
      <c r="I2" t="str">
        <f>VLOOKUP($C2,'Raw-products'!$A$2:$H$1261,MATCH(I$1,'Raw-products'!$A$1:$H$1,0))</f>
        <v>Chambray</v>
      </c>
      <c r="J2" t="str">
        <f>VLOOKUP($C2,'Raw-products'!$A$2:$H$1261,MATCH(J$1,'Raw-products'!$A$1:$H$1,0))</f>
        <v>L</v>
      </c>
      <c r="K2" t="str">
        <f>VLOOKUP($C2,'Raw-products'!$A$2:$H$1261,MATCH(K$1,'Raw-products'!$A$1:$H$1,0))</f>
        <v>orange</v>
      </c>
      <c r="L2">
        <f>VLOOKUP($C2,'Raw-products'!$A$2:$H$1261,MATCH(L$1,'Raw-products'!$A$1:$H$1,0))</f>
        <v>105</v>
      </c>
      <c r="M2">
        <f>VLOOKUP($C2,'Raw-products'!$A$2:$H$1261,MATCH(M$1,'Raw-products'!$A$1:$H$1,0))</f>
        <v>44</v>
      </c>
      <c r="N2" s="5">
        <f>$L2*$M2</f>
        <v>4620</v>
      </c>
      <c r="O2" cm="1">
        <f t="array" ref="O2:R2">_xlfn.XLOOKUP($B2,'Raw -orders'!$A:$A,'Raw -orders'!$B:$E)</f>
        <v>64</v>
      </c>
      <c r="P2">
        <v>30811</v>
      </c>
      <c r="Q2" s="1">
        <v>44438</v>
      </c>
      <c r="R2" s="1">
        <v>44463</v>
      </c>
      <c r="S2" t="str" cm="1">
        <f t="array" ref="S2:Z2">_xlfn.XLOOKUP($O2,'Raw - customers'!$A:$A,'Raw - customers'!$B:$I)</f>
        <v>Annabella Devote</v>
      </c>
      <c r="T2" t="str">
        <v>Genderfluid</v>
      </c>
      <c r="U2">
        <v>75</v>
      </c>
      <c r="V2" t="str">
        <v>4927 Alice MeadowApt. 960</v>
      </c>
      <c r="W2">
        <v>7787</v>
      </c>
      <c r="X2" t="str">
        <v>Sanfordborough</v>
      </c>
      <c r="Y2" t="str">
        <v>South Australia</v>
      </c>
      <c r="Z2" t="str">
        <v>Australia</v>
      </c>
      <c r="AA2" cm="1">
        <f t="array" ref="AA2:AA5001">MONTH(Q2:Q5001)</f>
        <v>8</v>
      </c>
      <c r="AB2" s="3" t="str">
        <f>IF(AND(DATEDIF($Q2,$R2,"D")&gt;0,DATEDIF($Q2,$R2,"D")&lt;=10),"0 to 10",IF(AND(DATEDIF($Q2,$R2,"D")&gt;10,DATEDIF($Q2,$R2,"D")&lt;=20),"10 to 20",IF(AND(DATEDIF($Q2,$R2,"D")&gt;20,DATEDIF($Q2,$R2,"D")&lt;=30),"20 to 30")))</f>
        <v>20 to 30</v>
      </c>
      <c r="AM2" s="6">
        <v>64</v>
      </c>
      <c r="AN2" s="6" t="s">
        <v>1345</v>
      </c>
      <c r="AP2" t="str" cm="1">
        <f t="array" ref="AP2:AQ619">_xlfn.UNIQUE(AM:AN)</f>
        <v>customer_id</v>
      </c>
      <c r="AQ2" t="str">
        <v>state</v>
      </c>
    </row>
    <row r="3" spans="1:43" x14ac:dyDescent="0.25">
      <c r="A3">
        <v>1</v>
      </c>
      <c r="B3">
        <v>1</v>
      </c>
      <c r="C3">
        <v>481</v>
      </c>
      <c r="D3">
        <v>118</v>
      </c>
      <c r="E3">
        <v>1</v>
      </c>
      <c r="F3">
        <v>118</v>
      </c>
      <c r="G3">
        <v>1</v>
      </c>
      <c r="H3" t="str">
        <f>VLOOKUP($C3,'Raw-products'!$A$2:$H$1261,MATCH(H$1,'Raw-products'!$A$1:$H$1,0))</f>
        <v>Jacket</v>
      </c>
      <c r="I3" t="str">
        <f>VLOOKUP($C3,'Raw-products'!$A$2:$H$1261,MATCH(I$1,'Raw-products'!$A$1:$H$1,0))</f>
        <v>Puffer</v>
      </c>
      <c r="J3" t="str">
        <f>VLOOKUP($C3,'Raw-products'!$A$2:$H$1261,MATCH(J$1,'Raw-products'!$A$1:$H$1,0))</f>
        <v>S</v>
      </c>
      <c r="K3" t="str">
        <f>VLOOKUP($C3,'Raw-products'!$A$2:$H$1261,MATCH(K$1,'Raw-products'!$A$1:$H$1,0))</f>
        <v>indigo</v>
      </c>
      <c r="L3">
        <f>VLOOKUP($C3,'Raw-products'!$A$2:$H$1261,MATCH(L$1,'Raw-products'!$A$1:$H$1,0))</f>
        <v>110</v>
      </c>
      <c r="M3">
        <f>VLOOKUP($C3,'Raw-products'!$A$2:$H$1261,MATCH(M$1,'Raw-products'!$A$1:$H$1,0))</f>
        <v>62</v>
      </c>
      <c r="N3" s="5">
        <f t="shared" ref="N3:N66" si="0">$L3*$M3</f>
        <v>6820</v>
      </c>
      <c r="O3" cm="1">
        <f t="array" ref="O3:R3">_xlfn.XLOOKUP($B3,'Raw -orders'!$A:$A,'Raw -orders'!$B:$E)</f>
        <v>64</v>
      </c>
      <c r="P3">
        <v>30811</v>
      </c>
      <c r="Q3" s="1">
        <v>44438</v>
      </c>
      <c r="R3" s="1">
        <v>44463</v>
      </c>
      <c r="S3" t="str" cm="1">
        <f t="array" ref="S3:Z3">_xlfn.XLOOKUP($O3,'Raw - customers'!$A:$A,'Raw - customers'!$B:$I)</f>
        <v>Annabella Devote</v>
      </c>
      <c r="T3" t="str">
        <v>Genderfluid</v>
      </c>
      <c r="U3">
        <v>75</v>
      </c>
      <c r="V3" t="str">
        <v>4927 Alice MeadowApt. 960</v>
      </c>
      <c r="W3">
        <v>7787</v>
      </c>
      <c r="X3" t="str">
        <v>Sanfordborough</v>
      </c>
      <c r="Y3" t="str">
        <v>South Australia</v>
      </c>
      <c r="Z3" t="str">
        <v>Australia</v>
      </c>
      <c r="AA3">
        <v>8</v>
      </c>
      <c r="AB3" s="3" t="str">
        <f t="shared" ref="AB3:AB66" si="1">IF(AND(DATEDIF($Q3,$R3,"D")&gt;0,DATEDIF($Q3,$R3,"D")&lt;=10),"0 to 10",IF(AND(DATEDIF($Q3,$R3,"D")&gt;10,DATEDIF($Q3,$R3,"D")&lt;=20),"10 to 20",IF(AND(DATEDIF($Q3,$R3,"D")&gt;20,DATEDIF($Q3,$R3,"D")&lt;=30),"20 to 30")))</f>
        <v>20 to 30</v>
      </c>
      <c r="AM3" s="6">
        <v>64</v>
      </c>
      <c r="AN3" s="6" t="s">
        <v>1345</v>
      </c>
      <c r="AP3">
        <v>64</v>
      </c>
      <c r="AQ3" t="str">
        <v>South Australia</v>
      </c>
    </row>
    <row r="4" spans="1:43" x14ac:dyDescent="0.25">
      <c r="A4">
        <v>2</v>
      </c>
      <c r="B4">
        <v>1</v>
      </c>
      <c r="C4">
        <v>2</v>
      </c>
      <c r="D4">
        <v>96</v>
      </c>
      <c r="E4">
        <v>3</v>
      </c>
      <c r="F4">
        <v>288</v>
      </c>
      <c r="G4">
        <v>1</v>
      </c>
      <c r="H4" t="str">
        <f>VLOOKUP($C4,'Raw-products'!$A$2:$H$1261,MATCH(H$1,'Raw-products'!$A$1:$H$1,0))</f>
        <v>Shirt</v>
      </c>
      <c r="I4" t="str">
        <f>VLOOKUP($C4,'Raw-products'!$A$2:$H$1261,MATCH(I$1,'Raw-products'!$A$1:$H$1,0))</f>
        <v>Oxford Cloth</v>
      </c>
      <c r="J4" t="str">
        <f>VLOOKUP($C4,'Raw-products'!$A$2:$H$1261,MATCH(J$1,'Raw-products'!$A$1:$H$1,0))</f>
        <v>M</v>
      </c>
      <c r="K4" t="str">
        <f>VLOOKUP($C4,'Raw-products'!$A$2:$H$1261,MATCH(K$1,'Raw-products'!$A$1:$H$1,0))</f>
        <v>red</v>
      </c>
      <c r="L4">
        <f>VLOOKUP($C4,'Raw-products'!$A$2:$H$1261,MATCH(L$1,'Raw-products'!$A$1:$H$1,0))</f>
        <v>114</v>
      </c>
      <c r="M4">
        <f>VLOOKUP($C4,'Raw-products'!$A$2:$H$1261,MATCH(M$1,'Raw-products'!$A$1:$H$1,0))</f>
        <v>54</v>
      </c>
      <c r="N4" s="5">
        <f t="shared" si="0"/>
        <v>6156</v>
      </c>
      <c r="O4" cm="1">
        <f t="array" ref="O4:R4">_xlfn.XLOOKUP($B4,'Raw -orders'!$A:$A,'Raw -orders'!$B:$E)</f>
        <v>64</v>
      </c>
      <c r="P4">
        <v>30811</v>
      </c>
      <c r="Q4" s="1">
        <v>44438</v>
      </c>
      <c r="R4" s="1">
        <v>44463</v>
      </c>
      <c r="S4" t="str" cm="1">
        <f t="array" ref="S4:Z4">_xlfn.XLOOKUP($O4,'Raw - customers'!$A:$A,'Raw - customers'!$B:$I)</f>
        <v>Annabella Devote</v>
      </c>
      <c r="T4" t="str">
        <v>Genderfluid</v>
      </c>
      <c r="U4">
        <v>75</v>
      </c>
      <c r="V4" t="str">
        <v>4927 Alice MeadowApt. 960</v>
      </c>
      <c r="W4">
        <v>7787</v>
      </c>
      <c r="X4" t="str">
        <v>Sanfordborough</v>
      </c>
      <c r="Y4" t="str">
        <v>South Australia</v>
      </c>
      <c r="Z4" t="str">
        <v>Australia</v>
      </c>
      <c r="AA4">
        <v>8</v>
      </c>
      <c r="AB4" s="3" t="str">
        <f t="shared" si="1"/>
        <v>20 to 30</v>
      </c>
      <c r="AM4" s="6">
        <v>64</v>
      </c>
      <c r="AN4" s="6" t="s">
        <v>1345</v>
      </c>
      <c r="AP4">
        <v>473</v>
      </c>
      <c r="AQ4" t="str">
        <v>South Australia</v>
      </c>
    </row>
    <row r="5" spans="1:43" x14ac:dyDescent="0.25">
      <c r="A5">
        <v>3</v>
      </c>
      <c r="B5">
        <v>1</v>
      </c>
      <c r="C5">
        <v>1002</v>
      </c>
      <c r="D5">
        <v>106</v>
      </c>
      <c r="E5">
        <v>2</v>
      </c>
      <c r="F5">
        <v>212</v>
      </c>
      <c r="G5">
        <v>1</v>
      </c>
      <c r="H5" t="str">
        <f>VLOOKUP($C5,'Raw-products'!$A$2:$H$1261,MATCH(H$1,'Raw-products'!$A$1:$H$1,0))</f>
        <v>Trousers</v>
      </c>
      <c r="I5" t="str">
        <f>VLOOKUP($C5,'Raw-products'!$A$2:$H$1261,MATCH(I$1,'Raw-products'!$A$1:$H$1,0))</f>
        <v>Wool</v>
      </c>
      <c r="J5" t="str">
        <f>VLOOKUP($C5,'Raw-products'!$A$2:$H$1261,MATCH(J$1,'Raw-products'!$A$1:$H$1,0))</f>
        <v>M</v>
      </c>
      <c r="K5" t="str">
        <f>VLOOKUP($C5,'Raw-products'!$A$2:$H$1261,MATCH(K$1,'Raw-products'!$A$1:$H$1,0))</f>
        <v>blue</v>
      </c>
      <c r="L5">
        <f>VLOOKUP($C5,'Raw-products'!$A$2:$H$1261,MATCH(L$1,'Raw-products'!$A$1:$H$1,0))</f>
        <v>111</v>
      </c>
      <c r="M5">
        <f>VLOOKUP($C5,'Raw-products'!$A$2:$H$1261,MATCH(M$1,'Raw-products'!$A$1:$H$1,0))</f>
        <v>52</v>
      </c>
      <c r="N5" s="5">
        <f t="shared" si="0"/>
        <v>5772</v>
      </c>
      <c r="O5" cm="1">
        <f t="array" ref="O5:R5">_xlfn.XLOOKUP($B5,'Raw -orders'!$A:$A,'Raw -orders'!$B:$E)</f>
        <v>64</v>
      </c>
      <c r="P5">
        <v>30811</v>
      </c>
      <c r="Q5" s="1">
        <v>44438</v>
      </c>
      <c r="R5" s="1">
        <v>44463</v>
      </c>
      <c r="S5" t="str" cm="1">
        <f t="array" ref="S5:Z5">_xlfn.XLOOKUP($O5,'Raw - customers'!$A:$A,'Raw - customers'!$B:$I)</f>
        <v>Annabella Devote</v>
      </c>
      <c r="T5" t="str">
        <v>Genderfluid</v>
      </c>
      <c r="U5">
        <v>75</v>
      </c>
      <c r="V5" t="str">
        <v>4927 Alice MeadowApt. 960</v>
      </c>
      <c r="W5">
        <v>7787</v>
      </c>
      <c r="X5" t="str">
        <v>Sanfordborough</v>
      </c>
      <c r="Y5" t="str">
        <v>South Australia</v>
      </c>
      <c r="Z5" t="str">
        <v>Australia</v>
      </c>
      <c r="AA5">
        <v>8</v>
      </c>
      <c r="AB5" s="3" t="str">
        <f t="shared" si="1"/>
        <v>20 to 30</v>
      </c>
      <c r="AM5" s="6">
        <v>64</v>
      </c>
      <c r="AN5" s="6" t="s">
        <v>1345</v>
      </c>
      <c r="AP5">
        <v>774</v>
      </c>
      <c r="AQ5" t="str">
        <v>Tasmania</v>
      </c>
    </row>
    <row r="6" spans="1:43" x14ac:dyDescent="0.25">
      <c r="A6">
        <v>4</v>
      </c>
      <c r="B6">
        <v>1</v>
      </c>
      <c r="C6">
        <v>691</v>
      </c>
      <c r="D6">
        <v>113</v>
      </c>
      <c r="E6">
        <v>3</v>
      </c>
      <c r="F6">
        <v>339</v>
      </c>
      <c r="G6">
        <v>1</v>
      </c>
      <c r="H6" t="str">
        <f>VLOOKUP($C6,'Raw-products'!$A$2:$H$1261,MATCH(H$1,'Raw-products'!$A$1:$H$1,0))</f>
        <v>Jacket</v>
      </c>
      <c r="I6" t="str">
        <f>VLOOKUP($C6,'Raw-products'!$A$2:$H$1261,MATCH(I$1,'Raw-products'!$A$1:$H$1,0))</f>
        <v>Parka</v>
      </c>
      <c r="J6" t="str">
        <f>VLOOKUP($C6,'Raw-products'!$A$2:$H$1261,MATCH(J$1,'Raw-products'!$A$1:$H$1,0))</f>
        <v>S</v>
      </c>
      <c r="K6" t="str">
        <f>VLOOKUP($C6,'Raw-products'!$A$2:$H$1261,MATCH(K$1,'Raw-products'!$A$1:$H$1,0))</f>
        <v>indigo</v>
      </c>
      <c r="L6">
        <f>VLOOKUP($C6,'Raw-products'!$A$2:$H$1261,MATCH(L$1,'Raw-products'!$A$1:$H$1,0))</f>
        <v>119</v>
      </c>
      <c r="M6">
        <f>VLOOKUP($C6,'Raw-products'!$A$2:$H$1261,MATCH(M$1,'Raw-products'!$A$1:$H$1,0))</f>
        <v>53</v>
      </c>
      <c r="N6" s="5">
        <f t="shared" si="0"/>
        <v>6307</v>
      </c>
      <c r="O6" cm="1">
        <f t="array" ref="O6:R6">_xlfn.XLOOKUP($B6,'Raw -orders'!$A:$A,'Raw -orders'!$B:$E)</f>
        <v>64</v>
      </c>
      <c r="P6">
        <v>30811</v>
      </c>
      <c r="Q6" s="1">
        <v>44438</v>
      </c>
      <c r="R6" s="1">
        <v>44463</v>
      </c>
      <c r="S6" t="str" cm="1">
        <f t="array" ref="S6:Z6">_xlfn.XLOOKUP($O6,'Raw - customers'!$A:$A,'Raw - customers'!$B:$I)</f>
        <v>Annabella Devote</v>
      </c>
      <c r="T6" t="str">
        <v>Genderfluid</v>
      </c>
      <c r="U6">
        <v>75</v>
      </c>
      <c r="V6" t="str">
        <v>4927 Alice MeadowApt. 960</v>
      </c>
      <c r="W6">
        <v>7787</v>
      </c>
      <c r="X6" t="str">
        <v>Sanfordborough</v>
      </c>
      <c r="Y6" t="str">
        <v>South Australia</v>
      </c>
      <c r="Z6" t="str">
        <v>Australia</v>
      </c>
      <c r="AA6">
        <v>8</v>
      </c>
      <c r="AB6" s="3" t="str">
        <f t="shared" si="1"/>
        <v>20 to 30</v>
      </c>
      <c r="AM6" s="6">
        <v>64</v>
      </c>
      <c r="AN6" s="6" t="s">
        <v>1345</v>
      </c>
      <c r="AP6">
        <v>433</v>
      </c>
      <c r="AQ6" t="str">
        <v>Tasmania</v>
      </c>
    </row>
    <row r="7" spans="1:43" x14ac:dyDescent="0.25">
      <c r="A7">
        <v>5</v>
      </c>
      <c r="B7">
        <v>1</v>
      </c>
      <c r="C7">
        <v>981</v>
      </c>
      <c r="D7">
        <v>106</v>
      </c>
      <c r="E7">
        <v>3</v>
      </c>
      <c r="F7">
        <v>318</v>
      </c>
      <c r="G7">
        <v>1</v>
      </c>
      <c r="H7" t="str">
        <f>VLOOKUP($C7,'Raw-products'!$A$2:$H$1261,MATCH(H$1,'Raw-products'!$A$1:$H$1,0))</f>
        <v>Trousers</v>
      </c>
      <c r="I7" t="str">
        <f>VLOOKUP($C7,'Raw-products'!$A$2:$H$1261,MATCH(I$1,'Raw-products'!$A$1:$H$1,0))</f>
        <v>Wool</v>
      </c>
      <c r="J7" t="str">
        <f>VLOOKUP($C7,'Raw-products'!$A$2:$H$1261,MATCH(J$1,'Raw-products'!$A$1:$H$1,0))</f>
        <v>S</v>
      </c>
      <c r="K7" t="str">
        <f>VLOOKUP($C7,'Raw-products'!$A$2:$H$1261,MATCH(K$1,'Raw-products'!$A$1:$H$1,0))</f>
        <v>red</v>
      </c>
      <c r="L7">
        <f>VLOOKUP($C7,'Raw-products'!$A$2:$H$1261,MATCH(L$1,'Raw-products'!$A$1:$H$1,0))</f>
        <v>111</v>
      </c>
      <c r="M7">
        <f>VLOOKUP($C7,'Raw-products'!$A$2:$H$1261,MATCH(M$1,'Raw-products'!$A$1:$H$1,0))</f>
        <v>65</v>
      </c>
      <c r="N7" s="5">
        <f t="shared" si="0"/>
        <v>7215</v>
      </c>
      <c r="O7" cm="1">
        <f t="array" ref="O7:R7">_xlfn.XLOOKUP($B7,'Raw -orders'!$A:$A,'Raw -orders'!$B:$E)</f>
        <v>64</v>
      </c>
      <c r="P7">
        <v>30811</v>
      </c>
      <c r="Q7" s="1">
        <v>44438</v>
      </c>
      <c r="R7" s="1">
        <v>44463</v>
      </c>
      <c r="S7" t="str" cm="1">
        <f t="array" ref="S7:Z7">_xlfn.XLOOKUP($O7,'Raw - customers'!$A:$A,'Raw - customers'!$B:$I)</f>
        <v>Annabella Devote</v>
      </c>
      <c r="T7" t="str">
        <v>Genderfluid</v>
      </c>
      <c r="U7">
        <v>75</v>
      </c>
      <c r="V7" t="str">
        <v>4927 Alice MeadowApt. 960</v>
      </c>
      <c r="W7">
        <v>7787</v>
      </c>
      <c r="X7" t="str">
        <v>Sanfordborough</v>
      </c>
      <c r="Y7" t="str">
        <v>South Australia</v>
      </c>
      <c r="Z7" t="str">
        <v>Australia</v>
      </c>
      <c r="AA7">
        <v>8</v>
      </c>
      <c r="AB7" s="3" t="str">
        <f t="shared" si="1"/>
        <v>20 to 30</v>
      </c>
      <c r="AE7" s="89"/>
      <c r="AF7" s="97"/>
      <c r="AG7" s="90"/>
      <c r="AM7" s="6">
        <v>64</v>
      </c>
      <c r="AN7" s="6" t="s">
        <v>1345</v>
      </c>
      <c r="AP7">
        <v>441</v>
      </c>
      <c r="AQ7" t="str">
        <v>Western Australia</v>
      </c>
    </row>
    <row r="8" spans="1:43" x14ac:dyDescent="0.25">
      <c r="A8">
        <v>6</v>
      </c>
      <c r="B8">
        <v>2</v>
      </c>
      <c r="C8">
        <v>915</v>
      </c>
      <c r="D8">
        <v>96</v>
      </c>
      <c r="E8">
        <v>1</v>
      </c>
      <c r="F8">
        <v>96</v>
      </c>
      <c r="G8">
        <v>1</v>
      </c>
      <c r="H8" t="str">
        <f>VLOOKUP($C8,'Raw-products'!$A$2:$H$1261,MATCH(H$1,'Raw-products'!$A$1:$H$1,0))</f>
        <v>Trousers</v>
      </c>
      <c r="I8" t="str">
        <f>VLOOKUP($C8,'Raw-products'!$A$2:$H$1261,MATCH(I$1,'Raw-products'!$A$1:$H$1,0))</f>
        <v>Drawstring</v>
      </c>
      <c r="J8" t="str">
        <f>VLOOKUP($C8,'Raw-products'!$A$2:$H$1261,MATCH(J$1,'Raw-products'!$A$1:$H$1,0))</f>
        <v>XS</v>
      </c>
      <c r="K8" t="str">
        <f>VLOOKUP($C8,'Raw-products'!$A$2:$H$1261,MATCH(K$1,'Raw-products'!$A$1:$H$1,0))</f>
        <v>orange</v>
      </c>
      <c r="L8">
        <f>VLOOKUP($C8,'Raw-products'!$A$2:$H$1261,MATCH(L$1,'Raw-products'!$A$1:$H$1,0))</f>
        <v>104</v>
      </c>
      <c r="M8">
        <f>VLOOKUP($C8,'Raw-products'!$A$2:$H$1261,MATCH(M$1,'Raw-products'!$A$1:$H$1,0))</f>
        <v>41</v>
      </c>
      <c r="N8" s="5">
        <f t="shared" si="0"/>
        <v>4264</v>
      </c>
      <c r="O8" cm="1">
        <f t="array" ref="O8:R8">_xlfn.XLOOKUP($B8,'Raw -orders'!$A:$A,'Raw -orders'!$B:$E)</f>
        <v>473</v>
      </c>
      <c r="P8">
        <v>50490</v>
      </c>
      <c r="Q8" s="1">
        <v>44230</v>
      </c>
      <c r="R8" s="1">
        <v>44240</v>
      </c>
      <c r="S8" t="str" cm="1">
        <f t="array" ref="S8:Z8">_xlfn.XLOOKUP($O8,'Raw - customers'!$A:$A,'Raw - customers'!$B:$I)</f>
        <v>Lori Briars</v>
      </c>
      <c r="T8" t="str">
        <v>Male</v>
      </c>
      <c r="U8">
        <v>61</v>
      </c>
      <c r="V8" t="str">
        <v>531 Schmitt BoulevardApt. 010</v>
      </c>
      <c r="W8">
        <v>1744</v>
      </c>
      <c r="X8" t="str">
        <v>Annaton</v>
      </c>
      <c r="Y8" t="str">
        <v>South Australia</v>
      </c>
      <c r="Z8" t="str">
        <v>Australia</v>
      </c>
      <c r="AA8" s="5">
        <v>2</v>
      </c>
      <c r="AB8" s="3" t="str">
        <f t="shared" si="1"/>
        <v>0 to 10</v>
      </c>
      <c r="AE8" s="122"/>
      <c r="AF8" s="120"/>
      <c r="AG8" s="121"/>
      <c r="AI8" s="122"/>
      <c r="AJ8" s="121"/>
      <c r="AM8" s="6">
        <v>473</v>
      </c>
      <c r="AN8" s="6" t="s">
        <v>1345</v>
      </c>
      <c r="AP8">
        <v>800</v>
      </c>
      <c r="AQ8" t="str">
        <v>Queensland</v>
      </c>
    </row>
    <row r="9" spans="1:43" x14ac:dyDescent="0.25">
      <c r="A9">
        <v>7</v>
      </c>
      <c r="B9">
        <v>2</v>
      </c>
      <c r="C9">
        <v>686</v>
      </c>
      <c r="D9">
        <v>113</v>
      </c>
      <c r="E9">
        <v>1</v>
      </c>
      <c r="F9">
        <v>113</v>
      </c>
      <c r="G9">
        <v>1</v>
      </c>
      <c r="H9" t="str">
        <f>VLOOKUP($C9,'Raw-products'!$A$2:$H$1261,MATCH(H$1,'Raw-products'!$A$1:$H$1,0))</f>
        <v>Jacket</v>
      </c>
      <c r="I9" t="str">
        <f>VLOOKUP($C9,'Raw-products'!$A$2:$H$1261,MATCH(I$1,'Raw-products'!$A$1:$H$1,0))</f>
        <v>Parka</v>
      </c>
      <c r="J9" t="str">
        <f>VLOOKUP($C9,'Raw-products'!$A$2:$H$1261,MATCH(J$1,'Raw-products'!$A$1:$H$1,0))</f>
        <v>S</v>
      </c>
      <c r="K9" t="str">
        <f>VLOOKUP($C9,'Raw-products'!$A$2:$H$1261,MATCH(K$1,'Raw-products'!$A$1:$H$1,0))</f>
        <v>blue</v>
      </c>
      <c r="L9">
        <f>VLOOKUP($C9,'Raw-products'!$A$2:$H$1261,MATCH(L$1,'Raw-products'!$A$1:$H$1,0))</f>
        <v>119</v>
      </c>
      <c r="M9">
        <f>VLOOKUP($C9,'Raw-products'!$A$2:$H$1261,MATCH(M$1,'Raw-products'!$A$1:$H$1,0))</f>
        <v>72</v>
      </c>
      <c r="N9" s="5">
        <f t="shared" si="0"/>
        <v>8568</v>
      </c>
      <c r="O9" cm="1">
        <f t="array" ref="O9:R9">_xlfn.XLOOKUP($B9,'Raw -orders'!$A:$A,'Raw -orders'!$B:$E)</f>
        <v>473</v>
      </c>
      <c r="P9">
        <v>50490</v>
      </c>
      <c r="Q9" s="1">
        <v>44230</v>
      </c>
      <c r="R9" s="1">
        <v>44240</v>
      </c>
      <c r="S9" t="str" cm="1">
        <f t="array" ref="S9:Z9">_xlfn.XLOOKUP($O9,'Raw - customers'!$A:$A,'Raw - customers'!$B:$I)</f>
        <v>Lori Briars</v>
      </c>
      <c r="T9" t="str">
        <v>Male</v>
      </c>
      <c r="U9">
        <v>61</v>
      </c>
      <c r="V9" t="str">
        <v>531 Schmitt BoulevardApt. 010</v>
      </c>
      <c r="W9">
        <v>1744</v>
      </c>
      <c r="X9" t="str">
        <v>Annaton</v>
      </c>
      <c r="Y9" t="str">
        <v>South Australia</v>
      </c>
      <c r="Z9" t="str">
        <v>Australia</v>
      </c>
      <c r="AA9">
        <v>2</v>
      </c>
      <c r="AB9" s="3" t="str">
        <f t="shared" si="1"/>
        <v>0 to 10</v>
      </c>
      <c r="AE9" s="123"/>
      <c r="AF9" s="124"/>
      <c r="AG9" s="125"/>
      <c r="AI9" s="123"/>
      <c r="AJ9" s="125"/>
      <c r="AM9" s="6">
        <v>473</v>
      </c>
      <c r="AN9" s="6" t="s">
        <v>1345</v>
      </c>
      <c r="AP9">
        <v>626</v>
      </c>
      <c r="AQ9" t="str">
        <v>New South Wales</v>
      </c>
    </row>
    <row r="10" spans="1:43" x14ac:dyDescent="0.25">
      <c r="A10">
        <v>8</v>
      </c>
      <c r="B10">
        <v>2</v>
      </c>
      <c r="C10">
        <v>1091</v>
      </c>
      <c r="D10">
        <v>115</v>
      </c>
      <c r="E10">
        <v>3</v>
      </c>
      <c r="F10">
        <v>345</v>
      </c>
      <c r="G10">
        <v>1</v>
      </c>
      <c r="H10" t="str">
        <f>VLOOKUP($C10,'Raw-products'!$A$2:$H$1261,MATCH(H$1,'Raw-products'!$A$1:$H$1,0))</f>
        <v>Trousers</v>
      </c>
      <c r="I10" t="str">
        <f>VLOOKUP($C10,'Raw-products'!$A$2:$H$1261,MATCH(I$1,'Raw-products'!$A$1:$H$1,0))</f>
        <v>Cropped</v>
      </c>
      <c r="J10" t="str">
        <f>VLOOKUP($C10,'Raw-products'!$A$2:$H$1261,MATCH(J$1,'Raw-products'!$A$1:$H$1,0))</f>
        <v>S</v>
      </c>
      <c r="K10" t="str">
        <f>VLOOKUP($C10,'Raw-products'!$A$2:$H$1261,MATCH(K$1,'Raw-products'!$A$1:$H$1,0))</f>
        <v>orange</v>
      </c>
      <c r="L10">
        <f>VLOOKUP($C10,'Raw-products'!$A$2:$H$1261,MATCH(L$1,'Raw-products'!$A$1:$H$1,0))</f>
        <v>99</v>
      </c>
      <c r="M10">
        <f>VLOOKUP($C10,'Raw-products'!$A$2:$H$1261,MATCH(M$1,'Raw-products'!$A$1:$H$1,0))</f>
        <v>78</v>
      </c>
      <c r="N10" s="5">
        <f t="shared" si="0"/>
        <v>7722</v>
      </c>
      <c r="O10" cm="1">
        <f t="array" ref="O10:R10">_xlfn.XLOOKUP($B10,'Raw -orders'!$A:$A,'Raw -orders'!$B:$E)</f>
        <v>473</v>
      </c>
      <c r="P10">
        <v>50490</v>
      </c>
      <c r="Q10" s="1">
        <v>44230</v>
      </c>
      <c r="R10" s="1">
        <v>44240</v>
      </c>
      <c r="S10" t="str" cm="1">
        <f t="array" ref="S10:Z10">_xlfn.XLOOKUP($O10,'Raw - customers'!$A:$A,'Raw - customers'!$B:$I)</f>
        <v>Lori Briars</v>
      </c>
      <c r="T10" t="str">
        <v>Male</v>
      </c>
      <c r="U10">
        <v>61</v>
      </c>
      <c r="V10" t="str">
        <v>531 Schmitt BoulevardApt. 010</v>
      </c>
      <c r="W10">
        <v>1744</v>
      </c>
      <c r="X10" t="str">
        <v>Annaton</v>
      </c>
      <c r="Y10" t="str">
        <v>South Australia</v>
      </c>
      <c r="Z10" t="str">
        <v>Australia</v>
      </c>
      <c r="AA10">
        <v>2</v>
      </c>
      <c r="AB10" s="3" t="str">
        <f t="shared" si="1"/>
        <v>0 to 10</v>
      </c>
      <c r="AE10" s="117"/>
      <c r="AF10" s="127"/>
      <c r="AG10" s="118"/>
      <c r="AI10" s="114"/>
      <c r="AJ10" s="117"/>
      <c r="AM10" s="6">
        <v>473</v>
      </c>
      <c r="AN10" s="6" t="s">
        <v>1345</v>
      </c>
      <c r="AP10">
        <v>58</v>
      </c>
      <c r="AQ10" t="str">
        <v>New South Wales</v>
      </c>
    </row>
    <row r="11" spans="1:43" x14ac:dyDescent="0.25">
      <c r="A11">
        <v>9</v>
      </c>
      <c r="B11">
        <v>2</v>
      </c>
      <c r="C11">
        <v>1196</v>
      </c>
      <c r="D11">
        <v>105</v>
      </c>
      <c r="E11">
        <v>1</v>
      </c>
      <c r="F11">
        <v>105</v>
      </c>
      <c r="G11">
        <v>1</v>
      </c>
      <c r="H11" t="str">
        <f>VLOOKUP($C11,'Raw-products'!$A$2:$H$1261,MATCH(H$1,'Raw-products'!$A$1:$H$1,0))</f>
        <v>Trousers</v>
      </c>
      <c r="I11" t="str">
        <f>VLOOKUP($C11,'Raw-products'!$A$2:$H$1261,MATCH(I$1,'Raw-products'!$A$1:$H$1,0))</f>
        <v>Pleated</v>
      </c>
      <c r="J11" t="str">
        <f>VLOOKUP($C11,'Raw-products'!$A$2:$H$1261,MATCH(J$1,'Raw-products'!$A$1:$H$1,0))</f>
        <v>S</v>
      </c>
      <c r="K11" t="str">
        <f>VLOOKUP($C11,'Raw-products'!$A$2:$H$1261,MATCH(K$1,'Raw-products'!$A$1:$H$1,0))</f>
        <v>orange</v>
      </c>
      <c r="L11">
        <f>VLOOKUP($C11,'Raw-products'!$A$2:$H$1261,MATCH(L$1,'Raw-products'!$A$1:$H$1,0))</f>
        <v>90</v>
      </c>
      <c r="M11">
        <f>VLOOKUP($C11,'Raw-products'!$A$2:$H$1261,MATCH(M$1,'Raw-products'!$A$1:$H$1,0))</f>
        <v>72</v>
      </c>
      <c r="N11" s="5">
        <f t="shared" si="0"/>
        <v>6480</v>
      </c>
      <c r="O11" cm="1">
        <f t="array" ref="O11:R11">_xlfn.XLOOKUP($B11,'Raw -orders'!$A:$A,'Raw -orders'!$B:$E)</f>
        <v>473</v>
      </c>
      <c r="P11">
        <v>50490</v>
      </c>
      <c r="Q11" s="1">
        <v>44230</v>
      </c>
      <c r="R11" s="1">
        <v>44240</v>
      </c>
      <c r="S11" t="str" cm="1">
        <f t="array" ref="S11:Z11">_xlfn.XLOOKUP($O11,'Raw - customers'!$A:$A,'Raw - customers'!$B:$I)</f>
        <v>Lori Briars</v>
      </c>
      <c r="T11" t="str">
        <v>Male</v>
      </c>
      <c r="U11">
        <v>61</v>
      </c>
      <c r="V11" t="str">
        <v>531 Schmitt BoulevardApt. 010</v>
      </c>
      <c r="W11">
        <v>1744</v>
      </c>
      <c r="X11" t="str">
        <v>Annaton</v>
      </c>
      <c r="Y11" t="str">
        <v>South Australia</v>
      </c>
      <c r="Z11" t="str">
        <v>Australia</v>
      </c>
      <c r="AA11">
        <v>2</v>
      </c>
      <c r="AB11" s="3" t="str">
        <f t="shared" si="1"/>
        <v>0 to 10</v>
      </c>
      <c r="AE11" s="116"/>
      <c r="AF11" s="111"/>
      <c r="AG11" s="111"/>
      <c r="AI11" s="130"/>
      <c r="AJ11" s="131"/>
      <c r="AM11" s="6">
        <v>473</v>
      </c>
      <c r="AN11" s="6" t="s">
        <v>1345</v>
      </c>
      <c r="AP11">
        <v>852</v>
      </c>
      <c r="AQ11" t="str">
        <v>Tasmania</v>
      </c>
    </row>
    <row r="12" spans="1:43" x14ac:dyDescent="0.25">
      <c r="A12">
        <v>10</v>
      </c>
      <c r="B12">
        <v>2</v>
      </c>
      <c r="C12">
        <v>157</v>
      </c>
      <c r="D12">
        <v>91</v>
      </c>
      <c r="E12">
        <v>3</v>
      </c>
      <c r="F12">
        <v>273</v>
      </c>
      <c r="G12">
        <v>1</v>
      </c>
      <c r="H12" t="str">
        <f>VLOOKUP($C12,'Raw-products'!$A$2:$H$1261,MATCH(H$1,'Raw-products'!$A$1:$H$1,0))</f>
        <v>Shirt</v>
      </c>
      <c r="I12" t="str">
        <f>VLOOKUP($C12,'Raw-products'!$A$2:$H$1261,MATCH(I$1,'Raw-products'!$A$1:$H$1,0))</f>
        <v>Linen</v>
      </c>
      <c r="J12" t="str">
        <f>VLOOKUP($C12,'Raw-products'!$A$2:$H$1261,MATCH(J$1,'Raw-products'!$A$1:$H$1,0))</f>
        <v>M</v>
      </c>
      <c r="K12" t="str">
        <f>VLOOKUP($C12,'Raw-products'!$A$2:$H$1261,MATCH(K$1,'Raw-products'!$A$1:$H$1,0))</f>
        <v>green</v>
      </c>
      <c r="L12">
        <f>VLOOKUP($C12,'Raw-products'!$A$2:$H$1261,MATCH(L$1,'Raw-products'!$A$1:$H$1,0))</f>
        <v>116</v>
      </c>
      <c r="M12">
        <f>VLOOKUP($C12,'Raw-products'!$A$2:$H$1261,MATCH(M$1,'Raw-products'!$A$1:$H$1,0))</f>
        <v>42</v>
      </c>
      <c r="N12" s="5">
        <f t="shared" si="0"/>
        <v>4872</v>
      </c>
      <c r="O12" cm="1">
        <f t="array" ref="O12:R12">_xlfn.XLOOKUP($B12,'Raw -orders'!$A:$A,'Raw -orders'!$B:$E)</f>
        <v>473</v>
      </c>
      <c r="P12">
        <v>50490</v>
      </c>
      <c r="Q12" s="1">
        <v>44230</v>
      </c>
      <c r="R12" s="1">
        <v>44240</v>
      </c>
      <c r="S12" t="str" cm="1">
        <f t="array" ref="S12:Z12">_xlfn.XLOOKUP($O12,'Raw - customers'!$A:$A,'Raw - customers'!$B:$I)</f>
        <v>Lori Briars</v>
      </c>
      <c r="T12" t="str">
        <v>Male</v>
      </c>
      <c r="U12">
        <v>61</v>
      </c>
      <c r="V12" t="str">
        <v>531 Schmitt BoulevardApt. 010</v>
      </c>
      <c r="W12">
        <v>1744</v>
      </c>
      <c r="X12" t="str">
        <v>Annaton</v>
      </c>
      <c r="Y12" t="str">
        <v>South Australia</v>
      </c>
      <c r="Z12" t="str">
        <v>Australia</v>
      </c>
      <c r="AA12">
        <v>2</v>
      </c>
      <c r="AB12" s="3" t="str">
        <f t="shared" si="1"/>
        <v>0 to 10</v>
      </c>
      <c r="AE12" s="126"/>
      <c r="AF12" s="126"/>
      <c r="AG12" s="121"/>
      <c r="AI12" s="115"/>
      <c r="AJ12" s="110"/>
      <c r="AM12" s="6">
        <v>473</v>
      </c>
      <c r="AN12" s="6" t="s">
        <v>1345</v>
      </c>
      <c r="AP12">
        <v>659</v>
      </c>
      <c r="AQ12" t="str">
        <v>Tasmania</v>
      </c>
    </row>
    <row r="13" spans="1:43" x14ac:dyDescent="0.25">
      <c r="A13">
        <v>11</v>
      </c>
      <c r="B13">
        <v>2</v>
      </c>
      <c r="C13">
        <v>1174</v>
      </c>
      <c r="D13">
        <v>99</v>
      </c>
      <c r="E13">
        <v>2</v>
      </c>
      <c r="F13">
        <v>198</v>
      </c>
      <c r="G13">
        <v>1</v>
      </c>
      <c r="H13" t="str">
        <f>VLOOKUP($C13,'Raw-products'!$A$2:$H$1261,MATCH(H$1,'Raw-products'!$A$1:$H$1,0))</f>
        <v>Trousers</v>
      </c>
      <c r="I13" t="str">
        <f>VLOOKUP($C13,'Raw-products'!$A$2:$H$1261,MATCH(I$1,'Raw-products'!$A$1:$H$1,0))</f>
        <v>High-Waisted</v>
      </c>
      <c r="J13" t="str">
        <f>VLOOKUP($C13,'Raw-products'!$A$2:$H$1261,MATCH(J$1,'Raw-products'!$A$1:$H$1,0))</f>
        <v>XL</v>
      </c>
      <c r="K13" t="str">
        <f>VLOOKUP($C13,'Raw-products'!$A$2:$H$1261,MATCH(K$1,'Raw-products'!$A$1:$H$1,0))</f>
        <v>green</v>
      </c>
      <c r="L13">
        <f>VLOOKUP($C13,'Raw-products'!$A$2:$H$1261,MATCH(L$1,'Raw-products'!$A$1:$H$1,0))</f>
        <v>98</v>
      </c>
      <c r="M13">
        <f>VLOOKUP($C13,'Raw-products'!$A$2:$H$1261,MATCH(M$1,'Raw-products'!$A$1:$H$1,0))</f>
        <v>78</v>
      </c>
      <c r="N13" s="5">
        <f t="shared" si="0"/>
        <v>7644</v>
      </c>
      <c r="O13" cm="1">
        <f t="array" ref="O13:R13">_xlfn.XLOOKUP($B13,'Raw -orders'!$A:$A,'Raw -orders'!$B:$E)</f>
        <v>473</v>
      </c>
      <c r="P13">
        <v>50490</v>
      </c>
      <c r="Q13" s="1">
        <v>44230</v>
      </c>
      <c r="R13" s="1">
        <v>44240</v>
      </c>
      <c r="S13" t="str" cm="1">
        <f t="array" ref="S13:Z13">_xlfn.XLOOKUP($O13,'Raw - customers'!$A:$A,'Raw - customers'!$B:$I)</f>
        <v>Lori Briars</v>
      </c>
      <c r="T13" t="str">
        <v>Male</v>
      </c>
      <c r="U13">
        <v>61</v>
      </c>
      <c r="V13" t="str">
        <v>531 Schmitt BoulevardApt. 010</v>
      </c>
      <c r="W13">
        <v>1744</v>
      </c>
      <c r="X13" t="str">
        <v>Annaton</v>
      </c>
      <c r="Y13" t="str">
        <v>South Australia</v>
      </c>
      <c r="Z13" t="str">
        <v>Australia</v>
      </c>
      <c r="AA13">
        <v>2</v>
      </c>
      <c r="AB13" s="3" t="str">
        <f t="shared" si="1"/>
        <v>0 to 10</v>
      </c>
      <c r="AE13" s="117"/>
      <c r="AF13" s="118"/>
      <c r="AG13" s="127"/>
      <c r="AI13" s="126"/>
      <c r="AJ13" s="127"/>
      <c r="AM13" s="6">
        <v>473</v>
      </c>
      <c r="AN13" s="6" t="s">
        <v>1345</v>
      </c>
      <c r="AP13">
        <v>785</v>
      </c>
      <c r="AQ13" t="str">
        <v>Northern Territory</v>
      </c>
    </row>
    <row r="14" spans="1:43" x14ac:dyDescent="0.25">
      <c r="A14">
        <v>12</v>
      </c>
      <c r="B14">
        <v>3</v>
      </c>
      <c r="C14">
        <v>54</v>
      </c>
      <c r="D14">
        <v>104</v>
      </c>
      <c r="E14">
        <v>1</v>
      </c>
      <c r="F14">
        <v>104</v>
      </c>
      <c r="G14">
        <v>1</v>
      </c>
      <c r="H14" t="str">
        <f>VLOOKUP($C14,'Raw-products'!$A$2:$H$1261,MATCH(H$1,'Raw-products'!$A$1:$H$1,0))</f>
        <v>Shirt</v>
      </c>
      <c r="I14" t="str">
        <f>VLOOKUP($C14,'Raw-products'!$A$2:$H$1261,MATCH(I$1,'Raw-products'!$A$1:$H$1,0))</f>
        <v>Dress</v>
      </c>
      <c r="J14" t="str">
        <f>VLOOKUP($C14,'Raw-products'!$A$2:$H$1261,MATCH(J$1,'Raw-products'!$A$1:$H$1,0))</f>
        <v>XL</v>
      </c>
      <c r="K14" t="str">
        <f>VLOOKUP($C14,'Raw-products'!$A$2:$H$1261,MATCH(K$1,'Raw-products'!$A$1:$H$1,0))</f>
        <v>green</v>
      </c>
      <c r="L14">
        <f>VLOOKUP($C14,'Raw-products'!$A$2:$H$1261,MATCH(L$1,'Raw-products'!$A$1:$H$1,0))</f>
        <v>119</v>
      </c>
      <c r="M14">
        <f>VLOOKUP($C14,'Raw-products'!$A$2:$H$1261,MATCH(M$1,'Raw-products'!$A$1:$H$1,0))</f>
        <v>52</v>
      </c>
      <c r="N14" s="5">
        <f t="shared" si="0"/>
        <v>6188</v>
      </c>
      <c r="O14" cm="1">
        <f t="array" ref="O14:R14">_xlfn.XLOOKUP($B14,'Raw -orders'!$A:$A,'Raw -orders'!$B:$E)</f>
        <v>774</v>
      </c>
      <c r="P14">
        <v>46763</v>
      </c>
      <c r="Q14" s="1">
        <v>44477</v>
      </c>
      <c r="R14" s="1">
        <v>44503</v>
      </c>
      <c r="S14" t="str" cm="1">
        <f t="array" ref="S14:Z14">_xlfn.XLOOKUP($O14,'Raw - customers'!$A:$A,'Raw - customers'!$B:$I)</f>
        <v>Ellynn Korba</v>
      </c>
      <c r="T14" t="str">
        <v>Genderqueer</v>
      </c>
      <c r="U14">
        <v>34</v>
      </c>
      <c r="V14" t="str">
        <v>2096 Wilson MewsApt. 714</v>
      </c>
      <c r="W14">
        <v>8590</v>
      </c>
      <c r="X14" t="str">
        <v>West Jonathanshire</v>
      </c>
      <c r="Y14" t="str">
        <v>Tasmania</v>
      </c>
      <c r="Z14" t="str">
        <v>Australia</v>
      </c>
      <c r="AA14">
        <v>10</v>
      </c>
      <c r="AB14" s="3" t="str">
        <f t="shared" si="1"/>
        <v>20 to 30</v>
      </c>
      <c r="AE14" s="117"/>
      <c r="AF14" s="117"/>
      <c r="AG14" s="118"/>
      <c r="AI14" s="115"/>
      <c r="AJ14" s="110"/>
      <c r="AM14" s="6">
        <v>774</v>
      </c>
      <c r="AN14" s="6" t="s">
        <v>1414</v>
      </c>
      <c r="AP14">
        <v>120</v>
      </c>
      <c r="AQ14" t="str">
        <v>Queensland</v>
      </c>
    </row>
    <row r="15" spans="1:43" x14ac:dyDescent="0.25">
      <c r="A15">
        <v>13</v>
      </c>
      <c r="B15">
        <v>3</v>
      </c>
      <c r="C15">
        <v>6</v>
      </c>
      <c r="D15">
        <v>96</v>
      </c>
      <c r="E15">
        <v>2</v>
      </c>
      <c r="F15">
        <v>192</v>
      </c>
      <c r="G15">
        <v>1</v>
      </c>
      <c r="H15" t="str">
        <f>VLOOKUP($C15,'Raw-products'!$A$2:$H$1261,MATCH(H$1,'Raw-products'!$A$1:$H$1,0))</f>
        <v>Shirt</v>
      </c>
      <c r="I15" t="str">
        <f>VLOOKUP($C15,'Raw-products'!$A$2:$H$1261,MATCH(I$1,'Raw-products'!$A$1:$H$1,0))</f>
        <v>Oxford Cloth</v>
      </c>
      <c r="J15" t="str">
        <f>VLOOKUP($C15,'Raw-products'!$A$2:$H$1261,MATCH(J$1,'Raw-products'!$A$1:$H$1,0))</f>
        <v>S</v>
      </c>
      <c r="K15" t="str">
        <f>VLOOKUP($C15,'Raw-products'!$A$2:$H$1261,MATCH(K$1,'Raw-products'!$A$1:$H$1,0))</f>
        <v>orange</v>
      </c>
      <c r="L15">
        <f>VLOOKUP($C15,'Raw-products'!$A$2:$H$1261,MATCH(L$1,'Raw-products'!$A$1:$H$1,0))</f>
        <v>114</v>
      </c>
      <c r="M15">
        <f>VLOOKUP($C15,'Raw-products'!$A$2:$H$1261,MATCH(M$1,'Raw-products'!$A$1:$H$1,0))</f>
        <v>72</v>
      </c>
      <c r="N15" s="5">
        <f t="shared" si="0"/>
        <v>8208</v>
      </c>
      <c r="O15" cm="1">
        <f t="array" ref="O15:R15">_xlfn.XLOOKUP($B15,'Raw -orders'!$A:$A,'Raw -orders'!$B:$E)</f>
        <v>774</v>
      </c>
      <c r="P15">
        <v>46763</v>
      </c>
      <c r="Q15" s="1">
        <v>44477</v>
      </c>
      <c r="R15" s="1">
        <v>44503</v>
      </c>
      <c r="S15" t="str" cm="1">
        <f t="array" ref="S15:Z15">_xlfn.XLOOKUP($O15,'Raw - customers'!$A:$A,'Raw - customers'!$B:$I)</f>
        <v>Ellynn Korba</v>
      </c>
      <c r="T15" t="str">
        <v>Genderqueer</v>
      </c>
      <c r="U15">
        <v>34</v>
      </c>
      <c r="V15" t="str">
        <v>2096 Wilson MewsApt. 714</v>
      </c>
      <c r="W15">
        <v>8590</v>
      </c>
      <c r="X15" t="str">
        <v>West Jonathanshire</v>
      </c>
      <c r="Y15" t="str">
        <v>Tasmania</v>
      </c>
      <c r="Z15" t="str">
        <v>Australia</v>
      </c>
      <c r="AA15">
        <v>10</v>
      </c>
      <c r="AB15" s="3" t="str">
        <f t="shared" si="1"/>
        <v>20 to 30</v>
      </c>
      <c r="AE15" s="117"/>
      <c r="AF15" s="118"/>
      <c r="AG15" s="118"/>
      <c r="AI15" s="119"/>
      <c r="AJ15" s="121"/>
      <c r="AM15" s="6">
        <v>774</v>
      </c>
      <c r="AN15" s="6" t="s">
        <v>1414</v>
      </c>
      <c r="AP15">
        <v>204</v>
      </c>
      <c r="AQ15" t="str">
        <v>New South Wales</v>
      </c>
    </row>
    <row r="16" spans="1:43" x14ac:dyDescent="0.25">
      <c r="A16">
        <v>14</v>
      </c>
      <c r="B16">
        <v>3</v>
      </c>
      <c r="C16">
        <v>1010</v>
      </c>
      <c r="D16">
        <v>106</v>
      </c>
      <c r="E16">
        <v>2</v>
      </c>
      <c r="F16">
        <v>212</v>
      </c>
      <c r="G16">
        <v>1</v>
      </c>
      <c r="H16" t="str">
        <f>VLOOKUP($C16,'Raw-products'!$A$2:$H$1261,MATCH(H$1,'Raw-products'!$A$1:$H$1,0))</f>
        <v>Trousers</v>
      </c>
      <c r="I16" t="str">
        <f>VLOOKUP($C16,'Raw-products'!$A$2:$H$1261,MATCH(I$1,'Raw-products'!$A$1:$H$1,0))</f>
        <v>Wool</v>
      </c>
      <c r="J16" t="str">
        <f>VLOOKUP($C16,'Raw-products'!$A$2:$H$1261,MATCH(J$1,'Raw-products'!$A$1:$H$1,0))</f>
        <v>XS</v>
      </c>
      <c r="K16" t="str">
        <f>VLOOKUP($C16,'Raw-products'!$A$2:$H$1261,MATCH(K$1,'Raw-products'!$A$1:$H$1,0))</f>
        <v>violet</v>
      </c>
      <c r="L16">
        <f>VLOOKUP($C16,'Raw-products'!$A$2:$H$1261,MATCH(L$1,'Raw-products'!$A$1:$H$1,0))</f>
        <v>111</v>
      </c>
      <c r="M16">
        <f>VLOOKUP($C16,'Raw-products'!$A$2:$H$1261,MATCH(M$1,'Raw-products'!$A$1:$H$1,0))</f>
        <v>80</v>
      </c>
      <c r="N16" s="5">
        <f t="shared" si="0"/>
        <v>8880</v>
      </c>
      <c r="O16" cm="1">
        <f t="array" ref="O16:R16">_xlfn.XLOOKUP($B16,'Raw -orders'!$A:$A,'Raw -orders'!$B:$E)</f>
        <v>774</v>
      </c>
      <c r="P16">
        <v>46763</v>
      </c>
      <c r="Q16" s="1">
        <v>44477</v>
      </c>
      <c r="R16" s="1">
        <v>44503</v>
      </c>
      <c r="S16" t="str" cm="1">
        <f t="array" ref="S16:Z16">_xlfn.XLOOKUP($O16,'Raw - customers'!$A:$A,'Raw - customers'!$B:$I)</f>
        <v>Ellynn Korba</v>
      </c>
      <c r="T16" t="str">
        <v>Genderqueer</v>
      </c>
      <c r="U16">
        <v>34</v>
      </c>
      <c r="V16" t="str">
        <v>2096 Wilson MewsApt. 714</v>
      </c>
      <c r="W16">
        <v>8590</v>
      </c>
      <c r="X16" t="str">
        <v>West Jonathanshire</v>
      </c>
      <c r="Y16" t="str">
        <v>Tasmania</v>
      </c>
      <c r="Z16" t="str">
        <v>Australia</v>
      </c>
      <c r="AA16">
        <v>10</v>
      </c>
      <c r="AB16" s="3" t="str">
        <f t="shared" si="1"/>
        <v>20 to 30</v>
      </c>
      <c r="AE16" s="126"/>
      <c r="AF16" s="127"/>
      <c r="AG16" s="127"/>
      <c r="AI16" s="126"/>
      <c r="AJ16" s="127"/>
      <c r="AM16" s="6">
        <v>774</v>
      </c>
      <c r="AN16" s="6" t="s">
        <v>1414</v>
      </c>
      <c r="AP16">
        <v>957</v>
      </c>
      <c r="AQ16" t="str">
        <v>South Australia</v>
      </c>
    </row>
    <row r="17" spans="1:43" x14ac:dyDescent="0.25">
      <c r="A17">
        <v>15</v>
      </c>
      <c r="B17">
        <v>4</v>
      </c>
      <c r="C17">
        <v>1033</v>
      </c>
      <c r="D17">
        <v>90</v>
      </c>
      <c r="E17">
        <v>1</v>
      </c>
      <c r="F17">
        <v>90</v>
      </c>
      <c r="G17">
        <v>1</v>
      </c>
      <c r="H17" t="str">
        <f>VLOOKUP($C17,'Raw-products'!$A$2:$H$1261,MATCH(H$1,'Raw-products'!$A$1:$H$1,0))</f>
        <v>Trousers</v>
      </c>
      <c r="I17" t="str">
        <f>VLOOKUP($C17,'Raw-products'!$A$2:$H$1261,MATCH(I$1,'Raw-products'!$A$1:$H$1,0))</f>
        <v>Relaxed Leg</v>
      </c>
      <c r="J17" t="str">
        <f>VLOOKUP($C17,'Raw-products'!$A$2:$H$1261,MATCH(J$1,'Raw-products'!$A$1:$H$1,0))</f>
        <v>L</v>
      </c>
      <c r="K17" t="str">
        <f>VLOOKUP($C17,'Raw-products'!$A$2:$H$1261,MATCH(K$1,'Raw-products'!$A$1:$H$1,0))</f>
        <v>green</v>
      </c>
      <c r="L17">
        <f>VLOOKUP($C17,'Raw-products'!$A$2:$H$1261,MATCH(L$1,'Raw-products'!$A$1:$H$1,0))</f>
        <v>95</v>
      </c>
      <c r="M17">
        <f>VLOOKUP($C17,'Raw-products'!$A$2:$H$1261,MATCH(M$1,'Raw-products'!$A$1:$H$1,0))</f>
        <v>62</v>
      </c>
      <c r="N17" s="5">
        <f t="shared" si="0"/>
        <v>5890</v>
      </c>
      <c r="O17" cm="1">
        <f t="array" ref="O17:R17">_xlfn.XLOOKUP($B17,'Raw -orders'!$A:$A,'Raw -orders'!$B:$E)</f>
        <v>433</v>
      </c>
      <c r="P17">
        <v>39782</v>
      </c>
      <c r="Q17" s="1">
        <v>44322</v>
      </c>
      <c r="R17" s="1">
        <v>44335</v>
      </c>
      <c r="S17" t="str" cm="1">
        <f t="array" ref="S17:Z17">_xlfn.XLOOKUP($O17,'Raw - customers'!$A:$A,'Raw - customers'!$B:$I)</f>
        <v>Candis Roswarne</v>
      </c>
      <c r="T17" t="str">
        <v>Non-binary</v>
      </c>
      <c r="U17">
        <v>46</v>
      </c>
      <c r="V17" t="str">
        <v>5777 Mayer PassApt. 881</v>
      </c>
      <c r="W17">
        <v>9728</v>
      </c>
      <c r="X17" t="str">
        <v>West Michaelport</v>
      </c>
      <c r="Y17" t="str">
        <v>Tasmania</v>
      </c>
      <c r="Z17" t="str">
        <v>Australia</v>
      </c>
      <c r="AA17">
        <v>5</v>
      </c>
      <c r="AB17" s="3" t="str">
        <f t="shared" si="1"/>
        <v>10 to 20</v>
      </c>
      <c r="AD17" s="3"/>
      <c r="AE17" s="112"/>
      <c r="AF17" s="113"/>
      <c r="AG17" s="113"/>
      <c r="AH17" s="3"/>
      <c r="AI17" s="132"/>
      <c r="AJ17" s="133"/>
      <c r="AK17" s="3"/>
      <c r="AM17" s="6">
        <v>433</v>
      </c>
      <c r="AN17" s="6" t="s">
        <v>1414</v>
      </c>
      <c r="AP17">
        <v>468</v>
      </c>
      <c r="AQ17" t="str">
        <v>Tasmania</v>
      </c>
    </row>
    <row r="18" spans="1:43" x14ac:dyDescent="0.25">
      <c r="A18">
        <v>16</v>
      </c>
      <c r="B18">
        <v>4</v>
      </c>
      <c r="C18">
        <v>1184</v>
      </c>
      <c r="D18">
        <v>99</v>
      </c>
      <c r="E18">
        <v>3</v>
      </c>
      <c r="F18">
        <v>297</v>
      </c>
      <c r="G18">
        <v>1</v>
      </c>
      <c r="H18" t="str">
        <f>VLOOKUP($C18,'Raw-products'!$A$2:$H$1261,MATCH(H$1,'Raw-products'!$A$1:$H$1,0))</f>
        <v>Trousers</v>
      </c>
      <c r="I18" t="str">
        <f>VLOOKUP($C18,'Raw-products'!$A$2:$H$1261,MATCH(I$1,'Raw-products'!$A$1:$H$1,0))</f>
        <v>High-Waisted</v>
      </c>
      <c r="J18" t="str">
        <f>VLOOKUP($C18,'Raw-products'!$A$2:$H$1261,MATCH(J$1,'Raw-products'!$A$1:$H$1,0))</f>
        <v>XL</v>
      </c>
      <c r="K18" t="str">
        <f>VLOOKUP($C18,'Raw-products'!$A$2:$H$1261,MATCH(K$1,'Raw-products'!$A$1:$H$1,0))</f>
        <v>indigo</v>
      </c>
      <c r="L18">
        <f>VLOOKUP($C18,'Raw-products'!$A$2:$H$1261,MATCH(L$1,'Raw-products'!$A$1:$H$1,0))</f>
        <v>98</v>
      </c>
      <c r="M18">
        <f>VLOOKUP($C18,'Raw-products'!$A$2:$H$1261,MATCH(M$1,'Raw-products'!$A$1:$H$1,0))</f>
        <v>57</v>
      </c>
      <c r="N18" s="5">
        <f t="shared" si="0"/>
        <v>5586</v>
      </c>
      <c r="O18" cm="1">
        <f t="array" ref="O18:R18">_xlfn.XLOOKUP($B18,'Raw -orders'!$A:$A,'Raw -orders'!$B:$E)</f>
        <v>433</v>
      </c>
      <c r="P18">
        <v>39782</v>
      </c>
      <c r="Q18" s="1">
        <v>44322</v>
      </c>
      <c r="R18" s="1">
        <v>44335</v>
      </c>
      <c r="S18" t="str" cm="1">
        <f t="array" ref="S18:Z18">_xlfn.XLOOKUP($O18,'Raw - customers'!$A:$A,'Raw - customers'!$B:$I)</f>
        <v>Candis Roswarne</v>
      </c>
      <c r="T18" t="str">
        <v>Non-binary</v>
      </c>
      <c r="U18">
        <v>46</v>
      </c>
      <c r="V18" t="str">
        <v>5777 Mayer PassApt. 881</v>
      </c>
      <c r="W18">
        <v>9728</v>
      </c>
      <c r="X18" t="str">
        <v>West Michaelport</v>
      </c>
      <c r="Y18" t="str">
        <v>Tasmania</v>
      </c>
      <c r="Z18" t="str">
        <v>Australia</v>
      </c>
      <c r="AA18">
        <v>5</v>
      </c>
      <c r="AB18" s="3" t="str">
        <f t="shared" si="1"/>
        <v>10 to 20</v>
      </c>
      <c r="AI18" s="117"/>
      <c r="AJ18" s="118"/>
      <c r="AM18" s="6">
        <v>433</v>
      </c>
      <c r="AN18" s="6" t="s">
        <v>1414</v>
      </c>
      <c r="AP18">
        <v>564</v>
      </c>
      <c r="AQ18" t="str">
        <v>Northern Territory</v>
      </c>
    </row>
    <row r="19" spans="1:43" x14ac:dyDescent="0.25">
      <c r="A19">
        <v>17</v>
      </c>
      <c r="B19">
        <v>4</v>
      </c>
      <c r="C19">
        <v>769</v>
      </c>
      <c r="D19">
        <v>109</v>
      </c>
      <c r="E19">
        <v>1</v>
      </c>
      <c r="F19">
        <v>109</v>
      </c>
      <c r="G19">
        <v>1</v>
      </c>
      <c r="H19" t="str">
        <f>VLOOKUP($C19,'Raw-products'!$A$2:$H$1261,MATCH(H$1,'Raw-products'!$A$1:$H$1,0))</f>
        <v>Jacket</v>
      </c>
      <c r="I19" t="str">
        <f>VLOOKUP($C19,'Raw-products'!$A$2:$H$1261,MATCH(I$1,'Raw-products'!$A$1:$H$1,0))</f>
        <v>Peacoat</v>
      </c>
      <c r="J19" t="str">
        <f>VLOOKUP($C19,'Raw-products'!$A$2:$H$1261,MATCH(J$1,'Raw-products'!$A$1:$H$1,0))</f>
        <v>XL</v>
      </c>
      <c r="K19" t="str">
        <f>VLOOKUP($C19,'Raw-products'!$A$2:$H$1261,MATCH(K$1,'Raw-products'!$A$1:$H$1,0))</f>
        <v>violet</v>
      </c>
      <c r="L19">
        <f>VLOOKUP($C19,'Raw-products'!$A$2:$H$1261,MATCH(L$1,'Raw-products'!$A$1:$H$1,0))</f>
        <v>102</v>
      </c>
      <c r="M19">
        <f>VLOOKUP($C19,'Raw-products'!$A$2:$H$1261,MATCH(M$1,'Raw-products'!$A$1:$H$1,0))</f>
        <v>42</v>
      </c>
      <c r="N19" s="5">
        <f t="shared" si="0"/>
        <v>4284</v>
      </c>
      <c r="O19" cm="1">
        <f t="array" ref="O19:R19">_xlfn.XLOOKUP($B19,'Raw -orders'!$A:$A,'Raw -orders'!$B:$E)</f>
        <v>433</v>
      </c>
      <c r="P19">
        <v>39782</v>
      </c>
      <c r="Q19" s="1">
        <v>44322</v>
      </c>
      <c r="R19" s="1">
        <v>44335</v>
      </c>
      <c r="S19" t="str" cm="1">
        <f t="array" ref="S19:Z19">_xlfn.XLOOKUP($O19,'Raw - customers'!$A:$A,'Raw - customers'!$B:$I)</f>
        <v>Candis Roswarne</v>
      </c>
      <c r="T19" t="str">
        <v>Non-binary</v>
      </c>
      <c r="U19">
        <v>46</v>
      </c>
      <c r="V19" t="str">
        <v>5777 Mayer PassApt. 881</v>
      </c>
      <c r="W19">
        <v>9728</v>
      </c>
      <c r="X19" t="str">
        <v>West Michaelport</v>
      </c>
      <c r="Y19" t="str">
        <v>Tasmania</v>
      </c>
      <c r="Z19" t="str">
        <v>Australia</v>
      </c>
      <c r="AA19">
        <v>5</v>
      </c>
      <c r="AB19" s="3" t="str">
        <f t="shared" si="1"/>
        <v>10 to 20</v>
      </c>
      <c r="AI19" s="109"/>
      <c r="AJ19" s="110"/>
      <c r="AM19" s="6">
        <v>433</v>
      </c>
      <c r="AN19" s="6" t="s">
        <v>1414</v>
      </c>
      <c r="AP19">
        <v>614</v>
      </c>
      <c r="AQ19" t="str">
        <v>New South Wales</v>
      </c>
    </row>
    <row r="20" spans="1:43" x14ac:dyDescent="0.25">
      <c r="A20">
        <v>18</v>
      </c>
      <c r="B20">
        <v>4</v>
      </c>
      <c r="C20">
        <v>923</v>
      </c>
      <c r="D20">
        <v>96</v>
      </c>
      <c r="E20">
        <v>3</v>
      </c>
      <c r="F20">
        <v>288</v>
      </c>
      <c r="G20">
        <v>1</v>
      </c>
      <c r="H20" t="str">
        <f>VLOOKUP($C20,'Raw-products'!$A$2:$H$1261,MATCH(H$1,'Raw-products'!$A$1:$H$1,0))</f>
        <v>Trousers</v>
      </c>
      <c r="I20" t="str">
        <f>VLOOKUP($C20,'Raw-products'!$A$2:$H$1261,MATCH(I$1,'Raw-products'!$A$1:$H$1,0))</f>
        <v>Drawstring</v>
      </c>
      <c r="J20" t="str">
        <f>VLOOKUP($C20,'Raw-products'!$A$2:$H$1261,MATCH(J$1,'Raw-products'!$A$1:$H$1,0))</f>
        <v>L</v>
      </c>
      <c r="K20" t="str">
        <f>VLOOKUP($C20,'Raw-products'!$A$2:$H$1261,MATCH(K$1,'Raw-products'!$A$1:$H$1,0))</f>
        <v>yellow</v>
      </c>
      <c r="L20">
        <f>VLOOKUP($C20,'Raw-products'!$A$2:$H$1261,MATCH(L$1,'Raw-products'!$A$1:$H$1,0))</f>
        <v>104</v>
      </c>
      <c r="M20">
        <f>VLOOKUP($C20,'Raw-products'!$A$2:$H$1261,MATCH(M$1,'Raw-products'!$A$1:$H$1,0))</f>
        <v>68</v>
      </c>
      <c r="N20" s="5">
        <f t="shared" si="0"/>
        <v>7072</v>
      </c>
      <c r="O20" cm="1">
        <f t="array" ref="O20:R20">_xlfn.XLOOKUP($B20,'Raw -orders'!$A:$A,'Raw -orders'!$B:$E)</f>
        <v>433</v>
      </c>
      <c r="P20">
        <v>39782</v>
      </c>
      <c r="Q20" s="1">
        <v>44322</v>
      </c>
      <c r="R20" s="1">
        <v>44335</v>
      </c>
      <c r="S20" t="str" cm="1">
        <f t="array" ref="S20:Z20">_xlfn.XLOOKUP($O20,'Raw - customers'!$A:$A,'Raw - customers'!$B:$I)</f>
        <v>Candis Roswarne</v>
      </c>
      <c r="T20" t="str">
        <v>Non-binary</v>
      </c>
      <c r="U20">
        <v>46</v>
      </c>
      <c r="V20" t="str">
        <v>5777 Mayer PassApt. 881</v>
      </c>
      <c r="W20">
        <v>9728</v>
      </c>
      <c r="X20" t="str">
        <v>West Michaelport</v>
      </c>
      <c r="Y20" t="str">
        <v>Tasmania</v>
      </c>
      <c r="Z20" t="str">
        <v>Australia</v>
      </c>
      <c r="AA20">
        <v>5</v>
      </c>
      <c r="AB20" s="3" t="str">
        <f t="shared" si="1"/>
        <v>10 to 20</v>
      </c>
      <c r="AI20" s="120"/>
      <c r="AJ20" s="127"/>
      <c r="AM20" s="6">
        <v>433</v>
      </c>
      <c r="AN20" s="6" t="s">
        <v>1414</v>
      </c>
      <c r="AP20">
        <v>299</v>
      </c>
      <c r="AQ20" t="str">
        <v>Victoria</v>
      </c>
    </row>
    <row r="21" spans="1:43" x14ac:dyDescent="0.25">
      <c r="A21">
        <v>19</v>
      </c>
      <c r="B21">
        <v>4</v>
      </c>
      <c r="C21">
        <v>12</v>
      </c>
      <c r="D21">
        <v>96</v>
      </c>
      <c r="E21">
        <v>2</v>
      </c>
      <c r="F21">
        <v>192</v>
      </c>
      <c r="G21">
        <v>1</v>
      </c>
      <c r="H21" t="str">
        <f>VLOOKUP($C21,'Raw-products'!$A$2:$H$1261,MATCH(H$1,'Raw-products'!$A$1:$H$1,0))</f>
        <v>Shirt</v>
      </c>
      <c r="I21" t="str">
        <f>VLOOKUP($C21,'Raw-products'!$A$2:$H$1261,MATCH(I$1,'Raw-products'!$A$1:$H$1,0))</f>
        <v>Oxford Cloth</v>
      </c>
      <c r="J21" t="str">
        <f>VLOOKUP($C21,'Raw-products'!$A$2:$H$1261,MATCH(J$1,'Raw-products'!$A$1:$H$1,0))</f>
        <v>M</v>
      </c>
      <c r="K21" t="str">
        <f>VLOOKUP($C21,'Raw-products'!$A$2:$H$1261,MATCH(K$1,'Raw-products'!$A$1:$H$1,0))</f>
        <v>yellow</v>
      </c>
      <c r="L21">
        <f>VLOOKUP($C21,'Raw-products'!$A$2:$H$1261,MATCH(L$1,'Raw-products'!$A$1:$H$1,0))</f>
        <v>114</v>
      </c>
      <c r="M21">
        <f>VLOOKUP($C21,'Raw-products'!$A$2:$H$1261,MATCH(M$1,'Raw-products'!$A$1:$H$1,0))</f>
        <v>56</v>
      </c>
      <c r="N21" s="5">
        <f t="shared" si="0"/>
        <v>6384</v>
      </c>
      <c r="O21" cm="1">
        <f t="array" ref="O21:R21">_xlfn.XLOOKUP($B21,'Raw -orders'!$A:$A,'Raw -orders'!$B:$E)</f>
        <v>433</v>
      </c>
      <c r="P21">
        <v>39782</v>
      </c>
      <c r="Q21" s="1">
        <v>44322</v>
      </c>
      <c r="R21" s="1">
        <v>44335</v>
      </c>
      <c r="S21" t="str" cm="1">
        <f t="array" ref="S21:Z21">_xlfn.XLOOKUP($O21,'Raw - customers'!$A:$A,'Raw - customers'!$B:$I)</f>
        <v>Candis Roswarne</v>
      </c>
      <c r="T21" t="str">
        <v>Non-binary</v>
      </c>
      <c r="U21">
        <v>46</v>
      </c>
      <c r="V21" t="str">
        <v>5777 Mayer PassApt. 881</v>
      </c>
      <c r="W21">
        <v>9728</v>
      </c>
      <c r="X21" t="str">
        <v>West Michaelport</v>
      </c>
      <c r="Y21" t="str">
        <v>Tasmania</v>
      </c>
      <c r="Z21" t="str">
        <v>Australia</v>
      </c>
      <c r="AA21">
        <v>5</v>
      </c>
      <c r="AB21" s="3" t="str">
        <f t="shared" si="1"/>
        <v>10 to 20</v>
      </c>
      <c r="AI21" s="114"/>
      <c r="AJ21" s="118"/>
      <c r="AM21" s="6">
        <v>433</v>
      </c>
      <c r="AN21" s="6" t="s">
        <v>1414</v>
      </c>
      <c r="AP21">
        <v>513</v>
      </c>
      <c r="AQ21" t="str">
        <v>Tasmania</v>
      </c>
    </row>
    <row r="22" spans="1:43" ht="15.75" thickBot="1" x14ac:dyDescent="0.3">
      <c r="A22">
        <v>20</v>
      </c>
      <c r="B22">
        <v>5</v>
      </c>
      <c r="C22">
        <v>148</v>
      </c>
      <c r="D22">
        <v>91</v>
      </c>
      <c r="E22">
        <v>2</v>
      </c>
      <c r="F22">
        <v>182</v>
      </c>
      <c r="G22">
        <v>1</v>
      </c>
      <c r="H22" t="str">
        <f>VLOOKUP($C22,'Raw-products'!$A$2:$H$1261,MATCH(H$1,'Raw-products'!$A$1:$H$1,0))</f>
        <v>Shirt</v>
      </c>
      <c r="I22" t="str">
        <f>VLOOKUP($C22,'Raw-products'!$A$2:$H$1261,MATCH(I$1,'Raw-products'!$A$1:$H$1,0))</f>
        <v>Linen</v>
      </c>
      <c r="J22" t="str">
        <f>VLOOKUP($C22,'Raw-products'!$A$2:$H$1261,MATCH(J$1,'Raw-products'!$A$1:$H$1,0))</f>
        <v>L</v>
      </c>
      <c r="K22" t="str">
        <f>VLOOKUP($C22,'Raw-products'!$A$2:$H$1261,MATCH(K$1,'Raw-products'!$A$1:$H$1,0))</f>
        <v>orange</v>
      </c>
      <c r="L22">
        <f>VLOOKUP($C22,'Raw-products'!$A$2:$H$1261,MATCH(L$1,'Raw-products'!$A$1:$H$1,0))</f>
        <v>116</v>
      </c>
      <c r="M22">
        <f>VLOOKUP($C22,'Raw-products'!$A$2:$H$1261,MATCH(M$1,'Raw-products'!$A$1:$H$1,0))</f>
        <v>73</v>
      </c>
      <c r="N22" s="5">
        <f t="shared" si="0"/>
        <v>8468</v>
      </c>
      <c r="O22" cm="1">
        <f t="array" ref="O22:R22">_xlfn.XLOOKUP($B22,'Raw -orders'!$A:$A,'Raw -orders'!$B:$E)</f>
        <v>441</v>
      </c>
      <c r="P22">
        <v>14719</v>
      </c>
      <c r="Q22" s="1">
        <v>44278</v>
      </c>
      <c r="R22" s="1">
        <v>44279</v>
      </c>
      <c r="S22" t="str" cm="1">
        <f t="array" ref="S22:Z22">_xlfn.XLOOKUP($O22,'Raw - customers'!$A:$A,'Raw - customers'!$B:$I)</f>
        <v>Artemas Vasilischev</v>
      </c>
      <c r="T22" t="str">
        <v>Bigender</v>
      </c>
      <c r="U22">
        <v>53</v>
      </c>
      <c r="V22" t="str">
        <v>33 Richards JunctionApt. 478</v>
      </c>
      <c r="W22">
        <v>7650</v>
      </c>
      <c r="X22" t="str">
        <v>South Rileyview</v>
      </c>
      <c r="Y22" t="str">
        <v>Western Australia</v>
      </c>
      <c r="Z22" t="str">
        <v>Australia</v>
      </c>
      <c r="AA22">
        <v>3</v>
      </c>
      <c r="AB22" s="3" t="str">
        <f t="shared" si="1"/>
        <v>0 to 10</v>
      </c>
      <c r="AK22" s="97"/>
      <c r="AL22" s="88"/>
      <c r="AM22" s="6">
        <v>441</v>
      </c>
      <c r="AN22" s="6" t="s">
        <v>1377</v>
      </c>
      <c r="AP22">
        <v>789</v>
      </c>
      <c r="AQ22" t="str">
        <v>Western Australia</v>
      </c>
    </row>
    <row r="23" spans="1:43" x14ac:dyDescent="0.25">
      <c r="A23">
        <v>21</v>
      </c>
      <c r="B23">
        <v>5</v>
      </c>
      <c r="C23">
        <v>475</v>
      </c>
      <c r="D23">
        <v>118</v>
      </c>
      <c r="E23">
        <v>2</v>
      </c>
      <c r="F23">
        <v>236</v>
      </c>
      <c r="G23">
        <v>1</v>
      </c>
      <c r="H23" t="str">
        <f>VLOOKUP($C23,'Raw-products'!$A$2:$H$1261,MATCH(H$1,'Raw-products'!$A$1:$H$1,0))</f>
        <v>Jacket</v>
      </c>
      <c r="I23" t="str">
        <f>VLOOKUP($C23,'Raw-products'!$A$2:$H$1261,MATCH(I$1,'Raw-products'!$A$1:$H$1,0))</f>
        <v>Puffer</v>
      </c>
      <c r="J23" t="str">
        <f>VLOOKUP($C23,'Raw-products'!$A$2:$H$1261,MATCH(J$1,'Raw-products'!$A$1:$H$1,0))</f>
        <v>XS</v>
      </c>
      <c r="K23" t="str">
        <f>VLOOKUP($C23,'Raw-products'!$A$2:$H$1261,MATCH(K$1,'Raw-products'!$A$1:$H$1,0))</f>
        <v>blue</v>
      </c>
      <c r="L23">
        <f>VLOOKUP($C23,'Raw-products'!$A$2:$H$1261,MATCH(L$1,'Raw-products'!$A$1:$H$1,0))</f>
        <v>110</v>
      </c>
      <c r="M23">
        <f>VLOOKUP($C23,'Raw-products'!$A$2:$H$1261,MATCH(M$1,'Raw-products'!$A$1:$H$1,0))</f>
        <v>57</v>
      </c>
      <c r="N23" s="5">
        <f t="shared" si="0"/>
        <v>6270</v>
      </c>
      <c r="O23" cm="1">
        <f t="array" ref="O23:R23">_xlfn.XLOOKUP($B23,'Raw -orders'!$A:$A,'Raw -orders'!$B:$E)</f>
        <v>441</v>
      </c>
      <c r="P23">
        <v>14719</v>
      </c>
      <c r="Q23" s="1">
        <v>44278</v>
      </c>
      <c r="R23" s="1">
        <v>44279</v>
      </c>
      <c r="S23" t="str" cm="1">
        <f t="array" ref="S23:Z23">_xlfn.XLOOKUP($O23,'Raw - customers'!$A:$A,'Raw - customers'!$B:$I)</f>
        <v>Artemas Vasilischev</v>
      </c>
      <c r="T23" t="str">
        <v>Bigender</v>
      </c>
      <c r="U23">
        <v>53</v>
      </c>
      <c r="V23" t="str">
        <v>33 Richards JunctionApt. 478</v>
      </c>
      <c r="W23">
        <v>7650</v>
      </c>
      <c r="X23" t="str">
        <v>South Rileyview</v>
      </c>
      <c r="Y23" t="str">
        <v>Western Australia</v>
      </c>
      <c r="Z23" t="str">
        <v>Australia</v>
      </c>
      <c r="AA23">
        <v>3</v>
      </c>
      <c r="AB23" s="3" t="str">
        <f t="shared" si="1"/>
        <v>0 to 10</v>
      </c>
      <c r="AG23" s="96"/>
      <c r="AH23" s="84" t="s">
        <v>4319</v>
      </c>
      <c r="AI23" s="86"/>
      <c r="AJ23" s="85"/>
      <c r="AM23" s="6">
        <v>441</v>
      </c>
      <c r="AN23" s="6" t="s">
        <v>1377</v>
      </c>
      <c r="AP23">
        <v>124</v>
      </c>
      <c r="AQ23" t="str">
        <v>New South Wales</v>
      </c>
    </row>
    <row r="24" spans="1:43" x14ac:dyDescent="0.25">
      <c r="A24">
        <v>22</v>
      </c>
      <c r="B24">
        <v>5</v>
      </c>
      <c r="C24">
        <v>1</v>
      </c>
      <c r="D24">
        <v>96</v>
      </c>
      <c r="E24">
        <v>3</v>
      </c>
      <c r="F24">
        <v>288</v>
      </c>
      <c r="G24">
        <v>1</v>
      </c>
      <c r="H24" t="str">
        <f>VLOOKUP($C24,'Raw-products'!$A$2:$H$1261,MATCH(H$1,'Raw-products'!$A$1:$H$1,0))</f>
        <v>Shirt</v>
      </c>
      <c r="I24" t="str">
        <f>VLOOKUP($C24,'Raw-products'!$A$2:$H$1261,MATCH(I$1,'Raw-products'!$A$1:$H$1,0))</f>
        <v>Oxford Cloth</v>
      </c>
      <c r="J24" t="str">
        <f>VLOOKUP($C24,'Raw-products'!$A$2:$H$1261,MATCH(J$1,'Raw-products'!$A$1:$H$1,0))</f>
        <v>S</v>
      </c>
      <c r="K24" t="str">
        <f>VLOOKUP($C24,'Raw-products'!$A$2:$H$1261,MATCH(K$1,'Raw-products'!$A$1:$H$1,0))</f>
        <v>red</v>
      </c>
      <c r="L24">
        <f>VLOOKUP($C24,'Raw-products'!$A$2:$H$1261,MATCH(L$1,'Raw-products'!$A$1:$H$1,0))</f>
        <v>114</v>
      </c>
      <c r="M24">
        <f>VLOOKUP($C24,'Raw-products'!$A$2:$H$1261,MATCH(M$1,'Raw-products'!$A$1:$H$1,0))</f>
        <v>53</v>
      </c>
      <c r="N24" s="5">
        <f t="shared" si="0"/>
        <v>6042</v>
      </c>
      <c r="O24" cm="1">
        <f t="array" ref="O24:R24">_xlfn.XLOOKUP($B24,'Raw -orders'!$A:$A,'Raw -orders'!$B:$E)</f>
        <v>441</v>
      </c>
      <c r="P24">
        <v>14719</v>
      </c>
      <c r="Q24" s="1">
        <v>44278</v>
      </c>
      <c r="R24" s="1">
        <v>44279</v>
      </c>
      <c r="S24" t="str" cm="1">
        <f t="array" ref="S24:Z24">_xlfn.XLOOKUP($O24,'Raw - customers'!$A:$A,'Raw - customers'!$B:$I)</f>
        <v>Artemas Vasilischev</v>
      </c>
      <c r="T24" t="str">
        <v>Bigender</v>
      </c>
      <c r="U24">
        <v>53</v>
      </c>
      <c r="V24" t="str">
        <v>33 Richards JunctionApt. 478</v>
      </c>
      <c r="W24">
        <v>7650</v>
      </c>
      <c r="X24" t="str">
        <v>South Rileyview</v>
      </c>
      <c r="Y24" t="str">
        <v>Western Australia</v>
      </c>
      <c r="Z24" t="str">
        <v>Australia</v>
      </c>
      <c r="AA24">
        <v>3</v>
      </c>
      <c r="AB24" s="3" t="str">
        <f t="shared" si="1"/>
        <v>0 to 10</v>
      </c>
      <c r="AE24" s="87"/>
      <c r="AF24" s="94"/>
      <c r="AH24" s="9" t="s">
        <v>4320</v>
      </c>
      <c r="AI24" s="4" t="s">
        <v>4329</v>
      </c>
      <c r="AJ24" s="10" t="s">
        <v>4328</v>
      </c>
      <c r="AM24" s="6">
        <v>441</v>
      </c>
      <c r="AN24" s="6" t="s">
        <v>1377</v>
      </c>
      <c r="AP24">
        <v>180</v>
      </c>
      <c r="AQ24" t="str">
        <v>Western Australia</v>
      </c>
    </row>
    <row r="25" spans="1:43" x14ac:dyDescent="0.25">
      <c r="A25">
        <v>23</v>
      </c>
      <c r="B25">
        <v>5</v>
      </c>
      <c r="C25">
        <v>830</v>
      </c>
      <c r="D25">
        <v>117</v>
      </c>
      <c r="E25">
        <v>3</v>
      </c>
      <c r="F25">
        <v>351</v>
      </c>
      <c r="G25">
        <v>1</v>
      </c>
      <c r="H25" t="str">
        <f>VLOOKUP($C25,'Raw-products'!$A$2:$H$1261,MATCH(H$1,'Raw-products'!$A$1:$H$1,0))</f>
        <v>Jacket</v>
      </c>
      <c r="I25" t="str">
        <f>VLOOKUP($C25,'Raw-products'!$A$2:$H$1261,MATCH(I$1,'Raw-products'!$A$1:$H$1,0))</f>
        <v>Shearling</v>
      </c>
      <c r="J25" t="str">
        <f>VLOOKUP($C25,'Raw-products'!$A$2:$H$1261,MATCH(J$1,'Raw-products'!$A$1:$H$1,0))</f>
        <v>XS</v>
      </c>
      <c r="K25" t="str">
        <f>VLOOKUP($C25,'Raw-products'!$A$2:$H$1261,MATCH(K$1,'Raw-products'!$A$1:$H$1,0))</f>
        <v>indigo</v>
      </c>
      <c r="L25">
        <f>VLOOKUP($C25,'Raw-products'!$A$2:$H$1261,MATCH(L$1,'Raw-products'!$A$1:$H$1,0))</f>
        <v>95</v>
      </c>
      <c r="M25">
        <f>VLOOKUP($C25,'Raw-products'!$A$2:$H$1261,MATCH(M$1,'Raw-products'!$A$1:$H$1,0))</f>
        <v>68</v>
      </c>
      <c r="N25" s="5">
        <f t="shared" si="0"/>
        <v>6460</v>
      </c>
      <c r="O25" cm="1">
        <f t="array" ref="O25:R25">_xlfn.XLOOKUP($B25,'Raw -orders'!$A:$A,'Raw -orders'!$B:$E)</f>
        <v>441</v>
      </c>
      <c r="P25">
        <v>14719</v>
      </c>
      <c r="Q25" s="1">
        <v>44278</v>
      </c>
      <c r="R25" s="1">
        <v>44279</v>
      </c>
      <c r="S25" t="str" cm="1">
        <f t="array" ref="S25:Z25">_xlfn.XLOOKUP($O25,'Raw - customers'!$A:$A,'Raw - customers'!$B:$I)</f>
        <v>Artemas Vasilischev</v>
      </c>
      <c r="T25" t="str">
        <v>Bigender</v>
      </c>
      <c r="U25">
        <v>53</v>
      </c>
      <c r="V25" t="str">
        <v>33 Richards JunctionApt. 478</v>
      </c>
      <c r="W25">
        <v>7650</v>
      </c>
      <c r="X25" t="str">
        <v>South Rileyview</v>
      </c>
      <c r="Y25" t="str">
        <v>Western Australia</v>
      </c>
      <c r="Z25" t="str">
        <v>Australia</v>
      </c>
      <c r="AA25">
        <v>3</v>
      </c>
      <c r="AB25" s="3" t="str">
        <f t="shared" si="1"/>
        <v>0 to 10</v>
      </c>
      <c r="AE25" s="126"/>
      <c r="AF25" s="126"/>
      <c r="AH25" s="9"/>
      <c r="AI25" s="4"/>
      <c r="AJ25" s="10"/>
      <c r="AM25" s="6">
        <v>441</v>
      </c>
      <c r="AN25" s="6" t="s">
        <v>1377</v>
      </c>
      <c r="AP25">
        <v>652</v>
      </c>
      <c r="AQ25" t="str">
        <v>South Australia</v>
      </c>
    </row>
    <row r="26" spans="1:43" x14ac:dyDescent="0.25">
      <c r="A26">
        <v>24</v>
      </c>
      <c r="B26">
        <v>5</v>
      </c>
      <c r="C26">
        <v>1209</v>
      </c>
      <c r="D26">
        <v>105</v>
      </c>
      <c r="E26">
        <v>3</v>
      </c>
      <c r="F26">
        <v>315</v>
      </c>
      <c r="G26">
        <v>1</v>
      </c>
      <c r="H26" t="str">
        <f>VLOOKUP($C26,'Raw-products'!$A$2:$H$1261,MATCH(H$1,'Raw-products'!$A$1:$H$1,0))</f>
        <v>Trousers</v>
      </c>
      <c r="I26" t="str">
        <f>VLOOKUP($C26,'Raw-products'!$A$2:$H$1261,MATCH(I$1,'Raw-products'!$A$1:$H$1,0))</f>
        <v>Pleated</v>
      </c>
      <c r="J26" t="str">
        <f>VLOOKUP($C26,'Raw-products'!$A$2:$H$1261,MATCH(J$1,'Raw-products'!$A$1:$H$1,0))</f>
        <v>XL</v>
      </c>
      <c r="K26" t="str">
        <f>VLOOKUP($C26,'Raw-products'!$A$2:$H$1261,MATCH(K$1,'Raw-products'!$A$1:$H$1,0))</f>
        <v>green</v>
      </c>
      <c r="L26">
        <f>VLOOKUP($C26,'Raw-products'!$A$2:$H$1261,MATCH(L$1,'Raw-products'!$A$1:$H$1,0))</f>
        <v>90</v>
      </c>
      <c r="M26">
        <f>VLOOKUP($C26,'Raw-products'!$A$2:$H$1261,MATCH(M$1,'Raw-products'!$A$1:$H$1,0))</f>
        <v>55</v>
      </c>
      <c r="N26" s="5">
        <f t="shared" si="0"/>
        <v>4950</v>
      </c>
      <c r="O26" cm="1">
        <f t="array" ref="O26:R26">_xlfn.XLOOKUP($B26,'Raw -orders'!$A:$A,'Raw -orders'!$B:$E)</f>
        <v>441</v>
      </c>
      <c r="P26">
        <v>14719</v>
      </c>
      <c r="Q26" s="1">
        <v>44278</v>
      </c>
      <c r="R26" s="1">
        <v>44279</v>
      </c>
      <c r="S26" t="str" cm="1">
        <f t="array" ref="S26:Z26">_xlfn.XLOOKUP($O26,'Raw - customers'!$A:$A,'Raw - customers'!$B:$I)</f>
        <v>Artemas Vasilischev</v>
      </c>
      <c r="T26" t="str">
        <v>Bigender</v>
      </c>
      <c r="U26">
        <v>53</v>
      </c>
      <c r="V26" t="str">
        <v>33 Richards JunctionApt. 478</v>
      </c>
      <c r="W26">
        <v>7650</v>
      </c>
      <c r="X26" t="str">
        <v>South Rileyview</v>
      </c>
      <c r="Y26" t="str">
        <v>Western Australia</v>
      </c>
      <c r="Z26" t="str">
        <v>Australia</v>
      </c>
      <c r="AA26">
        <v>3</v>
      </c>
      <c r="AB26" s="3" t="str">
        <f t="shared" si="1"/>
        <v>0 to 10</v>
      </c>
      <c r="AE26" s="110"/>
      <c r="AF26" s="115"/>
      <c r="AH26" s="9" t="s">
        <v>4321</v>
      </c>
      <c r="AI26" s="4">
        <v>4500</v>
      </c>
      <c r="AJ26" s="10" cm="1">
        <f t="array" ref="AJ26:AJ33">FREQUENCY(N2:N5001,AI26:AI32)</f>
        <v>484</v>
      </c>
      <c r="AK26" s="15"/>
      <c r="AM26" s="6">
        <v>441</v>
      </c>
      <c r="AN26" s="6" t="s">
        <v>1377</v>
      </c>
      <c r="AP26">
        <v>469</v>
      </c>
      <c r="AQ26" t="str">
        <v>New South Wales</v>
      </c>
    </row>
    <row r="27" spans="1:43" x14ac:dyDescent="0.25">
      <c r="A27">
        <v>25</v>
      </c>
      <c r="B27">
        <v>5</v>
      </c>
      <c r="C27">
        <v>635</v>
      </c>
      <c r="D27">
        <v>93</v>
      </c>
      <c r="E27">
        <v>3</v>
      </c>
      <c r="F27">
        <v>279</v>
      </c>
      <c r="G27">
        <v>1</v>
      </c>
      <c r="H27" t="str">
        <f>VLOOKUP($C27,'Raw-products'!$A$2:$H$1261,MATCH(H$1,'Raw-products'!$A$1:$H$1,0))</f>
        <v>Jacket</v>
      </c>
      <c r="I27" t="str">
        <f>VLOOKUP($C27,'Raw-products'!$A$2:$H$1261,MATCH(I$1,'Raw-products'!$A$1:$H$1,0))</f>
        <v>Coach</v>
      </c>
      <c r="J27" t="str">
        <f>VLOOKUP($C27,'Raw-products'!$A$2:$H$1261,MATCH(J$1,'Raw-products'!$A$1:$H$1,0))</f>
        <v>XS</v>
      </c>
      <c r="K27" t="str">
        <f>VLOOKUP($C27,'Raw-products'!$A$2:$H$1261,MATCH(K$1,'Raw-products'!$A$1:$H$1,0))</f>
        <v>orange</v>
      </c>
      <c r="L27">
        <f>VLOOKUP($C27,'Raw-products'!$A$2:$H$1261,MATCH(L$1,'Raw-products'!$A$1:$H$1,0))</f>
        <v>115</v>
      </c>
      <c r="M27">
        <f>VLOOKUP($C27,'Raw-products'!$A$2:$H$1261,MATCH(M$1,'Raw-products'!$A$1:$H$1,0))</f>
        <v>42</v>
      </c>
      <c r="N27" s="5">
        <f t="shared" si="0"/>
        <v>4830</v>
      </c>
      <c r="O27" cm="1">
        <f t="array" ref="O27:R27">_xlfn.XLOOKUP($B27,'Raw -orders'!$A:$A,'Raw -orders'!$B:$E)</f>
        <v>441</v>
      </c>
      <c r="P27">
        <v>14719</v>
      </c>
      <c r="Q27" s="1">
        <v>44278</v>
      </c>
      <c r="R27" s="1">
        <v>44279</v>
      </c>
      <c r="S27" t="str" cm="1">
        <f t="array" ref="S27:Z27">_xlfn.XLOOKUP($O27,'Raw - customers'!$A:$A,'Raw - customers'!$B:$I)</f>
        <v>Artemas Vasilischev</v>
      </c>
      <c r="T27" t="str">
        <v>Bigender</v>
      </c>
      <c r="U27">
        <v>53</v>
      </c>
      <c r="V27" t="str">
        <v>33 Richards JunctionApt. 478</v>
      </c>
      <c r="W27">
        <v>7650</v>
      </c>
      <c r="X27" t="str">
        <v>South Rileyview</v>
      </c>
      <c r="Y27" t="str">
        <v>Western Australia</v>
      </c>
      <c r="Z27" t="str">
        <v>Australia</v>
      </c>
      <c r="AA27">
        <v>3</v>
      </c>
      <c r="AB27" s="3" t="str">
        <f t="shared" si="1"/>
        <v>0 to 10</v>
      </c>
      <c r="AE27" s="146"/>
      <c r="AF27" s="147"/>
      <c r="AH27" s="9" t="s">
        <v>4322</v>
      </c>
      <c r="AI27" s="4">
        <v>6000</v>
      </c>
      <c r="AJ27" s="10">
        <v>1681</v>
      </c>
      <c r="AK27" s="15"/>
      <c r="AM27" s="6">
        <v>441</v>
      </c>
      <c r="AN27" s="6" t="s">
        <v>1377</v>
      </c>
      <c r="AP27">
        <v>562</v>
      </c>
      <c r="AQ27" t="str">
        <v>Queensland</v>
      </c>
    </row>
    <row r="28" spans="1:43" x14ac:dyDescent="0.25">
      <c r="A28">
        <v>26</v>
      </c>
      <c r="B28">
        <v>5</v>
      </c>
      <c r="C28">
        <v>639</v>
      </c>
      <c r="D28">
        <v>93</v>
      </c>
      <c r="E28">
        <v>3</v>
      </c>
      <c r="F28">
        <v>279</v>
      </c>
      <c r="G28">
        <v>1</v>
      </c>
      <c r="H28" t="str">
        <f>VLOOKUP($C28,'Raw-products'!$A$2:$H$1261,MATCH(H$1,'Raw-products'!$A$1:$H$1,0))</f>
        <v>Jacket</v>
      </c>
      <c r="I28" t="str">
        <f>VLOOKUP($C28,'Raw-products'!$A$2:$H$1261,MATCH(I$1,'Raw-products'!$A$1:$H$1,0))</f>
        <v>Coach</v>
      </c>
      <c r="J28" t="str">
        <f>VLOOKUP($C28,'Raw-products'!$A$2:$H$1261,MATCH(J$1,'Raw-products'!$A$1:$H$1,0))</f>
        <v>XL</v>
      </c>
      <c r="K28" t="str">
        <f>VLOOKUP($C28,'Raw-products'!$A$2:$H$1261,MATCH(K$1,'Raw-products'!$A$1:$H$1,0))</f>
        <v>orange</v>
      </c>
      <c r="L28">
        <f>VLOOKUP($C28,'Raw-products'!$A$2:$H$1261,MATCH(L$1,'Raw-products'!$A$1:$H$1,0))</f>
        <v>115</v>
      </c>
      <c r="M28">
        <f>VLOOKUP($C28,'Raw-products'!$A$2:$H$1261,MATCH(M$1,'Raw-products'!$A$1:$H$1,0))</f>
        <v>46</v>
      </c>
      <c r="N28" s="5">
        <f t="shared" si="0"/>
        <v>5290</v>
      </c>
      <c r="O28" cm="1">
        <f t="array" ref="O28:R28">_xlfn.XLOOKUP($B28,'Raw -orders'!$A:$A,'Raw -orders'!$B:$E)</f>
        <v>441</v>
      </c>
      <c r="P28">
        <v>14719</v>
      </c>
      <c r="Q28" s="1">
        <v>44278</v>
      </c>
      <c r="R28" s="1">
        <v>44279</v>
      </c>
      <c r="S28" t="str" cm="1">
        <f t="array" ref="S28:Z28">_xlfn.XLOOKUP($O28,'Raw - customers'!$A:$A,'Raw - customers'!$B:$I)</f>
        <v>Artemas Vasilischev</v>
      </c>
      <c r="T28" t="str">
        <v>Bigender</v>
      </c>
      <c r="U28">
        <v>53</v>
      </c>
      <c r="V28" t="str">
        <v>33 Richards JunctionApt. 478</v>
      </c>
      <c r="W28">
        <v>7650</v>
      </c>
      <c r="X28" t="str">
        <v>South Rileyview</v>
      </c>
      <c r="Y28" t="str">
        <v>Western Australia</v>
      </c>
      <c r="Z28" t="str">
        <v>Australia</v>
      </c>
      <c r="AA28">
        <v>3</v>
      </c>
      <c r="AB28" s="3" t="str">
        <f t="shared" si="1"/>
        <v>0 to 10</v>
      </c>
      <c r="AE28" s="98"/>
      <c r="AF28" s="143"/>
      <c r="AH28" s="11" t="s">
        <v>4323</v>
      </c>
      <c r="AI28" s="4">
        <v>7000</v>
      </c>
      <c r="AJ28" s="10">
        <v>1107</v>
      </c>
      <c r="AK28" s="15"/>
      <c r="AM28" s="6">
        <v>441</v>
      </c>
      <c r="AN28" s="6" t="s">
        <v>1377</v>
      </c>
      <c r="AP28">
        <v>732</v>
      </c>
      <c r="AQ28" t="str">
        <v>Queensland</v>
      </c>
    </row>
    <row r="29" spans="1:43" x14ac:dyDescent="0.25">
      <c r="A29">
        <v>27</v>
      </c>
      <c r="B29">
        <v>5</v>
      </c>
      <c r="C29">
        <v>695</v>
      </c>
      <c r="D29">
        <v>113</v>
      </c>
      <c r="E29">
        <v>1</v>
      </c>
      <c r="F29">
        <v>113</v>
      </c>
      <c r="G29">
        <v>1</v>
      </c>
      <c r="H29" t="str">
        <f>VLOOKUP($C29,'Raw-products'!$A$2:$H$1261,MATCH(H$1,'Raw-products'!$A$1:$H$1,0))</f>
        <v>Jacket</v>
      </c>
      <c r="I29" t="str">
        <f>VLOOKUP($C29,'Raw-products'!$A$2:$H$1261,MATCH(I$1,'Raw-products'!$A$1:$H$1,0))</f>
        <v>Parka</v>
      </c>
      <c r="J29" t="str">
        <f>VLOOKUP($C29,'Raw-products'!$A$2:$H$1261,MATCH(J$1,'Raw-products'!$A$1:$H$1,0))</f>
        <v>XS</v>
      </c>
      <c r="K29" t="str">
        <f>VLOOKUP($C29,'Raw-products'!$A$2:$H$1261,MATCH(K$1,'Raw-products'!$A$1:$H$1,0))</f>
        <v>violet</v>
      </c>
      <c r="L29">
        <f>VLOOKUP($C29,'Raw-products'!$A$2:$H$1261,MATCH(L$1,'Raw-products'!$A$1:$H$1,0))</f>
        <v>119</v>
      </c>
      <c r="M29">
        <f>VLOOKUP($C29,'Raw-products'!$A$2:$H$1261,MATCH(M$1,'Raw-products'!$A$1:$H$1,0))</f>
        <v>59</v>
      </c>
      <c r="N29" s="5">
        <f t="shared" si="0"/>
        <v>7021</v>
      </c>
      <c r="O29" cm="1">
        <f t="array" ref="O29:R29">_xlfn.XLOOKUP($B29,'Raw -orders'!$A:$A,'Raw -orders'!$B:$E)</f>
        <v>441</v>
      </c>
      <c r="P29">
        <v>14719</v>
      </c>
      <c r="Q29" s="1">
        <v>44278</v>
      </c>
      <c r="R29" s="1">
        <v>44279</v>
      </c>
      <c r="S29" t="str" cm="1">
        <f t="array" ref="S29:Z29">_xlfn.XLOOKUP($O29,'Raw - customers'!$A:$A,'Raw - customers'!$B:$I)</f>
        <v>Artemas Vasilischev</v>
      </c>
      <c r="T29" t="str">
        <v>Bigender</v>
      </c>
      <c r="U29">
        <v>53</v>
      </c>
      <c r="V29" t="str">
        <v>33 Richards JunctionApt. 478</v>
      </c>
      <c r="W29">
        <v>7650</v>
      </c>
      <c r="X29" t="str">
        <v>South Rileyview</v>
      </c>
      <c r="Y29" t="str">
        <v>Western Australia</v>
      </c>
      <c r="Z29" t="str">
        <v>Australia</v>
      </c>
      <c r="AA29">
        <v>3</v>
      </c>
      <c r="AB29" s="3" t="str">
        <f t="shared" si="1"/>
        <v>0 to 10</v>
      </c>
      <c r="AD29" s="87"/>
      <c r="AE29" s="136"/>
      <c r="AF29" s="144"/>
      <c r="AH29" s="11" t="s">
        <v>4324</v>
      </c>
      <c r="AI29" s="4">
        <v>8000</v>
      </c>
      <c r="AJ29" s="10">
        <v>1005</v>
      </c>
      <c r="AK29" s="15"/>
      <c r="AM29" s="6">
        <v>441</v>
      </c>
      <c r="AN29" s="6" t="s">
        <v>1377</v>
      </c>
      <c r="AP29">
        <v>443</v>
      </c>
      <c r="AQ29" t="str">
        <v>Victoria</v>
      </c>
    </row>
    <row r="30" spans="1:43" x14ac:dyDescent="0.25">
      <c r="A30">
        <v>28</v>
      </c>
      <c r="B30">
        <v>6</v>
      </c>
      <c r="C30">
        <v>38</v>
      </c>
      <c r="D30">
        <v>104</v>
      </c>
      <c r="E30">
        <v>2</v>
      </c>
      <c r="F30">
        <v>208</v>
      </c>
      <c r="G30">
        <v>1</v>
      </c>
      <c r="H30" t="str">
        <f>VLOOKUP($C30,'Raw-products'!$A$2:$H$1261,MATCH(H$1,'Raw-products'!$A$1:$H$1,0))</f>
        <v>Shirt</v>
      </c>
      <c r="I30" t="str">
        <f>VLOOKUP($C30,'Raw-products'!$A$2:$H$1261,MATCH(I$1,'Raw-products'!$A$1:$H$1,0))</f>
        <v>Dress</v>
      </c>
      <c r="J30" t="str">
        <f>VLOOKUP($C30,'Raw-products'!$A$2:$H$1261,MATCH(J$1,'Raw-products'!$A$1:$H$1,0))</f>
        <v>L</v>
      </c>
      <c r="K30" t="str">
        <f>VLOOKUP($C30,'Raw-products'!$A$2:$H$1261,MATCH(K$1,'Raw-products'!$A$1:$H$1,0))</f>
        <v>red</v>
      </c>
      <c r="L30">
        <f>VLOOKUP($C30,'Raw-products'!$A$2:$H$1261,MATCH(L$1,'Raw-products'!$A$1:$H$1,0))</f>
        <v>119</v>
      </c>
      <c r="M30">
        <f>VLOOKUP($C30,'Raw-products'!$A$2:$H$1261,MATCH(M$1,'Raw-products'!$A$1:$H$1,0))</f>
        <v>79</v>
      </c>
      <c r="N30" s="5">
        <f t="shared" si="0"/>
        <v>9401</v>
      </c>
      <c r="O30" cm="1">
        <f t="array" ref="O30:R30">_xlfn.XLOOKUP($B30,'Raw -orders'!$A:$A,'Raw -orders'!$B:$E)</f>
        <v>800</v>
      </c>
      <c r="P30">
        <v>16197</v>
      </c>
      <c r="Q30" s="1">
        <v>44448</v>
      </c>
      <c r="R30" s="1">
        <v>44474</v>
      </c>
      <c r="S30" t="str" cm="1">
        <f t="array" ref="S30:Z30">_xlfn.XLOOKUP($O30,'Raw - customers'!$A:$A,'Raw - customers'!$B:$I)</f>
        <v>Katusha Ceney</v>
      </c>
      <c r="T30" t="str">
        <v>Bigender</v>
      </c>
      <c r="U30">
        <v>49</v>
      </c>
      <c r="V30" t="str">
        <v>3570 Sarah AvenueApt. 092</v>
      </c>
      <c r="W30">
        <v>4505</v>
      </c>
      <c r="X30" t="str">
        <v>Daughertyport</v>
      </c>
      <c r="Y30" t="str">
        <v>Queensland</v>
      </c>
      <c r="Z30" t="str">
        <v>Australia</v>
      </c>
      <c r="AA30">
        <v>9</v>
      </c>
      <c r="AB30" s="3" t="str">
        <f t="shared" si="1"/>
        <v>20 to 30</v>
      </c>
      <c r="AD30" s="87"/>
      <c r="AE30" s="145"/>
      <c r="AF30" s="111"/>
      <c r="AH30" s="9" t="s">
        <v>4325</v>
      </c>
      <c r="AI30" s="4">
        <v>9000</v>
      </c>
      <c r="AJ30" s="10">
        <v>603</v>
      </c>
      <c r="AK30" s="15"/>
      <c r="AM30" s="6">
        <v>800</v>
      </c>
      <c r="AN30" s="6" t="s">
        <v>1355</v>
      </c>
      <c r="AP30">
        <v>206</v>
      </c>
      <c r="AQ30" t="str">
        <v>Queensland</v>
      </c>
    </row>
    <row r="31" spans="1:43" x14ac:dyDescent="0.25">
      <c r="A31">
        <v>29</v>
      </c>
      <c r="B31">
        <v>6</v>
      </c>
      <c r="C31">
        <v>473</v>
      </c>
      <c r="D31">
        <v>118</v>
      </c>
      <c r="E31">
        <v>2</v>
      </c>
      <c r="F31">
        <v>236</v>
      </c>
      <c r="G31">
        <v>1</v>
      </c>
      <c r="H31" t="str">
        <f>VLOOKUP($C31,'Raw-products'!$A$2:$H$1261,MATCH(H$1,'Raw-products'!$A$1:$H$1,0))</f>
        <v>Jacket</v>
      </c>
      <c r="I31" t="str">
        <f>VLOOKUP($C31,'Raw-products'!$A$2:$H$1261,MATCH(I$1,'Raw-products'!$A$1:$H$1,0))</f>
        <v>Puffer</v>
      </c>
      <c r="J31" t="str">
        <f>VLOOKUP($C31,'Raw-products'!$A$2:$H$1261,MATCH(J$1,'Raw-products'!$A$1:$H$1,0))</f>
        <v>L</v>
      </c>
      <c r="K31" t="str">
        <f>VLOOKUP($C31,'Raw-products'!$A$2:$H$1261,MATCH(K$1,'Raw-products'!$A$1:$H$1,0))</f>
        <v>green</v>
      </c>
      <c r="L31">
        <f>VLOOKUP($C31,'Raw-products'!$A$2:$H$1261,MATCH(L$1,'Raw-products'!$A$1:$H$1,0))</f>
        <v>110</v>
      </c>
      <c r="M31">
        <f>VLOOKUP($C31,'Raw-products'!$A$2:$H$1261,MATCH(M$1,'Raw-products'!$A$1:$H$1,0))</f>
        <v>43</v>
      </c>
      <c r="N31" s="5">
        <f t="shared" si="0"/>
        <v>4730</v>
      </c>
      <c r="O31" cm="1">
        <f t="array" ref="O31:R31">_xlfn.XLOOKUP($B31,'Raw -orders'!$A:$A,'Raw -orders'!$B:$E)</f>
        <v>800</v>
      </c>
      <c r="P31">
        <v>16197</v>
      </c>
      <c r="Q31" s="1">
        <v>44448</v>
      </c>
      <c r="R31" s="1">
        <v>44474</v>
      </c>
      <c r="S31" t="str" cm="1">
        <f t="array" ref="S31:Z31">_xlfn.XLOOKUP($O31,'Raw - customers'!$A:$A,'Raw - customers'!$B:$I)</f>
        <v>Katusha Ceney</v>
      </c>
      <c r="T31" t="str">
        <v>Bigender</v>
      </c>
      <c r="U31">
        <v>49</v>
      </c>
      <c r="V31" t="str">
        <v>3570 Sarah AvenueApt. 092</v>
      </c>
      <c r="W31">
        <v>4505</v>
      </c>
      <c r="X31" t="str">
        <v>Daughertyport</v>
      </c>
      <c r="Y31" t="str">
        <v>Queensland</v>
      </c>
      <c r="Z31" t="str">
        <v>Australia</v>
      </c>
      <c r="AA31">
        <v>9</v>
      </c>
      <c r="AB31" s="3" t="str">
        <f t="shared" si="1"/>
        <v>20 to 30</v>
      </c>
      <c r="AD31" s="87"/>
      <c r="AE31" s="145"/>
      <c r="AF31" s="143"/>
      <c r="AH31" s="9" t="s">
        <v>4326</v>
      </c>
      <c r="AI31" s="4">
        <v>10000</v>
      </c>
      <c r="AJ31" s="10">
        <v>120</v>
      </c>
      <c r="AK31" s="15"/>
      <c r="AM31" s="6">
        <v>800</v>
      </c>
      <c r="AN31" s="6" t="s">
        <v>1355</v>
      </c>
      <c r="AP31">
        <v>993</v>
      </c>
      <c r="AQ31" t="str">
        <v>Victoria</v>
      </c>
    </row>
    <row r="32" spans="1:43" x14ac:dyDescent="0.25">
      <c r="A32">
        <v>30</v>
      </c>
      <c r="B32">
        <v>6</v>
      </c>
      <c r="C32">
        <v>242</v>
      </c>
      <c r="D32">
        <v>106</v>
      </c>
      <c r="E32">
        <v>1</v>
      </c>
      <c r="F32">
        <v>106</v>
      </c>
      <c r="G32">
        <v>1</v>
      </c>
      <c r="H32" t="str">
        <f>VLOOKUP($C32,'Raw-products'!$A$2:$H$1261,MATCH(H$1,'Raw-products'!$A$1:$H$1,0))</f>
        <v>Shirt</v>
      </c>
      <c r="I32" t="str">
        <f>VLOOKUP($C32,'Raw-products'!$A$2:$H$1261,MATCH(I$1,'Raw-products'!$A$1:$H$1,0))</f>
        <v>Chambray</v>
      </c>
      <c r="J32" t="str">
        <f>VLOOKUP($C32,'Raw-products'!$A$2:$H$1261,MATCH(J$1,'Raw-products'!$A$1:$H$1,0))</f>
        <v>M</v>
      </c>
      <c r="K32" t="str">
        <f>VLOOKUP($C32,'Raw-products'!$A$2:$H$1261,MATCH(K$1,'Raw-products'!$A$1:$H$1,0))</f>
        <v>violet</v>
      </c>
      <c r="L32">
        <f>VLOOKUP($C32,'Raw-products'!$A$2:$H$1261,MATCH(L$1,'Raw-products'!$A$1:$H$1,0))</f>
        <v>105</v>
      </c>
      <c r="M32">
        <f>VLOOKUP($C32,'Raw-products'!$A$2:$H$1261,MATCH(M$1,'Raw-products'!$A$1:$H$1,0))</f>
        <v>72</v>
      </c>
      <c r="N32" s="5">
        <f t="shared" si="0"/>
        <v>7560</v>
      </c>
      <c r="O32" cm="1">
        <f t="array" ref="O32:R32">_xlfn.XLOOKUP($B32,'Raw -orders'!$A:$A,'Raw -orders'!$B:$E)</f>
        <v>800</v>
      </c>
      <c r="P32">
        <v>16197</v>
      </c>
      <c r="Q32" s="1">
        <v>44448</v>
      </c>
      <c r="R32" s="1">
        <v>44474</v>
      </c>
      <c r="S32" t="str" cm="1">
        <f t="array" ref="S32:Z32">_xlfn.XLOOKUP($O32,'Raw - customers'!$A:$A,'Raw - customers'!$B:$I)</f>
        <v>Katusha Ceney</v>
      </c>
      <c r="T32" t="str">
        <v>Bigender</v>
      </c>
      <c r="U32">
        <v>49</v>
      </c>
      <c r="V32" t="str">
        <v>3570 Sarah AvenueApt. 092</v>
      </c>
      <c r="W32">
        <v>4505</v>
      </c>
      <c r="X32" t="str">
        <v>Daughertyport</v>
      </c>
      <c r="Y32" t="str">
        <v>Queensland</v>
      </c>
      <c r="Z32" t="str">
        <v>Australia</v>
      </c>
      <c r="AA32">
        <v>9</v>
      </c>
      <c r="AB32" s="3" t="str">
        <f t="shared" si="1"/>
        <v>20 to 30</v>
      </c>
      <c r="AD32" s="87"/>
      <c r="AE32" s="136"/>
      <c r="AF32" s="145"/>
      <c r="AH32" s="9" t="s">
        <v>4327</v>
      </c>
      <c r="AI32" s="4">
        <v>10000</v>
      </c>
      <c r="AJ32" s="10">
        <v>0</v>
      </c>
      <c r="AM32" s="6">
        <v>800</v>
      </c>
      <c r="AN32" s="6" t="s">
        <v>1355</v>
      </c>
      <c r="AP32">
        <v>260</v>
      </c>
      <c r="AQ32" t="str">
        <v>Tasmania</v>
      </c>
    </row>
    <row r="33" spans="1:43" ht="15.75" thickBot="1" x14ac:dyDescent="0.3">
      <c r="A33">
        <v>31</v>
      </c>
      <c r="B33">
        <v>6</v>
      </c>
      <c r="C33">
        <v>804</v>
      </c>
      <c r="D33">
        <v>91</v>
      </c>
      <c r="E33">
        <v>2</v>
      </c>
      <c r="F33">
        <v>182</v>
      </c>
      <c r="G33">
        <v>1</v>
      </c>
      <c r="H33" t="str">
        <f>VLOOKUP($C33,'Raw-products'!$A$2:$H$1261,MATCH(H$1,'Raw-products'!$A$1:$H$1,0))</f>
        <v>Jacket</v>
      </c>
      <c r="I33" t="str">
        <f>VLOOKUP($C33,'Raw-products'!$A$2:$H$1261,MATCH(I$1,'Raw-products'!$A$1:$H$1,0))</f>
        <v>Pullover</v>
      </c>
      <c r="J33" t="str">
        <f>VLOOKUP($C33,'Raw-products'!$A$2:$H$1261,MATCH(J$1,'Raw-products'!$A$1:$H$1,0))</f>
        <v>XL</v>
      </c>
      <c r="K33" t="str">
        <f>VLOOKUP($C33,'Raw-products'!$A$2:$H$1261,MATCH(K$1,'Raw-products'!$A$1:$H$1,0))</f>
        <v>violet</v>
      </c>
      <c r="L33">
        <f>VLOOKUP($C33,'Raw-products'!$A$2:$H$1261,MATCH(L$1,'Raw-products'!$A$1:$H$1,0))</f>
        <v>114</v>
      </c>
      <c r="M33">
        <f>VLOOKUP($C33,'Raw-products'!$A$2:$H$1261,MATCH(M$1,'Raw-products'!$A$1:$H$1,0))</f>
        <v>69</v>
      </c>
      <c r="N33" s="5">
        <f t="shared" si="0"/>
        <v>7866</v>
      </c>
      <c r="O33" cm="1">
        <f t="array" ref="O33:R33">_xlfn.XLOOKUP($B33,'Raw -orders'!$A:$A,'Raw -orders'!$B:$E)</f>
        <v>800</v>
      </c>
      <c r="P33">
        <v>16197</v>
      </c>
      <c r="Q33" s="1">
        <v>44448</v>
      </c>
      <c r="R33" s="1">
        <v>44474</v>
      </c>
      <c r="S33" t="str" cm="1">
        <f t="array" ref="S33:Z33">_xlfn.XLOOKUP($O33,'Raw - customers'!$A:$A,'Raw - customers'!$B:$I)</f>
        <v>Katusha Ceney</v>
      </c>
      <c r="T33" t="str">
        <v>Bigender</v>
      </c>
      <c r="U33">
        <v>49</v>
      </c>
      <c r="V33" t="str">
        <v>3570 Sarah AvenueApt. 092</v>
      </c>
      <c r="W33">
        <v>4505</v>
      </c>
      <c r="X33" t="str">
        <v>Daughertyport</v>
      </c>
      <c r="Y33" t="str">
        <v>Queensland</v>
      </c>
      <c r="Z33" t="str">
        <v>Australia</v>
      </c>
      <c r="AA33">
        <v>9</v>
      </c>
      <c r="AB33" s="3" t="str">
        <f t="shared" si="1"/>
        <v>20 to 30</v>
      </c>
      <c r="AD33" s="87"/>
      <c r="AE33" s="140"/>
      <c r="AF33" s="144"/>
      <c r="AH33" s="12"/>
      <c r="AI33" s="13"/>
      <c r="AJ33" s="14">
        <v>0</v>
      </c>
      <c r="AM33" s="6">
        <v>800</v>
      </c>
      <c r="AN33" s="6" t="s">
        <v>1355</v>
      </c>
      <c r="AP33">
        <v>727</v>
      </c>
      <c r="AQ33" t="str">
        <v>New South Wales</v>
      </c>
    </row>
    <row r="34" spans="1:43" x14ac:dyDescent="0.25">
      <c r="A34">
        <v>32</v>
      </c>
      <c r="B34">
        <v>7</v>
      </c>
      <c r="C34">
        <v>850</v>
      </c>
      <c r="D34">
        <v>113</v>
      </c>
      <c r="E34">
        <v>2</v>
      </c>
      <c r="F34">
        <v>226</v>
      </c>
      <c r="G34">
        <v>1</v>
      </c>
      <c r="H34" t="str">
        <f>VLOOKUP($C34,'Raw-products'!$A$2:$H$1261,MATCH(H$1,'Raw-products'!$A$1:$H$1,0))</f>
        <v>Trousers</v>
      </c>
      <c r="I34" t="str">
        <f>VLOOKUP($C34,'Raw-products'!$A$2:$H$1261,MATCH(I$1,'Raw-products'!$A$1:$H$1,0))</f>
        <v>Chinos</v>
      </c>
      <c r="J34" t="str">
        <f>VLOOKUP($C34,'Raw-products'!$A$2:$H$1261,MATCH(J$1,'Raw-products'!$A$1:$H$1,0))</f>
        <v>XS</v>
      </c>
      <c r="K34" t="str">
        <f>VLOOKUP($C34,'Raw-products'!$A$2:$H$1261,MATCH(K$1,'Raw-products'!$A$1:$H$1,0))</f>
        <v>yellow</v>
      </c>
      <c r="L34">
        <f>VLOOKUP($C34,'Raw-products'!$A$2:$H$1261,MATCH(L$1,'Raw-products'!$A$1:$H$1,0))</f>
        <v>100</v>
      </c>
      <c r="M34">
        <f>VLOOKUP($C34,'Raw-products'!$A$2:$H$1261,MATCH(M$1,'Raw-products'!$A$1:$H$1,0))</f>
        <v>41</v>
      </c>
      <c r="N34" s="5">
        <f t="shared" si="0"/>
        <v>4100</v>
      </c>
      <c r="O34" cm="1">
        <f t="array" ref="O34:R34">_xlfn.XLOOKUP($B34,'Raw -orders'!$A:$A,'Raw -orders'!$B:$E)</f>
        <v>626</v>
      </c>
      <c r="P34">
        <v>37666</v>
      </c>
      <c r="Q34" s="1">
        <v>44291</v>
      </c>
      <c r="R34" s="1">
        <v>44297</v>
      </c>
      <c r="S34" t="str" cm="1">
        <f t="array" ref="S34:Z34">_xlfn.XLOOKUP($O34,'Raw - customers'!$A:$A,'Raw - customers'!$B:$I)</f>
        <v>Tann Scothron</v>
      </c>
      <c r="T34" t="str">
        <v>Genderqueer</v>
      </c>
      <c r="U34">
        <v>64</v>
      </c>
      <c r="V34" t="str">
        <v>72 Hunter Station StApt. 220</v>
      </c>
      <c r="W34">
        <v>1807</v>
      </c>
      <c r="X34" t="str">
        <v>Walterstad</v>
      </c>
      <c r="Y34" t="str">
        <v>New South Wales</v>
      </c>
      <c r="Z34" t="str">
        <v>Australia</v>
      </c>
      <c r="AA34">
        <v>4</v>
      </c>
      <c r="AB34" s="3" t="str">
        <f t="shared" si="1"/>
        <v>0 to 10</v>
      </c>
      <c r="AM34" s="6">
        <v>626</v>
      </c>
      <c r="AN34" s="6" t="s">
        <v>1362</v>
      </c>
      <c r="AP34">
        <v>627</v>
      </c>
      <c r="AQ34" t="str">
        <v>South Australia</v>
      </c>
    </row>
    <row r="35" spans="1:43" x14ac:dyDescent="0.25">
      <c r="A35">
        <v>33</v>
      </c>
      <c r="B35">
        <v>7</v>
      </c>
      <c r="C35">
        <v>1162</v>
      </c>
      <c r="D35">
        <v>99</v>
      </c>
      <c r="E35">
        <v>3</v>
      </c>
      <c r="F35">
        <v>297</v>
      </c>
      <c r="G35">
        <v>1</v>
      </c>
      <c r="H35" t="str">
        <f>VLOOKUP($C35,'Raw-products'!$A$2:$H$1261,MATCH(H$1,'Raw-products'!$A$1:$H$1,0))</f>
        <v>Trousers</v>
      </c>
      <c r="I35" t="str">
        <f>VLOOKUP($C35,'Raw-products'!$A$2:$H$1261,MATCH(I$1,'Raw-products'!$A$1:$H$1,0))</f>
        <v>High-Waisted</v>
      </c>
      <c r="J35" t="str">
        <f>VLOOKUP($C35,'Raw-products'!$A$2:$H$1261,MATCH(J$1,'Raw-products'!$A$1:$H$1,0))</f>
        <v>M</v>
      </c>
      <c r="K35" t="str">
        <f>VLOOKUP($C35,'Raw-products'!$A$2:$H$1261,MATCH(K$1,'Raw-products'!$A$1:$H$1,0))</f>
        <v>orange</v>
      </c>
      <c r="L35">
        <f>VLOOKUP($C35,'Raw-products'!$A$2:$H$1261,MATCH(L$1,'Raw-products'!$A$1:$H$1,0))</f>
        <v>98</v>
      </c>
      <c r="M35">
        <f>VLOOKUP($C35,'Raw-products'!$A$2:$H$1261,MATCH(M$1,'Raw-products'!$A$1:$H$1,0))</f>
        <v>69</v>
      </c>
      <c r="N35" s="5">
        <f t="shared" si="0"/>
        <v>6762</v>
      </c>
      <c r="O35" cm="1">
        <f t="array" ref="O35:R35">_xlfn.XLOOKUP($B35,'Raw -orders'!$A:$A,'Raw -orders'!$B:$E)</f>
        <v>626</v>
      </c>
      <c r="P35">
        <v>37666</v>
      </c>
      <c r="Q35" s="1">
        <v>44291</v>
      </c>
      <c r="R35" s="1">
        <v>44297</v>
      </c>
      <c r="S35" t="str" cm="1">
        <f t="array" ref="S35:Z35">_xlfn.XLOOKUP($O35,'Raw - customers'!$A:$A,'Raw - customers'!$B:$I)</f>
        <v>Tann Scothron</v>
      </c>
      <c r="T35" t="str">
        <v>Genderqueer</v>
      </c>
      <c r="U35">
        <v>64</v>
      </c>
      <c r="V35" t="str">
        <v>72 Hunter Station StApt. 220</v>
      </c>
      <c r="W35">
        <v>1807</v>
      </c>
      <c r="X35" t="str">
        <v>Walterstad</v>
      </c>
      <c r="Y35" t="str">
        <v>New South Wales</v>
      </c>
      <c r="Z35" t="str">
        <v>Australia</v>
      </c>
      <c r="AA35">
        <v>4</v>
      </c>
      <c r="AB35" s="3" t="str">
        <f t="shared" si="1"/>
        <v>0 to 10</v>
      </c>
      <c r="AH35" s="97"/>
      <c r="AM35" s="6">
        <v>626</v>
      </c>
      <c r="AN35" s="6" t="s">
        <v>1362</v>
      </c>
      <c r="AP35">
        <v>588</v>
      </c>
      <c r="AQ35" t="str">
        <v>Victoria</v>
      </c>
    </row>
    <row r="36" spans="1:43" ht="15.75" thickBot="1" x14ac:dyDescent="0.3">
      <c r="A36">
        <v>34</v>
      </c>
      <c r="B36">
        <v>8</v>
      </c>
      <c r="C36">
        <v>765</v>
      </c>
      <c r="D36">
        <v>109</v>
      </c>
      <c r="E36">
        <v>1</v>
      </c>
      <c r="F36">
        <v>109</v>
      </c>
      <c r="G36">
        <v>1</v>
      </c>
      <c r="H36" t="str">
        <f>VLOOKUP($C36,'Raw-products'!$A$2:$H$1261,MATCH(H$1,'Raw-products'!$A$1:$H$1,0))</f>
        <v>Jacket</v>
      </c>
      <c r="I36" t="str">
        <f>VLOOKUP($C36,'Raw-products'!$A$2:$H$1261,MATCH(I$1,'Raw-products'!$A$1:$H$1,0))</f>
        <v>Peacoat</v>
      </c>
      <c r="J36" t="str">
        <f>VLOOKUP($C36,'Raw-products'!$A$2:$H$1261,MATCH(J$1,'Raw-products'!$A$1:$H$1,0))</f>
        <v>XS</v>
      </c>
      <c r="K36" t="str">
        <f>VLOOKUP($C36,'Raw-products'!$A$2:$H$1261,MATCH(K$1,'Raw-products'!$A$1:$H$1,0))</f>
        <v>violet</v>
      </c>
      <c r="L36">
        <f>VLOOKUP($C36,'Raw-products'!$A$2:$H$1261,MATCH(L$1,'Raw-products'!$A$1:$H$1,0))</f>
        <v>102</v>
      </c>
      <c r="M36">
        <f>VLOOKUP($C36,'Raw-products'!$A$2:$H$1261,MATCH(M$1,'Raw-products'!$A$1:$H$1,0))</f>
        <v>54</v>
      </c>
      <c r="N36" s="5">
        <f t="shared" si="0"/>
        <v>5508</v>
      </c>
      <c r="O36" cm="1">
        <f t="array" ref="O36:R36">_xlfn.XLOOKUP($B36,'Raw -orders'!$A:$A,'Raw -orders'!$B:$E)</f>
        <v>58</v>
      </c>
      <c r="P36">
        <v>28484</v>
      </c>
      <c r="Q36" s="1">
        <v>44298</v>
      </c>
      <c r="R36" s="1">
        <v>44317</v>
      </c>
      <c r="S36" t="str" cm="1">
        <f t="array" ref="S36:Z36">_xlfn.XLOOKUP($O36,'Raw - customers'!$A:$A,'Raw - customers'!$B:$I)</f>
        <v>Aurie Margett</v>
      </c>
      <c r="T36" t="str">
        <v>Agender</v>
      </c>
      <c r="U36">
        <v>39</v>
      </c>
      <c r="V36" t="str">
        <v>260 Lily PassSuite 549</v>
      </c>
      <c r="W36">
        <v>2783</v>
      </c>
      <c r="X36" t="str">
        <v>Amelieburgh</v>
      </c>
      <c r="Y36" t="str">
        <v>New South Wales</v>
      </c>
      <c r="Z36" t="str">
        <v>Australia</v>
      </c>
      <c r="AA36">
        <v>4</v>
      </c>
      <c r="AB36" s="3" t="str">
        <f t="shared" si="1"/>
        <v>10 to 20</v>
      </c>
      <c r="AM36" s="6">
        <v>58</v>
      </c>
      <c r="AN36" s="6" t="s">
        <v>1362</v>
      </c>
      <c r="AP36">
        <v>412</v>
      </c>
      <c r="AQ36" t="str">
        <v>South Australia</v>
      </c>
    </row>
    <row r="37" spans="1:43" ht="15.75" thickBot="1" x14ac:dyDescent="0.3">
      <c r="A37">
        <v>35</v>
      </c>
      <c r="B37">
        <v>8</v>
      </c>
      <c r="C37">
        <v>256</v>
      </c>
      <c r="D37">
        <v>95</v>
      </c>
      <c r="E37">
        <v>2</v>
      </c>
      <c r="F37">
        <v>190</v>
      </c>
      <c r="G37">
        <v>1</v>
      </c>
      <c r="H37" t="str">
        <f>VLOOKUP($C37,'Raw-products'!$A$2:$H$1261,MATCH(H$1,'Raw-products'!$A$1:$H$1,0))</f>
        <v>Shirt</v>
      </c>
      <c r="I37" t="str">
        <f>VLOOKUP($C37,'Raw-products'!$A$2:$H$1261,MATCH(I$1,'Raw-products'!$A$1:$H$1,0))</f>
        <v>Polo</v>
      </c>
      <c r="J37" t="str">
        <f>VLOOKUP($C37,'Raw-products'!$A$2:$H$1261,MATCH(J$1,'Raw-products'!$A$1:$H$1,0))</f>
        <v>S</v>
      </c>
      <c r="K37" t="str">
        <f>VLOOKUP($C37,'Raw-products'!$A$2:$H$1261,MATCH(K$1,'Raw-products'!$A$1:$H$1,0))</f>
        <v>yellow</v>
      </c>
      <c r="L37">
        <f>VLOOKUP($C37,'Raw-products'!$A$2:$H$1261,MATCH(L$1,'Raw-products'!$A$1:$H$1,0))</f>
        <v>117</v>
      </c>
      <c r="M37">
        <f>VLOOKUP($C37,'Raw-products'!$A$2:$H$1261,MATCH(M$1,'Raw-products'!$A$1:$H$1,0))</f>
        <v>77</v>
      </c>
      <c r="N37" s="5">
        <f t="shared" si="0"/>
        <v>9009</v>
      </c>
      <c r="O37" cm="1">
        <f t="array" ref="O37:R37">_xlfn.XLOOKUP($B37,'Raw -orders'!$A:$A,'Raw -orders'!$B:$E)</f>
        <v>58</v>
      </c>
      <c r="P37">
        <v>28484</v>
      </c>
      <c r="Q37" s="1">
        <v>44298</v>
      </c>
      <c r="R37" s="1">
        <v>44317</v>
      </c>
      <c r="S37" t="str" cm="1">
        <f t="array" ref="S37:Z37">_xlfn.XLOOKUP($O37,'Raw - customers'!$A:$A,'Raw - customers'!$B:$I)</f>
        <v>Aurie Margett</v>
      </c>
      <c r="T37" t="str">
        <v>Agender</v>
      </c>
      <c r="U37">
        <v>39</v>
      </c>
      <c r="V37" t="str">
        <v>260 Lily PassSuite 549</v>
      </c>
      <c r="W37">
        <v>2783</v>
      </c>
      <c r="X37" t="str">
        <v>Amelieburgh</v>
      </c>
      <c r="Y37" t="str">
        <v>New South Wales</v>
      </c>
      <c r="Z37" t="str">
        <v>Australia</v>
      </c>
      <c r="AA37">
        <v>4</v>
      </c>
      <c r="AB37" s="3" t="str">
        <f t="shared" si="1"/>
        <v>10 to 20</v>
      </c>
      <c r="AE37" s="107" t="s">
        <v>4352</v>
      </c>
      <c r="AF37" s="108"/>
      <c r="AJ37" s="1"/>
      <c r="AM37" s="6">
        <v>58</v>
      </c>
      <c r="AN37" s="6" t="s">
        <v>1362</v>
      </c>
      <c r="AP37">
        <v>358</v>
      </c>
      <c r="AQ37" t="str">
        <v>Northern Territory</v>
      </c>
    </row>
    <row r="38" spans="1:43" x14ac:dyDescent="0.25">
      <c r="A38">
        <v>36</v>
      </c>
      <c r="B38">
        <v>9</v>
      </c>
      <c r="C38">
        <v>203</v>
      </c>
      <c r="D38">
        <v>98</v>
      </c>
      <c r="E38">
        <v>1</v>
      </c>
      <c r="F38">
        <v>98</v>
      </c>
      <c r="G38">
        <v>1</v>
      </c>
      <c r="H38" t="str">
        <f>VLOOKUP($C38,'Raw-products'!$A$2:$H$1261,MATCH(H$1,'Raw-products'!$A$1:$H$1,0))</f>
        <v>Shirt</v>
      </c>
      <c r="I38" t="str">
        <f>VLOOKUP($C38,'Raw-products'!$A$2:$H$1261,MATCH(I$1,'Raw-products'!$A$1:$H$1,0))</f>
        <v>Camp Collared</v>
      </c>
      <c r="J38" t="str">
        <f>VLOOKUP($C38,'Raw-products'!$A$2:$H$1261,MATCH(J$1,'Raw-products'!$A$1:$H$1,0))</f>
        <v>L</v>
      </c>
      <c r="K38" t="str">
        <f>VLOOKUP($C38,'Raw-products'!$A$2:$H$1261,MATCH(K$1,'Raw-products'!$A$1:$H$1,0))</f>
        <v>indigo</v>
      </c>
      <c r="L38">
        <f>VLOOKUP($C38,'Raw-products'!$A$2:$H$1261,MATCH(L$1,'Raw-products'!$A$1:$H$1,0))</f>
        <v>112</v>
      </c>
      <c r="M38">
        <f>VLOOKUP($C38,'Raw-products'!$A$2:$H$1261,MATCH(M$1,'Raw-products'!$A$1:$H$1,0))</f>
        <v>72</v>
      </c>
      <c r="N38" s="5">
        <f t="shared" si="0"/>
        <v>8064</v>
      </c>
      <c r="O38" cm="1">
        <f t="array" ref="O38:R38">_xlfn.XLOOKUP($B38,'Raw -orders'!$A:$A,'Raw -orders'!$B:$E)</f>
        <v>852</v>
      </c>
      <c r="P38">
        <v>12896</v>
      </c>
      <c r="Q38" s="1">
        <v>44317</v>
      </c>
      <c r="R38" s="1">
        <v>44327</v>
      </c>
      <c r="S38" t="str" cm="1">
        <f t="array" ref="S38:Z38">_xlfn.XLOOKUP($O38,'Raw - customers'!$A:$A,'Raw - customers'!$B:$I)</f>
        <v>Lucas Cromly</v>
      </c>
      <c r="T38" t="str">
        <v>Polygender</v>
      </c>
      <c r="U38">
        <v>67</v>
      </c>
      <c r="V38" t="str">
        <v>079 Chase MallApt. 902</v>
      </c>
      <c r="W38">
        <v>8460</v>
      </c>
      <c r="X38" t="str">
        <v>O'connertown</v>
      </c>
      <c r="Y38" t="str">
        <v>Tasmania</v>
      </c>
      <c r="Z38" t="str">
        <v>Australia</v>
      </c>
      <c r="AA38">
        <v>5</v>
      </c>
      <c r="AB38" s="3" t="str">
        <f t="shared" si="1"/>
        <v>0 to 10</v>
      </c>
      <c r="AE38" s="7" t="s">
        <v>4351</v>
      </c>
      <c r="AF38" s="8" t="s">
        <v>4318</v>
      </c>
      <c r="AM38" s="6">
        <v>852</v>
      </c>
      <c r="AN38" s="6" t="s">
        <v>1414</v>
      </c>
      <c r="AP38">
        <v>51</v>
      </c>
      <c r="AQ38" t="str">
        <v>Northern Territory</v>
      </c>
    </row>
    <row r="39" spans="1:43" x14ac:dyDescent="0.25">
      <c r="A39">
        <v>37</v>
      </c>
      <c r="B39">
        <v>9</v>
      </c>
      <c r="C39">
        <v>486</v>
      </c>
      <c r="D39">
        <v>118</v>
      </c>
      <c r="E39">
        <v>2</v>
      </c>
      <c r="F39">
        <v>236</v>
      </c>
      <c r="G39">
        <v>1</v>
      </c>
      <c r="H39" t="str">
        <f>VLOOKUP($C39,'Raw-products'!$A$2:$H$1261,MATCH(H$1,'Raw-products'!$A$1:$H$1,0))</f>
        <v>Jacket</v>
      </c>
      <c r="I39" t="str">
        <f>VLOOKUP($C39,'Raw-products'!$A$2:$H$1261,MATCH(I$1,'Raw-products'!$A$1:$H$1,0))</f>
        <v>Puffer</v>
      </c>
      <c r="J39" t="str">
        <f>VLOOKUP($C39,'Raw-products'!$A$2:$H$1261,MATCH(J$1,'Raw-products'!$A$1:$H$1,0))</f>
        <v>S</v>
      </c>
      <c r="K39" t="str">
        <f>VLOOKUP($C39,'Raw-products'!$A$2:$H$1261,MATCH(K$1,'Raw-products'!$A$1:$H$1,0))</f>
        <v>violet</v>
      </c>
      <c r="L39">
        <f>VLOOKUP($C39,'Raw-products'!$A$2:$H$1261,MATCH(L$1,'Raw-products'!$A$1:$H$1,0))</f>
        <v>110</v>
      </c>
      <c r="M39">
        <f>VLOOKUP($C39,'Raw-products'!$A$2:$H$1261,MATCH(M$1,'Raw-products'!$A$1:$H$1,0))</f>
        <v>46</v>
      </c>
      <c r="N39" s="5">
        <f t="shared" si="0"/>
        <v>5060</v>
      </c>
      <c r="O39" cm="1">
        <f t="array" ref="O39:R39">_xlfn.XLOOKUP($B39,'Raw -orders'!$A:$A,'Raw -orders'!$B:$E)</f>
        <v>852</v>
      </c>
      <c r="P39">
        <v>12896</v>
      </c>
      <c r="Q39" s="1">
        <v>44317</v>
      </c>
      <c r="R39" s="1">
        <v>44327</v>
      </c>
      <c r="S39" t="str" cm="1">
        <f t="array" ref="S39:Z39">_xlfn.XLOOKUP($O39,'Raw - customers'!$A:$A,'Raw - customers'!$B:$I)</f>
        <v>Lucas Cromly</v>
      </c>
      <c r="T39" t="str">
        <v>Polygender</v>
      </c>
      <c r="U39">
        <v>67</v>
      </c>
      <c r="V39" t="str">
        <v>079 Chase MallApt. 902</v>
      </c>
      <c r="W39">
        <v>8460</v>
      </c>
      <c r="X39" t="str">
        <v>O'connertown</v>
      </c>
      <c r="Y39" t="str">
        <v>Tasmania</v>
      </c>
      <c r="Z39" t="str">
        <v>Australia</v>
      </c>
      <c r="AA39">
        <v>5</v>
      </c>
      <c r="AB39" s="3" t="str">
        <f t="shared" si="1"/>
        <v>0 to 10</v>
      </c>
      <c r="AE39" s="9"/>
      <c r="AF39" s="10"/>
      <c r="AH39" s="18"/>
      <c r="AM39" s="6">
        <v>852</v>
      </c>
      <c r="AN39" s="6" t="s">
        <v>1414</v>
      </c>
      <c r="AP39">
        <v>78</v>
      </c>
      <c r="AQ39" t="str">
        <v>Northern Territory</v>
      </c>
    </row>
    <row r="40" spans="1:43" x14ac:dyDescent="0.25">
      <c r="A40">
        <v>38</v>
      </c>
      <c r="B40">
        <v>9</v>
      </c>
      <c r="C40">
        <v>708</v>
      </c>
      <c r="D40">
        <v>119</v>
      </c>
      <c r="E40">
        <v>1</v>
      </c>
      <c r="F40">
        <v>119</v>
      </c>
      <c r="G40">
        <v>1</v>
      </c>
      <c r="H40" t="str">
        <f>VLOOKUP($C40,'Raw-products'!$A$2:$H$1261,MATCH(H$1,'Raw-products'!$A$1:$H$1,0))</f>
        <v>Jacket</v>
      </c>
      <c r="I40" t="str">
        <f>VLOOKUP($C40,'Raw-products'!$A$2:$H$1261,MATCH(I$1,'Raw-products'!$A$1:$H$1,0))</f>
        <v>Trench Coat</v>
      </c>
      <c r="J40" t="str">
        <f>VLOOKUP($C40,'Raw-products'!$A$2:$H$1261,MATCH(J$1,'Raw-products'!$A$1:$H$1,0))</f>
        <v>L</v>
      </c>
      <c r="K40" t="str">
        <f>VLOOKUP($C40,'Raw-products'!$A$2:$H$1261,MATCH(K$1,'Raw-products'!$A$1:$H$1,0))</f>
        <v>orange</v>
      </c>
      <c r="L40">
        <f>VLOOKUP($C40,'Raw-products'!$A$2:$H$1261,MATCH(L$1,'Raw-products'!$A$1:$H$1,0))</f>
        <v>112</v>
      </c>
      <c r="M40">
        <f>VLOOKUP($C40,'Raw-products'!$A$2:$H$1261,MATCH(M$1,'Raw-products'!$A$1:$H$1,0))</f>
        <v>70</v>
      </c>
      <c r="N40" s="5">
        <f t="shared" si="0"/>
        <v>7840</v>
      </c>
      <c r="O40" cm="1">
        <f t="array" ref="O40:R40">_xlfn.XLOOKUP($B40,'Raw -orders'!$A:$A,'Raw -orders'!$B:$E)</f>
        <v>852</v>
      </c>
      <c r="P40">
        <v>12896</v>
      </c>
      <c r="Q40" s="1">
        <v>44317</v>
      </c>
      <c r="R40" s="1">
        <v>44327</v>
      </c>
      <c r="S40" t="str" cm="1">
        <f t="array" ref="S40:Z40">_xlfn.XLOOKUP($O40,'Raw - customers'!$A:$A,'Raw - customers'!$B:$I)</f>
        <v>Lucas Cromly</v>
      </c>
      <c r="T40" t="str">
        <v>Polygender</v>
      </c>
      <c r="U40">
        <v>67</v>
      </c>
      <c r="V40" t="str">
        <v>079 Chase MallApt. 902</v>
      </c>
      <c r="W40">
        <v>8460</v>
      </c>
      <c r="X40" t="str">
        <v>O'connertown</v>
      </c>
      <c r="Y40" t="str">
        <v>Tasmania</v>
      </c>
      <c r="Z40" t="str">
        <v>Australia</v>
      </c>
      <c r="AA40">
        <v>5</v>
      </c>
      <c r="AB40" s="3" t="str">
        <f t="shared" si="1"/>
        <v>0 to 10</v>
      </c>
      <c r="AE40" s="9" t="str" cm="1">
        <f t="array" ref="AE40:AE74">_xlfn.UNIQUE(I2:I5001)</f>
        <v>Chambray</v>
      </c>
      <c r="AF40" s="10" cm="1">
        <f t="array" ref="AF40">SUMPRODUCT(($I$2:$I$5001=$AE40)*(MONTH($Q$2:$Q$5001)=Dashboard!$E$104)*N2:N5001)</f>
        <v>92400</v>
      </c>
      <c r="AH40" s="105"/>
      <c r="AM40" s="6">
        <v>852</v>
      </c>
      <c r="AN40" s="6" t="s">
        <v>1414</v>
      </c>
      <c r="AP40">
        <v>809</v>
      </c>
      <c r="AQ40" t="str">
        <v>Tasmania</v>
      </c>
    </row>
    <row r="41" spans="1:43" x14ac:dyDescent="0.25">
      <c r="A41">
        <v>39</v>
      </c>
      <c r="B41">
        <v>9</v>
      </c>
      <c r="C41">
        <v>1040</v>
      </c>
      <c r="D41">
        <v>90</v>
      </c>
      <c r="E41">
        <v>2</v>
      </c>
      <c r="F41">
        <v>180</v>
      </c>
      <c r="G41">
        <v>1</v>
      </c>
      <c r="H41" t="str">
        <f>VLOOKUP($C41,'Raw-products'!$A$2:$H$1261,MATCH(H$1,'Raw-products'!$A$1:$H$1,0))</f>
        <v>Trousers</v>
      </c>
      <c r="I41" t="str">
        <f>VLOOKUP($C41,'Raw-products'!$A$2:$H$1261,MATCH(I$1,'Raw-products'!$A$1:$H$1,0))</f>
        <v>Relaxed Leg</v>
      </c>
      <c r="J41" t="str">
        <f>VLOOKUP($C41,'Raw-products'!$A$2:$H$1261,MATCH(J$1,'Raw-products'!$A$1:$H$1,0))</f>
        <v>XS</v>
      </c>
      <c r="K41" t="str">
        <f>VLOOKUP($C41,'Raw-products'!$A$2:$H$1261,MATCH(K$1,'Raw-products'!$A$1:$H$1,0))</f>
        <v>indigo</v>
      </c>
      <c r="L41">
        <f>VLOOKUP($C41,'Raw-products'!$A$2:$H$1261,MATCH(L$1,'Raw-products'!$A$1:$H$1,0))</f>
        <v>95</v>
      </c>
      <c r="M41">
        <f>VLOOKUP($C41,'Raw-products'!$A$2:$H$1261,MATCH(M$1,'Raw-products'!$A$1:$H$1,0))</f>
        <v>60</v>
      </c>
      <c r="N41" s="5">
        <f t="shared" si="0"/>
        <v>5700</v>
      </c>
      <c r="O41" cm="1">
        <f t="array" ref="O41:R41">_xlfn.XLOOKUP($B41,'Raw -orders'!$A:$A,'Raw -orders'!$B:$E)</f>
        <v>852</v>
      </c>
      <c r="P41">
        <v>12896</v>
      </c>
      <c r="Q41" s="1">
        <v>44317</v>
      </c>
      <c r="R41" s="1">
        <v>44327</v>
      </c>
      <c r="S41" t="str" cm="1">
        <f t="array" ref="S41:Z41">_xlfn.XLOOKUP($O41,'Raw - customers'!$A:$A,'Raw - customers'!$B:$I)</f>
        <v>Lucas Cromly</v>
      </c>
      <c r="T41" t="str">
        <v>Polygender</v>
      </c>
      <c r="U41">
        <v>67</v>
      </c>
      <c r="V41" t="str">
        <v>079 Chase MallApt. 902</v>
      </c>
      <c r="W41">
        <v>8460</v>
      </c>
      <c r="X41" t="str">
        <v>O'connertown</v>
      </c>
      <c r="Y41" t="str">
        <v>Tasmania</v>
      </c>
      <c r="Z41" t="str">
        <v>Australia</v>
      </c>
      <c r="AA41">
        <v>5</v>
      </c>
      <c r="AB41" s="3" t="str">
        <f t="shared" si="1"/>
        <v>0 to 10</v>
      </c>
      <c r="AE41" s="9" t="str">
        <v>Puffer</v>
      </c>
      <c r="AF41" s="10" cm="1">
        <f t="array" ref="AF41">SUMPRODUCT(($I$2:$I$5001=$AE41)*(MONTH($Q$2:$Q$5001)=Dashboard!$E$104)*N3:N5002)</f>
        <v>145595</v>
      </c>
      <c r="AJ41" s="3"/>
      <c r="AM41" s="6">
        <v>852</v>
      </c>
      <c r="AN41" s="6" t="s">
        <v>1414</v>
      </c>
      <c r="AP41">
        <v>466</v>
      </c>
      <c r="AQ41" t="str">
        <v>South Australia</v>
      </c>
    </row>
    <row r="42" spans="1:43" x14ac:dyDescent="0.25">
      <c r="A42">
        <v>40</v>
      </c>
      <c r="B42">
        <v>9</v>
      </c>
      <c r="C42">
        <v>917</v>
      </c>
      <c r="D42">
        <v>96</v>
      </c>
      <c r="E42">
        <v>3</v>
      </c>
      <c r="F42">
        <v>288</v>
      </c>
      <c r="G42">
        <v>1</v>
      </c>
      <c r="H42" t="str">
        <f>VLOOKUP($C42,'Raw-products'!$A$2:$H$1261,MATCH(H$1,'Raw-products'!$A$1:$H$1,0))</f>
        <v>Trousers</v>
      </c>
      <c r="I42" t="str">
        <f>VLOOKUP($C42,'Raw-products'!$A$2:$H$1261,MATCH(I$1,'Raw-products'!$A$1:$H$1,0))</f>
        <v>Drawstring</v>
      </c>
      <c r="J42" t="str">
        <f>VLOOKUP($C42,'Raw-products'!$A$2:$H$1261,MATCH(J$1,'Raw-products'!$A$1:$H$1,0))</f>
        <v>M</v>
      </c>
      <c r="K42" t="str">
        <f>VLOOKUP($C42,'Raw-products'!$A$2:$H$1261,MATCH(K$1,'Raw-products'!$A$1:$H$1,0))</f>
        <v>orange</v>
      </c>
      <c r="L42">
        <f>VLOOKUP($C42,'Raw-products'!$A$2:$H$1261,MATCH(L$1,'Raw-products'!$A$1:$H$1,0))</f>
        <v>104</v>
      </c>
      <c r="M42">
        <f>VLOOKUP($C42,'Raw-products'!$A$2:$H$1261,MATCH(M$1,'Raw-products'!$A$1:$H$1,0))</f>
        <v>76</v>
      </c>
      <c r="N42" s="5">
        <f t="shared" si="0"/>
        <v>7904</v>
      </c>
      <c r="O42" cm="1">
        <f t="array" ref="O42:R42">_xlfn.XLOOKUP($B42,'Raw -orders'!$A:$A,'Raw -orders'!$B:$E)</f>
        <v>852</v>
      </c>
      <c r="P42">
        <v>12896</v>
      </c>
      <c r="Q42" s="1">
        <v>44317</v>
      </c>
      <c r="R42" s="1">
        <v>44327</v>
      </c>
      <c r="S42" t="str" cm="1">
        <f t="array" ref="S42:Z42">_xlfn.XLOOKUP($O42,'Raw - customers'!$A:$A,'Raw - customers'!$B:$I)</f>
        <v>Lucas Cromly</v>
      </c>
      <c r="T42" t="str">
        <v>Polygender</v>
      </c>
      <c r="U42">
        <v>67</v>
      </c>
      <c r="V42" t="str">
        <v>079 Chase MallApt. 902</v>
      </c>
      <c r="W42">
        <v>8460</v>
      </c>
      <c r="X42" t="str">
        <v>O'connertown</v>
      </c>
      <c r="Y42" t="str">
        <v>Tasmania</v>
      </c>
      <c r="Z42" t="str">
        <v>Australia</v>
      </c>
      <c r="AA42">
        <v>5</v>
      </c>
      <c r="AB42" s="3" t="str">
        <f t="shared" si="1"/>
        <v>0 to 10</v>
      </c>
      <c r="AE42" s="9" t="str">
        <v>Oxford Cloth</v>
      </c>
      <c r="AF42" s="10" cm="1">
        <f t="array" ref="AF42">SUMPRODUCT(($I$2:$I$5001=$AE42)*(MONTH($Q$2:$Q$5001)=Dashboard!$E$104)*N4:N5003)</f>
        <v>131191</v>
      </c>
      <c r="AM42" s="6">
        <v>852</v>
      </c>
      <c r="AN42" s="6" t="s">
        <v>1414</v>
      </c>
      <c r="AP42">
        <v>86</v>
      </c>
      <c r="AQ42" t="str">
        <v>Tasmania</v>
      </c>
    </row>
    <row r="43" spans="1:43" x14ac:dyDescent="0.25">
      <c r="A43">
        <v>41</v>
      </c>
      <c r="B43">
        <v>9</v>
      </c>
      <c r="C43">
        <v>1061</v>
      </c>
      <c r="D43">
        <v>93</v>
      </c>
      <c r="E43">
        <v>2</v>
      </c>
      <c r="F43">
        <v>186</v>
      </c>
      <c r="G43">
        <v>1</v>
      </c>
      <c r="H43" t="str">
        <f>VLOOKUP($C43,'Raw-products'!$A$2:$H$1261,MATCH(H$1,'Raw-products'!$A$1:$H$1,0))</f>
        <v>Trousers</v>
      </c>
      <c r="I43" t="str">
        <f>VLOOKUP($C43,'Raw-products'!$A$2:$H$1261,MATCH(I$1,'Raw-products'!$A$1:$H$1,0))</f>
        <v>Joggers</v>
      </c>
      <c r="J43" t="str">
        <f>VLOOKUP($C43,'Raw-products'!$A$2:$H$1261,MATCH(J$1,'Raw-products'!$A$1:$H$1,0))</f>
        <v>S</v>
      </c>
      <c r="K43" t="str">
        <f>VLOOKUP($C43,'Raw-products'!$A$2:$H$1261,MATCH(K$1,'Raw-products'!$A$1:$H$1,0))</f>
        <v>yellow</v>
      </c>
      <c r="L43">
        <f>VLOOKUP($C43,'Raw-products'!$A$2:$H$1261,MATCH(L$1,'Raw-products'!$A$1:$H$1,0))</f>
        <v>94</v>
      </c>
      <c r="M43">
        <f>VLOOKUP($C43,'Raw-products'!$A$2:$H$1261,MATCH(M$1,'Raw-products'!$A$1:$H$1,0))</f>
        <v>76</v>
      </c>
      <c r="N43" s="5">
        <f t="shared" si="0"/>
        <v>7144</v>
      </c>
      <c r="O43" cm="1">
        <f t="array" ref="O43:R43">_xlfn.XLOOKUP($B43,'Raw -orders'!$A:$A,'Raw -orders'!$B:$E)</f>
        <v>852</v>
      </c>
      <c r="P43">
        <v>12896</v>
      </c>
      <c r="Q43" s="1">
        <v>44317</v>
      </c>
      <c r="R43" s="1">
        <v>44327</v>
      </c>
      <c r="S43" t="str" cm="1">
        <f t="array" ref="S43:Z43">_xlfn.XLOOKUP($O43,'Raw - customers'!$A:$A,'Raw - customers'!$B:$I)</f>
        <v>Lucas Cromly</v>
      </c>
      <c r="T43" t="str">
        <v>Polygender</v>
      </c>
      <c r="U43">
        <v>67</v>
      </c>
      <c r="V43" t="str">
        <v>079 Chase MallApt. 902</v>
      </c>
      <c r="W43">
        <v>8460</v>
      </c>
      <c r="X43" t="str">
        <v>O'connertown</v>
      </c>
      <c r="Y43" t="str">
        <v>Tasmania</v>
      </c>
      <c r="Z43" t="str">
        <v>Australia</v>
      </c>
      <c r="AA43">
        <v>5</v>
      </c>
      <c r="AB43" s="3" t="str">
        <f t="shared" si="1"/>
        <v>0 to 10</v>
      </c>
      <c r="AE43" s="9" t="str">
        <v>Wool</v>
      </c>
      <c r="AF43" s="10" cm="1">
        <f t="array" ref="AF43">SUMPRODUCT(($I$2:$I$5001=$AE43)*(MONTH($Q$2:$Q$5001)=Dashboard!$E$104)*N5:N5004)</f>
        <v>111605</v>
      </c>
      <c r="AM43" s="6">
        <v>852</v>
      </c>
      <c r="AN43" s="6" t="s">
        <v>1414</v>
      </c>
      <c r="AP43">
        <v>790</v>
      </c>
      <c r="AQ43" t="str">
        <v>Australian Capital Territory</v>
      </c>
    </row>
    <row r="44" spans="1:43" x14ac:dyDescent="0.25">
      <c r="A44">
        <v>42</v>
      </c>
      <c r="B44">
        <v>9</v>
      </c>
      <c r="C44">
        <v>35</v>
      </c>
      <c r="D44">
        <v>104</v>
      </c>
      <c r="E44">
        <v>2</v>
      </c>
      <c r="F44">
        <v>208</v>
      </c>
      <c r="G44">
        <v>1</v>
      </c>
      <c r="H44" t="str">
        <f>VLOOKUP($C44,'Raw-products'!$A$2:$H$1261,MATCH(H$1,'Raw-products'!$A$1:$H$1,0))</f>
        <v>Shirt</v>
      </c>
      <c r="I44" t="str">
        <f>VLOOKUP($C44,'Raw-products'!$A$2:$H$1261,MATCH(I$1,'Raw-products'!$A$1:$H$1,0))</f>
        <v>Dress</v>
      </c>
      <c r="J44" t="str">
        <f>VLOOKUP($C44,'Raw-products'!$A$2:$H$1261,MATCH(J$1,'Raw-products'!$A$1:$H$1,0))</f>
        <v>XS</v>
      </c>
      <c r="K44" t="str">
        <f>VLOOKUP($C44,'Raw-products'!$A$2:$H$1261,MATCH(K$1,'Raw-products'!$A$1:$H$1,0))</f>
        <v>red</v>
      </c>
      <c r="L44">
        <f>VLOOKUP($C44,'Raw-products'!$A$2:$H$1261,MATCH(L$1,'Raw-products'!$A$1:$H$1,0))</f>
        <v>119</v>
      </c>
      <c r="M44">
        <f>VLOOKUP($C44,'Raw-products'!$A$2:$H$1261,MATCH(M$1,'Raw-products'!$A$1:$H$1,0))</f>
        <v>63</v>
      </c>
      <c r="N44" s="5">
        <f t="shared" si="0"/>
        <v>7497</v>
      </c>
      <c r="O44" cm="1">
        <f t="array" ref="O44:R44">_xlfn.XLOOKUP($B44,'Raw -orders'!$A:$A,'Raw -orders'!$B:$E)</f>
        <v>852</v>
      </c>
      <c r="P44">
        <v>12896</v>
      </c>
      <c r="Q44" s="1">
        <v>44317</v>
      </c>
      <c r="R44" s="1">
        <v>44327</v>
      </c>
      <c r="S44" t="str" cm="1">
        <f t="array" ref="S44:Z44">_xlfn.XLOOKUP($O44,'Raw - customers'!$A:$A,'Raw - customers'!$B:$I)</f>
        <v>Lucas Cromly</v>
      </c>
      <c r="T44" t="str">
        <v>Polygender</v>
      </c>
      <c r="U44">
        <v>67</v>
      </c>
      <c r="V44" t="str">
        <v>079 Chase MallApt. 902</v>
      </c>
      <c r="W44">
        <v>8460</v>
      </c>
      <c r="X44" t="str">
        <v>O'connertown</v>
      </c>
      <c r="Y44" t="str">
        <v>Tasmania</v>
      </c>
      <c r="Z44" t="str">
        <v>Australia</v>
      </c>
      <c r="AA44">
        <v>5</v>
      </c>
      <c r="AB44" s="3" t="str">
        <f t="shared" si="1"/>
        <v>0 to 10</v>
      </c>
      <c r="AE44" s="9" t="str">
        <v>Parka</v>
      </c>
      <c r="AF44" s="10" cm="1">
        <f t="array" ref="AF44">SUMPRODUCT(($I$2:$I$5001=$AE44)*(MONTH($Q$2:$Q$5001)=Dashboard!$E$104)*N6:N5005)</f>
        <v>75238</v>
      </c>
      <c r="AM44" s="6">
        <v>852</v>
      </c>
      <c r="AN44" s="6" t="s">
        <v>1414</v>
      </c>
      <c r="AP44">
        <v>690</v>
      </c>
      <c r="AQ44" t="str">
        <v>Northern Territory</v>
      </c>
    </row>
    <row r="45" spans="1:43" x14ac:dyDescent="0.25">
      <c r="A45">
        <v>43</v>
      </c>
      <c r="B45">
        <v>10</v>
      </c>
      <c r="C45">
        <v>325</v>
      </c>
      <c r="D45">
        <v>109</v>
      </c>
      <c r="E45">
        <v>3</v>
      </c>
      <c r="F45">
        <v>327</v>
      </c>
      <c r="G45">
        <v>1</v>
      </c>
      <c r="H45" t="str">
        <f>VLOOKUP($C45,'Raw-products'!$A$2:$H$1261,MATCH(H$1,'Raw-products'!$A$1:$H$1,0))</f>
        <v>Shirt</v>
      </c>
      <c r="I45" t="str">
        <f>VLOOKUP($C45,'Raw-products'!$A$2:$H$1261,MATCH(I$1,'Raw-products'!$A$1:$H$1,0))</f>
        <v>Mandarin Collar</v>
      </c>
      <c r="J45" t="str">
        <f>VLOOKUP($C45,'Raw-products'!$A$2:$H$1261,MATCH(J$1,'Raw-products'!$A$1:$H$1,0))</f>
        <v>XS</v>
      </c>
      <c r="K45" t="str">
        <f>VLOOKUP($C45,'Raw-products'!$A$2:$H$1261,MATCH(K$1,'Raw-products'!$A$1:$H$1,0))</f>
        <v>yellow</v>
      </c>
      <c r="L45">
        <f>VLOOKUP($C45,'Raw-products'!$A$2:$H$1261,MATCH(L$1,'Raw-products'!$A$1:$H$1,0))</f>
        <v>108</v>
      </c>
      <c r="M45">
        <f>VLOOKUP($C45,'Raw-products'!$A$2:$H$1261,MATCH(M$1,'Raw-products'!$A$1:$H$1,0))</f>
        <v>45</v>
      </c>
      <c r="N45" s="5">
        <f t="shared" si="0"/>
        <v>4860</v>
      </c>
      <c r="O45" cm="1">
        <f t="array" ref="O45:R45">_xlfn.XLOOKUP($B45,'Raw -orders'!$A:$A,'Raw -orders'!$B:$E)</f>
        <v>659</v>
      </c>
      <c r="P45">
        <v>21922</v>
      </c>
      <c r="Q45" s="1">
        <v>44484</v>
      </c>
      <c r="R45" s="1">
        <v>44485</v>
      </c>
      <c r="S45" t="str" cm="1">
        <f t="array" ref="S45:Z45">_xlfn.XLOOKUP($O45,'Raw - customers'!$A:$A,'Raw - customers'!$B:$I)</f>
        <v>Ira Dafforne</v>
      </c>
      <c r="T45" t="str">
        <v>Non-binary</v>
      </c>
      <c r="U45">
        <v>57</v>
      </c>
      <c r="V45" t="str">
        <v>14 O'neill View RdApt. 908</v>
      </c>
      <c r="W45">
        <v>9653</v>
      </c>
      <c r="X45" t="str">
        <v>Sophiemouth</v>
      </c>
      <c r="Y45" t="str">
        <v>Tasmania</v>
      </c>
      <c r="Z45" t="str">
        <v>Australia</v>
      </c>
      <c r="AA45">
        <v>10</v>
      </c>
      <c r="AB45" s="3" t="str">
        <f t="shared" si="1"/>
        <v>0 to 10</v>
      </c>
      <c r="AE45" s="9" t="str">
        <v>Drawstring</v>
      </c>
      <c r="AF45" s="10" cm="1">
        <f t="array" ref="AF45">SUMPRODUCT(($I$2:$I$5001=$AE45)*(MONTH($Q$2:$Q$5001)=Dashboard!$E$104)*N7:N5006)</f>
        <v>67246</v>
      </c>
      <c r="AM45" s="6">
        <v>659</v>
      </c>
      <c r="AN45" s="6" t="s">
        <v>1414</v>
      </c>
      <c r="AP45">
        <v>570</v>
      </c>
      <c r="AQ45" t="str">
        <v>New South Wales</v>
      </c>
    </row>
    <row r="46" spans="1:43" x14ac:dyDescent="0.25">
      <c r="A46">
        <v>44</v>
      </c>
      <c r="B46">
        <v>10</v>
      </c>
      <c r="C46">
        <v>860</v>
      </c>
      <c r="D46">
        <v>113</v>
      </c>
      <c r="E46">
        <v>2</v>
      </c>
      <c r="F46">
        <v>226</v>
      </c>
      <c r="G46">
        <v>1</v>
      </c>
      <c r="H46" t="str">
        <f>VLOOKUP($C46,'Raw-products'!$A$2:$H$1261,MATCH(H$1,'Raw-products'!$A$1:$H$1,0))</f>
        <v>Trousers</v>
      </c>
      <c r="I46" t="str">
        <f>VLOOKUP($C46,'Raw-products'!$A$2:$H$1261,MATCH(I$1,'Raw-products'!$A$1:$H$1,0))</f>
        <v>Chinos</v>
      </c>
      <c r="J46" t="str">
        <f>VLOOKUP($C46,'Raw-products'!$A$2:$H$1261,MATCH(J$1,'Raw-products'!$A$1:$H$1,0))</f>
        <v>XS</v>
      </c>
      <c r="K46" t="str">
        <f>VLOOKUP($C46,'Raw-products'!$A$2:$H$1261,MATCH(K$1,'Raw-products'!$A$1:$H$1,0))</f>
        <v>blue</v>
      </c>
      <c r="L46">
        <f>VLOOKUP($C46,'Raw-products'!$A$2:$H$1261,MATCH(L$1,'Raw-products'!$A$1:$H$1,0))</f>
        <v>100</v>
      </c>
      <c r="M46">
        <f>VLOOKUP($C46,'Raw-products'!$A$2:$H$1261,MATCH(M$1,'Raw-products'!$A$1:$H$1,0))</f>
        <v>69</v>
      </c>
      <c r="N46" s="5">
        <f t="shared" si="0"/>
        <v>6900</v>
      </c>
      <c r="O46" cm="1">
        <f t="array" ref="O46:R46">_xlfn.XLOOKUP($B46,'Raw -orders'!$A:$A,'Raw -orders'!$B:$E)</f>
        <v>659</v>
      </c>
      <c r="P46">
        <v>21922</v>
      </c>
      <c r="Q46" s="1">
        <v>44484</v>
      </c>
      <c r="R46" s="1">
        <v>44485</v>
      </c>
      <c r="S46" t="str" cm="1">
        <f t="array" ref="S46:Z46">_xlfn.XLOOKUP($O46,'Raw - customers'!$A:$A,'Raw - customers'!$B:$I)</f>
        <v>Ira Dafforne</v>
      </c>
      <c r="T46" t="str">
        <v>Non-binary</v>
      </c>
      <c r="U46">
        <v>57</v>
      </c>
      <c r="V46" t="str">
        <v>14 O'neill View RdApt. 908</v>
      </c>
      <c r="W46">
        <v>9653</v>
      </c>
      <c r="X46" t="str">
        <v>Sophiemouth</v>
      </c>
      <c r="Y46" t="str">
        <v>Tasmania</v>
      </c>
      <c r="Z46" t="str">
        <v>Australia</v>
      </c>
      <c r="AA46">
        <v>10</v>
      </c>
      <c r="AB46" s="3" t="str">
        <f t="shared" si="1"/>
        <v>0 to 10</v>
      </c>
      <c r="AE46" s="9" t="str">
        <v>Cropped</v>
      </c>
      <c r="AF46" s="10" cm="1">
        <f t="array" ref="AF46">SUMPRODUCT(($I$2:$I$5001=$AE46)*(MONTH($Q$2:$Q$5001)=Dashboard!$E$104)*N8:N5007)</f>
        <v>105420</v>
      </c>
      <c r="AH46" s="92"/>
      <c r="AI46" s="134"/>
      <c r="AJ46" s="99"/>
      <c r="AM46" s="6">
        <v>659</v>
      </c>
      <c r="AN46" s="6" t="s">
        <v>1414</v>
      </c>
      <c r="AP46">
        <v>849</v>
      </c>
      <c r="AQ46" t="str">
        <v>New South Wales</v>
      </c>
    </row>
    <row r="47" spans="1:43" x14ac:dyDescent="0.25">
      <c r="A47">
        <v>45</v>
      </c>
      <c r="B47">
        <v>10</v>
      </c>
      <c r="C47">
        <v>426</v>
      </c>
      <c r="D47">
        <v>107</v>
      </c>
      <c r="E47">
        <v>3</v>
      </c>
      <c r="F47">
        <v>321</v>
      </c>
      <c r="G47">
        <v>1</v>
      </c>
      <c r="H47" t="str">
        <f>VLOOKUP($C47,'Raw-products'!$A$2:$H$1261,MATCH(H$1,'Raw-products'!$A$1:$H$1,0))</f>
        <v>Jacket</v>
      </c>
      <c r="I47" t="str">
        <f>VLOOKUP($C47,'Raw-products'!$A$2:$H$1261,MATCH(I$1,'Raw-products'!$A$1:$H$1,0))</f>
        <v>Denim</v>
      </c>
      <c r="J47" t="str">
        <f>VLOOKUP($C47,'Raw-products'!$A$2:$H$1261,MATCH(J$1,'Raw-products'!$A$1:$H$1,0))</f>
        <v>S</v>
      </c>
      <c r="K47" t="str">
        <f>VLOOKUP($C47,'Raw-products'!$A$2:$H$1261,MATCH(K$1,'Raw-products'!$A$1:$H$1,0))</f>
        <v>orange</v>
      </c>
      <c r="L47">
        <f>VLOOKUP($C47,'Raw-products'!$A$2:$H$1261,MATCH(L$1,'Raw-products'!$A$1:$H$1,0))</f>
        <v>92</v>
      </c>
      <c r="M47">
        <f>VLOOKUP($C47,'Raw-products'!$A$2:$H$1261,MATCH(M$1,'Raw-products'!$A$1:$H$1,0))</f>
        <v>51</v>
      </c>
      <c r="N47" s="5">
        <f t="shared" si="0"/>
        <v>4692</v>
      </c>
      <c r="O47" cm="1">
        <f t="array" ref="O47:R47">_xlfn.XLOOKUP($B47,'Raw -orders'!$A:$A,'Raw -orders'!$B:$E)</f>
        <v>659</v>
      </c>
      <c r="P47">
        <v>21922</v>
      </c>
      <c r="Q47" s="1">
        <v>44484</v>
      </c>
      <c r="R47" s="1">
        <v>44485</v>
      </c>
      <c r="S47" t="str" cm="1">
        <f t="array" ref="S47:Z47">_xlfn.XLOOKUP($O47,'Raw - customers'!$A:$A,'Raw - customers'!$B:$I)</f>
        <v>Ira Dafforne</v>
      </c>
      <c r="T47" t="str">
        <v>Non-binary</v>
      </c>
      <c r="U47">
        <v>57</v>
      </c>
      <c r="V47" t="str">
        <v>14 O'neill View RdApt. 908</v>
      </c>
      <c r="W47">
        <v>9653</v>
      </c>
      <c r="X47" t="str">
        <v>Sophiemouth</v>
      </c>
      <c r="Y47" t="str">
        <v>Tasmania</v>
      </c>
      <c r="Z47" t="str">
        <v>Australia</v>
      </c>
      <c r="AA47">
        <v>10</v>
      </c>
      <c r="AB47" s="3" t="str">
        <f t="shared" si="1"/>
        <v>0 to 10</v>
      </c>
      <c r="AE47" s="9" t="str">
        <v>Pleated</v>
      </c>
      <c r="AF47" s="10" cm="1">
        <f t="array" ref="AF47">SUMPRODUCT(($I$2:$I$5001=$AE47)*(MONTH($Q$2:$Q$5001)=Dashboard!$E$104)*N9:N5008)</f>
        <v>108100</v>
      </c>
      <c r="AH47" s="128"/>
      <c r="AI47" s="142"/>
      <c r="AJ47" s="129"/>
      <c r="AM47" s="6">
        <v>659</v>
      </c>
      <c r="AN47" s="6" t="s">
        <v>1414</v>
      </c>
      <c r="AP47">
        <v>571</v>
      </c>
      <c r="AQ47" t="str">
        <v>Australian Capital Territory</v>
      </c>
    </row>
    <row r="48" spans="1:43" x14ac:dyDescent="0.25">
      <c r="A48">
        <v>46</v>
      </c>
      <c r="B48">
        <v>11</v>
      </c>
      <c r="C48">
        <v>877</v>
      </c>
      <c r="D48">
        <v>94</v>
      </c>
      <c r="E48">
        <v>2</v>
      </c>
      <c r="F48">
        <v>188</v>
      </c>
      <c r="G48">
        <v>1</v>
      </c>
      <c r="H48" t="str">
        <f>VLOOKUP($C48,'Raw-products'!$A$2:$H$1261,MATCH(H$1,'Raw-products'!$A$1:$H$1,0))</f>
        <v>Trousers</v>
      </c>
      <c r="I48" t="str">
        <f>VLOOKUP($C48,'Raw-products'!$A$2:$H$1261,MATCH(I$1,'Raw-products'!$A$1:$H$1,0))</f>
        <v>Cords</v>
      </c>
      <c r="J48" t="str">
        <f>VLOOKUP($C48,'Raw-products'!$A$2:$H$1261,MATCH(J$1,'Raw-products'!$A$1:$H$1,0))</f>
        <v>M</v>
      </c>
      <c r="K48" t="str">
        <f>VLOOKUP($C48,'Raw-products'!$A$2:$H$1261,MATCH(K$1,'Raw-products'!$A$1:$H$1,0))</f>
        <v>red</v>
      </c>
      <c r="L48">
        <f>VLOOKUP($C48,'Raw-products'!$A$2:$H$1261,MATCH(L$1,'Raw-products'!$A$1:$H$1,0))</f>
        <v>113</v>
      </c>
      <c r="M48">
        <f>VLOOKUP($C48,'Raw-products'!$A$2:$H$1261,MATCH(M$1,'Raw-products'!$A$1:$H$1,0))</f>
        <v>68</v>
      </c>
      <c r="N48" s="5">
        <f t="shared" si="0"/>
        <v>7684</v>
      </c>
      <c r="O48" cm="1">
        <f t="array" ref="O48:R48">_xlfn.XLOOKUP($B48,'Raw -orders'!$A:$A,'Raw -orders'!$B:$E)</f>
        <v>785</v>
      </c>
      <c r="P48">
        <v>36624</v>
      </c>
      <c r="Q48" s="1">
        <v>44362</v>
      </c>
      <c r="R48" s="1">
        <v>44377</v>
      </c>
      <c r="S48" t="str" cm="1">
        <f t="array" ref="S48:Z48">_xlfn.XLOOKUP($O48,'Raw - customers'!$A:$A,'Raw - customers'!$B:$I)</f>
        <v>Jillana Blankau</v>
      </c>
      <c r="T48" t="str">
        <v>Genderfluid</v>
      </c>
      <c r="U48">
        <v>54</v>
      </c>
      <c r="V48" t="str">
        <v>82 Beahan BoulevardSuite 281</v>
      </c>
      <c r="W48">
        <v>2683</v>
      </c>
      <c r="X48" t="str">
        <v>Port Adamburgh</v>
      </c>
      <c r="Y48" t="str">
        <v>Northern Territory</v>
      </c>
      <c r="Z48" t="str">
        <v>Australia</v>
      </c>
      <c r="AA48">
        <v>6</v>
      </c>
      <c r="AB48" s="3" t="str">
        <f t="shared" si="1"/>
        <v>10 to 20</v>
      </c>
      <c r="AE48" s="9" t="str">
        <v>Linen</v>
      </c>
      <c r="AF48" s="10" cm="1">
        <f t="array" ref="AF48">SUMPRODUCT(($I$2:$I$5001=$AE48)*(MONTH($Q$2:$Q$5001)=Dashboard!$E$104)*N10:N5009)</f>
        <v>105408</v>
      </c>
      <c r="AH48" s="88"/>
      <c r="AI48" s="100"/>
      <c r="AJ48" s="87"/>
      <c r="AK48" s="6" t="str" cm="1">
        <f t="array" ref="AK48:AK50">_xlfn.UNIQUE(H2:H5001)</f>
        <v>Shirt</v>
      </c>
      <c r="AM48" s="6">
        <v>785</v>
      </c>
      <c r="AN48" s="6" t="s">
        <v>1339</v>
      </c>
      <c r="AP48">
        <v>922</v>
      </c>
      <c r="AQ48" t="str">
        <v>Victoria</v>
      </c>
    </row>
    <row r="49" spans="1:43" x14ac:dyDescent="0.25">
      <c r="A49">
        <v>47</v>
      </c>
      <c r="B49">
        <v>11</v>
      </c>
      <c r="C49">
        <v>780</v>
      </c>
      <c r="D49">
        <v>91</v>
      </c>
      <c r="E49">
        <v>3</v>
      </c>
      <c r="F49">
        <v>273</v>
      </c>
      <c r="G49">
        <v>1</v>
      </c>
      <c r="H49" t="str">
        <f>VLOOKUP($C49,'Raw-products'!$A$2:$H$1261,MATCH(H$1,'Raw-products'!$A$1:$H$1,0))</f>
        <v>Jacket</v>
      </c>
      <c r="I49" t="str">
        <f>VLOOKUP($C49,'Raw-products'!$A$2:$H$1261,MATCH(I$1,'Raw-products'!$A$1:$H$1,0))</f>
        <v>Pullover</v>
      </c>
      <c r="J49" t="str">
        <f>VLOOKUP($C49,'Raw-products'!$A$2:$H$1261,MATCH(J$1,'Raw-products'!$A$1:$H$1,0))</f>
        <v>XS</v>
      </c>
      <c r="K49" t="str">
        <f>VLOOKUP($C49,'Raw-products'!$A$2:$H$1261,MATCH(K$1,'Raw-products'!$A$1:$H$1,0))</f>
        <v>yellow</v>
      </c>
      <c r="L49">
        <f>VLOOKUP($C49,'Raw-products'!$A$2:$H$1261,MATCH(L$1,'Raw-products'!$A$1:$H$1,0))</f>
        <v>114</v>
      </c>
      <c r="M49">
        <f>VLOOKUP($C49,'Raw-products'!$A$2:$H$1261,MATCH(M$1,'Raw-products'!$A$1:$H$1,0))</f>
        <v>65</v>
      </c>
      <c r="N49" s="5">
        <f t="shared" si="0"/>
        <v>7410</v>
      </c>
      <c r="O49" cm="1">
        <f t="array" ref="O49:R49">_xlfn.XLOOKUP($B49,'Raw -orders'!$A:$A,'Raw -orders'!$B:$E)</f>
        <v>785</v>
      </c>
      <c r="P49">
        <v>36624</v>
      </c>
      <c r="Q49" s="1">
        <v>44362</v>
      </c>
      <c r="R49" s="1">
        <v>44377</v>
      </c>
      <c r="S49" t="str" cm="1">
        <f t="array" ref="S49:Z49">_xlfn.XLOOKUP($O49,'Raw - customers'!$A:$A,'Raw - customers'!$B:$I)</f>
        <v>Jillana Blankau</v>
      </c>
      <c r="T49" t="str">
        <v>Genderfluid</v>
      </c>
      <c r="U49">
        <v>54</v>
      </c>
      <c r="V49" t="str">
        <v>82 Beahan BoulevardSuite 281</v>
      </c>
      <c r="W49">
        <v>2683</v>
      </c>
      <c r="X49" t="str">
        <v>Port Adamburgh</v>
      </c>
      <c r="Y49" t="str">
        <v>Northern Territory</v>
      </c>
      <c r="Z49" t="str">
        <v>Australia</v>
      </c>
      <c r="AA49">
        <v>6</v>
      </c>
      <c r="AB49" s="3" t="str">
        <f t="shared" si="1"/>
        <v>10 to 20</v>
      </c>
      <c r="AE49" s="9" t="str">
        <v>High-Waisted</v>
      </c>
      <c r="AF49" s="10" cm="1">
        <f t="array" ref="AF49">SUMPRODUCT(($I$2:$I$5001=$AE49)*(MONTH($Q$2:$Q$5001)=Dashboard!$E$104)*N11:N5010)</f>
        <v>123892</v>
      </c>
      <c r="AH49" s="135"/>
      <c r="AI49" s="136"/>
      <c r="AJ49" s="87"/>
      <c r="AK49" s="6" t="str">
        <v>Jacket</v>
      </c>
      <c r="AM49" s="6">
        <v>785</v>
      </c>
      <c r="AN49" s="6" t="s">
        <v>1339</v>
      </c>
      <c r="AP49">
        <v>791</v>
      </c>
      <c r="AQ49" t="str">
        <v>Queensland</v>
      </c>
    </row>
    <row r="50" spans="1:43" x14ac:dyDescent="0.25">
      <c r="A50">
        <v>48</v>
      </c>
      <c r="B50">
        <v>12</v>
      </c>
      <c r="C50">
        <v>782</v>
      </c>
      <c r="D50">
        <v>91</v>
      </c>
      <c r="E50">
        <v>1</v>
      </c>
      <c r="F50">
        <v>91</v>
      </c>
      <c r="G50">
        <v>1</v>
      </c>
      <c r="H50" t="str">
        <f>VLOOKUP($C50,'Raw-products'!$A$2:$H$1261,MATCH(H$1,'Raw-products'!$A$1:$H$1,0))</f>
        <v>Jacket</v>
      </c>
      <c r="I50" t="str">
        <f>VLOOKUP($C50,'Raw-products'!$A$2:$H$1261,MATCH(I$1,'Raw-products'!$A$1:$H$1,0))</f>
        <v>Pullover</v>
      </c>
      <c r="J50" t="str">
        <f>VLOOKUP($C50,'Raw-products'!$A$2:$H$1261,MATCH(J$1,'Raw-products'!$A$1:$H$1,0))</f>
        <v>M</v>
      </c>
      <c r="K50" t="str">
        <f>VLOOKUP($C50,'Raw-products'!$A$2:$H$1261,MATCH(K$1,'Raw-products'!$A$1:$H$1,0))</f>
        <v>yellow</v>
      </c>
      <c r="L50">
        <f>VLOOKUP($C50,'Raw-products'!$A$2:$H$1261,MATCH(L$1,'Raw-products'!$A$1:$H$1,0))</f>
        <v>114</v>
      </c>
      <c r="M50">
        <f>VLOOKUP($C50,'Raw-products'!$A$2:$H$1261,MATCH(M$1,'Raw-products'!$A$1:$H$1,0))</f>
        <v>49</v>
      </c>
      <c r="N50" s="5">
        <f t="shared" si="0"/>
        <v>5586</v>
      </c>
      <c r="O50" cm="1">
        <f t="array" ref="O50:R50">_xlfn.XLOOKUP($B50,'Raw -orders'!$A:$A,'Raw -orders'!$B:$E)</f>
        <v>120</v>
      </c>
      <c r="P50">
        <v>55507</v>
      </c>
      <c r="Q50" s="1">
        <v>44377</v>
      </c>
      <c r="R50" s="1">
        <v>44388</v>
      </c>
      <c r="S50" t="str" cm="1">
        <f t="array" ref="S50:Z50">_xlfn.XLOOKUP($O50,'Raw - customers'!$A:$A,'Raw - customers'!$B:$I)</f>
        <v>Didi Garton</v>
      </c>
      <c r="T50" t="str">
        <v>Polygender</v>
      </c>
      <c r="U50">
        <v>60</v>
      </c>
      <c r="V50" t="str">
        <v>13 Ivy BoulevardSuite 234</v>
      </c>
      <c r="W50">
        <v>3554</v>
      </c>
      <c r="X50" t="str">
        <v>Carterbury</v>
      </c>
      <c r="Y50" t="str">
        <v>Queensland</v>
      </c>
      <c r="Z50" t="str">
        <v>Australia</v>
      </c>
      <c r="AA50">
        <v>6</v>
      </c>
      <c r="AB50" s="3" t="str">
        <f t="shared" si="1"/>
        <v>10 to 20</v>
      </c>
      <c r="AE50" s="9" t="str">
        <v>Dress</v>
      </c>
      <c r="AF50" s="10" cm="1">
        <f t="array" ref="AF50">SUMPRODUCT(($I$2:$I$5001=$AE50)*(MONTH($Q$2:$Q$5001)=Dashboard!$E$104)*N12:N5011)</f>
        <v>110013</v>
      </c>
      <c r="AH50" s="137"/>
      <c r="AI50" s="138"/>
      <c r="AJ50" s="87"/>
      <c r="AK50" s="6" t="str">
        <v>Trousers</v>
      </c>
      <c r="AM50" s="6">
        <v>120</v>
      </c>
      <c r="AN50" s="6" t="s">
        <v>1355</v>
      </c>
      <c r="AP50">
        <v>620</v>
      </c>
      <c r="AQ50" t="str">
        <v>Australian Capital Territory</v>
      </c>
    </row>
    <row r="51" spans="1:43" x14ac:dyDescent="0.25">
      <c r="A51">
        <v>49</v>
      </c>
      <c r="B51">
        <v>12</v>
      </c>
      <c r="C51">
        <v>632</v>
      </c>
      <c r="D51">
        <v>93</v>
      </c>
      <c r="E51">
        <v>2</v>
      </c>
      <c r="F51">
        <v>186</v>
      </c>
      <c r="G51">
        <v>1</v>
      </c>
      <c r="H51" t="str">
        <f>VLOOKUP($C51,'Raw-products'!$A$2:$H$1261,MATCH(H$1,'Raw-products'!$A$1:$H$1,0))</f>
        <v>Jacket</v>
      </c>
      <c r="I51" t="str">
        <f>VLOOKUP($C51,'Raw-products'!$A$2:$H$1261,MATCH(I$1,'Raw-products'!$A$1:$H$1,0))</f>
        <v>Coach</v>
      </c>
      <c r="J51" t="str">
        <f>VLOOKUP($C51,'Raw-products'!$A$2:$H$1261,MATCH(J$1,'Raw-products'!$A$1:$H$1,0))</f>
        <v>M</v>
      </c>
      <c r="K51" t="str">
        <f>VLOOKUP($C51,'Raw-products'!$A$2:$H$1261,MATCH(K$1,'Raw-products'!$A$1:$H$1,0))</f>
        <v>red</v>
      </c>
      <c r="L51">
        <f>VLOOKUP($C51,'Raw-products'!$A$2:$H$1261,MATCH(L$1,'Raw-products'!$A$1:$H$1,0))</f>
        <v>115</v>
      </c>
      <c r="M51">
        <f>VLOOKUP($C51,'Raw-products'!$A$2:$H$1261,MATCH(M$1,'Raw-products'!$A$1:$H$1,0))</f>
        <v>76</v>
      </c>
      <c r="N51" s="5">
        <f t="shared" si="0"/>
        <v>8740</v>
      </c>
      <c r="O51" cm="1">
        <f t="array" ref="O51:R51">_xlfn.XLOOKUP($B51,'Raw -orders'!$A:$A,'Raw -orders'!$B:$E)</f>
        <v>120</v>
      </c>
      <c r="P51">
        <v>55507</v>
      </c>
      <c r="Q51" s="1">
        <v>44377</v>
      </c>
      <c r="R51" s="1">
        <v>44388</v>
      </c>
      <c r="S51" t="str" cm="1">
        <f t="array" ref="S51:Z51">_xlfn.XLOOKUP($O51,'Raw - customers'!$A:$A,'Raw - customers'!$B:$I)</f>
        <v>Didi Garton</v>
      </c>
      <c r="T51" t="str">
        <v>Polygender</v>
      </c>
      <c r="U51">
        <v>60</v>
      </c>
      <c r="V51" t="str">
        <v>13 Ivy BoulevardSuite 234</v>
      </c>
      <c r="W51">
        <v>3554</v>
      </c>
      <c r="X51" t="str">
        <v>Carterbury</v>
      </c>
      <c r="Y51" t="str">
        <v>Queensland</v>
      </c>
      <c r="Z51" t="str">
        <v>Australia</v>
      </c>
      <c r="AA51">
        <v>6</v>
      </c>
      <c r="AB51" s="3" t="str">
        <f t="shared" si="1"/>
        <v>10 to 20</v>
      </c>
      <c r="AE51" s="9" t="str">
        <v>Relaxed Leg</v>
      </c>
      <c r="AF51" s="10" cm="1">
        <f t="array" ref="AF51">SUMPRODUCT(($I$2:$I$5001=$AE51)*(MONTH($Q$2:$Q$5001)=Dashboard!$E$104)*N13:N5012)</f>
        <v>149571</v>
      </c>
      <c r="AH51" s="137"/>
      <c r="AI51" s="136"/>
      <c r="AJ51" s="87"/>
      <c r="AM51" s="6">
        <v>120</v>
      </c>
      <c r="AN51" s="6" t="s">
        <v>1355</v>
      </c>
      <c r="AP51">
        <v>336</v>
      </c>
      <c r="AQ51" t="str">
        <v>Australian Capital Territory</v>
      </c>
    </row>
    <row r="52" spans="1:43" x14ac:dyDescent="0.25">
      <c r="A52">
        <v>50</v>
      </c>
      <c r="B52">
        <v>12</v>
      </c>
      <c r="C52">
        <v>846</v>
      </c>
      <c r="D52">
        <v>113</v>
      </c>
      <c r="E52">
        <v>3</v>
      </c>
      <c r="F52">
        <v>339</v>
      </c>
      <c r="G52">
        <v>1</v>
      </c>
      <c r="H52" t="str">
        <f>VLOOKUP($C52,'Raw-products'!$A$2:$H$1261,MATCH(H$1,'Raw-products'!$A$1:$H$1,0))</f>
        <v>Trousers</v>
      </c>
      <c r="I52" t="str">
        <f>VLOOKUP($C52,'Raw-products'!$A$2:$H$1261,MATCH(I$1,'Raw-products'!$A$1:$H$1,0))</f>
        <v>Chinos</v>
      </c>
      <c r="J52" t="str">
        <f>VLOOKUP($C52,'Raw-products'!$A$2:$H$1261,MATCH(J$1,'Raw-products'!$A$1:$H$1,0))</f>
        <v>S</v>
      </c>
      <c r="K52" t="str">
        <f>VLOOKUP($C52,'Raw-products'!$A$2:$H$1261,MATCH(K$1,'Raw-products'!$A$1:$H$1,0))</f>
        <v>orange</v>
      </c>
      <c r="L52">
        <f>VLOOKUP($C52,'Raw-products'!$A$2:$H$1261,MATCH(L$1,'Raw-products'!$A$1:$H$1,0))</f>
        <v>100</v>
      </c>
      <c r="M52">
        <f>VLOOKUP($C52,'Raw-products'!$A$2:$H$1261,MATCH(M$1,'Raw-products'!$A$1:$H$1,0))</f>
        <v>58</v>
      </c>
      <c r="N52" s="5">
        <f t="shared" si="0"/>
        <v>5800</v>
      </c>
      <c r="O52" cm="1">
        <f t="array" ref="O52:R52">_xlfn.XLOOKUP($B52,'Raw -orders'!$A:$A,'Raw -orders'!$B:$E)</f>
        <v>120</v>
      </c>
      <c r="P52">
        <v>55507</v>
      </c>
      <c r="Q52" s="1">
        <v>44377</v>
      </c>
      <c r="R52" s="1">
        <v>44388</v>
      </c>
      <c r="S52" t="str" cm="1">
        <f t="array" ref="S52:Z52">_xlfn.XLOOKUP($O52,'Raw - customers'!$A:$A,'Raw - customers'!$B:$I)</f>
        <v>Didi Garton</v>
      </c>
      <c r="T52" t="str">
        <v>Polygender</v>
      </c>
      <c r="U52">
        <v>60</v>
      </c>
      <c r="V52" t="str">
        <v>13 Ivy BoulevardSuite 234</v>
      </c>
      <c r="W52">
        <v>3554</v>
      </c>
      <c r="X52" t="str">
        <v>Carterbury</v>
      </c>
      <c r="Y52" t="str">
        <v>Queensland</v>
      </c>
      <c r="Z52" t="str">
        <v>Australia</v>
      </c>
      <c r="AA52">
        <v>6</v>
      </c>
      <c r="AB52" s="3" t="str">
        <f t="shared" si="1"/>
        <v>10 to 20</v>
      </c>
      <c r="AE52" s="9" t="str">
        <v>Peacoat</v>
      </c>
      <c r="AF52" s="10" cm="1">
        <f t="array" ref="AF52">SUMPRODUCT(($I$2:$I$5001=$AE52)*(MONTH($Q$2:$Q$5001)=Dashboard!$E$104)*N14:N5013)</f>
        <v>63862</v>
      </c>
      <c r="AH52" s="137"/>
      <c r="AI52" s="136"/>
      <c r="AJ52" s="139"/>
      <c r="AM52" s="6">
        <v>120</v>
      </c>
      <c r="AN52" s="6" t="s">
        <v>1355</v>
      </c>
      <c r="AP52">
        <v>454</v>
      </c>
      <c r="AQ52" t="str">
        <v>New South Wales</v>
      </c>
    </row>
    <row r="53" spans="1:43" x14ac:dyDescent="0.25">
      <c r="A53">
        <v>51</v>
      </c>
      <c r="B53">
        <v>12</v>
      </c>
      <c r="C53">
        <v>180</v>
      </c>
      <c r="D53">
        <v>98</v>
      </c>
      <c r="E53">
        <v>1</v>
      </c>
      <c r="F53">
        <v>98</v>
      </c>
      <c r="G53">
        <v>1</v>
      </c>
      <c r="H53" t="str">
        <f>VLOOKUP($C53,'Raw-products'!$A$2:$H$1261,MATCH(H$1,'Raw-products'!$A$1:$H$1,0))</f>
        <v>Shirt</v>
      </c>
      <c r="I53" t="str">
        <f>VLOOKUP($C53,'Raw-products'!$A$2:$H$1261,MATCH(I$1,'Raw-products'!$A$1:$H$1,0))</f>
        <v>Camp Collared</v>
      </c>
      <c r="J53" t="str">
        <f>VLOOKUP($C53,'Raw-products'!$A$2:$H$1261,MATCH(J$1,'Raw-products'!$A$1:$H$1,0))</f>
        <v>XS</v>
      </c>
      <c r="K53" t="str">
        <f>VLOOKUP($C53,'Raw-products'!$A$2:$H$1261,MATCH(K$1,'Raw-products'!$A$1:$H$1,0))</f>
        <v>orange</v>
      </c>
      <c r="L53">
        <f>VLOOKUP($C53,'Raw-products'!$A$2:$H$1261,MATCH(L$1,'Raw-products'!$A$1:$H$1,0))</f>
        <v>112</v>
      </c>
      <c r="M53">
        <f>VLOOKUP($C53,'Raw-products'!$A$2:$H$1261,MATCH(M$1,'Raw-products'!$A$1:$H$1,0))</f>
        <v>52</v>
      </c>
      <c r="N53" s="5">
        <f t="shared" si="0"/>
        <v>5824</v>
      </c>
      <c r="O53" cm="1">
        <f t="array" ref="O53:R53">_xlfn.XLOOKUP($B53,'Raw -orders'!$A:$A,'Raw -orders'!$B:$E)</f>
        <v>120</v>
      </c>
      <c r="P53">
        <v>55507</v>
      </c>
      <c r="Q53" s="1">
        <v>44377</v>
      </c>
      <c r="R53" s="1">
        <v>44388</v>
      </c>
      <c r="S53" t="str" cm="1">
        <f t="array" ref="S53:Z53">_xlfn.XLOOKUP($O53,'Raw - customers'!$A:$A,'Raw - customers'!$B:$I)</f>
        <v>Didi Garton</v>
      </c>
      <c r="T53" t="str">
        <v>Polygender</v>
      </c>
      <c r="U53">
        <v>60</v>
      </c>
      <c r="V53" t="str">
        <v>13 Ivy BoulevardSuite 234</v>
      </c>
      <c r="W53">
        <v>3554</v>
      </c>
      <c r="X53" t="str">
        <v>Carterbury</v>
      </c>
      <c r="Y53" t="str">
        <v>Queensland</v>
      </c>
      <c r="Z53" t="str">
        <v>Australia</v>
      </c>
      <c r="AA53">
        <v>6</v>
      </c>
      <c r="AB53" s="3" t="str">
        <f t="shared" si="1"/>
        <v>10 to 20</v>
      </c>
      <c r="AE53" s="9" t="str">
        <v>Shearling</v>
      </c>
      <c r="AF53" s="10" cm="1">
        <f t="array" ref="AF53">SUMPRODUCT(($I$2:$I$5001=$AE53)*(MONTH($Q$2:$Q$5001)=Dashboard!$E$104)*N15:N5014)</f>
        <v>118034</v>
      </c>
      <c r="AH53" s="137"/>
      <c r="AI53" s="136"/>
      <c r="AJ53" s="87"/>
      <c r="AM53" s="6">
        <v>120</v>
      </c>
      <c r="AN53" s="6" t="s">
        <v>1355</v>
      </c>
      <c r="AP53">
        <v>399</v>
      </c>
      <c r="AQ53" t="str">
        <v>Western Australia</v>
      </c>
    </row>
    <row r="54" spans="1:43" x14ac:dyDescent="0.25">
      <c r="A54">
        <v>52</v>
      </c>
      <c r="B54">
        <v>13</v>
      </c>
      <c r="C54">
        <v>217</v>
      </c>
      <c r="D54">
        <v>106</v>
      </c>
      <c r="E54">
        <v>2</v>
      </c>
      <c r="F54">
        <v>212</v>
      </c>
      <c r="G54">
        <v>1</v>
      </c>
      <c r="H54" t="str">
        <f>VLOOKUP($C54,'Raw-products'!$A$2:$H$1261,MATCH(H$1,'Raw-products'!$A$1:$H$1,0))</f>
        <v>Shirt</v>
      </c>
      <c r="I54" t="str">
        <f>VLOOKUP($C54,'Raw-products'!$A$2:$H$1261,MATCH(I$1,'Raw-products'!$A$1:$H$1,0))</f>
        <v>Chambray</v>
      </c>
      <c r="J54" t="str">
        <f>VLOOKUP($C54,'Raw-products'!$A$2:$H$1261,MATCH(J$1,'Raw-products'!$A$1:$H$1,0))</f>
        <v>M</v>
      </c>
      <c r="K54" t="str">
        <f>VLOOKUP($C54,'Raw-products'!$A$2:$H$1261,MATCH(K$1,'Raw-products'!$A$1:$H$1,0))</f>
        <v>orange</v>
      </c>
      <c r="L54">
        <f>VLOOKUP($C54,'Raw-products'!$A$2:$H$1261,MATCH(L$1,'Raw-products'!$A$1:$H$1,0))</f>
        <v>105</v>
      </c>
      <c r="M54">
        <f>VLOOKUP($C54,'Raw-products'!$A$2:$H$1261,MATCH(M$1,'Raw-products'!$A$1:$H$1,0))</f>
        <v>43</v>
      </c>
      <c r="N54" s="5">
        <f t="shared" si="0"/>
        <v>4515</v>
      </c>
      <c r="O54" cm="1">
        <f t="array" ref="O54:R54">_xlfn.XLOOKUP($B54,'Raw -orders'!$A:$A,'Raw -orders'!$B:$E)</f>
        <v>204</v>
      </c>
      <c r="P54">
        <v>57810</v>
      </c>
      <c r="Q54" s="1">
        <v>44484</v>
      </c>
      <c r="R54" s="1">
        <v>44500</v>
      </c>
      <c r="S54" t="str" cm="1">
        <f t="array" ref="S54:Z54">_xlfn.XLOOKUP($O54,'Raw - customers'!$A:$A,'Raw - customers'!$B:$I)</f>
        <v>Bird Mcgarvie</v>
      </c>
      <c r="T54" t="str">
        <v>Female</v>
      </c>
      <c r="U54">
        <v>60</v>
      </c>
      <c r="V54" t="str">
        <v>889 Hermann Station StApt. 026</v>
      </c>
      <c r="W54">
        <v>5120</v>
      </c>
      <c r="X54" t="str">
        <v>East Jakeberg</v>
      </c>
      <c r="Y54" t="str">
        <v>New South Wales</v>
      </c>
      <c r="Z54" t="str">
        <v>Australia</v>
      </c>
      <c r="AA54">
        <v>10</v>
      </c>
      <c r="AB54" s="3" t="str">
        <f t="shared" si="1"/>
        <v>10 to 20</v>
      </c>
      <c r="AE54" s="9" t="str">
        <v>Coach</v>
      </c>
      <c r="AF54" s="10" cm="1">
        <f t="array" ref="AF54">SUMPRODUCT(($I$2:$I$5001=$AE54)*(MONTH($Q$2:$Q$5001)=Dashboard!$E$104)*N16:N5015)</f>
        <v>98726</v>
      </c>
      <c r="AH54" s="137"/>
      <c r="AI54" s="136"/>
      <c r="AJ54" s="87"/>
      <c r="AM54" s="6">
        <v>204</v>
      </c>
      <c r="AN54" s="6" t="s">
        <v>1362</v>
      </c>
      <c r="AP54">
        <v>493</v>
      </c>
      <c r="AQ54" t="str">
        <v>Victoria</v>
      </c>
    </row>
    <row r="55" spans="1:43" x14ac:dyDescent="0.25">
      <c r="A55">
        <v>53</v>
      </c>
      <c r="B55">
        <v>13</v>
      </c>
      <c r="C55">
        <v>95</v>
      </c>
      <c r="D55">
        <v>118</v>
      </c>
      <c r="E55">
        <v>3</v>
      </c>
      <c r="F55">
        <v>354</v>
      </c>
      <c r="G55">
        <v>1</v>
      </c>
      <c r="H55" t="str">
        <f>VLOOKUP($C55,'Raw-products'!$A$2:$H$1261,MATCH(H$1,'Raw-products'!$A$1:$H$1,0))</f>
        <v>Shirt</v>
      </c>
      <c r="I55" t="str">
        <f>VLOOKUP($C55,'Raw-products'!$A$2:$H$1261,MATCH(I$1,'Raw-products'!$A$1:$H$1,0))</f>
        <v>Flannel</v>
      </c>
      <c r="J55" t="str">
        <f>VLOOKUP($C55,'Raw-products'!$A$2:$H$1261,MATCH(J$1,'Raw-products'!$A$1:$H$1,0))</f>
        <v>XS</v>
      </c>
      <c r="K55" t="str">
        <f>VLOOKUP($C55,'Raw-products'!$A$2:$H$1261,MATCH(K$1,'Raw-products'!$A$1:$H$1,0))</f>
        <v>indigo</v>
      </c>
      <c r="L55">
        <f>VLOOKUP($C55,'Raw-products'!$A$2:$H$1261,MATCH(L$1,'Raw-products'!$A$1:$H$1,0))</f>
        <v>96</v>
      </c>
      <c r="M55">
        <f>VLOOKUP($C55,'Raw-products'!$A$2:$H$1261,MATCH(M$1,'Raw-products'!$A$1:$H$1,0))</f>
        <v>46</v>
      </c>
      <c r="N55" s="5">
        <f t="shared" si="0"/>
        <v>4416</v>
      </c>
      <c r="O55" cm="1">
        <f t="array" ref="O55:R55">_xlfn.XLOOKUP($B55,'Raw -orders'!$A:$A,'Raw -orders'!$B:$E)</f>
        <v>204</v>
      </c>
      <c r="P55">
        <v>57810</v>
      </c>
      <c r="Q55" s="1">
        <v>44484</v>
      </c>
      <c r="R55" s="1">
        <v>44500</v>
      </c>
      <c r="S55" t="str" cm="1">
        <f t="array" ref="S55:Z55">_xlfn.XLOOKUP($O55,'Raw - customers'!$A:$A,'Raw - customers'!$B:$I)</f>
        <v>Bird Mcgarvie</v>
      </c>
      <c r="T55" t="str">
        <v>Female</v>
      </c>
      <c r="U55">
        <v>60</v>
      </c>
      <c r="V55" t="str">
        <v>889 Hermann Station StApt. 026</v>
      </c>
      <c r="W55">
        <v>5120</v>
      </c>
      <c r="X55" t="str">
        <v>East Jakeberg</v>
      </c>
      <c r="Y55" t="str">
        <v>New South Wales</v>
      </c>
      <c r="Z55" t="str">
        <v>Australia</v>
      </c>
      <c r="AA55">
        <v>10</v>
      </c>
      <c r="AB55" s="3" t="str">
        <f t="shared" si="1"/>
        <v>10 to 20</v>
      </c>
      <c r="AE55" s="9" t="str">
        <v>Pullover</v>
      </c>
      <c r="AF55" s="10" cm="1">
        <f t="array" ref="AF55">SUMPRODUCT(($I$2:$I$5001=$AE55)*(MONTH($Q$2:$Q$5001)=Dashboard!$E$104)*N17:N5016)</f>
        <v>61573</v>
      </c>
      <c r="AH55" s="137"/>
      <c r="AI55" s="136"/>
      <c r="AJ55" s="87"/>
      <c r="AM55" s="6">
        <v>204</v>
      </c>
      <c r="AN55" s="6" t="s">
        <v>1362</v>
      </c>
      <c r="AP55">
        <v>528</v>
      </c>
      <c r="AQ55" t="str">
        <v>Western Australia</v>
      </c>
    </row>
    <row r="56" spans="1:43" x14ac:dyDescent="0.25">
      <c r="A56">
        <v>54</v>
      </c>
      <c r="B56">
        <v>13</v>
      </c>
      <c r="C56">
        <v>800</v>
      </c>
      <c r="D56">
        <v>91</v>
      </c>
      <c r="E56">
        <v>2</v>
      </c>
      <c r="F56">
        <v>182</v>
      </c>
      <c r="G56">
        <v>1</v>
      </c>
      <c r="H56" t="str">
        <f>VLOOKUP($C56,'Raw-products'!$A$2:$H$1261,MATCH(H$1,'Raw-products'!$A$1:$H$1,0))</f>
        <v>Jacket</v>
      </c>
      <c r="I56" t="str">
        <f>VLOOKUP($C56,'Raw-products'!$A$2:$H$1261,MATCH(I$1,'Raw-products'!$A$1:$H$1,0))</f>
        <v>Pullover</v>
      </c>
      <c r="J56" t="str">
        <f>VLOOKUP($C56,'Raw-products'!$A$2:$H$1261,MATCH(J$1,'Raw-products'!$A$1:$H$1,0))</f>
        <v>XS</v>
      </c>
      <c r="K56" t="str">
        <f>VLOOKUP($C56,'Raw-products'!$A$2:$H$1261,MATCH(K$1,'Raw-products'!$A$1:$H$1,0))</f>
        <v>violet</v>
      </c>
      <c r="L56">
        <f>VLOOKUP($C56,'Raw-products'!$A$2:$H$1261,MATCH(L$1,'Raw-products'!$A$1:$H$1,0))</f>
        <v>114</v>
      </c>
      <c r="M56">
        <f>VLOOKUP($C56,'Raw-products'!$A$2:$H$1261,MATCH(M$1,'Raw-products'!$A$1:$H$1,0))</f>
        <v>61</v>
      </c>
      <c r="N56" s="5">
        <f t="shared" si="0"/>
        <v>6954</v>
      </c>
      <c r="O56" cm="1">
        <f t="array" ref="O56:R56">_xlfn.XLOOKUP($B56,'Raw -orders'!$A:$A,'Raw -orders'!$B:$E)</f>
        <v>204</v>
      </c>
      <c r="P56">
        <v>57810</v>
      </c>
      <c r="Q56" s="1">
        <v>44484</v>
      </c>
      <c r="R56" s="1">
        <v>44500</v>
      </c>
      <c r="S56" t="str" cm="1">
        <f t="array" ref="S56:Z56">_xlfn.XLOOKUP($O56,'Raw - customers'!$A:$A,'Raw - customers'!$B:$I)</f>
        <v>Bird Mcgarvie</v>
      </c>
      <c r="T56" t="str">
        <v>Female</v>
      </c>
      <c r="U56">
        <v>60</v>
      </c>
      <c r="V56" t="str">
        <v>889 Hermann Station StApt. 026</v>
      </c>
      <c r="W56">
        <v>5120</v>
      </c>
      <c r="X56" t="str">
        <v>East Jakeberg</v>
      </c>
      <c r="Y56" t="str">
        <v>New South Wales</v>
      </c>
      <c r="Z56" t="str">
        <v>Australia</v>
      </c>
      <c r="AA56">
        <v>10</v>
      </c>
      <c r="AB56" s="3" t="str">
        <f t="shared" si="1"/>
        <v>10 to 20</v>
      </c>
      <c r="AE56" s="9" t="str">
        <v>Chinos</v>
      </c>
      <c r="AF56" s="10" cm="1">
        <f t="array" ref="AF56">SUMPRODUCT(($I$2:$I$5001=$AE56)*(MONTH($Q$2:$Q$5001)=Dashboard!$E$104)*N18:N5017)</f>
        <v>58895</v>
      </c>
      <c r="AH56" s="137"/>
      <c r="AI56" s="136"/>
      <c r="AJ56" s="87"/>
      <c r="AM56" s="6">
        <v>204</v>
      </c>
      <c r="AN56" s="6" t="s">
        <v>1362</v>
      </c>
      <c r="AP56">
        <v>195</v>
      </c>
      <c r="AQ56" t="str">
        <v>New South Wales</v>
      </c>
    </row>
    <row r="57" spans="1:43" x14ac:dyDescent="0.25">
      <c r="A57">
        <v>55</v>
      </c>
      <c r="B57">
        <v>13</v>
      </c>
      <c r="C57">
        <v>835</v>
      </c>
      <c r="D57">
        <v>117</v>
      </c>
      <c r="E57">
        <v>1</v>
      </c>
      <c r="F57">
        <v>117</v>
      </c>
      <c r="G57">
        <v>1</v>
      </c>
      <c r="H57" t="str">
        <f>VLOOKUP($C57,'Raw-products'!$A$2:$H$1261,MATCH(H$1,'Raw-products'!$A$1:$H$1,0))</f>
        <v>Jacket</v>
      </c>
      <c r="I57" t="str">
        <f>VLOOKUP($C57,'Raw-products'!$A$2:$H$1261,MATCH(I$1,'Raw-products'!$A$1:$H$1,0))</f>
        <v>Shearling</v>
      </c>
      <c r="J57" t="str">
        <f>VLOOKUP($C57,'Raw-products'!$A$2:$H$1261,MATCH(J$1,'Raw-products'!$A$1:$H$1,0))</f>
        <v>XS</v>
      </c>
      <c r="K57" t="str">
        <f>VLOOKUP($C57,'Raw-products'!$A$2:$H$1261,MATCH(K$1,'Raw-products'!$A$1:$H$1,0))</f>
        <v>violet</v>
      </c>
      <c r="L57">
        <f>VLOOKUP($C57,'Raw-products'!$A$2:$H$1261,MATCH(L$1,'Raw-products'!$A$1:$H$1,0))</f>
        <v>95</v>
      </c>
      <c r="M57">
        <f>VLOOKUP($C57,'Raw-products'!$A$2:$H$1261,MATCH(M$1,'Raw-products'!$A$1:$H$1,0))</f>
        <v>75</v>
      </c>
      <c r="N57" s="5">
        <f t="shared" si="0"/>
        <v>7125</v>
      </c>
      <c r="O57" cm="1">
        <f t="array" ref="O57:R57">_xlfn.XLOOKUP($B57,'Raw -orders'!$A:$A,'Raw -orders'!$B:$E)</f>
        <v>204</v>
      </c>
      <c r="P57">
        <v>57810</v>
      </c>
      <c r="Q57" s="1">
        <v>44484</v>
      </c>
      <c r="R57" s="1">
        <v>44500</v>
      </c>
      <c r="S57" t="str" cm="1">
        <f t="array" ref="S57:Z57">_xlfn.XLOOKUP($O57,'Raw - customers'!$A:$A,'Raw - customers'!$B:$I)</f>
        <v>Bird Mcgarvie</v>
      </c>
      <c r="T57" t="str">
        <v>Female</v>
      </c>
      <c r="U57">
        <v>60</v>
      </c>
      <c r="V57" t="str">
        <v>889 Hermann Station StApt. 026</v>
      </c>
      <c r="W57">
        <v>5120</v>
      </c>
      <c r="X57" t="str">
        <v>East Jakeberg</v>
      </c>
      <c r="Y57" t="str">
        <v>New South Wales</v>
      </c>
      <c r="Z57" t="str">
        <v>Australia</v>
      </c>
      <c r="AA57">
        <v>10</v>
      </c>
      <c r="AB57" s="3" t="str">
        <f t="shared" si="1"/>
        <v>10 to 20</v>
      </c>
      <c r="AE57" s="9" t="str">
        <v>Polo</v>
      </c>
      <c r="AF57" s="10" cm="1">
        <f t="array" ref="AF57">SUMPRODUCT(($I$2:$I$5001=$AE57)*(MONTH($Q$2:$Q$5001)=Dashboard!$E$104)*N19:N5018)</f>
        <v>95741</v>
      </c>
      <c r="AH57" s="137"/>
      <c r="AI57" s="136"/>
      <c r="AJ57" s="87"/>
      <c r="AM57" s="6">
        <v>204</v>
      </c>
      <c r="AN57" s="6" t="s">
        <v>1362</v>
      </c>
      <c r="AP57">
        <v>873</v>
      </c>
      <c r="AQ57" t="str">
        <v>Western Australia</v>
      </c>
    </row>
    <row r="58" spans="1:43" x14ac:dyDescent="0.25">
      <c r="A58">
        <v>56</v>
      </c>
      <c r="B58">
        <v>13</v>
      </c>
      <c r="C58">
        <v>1249</v>
      </c>
      <c r="D58">
        <v>112</v>
      </c>
      <c r="E58">
        <v>2</v>
      </c>
      <c r="F58">
        <v>224</v>
      </c>
      <c r="G58">
        <v>1</v>
      </c>
      <c r="H58" t="str">
        <f>VLOOKUP($C58,'Raw-products'!$A$2:$H$1261,MATCH(H$1,'Raw-products'!$A$1:$H$1,0))</f>
        <v>Trousers</v>
      </c>
      <c r="I58" t="str">
        <f>VLOOKUP($C58,'Raw-products'!$A$2:$H$1261,MATCH(I$1,'Raw-products'!$A$1:$H$1,0))</f>
        <v>Tracksuit Bottoms</v>
      </c>
      <c r="J58" t="str">
        <f>VLOOKUP($C58,'Raw-products'!$A$2:$H$1261,MATCH(J$1,'Raw-products'!$A$1:$H$1,0))</f>
        <v>XL</v>
      </c>
      <c r="K58" t="str">
        <f>VLOOKUP($C58,'Raw-products'!$A$2:$H$1261,MATCH(K$1,'Raw-products'!$A$1:$H$1,0))</f>
        <v>blue</v>
      </c>
      <c r="L58">
        <f>VLOOKUP($C58,'Raw-products'!$A$2:$H$1261,MATCH(L$1,'Raw-products'!$A$1:$H$1,0))</f>
        <v>91</v>
      </c>
      <c r="M58">
        <f>VLOOKUP($C58,'Raw-products'!$A$2:$H$1261,MATCH(M$1,'Raw-products'!$A$1:$H$1,0))</f>
        <v>68</v>
      </c>
      <c r="N58" s="5">
        <f t="shared" si="0"/>
        <v>6188</v>
      </c>
      <c r="O58" cm="1">
        <f t="array" ref="O58:R58">_xlfn.XLOOKUP($B58,'Raw -orders'!$A:$A,'Raw -orders'!$B:$E)</f>
        <v>204</v>
      </c>
      <c r="P58">
        <v>57810</v>
      </c>
      <c r="Q58" s="1">
        <v>44484</v>
      </c>
      <c r="R58" s="1">
        <v>44500</v>
      </c>
      <c r="S58" t="str" cm="1">
        <f t="array" ref="S58:Z58">_xlfn.XLOOKUP($O58,'Raw - customers'!$A:$A,'Raw - customers'!$B:$I)</f>
        <v>Bird Mcgarvie</v>
      </c>
      <c r="T58" t="str">
        <v>Female</v>
      </c>
      <c r="U58">
        <v>60</v>
      </c>
      <c r="V58" t="str">
        <v>889 Hermann Station StApt. 026</v>
      </c>
      <c r="W58">
        <v>5120</v>
      </c>
      <c r="X58" t="str">
        <v>East Jakeberg</v>
      </c>
      <c r="Y58" t="str">
        <v>New South Wales</v>
      </c>
      <c r="Z58" t="str">
        <v>Australia</v>
      </c>
      <c r="AA58">
        <v>10</v>
      </c>
      <c r="AB58" s="3" t="str">
        <f t="shared" si="1"/>
        <v>10 to 20</v>
      </c>
      <c r="AE58" s="9" t="str">
        <v>Camp Collared</v>
      </c>
      <c r="AF58" s="10" cm="1">
        <f t="array" ref="AF58">SUMPRODUCT(($I$2:$I$5001=$AE58)*(MONTH($Q$2:$Q$5001)=Dashboard!$E$104)*N20:N5019)</f>
        <v>109707</v>
      </c>
      <c r="AH58" s="137"/>
      <c r="AI58" s="136"/>
      <c r="AJ58" s="87"/>
      <c r="AM58" s="6">
        <v>204</v>
      </c>
      <c r="AN58" s="6" t="s">
        <v>1362</v>
      </c>
      <c r="AP58">
        <v>587</v>
      </c>
      <c r="AQ58" t="str">
        <v>Queensland</v>
      </c>
    </row>
    <row r="59" spans="1:43" x14ac:dyDescent="0.25">
      <c r="A59">
        <v>57</v>
      </c>
      <c r="B59">
        <v>13</v>
      </c>
      <c r="C59">
        <v>753</v>
      </c>
      <c r="D59">
        <v>109</v>
      </c>
      <c r="E59">
        <v>2</v>
      </c>
      <c r="F59">
        <v>218</v>
      </c>
      <c r="G59">
        <v>1</v>
      </c>
      <c r="H59" t="str">
        <f>VLOOKUP($C59,'Raw-products'!$A$2:$H$1261,MATCH(H$1,'Raw-products'!$A$1:$H$1,0))</f>
        <v>Jacket</v>
      </c>
      <c r="I59" t="str">
        <f>VLOOKUP($C59,'Raw-products'!$A$2:$H$1261,MATCH(I$1,'Raw-products'!$A$1:$H$1,0))</f>
        <v>Peacoat</v>
      </c>
      <c r="J59" t="str">
        <f>VLOOKUP($C59,'Raw-products'!$A$2:$H$1261,MATCH(J$1,'Raw-products'!$A$1:$H$1,0))</f>
        <v>L</v>
      </c>
      <c r="K59" t="str">
        <f>VLOOKUP($C59,'Raw-products'!$A$2:$H$1261,MATCH(K$1,'Raw-products'!$A$1:$H$1,0))</f>
        <v>green</v>
      </c>
      <c r="L59">
        <f>VLOOKUP($C59,'Raw-products'!$A$2:$H$1261,MATCH(L$1,'Raw-products'!$A$1:$H$1,0))</f>
        <v>102</v>
      </c>
      <c r="M59">
        <f>VLOOKUP($C59,'Raw-products'!$A$2:$H$1261,MATCH(M$1,'Raw-products'!$A$1:$H$1,0))</f>
        <v>73</v>
      </c>
      <c r="N59" s="5">
        <f t="shared" si="0"/>
        <v>7446</v>
      </c>
      <c r="O59" cm="1">
        <f t="array" ref="O59:R59">_xlfn.XLOOKUP($B59,'Raw -orders'!$A:$A,'Raw -orders'!$B:$E)</f>
        <v>204</v>
      </c>
      <c r="P59">
        <v>57810</v>
      </c>
      <c r="Q59" s="1">
        <v>44484</v>
      </c>
      <c r="R59" s="1">
        <v>44500</v>
      </c>
      <c r="S59" t="str" cm="1">
        <f t="array" ref="S59:Z59">_xlfn.XLOOKUP($O59,'Raw - customers'!$A:$A,'Raw - customers'!$B:$I)</f>
        <v>Bird Mcgarvie</v>
      </c>
      <c r="T59" t="str">
        <v>Female</v>
      </c>
      <c r="U59">
        <v>60</v>
      </c>
      <c r="V59" t="str">
        <v>889 Hermann Station StApt. 026</v>
      </c>
      <c r="W59">
        <v>5120</v>
      </c>
      <c r="X59" t="str">
        <v>East Jakeberg</v>
      </c>
      <c r="Y59" t="str">
        <v>New South Wales</v>
      </c>
      <c r="Z59" t="str">
        <v>Australia</v>
      </c>
      <c r="AA59">
        <v>10</v>
      </c>
      <c r="AB59" s="3" t="str">
        <f t="shared" si="1"/>
        <v>10 to 20</v>
      </c>
      <c r="AE59" s="9" t="str">
        <v>Trench Coat</v>
      </c>
      <c r="AF59" s="10" cm="1">
        <f t="array" ref="AF59">SUMPRODUCT(($I$2:$I$5001=$AE59)*(MONTH($Q$2:$Q$5001)=Dashboard!$E$104)*N21:N5020)</f>
        <v>82429</v>
      </c>
      <c r="AH59" s="140"/>
      <c r="AI59" s="141"/>
      <c r="AJ59" s="106"/>
      <c r="AM59" s="6">
        <v>204</v>
      </c>
      <c r="AN59" s="6" t="s">
        <v>1362</v>
      </c>
      <c r="AP59">
        <v>163</v>
      </c>
      <c r="AQ59" t="str">
        <v>Australian Capital Territory</v>
      </c>
    </row>
    <row r="60" spans="1:43" x14ac:dyDescent="0.25">
      <c r="A60">
        <v>58</v>
      </c>
      <c r="B60">
        <v>13</v>
      </c>
      <c r="C60">
        <v>114</v>
      </c>
      <c r="D60">
        <v>92</v>
      </c>
      <c r="E60">
        <v>3</v>
      </c>
      <c r="F60">
        <v>276</v>
      </c>
      <c r="G60">
        <v>1</v>
      </c>
      <c r="H60" t="str">
        <f>VLOOKUP($C60,'Raw-products'!$A$2:$H$1261,MATCH(H$1,'Raw-products'!$A$1:$H$1,0))</f>
        <v>Shirt</v>
      </c>
      <c r="I60" t="str">
        <f>VLOOKUP($C60,'Raw-products'!$A$2:$H$1261,MATCH(I$1,'Raw-products'!$A$1:$H$1,0))</f>
        <v>Denim</v>
      </c>
      <c r="J60" t="str">
        <f>VLOOKUP($C60,'Raw-products'!$A$2:$H$1261,MATCH(J$1,'Raw-products'!$A$1:$H$1,0))</f>
        <v>XL</v>
      </c>
      <c r="K60" t="str">
        <f>VLOOKUP($C60,'Raw-products'!$A$2:$H$1261,MATCH(K$1,'Raw-products'!$A$1:$H$1,0))</f>
        <v>orange</v>
      </c>
      <c r="L60">
        <f>VLOOKUP($C60,'Raw-products'!$A$2:$H$1261,MATCH(L$1,'Raw-products'!$A$1:$H$1,0))</f>
        <v>115</v>
      </c>
      <c r="M60">
        <f>VLOOKUP($C60,'Raw-products'!$A$2:$H$1261,MATCH(M$1,'Raw-products'!$A$1:$H$1,0))</f>
        <v>67</v>
      </c>
      <c r="N60" s="5">
        <f t="shared" si="0"/>
        <v>7705</v>
      </c>
      <c r="O60" cm="1">
        <f t="array" ref="O60:R60">_xlfn.XLOOKUP($B60,'Raw -orders'!$A:$A,'Raw -orders'!$B:$E)</f>
        <v>204</v>
      </c>
      <c r="P60">
        <v>57810</v>
      </c>
      <c r="Q60" s="1">
        <v>44484</v>
      </c>
      <c r="R60" s="1">
        <v>44500</v>
      </c>
      <c r="S60" t="str" cm="1">
        <f t="array" ref="S60:Z60">_xlfn.XLOOKUP($O60,'Raw - customers'!$A:$A,'Raw - customers'!$B:$I)</f>
        <v>Bird Mcgarvie</v>
      </c>
      <c r="T60" t="str">
        <v>Female</v>
      </c>
      <c r="U60">
        <v>60</v>
      </c>
      <c r="V60" t="str">
        <v>889 Hermann Station StApt. 026</v>
      </c>
      <c r="W60">
        <v>5120</v>
      </c>
      <c r="X60" t="str">
        <v>East Jakeberg</v>
      </c>
      <c r="Y60" t="str">
        <v>New South Wales</v>
      </c>
      <c r="Z60" t="str">
        <v>Australia</v>
      </c>
      <c r="AA60">
        <v>10</v>
      </c>
      <c r="AB60" s="3" t="str">
        <f t="shared" si="1"/>
        <v>10 to 20</v>
      </c>
      <c r="AE60" s="9" t="str">
        <v>Joggers</v>
      </c>
      <c r="AF60" s="10" cm="1">
        <f t="array" ref="AF60">SUMPRODUCT(($I$2:$I$5001=$AE60)*(MONTH($Q$2:$Q$5001)=Dashboard!$E$104)*N22:N5021)</f>
        <v>70769</v>
      </c>
      <c r="AM60" s="6">
        <v>204</v>
      </c>
      <c r="AN60" s="6" t="s">
        <v>1362</v>
      </c>
      <c r="AP60">
        <v>332</v>
      </c>
      <c r="AQ60" t="str">
        <v>Northern Territory</v>
      </c>
    </row>
    <row r="61" spans="1:43" x14ac:dyDescent="0.25">
      <c r="A61">
        <v>59</v>
      </c>
      <c r="B61">
        <v>14</v>
      </c>
      <c r="C61">
        <v>1202</v>
      </c>
      <c r="D61">
        <v>105</v>
      </c>
      <c r="E61">
        <v>2</v>
      </c>
      <c r="F61">
        <v>210</v>
      </c>
      <c r="G61">
        <v>1</v>
      </c>
      <c r="H61" t="str">
        <f>VLOOKUP($C61,'Raw-products'!$A$2:$H$1261,MATCH(H$1,'Raw-products'!$A$1:$H$1,0))</f>
        <v>Trousers</v>
      </c>
      <c r="I61" t="str">
        <f>VLOOKUP($C61,'Raw-products'!$A$2:$H$1261,MATCH(I$1,'Raw-products'!$A$1:$H$1,0))</f>
        <v>Pleated</v>
      </c>
      <c r="J61" t="str">
        <f>VLOOKUP($C61,'Raw-products'!$A$2:$H$1261,MATCH(J$1,'Raw-products'!$A$1:$H$1,0))</f>
        <v>M</v>
      </c>
      <c r="K61" t="str">
        <f>VLOOKUP($C61,'Raw-products'!$A$2:$H$1261,MATCH(K$1,'Raw-products'!$A$1:$H$1,0))</f>
        <v>yellow</v>
      </c>
      <c r="L61">
        <f>VLOOKUP($C61,'Raw-products'!$A$2:$H$1261,MATCH(L$1,'Raw-products'!$A$1:$H$1,0))</f>
        <v>90</v>
      </c>
      <c r="M61">
        <f>VLOOKUP($C61,'Raw-products'!$A$2:$H$1261,MATCH(M$1,'Raw-products'!$A$1:$H$1,0))</f>
        <v>54</v>
      </c>
      <c r="N61" s="5">
        <f t="shared" si="0"/>
        <v>4860</v>
      </c>
      <c r="O61" cm="1">
        <f t="array" ref="O61:R61">_xlfn.XLOOKUP($B61,'Raw -orders'!$A:$A,'Raw -orders'!$B:$E)</f>
        <v>957</v>
      </c>
      <c r="P61">
        <v>21270</v>
      </c>
      <c r="Q61" s="1">
        <v>44284</v>
      </c>
      <c r="R61" s="1">
        <v>44298</v>
      </c>
      <c r="S61" t="str" cm="1">
        <f t="array" ref="S61:Z61">_xlfn.XLOOKUP($O61,'Raw - customers'!$A:$A,'Raw - customers'!$B:$I)</f>
        <v>Felic Marrian</v>
      </c>
      <c r="T61" t="str">
        <v>Male</v>
      </c>
      <c r="U61">
        <v>75</v>
      </c>
      <c r="V61" t="str">
        <v>5215 Mitchell TrackSuite 778</v>
      </c>
      <c r="W61">
        <v>4220</v>
      </c>
      <c r="X61" t="str">
        <v>Samanthaberg</v>
      </c>
      <c r="Y61" t="str">
        <v>South Australia</v>
      </c>
      <c r="Z61" t="str">
        <v>Australia</v>
      </c>
      <c r="AA61">
        <v>3</v>
      </c>
      <c r="AB61" s="3" t="str">
        <f t="shared" si="1"/>
        <v>10 to 20</v>
      </c>
      <c r="AE61" s="9" t="str">
        <v>Mandarin Collar</v>
      </c>
      <c r="AF61" s="10" cm="1">
        <f t="array" ref="AF61">SUMPRODUCT(($I$2:$I$5001=$AE61)*(MONTH($Q$2:$Q$5001)=Dashboard!$E$104)*N23:N5022)</f>
        <v>85738</v>
      </c>
      <c r="AM61" s="6">
        <v>957</v>
      </c>
      <c r="AN61" s="6" t="s">
        <v>1345</v>
      </c>
      <c r="AP61">
        <v>843</v>
      </c>
      <c r="AQ61" t="str">
        <v>South Australia</v>
      </c>
    </row>
    <row r="62" spans="1:43" x14ac:dyDescent="0.25">
      <c r="A62">
        <v>60</v>
      </c>
      <c r="B62">
        <v>14</v>
      </c>
      <c r="C62">
        <v>227</v>
      </c>
      <c r="D62">
        <v>106</v>
      </c>
      <c r="E62">
        <v>3</v>
      </c>
      <c r="F62">
        <v>318</v>
      </c>
      <c r="G62">
        <v>1</v>
      </c>
      <c r="H62" t="str">
        <f>VLOOKUP($C62,'Raw-products'!$A$2:$H$1261,MATCH(H$1,'Raw-products'!$A$1:$H$1,0))</f>
        <v>Shirt</v>
      </c>
      <c r="I62" t="str">
        <f>VLOOKUP($C62,'Raw-products'!$A$2:$H$1261,MATCH(I$1,'Raw-products'!$A$1:$H$1,0))</f>
        <v>Chambray</v>
      </c>
      <c r="J62" t="str">
        <f>VLOOKUP($C62,'Raw-products'!$A$2:$H$1261,MATCH(J$1,'Raw-products'!$A$1:$H$1,0))</f>
        <v>M</v>
      </c>
      <c r="K62" t="str">
        <f>VLOOKUP($C62,'Raw-products'!$A$2:$H$1261,MATCH(K$1,'Raw-products'!$A$1:$H$1,0))</f>
        <v>green</v>
      </c>
      <c r="L62">
        <f>VLOOKUP($C62,'Raw-products'!$A$2:$H$1261,MATCH(L$1,'Raw-products'!$A$1:$H$1,0))</f>
        <v>105</v>
      </c>
      <c r="M62">
        <f>VLOOKUP($C62,'Raw-products'!$A$2:$H$1261,MATCH(M$1,'Raw-products'!$A$1:$H$1,0))</f>
        <v>56</v>
      </c>
      <c r="N62" s="5">
        <f t="shared" si="0"/>
        <v>5880</v>
      </c>
      <c r="O62" cm="1">
        <f t="array" ref="O62:R62">_xlfn.XLOOKUP($B62,'Raw -orders'!$A:$A,'Raw -orders'!$B:$E)</f>
        <v>957</v>
      </c>
      <c r="P62">
        <v>21270</v>
      </c>
      <c r="Q62" s="1">
        <v>44284</v>
      </c>
      <c r="R62" s="1">
        <v>44298</v>
      </c>
      <c r="S62" t="str" cm="1">
        <f t="array" ref="S62:Z62">_xlfn.XLOOKUP($O62,'Raw - customers'!$A:$A,'Raw - customers'!$B:$I)</f>
        <v>Felic Marrian</v>
      </c>
      <c r="T62" t="str">
        <v>Male</v>
      </c>
      <c r="U62">
        <v>75</v>
      </c>
      <c r="V62" t="str">
        <v>5215 Mitchell TrackSuite 778</v>
      </c>
      <c r="W62">
        <v>4220</v>
      </c>
      <c r="X62" t="str">
        <v>Samanthaberg</v>
      </c>
      <c r="Y62" t="str">
        <v>South Australia</v>
      </c>
      <c r="Z62" t="str">
        <v>Australia</v>
      </c>
      <c r="AA62">
        <v>3</v>
      </c>
      <c r="AB62" s="3" t="str">
        <f t="shared" si="1"/>
        <v>10 to 20</v>
      </c>
      <c r="AE62" s="9" t="str">
        <v>Denim</v>
      </c>
      <c r="AF62" s="10" cm="1">
        <f t="array" ref="AF62">SUMPRODUCT(($I$2:$I$5001=$AE62)*(MONTH($Q$2:$Q$5001)=Dashboard!$E$104)*N24:N5023)</f>
        <v>208315</v>
      </c>
      <c r="AM62" s="6">
        <v>957</v>
      </c>
      <c r="AN62" s="6" t="s">
        <v>1345</v>
      </c>
      <c r="AP62">
        <v>301</v>
      </c>
      <c r="AQ62" t="str">
        <v>South Australia</v>
      </c>
    </row>
    <row r="63" spans="1:43" x14ac:dyDescent="0.25">
      <c r="A63">
        <v>61</v>
      </c>
      <c r="B63">
        <v>14</v>
      </c>
      <c r="C63">
        <v>108</v>
      </c>
      <c r="D63">
        <v>92</v>
      </c>
      <c r="E63">
        <v>2</v>
      </c>
      <c r="F63">
        <v>184</v>
      </c>
      <c r="G63">
        <v>1</v>
      </c>
      <c r="H63" t="str">
        <f>VLOOKUP($C63,'Raw-products'!$A$2:$H$1261,MATCH(H$1,'Raw-products'!$A$1:$H$1,0))</f>
        <v>Shirt</v>
      </c>
      <c r="I63" t="str">
        <f>VLOOKUP($C63,'Raw-products'!$A$2:$H$1261,MATCH(I$1,'Raw-products'!$A$1:$H$1,0))</f>
        <v>Denim</v>
      </c>
      <c r="J63" t="str">
        <f>VLOOKUP($C63,'Raw-products'!$A$2:$H$1261,MATCH(J$1,'Raw-products'!$A$1:$H$1,0))</f>
        <v>L</v>
      </c>
      <c r="K63" t="str">
        <f>VLOOKUP($C63,'Raw-products'!$A$2:$H$1261,MATCH(K$1,'Raw-products'!$A$1:$H$1,0))</f>
        <v>red</v>
      </c>
      <c r="L63">
        <f>VLOOKUP($C63,'Raw-products'!$A$2:$H$1261,MATCH(L$1,'Raw-products'!$A$1:$H$1,0))</f>
        <v>115</v>
      </c>
      <c r="M63">
        <f>VLOOKUP($C63,'Raw-products'!$A$2:$H$1261,MATCH(M$1,'Raw-products'!$A$1:$H$1,0))</f>
        <v>52</v>
      </c>
      <c r="N63" s="5">
        <f t="shared" si="0"/>
        <v>5980</v>
      </c>
      <c r="O63" cm="1">
        <f t="array" ref="O63:R63">_xlfn.XLOOKUP($B63,'Raw -orders'!$A:$A,'Raw -orders'!$B:$E)</f>
        <v>957</v>
      </c>
      <c r="P63">
        <v>21270</v>
      </c>
      <c r="Q63" s="1">
        <v>44284</v>
      </c>
      <c r="R63" s="1">
        <v>44298</v>
      </c>
      <c r="S63" t="str" cm="1">
        <f t="array" ref="S63:Z63">_xlfn.XLOOKUP($O63,'Raw - customers'!$A:$A,'Raw - customers'!$B:$I)</f>
        <v>Felic Marrian</v>
      </c>
      <c r="T63" t="str">
        <v>Male</v>
      </c>
      <c r="U63">
        <v>75</v>
      </c>
      <c r="V63" t="str">
        <v>5215 Mitchell TrackSuite 778</v>
      </c>
      <c r="W63">
        <v>4220</v>
      </c>
      <c r="X63" t="str">
        <v>Samanthaberg</v>
      </c>
      <c r="Y63" t="str">
        <v>South Australia</v>
      </c>
      <c r="Z63" t="str">
        <v>Australia</v>
      </c>
      <c r="AA63">
        <v>3</v>
      </c>
      <c r="AB63" s="3" t="str">
        <f t="shared" si="1"/>
        <v>10 to 20</v>
      </c>
      <c r="AE63" s="9" t="str">
        <v>Cords</v>
      </c>
      <c r="AF63" s="10" cm="1">
        <f t="array" ref="AF63">SUMPRODUCT(($I$2:$I$5001=$AE63)*(MONTH($Q$2:$Q$5001)=Dashboard!$E$104)*N25:N5024)</f>
        <v>101536</v>
      </c>
      <c r="AM63" s="6">
        <v>957</v>
      </c>
      <c r="AN63" s="6" t="s">
        <v>1345</v>
      </c>
      <c r="AP63">
        <v>158</v>
      </c>
      <c r="AQ63" t="str">
        <v>New South Wales</v>
      </c>
    </row>
    <row r="64" spans="1:43" x14ac:dyDescent="0.25">
      <c r="A64">
        <v>62</v>
      </c>
      <c r="B64">
        <v>14</v>
      </c>
      <c r="C64">
        <v>91</v>
      </c>
      <c r="D64">
        <v>118</v>
      </c>
      <c r="E64">
        <v>3</v>
      </c>
      <c r="F64">
        <v>354</v>
      </c>
      <c r="G64">
        <v>1</v>
      </c>
      <c r="H64" t="str">
        <f>VLOOKUP($C64,'Raw-products'!$A$2:$H$1261,MATCH(H$1,'Raw-products'!$A$1:$H$1,0))</f>
        <v>Shirt</v>
      </c>
      <c r="I64" t="str">
        <f>VLOOKUP($C64,'Raw-products'!$A$2:$H$1261,MATCH(I$1,'Raw-products'!$A$1:$H$1,0))</f>
        <v>Flannel</v>
      </c>
      <c r="J64" t="str">
        <f>VLOOKUP($C64,'Raw-products'!$A$2:$H$1261,MATCH(J$1,'Raw-products'!$A$1:$H$1,0))</f>
        <v>S</v>
      </c>
      <c r="K64" t="str">
        <f>VLOOKUP($C64,'Raw-products'!$A$2:$H$1261,MATCH(K$1,'Raw-products'!$A$1:$H$1,0))</f>
        <v>blue</v>
      </c>
      <c r="L64">
        <f>VLOOKUP($C64,'Raw-products'!$A$2:$H$1261,MATCH(L$1,'Raw-products'!$A$1:$H$1,0))</f>
        <v>96</v>
      </c>
      <c r="M64">
        <f>VLOOKUP($C64,'Raw-products'!$A$2:$H$1261,MATCH(M$1,'Raw-products'!$A$1:$H$1,0))</f>
        <v>43</v>
      </c>
      <c r="N64" s="5">
        <f t="shared" si="0"/>
        <v>4128</v>
      </c>
      <c r="O64" cm="1">
        <f t="array" ref="O64:R64">_xlfn.XLOOKUP($B64,'Raw -orders'!$A:$A,'Raw -orders'!$B:$E)</f>
        <v>957</v>
      </c>
      <c r="P64">
        <v>21270</v>
      </c>
      <c r="Q64" s="1">
        <v>44284</v>
      </c>
      <c r="R64" s="1">
        <v>44298</v>
      </c>
      <c r="S64" t="str" cm="1">
        <f t="array" ref="S64:Z64">_xlfn.XLOOKUP($O64,'Raw - customers'!$A:$A,'Raw - customers'!$B:$I)</f>
        <v>Felic Marrian</v>
      </c>
      <c r="T64" t="str">
        <v>Male</v>
      </c>
      <c r="U64">
        <v>75</v>
      </c>
      <c r="V64" t="str">
        <v>5215 Mitchell TrackSuite 778</v>
      </c>
      <c r="W64">
        <v>4220</v>
      </c>
      <c r="X64" t="str">
        <v>Samanthaberg</v>
      </c>
      <c r="Y64" t="str">
        <v>South Australia</v>
      </c>
      <c r="Z64" t="str">
        <v>Australia</v>
      </c>
      <c r="AA64">
        <v>3</v>
      </c>
      <c r="AB64" s="3" t="str">
        <f t="shared" si="1"/>
        <v>10 to 20</v>
      </c>
      <c r="AE64" s="9" t="str">
        <v>Flannel</v>
      </c>
      <c r="AF64" s="10" cm="1">
        <f t="array" ref="AF64">SUMPRODUCT(($I$2:$I$5001=$AE64)*(MONTH($Q$2:$Q$5001)=Dashboard!$E$104)*N26:N5025)</f>
        <v>77154</v>
      </c>
      <c r="AM64" s="6">
        <v>957</v>
      </c>
      <c r="AN64" s="6" t="s">
        <v>1345</v>
      </c>
      <c r="AP64">
        <v>93</v>
      </c>
      <c r="AQ64" t="str">
        <v>Queensland</v>
      </c>
    </row>
    <row r="65" spans="1:43" x14ac:dyDescent="0.25">
      <c r="A65">
        <v>63</v>
      </c>
      <c r="B65">
        <v>14</v>
      </c>
      <c r="C65">
        <v>909</v>
      </c>
      <c r="D65">
        <v>94</v>
      </c>
      <c r="E65">
        <v>2</v>
      </c>
      <c r="F65">
        <v>188</v>
      </c>
      <c r="G65">
        <v>1</v>
      </c>
      <c r="H65" t="str">
        <f>VLOOKUP($C65,'Raw-products'!$A$2:$H$1261,MATCH(H$1,'Raw-products'!$A$1:$H$1,0))</f>
        <v>Trousers</v>
      </c>
      <c r="I65" t="str">
        <f>VLOOKUP($C65,'Raw-products'!$A$2:$H$1261,MATCH(I$1,'Raw-products'!$A$1:$H$1,0))</f>
        <v>Cords</v>
      </c>
      <c r="J65" t="str">
        <f>VLOOKUP($C65,'Raw-products'!$A$2:$H$1261,MATCH(J$1,'Raw-products'!$A$1:$H$1,0))</f>
        <v>XL</v>
      </c>
      <c r="K65" t="str">
        <f>VLOOKUP($C65,'Raw-products'!$A$2:$H$1261,MATCH(K$1,'Raw-products'!$A$1:$H$1,0))</f>
        <v>violet</v>
      </c>
      <c r="L65">
        <f>VLOOKUP($C65,'Raw-products'!$A$2:$H$1261,MATCH(L$1,'Raw-products'!$A$1:$H$1,0))</f>
        <v>113</v>
      </c>
      <c r="M65">
        <f>VLOOKUP($C65,'Raw-products'!$A$2:$H$1261,MATCH(M$1,'Raw-products'!$A$1:$H$1,0))</f>
        <v>73</v>
      </c>
      <c r="N65" s="5">
        <f t="shared" si="0"/>
        <v>8249</v>
      </c>
      <c r="O65" cm="1">
        <f t="array" ref="O65:R65">_xlfn.XLOOKUP($B65,'Raw -orders'!$A:$A,'Raw -orders'!$B:$E)</f>
        <v>957</v>
      </c>
      <c r="P65">
        <v>21270</v>
      </c>
      <c r="Q65" s="1">
        <v>44284</v>
      </c>
      <c r="R65" s="1">
        <v>44298</v>
      </c>
      <c r="S65" t="str" cm="1">
        <f t="array" ref="S65:Z65">_xlfn.XLOOKUP($O65,'Raw - customers'!$A:$A,'Raw - customers'!$B:$I)</f>
        <v>Felic Marrian</v>
      </c>
      <c r="T65" t="str">
        <v>Male</v>
      </c>
      <c r="U65">
        <v>75</v>
      </c>
      <c r="V65" t="str">
        <v>5215 Mitchell TrackSuite 778</v>
      </c>
      <c r="W65">
        <v>4220</v>
      </c>
      <c r="X65" t="str">
        <v>Samanthaberg</v>
      </c>
      <c r="Y65" t="str">
        <v>South Australia</v>
      </c>
      <c r="Z65" t="str">
        <v>Australia</v>
      </c>
      <c r="AA65">
        <v>3</v>
      </c>
      <c r="AB65" s="3" t="str">
        <f t="shared" si="1"/>
        <v>10 to 20</v>
      </c>
      <c r="AE65" s="9" t="str">
        <v>Tracksuit Bottoms</v>
      </c>
      <c r="AF65" s="10" cm="1">
        <f t="array" ref="AF65">SUMPRODUCT(($I$2:$I$5001=$AE65)*(MONTH($Q$2:$Q$5001)=Dashboard!$E$104)*N27:N5026)</f>
        <v>56858</v>
      </c>
      <c r="AM65" s="6">
        <v>957</v>
      </c>
      <c r="AN65" s="6" t="s">
        <v>1345</v>
      </c>
      <c r="AP65">
        <v>556</v>
      </c>
      <c r="AQ65" t="str">
        <v>South Australia</v>
      </c>
    </row>
    <row r="66" spans="1:43" x14ac:dyDescent="0.25">
      <c r="A66">
        <v>64</v>
      </c>
      <c r="B66">
        <v>15</v>
      </c>
      <c r="C66">
        <v>699</v>
      </c>
      <c r="D66">
        <v>113</v>
      </c>
      <c r="E66">
        <v>3</v>
      </c>
      <c r="F66">
        <v>339</v>
      </c>
      <c r="G66">
        <v>1</v>
      </c>
      <c r="H66" t="str">
        <f>VLOOKUP($C66,'Raw-products'!$A$2:$H$1261,MATCH(H$1,'Raw-products'!$A$1:$H$1,0))</f>
        <v>Jacket</v>
      </c>
      <c r="I66" t="str">
        <f>VLOOKUP($C66,'Raw-products'!$A$2:$H$1261,MATCH(I$1,'Raw-products'!$A$1:$H$1,0))</f>
        <v>Parka</v>
      </c>
      <c r="J66" t="str">
        <f>VLOOKUP($C66,'Raw-products'!$A$2:$H$1261,MATCH(J$1,'Raw-products'!$A$1:$H$1,0))</f>
        <v>XL</v>
      </c>
      <c r="K66" t="str">
        <f>VLOOKUP($C66,'Raw-products'!$A$2:$H$1261,MATCH(K$1,'Raw-products'!$A$1:$H$1,0))</f>
        <v>violet</v>
      </c>
      <c r="L66">
        <f>VLOOKUP($C66,'Raw-products'!$A$2:$H$1261,MATCH(L$1,'Raw-products'!$A$1:$H$1,0))</f>
        <v>119</v>
      </c>
      <c r="M66">
        <f>VLOOKUP($C66,'Raw-products'!$A$2:$H$1261,MATCH(M$1,'Raw-products'!$A$1:$H$1,0))</f>
        <v>80</v>
      </c>
      <c r="N66" s="5">
        <f t="shared" si="0"/>
        <v>9520</v>
      </c>
      <c r="O66" cm="1">
        <f t="array" ref="O66:R66">_xlfn.XLOOKUP($B66,'Raw -orders'!$A:$A,'Raw -orders'!$B:$E)</f>
        <v>468</v>
      </c>
      <c r="P66">
        <v>15488</v>
      </c>
      <c r="Q66" s="1">
        <v>44461</v>
      </c>
      <c r="R66" s="1">
        <v>44477</v>
      </c>
      <c r="S66" t="str" cm="1">
        <f t="array" ref="S66:Z66">_xlfn.XLOOKUP($O66,'Raw - customers'!$A:$A,'Raw - customers'!$B:$I)</f>
        <v>Maegan Ashton</v>
      </c>
      <c r="T66" t="str">
        <v>Genderqueer</v>
      </c>
      <c r="U66">
        <v>67</v>
      </c>
      <c r="V66" t="str">
        <v>06 Ebert CrestSuite 385</v>
      </c>
      <c r="W66">
        <v>5607</v>
      </c>
      <c r="X66" t="str">
        <v>West Isla</v>
      </c>
      <c r="Y66" t="str">
        <v>Tasmania</v>
      </c>
      <c r="Z66" t="str">
        <v>Australia</v>
      </c>
      <c r="AA66">
        <v>9</v>
      </c>
      <c r="AB66" s="3" t="str">
        <f t="shared" si="1"/>
        <v>10 to 20</v>
      </c>
      <c r="AE66" s="9" t="str">
        <v>Cuban Collar</v>
      </c>
      <c r="AF66" s="10" cm="1">
        <f t="array" ref="AF66">SUMPRODUCT(($I$2:$I$5001=$AE66)*(MONTH($Q$2:$Q$5001)=Dashboard!$E$104)*N28:N5027)</f>
        <v>88596</v>
      </c>
      <c r="AM66" s="6">
        <v>468</v>
      </c>
      <c r="AN66" s="6" t="s">
        <v>1414</v>
      </c>
      <c r="AP66">
        <v>167</v>
      </c>
      <c r="AQ66" t="str">
        <v>Australian Capital Territory</v>
      </c>
    </row>
    <row r="67" spans="1:43" x14ac:dyDescent="0.25">
      <c r="A67">
        <v>65</v>
      </c>
      <c r="B67">
        <v>15</v>
      </c>
      <c r="C67">
        <v>1195</v>
      </c>
      <c r="D67">
        <v>105</v>
      </c>
      <c r="E67">
        <v>3</v>
      </c>
      <c r="F67">
        <v>315</v>
      </c>
      <c r="G67">
        <v>1</v>
      </c>
      <c r="H67" t="str">
        <f>VLOOKUP($C67,'Raw-products'!$A$2:$H$1261,MATCH(H$1,'Raw-products'!$A$1:$H$1,0))</f>
        <v>Trousers</v>
      </c>
      <c r="I67" t="str">
        <f>VLOOKUP($C67,'Raw-products'!$A$2:$H$1261,MATCH(I$1,'Raw-products'!$A$1:$H$1,0))</f>
        <v>Pleated</v>
      </c>
      <c r="J67" t="str">
        <f>VLOOKUP($C67,'Raw-products'!$A$2:$H$1261,MATCH(J$1,'Raw-products'!$A$1:$H$1,0))</f>
        <v>XS</v>
      </c>
      <c r="K67" t="str">
        <f>VLOOKUP($C67,'Raw-products'!$A$2:$H$1261,MATCH(K$1,'Raw-products'!$A$1:$H$1,0))</f>
        <v>orange</v>
      </c>
      <c r="L67">
        <f>VLOOKUP($C67,'Raw-products'!$A$2:$H$1261,MATCH(L$1,'Raw-products'!$A$1:$H$1,0))</f>
        <v>90</v>
      </c>
      <c r="M67">
        <f>VLOOKUP($C67,'Raw-products'!$A$2:$H$1261,MATCH(M$1,'Raw-products'!$A$1:$H$1,0))</f>
        <v>74</v>
      </c>
      <c r="N67" s="5">
        <f t="shared" ref="N67:N130" si="2">$L67*$M67</f>
        <v>6660</v>
      </c>
      <c r="O67" cm="1">
        <f t="array" ref="O67:R67">_xlfn.XLOOKUP($B67,'Raw -orders'!$A:$A,'Raw -orders'!$B:$E)</f>
        <v>468</v>
      </c>
      <c r="P67">
        <v>15488</v>
      </c>
      <c r="Q67" s="1">
        <v>44461</v>
      </c>
      <c r="R67" s="1">
        <v>44477</v>
      </c>
      <c r="S67" t="str" cm="1">
        <f t="array" ref="S67:Z67">_xlfn.XLOOKUP($O67,'Raw - customers'!$A:$A,'Raw - customers'!$B:$I)</f>
        <v>Maegan Ashton</v>
      </c>
      <c r="T67" t="str">
        <v>Genderqueer</v>
      </c>
      <c r="U67">
        <v>67</v>
      </c>
      <c r="V67" t="str">
        <v>06 Ebert CrestSuite 385</v>
      </c>
      <c r="W67">
        <v>5607</v>
      </c>
      <c r="X67" t="str">
        <v>West Isla</v>
      </c>
      <c r="Y67" t="str">
        <v>Tasmania</v>
      </c>
      <c r="Z67" t="str">
        <v>Australia</v>
      </c>
      <c r="AA67">
        <v>9</v>
      </c>
      <c r="AB67" s="3" t="str">
        <f t="shared" ref="AB67:AB130" si="3">IF(AND(DATEDIF($Q67,$R67,"D")&gt;0,DATEDIF($Q67,$R67,"D")&lt;=10),"0 to 10",IF(AND(DATEDIF($Q67,$R67,"D")&gt;10,DATEDIF($Q67,$R67,"D")&lt;=20),"10 to 20",IF(AND(DATEDIF($Q67,$R67,"D")&gt;20,DATEDIF($Q67,$R67,"D")&lt;=30),"20 to 30")))</f>
        <v>10 to 20</v>
      </c>
      <c r="AE67" s="9" t="str">
        <v>Slim-Fit</v>
      </c>
      <c r="AF67" s="10" cm="1">
        <f t="array" ref="AF67">SUMPRODUCT(($I$2:$I$5001=$AE67)*(MONTH($Q$2:$Q$5001)=Dashboard!$E$104)*N29:N5028)</f>
        <v>120212</v>
      </c>
      <c r="AM67" s="6">
        <v>468</v>
      </c>
      <c r="AN67" s="6" t="s">
        <v>1414</v>
      </c>
      <c r="AP67">
        <v>388</v>
      </c>
      <c r="AQ67" t="str">
        <v>Northern Territory</v>
      </c>
    </row>
    <row r="68" spans="1:43" x14ac:dyDescent="0.25">
      <c r="A68">
        <v>66</v>
      </c>
      <c r="B68">
        <v>15</v>
      </c>
      <c r="C68">
        <v>291</v>
      </c>
      <c r="D68">
        <v>105</v>
      </c>
      <c r="E68">
        <v>2</v>
      </c>
      <c r="F68">
        <v>210</v>
      </c>
      <c r="G68">
        <v>1</v>
      </c>
      <c r="H68" t="str">
        <f>VLOOKUP($C68,'Raw-products'!$A$2:$H$1261,MATCH(H$1,'Raw-products'!$A$1:$H$1,0))</f>
        <v>Shirt</v>
      </c>
      <c r="I68" t="str">
        <f>VLOOKUP($C68,'Raw-products'!$A$2:$H$1261,MATCH(I$1,'Raw-products'!$A$1:$H$1,0))</f>
        <v>Cuban Collar</v>
      </c>
      <c r="J68" t="str">
        <f>VLOOKUP($C68,'Raw-products'!$A$2:$H$1261,MATCH(J$1,'Raw-products'!$A$1:$H$1,0))</f>
        <v>S</v>
      </c>
      <c r="K68" t="str">
        <f>VLOOKUP($C68,'Raw-products'!$A$2:$H$1261,MATCH(K$1,'Raw-products'!$A$1:$H$1,0))</f>
        <v>yellow</v>
      </c>
      <c r="L68">
        <f>VLOOKUP($C68,'Raw-products'!$A$2:$H$1261,MATCH(L$1,'Raw-products'!$A$1:$H$1,0))</f>
        <v>93</v>
      </c>
      <c r="M68">
        <f>VLOOKUP($C68,'Raw-products'!$A$2:$H$1261,MATCH(M$1,'Raw-products'!$A$1:$H$1,0))</f>
        <v>41</v>
      </c>
      <c r="N68" s="5">
        <f t="shared" si="2"/>
        <v>3813</v>
      </c>
      <c r="O68" cm="1">
        <f t="array" ref="O68:R68">_xlfn.XLOOKUP($B68,'Raw -orders'!$A:$A,'Raw -orders'!$B:$E)</f>
        <v>468</v>
      </c>
      <c r="P68">
        <v>15488</v>
      </c>
      <c r="Q68" s="1">
        <v>44461</v>
      </c>
      <c r="R68" s="1">
        <v>44477</v>
      </c>
      <c r="S68" t="str" cm="1">
        <f t="array" ref="S68:Z68">_xlfn.XLOOKUP($O68,'Raw - customers'!$A:$A,'Raw - customers'!$B:$I)</f>
        <v>Maegan Ashton</v>
      </c>
      <c r="T68" t="str">
        <v>Genderqueer</v>
      </c>
      <c r="U68">
        <v>67</v>
      </c>
      <c r="V68" t="str">
        <v>06 Ebert CrestSuite 385</v>
      </c>
      <c r="W68">
        <v>5607</v>
      </c>
      <c r="X68" t="str">
        <v>West Isla</v>
      </c>
      <c r="Y68" t="str">
        <v>Tasmania</v>
      </c>
      <c r="Z68" t="str">
        <v>Australia</v>
      </c>
      <c r="AA68">
        <v>9</v>
      </c>
      <c r="AB68" s="3" t="str">
        <f t="shared" si="3"/>
        <v>10 to 20</v>
      </c>
      <c r="AE68" s="9" t="str">
        <v>Henley</v>
      </c>
      <c r="AF68" s="10" cm="1">
        <f t="array" ref="AF68">SUMPRODUCT(($I$2:$I$5001=$AE68)*(MONTH($Q$2:$Q$5001)=Dashboard!$E$104)*N30:N5029)</f>
        <v>127220</v>
      </c>
      <c r="AM68" s="6">
        <v>468</v>
      </c>
      <c r="AN68" s="6" t="s">
        <v>1414</v>
      </c>
      <c r="AP68">
        <v>631</v>
      </c>
      <c r="AQ68" t="str">
        <v>Northern Territory</v>
      </c>
    </row>
    <row r="69" spans="1:43" x14ac:dyDescent="0.25">
      <c r="A69">
        <v>67</v>
      </c>
      <c r="B69">
        <v>15</v>
      </c>
      <c r="C69">
        <v>972</v>
      </c>
      <c r="D69">
        <v>97</v>
      </c>
      <c r="E69">
        <v>3</v>
      </c>
      <c r="F69">
        <v>291</v>
      </c>
      <c r="G69">
        <v>1</v>
      </c>
      <c r="H69" t="str">
        <f>VLOOKUP($C69,'Raw-products'!$A$2:$H$1261,MATCH(H$1,'Raw-products'!$A$1:$H$1,0))</f>
        <v>Trousers</v>
      </c>
      <c r="I69" t="str">
        <f>VLOOKUP($C69,'Raw-products'!$A$2:$H$1261,MATCH(I$1,'Raw-products'!$A$1:$H$1,0))</f>
        <v>Slim-Fit</v>
      </c>
      <c r="J69" t="str">
        <f>VLOOKUP($C69,'Raw-products'!$A$2:$H$1261,MATCH(J$1,'Raw-products'!$A$1:$H$1,0))</f>
        <v>M</v>
      </c>
      <c r="K69" t="str">
        <f>VLOOKUP($C69,'Raw-products'!$A$2:$H$1261,MATCH(K$1,'Raw-products'!$A$1:$H$1,0))</f>
        <v>indigo</v>
      </c>
      <c r="L69">
        <f>VLOOKUP($C69,'Raw-products'!$A$2:$H$1261,MATCH(L$1,'Raw-products'!$A$1:$H$1,0))</f>
        <v>119</v>
      </c>
      <c r="M69">
        <f>VLOOKUP($C69,'Raw-products'!$A$2:$H$1261,MATCH(M$1,'Raw-products'!$A$1:$H$1,0))</f>
        <v>67</v>
      </c>
      <c r="N69" s="5">
        <f t="shared" si="2"/>
        <v>7973</v>
      </c>
      <c r="O69" cm="1">
        <f t="array" ref="O69:R69">_xlfn.XLOOKUP($B69,'Raw -orders'!$A:$A,'Raw -orders'!$B:$E)</f>
        <v>468</v>
      </c>
      <c r="P69">
        <v>15488</v>
      </c>
      <c r="Q69" s="1">
        <v>44461</v>
      </c>
      <c r="R69" s="1">
        <v>44477</v>
      </c>
      <c r="S69" t="str" cm="1">
        <f t="array" ref="S69:Z69">_xlfn.XLOOKUP($O69,'Raw - customers'!$A:$A,'Raw - customers'!$B:$I)</f>
        <v>Maegan Ashton</v>
      </c>
      <c r="T69" t="str">
        <v>Genderqueer</v>
      </c>
      <c r="U69">
        <v>67</v>
      </c>
      <c r="V69" t="str">
        <v>06 Ebert CrestSuite 385</v>
      </c>
      <c r="W69">
        <v>5607</v>
      </c>
      <c r="X69" t="str">
        <v>West Isla</v>
      </c>
      <c r="Y69" t="str">
        <v>Tasmania</v>
      </c>
      <c r="Z69" t="str">
        <v>Australia</v>
      </c>
      <c r="AA69">
        <v>9</v>
      </c>
      <c r="AB69" s="3" t="str">
        <f t="shared" si="3"/>
        <v>10 to 20</v>
      </c>
      <c r="AE69" s="9" t="str">
        <v>Bomber</v>
      </c>
      <c r="AF69" s="10" cm="1">
        <f t="array" ref="AF69">SUMPRODUCT(($I$2:$I$5001=$AE69)*(MONTH($Q$2:$Q$5001)=Dashboard!$E$104)*N31:N5030)</f>
        <v>120221</v>
      </c>
      <c r="AM69" s="6">
        <v>468</v>
      </c>
      <c r="AN69" s="6" t="s">
        <v>1414</v>
      </c>
      <c r="AP69">
        <v>504</v>
      </c>
      <c r="AQ69" t="str">
        <v>Northern Territory</v>
      </c>
    </row>
    <row r="70" spans="1:43" x14ac:dyDescent="0.25">
      <c r="A70">
        <v>68</v>
      </c>
      <c r="B70">
        <v>15</v>
      </c>
      <c r="C70">
        <v>1212</v>
      </c>
      <c r="D70">
        <v>105</v>
      </c>
      <c r="E70">
        <v>2</v>
      </c>
      <c r="F70">
        <v>210</v>
      </c>
      <c r="G70">
        <v>1</v>
      </c>
      <c r="H70" t="str">
        <f>VLOOKUP($C70,'Raw-products'!$A$2:$H$1261,MATCH(H$1,'Raw-products'!$A$1:$H$1,0))</f>
        <v>Trousers</v>
      </c>
      <c r="I70" t="str">
        <f>VLOOKUP($C70,'Raw-products'!$A$2:$H$1261,MATCH(I$1,'Raw-products'!$A$1:$H$1,0))</f>
        <v>Pleated</v>
      </c>
      <c r="J70" t="str">
        <f>VLOOKUP($C70,'Raw-products'!$A$2:$H$1261,MATCH(J$1,'Raw-products'!$A$1:$H$1,0))</f>
        <v>M</v>
      </c>
      <c r="K70" t="str">
        <f>VLOOKUP($C70,'Raw-products'!$A$2:$H$1261,MATCH(K$1,'Raw-products'!$A$1:$H$1,0))</f>
        <v>blue</v>
      </c>
      <c r="L70">
        <f>VLOOKUP($C70,'Raw-products'!$A$2:$H$1261,MATCH(L$1,'Raw-products'!$A$1:$H$1,0))</f>
        <v>90</v>
      </c>
      <c r="M70">
        <f>VLOOKUP($C70,'Raw-products'!$A$2:$H$1261,MATCH(M$1,'Raw-products'!$A$1:$H$1,0))</f>
        <v>66</v>
      </c>
      <c r="N70" s="5">
        <f t="shared" si="2"/>
        <v>5940</v>
      </c>
      <c r="O70" cm="1">
        <f t="array" ref="O70:R70">_xlfn.XLOOKUP($B70,'Raw -orders'!$A:$A,'Raw -orders'!$B:$E)</f>
        <v>468</v>
      </c>
      <c r="P70">
        <v>15488</v>
      </c>
      <c r="Q70" s="1">
        <v>44461</v>
      </c>
      <c r="R70" s="1">
        <v>44477</v>
      </c>
      <c r="S70" t="str" cm="1">
        <f t="array" ref="S70:Z70">_xlfn.XLOOKUP($O70,'Raw - customers'!$A:$A,'Raw - customers'!$B:$I)</f>
        <v>Maegan Ashton</v>
      </c>
      <c r="T70" t="str">
        <v>Genderqueer</v>
      </c>
      <c r="U70">
        <v>67</v>
      </c>
      <c r="V70" t="str">
        <v>06 Ebert CrestSuite 385</v>
      </c>
      <c r="W70">
        <v>5607</v>
      </c>
      <c r="X70" t="str">
        <v>West Isla</v>
      </c>
      <c r="Y70" t="str">
        <v>Tasmania</v>
      </c>
      <c r="Z70" t="str">
        <v>Australia</v>
      </c>
      <c r="AA70">
        <v>9</v>
      </c>
      <c r="AB70" s="3" t="str">
        <f t="shared" si="3"/>
        <v>10 to 20</v>
      </c>
      <c r="AE70" s="9" t="str">
        <v>Cardigan</v>
      </c>
      <c r="AF70" s="10" cm="1">
        <f t="array" ref="AF70">SUMPRODUCT(($I$2:$I$5001=$AE70)*(MONTH($Q$2:$Q$5001)=Dashboard!$E$104)*N32:N5031)</f>
        <v>99629</v>
      </c>
      <c r="AM70" s="6">
        <v>468</v>
      </c>
      <c r="AN70" s="6" t="s">
        <v>1414</v>
      </c>
      <c r="AP70">
        <v>96</v>
      </c>
      <c r="AQ70" t="str">
        <v>New South Wales</v>
      </c>
    </row>
    <row r="71" spans="1:43" x14ac:dyDescent="0.25">
      <c r="A71">
        <v>69</v>
      </c>
      <c r="B71">
        <v>16</v>
      </c>
      <c r="C71">
        <v>7</v>
      </c>
      <c r="D71">
        <v>96</v>
      </c>
      <c r="E71">
        <v>3</v>
      </c>
      <c r="F71">
        <v>288</v>
      </c>
      <c r="G71">
        <v>1</v>
      </c>
      <c r="H71" t="str">
        <f>VLOOKUP($C71,'Raw-products'!$A$2:$H$1261,MATCH(H$1,'Raw-products'!$A$1:$H$1,0))</f>
        <v>Shirt</v>
      </c>
      <c r="I71" t="str">
        <f>VLOOKUP($C71,'Raw-products'!$A$2:$H$1261,MATCH(I$1,'Raw-products'!$A$1:$H$1,0))</f>
        <v>Oxford Cloth</v>
      </c>
      <c r="J71" t="str">
        <f>VLOOKUP($C71,'Raw-products'!$A$2:$H$1261,MATCH(J$1,'Raw-products'!$A$1:$H$1,0))</f>
        <v>M</v>
      </c>
      <c r="K71" t="str">
        <f>VLOOKUP($C71,'Raw-products'!$A$2:$H$1261,MATCH(K$1,'Raw-products'!$A$1:$H$1,0))</f>
        <v>orange</v>
      </c>
      <c r="L71">
        <f>VLOOKUP($C71,'Raw-products'!$A$2:$H$1261,MATCH(L$1,'Raw-products'!$A$1:$H$1,0))</f>
        <v>114</v>
      </c>
      <c r="M71">
        <f>VLOOKUP($C71,'Raw-products'!$A$2:$H$1261,MATCH(M$1,'Raw-products'!$A$1:$H$1,0))</f>
        <v>77</v>
      </c>
      <c r="N71" s="5">
        <f t="shared" si="2"/>
        <v>8778</v>
      </c>
      <c r="O71" cm="1">
        <f t="array" ref="O71:R71">_xlfn.XLOOKUP($B71,'Raw -orders'!$A:$A,'Raw -orders'!$B:$E)</f>
        <v>564</v>
      </c>
      <c r="P71">
        <v>36479</v>
      </c>
      <c r="Q71" s="1">
        <v>44384</v>
      </c>
      <c r="R71" s="1">
        <v>44385</v>
      </c>
      <c r="S71" t="str" cm="1">
        <f t="array" ref="S71:Z71">_xlfn.XLOOKUP($O71,'Raw - customers'!$A:$A,'Raw - customers'!$B:$I)</f>
        <v>Shoshana Redsell</v>
      </c>
      <c r="T71" t="str">
        <v>Bigender</v>
      </c>
      <c r="U71">
        <v>34</v>
      </c>
      <c r="V71" t="str">
        <v>65 Schroeder WayApt. 552</v>
      </c>
      <c r="W71">
        <v>4054</v>
      </c>
      <c r="X71" t="str">
        <v>North Marcusland</v>
      </c>
      <c r="Y71" t="str">
        <v>Northern Territory</v>
      </c>
      <c r="Z71" t="str">
        <v>Australia</v>
      </c>
      <c r="AA71">
        <v>7</v>
      </c>
      <c r="AB71" s="3" t="str">
        <f t="shared" si="3"/>
        <v>0 to 10</v>
      </c>
      <c r="AE71" s="9" t="str">
        <v>Windbreaker</v>
      </c>
      <c r="AF71" s="10" cm="1">
        <f t="array" ref="AF71">SUMPRODUCT(($I$2:$I$5001=$AE71)*(MONTH($Q$2:$Q$5001)=Dashboard!$E$104)*N33:N5032)</f>
        <v>145251</v>
      </c>
      <c r="AM71" s="6">
        <v>564</v>
      </c>
      <c r="AN71" s="6" t="s">
        <v>1339</v>
      </c>
      <c r="AP71">
        <v>802</v>
      </c>
      <c r="AQ71" t="str">
        <v>Northern Territory</v>
      </c>
    </row>
    <row r="72" spans="1:43" x14ac:dyDescent="0.25">
      <c r="A72">
        <v>70</v>
      </c>
      <c r="B72">
        <v>16</v>
      </c>
      <c r="C72">
        <v>381</v>
      </c>
      <c r="D72">
        <v>94</v>
      </c>
      <c r="E72">
        <v>3</v>
      </c>
      <c r="F72">
        <v>282</v>
      </c>
      <c r="G72">
        <v>1</v>
      </c>
      <c r="H72" t="str">
        <f>VLOOKUP($C72,'Raw-products'!$A$2:$H$1261,MATCH(H$1,'Raw-products'!$A$1:$H$1,0))</f>
        <v>Shirt</v>
      </c>
      <c r="I72" t="str">
        <f>VLOOKUP($C72,'Raw-products'!$A$2:$H$1261,MATCH(I$1,'Raw-products'!$A$1:$H$1,0))</f>
        <v>Henley</v>
      </c>
      <c r="J72" t="str">
        <f>VLOOKUP($C72,'Raw-products'!$A$2:$H$1261,MATCH(J$1,'Raw-products'!$A$1:$H$1,0))</f>
        <v>S</v>
      </c>
      <c r="K72" t="str">
        <f>VLOOKUP($C72,'Raw-products'!$A$2:$H$1261,MATCH(K$1,'Raw-products'!$A$1:$H$1,0))</f>
        <v>violet</v>
      </c>
      <c r="L72">
        <f>VLOOKUP($C72,'Raw-products'!$A$2:$H$1261,MATCH(L$1,'Raw-products'!$A$1:$H$1,0))</f>
        <v>92</v>
      </c>
      <c r="M72">
        <f>VLOOKUP($C72,'Raw-products'!$A$2:$H$1261,MATCH(M$1,'Raw-products'!$A$1:$H$1,0))</f>
        <v>43</v>
      </c>
      <c r="N72" s="5">
        <f t="shared" si="2"/>
        <v>3956</v>
      </c>
      <c r="O72" cm="1">
        <f t="array" ref="O72:R72">_xlfn.XLOOKUP($B72,'Raw -orders'!$A:$A,'Raw -orders'!$B:$E)</f>
        <v>564</v>
      </c>
      <c r="P72">
        <v>36479</v>
      </c>
      <c r="Q72" s="1">
        <v>44384</v>
      </c>
      <c r="R72" s="1">
        <v>44385</v>
      </c>
      <c r="S72" t="str" cm="1">
        <f t="array" ref="S72:Z72">_xlfn.XLOOKUP($O72,'Raw - customers'!$A:$A,'Raw - customers'!$B:$I)</f>
        <v>Shoshana Redsell</v>
      </c>
      <c r="T72" t="str">
        <v>Bigender</v>
      </c>
      <c r="U72">
        <v>34</v>
      </c>
      <c r="V72" t="str">
        <v>65 Schroeder WayApt. 552</v>
      </c>
      <c r="W72">
        <v>4054</v>
      </c>
      <c r="X72" t="str">
        <v>North Marcusland</v>
      </c>
      <c r="Y72" t="str">
        <v>Northern Territory</v>
      </c>
      <c r="Z72" t="str">
        <v>Australia</v>
      </c>
      <c r="AA72">
        <v>7</v>
      </c>
      <c r="AB72" s="3" t="str">
        <f t="shared" si="3"/>
        <v>0 to 10</v>
      </c>
      <c r="AE72" s="9" t="str">
        <v>Casual Slim Fit</v>
      </c>
      <c r="AF72" s="10" cm="1">
        <f t="array" ref="AF72">SUMPRODUCT(($I$2:$I$5001=$AE72)*(MONTH($Q$2:$Q$5001)=Dashboard!$E$104)*N34:N5033)</f>
        <v>141494</v>
      </c>
      <c r="AM72" s="6">
        <v>564</v>
      </c>
      <c r="AN72" s="6" t="s">
        <v>1339</v>
      </c>
      <c r="AP72">
        <v>795</v>
      </c>
      <c r="AQ72" t="str">
        <v>Australian Capital Territory</v>
      </c>
    </row>
    <row r="73" spans="1:43" x14ac:dyDescent="0.25">
      <c r="A73">
        <v>71</v>
      </c>
      <c r="B73">
        <v>16</v>
      </c>
      <c r="C73">
        <v>17</v>
      </c>
      <c r="D73">
        <v>96</v>
      </c>
      <c r="E73">
        <v>2</v>
      </c>
      <c r="F73">
        <v>192</v>
      </c>
      <c r="G73">
        <v>1</v>
      </c>
      <c r="H73" t="str">
        <f>VLOOKUP($C73,'Raw-products'!$A$2:$H$1261,MATCH(H$1,'Raw-products'!$A$1:$H$1,0))</f>
        <v>Shirt</v>
      </c>
      <c r="I73" t="str">
        <f>VLOOKUP($C73,'Raw-products'!$A$2:$H$1261,MATCH(I$1,'Raw-products'!$A$1:$H$1,0))</f>
        <v>Oxford Cloth</v>
      </c>
      <c r="J73" t="str">
        <f>VLOOKUP($C73,'Raw-products'!$A$2:$H$1261,MATCH(J$1,'Raw-products'!$A$1:$H$1,0))</f>
        <v>M</v>
      </c>
      <c r="K73" t="str">
        <f>VLOOKUP($C73,'Raw-products'!$A$2:$H$1261,MATCH(K$1,'Raw-products'!$A$1:$H$1,0))</f>
        <v>green</v>
      </c>
      <c r="L73">
        <f>VLOOKUP($C73,'Raw-products'!$A$2:$H$1261,MATCH(L$1,'Raw-products'!$A$1:$H$1,0))</f>
        <v>114</v>
      </c>
      <c r="M73">
        <f>VLOOKUP($C73,'Raw-products'!$A$2:$H$1261,MATCH(M$1,'Raw-products'!$A$1:$H$1,0))</f>
        <v>60</v>
      </c>
      <c r="N73" s="5">
        <f t="shared" si="2"/>
        <v>6840</v>
      </c>
      <c r="O73" cm="1">
        <f t="array" ref="O73:R73">_xlfn.XLOOKUP($B73,'Raw -orders'!$A:$A,'Raw -orders'!$B:$E)</f>
        <v>564</v>
      </c>
      <c r="P73">
        <v>36479</v>
      </c>
      <c r="Q73" s="1">
        <v>44384</v>
      </c>
      <c r="R73" s="1">
        <v>44385</v>
      </c>
      <c r="S73" t="str" cm="1">
        <f t="array" ref="S73:Z73">_xlfn.XLOOKUP($O73,'Raw - customers'!$A:$A,'Raw - customers'!$B:$I)</f>
        <v>Shoshana Redsell</v>
      </c>
      <c r="T73" t="str">
        <v>Bigender</v>
      </c>
      <c r="U73">
        <v>34</v>
      </c>
      <c r="V73" t="str">
        <v>65 Schroeder WayApt. 552</v>
      </c>
      <c r="W73">
        <v>4054</v>
      </c>
      <c r="X73" t="str">
        <v>North Marcusland</v>
      </c>
      <c r="Y73" t="str">
        <v>Northern Territory</v>
      </c>
      <c r="Z73" t="str">
        <v>Australia</v>
      </c>
      <c r="AA73">
        <v>7</v>
      </c>
      <c r="AB73" s="3" t="str">
        <f t="shared" si="3"/>
        <v>0 to 10</v>
      </c>
      <c r="AE73" s="9" t="str">
        <v>Leather</v>
      </c>
      <c r="AF73" s="10" cm="1">
        <f t="array" ref="AF73">SUMPRODUCT(($I$2:$I$5001=$AE73)*(MONTH($Q$2:$Q$5001)=Dashboard!$E$104)*N35:N5034)</f>
        <v>35790</v>
      </c>
      <c r="AM73" s="6">
        <v>564</v>
      </c>
      <c r="AN73" s="6" t="s">
        <v>1339</v>
      </c>
      <c r="AP73">
        <v>610</v>
      </c>
      <c r="AQ73" t="str">
        <v>Tasmania</v>
      </c>
    </row>
    <row r="74" spans="1:43" ht="15.75" thickBot="1" x14ac:dyDescent="0.3">
      <c r="A74">
        <v>72</v>
      </c>
      <c r="B74">
        <v>16</v>
      </c>
      <c r="C74">
        <v>297</v>
      </c>
      <c r="D74">
        <v>105</v>
      </c>
      <c r="E74">
        <v>2</v>
      </c>
      <c r="F74">
        <v>210</v>
      </c>
      <c r="G74">
        <v>1</v>
      </c>
      <c r="H74" t="str">
        <f>VLOOKUP($C74,'Raw-products'!$A$2:$H$1261,MATCH(H$1,'Raw-products'!$A$1:$H$1,0))</f>
        <v>Shirt</v>
      </c>
      <c r="I74" t="str">
        <f>VLOOKUP($C74,'Raw-products'!$A$2:$H$1261,MATCH(I$1,'Raw-products'!$A$1:$H$1,0))</f>
        <v>Cuban Collar</v>
      </c>
      <c r="J74" t="str">
        <f>VLOOKUP($C74,'Raw-products'!$A$2:$H$1261,MATCH(J$1,'Raw-products'!$A$1:$H$1,0))</f>
        <v>M</v>
      </c>
      <c r="K74" t="str">
        <f>VLOOKUP($C74,'Raw-products'!$A$2:$H$1261,MATCH(K$1,'Raw-products'!$A$1:$H$1,0))</f>
        <v>green</v>
      </c>
      <c r="L74">
        <f>VLOOKUP($C74,'Raw-products'!$A$2:$H$1261,MATCH(L$1,'Raw-products'!$A$1:$H$1,0))</f>
        <v>93</v>
      </c>
      <c r="M74">
        <f>VLOOKUP($C74,'Raw-products'!$A$2:$H$1261,MATCH(M$1,'Raw-products'!$A$1:$H$1,0))</f>
        <v>45</v>
      </c>
      <c r="N74" s="5">
        <f t="shared" si="2"/>
        <v>4185</v>
      </c>
      <c r="O74" cm="1">
        <f t="array" ref="O74:R74">_xlfn.XLOOKUP($B74,'Raw -orders'!$A:$A,'Raw -orders'!$B:$E)</f>
        <v>564</v>
      </c>
      <c r="P74">
        <v>36479</v>
      </c>
      <c r="Q74" s="1">
        <v>44384</v>
      </c>
      <c r="R74" s="1">
        <v>44385</v>
      </c>
      <c r="S74" t="str" cm="1">
        <f t="array" ref="S74:Z74">_xlfn.XLOOKUP($O74,'Raw - customers'!$A:$A,'Raw - customers'!$B:$I)</f>
        <v>Shoshana Redsell</v>
      </c>
      <c r="T74" t="str">
        <v>Bigender</v>
      </c>
      <c r="U74">
        <v>34</v>
      </c>
      <c r="V74" t="str">
        <v>65 Schroeder WayApt. 552</v>
      </c>
      <c r="W74">
        <v>4054</v>
      </c>
      <c r="X74" t="str">
        <v>North Marcusland</v>
      </c>
      <c r="Y74" t="str">
        <v>Northern Territory</v>
      </c>
      <c r="Z74" t="str">
        <v>Australia</v>
      </c>
      <c r="AA74">
        <v>7</v>
      </c>
      <c r="AB74" s="3" t="str">
        <f t="shared" si="3"/>
        <v>0 to 10</v>
      </c>
      <c r="AE74" s="12" t="str">
        <v>Cargo Pants</v>
      </c>
      <c r="AF74" s="14" cm="1">
        <f t="array" ref="AF74">SUMPRODUCT(($I$2:$I$5001=$AE74)*(MONTH($Q$2:$Q$5001)=Dashboard!$E$104)*N36:N5035)</f>
        <v>53674</v>
      </c>
      <c r="AM74" s="6">
        <v>564</v>
      </c>
      <c r="AN74" s="6" t="s">
        <v>1339</v>
      </c>
      <c r="AP74">
        <v>965</v>
      </c>
      <c r="AQ74" t="str">
        <v>Western Australia</v>
      </c>
    </row>
    <row r="75" spans="1:43" x14ac:dyDescent="0.25">
      <c r="A75">
        <v>73</v>
      </c>
      <c r="B75">
        <v>16</v>
      </c>
      <c r="C75">
        <v>28</v>
      </c>
      <c r="D75">
        <v>96</v>
      </c>
      <c r="E75">
        <v>1</v>
      </c>
      <c r="F75">
        <v>96</v>
      </c>
      <c r="G75">
        <v>1</v>
      </c>
      <c r="H75" t="str">
        <f>VLOOKUP($C75,'Raw-products'!$A$2:$H$1261,MATCH(H$1,'Raw-products'!$A$1:$H$1,0))</f>
        <v>Shirt</v>
      </c>
      <c r="I75" t="str">
        <f>VLOOKUP($C75,'Raw-products'!$A$2:$H$1261,MATCH(I$1,'Raw-products'!$A$1:$H$1,0))</f>
        <v>Oxford Cloth</v>
      </c>
      <c r="J75" t="str">
        <f>VLOOKUP($C75,'Raw-products'!$A$2:$H$1261,MATCH(J$1,'Raw-products'!$A$1:$H$1,0))</f>
        <v>L</v>
      </c>
      <c r="K75" t="str">
        <f>VLOOKUP($C75,'Raw-products'!$A$2:$H$1261,MATCH(K$1,'Raw-products'!$A$1:$H$1,0))</f>
        <v>indigo</v>
      </c>
      <c r="L75">
        <f>VLOOKUP($C75,'Raw-products'!$A$2:$H$1261,MATCH(L$1,'Raw-products'!$A$1:$H$1,0))</f>
        <v>114</v>
      </c>
      <c r="M75">
        <f>VLOOKUP($C75,'Raw-products'!$A$2:$H$1261,MATCH(M$1,'Raw-products'!$A$1:$H$1,0))</f>
        <v>70</v>
      </c>
      <c r="N75" s="5">
        <f t="shared" si="2"/>
        <v>7980</v>
      </c>
      <c r="O75" cm="1">
        <f t="array" ref="O75:R75">_xlfn.XLOOKUP($B75,'Raw -orders'!$A:$A,'Raw -orders'!$B:$E)</f>
        <v>564</v>
      </c>
      <c r="P75">
        <v>36479</v>
      </c>
      <c r="Q75" s="1">
        <v>44384</v>
      </c>
      <c r="R75" s="1">
        <v>44385</v>
      </c>
      <c r="S75" t="str" cm="1">
        <f t="array" ref="S75:Z75">_xlfn.XLOOKUP($O75,'Raw - customers'!$A:$A,'Raw - customers'!$B:$I)</f>
        <v>Shoshana Redsell</v>
      </c>
      <c r="T75" t="str">
        <v>Bigender</v>
      </c>
      <c r="U75">
        <v>34</v>
      </c>
      <c r="V75" t="str">
        <v>65 Schroeder WayApt. 552</v>
      </c>
      <c r="W75">
        <v>4054</v>
      </c>
      <c r="X75" t="str">
        <v>North Marcusland</v>
      </c>
      <c r="Y75" t="str">
        <v>Northern Territory</v>
      </c>
      <c r="Z75" t="str">
        <v>Australia</v>
      </c>
      <c r="AA75">
        <v>7</v>
      </c>
      <c r="AB75" s="3" t="str">
        <f t="shared" si="3"/>
        <v>0 to 10</v>
      </c>
      <c r="AM75" s="6">
        <v>564</v>
      </c>
      <c r="AN75" s="6" t="s">
        <v>1339</v>
      </c>
      <c r="AP75">
        <v>391</v>
      </c>
      <c r="AQ75" t="str">
        <v>Australian Capital Territory</v>
      </c>
    </row>
    <row r="76" spans="1:43" x14ac:dyDescent="0.25">
      <c r="A76">
        <v>74</v>
      </c>
      <c r="B76">
        <v>16</v>
      </c>
      <c r="C76">
        <v>934</v>
      </c>
      <c r="D76">
        <v>96</v>
      </c>
      <c r="E76">
        <v>1</v>
      </c>
      <c r="F76">
        <v>96</v>
      </c>
      <c r="G76">
        <v>1</v>
      </c>
      <c r="H76" t="str">
        <f>VLOOKUP($C76,'Raw-products'!$A$2:$H$1261,MATCH(H$1,'Raw-products'!$A$1:$H$1,0))</f>
        <v>Trousers</v>
      </c>
      <c r="I76" t="str">
        <f>VLOOKUP($C76,'Raw-products'!$A$2:$H$1261,MATCH(I$1,'Raw-products'!$A$1:$H$1,0))</f>
        <v>Drawstring</v>
      </c>
      <c r="J76" t="str">
        <f>VLOOKUP($C76,'Raw-products'!$A$2:$H$1261,MATCH(J$1,'Raw-products'!$A$1:$H$1,0))</f>
        <v>XL</v>
      </c>
      <c r="K76" t="str">
        <f>VLOOKUP($C76,'Raw-products'!$A$2:$H$1261,MATCH(K$1,'Raw-products'!$A$1:$H$1,0))</f>
        <v>blue</v>
      </c>
      <c r="L76">
        <f>VLOOKUP($C76,'Raw-products'!$A$2:$H$1261,MATCH(L$1,'Raw-products'!$A$1:$H$1,0))</f>
        <v>104</v>
      </c>
      <c r="M76">
        <f>VLOOKUP($C76,'Raw-products'!$A$2:$H$1261,MATCH(M$1,'Raw-products'!$A$1:$H$1,0))</f>
        <v>60</v>
      </c>
      <c r="N76" s="5">
        <f t="shared" si="2"/>
        <v>6240</v>
      </c>
      <c r="O76" cm="1">
        <f t="array" ref="O76:R76">_xlfn.XLOOKUP($B76,'Raw -orders'!$A:$A,'Raw -orders'!$B:$E)</f>
        <v>564</v>
      </c>
      <c r="P76">
        <v>36479</v>
      </c>
      <c r="Q76" s="1">
        <v>44384</v>
      </c>
      <c r="R76" s="1">
        <v>44385</v>
      </c>
      <c r="S76" t="str" cm="1">
        <f t="array" ref="S76:Z76">_xlfn.XLOOKUP($O76,'Raw - customers'!$A:$A,'Raw - customers'!$B:$I)</f>
        <v>Shoshana Redsell</v>
      </c>
      <c r="T76" t="str">
        <v>Bigender</v>
      </c>
      <c r="U76">
        <v>34</v>
      </c>
      <c r="V76" t="str">
        <v>65 Schroeder WayApt. 552</v>
      </c>
      <c r="W76">
        <v>4054</v>
      </c>
      <c r="X76" t="str">
        <v>North Marcusland</v>
      </c>
      <c r="Y76" t="str">
        <v>Northern Territory</v>
      </c>
      <c r="Z76" t="str">
        <v>Australia</v>
      </c>
      <c r="AA76">
        <v>7</v>
      </c>
      <c r="AB76" s="3" t="str">
        <f t="shared" si="3"/>
        <v>0 to 10</v>
      </c>
      <c r="AM76" s="6">
        <v>564</v>
      </c>
      <c r="AN76" s="6" t="s">
        <v>1339</v>
      </c>
      <c r="AP76">
        <v>68</v>
      </c>
      <c r="AQ76" t="str">
        <v>Western Australia</v>
      </c>
    </row>
    <row r="77" spans="1:43" x14ac:dyDescent="0.25">
      <c r="A77">
        <v>75</v>
      </c>
      <c r="B77">
        <v>16</v>
      </c>
      <c r="C77">
        <v>324</v>
      </c>
      <c r="D77">
        <v>109</v>
      </c>
      <c r="E77">
        <v>3</v>
      </c>
      <c r="F77">
        <v>327</v>
      </c>
      <c r="G77">
        <v>1</v>
      </c>
      <c r="H77" t="str">
        <f>VLOOKUP($C77,'Raw-products'!$A$2:$H$1261,MATCH(H$1,'Raw-products'!$A$1:$H$1,0))</f>
        <v>Shirt</v>
      </c>
      <c r="I77" t="str">
        <f>VLOOKUP($C77,'Raw-products'!$A$2:$H$1261,MATCH(I$1,'Raw-products'!$A$1:$H$1,0))</f>
        <v>Mandarin Collar</v>
      </c>
      <c r="J77" t="str">
        <f>VLOOKUP($C77,'Raw-products'!$A$2:$H$1261,MATCH(J$1,'Raw-products'!$A$1:$H$1,0))</f>
        <v>XL</v>
      </c>
      <c r="K77" t="str">
        <f>VLOOKUP($C77,'Raw-products'!$A$2:$H$1261,MATCH(K$1,'Raw-products'!$A$1:$H$1,0))</f>
        <v>orange</v>
      </c>
      <c r="L77">
        <f>VLOOKUP($C77,'Raw-products'!$A$2:$H$1261,MATCH(L$1,'Raw-products'!$A$1:$H$1,0))</f>
        <v>108</v>
      </c>
      <c r="M77">
        <f>VLOOKUP($C77,'Raw-products'!$A$2:$H$1261,MATCH(M$1,'Raw-products'!$A$1:$H$1,0))</f>
        <v>59</v>
      </c>
      <c r="N77" s="5">
        <f t="shared" si="2"/>
        <v>6372</v>
      </c>
      <c r="O77" cm="1">
        <f t="array" ref="O77:R77">_xlfn.XLOOKUP($B77,'Raw -orders'!$A:$A,'Raw -orders'!$B:$E)</f>
        <v>564</v>
      </c>
      <c r="P77">
        <v>36479</v>
      </c>
      <c r="Q77" s="1">
        <v>44384</v>
      </c>
      <c r="R77" s="1">
        <v>44385</v>
      </c>
      <c r="S77" t="str" cm="1">
        <f t="array" ref="S77:Z77">_xlfn.XLOOKUP($O77,'Raw - customers'!$A:$A,'Raw - customers'!$B:$I)</f>
        <v>Shoshana Redsell</v>
      </c>
      <c r="T77" t="str">
        <v>Bigender</v>
      </c>
      <c r="U77">
        <v>34</v>
      </c>
      <c r="V77" t="str">
        <v>65 Schroeder WayApt. 552</v>
      </c>
      <c r="W77">
        <v>4054</v>
      </c>
      <c r="X77" t="str">
        <v>North Marcusland</v>
      </c>
      <c r="Y77" t="str">
        <v>Northern Territory</v>
      </c>
      <c r="Z77" t="str">
        <v>Australia</v>
      </c>
      <c r="AA77">
        <v>7</v>
      </c>
      <c r="AB77" s="3" t="str">
        <f t="shared" si="3"/>
        <v>0 to 10</v>
      </c>
      <c r="AG77" s="92"/>
      <c r="AH77" s="134"/>
      <c r="AI77" s="134"/>
      <c r="AJ77" s="99"/>
      <c r="AM77" s="6">
        <v>564</v>
      </c>
      <c r="AN77" s="6" t="s">
        <v>1339</v>
      </c>
      <c r="AP77">
        <v>470</v>
      </c>
      <c r="AQ77" t="str">
        <v>Western Australia</v>
      </c>
    </row>
    <row r="78" spans="1:43" x14ac:dyDescent="0.25">
      <c r="A78">
        <v>76</v>
      </c>
      <c r="B78">
        <v>16</v>
      </c>
      <c r="C78">
        <v>578</v>
      </c>
      <c r="D78">
        <v>100</v>
      </c>
      <c r="E78">
        <v>2</v>
      </c>
      <c r="F78">
        <v>200</v>
      </c>
      <c r="G78">
        <v>1</v>
      </c>
      <c r="H78" t="str">
        <f>VLOOKUP($C78,'Raw-products'!$A$2:$H$1261,MATCH(H$1,'Raw-products'!$A$1:$H$1,0))</f>
        <v>Jacket</v>
      </c>
      <c r="I78" t="str">
        <f>VLOOKUP($C78,'Raw-products'!$A$2:$H$1261,MATCH(I$1,'Raw-products'!$A$1:$H$1,0))</f>
        <v>Bomber</v>
      </c>
      <c r="J78" t="str">
        <f>VLOOKUP($C78,'Raw-products'!$A$2:$H$1261,MATCH(J$1,'Raw-products'!$A$1:$H$1,0))</f>
        <v>L</v>
      </c>
      <c r="K78" t="str">
        <f>VLOOKUP($C78,'Raw-products'!$A$2:$H$1261,MATCH(K$1,'Raw-products'!$A$1:$H$1,0))</f>
        <v>green</v>
      </c>
      <c r="L78">
        <f>VLOOKUP($C78,'Raw-products'!$A$2:$H$1261,MATCH(L$1,'Raw-products'!$A$1:$H$1,0))</f>
        <v>90</v>
      </c>
      <c r="M78">
        <f>VLOOKUP($C78,'Raw-products'!$A$2:$H$1261,MATCH(M$1,'Raw-products'!$A$1:$H$1,0))</f>
        <v>78</v>
      </c>
      <c r="N78" s="5">
        <f t="shared" si="2"/>
        <v>7020</v>
      </c>
      <c r="O78" cm="1">
        <f t="array" ref="O78:R78">_xlfn.XLOOKUP($B78,'Raw -orders'!$A:$A,'Raw -orders'!$B:$E)</f>
        <v>564</v>
      </c>
      <c r="P78">
        <v>36479</v>
      </c>
      <c r="Q78" s="1">
        <v>44384</v>
      </c>
      <c r="R78" s="1">
        <v>44385</v>
      </c>
      <c r="S78" t="str" cm="1">
        <f t="array" ref="S78:Z78">_xlfn.XLOOKUP($O78,'Raw - customers'!$A:$A,'Raw - customers'!$B:$I)</f>
        <v>Shoshana Redsell</v>
      </c>
      <c r="T78" t="str">
        <v>Bigender</v>
      </c>
      <c r="U78">
        <v>34</v>
      </c>
      <c r="V78" t="str">
        <v>65 Schroeder WayApt. 552</v>
      </c>
      <c r="W78">
        <v>4054</v>
      </c>
      <c r="X78" t="str">
        <v>North Marcusland</v>
      </c>
      <c r="Y78" t="str">
        <v>Northern Territory</v>
      </c>
      <c r="Z78" t="str">
        <v>Australia</v>
      </c>
      <c r="AA78">
        <v>7</v>
      </c>
      <c r="AB78" s="3" t="str">
        <f t="shared" si="3"/>
        <v>0 to 10</v>
      </c>
      <c r="AD78" s="89"/>
      <c r="AE78" s="93"/>
      <c r="AF78" s="97"/>
      <c r="AG78" s="88"/>
      <c r="AH78" s="100"/>
      <c r="AI78" s="100"/>
      <c r="AJ78" s="87"/>
      <c r="AK78" s="6"/>
      <c r="AM78" s="6">
        <v>564</v>
      </c>
      <c r="AN78" s="6" t="s">
        <v>1339</v>
      </c>
      <c r="AP78">
        <v>680</v>
      </c>
      <c r="AQ78" t="str">
        <v>New South Wales</v>
      </c>
    </row>
    <row r="79" spans="1:43" x14ac:dyDescent="0.25">
      <c r="A79">
        <v>77</v>
      </c>
      <c r="B79">
        <v>16</v>
      </c>
      <c r="C79">
        <v>273</v>
      </c>
      <c r="D79">
        <v>95</v>
      </c>
      <c r="E79">
        <v>1</v>
      </c>
      <c r="F79">
        <v>95</v>
      </c>
      <c r="G79">
        <v>1</v>
      </c>
      <c r="H79" t="str">
        <f>VLOOKUP($C79,'Raw-products'!$A$2:$H$1261,MATCH(H$1,'Raw-products'!$A$1:$H$1,0))</f>
        <v>Shirt</v>
      </c>
      <c r="I79" t="str">
        <f>VLOOKUP($C79,'Raw-products'!$A$2:$H$1261,MATCH(I$1,'Raw-products'!$A$1:$H$1,0))</f>
        <v>Polo</v>
      </c>
      <c r="J79" t="str">
        <f>VLOOKUP($C79,'Raw-products'!$A$2:$H$1261,MATCH(J$1,'Raw-products'!$A$1:$H$1,0))</f>
        <v>L</v>
      </c>
      <c r="K79" t="str">
        <f>VLOOKUP($C79,'Raw-products'!$A$2:$H$1261,MATCH(K$1,'Raw-products'!$A$1:$H$1,0))</f>
        <v>indigo</v>
      </c>
      <c r="L79">
        <f>VLOOKUP($C79,'Raw-products'!$A$2:$H$1261,MATCH(L$1,'Raw-products'!$A$1:$H$1,0))</f>
        <v>117</v>
      </c>
      <c r="M79">
        <f>VLOOKUP($C79,'Raw-products'!$A$2:$H$1261,MATCH(M$1,'Raw-products'!$A$1:$H$1,0))</f>
        <v>60</v>
      </c>
      <c r="N79" s="5">
        <f t="shared" si="2"/>
        <v>7020</v>
      </c>
      <c r="O79" cm="1">
        <f t="array" ref="O79:R79">_xlfn.XLOOKUP($B79,'Raw -orders'!$A:$A,'Raw -orders'!$B:$E)</f>
        <v>564</v>
      </c>
      <c r="P79">
        <v>36479</v>
      </c>
      <c r="Q79" s="1">
        <v>44384</v>
      </c>
      <c r="R79" s="1">
        <v>44385</v>
      </c>
      <c r="S79" t="str" cm="1">
        <f t="array" ref="S79:Z79">_xlfn.XLOOKUP($O79,'Raw - customers'!$A:$A,'Raw - customers'!$B:$I)</f>
        <v>Shoshana Redsell</v>
      </c>
      <c r="T79" t="str">
        <v>Bigender</v>
      </c>
      <c r="U79">
        <v>34</v>
      </c>
      <c r="V79" t="str">
        <v>65 Schroeder WayApt. 552</v>
      </c>
      <c r="W79">
        <v>4054</v>
      </c>
      <c r="X79" t="str">
        <v>North Marcusland</v>
      </c>
      <c r="Y79" t="str">
        <v>Northern Territory</v>
      </c>
      <c r="Z79" t="str">
        <v>Australia</v>
      </c>
      <c r="AA79">
        <v>7</v>
      </c>
      <c r="AB79" s="3" t="str">
        <f t="shared" si="3"/>
        <v>0 to 10</v>
      </c>
      <c r="AD79" s="88"/>
      <c r="AE79" s="94"/>
      <c r="AF79" s="100"/>
      <c r="AG79" s="88"/>
      <c r="AH79" s="100"/>
      <c r="AI79" s="100"/>
      <c r="AJ79" s="87"/>
      <c r="AK79" s="6"/>
      <c r="AM79" s="6">
        <v>564</v>
      </c>
      <c r="AN79" s="6" t="s">
        <v>1339</v>
      </c>
      <c r="AP79">
        <v>681</v>
      </c>
      <c r="AQ79" t="str">
        <v>Victoria</v>
      </c>
    </row>
    <row r="80" spans="1:43" x14ac:dyDescent="0.25">
      <c r="A80">
        <v>78</v>
      </c>
      <c r="B80">
        <v>17</v>
      </c>
      <c r="C80">
        <v>132</v>
      </c>
      <c r="D80">
        <v>92</v>
      </c>
      <c r="E80">
        <v>2</v>
      </c>
      <c r="F80">
        <v>184</v>
      </c>
      <c r="G80">
        <v>1</v>
      </c>
      <c r="H80" t="str">
        <f>VLOOKUP($C80,'Raw-products'!$A$2:$H$1261,MATCH(H$1,'Raw-products'!$A$1:$H$1,0))</f>
        <v>Shirt</v>
      </c>
      <c r="I80" t="str">
        <f>VLOOKUP($C80,'Raw-products'!$A$2:$H$1261,MATCH(I$1,'Raw-products'!$A$1:$H$1,0))</f>
        <v>Denim</v>
      </c>
      <c r="J80" t="str">
        <f>VLOOKUP($C80,'Raw-products'!$A$2:$H$1261,MATCH(J$1,'Raw-products'!$A$1:$H$1,0))</f>
        <v>M</v>
      </c>
      <c r="K80" t="str">
        <f>VLOOKUP($C80,'Raw-products'!$A$2:$H$1261,MATCH(K$1,'Raw-products'!$A$1:$H$1,0))</f>
        <v>indigo</v>
      </c>
      <c r="L80">
        <f>VLOOKUP($C80,'Raw-products'!$A$2:$H$1261,MATCH(L$1,'Raw-products'!$A$1:$H$1,0))</f>
        <v>115</v>
      </c>
      <c r="M80">
        <f>VLOOKUP($C80,'Raw-products'!$A$2:$H$1261,MATCH(M$1,'Raw-products'!$A$1:$H$1,0))</f>
        <v>56</v>
      </c>
      <c r="N80" s="5">
        <f t="shared" si="2"/>
        <v>6440</v>
      </c>
      <c r="O80" cm="1">
        <f t="array" ref="O80:R80">_xlfn.XLOOKUP($B80,'Raw -orders'!$A:$A,'Raw -orders'!$B:$E)</f>
        <v>614</v>
      </c>
      <c r="P80">
        <v>51822</v>
      </c>
      <c r="Q80" s="1">
        <v>44236</v>
      </c>
      <c r="R80" s="1">
        <v>44238</v>
      </c>
      <c r="S80" t="str" cm="1">
        <f t="array" ref="S80:Z80">_xlfn.XLOOKUP($O80,'Raw - customers'!$A:$A,'Raw - customers'!$B:$I)</f>
        <v>Sherwynd Batsford</v>
      </c>
      <c r="T80" t="str">
        <v>Polygender</v>
      </c>
      <c r="U80">
        <v>45</v>
      </c>
      <c r="V80" t="str">
        <v>627 Weber PassApt. 498</v>
      </c>
      <c r="W80">
        <v>7529</v>
      </c>
      <c r="X80" t="str">
        <v>Samuelside</v>
      </c>
      <c r="Y80" t="str">
        <v>New South Wales</v>
      </c>
      <c r="Z80" t="str">
        <v>Australia</v>
      </c>
      <c r="AA80">
        <v>2</v>
      </c>
      <c r="AB80" s="3" t="str">
        <f t="shared" si="3"/>
        <v>0 to 10</v>
      </c>
      <c r="AD80" s="88"/>
      <c r="AE80" s="94"/>
      <c r="AF80" s="100"/>
      <c r="AG80" s="88"/>
      <c r="AH80" s="100"/>
      <c r="AI80" s="100"/>
      <c r="AJ80" s="87"/>
      <c r="AK80" s="6"/>
      <c r="AM80" s="6">
        <v>614</v>
      </c>
      <c r="AN80" s="6" t="s">
        <v>1362</v>
      </c>
      <c r="AP80">
        <v>236</v>
      </c>
      <c r="AQ80" t="str">
        <v>New South Wales</v>
      </c>
    </row>
    <row r="81" spans="1:43" x14ac:dyDescent="0.25">
      <c r="A81">
        <v>79</v>
      </c>
      <c r="B81">
        <v>17</v>
      </c>
      <c r="C81">
        <v>791</v>
      </c>
      <c r="D81">
        <v>91</v>
      </c>
      <c r="E81">
        <v>2</v>
      </c>
      <c r="F81">
        <v>182</v>
      </c>
      <c r="G81">
        <v>1</v>
      </c>
      <c r="H81" t="str">
        <f>VLOOKUP($C81,'Raw-products'!$A$2:$H$1261,MATCH(H$1,'Raw-products'!$A$1:$H$1,0))</f>
        <v>Jacket</v>
      </c>
      <c r="I81" t="str">
        <f>VLOOKUP($C81,'Raw-products'!$A$2:$H$1261,MATCH(I$1,'Raw-products'!$A$1:$H$1,0))</f>
        <v>Pullover</v>
      </c>
      <c r="J81" t="str">
        <f>VLOOKUP($C81,'Raw-products'!$A$2:$H$1261,MATCH(J$1,'Raw-products'!$A$1:$H$1,0))</f>
        <v>S</v>
      </c>
      <c r="K81" t="str">
        <f>VLOOKUP($C81,'Raw-products'!$A$2:$H$1261,MATCH(K$1,'Raw-products'!$A$1:$H$1,0))</f>
        <v>blue</v>
      </c>
      <c r="L81">
        <f>VLOOKUP($C81,'Raw-products'!$A$2:$H$1261,MATCH(L$1,'Raw-products'!$A$1:$H$1,0))</f>
        <v>114</v>
      </c>
      <c r="M81">
        <f>VLOOKUP($C81,'Raw-products'!$A$2:$H$1261,MATCH(M$1,'Raw-products'!$A$1:$H$1,0))</f>
        <v>73</v>
      </c>
      <c r="N81" s="5">
        <f t="shared" si="2"/>
        <v>8322</v>
      </c>
      <c r="O81" cm="1">
        <f t="array" ref="O81:R81">_xlfn.XLOOKUP($B81,'Raw -orders'!$A:$A,'Raw -orders'!$B:$E)</f>
        <v>614</v>
      </c>
      <c r="P81">
        <v>51822</v>
      </c>
      <c r="Q81" s="1">
        <v>44236</v>
      </c>
      <c r="R81" s="1">
        <v>44238</v>
      </c>
      <c r="S81" t="str" cm="1">
        <f t="array" ref="S81:Z81">_xlfn.XLOOKUP($O81,'Raw - customers'!$A:$A,'Raw - customers'!$B:$I)</f>
        <v>Sherwynd Batsford</v>
      </c>
      <c r="T81" t="str">
        <v>Polygender</v>
      </c>
      <c r="U81">
        <v>45</v>
      </c>
      <c r="V81" t="str">
        <v>627 Weber PassApt. 498</v>
      </c>
      <c r="W81">
        <v>7529</v>
      </c>
      <c r="X81" t="str">
        <v>Samuelside</v>
      </c>
      <c r="Y81" t="str">
        <v>New South Wales</v>
      </c>
      <c r="Z81" t="str">
        <v>Australia</v>
      </c>
      <c r="AA81">
        <v>2</v>
      </c>
      <c r="AB81" s="3" t="str">
        <f t="shared" si="3"/>
        <v>0 to 10</v>
      </c>
      <c r="AD81" s="88"/>
      <c r="AE81" s="94"/>
      <c r="AF81" s="100"/>
      <c r="AG81" s="88"/>
      <c r="AH81" s="100"/>
      <c r="AI81" s="100"/>
      <c r="AJ81" s="87"/>
      <c r="AK81" s="6"/>
      <c r="AM81" s="6">
        <v>614</v>
      </c>
      <c r="AN81" s="6" t="s">
        <v>1362</v>
      </c>
      <c r="AP81">
        <v>872</v>
      </c>
      <c r="AQ81" t="str">
        <v>New South Wales</v>
      </c>
    </row>
    <row r="82" spans="1:43" x14ac:dyDescent="0.25">
      <c r="A82">
        <v>80</v>
      </c>
      <c r="B82">
        <v>17</v>
      </c>
      <c r="C82">
        <v>463</v>
      </c>
      <c r="D82">
        <v>118</v>
      </c>
      <c r="E82">
        <v>1</v>
      </c>
      <c r="F82">
        <v>118</v>
      </c>
      <c r="G82">
        <v>1</v>
      </c>
      <c r="H82" t="str">
        <f>VLOOKUP($C82,'Raw-products'!$A$2:$H$1261,MATCH(H$1,'Raw-products'!$A$1:$H$1,0))</f>
        <v>Jacket</v>
      </c>
      <c r="I82" t="str">
        <f>VLOOKUP($C82,'Raw-products'!$A$2:$H$1261,MATCH(I$1,'Raw-products'!$A$1:$H$1,0))</f>
        <v>Puffer</v>
      </c>
      <c r="J82" t="str">
        <f>VLOOKUP($C82,'Raw-products'!$A$2:$H$1261,MATCH(J$1,'Raw-products'!$A$1:$H$1,0))</f>
        <v>L</v>
      </c>
      <c r="K82" t="str">
        <f>VLOOKUP($C82,'Raw-products'!$A$2:$H$1261,MATCH(K$1,'Raw-products'!$A$1:$H$1,0))</f>
        <v>orange</v>
      </c>
      <c r="L82">
        <f>VLOOKUP($C82,'Raw-products'!$A$2:$H$1261,MATCH(L$1,'Raw-products'!$A$1:$H$1,0))</f>
        <v>110</v>
      </c>
      <c r="M82">
        <f>VLOOKUP($C82,'Raw-products'!$A$2:$H$1261,MATCH(M$1,'Raw-products'!$A$1:$H$1,0))</f>
        <v>66</v>
      </c>
      <c r="N82" s="5">
        <f t="shared" si="2"/>
        <v>7260</v>
      </c>
      <c r="O82" cm="1">
        <f t="array" ref="O82:R82">_xlfn.XLOOKUP($B82,'Raw -orders'!$A:$A,'Raw -orders'!$B:$E)</f>
        <v>614</v>
      </c>
      <c r="P82">
        <v>51822</v>
      </c>
      <c r="Q82" s="1">
        <v>44236</v>
      </c>
      <c r="R82" s="1">
        <v>44238</v>
      </c>
      <c r="S82" t="str" cm="1">
        <f t="array" ref="S82:Z82">_xlfn.XLOOKUP($O82,'Raw - customers'!$A:$A,'Raw - customers'!$B:$I)</f>
        <v>Sherwynd Batsford</v>
      </c>
      <c r="T82" t="str">
        <v>Polygender</v>
      </c>
      <c r="U82">
        <v>45</v>
      </c>
      <c r="V82" t="str">
        <v>627 Weber PassApt. 498</v>
      </c>
      <c r="W82">
        <v>7529</v>
      </c>
      <c r="X82" t="str">
        <v>Samuelside</v>
      </c>
      <c r="Y82" t="str">
        <v>New South Wales</v>
      </c>
      <c r="Z82" t="str">
        <v>Australia</v>
      </c>
      <c r="AA82">
        <v>2</v>
      </c>
      <c r="AB82" s="3" t="str">
        <f t="shared" si="3"/>
        <v>0 to 10</v>
      </c>
      <c r="AD82" s="88"/>
      <c r="AE82" s="94"/>
      <c r="AF82" s="100"/>
      <c r="AG82" s="88"/>
      <c r="AH82" s="100"/>
      <c r="AI82" s="100"/>
      <c r="AJ82" s="87"/>
      <c r="AK82" s="6"/>
      <c r="AM82" s="6">
        <v>614</v>
      </c>
      <c r="AN82" s="6" t="s">
        <v>1362</v>
      </c>
      <c r="AP82">
        <v>736</v>
      </c>
      <c r="AQ82" t="str">
        <v>Victoria</v>
      </c>
    </row>
    <row r="83" spans="1:43" x14ac:dyDescent="0.25">
      <c r="A83">
        <v>81</v>
      </c>
      <c r="B83">
        <v>17</v>
      </c>
      <c r="C83">
        <v>1066</v>
      </c>
      <c r="D83">
        <v>93</v>
      </c>
      <c r="E83">
        <v>2</v>
      </c>
      <c r="F83">
        <v>186</v>
      </c>
      <c r="G83">
        <v>1</v>
      </c>
      <c r="H83" t="str">
        <f>VLOOKUP($C83,'Raw-products'!$A$2:$H$1261,MATCH(H$1,'Raw-products'!$A$1:$H$1,0))</f>
        <v>Trousers</v>
      </c>
      <c r="I83" t="str">
        <f>VLOOKUP($C83,'Raw-products'!$A$2:$H$1261,MATCH(I$1,'Raw-products'!$A$1:$H$1,0))</f>
        <v>Joggers</v>
      </c>
      <c r="J83" t="str">
        <f>VLOOKUP($C83,'Raw-products'!$A$2:$H$1261,MATCH(J$1,'Raw-products'!$A$1:$H$1,0))</f>
        <v>S</v>
      </c>
      <c r="K83" t="str">
        <f>VLOOKUP($C83,'Raw-products'!$A$2:$H$1261,MATCH(K$1,'Raw-products'!$A$1:$H$1,0))</f>
        <v>green</v>
      </c>
      <c r="L83">
        <f>VLOOKUP($C83,'Raw-products'!$A$2:$H$1261,MATCH(L$1,'Raw-products'!$A$1:$H$1,0))</f>
        <v>94</v>
      </c>
      <c r="M83">
        <f>VLOOKUP($C83,'Raw-products'!$A$2:$H$1261,MATCH(M$1,'Raw-products'!$A$1:$H$1,0))</f>
        <v>76</v>
      </c>
      <c r="N83" s="5">
        <f t="shared" si="2"/>
        <v>7144</v>
      </c>
      <c r="O83" cm="1">
        <f t="array" ref="O83:R83">_xlfn.XLOOKUP($B83,'Raw -orders'!$A:$A,'Raw -orders'!$B:$E)</f>
        <v>614</v>
      </c>
      <c r="P83">
        <v>51822</v>
      </c>
      <c r="Q83" s="1">
        <v>44236</v>
      </c>
      <c r="R83" s="1">
        <v>44238</v>
      </c>
      <c r="S83" t="str" cm="1">
        <f t="array" ref="S83:Z83">_xlfn.XLOOKUP($O83,'Raw - customers'!$A:$A,'Raw - customers'!$B:$I)</f>
        <v>Sherwynd Batsford</v>
      </c>
      <c r="T83" t="str">
        <v>Polygender</v>
      </c>
      <c r="U83">
        <v>45</v>
      </c>
      <c r="V83" t="str">
        <v>627 Weber PassApt. 498</v>
      </c>
      <c r="W83">
        <v>7529</v>
      </c>
      <c r="X83" t="str">
        <v>Samuelside</v>
      </c>
      <c r="Y83" t="str">
        <v>New South Wales</v>
      </c>
      <c r="Z83" t="str">
        <v>Australia</v>
      </c>
      <c r="AA83">
        <v>2</v>
      </c>
      <c r="AB83" s="3" t="str">
        <f t="shared" si="3"/>
        <v>0 to 10</v>
      </c>
      <c r="AD83" s="88"/>
      <c r="AE83" s="94"/>
      <c r="AF83" s="100"/>
      <c r="AG83" s="88"/>
      <c r="AH83" s="100"/>
      <c r="AI83" s="100"/>
      <c r="AJ83" s="87"/>
      <c r="AK83" s="6"/>
      <c r="AM83" s="6">
        <v>614</v>
      </c>
      <c r="AN83" s="6" t="s">
        <v>1362</v>
      </c>
      <c r="AP83">
        <v>927</v>
      </c>
      <c r="AQ83" t="str">
        <v>Victoria</v>
      </c>
    </row>
    <row r="84" spans="1:43" x14ac:dyDescent="0.25">
      <c r="A84">
        <v>82</v>
      </c>
      <c r="B84">
        <v>18</v>
      </c>
      <c r="C84">
        <v>35</v>
      </c>
      <c r="D84">
        <v>104</v>
      </c>
      <c r="E84">
        <v>1</v>
      </c>
      <c r="F84">
        <v>104</v>
      </c>
      <c r="G84">
        <v>1</v>
      </c>
      <c r="H84" t="str">
        <f>VLOOKUP($C84,'Raw-products'!$A$2:$H$1261,MATCH(H$1,'Raw-products'!$A$1:$H$1,0))</f>
        <v>Shirt</v>
      </c>
      <c r="I84" t="str">
        <f>VLOOKUP($C84,'Raw-products'!$A$2:$H$1261,MATCH(I$1,'Raw-products'!$A$1:$H$1,0))</f>
        <v>Dress</v>
      </c>
      <c r="J84" t="str">
        <f>VLOOKUP($C84,'Raw-products'!$A$2:$H$1261,MATCH(J$1,'Raw-products'!$A$1:$H$1,0))</f>
        <v>XS</v>
      </c>
      <c r="K84" t="str">
        <f>VLOOKUP($C84,'Raw-products'!$A$2:$H$1261,MATCH(K$1,'Raw-products'!$A$1:$H$1,0))</f>
        <v>red</v>
      </c>
      <c r="L84">
        <f>VLOOKUP($C84,'Raw-products'!$A$2:$H$1261,MATCH(L$1,'Raw-products'!$A$1:$H$1,0))</f>
        <v>119</v>
      </c>
      <c r="M84">
        <f>VLOOKUP($C84,'Raw-products'!$A$2:$H$1261,MATCH(M$1,'Raw-products'!$A$1:$H$1,0))</f>
        <v>63</v>
      </c>
      <c r="N84" s="5">
        <f t="shared" si="2"/>
        <v>7497</v>
      </c>
      <c r="O84" cm="1">
        <f t="array" ref="O84:R84">_xlfn.XLOOKUP($B84,'Raw -orders'!$A:$A,'Raw -orders'!$B:$E)</f>
        <v>299</v>
      </c>
      <c r="P84">
        <v>22902</v>
      </c>
      <c r="Q84" s="1">
        <v>44197</v>
      </c>
      <c r="R84" s="1">
        <v>44199</v>
      </c>
      <c r="S84" t="str" cm="1">
        <f t="array" ref="S84:Z84">_xlfn.XLOOKUP($O84,'Raw - customers'!$A:$A,'Raw - customers'!$B:$I)</f>
        <v>Anny Midden</v>
      </c>
      <c r="T84" t="str">
        <v>Non-binary</v>
      </c>
      <c r="U84">
        <v>32</v>
      </c>
      <c r="V84" t="str">
        <v>810 Jasper CircleSuite 777</v>
      </c>
      <c r="W84">
        <v>89</v>
      </c>
      <c r="X84" t="str">
        <v>Lake Amelia</v>
      </c>
      <c r="Y84" t="str">
        <v>Victoria</v>
      </c>
      <c r="Z84" t="str">
        <v>Australia</v>
      </c>
      <c r="AA84">
        <v>1</v>
      </c>
      <c r="AB84" s="3" t="str">
        <f t="shared" si="3"/>
        <v>0 to 10</v>
      </c>
      <c r="AD84" s="88"/>
      <c r="AE84" s="94"/>
      <c r="AF84" s="100"/>
      <c r="AG84" s="88"/>
      <c r="AH84" s="100"/>
      <c r="AI84" s="101"/>
      <c r="AJ84" s="102"/>
      <c r="AK84" s="6"/>
      <c r="AM84" s="6">
        <v>299</v>
      </c>
      <c r="AN84" s="6" t="s">
        <v>1396</v>
      </c>
      <c r="AP84">
        <v>537</v>
      </c>
      <c r="AQ84" t="str">
        <v>Western Australia</v>
      </c>
    </row>
    <row r="85" spans="1:43" x14ac:dyDescent="0.25">
      <c r="A85">
        <v>83</v>
      </c>
      <c r="B85">
        <v>18</v>
      </c>
      <c r="C85">
        <v>970</v>
      </c>
      <c r="D85">
        <v>97</v>
      </c>
      <c r="E85">
        <v>3</v>
      </c>
      <c r="F85">
        <v>291</v>
      </c>
      <c r="G85">
        <v>1</v>
      </c>
      <c r="H85" t="str">
        <f>VLOOKUP($C85,'Raw-products'!$A$2:$H$1261,MATCH(H$1,'Raw-products'!$A$1:$H$1,0))</f>
        <v>Trousers</v>
      </c>
      <c r="I85" t="str">
        <f>VLOOKUP($C85,'Raw-products'!$A$2:$H$1261,MATCH(I$1,'Raw-products'!$A$1:$H$1,0))</f>
        <v>Slim-Fit</v>
      </c>
      <c r="J85" t="str">
        <f>VLOOKUP($C85,'Raw-products'!$A$2:$H$1261,MATCH(J$1,'Raw-products'!$A$1:$H$1,0))</f>
        <v>XS</v>
      </c>
      <c r="K85" t="str">
        <f>VLOOKUP($C85,'Raw-products'!$A$2:$H$1261,MATCH(K$1,'Raw-products'!$A$1:$H$1,0))</f>
        <v>indigo</v>
      </c>
      <c r="L85">
        <f>VLOOKUP($C85,'Raw-products'!$A$2:$H$1261,MATCH(L$1,'Raw-products'!$A$1:$H$1,0))</f>
        <v>119</v>
      </c>
      <c r="M85">
        <f>VLOOKUP($C85,'Raw-products'!$A$2:$H$1261,MATCH(M$1,'Raw-products'!$A$1:$H$1,0))</f>
        <v>74</v>
      </c>
      <c r="N85" s="5">
        <f t="shared" si="2"/>
        <v>8806</v>
      </c>
      <c r="O85" cm="1">
        <f t="array" ref="O85:R85">_xlfn.XLOOKUP($B85,'Raw -orders'!$A:$A,'Raw -orders'!$B:$E)</f>
        <v>299</v>
      </c>
      <c r="P85">
        <v>22902</v>
      </c>
      <c r="Q85" s="1">
        <v>44197</v>
      </c>
      <c r="R85" s="1">
        <v>44199</v>
      </c>
      <c r="S85" t="str" cm="1">
        <f t="array" ref="S85:Z85">_xlfn.XLOOKUP($O85,'Raw - customers'!$A:$A,'Raw - customers'!$B:$I)</f>
        <v>Anny Midden</v>
      </c>
      <c r="T85" t="str">
        <v>Non-binary</v>
      </c>
      <c r="U85">
        <v>32</v>
      </c>
      <c r="V85" t="str">
        <v>810 Jasper CircleSuite 777</v>
      </c>
      <c r="W85">
        <v>89</v>
      </c>
      <c r="X85" t="str">
        <v>Lake Amelia</v>
      </c>
      <c r="Y85" t="str">
        <v>Victoria</v>
      </c>
      <c r="Z85" t="str">
        <v>Australia</v>
      </c>
      <c r="AA85">
        <v>1</v>
      </c>
      <c r="AB85" s="3" t="str">
        <f t="shared" si="3"/>
        <v>0 to 10</v>
      </c>
      <c r="AD85" s="88"/>
      <c r="AE85" s="94"/>
      <c r="AF85" s="100"/>
      <c r="AG85" s="88"/>
      <c r="AH85" s="100"/>
      <c r="AI85" s="103"/>
      <c r="AJ85" s="104"/>
      <c r="AK85" s="6"/>
      <c r="AM85" s="6">
        <v>299</v>
      </c>
      <c r="AN85" s="6" t="s">
        <v>1396</v>
      </c>
      <c r="AP85">
        <v>181</v>
      </c>
      <c r="AQ85" t="str">
        <v>Northern Territory</v>
      </c>
    </row>
    <row r="86" spans="1:43" x14ac:dyDescent="0.25">
      <c r="A86">
        <v>84</v>
      </c>
      <c r="B86">
        <v>18</v>
      </c>
      <c r="C86">
        <v>285</v>
      </c>
      <c r="D86">
        <v>105</v>
      </c>
      <c r="E86">
        <v>1</v>
      </c>
      <c r="F86">
        <v>105</v>
      </c>
      <c r="G86">
        <v>1</v>
      </c>
      <c r="H86" t="str">
        <f>VLOOKUP($C86,'Raw-products'!$A$2:$H$1261,MATCH(H$1,'Raw-products'!$A$1:$H$1,0))</f>
        <v>Shirt</v>
      </c>
      <c r="I86" t="str">
        <f>VLOOKUP($C86,'Raw-products'!$A$2:$H$1261,MATCH(I$1,'Raw-products'!$A$1:$H$1,0))</f>
        <v>Cuban Collar</v>
      </c>
      <c r="J86" t="str">
        <f>VLOOKUP($C86,'Raw-products'!$A$2:$H$1261,MATCH(J$1,'Raw-products'!$A$1:$H$1,0))</f>
        <v>XS</v>
      </c>
      <c r="K86" t="str">
        <f>VLOOKUP($C86,'Raw-products'!$A$2:$H$1261,MATCH(K$1,'Raw-products'!$A$1:$H$1,0))</f>
        <v>orange</v>
      </c>
      <c r="L86">
        <f>VLOOKUP($C86,'Raw-products'!$A$2:$H$1261,MATCH(L$1,'Raw-products'!$A$1:$H$1,0))</f>
        <v>93</v>
      </c>
      <c r="M86">
        <f>VLOOKUP($C86,'Raw-products'!$A$2:$H$1261,MATCH(M$1,'Raw-products'!$A$1:$H$1,0))</f>
        <v>62</v>
      </c>
      <c r="N86" s="5">
        <f t="shared" si="2"/>
        <v>5766</v>
      </c>
      <c r="O86" cm="1">
        <f t="array" ref="O86:R86">_xlfn.XLOOKUP($B86,'Raw -orders'!$A:$A,'Raw -orders'!$B:$E)</f>
        <v>299</v>
      </c>
      <c r="P86">
        <v>22902</v>
      </c>
      <c r="Q86" s="1">
        <v>44197</v>
      </c>
      <c r="R86" s="1">
        <v>44199</v>
      </c>
      <c r="S86" t="str" cm="1">
        <f t="array" ref="S86:Z86">_xlfn.XLOOKUP($O86,'Raw - customers'!$A:$A,'Raw - customers'!$B:$I)</f>
        <v>Anny Midden</v>
      </c>
      <c r="T86" t="str">
        <v>Non-binary</v>
      </c>
      <c r="U86">
        <v>32</v>
      </c>
      <c r="V86" t="str">
        <v>810 Jasper CircleSuite 777</v>
      </c>
      <c r="W86">
        <v>89</v>
      </c>
      <c r="X86" t="str">
        <v>Lake Amelia</v>
      </c>
      <c r="Y86" t="str">
        <v>Victoria</v>
      </c>
      <c r="Z86" t="str">
        <v>Australia</v>
      </c>
      <c r="AA86">
        <v>1</v>
      </c>
      <c r="AB86" s="3" t="str">
        <f t="shared" si="3"/>
        <v>0 to 10</v>
      </c>
      <c r="AD86" s="88"/>
      <c r="AE86" s="94"/>
      <c r="AF86" s="100"/>
      <c r="AG86" s="88"/>
      <c r="AH86" s="100"/>
      <c r="AI86" s="100"/>
      <c r="AJ86" s="87"/>
      <c r="AK86" s="6"/>
      <c r="AM86" s="6">
        <v>299</v>
      </c>
      <c r="AN86" s="6" t="s">
        <v>1396</v>
      </c>
      <c r="AP86">
        <v>251</v>
      </c>
      <c r="AQ86" t="str">
        <v>Australian Capital Territory</v>
      </c>
    </row>
    <row r="87" spans="1:43" x14ac:dyDescent="0.25">
      <c r="A87">
        <v>85</v>
      </c>
      <c r="B87">
        <v>18</v>
      </c>
      <c r="C87">
        <v>1110</v>
      </c>
      <c r="D87">
        <v>115</v>
      </c>
      <c r="E87">
        <v>3</v>
      </c>
      <c r="F87">
        <v>345</v>
      </c>
      <c r="G87">
        <v>1</v>
      </c>
      <c r="H87" t="str">
        <f>VLOOKUP($C87,'Raw-products'!$A$2:$H$1261,MATCH(H$1,'Raw-products'!$A$1:$H$1,0))</f>
        <v>Trousers</v>
      </c>
      <c r="I87" t="str">
        <f>VLOOKUP($C87,'Raw-products'!$A$2:$H$1261,MATCH(I$1,'Raw-products'!$A$1:$H$1,0))</f>
        <v>Cropped</v>
      </c>
      <c r="J87" t="str">
        <f>VLOOKUP($C87,'Raw-products'!$A$2:$H$1261,MATCH(J$1,'Raw-products'!$A$1:$H$1,0))</f>
        <v>XS</v>
      </c>
      <c r="K87" t="str">
        <f>VLOOKUP($C87,'Raw-products'!$A$2:$H$1261,MATCH(K$1,'Raw-products'!$A$1:$H$1,0))</f>
        <v>indigo</v>
      </c>
      <c r="L87">
        <f>VLOOKUP($C87,'Raw-products'!$A$2:$H$1261,MATCH(L$1,'Raw-products'!$A$1:$H$1,0))</f>
        <v>99</v>
      </c>
      <c r="M87">
        <f>VLOOKUP($C87,'Raw-products'!$A$2:$H$1261,MATCH(M$1,'Raw-products'!$A$1:$H$1,0))</f>
        <v>55</v>
      </c>
      <c r="N87" s="5">
        <f t="shared" si="2"/>
        <v>5445</v>
      </c>
      <c r="O87" cm="1">
        <f t="array" ref="O87:R87">_xlfn.XLOOKUP($B87,'Raw -orders'!$A:$A,'Raw -orders'!$B:$E)</f>
        <v>299</v>
      </c>
      <c r="P87">
        <v>22902</v>
      </c>
      <c r="Q87" s="1">
        <v>44197</v>
      </c>
      <c r="R87" s="1">
        <v>44199</v>
      </c>
      <c r="S87" t="str" cm="1">
        <f t="array" ref="S87:Z87">_xlfn.XLOOKUP($O87,'Raw - customers'!$A:$A,'Raw - customers'!$B:$I)</f>
        <v>Anny Midden</v>
      </c>
      <c r="T87" t="str">
        <v>Non-binary</v>
      </c>
      <c r="U87">
        <v>32</v>
      </c>
      <c r="V87" t="str">
        <v>810 Jasper CircleSuite 777</v>
      </c>
      <c r="W87">
        <v>89</v>
      </c>
      <c r="X87" t="str">
        <v>Lake Amelia</v>
      </c>
      <c r="Y87" t="str">
        <v>Victoria</v>
      </c>
      <c r="Z87" t="str">
        <v>Australia</v>
      </c>
      <c r="AA87">
        <v>1</v>
      </c>
      <c r="AB87" s="3" t="str">
        <f t="shared" si="3"/>
        <v>0 to 10</v>
      </c>
      <c r="AD87" s="88"/>
      <c r="AE87" s="94"/>
      <c r="AF87" s="93"/>
      <c r="AG87" s="88"/>
      <c r="AH87" s="100"/>
      <c r="AI87" s="100"/>
      <c r="AJ87" s="87"/>
      <c r="AK87" s="6"/>
      <c r="AM87" s="6">
        <v>299</v>
      </c>
      <c r="AN87" s="6" t="s">
        <v>1396</v>
      </c>
      <c r="AP87">
        <v>874</v>
      </c>
      <c r="AQ87" t="str">
        <v>Western Australia</v>
      </c>
    </row>
    <row r="88" spans="1:43" x14ac:dyDescent="0.25">
      <c r="A88">
        <v>86</v>
      </c>
      <c r="B88">
        <v>18</v>
      </c>
      <c r="C88">
        <v>452</v>
      </c>
      <c r="D88">
        <v>107</v>
      </c>
      <c r="E88">
        <v>1</v>
      </c>
      <c r="F88">
        <v>107</v>
      </c>
      <c r="G88">
        <v>1</v>
      </c>
      <c r="H88" t="str">
        <f>VLOOKUP($C88,'Raw-products'!$A$2:$H$1261,MATCH(H$1,'Raw-products'!$A$1:$H$1,0))</f>
        <v>Jacket</v>
      </c>
      <c r="I88" t="str">
        <f>VLOOKUP($C88,'Raw-products'!$A$2:$H$1261,MATCH(I$1,'Raw-products'!$A$1:$H$1,0))</f>
        <v>Denim</v>
      </c>
      <c r="J88" t="str">
        <f>VLOOKUP($C88,'Raw-products'!$A$2:$H$1261,MATCH(J$1,'Raw-products'!$A$1:$H$1,0))</f>
        <v>M</v>
      </c>
      <c r="K88" t="str">
        <f>VLOOKUP($C88,'Raw-products'!$A$2:$H$1261,MATCH(K$1,'Raw-products'!$A$1:$H$1,0))</f>
        <v>violet</v>
      </c>
      <c r="L88">
        <f>VLOOKUP($C88,'Raw-products'!$A$2:$H$1261,MATCH(L$1,'Raw-products'!$A$1:$H$1,0))</f>
        <v>92</v>
      </c>
      <c r="M88">
        <f>VLOOKUP($C88,'Raw-products'!$A$2:$H$1261,MATCH(M$1,'Raw-products'!$A$1:$H$1,0))</f>
        <v>43</v>
      </c>
      <c r="N88" s="5">
        <f t="shared" si="2"/>
        <v>3956</v>
      </c>
      <c r="O88" cm="1">
        <f t="array" ref="O88:R88">_xlfn.XLOOKUP($B88,'Raw -orders'!$A:$A,'Raw -orders'!$B:$E)</f>
        <v>299</v>
      </c>
      <c r="P88">
        <v>22902</v>
      </c>
      <c r="Q88" s="1">
        <v>44197</v>
      </c>
      <c r="R88" s="1">
        <v>44199</v>
      </c>
      <c r="S88" t="str" cm="1">
        <f t="array" ref="S88:Z88">_xlfn.XLOOKUP($O88,'Raw - customers'!$A:$A,'Raw - customers'!$B:$I)</f>
        <v>Anny Midden</v>
      </c>
      <c r="T88" t="str">
        <v>Non-binary</v>
      </c>
      <c r="U88">
        <v>32</v>
      </c>
      <c r="V88" t="str">
        <v>810 Jasper CircleSuite 777</v>
      </c>
      <c r="W88">
        <v>89</v>
      </c>
      <c r="X88" t="str">
        <v>Lake Amelia</v>
      </c>
      <c r="Y88" t="str">
        <v>Victoria</v>
      </c>
      <c r="Z88" t="str">
        <v>Australia</v>
      </c>
      <c r="AA88">
        <v>1</v>
      </c>
      <c r="AB88" s="3" t="str">
        <f t="shared" si="3"/>
        <v>0 to 10</v>
      </c>
      <c r="AD88" s="91"/>
      <c r="AE88" s="95"/>
      <c r="AF88" s="105"/>
      <c r="AG88" s="91"/>
      <c r="AH88" s="105"/>
      <c r="AI88" s="105"/>
      <c r="AJ88" s="106"/>
      <c r="AK88" s="6"/>
      <c r="AM88" s="6">
        <v>299</v>
      </c>
      <c r="AN88" s="6" t="s">
        <v>1396</v>
      </c>
      <c r="AP88">
        <v>325</v>
      </c>
      <c r="AQ88" t="str">
        <v>South Australia</v>
      </c>
    </row>
    <row r="89" spans="1:43" x14ac:dyDescent="0.25">
      <c r="A89">
        <v>87</v>
      </c>
      <c r="B89">
        <v>19</v>
      </c>
      <c r="C89">
        <v>71</v>
      </c>
      <c r="D89">
        <v>118</v>
      </c>
      <c r="E89">
        <v>1</v>
      </c>
      <c r="F89">
        <v>118</v>
      </c>
      <c r="G89">
        <v>1</v>
      </c>
      <c r="H89" t="str">
        <f>VLOOKUP($C89,'Raw-products'!$A$2:$H$1261,MATCH(H$1,'Raw-products'!$A$1:$H$1,0))</f>
        <v>Shirt</v>
      </c>
      <c r="I89" t="str">
        <f>VLOOKUP($C89,'Raw-products'!$A$2:$H$1261,MATCH(I$1,'Raw-products'!$A$1:$H$1,0))</f>
        <v>Flannel</v>
      </c>
      <c r="J89" t="str">
        <f>VLOOKUP($C89,'Raw-products'!$A$2:$H$1261,MATCH(J$1,'Raw-products'!$A$1:$H$1,0))</f>
        <v>S</v>
      </c>
      <c r="K89" t="str">
        <f>VLOOKUP($C89,'Raw-products'!$A$2:$H$1261,MATCH(K$1,'Raw-products'!$A$1:$H$1,0))</f>
        <v>red</v>
      </c>
      <c r="L89">
        <f>VLOOKUP($C89,'Raw-products'!$A$2:$H$1261,MATCH(L$1,'Raw-products'!$A$1:$H$1,0))</f>
        <v>96</v>
      </c>
      <c r="M89">
        <f>VLOOKUP($C89,'Raw-products'!$A$2:$H$1261,MATCH(M$1,'Raw-products'!$A$1:$H$1,0))</f>
        <v>59</v>
      </c>
      <c r="N89" s="5">
        <f t="shared" si="2"/>
        <v>5664</v>
      </c>
      <c r="O89" cm="1">
        <f t="array" ref="O89:R89">_xlfn.XLOOKUP($B89,'Raw -orders'!$A:$A,'Raw -orders'!$B:$E)</f>
        <v>513</v>
      </c>
      <c r="P89">
        <v>56754</v>
      </c>
      <c r="Q89" s="1">
        <v>44438</v>
      </c>
      <c r="R89" s="1">
        <v>44449</v>
      </c>
      <c r="S89" t="str" cm="1">
        <f t="array" ref="S89:Z89">_xlfn.XLOOKUP($O89,'Raw - customers'!$A:$A,'Raw - customers'!$B:$I)</f>
        <v>Corri Womack</v>
      </c>
      <c r="T89" t="str">
        <v>Non-binary</v>
      </c>
      <c r="U89">
        <v>39</v>
      </c>
      <c r="V89" t="str">
        <v>051 White WayApt. 392</v>
      </c>
      <c r="W89">
        <v>2358</v>
      </c>
      <c r="X89" t="str">
        <v>Port Ali</v>
      </c>
      <c r="Y89" t="str">
        <v>Tasmania</v>
      </c>
      <c r="Z89" t="str">
        <v>Australia</v>
      </c>
      <c r="AA89">
        <v>8</v>
      </c>
      <c r="AB89" s="3" t="str">
        <f t="shared" si="3"/>
        <v>10 to 20</v>
      </c>
      <c r="AE89" s="91"/>
      <c r="AF89" s="106"/>
      <c r="AK89" s="6"/>
      <c r="AM89" s="6">
        <v>513</v>
      </c>
      <c r="AN89" s="6" t="s">
        <v>1414</v>
      </c>
      <c r="AP89">
        <v>567</v>
      </c>
      <c r="AQ89" t="str">
        <v>Northern Territory</v>
      </c>
    </row>
    <row r="90" spans="1:43" x14ac:dyDescent="0.25">
      <c r="A90">
        <v>88</v>
      </c>
      <c r="B90">
        <v>19</v>
      </c>
      <c r="C90">
        <v>347</v>
      </c>
      <c r="D90">
        <v>109</v>
      </c>
      <c r="E90">
        <v>2</v>
      </c>
      <c r="F90">
        <v>218</v>
      </c>
      <c r="G90">
        <v>1</v>
      </c>
      <c r="H90" t="str">
        <f>VLOOKUP($C90,'Raw-products'!$A$2:$H$1261,MATCH(H$1,'Raw-products'!$A$1:$H$1,0))</f>
        <v>Shirt</v>
      </c>
      <c r="I90" t="str">
        <f>VLOOKUP($C90,'Raw-products'!$A$2:$H$1261,MATCH(I$1,'Raw-products'!$A$1:$H$1,0))</f>
        <v>Mandarin Collar</v>
      </c>
      <c r="J90" t="str">
        <f>VLOOKUP($C90,'Raw-products'!$A$2:$H$1261,MATCH(J$1,'Raw-products'!$A$1:$H$1,0))</f>
        <v>M</v>
      </c>
      <c r="K90" t="str">
        <f>VLOOKUP($C90,'Raw-products'!$A$2:$H$1261,MATCH(K$1,'Raw-products'!$A$1:$H$1,0))</f>
        <v>violet</v>
      </c>
      <c r="L90">
        <f>VLOOKUP($C90,'Raw-products'!$A$2:$H$1261,MATCH(L$1,'Raw-products'!$A$1:$H$1,0))</f>
        <v>108</v>
      </c>
      <c r="M90">
        <f>VLOOKUP($C90,'Raw-products'!$A$2:$H$1261,MATCH(M$1,'Raw-products'!$A$1:$H$1,0))</f>
        <v>76</v>
      </c>
      <c r="N90" s="5">
        <f t="shared" si="2"/>
        <v>8208</v>
      </c>
      <c r="O90" cm="1">
        <f t="array" ref="O90:R90">_xlfn.XLOOKUP($B90,'Raw -orders'!$A:$A,'Raw -orders'!$B:$E)</f>
        <v>513</v>
      </c>
      <c r="P90">
        <v>56754</v>
      </c>
      <c r="Q90" s="1">
        <v>44438</v>
      </c>
      <c r="R90" s="1">
        <v>44449</v>
      </c>
      <c r="S90" t="str" cm="1">
        <f t="array" ref="S90:Z90">_xlfn.XLOOKUP($O90,'Raw - customers'!$A:$A,'Raw - customers'!$B:$I)</f>
        <v>Corri Womack</v>
      </c>
      <c r="T90" t="str">
        <v>Non-binary</v>
      </c>
      <c r="U90">
        <v>39</v>
      </c>
      <c r="V90" t="str">
        <v>051 White WayApt. 392</v>
      </c>
      <c r="W90">
        <v>2358</v>
      </c>
      <c r="X90" t="str">
        <v>Port Ali</v>
      </c>
      <c r="Y90" t="str">
        <v>Tasmania</v>
      </c>
      <c r="Z90" t="str">
        <v>Australia</v>
      </c>
      <c r="AA90">
        <v>8</v>
      </c>
      <c r="AB90" s="3" t="str">
        <f t="shared" si="3"/>
        <v>10 to 20</v>
      </c>
      <c r="AI90" s="27"/>
      <c r="AK90" s="6"/>
      <c r="AM90" s="6">
        <v>513</v>
      </c>
      <c r="AN90" s="6" t="s">
        <v>1414</v>
      </c>
      <c r="AP90">
        <v>448</v>
      </c>
      <c r="AQ90" t="str">
        <v>Queensland</v>
      </c>
    </row>
    <row r="91" spans="1:43" x14ac:dyDescent="0.25">
      <c r="A91">
        <v>89</v>
      </c>
      <c r="B91">
        <v>19</v>
      </c>
      <c r="C91">
        <v>316</v>
      </c>
      <c r="D91">
        <v>109</v>
      </c>
      <c r="E91">
        <v>2</v>
      </c>
      <c r="F91">
        <v>218</v>
      </c>
      <c r="G91">
        <v>1</v>
      </c>
      <c r="H91" t="str">
        <f>VLOOKUP($C91,'Raw-products'!$A$2:$H$1261,MATCH(H$1,'Raw-products'!$A$1:$H$1,0))</f>
        <v>Shirt</v>
      </c>
      <c r="I91" t="str">
        <f>VLOOKUP($C91,'Raw-products'!$A$2:$H$1261,MATCH(I$1,'Raw-products'!$A$1:$H$1,0))</f>
        <v>Mandarin Collar</v>
      </c>
      <c r="J91" t="str">
        <f>VLOOKUP($C91,'Raw-products'!$A$2:$H$1261,MATCH(J$1,'Raw-products'!$A$1:$H$1,0))</f>
        <v>S</v>
      </c>
      <c r="K91" t="str">
        <f>VLOOKUP($C91,'Raw-products'!$A$2:$H$1261,MATCH(K$1,'Raw-products'!$A$1:$H$1,0))</f>
        <v>red</v>
      </c>
      <c r="L91">
        <f>VLOOKUP($C91,'Raw-products'!$A$2:$H$1261,MATCH(L$1,'Raw-products'!$A$1:$H$1,0))</f>
        <v>108</v>
      </c>
      <c r="M91">
        <f>VLOOKUP($C91,'Raw-products'!$A$2:$H$1261,MATCH(M$1,'Raw-products'!$A$1:$H$1,0))</f>
        <v>48</v>
      </c>
      <c r="N91" s="5">
        <f t="shared" si="2"/>
        <v>5184</v>
      </c>
      <c r="O91" cm="1">
        <f t="array" ref="O91:R91">_xlfn.XLOOKUP($B91,'Raw -orders'!$A:$A,'Raw -orders'!$B:$E)</f>
        <v>513</v>
      </c>
      <c r="P91">
        <v>56754</v>
      </c>
      <c r="Q91" s="1">
        <v>44438</v>
      </c>
      <c r="R91" s="1">
        <v>44449</v>
      </c>
      <c r="S91" t="str" cm="1">
        <f t="array" ref="S91:Z91">_xlfn.XLOOKUP($O91,'Raw - customers'!$A:$A,'Raw - customers'!$B:$I)</f>
        <v>Corri Womack</v>
      </c>
      <c r="T91" t="str">
        <v>Non-binary</v>
      </c>
      <c r="U91">
        <v>39</v>
      </c>
      <c r="V91" t="str">
        <v>051 White WayApt. 392</v>
      </c>
      <c r="W91">
        <v>2358</v>
      </c>
      <c r="X91" t="str">
        <v>Port Ali</v>
      </c>
      <c r="Y91" t="str">
        <v>Tasmania</v>
      </c>
      <c r="Z91" t="str">
        <v>Australia</v>
      </c>
      <c r="AA91">
        <v>8</v>
      </c>
      <c r="AB91" s="3" t="str">
        <f t="shared" si="3"/>
        <v>10 to 20</v>
      </c>
      <c r="AI91" s="27"/>
      <c r="AK91" s="6"/>
      <c r="AM91" s="6">
        <v>513</v>
      </c>
      <c r="AN91" s="6" t="s">
        <v>1414</v>
      </c>
      <c r="AP91">
        <v>803</v>
      </c>
      <c r="AQ91" t="str">
        <v>Australian Capital Territory</v>
      </c>
    </row>
    <row r="92" spans="1:43" x14ac:dyDescent="0.25">
      <c r="A92">
        <v>90</v>
      </c>
      <c r="B92">
        <v>19</v>
      </c>
      <c r="C92">
        <v>809</v>
      </c>
      <c r="D92">
        <v>117</v>
      </c>
      <c r="E92">
        <v>3</v>
      </c>
      <c r="F92">
        <v>351</v>
      </c>
      <c r="G92">
        <v>1</v>
      </c>
      <c r="H92" t="str">
        <f>VLOOKUP($C92,'Raw-products'!$A$2:$H$1261,MATCH(H$1,'Raw-products'!$A$1:$H$1,0))</f>
        <v>Jacket</v>
      </c>
      <c r="I92" t="str">
        <f>VLOOKUP($C92,'Raw-products'!$A$2:$H$1261,MATCH(I$1,'Raw-products'!$A$1:$H$1,0))</f>
        <v>Shearling</v>
      </c>
      <c r="J92" t="str">
        <f>VLOOKUP($C92,'Raw-products'!$A$2:$H$1261,MATCH(J$1,'Raw-products'!$A$1:$H$1,0))</f>
        <v>XL</v>
      </c>
      <c r="K92" t="str">
        <f>VLOOKUP($C92,'Raw-products'!$A$2:$H$1261,MATCH(K$1,'Raw-products'!$A$1:$H$1,0))</f>
        <v>red</v>
      </c>
      <c r="L92">
        <f>VLOOKUP($C92,'Raw-products'!$A$2:$H$1261,MATCH(L$1,'Raw-products'!$A$1:$H$1,0))</f>
        <v>95</v>
      </c>
      <c r="M92">
        <f>VLOOKUP($C92,'Raw-products'!$A$2:$H$1261,MATCH(M$1,'Raw-products'!$A$1:$H$1,0))</f>
        <v>42</v>
      </c>
      <c r="N92" s="5">
        <f t="shared" si="2"/>
        <v>3990</v>
      </c>
      <c r="O92" cm="1">
        <f t="array" ref="O92:R92">_xlfn.XLOOKUP($B92,'Raw -orders'!$A:$A,'Raw -orders'!$B:$E)</f>
        <v>513</v>
      </c>
      <c r="P92">
        <v>56754</v>
      </c>
      <c r="Q92" s="1">
        <v>44438</v>
      </c>
      <c r="R92" s="1">
        <v>44449</v>
      </c>
      <c r="S92" t="str" cm="1">
        <f t="array" ref="S92:Z92">_xlfn.XLOOKUP($O92,'Raw - customers'!$A:$A,'Raw - customers'!$B:$I)</f>
        <v>Corri Womack</v>
      </c>
      <c r="T92" t="str">
        <v>Non-binary</v>
      </c>
      <c r="U92">
        <v>39</v>
      </c>
      <c r="V92" t="str">
        <v>051 White WayApt. 392</v>
      </c>
      <c r="W92">
        <v>2358</v>
      </c>
      <c r="X92" t="str">
        <v>Port Ali</v>
      </c>
      <c r="Y92" t="str">
        <v>Tasmania</v>
      </c>
      <c r="Z92" t="str">
        <v>Australia</v>
      </c>
      <c r="AA92">
        <v>8</v>
      </c>
      <c r="AB92" s="3" t="str">
        <f t="shared" si="3"/>
        <v>10 to 20</v>
      </c>
      <c r="AI92" s="27"/>
      <c r="AK92" s="6"/>
      <c r="AM92" s="6">
        <v>513</v>
      </c>
      <c r="AN92" s="6" t="s">
        <v>1414</v>
      </c>
      <c r="AP92">
        <v>273</v>
      </c>
      <c r="AQ92" t="str">
        <v>Northern Territory</v>
      </c>
    </row>
    <row r="93" spans="1:43" x14ac:dyDescent="0.25">
      <c r="A93">
        <v>91</v>
      </c>
      <c r="B93">
        <v>19</v>
      </c>
      <c r="C93">
        <v>682</v>
      </c>
      <c r="D93">
        <v>113</v>
      </c>
      <c r="E93">
        <v>3</v>
      </c>
      <c r="F93">
        <v>339</v>
      </c>
      <c r="G93">
        <v>1</v>
      </c>
      <c r="H93" t="str">
        <f>VLOOKUP($C93,'Raw-products'!$A$2:$H$1261,MATCH(H$1,'Raw-products'!$A$1:$H$1,0))</f>
        <v>Jacket</v>
      </c>
      <c r="I93" t="str">
        <f>VLOOKUP($C93,'Raw-products'!$A$2:$H$1261,MATCH(I$1,'Raw-products'!$A$1:$H$1,0))</f>
        <v>Parka</v>
      </c>
      <c r="J93" t="str">
        <f>VLOOKUP($C93,'Raw-products'!$A$2:$H$1261,MATCH(J$1,'Raw-products'!$A$1:$H$1,0))</f>
        <v>M</v>
      </c>
      <c r="K93" t="str">
        <f>VLOOKUP($C93,'Raw-products'!$A$2:$H$1261,MATCH(K$1,'Raw-products'!$A$1:$H$1,0))</f>
        <v>green</v>
      </c>
      <c r="L93">
        <f>VLOOKUP($C93,'Raw-products'!$A$2:$H$1261,MATCH(L$1,'Raw-products'!$A$1:$H$1,0))</f>
        <v>119</v>
      </c>
      <c r="M93">
        <f>VLOOKUP($C93,'Raw-products'!$A$2:$H$1261,MATCH(M$1,'Raw-products'!$A$1:$H$1,0))</f>
        <v>71</v>
      </c>
      <c r="N93" s="5">
        <f t="shared" si="2"/>
        <v>8449</v>
      </c>
      <c r="O93" cm="1">
        <f t="array" ref="O93:R93">_xlfn.XLOOKUP($B93,'Raw -orders'!$A:$A,'Raw -orders'!$B:$E)</f>
        <v>513</v>
      </c>
      <c r="P93">
        <v>56754</v>
      </c>
      <c r="Q93" s="1">
        <v>44438</v>
      </c>
      <c r="R93" s="1">
        <v>44449</v>
      </c>
      <c r="S93" t="str" cm="1">
        <f t="array" ref="S93:Z93">_xlfn.XLOOKUP($O93,'Raw - customers'!$A:$A,'Raw - customers'!$B:$I)</f>
        <v>Corri Womack</v>
      </c>
      <c r="T93" t="str">
        <v>Non-binary</v>
      </c>
      <c r="U93">
        <v>39</v>
      </c>
      <c r="V93" t="str">
        <v>051 White WayApt. 392</v>
      </c>
      <c r="W93">
        <v>2358</v>
      </c>
      <c r="X93" t="str">
        <v>Port Ali</v>
      </c>
      <c r="Y93" t="str">
        <v>Tasmania</v>
      </c>
      <c r="Z93" t="str">
        <v>Australia</v>
      </c>
      <c r="AA93">
        <v>8</v>
      </c>
      <c r="AB93" s="3" t="str">
        <f t="shared" si="3"/>
        <v>10 to 20</v>
      </c>
      <c r="AI93" s="27"/>
      <c r="AK93" s="6"/>
      <c r="AM93" s="6">
        <v>513</v>
      </c>
      <c r="AN93" s="6" t="s">
        <v>1414</v>
      </c>
      <c r="AP93">
        <v>908</v>
      </c>
      <c r="AQ93" t="str">
        <v>Queensland</v>
      </c>
    </row>
    <row r="94" spans="1:43" x14ac:dyDescent="0.25">
      <c r="A94">
        <v>92</v>
      </c>
      <c r="B94">
        <v>20</v>
      </c>
      <c r="C94">
        <v>596</v>
      </c>
      <c r="D94">
        <v>112</v>
      </c>
      <c r="E94">
        <v>2</v>
      </c>
      <c r="F94">
        <v>224</v>
      </c>
      <c r="G94">
        <v>1</v>
      </c>
      <c r="H94" t="str">
        <f>VLOOKUP($C94,'Raw-products'!$A$2:$H$1261,MATCH(H$1,'Raw-products'!$A$1:$H$1,0))</f>
        <v>Jacket</v>
      </c>
      <c r="I94" t="str">
        <f>VLOOKUP($C94,'Raw-products'!$A$2:$H$1261,MATCH(I$1,'Raw-products'!$A$1:$H$1,0))</f>
        <v>Cardigan</v>
      </c>
      <c r="J94" t="str">
        <f>VLOOKUP($C94,'Raw-products'!$A$2:$H$1261,MATCH(J$1,'Raw-products'!$A$1:$H$1,0))</f>
        <v>S</v>
      </c>
      <c r="K94" t="str">
        <f>VLOOKUP($C94,'Raw-products'!$A$2:$H$1261,MATCH(K$1,'Raw-products'!$A$1:$H$1,0))</f>
        <v>red</v>
      </c>
      <c r="L94">
        <f>VLOOKUP($C94,'Raw-products'!$A$2:$H$1261,MATCH(L$1,'Raw-products'!$A$1:$H$1,0))</f>
        <v>118</v>
      </c>
      <c r="M94">
        <f>VLOOKUP($C94,'Raw-products'!$A$2:$H$1261,MATCH(M$1,'Raw-products'!$A$1:$H$1,0))</f>
        <v>47</v>
      </c>
      <c r="N94" s="5">
        <f t="shared" si="2"/>
        <v>5546</v>
      </c>
      <c r="O94" cm="1">
        <f t="array" ref="O94:R94">_xlfn.XLOOKUP($B94,'Raw -orders'!$A:$A,'Raw -orders'!$B:$E)</f>
        <v>789</v>
      </c>
      <c r="P94">
        <v>45129</v>
      </c>
      <c r="Q94" s="1">
        <v>44209</v>
      </c>
      <c r="R94" s="1">
        <v>44216</v>
      </c>
      <c r="S94" t="str" cm="1">
        <f t="array" ref="S94:Z94">_xlfn.XLOOKUP($O94,'Raw - customers'!$A:$A,'Raw - customers'!$B:$I)</f>
        <v>Bone Perche</v>
      </c>
      <c r="T94" t="str">
        <v>Genderqueer</v>
      </c>
      <c r="U94">
        <v>36</v>
      </c>
      <c r="V94" t="str">
        <v>638 Thomas ManorApt. 038</v>
      </c>
      <c r="W94">
        <v>1438</v>
      </c>
      <c r="X94" t="str">
        <v>Aliceland</v>
      </c>
      <c r="Y94" t="str">
        <v>Western Australia</v>
      </c>
      <c r="Z94" t="str">
        <v>Australia</v>
      </c>
      <c r="AA94">
        <v>1</v>
      </c>
      <c r="AB94" s="3" t="str">
        <f t="shared" si="3"/>
        <v>0 to 10</v>
      </c>
      <c r="AI94" s="27"/>
      <c r="AK94" s="6"/>
      <c r="AM94" s="6">
        <v>789</v>
      </c>
      <c r="AN94" s="6" t="s">
        <v>1377</v>
      </c>
      <c r="AP94">
        <v>629</v>
      </c>
      <c r="AQ94" t="str">
        <v>Western Australia</v>
      </c>
    </row>
    <row r="95" spans="1:43" x14ac:dyDescent="0.25">
      <c r="A95">
        <v>93</v>
      </c>
      <c r="B95">
        <v>20</v>
      </c>
      <c r="C95">
        <v>85</v>
      </c>
      <c r="D95">
        <v>118</v>
      </c>
      <c r="E95">
        <v>3</v>
      </c>
      <c r="F95">
        <v>354</v>
      </c>
      <c r="G95">
        <v>1</v>
      </c>
      <c r="H95" t="str">
        <f>VLOOKUP($C95,'Raw-products'!$A$2:$H$1261,MATCH(H$1,'Raw-products'!$A$1:$H$1,0))</f>
        <v>Shirt</v>
      </c>
      <c r="I95" t="str">
        <f>VLOOKUP($C95,'Raw-products'!$A$2:$H$1261,MATCH(I$1,'Raw-products'!$A$1:$H$1,0))</f>
        <v>Flannel</v>
      </c>
      <c r="J95" t="str">
        <f>VLOOKUP($C95,'Raw-products'!$A$2:$H$1261,MATCH(J$1,'Raw-products'!$A$1:$H$1,0))</f>
        <v>XS</v>
      </c>
      <c r="K95" t="str">
        <f>VLOOKUP($C95,'Raw-products'!$A$2:$H$1261,MATCH(K$1,'Raw-products'!$A$1:$H$1,0))</f>
        <v>green</v>
      </c>
      <c r="L95">
        <f>VLOOKUP($C95,'Raw-products'!$A$2:$H$1261,MATCH(L$1,'Raw-products'!$A$1:$H$1,0))</f>
        <v>96</v>
      </c>
      <c r="M95">
        <f>VLOOKUP($C95,'Raw-products'!$A$2:$H$1261,MATCH(M$1,'Raw-products'!$A$1:$H$1,0))</f>
        <v>55</v>
      </c>
      <c r="N95" s="5">
        <f t="shared" si="2"/>
        <v>5280</v>
      </c>
      <c r="O95" cm="1">
        <f t="array" ref="O95:R95">_xlfn.XLOOKUP($B95,'Raw -orders'!$A:$A,'Raw -orders'!$B:$E)</f>
        <v>789</v>
      </c>
      <c r="P95">
        <v>45129</v>
      </c>
      <c r="Q95" s="1">
        <v>44209</v>
      </c>
      <c r="R95" s="1">
        <v>44216</v>
      </c>
      <c r="S95" t="str" cm="1">
        <f t="array" ref="S95:Z95">_xlfn.XLOOKUP($O95,'Raw - customers'!$A:$A,'Raw - customers'!$B:$I)</f>
        <v>Bone Perche</v>
      </c>
      <c r="T95" t="str">
        <v>Genderqueer</v>
      </c>
      <c r="U95">
        <v>36</v>
      </c>
      <c r="V95" t="str">
        <v>638 Thomas ManorApt. 038</v>
      </c>
      <c r="W95">
        <v>1438</v>
      </c>
      <c r="X95" t="str">
        <v>Aliceland</v>
      </c>
      <c r="Y95" t="str">
        <v>Western Australia</v>
      </c>
      <c r="Z95" t="str">
        <v>Australia</v>
      </c>
      <c r="AA95">
        <v>1</v>
      </c>
      <c r="AB95" s="3" t="str">
        <f t="shared" si="3"/>
        <v>0 to 10</v>
      </c>
      <c r="AI95" s="27"/>
      <c r="AK95" s="6"/>
      <c r="AM95" s="6">
        <v>789</v>
      </c>
      <c r="AN95" s="6" t="s">
        <v>1377</v>
      </c>
      <c r="AP95">
        <v>413</v>
      </c>
      <c r="AQ95" t="str">
        <v>Queensland</v>
      </c>
    </row>
    <row r="96" spans="1:43" x14ac:dyDescent="0.25">
      <c r="A96">
        <v>94</v>
      </c>
      <c r="B96">
        <v>20</v>
      </c>
      <c r="C96">
        <v>571</v>
      </c>
      <c r="D96">
        <v>100</v>
      </c>
      <c r="E96">
        <v>1</v>
      </c>
      <c r="F96">
        <v>100</v>
      </c>
      <c r="G96">
        <v>1</v>
      </c>
      <c r="H96" t="str">
        <f>VLOOKUP($C96,'Raw-products'!$A$2:$H$1261,MATCH(H$1,'Raw-products'!$A$1:$H$1,0))</f>
        <v>Jacket</v>
      </c>
      <c r="I96" t="str">
        <f>VLOOKUP($C96,'Raw-products'!$A$2:$H$1261,MATCH(I$1,'Raw-products'!$A$1:$H$1,0))</f>
        <v>Bomber</v>
      </c>
      <c r="J96" t="str">
        <f>VLOOKUP($C96,'Raw-products'!$A$2:$H$1261,MATCH(J$1,'Raw-products'!$A$1:$H$1,0))</f>
        <v>S</v>
      </c>
      <c r="K96" t="str">
        <f>VLOOKUP($C96,'Raw-products'!$A$2:$H$1261,MATCH(K$1,'Raw-products'!$A$1:$H$1,0))</f>
        <v>yellow</v>
      </c>
      <c r="L96">
        <f>VLOOKUP($C96,'Raw-products'!$A$2:$H$1261,MATCH(L$1,'Raw-products'!$A$1:$H$1,0))</f>
        <v>90</v>
      </c>
      <c r="M96">
        <f>VLOOKUP($C96,'Raw-products'!$A$2:$H$1261,MATCH(M$1,'Raw-products'!$A$1:$H$1,0))</f>
        <v>64</v>
      </c>
      <c r="N96" s="5">
        <f t="shared" si="2"/>
        <v>5760</v>
      </c>
      <c r="O96" cm="1">
        <f t="array" ref="O96:R96">_xlfn.XLOOKUP($B96,'Raw -orders'!$A:$A,'Raw -orders'!$B:$E)</f>
        <v>789</v>
      </c>
      <c r="P96">
        <v>45129</v>
      </c>
      <c r="Q96" s="1">
        <v>44209</v>
      </c>
      <c r="R96" s="1">
        <v>44216</v>
      </c>
      <c r="S96" t="str" cm="1">
        <f t="array" ref="S96:Z96">_xlfn.XLOOKUP($O96,'Raw - customers'!$A:$A,'Raw - customers'!$B:$I)</f>
        <v>Bone Perche</v>
      </c>
      <c r="T96" t="str">
        <v>Genderqueer</v>
      </c>
      <c r="U96">
        <v>36</v>
      </c>
      <c r="V96" t="str">
        <v>638 Thomas ManorApt. 038</v>
      </c>
      <c r="W96">
        <v>1438</v>
      </c>
      <c r="X96" t="str">
        <v>Aliceland</v>
      </c>
      <c r="Y96" t="str">
        <v>Western Australia</v>
      </c>
      <c r="Z96" t="str">
        <v>Australia</v>
      </c>
      <c r="AA96">
        <v>1</v>
      </c>
      <c r="AB96" s="3" t="str">
        <f t="shared" si="3"/>
        <v>0 to 10</v>
      </c>
      <c r="AK96" s="6"/>
      <c r="AM96" s="6">
        <v>789</v>
      </c>
      <c r="AN96" s="6" t="s">
        <v>1377</v>
      </c>
      <c r="AP96">
        <v>415</v>
      </c>
      <c r="AQ96" t="str">
        <v>South Australia</v>
      </c>
    </row>
    <row r="97" spans="1:43" x14ac:dyDescent="0.25">
      <c r="A97">
        <v>95</v>
      </c>
      <c r="B97">
        <v>20</v>
      </c>
      <c r="C97">
        <v>1114</v>
      </c>
      <c r="D97">
        <v>115</v>
      </c>
      <c r="E97">
        <v>3</v>
      </c>
      <c r="F97">
        <v>345</v>
      </c>
      <c r="G97">
        <v>1</v>
      </c>
      <c r="H97" t="str">
        <f>VLOOKUP($C97,'Raw-products'!$A$2:$H$1261,MATCH(H$1,'Raw-products'!$A$1:$H$1,0))</f>
        <v>Trousers</v>
      </c>
      <c r="I97" t="str">
        <f>VLOOKUP($C97,'Raw-products'!$A$2:$H$1261,MATCH(I$1,'Raw-products'!$A$1:$H$1,0))</f>
        <v>Cropped</v>
      </c>
      <c r="J97" t="str">
        <f>VLOOKUP($C97,'Raw-products'!$A$2:$H$1261,MATCH(J$1,'Raw-products'!$A$1:$H$1,0))</f>
        <v>XL</v>
      </c>
      <c r="K97" t="str">
        <f>VLOOKUP($C97,'Raw-products'!$A$2:$H$1261,MATCH(K$1,'Raw-products'!$A$1:$H$1,0))</f>
        <v>indigo</v>
      </c>
      <c r="L97">
        <f>VLOOKUP($C97,'Raw-products'!$A$2:$H$1261,MATCH(L$1,'Raw-products'!$A$1:$H$1,0))</f>
        <v>99</v>
      </c>
      <c r="M97">
        <f>VLOOKUP($C97,'Raw-products'!$A$2:$H$1261,MATCH(M$1,'Raw-products'!$A$1:$H$1,0))</f>
        <v>58</v>
      </c>
      <c r="N97" s="5">
        <f t="shared" si="2"/>
        <v>5742</v>
      </c>
      <c r="O97" cm="1">
        <f t="array" ref="O97:R97">_xlfn.XLOOKUP($B97,'Raw -orders'!$A:$A,'Raw -orders'!$B:$E)</f>
        <v>789</v>
      </c>
      <c r="P97">
        <v>45129</v>
      </c>
      <c r="Q97" s="1">
        <v>44209</v>
      </c>
      <c r="R97" s="1">
        <v>44216</v>
      </c>
      <c r="S97" t="str" cm="1">
        <f t="array" ref="S97:Z97">_xlfn.XLOOKUP($O97,'Raw - customers'!$A:$A,'Raw - customers'!$B:$I)</f>
        <v>Bone Perche</v>
      </c>
      <c r="T97" t="str">
        <v>Genderqueer</v>
      </c>
      <c r="U97">
        <v>36</v>
      </c>
      <c r="V97" t="str">
        <v>638 Thomas ManorApt. 038</v>
      </c>
      <c r="W97">
        <v>1438</v>
      </c>
      <c r="X97" t="str">
        <v>Aliceland</v>
      </c>
      <c r="Y97" t="str">
        <v>Western Australia</v>
      </c>
      <c r="Z97" t="str">
        <v>Australia</v>
      </c>
      <c r="AA97">
        <v>1</v>
      </c>
      <c r="AB97" s="3" t="str">
        <f t="shared" si="3"/>
        <v>0 to 10</v>
      </c>
      <c r="AK97" s="6"/>
      <c r="AM97" s="6">
        <v>789</v>
      </c>
      <c r="AN97" s="6" t="s">
        <v>1377</v>
      </c>
      <c r="AP97">
        <v>106</v>
      </c>
      <c r="AQ97" t="str">
        <v>Australian Capital Territory</v>
      </c>
    </row>
    <row r="98" spans="1:43" x14ac:dyDescent="0.25">
      <c r="A98">
        <v>96</v>
      </c>
      <c r="B98">
        <v>20</v>
      </c>
      <c r="C98">
        <v>514</v>
      </c>
      <c r="D98">
        <v>102</v>
      </c>
      <c r="E98">
        <v>3</v>
      </c>
      <c r="F98">
        <v>306</v>
      </c>
      <c r="G98">
        <v>1</v>
      </c>
      <c r="H98" t="str">
        <f>VLOOKUP($C98,'Raw-products'!$A$2:$H$1261,MATCH(H$1,'Raw-products'!$A$1:$H$1,0))</f>
        <v>Jacket</v>
      </c>
      <c r="I98" t="str">
        <f>VLOOKUP($C98,'Raw-products'!$A$2:$H$1261,MATCH(I$1,'Raw-products'!$A$1:$H$1,0))</f>
        <v>Windbreaker</v>
      </c>
      <c r="J98" t="str">
        <f>VLOOKUP($C98,'Raw-products'!$A$2:$H$1261,MATCH(J$1,'Raw-products'!$A$1:$H$1,0))</f>
        <v>XL</v>
      </c>
      <c r="K98" t="str">
        <f>VLOOKUP($C98,'Raw-products'!$A$2:$H$1261,MATCH(K$1,'Raw-products'!$A$1:$H$1,0))</f>
        <v>blue</v>
      </c>
      <c r="L98">
        <f>VLOOKUP($C98,'Raw-products'!$A$2:$H$1261,MATCH(L$1,'Raw-products'!$A$1:$H$1,0))</f>
        <v>109</v>
      </c>
      <c r="M98">
        <f>VLOOKUP($C98,'Raw-products'!$A$2:$H$1261,MATCH(M$1,'Raw-products'!$A$1:$H$1,0))</f>
        <v>59</v>
      </c>
      <c r="N98" s="5">
        <f t="shared" si="2"/>
        <v>6431</v>
      </c>
      <c r="O98" cm="1">
        <f t="array" ref="O98:R98">_xlfn.XLOOKUP($B98,'Raw -orders'!$A:$A,'Raw -orders'!$B:$E)</f>
        <v>789</v>
      </c>
      <c r="P98">
        <v>45129</v>
      </c>
      <c r="Q98" s="1">
        <v>44209</v>
      </c>
      <c r="R98" s="1">
        <v>44216</v>
      </c>
      <c r="S98" t="str" cm="1">
        <f t="array" ref="S98:Z98">_xlfn.XLOOKUP($O98,'Raw - customers'!$A:$A,'Raw - customers'!$B:$I)</f>
        <v>Bone Perche</v>
      </c>
      <c r="T98" t="str">
        <v>Genderqueer</v>
      </c>
      <c r="U98">
        <v>36</v>
      </c>
      <c r="V98" t="str">
        <v>638 Thomas ManorApt. 038</v>
      </c>
      <c r="W98">
        <v>1438</v>
      </c>
      <c r="X98" t="str">
        <v>Aliceland</v>
      </c>
      <c r="Y98" t="str">
        <v>Western Australia</v>
      </c>
      <c r="Z98" t="str">
        <v>Australia</v>
      </c>
      <c r="AA98">
        <v>1</v>
      </c>
      <c r="AB98" s="3" t="str">
        <f t="shared" si="3"/>
        <v>0 to 10</v>
      </c>
      <c r="AK98" s="6"/>
      <c r="AM98" s="6">
        <v>789</v>
      </c>
      <c r="AN98" s="6" t="s">
        <v>1377</v>
      </c>
      <c r="AP98">
        <v>257</v>
      </c>
      <c r="AQ98" t="str">
        <v>Australian Capital Territory</v>
      </c>
    </row>
    <row r="99" spans="1:43" x14ac:dyDescent="0.25">
      <c r="A99">
        <v>97</v>
      </c>
      <c r="B99">
        <v>20</v>
      </c>
      <c r="C99">
        <v>681</v>
      </c>
      <c r="D99">
        <v>113</v>
      </c>
      <c r="E99">
        <v>1</v>
      </c>
      <c r="F99">
        <v>113</v>
      </c>
      <c r="G99">
        <v>1</v>
      </c>
      <c r="H99" t="str">
        <f>VLOOKUP($C99,'Raw-products'!$A$2:$H$1261,MATCH(H$1,'Raw-products'!$A$1:$H$1,0))</f>
        <v>Jacket</v>
      </c>
      <c r="I99" t="str">
        <f>VLOOKUP($C99,'Raw-products'!$A$2:$H$1261,MATCH(I$1,'Raw-products'!$A$1:$H$1,0))</f>
        <v>Parka</v>
      </c>
      <c r="J99" t="str">
        <f>VLOOKUP($C99,'Raw-products'!$A$2:$H$1261,MATCH(J$1,'Raw-products'!$A$1:$H$1,0))</f>
        <v>S</v>
      </c>
      <c r="K99" t="str">
        <f>VLOOKUP($C99,'Raw-products'!$A$2:$H$1261,MATCH(K$1,'Raw-products'!$A$1:$H$1,0))</f>
        <v>green</v>
      </c>
      <c r="L99">
        <f>VLOOKUP($C99,'Raw-products'!$A$2:$H$1261,MATCH(L$1,'Raw-products'!$A$1:$H$1,0))</f>
        <v>119</v>
      </c>
      <c r="M99">
        <f>VLOOKUP($C99,'Raw-products'!$A$2:$H$1261,MATCH(M$1,'Raw-products'!$A$1:$H$1,0))</f>
        <v>62</v>
      </c>
      <c r="N99" s="5">
        <f t="shared" si="2"/>
        <v>7378</v>
      </c>
      <c r="O99" cm="1">
        <f t="array" ref="O99:R99">_xlfn.XLOOKUP($B99,'Raw -orders'!$A:$A,'Raw -orders'!$B:$E)</f>
        <v>789</v>
      </c>
      <c r="P99">
        <v>45129</v>
      </c>
      <c r="Q99" s="1">
        <v>44209</v>
      </c>
      <c r="R99" s="1">
        <v>44216</v>
      </c>
      <c r="S99" t="str" cm="1">
        <f t="array" ref="S99:Z99">_xlfn.XLOOKUP($O99,'Raw - customers'!$A:$A,'Raw - customers'!$B:$I)</f>
        <v>Bone Perche</v>
      </c>
      <c r="T99" t="str">
        <v>Genderqueer</v>
      </c>
      <c r="U99">
        <v>36</v>
      </c>
      <c r="V99" t="str">
        <v>638 Thomas ManorApt. 038</v>
      </c>
      <c r="W99">
        <v>1438</v>
      </c>
      <c r="X99" t="str">
        <v>Aliceland</v>
      </c>
      <c r="Y99" t="str">
        <v>Western Australia</v>
      </c>
      <c r="Z99" t="str">
        <v>Australia</v>
      </c>
      <c r="AA99">
        <v>1</v>
      </c>
      <c r="AB99" s="3" t="str">
        <f t="shared" si="3"/>
        <v>0 to 10</v>
      </c>
      <c r="AK99" s="6"/>
      <c r="AM99" s="6">
        <v>789</v>
      </c>
      <c r="AN99" s="6" t="s">
        <v>1377</v>
      </c>
      <c r="AP99">
        <v>291</v>
      </c>
      <c r="AQ99" t="str">
        <v>Tasmania</v>
      </c>
    </row>
    <row r="100" spans="1:43" x14ac:dyDescent="0.25">
      <c r="A100">
        <v>98</v>
      </c>
      <c r="B100">
        <v>20</v>
      </c>
      <c r="C100">
        <v>1114</v>
      </c>
      <c r="D100">
        <v>115</v>
      </c>
      <c r="E100">
        <v>1</v>
      </c>
      <c r="F100">
        <v>115</v>
      </c>
      <c r="G100">
        <v>1</v>
      </c>
      <c r="H100" t="str">
        <f>VLOOKUP($C100,'Raw-products'!$A$2:$H$1261,MATCH(H$1,'Raw-products'!$A$1:$H$1,0))</f>
        <v>Trousers</v>
      </c>
      <c r="I100" t="str">
        <f>VLOOKUP($C100,'Raw-products'!$A$2:$H$1261,MATCH(I$1,'Raw-products'!$A$1:$H$1,0))</f>
        <v>Cropped</v>
      </c>
      <c r="J100" t="str">
        <f>VLOOKUP($C100,'Raw-products'!$A$2:$H$1261,MATCH(J$1,'Raw-products'!$A$1:$H$1,0))</f>
        <v>XL</v>
      </c>
      <c r="K100" t="str">
        <f>VLOOKUP($C100,'Raw-products'!$A$2:$H$1261,MATCH(K$1,'Raw-products'!$A$1:$H$1,0))</f>
        <v>indigo</v>
      </c>
      <c r="L100">
        <f>VLOOKUP($C100,'Raw-products'!$A$2:$H$1261,MATCH(L$1,'Raw-products'!$A$1:$H$1,0))</f>
        <v>99</v>
      </c>
      <c r="M100">
        <f>VLOOKUP($C100,'Raw-products'!$A$2:$H$1261,MATCH(M$1,'Raw-products'!$A$1:$H$1,0))</f>
        <v>58</v>
      </c>
      <c r="N100" s="5">
        <f t="shared" si="2"/>
        <v>5742</v>
      </c>
      <c r="O100" cm="1">
        <f t="array" ref="O100:R100">_xlfn.XLOOKUP($B100,'Raw -orders'!$A:$A,'Raw -orders'!$B:$E)</f>
        <v>789</v>
      </c>
      <c r="P100">
        <v>45129</v>
      </c>
      <c r="Q100" s="1">
        <v>44209</v>
      </c>
      <c r="R100" s="1">
        <v>44216</v>
      </c>
      <c r="S100" t="str" cm="1">
        <f t="array" ref="S100:Z100">_xlfn.XLOOKUP($O100,'Raw - customers'!$A:$A,'Raw - customers'!$B:$I)</f>
        <v>Bone Perche</v>
      </c>
      <c r="T100" t="str">
        <v>Genderqueer</v>
      </c>
      <c r="U100">
        <v>36</v>
      </c>
      <c r="V100" t="str">
        <v>638 Thomas ManorApt. 038</v>
      </c>
      <c r="W100">
        <v>1438</v>
      </c>
      <c r="X100" t="str">
        <v>Aliceland</v>
      </c>
      <c r="Y100" t="str">
        <v>Western Australia</v>
      </c>
      <c r="Z100" t="str">
        <v>Australia</v>
      </c>
      <c r="AA100">
        <v>1</v>
      </c>
      <c r="AB100" s="3" t="str">
        <f t="shared" si="3"/>
        <v>0 to 10</v>
      </c>
      <c r="AK100" s="6"/>
      <c r="AM100" s="6">
        <v>789</v>
      </c>
      <c r="AN100" s="6" t="s">
        <v>1377</v>
      </c>
      <c r="AP100">
        <v>817</v>
      </c>
      <c r="AQ100" t="str">
        <v>Tasmania</v>
      </c>
    </row>
    <row r="101" spans="1:43" x14ac:dyDescent="0.25">
      <c r="A101">
        <v>99</v>
      </c>
      <c r="B101">
        <v>21</v>
      </c>
      <c r="C101">
        <v>7</v>
      </c>
      <c r="D101">
        <v>96</v>
      </c>
      <c r="E101">
        <v>1</v>
      </c>
      <c r="F101">
        <v>96</v>
      </c>
      <c r="G101">
        <v>1</v>
      </c>
      <c r="H101" t="str">
        <f>VLOOKUP($C101,'Raw-products'!$A$2:$H$1261,MATCH(H$1,'Raw-products'!$A$1:$H$1,0))</f>
        <v>Shirt</v>
      </c>
      <c r="I101" t="str">
        <f>VLOOKUP($C101,'Raw-products'!$A$2:$H$1261,MATCH(I$1,'Raw-products'!$A$1:$H$1,0))</f>
        <v>Oxford Cloth</v>
      </c>
      <c r="J101" t="str">
        <f>VLOOKUP($C101,'Raw-products'!$A$2:$H$1261,MATCH(J$1,'Raw-products'!$A$1:$H$1,0))</f>
        <v>M</v>
      </c>
      <c r="K101" t="str">
        <f>VLOOKUP($C101,'Raw-products'!$A$2:$H$1261,MATCH(K$1,'Raw-products'!$A$1:$H$1,0))</f>
        <v>orange</v>
      </c>
      <c r="L101">
        <f>VLOOKUP($C101,'Raw-products'!$A$2:$H$1261,MATCH(L$1,'Raw-products'!$A$1:$H$1,0))</f>
        <v>114</v>
      </c>
      <c r="M101">
        <f>VLOOKUP($C101,'Raw-products'!$A$2:$H$1261,MATCH(M$1,'Raw-products'!$A$1:$H$1,0))</f>
        <v>77</v>
      </c>
      <c r="N101" s="5">
        <f t="shared" si="2"/>
        <v>8778</v>
      </c>
      <c r="O101" cm="1">
        <f t="array" ref="O101:R101">_xlfn.XLOOKUP($B101,'Raw -orders'!$A:$A,'Raw -orders'!$B:$E)</f>
        <v>124</v>
      </c>
      <c r="P101">
        <v>11261</v>
      </c>
      <c r="Q101" s="1">
        <v>44290</v>
      </c>
      <c r="R101" s="1">
        <v>44303</v>
      </c>
      <c r="S101" t="str" cm="1">
        <f t="array" ref="S101:Z101">_xlfn.XLOOKUP($O101,'Raw - customers'!$A:$A,'Raw - customers'!$B:$I)</f>
        <v>Pate De Ambrosis</v>
      </c>
      <c r="T101" t="str">
        <v>Non-binary</v>
      </c>
      <c r="U101">
        <v>54</v>
      </c>
      <c r="V101" t="str">
        <v>65 Eli AvenueApt. 473</v>
      </c>
      <c r="W101">
        <v>4983</v>
      </c>
      <c r="X101" t="str">
        <v>Donnellyfort</v>
      </c>
      <c r="Y101" t="str">
        <v>New South Wales</v>
      </c>
      <c r="Z101" t="str">
        <v>Australia</v>
      </c>
      <c r="AA101">
        <v>4</v>
      </c>
      <c r="AB101" s="3" t="str">
        <f t="shared" si="3"/>
        <v>10 to 20</v>
      </c>
      <c r="AK101" s="6"/>
      <c r="AM101" s="6">
        <v>124</v>
      </c>
      <c r="AN101" s="6" t="s">
        <v>1362</v>
      </c>
      <c r="AP101">
        <v>807</v>
      </c>
      <c r="AQ101" t="str">
        <v>Queensland</v>
      </c>
    </row>
    <row r="102" spans="1:43" x14ac:dyDescent="0.25">
      <c r="A102">
        <v>100</v>
      </c>
      <c r="B102">
        <v>21</v>
      </c>
      <c r="C102">
        <v>298</v>
      </c>
      <c r="D102">
        <v>105</v>
      </c>
      <c r="E102">
        <v>2</v>
      </c>
      <c r="F102">
        <v>210</v>
      </c>
      <c r="G102">
        <v>1</v>
      </c>
      <c r="H102" t="str">
        <f>VLOOKUP($C102,'Raw-products'!$A$2:$H$1261,MATCH(H$1,'Raw-products'!$A$1:$H$1,0))</f>
        <v>Shirt</v>
      </c>
      <c r="I102" t="str">
        <f>VLOOKUP($C102,'Raw-products'!$A$2:$H$1261,MATCH(I$1,'Raw-products'!$A$1:$H$1,0))</f>
        <v>Cuban Collar</v>
      </c>
      <c r="J102" t="str">
        <f>VLOOKUP($C102,'Raw-products'!$A$2:$H$1261,MATCH(J$1,'Raw-products'!$A$1:$H$1,0))</f>
        <v>L</v>
      </c>
      <c r="K102" t="str">
        <f>VLOOKUP($C102,'Raw-products'!$A$2:$H$1261,MATCH(K$1,'Raw-products'!$A$1:$H$1,0))</f>
        <v>green</v>
      </c>
      <c r="L102">
        <f>VLOOKUP($C102,'Raw-products'!$A$2:$H$1261,MATCH(L$1,'Raw-products'!$A$1:$H$1,0))</f>
        <v>93</v>
      </c>
      <c r="M102">
        <f>VLOOKUP($C102,'Raw-products'!$A$2:$H$1261,MATCH(M$1,'Raw-products'!$A$1:$H$1,0))</f>
        <v>58</v>
      </c>
      <c r="N102" s="5">
        <f t="shared" si="2"/>
        <v>5394</v>
      </c>
      <c r="O102" cm="1">
        <f t="array" ref="O102:R102">_xlfn.XLOOKUP($B102,'Raw -orders'!$A:$A,'Raw -orders'!$B:$E)</f>
        <v>124</v>
      </c>
      <c r="P102">
        <v>11261</v>
      </c>
      <c r="Q102" s="1">
        <v>44290</v>
      </c>
      <c r="R102" s="1">
        <v>44303</v>
      </c>
      <c r="S102" t="str" cm="1">
        <f t="array" ref="S102:Z102">_xlfn.XLOOKUP($O102,'Raw - customers'!$A:$A,'Raw - customers'!$B:$I)</f>
        <v>Pate De Ambrosis</v>
      </c>
      <c r="T102" t="str">
        <v>Non-binary</v>
      </c>
      <c r="U102">
        <v>54</v>
      </c>
      <c r="V102" t="str">
        <v>65 Eli AvenueApt. 473</v>
      </c>
      <c r="W102">
        <v>4983</v>
      </c>
      <c r="X102" t="str">
        <v>Donnellyfort</v>
      </c>
      <c r="Y102" t="str">
        <v>New South Wales</v>
      </c>
      <c r="Z102" t="str">
        <v>Australia</v>
      </c>
      <c r="AA102">
        <v>4</v>
      </c>
      <c r="AB102" s="3" t="str">
        <f t="shared" si="3"/>
        <v>10 to 20</v>
      </c>
      <c r="AK102" s="6"/>
      <c r="AM102" s="6">
        <v>124</v>
      </c>
      <c r="AN102" s="6" t="s">
        <v>1362</v>
      </c>
      <c r="AP102">
        <v>846</v>
      </c>
      <c r="AQ102" t="str">
        <v>Victoria</v>
      </c>
    </row>
    <row r="103" spans="1:43" x14ac:dyDescent="0.25">
      <c r="A103">
        <v>101</v>
      </c>
      <c r="B103">
        <v>21</v>
      </c>
      <c r="C103">
        <v>906</v>
      </c>
      <c r="D103">
        <v>94</v>
      </c>
      <c r="E103">
        <v>2</v>
      </c>
      <c r="F103">
        <v>188</v>
      </c>
      <c r="G103">
        <v>1</v>
      </c>
      <c r="H103" t="str">
        <f>VLOOKUP($C103,'Raw-products'!$A$2:$H$1261,MATCH(H$1,'Raw-products'!$A$1:$H$1,0))</f>
        <v>Trousers</v>
      </c>
      <c r="I103" t="str">
        <f>VLOOKUP($C103,'Raw-products'!$A$2:$H$1261,MATCH(I$1,'Raw-products'!$A$1:$H$1,0))</f>
        <v>Cords</v>
      </c>
      <c r="J103" t="str">
        <f>VLOOKUP($C103,'Raw-products'!$A$2:$H$1261,MATCH(J$1,'Raw-products'!$A$1:$H$1,0))</f>
        <v>S</v>
      </c>
      <c r="K103" t="str">
        <f>VLOOKUP($C103,'Raw-products'!$A$2:$H$1261,MATCH(K$1,'Raw-products'!$A$1:$H$1,0))</f>
        <v>violet</v>
      </c>
      <c r="L103">
        <f>VLOOKUP($C103,'Raw-products'!$A$2:$H$1261,MATCH(L$1,'Raw-products'!$A$1:$H$1,0))</f>
        <v>113</v>
      </c>
      <c r="M103">
        <f>VLOOKUP($C103,'Raw-products'!$A$2:$H$1261,MATCH(M$1,'Raw-products'!$A$1:$H$1,0))</f>
        <v>65</v>
      </c>
      <c r="N103" s="5">
        <f t="shared" si="2"/>
        <v>7345</v>
      </c>
      <c r="O103" cm="1">
        <f t="array" ref="O103:R103">_xlfn.XLOOKUP($B103,'Raw -orders'!$A:$A,'Raw -orders'!$B:$E)</f>
        <v>124</v>
      </c>
      <c r="P103">
        <v>11261</v>
      </c>
      <c r="Q103" s="1">
        <v>44290</v>
      </c>
      <c r="R103" s="1">
        <v>44303</v>
      </c>
      <c r="S103" t="str" cm="1">
        <f t="array" ref="S103:Z103">_xlfn.XLOOKUP($O103,'Raw - customers'!$A:$A,'Raw - customers'!$B:$I)</f>
        <v>Pate De Ambrosis</v>
      </c>
      <c r="T103" t="str">
        <v>Non-binary</v>
      </c>
      <c r="U103">
        <v>54</v>
      </c>
      <c r="V103" t="str">
        <v>65 Eli AvenueApt. 473</v>
      </c>
      <c r="W103">
        <v>4983</v>
      </c>
      <c r="X103" t="str">
        <v>Donnellyfort</v>
      </c>
      <c r="Y103" t="str">
        <v>New South Wales</v>
      </c>
      <c r="Z103" t="str">
        <v>Australia</v>
      </c>
      <c r="AA103">
        <v>4</v>
      </c>
      <c r="AB103" s="3" t="str">
        <f t="shared" si="3"/>
        <v>10 to 20</v>
      </c>
      <c r="AK103" s="6"/>
      <c r="AM103" s="6">
        <v>124</v>
      </c>
      <c r="AN103" s="6" t="s">
        <v>1362</v>
      </c>
      <c r="AP103">
        <v>209</v>
      </c>
      <c r="AQ103" t="str">
        <v>South Australia</v>
      </c>
    </row>
    <row r="104" spans="1:43" x14ac:dyDescent="0.25">
      <c r="A104">
        <v>102</v>
      </c>
      <c r="B104">
        <v>22</v>
      </c>
      <c r="C104">
        <v>20</v>
      </c>
      <c r="D104">
        <v>96</v>
      </c>
      <c r="E104">
        <v>1</v>
      </c>
      <c r="F104">
        <v>96</v>
      </c>
      <c r="G104">
        <v>1</v>
      </c>
      <c r="H104" t="str">
        <f>VLOOKUP($C104,'Raw-products'!$A$2:$H$1261,MATCH(H$1,'Raw-products'!$A$1:$H$1,0))</f>
        <v>Shirt</v>
      </c>
      <c r="I104" t="str">
        <f>VLOOKUP($C104,'Raw-products'!$A$2:$H$1261,MATCH(I$1,'Raw-products'!$A$1:$H$1,0))</f>
        <v>Oxford Cloth</v>
      </c>
      <c r="J104" t="str">
        <f>VLOOKUP($C104,'Raw-products'!$A$2:$H$1261,MATCH(J$1,'Raw-products'!$A$1:$H$1,0))</f>
        <v>XS</v>
      </c>
      <c r="K104" t="str">
        <f>VLOOKUP($C104,'Raw-products'!$A$2:$H$1261,MATCH(K$1,'Raw-products'!$A$1:$H$1,0))</f>
        <v>blue</v>
      </c>
      <c r="L104">
        <f>VLOOKUP($C104,'Raw-products'!$A$2:$H$1261,MATCH(L$1,'Raw-products'!$A$1:$H$1,0))</f>
        <v>114</v>
      </c>
      <c r="M104">
        <f>VLOOKUP($C104,'Raw-products'!$A$2:$H$1261,MATCH(M$1,'Raw-products'!$A$1:$H$1,0))</f>
        <v>47</v>
      </c>
      <c r="N104" s="5">
        <f t="shared" si="2"/>
        <v>5358</v>
      </c>
      <c r="O104" cm="1">
        <f t="array" ref="O104:R104">_xlfn.XLOOKUP($B104,'Raw -orders'!$A:$A,'Raw -orders'!$B:$E)</f>
        <v>180</v>
      </c>
      <c r="P104">
        <v>36088</v>
      </c>
      <c r="Q104" s="1">
        <v>44344</v>
      </c>
      <c r="R104" s="1">
        <v>44356</v>
      </c>
      <c r="S104" t="str" cm="1">
        <f t="array" ref="S104:Z104">_xlfn.XLOOKUP($O104,'Raw - customers'!$A:$A,'Raw - customers'!$B:$I)</f>
        <v>Nelli Engall</v>
      </c>
      <c r="T104" t="str">
        <v>Genderfluid</v>
      </c>
      <c r="U104">
        <v>21</v>
      </c>
      <c r="V104" t="str">
        <v>58 Jett RoadApt. 448</v>
      </c>
      <c r="W104">
        <v>932</v>
      </c>
      <c r="X104" t="str">
        <v>Chasemouth</v>
      </c>
      <c r="Y104" t="str">
        <v>Western Australia</v>
      </c>
      <c r="Z104" t="str">
        <v>Australia</v>
      </c>
      <c r="AA104">
        <v>5</v>
      </c>
      <c r="AB104" s="3" t="str">
        <f t="shared" si="3"/>
        <v>10 to 20</v>
      </c>
      <c r="AK104" s="6"/>
      <c r="AM104" s="6">
        <v>180</v>
      </c>
      <c r="AN104" s="6" t="s">
        <v>1377</v>
      </c>
      <c r="AP104">
        <v>366</v>
      </c>
      <c r="AQ104" t="str">
        <v>Victoria</v>
      </c>
    </row>
    <row r="105" spans="1:43" x14ac:dyDescent="0.25">
      <c r="A105">
        <v>103</v>
      </c>
      <c r="B105">
        <v>22</v>
      </c>
      <c r="C105">
        <v>1040</v>
      </c>
      <c r="D105">
        <v>90</v>
      </c>
      <c r="E105">
        <v>2</v>
      </c>
      <c r="F105">
        <v>180</v>
      </c>
      <c r="G105">
        <v>1</v>
      </c>
      <c r="H105" t="str">
        <f>VLOOKUP($C105,'Raw-products'!$A$2:$H$1261,MATCH(H$1,'Raw-products'!$A$1:$H$1,0))</f>
        <v>Trousers</v>
      </c>
      <c r="I105" t="str">
        <f>VLOOKUP($C105,'Raw-products'!$A$2:$H$1261,MATCH(I$1,'Raw-products'!$A$1:$H$1,0))</f>
        <v>Relaxed Leg</v>
      </c>
      <c r="J105" t="str">
        <f>VLOOKUP($C105,'Raw-products'!$A$2:$H$1261,MATCH(J$1,'Raw-products'!$A$1:$H$1,0))</f>
        <v>XS</v>
      </c>
      <c r="K105" t="str">
        <f>VLOOKUP($C105,'Raw-products'!$A$2:$H$1261,MATCH(K$1,'Raw-products'!$A$1:$H$1,0))</f>
        <v>indigo</v>
      </c>
      <c r="L105">
        <f>VLOOKUP($C105,'Raw-products'!$A$2:$H$1261,MATCH(L$1,'Raw-products'!$A$1:$H$1,0))</f>
        <v>95</v>
      </c>
      <c r="M105">
        <f>VLOOKUP($C105,'Raw-products'!$A$2:$H$1261,MATCH(M$1,'Raw-products'!$A$1:$H$1,0))</f>
        <v>60</v>
      </c>
      <c r="N105" s="5">
        <f t="shared" si="2"/>
        <v>5700</v>
      </c>
      <c r="O105" cm="1">
        <f t="array" ref="O105:R105">_xlfn.XLOOKUP($B105,'Raw -orders'!$A:$A,'Raw -orders'!$B:$E)</f>
        <v>180</v>
      </c>
      <c r="P105">
        <v>36088</v>
      </c>
      <c r="Q105" s="1">
        <v>44344</v>
      </c>
      <c r="R105" s="1">
        <v>44356</v>
      </c>
      <c r="S105" t="str" cm="1">
        <f t="array" ref="S105:Z105">_xlfn.XLOOKUP($O105,'Raw - customers'!$A:$A,'Raw - customers'!$B:$I)</f>
        <v>Nelli Engall</v>
      </c>
      <c r="T105" t="str">
        <v>Genderfluid</v>
      </c>
      <c r="U105">
        <v>21</v>
      </c>
      <c r="V105" t="str">
        <v>58 Jett RoadApt. 448</v>
      </c>
      <c r="W105">
        <v>932</v>
      </c>
      <c r="X105" t="str">
        <v>Chasemouth</v>
      </c>
      <c r="Y105" t="str">
        <v>Western Australia</v>
      </c>
      <c r="Z105" t="str">
        <v>Australia</v>
      </c>
      <c r="AA105">
        <v>5</v>
      </c>
      <c r="AB105" s="3" t="str">
        <f t="shared" si="3"/>
        <v>10 to 20</v>
      </c>
      <c r="AK105" s="6"/>
      <c r="AM105" s="6">
        <v>180</v>
      </c>
      <c r="AN105" s="6" t="s">
        <v>1377</v>
      </c>
      <c r="AP105">
        <v>456</v>
      </c>
      <c r="AQ105" t="str">
        <v>Queensland</v>
      </c>
    </row>
    <row r="106" spans="1:43" x14ac:dyDescent="0.25">
      <c r="A106">
        <v>104</v>
      </c>
      <c r="B106">
        <v>22</v>
      </c>
      <c r="C106">
        <v>134</v>
      </c>
      <c r="D106">
        <v>92</v>
      </c>
      <c r="E106">
        <v>1</v>
      </c>
      <c r="F106">
        <v>92</v>
      </c>
      <c r="G106">
        <v>1</v>
      </c>
      <c r="H106" t="str">
        <f>VLOOKUP($C106,'Raw-products'!$A$2:$H$1261,MATCH(H$1,'Raw-products'!$A$1:$H$1,0))</f>
        <v>Shirt</v>
      </c>
      <c r="I106" t="str">
        <f>VLOOKUP($C106,'Raw-products'!$A$2:$H$1261,MATCH(I$1,'Raw-products'!$A$1:$H$1,0))</f>
        <v>Denim</v>
      </c>
      <c r="J106" t="str">
        <f>VLOOKUP($C106,'Raw-products'!$A$2:$H$1261,MATCH(J$1,'Raw-products'!$A$1:$H$1,0))</f>
        <v>XL</v>
      </c>
      <c r="K106" t="str">
        <f>VLOOKUP($C106,'Raw-products'!$A$2:$H$1261,MATCH(K$1,'Raw-products'!$A$1:$H$1,0))</f>
        <v>indigo</v>
      </c>
      <c r="L106">
        <f>VLOOKUP($C106,'Raw-products'!$A$2:$H$1261,MATCH(L$1,'Raw-products'!$A$1:$H$1,0))</f>
        <v>115</v>
      </c>
      <c r="M106">
        <f>VLOOKUP($C106,'Raw-products'!$A$2:$H$1261,MATCH(M$1,'Raw-products'!$A$1:$H$1,0))</f>
        <v>58</v>
      </c>
      <c r="N106" s="5">
        <f t="shared" si="2"/>
        <v>6670</v>
      </c>
      <c r="O106" cm="1">
        <f t="array" ref="O106:R106">_xlfn.XLOOKUP($B106,'Raw -orders'!$A:$A,'Raw -orders'!$B:$E)</f>
        <v>180</v>
      </c>
      <c r="P106">
        <v>36088</v>
      </c>
      <c r="Q106" s="1">
        <v>44344</v>
      </c>
      <c r="R106" s="1">
        <v>44356</v>
      </c>
      <c r="S106" t="str" cm="1">
        <f t="array" ref="S106:Z106">_xlfn.XLOOKUP($O106,'Raw - customers'!$A:$A,'Raw - customers'!$B:$I)</f>
        <v>Nelli Engall</v>
      </c>
      <c r="T106" t="str">
        <v>Genderfluid</v>
      </c>
      <c r="U106">
        <v>21</v>
      </c>
      <c r="V106" t="str">
        <v>58 Jett RoadApt. 448</v>
      </c>
      <c r="W106">
        <v>932</v>
      </c>
      <c r="X106" t="str">
        <v>Chasemouth</v>
      </c>
      <c r="Y106" t="str">
        <v>Western Australia</v>
      </c>
      <c r="Z106" t="str">
        <v>Australia</v>
      </c>
      <c r="AA106">
        <v>5</v>
      </c>
      <c r="AB106" s="3" t="str">
        <f t="shared" si="3"/>
        <v>10 to 20</v>
      </c>
      <c r="AK106" s="6"/>
      <c r="AM106" s="6">
        <v>180</v>
      </c>
      <c r="AN106" s="6" t="s">
        <v>1377</v>
      </c>
      <c r="AP106">
        <v>573</v>
      </c>
      <c r="AQ106" t="str">
        <v>South Australia</v>
      </c>
    </row>
    <row r="107" spans="1:43" x14ac:dyDescent="0.25">
      <c r="A107">
        <v>105</v>
      </c>
      <c r="B107">
        <v>22</v>
      </c>
      <c r="C107">
        <v>172</v>
      </c>
      <c r="D107">
        <v>91</v>
      </c>
      <c r="E107">
        <v>2</v>
      </c>
      <c r="F107">
        <v>182</v>
      </c>
      <c r="G107">
        <v>1</v>
      </c>
      <c r="H107" t="str">
        <f>VLOOKUP($C107,'Raw-products'!$A$2:$H$1261,MATCH(H$1,'Raw-products'!$A$1:$H$1,0))</f>
        <v>Shirt</v>
      </c>
      <c r="I107" t="str">
        <f>VLOOKUP($C107,'Raw-products'!$A$2:$H$1261,MATCH(I$1,'Raw-products'!$A$1:$H$1,0))</f>
        <v>Linen</v>
      </c>
      <c r="J107" t="str">
        <f>VLOOKUP($C107,'Raw-products'!$A$2:$H$1261,MATCH(J$1,'Raw-products'!$A$1:$H$1,0))</f>
        <v>M</v>
      </c>
      <c r="K107" t="str">
        <f>VLOOKUP($C107,'Raw-products'!$A$2:$H$1261,MATCH(K$1,'Raw-products'!$A$1:$H$1,0))</f>
        <v>violet</v>
      </c>
      <c r="L107">
        <f>VLOOKUP($C107,'Raw-products'!$A$2:$H$1261,MATCH(L$1,'Raw-products'!$A$1:$H$1,0))</f>
        <v>116</v>
      </c>
      <c r="M107">
        <f>VLOOKUP($C107,'Raw-products'!$A$2:$H$1261,MATCH(M$1,'Raw-products'!$A$1:$H$1,0))</f>
        <v>44</v>
      </c>
      <c r="N107" s="5">
        <f t="shared" si="2"/>
        <v>5104</v>
      </c>
      <c r="O107" cm="1">
        <f t="array" ref="O107:R107">_xlfn.XLOOKUP($B107,'Raw -orders'!$A:$A,'Raw -orders'!$B:$E)</f>
        <v>180</v>
      </c>
      <c r="P107">
        <v>36088</v>
      </c>
      <c r="Q107" s="1">
        <v>44344</v>
      </c>
      <c r="R107" s="1">
        <v>44356</v>
      </c>
      <c r="S107" t="str" cm="1">
        <f t="array" ref="S107:Z107">_xlfn.XLOOKUP($O107,'Raw - customers'!$A:$A,'Raw - customers'!$B:$I)</f>
        <v>Nelli Engall</v>
      </c>
      <c r="T107" t="str">
        <v>Genderfluid</v>
      </c>
      <c r="U107">
        <v>21</v>
      </c>
      <c r="V107" t="str">
        <v>58 Jett RoadApt. 448</v>
      </c>
      <c r="W107">
        <v>932</v>
      </c>
      <c r="X107" t="str">
        <v>Chasemouth</v>
      </c>
      <c r="Y107" t="str">
        <v>Western Australia</v>
      </c>
      <c r="Z107" t="str">
        <v>Australia</v>
      </c>
      <c r="AA107">
        <v>5</v>
      </c>
      <c r="AB107" s="3" t="str">
        <f t="shared" si="3"/>
        <v>10 to 20</v>
      </c>
      <c r="AK107" s="6"/>
      <c r="AM107" s="6">
        <v>180</v>
      </c>
      <c r="AN107" s="6" t="s">
        <v>1377</v>
      </c>
      <c r="AP107">
        <v>127</v>
      </c>
      <c r="AQ107" t="str">
        <v>Western Australia</v>
      </c>
    </row>
    <row r="108" spans="1:43" x14ac:dyDescent="0.25">
      <c r="A108">
        <v>106</v>
      </c>
      <c r="B108">
        <v>22</v>
      </c>
      <c r="C108">
        <v>321</v>
      </c>
      <c r="D108">
        <v>109</v>
      </c>
      <c r="E108">
        <v>3</v>
      </c>
      <c r="F108">
        <v>327</v>
      </c>
      <c r="G108">
        <v>1</v>
      </c>
      <c r="H108" t="str">
        <f>VLOOKUP($C108,'Raw-products'!$A$2:$H$1261,MATCH(H$1,'Raw-products'!$A$1:$H$1,0))</f>
        <v>Shirt</v>
      </c>
      <c r="I108" t="str">
        <f>VLOOKUP($C108,'Raw-products'!$A$2:$H$1261,MATCH(I$1,'Raw-products'!$A$1:$H$1,0))</f>
        <v>Mandarin Collar</v>
      </c>
      <c r="J108" t="str">
        <f>VLOOKUP($C108,'Raw-products'!$A$2:$H$1261,MATCH(J$1,'Raw-products'!$A$1:$H$1,0))</f>
        <v>S</v>
      </c>
      <c r="K108" t="str">
        <f>VLOOKUP($C108,'Raw-products'!$A$2:$H$1261,MATCH(K$1,'Raw-products'!$A$1:$H$1,0))</f>
        <v>orange</v>
      </c>
      <c r="L108">
        <f>VLOOKUP($C108,'Raw-products'!$A$2:$H$1261,MATCH(L$1,'Raw-products'!$A$1:$H$1,0))</f>
        <v>108</v>
      </c>
      <c r="M108">
        <f>VLOOKUP($C108,'Raw-products'!$A$2:$H$1261,MATCH(M$1,'Raw-products'!$A$1:$H$1,0))</f>
        <v>52</v>
      </c>
      <c r="N108" s="5">
        <f t="shared" si="2"/>
        <v>5616</v>
      </c>
      <c r="O108" cm="1">
        <f t="array" ref="O108:R108">_xlfn.XLOOKUP($B108,'Raw -orders'!$A:$A,'Raw -orders'!$B:$E)</f>
        <v>180</v>
      </c>
      <c r="P108">
        <v>36088</v>
      </c>
      <c r="Q108" s="1">
        <v>44344</v>
      </c>
      <c r="R108" s="1">
        <v>44356</v>
      </c>
      <c r="S108" t="str" cm="1">
        <f t="array" ref="S108:Z108">_xlfn.XLOOKUP($O108,'Raw - customers'!$A:$A,'Raw - customers'!$B:$I)</f>
        <v>Nelli Engall</v>
      </c>
      <c r="T108" t="str">
        <v>Genderfluid</v>
      </c>
      <c r="U108">
        <v>21</v>
      </c>
      <c r="V108" t="str">
        <v>58 Jett RoadApt. 448</v>
      </c>
      <c r="W108">
        <v>932</v>
      </c>
      <c r="X108" t="str">
        <v>Chasemouth</v>
      </c>
      <c r="Y108" t="str">
        <v>Western Australia</v>
      </c>
      <c r="Z108" t="str">
        <v>Australia</v>
      </c>
      <c r="AA108">
        <v>5</v>
      </c>
      <c r="AB108" s="3" t="str">
        <f t="shared" si="3"/>
        <v>10 to 20</v>
      </c>
      <c r="AK108" s="6"/>
      <c r="AM108" s="6">
        <v>180</v>
      </c>
      <c r="AN108" s="6" t="s">
        <v>1377</v>
      </c>
      <c r="AP108">
        <v>935</v>
      </c>
      <c r="AQ108" t="str">
        <v>New South Wales</v>
      </c>
    </row>
    <row r="109" spans="1:43" x14ac:dyDescent="0.25">
      <c r="A109">
        <v>107</v>
      </c>
      <c r="B109">
        <v>22</v>
      </c>
      <c r="C109">
        <v>912</v>
      </c>
      <c r="D109">
        <v>96</v>
      </c>
      <c r="E109">
        <v>1</v>
      </c>
      <c r="F109">
        <v>96</v>
      </c>
      <c r="G109">
        <v>1</v>
      </c>
      <c r="H109" t="str">
        <f>VLOOKUP($C109,'Raw-products'!$A$2:$H$1261,MATCH(H$1,'Raw-products'!$A$1:$H$1,0))</f>
        <v>Trousers</v>
      </c>
      <c r="I109" t="str">
        <f>VLOOKUP($C109,'Raw-products'!$A$2:$H$1261,MATCH(I$1,'Raw-products'!$A$1:$H$1,0))</f>
        <v>Drawstring</v>
      </c>
      <c r="J109" t="str">
        <f>VLOOKUP($C109,'Raw-products'!$A$2:$H$1261,MATCH(J$1,'Raw-products'!$A$1:$H$1,0))</f>
        <v>M</v>
      </c>
      <c r="K109" t="str">
        <f>VLOOKUP($C109,'Raw-products'!$A$2:$H$1261,MATCH(K$1,'Raw-products'!$A$1:$H$1,0))</f>
        <v>red</v>
      </c>
      <c r="L109">
        <f>VLOOKUP($C109,'Raw-products'!$A$2:$H$1261,MATCH(L$1,'Raw-products'!$A$1:$H$1,0))</f>
        <v>104</v>
      </c>
      <c r="M109">
        <f>VLOOKUP($C109,'Raw-products'!$A$2:$H$1261,MATCH(M$1,'Raw-products'!$A$1:$H$1,0))</f>
        <v>70</v>
      </c>
      <c r="N109" s="5">
        <f t="shared" si="2"/>
        <v>7280</v>
      </c>
      <c r="O109" cm="1">
        <f t="array" ref="O109:R109">_xlfn.XLOOKUP($B109,'Raw -orders'!$A:$A,'Raw -orders'!$B:$E)</f>
        <v>180</v>
      </c>
      <c r="P109">
        <v>36088</v>
      </c>
      <c r="Q109" s="1">
        <v>44344</v>
      </c>
      <c r="R109" s="1">
        <v>44356</v>
      </c>
      <c r="S109" t="str" cm="1">
        <f t="array" ref="S109:Z109">_xlfn.XLOOKUP($O109,'Raw - customers'!$A:$A,'Raw - customers'!$B:$I)</f>
        <v>Nelli Engall</v>
      </c>
      <c r="T109" t="str">
        <v>Genderfluid</v>
      </c>
      <c r="U109">
        <v>21</v>
      </c>
      <c r="V109" t="str">
        <v>58 Jett RoadApt. 448</v>
      </c>
      <c r="W109">
        <v>932</v>
      </c>
      <c r="X109" t="str">
        <v>Chasemouth</v>
      </c>
      <c r="Y109" t="str">
        <v>Western Australia</v>
      </c>
      <c r="Z109" t="str">
        <v>Australia</v>
      </c>
      <c r="AA109">
        <v>5</v>
      </c>
      <c r="AB109" s="3" t="str">
        <f t="shared" si="3"/>
        <v>10 to 20</v>
      </c>
      <c r="AK109" s="6"/>
      <c r="AM109" s="6">
        <v>180</v>
      </c>
      <c r="AN109" s="6" t="s">
        <v>1377</v>
      </c>
      <c r="AP109">
        <v>554</v>
      </c>
      <c r="AQ109" t="str">
        <v>Tasmania</v>
      </c>
    </row>
    <row r="110" spans="1:43" x14ac:dyDescent="0.25">
      <c r="A110">
        <v>108</v>
      </c>
      <c r="B110">
        <v>23</v>
      </c>
      <c r="C110">
        <v>238</v>
      </c>
      <c r="D110">
        <v>106</v>
      </c>
      <c r="E110">
        <v>2</v>
      </c>
      <c r="F110">
        <v>212</v>
      </c>
      <c r="G110">
        <v>1</v>
      </c>
      <c r="H110" t="str">
        <f>VLOOKUP($C110,'Raw-products'!$A$2:$H$1261,MATCH(H$1,'Raw-products'!$A$1:$H$1,0))</f>
        <v>Shirt</v>
      </c>
      <c r="I110" t="str">
        <f>VLOOKUP($C110,'Raw-products'!$A$2:$H$1261,MATCH(I$1,'Raw-products'!$A$1:$H$1,0))</f>
        <v>Chambray</v>
      </c>
      <c r="J110" t="str">
        <f>VLOOKUP($C110,'Raw-products'!$A$2:$H$1261,MATCH(J$1,'Raw-products'!$A$1:$H$1,0))</f>
        <v>L</v>
      </c>
      <c r="K110" t="str">
        <f>VLOOKUP($C110,'Raw-products'!$A$2:$H$1261,MATCH(K$1,'Raw-products'!$A$1:$H$1,0))</f>
        <v>indigo</v>
      </c>
      <c r="L110">
        <f>VLOOKUP($C110,'Raw-products'!$A$2:$H$1261,MATCH(L$1,'Raw-products'!$A$1:$H$1,0))</f>
        <v>105</v>
      </c>
      <c r="M110">
        <f>VLOOKUP($C110,'Raw-products'!$A$2:$H$1261,MATCH(M$1,'Raw-products'!$A$1:$H$1,0))</f>
        <v>79</v>
      </c>
      <c r="N110" s="5">
        <f t="shared" si="2"/>
        <v>8295</v>
      </c>
      <c r="O110" cm="1">
        <f t="array" ref="O110:R110">_xlfn.XLOOKUP($B110,'Raw -orders'!$A:$A,'Raw -orders'!$B:$E)</f>
        <v>652</v>
      </c>
      <c r="P110">
        <v>45711</v>
      </c>
      <c r="Q110" s="1">
        <v>44333</v>
      </c>
      <c r="R110" s="1">
        <v>44338</v>
      </c>
      <c r="S110" t="str" cm="1">
        <f t="array" ref="S110:Z110">_xlfn.XLOOKUP($O110,'Raw - customers'!$A:$A,'Raw - customers'!$B:$I)</f>
        <v>Roley Cassedy</v>
      </c>
      <c r="T110" t="str">
        <v>Male</v>
      </c>
      <c r="U110">
        <v>63</v>
      </c>
      <c r="V110" t="str">
        <v>59 Abbott CircuitApt. 084</v>
      </c>
      <c r="W110">
        <v>9830</v>
      </c>
      <c r="X110" t="str">
        <v>North Isabelleside</v>
      </c>
      <c r="Y110" t="str">
        <v>South Australia</v>
      </c>
      <c r="Z110" t="str">
        <v>Australia</v>
      </c>
      <c r="AA110">
        <v>5</v>
      </c>
      <c r="AB110" s="3" t="str">
        <f t="shared" si="3"/>
        <v>0 to 10</v>
      </c>
      <c r="AK110" s="6"/>
      <c r="AM110" s="6">
        <v>652</v>
      </c>
      <c r="AN110" s="6" t="s">
        <v>1345</v>
      </c>
      <c r="AP110">
        <v>607</v>
      </c>
      <c r="AQ110" t="str">
        <v>Northern Territory</v>
      </c>
    </row>
    <row r="111" spans="1:43" x14ac:dyDescent="0.25">
      <c r="A111">
        <v>109</v>
      </c>
      <c r="B111">
        <v>23</v>
      </c>
      <c r="C111">
        <v>809</v>
      </c>
      <c r="D111">
        <v>117</v>
      </c>
      <c r="E111">
        <v>3</v>
      </c>
      <c r="F111">
        <v>351</v>
      </c>
      <c r="G111">
        <v>1</v>
      </c>
      <c r="H111" t="str">
        <f>VLOOKUP($C111,'Raw-products'!$A$2:$H$1261,MATCH(H$1,'Raw-products'!$A$1:$H$1,0))</f>
        <v>Jacket</v>
      </c>
      <c r="I111" t="str">
        <f>VLOOKUP($C111,'Raw-products'!$A$2:$H$1261,MATCH(I$1,'Raw-products'!$A$1:$H$1,0))</f>
        <v>Shearling</v>
      </c>
      <c r="J111" t="str">
        <f>VLOOKUP($C111,'Raw-products'!$A$2:$H$1261,MATCH(J$1,'Raw-products'!$A$1:$H$1,0))</f>
        <v>XL</v>
      </c>
      <c r="K111" t="str">
        <f>VLOOKUP($C111,'Raw-products'!$A$2:$H$1261,MATCH(K$1,'Raw-products'!$A$1:$H$1,0))</f>
        <v>red</v>
      </c>
      <c r="L111">
        <f>VLOOKUP($C111,'Raw-products'!$A$2:$H$1261,MATCH(L$1,'Raw-products'!$A$1:$H$1,0))</f>
        <v>95</v>
      </c>
      <c r="M111">
        <f>VLOOKUP($C111,'Raw-products'!$A$2:$H$1261,MATCH(M$1,'Raw-products'!$A$1:$H$1,0))</f>
        <v>42</v>
      </c>
      <c r="N111" s="5">
        <f t="shared" si="2"/>
        <v>3990</v>
      </c>
      <c r="O111" cm="1">
        <f t="array" ref="O111:R111">_xlfn.XLOOKUP($B111,'Raw -orders'!$A:$A,'Raw -orders'!$B:$E)</f>
        <v>652</v>
      </c>
      <c r="P111">
        <v>45711</v>
      </c>
      <c r="Q111" s="1">
        <v>44333</v>
      </c>
      <c r="R111" s="1">
        <v>44338</v>
      </c>
      <c r="S111" t="str" cm="1">
        <f t="array" ref="S111:Z111">_xlfn.XLOOKUP($O111,'Raw - customers'!$A:$A,'Raw - customers'!$B:$I)</f>
        <v>Roley Cassedy</v>
      </c>
      <c r="T111" t="str">
        <v>Male</v>
      </c>
      <c r="U111">
        <v>63</v>
      </c>
      <c r="V111" t="str">
        <v>59 Abbott CircuitApt. 084</v>
      </c>
      <c r="W111">
        <v>9830</v>
      </c>
      <c r="X111" t="str">
        <v>North Isabelleside</v>
      </c>
      <c r="Y111" t="str">
        <v>South Australia</v>
      </c>
      <c r="Z111" t="str">
        <v>Australia</v>
      </c>
      <c r="AA111">
        <v>5</v>
      </c>
      <c r="AB111" s="3" t="str">
        <f t="shared" si="3"/>
        <v>0 to 10</v>
      </c>
      <c r="AK111" s="6"/>
      <c r="AM111" s="6">
        <v>652</v>
      </c>
      <c r="AN111" s="6" t="s">
        <v>1345</v>
      </c>
      <c r="AP111">
        <v>794</v>
      </c>
      <c r="AQ111" t="str">
        <v>South Australia</v>
      </c>
    </row>
    <row r="112" spans="1:43" x14ac:dyDescent="0.25">
      <c r="A112">
        <v>110</v>
      </c>
      <c r="B112">
        <v>24</v>
      </c>
      <c r="C112">
        <v>8</v>
      </c>
      <c r="D112">
        <v>96</v>
      </c>
      <c r="E112">
        <v>1</v>
      </c>
      <c r="F112">
        <v>96</v>
      </c>
      <c r="G112">
        <v>1</v>
      </c>
      <c r="H112" t="str">
        <f>VLOOKUP($C112,'Raw-products'!$A$2:$H$1261,MATCH(H$1,'Raw-products'!$A$1:$H$1,0))</f>
        <v>Shirt</v>
      </c>
      <c r="I112" t="str">
        <f>VLOOKUP($C112,'Raw-products'!$A$2:$H$1261,MATCH(I$1,'Raw-products'!$A$1:$H$1,0))</f>
        <v>Oxford Cloth</v>
      </c>
      <c r="J112" t="str">
        <f>VLOOKUP($C112,'Raw-products'!$A$2:$H$1261,MATCH(J$1,'Raw-products'!$A$1:$H$1,0))</f>
        <v>L</v>
      </c>
      <c r="K112" t="str">
        <f>VLOOKUP($C112,'Raw-products'!$A$2:$H$1261,MATCH(K$1,'Raw-products'!$A$1:$H$1,0))</f>
        <v>orange</v>
      </c>
      <c r="L112">
        <f>VLOOKUP($C112,'Raw-products'!$A$2:$H$1261,MATCH(L$1,'Raw-products'!$A$1:$H$1,0))</f>
        <v>114</v>
      </c>
      <c r="M112">
        <f>VLOOKUP($C112,'Raw-products'!$A$2:$H$1261,MATCH(M$1,'Raw-products'!$A$1:$H$1,0))</f>
        <v>48</v>
      </c>
      <c r="N112" s="5">
        <f t="shared" si="2"/>
        <v>5472</v>
      </c>
      <c r="O112" cm="1">
        <f t="array" ref="O112:R112">_xlfn.XLOOKUP($B112,'Raw -orders'!$A:$A,'Raw -orders'!$B:$E)</f>
        <v>469</v>
      </c>
      <c r="P112">
        <v>14566</v>
      </c>
      <c r="Q112" s="1">
        <v>44443</v>
      </c>
      <c r="R112" s="1">
        <v>44459</v>
      </c>
      <c r="S112" t="str" cm="1">
        <f t="array" ref="S112:Z112">_xlfn.XLOOKUP($O112,'Raw - customers'!$A:$A,'Raw - customers'!$B:$I)</f>
        <v>Faber Purcell</v>
      </c>
      <c r="T112" t="str">
        <v>Female</v>
      </c>
      <c r="U112">
        <v>78</v>
      </c>
      <c r="V112" t="str">
        <v>783 Olivia CrescentSuite 877</v>
      </c>
      <c r="W112">
        <v>5011</v>
      </c>
      <c r="X112" t="str">
        <v>Andrewborough</v>
      </c>
      <c r="Y112" t="str">
        <v>New South Wales</v>
      </c>
      <c r="Z112" t="str">
        <v>Australia</v>
      </c>
      <c r="AA112">
        <v>9</v>
      </c>
      <c r="AB112" s="3" t="str">
        <f t="shared" si="3"/>
        <v>10 to 20</v>
      </c>
      <c r="AK112" s="6"/>
      <c r="AM112" s="6">
        <v>469</v>
      </c>
      <c r="AN112" s="6" t="s">
        <v>1362</v>
      </c>
      <c r="AP112">
        <v>75</v>
      </c>
      <c r="AQ112" t="str">
        <v>South Australia</v>
      </c>
    </row>
    <row r="113" spans="1:43" x14ac:dyDescent="0.25">
      <c r="A113">
        <v>111</v>
      </c>
      <c r="B113">
        <v>24</v>
      </c>
      <c r="C113">
        <v>852</v>
      </c>
      <c r="D113">
        <v>113</v>
      </c>
      <c r="E113">
        <v>2</v>
      </c>
      <c r="F113">
        <v>226</v>
      </c>
      <c r="G113">
        <v>1</v>
      </c>
      <c r="H113" t="str">
        <f>VLOOKUP($C113,'Raw-products'!$A$2:$H$1261,MATCH(H$1,'Raw-products'!$A$1:$H$1,0))</f>
        <v>Trousers</v>
      </c>
      <c r="I113" t="str">
        <f>VLOOKUP($C113,'Raw-products'!$A$2:$H$1261,MATCH(I$1,'Raw-products'!$A$1:$H$1,0))</f>
        <v>Chinos</v>
      </c>
      <c r="J113" t="str">
        <f>VLOOKUP($C113,'Raw-products'!$A$2:$H$1261,MATCH(J$1,'Raw-products'!$A$1:$H$1,0))</f>
        <v>M</v>
      </c>
      <c r="K113" t="str">
        <f>VLOOKUP($C113,'Raw-products'!$A$2:$H$1261,MATCH(K$1,'Raw-products'!$A$1:$H$1,0))</f>
        <v>yellow</v>
      </c>
      <c r="L113">
        <f>VLOOKUP($C113,'Raw-products'!$A$2:$H$1261,MATCH(L$1,'Raw-products'!$A$1:$H$1,0))</f>
        <v>100</v>
      </c>
      <c r="M113">
        <f>VLOOKUP($C113,'Raw-products'!$A$2:$H$1261,MATCH(M$1,'Raw-products'!$A$1:$H$1,0))</f>
        <v>58</v>
      </c>
      <c r="N113" s="5">
        <f t="shared" si="2"/>
        <v>5800</v>
      </c>
      <c r="O113" cm="1">
        <f t="array" ref="O113:R113">_xlfn.XLOOKUP($B113,'Raw -orders'!$A:$A,'Raw -orders'!$B:$E)</f>
        <v>469</v>
      </c>
      <c r="P113">
        <v>14566</v>
      </c>
      <c r="Q113" s="1">
        <v>44443</v>
      </c>
      <c r="R113" s="1">
        <v>44459</v>
      </c>
      <c r="S113" t="str" cm="1">
        <f t="array" ref="S113:Z113">_xlfn.XLOOKUP($O113,'Raw - customers'!$A:$A,'Raw - customers'!$B:$I)</f>
        <v>Faber Purcell</v>
      </c>
      <c r="T113" t="str">
        <v>Female</v>
      </c>
      <c r="U113">
        <v>78</v>
      </c>
      <c r="V113" t="str">
        <v>783 Olivia CrescentSuite 877</v>
      </c>
      <c r="W113">
        <v>5011</v>
      </c>
      <c r="X113" t="str">
        <v>Andrewborough</v>
      </c>
      <c r="Y113" t="str">
        <v>New South Wales</v>
      </c>
      <c r="Z113" t="str">
        <v>Australia</v>
      </c>
      <c r="AA113">
        <v>9</v>
      </c>
      <c r="AB113" s="3" t="str">
        <f t="shared" si="3"/>
        <v>10 to 20</v>
      </c>
      <c r="AK113" s="6"/>
      <c r="AM113" s="6">
        <v>469</v>
      </c>
      <c r="AN113" s="6" t="s">
        <v>1362</v>
      </c>
      <c r="AP113">
        <v>565</v>
      </c>
      <c r="AQ113" t="str">
        <v>Queensland</v>
      </c>
    </row>
    <row r="114" spans="1:43" x14ac:dyDescent="0.25">
      <c r="A114">
        <v>112</v>
      </c>
      <c r="B114">
        <v>25</v>
      </c>
      <c r="C114">
        <v>736</v>
      </c>
      <c r="D114">
        <v>109</v>
      </c>
      <c r="E114">
        <v>3</v>
      </c>
      <c r="F114">
        <v>327</v>
      </c>
      <c r="G114">
        <v>1</v>
      </c>
      <c r="H114" t="str">
        <f>VLOOKUP($C114,'Raw-products'!$A$2:$H$1261,MATCH(H$1,'Raw-products'!$A$1:$H$1,0))</f>
        <v>Jacket</v>
      </c>
      <c r="I114" t="str">
        <f>VLOOKUP($C114,'Raw-products'!$A$2:$H$1261,MATCH(I$1,'Raw-products'!$A$1:$H$1,0))</f>
        <v>Peacoat</v>
      </c>
      <c r="J114" t="str">
        <f>VLOOKUP($C114,'Raw-products'!$A$2:$H$1261,MATCH(J$1,'Raw-products'!$A$1:$H$1,0))</f>
        <v>S</v>
      </c>
      <c r="K114" t="str">
        <f>VLOOKUP($C114,'Raw-products'!$A$2:$H$1261,MATCH(K$1,'Raw-products'!$A$1:$H$1,0))</f>
        <v>red</v>
      </c>
      <c r="L114">
        <f>VLOOKUP($C114,'Raw-products'!$A$2:$H$1261,MATCH(L$1,'Raw-products'!$A$1:$H$1,0))</f>
        <v>102</v>
      </c>
      <c r="M114">
        <f>VLOOKUP($C114,'Raw-products'!$A$2:$H$1261,MATCH(M$1,'Raw-products'!$A$1:$H$1,0))</f>
        <v>67</v>
      </c>
      <c r="N114" s="5">
        <f t="shared" si="2"/>
        <v>6834</v>
      </c>
      <c r="O114" cm="1">
        <f t="array" ref="O114:R114">_xlfn.XLOOKUP($B114,'Raw -orders'!$A:$A,'Raw -orders'!$B:$E)</f>
        <v>562</v>
      </c>
      <c r="P114">
        <v>47075</v>
      </c>
      <c r="Q114" s="1">
        <v>44381</v>
      </c>
      <c r="R114" s="1">
        <v>44385</v>
      </c>
      <c r="S114" t="str" cm="1">
        <f t="array" ref="S114:Z114">_xlfn.XLOOKUP($O114,'Raw - customers'!$A:$A,'Raw - customers'!$B:$I)</f>
        <v>Joy Mirrlees</v>
      </c>
      <c r="T114" t="str">
        <v>Agender</v>
      </c>
      <c r="U114">
        <v>58</v>
      </c>
      <c r="V114" t="str">
        <v>04 Spencer MallApt. 910</v>
      </c>
      <c r="W114">
        <v>8257</v>
      </c>
      <c r="X114" t="str">
        <v>West Rubyland</v>
      </c>
      <c r="Y114" t="str">
        <v>Queensland</v>
      </c>
      <c r="Z114" t="str">
        <v>Australia</v>
      </c>
      <c r="AA114">
        <v>7</v>
      </c>
      <c r="AB114" s="3" t="str">
        <f t="shared" si="3"/>
        <v>0 to 10</v>
      </c>
      <c r="AK114" s="6"/>
      <c r="AM114" s="6">
        <v>562</v>
      </c>
      <c r="AN114" s="6" t="s">
        <v>1355</v>
      </c>
      <c r="AP114">
        <v>160</v>
      </c>
      <c r="AQ114" t="str">
        <v>New South Wales</v>
      </c>
    </row>
    <row r="115" spans="1:43" x14ac:dyDescent="0.25">
      <c r="A115">
        <v>113</v>
      </c>
      <c r="B115">
        <v>25</v>
      </c>
      <c r="C115">
        <v>593</v>
      </c>
      <c r="D115">
        <v>100</v>
      </c>
      <c r="E115">
        <v>2</v>
      </c>
      <c r="F115">
        <v>200</v>
      </c>
      <c r="G115">
        <v>1</v>
      </c>
      <c r="H115" t="str">
        <f>VLOOKUP($C115,'Raw-products'!$A$2:$H$1261,MATCH(H$1,'Raw-products'!$A$1:$H$1,0))</f>
        <v>Jacket</v>
      </c>
      <c r="I115" t="str">
        <f>VLOOKUP($C115,'Raw-products'!$A$2:$H$1261,MATCH(I$1,'Raw-products'!$A$1:$H$1,0))</f>
        <v>Bomber</v>
      </c>
      <c r="J115" t="str">
        <f>VLOOKUP($C115,'Raw-products'!$A$2:$H$1261,MATCH(J$1,'Raw-products'!$A$1:$H$1,0))</f>
        <v>L</v>
      </c>
      <c r="K115" t="str">
        <f>VLOOKUP($C115,'Raw-products'!$A$2:$H$1261,MATCH(K$1,'Raw-products'!$A$1:$H$1,0))</f>
        <v>violet</v>
      </c>
      <c r="L115">
        <f>VLOOKUP($C115,'Raw-products'!$A$2:$H$1261,MATCH(L$1,'Raw-products'!$A$1:$H$1,0))</f>
        <v>90</v>
      </c>
      <c r="M115">
        <f>VLOOKUP($C115,'Raw-products'!$A$2:$H$1261,MATCH(M$1,'Raw-products'!$A$1:$H$1,0))</f>
        <v>68</v>
      </c>
      <c r="N115" s="5">
        <f t="shared" si="2"/>
        <v>6120</v>
      </c>
      <c r="O115" cm="1">
        <f t="array" ref="O115:R115">_xlfn.XLOOKUP($B115,'Raw -orders'!$A:$A,'Raw -orders'!$B:$E)</f>
        <v>562</v>
      </c>
      <c r="P115">
        <v>47075</v>
      </c>
      <c r="Q115" s="1">
        <v>44381</v>
      </c>
      <c r="R115" s="1">
        <v>44385</v>
      </c>
      <c r="S115" t="str" cm="1">
        <f t="array" ref="S115:Z115">_xlfn.XLOOKUP($O115,'Raw - customers'!$A:$A,'Raw - customers'!$B:$I)</f>
        <v>Joy Mirrlees</v>
      </c>
      <c r="T115" t="str">
        <v>Agender</v>
      </c>
      <c r="U115">
        <v>58</v>
      </c>
      <c r="V115" t="str">
        <v>04 Spencer MallApt. 910</v>
      </c>
      <c r="W115">
        <v>8257</v>
      </c>
      <c r="X115" t="str">
        <v>West Rubyland</v>
      </c>
      <c r="Y115" t="str">
        <v>Queensland</v>
      </c>
      <c r="Z115" t="str">
        <v>Australia</v>
      </c>
      <c r="AA115">
        <v>7</v>
      </c>
      <c r="AB115" s="3" t="str">
        <f t="shared" si="3"/>
        <v>0 to 10</v>
      </c>
      <c r="AK115" s="6"/>
      <c r="AM115" s="6">
        <v>562</v>
      </c>
      <c r="AN115" s="6" t="s">
        <v>1355</v>
      </c>
      <c r="AP115">
        <v>492</v>
      </c>
      <c r="AQ115" t="str">
        <v>Queensland</v>
      </c>
    </row>
    <row r="116" spans="1:43" x14ac:dyDescent="0.25">
      <c r="A116">
        <v>114</v>
      </c>
      <c r="B116">
        <v>26</v>
      </c>
      <c r="C116">
        <v>808</v>
      </c>
      <c r="D116">
        <v>117</v>
      </c>
      <c r="E116">
        <v>2</v>
      </c>
      <c r="F116">
        <v>234</v>
      </c>
      <c r="G116">
        <v>1</v>
      </c>
      <c r="H116" t="str">
        <f>VLOOKUP($C116,'Raw-products'!$A$2:$H$1261,MATCH(H$1,'Raw-products'!$A$1:$H$1,0))</f>
        <v>Jacket</v>
      </c>
      <c r="I116" t="str">
        <f>VLOOKUP($C116,'Raw-products'!$A$2:$H$1261,MATCH(I$1,'Raw-products'!$A$1:$H$1,0))</f>
        <v>Shearling</v>
      </c>
      <c r="J116" t="str">
        <f>VLOOKUP($C116,'Raw-products'!$A$2:$H$1261,MATCH(J$1,'Raw-products'!$A$1:$H$1,0))</f>
        <v>L</v>
      </c>
      <c r="K116" t="str">
        <f>VLOOKUP($C116,'Raw-products'!$A$2:$H$1261,MATCH(K$1,'Raw-products'!$A$1:$H$1,0))</f>
        <v>red</v>
      </c>
      <c r="L116">
        <f>VLOOKUP($C116,'Raw-products'!$A$2:$H$1261,MATCH(L$1,'Raw-products'!$A$1:$H$1,0))</f>
        <v>95</v>
      </c>
      <c r="M116">
        <f>VLOOKUP($C116,'Raw-products'!$A$2:$H$1261,MATCH(M$1,'Raw-products'!$A$1:$H$1,0))</f>
        <v>40</v>
      </c>
      <c r="N116" s="5">
        <f t="shared" si="2"/>
        <v>3800</v>
      </c>
      <c r="O116" cm="1">
        <f t="array" ref="O116:R116">_xlfn.XLOOKUP($B116,'Raw -orders'!$A:$A,'Raw -orders'!$B:$E)</f>
        <v>732</v>
      </c>
      <c r="P116">
        <v>15964</v>
      </c>
      <c r="Q116" s="1">
        <v>44311</v>
      </c>
      <c r="R116" s="1">
        <v>44320</v>
      </c>
      <c r="S116" t="str" cm="1">
        <f t="array" ref="S116:Z116">_xlfn.XLOOKUP($O116,'Raw - customers'!$A:$A,'Raw - customers'!$B:$I)</f>
        <v>Gorden Seago</v>
      </c>
      <c r="T116" t="str">
        <v>Genderfluid</v>
      </c>
      <c r="U116">
        <v>80</v>
      </c>
      <c r="V116" t="str">
        <v>905 Stephanie BoulevardApt. 217</v>
      </c>
      <c r="W116">
        <v>8114</v>
      </c>
      <c r="X116" t="str">
        <v>Port Aaronton</v>
      </c>
      <c r="Y116" t="str">
        <v>Queensland</v>
      </c>
      <c r="Z116" t="str">
        <v>Australia</v>
      </c>
      <c r="AA116">
        <v>4</v>
      </c>
      <c r="AB116" s="3" t="str">
        <f t="shared" si="3"/>
        <v>0 to 10</v>
      </c>
      <c r="AK116" s="6"/>
      <c r="AM116" s="6">
        <v>732</v>
      </c>
      <c r="AN116" s="6" t="s">
        <v>1355</v>
      </c>
      <c r="AP116">
        <v>510</v>
      </c>
      <c r="AQ116" t="str">
        <v>New South Wales</v>
      </c>
    </row>
    <row r="117" spans="1:43" x14ac:dyDescent="0.25">
      <c r="A117">
        <v>115</v>
      </c>
      <c r="B117">
        <v>26</v>
      </c>
      <c r="C117">
        <v>154</v>
      </c>
      <c r="D117">
        <v>91</v>
      </c>
      <c r="E117">
        <v>3</v>
      </c>
      <c r="F117">
        <v>273</v>
      </c>
      <c r="G117">
        <v>1</v>
      </c>
      <c r="H117" t="str">
        <f>VLOOKUP($C117,'Raw-products'!$A$2:$H$1261,MATCH(H$1,'Raw-products'!$A$1:$H$1,0))</f>
        <v>Shirt</v>
      </c>
      <c r="I117" t="str">
        <f>VLOOKUP($C117,'Raw-products'!$A$2:$H$1261,MATCH(I$1,'Raw-products'!$A$1:$H$1,0))</f>
        <v>Linen</v>
      </c>
      <c r="J117" t="str">
        <f>VLOOKUP($C117,'Raw-products'!$A$2:$H$1261,MATCH(J$1,'Raw-products'!$A$1:$H$1,0))</f>
        <v>XL</v>
      </c>
      <c r="K117" t="str">
        <f>VLOOKUP($C117,'Raw-products'!$A$2:$H$1261,MATCH(K$1,'Raw-products'!$A$1:$H$1,0))</f>
        <v>yellow</v>
      </c>
      <c r="L117">
        <f>VLOOKUP($C117,'Raw-products'!$A$2:$H$1261,MATCH(L$1,'Raw-products'!$A$1:$H$1,0))</f>
        <v>116</v>
      </c>
      <c r="M117">
        <f>VLOOKUP($C117,'Raw-products'!$A$2:$H$1261,MATCH(M$1,'Raw-products'!$A$1:$H$1,0))</f>
        <v>54</v>
      </c>
      <c r="N117" s="5">
        <f t="shared" si="2"/>
        <v>6264</v>
      </c>
      <c r="O117" cm="1">
        <f t="array" ref="O117:R117">_xlfn.XLOOKUP($B117,'Raw -orders'!$A:$A,'Raw -orders'!$B:$E)</f>
        <v>732</v>
      </c>
      <c r="P117">
        <v>15964</v>
      </c>
      <c r="Q117" s="1">
        <v>44311</v>
      </c>
      <c r="R117" s="1">
        <v>44320</v>
      </c>
      <c r="S117" t="str" cm="1">
        <f t="array" ref="S117:Z117">_xlfn.XLOOKUP($O117,'Raw - customers'!$A:$A,'Raw - customers'!$B:$I)</f>
        <v>Gorden Seago</v>
      </c>
      <c r="T117" t="str">
        <v>Genderfluid</v>
      </c>
      <c r="U117">
        <v>80</v>
      </c>
      <c r="V117" t="str">
        <v>905 Stephanie BoulevardApt. 217</v>
      </c>
      <c r="W117">
        <v>8114</v>
      </c>
      <c r="X117" t="str">
        <v>Port Aaronton</v>
      </c>
      <c r="Y117" t="str">
        <v>Queensland</v>
      </c>
      <c r="Z117" t="str">
        <v>Australia</v>
      </c>
      <c r="AA117">
        <v>4</v>
      </c>
      <c r="AB117" s="3" t="str">
        <f t="shared" si="3"/>
        <v>0 to 10</v>
      </c>
      <c r="AK117" s="6"/>
      <c r="AM117" s="6">
        <v>732</v>
      </c>
      <c r="AN117" s="6" t="s">
        <v>1355</v>
      </c>
      <c r="AP117">
        <v>971</v>
      </c>
      <c r="AQ117" t="str">
        <v>Queensland</v>
      </c>
    </row>
    <row r="118" spans="1:43" x14ac:dyDescent="0.25">
      <c r="A118">
        <v>116</v>
      </c>
      <c r="B118">
        <v>26</v>
      </c>
      <c r="C118">
        <v>453</v>
      </c>
      <c r="D118">
        <v>107</v>
      </c>
      <c r="E118">
        <v>1</v>
      </c>
      <c r="F118">
        <v>107</v>
      </c>
      <c r="G118">
        <v>1</v>
      </c>
      <c r="H118" t="str">
        <f>VLOOKUP($C118,'Raw-products'!$A$2:$H$1261,MATCH(H$1,'Raw-products'!$A$1:$H$1,0))</f>
        <v>Jacket</v>
      </c>
      <c r="I118" t="str">
        <f>VLOOKUP($C118,'Raw-products'!$A$2:$H$1261,MATCH(I$1,'Raw-products'!$A$1:$H$1,0))</f>
        <v>Denim</v>
      </c>
      <c r="J118" t="str">
        <f>VLOOKUP($C118,'Raw-products'!$A$2:$H$1261,MATCH(J$1,'Raw-products'!$A$1:$H$1,0))</f>
        <v>L</v>
      </c>
      <c r="K118" t="str">
        <f>VLOOKUP($C118,'Raw-products'!$A$2:$H$1261,MATCH(K$1,'Raw-products'!$A$1:$H$1,0))</f>
        <v>violet</v>
      </c>
      <c r="L118">
        <f>VLOOKUP($C118,'Raw-products'!$A$2:$H$1261,MATCH(L$1,'Raw-products'!$A$1:$H$1,0))</f>
        <v>92</v>
      </c>
      <c r="M118">
        <f>VLOOKUP($C118,'Raw-products'!$A$2:$H$1261,MATCH(M$1,'Raw-products'!$A$1:$H$1,0))</f>
        <v>50</v>
      </c>
      <c r="N118" s="5">
        <f t="shared" si="2"/>
        <v>4600</v>
      </c>
      <c r="O118" cm="1">
        <f t="array" ref="O118:R118">_xlfn.XLOOKUP($B118,'Raw -orders'!$A:$A,'Raw -orders'!$B:$E)</f>
        <v>732</v>
      </c>
      <c r="P118">
        <v>15964</v>
      </c>
      <c r="Q118" s="1">
        <v>44311</v>
      </c>
      <c r="R118" s="1">
        <v>44320</v>
      </c>
      <c r="S118" t="str" cm="1">
        <f t="array" ref="S118:Z118">_xlfn.XLOOKUP($O118,'Raw - customers'!$A:$A,'Raw - customers'!$B:$I)</f>
        <v>Gorden Seago</v>
      </c>
      <c r="T118" t="str">
        <v>Genderfluid</v>
      </c>
      <c r="U118">
        <v>80</v>
      </c>
      <c r="V118" t="str">
        <v>905 Stephanie BoulevardApt. 217</v>
      </c>
      <c r="W118">
        <v>8114</v>
      </c>
      <c r="X118" t="str">
        <v>Port Aaronton</v>
      </c>
      <c r="Y118" t="str">
        <v>Queensland</v>
      </c>
      <c r="Z118" t="str">
        <v>Australia</v>
      </c>
      <c r="AA118">
        <v>4</v>
      </c>
      <c r="AB118" s="3" t="str">
        <f t="shared" si="3"/>
        <v>0 to 10</v>
      </c>
      <c r="AK118" s="6"/>
      <c r="AM118" s="6">
        <v>732</v>
      </c>
      <c r="AN118" s="6" t="s">
        <v>1355</v>
      </c>
      <c r="AP118">
        <v>639</v>
      </c>
      <c r="AQ118" t="str">
        <v>Victoria</v>
      </c>
    </row>
    <row r="119" spans="1:43" x14ac:dyDescent="0.25">
      <c r="A119">
        <v>117</v>
      </c>
      <c r="B119">
        <v>27</v>
      </c>
      <c r="C119">
        <v>302</v>
      </c>
      <c r="D119">
        <v>105</v>
      </c>
      <c r="E119">
        <v>2</v>
      </c>
      <c r="F119">
        <v>210</v>
      </c>
      <c r="G119">
        <v>1</v>
      </c>
      <c r="H119" t="str">
        <f>VLOOKUP($C119,'Raw-products'!$A$2:$H$1261,MATCH(H$1,'Raw-products'!$A$1:$H$1,0))</f>
        <v>Shirt</v>
      </c>
      <c r="I119" t="str">
        <f>VLOOKUP($C119,'Raw-products'!$A$2:$H$1261,MATCH(I$1,'Raw-products'!$A$1:$H$1,0))</f>
        <v>Cuban Collar</v>
      </c>
      <c r="J119" t="str">
        <f>VLOOKUP($C119,'Raw-products'!$A$2:$H$1261,MATCH(J$1,'Raw-products'!$A$1:$H$1,0))</f>
        <v>M</v>
      </c>
      <c r="K119" t="str">
        <f>VLOOKUP($C119,'Raw-products'!$A$2:$H$1261,MATCH(K$1,'Raw-products'!$A$1:$H$1,0))</f>
        <v>blue</v>
      </c>
      <c r="L119">
        <f>VLOOKUP($C119,'Raw-products'!$A$2:$H$1261,MATCH(L$1,'Raw-products'!$A$1:$H$1,0))</f>
        <v>93</v>
      </c>
      <c r="M119">
        <f>VLOOKUP($C119,'Raw-products'!$A$2:$H$1261,MATCH(M$1,'Raw-products'!$A$1:$H$1,0))</f>
        <v>55</v>
      </c>
      <c r="N119" s="5">
        <f t="shared" si="2"/>
        <v>5115</v>
      </c>
      <c r="O119" cm="1">
        <f t="array" ref="O119:R119">_xlfn.XLOOKUP($B119,'Raw -orders'!$A:$A,'Raw -orders'!$B:$E)</f>
        <v>443</v>
      </c>
      <c r="P119">
        <v>35513</v>
      </c>
      <c r="Q119" s="1">
        <v>44332</v>
      </c>
      <c r="R119" s="1">
        <v>44344</v>
      </c>
      <c r="S119" t="str" cm="1">
        <f t="array" ref="S119:Z119">_xlfn.XLOOKUP($O119,'Raw - customers'!$A:$A,'Raw - customers'!$B:$I)</f>
        <v>Melodee Spencley</v>
      </c>
      <c r="T119" t="str">
        <v>Bigender</v>
      </c>
      <c r="U119">
        <v>49</v>
      </c>
      <c r="V119" t="str">
        <v>033 Mitchell IslandApt. 732</v>
      </c>
      <c r="W119">
        <v>9651</v>
      </c>
      <c r="X119" t="str">
        <v>Crooksshire</v>
      </c>
      <c r="Y119" t="str">
        <v>Victoria</v>
      </c>
      <c r="Z119" t="str">
        <v>Australia</v>
      </c>
      <c r="AA119">
        <v>5</v>
      </c>
      <c r="AB119" s="3" t="str">
        <f t="shared" si="3"/>
        <v>10 to 20</v>
      </c>
      <c r="AK119" s="6"/>
      <c r="AM119" s="6">
        <v>443</v>
      </c>
      <c r="AN119" s="6" t="s">
        <v>1396</v>
      </c>
      <c r="AP119">
        <v>545</v>
      </c>
      <c r="AQ119" t="str">
        <v>Queensland</v>
      </c>
    </row>
    <row r="120" spans="1:43" x14ac:dyDescent="0.25">
      <c r="A120">
        <v>118</v>
      </c>
      <c r="B120">
        <v>27</v>
      </c>
      <c r="C120">
        <v>823</v>
      </c>
      <c r="D120">
        <v>117</v>
      </c>
      <c r="E120">
        <v>1</v>
      </c>
      <c r="F120">
        <v>117</v>
      </c>
      <c r="G120">
        <v>1</v>
      </c>
      <c r="H120" t="str">
        <f>VLOOKUP($C120,'Raw-products'!$A$2:$H$1261,MATCH(H$1,'Raw-products'!$A$1:$H$1,0))</f>
        <v>Jacket</v>
      </c>
      <c r="I120" t="str">
        <f>VLOOKUP($C120,'Raw-products'!$A$2:$H$1261,MATCH(I$1,'Raw-products'!$A$1:$H$1,0))</f>
        <v>Shearling</v>
      </c>
      <c r="J120" t="str">
        <f>VLOOKUP($C120,'Raw-products'!$A$2:$H$1261,MATCH(J$1,'Raw-products'!$A$1:$H$1,0))</f>
        <v>L</v>
      </c>
      <c r="K120" t="str">
        <f>VLOOKUP($C120,'Raw-products'!$A$2:$H$1261,MATCH(K$1,'Raw-products'!$A$1:$H$1,0))</f>
        <v>green</v>
      </c>
      <c r="L120">
        <f>VLOOKUP($C120,'Raw-products'!$A$2:$H$1261,MATCH(L$1,'Raw-products'!$A$1:$H$1,0))</f>
        <v>95</v>
      </c>
      <c r="M120">
        <f>VLOOKUP($C120,'Raw-products'!$A$2:$H$1261,MATCH(M$1,'Raw-products'!$A$1:$H$1,0))</f>
        <v>66</v>
      </c>
      <c r="N120" s="5">
        <f t="shared" si="2"/>
        <v>6270</v>
      </c>
      <c r="O120" cm="1">
        <f t="array" ref="O120:R120">_xlfn.XLOOKUP($B120,'Raw -orders'!$A:$A,'Raw -orders'!$B:$E)</f>
        <v>443</v>
      </c>
      <c r="P120">
        <v>35513</v>
      </c>
      <c r="Q120" s="1">
        <v>44332</v>
      </c>
      <c r="R120" s="1">
        <v>44344</v>
      </c>
      <c r="S120" t="str" cm="1">
        <f t="array" ref="S120:Z120">_xlfn.XLOOKUP($O120,'Raw - customers'!$A:$A,'Raw - customers'!$B:$I)</f>
        <v>Melodee Spencley</v>
      </c>
      <c r="T120" t="str">
        <v>Bigender</v>
      </c>
      <c r="U120">
        <v>49</v>
      </c>
      <c r="V120" t="str">
        <v>033 Mitchell IslandApt. 732</v>
      </c>
      <c r="W120">
        <v>9651</v>
      </c>
      <c r="X120" t="str">
        <v>Crooksshire</v>
      </c>
      <c r="Y120" t="str">
        <v>Victoria</v>
      </c>
      <c r="Z120" t="str">
        <v>Australia</v>
      </c>
      <c r="AA120">
        <v>5</v>
      </c>
      <c r="AB120" s="3" t="str">
        <f t="shared" si="3"/>
        <v>10 to 20</v>
      </c>
      <c r="AK120" s="6"/>
      <c r="AM120" s="6">
        <v>443</v>
      </c>
      <c r="AN120" s="6" t="s">
        <v>1396</v>
      </c>
      <c r="AP120">
        <v>585</v>
      </c>
      <c r="AQ120" t="str">
        <v>South Australia</v>
      </c>
    </row>
    <row r="121" spans="1:43" x14ac:dyDescent="0.25">
      <c r="A121">
        <v>119</v>
      </c>
      <c r="B121">
        <v>27</v>
      </c>
      <c r="C121">
        <v>360</v>
      </c>
      <c r="D121">
        <v>94</v>
      </c>
      <c r="E121">
        <v>1</v>
      </c>
      <c r="F121">
        <v>94</v>
      </c>
      <c r="G121">
        <v>1</v>
      </c>
      <c r="H121" t="str">
        <f>VLOOKUP($C121,'Raw-products'!$A$2:$H$1261,MATCH(H$1,'Raw-products'!$A$1:$H$1,0))</f>
        <v>Shirt</v>
      </c>
      <c r="I121" t="str">
        <f>VLOOKUP($C121,'Raw-products'!$A$2:$H$1261,MATCH(I$1,'Raw-products'!$A$1:$H$1,0))</f>
        <v>Henley</v>
      </c>
      <c r="J121" t="str">
        <f>VLOOKUP($C121,'Raw-products'!$A$2:$H$1261,MATCH(J$1,'Raw-products'!$A$1:$H$1,0))</f>
        <v>XS</v>
      </c>
      <c r="K121" t="str">
        <f>VLOOKUP($C121,'Raw-products'!$A$2:$H$1261,MATCH(K$1,'Raw-products'!$A$1:$H$1,0))</f>
        <v>yellow</v>
      </c>
      <c r="L121">
        <f>VLOOKUP($C121,'Raw-products'!$A$2:$H$1261,MATCH(L$1,'Raw-products'!$A$1:$H$1,0))</f>
        <v>92</v>
      </c>
      <c r="M121">
        <f>VLOOKUP($C121,'Raw-products'!$A$2:$H$1261,MATCH(M$1,'Raw-products'!$A$1:$H$1,0))</f>
        <v>42</v>
      </c>
      <c r="N121" s="5">
        <f t="shared" si="2"/>
        <v>3864</v>
      </c>
      <c r="O121" cm="1">
        <f t="array" ref="O121:R121">_xlfn.XLOOKUP($B121,'Raw -orders'!$A:$A,'Raw -orders'!$B:$E)</f>
        <v>443</v>
      </c>
      <c r="P121">
        <v>35513</v>
      </c>
      <c r="Q121" s="1">
        <v>44332</v>
      </c>
      <c r="R121" s="1">
        <v>44344</v>
      </c>
      <c r="S121" t="str" cm="1">
        <f t="array" ref="S121:Z121">_xlfn.XLOOKUP($O121,'Raw - customers'!$A:$A,'Raw - customers'!$B:$I)</f>
        <v>Melodee Spencley</v>
      </c>
      <c r="T121" t="str">
        <v>Bigender</v>
      </c>
      <c r="U121">
        <v>49</v>
      </c>
      <c r="V121" t="str">
        <v>033 Mitchell IslandApt. 732</v>
      </c>
      <c r="W121">
        <v>9651</v>
      </c>
      <c r="X121" t="str">
        <v>Crooksshire</v>
      </c>
      <c r="Y121" t="str">
        <v>Victoria</v>
      </c>
      <c r="Z121" t="str">
        <v>Australia</v>
      </c>
      <c r="AA121">
        <v>5</v>
      </c>
      <c r="AB121" s="3" t="str">
        <f t="shared" si="3"/>
        <v>10 to 20</v>
      </c>
      <c r="AK121" s="6"/>
      <c r="AM121" s="6">
        <v>443</v>
      </c>
      <c r="AN121" s="6" t="s">
        <v>1396</v>
      </c>
      <c r="AP121">
        <v>549</v>
      </c>
      <c r="AQ121" t="str">
        <v>Northern Territory</v>
      </c>
    </row>
    <row r="122" spans="1:43" x14ac:dyDescent="0.25">
      <c r="A122">
        <v>120</v>
      </c>
      <c r="B122">
        <v>27</v>
      </c>
      <c r="C122">
        <v>430</v>
      </c>
      <c r="D122">
        <v>107</v>
      </c>
      <c r="E122">
        <v>1</v>
      </c>
      <c r="F122">
        <v>107</v>
      </c>
      <c r="G122">
        <v>1</v>
      </c>
      <c r="H122" t="str">
        <f>VLOOKUP($C122,'Raw-products'!$A$2:$H$1261,MATCH(H$1,'Raw-products'!$A$1:$H$1,0))</f>
        <v>Jacket</v>
      </c>
      <c r="I122" t="str">
        <f>VLOOKUP($C122,'Raw-products'!$A$2:$H$1261,MATCH(I$1,'Raw-products'!$A$1:$H$1,0))</f>
        <v>Denim</v>
      </c>
      <c r="J122" t="str">
        <f>VLOOKUP($C122,'Raw-products'!$A$2:$H$1261,MATCH(J$1,'Raw-products'!$A$1:$H$1,0))</f>
        <v>XS</v>
      </c>
      <c r="K122" t="str">
        <f>VLOOKUP($C122,'Raw-products'!$A$2:$H$1261,MATCH(K$1,'Raw-products'!$A$1:$H$1,0))</f>
        <v>yellow</v>
      </c>
      <c r="L122">
        <f>VLOOKUP($C122,'Raw-products'!$A$2:$H$1261,MATCH(L$1,'Raw-products'!$A$1:$H$1,0))</f>
        <v>92</v>
      </c>
      <c r="M122">
        <f>VLOOKUP($C122,'Raw-products'!$A$2:$H$1261,MATCH(M$1,'Raw-products'!$A$1:$H$1,0))</f>
        <v>52</v>
      </c>
      <c r="N122" s="5">
        <f t="shared" si="2"/>
        <v>4784</v>
      </c>
      <c r="O122" cm="1">
        <f t="array" ref="O122:R122">_xlfn.XLOOKUP($B122,'Raw -orders'!$A:$A,'Raw -orders'!$B:$E)</f>
        <v>443</v>
      </c>
      <c r="P122">
        <v>35513</v>
      </c>
      <c r="Q122" s="1">
        <v>44332</v>
      </c>
      <c r="R122" s="1">
        <v>44344</v>
      </c>
      <c r="S122" t="str" cm="1">
        <f t="array" ref="S122:Z122">_xlfn.XLOOKUP($O122,'Raw - customers'!$A:$A,'Raw - customers'!$B:$I)</f>
        <v>Melodee Spencley</v>
      </c>
      <c r="T122" t="str">
        <v>Bigender</v>
      </c>
      <c r="U122">
        <v>49</v>
      </c>
      <c r="V122" t="str">
        <v>033 Mitchell IslandApt. 732</v>
      </c>
      <c r="W122">
        <v>9651</v>
      </c>
      <c r="X122" t="str">
        <v>Crooksshire</v>
      </c>
      <c r="Y122" t="str">
        <v>Victoria</v>
      </c>
      <c r="Z122" t="str">
        <v>Australia</v>
      </c>
      <c r="AA122">
        <v>5</v>
      </c>
      <c r="AB122" s="3" t="str">
        <f t="shared" si="3"/>
        <v>10 to 20</v>
      </c>
      <c r="AK122" s="6"/>
      <c r="AM122" s="6">
        <v>443</v>
      </c>
      <c r="AN122" s="6" t="s">
        <v>1396</v>
      </c>
      <c r="AP122">
        <v>471</v>
      </c>
      <c r="AQ122" t="str">
        <v>New South Wales</v>
      </c>
    </row>
    <row r="123" spans="1:43" x14ac:dyDescent="0.25">
      <c r="A123">
        <v>121</v>
      </c>
      <c r="B123">
        <v>27</v>
      </c>
      <c r="C123">
        <v>1027</v>
      </c>
      <c r="D123">
        <v>90</v>
      </c>
      <c r="E123">
        <v>3</v>
      </c>
      <c r="F123">
        <v>270</v>
      </c>
      <c r="G123">
        <v>1</v>
      </c>
      <c r="H123" t="str">
        <f>VLOOKUP($C123,'Raw-products'!$A$2:$H$1261,MATCH(H$1,'Raw-products'!$A$1:$H$1,0))</f>
        <v>Trousers</v>
      </c>
      <c r="I123" t="str">
        <f>VLOOKUP($C123,'Raw-products'!$A$2:$H$1261,MATCH(I$1,'Raw-products'!$A$1:$H$1,0))</f>
        <v>Relaxed Leg</v>
      </c>
      <c r="J123" t="str">
        <f>VLOOKUP($C123,'Raw-products'!$A$2:$H$1261,MATCH(J$1,'Raw-products'!$A$1:$H$1,0))</f>
        <v>M</v>
      </c>
      <c r="K123" t="str">
        <f>VLOOKUP($C123,'Raw-products'!$A$2:$H$1261,MATCH(K$1,'Raw-products'!$A$1:$H$1,0))</f>
        <v>yellow</v>
      </c>
      <c r="L123">
        <f>VLOOKUP($C123,'Raw-products'!$A$2:$H$1261,MATCH(L$1,'Raw-products'!$A$1:$H$1,0))</f>
        <v>95</v>
      </c>
      <c r="M123">
        <f>VLOOKUP($C123,'Raw-products'!$A$2:$H$1261,MATCH(M$1,'Raw-products'!$A$1:$H$1,0))</f>
        <v>68</v>
      </c>
      <c r="N123" s="5">
        <f t="shared" si="2"/>
        <v>6460</v>
      </c>
      <c r="O123" cm="1">
        <f t="array" ref="O123:R123">_xlfn.XLOOKUP($B123,'Raw -orders'!$A:$A,'Raw -orders'!$B:$E)</f>
        <v>443</v>
      </c>
      <c r="P123">
        <v>35513</v>
      </c>
      <c r="Q123" s="1">
        <v>44332</v>
      </c>
      <c r="R123" s="1">
        <v>44344</v>
      </c>
      <c r="S123" t="str" cm="1">
        <f t="array" ref="S123:Z123">_xlfn.XLOOKUP($O123,'Raw - customers'!$A:$A,'Raw - customers'!$B:$I)</f>
        <v>Melodee Spencley</v>
      </c>
      <c r="T123" t="str">
        <v>Bigender</v>
      </c>
      <c r="U123">
        <v>49</v>
      </c>
      <c r="V123" t="str">
        <v>033 Mitchell IslandApt. 732</v>
      </c>
      <c r="W123">
        <v>9651</v>
      </c>
      <c r="X123" t="str">
        <v>Crooksshire</v>
      </c>
      <c r="Y123" t="str">
        <v>Victoria</v>
      </c>
      <c r="Z123" t="str">
        <v>Australia</v>
      </c>
      <c r="AA123">
        <v>5</v>
      </c>
      <c r="AB123" s="3" t="str">
        <f t="shared" si="3"/>
        <v>10 to 20</v>
      </c>
      <c r="AK123" s="6"/>
      <c r="AM123" s="6">
        <v>443</v>
      </c>
      <c r="AN123" s="6" t="s">
        <v>1396</v>
      </c>
      <c r="AP123">
        <v>776</v>
      </c>
      <c r="AQ123" t="str">
        <v>Australian Capital Territory</v>
      </c>
    </row>
    <row r="124" spans="1:43" x14ac:dyDescent="0.25">
      <c r="A124">
        <v>122</v>
      </c>
      <c r="B124">
        <v>27</v>
      </c>
      <c r="C124">
        <v>603</v>
      </c>
      <c r="D124">
        <v>112</v>
      </c>
      <c r="E124">
        <v>1</v>
      </c>
      <c r="F124">
        <v>112</v>
      </c>
      <c r="G124">
        <v>1</v>
      </c>
      <c r="H124" t="str">
        <f>VLOOKUP($C124,'Raw-products'!$A$2:$H$1261,MATCH(H$1,'Raw-products'!$A$1:$H$1,0))</f>
        <v>Jacket</v>
      </c>
      <c r="I124" t="str">
        <f>VLOOKUP($C124,'Raw-products'!$A$2:$H$1261,MATCH(I$1,'Raw-products'!$A$1:$H$1,0))</f>
        <v>Cardigan</v>
      </c>
      <c r="J124" t="str">
        <f>VLOOKUP($C124,'Raw-products'!$A$2:$H$1261,MATCH(J$1,'Raw-products'!$A$1:$H$1,0))</f>
        <v>L</v>
      </c>
      <c r="K124" t="str">
        <f>VLOOKUP($C124,'Raw-products'!$A$2:$H$1261,MATCH(K$1,'Raw-products'!$A$1:$H$1,0))</f>
        <v>orange</v>
      </c>
      <c r="L124">
        <f>VLOOKUP($C124,'Raw-products'!$A$2:$H$1261,MATCH(L$1,'Raw-products'!$A$1:$H$1,0))</f>
        <v>118</v>
      </c>
      <c r="M124">
        <f>VLOOKUP($C124,'Raw-products'!$A$2:$H$1261,MATCH(M$1,'Raw-products'!$A$1:$H$1,0))</f>
        <v>79</v>
      </c>
      <c r="N124" s="5">
        <f t="shared" si="2"/>
        <v>9322</v>
      </c>
      <c r="O124" cm="1">
        <f t="array" ref="O124:R124">_xlfn.XLOOKUP($B124,'Raw -orders'!$A:$A,'Raw -orders'!$B:$E)</f>
        <v>443</v>
      </c>
      <c r="P124">
        <v>35513</v>
      </c>
      <c r="Q124" s="1">
        <v>44332</v>
      </c>
      <c r="R124" s="1">
        <v>44344</v>
      </c>
      <c r="S124" t="str" cm="1">
        <f t="array" ref="S124:Z124">_xlfn.XLOOKUP($O124,'Raw - customers'!$A:$A,'Raw - customers'!$B:$I)</f>
        <v>Melodee Spencley</v>
      </c>
      <c r="T124" t="str">
        <v>Bigender</v>
      </c>
      <c r="U124">
        <v>49</v>
      </c>
      <c r="V124" t="str">
        <v>033 Mitchell IslandApt. 732</v>
      </c>
      <c r="W124">
        <v>9651</v>
      </c>
      <c r="X124" t="str">
        <v>Crooksshire</v>
      </c>
      <c r="Y124" t="str">
        <v>Victoria</v>
      </c>
      <c r="Z124" t="str">
        <v>Australia</v>
      </c>
      <c r="AA124">
        <v>5</v>
      </c>
      <c r="AB124" s="3" t="str">
        <f t="shared" si="3"/>
        <v>10 to 20</v>
      </c>
      <c r="AK124" s="6"/>
      <c r="AM124" s="6">
        <v>443</v>
      </c>
      <c r="AN124" s="6" t="s">
        <v>1396</v>
      </c>
      <c r="AP124">
        <v>321</v>
      </c>
      <c r="AQ124" t="str">
        <v>New South Wales</v>
      </c>
    </row>
    <row r="125" spans="1:43" x14ac:dyDescent="0.25">
      <c r="A125">
        <v>123</v>
      </c>
      <c r="B125">
        <v>27</v>
      </c>
      <c r="C125">
        <v>843</v>
      </c>
      <c r="D125">
        <v>113</v>
      </c>
      <c r="E125">
        <v>2</v>
      </c>
      <c r="F125">
        <v>226</v>
      </c>
      <c r="G125">
        <v>1</v>
      </c>
      <c r="H125" t="str">
        <f>VLOOKUP($C125,'Raw-products'!$A$2:$H$1261,MATCH(H$1,'Raw-products'!$A$1:$H$1,0))</f>
        <v>Trousers</v>
      </c>
      <c r="I125" t="str">
        <f>VLOOKUP($C125,'Raw-products'!$A$2:$H$1261,MATCH(I$1,'Raw-products'!$A$1:$H$1,0))</f>
        <v>Chinos</v>
      </c>
      <c r="J125" t="str">
        <f>VLOOKUP($C125,'Raw-products'!$A$2:$H$1261,MATCH(J$1,'Raw-products'!$A$1:$H$1,0))</f>
        <v>L</v>
      </c>
      <c r="K125" t="str">
        <f>VLOOKUP($C125,'Raw-products'!$A$2:$H$1261,MATCH(K$1,'Raw-products'!$A$1:$H$1,0))</f>
        <v>red</v>
      </c>
      <c r="L125">
        <f>VLOOKUP($C125,'Raw-products'!$A$2:$H$1261,MATCH(L$1,'Raw-products'!$A$1:$H$1,0))</f>
        <v>100</v>
      </c>
      <c r="M125">
        <f>VLOOKUP($C125,'Raw-products'!$A$2:$H$1261,MATCH(M$1,'Raw-products'!$A$1:$H$1,0))</f>
        <v>44</v>
      </c>
      <c r="N125" s="5">
        <f t="shared" si="2"/>
        <v>4400</v>
      </c>
      <c r="O125" cm="1">
        <f t="array" ref="O125:R125">_xlfn.XLOOKUP($B125,'Raw -orders'!$A:$A,'Raw -orders'!$B:$E)</f>
        <v>443</v>
      </c>
      <c r="P125">
        <v>35513</v>
      </c>
      <c r="Q125" s="1">
        <v>44332</v>
      </c>
      <c r="R125" s="1">
        <v>44344</v>
      </c>
      <c r="S125" t="str" cm="1">
        <f t="array" ref="S125:Z125">_xlfn.XLOOKUP($O125,'Raw - customers'!$A:$A,'Raw - customers'!$B:$I)</f>
        <v>Melodee Spencley</v>
      </c>
      <c r="T125" t="str">
        <v>Bigender</v>
      </c>
      <c r="U125">
        <v>49</v>
      </c>
      <c r="V125" t="str">
        <v>033 Mitchell IslandApt. 732</v>
      </c>
      <c r="W125">
        <v>9651</v>
      </c>
      <c r="X125" t="str">
        <v>Crooksshire</v>
      </c>
      <c r="Y125" t="str">
        <v>Victoria</v>
      </c>
      <c r="Z125" t="str">
        <v>Australia</v>
      </c>
      <c r="AA125">
        <v>5</v>
      </c>
      <c r="AB125" s="3" t="str">
        <f t="shared" si="3"/>
        <v>10 to 20</v>
      </c>
      <c r="AK125" s="6"/>
      <c r="AM125" s="6">
        <v>443</v>
      </c>
      <c r="AN125" s="6" t="s">
        <v>1396</v>
      </c>
      <c r="AP125">
        <v>326</v>
      </c>
      <c r="AQ125" t="str">
        <v>Northern Territory</v>
      </c>
    </row>
    <row r="126" spans="1:43" x14ac:dyDescent="0.25">
      <c r="A126">
        <v>124</v>
      </c>
      <c r="B126">
        <v>28</v>
      </c>
      <c r="C126">
        <v>19</v>
      </c>
      <c r="D126">
        <v>96</v>
      </c>
      <c r="E126">
        <v>2</v>
      </c>
      <c r="F126">
        <v>192</v>
      </c>
      <c r="G126">
        <v>1</v>
      </c>
      <c r="H126" t="str">
        <f>VLOOKUP($C126,'Raw-products'!$A$2:$H$1261,MATCH(H$1,'Raw-products'!$A$1:$H$1,0))</f>
        <v>Shirt</v>
      </c>
      <c r="I126" t="str">
        <f>VLOOKUP($C126,'Raw-products'!$A$2:$H$1261,MATCH(I$1,'Raw-products'!$A$1:$H$1,0))</f>
        <v>Oxford Cloth</v>
      </c>
      <c r="J126" t="str">
        <f>VLOOKUP($C126,'Raw-products'!$A$2:$H$1261,MATCH(J$1,'Raw-products'!$A$1:$H$1,0))</f>
        <v>XL</v>
      </c>
      <c r="K126" t="str">
        <f>VLOOKUP($C126,'Raw-products'!$A$2:$H$1261,MATCH(K$1,'Raw-products'!$A$1:$H$1,0))</f>
        <v>green</v>
      </c>
      <c r="L126">
        <f>VLOOKUP($C126,'Raw-products'!$A$2:$H$1261,MATCH(L$1,'Raw-products'!$A$1:$H$1,0))</f>
        <v>114</v>
      </c>
      <c r="M126">
        <f>VLOOKUP($C126,'Raw-products'!$A$2:$H$1261,MATCH(M$1,'Raw-products'!$A$1:$H$1,0))</f>
        <v>42</v>
      </c>
      <c r="N126" s="5">
        <f t="shared" si="2"/>
        <v>4788</v>
      </c>
      <c r="O126" cm="1">
        <f t="array" ref="O126:R126">_xlfn.XLOOKUP($B126,'Raw -orders'!$A:$A,'Raw -orders'!$B:$E)</f>
        <v>206</v>
      </c>
      <c r="P126">
        <v>29968</v>
      </c>
      <c r="Q126" s="1">
        <v>44427</v>
      </c>
      <c r="R126" s="1">
        <v>44443</v>
      </c>
      <c r="S126" t="str" cm="1">
        <f t="array" ref="S126:Z126">_xlfn.XLOOKUP($O126,'Raw - customers'!$A:$A,'Raw - customers'!$B:$I)</f>
        <v>Crin Johnikin</v>
      </c>
      <c r="T126" t="str">
        <v>Polygender</v>
      </c>
      <c r="U126">
        <v>66</v>
      </c>
      <c r="V126" t="str">
        <v>09 Kiehn View RdApt. 209</v>
      </c>
      <c r="W126">
        <v>2155</v>
      </c>
      <c r="X126" t="str">
        <v>South Clairetown</v>
      </c>
      <c r="Y126" t="str">
        <v>Queensland</v>
      </c>
      <c r="Z126" t="str">
        <v>Australia</v>
      </c>
      <c r="AA126">
        <v>8</v>
      </c>
      <c r="AB126" s="3" t="str">
        <f t="shared" si="3"/>
        <v>10 to 20</v>
      </c>
      <c r="AK126" s="6"/>
      <c r="AM126" s="6">
        <v>206</v>
      </c>
      <c r="AN126" s="6" t="s">
        <v>1355</v>
      </c>
      <c r="AP126">
        <v>936</v>
      </c>
      <c r="AQ126" t="str">
        <v>Australian Capital Territory</v>
      </c>
    </row>
    <row r="127" spans="1:43" x14ac:dyDescent="0.25">
      <c r="A127">
        <v>125</v>
      </c>
      <c r="B127">
        <v>28</v>
      </c>
      <c r="C127">
        <v>226</v>
      </c>
      <c r="D127">
        <v>106</v>
      </c>
      <c r="E127">
        <v>2</v>
      </c>
      <c r="F127">
        <v>212</v>
      </c>
      <c r="G127">
        <v>1</v>
      </c>
      <c r="H127" t="str">
        <f>VLOOKUP($C127,'Raw-products'!$A$2:$H$1261,MATCH(H$1,'Raw-products'!$A$1:$H$1,0))</f>
        <v>Shirt</v>
      </c>
      <c r="I127" t="str">
        <f>VLOOKUP($C127,'Raw-products'!$A$2:$H$1261,MATCH(I$1,'Raw-products'!$A$1:$H$1,0))</f>
        <v>Chambray</v>
      </c>
      <c r="J127" t="str">
        <f>VLOOKUP($C127,'Raw-products'!$A$2:$H$1261,MATCH(J$1,'Raw-products'!$A$1:$H$1,0))</f>
        <v>S</v>
      </c>
      <c r="K127" t="str">
        <f>VLOOKUP($C127,'Raw-products'!$A$2:$H$1261,MATCH(K$1,'Raw-products'!$A$1:$H$1,0))</f>
        <v>green</v>
      </c>
      <c r="L127">
        <f>VLOOKUP($C127,'Raw-products'!$A$2:$H$1261,MATCH(L$1,'Raw-products'!$A$1:$H$1,0))</f>
        <v>105</v>
      </c>
      <c r="M127">
        <f>VLOOKUP($C127,'Raw-products'!$A$2:$H$1261,MATCH(M$1,'Raw-products'!$A$1:$H$1,0))</f>
        <v>63</v>
      </c>
      <c r="N127" s="5">
        <f t="shared" si="2"/>
        <v>6615</v>
      </c>
      <c r="O127" cm="1">
        <f t="array" ref="O127:R127">_xlfn.XLOOKUP($B127,'Raw -orders'!$A:$A,'Raw -orders'!$B:$E)</f>
        <v>206</v>
      </c>
      <c r="P127">
        <v>29968</v>
      </c>
      <c r="Q127" s="1">
        <v>44427</v>
      </c>
      <c r="R127" s="1">
        <v>44443</v>
      </c>
      <c r="S127" t="str" cm="1">
        <f t="array" ref="S127:Z127">_xlfn.XLOOKUP($O127,'Raw - customers'!$A:$A,'Raw - customers'!$B:$I)</f>
        <v>Crin Johnikin</v>
      </c>
      <c r="T127" t="str">
        <v>Polygender</v>
      </c>
      <c r="U127">
        <v>66</v>
      </c>
      <c r="V127" t="str">
        <v>09 Kiehn View RdApt. 209</v>
      </c>
      <c r="W127">
        <v>2155</v>
      </c>
      <c r="X127" t="str">
        <v>South Clairetown</v>
      </c>
      <c r="Y127" t="str">
        <v>Queensland</v>
      </c>
      <c r="Z127" t="str">
        <v>Australia</v>
      </c>
      <c r="AA127">
        <v>8</v>
      </c>
      <c r="AB127" s="3" t="str">
        <f t="shared" si="3"/>
        <v>10 to 20</v>
      </c>
      <c r="AK127" s="6"/>
      <c r="AM127" s="6">
        <v>206</v>
      </c>
      <c r="AN127" s="6" t="s">
        <v>1355</v>
      </c>
      <c r="AP127">
        <v>428</v>
      </c>
      <c r="AQ127" t="str">
        <v>Australian Capital Territory</v>
      </c>
    </row>
    <row r="128" spans="1:43" x14ac:dyDescent="0.25">
      <c r="A128">
        <v>126</v>
      </c>
      <c r="B128">
        <v>28</v>
      </c>
      <c r="C128">
        <v>1158</v>
      </c>
      <c r="D128">
        <v>99</v>
      </c>
      <c r="E128">
        <v>1</v>
      </c>
      <c r="F128">
        <v>99</v>
      </c>
      <c r="G128">
        <v>1</v>
      </c>
      <c r="H128" t="str">
        <f>VLOOKUP($C128,'Raw-products'!$A$2:$H$1261,MATCH(H$1,'Raw-products'!$A$1:$H$1,0))</f>
        <v>Trousers</v>
      </c>
      <c r="I128" t="str">
        <f>VLOOKUP($C128,'Raw-products'!$A$2:$H$1261,MATCH(I$1,'Raw-products'!$A$1:$H$1,0))</f>
        <v>High-Waisted</v>
      </c>
      <c r="J128" t="str">
        <f>VLOOKUP($C128,'Raw-products'!$A$2:$H$1261,MATCH(J$1,'Raw-products'!$A$1:$H$1,0))</f>
        <v>L</v>
      </c>
      <c r="K128" t="str">
        <f>VLOOKUP($C128,'Raw-products'!$A$2:$H$1261,MATCH(K$1,'Raw-products'!$A$1:$H$1,0))</f>
        <v>red</v>
      </c>
      <c r="L128">
        <f>VLOOKUP($C128,'Raw-products'!$A$2:$H$1261,MATCH(L$1,'Raw-products'!$A$1:$H$1,0))</f>
        <v>98</v>
      </c>
      <c r="M128">
        <f>VLOOKUP($C128,'Raw-products'!$A$2:$H$1261,MATCH(M$1,'Raw-products'!$A$1:$H$1,0))</f>
        <v>52</v>
      </c>
      <c r="N128" s="5">
        <f t="shared" si="2"/>
        <v>5096</v>
      </c>
      <c r="O128" cm="1">
        <f t="array" ref="O128:R128">_xlfn.XLOOKUP($B128,'Raw -orders'!$A:$A,'Raw -orders'!$B:$E)</f>
        <v>206</v>
      </c>
      <c r="P128">
        <v>29968</v>
      </c>
      <c r="Q128" s="1">
        <v>44427</v>
      </c>
      <c r="R128" s="1">
        <v>44443</v>
      </c>
      <c r="S128" t="str" cm="1">
        <f t="array" ref="S128:Z128">_xlfn.XLOOKUP($O128,'Raw - customers'!$A:$A,'Raw - customers'!$B:$I)</f>
        <v>Crin Johnikin</v>
      </c>
      <c r="T128" t="str">
        <v>Polygender</v>
      </c>
      <c r="U128">
        <v>66</v>
      </c>
      <c r="V128" t="str">
        <v>09 Kiehn View RdApt. 209</v>
      </c>
      <c r="W128">
        <v>2155</v>
      </c>
      <c r="X128" t="str">
        <v>South Clairetown</v>
      </c>
      <c r="Y128" t="str">
        <v>Queensland</v>
      </c>
      <c r="Z128" t="str">
        <v>Australia</v>
      </c>
      <c r="AA128">
        <v>8</v>
      </c>
      <c r="AB128" s="3" t="str">
        <f t="shared" si="3"/>
        <v>10 to 20</v>
      </c>
      <c r="AK128" s="6"/>
      <c r="AM128" s="6">
        <v>206</v>
      </c>
      <c r="AN128" s="6" t="s">
        <v>1355</v>
      </c>
      <c r="AP128">
        <v>439</v>
      </c>
      <c r="AQ128" t="str">
        <v>Victoria</v>
      </c>
    </row>
    <row r="129" spans="1:43" x14ac:dyDescent="0.25">
      <c r="A129">
        <v>127</v>
      </c>
      <c r="B129">
        <v>28</v>
      </c>
      <c r="C129">
        <v>730</v>
      </c>
      <c r="D129">
        <v>119</v>
      </c>
      <c r="E129">
        <v>1</v>
      </c>
      <c r="F129">
        <v>119</v>
      </c>
      <c r="G129">
        <v>1</v>
      </c>
      <c r="H129" t="str">
        <f>VLOOKUP($C129,'Raw-products'!$A$2:$H$1261,MATCH(H$1,'Raw-products'!$A$1:$H$1,0))</f>
        <v>Jacket</v>
      </c>
      <c r="I129" t="str">
        <f>VLOOKUP($C129,'Raw-products'!$A$2:$H$1261,MATCH(I$1,'Raw-products'!$A$1:$H$1,0))</f>
        <v>Trench Coat</v>
      </c>
      <c r="J129" t="str">
        <f>VLOOKUP($C129,'Raw-products'!$A$2:$H$1261,MATCH(J$1,'Raw-products'!$A$1:$H$1,0))</f>
        <v>XS</v>
      </c>
      <c r="K129" t="str">
        <f>VLOOKUP($C129,'Raw-products'!$A$2:$H$1261,MATCH(K$1,'Raw-products'!$A$1:$H$1,0))</f>
        <v>violet</v>
      </c>
      <c r="L129">
        <f>VLOOKUP($C129,'Raw-products'!$A$2:$H$1261,MATCH(L$1,'Raw-products'!$A$1:$H$1,0))</f>
        <v>112</v>
      </c>
      <c r="M129">
        <f>VLOOKUP($C129,'Raw-products'!$A$2:$H$1261,MATCH(M$1,'Raw-products'!$A$1:$H$1,0))</f>
        <v>64</v>
      </c>
      <c r="N129" s="5">
        <f t="shared" si="2"/>
        <v>7168</v>
      </c>
      <c r="O129" cm="1">
        <f t="array" ref="O129:R129">_xlfn.XLOOKUP($B129,'Raw -orders'!$A:$A,'Raw -orders'!$B:$E)</f>
        <v>206</v>
      </c>
      <c r="P129">
        <v>29968</v>
      </c>
      <c r="Q129" s="1">
        <v>44427</v>
      </c>
      <c r="R129" s="1">
        <v>44443</v>
      </c>
      <c r="S129" t="str" cm="1">
        <f t="array" ref="S129:Z129">_xlfn.XLOOKUP($O129,'Raw - customers'!$A:$A,'Raw - customers'!$B:$I)</f>
        <v>Crin Johnikin</v>
      </c>
      <c r="T129" t="str">
        <v>Polygender</v>
      </c>
      <c r="U129">
        <v>66</v>
      </c>
      <c r="V129" t="str">
        <v>09 Kiehn View RdApt. 209</v>
      </c>
      <c r="W129">
        <v>2155</v>
      </c>
      <c r="X129" t="str">
        <v>South Clairetown</v>
      </c>
      <c r="Y129" t="str">
        <v>Queensland</v>
      </c>
      <c r="Z129" t="str">
        <v>Australia</v>
      </c>
      <c r="AA129">
        <v>8</v>
      </c>
      <c r="AB129" s="3" t="str">
        <f t="shared" si="3"/>
        <v>10 to 20</v>
      </c>
      <c r="AK129" s="6"/>
      <c r="AM129" s="6">
        <v>206</v>
      </c>
      <c r="AN129" s="6" t="s">
        <v>1355</v>
      </c>
      <c r="AP129">
        <v>878</v>
      </c>
      <c r="AQ129" t="str">
        <v>Victoria</v>
      </c>
    </row>
    <row r="130" spans="1:43" x14ac:dyDescent="0.25">
      <c r="A130">
        <v>128</v>
      </c>
      <c r="B130">
        <v>28</v>
      </c>
      <c r="C130">
        <v>2</v>
      </c>
      <c r="D130">
        <v>96</v>
      </c>
      <c r="E130">
        <v>2</v>
      </c>
      <c r="F130">
        <v>192</v>
      </c>
      <c r="G130">
        <v>1</v>
      </c>
      <c r="H130" t="str">
        <f>VLOOKUP($C130,'Raw-products'!$A$2:$H$1261,MATCH(H$1,'Raw-products'!$A$1:$H$1,0))</f>
        <v>Shirt</v>
      </c>
      <c r="I130" t="str">
        <f>VLOOKUP($C130,'Raw-products'!$A$2:$H$1261,MATCH(I$1,'Raw-products'!$A$1:$H$1,0))</f>
        <v>Oxford Cloth</v>
      </c>
      <c r="J130" t="str">
        <f>VLOOKUP($C130,'Raw-products'!$A$2:$H$1261,MATCH(J$1,'Raw-products'!$A$1:$H$1,0))</f>
        <v>M</v>
      </c>
      <c r="K130" t="str">
        <f>VLOOKUP($C130,'Raw-products'!$A$2:$H$1261,MATCH(K$1,'Raw-products'!$A$1:$H$1,0))</f>
        <v>red</v>
      </c>
      <c r="L130">
        <f>VLOOKUP($C130,'Raw-products'!$A$2:$H$1261,MATCH(L$1,'Raw-products'!$A$1:$H$1,0))</f>
        <v>114</v>
      </c>
      <c r="M130">
        <f>VLOOKUP($C130,'Raw-products'!$A$2:$H$1261,MATCH(M$1,'Raw-products'!$A$1:$H$1,0))</f>
        <v>54</v>
      </c>
      <c r="N130" s="5">
        <f t="shared" si="2"/>
        <v>6156</v>
      </c>
      <c r="O130" cm="1">
        <f t="array" ref="O130:R130">_xlfn.XLOOKUP($B130,'Raw -orders'!$A:$A,'Raw -orders'!$B:$E)</f>
        <v>206</v>
      </c>
      <c r="P130">
        <v>29968</v>
      </c>
      <c r="Q130" s="1">
        <v>44427</v>
      </c>
      <c r="R130" s="1">
        <v>44443</v>
      </c>
      <c r="S130" t="str" cm="1">
        <f t="array" ref="S130:Z130">_xlfn.XLOOKUP($O130,'Raw - customers'!$A:$A,'Raw - customers'!$B:$I)</f>
        <v>Crin Johnikin</v>
      </c>
      <c r="T130" t="str">
        <v>Polygender</v>
      </c>
      <c r="U130">
        <v>66</v>
      </c>
      <c r="V130" t="str">
        <v>09 Kiehn View RdApt. 209</v>
      </c>
      <c r="W130">
        <v>2155</v>
      </c>
      <c r="X130" t="str">
        <v>South Clairetown</v>
      </c>
      <c r="Y130" t="str">
        <v>Queensland</v>
      </c>
      <c r="Z130" t="str">
        <v>Australia</v>
      </c>
      <c r="AA130">
        <v>8</v>
      </c>
      <c r="AB130" s="3" t="str">
        <f t="shared" si="3"/>
        <v>10 to 20</v>
      </c>
      <c r="AK130" s="6"/>
      <c r="AM130" s="6">
        <v>206</v>
      </c>
      <c r="AN130" s="6" t="s">
        <v>1355</v>
      </c>
      <c r="AP130">
        <v>12</v>
      </c>
      <c r="AQ130" t="str">
        <v>South Australia</v>
      </c>
    </row>
    <row r="131" spans="1:43" x14ac:dyDescent="0.25">
      <c r="A131">
        <v>129</v>
      </c>
      <c r="B131">
        <v>28</v>
      </c>
      <c r="C131">
        <v>761</v>
      </c>
      <c r="D131">
        <v>109</v>
      </c>
      <c r="E131">
        <v>2</v>
      </c>
      <c r="F131">
        <v>218</v>
      </c>
      <c r="G131">
        <v>1</v>
      </c>
      <c r="H131" t="str">
        <f>VLOOKUP($C131,'Raw-products'!$A$2:$H$1261,MATCH(H$1,'Raw-products'!$A$1:$H$1,0))</f>
        <v>Jacket</v>
      </c>
      <c r="I131" t="str">
        <f>VLOOKUP($C131,'Raw-products'!$A$2:$H$1261,MATCH(I$1,'Raw-products'!$A$1:$H$1,0))</f>
        <v>Peacoat</v>
      </c>
      <c r="J131" t="str">
        <f>VLOOKUP($C131,'Raw-products'!$A$2:$H$1261,MATCH(J$1,'Raw-products'!$A$1:$H$1,0))</f>
        <v>S</v>
      </c>
      <c r="K131" t="str">
        <f>VLOOKUP($C131,'Raw-products'!$A$2:$H$1261,MATCH(K$1,'Raw-products'!$A$1:$H$1,0))</f>
        <v>indigo</v>
      </c>
      <c r="L131">
        <f>VLOOKUP($C131,'Raw-products'!$A$2:$H$1261,MATCH(L$1,'Raw-products'!$A$1:$H$1,0))</f>
        <v>102</v>
      </c>
      <c r="M131">
        <f>VLOOKUP($C131,'Raw-products'!$A$2:$H$1261,MATCH(M$1,'Raw-products'!$A$1:$H$1,0))</f>
        <v>49</v>
      </c>
      <c r="N131" s="5">
        <f t="shared" ref="N131:N194" si="4">$L131*$M131</f>
        <v>4998</v>
      </c>
      <c r="O131" cm="1">
        <f t="array" ref="O131:R131">_xlfn.XLOOKUP($B131,'Raw -orders'!$A:$A,'Raw -orders'!$B:$E)</f>
        <v>206</v>
      </c>
      <c r="P131">
        <v>29968</v>
      </c>
      <c r="Q131" s="1">
        <v>44427</v>
      </c>
      <c r="R131" s="1">
        <v>44443</v>
      </c>
      <c r="S131" t="str" cm="1">
        <f t="array" ref="S131:Z131">_xlfn.XLOOKUP($O131,'Raw - customers'!$A:$A,'Raw - customers'!$B:$I)</f>
        <v>Crin Johnikin</v>
      </c>
      <c r="T131" t="str">
        <v>Polygender</v>
      </c>
      <c r="U131">
        <v>66</v>
      </c>
      <c r="V131" t="str">
        <v>09 Kiehn View RdApt. 209</v>
      </c>
      <c r="W131">
        <v>2155</v>
      </c>
      <c r="X131" t="str">
        <v>South Clairetown</v>
      </c>
      <c r="Y131" t="str">
        <v>Queensland</v>
      </c>
      <c r="Z131" t="str">
        <v>Australia</v>
      </c>
      <c r="AA131">
        <v>8</v>
      </c>
      <c r="AB131" s="3" t="str">
        <f t="shared" ref="AB131:AB194" si="5">IF(AND(DATEDIF($Q131,$R131,"D")&gt;0,DATEDIF($Q131,$R131,"D")&lt;=10),"0 to 10",IF(AND(DATEDIF($Q131,$R131,"D")&gt;10,DATEDIF($Q131,$R131,"D")&lt;=20),"10 to 20",IF(AND(DATEDIF($Q131,$R131,"D")&gt;20,DATEDIF($Q131,$R131,"D")&lt;=30),"20 to 30")))</f>
        <v>10 to 20</v>
      </c>
      <c r="AK131" s="6"/>
      <c r="AM131" s="6">
        <v>206</v>
      </c>
      <c r="AN131" s="6" t="s">
        <v>1355</v>
      </c>
      <c r="AP131">
        <v>942</v>
      </c>
      <c r="AQ131" t="str">
        <v>Victoria</v>
      </c>
    </row>
    <row r="132" spans="1:43" x14ac:dyDescent="0.25">
      <c r="A132">
        <v>130</v>
      </c>
      <c r="B132">
        <v>28</v>
      </c>
      <c r="C132">
        <v>684</v>
      </c>
      <c r="D132">
        <v>113</v>
      </c>
      <c r="E132">
        <v>3</v>
      </c>
      <c r="F132">
        <v>339</v>
      </c>
      <c r="G132">
        <v>1</v>
      </c>
      <c r="H132" t="str">
        <f>VLOOKUP($C132,'Raw-products'!$A$2:$H$1261,MATCH(H$1,'Raw-products'!$A$1:$H$1,0))</f>
        <v>Jacket</v>
      </c>
      <c r="I132" t="str">
        <f>VLOOKUP($C132,'Raw-products'!$A$2:$H$1261,MATCH(I$1,'Raw-products'!$A$1:$H$1,0))</f>
        <v>Parka</v>
      </c>
      <c r="J132" t="str">
        <f>VLOOKUP($C132,'Raw-products'!$A$2:$H$1261,MATCH(J$1,'Raw-products'!$A$1:$H$1,0))</f>
        <v>XL</v>
      </c>
      <c r="K132" t="str">
        <f>VLOOKUP($C132,'Raw-products'!$A$2:$H$1261,MATCH(K$1,'Raw-products'!$A$1:$H$1,0))</f>
        <v>green</v>
      </c>
      <c r="L132">
        <f>VLOOKUP($C132,'Raw-products'!$A$2:$H$1261,MATCH(L$1,'Raw-products'!$A$1:$H$1,0))</f>
        <v>119</v>
      </c>
      <c r="M132">
        <f>VLOOKUP($C132,'Raw-products'!$A$2:$H$1261,MATCH(M$1,'Raw-products'!$A$1:$H$1,0))</f>
        <v>55</v>
      </c>
      <c r="N132" s="5">
        <f t="shared" si="4"/>
        <v>6545</v>
      </c>
      <c r="O132" cm="1">
        <f t="array" ref="O132:R132">_xlfn.XLOOKUP($B132,'Raw -orders'!$A:$A,'Raw -orders'!$B:$E)</f>
        <v>206</v>
      </c>
      <c r="P132">
        <v>29968</v>
      </c>
      <c r="Q132" s="1">
        <v>44427</v>
      </c>
      <c r="R132" s="1">
        <v>44443</v>
      </c>
      <c r="S132" t="str" cm="1">
        <f t="array" ref="S132:Z132">_xlfn.XLOOKUP($O132,'Raw - customers'!$A:$A,'Raw - customers'!$B:$I)</f>
        <v>Crin Johnikin</v>
      </c>
      <c r="T132" t="str">
        <v>Polygender</v>
      </c>
      <c r="U132">
        <v>66</v>
      </c>
      <c r="V132" t="str">
        <v>09 Kiehn View RdApt. 209</v>
      </c>
      <c r="W132">
        <v>2155</v>
      </c>
      <c r="X132" t="str">
        <v>South Clairetown</v>
      </c>
      <c r="Y132" t="str">
        <v>Queensland</v>
      </c>
      <c r="Z132" t="str">
        <v>Australia</v>
      </c>
      <c r="AA132">
        <v>8</v>
      </c>
      <c r="AB132" s="3" t="str">
        <f t="shared" si="5"/>
        <v>10 to 20</v>
      </c>
      <c r="AK132" s="6"/>
      <c r="AM132" s="6">
        <v>206</v>
      </c>
      <c r="AN132" s="6" t="s">
        <v>1355</v>
      </c>
      <c r="AP132">
        <v>539</v>
      </c>
      <c r="AQ132" t="str">
        <v>Queensland</v>
      </c>
    </row>
    <row r="133" spans="1:43" x14ac:dyDescent="0.25">
      <c r="A133">
        <v>131</v>
      </c>
      <c r="B133">
        <v>28</v>
      </c>
      <c r="C133">
        <v>922</v>
      </c>
      <c r="D133">
        <v>96</v>
      </c>
      <c r="E133">
        <v>2</v>
      </c>
      <c r="F133">
        <v>192</v>
      </c>
      <c r="G133">
        <v>1</v>
      </c>
      <c r="H133" t="str">
        <f>VLOOKUP($C133,'Raw-products'!$A$2:$H$1261,MATCH(H$1,'Raw-products'!$A$1:$H$1,0))</f>
        <v>Trousers</v>
      </c>
      <c r="I133" t="str">
        <f>VLOOKUP($C133,'Raw-products'!$A$2:$H$1261,MATCH(I$1,'Raw-products'!$A$1:$H$1,0))</f>
        <v>Drawstring</v>
      </c>
      <c r="J133" t="str">
        <f>VLOOKUP($C133,'Raw-products'!$A$2:$H$1261,MATCH(J$1,'Raw-products'!$A$1:$H$1,0))</f>
        <v>M</v>
      </c>
      <c r="K133" t="str">
        <f>VLOOKUP($C133,'Raw-products'!$A$2:$H$1261,MATCH(K$1,'Raw-products'!$A$1:$H$1,0))</f>
        <v>yellow</v>
      </c>
      <c r="L133">
        <f>VLOOKUP($C133,'Raw-products'!$A$2:$H$1261,MATCH(L$1,'Raw-products'!$A$1:$H$1,0))</f>
        <v>104</v>
      </c>
      <c r="M133">
        <f>VLOOKUP($C133,'Raw-products'!$A$2:$H$1261,MATCH(M$1,'Raw-products'!$A$1:$H$1,0))</f>
        <v>55</v>
      </c>
      <c r="N133" s="5">
        <f t="shared" si="4"/>
        <v>5720</v>
      </c>
      <c r="O133" cm="1">
        <f t="array" ref="O133:R133">_xlfn.XLOOKUP($B133,'Raw -orders'!$A:$A,'Raw -orders'!$B:$E)</f>
        <v>206</v>
      </c>
      <c r="P133">
        <v>29968</v>
      </c>
      <c r="Q133" s="1">
        <v>44427</v>
      </c>
      <c r="R133" s="1">
        <v>44443</v>
      </c>
      <c r="S133" t="str" cm="1">
        <f t="array" ref="S133:Z133">_xlfn.XLOOKUP($O133,'Raw - customers'!$A:$A,'Raw - customers'!$B:$I)</f>
        <v>Crin Johnikin</v>
      </c>
      <c r="T133" t="str">
        <v>Polygender</v>
      </c>
      <c r="U133">
        <v>66</v>
      </c>
      <c r="V133" t="str">
        <v>09 Kiehn View RdApt. 209</v>
      </c>
      <c r="W133">
        <v>2155</v>
      </c>
      <c r="X133" t="str">
        <v>South Clairetown</v>
      </c>
      <c r="Y133" t="str">
        <v>Queensland</v>
      </c>
      <c r="Z133" t="str">
        <v>Australia</v>
      </c>
      <c r="AA133">
        <v>8</v>
      </c>
      <c r="AB133" s="3" t="str">
        <f t="shared" si="5"/>
        <v>10 to 20</v>
      </c>
      <c r="AK133" s="6"/>
      <c r="AM133" s="6">
        <v>206</v>
      </c>
      <c r="AN133" s="6" t="s">
        <v>1355</v>
      </c>
      <c r="AP133">
        <v>298</v>
      </c>
      <c r="AQ133" t="str">
        <v>Queensland</v>
      </c>
    </row>
    <row r="134" spans="1:43" x14ac:dyDescent="0.25">
      <c r="A134">
        <v>132</v>
      </c>
      <c r="B134">
        <v>28</v>
      </c>
      <c r="C134">
        <v>1053</v>
      </c>
      <c r="D134">
        <v>93</v>
      </c>
      <c r="E134">
        <v>2</v>
      </c>
      <c r="F134">
        <v>186</v>
      </c>
      <c r="G134">
        <v>1</v>
      </c>
      <c r="H134" t="str">
        <f>VLOOKUP($C134,'Raw-products'!$A$2:$H$1261,MATCH(H$1,'Raw-products'!$A$1:$H$1,0))</f>
        <v>Trousers</v>
      </c>
      <c r="I134" t="str">
        <f>VLOOKUP($C134,'Raw-products'!$A$2:$H$1261,MATCH(I$1,'Raw-products'!$A$1:$H$1,0))</f>
        <v>Joggers</v>
      </c>
      <c r="J134" t="str">
        <f>VLOOKUP($C134,'Raw-products'!$A$2:$H$1261,MATCH(J$1,'Raw-products'!$A$1:$H$1,0))</f>
        <v>L</v>
      </c>
      <c r="K134" t="str">
        <f>VLOOKUP($C134,'Raw-products'!$A$2:$H$1261,MATCH(K$1,'Raw-products'!$A$1:$H$1,0))</f>
        <v>red</v>
      </c>
      <c r="L134">
        <f>VLOOKUP($C134,'Raw-products'!$A$2:$H$1261,MATCH(L$1,'Raw-products'!$A$1:$H$1,0))</f>
        <v>94</v>
      </c>
      <c r="M134">
        <f>VLOOKUP($C134,'Raw-products'!$A$2:$H$1261,MATCH(M$1,'Raw-products'!$A$1:$H$1,0))</f>
        <v>63</v>
      </c>
      <c r="N134" s="5">
        <f t="shared" si="4"/>
        <v>5922</v>
      </c>
      <c r="O134" cm="1">
        <f t="array" ref="O134:R134">_xlfn.XLOOKUP($B134,'Raw -orders'!$A:$A,'Raw -orders'!$B:$E)</f>
        <v>206</v>
      </c>
      <c r="P134">
        <v>29968</v>
      </c>
      <c r="Q134" s="1">
        <v>44427</v>
      </c>
      <c r="R134" s="1">
        <v>44443</v>
      </c>
      <c r="S134" t="str" cm="1">
        <f t="array" ref="S134:Z134">_xlfn.XLOOKUP($O134,'Raw - customers'!$A:$A,'Raw - customers'!$B:$I)</f>
        <v>Crin Johnikin</v>
      </c>
      <c r="T134" t="str">
        <v>Polygender</v>
      </c>
      <c r="U134">
        <v>66</v>
      </c>
      <c r="V134" t="str">
        <v>09 Kiehn View RdApt. 209</v>
      </c>
      <c r="W134">
        <v>2155</v>
      </c>
      <c r="X134" t="str">
        <v>South Clairetown</v>
      </c>
      <c r="Y134" t="str">
        <v>Queensland</v>
      </c>
      <c r="Z134" t="str">
        <v>Australia</v>
      </c>
      <c r="AA134">
        <v>8</v>
      </c>
      <c r="AB134" s="3" t="str">
        <f t="shared" si="5"/>
        <v>10 to 20</v>
      </c>
      <c r="AK134" s="6"/>
      <c r="AM134" s="6">
        <v>206</v>
      </c>
      <c r="AN134" s="6" t="s">
        <v>1355</v>
      </c>
      <c r="AP134">
        <v>331</v>
      </c>
      <c r="AQ134" t="str">
        <v>Northern Territory</v>
      </c>
    </row>
    <row r="135" spans="1:43" x14ac:dyDescent="0.25">
      <c r="A135">
        <v>133</v>
      </c>
      <c r="B135">
        <v>28</v>
      </c>
      <c r="C135">
        <v>1259</v>
      </c>
      <c r="D135">
        <v>112</v>
      </c>
      <c r="E135">
        <v>3</v>
      </c>
      <c r="F135">
        <v>336</v>
      </c>
      <c r="G135">
        <v>1</v>
      </c>
      <c r="H135" t="str">
        <f>VLOOKUP($C135,'Raw-products'!$A$2:$H$1261,MATCH(H$1,'Raw-products'!$A$1:$H$1,0))</f>
        <v>Trousers</v>
      </c>
      <c r="I135" t="str">
        <f>VLOOKUP($C135,'Raw-products'!$A$2:$H$1261,MATCH(I$1,'Raw-products'!$A$1:$H$1,0))</f>
        <v>Tracksuit Bottoms</v>
      </c>
      <c r="J135" t="str">
        <f>VLOOKUP($C135,'Raw-products'!$A$2:$H$1261,MATCH(J$1,'Raw-products'!$A$1:$H$1,0))</f>
        <v>XL</v>
      </c>
      <c r="K135" t="str">
        <f>VLOOKUP($C135,'Raw-products'!$A$2:$H$1261,MATCH(K$1,'Raw-products'!$A$1:$H$1,0))</f>
        <v>violet</v>
      </c>
      <c r="L135">
        <f>VLOOKUP($C135,'Raw-products'!$A$2:$H$1261,MATCH(L$1,'Raw-products'!$A$1:$H$1,0))</f>
        <v>91</v>
      </c>
      <c r="M135">
        <f>VLOOKUP($C135,'Raw-products'!$A$2:$H$1261,MATCH(M$1,'Raw-products'!$A$1:$H$1,0))</f>
        <v>60</v>
      </c>
      <c r="N135" s="5">
        <f t="shared" si="4"/>
        <v>5460</v>
      </c>
      <c r="O135" cm="1">
        <f t="array" ref="O135:R135">_xlfn.XLOOKUP($B135,'Raw -orders'!$A:$A,'Raw -orders'!$B:$E)</f>
        <v>206</v>
      </c>
      <c r="P135">
        <v>29968</v>
      </c>
      <c r="Q135" s="1">
        <v>44427</v>
      </c>
      <c r="R135" s="1">
        <v>44443</v>
      </c>
      <c r="S135" t="str" cm="1">
        <f t="array" ref="S135:Z135">_xlfn.XLOOKUP($O135,'Raw - customers'!$A:$A,'Raw - customers'!$B:$I)</f>
        <v>Crin Johnikin</v>
      </c>
      <c r="T135" t="str">
        <v>Polygender</v>
      </c>
      <c r="U135">
        <v>66</v>
      </c>
      <c r="V135" t="str">
        <v>09 Kiehn View RdApt. 209</v>
      </c>
      <c r="W135">
        <v>2155</v>
      </c>
      <c r="X135" t="str">
        <v>South Clairetown</v>
      </c>
      <c r="Y135" t="str">
        <v>Queensland</v>
      </c>
      <c r="Z135" t="str">
        <v>Australia</v>
      </c>
      <c r="AA135">
        <v>8</v>
      </c>
      <c r="AB135" s="3" t="str">
        <f t="shared" si="5"/>
        <v>10 to 20</v>
      </c>
      <c r="AK135" s="6"/>
      <c r="AM135" s="6">
        <v>206</v>
      </c>
      <c r="AN135" s="6" t="s">
        <v>1355</v>
      </c>
      <c r="AP135">
        <v>871</v>
      </c>
      <c r="AQ135" t="str">
        <v>Western Australia</v>
      </c>
    </row>
    <row r="136" spans="1:43" x14ac:dyDescent="0.25">
      <c r="A136">
        <v>134</v>
      </c>
      <c r="B136">
        <v>28</v>
      </c>
      <c r="C136">
        <v>803</v>
      </c>
      <c r="D136">
        <v>91</v>
      </c>
      <c r="E136">
        <v>2</v>
      </c>
      <c r="F136">
        <v>182</v>
      </c>
      <c r="G136">
        <v>1</v>
      </c>
      <c r="H136" t="str">
        <f>VLOOKUP($C136,'Raw-products'!$A$2:$H$1261,MATCH(H$1,'Raw-products'!$A$1:$H$1,0))</f>
        <v>Jacket</v>
      </c>
      <c r="I136" t="str">
        <f>VLOOKUP($C136,'Raw-products'!$A$2:$H$1261,MATCH(I$1,'Raw-products'!$A$1:$H$1,0))</f>
        <v>Pullover</v>
      </c>
      <c r="J136" t="str">
        <f>VLOOKUP($C136,'Raw-products'!$A$2:$H$1261,MATCH(J$1,'Raw-products'!$A$1:$H$1,0))</f>
        <v>L</v>
      </c>
      <c r="K136" t="str">
        <f>VLOOKUP($C136,'Raw-products'!$A$2:$H$1261,MATCH(K$1,'Raw-products'!$A$1:$H$1,0))</f>
        <v>violet</v>
      </c>
      <c r="L136">
        <f>VLOOKUP($C136,'Raw-products'!$A$2:$H$1261,MATCH(L$1,'Raw-products'!$A$1:$H$1,0))</f>
        <v>114</v>
      </c>
      <c r="M136">
        <f>VLOOKUP($C136,'Raw-products'!$A$2:$H$1261,MATCH(M$1,'Raw-products'!$A$1:$H$1,0))</f>
        <v>78</v>
      </c>
      <c r="N136" s="5">
        <f t="shared" si="4"/>
        <v>8892</v>
      </c>
      <c r="O136" cm="1">
        <f t="array" ref="O136:R136">_xlfn.XLOOKUP($B136,'Raw -orders'!$A:$A,'Raw -orders'!$B:$E)</f>
        <v>206</v>
      </c>
      <c r="P136">
        <v>29968</v>
      </c>
      <c r="Q136" s="1">
        <v>44427</v>
      </c>
      <c r="R136" s="1">
        <v>44443</v>
      </c>
      <c r="S136" t="str" cm="1">
        <f t="array" ref="S136:Z136">_xlfn.XLOOKUP($O136,'Raw - customers'!$A:$A,'Raw - customers'!$B:$I)</f>
        <v>Crin Johnikin</v>
      </c>
      <c r="T136" t="str">
        <v>Polygender</v>
      </c>
      <c r="U136">
        <v>66</v>
      </c>
      <c r="V136" t="str">
        <v>09 Kiehn View RdApt. 209</v>
      </c>
      <c r="W136">
        <v>2155</v>
      </c>
      <c r="X136" t="str">
        <v>South Clairetown</v>
      </c>
      <c r="Y136" t="str">
        <v>Queensland</v>
      </c>
      <c r="Z136" t="str">
        <v>Australia</v>
      </c>
      <c r="AA136">
        <v>8</v>
      </c>
      <c r="AB136" s="3" t="str">
        <f t="shared" si="5"/>
        <v>10 to 20</v>
      </c>
      <c r="AK136" s="6"/>
      <c r="AM136" s="6">
        <v>206</v>
      </c>
      <c r="AN136" s="6" t="s">
        <v>1355</v>
      </c>
      <c r="AP136">
        <v>237</v>
      </c>
      <c r="AQ136" t="str">
        <v>New South Wales</v>
      </c>
    </row>
    <row r="137" spans="1:43" x14ac:dyDescent="0.25">
      <c r="A137">
        <v>135</v>
      </c>
      <c r="B137">
        <v>29</v>
      </c>
      <c r="C137">
        <v>633</v>
      </c>
      <c r="D137">
        <v>93</v>
      </c>
      <c r="E137">
        <v>1</v>
      </c>
      <c r="F137">
        <v>93</v>
      </c>
      <c r="G137">
        <v>1</v>
      </c>
      <c r="H137" t="str">
        <f>VLOOKUP($C137,'Raw-products'!$A$2:$H$1261,MATCH(H$1,'Raw-products'!$A$1:$H$1,0))</f>
        <v>Jacket</v>
      </c>
      <c r="I137" t="str">
        <f>VLOOKUP($C137,'Raw-products'!$A$2:$H$1261,MATCH(I$1,'Raw-products'!$A$1:$H$1,0))</f>
        <v>Coach</v>
      </c>
      <c r="J137" t="str">
        <f>VLOOKUP($C137,'Raw-products'!$A$2:$H$1261,MATCH(J$1,'Raw-products'!$A$1:$H$1,0))</f>
        <v>L</v>
      </c>
      <c r="K137" t="str">
        <f>VLOOKUP($C137,'Raw-products'!$A$2:$H$1261,MATCH(K$1,'Raw-products'!$A$1:$H$1,0))</f>
        <v>red</v>
      </c>
      <c r="L137">
        <f>VLOOKUP($C137,'Raw-products'!$A$2:$H$1261,MATCH(L$1,'Raw-products'!$A$1:$H$1,0))</f>
        <v>115</v>
      </c>
      <c r="M137">
        <f>VLOOKUP($C137,'Raw-products'!$A$2:$H$1261,MATCH(M$1,'Raw-products'!$A$1:$H$1,0))</f>
        <v>80</v>
      </c>
      <c r="N137" s="5">
        <f t="shared" si="4"/>
        <v>9200</v>
      </c>
      <c r="O137" cm="1">
        <f t="array" ref="O137:R137">_xlfn.XLOOKUP($B137,'Raw -orders'!$A:$A,'Raw -orders'!$B:$E)</f>
        <v>993</v>
      </c>
      <c r="P137">
        <v>57645</v>
      </c>
      <c r="Q137" s="1">
        <v>44277</v>
      </c>
      <c r="R137" s="1">
        <v>44283</v>
      </c>
      <c r="S137" t="str" cm="1">
        <f t="array" ref="S137:Z137">_xlfn.XLOOKUP($O137,'Raw - customers'!$A:$A,'Raw - customers'!$B:$I)</f>
        <v>Orella Singyard</v>
      </c>
      <c r="T137" t="str">
        <v>Polygender</v>
      </c>
      <c r="U137">
        <v>24</v>
      </c>
      <c r="V137" t="str">
        <v>327 Abby CircleApt. 055</v>
      </c>
      <c r="W137">
        <v>536</v>
      </c>
      <c r="X137" t="str">
        <v>Michaelberg</v>
      </c>
      <c r="Y137" t="str">
        <v>Victoria</v>
      </c>
      <c r="Z137" t="str">
        <v>Australia</v>
      </c>
      <c r="AA137">
        <v>3</v>
      </c>
      <c r="AB137" s="3" t="str">
        <f t="shared" si="5"/>
        <v>0 to 10</v>
      </c>
      <c r="AK137" s="6"/>
      <c r="AM137" s="6">
        <v>993</v>
      </c>
      <c r="AN137" s="6" t="s">
        <v>1396</v>
      </c>
      <c r="AP137">
        <v>828</v>
      </c>
      <c r="AQ137" t="str">
        <v>Queensland</v>
      </c>
    </row>
    <row r="138" spans="1:43" x14ac:dyDescent="0.25">
      <c r="A138">
        <v>136</v>
      </c>
      <c r="B138">
        <v>29</v>
      </c>
      <c r="C138">
        <v>907</v>
      </c>
      <c r="D138">
        <v>94</v>
      </c>
      <c r="E138">
        <v>3</v>
      </c>
      <c r="F138">
        <v>282</v>
      </c>
      <c r="G138">
        <v>1</v>
      </c>
      <c r="H138" t="str">
        <f>VLOOKUP($C138,'Raw-products'!$A$2:$H$1261,MATCH(H$1,'Raw-products'!$A$1:$H$1,0))</f>
        <v>Trousers</v>
      </c>
      <c r="I138" t="str">
        <f>VLOOKUP($C138,'Raw-products'!$A$2:$H$1261,MATCH(I$1,'Raw-products'!$A$1:$H$1,0))</f>
        <v>Cords</v>
      </c>
      <c r="J138" t="str">
        <f>VLOOKUP($C138,'Raw-products'!$A$2:$H$1261,MATCH(J$1,'Raw-products'!$A$1:$H$1,0))</f>
        <v>M</v>
      </c>
      <c r="K138" t="str">
        <f>VLOOKUP($C138,'Raw-products'!$A$2:$H$1261,MATCH(K$1,'Raw-products'!$A$1:$H$1,0))</f>
        <v>violet</v>
      </c>
      <c r="L138">
        <f>VLOOKUP($C138,'Raw-products'!$A$2:$H$1261,MATCH(L$1,'Raw-products'!$A$1:$H$1,0))</f>
        <v>113</v>
      </c>
      <c r="M138">
        <f>VLOOKUP($C138,'Raw-products'!$A$2:$H$1261,MATCH(M$1,'Raw-products'!$A$1:$H$1,0))</f>
        <v>77</v>
      </c>
      <c r="N138" s="5">
        <f t="shared" si="4"/>
        <v>8701</v>
      </c>
      <c r="O138" cm="1">
        <f t="array" ref="O138:R138">_xlfn.XLOOKUP($B138,'Raw -orders'!$A:$A,'Raw -orders'!$B:$E)</f>
        <v>993</v>
      </c>
      <c r="P138">
        <v>57645</v>
      </c>
      <c r="Q138" s="1">
        <v>44277</v>
      </c>
      <c r="R138" s="1">
        <v>44283</v>
      </c>
      <c r="S138" t="str" cm="1">
        <f t="array" ref="S138:Z138">_xlfn.XLOOKUP($O138,'Raw - customers'!$A:$A,'Raw - customers'!$B:$I)</f>
        <v>Orella Singyard</v>
      </c>
      <c r="T138" t="str">
        <v>Polygender</v>
      </c>
      <c r="U138">
        <v>24</v>
      </c>
      <c r="V138" t="str">
        <v>327 Abby CircleApt. 055</v>
      </c>
      <c r="W138">
        <v>536</v>
      </c>
      <c r="X138" t="str">
        <v>Michaelberg</v>
      </c>
      <c r="Y138" t="str">
        <v>Victoria</v>
      </c>
      <c r="Z138" t="str">
        <v>Australia</v>
      </c>
      <c r="AA138">
        <v>3</v>
      </c>
      <c r="AB138" s="3" t="str">
        <f t="shared" si="5"/>
        <v>0 to 10</v>
      </c>
      <c r="AK138" s="6"/>
      <c r="AM138" s="6">
        <v>993</v>
      </c>
      <c r="AN138" s="6" t="s">
        <v>1396</v>
      </c>
      <c r="AP138">
        <v>928</v>
      </c>
      <c r="AQ138" t="str">
        <v>Australian Capital Territory</v>
      </c>
    </row>
    <row r="139" spans="1:43" x14ac:dyDescent="0.25">
      <c r="A139">
        <v>137</v>
      </c>
      <c r="B139">
        <v>29</v>
      </c>
      <c r="C139">
        <v>246</v>
      </c>
      <c r="D139">
        <v>95</v>
      </c>
      <c r="E139">
        <v>2</v>
      </c>
      <c r="F139">
        <v>190</v>
      </c>
      <c r="G139">
        <v>1</v>
      </c>
      <c r="H139" t="str">
        <f>VLOOKUP($C139,'Raw-products'!$A$2:$H$1261,MATCH(H$1,'Raw-products'!$A$1:$H$1,0))</f>
        <v>Shirt</v>
      </c>
      <c r="I139" t="str">
        <f>VLOOKUP($C139,'Raw-products'!$A$2:$H$1261,MATCH(I$1,'Raw-products'!$A$1:$H$1,0))</f>
        <v>Polo</v>
      </c>
      <c r="J139" t="str">
        <f>VLOOKUP($C139,'Raw-products'!$A$2:$H$1261,MATCH(J$1,'Raw-products'!$A$1:$H$1,0))</f>
        <v>S</v>
      </c>
      <c r="K139" t="str">
        <f>VLOOKUP($C139,'Raw-products'!$A$2:$H$1261,MATCH(K$1,'Raw-products'!$A$1:$H$1,0))</f>
        <v>red</v>
      </c>
      <c r="L139">
        <f>VLOOKUP($C139,'Raw-products'!$A$2:$H$1261,MATCH(L$1,'Raw-products'!$A$1:$H$1,0))</f>
        <v>117</v>
      </c>
      <c r="M139">
        <f>VLOOKUP($C139,'Raw-products'!$A$2:$H$1261,MATCH(M$1,'Raw-products'!$A$1:$H$1,0))</f>
        <v>60</v>
      </c>
      <c r="N139" s="5">
        <f t="shared" si="4"/>
        <v>7020</v>
      </c>
      <c r="O139" cm="1">
        <f t="array" ref="O139:R139">_xlfn.XLOOKUP($B139,'Raw -orders'!$A:$A,'Raw -orders'!$B:$E)</f>
        <v>993</v>
      </c>
      <c r="P139">
        <v>57645</v>
      </c>
      <c r="Q139" s="1">
        <v>44277</v>
      </c>
      <c r="R139" s="1">
        <v>44283</v>
      </c>
      <c r="S139" t="str" cm="1">
        <f t="array" ref="S139:Z139">_xlfn.XLOOKUP($O139,'Raw - customers'!$A:$A,'Raw - customers'!$B:$I)</f>
        <v>Orella Singyard</v>
      </c>
      <c r="T139" t="str">
        <v>Polygender</v>
      </c>
      <c r="U139">
        <v>24</v>
      </c>
      <c r="V139" t="str">
        <v>327 Abby CircleApt. 055</v>
      </c>
      <c r="W139">
        <v>536</v>
      </c>
      <c r="X139" t="str">
        <v>Michaelberg</v>
      </c>
      <c r="Y139" t="str">
        <v>Victoria</v>
      </c>
      <c r="Z139" t="str">
        <v>Australia</v>
      </c>
      <c r="AA139">
        <v>3</v>
      </c>
      <c r="AB139" s="3" t="str">
        <f t="shared" si="5"/>
        <v>0 to 10</v>
      </c>
      <c r="AK139" s="6"/>
      <c r="AM139" s="6">
        <v>993</v>
      </c>
      <c r="AN139" s="6" t="s">
        <v>1396</v>
      </c>
      <c r="AP139">
        <v>912</v>
      </c>
      <c r="AQ139" t="str">
        <v>Tasmania</v>
      </c>
    </row>
    <row r="140" spans="1:43" x14ac:dyDescent="0.25">
      <c r="A140">
        <v>138</v>
      </c>
      <c r="B140">
        <v>29</v>
      </c>
      <c r="C140">
        <v>762</v>
      </c>
      <c r="D140">
        <v>109</v>
      </c>
      <c r="E140">
        <v>3</v>
      </c>
      <c r="F140">
        <v>327</v>
      </c>
      <c r="G140">
        <v>1</v>
      </c>
      <c r="H140" t="str">
        <f>VLOOKUP($C140,'Raw-products'!$A$2:$H$1261,MATCH(H$1,'Raw-products'!$A$1:$H$1,0))</f>
        <v>Jacket</v>
      </c>
      <c r="I140" t="str">
        <f>VLOOKUP($C140,'Raw-products'!$A$2:$H$1261,MATCH(I$1,'Raw-products'!$A$1:$H$1,0))</f>
        <v>Peacoat</v>
      </c>
      <c r="J140" t="str">
        <f>VLOOKUP($C140,'Raw-products'!$A$2:$H$1261,MATCH(J$1,'Raw-products'!$A$1:$H$1,0))</f>
        <v>M</v>
      </c>
      <c r="K140" t="str">
        <f>VLOOKUP($C140,'Raw-products'!$A$2:$H$1261,MATCH(K$1,'Raw-products'!$A$1:$H$1,0))</f>
        <v>indigo</v>
      </c>
      <c r="L140">
        <f>VLOOKUP($C140,'Raw-products'!$A$2:$H$1261,MATCH(L$1,'Raw-products'!$A$1:$H$1,0))</f>
        <v>102</v>
      </c>
      <c r="M140">
        <f>VLOOKUP($C140,'Raw-products'!$A$2:$H$1261,MATCH(M$1,'Raw-products'!$A$1:$H$1,0))</f>
        <v>52</v>
      </c>
      <c r="N140" s="5">
        <f t="shared" si="4"/>
        <v>5304</v>
      </c>
      <c r="O140" cm="1">
        <f t="array" ref="O140:R140">_xlfn.XLOOKUP($B140,'Raw -orders'!$A:$A,'Raw -orders'!$B:$E)</f>
        <v>993</v>
      </c>
      <c r="P140">
        <v>57645</v>
      </c>
      <c r="Q140" s="1">
        <v>44277</v>
      </c>
      <c r="R140" s="1">
        <v>44283</v>
      </c>
      <c r="S140" t="str" cm="1">
        <f t="array" ref="S140:Z140">_xlfn.XLOOKUP($O140,'Raw - customers'!$A:$A,'Raw - customers'!$B:$I)</f>
        <v>Orella Singyard</v>
      </c>
      <c r="T140" t="str">
        <v>Polygender</v>
      </c>
      <c r="U140">
        <v>24</v>
      </c>
      <c r="V140" t="str">
        <v>327 Abby CircleApt. 055</v>
      </c>
      <c r="W140">
        <v>536</v>
      </c>
      <c r="X140" t="str">
        <v>Michaelberg</v>
      </c>
      <c r="Y140" t="str">
        <v>Victoria</v>
      </c>
      <c r="Z140" t="str">
        <v>Australia</v>
      </c>
      <c r="AA140">
        <v>3</v>
      </c>
      <c r="AB140" s="3" t="str">
        <f t="shared" si="5"/>
        <v>0 to 10</v>
      </c>
      <c r="AK140" s="6"/>
      <c r="AM140" s="6">
        <v>993</v>
      </c>
      <c r="AN140" s="6" t="s">
        <v>1396</v>
      </c>
      <c r="AP140">
        <v>818</v>
      </c>
      <c r="AQ140" t="str">
        <v>Western Australia</v>
      </c>
    </row>
    <row r="141" spans="1:43" x14ac:dyDescent="0.25">
      <c r="A141">
        <v>139</v>
      </c>
      <c r="B141">
        <v>30</v>
      </c>
      <c r="C141">
        <v>407</v>
      </c>
      <c r="D141">
        <v>119</v>
      </c>
      <c r="E141">
        <v>2</v>
      </c>
      <c r="F141">
        <v>238</v>
      </c>
      <c r="G141">
        <v>1</v>
      </c>
      <c r="H141" t="str">
        <f>VLOOKUP($C141,'Raw-products'!$A$2:$H$1261,MATCH(H$1,'Raw-products'!$A$1:$H$1,0))</f>
        <v>Shirt</v>
      </c>
      <c r="I141" t="str">
        <f>VLOOKUP($C141,'Raw-products'!$A$2:$H$1261,MATCH(I$1,'Raw-products'!$A$1:$H$1,0))</f>
        <v>Casual Slim Fit</v>
      </c>
      <c r="J141" t="str">
        <f>VLOOKUP($C141,'Raw-products'!$A$2:$H$1261,MATCH(J$1,'Raw-products'!$A$1:$H$1,0))</f>
        <v>M</v>
      </c>
      <c r="K141" t="str">
        <f>VLOOKUP($C141,'Raw-products'!$A$2:$H$1261,MATCH(K$1,'Raw-products'!$A$1:$H$1,0))</f>
        <v>blue</v>
      </c>
      <c r="L141">
        <f>VLOOKUP($C141,'Raw-products'!$A$2:$H$1261,MATCH(L$1,'Raw-products'!$A$1:$H$1,0))</f>
        <v>113</v>
      </c>
      <c r="M141">
        <f>VLOOKUP($C141,'Raw-products'!$A$2:$H$1261,MATCH(M$1,'Raw-products'!$A$1:$H$1,0))</f>
        <v>61</v>
      </c>
      <c r="N141" s="5">
        <f t="shared" si="4"/>
        <v>6893</v>
      </c>
      <c r="O141" cm="1">
        <f t="array" ref="O141:R141">_xlfn.XLOOKUP($B141,'Raw -orders'!$A:$A,'Raw -orders'!$B:$E)</f>
        <v>260</v>
      </c>
      <c r="P141">
        <v>59350</v>
      </c>
      <c r="Q141" s="1">
        <v>44384</v>
      </c>
      <c r="R141" s="1">
        <v>44403</v>
      </c>
      <c r="S141" t="str" cm="1">
        <f t="array" ref="S141:Z141">_xlfn.XLOOKUP($O141,'Raw - customers'!$A:$A,'Raw - customers'!$B:$I)</f>
        <v>Whitney Scarman</v>
      </c>
      <c r="T141" t="str">
        <v>Female</v>
      </c>
      <c r="U141">
        <v>27</v>
      </c>
      <c r="V141" t="str">
        <v>01 D'amore ManorSuite 692</v>
      </c>
      <c r="W141">
        <v>3012</v>
      </c>
      <c r="X141" t="str">
        <v>Trompview</v>
      </c>
      <c r="Y141" t="str">
        <v>Tasmania</v>
      </c>
      <c r="Z141" t="str">
        <v>Australia</v>
      </c>
      <c r="AA141">
        <v>7</v>
      </c>
      <c r="AB141" s="3" t="str">
        <f t="shared" si="5"/>
        <v>10 to 20</v>
      </c>
      <c r="AK141" s="6"/>
      <c r="AM141" s="6">
        <v>260</v>
      </c>
      <c r="AN141" s="6" t="s">
        <v>1414</v>
      </c>
      <c r="AP141">
        <v>500</v>
      </c>
      <c r="AQ141" t="str">
        <v>Western Australia</v>
      </c>
    </row>
    <row r="142" spans="1:43" x14ac:dyDescent="0.25">
      <c r="A142">
        <v>140</v>
      </c>
      <c r="B142">
        <v>30</v>
      </c>
      <c r="C142">
        <v>325</v>
      </c>
      <c r="D142">
        <v>109</v>
      </c>
      <c r="E142">
        <v>2</v>
      </c>
      <c r="F142">
        <v>218</v>
      </c>
      <c r="G142">
        <v>1</v>
      </c>
      <c r="H142" t="str">
        <f>VLOOKUP($C142,'Raw-products'!$A$2:$H$1261,MATCH(H$1,'Raw-products'!$A$1:$H$1,0))</f>
        <v>Shirt</v>
      </c>
      <c r="I142" t="str">
        <f>VLOOKUP($C142,'Raw-products'!$A$2:$H$1261,MATCH(I$1,'Raw-products'!$A$1:$H$1,0))</f>
        <v>Mandarin Collar</v>
      </c>
      <c r="J142" t="str">
        <f>VLOOKUP($C142,'Raw-products'!$A$2:$H$1261,MATCH(J$1,'Raw-products'!$A$1:$H$1,0))</f>
        <v>XS</v>
      </c>
      <c r="K142" t="str">
        <f>VLOOKUP($C142,'Raw-products'!$A$2:$H$1261,MATCH(K$1,'Raw-products'!$A$1:$H$1,0))</f>
        <v>yellow</v>
      </c>
      <c r="L142">
        <f>VLOOKUP($C142,'Raw-products'!$A$2:$H$1261,MATCH(L$1,'Raw-products'!$A$1:$H$1,0))</f>
        <v>108</v>
      </c>
      <c r="M142">
        <f>VLOOKUP($C142,'Raw-products'!$A$2:$H$1261,MATCH(M$1,'Raw-products'!$A$1:$H$1,0))</f>
        <v>45</v>
      </c>
      <c r="N142" s="5">
        <f t="shared" si="4"/>
        <v>4860</v>
      </c>
      <c r="O142" cm="1">
        <f t="array" ref="O142:R142">_xlfn.XLOOKUP($B142,'Raw -orders'!$A:$A,'Raw -orders'!$B:$E)</f>
        <v>260</v>
      </c>
      <c r="P142">
        <v>59350</v>
      </c>
      <c r="Q142" s="1">
        <v>44384</v>
      </c>
      <c r="R142" s="1">
        <v>44403</v>
      </c>
      <c r="S142" t="str" cm="1">
        <f t="array" ref="S142:Z142">_xlfn.XLOOKUP($O142,'Raw - customers'!$A:$A,'Raw - customers'!$B:$I)</f>
        <v>Whitney Scarman</v>
      </c>
      <c r="T142" t="str">
        <v>Female</v>
      </c>
      <c r="U142">
        <v>27</v>
      </c>
      <c r="V142" t="str">
        <v>01 D'amore ManorSuite 692</v>
      </c>
      <c r="W142">
        <v>3012</v>
      </c>
      <c r="X142" t="str">
        <v>Trompview</v>
      </c>
      <c r="Y142" t="str">
        <v>Tasmania</v>
      </c>
      <c r="Z142" t="str">
        <v>Australia</v>
      </c>
      <c r="AA142">
        <v>7</v>
      </c>
      <c r="AB142" s="3" t="str">
        <f t="shared" si="5"/>
        <v>10 to 20</v>
      </c>
      <c r="AK142" s="6"/>
      <c r="AM142" s="6">
        <v>260</v>
      </c>
      <c r="AN142" s="6" t="s">
        <v>1414</v>
      </c>
      <c r="AP142">
        <v>462</v>
      </c>
      <c r="AQ142" t="str">
        <v>South Australia</v>
      </c>
    </row>
    <row r="143" spans="1:43" x14ac:dyDescent="0.25">
      <c r="A143">
        <v>141</v>
      </c>
      <c r="B143">
        <v>30</v>
      </c>
      <c r="C143">
        <v>2</v>
      </c>
      <c r="D143">
        <v>96</v>
      </c>
      <c r="E143">
        <v>1</v>
      </c>
      <c r="F143">
        <v>96</v>
      </c>
      <c r="G143">
        <v>1</v>
      </c>
      <c r="H143" t="str">
        <f>VLOOKUP($C143,'Raw-products'!$A$2:$H$1261,MATCH(H$1,'Raw-products'!$A$1:$H$1,0))</f>
        <v>Shirt</v>
      </c>
      <c r="I143" t="str">
        <f>VLOOKUP($C143,'Raw-products'!$A$2:$H$1261,MATCH(I$1,'Raw-products'!$A$1:$H$1,0))</f>
        <v>Oxford Cloth</v>
      </c>
      <c r="J143" t="str">
        <f>VLOOKUP($C143,'Raw-products'!$A$2:$H$1261,MATCH(J$1,'Raw-products'!$A$1:$H$1,0))</f>
        <v>M</v>
      </c>
      <c r="K143" t="str">
        <f>VLOOKUP($C143,'Raw-products'!$A$2:$H$1261,MATCH(K$1,'Raw-products'!$A$1:$H$1,0))</f>
        <v>red</v>
      </c>
      <c r="L143">
        <f>VLOOKUP($C143,'Raw-products'!$A$2:$H$1261,MATCH(L$1,'Raw-products'!$A$1:$H$1,0))</f>
        <v>114</v>
      </c>
      <c r="M143">
        <f>VLOOKUP($C143,'Raw-products'!$A$2:$H$1261,MATCH(M$1,'Raw-products'!$A$1:$H$1,0))</f>
        <v>54</v>
      </c>
      <c r="N143" s="5">
        <f t="shared" si="4"/>
        <v>6156</v>
      </c>
      <c r="O143" cm="1">
        <f t="array" ref="O143:R143">_xlfn.XLOOKUP($B143,'Raw -orders'!$A:$A,'Raw -orders'!$B:$E)</f>
        <v>260</v>
      </c>
      <c r="P143">
        <v>59350</v>
      </c>
      <c r="Q143" s="1">
        <v>44384</v>
      </c>
      <c r="R143" s="1">
        <v>44403</v>
      </c>
      <c r="S143" t="str" cm="1">
        <f t="array" ref="S143:Z143">_xlfn.XLOOKUP($O143,'Raw - customers'!$A:$A,'Raw - customers'!$B:$I)</f>
        <v>Whitney Scarman</v>
      </c>
      <c r="T143" t="str">
        <v>Female</v>
      </c>
      <c r="U143">
        <v>27</v>
      </c>
      <c r="V143" t="str">
        <v>01 D'amore ManorSuite 692</v>
      </c>
      <c r="W143">
        <v>3012</v>
      </c>
      <c r="X143" t="str">
        <v>Trompview</v>
      </c>
      <c r="Y143" t="str">
        <v>Tasmania</v>
      </c>
      <c r="Z143" t="str">
        <v>Australia</v>
      </c>
      <c r="AA143">
        <v>7</v>
      </c>
      <c r="AB143" s="3" t="str">
        <f t="shared" si="5"/>
        <v>10 to 20</v>
      </c>
      <c r="AK143" s="6"/>
      <c r="AM143" s="6">
        <v>260</v>
      </c>
      <c r="AN143" s="6" t="s">
        <v>1414</v>
      </c>
      <c r="AP143">
        <v>357</v>
      </c>
      <c r="AQ143" t="str">
        <v>Australian Capital Territory</v>
      </c>
    </row>
    <row r="144" spans="1:43" x14ac:dyDescent="0.25">
      <c r="A144">
        <v>142</v>
      </c>
      <c r="B144">
        <v>30</v>
      </c>
      <c r="C144">
        <v>411</v>
      </c>
      <c r="D144">
        <v>119</v>
      </c>
      <c r="E144">
        <v>2</v>
      </c>
      <c r="F144">
        <v>238</v>
      </c>
      <c r="G144">
        <v>1</v>
      </c>
      <c r="H144" t="str">
        <f>VLOOKUP($C144,'Raw-products'!$A$2:$H$1261,MATCH(H$1,'Raw-products'!$A$1:$H$1,0))</f>
        <v>Shirt</v>
      </c>
      <c r="I144" t="str">
        <f>VLOOKUP($C144,'Raw-products'!$A$2:$H$1261,MATCH(I$1,'Raw-products'!$A$1:$H$1,0))</f>
        <v>Casual Slim Fit</v>
      </c>
      <c r="J144" t="str">
        <f>VLOOKUP($C144,'Raw-products'!$A$2:$H$1261,MATCH(J$1,'Raw-products'!$A$1:$H$1,0))</f>
        <v>S</v>
      </c>
      <c r="K144" t="str">
        <f>VLOOKUP($C144,'Raw-products'!$A$2:$H$1261,MATCH(K$1,'Raw-products'!$A$1:$H$1,0))</f>
        <v>indigo</v>
      </c>
      <c r="L144">
        <f>VLOOKUP($C144,'Raw-products'!$A$2:$H$1261,MATCH(L$1,'Raw-products'!$A$1:$H$1,0))</f>
        <v>113</v>
      </c>
      <c r="M144">
        <f>VLOOKUP($C144,'Raw-products'!$A$2:$H$1261,MATCH(M$1,'Raw-products'!$A$1:$H$1,0))</f>
        <v>65</v>
      </c>
      <c r="N144" s="5">
        <f t="shared" si="4"/>
        <v>7345</v>
      </c>
      <c r="O144" cm="1">
        <f t="array" ref="O144:R144">_xlfn.XLOOKUP($B144,'Raw -orders'!$A:$A,'Raw -orders'!$B:$E)</f>
        <v>260</v>
      </c>
      <c r="P144">
        <v>59350</v>
      </c>
      <c r="Q144" s="1">
        <v>44384</v>
      </c>
      <c r="R144" s="1">
        <v>44403</v>
      </c>
      <c r="S144" t="str" cm="1">
        <f t="array" ref="S144:Z144">_xlfn.XLOOKUP($O144,'Raw - customers'!$A:$A,'Raw - customers'!$B:$I)</f>
        <v>Whitney Scarman</v>
      </c>
      <c r="T144" t="str">
        <v>Female</v>
      </c>
      <c r="U144">
        <v>27</v>
      </c>
      <c r="V144" t="str">
        <v>01 D'amore ManorSuite 692</v>
      </c>
      <c r="W144">
        <v>3012</v>
      </c>
      <c r="X144" t="str">
        <v>Trompview</v>
      </c>
      <c r="Y144" t="str">
        <v>Tasmania</v>
      </c>
      <c r="Z144" t="str">
        <v>Australia</v>
      </c>
      <c r="AA144">
        <v>7</v>
      </c>
      <c r="AB144" s="3" t="str">
        <f t="shared" si="5"/>
        <v>10 to 20</v>
      </c>
      <c r="AK144" s="6"/>
      <c r="AM144" s="6">
        <v>260</v>
      </c>
      <c r="AN144" s="6" t="s">
        <v>1414</v>
      </c>
      <c r="AP144">
        <v>320</v>
      </c>
      <c r="AQ144" t="str">
        <v>Tasmania</v>
      </c>
    </row>
    <row r="145" spans="1:43" x14ac:dyDescent="0.25">
      <c r="A145">
        <v>143</v>
      </c>
      <c r="B145">
        <v>30</v>
      </c>
      <c r="C145">
        <v>1167</v>
      </c>
      <c r="D145">
        <v>99</v>
      </c>
      <c r="E145">
        <v>1</v>
      </c>
      <c r="F145">
        <v>99</v>
      </c>
      <c r="G145">
        <v>1</v>
      </c>
      <c r="H145" t="str">
        <f>VLOOKUP($C145,'Raw-products'!$A$2:$H$1261,MATCH(H$1,'Raw-products'!$A$1:$H$1,0))</f>
        <v>Trousers</v>
      </c>
      <c r="I145" t="str">
        <f>VLOOKUP($C145,'Raw-products'!$A$2:$H$1261,MATCH(I$1,'Raw-products'!$A$1:$H$1,0))</f>
        <v>High-Waisted</v>
      </c>
      <c r="J145" t="str">
        <f>VLOOKUP($C145,'Raw-products'!$A$2:$H$1261,MATCH(J$1,'Raw-products'!$A$1:$H$1,0))</f>
        <v>M</v>
      </c>
      <c r="K145" t="str">
        <f>VLOOKUP($C145,'Raw-products'!$A$2:$H$1261,MATCH(K$1,'Raw-products'!$A$1:$H$1,0))</f>
        <v>yellow</v>
      </c>
      <c r="L145">
        <f>VLOOKUP($C145,'Raw-products'!$A$2:$H$1261,MATCH(L$1,'Raw-products'!$A$1:$H$1,0))</f>
        <v>98</v>
      </c>
      <c r="M145">
        <f>VLOOKUP($C145,'Raw-products'!$A$2:$H$1261,MATCH(M$1,'Raw-products'!$A$1:$H$1,0))</f>
        <v>45</v>
      </c>
      <c r="N145" s="5">
        <f t="shared" si="4"/>
        <v>4410</v>
      </c>
      <c r="O145" cm="1">
        <f t="array" ref="O145:R145">_xlfn.XLOOKUP($B145,'Raw -orders'!$A:$A,'Raw -orders'!$B:$E)</f>
        <v>260</v>
      </c>
      <c r="P145">
        <v>59350</v>
      </c>
      <c r="Q145" s="1">
        <v>44384</v>
      </c>
      <c r="R145" s="1">
        <v>44403</v>
      </c>
      <c r="S145" t="str" cm="1">
        <f t="array" ref="S145:Z145">_xlfn.XLOOKUP($O145,'Raw - customers'!$A:$A,'Raw - customers'!$B:$I)</f>
        <v>Whitney Scarman</v>
      </c>
      <c r="T145" t="str">
        <v>Female</v>
      </c>
      <c r="U145">
        <v>27</v>
      </c>
      <c r="V145" t="str">
        <v>01 D'amore ManorSuite 692</v>
      </c>
      <c r="W145">
        <v>3012</v>
      </c>
      <c r="X145" t="str">
        <v>Trompview</v>
      </c>
      <c r="Y145" t="str">
        <v>Tasmania</v>
      </c>
      <c r="Z145" t="str">
        <v>Australia</v>
      </c>
      <c r="AA145">
        <v>7</v>
      </c>
      <c r="AB145" s="3" t="str">
        <f t="shared" si="5"/>
        <v>10 to 20</v>
      </c>
      <c r="AK145" s="6"/>
      <c r="AM145" s="6">
        <v>260</v>
      </c>
      <c r="AN145" s="6" t="s">
        <v>1414</v>
      </c>
      <c r="AP145">
        <v>674</v>
      </c>
      <c r="AQ145" t="str">
        <v>South Australia</v>
      </c>
    </row>
    <row r="146" spans="1:43" x14ac:dyDescent="0.25">
      <c r="A146">
        <v>144</v>
      </c>
      <c r="B146">
        <v>30</v>
      </c>
      <c r="C146">
        <v>462</v>
      </c>
      <c r="D146">
        <v>118</v>
      </c>
      <c r="E146">
        <v>3</v>
      </c>
      <c r="F146">
        <v>354</v>
      </c>
      <c r="G146">
        <v>1</v>
      </c>
      <c r="H146" t="str">
        <f>VLOOKUP($C146,'Raw-products'!$A$2:$H$1261,MATCH(H$1,'Raw-products'!$A$1:$H$1,0))</f>
        <v>Jacket</v>
      </c>
      <c r="I146" t="str">
        <f>VLOOKUP($C146,'Raw-products'!$A$2:$H$1261,MATCH(I$1,'Raw-products'!$A$1:$H$1,0))</f>
        <v>Puffer</v>
      </c>
      <c r="J146" t="str">
        <f>VLOOKUP($C146,'Raw-products'!$A$2:$H$1261,MATCH(J$1,'Raw-products'!$A$1:$H$1,0))</f>
        <v>M</v>
      </c>
      <c r="K146" t="str">
        <f>VLOOKUP($C146,'Raw-products'!$A$2:$H$1261,MATCH(K$1,'Raw-products'!$A$1:$H$1,0))</f>
        <v>orange</v>
      </c>
      <c r="L146">
        <f>VLOOKUP($C146,'Raw-products'!$A$2:$H$1261,MATCH(L$1,'Raw-products'!$A$1:$H$1,0))</f>
        <v>110</v>
      </c>
      <c r="M146">
        <f>VLOOKUP($C146,'Raw-products'!$A$2:$H$1261,MATCH(M$1,'Raw-products'!$A$1:$H$1,0))</f>
        <v>61</v>
      </c>
      <c r="N146" s="5">
        <f t="shared" si="4"/>
        <v>6710</v>
      </c>
      <c r="O146" cm="1">
        <f t="array" ref="O146:R146">_xlfn.XLOOKUP($B146,'Raw -orders'!$A:$A,'Raw -orders'!$B:$E)</f>
        <v>260</v>
      </c>
      <c r="P146">
        <v>59350</v>
      </c>
      <c r="Q146" s="1">
        <v>44384</v>
      </c>
      <c r="R146" s="1">
        <v>44403</v>
      </c>
      <c r="S146" t="str" cm="1">
        <f t="array" ref="S146:Z146">_xlfn.XLOOKUP($O146,'Raw - customers'!$A:$A,'Raw - customers'!$B:$I)</f>
        <v>Whitney Scarman</v>
      </c>
      <c r="T146" t="str">
        <v>Female</v>
      </c>
      <c r="U146">
        <v>27</v>
      </c>
      <c r="V146" t="str">
        <v>01 D'amore ManorSuite 692</v>
      </c>
      <c r="W146">
        <v>3012</v>
      </c>
      <c r="X146" t="str">
        <v>Trompview</v>
      </c>
      <c r="Y146" t="str">
        <v>Tasmania</v>
      </c>
      <c r="Z146" t="str">
        <v>Australia</v>
      </c>
      <c r="AA146">
        <v>7</v>
      </c>
      <c r="AB146" s="3" t="str">
        <f t="shared" si="5"/>
        <v>10 to 20</v>
      </c>
      <c r="AK146" s="6"/>
      <c r="AM146" s="6">
        <v>260</v>
      </c>
      <c r="AN146" s="6" t="s">
        <v>1414</v>
      </c>
      <c r="AP146">
        <v>834</v>
      </c>
      <c r="AQ146" t="str">
        <v>New South Wales</v>
      </c>
    </row>
    <row r="147" spans="1:43" x14ac:dyDescent="0.25">
      <c r="A147">
        <v>145</v>
      </c>
      <c r="B147">
        <v>31</v>
      </c>
      <c r="C147">
        <v>484</v>
      </c>
      <c r="D147">
        <v>118</v>
      </c>
      <c r="E147">
        <v>2</v>
      </c>
      <c r="F147">
        <v>236</v>
      </c>
      <c r="G147">
        <v>1</v>
      </c>
      <c r="H147" t="str">
        <f>VLOOKUP($C147,'Raw-products'!$A$2:$H$1261,MATCH(H$1,'Raw-products'!$A$1:$H$1,0))</f>
        <v>Jacket</v>
      </c>
      <c r="I147" t="str">
        <f>VLOOKUP($C147,'Raw-products'!$A$2:$H$1261,MATCH(I$1,'Raw-products'!$A$1:$H$1,0))</f>
        <v>Puffer</v>
      </c>
      <c r="J147" t="str">
        <f>VLOOKUP($C147,'Raw-products'!$A$2:$H$1261,MATCH(J$1,'Raw-products'!$A$1:$H$1,0))</f>
        <v>XL</v>
      </c>
      <c r="K147" t="str">
        <f>VLOOKUP($C147,'Raw-products'!$A$2:$H$1261,MATCH(K$1,'Raw-products'!$A$1:$H$1,0))</f>
        <v>indigo</v>
      </c>
      <c r="L147">
        <f>VLOOKUP($C147,'Raw-products'!$A$2:$H$1261,MATCH(L$1,'Raw-products'!$A$1:$H$1,0))</f>
        <v>110</v>
      </c>
      <c r="M147">
        <f>VLOOKUP($C147,'Raw-products'!$A$2:$H$1261,MATCH(M$1,'Raw-products'!$A$1:$H$1,0))</f>
        <v>60</v>
      </c>
      <c r="N147" s="5">
        <f t="shared" si="4"/>
        <v>6600</v>
      </c>
      <c r="O147" cm="1">
        <f t="array" ref="O147:R147">_xlfn.XLOOKUP($B147,'Raw -orders'!$A:$A,'Raw -orders'!$B:$E)</f>
        <v>727</v>
      </c>
      <c r="P147">
        <v>15722</v>
      </c>
      <c r="Q147" s="1">
        <v>44266</v>
      </c>
      <c r="R147" s="1">
        <v>44291</v>
      </c>
      <c r="S147" t="str" cm="1">
        <f t="array" ref="S147:Z147">_xlfn.XLOOKUP($O147,'Raw - customers'!$A:$A,'Raw - customers'!$B:$I)</f>
        <v>Herschel Verdey</v>
      </c>
      <c r="T147" t="str">
        <v>Female</v>
      </c>
      <c r="U147">
        <v>26</v>
      </c>
      <c r="V147" t="str">
        <v>2752 Lily RoadApt. 721</v>
      </c>
      <c r="W147">
        <v>3249</v>
      </c>
      <c r="X147" t="str">
        <v>Jacobport</v>
      </c>
      <c r="Y147" t="str">
        <v>New South Wales</v>
      </c>
      <c r="Z147" t="str">
        <v>Australia</v>
      </c>
      <c r="AA147">
        <v>3</v>
      </c>
      <c r="AB147" s="3" t="str">
        <f t="shared" si="5"/>
        <v>20 to 30</v>
      </c>
      <c r="AK147" s="6"/>
      <c r="AM147" s="6">
        <v>727</v>
      </c>
      <c r="AN147" s="6" t="s">
        <v>1362</v>
      </c>
      <c r="AP147">
        <v>909</v>
      </c>
      <c r="AQ147" t="str">
        <v>Tasmania</v>
      </c>
    </row>
    <row r="148" spans="1:43" x14ac:dyDescent="0.25">
      <c r="A148">
        <v>146</v>
      </c>
      <c r="B148">
        <v>31</v>
      </c>
      <c r="C148">
        <v>1071</v>
      </c>
      <c r="D148">
        <v>93</v>
      </c>
      <c r="E148">
        <v>1</v>
      </c>
      <c r="F148">
        <v>93</v>
      </c>
      <c r="G148">
        <v>1</v>
      </c>
      <c r="H148" t="str">
        <f>VLOOKUP($C148,'Raw-products'!$A$2:$H$1261,MATCH(H$1,'Raw-products'!$A$1:$H$1,0))</f>
        <v>Trousers</v>
      </c>
      <c r="I148" t="str">
        <f>VLOOKUP($C148,'Raw-products'!$A$2:$H$1261,MATCH(I$1,'Raw-products'!$A$1:$H$1,0))</f>
        <v>Joggers</v>
      </c>
      <c r="J148" t="str">
        <f>VLOOKUP($C148,'Raw-products'!$A$2:$H$1261,MATCH(J$1,'Raw-products'!$A$1:$H$1,0))</f>
        <v>S</v>
      </c>
      <c r="K148" t="str">
        <f>VLOOKUP($C148,'Raw-products'!$A$2:$H$1261,MATCH(K$1,'Raw-products'!$A$1:$H$1,0))</f>
        <v>blue</v>
      </c>
      <c r="L148">
        <f>VLOOKUP($C148,'Raw-products'!$A$2:$H$1261,MATCH(L$1,'Raw-products'!$A$1:$H$1,0))</f>
        <v>94</v>
      </c>
      <c r="M148">
        <f>VLOOKUP($C148,'Raw-products'!$A$2:$H$1261,MATCH(M$1,'Raw-products'!$A$1:$H$1,0))</f>
        <v>50</v>
      </c>
      <c r="N148" s="5">
        <f t="shared" si="4"/>
        <v>4700</v>
      </c>
      <c r="O148" cm="1">
        <f t="array" ref="O148:R148">_xlfn.XLOOKUP($B148,'Raw -orders'!$A:$A,'Raw -orders'!$B:$E)</f>
        <v>727</v>
      </c>
      <c r="P148">
        <v>15722</v>
      </c>
      <c r="Q148" s="1">
        <v>44266</v>
      </c>
      <c r="R148" s="1">
        <v>44291</v>
      </c>
      <c r="S148" t="str" cm="1">
        <f t="array" ref="S148:Z148">_xlfn.XLOOKUP($O148,'Raw - customers'!$A:$A,'Raw - customers'!$B:$I)</f>
        <v>Herschel Verdey</v>
      </c>
      <c r="T148" t="str">
        <v>Female</v>
      </c>
      <c r="U148">
        <v>26</v>
      </c>
      <c r="V148" t="str">
        <v>2752 Lily RoadApt. 721</v>
      </c>
      <c r="W148">
        <v>3249</v>
      </c>
      <c r="X148" t="str">
        <v>Jacobport</v>
      </c>
      <c r="Y148" t="str">
        <v>New South Wales</v>
      </c>
      <c r="Z148" t="str">
        <v>Australia</v>
      </c>
      <c r="AA148">
        <v>3</v>
      </c>
      <c r="AB148" s="3" t="str">
        <f t="shared" si="5"/>
        <v>20 to 30</v>
      </c>
      <c r="AK148" s="6"/>
      <c r="AM148" s="6">
        <v>727</v>
      </c>
      <c r="AN148" s="6" t="s">
        <v>1362</v>
      </c>
      <c r="AP148">
        <v>208</v>
      </c>
      <c r="AQ148" t="str">
        <v>South Australia</v>
      </c>
    </row>
    <row r="149" spans="1:43" x14ac:dyDescent="0.25">
      <c r="A149">
        <v>147</v>
      </c>
      <c r="B149">
        <v>31</v>
      </c>
      <c r="C149">
        <v>1245</v>
      </c>
      <c r="D149">
        <v>112</v>
      </c>
      <c r="E149">
        <v>1</v>
      </c>
      <c r="F149">
        <v>112</v>
      </c>
      <c r="G149">
        <v>1</v>
      </c>
      <c r="H149" t="str">
        <f>VLOOKUP($C149,'Raw-products'!$A$2:$H$1261,MATCH(H$1,'Raw-products'!$A$1:$H$1,0))</f>
        <v>Trousers</v>
      </c>
      <c r="I149" t="str">
        <f>VLOOKUP($C149,'Raw-products'!$A$2:$H$1261,MATCH(I$1,'Raw-products'!$A$1:$H$1,0))</f>
        <v>Tracksuit Bottoms</v>
      </c>
      <c r="J149" t="str">
        <f>VLOOKUP($C149,'Raw-products'!$A$2:$H$1261,MATCH(J$1,'Raw-products'!$A$1:$H$1,0))</f>
        <v>XS</v>
      </c>
      <c r="K149" t="str">
        <f>VLOOKUP($C149,'Raw-products'!$A$2:$H$1261,MATCH(K$1,'Raw-products'!$A$1:$H$1,0))</f>
        <v>blue</v>
      </c>
      <c r="L149">
        <f>VLOOKUP($C149,'Raw-products'!$A$2:$H$1261,MATCH(L$1,'Raw-products'!$A$1:$H$1,0))</f>
        <v>91</v>
      </c>
      <c r="M149">
        <f>VLOOKUP($C149,'Raw-products'!$A$2:$H$1261,MATCH(M$1,'Raw-products'!$A$1:$H$1,0))</f>
        <v>42</v>
      </c>
      <c r="N149" s="5">
        <f t="shared" si="4"/>
        <v>3822</v>
      </c>
      <c r="O149" cm="1">
        <f t="array" ref="O149:R149">_xlfn.XLOOKUP($B149,'Raw -orders'!$A:$A,'Raw -orders'!$B:$E)</f>
        <v>727</v>
      </c>
      <c r="P149">
        <v>15722</v>
      </c>
      <c r="Q149" s="1">
        <v>44266</v>
      </c>
      <c r="R149" s="1">
        <v>44291</v>
      </c>
      <c r="S149" t="str" cm="1">
        <f t="array" ref="S149:Z149">_xlfn.XLOOKUP($O149,'Raw - customers'!$A:$A,'Raw - customers'!$B:$I)</f>
        <v>Herschel Verdey</v>
      </c>
      <c r="T149" t="str">
        <v>Female</v>
      </c>
      <c r="U149">
        <v>26</v>
      </c>
      <c r="V149" t="str">
        <v>2752 Lily RoadApt. 721</v>
      </c>
      <c r="W149">
        <v>3249</v>
      </c>
      <c r="X149" t="str">
        <v>Jacobport</v>
      </c>
      <c r="Y149" t="str">
        <v>New South Wales</v>
      </c>
      <c r="Z149" t="str">
        <v>Australia</v>
      </c>
      <c r="AA149">
        <v>3</v>
      </c>
      <c r="AB149" s="3" t="str">
        <f t="shared" si="5"/>
        <v>20 to 30</v>
      </c>
      <c r="AK149" s="6"/>
      <c r="AM149" s="6">
        <v>727</v>
      </c>
      <c r="AN149" s="6" t="s">
        <v>1362</v>
      </c>
      <c r="AP149">
        <v>725</v>
      </c>
      <c r="AQ149" t="str">
        <v>Northern Territory</v>
      </c>
    </row>
    <row r="150" spans="1:43" x14ac:dyDescent="0.25">
      <c r="A150">
        <v>148</v>
      </c>
      <c r="B150">
        <v>32</v>
      </c>
      <c r="C150">
        <v>1096</v>
      </c>
      <c r="D150">
        <v>115</v>
      </c>
      <c r="E150">
        <v>3</v>
      </c>
      <c r="F150">
        <v>345</v>
      </c>
      <c r="G150">
        <v>1</v>
      </c>
      <c r="H150" t="str">
        <f>VLOOKUP($C150,'Raw-products'!$A$2:$H$1261,MATCH(H$1,'Raw-products'!$A$1:$H$1,0))</f>
        <v>Trousers</v>
      </c>
      <c r="I150" t="str">
        <f>VLOOKUP($C150,'Raw-products'!$A$2:$H$1261,MATCH(I$1,'Raw-products'!$A$1:$H$1,0))</f>
        <v>Cropped</v>
      </c>
      <c r="J150" t="str">
        <f>VLOOKUP($C150,'Raw-products'!$A$2:$H$1261,MATCH(J$1,'Raw-products'!$A$1:$H$1,0))</f>
        <v>S</v>
      </c>
      <c r="K150" t="str">
        <f>VLOOKUP($C150,'Raw-products'!$A$2:$H$1261,MATCH(K$1,'Raw-products'!$A$1:$H$1,0))</f>
        <v>yellow</v>
      </c>
      <c r="L150">
        <f>VLOOKUP($C150,'Raw-products'!$A$2:$H$1261,MATCH(L$1,'Raw-products'!$A$1:$H$1,0))</f>
        <v>99</v>
      </c>
      <c r="M150">
        <f>VLOOKUP($C150,'Raw-products'!$A$2:$H$1261,MATCH(M$1,'Raw-products'!$A$1:$H$1,0))</f>
        <v>65</v>
      </c>
      <c r="N150" s="5">
        <f t="shared" si="4"/>
        <v>6435</v>
      </c>
      <c r="O150" cm="1">
        <f t="array" ref="O150:R150">_xlfn.XLOOKUP($B150,'Raw -orders'!$A:$A,'Raw -orders'!$B:$E)</f>
        <v>627</v>
      </c>
      <c r="P150">
        <v>24976</v>
      </c>
      <c r="Q150" s="1">
        <v>44364</v>
      </c>
      <c r="R150" s="1">
        <v>44391</v>
      </c>
      <c r="S150" t="str" cm="1">
        <f t="array" ref="S150:Z150">_xlfn.XLOOKUP($O150,'Raw - customers'!$A:$A,'Raw - customers'!$B:$I)</f>
        <v>Codie Everly</v>
      </c>
      <c r="T150" t="str">
        <v>Genderfluid</v>
      </c>
      <c r="U150">
        <v>51</v>
      </c>
      <c r="V150" t="str">
        <v>66 Isla CrescentApt. 573</v>
      </c>
      <c r="W150">
        <v>7404</v>
      </c>
      <c r="X150" t="str">
        <v>Port Christopher</v>
      </c>
      <c r="Y150" t="str">
        <v>South Australia</v>
      </c>
      <c r="Z150" t="str">
        <v>Australia</v>
      </c>
      <c r="AA150">
        <v>6</v>
      </c>
      <c r="AB150" s="3" t="str">
        <f t="shared" si="5"/>
        <v>20 to 30</v>
      </c>
      <c r="AK150" s="6"/>
      <c r="AM150" s="6">
        <v>627</v>
      </c>
      <c r="AN150" s="6" t="s">
        <v>1345</v>
      </c>
      <c r="AP150">
        <v>566</v>
      </c>
      <c r="AQ150" t="str">
        <v>Tasmania</v>
      </c>
    </row>
    <row r="151" spans="1:43" x14ac:dyDescent="0.25">
      <c r="A151">
        <v>149</v>
      </c>
      <c r="B151">
        <v>32</v>
      </c>
      <c r="C151">
        <v>323</v>
      </c>
      <c r="D151">
        <v>109</v>
      </c>
      <c r="E151">
        <v>1</v>
      </c>
      <c r="F151">
        <v>109</v>
      </c>
      <c r="G151">
        <v>1</v>
      </c>
      <c r="H151" t="str">
        <f>VLOOKUP($C151,'Raw-products'!$A$2:$H$1261,MATCH(H$1,'Raw-products'!$A$1:$H$1,0))</f>
        <v>Shirt</v>
      </c>
      <c r="I151" t="str">
        <f>VLOOKUP($C151,'Raw-products'!$A$2:$H$1261,MATCH(I$1,'Raw-products'!$A$1:$H$1,0))</f>
        <v>Mandarin Collar</v>
      </c>
      <c r="J151" t="str">
        <f>VLOOKUP($C151,'Raw-products'!$A$2:$H$1261,MATCH(J$1,'Raw-products'!$A$1:$H$1,0))</f>
        <v>L</v>
      </c>
      <c r="K151" t="str">
        <f>VLOOKUP($C151,'Raw-products'!$A$2:$H$1261,MATCH(K$1,'Raw-products'!$A$1:$H$1,0))</f>
        <v>orange</v>
      </c>
      <c r="L151">
        <f>VLOOKUP($C151,'Raw-products'!$A$2:$H$1261,MATCH(L$1,'Raw-products'!$A$1:$H$1,0))</f>
        <v>108</v>
      </c>
      <c r="M151">
        <f>VLOOKUP($C151,'Raw-products'!$A$2:$H$1261,MATCH(M$1,'Raw-products'!$A$1:$H$1,0))</f>
        <v>56</v>
      </c>
      <c r="N151" s="5">
        <f t="shared" si="4"/>
        <v>6048</v>
      </c>
      <c r="O151" cm="1">
        <f t="array" ref="O151:R151">_xlfn.XLOOKUP($B151,'Raw -orders'!$A:$A,'Raw -orders'!$B:$E)</f>
        <v>627</v>
      </c>
      <c r="P151">
        <v>24976</v>
      </c>
      <c r="Q151" s="1">
        <v>44364</v>
      </c>
      <c r="R151" s="1">
        <v>44391</v>
      </c>
      <c r="S151" t="str" cm="1">
        <f t="array" ref="S151:Z151">_xlfn.XLOOKUP($O151,'Raw - customers'!$A:$A,'Raw - customers'!$B:$I)</f>
        <v>Codie Everly</v>
      </c>
      <c r="T151" t="str">
        <v>Genderfluid</v>
      </c>
      <c r="U151">
        <v>51</v>
      </c>
      <c r="V151" t="str">
        <v>66 Isla CrescentApt. 573</v>
      </c>
      <c r="W151">
        <v>7404</v>
      </c>
      <c r="X151" t="str">
        <v>Port Christopher</v>
      </c>
      <c r="Y151" t="str">
        <v>South Australia</v>
      </c>
      <c r="Z151" t="str">
        <v>Australia</v>
      </c>
      <c r="AA151">
        <v>6</v>
      </c>
      <c r="AB151" s="3" t="str">
        <f t="shared" si="5"/>
        <v>20 to 30</v>
      </c>
      <c r="AK151" s="6"/>
      <c r="AM151" s="6">
        <v>627</v>
      </c>
      <c r="AN151" s="6" t="s">
        <v>1345</v>
      </c>
      <c r="AP151">
        <v>431</v>
      </c>
      <c r="AQ151" t="str">
        <v>Victoria</v>
      </c>
    </row>
    <row r="152" spans="1:43" x14ac:dyDescent="0.25">
      <c r="A152">
        <v>150</v>
      </c>
      <c r="B152">
        <v>32</v>
      </c>
      <c r="C152">
        <v>22</v>
      </c>
      <c r="D152">
        <v>96</v>
      </c>
      <c r="E152">
        <v>3</v>
      </c>
      <c r="F152">
        <v>288</v>
      </c>
      <c r="G152">
        <v>1</v>
      </c>
      <c r="H152" t="str">
        <f>VLOOKUP($C152,'Raw-products'!$A$2:$H$1261,MATCH(H$1,'Raw-products'!$A$1:$H$1,0))</f>
        <v>Shirt</v>
      </c>
      <c r="I152" t="str">
        <f>VLOOKUP($C152,'Raw-products'!$A$2:$H$1261,MATCH(I$1,'Raw-products'!$A$1:$H$1,0))</f>
        <v>Oxford Cloth</v>
      </c>
      <c r="J152" t="str">
        <f>VLOOKUP($C152,'Raw-products'!$A$2:$H$1261,MATCH(J$1,'Raw-products'!$A$1:$H$1,0))</f>
        <v>M</v>
      </c>
      <c r="K152" t="str">
        <f>VLOOKUP($C152,'Raw-products'!$A$2:$H$1261,MATCH(K$1,'Raw-products'!$A$1:$H$1,0))</f>
        <v>blue</v>
      </c>
      <c r="L152">
        <f>VLOOKUP($C152,'Raw-products'!$A$2:$H$1261,MATCH(L$1,'Raw-products'!$A$1:$H$1,0))</f>
        <v>114</v>
      </c>
      <c r="M152">
        <f>VLOOKUP($C152,'Raw-products'!$A$2:$H$1261,MATCH(M$1,'Raw-products'!$A$1:$H$1,0))</f>
        <v>57</v>
      </c>
      <c r="N152" s="5">
        <f t="shared" si="4"/>
        <v>6498</v>
      </c>
      <c r="O152" cm="1">
        <f t="array" ref="O152:R152">_xlfn.XLOOKUP($B152,'Raw -orders'!$A:$A,'Raw -orders'!$B:$E)</f>
        <v>627</v>
      </c>
      <c r="P152">
        <v>24976</v>
      </c>
      <c r="Q152" s="1">
        <v>44364</v>
      </c>
      <c r="R152" s="1">
        <v>44391</v>
      </c>
      <c r="S152" t="str" cm="1">
        <f t="array" ref="S152:Z152">_xlfn.XLOOKUP($O152,'Raw - customers'!$A:$A,'Raw - customers'!$B:$I)</f>
        <v>Codie Everly</v>
      </c>
      <c r="T152" t="str">
        <v>Genderfluid</v>
      </c>
      <c r="U152">
        <v>51</v>
      </c>
      <c r="V152" t="str">
        <v>66 Isla CrescentApt. 573</v>
      </c>
      <c r="W152">
        <v>7404</v>
      </c>
      <c r="X152" t="str">
        <v>Port Christopher</v>
      </c>
      <c r="Y152" t="str">
        <v>South Australia</v>
      </c>
      <c r="Z152" t="str">
        <v>Australia</v>
      </c>
      <c r="AA152">
        <v>6</v>
      </c>
      <c r="AB152" s="3" t="str">
        <f t="shared" si="5"/>
        <v>20 to 30</v>
      </c>
      <c r="AK152" s="6"/>
      <c r="AM152" s="6">
        <v>627</v>
      </c>
      <c r="AN152" s="6" t="s">
        <v>1345</v>
      </c>
      <c r="AP152">
        <v>84</v>
      </c>
      <c r="AQ152" t="str">
        <v>Northern Territory</v>
      </c>
    </row>
    <row r="153" spans="1:43" x14ac:dyDescent="0.25">
      <c r="A153">
        <v>151</v>
      </c>
      <c r="B153">
        <v>33</v>
      </c>
      <c r="C153">
        <v>486</v>
      </c>
      <c r="D153">
        <v>118</v>
      </c>
      <c r="E153">
        <v>2</v>
      </c>
      <c r="F153">
        <v>236</v>
      </c>
      <c r="G153">
        <v>1</v>
      </c>
      <c r="H153" t="str">
        <f>VLOOKUP($C153,'Raw-products'!$A$2:$H$1261,MATCH(H$1,'Raw-products'!$A$1:$H$1,0))</f>
        <v>Jacket</v>
      </c>
      <c r="I153" t="str">
        <f>VLOOKUP($C153,'Raw-products'!$A$2:$H$1261,MATCH(I$1,'Raw-products'!$A$1:$H$1,0))</f>
        <v>Puffer</v>
      </c>
      <c r="J153" t="str">
        <f>VLOOKUP($C153,'Raw-products'!$A$2:$H$1261,MATCH(J$1,'Raw-products'!$A$1:$H$1,0))</f>
        <v>S</v>
      </c>
      <c r="K153" t="str">
        <f>VLOOKUP($C153,'Raw-products'!$A$2:$H$1261,MATCH(K$1,'Raw-products'!$A$1:$H$1,0))</f>
        <v>violet</v>
      </c>
      <c r="L153">
        <f>VLOOKUP($C153,'Raw-products'!$A$2:$H$1261,MATCH(L$1,'Raw-products'!$A$1:$H$1,0))</f>
        <v>110</v>
      </c>
      <c r="M153">
        <f>VLOOKUP($C153,'Raw-products'!$A$2:$H$1261,MATCH(M$1,'Raw-products'!$A$1:$H$1,0))</f>
        <v>46</v>
      </c>
      <c r="N153" s="5">
        <f t="shared" si="4"/>
        <v>5060</v>
      </c>
      <c r="O153" cm="1">
        <f t="array" ref="O153:R153">_xlfn.XLOOKUP($B153,'Raw -orders'!$A:$A,'Raw -orders'!$B:$E)</f>
        <v>588</v>
      </c>
      <c r="P153">
        <v>52945</v>
      </c>
      <c r="Q153" s="1">
        <v>44378</v>
      </c>
      <c r="R153" s="1">
        <v>44384</v>
      </c>
      <c r="S153" t="str" cm="1">
        <f t="array" ref="S153:Z153">_xlfn.XLOOKUP($O153,'Raw - customers'!$A:$A,'Raw - customers'!$B:$I)</f>
        <v>Nicole Cheel</v>
      </c>
      <c r="T153" t="str">
        <v>Genderfluid</v>
      </c>
      <c r="U153">
        <v>48</v>
      </c>
      <c r="V153" t="str">
        <v>550 Alexis BoulevardSuite 124</v>
      </c>
      <c r="W153">
        <v>9614</v>
      </c>
      <c r="X153" t="str">
        <v>West Danieltown</v>
      </c>
      <c r="Y153" t="str">
        <v>Victoria</v>
      </c>
      <c r="Z153" t="str">
        <v>Australia</v>
      </c>
      <c r="AA153">
        <v>7</v>
      </c>
      <c r="AB153" s="3" t="str">
        <f t="shared" si="5"/>
        <v>0 to 10</v>
      </c>
      <c r="AK153" s="6"/>
      <c r="AM153" s="6">
        <v>588</v>
      </c>
      <c r="AN153" s="6" t="s">
        <v>1396</v>
      </c>
      <c r="AP153">
        <v>389</v>
      </c>
      <c r="AQ153" t="str">
        <v>South Australia</v>
      </c>
    </row>
    <row r="154" spans="1:43" x14ac:dyDescent="0.25">
      <c r="A154">
        <v>152</v>
      </c>
      <c r="B154">
        <v>33</v>
      </c>
      <c r="C154">
        <v>1173</v>
      </c>
      <c r="D154">
        <v>99</v>
      </c>
      <c r="E154">
        <v>3</v>
      </c>
      <c r="F154">
        <v>297</v>
      </c>
      <c r="G154">
        <v>1</v>
      </c>
      <c r="H154" t="str">
        <f>VLOOKUP($C154,'Raw-products'!$A$2:$H$1261,MATCH(H$1,'Raw-products'!$A$1:$H$1,0))</f>
        <v>Trousers</v>
      </c>
      <c r="I154" t="str">
        <f>VLOOKUP($C154,'Raw-products'!$A$2:$H$1261,MATCH(I$1,'Raw-products'!$A$1:$H$1,0))</f>
        <v>High-Waisted</v>
      </c>
      <c r="J154" t="str">
        <f>VLOOKUP($C154,'Raw-products'!$A$2:$H$1261,MATCH(J$1,'Raw-products'!$A$1:$H$1,0))</f>
        <v>L</v>
      </c>
      <c r="K154" t="str">
        <f>VLOOKUP($C154,'Raw-products'!$A$2:$H$1261,MATCH(K$1,'Raw-products'!$A$1:$H$1,0))</f>
        <v>green</v>
      </c>
      <c r="L154">
        <f>VLOOKUP($C154,'Raw-products'!$A$2:$H$1261,MATCH(L$1,'Raw-products'!$A$1:$H$1,0))</f>
        <v>98</v>
      </c>
      <c r="M154">
        <f>VLOOKUP($C154,'Raw-products'!$A$2:$H$1261,MATCH(M$1,'Raw-products'!$A$1:$H$1,0))</f>
        <v>75</v>
      </c>
      <c r="N154" s="5">
        <f t="shared" si="4"/>
        <v>7350</v>
      </c>
      <c r="O154" cm="1">
        <f t="array" ref="O154:R154">_xlfn.XLOOKUP($B154,'Raw -orders'!$A:$A,'Raw -orders'!$B:$E)</f>
        <v>588</v>
      </c>
      <c r="P154">
        <v>52945</v>
      </c>
      <c r="Q154" s="1">
        <v>44378</v>
      </c>
      <c r="R154" s="1">
        <v>44384</v>
      </c>
      <c r="S154" t="str" cm="1">
        <f t="array" ref="S154:Z154">_xlfn.XLOOKUP($O154,'Raw - customers'!$A:$A,'Raw - customers'!$B:$I)</f>
        <v>Nicole Cheel</v>
      </c>
      <c r="T154" t="str">
        <v>Genderfluid</v>
      </c>
      <c r="U154">
        <v>48</v>
      </c>
      <c r="V154" t="str">
        <v>550 Alexis BoulevardSuite 124</v>
      </c>
      <c r="W154">
        <v>9614</v>
      </c>
      <c r="X154" t="str">
        <v>West Danieltown</v>
      </c>
      <c r="Y154" t="str">
        <v>Victoria</v>
      </c>
      <c r="Z154" t="str">
        <v>Australia</v>
      </c>
      <c r="AA154">
        <v>7</v>
      </c>
      <c r="AB154" s="3" t="str">
        <f t="shared" si="5"/>
        <v>0 to 10</v>
      </c>
      <c r="AK154" s="6"/>
      <c r="AM154" s="6">
        <v>588</v>
      </c>
      <c r="AN154" s="6" t="s">
        <v>1396</v>
      </c>
      <c r="AP154">
        <v>113</v>
      </c>
      <c r="AQ154" t="str">
        <v>South Australia</v>
      </c>
    </row>
    <row r="155" spans="1:43" x14ac:dyDescent="0.25">
      <c r="A155">
        <v>153</v>
      </c>
      <c r="B155">
        <v>33</v>
      </c>
      <c r="C155">
        <v>322</v>
      </c>
      <c r="D155">
        <v>109</v>
      </c>
      <c r="E155">
        <v>3</v>
      </c>
      <c r="F155">
        <v>327</v>
      </c>
      <c r="G155">
        <v>1</v>
      </c>
      <c r="H155" t="str">
        <f>VLOOKUP($C155,'Raw-products'!$A$2:$H$1261,MATCH(H$1,'Raw-products'!$A$1:$H$1,0))</f>
        <v>Shirt</v>
      </c>
      <c r="I155" t="str">
        <f>VLOOKUP($C155,'Raw-products'!$A$2:$H$1261,MATCH(I$1,'Raw-products'!$A$1:$H$1,0))</f>
        <v>Mandarin Collar</v>
      </c>
      <c r="J155" t="str">
        <f>VLOOKUP($C155,'Raw-products'!$A$2:$H$1261,MATCH(J$1,'Raw-products'!$A$1:$H$1,0))</f>
        <v>M</v>
      </c>
      <c r="K155" t="str">
        <f>VLOOKUP($C155,'Raw-products'!$A$2:$H$1261,MATCH(K$1,'Raw-products'!$A$1:$H$1,0))</f>
        <v>orange</v>
      </c>
      <c r="L155">
        <f>VLOOKUP($C155,'Raw-products'!$A$2:$H$1261,MATCH(L$1,'Raw-products'!$A$1:$H$1,0))</f>
        <v>108</v>
      </c>
      <c r="M155">
        <f>VLOOKUP($C155,'Raw-products'!$A$2:$H$1261,MATCH(M$1,'Raw-products'!$A$1:$H$1,0))</f>
        <v>78</v>
      </c>
      <c r="N155" s="5">
        <f t="shared" si="4"/>
        <v>8424</v>
      </c>
      <c r="O155" cm="1">
        <f t="array" ref="O155:R155">_xlfn.XLOOKUP($B155,'Raw -orders'!$A:$A,'Raw -orders'!$B:$E)</f>
        <v>588</v>
      </c>
      <c r="P155">
        <v>52945</v>
      </c>
      <c r="Q155" s="1">
        <v>44378</v>
      </c>
      <c r="R155" s="1">
        <v>44384</v>
      </c>
      <c r="S155" t="str" cm="1">
        <f t="array" ref="S155:Z155">_xlfn.XLOOKUP($O155,'Raw - customers'!$A:$A,'Raw - customers'!$B:$I)</f>
        <v>Nicole Cheel</v>
      </c>
      <c r="T155" t="str">
        <v>Genderfluid</v>
      </c>
      <c r="U155">
        <v>48</v>
      </c>
      <c r="V155" t="str">
        <v>550 Alexis BoulevardSuite 124</v>
      </c>
      <c r="W155">
        <v>9614</v>
      </c>
      <c r="X155" t="str">
        <v>West Danieltown</v>
      </c>
      <c r="Y155" t="str">
        <v>Victoria</v>
      </c>
      <c r="Z155" t="str">
        <v>Australia</v>
      </c>
      <c r="AA155">
        <v>7</v>
      </c>
      <c r="AB155" s="3" t="str">
        <f t="shared" si="5"/>
        <v>0 to 10</v>
      </c>
      <c r="AK155" s="6"/>
      <c r="AM155" s="6">
        <v>588</v>
      </c>
      <c r="AN155" s="6" t="s">
        <v>1396</v>
      </c>
      <c r="AP155">
        <v>595</v>
      </c>
      <c r="AQ155" t="str">
        <v>South Australia</v>
      </c>
    </row>
    <row r="156" spans="1:43" x14ac:dyDescent="0.25">
      <c r="A156">
        <v>154</v>
      </c>
      <c r="B156">
        <v>33</v>
      </c>
      <c r="C156">
        <v>955</v>
      </c>
      <c r="D156">
        <v>97</v>
      </c>
      <c r="E156">
        <v>3</v>
      </c>
      <c r="F156">
        <v>291</v>
      </c>
      <c r="G156">
        <v>1</v>
      </c>
      <c r="H156" t="str">
        <f>VLOOKUP($C156,'Raw-products'!$A$2:$H$1261,MATCH(H$1,'Raw-products'!$A$1:$H$1,0))</f>
        <v>Trousers</v>
      </c>
      <c r="I156" t="str">
        <f>VLOOKUP($C156,'Raw-products'!$A$2:$H$1261,MATCH(I$1,'Raw-products'!$A$1:$H$1,0))</f>
        <v>Slim-Fit</v>
      </c>
      <c r="J156" t="str">
        <f>VLOOKUP($C156,'Raw-products'!$A$2:$H$1261,MATCH(J$1,'Raw-products'!$A$1:$H$1,0))</f>
        <v>XS</v>
      </c>
      <c r="K156" t="str">
        <f>VLOOKUP($C156,'Raw-products'!$A$2:$H$1261,MATCH(K$1,'Raw-products'!$A$1:$H$1,0))</f>
        <v>yellow</v>
      </c>
      <c r="L156">
        <f>VLOOKUP($C156,'Raw-products'!$A$2:$H$1261,MATCH(L$1,'Raw-products'!$A$1:$H$1,0))</f>
        <v>119</v>
      </c>
      <c r="M156">
        <f>VLOOKUP($C156,'Raw-products'!$A$2:$H$1261,MATCH(M$1,'Raw-products'!$A$1:$H$1,0))</f>
        <v>59</v>
      </c>
      <c r="N156" s="5">
        <f t="shared" si="4"/>
        <v>7021</v>
      </c>
      <c r="O156" cm="1">
        <f t="array" ref="O156:R156">_xlfn.XLOOKUP($B156,'Raw -orders'!$A:$A,'Raw -orders'!$B:$E)</f>
        <v>588</v>
      </c>
      <c r="P156">
        <v>52945</v>
      </c>
      <c r="Q156" s="1">
        <v>44378</v>
      </c>
      <c r="R156" s="1">
        <v>44384</v>
      </c>
      <c r="S156" t="str" cm="1">
        <f t="array" ref="S156:Z156">_xlfn.XLOOKUP($O156,'Raw - customers'!$A:$A,'Raw - customers'!$B:$I)</f>
        <v>Nicole Cheel</v>
      </c>
      <c r="T156" t="str">
        <v>Genderfluid</v>
      </c>
      <c r="U156">
        <v>48</v>
      </c>
      <c r="V156" t="str">
        <v>550 Alexis BoulevardSuite 124</v>
      </c>
      <c r="W156">
        <v>9614</v>
      </c>
      <c r="X156" t="str">
        <v>West Danieltown</v>
      </c>
      <c r="Y156" t="str">
        <v>Victoria</v>
      </c>
      <c r="Z156" t="str">
        <v>Australia</v>
      </c>
      <c r="AA156">
        <v>7</v>
      </c>
      <c r="AB156" s="3" t="str">
        <f t="shared" si="5"/>
        <v>0 to 10</v>
      </c>
      <c r="AK156" s="6"/>
      <c r="AM156" s="6">
        <v>588</v>
      </c>
      <c r="AN156" s="6" t="s">
        <v>1396</v>
      </c>
      <c r="AP156">
        <v>664</v>
      </c>
      <c r="AQ156" t="str">
        <v>Tasmania</v>
      </c>
    </row>
    <row r="157" spans="1:43" x14ac:dyDescent="0.25">
      <c r="A157">
        <v>155</v>
      </c>
      <c r="B157">
        <v>33</v>
      </c>
      <c r="C157">
        <v>511</v>
      </c>
      <c r="D157">
        <v>102</v>
      </c>
      <c r="E157">
        <v>2</v>
      </c>
      <c r="F157">
        <v>204</v>
      </c>
      <c r="G157">
        <v>1</v>
      </c>
      <c r="H157" t="str">
        <f>VLOOKUP($C157,'Raw-products'!$A$2:$H$1261,MATCH(H$1,'Raw-products'!$A$1:$H$1,0))</f>
        <v>Jacket</v>
      </c>
      <c r="I157" t="str">
        <f>VLOOKUP($C157,'Raw-products'!$A$2:$H$1261,MATCH(I$1,'Raw-products'!$A$1:$H$1,0))</f>
        <v>Windbreaker</v>
      </c>
      <c r="J157" t="str">
        <f>VLOOKUP($C157,'Raw-products'!$A$2:$H$1261,MATCH(J$1,'Raw-products'!$A$1:$H$1,0))</f>
        <v>S</v>
      </c>
      <c r="K157" t="str">
        <f>VLOOKUP($C157,'Raw-products'!$A$2:$H$1261,MATCH(K$1,'Raw-products'!$A$1:$H$1,0))</f>
        <v>blue</v>
      </c>
      <c r="L157">
        <f>VLOOKUP($C157,'Raw-products'!$A$2:$H$1261,MATCH(L$1,'Raw-products'!$A$1:$H$1,0))</f>
        <v>109</v>
      </c>
      <c r="M157">
        <f>VLOOKUP($C157,'Raw-products'!$A$2:$H$1261,MATCH(M$1,'Raw-products'!$A$1:$H$1,0))</f>
        <v>41</v>
      </c>
      <c r="N157" s="5">
        <f t="shared" si="4"/>
        <v>4469</v>
      </c>
      <c r="O157" cm="1">
        <f t="array" ref="O157:R157">_xlfn.XLOOKUP($B157,'Raw -orders'!$A:$A,'Raw -orders'!$B:$E)</f>
        <v>588</v>
      </c>
      <c r="P157">
        <v>52945</v>
      </c>
      <c r="Q157" s="1">
        <v>44378</v>
      </c>
      <c r="R157" s="1">
        <v>44384</v>
      </c>
      <c r="S157" t="str" cm="1">
        <f t="array" ref="S157:Z157">_xlfn.XLOOKUP($O157,'Raw - customers'!$A:$A,'Raw - customers'!$B:$I)</f>
        <v>Nicole Cheel</v>
      </c>
      <c r="T157" t="str">
        <v>Genderfluid</v>
      </c>
      <c r="U157">
        <v>48</v>
      </c>
      <c r="V157" t="str">
        <v>550 Alexis BoulevardSuite 124</v>
      </c>
      <c r="W157">
        <v>9614</v>
      </c>
      <c r="X157" t="str">
        <v>West Danieltown</v>
      </c>
      <c r="Y157" t="str">
        <v>Victoria</v>
      </c>
      <c r="Z157" t="str">
        <v>Australia</v>
      </c>
      <c r="AA157">
        <v>7</v>
      </c>
      <c r="AB157" s="3" t="str">
        <f t="shared" si="5"/>
        <v>0 to 10</v>
      </c>
      <c r="AK157" s="6"/>
      <c r="AM157" s="6">
        <v>588</v>
      </c>
      <c r="AN157" s="6" t="s">
        <v>1396</v>
      </c>
      <c r="AP157">
        <v>996</v>
      </c>
      <c r="AQ157" t="str">
        <v>Tasmania</v>
      </c>
    </row>
    <row r="158" spans="1:43" x14ac:dyDescent="0.25">
      <c r="A158">
        <v>156</v>
      </c>
      <c r="B158">
        <v>34</v>
      </c>
      <c r="C158">
        <v>817</v>
      </c>
      <c r="D158">
        <v>117</v>
      </c>
      <c r="E158">
        <v>2</v>
      </c>
      <c r="F158">
        <v>234</v>
      </c>
      <c r="G158">
        <v>1</v>
      </c>
      <c r="H158" t="str">
        <f>VLOOKUP($C158,'Raw-products'!$A$2:$H$1261,MATCH(H$1,'Raw-products'!$A$1:$H$1,0))</f>
        <v>Jacket</v>
      </c>
      <c r="I158" t="str">
        <f>VLOOKUP($C158,'Raw-products'!$A$2:$H$1261,MATCH(I$1,'Raw-products'!$A$1:$H$1,0))</f>
        <v>Shearling</v>
      </c>
      <c r="J158" t="str">
        <f>VLOOKUP($C158,'Raw-products'!$A$2:$H$1261,MATCH(J$1,'Raw-products'!$A$1:$H$1,0))</f>
        <v>M</v>
      </c>
      <c r="K158" t="str">
        <f>VLOOKUP($C158,'Raw-products'!$A$2:$H$1261,MATCH(K$1,'Raw-products'!$A$1:$H$1,0))</f>
        <v>yellow</v>
      </c>
      <c r="L158">
        <f>VLOOKUP($C158,'Raw-products'!$A$2:$H$1261,MATCH(L$1,'Raw-products'!$A$1:$H$1,0))</f>
        <v>95</v>
      </c>
      <c r="M158">
        <f>VLOOKUP($C158,'Raw-products'!$A$2:$H$1261,MATCH(M$1,'Raw-products'!$A$1:$H$1,0))</f>
        <v>60</v>
      </c>
      <c r="N158" s="5">
        <f t="shared" si="4"/>
        <v>5700</v>
      </c>
      <c r="O158" cm="1">
        <f t="array" ref="O158:R158">_xlfn.XLOOKUP($B158,'Raw -orders'!$A:$A,'Raw -orders'!$B:$E)</f>
        <v>412</v>
      </c>
      <c r="P158">
        <v>36244</v>
      </c>
      <c r="Q158" s="1">
        <v>44339</v>
      </c>
      <c r="R158" s="1">
        <v>44346</v>
      </c>
      <c r="S158" t="str" cm="1">
        <f t="array" ref="S158:Z158">_xlfn.XLOOKUP($O158,'Raw - customers'!$A:$A,'Raw - customers'!$B:$I)</f>
        <v>Chandal Fransinelli</v>
      </c>
      <c r="T158" t="str">
        <v>Polygender</v>
      </c>
      <c r="U158">
        <v>21</v>
      </c>
      <c r="V158" t="str">
        <v>7048 Barrows CrescentSuite 562</v>
      </c>
      <c r="W158">
        <v>238</v>
      </c>
      <c r="X158" t="str">
        <v>Hackettchester</v>
      </c>
      <c r="Y158" t="str">
        <v>South Australia</v>
      </c>
      <c r="Z158" t="str">
        <v>Australia</v>
      </c>
      <c r="AA158">
        <v>5</v>
      </c>
      <c r="AB158" s="3" t="str">
        <f t="shared" si="5"/>
        <v>0 to 10</v>
      </c>
      <c r="AK158" s="6"/>
      <c r="AM158" s="6">
        <v>412</v>
      </c>
      <c r="AN158" s="6" t="s">
        <v>1345</v>
      </c>
      <c r="AP158">
        <v>867</v>
      </c>
      <c r="AQ158" t="str">
        <v>Tasmania</v>
      </c>
    </row>
    <row r="159" spans="1:43" x14ac:dyDescent="0.25">
      <c r="A159">
        <v>157</v>
      </c>
      <c r="B159">
        <v>34</v>
      </c>
      <c r="C159">
        <v>555</v>
      </c>
      <c r="D159">
        <v>98</v>
      </c>
      <c r="E159">
        <v>1</v>
      </c>
      <c r="F159">
        <v>98</v>
      </c>
      <c r="G159">
        <v>1</v>
      </c>
      <c r="H159" t="str">
        <f>VLOOKUP($C159,'Raw-products'!$A$2:$H$1261,MATCH(H$1,'Raw-products'!$A$1:$H$1,0))</f>
        <v>Jacket</v>
      </c>
      <c r="I159" t="str">
        <f>VLOOKUP($C159,'Raw-products'!$A$2:$H$1261,MATCH(I$1,'Raw-products'!$A$1:$H$1,0))</f>
        <v>Leather</v>
      </c>
      <c r="J159" t="str">
        <f>VLOOKUP($C159,'Raw-products'!$A$2:$H$1261,MATCH(J$1,'Raw-products'!$A$1:$H$1,0))</f>
        <v>XS</v>
      </c>
      <c r="K159" t="str">
        <f>VLOOKUP($C159,'Raw-products'!$A$2:$H$1261,MATCH(K$1,'Raw-products'!$A$1:$H$1,0))</f>
        <v>violet</v>
      </c>
      <c r="L159">
        <f>VLOOKUP($C159,'Raw-products'!$A$2:$H$1261,MATCH(L$1,'Raw-products'!$A$1:$H$1,0))</f>
        <v>113</v>
      </c>
      <c r="M159">
        <f>VLOOKUP($C159,'Raw-products'!$A$2:$H$1261,MATCH(M$1,'Raw-products'!$A$1:$H$1,0))</f>
        <v>70</v>
      </c>
      <c r="N159" s="5">
        <f t="shared" si="4"/>
        <v>7910</v>
      </c>
      <c r="O159" cm="1">
        <f t="array" ref="O159:R159">_xlfn.XLOOKUP($B159,'Raw -orders'!$A:$A,'Raw -orders'!$B:$E)</f>
        <v>412</v>
      </c>
      <c r="P159">
        <v>36244</v>
      </c>
      <c r="Q159" s="1">
        <v>44339</v>
      </c>
      <c r="R159" s="1">
        <v>44346</v>
      </c>
      <c r="S159" t="str" cm="1">
        <f t="array" ref="S159:Z159">_xlfn.XLOOKUP($O159,'Raw - customers'!$A:$A,'Raw - customers'!$B:$I)</f>
        <v>Chandal Fransinelli</v>
      </c>
      <c r="T159" t="str">
        <v>Polygender</v>
      </c>
      <c r="U159">
        <v>21</v>
      </c>
      <c r="V159" t="str">
        <v>7048 Barrows CrescentSuite 562</v>
      </c>
      <c r="W159">
        <v>238</v>
      </c>
      <c r="X159" t="str">
        <v>Hackettchester</v>
      </c>
      <c r="Y159" t="str">
        <v>South Australia</v>
      </c>
      <c r="Z159" t="str">
        <v>Australia</v>
      </c>
      <c r="AA159">
        <v>5</v>
      </c>
      <c r="AB159" s="3" t="str">
        <f t="shared" si="5"/>
        <v>0 to 10</v>
      </c>
      <c r="AK159" s="6"/>
      <c r="AM159" s="6">
        <v>412</v>
      </c>
      <c r="AN159" s="6" t="s">
        <v>1345</v>
      </c>
      <c r="AP159">
        <v>224</v>
      </c>
      <c r="AQ159" t="str">
        <v>New South Wales</v>
      </c>
    </row>
    <row r="160" spans="1:43" x14ac:dyDescent="0.25">
      <c r="A160">
        <v>158</v>
      </c>
      <c r="B160">
        <v>34</v>
      </c>
      <c r="C160">
        <v>775</v>
      </c>
      <c r="D160">
        <v>91</v>
      </c>
      <c r="E160">
        <v>3</v>
      </c>
      <c r="F160">
        <v>273</v>
      </c>
      <c r="G160">
        <v>1</v>
      </c>
      <c r="H160" t="str">
        <f>VLOOKUP($C160,'Raw-products'!$A$2:$H$1261,MATCH(H$1,'Raw-products'!$A$1:$H$1,0))</f>
        <v>Jacket</v>
      </c>
      <c r="I160" t="str">
        <f>VLOOKUP($C160,'Raw-products'!$A$2:$H$1261,MATCH(I$1,'Raw-products'!$A$1:$H$1,0))</f>
        <v>Pullover</v>
      </c>
      <c r="J160" t="str">
        <f>VLOOKUP($C160,'Raw-products'!$A$2:$H$1261,MATCH(J$1,'Raw-products'!$A$1:$H$1,0))</f>
        <v>XS</v>
      </c>
      <c r="K160" t="str">
        <f>VLOOKUP($C160,'Raw-products'!$A$2:$H$1261,MATCH(K$1,'Raw-products'!$A$1:$H$1,0))</f>
        <v>orange</v>
      </c>
      <c r="L160">
        <f>VLOOKUP($C160,'Raw-products'!$A$2:$H$1261,MATCH(L$1,'Raw-products'!$A$1:$H$1,0))</f>
        <v>114</v>
      </c>
      <c r="M160">
        <f>VLOOKUP($C160,'Raw-products'!$A$2:$H$1261,MATCH(M$1,'Raw-products'!$A$1:$H$1,0))</f>
        <v>79</v>
      </c>
      <c r="N160" s="5">
        <f t="shared" si="4"/>
        <v>9006</v>
      </c>
      <c r="O160" cm="1">
        <f t="array" ref="O160:R160">_xlfn.XLOOKUP($B160,'Raw -orders'!$A:$A,'Raw -orders'!$B:$E)</f>
        <v>412</v>
      </c>
      <c r="P160">
        <v>36244</v>
      </c>
      <c r="Q160" s="1">
        <v>44339</v>
      </c>
      <c r="R160" s="1">
        <v>44346</v>
      </c>
      <c r="S160" t="str" cm="1">
        <f t="array" ref="S160:Z160">_xlfn.XLOOKUP($O160,'Raw - customers'!$A:$A,'Raw - customers'!$B:$I)</f>
        <v>Chandal Fransinelli</v>
      </c>
      <c r="T160" t="str">
        <v>Polygender</v>
      </c>
      <c r="U160">
        <v>21</v>
      </c>
      <c r="V160" t="str">
        <v>7048 Barrows CrescentSuite 562</v>
      </c>
      <c r="W160">
        <v>238</v>
      </c>
      <c r="X160" t="str">
        <v>Hackettchester</v>
      </c>
      <c r="Y160" t="str">
        <v>South Australia</v>
      </c>
      <c r="Z160" t="str">
        <v>Australia</v>
      </c>
      <c r="AA160">
        <v>5</v>
      </c>
      <c r="AB160" s="3" t="str">
        <f t="shared" si="5"/>
        <v>0 to 10</v>
      </c>
      <c r="AK160" s="6"/>
      <c r="AM160" s="6">
        <v>412</v>
      </c>
      <c r="AN160" s="6" t="s">
        <v>1345</v>
      </c>
      <c r="AP160">
        <v>435</v>
      </c>
      <c r="AQ160" t="str">
        <v>South Australia</v>
      </c>
    </row>
    <row r="161" spans="1:43" x14ac:dyDescent="0.25">
      <c r="A161">
        <v>159</v>
      </c>
      <c r="B161">
        <v>34</v>
      </c>
      <c r="C161">
        <v>62</v>
      </c>
      <c r="D161">
        <v>104</v>
      </c>
      <c r="E161">
        <v>1</v>
      </c>
      <c r="F161">
        <v>104</v>
      </c>
      <c r="G161">
        <v>1</v>
      </c>
      <c r="H161" t="str">
        <f>VLOOKUP($C161,'Raw-products'!$A$2:$H$1261,MATCH(H$1,'Raw-products'!$A$1:$H$1,0))</f>
        <v>Shirt</v>
      </c>
      <c r="I161" t="str">
        <f>VLOOKUP($C161,'Raw-products'!$A$2:$H$1261,MATCH(I$1,'Raw-products'!$A$1:$H$1,0))</f>
        <v>Dress</v>
      </c>
      <c r="J161" t="str">
        <f>VLOOKUP($C161,'Raw-products'!$A$2:$H$1261,MATCH(J$1,'Raw-products'!$A$1:$H$1,0))</f>
        <v>M</v>
      </c>
      <c r="K161" t="str">
        <f>VLOOKUP($C161,'Raw-products'!$A$2:$H$1261,MATCH(K$1,'Raw-products'!$A$1:$H$1,0))</f>
        <v>indigo</v>
      </c>
      <c r="L161">
        <f>VLOOKUP($C161,'Raw-products'!$A$2:$H$1261,MATCH(L$1,'Raw-products'!$A$1:$H$1,0))</f>
        <v>119</v>
      </c>
      <c r="M161">
        <f>VLOOKUP($C161,'Raw-products'!$A$2:$H$1261,MATCH(M$1,'Raw-products'!$A$1:$H$1,0))</f>
        <v>51</v>
      </c>
      <c r="N161" s="5">
        <f t="shared" si="4"/>
        <v>6069</v>
      </c>
      <c r="O161" cm="1">
        <f t="array" ref="O161:R161">_xlfn.XLOOKUP($B161,'Raw -orders'!$A:$A,'Raw -orders'!$B:$E)</f>
        <v>412</v>
      </c>
      <c r="P161">
        <v>36244</v>
      </c>
      <c r="Q161" s="1">
        <v>44339</v>
      </c>
      <c r="R161" s="1">
        <v>44346</v>
      </c>
      <c r="S161" t="str" cm="1">
        <f t="array" ref="S161:Z161">_xlfn.XLOOKUP($O161,'Raw - customers'!$A:$A,'Raw - customers'!$B:$I)</f>
        <v>Chandal Fransinelli</v>
      </c>
      <c r="T161" t="str">
        <v>Polygender</v>
      </c>
      <c r="U161">
        <v>21</v>
      </c>
      <c r="V161" t="str">
        <v>7048 Barrows CrescentSuite 562</v>
      </c>
      <c r="W161">
        <v>238</v>
      </c>
      <c r="X161" t="str">
        <v>Hackettchester</v>
      </c>
      <c r="Y161" t="str">
        <v>South Australia</v>
      </c>
      <c r="Z161" t="str">
        <v>Australia</v>
      </c>
      <c r="AA161">
        <v>5</v>
      </c>
      <c r="AB161" s="3" t="str">
        <f t="shared" si="5"/>
        <v>0 to 10</v>
      </c>
      <c r="AK161" s="6"/>
      <c r="AM161" s="6">
        <v>412</v>
      </c>
      <c r="AN161" s="6" t="s">
        <v>1345</v>
      </c>
      <c r="AP161">
        <v>497</v>
      </c>
      <c r="AQ161" t="str">
        <v>Northern Territory</v>
      </c>
    </row>
    <row r="162" spans="1:43" x14ac:dyDescent="0.25">
      <c r="A162">
        <v>160</v>
      </c>
      <c r="B162">
        <v>35</v>
      </c>
      <c r="C162">
        <v>991</v>
      </c>
      <c r="D162">
        <v>106</v>
      </c>
      <c r="E162">
        <v>2</v>
      </c>
      <c r="F162">
        <v>212</v>
      </c>
      <c r="G162">
        <v>1</v>
      </c>
      <c r="H162" t="str">
        <f>VLOOKUP($C162,'Raw-products'!$A$2:$H$1261,MATCH(H$1,'Raw-products'!$A$1:$H$1,0))</f>
        <v>Trousers</v>
      </c>
      <c r="I162" t="str">
        <f>VLOOKUP($C162,'Raw-products'!$A$2:$H$1261,MATCH(I$1,'Raw-products'!$A$1:$H$1,0))</f>
        <v>Wool</v>
      </c>
      <c r="J162" t="str">
        <f>VLOOKUP($C162,'Raw-products'!$A$2:$H$1261,MATCH(J$1,'Raw-products'!$A$1:$H$1,0))</f>
        <v>S</v>
      </c>
      <c r="K162" t="str">
        <f>VLOOKUP($C162,'Raw-products'!$A$2:$H$1261,MATCH(K$1,'Raw-products'!$A$1:$H$1,0))</f>
        <v>yellow</v>
      </c>
      <c r="L162">
        <f>VLOOKUP($C162,'Raw-products'!$A$2:$H$1261,MATCH(L$1,'Raw-products'!$A$1:$H$1,0))</f>
        <v>111</v>
      </c>
      <c r="M162">
        <f>VLOOKUP($C162,'Raw-products'!$A$2:$H$1261,MATCH(M$1,'Raw-products'!$A$1:$H$1,0))</f>
        <v>69</v>
      </c>
      <c r="N162" s="5">
        <f t="shared" si="4"/>
        <v>7659</v>
      </c>
      <c r="O162" cm="1">
        <f t="array" ref="O162:R162">_xlfn.XLOOKUP($B162,'Raw -orders'!$A:$A,'Raw -orders'!$B:$E)</f>
        <v>358</v>
      </c>
      <c r="P162">
        <v>49665</v>
      </c>
      <c r="Q162" s="1">
        <v>44439</v>
      </c>
      <c r="R162" s="1">
        <v>44446</v>
      </c>
      <c r="S162" t="str" cm="1">
        <f t="array" ref="S162:Z162">_xlfn.XLOOKUP($O162,'Raw - customers'!$A:$A,'Raw - customers'!$B:$I)</f>
        <v>Jermaine Goranov</v>
      </c>
      <c r="T162" t="str">
        <v>Genderfluid</v>
      </c>
      <c r="U162">
        <v>64</v>
      </c>
      <c r="V162" t="str">
        <v>9937 Oliver CircleApt. 655</v>
      </c>
      <c r="W162">
        <v>6842</v>
      </c>
      <c r="X162" t="str">
        <v>Kreigerbury</v>
      </c>
      <c r="Y162" t="str">
        <v>Northern Territory</v>
      </c>
      <c r="Z162" t="str">
        <v>Australia</v>
      </c>
      <c r="AA162">
        <v>8</v>
      </c>
      <c r="AB162" s="3" t="str">
        <f t="shared" si="5"/>
        <v>0 to 10</v>
      </c>
      <c r="AK162" s="6"/>
      <c r="AM162" s="6">
        <v>358</v>
      </c>
      <c r="AN162" s="6" t="s">
        <v>1339</v>
      </c>
      <c r="AP162">
        <v>309</v>
      </c>
      <c r="AQ162" t="str">
        <v>Queensland</v>
      </c>
    </row>
    <row r="163" spans="1:43" x14ac:dyDescent="0.25">
      <c r="A163">
        <v>161</v>
      </c>
      <c r="B163">
        <v>35</v>
      </c>
      <c r="C163">
        <v>527</v>
      </c>
      <c r="D163">
        <v>98</v>
      </c>
      <c r="E163">
        <v>1</v>
      </c>
      <c r="F163">
        <v>98</v>
      </c>
      <c r="G163">
        <v>1</v>
      </c>
      <c r="H163" t="str">
        <f>VLOOKUP($C163,'Raw-products'!$A$2:$H$1261,MATCH(H$1,'Raw-products'!$A$1:$H$1,0))</f>
        <v>Jacket</v>
      </c>
      <c r="I163" t="str">
        <f>VLOOKUP($C163,'Raw-products'!$A$2:$H$1261,MATCH(I$1,'Raw-products'!$A$1:$H$1,0))</f>
        <v>Leather</v>
      </c>
      <c r="J163" t="str">
        <f>VLOOKUP($C163,'Raw-products'!$A$2:$H$1261,MATCH(J$1,'Raw-products'!$A$1:$H$1,0))</f>
        <v>M</v>
      </c>
      <c r="K163" t="str">
        <f>VLOOKUP($C163,'Raw-products'!$A$2:$H$1261,MATCH(K$1,'Raw-products'!$A$1:$H$1,0))</f>
        <v>red</v>
      </c>
      <c r="L163">
        <f>VLOOKUP($C163,'Raw-products'!$A$2:$H$1261,MATCH(L$1,'Raw-products'!$A$1:$H$1,0))</f>
        <v>113</v>
      </c>
      <c r="M163">
        <f>VLOOKUP($C163,'Raw-products'!$A$2:$H$1261,MATCH(M$1,'Raw-products'!$A$1:$H$1,0))</f>
        <v>54</v>
      </c>
      <c r="N163" s="5">
        <f t="shared" si="4"/>
        <v>6102</v>
      </c>
      <c r="O163" cm="1">
        <f t="array" ref="O163:R163">_xlfn.XLOOKUP($B163,'Raw -orders'!$A:$A,'Raw -orders'!$B:$E)</f>
        <v>358</v>
      </c>
      <c r="P163">
        <v>49665</v>
      </c>
      <c r="Q163" s="1">
        <v>44439</v>
      </c>
      <c r="R163" s="1">
        <v>44446</v>
      </c>
      <c r="S163" t="str" cm="1">
        <f t="array" ref="S163:Z163">_xlfn.XLOOKUP($O163,'Raw - customers'!$A:$A,'Raw - customers'!$B:$I)</f>
        <v>Jermaine Goranov</v>
      </c>
      <c r="T163" t="str">
        <v>Genderfluid</v>
      </c>
      <c r="U163">
        <v>64</v>
      </c>
      <c r="V163" t="str">
        <v>9937 Oliver CircleApt. 655</v>
      </c>
      <c r="W163">
        <v>6842</v>
      </c>
      <c r="X163" t="str">
        <v>Kreigerbury</v>
      </c>
      <c r="Y163" t="str">
        <v>Northern Territory</v>
      </c>
      <c r="Z163" t="str">
        <v>Australia</v>
      </c>
      <c r="AA163">
        <v>8</v>
      </c>
      <c r="AB163" s="3" t="str">
        <f t="shared" si="5"/>
        <v>0 to 10</v>
      </c>
      <c r="AK163" s="6"/>
      <c r="AM163" s="6">
        <v>358</v>
      </c>
      <c r="AN163" s="6" t="s">
        <v>1339</v>
      </c>
      <c r="AP163">
        <v>574</v>
      </c>
      <c r="AQ163" t="str">
        <v>Northern Territory</v>
      </c>
    </row>
    <row r="164" spans="1:43" x14ac:dyDescent="0.25">
      <c r="A164">
        <v>162</v>
      </c>
      <c r="B164">
        <v>35</v>
      </c>
      <c r="C164">
        <v>1257</v>
      </c>
      <c r="D164">
        <v>112</v>
      </c>
      <c r="E164">
        <v>2</v>
      </c>
      <c r="F164">
        <v>224</v>
      </c>
      <c r="G164">
        <v>1</v>
      </c>
      <c r="H164" t="str">
        <f>VLOOKUP($C164,'Raw-products'!$A$2:$H$1261,MATCH(H$1,'Raw-products'!$A$1:$H$1,0))</f>
        <v>Trousers</v>
      </c>
      <c r="I164" t="str">
        <f>VLOOKUP($C164,'Raw-products'!$A$2:$H$1261,MATCH(I$1,'Raw-products'!$A$1:$H$1,0))</f>
        <v>Tracksuit Bottoms</v>
      </c>
      <c r="J164" t="str">
        <f>VLOOKUP($C164,'Raw-products'!$A$2:$H$1261,MATCH(J$1,'Raw-products'!$A$1:$H$1,0))</f>
        <v>M</v>
      </c>
      <c r="K164" t="str">
        <f>VLOOKUP($C164,'Raw-products'!$A$2:$H$1261,MATCH(K$1,'Raw-products'!$A$1:$H$1,0))</f>
        <v>violet</v>
      </c>
      <c r="L164">
        <f>VLOOKUP($C164,'Raw-products'!$A$2:$H$1261,MATCH(L$1,'Raw-products'!$A$1:$H$1,0))</f>
        <v>91</v>
      </c>
      <c r="M164">
        <f>VLOOKUP($C164,'Raw-products'!$A$2:$H$1261,MATCH(M$1,'Raw-products'!$A$1:$H$1,0))</f>
        <v>73</v>
      </c>
      <c r="N164" s="5">
        <f t="shared" si="4"/>
        <v>6643</v>
      </c>
      <c r="O164" cm="1">
        <f t="array" ref="O164:R164">_xlfn.XLOOKUP($B164,'Raw -orders'!$A:$A,'Raw -orders'!$B:$E)</f>
        <v>358</v>
      </c>
      <c r="P164">
        <v>49665</v>
      </c>
      <c r="Q164" s="1">
        <v>44439</v>
      </c>
      <c r="R164" s="1">
        <v>44446</v>
      </c>
      <c r="S164" t="str" cm="1">
        <f t="array" ref="S164:Z164">_xlfn.XLOOKUP($O164,'Raw - customers'!$A:$A,'Raw - customers'!$B:$I)</f>
        <v>Jermaine Goranov</v>
      </c>
      <c r="T164" t="str">
        <v>Genderfluid</v>
      </c>
      <c r="U164">
        <v>64</v>
      </c>
      <c r="V164" t="str">
        <v>9937 Oliver CircleApt. 655</v>
      </c>
      <c r="W164">
        <v>6842</v>
      </c>
      <c r="X164" t="str">
        <v>Kreigerbury</v>
      </c>
      <c r="Y164" t="str">
        <v>Northern Territory</v>
      </c>
      <c r="Z164" t="str">
        <v>Australia</v>
      </c>
      <c r="AA164">
        <v>8</v>
      </c>
      <c r="AB164" s="3" t="str">
        <f t="shared" si="5"/>
        <v>0 to 10</v>
      </c>
      <c r="AK164" s="6"/>
      <c r="AM164" s="6">
        <v>358</v>
      </c>
      <c r="AN164" s="6" t="s">
        <v>1339</v>
      </c>
      <c r="AP164">
        <v>315</v>
      </c>
      <c r="AQ164" t="str">
        <v>Australian Capital Territory</v>
      </c>
    </row>
    <row r="165" spans="1:43" x14ac:dyDescent="0.25">
      <c r="A165">
        <v>163</v>
      </c>
      <c r="B165">
        <v>35</v>
      </c>
      <c r="C165">
        <v>1043</v>
      </c>
      <c r="D165">
        <v>90</v>
      </c>
      <c r="E165">
        <v>1</v>
      </c>
      <c r="F165">
        <v>90</v>
      </c>
      <c r="G165">
        <v>1</v>
      </c>
      <c r="H165" t="str">
        <f>VLOOKUP($C165,'Raw-products'!$A$2:$H$1261,MATCH(H$1,'Raw-products'!$A$1:$H$1,0))</f>
        <v>Trousers</v>
      </c>
      <c r="I165" t="str">
        <f>VLOOKUP($C165,'Raw-products'!$A$2:$H$1261,MATCH(I$1,'Raw-products'!$A$1:$H$1,0))</f>
        <v>Relaxed Leg</v>
      </c>
      <c r="J165" t="str">
        <f>VLOOKUP($C165,'Raw-products'!$A$2:$H$1261,MATCH(J$1,'Raw-products'!$A$1:$H$1,0))</f>
        <v>L</v>
      </c>
      <c r="K165" t="str">
        <f>VLOOKUP($C165,'Raw-products'!$A$2:$H$1261,MATCH(K$1,'Raw-products'!$A$1:$H$1,0))</f>
        <v>indigo</v>
      </c>
      <c r="L165">
        <f>VLOOKUP($C165,'Raw-products'!$A$2:$H$1261,MATCH(L$1,'Raw-products'!$A$1:$H$1,0))</f>
        <v>95</v>
      </c>
      <c r="M165">
        <f>VLOOKUP($C165,'Raw-products'!$A$2:$H$1261,MATCH(M$1,'Raw-products'!$A$1:$H$1,0))</f>
        <v>48</v>
      </c>
      <c r="N165" s="5">
        <f t="shared" si="4"/>
        <v>4560</v>
      </c>
      <c r="O165" cm="1">
        <f t="array" ref="O165:R165">_xlfn.XLOOKUP($B165,'Raw -orders'!$A:$A,'Raw -orders'!$B:$E)</f>
        <v>358</v>
      </c>
      <c r="P165">
        <v>49665</v>
      </c>
      <c r="Q165" s="1">
        <v>44439</v>
      </c>
      <c r="R165" s="1">
        <v>44446</v>
      </c>
      <c r="S165" t="str" cm="1">
        <f t="array" ref="S165:Z165">_xlfn.XLOOKUP($O165,'Raw - customers'!$A:$A,'Raw - customers'!$B:$I)</f>
        <v>Jermaine Goranov</v>
      </c>
      <c r="T165" t="str">
        <v>Genderfluid</v>
      </c>
      <c r="U165">
        <v>64</v>
      </c>
      <c r="V165" t="str">
        <v>9937 Oliver CircleApt. 655</v>
      </c>
      <c r="W165">
        <v>6842</v>
      </c>
      <c r="X165" t="str">
        <v>Kreigerbury</v>
      </c>
      <c r="Y165" t="str">
        <v>Northern Territory</v>
      </c>
      <c r="Z165" t="str">
        <v>Australia</v>
      </c>
      <c r="AA165">
        <v>8</v>
      </c>
      <c r="AB165" s="3" t="str">
        <f t="shared" si="5"/>
        <v>0 to 10</v>
      </c>
      <c r="AK165" s="6"/>
      <c r="AM165" s="6">
        <v>358</v>
      </c>
      <c r="AN165" s="6" t="s">
        <v>1339</v>
      </c>
      <c r="AP165">
        <v>161</v>
      </c>
      <c r="AQ165" t="str">
        <v>Western Australia</v>
      </c>
    </row>
    <row r="166" spans="1:43" x14ac:dyDescent="0.25">
      <c r="A166">
        <v>164</v>
      </c>
      <c r="B166">
        <v>35</v>
      </c>
      <c r="C166">
        <v>549</v>
      </c>
      <c r="D166">
        <v>98</v>
      </c>
      <c r="E166">
        <v>1</v>
      </c>
      <c r="F166">
        <v>98</v>
      </c>
      <c r="G166">
        <v>1</v>
      </c>
      <c r="H166" t="str">
        <f>VLOOKUP($C166,'Raw-products'!$A$2:$H$1261,MATCH(H$1,'Raw-products'!$A$1:$H$1,0))</f>
        <v>Jacket</v>
      </c>
      <c r="I166" t="str">
        <f>VLOOKUP($C166,'Raw-products'!$A$2:$H$1261,MATCH(I$1,'Raw-products'!$A$1:$H$1,0))</f>
        <v>Leather</v>
      </c>
      <c r="J166" t="str">
        <f>VLOOKUP($C166,'Raw-products'!$A$2:$H$1261,MATCH(J$1,'Raw-products'!$A$1:$H$1,0))</f>
        <v>XL</v>
      </c>
      <c r="K166" t="str">
        <f>VLOOKUP($C166,'Raw-products'!$A$2:$H$1261,MATCH(K$1,'Raw-products'!$A$1:$H$1,0))</f>
        <v>blue</v>
      </c>
      <c r="L166">
        <f>VLOOKUP($C166,'Raw-products'!$A$2:$H$1261,MATCH(L$1,'Raw-products'!$A$1:$H$1,0))</f>
        <v>113</v>
      </c>
      <c r="M166">
        <f>VLOOKUP($C166,'Raw-products'!$A$2:$H$1261,MATCH(M$1,'Raw-products'!$A$1:$H$1,0))</f>
        <v>67</v>
      </c>
      <c r="N166" s="5">
        <f t="shared" si="4"/>
        <v>7571</v>
      </c>
      <c r="O166" cm="1">
        <f t="array" ref="O166:R166">_xlfn.XLOOKUP($B166,'Raw -orders'!$A:$A,'Raw -orders'!$B:$E)</f>
        <v>358</v>
      </c>
      <c r="P166">
        <v>49665</v>
      </c>
      <c r="Q166" s="1">
        <v>44439</v>
      </c>
      <c r="R166" s="1">
        <v>44446</v>
      </c>
      <c r="S166" t="str" cm="1">
        <f t="array" ref="S166:Z166">_xlfn.XLOOKUP($O166,'Raw - customers'!$A:$A,'Raw - customers'!$B:$I)</f>
        <v>Jermaine Goranov</v>
      </c>
      <c r="T166" t="str">
        <v>Genderfluid</v>
      </c>
      <c r="U166">
        <v>64</v>
      </c>
      <c r="V166" t="str">
        <v>9937 Oliver CircleApt. 655</v>
      </c>
      <c r="W166">
        <v>6842</v>
      </c>
      <c r="X166" t="str">
        <v>Kreigerbury</v>
      </c>
      <c r="Y166" t="str">
        <v>Northern Territory</v>
      </c>
      <c r="Z166" t="str">
        <v>Australia</v>
      </c>
      <c r="AA166">
        <v>8</v>
      </c>
      <c r="AB166" s="3" t="str">
        <f t="shared" si="5"/>
        <v>0 to 10</v>
      </c>
      <c r="AK166" s="6"/>
      <c r="AM166" s="6">
        <v>358</v>
      </c>
      <c r="AN166" s="6" t="s">
        <v>1339</v>
      </c>
      <c r="AP166">
        <v>241</v>
      </c>
      <c r="AQ166" t="str">
        <v>Queensland</v>
      </c>
    </row>
    <row r="167" spans="1:43" x14ac:dyDescent="0.25">
      <c r="A167">
        <v>165</v>
      </c>
      <c r="B167">
        <v>35</v>
      </c>
      <c r="C167">
        <v>302</v>
      </c>
      <c r="D167">
        <v>105</v>
      </c>
      <c r="E167">
        <v>1</v>
      </c>
      <c r="F167">
        <v>105</v>
      </c>
      <c r="G167">
        <v>1</v>
      </c>
      <c r="H167" t="str">
        <f>VLOOKUP($C167,'Raw-products'!$A$2:$H$1261,MATCH(H$1,'Raw-products'!$A$1:$H$1,0))</f>
        <v>Shirt</v>
      </c>
      <c r="I167" t="str">
        <f>VLOOKUP($C167,'Raw-products'!$A$2:$H$1261,MATCH(I$1,'Raw-products'!$A$1:$H$1,0))</f>
        <v>Cuban Collar</v>
      </c>
      <c r="J167" t="str">
        <f>VLOOKUP($C167,'Raw-products'!$A$2:$H$1261,MATCH(J$1,'Raw-products'!$A$1:$H$1,0))</f>
        <v>M</v>
      </c>
      <c r="K167" t="str">
        <f>VLOOKUP($C167,'Raw-products'!$A$2:$H$1261,MATCH(K$1,'Raw-products'!$A$1:$H$1,0))</f>
        <v>blue</v>
      </c>
      <c r="L167">
        <f>VLOOKUP($C167,'Raw-products'!$A$2:$H$1261,MATCH(L$1,'Raw-products'!$A$1:$H$1,0))</f>
        <v>93</v>
      </c>
      <c r="M167">
        <f>VLOOKUP($C167,'Raw-products'!$A$2:$H$1261,MATCH(M$1,'Raw-products'!$A$1:$H$1,0))</f>
        <v>55</v>
      </c>
      <c r="N167" s="5">
        <f t="shared" si="4"/>
        <v>5115</v>
      </c>
      <c r="O167" cm="1">
        <f t="array" ref="O167:R167">_xlfn.XLOOKUP($B167,'Raw -orders'!$A:$A,'Raw -orders'!$B:$E)</f>
        <v>358</v>
      </c>
      <c r="P167">
        <v>49665</v>
      </c>
      <c r="Q167" s="1">
        <v>44439</v>
      </c>
      <c r="R167" s="1">
        <v>44446</v>
      </c>
      <c r="S167" t="str" cm="1">
        <f t="array" ref="S167:Z167">_xlfn.XLOOKUP($O167,'Raw - customers'!$A:$A,'Raw - customers'!$B:$I)</f>
        <v>Jermaine Goranov</v>
      </c>
      <c r="T167" t="str">
        <v>Genderfluid</v>
      </c>
      <c r="U167">
        <v>64</v>
      </c>
      <c r="V167" t="str">
        <v>9937 Oliver CircleApt. 655</v>
      </c>
      <c r="W167">
        <v>6842</v>
      </c>
      <c r="X167" t="str">
        <v>Kreigerbury</v>
      </c>
      <c r="Y167" t="str">
        <v>Northern Territory</v>
      </c>
      <c r="Z167" t="str">
        <v>Australia</v>
      </c>
      <c r="AA167">
        <v>8</v>
      </c>
      <c r="AB167" s="3" t="str">
        <f t="shared" si="5"/>
        <v>0 to 10</v>
      </c>
      <c r="AK167" s="6"/>
      <c r="AM167" s="6">
        <v>358</v>
      </c>
      <c r="AN167" s="6" t="s">
        <v>1339</v>
      </c>
      <c r="AP167">
        <v>461</v>
      </c>
      <c r="AQ167" t="str">
        <v>Australian Capital Territory</v>
      </c>
    </row>
    <row r="168" spans="1:43" x14ac:dyDescent="0.25">
      <c r="A168">
        <v>166</v>
      </c>
      <c r="B168">
        <v>35</v>
      </c>
      <c r="C168">
        <v>671</v>
      </c>
      <c r="D168">
        <v>113</v>
      </c>
      <c r="E168">
        <v>3</v>
      </c>
      <c r="F168">
        <v>339</v>
      </c>
      <c r="G168">
        <v>1</v>
      </c>
      <c r="H168" t="str">
        <f>VLOOKUP($C168,'Raw-products'!$A$2:$H$1261,MATCH(H$1,'Raw-products'!$A$1:$H$1,0))</f>
        <v>Jacket</v>
      </c>
      <c r="I168" t="str">
        <f>VLOOKUP($C168,'Raw-products'!$A$2:$H$1261,MATCH(I$1,'Raw-products'!$A$1:$H$1,0))</f>
        <v>Parka</v>
      </c>
      <c r="J168" t="str">
        <f>VLOOKUP($C168,'Raw-products'!$A$2:$H$1261,MATCH(J$1,'Raw-products'!$A$1:$H$1,0))</f>
        <v>S</v>
      </c>
      <c r="K168" t="str">
        <f>VLOOKUP($C168,'Raw-products'!$A$2:$H$1261,MATCH(K$1,'Raw-products'!$A$1:$H$1,0))</f>
        <v>orange</v>
      </c>
      <c r="L168">
        <f>VLOOKUP($C168,'Raw-products'!$A$2:$H$1261,MATCH(L$1,'Raw-products'!$A$1:$H$1,0))</f>
        <v>119</v>
      </c>
      <c r="M168">
        <f>VLOOKUP($C168,'Raw-products'!$A$2:$H$1261,MATCH(M$1,'Raw-products'!$A$1:$H$1,0))</f>
        <v>72</v>
      </c>
      <c r="N168" s="5">
        <f t="shared" si="4"/>
        <v>8568</v>
      </c>
      <c r="O168" cm="1">
        <f t="array" ref="O168:R168">_xlfn.XLOOKUP($B168,'Raw -orders'!$A:$A,'Raw -orders'!$B:$E)</f>
        <v>358</v>
      </c>
      <c r="P168">
        <v>49665</v>
      </c>
      <c r="Q168" s="1">
        <v>44439</v>
      </c>
      <c r="R168" s="1">
        <v>44446</v>
      </c>
      <c r="S168" t="str" cm="1">
        <f t="array" ref="S168:Z168">_xlfn.XLOOKUP($O168,'Raw - customers'!$A:$A,'Raw - customers'!$B:$I)</f>
        <v>Jermaine Goranov</v>
      </c>
      <c r="T168" t="str">
        <v>Genderfluid</v>
      </c>
      <c r="U168">
        <v>64</v>
      </c>
      <c r="V168" t="str">
        <v>9937 Oliver CircleApt. 655</v>
      </c>
      <c r="W168">
        <v>6842</v>
      </c>
      <c r="X168" t="str">
        <v>Kreigerbury</v>
      </c>
      <c r="Y168" t="str">
        <v>Northern Territory</v>
      </c>
      <c r="Z168" t="str">
        <v>Australia</v>
      </c>
      <c r="AA168">
        <v>8</v>
      </c>
      <c r="AB168" s="3" t="str">
        <f t="shared" si="5"/>
        <v>0 to 10</v>
      </c>
      <c r="AK168" s="6"/>
      <c r="AM168" s="6">
        <v>358</v>
      </c>
      <c r="AN168" s="6" t="s">
        <v>1339</v>
      </c>
      <c r="AP168">
        <v>715</v>
      </c>
      <c r="AQ168" t="str">
        <v>Tasmania</v>
      </c>
    </row>
    <row r="169" spans="1:43" x14ac:dyDescent="0.25">
      <c r="A169">
        <v>167</v>
      </c>
      <c r="B169">
        <v>36</v>
      </c>
      <c r="C169">
        <v>675</v>
      </c>
      <c r="D169">
        <v>113</v>
      </c>
      <c r="E169">
        <v>1</v>
      </c>
      <c r="F169">
        <v>113</v>
      </c>
      <c r="G169">
        <v>1</v>
      </c>
      <c r="H169" t="str">
        <f>VLOOKUP($C169,'Raw-products'!$A$2:$H$1261,MATCH(H$1,'Raw-products'!$A$1:$H$1,0))</f>
        <v>Jacket</v>
      </c>
      <c r="I169" t="str">
        <f>VLOOKUP($C169,'Raw-products'!$A$2:$H$1261,MATCH(I$1,'Raw-products'!$A$1:$H$1,0))</f>
        <v>Parka</v>
      </c>
      <c r="J169" t="str">
        <f>VLOOKUP($C169,'Raw-products'!$A$2:$H$1261,MATCH(J$1,'Raw-products'!$A$1:$H$1,0))</f>
        <v>XS</v>
      </c>
      <c r="K169" t="str">
        <f>VLOOKUP($C169,'Raw-products'!$A$2:$H$1261,MATCH(K$1,'Raw-products'!$A$1:$H$1,0))</f>
        <v>yellow</v>
      </c>
      <c r="L169">
        <f>VLOOKUP($C169,'Raw-products'!$A$2:$H$1261,MATCH(L$1,'Raw-products'!$A$1:$H$1,0))</f>
        <v>119</v>
      </c>
      <c r="M169">
        <f>VLOOKUP($C169,'Raw-products'!$A$2:$H$1261,MATCH(M$1,'Raw-products'!$A$1:$H$1,0))</f>
        <v>63</v>
      </c>
      <c r="N169" s="5">
        <f t="shared" si="4"/>
        <v>7497</v>
      </c>
      <c r="O169" cm="1">
        <f t="array" ref="O169:R169">_xlfn.XLOOKUP($B169,'Raw -orders'!$A:$A,'Raw -orders'!$B:$E)</f>
        <v>51</v>
      </c>
      <c r="P169">
        <v>32494</v>
      </c>
      <c r="Q169" s="1">
        <v>44430</v>
      </c>
      <c r="R169" s="1">
        <v>44443</v>
      </c>
      <c r="S169" t="str" cm="1">
        <f t="array" ref="S169:Z169">_xlfn.XLOOKUP($O169,'Raw - customers'!$A:$A,'Raw - customers'!$B:$I)</f>
        <v>Kayley Brosoli</v>
      </c>
      <c r="T169" t="str">
        <v>Non-binary</v>
      </c>
      <c r="U169">
        <v>52</v>
      </c>
      <c r="V169" t="str">
        <v>59 Hand ManorApt. 544</v>
      </c>
      <c r="W169">
        <v>6322</v>
      </c>
      <c r="X169" t="str">
        <v>South Evaport</v>
      </c>
      <c r="Y169" t="str">
        <v>Northern Territory</v>
      </c>
      <c r="Z169" t="str">
        <v>Australia</v>
      </c>
      <c r="AA169">
        <v>8</v>
      </c>
      <c r="AB169" s="3" t="str">
        <f t="shared" si="5"/>
        <v>10 to 20</v>
      </c>
      <c r="AK169" s="6"/>
      <c r="AM169" s="6">
        <v>51</v>
      </c>
      <c r="AN169" s="6" t="s">
        <v>1339</v>
      </c>
      <c r="AP169">
        <v>240</v>
      </c>
      <c r="AQ169" t="str">
        <v>Victoria</v>
      </c>
    </row>
    <row r="170" spans="1:43" x14ac:dyDescent="0.25">
      <c r="A170">
        <v>168</v>
      </c>
      <c r="B170">
        <v>36</v>
      </c>
      <c r="C170">
        <v>636</v>
      </c>
      <c r="D170">
        <v>93</v>
      </c>
      <c r="E170">
        <v>3</v>
      </c>
      <c r="F170">
        <v>279</v>
      </c>
      <c r="G170">
        <v>1</v>
      </c>
      <c r="H170" t="str">
        <f>VLOOKUP($C170,'Raw-products'!$A$2:$H$1261,MATCH(H$1,'Raw-products'!$A$1:$H$1,0))</f>
        <v>Jacket</v>
      </c>
      <c r="I170" t="str">
        <f>VLOOKUP($C170,'Raw-products'!$A$2:$H$1261,MATCH(I$1,'Raw-products'!$A$1:$H$1,0))</f>
        <v>Coach</v>
      </c>
      <c r="J170" t="str">
        <f>VLOOKUP($C170,'Raw-products'!$A$2:$H$1261,MATCH(J$1,'Raw-products'!$A$1:$H$1,0))</f>
        <v>S</v>
      </c>
      <c r="K170" t="str">
        <f>VLOOKUP($C170,'Raw-products'!$A$2:$H$1261,MATCH(K$1,'Raw-products'!$A$1:$H$1,0))</f>
        <v>orange</v>
      </c>
      <c r="L170">
        <f>VLOOKUP($C170,'Raw-products'!$A$2:$H$1261,MATCH(L$1,'Raw-products'!$A$1:$H$1,0))</f>
        <v>115</v>
      </c>
      <c r="M170">
        <f>VLOOKUP($C170,'Raw-products'!$A$2:$H$1261,MATCH(M$1,'Raw-products'!$A$1:$H$1,0))</f>
        <v>55</v>
      </c>
      <c r="N170" s="5">
        <f t="shared" si="4"/>
        <v>6325</v>
      </c>
      <c r="O170" cm="1">
        <f t="array" ref="O170:R170">_xlfn.XLOOKUP($B170,'Raw -orders'!$A:$A,'Raw -orders'!$B:$E)</f>
        <v>51</v>
      </c>
      <c r="P170">
        <v>32494</v>
      </c>
      <c r="Q170" s="1">
        <v>44430</v>
      </c>
      <c r="R170" s="1">
        <v>44443</v>
      </c>
      <c r="S170" t="str" cm="1">
        <f t="array" ref="S170:Z170">_xlfn.XLOOKUP($O170,'Raw - customers'!$A:$A,'Raw - customers'!$B:$I)</f>
        <v>Kayley Brosoli</v>
      </c>
      <c r="T170" t="str">
        <v>Non-binary</v>
      </c>
      <c r="U170">
        <v>52</v>
      </c>
      <c r="V170" t="str">
        <v>59 Hand ManorApt. 544</v>
      </c>
      <c r="W170">
        <v>6322</v>
      </c>
      <c r="X170" t="str">
        <v>South Evaport</v>
      </c>
      <c r="Y170" t="str">
        <v>Northern Territory</v>
      </c>
      <c r="Z170" t="str">
        <v>Australia</v>
      </c>
      <c r="AA170">
        <v>8</v>
      </c>
      <c r="AB170" s="3" t="str">
        <f t="shared" si="5"/>
        <v>10 to 20</v>
      </c>
      <c r="AK170" s="6"/>
      <c r="AM170" s="6">
        <v>51</v>
      </c>
      <c r="AN170" s="6" t="s">
        <v>1339</v>
      </c>
      <c r="AP170">
        <v>945</v>
      </c>
      <c r="AQ170" t="str">
        <v>Australian Capital Territory</v>
      </c>
    </row>
    <row r="171" spans="1:43" x14ac:dyDescent="0.25">
      <c r="A171">
        <v>169</v>
      </c>
      <c r="B171">
        <v>36</v>
      </c>
      <c r="C171">
        <v>37</v>
      </c>
      <c r="D171">
        <v>104</v>
      </c>
      <c r="E171">
        <v>2</v>
      </c>
      <c r="F171">
        <v>208</v>
      </c>
      <c r="G171">
        <v>1</v>
      </c>
      <c r="H171" t="str">
        <f>VLOOKUP($C171,'Raw-products'!$A$2:$H$1261,MATCH(H$1,'Raw-products'!$A$1:$H$1,0))</f>
        <v>Shirt</v>
      </c>
      <c r="I171" t="str">
        <f>VLOOKUP($C171,'Raw-products'!$A$2:$H$1261,MATCH(I$1,'Raw-products'!$A$1:$H$1,0))</f>
        <v>Dress</v>
      </c>
      <c r="J171" t="str">
        <f>VLOOKUP($C171,'Raw-products'!$A$2:$H$1261,MATCH(J$1,'Raw-products'!$A$1:$H$1,0))</f>
        <v>M</v>
      </c>
      <c r="K171" t="str">
        <f>VLOOKUP($C171,'Raw-products'!$A$2:$H$1261,MATCH(K$1,'Raw-products'!$A$1:$H$1,0))</f>
        <v>red</v>
      </c>
      <c r="L171">
        <f>VLOOKUP($C171,'Raw-products'!$A$2:$H$1261,MATCH(L$1,'Raw-products'!$A$1:$H$1,0))</f>
        <v>119</v>
      </c>
      <c r="M171">
        <f>VLOOKUP($C171,'Raw-products'!$A$2:$H$1261,MATCH(M$1,'Raw-products'!$A$1:$H$1,0))</f>
        <v>57</v>
      </c>
      <c r="N171" s="5">
        <f t="shared" si="4"/>
        <v>6783</v>
      </c>
      <c r="O171" cm="1">
        <f t="array" ref="O171:R171">_xlfn.XLOOKUP($B171,'Raw -orders'!$A:$A,'Raw -orders'!$B:$E)</f>
        <v>51</v>
      </c>
      <c r="P171">
        <v>32494</v>
      </c>
      <c r="Q171" s="1">
        <v>44430</v>
      </c>
      <c r="R171" s="1">
        <v>44443</v>
      </c>
      <c r="S171" t="str" cm="1">
        <f t="array" ref="S171:Z171">_xlfn.XLOOKUP($O171,'Raw - customers'!$A:$A,'Raw - customers'!$B:$I)</f>
        <v>Kayley Brosoli</v>
      </c>
      <c r="T171" t="str">
        <v>Non-binary</v>
      </c>
      <c r="U171">
        <v>52</v>
      </c>
      <c r="V171" t="str">
        <v>59 Hand ManorApt. 544</v>
      </c>
      <c r="W171">
        <v>6322</v>
      </c>
      <c r="X171" t="str">
        <v>South Evaport</v>
      </c>
      <c r="Y171" t="str">
        <v>Northern Territory</v>
      </c>
      <c r="Z171" t="str">
        <v>Australia</v>
      </c>
      <c r="AA171">
        <v>8</v>
      </c>
      <c r="AB171" s="3" t="str">
        <f t="shared" si="5"/>
        <v>10 to 20</v>
      </c>
      <c r="AK171" s="6"/>
      <c r="AM171" s="6">
        <v>51</v>
      </c>
      <c r="AN171" s="6" t="s">
        <v>1339</v>
      </c>
      <c r="AP171">
        <v>833</v>
      </c>
      <c r="AQ171" t="str">
        <v>Western Australia</v>
      </c>
    </row>
    <row r="172" spans="1:43" x14ac:dyDescent="0.25">
      <c r="A172">
        <v>170</v>
      </c>
      <c r="B172">
        <v>36</v>
      </c>
      <c r="C172">
        <v>831</v>
      </c>
      <c r="D172">
        <v>117</v>
      </c>
      <c r="E172">
        <v>2</v>
      </c>
      <c r="F172">
        <v>234</v>
      </c>
      <c r="G172">
        <v>1</v>
      </c>
      <c r="H172" t="str">
        <f>VLOOKUP($C172,'Raw-products'!$A$2:$H$1261,MATCH(H$1,'Raw-products'!$A$1:$H$1,0))</f>
        <v>Jacket</v>
      </c>
      <c r="I172" t="str">
        <f>VLOOKUP($C172,'Raw-products'!$A$2:$H$1261,MATCH(I$1,'Raw-products'!$A$1:$H$1,0))</f>
        <v>Shearling</v>
      </c>
      <c r="J172" t="str">
        <f>VLOOKUP($C172,'Raw-products'!$A$2:$H$1261,MATCH(J$1,'Raw-products'!$A$1:$H$1,0))</f>
        <v>S</v>
      </c>
      <c r="K172" t="str">
        <f>VLOOKUP($C172,'Raw-products'!$A$2:$H$1261,MATCH(K$1,'Raw-products'!$A$1:$H$1,0))</f>
        <v>indigo</v>
      </c>
      <c r="L172">
        <f>VLOOKUP($C172,'Raw-products'!$A$2:$H$1261,MATCH(L$1,'Raw-products'!$A$1:$H$1,0))</f>
        <v>95</v>
      </c>
      <c r="M172">
        <f>VLOOKUP($C172,'Raw-products'!$A$2:$H$1261,MATCH(M$1,'Raw-products'!$A$1:$H$1,0))</f>
        <v>45</v>
      </c>
      <c r="N172" s="5">
        <f t="shared" si="4"/>
        <v>4275</v>
      </c>
      <c r="O172" cm="1">
        <f t="array" ref="O172:R172">_xlfn.XLOOKUP($B172,'Raw -orders'!$A:$A,'Raw -orders'!$B:$E)</f>
        <v>51</v>
      </c>
      <c r="P172">
        <v>32494</v>
      </c>
      <c r="Q172" s="1">
        <v>44430</v>
      </c>
      <c r="R172" s="1">
        <v>44443</v>
      </c>
      <c r="S172" t="str" cm="1">
        <f t="array" ref="S172:Z172">_xlfn.XLOOKUP($O172,'Raw - customers'!$A:$A,'Raw - customers'!$B:$I)</f>
        <v>Kayley Brosoli</v>
      </c>
      <c r="T172" t="str">
        <v>Non-binary</v>
      </c>
      <c r="U172">
        <v>52</v>
      </c>
      <c r="V172" t="str">
        <v>59 Hand ManorApt. 544</v>
      </c>
      <c r="W172">
        <v>6322</v>
      </c>
      <c r="X172" t="str">
        <v>South Evaport</v>
      </c>
      <c r="Y172" t="str">
        <v>Northern Territory</v>
      </c>
      <c r="Z172" t="str">
        <v>Australia</v>
      </c>
      <c r="AA172">
        <v>8</v>
      </c>
      <c r="AB172" s="3" t="str">
        <f t="shared" si="5"/>
        <v>10 to 20</v>
      </c>
      <c r="AK172" s="6"/>
      <c r="AM172" s="6">
        <v>51</v>
      </c>
      <c r="AN172" s="6" t="s">
        <v>1339</v>
      </c>
      <c r="AP172">
        <v>401</v>
      </c>
      <c r="AQ172" t="str">
        <v>Western Australia</v>
      </c>
    </row>
    <row r="173" spans="1:43" x14ac:dyDescent="0.25">
      <c r="A173">
        <v>171</v>
      </c>
      <c r="B173">
        <v>36</v>
      </c>
      <c r="C173">
        <v>737</v>
      </c>
      <c r="D173">
        <v>109</v>
      </c>
      <c r="E173">
        <v>2</v>
      </c>
      <c r="F173">
        <v>218</v>
      </c>
      <c r="G173">
        <v>1</v>
      </c>
      <c r="H173" t="str">
        <f>VLOOKUP($C173,'Raw-products'!$A$2:$H$1261,MATCH(H$1,'Raw-products'!$A$1:$H$1,0))</f>
        <v>Jacket</v>
      </c>
      <c r="I173" t="str">
        <f>VLOOKUP($C173,'Raw-products'!$A$2:$H$1261,MATCH(I$1,'Raw-products'!$A$1:$H$1,0))</f>
        <v>Peacoat</v>
      </c>
      <c r="J173" t="str">
        <f>VLOOKUP($C173,'Raw-products'!$A$2:$H$1261,MATCH(J$1,'Raw-products'!$A$1:$H$1,0))</f>
        <v>M</v>
      </c>
      <c r="K173" t="str">
        <f>VLOOKUP($C173,'Raw-products'!$A$2:$H$1261,MATCH(K$1,'Raw-products'!$A$1:$H$1,0))</f>
        <v>red</v>
      </c>
      <c r="L173">
        <f>VLOOKUP($C173,'Raw-products'!$A$2:$H$1261,MATCH(L$1,'Raw-products'!$A$1:$H$1,0))</f>
        <v>102</v>
      </c>
      <c r="M173">
        <f>VLOOKUP($C173,'Raw-products'!$A$2:$H$1261,MATCH(M$1,'Raw-products'!$A$1:$H$1,0))</f>
        <v>59</v>
      </c>
      <c r="N173" s="5">
        <f t="shared" si="4"/>
        <v>6018</v>
      </c>
      <c r="O173" cm="1">
        <f t="array" ref="O173:R173">_xlfn.XLOOKUP($B173,'Raw -orders'!$A:$A,'Raw -orders'!$B:$E)</f>
        <v>51</v>
      </c>
      <c r="P173">
        <v>32494</v>
      </c>
      <c r="Q173" s="1">
        <v>44430</v>
      </c>
      <c r="R173" s="1">
        <v>44443</v>
      </c>
      <c r="S173" t="str" cm="1">
        <f t="array" ref="S173:Z173">_xlfn.XLOOKUP($O173,'Raw - customers'!$A:$A,'Raw - customers'!$B:$I)</f>
        <v>Kayley Brosoli</v>
      </c>
      <c r="T173" t="str">
        <v>Non-binary</v>
      </c>
      <c r="U173">
        <v>52</v>
      </c>
      <c r="V173" t="str">
        <v>59 Hand ManorApt. 544</v>
      </c>
      <c r="W173">
        <v>6322</v>
      </c>
      <c r="X173" t="str">
        <v>South Evaport</v>
      </c>
      <c r="Y173" t="str">
        <v>Northern Territory</v>
      </c>
      <c r="Z173" t="str">
        <v>Australia</v>
      </c>
      <c r="AA173">
        <v>8</v>
      </c>
      <c r="AB173" s="3" t="str">
        <f t="shared" si="5"/>
        <v>10 to 20</v>
      </c>
      <c r="AK173" s="6"/>
      <c r="AM173" s="6">
        <v>51</v>
      </c>
      <c r="AN173" s="6" t="s">
        <v>1339</v>
      </c>
      <c r="AP173">
        <v>586</v>
      </c>
      <c r="AQ173" t="str">
        <v>New South Wales</v>
      </c>
    </row>
    <row r="174" spans="1:43" x14ac:dyDescent="0.25">
      <c r="A174">
        <v>172</v>
      </c>
      <c r="B174">
        <v>36</v>
      </c>
      <c r="C174">
        <v>203</v>
      </c>
      <c r="D174">
        <v>98</v>
      </c>
      <c r="E174">
        <v>1</v>
      </c>
      <c r="F174">
        <v>98</v>
      </c>
      <c r="G174">
        <v>1</v>
      </c>
      <c r="H174" t="str">
        <f>VLOOKUP($C174,'Raw-products'!$A$2:$H$1261,MATCH(H$1,'Raw-products'!$A$1:$H$1,0))</f>
        <v>Shirt</v>
      </c>
      <c r="I174" t="str">
        <f>VLOOKUP($C174,'Raw-products'!$A$2:$H$1261,MATCH(I$1,'Raw-products'!$A$1:$H$1,0))</f>
        <v>Camp Collared</v>
      </c>
      <c r="J174" t="str">
        <f>VLOOKUP($C174,'Raw-products'!$A$2:$H$1261,MATCH(J$1,'Raw-products'!$A$1:$H$1,0))</f>
        <v>L</v>
      </c>
      <c r="K174" t="str">
        <f>VLOOKUP($C174,'Raw-products'!$A$2:$H$1261,MATCH(K$1,'Raw-products'!$A$1:$H$1,0))</f>
        <v>indigo</v>
      </c>
      <c r="L174">
        <f>VLOOKUP($C174,'Raw-products'!$A$2:$H$1261,MATCH(L$1,'Raw-products'!$A$1:$H$1,0))</f>
        <v>112</v>
      </c>
      <c r="M174">
        <f>VLOOKUP($C174,'Raw-products'!$A$2:$H$1261,MATCH(M$1,'Raw-products'!$A$1:$H$1,0))</f>
        <v>72</v>
      </c>
      <c r="N174" s="5">
        <f t="shared" si="4"/>
        <v>8064</v>
      </c>
      <c r="O174" cm="1">
        <f t="array" ref="O174:R174">_xlfn.XLOOKUP($B174,'Raw -orders'!$A:$A,'Raw -orders'!$B:$E)</f>
        <v>51</v>
      </c>
      <c r="P174">
        <v>32494</v>
      </c>
      <c r="Q174" s="1">
        <v>44430</v>
      </c>
      <c r="R174" s="1">
        <v>44443</v>
      </c>
      <c r="S174" t="str" cm="1">
        <f t="array" ref="S174:Z174">_xlfn.XLOOKUP($O174,'Raw - customers'!$A:$A,'Raw - customers'!$B:$I)</f>
        <v>Kayley Brosoli</v>
      </c>
      <c r="T174" t="str">
        <v>Non-binary</v>
      </c>
      <c r="U174">
        <v>52</v>
      </c>
      <c r="V174" t="str">
        <v>59 Hand ManorApt. 544</v>
      </c>
      <c r="W174">
        <v>6322</v>
      </c>
      <c r="X174" t="str">
        <v>South Evaport</v>
      </c>
      <c r="Y174" t="str">
        <v>Northern Territory</v>
      </c>
      <c r="Z174" t="str">
        <v>Australia</v>
      </c>
      <c r="AA174">
        <v>8</v>
      </c>
      <c r="AB174" s="3" t="str">
        <f t="shared" si="5"/>
        <v>10 to 20</v>
      </c>
      <c r="AK174" s="6"/>
      <c r="AM174" s="6">
        <v>51</v>
      </c>
      <c r="AN174" s="6" t="s">
        <v>1339</v>
      </c>
      <c r="AP174">
        <v>421</v>
      </c>
      <c r="AQ174" t="str">
        <v>Australian Capital Territory</v>
      </c>
    </row>
    <row r="175" spans="1:43" x14ac:dyDescent="0.25">
      <c r="A175">
        <v>173</v>
      </c>
      <c r="B175">
        <v>37</v>
      </c>
      <c r="C175">
        <v>809</v>
      </c>
      <c r="D175">
        <v>117</v>
      </c>
      <c r="E175">
        <v>3</v>
      </c>
      <c r="F175">
        <v>351</v>
      </c>
      <c r="G175">
        <v>1</v>
      </c>
      <c r="H175" t="str">
        <f>VLOOKUP($C175,'Raw-products'!$A$2:$H$1261,MATCH(H$1,'Raw-products'!$A$1:$H$1,0))</f>
        <v>Jacket</v>
      </c>
      <c r="I175" t="str">
        <f>VLOOKUP($C175,'Raw-products'!$A$2:$H$1261,MATCH(I$1,'Raw-products'!$A$1:$H$1,0))</f>
        <v>Shearling</v>
      </c>
      <c r="J175" t="str">
        <f>VLOOKUP($C175,'Raw-products'!$A$2:$H$1261,MATCH(J$1,'Raw-products'!$A$1:$H$1,0))</f>
        <v>XL</v>
      </c>
      <c r="K175" t="str">
        <f>VLOOKUP($C175,'Raw-products'!$A$2:$H$1261,MATCH(K$1,'Raw-products'!$A$1:$H$1,0))</f>
        <v>red</v>
      </c>
      <c r="L175">
        <f>VLOOKUP($C175,'Raw-products'!$A$2:$H$1261,MATCH(L$1,'Raw-products'!$A$1:$H$1,0))</f>
        <v>95</v>
      </c>
      <c r="M175">
        <f>VLOOKUP($C175,'Raw-products'!$A$2:$H$1261,MATCH(M$1,'Raw-products'!$A$1:$H$1,0))</f>
        <v>42</v>
      </c>
      <c r="N175" s="5">
        <f t="shared" si="4"/>
        <v>3990</v>
      </c>
      <c r="O175" cm="1">
        <f t="array" ref="O175:R175">_xlfn.XLOOKUP($B175,'Raw -orders'!$A:$A,'Raw -orders'!$B:$E)</f>
        <v>78</v>
      </c>
      <c r="P175">
        <v>53949</v>
      </c>
      <c r="Q175" s="1">
        <v>44384</v>
      </c>
      <c r="R175" s="1">
        <v>44395</v>
      </c>
      <c r="S175" t="str" cm="1">
        <f t="array" ref="S175:Z175">_xlfn.XLOOKUP($O175,'Raw - customers'!$A:$A,'Raw - customers'!$B:$I)</f>
        <v>Jethro Pollak</v>
      </c>
      <c r="T175" t="str">
        <v>Genderqueer</v>
      </c>
      <c r="U175">
        <v>38</v>
      </c>
      <c r="V175" t="str">
        <v>7812 Towne GroveSuite 233</v>
      </c>
      <c r="W175">
        <v>7232</v>
      </c>
      <c r="X175" t="str">
        <v>Lake Alihaven</v>
      </c>
      <c r="Y175" t="str">
        <v>Northern Territory</v>
      </c>
      <c r="Z175" t="str">
        <v>Australia</v>
      </c>
      <c r="AA175">
        <v>7</v>
      </c>
      <c r="AB175" s="3" t="str">
        <f t="shared" si="5"/>
        <v>10 to 20</v>
      </c>
      <c r="AK175" s="6"/>
      <c r="AM175" s="6">
        <v>78</v>
      </c>
      <c r="AN175" s="6" t="s">
        <v>1339</v>
      </c>
      <c r="AP175">
        <v>18</v>
      </c>
      <c r="AQ175" t="str">
        <v>New South Wales</v>
      </c>
    </row>
    <row r="176" spans="1:43" x14ac:dyDescent="0.25">
      <c r="A176">
        <v>174</v>
      </c>
      <c r="B176">
        <v>37</v>
      </c>
      <c r="C176">
        <v>995</v>
      </c>
      <c r="D176">
        <v>106</v>
      </c>
      <c r="E176">
        <v>3</v>
      </c>
      <c r="F176">
        <v>318</v>
      </c>
      <c r="G176">
        <v>1</v>
      </c>
      <c r="H176" t="str">
        <f>VLOOKUP($C176,'Raw-products'!$A$2:$H$1261,MATCH(H$1,'Raw-products'!$A$1:$H$1,0))</f>
        <v>Trousers</v>
      </c>
      <c r="I176" t="str">
        <f>VLOOKUP($C176,'Raw-products'!$A$2:$H$1261,MATCH(I$1,'Raw-products'!$A$1:$H$1,0))</f>
        <v>Wool</v>
      </c>
      <c r="J176" t="str">
        <f>VLOOKUP($C176,'Raw-products'!$A$2:$H$1261,MATCH(J$1,'Raw-products'!$A$1:$H$1,0))</f>
        <v>XS</v>
      </c>
      <c r="K176" t="str">
        <f>VLOOKUP($C176,'Raw-products'!$A$2:$H$1261,MATCH(K$1,'Raw-products'!$A$1:$H$1,0))</f>
        <v>green</v>
      </c>
      <c r="L176">
        <f>VLOOKUP($C176,'Raw-products'!$A$2:$H$1261,MATCH(L$1,'Raw-products'!$A$1:$H$1,0))</f>
        <v>111</v>
      </c>
      <c r="M176">
        <f>VLOOKUP($C176,'Raw-products'!$A$2:$H$1261,MATCH(M$1,'Raw-products'!$A$1:$H$1,0))</f>
        <v>73</v>
      </c>
      <c r="N176" s="5">
        <f t="shared" si="4"/>
        <v>8103</v>
      </c>
      <c r="O176" cm="1">
        <f t="array" ref="O176:R176">_xlfn.XLOOKUP($B176,'Raw -orders'!$A:$A,'Raw -orders'!$B:$E)</f>
        <v>78</v>
      </c>
      <c r="P176">
        <v>53949</v>
      </c>
      <c r="Q176" s="1">
        <v>44384</v>
      </c>
      <c r="R176" s="1">
        <v>44395</v>
      </c>
      <c r="S176" t="str" cm="1">
        <f t="array" ref="S176:Z176">_xlfn.XLOOKUP($O176,'Raw - customers'!$A:$A,'Raw - customers'!$B:$I)</f>
        <v>Jethro Pollak</v>
      </c>
      <c r="T176" t="str">
        <v>Genderqueer</v>
      </c>
      <c r="U176">
        <v>38</v>
      </c>
      <c r="V176" t="str">
        <v>7812 Towne GroveSuite 233</v>
      </c>
      <c r="W176">
        <v>7232</v>
      </c>
      <c r="X176" t="str">
        <v>Lake Alihaven</v>
      </c>
      <c r="Y176" t="str">
        <v>Northern Territory</v>
      </c>
      <c r="Z176" t="str">
        <v>Australia</v>
      </c>
      <c r="AA176">
        <v>7</v>
      </c>
      <c r="AB176" s="3" t="str">
        <f t="shared" si="5"/>
        <v>10 to 20</v>
      </c>
      <c r="AK176" s="6"/>
      <c r="AM176" s="6">
        <v>78</v>
      </c>
      <c r="AN176" s="6" t="s">
        <v>1339</v>
      </c>
      <c r="AP176">
        <v>842</v>
      </c>
      <c r="AQ176" t="str">
        <v>Western Australia</v>
      </c>
    </row>
    <row r="177" spans="1:43" x14ac:dyDescent="0.25">
      <c r="A177">
        <v>175</v>
      </c>
      <c r="B177">
        <v>37</v>
      </c>
      <c r="C177">
        <v>605</v>
      </c>
      <c r="D177">
        <v>112</v>
      </c>
      <c r="E177">
        <v>3</v>
      </c>
      <c r="F177">
        <v>336</v>
      </c>
      <c r="G177">
        <v>1</v>
      </c>
      <c r="H177" t="str">
        <f>VLOOKUP($C177,'Raw-products'!$A$2:$H$1261,MATCH(H$1,'Raw-products'!$A$1:$H$1,0))</f>
        <v>Jacket</v>
      </c>
      <c r="I177" t="str">
        <f>VLOOKUP($C177,'Raw-products'!$A$2:$H$1261,MATCH(I$1,'Raw-products'!$A$1:$H$1,0))</f>
        <v>Cardigan</v>
      </c>
      <c r="J177" t="str">
        <f>VLOOKUP($C177,'Raw-products'!$A$2:$H$1261,MATCH(J$1,'Raw-products'!$A$1:$H$1,0))</f>
        <v>XS</v>
      </c>
      <c r="K177" t="str">
        <f>VLOOKUP($C177,'Raw-products'!$A$2:$H$1261,MATCH(K$1,'Raw-products'!$A$1:$H$1,0))</f>
        <v>yellow</v>
      </c>
      <c r="L177">
        <f>VLOOKUP($C177,'Raw-products'!$A$2:$H$1261,MATCH(L$1,'Raw-products'!$A$1:$H$1,0))</f>
        <v>118</v>
      </c>
      <c r="M177">
        <f>VLOOKUP($C177,'Raw-products'!$A$2:$H$1261,MATCH(M$1,'Raw-products'!$A$1:$H$1,0))</f>
        <v>46</v>
      </c>
      <c r="N177" s="5">
        <f t="shared" si="4"/>
        <v>5428</v>
      </c>
      <c r="O177" cm="1">
        <f t="array" ref="O177:R177">_xlfn.XLOOKUP($B177,'Raw -orders'!$A:$A,'Raw -orders'!$B:$E)</f>
        <v>78</v>
      </c>
      <c r="P177">
        <v>53949</v>
      </c>
      <c r="Q177" s="1">
        <v>44384</v>
      </c>
      <c r="R177" s="1">
        <v>44395</v>
      </c>
      <c r="S177" t="str" cm="1">
        <f t="array" ref="S177:Z177">_xlfn.XLOOKUP($O177,'Raw - customers'!$A:$A,'Raw - customers'!$B:$I)</f>
        <v>Jethro Pollak</v>
      </c>
      <c r="T177" t="str">
        <v>Genderqueer</v>
      </c>
      <c r="U177">
        <v>38</v>
      </c>
      <c r="V177" t="str">
        <v>7812 Towne GroveSuite 233</v>
      </c>
      <c r="W177">
        <v>7232</v>
      </c>
      <c r="X177" t="str">
        <v>Lake Alihaven</v>
      </c>
      <c r="Y177" t="str">
        <v>Northern Territory</v>
      </c>
      <c r="Z177" t="str">
        <v>Australia</v>
      </c>
      <c r="AA177">
        <v>7</v>
      </c>
      <c r="AB177" s="3" t="str">
        <f t="shared" si="5"/>
        <v>10 to 20</v>
      </c>
      <c r="AK177" s="6"/>
      <c r="AM177" s="6">
        <v>78</v>
      </c>
      <c r="AN177" s="6" t="s">
        <v>1339</v>
      </c>
      <c r="AP177">
        <v>92</v>
      </c>
      <c r="AQ177" t="str">
        <v>Queensland</v>
      </c>
    </row>
    <row r="178" spans="1:43" x14ac:dyDescent="0.25">
      <c r="A178">
        <v>176</v>
      </c>
      <c r="B178">
        <v>37</v>
      </c>
      <c r="C178">
        <v>608</v>
      </c>
      <c r="D178">
        <v>112</v>
      </c>
      <c r="E178">
        <v>2</v>
      </c>
      <c r="F178">
        <v>224</v>
      </c>
      <c r="G178">
        <v>1</v>
      </c>
      <c r="H178" t="str">
        <f>VLOOKUP($C178,'Raw-products'!$A$2:$H$1261,MATCH(H$1,'Raw-products'!$A$1:$H$1,0))</f>
        <v>Jacket</v>
      </c>
      <c r="I178" t="str">
        <f>VLOOKUP($C178,'Raw-products'!$A$2:$H$1261,MATCH(I$1,'Raw-products'!$A$1:$H$1,0))</f>
        <v>Cardigan</v>
      </c>
      <c r="J178" t="str">
        <f>VLOOKUP($C178,'Raw-products'!$A$2:$H$1261,MATCH(J$1,'Raw-products'!$A$1:$H$1,0))</f>
        <v>L</v>
      </c>
      <c r="K178" t="str">
        <f>VLOOKUP($C178,'Raw-products'!$A$2:$H$1261,MATCH(K$1,'Raw-products'!$A$1:$H$1,0))</f>
        <v>yellow</v>
      </c>
      <c r="L178">
        <f>VLOOKUP($C178,'Raw-products'!$A$2:$H$1261,MATCH(L$1,'Raw-products'!$A$1:$H$1,0))</f>
        <v>118</v>
      </c>
      <c r="M178">
        <f>VLOOKUP($C178,'Raw-products'!$A$2:$H$1261,MATCH(M$1,'Raw-products'!$A$1:$H$1,0))</f>
        <v>50</v>
      </c>
      <c r="N178" s="5">
        <f t="shared" si="4"/>
        <v>5900</v>
      </c>
      <c r="O178" cm="1">
        <f t="array" ref="O178:R178">_xlfn.XLOOKUP($B178,'Raw -orders'!$A:$A,'Raw -orders'!$B:$E)</f>
        <v>78</v>
      </c>
      <c r="P178">
        <v>53949</v>
      </c>
      <c r="Q178" s="1">
        <v>44384</v>
      </c>
      <c r="R178" s="1">
        <v>44395</v>
      </c>
      <c r="S178" t="str" cm="1">
        <f t="array" ref="S178:Z178">_xlfn.XLOOKUP($O178,'Raw - customers'!$A:$A,'Raw - customers'!$B:$I)</f>
        <v>Jethro Pollak</v>
      </c>
      <c r="T178" t="str">
        <v>Genderqueer</v>
      </c>
      <c r="U178">
        <v>38</v>
      </c>
      <c r="V178" t="str">
        <v>7812 Towne GroveSuite 233</v>
      </c>
      <c r="W178">
        <v>7232</v>
      </c>
      <c r="X178" t="str">
        <v>Lake Alihaven</v>
      </c>
      <c r="Y178" t="str">
        <v>Northern Territory</v>
      </c>
      <c r="Z178" t="str">
        <v>Australia</v>
      </c>
      <c r="AA178">
        <v>7</v>
      </c>
      <c r="AB178" s="3" t="str">
        <f t="shared" si="5"/>
        <v>10 to 20</v>
      </c>
      <c r="AK178" s="6"/>
      <c r="AM178" s="6">
        <v>78</v>
      </c>
      <c r="AN178" s="6" t="s">
        <v>1339</v>
      </c>
      <c r="AP178">
        <v>630</v>
      </c>
      <c r="AQ178" t="str">
        <v>Victoria</v>
      </c>
    </row>
    <row r="179" spans="1:43" x14ac:dyDescent="0.25">
      <c r="A179">
        <v>177</v>
      </c>
      <c r="B179">
        <v>37</v>
      </c>
      <c r="C179">
        <v>645</v>
      </c>
      <c r="D179">
        <v>93</v>
      </c>
      <c r="E179">
        <v>2</v>
      </c>
      <c r="F179">
        <v>186</v>
      </c>
      <c r="G179">
        <v>1</v>
      </c>
      <c r="H179" t="str">
        <f>VLOOKUP($C179,'Raw-products'!$A$2:$H$1261,MATCH(H$1,'Raw-products'!$A$1:$H$1,0))</f>
        <v>Jacket</v>
      </c>
      <c r="I179" t="str">
        <f>VLOOKUP($C179,'Raw-products'!$A$2:$H$1261,MATCH(I$1,'Raw-products'!$A$1:$H$1,0))</f>
        <v>Coach</v>
      </c>
      <c r="J179" t="str">
        <f>VLOOKUP($C179,'Raw-products'!$A$2:$H$1261,MATCH(J$1,'Raw-products'!$A$1:$H$1,0))</f>
        <v>XS</v>
      </c>
      <c r="K179" t="str">
        <f>VLOOKUP($C179,'Raw-products'!$A$2:$H$1261,MATCH(K$1,'Raw-products'!$A$1:$H$1,0))</f>
        <v>green</v>
      </c>
      <c r="L179">
        <f>VLOOKUP($C179,'Raw-products'!$A$2:$H$1261,MATCH(L$1,'Raw-products'!$A$1:$H$1,0))</f>
        <v>115</v>
      </c>
      <c r="M179">
        <f>VLOOKUP($C179,'Raw-products'!$A$2:$H$1261,MATCH(M$1,'Raw-products'!$A$1:$H$1,0))</f>
        <v>78</v>
      </c>
      <c r="N179" s="5">
        <f t="shared" si="4"/>
        <v>8970</v>
      </c>
      <c r="O179" cm="1">
        <f t="array" ref="O179:R179">_xlfn.XLOOKUP($B179,'Raw -orders'!$A:$A,'Raw -orders'!$B:$E)</f>
        <v>78</v>
      </c>
      <c r="P179">
        <v>53949</v>
      </c>
      <c r="Q179" s="1">
        <v>44384</v>
      </c>
      <c r="R179" s="1">
        <v>44395</v>
      </c>
      <c r="S179" t="str" cm="1">
        <f t="array" ref="S179:Z179">_xlfn.XLOOKUP($O179,'Raw - customers'!$A:$A,'Raw - customers'!$B:$I)</f>
        <v>Jethro Pollak</v>
      </c>
      <c r="T179" t="str">
        <v>Genderqueer</v>
      </c>
      <c r="U179">
        <v>38</v>
      </c>
      <c r="V179" t="str">
        <v>7812 Towne GroveSuite 233</v>
      </c>
      <c r="W179">
        <v>7232</v>
      </c>
      <c r="X179" t="str">
        <v>Lake Alihaven</v>
      </c>
      <c r="Y179" t="str">
        <v>Northern Territory</v>
      </c>
      <c r="Z179" t="str">
        <v>Australia</v>
      </c>
      <c r="AA179">
        <v>7</v>
      </c>
      <c r="AB179" s="3" t="str">
        <f t="shared" si="5"/>
        <v>10 to 20</v>
      </c>
      <c r="AK179" s="6"/>
      <c r="AM179" s="6">
        <v>78</v>
      </c>
      <c r="AN179" s="6" t="s">
        <v>1339</v>
      </c>
      <c r="AP179">
        <v>110</v>
      </c>
      <c r="AQ179" t="str">
        <v>Western Australia</v>
      </c>
    </row>
    <row r="180" spans="1:43" x14ac:dyDescent="0.25">
      <c r="A180">
        <v>178</v>
      </c>
      <c r="B180">
        <v>38</v>
      </c>
      <c r="C180">
        <v>1015</v>
      </c>
      <c r="D180">
        <v>90</v>
      </c>
      <c r="E180">
        <v>2</v>
      </c>
      <c r="F180">
        <v>180</v>
      </c>
      <c r="G180">
        <v>1</v>
      </c>
      <c r="H180" t="str">
        <f>VLOOKUP($C180,'Raw-products'!$A$2:$H$1261,MATCH(H$1,'Raw-products'!$A$1:$H$1,0))</f>
        <v>Trousers</v>
      </c>
      <c r="I180" t="str">
        <f>VLOOKUP($C180,'Raw-products'!$A$2:$H$1261,MATCH(I$1,'Raw-products'!$A$1:$H$1,0))</f>
        <v>Relaxed Leg</v>
      </c>
      <c r="J180" t="str">
        <f>VLOOKUP($C180,'Raw-products'!$A$2:$H$1261,MATCH(J$1,'Raw-products'!$A$1:$H$1,0))</f>
        <v>XS</v>
      </c>
      <c r="K180" t="str">
        <f>VLOOKUP($C180,'Raw-products'!$A$2:$H$1261,MATCH(K$1,'Raw-products'!$A$1:$H$1,0))</f>
        <v>red</v>
      </c>
      <c r="L180">
        <f>VLOOKUP($C180,'Raw-products'!$A$2:$H$1261,MATCH(L$1,'Raw-products'!$A$1:$H$1,0))</f>
        <v>95</v>
      </c>
      <c r="M180">
        <f>VLOOKUP($C180,'Raw-products'!$A$2:$H$1261,MATCH(M$1,'Raw-products'!$A$1:$H$1,0))</f>
        <v>52</v>
      </c>
      <c r="N180" s="5">
        <f t="shared" si="4"/>
        <v>4940</v>
      </c>
      <c r="O180" cm="1">
        <f t="array" ref="O180:R180">_xlfn.XLOOKUP($B180,'Raw -orders'!$A:$A,'Raw -orders'!$B:$E)</f>
        <v>809</v>
      </c>
      <c r="P180">
        <v>46219</v>
      </c>
      <c r="Q180" s="1">
        <v>44230</v>
      </c>
      <c r="R180" s="1">
        <v>44246</v>
      </c>
      <c r="S180" t="str" cm="1">
        <f t="array" ref="S180:Z180">_xlfn.XLOOKUP($O180,'Raw - customers'!$A:$A,'Raw - customers'!$B:$I)</f>
        <v>Winn Siemandl</v>
      </c>
      <c r="T180" t="str">
        <v>Bigender</v>
      </c>
      <c r="U180">
        <v>76</v>
      </c>
      <c r="V180" t="str">
        <v>443 Holly AvenueSuite 631</v>
      </c>
      <c r="W180">
        <v>8563</v>
      </c>
      <c r="X180" t="str">
        <v>South Tyler</v>
      </c>
      <c r="Y180" t="str">
        <v>Tasmania</v>
      </c>
      <c r="Z180" t="str">
        <v>Australia</v>
      </c>
      <c r="AA180">
        <v>2</v>
      </c>
      <c r="AB180" s="3" t="str">
        <f t="shared" si="5"/>
        <v>10 to 20</v>
      </c>
      <c r="AK180" s="6"/>
      <c r="AM180" s="6">
        <v>809</v>
      </c>
      <c r="AN180" s="6" t="s">
        <v>1414</v>
      </c>
      <c r="AP180">
        <v>640</v>
      </c>
      <c r="AQ180" t="str">
        <v>Queensland</v>
      </c>
    </row>
    <row r="181" spans="1:43" x14ac:dyDescent="0.25">
      <c r="A181">
        <v>179</v>
      </c>
      <c r="B181">
        <v>38</v>
      </c>
      <c r="C181">
        <v>503</v>
      </c>
      <c r="D181">
        <v>102</v>
      </c>
      <c r="E181">
        <v>1</v>
      </c>
      <c r="F181">
        <v>102</v>
      </c>
      <c r="G181">
        <v>1</v>
      </c>
      <c r="H181" t="str">
        <f>VLOOKUP($C181,'Raw-products'!$A$2:$H$1261,MATCH(H$1,'Raw-products'!$A$1:$H$1,0))</f>
        <v>Jacket</v>
      </c>
      <c r="I181" t="str">
        <f>VLOOKUP($C181,'Raw-products'!$A$2:$H$1261,MATCH(I$1,'Raw-products'!$A$1:$H$1,0))</f>
        <v>Windbreaker</v>
      </c>
      <c r="J181" t="str">
        <f>VLOOKUP($C181,'Raw-products'!$A$2:$H$1261,MATCH(J$1,'Raw-products'!$A$1:$H$1,0))</f>
        <v>L</v>
      </c>
      <c r="K181" t="str">
        <f>VLOOKUP($C181,'Raw-products'!$A$2:$H$1261,MATCH(K$1,'Raw-products'!$A$1:$H$1,0))</f>
        <v>yellow</v>
      </c>
      <c r="L181">
        <f>VLOOKUP($C181,'Raw-products'!$A$2:$H$1261,MATCH(L$1,'Raw-products'!$A$1:$H$1,0))</f>
        <v>109</v>
      </c>
      <c r="M181">
        <f>VLOOKUP($C181,'Raw-products'!$A$2:$H$1261,MATCH(M$1,'Raw-products'!$A$1:$H$1,0))</f>
        <v>70</v>
      </c>
      <c r="N181" s="5">
        <f t="shared" si="4"/>
        <v>7630</v>
      </c>
      <c r="O181" cm="1">
        <f t="array" ref="O181:R181">_xlfn.XLOOKUP($B181,'Raw -orders'!$A:$A,'Raw -orders'!$B:$E)</f>
        <v>809</v>
      </c>
      <c r="P181">
        <v>46219</v>
      </c>
      <c r="Q181" s="1">
        <v>44230</v>
      </c>
      <c r="R181" s="1">
        <v>44246</v>
      </c>
      <c r="S181" t="str" cm="1">
        <f t="array" ref="S181:Z181">_xlfn.XLOOKUP($O181,'Raw - customers'!$A:$A,'Raw - customers'!$B:$I)</f>
        <v>Winn Siemandl</v>
      </c>
      <c r="T181" t="str">
        <v>Bigender</v>
      </c>
      <c r="U181">
        <v>76</v>
      </c>
      <c r="V181" t="str">
        <v>443 Holly AvenueSuite 631</v>
      </c>
      <c r="W181">
        <v>8563</v>
      </c>
      <c r="X181" t="str">
        <v>South Tyler</v>
      </c>
      <c r="Y181" t="str">
        <v>Tasmania</v>
      </c>
      <c r="Z181" t="str">
        <v>Australia</v>
      </c>
      <c r="AA181">
        <v>2</v>
      </c>
      <c r="AB181" s="3" t="str">
        <f t="shared" si="5"/>
        <v>10 to 20</v>
      </c>
      <c r="AK181" s="6"/>
      <c r="AM181" s="6">
        <v>809</v>
      </c>
      <c r="AN181" s="6" t="s">
        <v>1414</v>
      </c>
      <c r="AP181">
        <v>15</v>
      </c>
      <c r="AQ181" t="str">
        <v>Western Australia</v>
      </c>
    </row>
    <row r="182" spans="1:43" x14ac:dyDescent="0.25">
      <c r="A182">
        <v>180</v>
      </c>
      <c r="B182">
        <v>38</v>
      </c>
      <c r="C182">
        <v>138</v>
      </c>
      <c r="D182">
        <v>92</v>
      </c>
      <c r="E182">
        <v>2</v>
      </c>
      <c r="F182">
        <v>184</v>
      </c>
      <c r="G182">
        <v>1</v>
      </c>
      <c r="H182" t="str">
        <f>VLOOKUP($C182,'Raw-products'!$A$2:$H$1261,MATCH(H$1,'Raw-products'!$A$1:$H$1,0))</f>
        <v>Shirt</v>
      </c>
      <c r="I182" t="str">
        <f>VLOOKUP($C182,'Raw-products'!$A$2:$H$1261,MATCH(I$1,'Raw-products'!$A$1:$H$1,0))</f>
        <v>Denim</v>
      </c>
      <c r="J182" t="str">
        <f>VLOOKUP($C182,'Raw-products'!$A$2:$H$1261,MATCH(J$1,'Raw-products'!$A$1:$H$1,0))</f>
        <v>L</v>
      </c>
      <c r="K182" t="str">
        <f>VLOOKUP($C182,'Raw-products'!$A$2:$H$1261,MATCH(K$1,'Raw-products'!$A$1:$H$1,0))</f>
        <v>violet</v>
      </c>
      <c r="L182">
        <f>VLOOKUP($C182,'Raw-products'!$A$2:$H$1261,MATCH(L$1,'Raw-products'!$A$1:$H$1,0))</f>
        <v>115</v>
      </c>
      <c r="M182">
        <f>VLOOKUP($C182,'Raw-products'!$A$2:$H$1261,MATCH(M$1,'Raw-products'!$A$1:$H$1,0))</f>
        <v>78</v>
      </c>
      <c r="N182" s="5">
        <f t="shared" si="4"/>
        <v>8970</v>
      </c>
      <c r="O182" cm="1">
        <f t="array" ref="O182:R182">_xlfn.XLOOKUP($B182,'Raw -orders'!$A:$A,'Raw -orders'!$B:$E)</f>
        <v>809</v>
      </c>
      <c r="P182">
        <v>46219</v>
      </c>
      <c r="Q182" s="1">
        <v>44230</v>
      </c>
      <c r="R182" s="1">
        <v>44246</v>
      </c>
      <c r="S182" t="str" cm="1">
        <f t="array" ref="S182:Z182">_xlfn.XLOOKUP($O182,'Raw - customers'!$A:$A,'Raw - customers'!$B:$I)</f>
        <v>Winn Siemandl</v>
      </c>
      <c r="T182" t="str">
        <v>Bigender</v>
      </c>
      <c r="U182">
        <v>76</v>
      </c>
      <c r="V182" t="str">
        <v>443 Holly AvenueSuite 631</v>
      </c>
      <c r="W182">
        <v>8563</v>
      </c>
      <c r="X182" t="str">
        <v>South Tyler</v>
      </c>
      <c r="Y182" t="str">
        <v>Tasmania</v>
      </c>
      <c r="Z182" t="str">
        <v>Australia</v>
      </c>
      <c r="AA182">
        <v>2</v>
      </c>
      <c r="AB182" s="3" t="str">
        <f t="shared" si="5"/>
        <v>10 to 20</v>
      </c>
      <c r="AK182" s="6"/>
      <c r="AM182" s="6">
        <v>809</v>
      </c>
      <c r="AN182" s="6" t="s">
        <v>1414</v>
      </c>
      <c r="AP182">
        <v>129</v>
      </c>
      <c r="AQ182" t="str">
        <v>Western Australia</v>
      </c>
    </row>
    <row r="183" spans="1:43" x14ac:dyDescent="0.25">
      <c r="A183">
        <v>181</v>
      </c>
      <c r="B183">
        <v>39</v>
      </c>
      <c r="C183">
        <v>621</v>
      </c>
      <c r="D183">
        <v>112</v>
      </c>
      <c r="E183">
        <v>2</v>
      </c>
      <c r="F183">
        <v>224</v>
      </c>
      <c r="G183">
        <v>1</v>
      </c>
      <c r="H183" t="str">
        <f>VLOOKUP($C183,'Raw-products'!$A$2:$H$1261,MATCH(H$1,'Raw-products'!$A$1:$H$1,0))</f>
        <v>Jacket</v>
      </c>
      <c r="I183" t="str">
        <f>VLOOKUP($C183,'Raw-products'!$A$2:$H$1261,MATCH(I$1,'Raw-products'!$A$1:$H$1,0))</f>
        <v>Cardigan</v>
      </c>
      <c r="J183" t="str">
        <f>VLOOKUP($C183,'Raw-products'!$A$2:$H$1261,MATCH(J$1,'Raw-products'!$A$1:$H$1,0))</f>
        <v>S</v>
      </c>
      <c r="K183" t="str">
        <f>VLOOKUP($C183,'Raw-products'!$A$2:$H$1261,MATCH(K$1,'Raw-products'!$A$1:$H$1,0))</f>
        <v>indigo</v>
      </c>
      <c r="L183">
        <f>VLOOKUP($C183,'Raw-products'!$A$2:$H$1261,MATCH(L$1,'Raw-products'!$A$1:$H$1,0))</f>
        <v>118</v>
      </c>
      <c r="M183">
        <f>VLOOKUP($C183,'Raw-products'!$A$2:$H$1261,MATCH(M$1,'Raw-products'!$A$1:$H$1,0))</f>
        <v>61</v>
      </c>
      <c r="N183" s="5">
        <f t="shared" si="4"/>
        <v>7198</v>
      </c>
      <c r="O183" cm="1">
        <f t="array" ref="O183:R183">_xlfn.XLOOKUP($B183,'Raw -orders'!$A:$A,'Raw -orders'!$B:$E)</f>
        <v>466</v>
      </c>
      <c r="P183">
        <v>23990</v>
      </c>
      <c r="Q183" s="1">
        <v>44253</v>
      </c>
      <c r="R183" s="1">
        <v>44275</v>
      </c>
      <c r="S183" t="str" cm="1">
        <f t="array" ref="S183:Z183">_xlfn.XLOOKUP($O183,'Raw - customers'!$A:$A,'Raw - customers'!$B:$I)</f>
        <v>Vinnie Feaver</v>
      </c>
      <c r="T183" t="str">
        <v>Male</v>
      </c>
      <c r="U183">
        <v>28</v>
      </c>
      <c r="V183" t="str">
        <v>18 Jack JunctionSuite 575</v>
      </c>
      <c r="W183">
        <v>7356</v>
      </c>
      <c r="X183" t="str">
        <v>North Justin</v>
      </c>
      <c r="Y183" t="str">
        <v>South Australia</v>
      </c>
      <c r="Z183" t="str">
        <v>Australia</v>
      </c>
      <c r="AA183">
        <v>2</v>
      </c>
      <c r="AB183" s="3" t="str">
        <f t="shared" si="5"/>
        <v>20 to 30</v>
      </c>
      <c r="AK183" s="6"/>
      <c r="AM183" s="6">
        <v>466</v>
      </c>
      <c r="AN183" s="6" t="s">
        <v>1345</v>
      </c>
      <c r="AP183">
        <v>369</v>
      </c>
      <c r="AQ183" t="str">
        <v>Australian Capital Territory</v>
      </c>
    </row>
    <row r="184" spans="1:43" x14ac:dyDescent="0.25">
      <c r="A184">
        <v>182</v>
      </c>
      <c r="B184">
        <v>39</v>
      </c>
      <c r="C184">
        <v>338</v>
      </c>
      <c r="D184">
        <v>109</v>
      </c>
      <c r="E184">
        <v>2</v>
      </c>
      <c r="F184">
        <v>218</v>
      </c>
      <c r="G184">
        <v>1</v>
      </c>
      <c r="H184" t="str">
        <f>VLOOKUP($C184,'Raw-products'!$A$2:$H$1261,MATCH(H$1,'Raw-products'!$A$1:$H$1,0))</f>
        <v>Shirt</v>
      </c>
      <c r="I184" t="str">
        <f>VLOOKUP($C184,'Raw-products'!$A$2:$H$1261,MATCH(I$1,'Raw-products'!$A$1:$H$1,0))</f>
        <v>Mandarin Collar</v>
      </c>
      <c r="J184" t="str">
        <f>VLOOKUP($C184,'Raw-products'!$A$2:$H$1261,MATCH(J$1,'Raw-products'!$A$1:$H$1,0))</f>
        <v>L</v>
      </c>
      <c r="K184" t="str">
        <f>VLOOKUP($C184,'Raw-products'!$A$2:$H$1261,MATCH(K$1,'Raw-products'!$A$1:$H$1,0))</f>
        <v>blue</v>
      </c>
      <c r="L184">
        <f>VLOOKUP($C184,'Raw-products'!$A$2:$H$1261,MATCH(L$1,'Raw-products'!$A$1:$H$1,0))</f>
        <v>108</v>
      </c>
      <c r="M184">
        <f>VLOOKUP($C184,'Raw-products'!$A$2:$H$1261,MATCH(M$1,'Raw-products'!$A$1:$H$1,0))</f>
        <v>68</v>
      </c>
      <c r="N184" s="5">
        <f t="shared" si="4"/>
        <v>7344</v>
      </c>
      <c r="O184" cm="1">
        <f t="array" ref="O184:R184">_xlfn.XLOOKUP($B184,'Raw -orders'!$A:$A,'Raw -orders'!$B:$E)</f>
        <v>466</v>
      </c>
      <c r="P184">
        <v>23990</v>
      </c>
      <c r="Q184" s="1">
        <v>44253</v>
      </c>
      <c r="R184" s="1">
        <v>44275</v>
      </c>
      <c r="S184" t="str" cm="1">
        <f t="array" ref="S184:Z184">_xlfn.XLOOKUP($O184,'Raw - customers'!$A:$A,'Raw - customers'!$B:$I)</f>
        <v>Vinnie Feaver</v>
      </c>
      <c r="T184" t="str">
        <v>Male</v>
      </c>
      <c r="U184">
        <v>28</v>
      </c>
      <c r="V184" t="str">
        <v>18 Jack JunctionSuite 575</v>
      </c>
      <c r="W184">
        <v>7356</v>
      </c>
      <c r="X184" t="str">
        <v>North Justin</v>
      </c>
      <c r="Y184" t="str">
        <v>South Australia</v>
      </c>
      <c r="Z184" t="str">
        <v>Australia</v>
      </c>
      <c r="AA184">
        <v>2</v>
      </c>
      <c r="AB184" s="3" t="str">
        <f t="shared" si="5"/>
        <v>20 to 30</v>
      </c>
      <c r="AK184" s="6"/>
      <c r="AM184" s="6">
        <v>466</v>
      </c>
      <c r="AN184" s="6" t="s">
        <v>1345</v>
      </c>
      <c r="AP184">
        <v>568</v>
      </c>
      <c r="AQ184" t="str">
        <v>Tasmania</v>
      </c>
    </row>
    <row r="185" spans="1:43" x14ac:dyDescent="0.25">
      <c r="A185">
        <v>183</v>
      </c>
      <c r="B185">
        <v>39</v>
      </c>
      <c r="C185">
        <v>148</v>
      </c>
      <c r="D185">
        <v>91</v>
      </c>
      <c r="E185">
        <v>3</v>
      </c>
      <c r="F185">
        <v>273</v>
      </c>
      <c r="G185">
        <v>1</v>
      </c>
      <c r="H185" t="str">
        <f>VLOOKUP($C185,'Raw-products'!$A$2:$H$1261,MATCH(H$1,'Raw-products'!$A$1:$H$1,0))</f>
        <v>Shirt</v>
      </c>
      <c r="I185" t="str">
        <f>VLOOKUP($C185,'Raw-products'!$A$2:$H$1261,MATCH(I$1,'Raw-products'!$A$1:$H$1,0))</f>
        <v>Linen</v>
      </c>
      <c r="J185" t="str">
        <f>VLOOKUP($C185,'Raw-products'!$A$2:$H$1261,MATCH(J$1,'Raw-products'!$A$1:$H$1,0))</f>
        <v>L</v>
      </c>
      <c r="K185" t="str">
        <f>VLOOKUP($C185,'Raw-products'!$A$2:$H$1261,MATCH(K$1,'Raw-products'!$A$1:$H$1,0))</f>
        <v>orange</v>
      </c>
      <c r="L185">
        <f>VLOOKUP($C185,'Raw-products'!$A$2:$H$1261,MATCH(L$1,'Raw-products'!$A$1:$H$1,0))</f>
        <v>116</v>
      </c>
      <c r="M185">
        <f>VLOOKUP($C185,'Raw-products'!$A$2:$H$1261,MATCH(M$1,'Raw-products'!$A$1:$H$1,0))</f>
        <v>73</v>
      </c>
      <c r="N185" s="5">
        <f t="shared" si="4"/>
        <v>8468</v>
      </c>
      <c r="O185" cm="1">
        <f t="array" ref="O185:R185">_xlfn.XLOOKUP($B185,'Raw -orders'!$A:$A,'Raw -orders'!$B:$E)</f>
        <v>466</v>
      </c>
      <c r="P185">
        <v>23990</v>
      </c>
      <c r="Q185" s="1">
        <v>44253</v>
      </c>
      <c r="R185" s="1">
        <v>44275</v>
      </c>
      <c r="S185" t="str" cm="1">
        <f t="array" ref="S185:Z185">_xlfn.XLOOKUP($O185,'Raw - customers'!$A:$A,'Raw - customers'!$B:$I)</f>
        <v>Vinnie Feaver</v>
      </c>
      <c r="T185" t="str">
        <v>Male</v>
      </c>
      <c r="U185">
        <v>28</v>
      </c>
      <c r="V185" t="str">
        <v>18 Jack JunctionSuite 575</v>
      </c>
      <c r="W185">
        <v>7356</v>
      </c>
      <c r="X185" t="str">
        <v>North Justin</v>
      </c>
      <c r="Y185" t="str">
        <v>South Australia</v>
      </c>
      <c r="Z185" t="str">
        <v>Australia</v>
      </c>
      <c r="AA185">
        <v>2</v>
      </c>
      <c r="AB185" s="3" t="str">
        <f t="shared" si="5"/>
        <v>20 to 30</v>
      </c>
      <c r="AK185" s="6"/>
      <c r="AM185" s="6">
        <v>466</v>
      </c>
      <c r="AN185" s="6" t="s">
        <v>1345</v>
      </c>
      <c r="AP185">
        <v>267</v>
      </c>
      <c r="AQ185" t="str">
        <v>Western Australia</v>
      </c>
    </row>
    <row r="186" spans="1:43" x14ac:dyDescent="0.25">
      <c r="A186">
        <v>184</v>
      </c>
      <c r="B186">
        <v>39</v>
      </c>
      <c r="C186">
        <v>631</v>
      </c>
      <c r="D186">
        <v>93</v>
      </c>
      <c r="E186">
        <v>3</v>
      </c>
      <c r="F186">
        <v>279</v>
      </c>
      <c r="G186">
        <v>1</v>
      </c>
      <c r="H186" t="str">
        <f>VLOOKUP($C186,'Raw-products'!$A$2:$H$1261,MATCH(H$1,'Raw-products'!$A$1:$H$1,0))</f>
        <v>Jacket</v>
      </c>
      <c r="I186" t="str">
        <f>VLOOKUP($C186,'Raw-products'!$A$2:$H$1261,MATCH(I$1,'Raw-products'!$A$1:$H$1,0))</f>
        <v>Coach</v>
      </c>
      <c r="J186" t="str">
        <f>VLOOKUP($C186,'Raw-products'!$A$2:$H$1261,MATCH(J$1,'Raw-products'!$A$1:$H$1,0))</f>
        <v>S</v>
      </c>
      <c r="K186" t="str">
        <f>VLOOKUP($C186,'Raw-products'!$A$2:$H$1261,MATCH(K$1,'Raw-products'!$A$1:$H$1,0))</f>
        <v>red</v>
      </c>
      <c r="L186">
        <f>VLOOKUP($C186,'Raw-products'!$A$2:$H$1261,MATCH(L$1,'Raw-products'!$A$1:$H$1,0))</f>
        <v>115</v>
      </c>
      <c r="M186">
        <f>VLOOKUP($C186,'Raw-products'!$A$2:$H$1261,MATCH(M$1,'Raw-products'!$A$1:$H$1,0))</f>
        <v>76</v>
      </c>
      <c r="N186" s="5">
        <f t="shared" si="4"/>
        <v>8740</v>
      </c>
      <c r="O186" cm="1">
        <f t="array" ref="O186:R186">_xlfn.XLOOKUP($B186,'Raw -orders'!$A:$A,'Raw -orders'!$B:$E)</f>
        <v>466</v>
      </c>
      <c r="P186">
        <v>23990</v>
      </c>
      <c r="Q186" s="1">
        <v>44253</v>
      </c>
      <c r="R186" s="1">
        <v>44275</v>
      </c>
      <c r="S186" t="str" cm="1">
        <f t="array" ref="S186:Z186">_xlfn.XLOOKUP($O186,'Raw - customers'!$A:$A,'Raw - customers'!$B:$I)</f>
        <v>Vinnie Feaver</v>
      </c>
      <c r="T186" t="str">
        <v>Male</v>
      </c>
      <c r="U186">
        <v>28</v>
      </c>
      <c r="V186" t="str">
        <v>18 Jack JunctionSuite 575</v>
      </c>
      <c r="W186">
        <v>7356</v>
      </c>
      <c r="X186" t="str">
        <v>North Justin</v>
      </c>
      <c r="Y186" t="str">
        <v>South Australia</v>
      </c>
      <c r="Z186" t="str">
        <v>Australia</v>
      </c>
      <c r="AA186">
        <v>2</v>
      </c>
      <c r="AB186" s="3" t="str">
        <f t="shared" si="5"/>
        <v>20 to 30</v>
      </c>
      <c r="AK186" s="6"/>
      <c r="AM186" s="6">
        <v>466</v>
      </c>
      <c r="AN186" s="6" t="s">
        <v>1345</v>
      </c>
      <c r="AP186">
        <v>654</v>
      </c>
      <c r="AQ186" t="str">
        <v>Victoria</v>
      </c>
    </row>
    <row r="187" spans="1:43" x14ac:dyDescent="0.25">
      <c r="A187">
        <v>185</v>
      </c>
      <c r="B187">
        <v>39</v>
      </c>
      <c r="C187">
        <v>916</v>
      </c>
      <c r="D187">
        <v>96</v>
      </c>
      <c r="E187">
        <v>1</v>
      </c>
      <c r="F187">
        <v>96</v>
      </c>
      <c r="G187">
        <v>1</v>
      </c>
      <c r="H187" t="str">
        <f>VLOOKUP($C187,'Raw-products'!$A$2:$H$1261,MATCH(H$1,'Raw-products'!$A$1:$H$1,0))</f>
        <v>Trousers</v>
      </c>
      <c r="I187" t="str">
        <f>VLOOKUP($C187,'Raw-products'!$A$2:$H$1261,MATCH(I$1,'Raw-products'!$A$1:$H$1,0))</f>
        <v>Drawstring</v>
      </c>
      <c r="J187" t="str">
        <f>VLOOKUP($C187,'Raw-products'!$A$2:$H$1261,MATCH(J$1,'Raw-products'!$A$1:$H$1,0))</f>
        <v>S</v>
      </c>
      <c r="K187" t="str">
        <f>VLOOKUP($C187,'Raw-products'!$A$2:$H$1261,MATCH(K$1,'Raw-products'!$A$1:$H$1,0))</f>
        <v>orange</v>
      </c>
      <c r="L187">
        <f>VLOOKUP($C187,'Raw-products'!$A$2:$H$1261,MATCH(L$1,'Raw-products'!$A$1:$H$1,0))</f>
        <v>104</v>
      </c>
      <c r="M187">
        <f>VLOOKUP($C187,'Raw-products'!$A$2:$H$1261,MATCH(M$1,'Raw-products'!$A$1:$H$1,0))</f>
        <v>58</v>
      </c>
      <c r="N187" s="5">
        <f t="shared" si="4"/>
        <v>6032</v>
      </c>
      <c r="O187" cm="1">
        <f t="array" ref="O187:R187">_xlfn.XLOOKUP($B187,'Raw -orders'!$A:$A,'Raw -orders'!$B:$E)</f>
        <v>466</v>
      </c>
      <c r="P187">
        <v>23990</v>
      </c>
      <c r="Q187" s="1">
        <v>44253</v>
      </c>
      <c r="R187" s="1">
        <v>44275</v>
      </c>
      <c r="S187" t="str" cm="1">
        <f t="array" ref="S187:Z187">_xlfn.XLOOKUP($O187,'Raw - customers'!$A:$A,'Raw - customers'!$B:$I)</f>
        <v>Vinnie Feaver</v>
      </c>
      <c r="T187" t="str">
        <v>Male</v>
      </c>
      <c r="U187">
        <v>28</v>
      </c>
      <c r="V187" t="str">
        <v>18 Jack JunctionSuite 575</v>
      </c>
      <c r="W187">
        <v>7356</v>
      </c>
      <c r="X187" t="str">
        <v>North Justin</v>
      </c>
      <c r="Y187" t="str">
        <v>South Australia</v>
      </c>
      <c r="Z187" t="str">
        <v>Australia</v>
      </c>
      <c r="AA187">
        <v>2</v>
      </c>
      <c r="AB187" s="3" t="str">
        <f t="shared" si="5"/>
        <v>20 to 30</v>
      </c>
      <c r="AK187" s="6"/>
      <c r="AM187" s="6">
        <v>466</v>
      </c>
      <c r="AN187" s="6" t="s">
        <v>1345</v>
      </c>
      <c r="AP187">
        <v>644</v>
      </c>
      <c r="AQ187" t="str">
        <v>Western Australia</v>
      </c>
    </row>
    <row r="188" spans="1:43" x14ac:dyDescent="0.25">
      <c r="A188">
        <v>186</v>
      </c>
      <c r="B188">
        <v>39</v>
      </c>
      <c r="C188">
        <v>317</v>
      </c>
      <c r="D188">
        <v>109</v>
      </c>
      <c r="E188">
        <v>2</v>
      </c>
      <c r="F188">
        <v>218</v>
      </c>
      <c r="G188">
        <v>1</v>
      </c>
      <c r="H188" t="str">
        <f>VLOOKUP($C188,'Raw-products'!$A$2:$H$1261,MATCH(H$1,'Raw-products'!$A$1:$H$1,0))</f>
        <v>Shirt</v>
      </c>
      <c r="I188" t="str">
        <f>VLOOKUP($C188,'Raw-products'!$A$2:$H$1261,MATCH(I$1,'Raw-products'!$A$1:$H$1,0))</f>
        <v>Mandarin Collar</v>
      </c>
      <c r="J188" t="str">
        <f>VLOOKUP($C188,'Raw-products'!$A$2:$H$1261,MATCH(J$1,'Raw-products'!$A$1:$H$1,0))</f>
        <v>M</v>
      </c>
      <c r="K188" t="str">
        <f>VLOOKUP($C188,'Raw-products'!$A$2:$H$1261,MATCH(K$1,'Raw-products'!$A$1:$H$1,0))</f>
        <v>red</v>
      </c>
      <c r="L188">
        <f>VLOOKUP($C188,'Raw-products'!$A$2:$H$1261,MATCH(L$1,'Raw-products'!$A$1:$H$1,0))</f>
        <v>108</v>
      </c>
      <c r="M188">
        <f>VLOOKUP($C188,'Raw-products'!$A$2:$H$1261,MATCH(M$1,'Raw-products'!$A$1:$H$1,0))</f>
        <v>60</v>
      </c>
      <c r="N188" s="5">
        <f t="shared" si="4"/>
        <v>6480</v>
      </c>
      <c r="O188" cm="1">
        <f t="array" ref="O188:R188">_xlfn.XLOOKUP($B188,'Raw -orders'!$A:$A,'Raw -orders'!$B:$E)</f>
        <v>466</v>
      </c>
      <c r="P188">
        <v>23990</v>
      </c>
      <c r="Q188" s="1">
        <v>44253</v>
      </c>
      <c r="R188" s="1">
        <v>44275</v>
      </c>
      <c r="S188" t="str" cm="1">
        <f t="array" ref="S188:Z188">_xlfn.XLOOKUP($O188,'Raw - customers'!$A:$A,'Raw - customers'!$B:$I)</f>
        <v>Vinnie Feaver</v>
      </c>
      <c r="T188" t="str">
        <v>Male</v>
      </c>
      <c r="U188">
        <v>28</v>
      </c>
      <c r="V188" t="str">
        <v>18 Jack JunctionSuite 575</v>
      </c>
      <c r="W188">
        <v>7356</v>
      </c>
      <c r="X188" t="str">
        <v>North Justin</v>
      </c>
      <c r="Y188" t="str">
        <v>South Australia</v>
      </c>
      <c r="Z188" t="str">
        <v>Australia</v>
      </c>
      <c r="AA188">
        <v>2</v>
      </c>
      <c r="AB188" s="3" t="str">
        <f t="shared" si="5"/>
        <v>20 to 30</v>
      </c>
      <c r="AK188" s="6"/>
      <c r="AM188" s="6">
        <v>466</v>
      </c>
      <c r="AN188" s="6" t="s">
        <v>1345</v>
      </c>
      <c r="AP188">
        <v>28</v>
      </c>
      <c r="AQ188" t="str">
        <v>Queensland</v>
      </c>
    </row>
    <row r="189" spans="1:43" x14ac:dyDescent="0.25">
      <c r="A189">
        <v>187</v>
      </c>
      <c r="B189">
        <v>39</v>
      </c>
      <c r="C189">
        <v>49</v>
      </c>
      <c r="D189">
        <v>104</v>
      </c>
      <c r="E189">
        <v>1</v>
      </c>
      <c r="F189">
        <v>104</v>
      </c>
      <c r="G189">
        <v>1</v>
      </c>
      <c r="H189" t="str">
        <f>VLOOKUP($C189,'Raw-products'!$A$2:$H$1261,MATCH(H$1,'Raw-products'!$A$1:$H$1,0))</f>
        <v>Shirt</v>
      </c>
      <c r="I189" t="str">
        <f>VLOOKUP($C189,'Raw-products'!$A$2:$H$1261,MATCH(I$1,'Raw-products'!$A$1:$H$1,0))</f>
        <v>Dress</v>
      </c>
      <c r="J189" t="str">
        <f>VLOOKUP($C189,'Raw-products'!$A$2:$H$1261,MATCH(J$1,'Raw-products'!$A$1:$H$1,0))</f>
        <v>XL</v>
      </c>
      <c r="K189" t="str">
        <f>VLOOKUP($C189,'Raw-products'!$A$2:$H$1261,MATCH(K$1,'Raw-products'!$A$1:$H$1,0))</f>
        <v>yellow</v>
      </c>
      <c r="L189">
        <f>VLOOKUP($C189,'Raw-products'!$A$2:$H$1261,MATCH(L$1,'Raw-products'!$A$1:$H$1,0))</f>
        <v>119</v>
      </c>
      <c r="M189">
        <f>VLOOKUP($C189,'Raw-products'!$A$2:$H$1261,MATCH(M$1,'Raw-products'!$A$1:$H$1,0))</f>
        <v>75</v>
      </c>
      <c r="N189" s="5">
        <f t="shared" si="4"/>
        <v>8925</v>
      </c>
      <c r="O189" cm="1">
        <f t="array" ref="O189:R189">_xlfn.XLOOKUP($B189,'Raw -orders'!$A:$A,'Raw -orders'!$B:$E)</f>
        <v>466</v>
      </c>
      <c r="P189">
        <v>23990</v>
      </c>
      <c r="Q189" s="1">
        <v>44253</v>
      </c>
      <c r="R189" s="1">
        <v>44275</v>
      </c>
      <c r="S189" t="str" cm="1">
        <f t="array" ref="S189:Z189">_xlfn.XLOOKUP($O189,'Raw - customers'!$A:$A,'Raw - customers'!$B:$I)</f>
        <v>Vinnie Feaver</v>
      </c>
      <c r="T189" t="str">
        <v>Male</v>
      </c>
      <c r="U189">
        <v>28</v>
      </c>
      <c r="V189" t="str">
        <v>18 Jack JunctionSuite 575</v>
      </c>
      <c r="W189">
        <v>7356</v>
      </c>
      <c r="X189" t="str">
        <v>North Justin</v>
      </c>
      <c r="Y189" t="str">
        <v>South Australia</v>
      </c>
      <c r="Z189" t="str">
        <v>Australia</v>
      </c>
      <c r="AA189">
        <v>2</v>
      </c>
      <c r="AB189" s="3" t="str">
        <f t="shared" si="5"/>
        <v>20 to 30</v>
      </c>
      <c r="AK189" s="6"/>
      <c r="AM189" s="6">
        <v>466</v>
      </c>
      <c r="AN189" s="6" t="s">
        <v>1345</v>
      </c>
      <c r="AP189">
        <v>292</v>
      </c>
      <c r="AQ189" t="str">
        <v>Victoria</v>
      </c>
    </row>
    <row r="190" spans="1:43" x14ac:dyDescent="0.25">
      <c r="A190">
        <v>188</v>
      </c>
      <c r="B190">
        <v>39</v>
      </c>
      <c r="C190">
        <v>1030</v>
      </c>
      <c r="D190">
        <v>90</v>
      </c>
      <c r="E190">
        <v>2</v>
      </c>
      <c r="F190">
        <v>180</v>
      </c>
      <c r="G190">
        <v>1</v>
      </c>
      <c r="H190" t="str">
        <f>VLOOKUP($C190,'Raw-products'!$A$2:$H$1261,MATCH(H$1,'Raw-products'!$A$1:$H$1,0))</f>
        <v>Trousers</v>
      </c>
      <c r="I190" t="str">
        <f>VLOOKUP($C190,'Raw-products'!$A$2:$H$1261,MATCH(I$1,'Raw-products'!$A$1:$H$1,0))</f>
        <v>Relaxed Leg</v>
      </c>
      <c r="J190" t="str">
        <f>VLOOKUP($C190,'Raw-products'!$A$2:$H$1261,MATCH(J$1,'Raw-products'!$A$1:$H$1,0))</f>
        <v>XS</v>
      </c>
      <c r="K190" t="str">
        <f>VLOOKUP($C190,'Raw-products'!$A$2:$H$1261,MATCH(K$1,'Raw-products'!$A$1:$H$1,0))</f>
        <v>green</v>
      </c>
      <c r="L190">
        <f>VLOOKUP($C190,'Raw-products'!$A$2:$H$1261,MATCH(L$1,'Raw-products'!$A$1:$H$1,0))</f>
        <v>95</v>
      </c>
      <c r="M190">
        <f>VLOOKUP($C190,'Raw-products'!$A$2:$H$1261,MATCH(M$1,'Raw-products'!$A$1:$H$1,0))</f>
        <v>80</v>
      </c>
      <c r="N190" s="5">
        <f t="shared" si="4"/>
        <v>7600</v>
      </c>
      <c r="O190" cm="1">
        <f t="array" ref="O190:R190">_xlfn.XLOOKUP($B190,'Raw -orders'!$A:$A,'Raw -orders'!$B:$E)</f>
        <v>466</v>
      </c>
      <c r="P190">
        <v>23990</v>
      </c>
      <c r="Q190" s="1">
        <v>44253</v>
      </c>
      <c r="R190" s="1">
        <v>44275</v>
      </c>
      <c r="S190" t="str" cm="1">
        <f t="array" ref="S190:Z190">_xlfn.XLOOKUP($O190,'Raw - customers'!$A:$A,'Raw - customers'!$B:$I)</f>
        <v>Vinnie Feaver</v>
      </c>
      <c r="T190" t="str">
        <v>Male</v>
      </c>
      <c r="U190">
        <v>28</v>
      </c>
      <c r="V190" t="str">
        <v>18 Jack JunctionSuite 575</v>
      </c>
      <c r="W190">
        <v>7356</v>
      </c>
      <c r="X190" t="str">
        <v>North Justin</v>
      </c>
      <c r="Y190" t="str">
        <v>South Australia</v>
      </c>
      <c r="Z190" t="str">
        <v>Australia</v>
      </c>
      <c r="AA190">
        <v>2</v>
      </c>
      <c r="AB190" s="3" t="str">
        <f t="shared" si="5"/>
        <v>20 to 30</v>
      </c>
      <c r="AK190" s="6"/>
      <c r="AM190" s="6">
        <v>466</v>
      </c>
      <c r="AN190" s="6" t="s">
        <v>1345</v>
      </c>
      <c r="AP190">
        <v>723</v>
      </c>
      <c r="AQ190" t="str">
        <v>Australian Capital Territory</v>
      </c>
    </row>
    <row r="191" spans="1:43" x14ac:dyDescent="0.25">
      <c r="A191">
        <v>189</v>
      </c>
      <c r="B191">
        <v>39</v>
      </c>
      <c r="C191">
        <v>892</v>
      </c>
      <c r="D191">
        <v>94</v>
      </c>
      <c r="E191">
        <v>3</v>
      </c>
      <c r="F191">
        <v>282</v>
      </c>
      <c r="G191">
        <v>1</v>
      </c>
      <c r="H191" t="str">
        <f>VLOOKUP($C191,'Raw-products'!$A$2:$H$1261,MATCH(H$1,'Raw-products'!$A$1:$H$1,0))</f>
        <v>Trousers</v>
      </c>
      <c r="I191" t="str">
        <f>VLOOKUP($C191,'Raw-products'!$A$2:$H$1261,MATCH(I$1,'Raw-products'!$A$1:$H$1,0))</f>
        <v>Cords</v>
      </c>
      <c r="J191" t="str">
        <f>VLOOKUP($C191,'Raw-products'!$A$2:$H$1261,MATCH(J$1,'Raw-products'!$A$1:$H$1,0))</f>
        <v>M</v>
      </c>
      <c r="K191" t="str">
        <f>VLOOKUP($C191,'Raw-products'!$A$2:$H$1261,MATCH(K$1,'Raw-products'!$A$1:$H$1,0))</f>
        <v>green</v>
      </c>
      <c r="L191">
        <f>VLOOKUP($C191,'Raw-products'!$A$2:$H$1261,MATCH(L$1,'Raw-products'!$A$1:$H$1,0))</f>
        <v>113</v>
      </c>
      <c r="M191">
        <f>VLOOKUP($C191,'Raw-products'!$A$2:$H$1261,MATCH(M$1,'Raw-products'!$A$1:$H$1,0))</f>
        <v>76</v>
      </c>
      <c r="N191" s="5">
        <f t="shared" si="4"/>
        <v>8588</v>
      </c>
      <c r="O191" cm="1">
        <f t="array" ref="O191:R191">_xlfn.XLOOKUP($B191,'Raw -orders'!$A:$A,'Raw -orders'!$B:$E)</f>
        <v>466</v>
      </c>
      <c r="P191">
        <v>23990</v>
      </c>
      <c r="Q191" s="1">
        <v>44253</v>
      </c>
      <c r="R191" s="1">
        <v>44275</v>
      </c>
      <c r="S191" t="str" cm="1">
        <f t="array" ref="S191:Z191">_xlfn.XLOOKUP($O191,'Raw - customers'!$A:$A,'Raw - customers'!$B:$I)</f>
        <v>Vinnie Feaver</v>
      </c>
      <c r="T191" t="str">
        <v>Male</v>
      </c>
      <c r="U191">
        <v>28</v>
      </c>
      <c r="V191" t="str">
        <v>18 Jack JunctionSuite 575</v>
      </c>
      <c r="W191">
        <v>7356</v>
      </c>
      <c r="X191" t="str">
        <v>North Justin</v>
      </c>
      <c r="Y191" t="str">
        <v>South Australia</v>
      </c>
      <c r="Z191" t="str">
        <v>Australia</v>
      </c>
      <c r="AA191">
        <v>2</v>
      </c>
      <c r="AB191" s="3" t="str">
        <f t="shared" si="5"/>
        <v>20 to 30</v>
      </c>
      <c r="AK191" s="6"/>
      <c r="AM191" s="6">
        <v>466</v>
      </c>
      <c r="AN191" s="6" t="s">
        <v>1345</v>
      </c>
      <c r="AP191">
        <v>515</v>
      </c>
      <c r="AQ191" t="str">
        <v>Australian Capital Territory</v>
      </c>
    </row>
    <row r="192" spans="1:43" x14ac:dyDescent="0.25">
      <c r="A192">
        <v>190</v>
      </c>
      <c r="B192">
        <v>39</v>
      </c>
      <c r="C192">
        <v>20</v>
      </c>
      <c r="D192">
        <v>96</v>
      </c>
      <c r="E192">
        <v>2</v>
      </c>
      <c r="F192">
        <v>192</v>
      </c>
      <c r="G192">
        <v>1</v>
      </c>
      <c r="H192" t="str">
        <f>VLOOKUP($C192,'Raw-products'!$A$2:$H$1261,MATCH(H$1,'Raw-products'!$A$1:$H$1,0))</f>
        <v>Shirt</v>
      </c>
      <c r="I192" t="str">
        <f>VLOOKUP($C192,'Raw-products'!$A$2:$H$1261,MATCH(I$1,'Raw-products'!$A$1:$H$1,0))</f>
        <v>Oxford Cloth</v>
      </c>
      <c r="J192" t="str">
        <f>VLOOKUP($C192,'Raw-products'!$A$2:$H$1261,MATCH(J$1,'Raw-products'!$A$1:$H$1,0))</f>
        <v>XS</v>
      </c>
      <c r="K192" t="str">
        <f>VLOOKUP($C192,'Raw-products'!$A$2:$H$1261,MATCH(K$1,'Raw-products'!$A$1:$H$1,0))</f>
        <v>blue</v>
      </c>
      <c r="L192">
        <f>VLOOKUP($C192,'Raw-products'!$A$2:$H$1261,MATCH(L$1,'Raw-products'!$A$1:$H$1,0))</f>
        <v>114</v>
      </c>
      <c r="M192">
        <f>VLOOKUP($C192,'Raw-products'!$A$2:$H$1261,MATCH(M$1,'Raw-products'!$A$1:$H$1,0))</f>
        <v>47</v>
      </c>
      <c r="N192" s="5">
        <f t="shared" si="4"/>
        <v>5358</v>
      </c>
      <c r="O192" cm="1">
        <f t="array" ref="O192:R192">_xlfn.XLOOKUP($B192,'Raw -orders'!$A:$A,'Raw -orders'!$B:$E)</f>
        <v>466</v>
      </c>
      <c r="P192">
        <v>23990</v>
      </c>
      <c r="Q192" s="1">
        <v>44253</v>
      </c>
      <c r="R192" s="1">
        <v>44275</v>
      </c>
      <c r="S192" t="str" cm="1">
        <f t="array" ref="S192:Z192">_xlfn.XLOOKUP($O192,'Raw - customers'!$A:$A,'Raw - customers'!$B:$I)</f>
        <v>Vinnie Feaver</v>
      </c>
      <c r="T192" t="str">
        <v>Male</v>
      </c>
      <c r="U192">
        <v>28</v>
      </c>
      <c r="V192" t="str">
        <v>18 Jack JunctionSuite 575</v>
      </c>
      <c r="W192">
        <v>7356</v>
      </c>
      <c r="X192" t="str">
        <v>North Justin</v>
      </c>
      <c r="Y192" t="str">
        <v>South Australia</v>
      </c>
      <c r="Z192" t="str">
        <v>Australia</v>
      </c>
      <c r="AA192">
        <v>2</v>
      </c>
      <c r="AB192" s="3" t="str">
        <f t="shared" si="5"/>
        <v>20 to 30</v>
      </c>
      <c r="AK192" s="6"/>
      <c r="AM192" s="6">
        <v>466</v>
      </c>
      <c r="AN192" s="6" t="s">
        <v>1345</v>
      </c>
      <c r="AP192">
        <v>62</v>
      </c>
      <c r="AQ192" t="str">
        <v>Australian Capital Territory</v>
      </c>
    </row>
    <row r="193" spans="1:43" x14ac:dyDescent="0.25">
      <c r="A193">
        <v>191</v>
      </c>
      <c r="B193">
        <v>40</v>
      </c>
      <c r="C193">
        <v>333</v>
      </c>
      <c r="D193">
        <v>109</v>
      </c>
      <c r="E193">
        <v>2</v>
      </c>
      <c r="F193">
        <v>218</v>
      </c>
      <c r="G193">
        <v>1</v>
      </c>
      <c r="H193" t="str">
        <f>VLOOKUP($C193,'Raw-products'!$A$2:$H$1261,MATCH(H$1,'Raw-products'!$A$1:$H$1,0))</f>
        <v>Shirt</v>
      </c>
      <c r="I193" t="str">
        <f>VLOOKUP($C193,'Raw-products'!$A$2:$H$1261,MATCH(I$1,'Raw-products'!$A$1:$H$1,0))</f>
        <v>Mandarin Collar</v>
      </c>
      <c r="J193" t="str">
        <f>VLOOKUP($C193,'Raw-products'!$A$2:$H$1261,MATCH(J$1,'Raw-products'!$A$1:$H$1,0))</f>
        <v>L</v>
      </c>
      <c r="K193" t="str">
        <f>VLOOKUP($C193,'Raw-products'!$A$2:$H$1261,MATCH(K$1,'Raw-products'!$A$1:$H$1,0))</f>
        <v>green</v>
      </c>
      <c r="L193">
        <f>VLOOKUP($C193,'Raw-products'!$A$2:$H$1261,MATCH(L$1,'Raw-products'!$A$1:$H$1,0))</f>
        <v>108</v>
      </c>
      <c r="M193">
        <f>VLOOKUP($C193,'Raw-products'!$A$2:$H$1261,MATCH(M$1,'Raw-products'!$A$1:$H$1,0))</f>
        <v>67</v>
      </c>
      <c r="N193" s="5">
        <f t="shared" si="4"/>
        <v>7236</v>
      </c>
      <c r="O193" cm="1">
        <f t="array" ref="O193:R193">_xlfn.XLOOKUP($B193,'Raw -orders'!$A:$A,'Raw -orders'!$B:$E)</f>
        <v>86</v>
      </c>
      <c r="P193">
        <v>56657</v>
      </c>
      <c r="Q193" s="1">
        <v>44203</v>
      </c>
      <c r="R193" s="1">
        <v>44215</v>
      </c>
      <c r="S193" t="str" cm="1">
        <f t="array" ref="S193:Z193">_xlfn.XLOOKUP($O193,'Raw - customers'!$A:$A,'Raw - customers'!$B:$I)</f>
        <v>Corinna Maystone</v>
      </c>
      <c r="T193" t="str">
        <v>Non-binary</v>
      </c>
      <c r="U193">
        <v>76</v>
      </c>
      <c r="V193" t="str">
        <v>040 Savannah GroveSuite 967</v>
      </c>
      <c r="W193">
        <v>9337</v>
      </c>
      <c r="X193" t="str">
        <v>Gleasonport</v>
      </c>
      <c r="Y193" t="str">
        <v>Tasmania</v>
      </c>
      <c r="Z193" t="str">
        <v>Australia</v>
      </c>
      <c r="AA193">
        <v>1</v>
      </c>
      <c r="AB193" s="3" t="str">
        <f t="shared" si="5"/>
        <v>10 to 20</v>
      </c>
      <c r="AK193" s="6"/>
      <c r="AM193" s="6">
        <v>86</v>
      </c>
      <c r="AN193" s="6" t="s">
        <v>1414</v>
      </c>
      <c r="AP193">
        <v>678</v>
      </c>
      <c r="AQ193" t="str">
        <v>New South Wales</v>
      </c>
    </row>
    <row r="194" spans="1:43" x14ac:dyDescent="0.25">
      <c r="A194">
        <v>192</v>
      </c>
      <c r="B194">
        <v>40</v>
      </c>
      <c r="C194">
        <v>650</v>
      </c>
      <c r="D194">
        <v>93</v>
      </c>
      <c r="E194">
        <v>1</v>
      </c>
      <c r="F194">
        <v>93</v>
      </c>
      <c r="G194">
        <v>1</v>
      </c>
      <c r="H194" t="str">
        <f>VLOOKUP($C194,'Raw-products'!$A$2:$H$1261,MATCH(H$1,'Raw-products'!$A$1:$H$1,0))</f>
        <v>Jacket</v>
      </c>
      <c r="I194" t="str">
        <f>VLOOKUP($C194,'Raw-products'!$A$2:$H$1261,MATCH(I$1,'Raw-products'!$A$1:$H$1,0))</f>
        <v>Coach</v>
      </c>
      <c r="J194" t="str">
        <f>VLOOKUP($C194,'Raw-products'!$A$2:$H$1261,MATCH(J$1,'Raw-products'!$A$1:$H$1,0))</f>
        <v>XS</v>
      </c>
      <c r="K194" t="str">
        <f>VLOOKUP($C194,'Raw-products'!$A$2:$H$1261,MATCH(K$1,'Raw-products'!$A$1:$H$1,0))</f>
        <v>blue</v>
      </c>
      <c r="L194">
        <f>VLOOKUP($C194,'Raw-products'!$A$2:$H$1261,MATCH(L$1,'Raw-products'!$A$1:$H$1,0))</f>
        <v>115</v>
      </c>
      <c r="M194">
        <f>VLOOKUP($C194,'Raw-products'!$A$2:$H$1261,MATCH(M$1,'Raw-products'!$A$1:$H$1,0))</f>
        <v>51</v>
      </c>
      <c r="N194" s="5">
        <f t="shared" si="4"/>
        <v>5865</v>
      </c>
      <c r="O194" cm="1">
        <f t="array" ref="O194:R194">_xlfn.XLOOKUP($B194,'Raw -orders'!$A:$A,'Raw -orders'!$B:$E)</f>
        <v>86</v>
      </c>
      <c r="P194">
        <v>56657</v>
      </c>
      <c r="Q194" s="1">
        <v>44203</v>
      </c>
      <c r="R194" s="1">
        <v>44215</v>
      </c>
      <c r="S194" t="str" cm="1">
        <f t="array" ref="S194:Z194">_xlfn.XLOOKUP($O194,'Raw - customers'!$A:$A,'Raw - customers'!$B:$I)</f>
        <v>Corinna Maystone</v>
      </c>
      <c r="T194" t="str">
        <v>Non-binary</v>
      </c>
      <c r="U194">
        <v>76</v>
      </c>
      <c r="V194" t="str">
        <v>040 Savannah GroveSuite 967</v>
      </c>
      <c r="W194">
        <v>9337</v>
      </c>
      <c r="X194" t="str">
        <v>Gleasonport</v>
      </c>
      <c r="Y194" t="str">
        <v>Tasmania</v>
      </c>
      <c r="Z194" t="str">
        <v>Australia</v>
      </c>
      <c r="AA194">
        <v>1</v>
      </c>
      <c r="AB194" s="3" t="str">
        <f t="shared" si="5"/>
        <v>10 to 20</v>
      </c>
      <c r="AK194" s="6"/>
      <c r="AM194" s="6">
        <v>86</v>
      </c>
      <c r="AN194" s="6" t="s">
        <v>1414</v>
      </c>
      <c r="AP194">
        <v>288</v>
      </c>
      <c r="AQ194" t="str">
        <v>Victoria</v>
      </c>
    </row>
    <row r="195" spans="1:43" x14ac:dyDescent="0.25">
      <c r="A195">
        <v>193</v>
      </c>
      <c r="B195">
        <v>40</v>
      </c>
      <c r="C195">
        <v>479</v>
      </c>
      <c r="D195">
        <v>118</v>
      </c>
      <c r="E195">
        <v>3</v>
      </c>
      <c r="F195">
        <v>354</v>
      </c>
      <c r="G195">
        <v>1</v>
      </c>
      <c r="H195" t="str">
        <f>VLOOKUP($C195,'Raw-products'!$A$2:$H$1261,MATCH(H$1,'Raw-products'!$A$1:$H$1,0))</f>
        <v>Jacket</v>
      </c>
      <c r="I195" t="str">
        <f>VLOOKUP($C195,'Raw-products'!$A$2:$H$1261,MATCH(I$1,'Raw-products'!$A$1:$H$1,0))</f>
        <v>Puffer</v>
      </c>
      <c r="J195" t="str">
        <f>VLOOKUP($C195,'Raw-products'!$A$2:$H$1261,MATCH(J$1,'Raw-products'!$A$1:$H$1,0))</f>
        <v>XL</v>
      </c>
      <c r="K195" t="str">
        <f>VLOOKUP($C195,'Raw-products'!$A$2:$H$1261,MATCH(K$1,'Raw-products'!$A$1:$H$1,0))</f>
        <v>blue</v>
      </c>
      <c r="L195">
        <f>VLOOKUP($C195,'Raw-products'!$A$2:$H$1261,MATCH(L$1,'Raw-products'!$A$1:$H$1,0))</f>
        <v>110</v>
      </c>
      <c r="M195">
        <f>VLOOKUP($C195,'Raw-products'!$A$2:$H$1261,MATCH(M$1,'Raw-products'!$A$1:$H$1,0))</f>
        <v>80</v>
      </c>
      <c r="N195" s="5">
        <f t="shared" ref="N195:N258" si="6">$L195*$M195</f>
        <v>8800</v>
      </c>
      <c r="O195" cm="1">
        <f t="array" ref="O195:R195">_xlfn.XLOOKUP($B195,'Raw -orders'!$A:$A,'Raw -orders'!$B:$E)</f>
        <v>86</v>
      </c>
      <c r="P195">
        <v>56657</v>
      </c>
      <c r="Q195" s="1">
        <v>44203</v>
      </c>
      <c r="R195" s="1">
        <v>44215</v>
      </c>
      <c r="S195" t="str" cm="1">
        <f t="array" ref="S195:Z195">_xlfn.XLOOKUP($O195,'Raw - customers'!$A:$A,'Raw - customers'!$B:$I)</f>
        <v>Corinna Maystone</v>
      </c>
      <c r="T195" t="str">
        <v>Non-binary</v>
      </c>
      <c r="U195">
        <v>76</v>
      </c>
      <c r="V195" t="str">
        <v>040 Savannah GroveSuite 967</v>
      </c>
      <c r="W195">
        <v>9337</v>
      </c>
      <c r="X195" t="str">
        <v>Gleasonport</v>
      </c>
      <c r="Y195" t="str">
        <v>Tasmania</v>
      </c>
      <c r="Z195" t="str">
        <v>Australia</v>
      </c>
      <c r="AA195">
        <v>1</v>
      </c>
      <c r="AB195" s="3" t="str">
        <f t="shared" ref="AB195:AB258" si="7">IF(AND(DATEDIF($Q195,$R195,"D")&gt;0,DATEDIF($Q195,$R195,"D")&lt;=10),"0 to 10",IF(AND(DATEDIF($Q195,$R195,"D")&gt;10,DATEDIF($Q195,$R195,"D")&lt;=20),"10 to 20",IF(AND(DATEDIF($Q195,$R195,"D")&gt;20,DATEDIF($Q195,$R195,"D")&lt;=30),"20 to 30")))</f>
        <v>10 to 20</v>
      </c>
      <c r="AK195" s="6"/>
      <c r="AM195" s="6">
        <v>86</v>
      </c>
      <c r="AN195" s="6" t="s">
        <v>1414</v>
      </c>
      <c r="AP195">
        <v>526</v>
      </c>
      <c r="AQ195" t="str">
        <v>Tasmania</v>
      </c>
    </row>
    <row r="196" spans="1:43" x14ac:dyDescent="0.25">
      <c r="A196">
        <v>194</v>
      </c>
      <c r="B196">
        <v>40</v>
      </c>
      <c r="C196">
        <v>688</v>
      </c>
      <c r="D196">
        <v>113</v>
      </c>
      <c r="E196">
        <v>3</v>
      </c>
      <c r="F196">
        <v>339</v>
      </c>
      <c r="G196">
        <v>1</v>
      </c>
      <c r="H196" t="str">
        <f>VLOOKUP($C196,'Raw-products'!$A$2:$H$1261,MATCH(H$1,'Raw-products'!$A$1:$H$1,0))</f>
        <v>Jacket</v>
      </c>
      <c r="I196" t="str">
        <f>VLOOKUP($C196,'Raw-products'!$A$2:$H$1261,MATCH(I$1,'Raw-products'!$A$1:$H$1,0))</f>
        <v>Parka</v>
      </c>
      <c r="J196" t="str">
        <f>VLOOKUP($C196,'Raw-products'!$A$2:$H$1261,MATCH(J$1,'Raw-products'!$A$1:$H$1,0))</f>
        <v>L</v>
      </c>
      <c r="K196" t="str">
        <f>VLOOKUP($C196,'Raw-products'!$A$2:$H$1261,MATCH(K$1,'Raw-products'!$A$1:$H$1,0))</f>
        <v>blue</v>
      </c>
      <c r="L196">
        <f>VLOOKUP($C196,'Raw-products'!$A$2:$H$1261,MATCH(L$1,'Raw-products'!$A$1:$H$1,0))</f>
        <v>119</v>
      </c>
      <c r="M196">
        <f>VLOOKUP($C196,'Raw-products'!$A$2:$H$1261,MATCH(M$1,'Raw-products'!$A$1:$H$1,0))</f>
        <v>61</v>
      </c>
      <c r="N196" s="5">
        <f t="shared" si="6"/>
        <v>7259</v>
      </c>
      <c r="O196" cm="1">
        <f t="array" ref="O196:R196">_xlfn.XLOOKUP($B196,'Raw -orders'!$A:$A,'Raw -orders'!$B:$E)</f>
        <v>86</v>
      </c>
      <c r="P196">
        <v>56657</v>
      </c>
      <c r="Q196" s="1">
        <v>44203</v>
      </c>
      <c r="R196" s="1">
        <v>44215</v>
      </c>
      <c r="S196" t="str" cm="1">
        <f t="array" ref="S196:Z196">_xlfn.XLOOKUP($O196,'Raw - customers'!$A:$A,'Raw - customers'!$B:$I)</f>
        <v>Corinna Maystone</v>
      </c>
      <c r="T196" t="str">
        <v>Non-binary</v>
      </c>
      <c r="U196">
        <v>76</v>
      </c>
      <c r="V196" t="str">
        <v>040 Savannah GroveSuite 967</v>
      </c>
      <c r="W196">
        <v>9337</v>
      </c>
      <c r="X196" t="str">
        <v>Gleasonport</v>
      </c>
      <c r="Y196" t="str">
        <v>Tasmania</v>
      </c>
      <c r="Z196" t="str">
        <v>Australia</v>
      </c>
      <c r="AA196">
        <v>1</v>
      </c>
      <c r="AB196" s="3" t="str">
        <f t="shared" si="7"/>
        <v>10 to 20</v>
      </c>
      <c r="AK196" s="6"/>
      <c r="AM196" s="6">
        <v>86</v>
      </c>
      <c r="AN196" s="6" t="s">
        <v>1414</v>
      </c>
      <c r="AP196">
        <v>865</v>
      </c>
      <c r="AQ196" t="str">
        <v>Victoria</v>
      </c>
    </row>
    <row r="197" spans="1:43" x14ac:dyDescent="0.25">
      <c r="A197">
        <v>195</v>
      </c>
      <c r="B197">
        <v>41</v>
      </c>
      <c r="C197">
        <v>1012</v>
      </c>
      <c r="D197">
        <v>106</v>
      </c>
      <c r="E197">
        <v>1</v>
      </c>
      <c r="F197">
        <v>106</v>
      </c>
      <c r="G197">
        <v>1</v>
      </c>
      <c r="H197" t="str">
        <f>VLOOKUP($C197,'Raw-products'!$A$2:$H$1261,MATCH(H$1,'Raw-products'!$A$1:$H$1,0))</f>
        <v>Trousers</v>
      </c>
      <c r="I197" t="str">
        <f>VLOOKUP($C197,'Raw-products'!$A$2:$H$1261,MATCH(I$1,'Raw-products'!$A$1:$H$1,0))</f>
        <v>Wool</v>
      </c>
      <c r="J197" t="str">
        <f>VLOOKUP($C197,'Raw-products'!$A$2:$H$1261,MATCH(J$1,'Raw-products'!$A$1:$H$1,0))</f>
        <v>M</v>
      </c>
      <c r="K197" t="str">
        <f>VLOOKUP($C197,'Raw-products'!$A$2:$H$1261,MATCH(K$1,'Raw-products'!$A$1:$H$1,0))</f>
        <v>violet</v>
      </c>
      <c r="L197">
        <f>VLOOKUP($C197,'Raw-products'!$A$2:$H$1261,MATCH(L$1,'Raw-products'!$A$1:$H$1,0))</f>
        <v>111</v>
      </c>
      <c r="M197">
        <f>VLOOKUP($C197,'Raw-products'!$A$2:$H$1261,MATCH(M$1,'Raw-products'!$A$1:$H$1,0))</f>
        <v>51</v>
      </c>
      <c r="N197" s="5">
        <f t="shared" si="6"/>
        <v>5661</v>
      </c>
      <c r="O197" cm="1">
        <f t="array" ref="O197:R197">_xlfn.XLOOKUP($B197,'Raw -orders'!$A:$A,'Raw -orders'!$B:$E)</f>
        <v>790</v>
      </c>
      <c r="P197">
        <v>53386</v>
      </c>
      <c r="Q197" s="1">
        <v>44199</v>
      </c>
      <c r="R197" s="1">
        <v>44205</v>
      </c>
      <c r="S197" t="str" cm="1">
        <f t="array" ref="S197:Z197">_xlfn.XLOOKUP($O197,'Raw - customers'!$A:$A,'Raw - customers'!$B:$I)</f>
        <v>Drake Ivanilov</v>
      </c>
      <c r="T197" t="str">
        <v>Genderqueer</v>
      </c>
      <c r="U197">
        <v>67</v>
      </c>
      <c r="V197" t="str">
        <v>107 Wilkinson ParkwaySuite 249</v>
      </c>
      <c r="W197">
        <v>6313</v>
      </c>
      <c r="X197" t="str">
        <v>Nathanfort</v>
      </c>
      <c r="Y197" t="str">
        <v>Australian Capital Territory</v>
      </c>
      <c r="Z197" t="str">
        <v>Australia</v>
      </c>
      <c r="AA197">
        <v>1</v>
      </c>
      <c r="AB197" s="3" t="str">
        <f t="shared" si="7"/>
        <v>0 to 10</v>
      </c>
      <c r="AK197" s="6"/>
      <c r="AM197" s="6">
        <v>790</v>
      </c>
      <c r="AN197" s="6" t="s">
        <v>1350</v>
      </c>
      <c r="AP197">
        <v>234</v>
      </c>
      <c r="AQ197" t="str">
        <v>Victoria</v>
      </c>
    </row>
    <row r="198" spans="1:43" x14ac:dyDescent="0.25">
      <c r="A198">
        <v>196</v>
      </c>
      <c r="B198">
        <v>41</v>
      </c>
      <c r="C198">
        <v>730</v>
      </c>
      <c r="D198">
        <v>119</v>
      </c>
      <c r="E198">
        <v>1</v>
      </c>
      <c r="F198">
        <v>119</v>
      </c>
      <c r="G198">
        <v>1</v>
      </c>
      <c r="H198" t="str">
        <f>VLOOKUP($C198,'Raw-products'!$A$2:$H$1261,MATCH(H$1,'Raw-products'!$A$1:$H$1,0))</f>
        <v>Jacket</v>
      </c>
      <c r="I198" t="str">
        <f>VLOOKUP($C198,'Raw-products'!$A$2:$H$1261,MATCH(I$1,'Raw-products'!$A$1:$H$1,0))</f>
        <v>Trench Coat</v>
      </c>
      <c r="J198" t="str">
        <f>VLOOKUP($C198,'Raw-products'!$A$2:$H$1261,MATCH(J$1,'Raw-products'!$A$1:$H$1,0))</f>
        <v>XS</v>
      </c>
      <c r="K198" t="str">
        <f>VLOOKUP($C198,'Raw-products'!$A$2:$H$1261,MATCH(K$1,'Raw-products'!$A$1:$H$1,0))</f>
        <v>violet</v>
      </c>
      <c r="L198">
        <f>VLOOKUP($C198,'Raw-products'!$A$2:$H$1261,MATCH(L$1,'Raw-products'!$A$1:$H$1,0))</f>
        <v>112</v>
      </c>
      <c r="M198">
        <f>VLOOKUP($C198,'Raw-products'!$A$2:$H$1261,MATCH(M$1,'Raw-products'!$A$1:$H$1,0))</f>
        <v>64</v>
      </c>
      <c r="N198" s="5">
        <f t="shared" si="6"/>
        <v>7168</v>
      </c>
      <c r="O198" cm="1">
        <f t="array" ref="O198:R198">_xlfn.XLOOKUP($B198,'Raw -orders'!$A:$A,'Raw -orders'!$B:$E)</f>
        <v>790</v>
      </c>
      <c r="P198">
        <v>53386</v>
      </c>
      <c r="Q198" s="1">
        <v>44199</v>
      </c>
      <c r="R198" s="1">
        <v>44205</v>
      </c>
      <c r="S198" t="str" cm="1">
        <f t="array" ref="S198:Z198">_xlfn.XLOOKUP($O198,'Raw - customers'!$A:$A,'Raw - customers'!$B:$I)</f>
        <v>Drake Ivanilov</v>
      </c>
      <c r="T198" t="str">
        <v>Genderqueer</v>
      </c>
      <c r="U198">
        <v>67</v>
      </c>
      <c r="V198" t="str">
        <v>107 Wilkinson ParkwaySuite 249</v>
      </c>
      <c r="W198">
        <v>6313</v>
      </c>
      <c r="X198" t="str">
        <v>Nathanfort</v>
      </c>
      <c r="Y198" t="str">
        <v>Australian Capital Territory</v>
      </c>
      <c r="Z198" t="str">
        <v>Australia</v>
      </c>
      <c r="AA198">
        <v>1</v>
      </c>
      <c r="AB198" s="3" t="str">
        <f t="shared" si="7"/>
        <v>0 to 10</v>
      </c>
      <c r="AK198" s="6"/>
      <c r="AM198" s="6">
        <v>790</v>
      </c>
      <c r="AN198" s="6" t="s">
        <v>1350</v>
      </c>
      <c r="AP198">
        <v>606</v>
      </c>
      <c r="AQ198" t="str">
        <v>New South Wales</v>
      </c>
    </row>
    <row r="199" spans="1:43" x14ac:dyDescent="0.25">
      <c r="A199">
        <v>197</v>
      </c>
      <c r="B199">
        <v>41</v>
      </c>
      <c r="C199">
        <v>579</v>
      </c>
      <c r="D199">
        <v>100</v>
      </c>
      <c r="E199">
        <v>3</v>
      </c>
      <c r="F199">
        <v>300</v>
      </c>
      <c r="G199">
        <v>1</v>
      </c>
      <c r="H199" t="str">
        <f>VLOOKUP($C199,'Raw-products'!$A$2:$H$1261,MATCH(H$1,'Raw-products'!$A$1:$H$1,0))</f>
        <v>Jacket</v>
      </c>
      <c r="I199" t="str">
        <f>VLOOKUP($C199,'Raw-products'!$A$2:$H$1261,MATCH(I$1,'Raw-products'!$A$1:$H$1,0))</f>
        <v>Bomber</v>
      </c>
      <c r="J199" t="str">
        <f>VLOOKUP($C199,'Raw-products'!$A$2:$H$1261,MATCH(J$1,'Raw-products'!$A$1:$H$1,0))</f>
        <v>XL</v>
      </c>
      <c r="K199" t="str">
        <f>VLOOKUP($C199,'Raw-products'!$A$2:$H$1261,MATCH(K$1,'Raw-products'!$A$1:$H$1,0))</f>
        <v>green</v>
      </c>
      <c r="L199">
        <f>VLOOKUP($C199,'Raw-products'!$A$2:$H$1261,MATCH(L$1,'Raw-products'!$A$1:$H$1,0))</f>
        <v>90</v>
      </c>
      <c r="M199">
        <f>VLOOKUP($C199,'Raw-products'!$A$2:$H$1261,MATCH(M$1,'Raw-products'!$A$1:$H$1,0))</f>
        <v>79</v>
      </c>
      <c r="N199" s="5">
        <f t="shared" si="6"/>
        <v>7110</v>
      </c>
      <c r="O199" cm="1">
        <f t="array" ref="O199:R199">_xlfn.XLOOKUP($B199,'Raw -orders'!$A:$A,'Raw -orders'!$B:$E)</f>
        <v>790</v>
      </c>
      <c r="P199">
        <v>53386</v>
      </c>
      <c r="Q199" s="1">
        <v>44199</v>
      </c>
      <c r="R199" s="1">
        <v>44205</v>
      </c>
      <c r="S199" t="str" cm="1">
        <f t="array" ref="S199:Z199">_xlfn.XLOOKUP($O199,'Raw - customers'!$A:$A,'Raw - customers'!$B:$I)</f>
        <v>Drake Ivanilov</v>
      </c>
      <c r="T199" t="str">
        <v>Genderqueer</v>
      </c>
      <c r="U199">
        <v>67</v>
      </c>
      <c r="V199" t="str">
        <v>107 Wilkinson ParkwaySuite 249</v>
      </c>
      <c r="W199">
        <v>6313</v>
      </c>
      <c r="X199" t="str">
        <v>Nathanfort</v>
      </c>
      <c r="Y199" t="str">
        <v>Australian Capital Territory</v>
      </c>
      <c r="Z199" t="str">
        <v>Australia</v>
      </c>
      <c r="AA199">
        <v>1</v>
      </c>
      <c r="AB199" s="3" t="str">
        <f t="shared" si="7"/>
        <v>0 to 10</v>
      </c>
      <c r="AK199" s="6"/>
      <c r="AM199" s="6">
        <v>790</v>
      </c>
      <c r="AN199" s="6" t="s">
        <v>1350</v>
      </c>
      <c r="AP199">
        <v>667</v>
      </c>
      <c r="AQ199" t="str">
        <v>Victoria</v>
      </c>
    </row>
    <row r="200" spans="1:43" x14ac:dyDescent="0.25">
      <c r="A200">
        <v>198</v>
      </c>
      <c r="B200">
        <v>42</v>
      </c>
      <c r="C200">
        <v>866</v>
      </c>
      <c r="D200">
        <v>113</v>
      </c>
      <c r="E200">
        <v>1</v>
      </c>
      <c r="F200">
        <v>113</v>
      </c>
      <c r="G200">
        <v>1</v>
      </c>
      <c r="H200" t="str">
        <f>VLOOKUP($C200,'Raw-products'!$A$2:$H$1261,MATCH(H$1,'Raw-products'!$A$1:$H$1,0))</f>
        <v>Trousers</v>
      </c>
      <c r="I200" t="str">
        <f>VLOOKUP($C200,'Raw-products'!$A$2:$H$1261,MATCH(I$1,'Raw-products'!$A$1:$H$1,0))</f>
        <v>Chinos</v>
      </c>
      <c r="J200" t="str">
        <f>VLOOKUP($C200,'Raw-products'!$A$2:$H$1261,MATCH(J$1,'Raw-products'!$A$1:$H$1,0))</f>
        <v>S</v>
      </c>
      <c r="K200" t="str">
        <f>VLOOKUP($C200,'Raw-products'!$A$2:$H$1261,MATCH(K$1,'Raw-products'!$A$1:$H$1,0))</f>
        <v>indigo</v>
      </c>
      <c r="L200">
        <f>VLOOKUP($C200,'Raw-products'!$A$2:$H$1261,MATCH(L$1,'Raw-products'!$A$1:$H$1,0))</f>
        <v>100</v>
      </c>
      <c r="M200">
        <f>VLOOKUP($C200,'Raw-products'!$A$2:$H$1261,MATCH(M$1,'Raw-products'!$A$1:$H$1,0))</f>
        <v>67</v>
      </c>
      <c r="N200" s="5">
        <f t="shared" si="6"/>
        <v>6700</v>
      </c>
      <c r="O200" cm="1">
        <f t="array" ref="O200:R200">_xlfn.XLOOKUP($B200,'Raw -orders'!$A:$A,'Raw -orders'!$B:$E)</f>
        <v>690</v>
      </c>
      <c r="P200">
        <v>33993</v>
      </c>
      <c r="Q200" s="1">
        <v>44406</v>
      </c>
      <c r="R200" s="1">
        <v>44410</v>
      </c>
      <c r="S200" t="str" cm="1">
        <f t="array" ref="S200:Z200">_xlfn.XLOOKUP($O200,'Raw - customers'!$A:$A,'Raw - customers'!$B:$I)</f>
        <v>Arlie Bowman</v>
      </c>
      <c r="T200" t="str">
        <v>Genderqueer</v>
      </c>
      <c r="U200">
        <v>34</v>
      </c>
      <c r="V200" t="str">
        <v>04 Christian RidgeApt. 329</v>
      </c>
      <c r="W200">
        <v>6697</v>
      </c>
      <c r="X200" t="str">
        <v>Port Annabelle</v>
      </c>
      <c r="Y200" t="str">
        <v>Northern Territory</v>
      </c>
      <c r="Z200" t="str">
        <v>Australia</v>
      </c>
      <c r="AA200">
        <v>7</v>
      </c>
      <c r="AB200" s="3" t="str">
        <f t="shared" si="7"/>
        <v>0 to 10</v>
      </c>
      <c r="AK200" s="6"/>
      <c r="AM200" s="6">
        <v>690</v>
      </c>
      <c r="AN200" s="6" t="s">
        <v>1339</v>
      </c>
      <c r="AP200">
        <v>555</v>
      </c>
      <c r="AQ200" t="str">
        <v>Victoria</v>
      </c>
    </row>
    <row r="201" spans="1:43" x14ac:dyDescent="0.25">
      <c r="A201">
        <v>199</v>
      </c>
      <c r="B201">
        <v>42</v>
      </c>
      <c r="C201">
        <v>978</v>
      </c>
      <c r="D201">
        <v>97</v>
      </c>
      <c r="E201">
        <v>2</v>
      </c>
      <c r="F201">
        <v>194</v>
      </c>
      <c r="G201">
        <v>1</v>
      </c>
      <c r="H201" t="str">
        <f>VLOOKUP($C201,'Raw-products'!$A$2:$H$1261,MATCH(H$1,'Raw-products'!$A$1:$H$1,0))</f>
        <v>Trousers</v>
      </c>
      <c r="I201" t="str">
        <f>VLOOKUP($C201,'Raw-products'!$A$2:$H$1261,MATCH(I$1,'Raw-products'!$A$1:$H$1,0))</f>
        <v>Slim-Fit</v>
      </c>
      <c r="J201" t="str">
        <f>VLOOKUP($C201,'Raw-products'!$A$2:$H$1261,MATCH(J$1,'Raw-products'!$A$1:$H$1,0))</f>
        <v>L</v>
      </c>
      <c r="K201" t="str">
        <f>VLOOKUP($C201,'Raw-products'!$A$2:$H$1261,MATCH(K$1,'Raw-products'!$A$1:$H$1,0))</f>
        <v>violet</v>
      </c>
      <c r="L201">
        <f>VLOOKUP($C201,'Raw-products'!$A$2:$H$1261,MATCH(L$1,'Raw-products'!$A$1:$H$1,0))</f>
        <v>119</v>
      </c>
      <c r="M201">
        <f>VLOOKUP($C201,'Raw-products'!$A$2:$H$1261,MATCH(M$1,'Raw-products'!$A$1:$H$1,0))</f>
        <v>58</v>
      </c>
      <c r="N201" s="5">
        <f t="shared" si="6"/>
        <v>6902</v>
      </c>
      <c r="O201" cm="1">
        <f t="array" ref="O201:R201">_xlfn.XLOOKUP($B201,'Raw -orders'!$A:$A,'Raw -orders'!$B:$E)</f>
        <v>690</v>
      </c>
      <c r="P201">
        <v>33993</v>
      </c>
      <c r="Q201" s="1">
        <v>44406</v>
      </c>
      <c r="R201" s="1">
        <v>44410</v>
      </c>
      <c r="S201" t="str" cm="1">
        <f t="array" ref="S201:Z201">_xlfn.XLOOKUP($O201,'Raw - customers'!$A:$A,'Raw - customers'!$B:$I)</f>
        <v>Arlie Bowman</v>
      </c>
      <c r="T201" t="str">
        <v>Genderqueer</v>
      </c>
      <c r="U201">
        <v>34</v>
      </c>
      <c r="V201" t="str">
        <v>04 Christian RidgeApt. 329</v>
      </c>
      <c r="W201">
        <v>6697</v>
      </c>
      <c r="X201" t="str">
        <v>Port Annabelle</v>
      </c>
      <c r="Y201" t="str">
        <v>Northern Territory</v>
      </c>
      <c r="Z201" t="str">
        <v>Australia</v>
      </c>
      <c r="AA201">
        <v>7</v>
      </c>
      <c r="AB201" s="3" t="str">
        <f t="shared" si="7"/>
        <v>0 to 10</v>
      </c>
      <c r="AK201" s="6"/>
      <c r="AM201" s="6">
        <v>690</v>
      </c>
      <c r="AN201" s="6" t="s">
        <v>1339</v>
      </c>
      <c r="AP201">
        <v>368</v>
      </c>
      <c r="AQ201" t="str">
        <v>Australian Capital Territory</v>
      </c>
    </row>
    <row r="202" spans="1:43" x14ac:dyDescent="0.25">
      <c r="A202">
        <v>200</v>
      </c>
      <c r="B202">
        <v>42</v>
      </c>
      <c r="C202">
        <v>330</v>
      </c>
      <c r="D202">
        <v>109</v>
      </c>
      <c r="E202">
        <v>1</v>
      </c>
      <c r="F202">
        <v>109</v>
      </c>
      <c r="G202">
        <v>1</v>
      </c>
      <c r="H202" t="str">
        <f>VLOOKUP($C202,'Raw-products'!$A$2:$H$1261,MATCH(H$1,'Raw-products'!$A$1:$H$1,0))</f>
        <v>Shirt</v>
      </c>
      <c r="I202" t="str">
        <f>VLOOKUP($C202,'Raw-products'!$A$2:$H$1261,MATCH(I$1,'Raw-products'!$A$1:$H$1,0))</f>
        <v>Mandarin Collar</v>
      </c>
      <c r="J202" t="str">
        <f>VLOOKUP($C202,'Raw-products'!$A$2:$H$1261,MATCH(J$1,'Raw-products'!$A$1:$H$1,0))</f>
        <v>XS</v>
      </c>
      <c r="K202" t="str">
        <f>VLOOKUP($C202,'Raw-products'!$A$2:$H$1261,MATCH(K$1,'Raw-products'!$A$1:$H$1,0))</f>
        <v>green</v>
      </c>
      <c r="L202">
        <f>VLOOKUP($C202,'Raw-products'!$A$2:$H$1261,MATCH(L$1,'Raw-products'!$A$1:$H$1,0))</f>
        <v>108</v>
      </c>
      <c r="M202">
        <f>VLOOKUP($C202,'Raw-products'!$A$2:$H$1261,MATCH(M$1,'Raw-products'!$A$1:$H$1,0))</f>
        <v>63</v>
      </c>
      <c r="N202" s="5">
        <f t="shared" si="6"/>
        <v>6804</v>
      </c>
      <c r="O202" cm="1">
        <f t="array" ref="O202:R202">_xlfn.XLOOKUP($B202,'Raw -orders'!$A:$A,'Raw -orders'!$B:$E)</f>
        <v>690</v>
      </c>
      <c r="P202">
        <v>33993</v>
      </c>
      <c r="Q202" s="1">
        <v>44406</v>
      </c>
      <c r="R202" s="1">
        <v>44410</v>
      </c>
      <c r="S202" t="str" cm="1">
        <f t="array" ref="S202:Z202">_xlfn.XLOOKUP($O202,'Raw - customers'!$A:$A,'Raw - customers'!$B:$I)</f>
        <v>Arlie Bowman</v>
      </c>
      <c r="T202" t="str">
        <v>Genderqueer</v>
      </c>
      <c r="U202">
        <v>34</v>
      </c>
      <c r="V202" t="str">
        <v>04 Christian RidgeApt. 329</v>
      </c>
      <c r="W202">
        <v>6697</v>
      </c>
      <c r="X202" t="str">
        <v>Port Annabelle</v>
      </c>
      <c r="Y202" t="str">
        <v>Northern Territory</v>
      </c>
      <c r="Z202" t="str">
        <v>Australia</v>
      </c>
      <c r="AA202">
        <v>7</v>
      </c>
      <c r="AB202" s="3" t="str">
        <f t="shared" si="7"/>
        <v>0 to 10</v>
      </c>
      <c r="AK202" s="6"/>
      <c r="AM202" s="6">
        <v>690</v>
      </c>
      <c r="AN202" s="6" t="s">
        <v>1339</v>
      </c>
      <c r="AP202">
        <v>657</v>
      </c>
      <c r="AQ202" t="str">
        <v>South Australia</v>
      </c>
    </row>
    <row r="203" spans="1:43" x14ac:dyDescent="0.25">
      <c r="A203">
        <v>201</v>
      </c>
      <c r="B203">
        <v>42</v>
      </c>
      <c r="C203">
        <v>1225</v>
      </c>
      <c r="D203">
        <v>112</v>
      </c>
      <c r="E203">
        <v>1</v>
      </c>
      <c r="F203">
        <v>112</v>
      </c>
      <c r="G203">
        <v>1</v>
      </c>
      <c r="H203" t="str">
        <f>VLOOKUP($C203,'Raw-products'!$A$2:$H$1261,MATCH(H$1,'Raw-products'!$A$1:$H$1,0))</f>
        <v>Trousers</v>
      </c>
      <c r="I203" t="str">
        <f>VLOOKUP($C203,'Raw-products'!$A$2:$H$1261,MATCH(I$1,'Raw-products'!$A$1:$H$1,0))</f>
        <v>Tracksuit Bottoms</v>
      </c>
      <c r="J203" t="str">
        <f>VLOOKUP($C203,'Raw-products'!$A$2:$H$1261,MATCH(J$1,'Raw-products'!$A$1:$H$1,0))</f>
        <v>XS</v>
      </c>
      <c r="K203" t="str">
        <f>VLOOKUP($C203,'Raw-products'!$A$2:$H$1261,MATCH(K$1,'Raw-products'!$A$1:$H$1,0))</f>
        <v>red</v>
      </c>
      <c r="L203">
        <f>VLOOKUP($C203,'Raw-products'!$A$2:$H$1261,MATCH(L$1,'Raw-products'!$A$1:$H$1,0))</f>
        <v>91</v>
      </c>
      <c r="M203">
        <f>VLOOKUP($C203,'Raw-products'!$A$2:$H$1261,MATCH(M$1,'Raw-products'!$A$1:$H$1,0))</f>
        <v>55</v>
      </c>
      <c r="N203" s="5">
        <f t="shared" si="6"/>
        <v>5005</v>
      </c>
      <c r="O203" cm="1">
        <f t="array" ref="O203:R203">_xlfn.XLOOKUP($B203,'Raw -orders'!$A:$A,'Raw -orders'!$B:$E)</f>
        <v>690</v>
      </c>
      <c r="P203">
        <v>33993</v>
      </c>
      <c r="Q203" s="1">
        <v>44406</v>
      </c>
      <c r="R203" s="1">
        <v>44410</v>
      </c>
      <c r="S203" t="str" cm="1">
        <f t="array" ref="S203:Z203">_xlfn.XLOOKUP($O203,'Raw - customers'!$A:$A,'Raw - customers'!$B:$I)</f>
        <v>Arlie Bowman</v>
      </c>
      <c r="T203" t="str">
        <v>Genderqueer</v>
      </c>
      <c r="U203">
        <v>34</v>
      </c>
      <c r="V203" t="str">
        <v>04 Christian RidgeApt. 329</v>
      </c>
      <c r="W203">
        <v>6697</v>
      </c>
      <c r="X203" t="str">
        <v>Port Annabelle</v>
      </c>
      <c r="Y203" t="str">
        <v>Northern Territory</v>
      </c>
      <c r="Z203" t="str">
        <v>Australia</v>
      </c>
      <c r="AA203">
        <v>7</v>
      </c>
      <c r="AB203" s="3" t="str">
        <f t="shared" si="7"/>
        <v>0 to 10</v>
      </c>
      <c r="AK203" s="6"/>
      <c r="AM203" s="6">
        <v>690</v>
      </c>
      <c r="AN203" s="6" t="s">
        <v>1339</v>
      </c>
      <c r="AP203">
        <v>628</v>
      </c>
      <c r="AQ203" t="str">
        <v>Northern Territory</v>
      </c>
    </row>
    <row r="204" spans="1:43" x14ac:dyDescent="0.25">
      <c r="A204">
        <v>202</v>
      </c>
      <c r="B204">
        <v>43</v>
      </c>
      <c r="C204">
        <v>1146</v>
      </c>
      <c r="D204">
        <v>102</v>
      </c>
      <c r="E204">
        <v>2</v>
      </c>
      <c r="F204">
        <v>204</v>
      </c>
      <c r="G204">
        <v>1</v>
      </c>
      <c r="H204" t="str">
        <f>VLOOKUP($C204,'Raw-products'!$A$2:$H$1261,MATCH(H$1,'Raw-products'!$A$1:$H$1,0))</f>
        <v>Trousers</v>
      </c>
      <c r="I204" t="str">
        <f>VLOOKUP($C204,'Raw-products'!$A$2:$H$1261,MATCH(I$1,'Raw-products'!$A$1:$H$1,0))</f>
        <v>Cargo Pants</v>
      </c>
      <c r="J204" t="str">
        <f>VLOOKUP($C204,'Raw-products'!$A$2:$H$1261,MATCH(J$1,'Raw-products'!$A$1:$H$1,0))</f>
        <v>S</v>
      </c>
      <c r="K204" t="str">
        <f>VLOOKUP($C204,'Raw-products'!$A$2:$H$1261,MATCH(K$1,'Raw-products'!$A$1:$H$1,0))</f>
        <v>indigo</v>
      </c>
      <c r="L204">
        <f>VLOOKUP($C204,'Raw-products'!$A$2:$H$1261,MATCH(L$1,'Raw-products'!$A$1:$H$1,0))</f>
        <v>106</v>
      </c>
      <c r="M204">
        <f>VLOOKUP($C204,'Raw-products'!$A$2:$H$1261,MATCH(M$1,'Raw-products'!$A$1:$H$1,0))</f>
        <v>48</v>
      </c>
      <c r="N204" s="5">
        <f t="shared" si="6"/>
        <v>5088</v>
      </c>
      <c r="O204" cm="1">
        <f t="array" ref="O204:R204">_xlfn.XLOOKUP($B204,'Raw -orders'!$A:$A,'Raw -orders'!$B:$E)</f>
        <v>570</v>
      </c>
      <c r="P204">
        <v>22839</v>
      </c>
      <c r="Q204" s="1">
        <v>44390</v>
      </c>
      <c r="R204" s="1">
        <v>44411</v>
      </c>
      <c r="S204" t="str" cm="1">
        <f t="array" ref="S204:Z204">_xlfn.XLOOKUP($O204,'Raw - customers'!$A:$A,'Raw - customers'!$B:$I)</f>
        <v>Henryetta Sheffield</v>
      </c>
      <c r="T204" t="str">
        <v>Genderqueer</v>
      </c>
      <c r="U204">
        <v>35</v>
      </c>
      <c r="V204" t="str">
        <v>164 Bruen MallSuite 043</v>
      </c>
      <c r="W204">
        <v>4468</v>
      </c>
      <c r="X204" t="str">
        <v>New Masonstad</v>
      </c>
      <c r="Y204" t="str">
        <v>New South Wales</v>
      </c>
      <c r="Z204" t="str">
        <v>Australia</v>
      </c>
      <c r="AA204">
        <v>7</v>
      </c>
      <c r="AB204" s="3" t="str">
        <f t="shared" si="7"/>
        <v>20 to 30</v>
      </c>
      <c r="AK204" s="6"/>
      <c r="AM204" s="6">
        <v>570</v>
      </c>
      <c r="AN204" s="6" t="s">
        <v>1362</v>
      </c>
      <c r="AP204">
        <v>773</v>
      </c>
      <c r="AQ204" t="str">
        <v>New South Wales</v>
      </c>
    </row>
    <row r="205" spans="1:43" x14ac:dyDescent="0.25">
      <c r="A205">
        <v>203</v>
      </c>
      <c r="B205">
        <v>43</v>
      </c>
      <c r="C205">
        <v>586</v>
      </c>
      <c r="D205">
        <v>100</v>
      </c>
      <c r="E205">
        <v>1</v>
      </c>
      <c r="F205">
        <v>100</v>
      </c>
      <c r="G205">
        <v>1</v>
      </c>
      <c r="H205" t="str">
        <f>VLOOKUP($C205,'Raw-products'!$A$2:$H$1261,MATCH(H$1,'Raw-products'!$A$1:$H$1,0))</f>
        <v>Jacket</v>
      </c>
      <c r="I205" t="str">
        <f>VLOOKUP($C205,'Raw-products'!$A$2:$H$1261,MATCH(I$1,'Raw-products'!$A$1:$H$1,0))</f>
        <v>Bomber</v>
      </c>
      <c r="J205" t="str">
        <f>VLOOKUP($C205,'Raw-products'!$A$2:$H$1261,MATCH(J$1,'Raw-products'!$A$1:$H$1,0))</f>
        <v>S</v>
      </c>
      <c r="K205" t="str">
        <f>VLOOKUP($C205,'Raw-products'!$A$2:$H$1261,MATCH(K$1,'Raw-products'!$A$1:$H$1,0))</f>
        <v>indigo</v>
      </c>
      <c r="L205">
        <f>VLOOKUP($C205,'Raw-products'!$A$2:$H$1261,MATCH(L$1,'Raw-products'!$A$1:$H$1,0))</f>
        <v>90</v>
      </c>
      <c r="M205">
        <f>VLOOKUP($C205,'Raw-products'!$A$2:$H$1261,MATCH(M$1,'Raw-products'!$A$1:$H$1,0))</f>
        <v>41</v>
      </c>
      <c r="N205" s="5">
        <f t="shared" si="6"/>
        <v>3690</v>
      </c>
      <c r="O205" cm="1">
        <f t="array" ref="O205:R205">_xlfn.XLOOKUP($B205,'Raw -orders'!$A:$A,'Raw -orders'!$B:$E)</f>
        <v>570</v>
      </c>
      <c r="P205">
        <v>22839</v>
      </c>
      <c r="Q205" s="1">
        <v>44390</v>
      </c>
      <c r="R205" s="1">
        <v>44411</v>
      </c>
      <c r="S205" t="str" cm="1">
        <f t="array" ref="S205:Z205">_xlfn.XLOOKUP($O205,'Raw - customers'!$A:$A,'Raw - customers'!$B:$I)</f>
        <v>Henryetta Sheffield</v>
      </c>
      <c r="T205" t="str">
        <v>Genderqueer</v>
      </c>
      <c r="U205">
        <v>35</v>
      </c>
      <c r="V205" t="str">
        <v>164 Bruen MallSuite 043</v>
      </c>
      <c r="W205">
        <v>4468</v>
      </c>
      <c r="X205" t="str">
        <v>New Masonstad</v>
      </c>
      <c r="Y205" t="str">
        <v>New South Wales</v>
      </c>
      <c r="Z205" t="str">
        <v>Australia</v>
      </c>
      <c r="AA205">
        <v>7</v>
      </c>
      <c r="AB205" s="3" t="str">
        <f t="shared" si="7"/>
        <v>20 to 30</v>
      </c>
      <c r="AK205" s="6"/>
      <c r="AM205" s="6">
        <v>570</v>
      </c>
      <c r="AN205" s="6" t="s">
        <v>1362</v>
      </c>
      <c r="AP205">
        <v>107</v>
      </c>
      <c r="AQ205" t="str">
        <v>Western Australia</v>
      </c>
    </row>
    <row r="206" spans="1:43" x14ac:dyDescent="0.25">
      <c r="A206">
        <v>204</v>
      </c>
      <c r="B206">
        <v>43</v>
      </c>
      <c r="C206">
        <v>134</v>
      </c>
      <c r="D206">
        <v>92</v>
      </c>
      <c r="E206">
        <v>3</v>
      </c>
      <c r="F206">
        <v>276</v>
      </c>
      <c r="G206">
        <v>1</v>
      </c>
      <c r="H206" t="str">
        <f>VLOOKUP($C206,'Raw-products'!$A$2:$H$1261,MATCH(H$1,'Raw-products'!$A$1:$H$1,0))</f>
        <v>Shirt</v>
      </c>
      <c r="I206" t="str">
        <f>VLOOKUP($C206,'Raw-products'!$A$2:$H$1261,MATCH(I$1,'Raw-products'!$A$1:$H$1,0))</f>
        <v>Denim</v>
      </c>
      <c r="J206" t="str">
        <f>VLOOKUP($C206,'Raw-products'!$A$2:$H$1261,MATCH(J$1,'Raw-products'!$A$1:$H$1,0))</f>
        <v>XL</v>
      </c>
      <c r="K206" t="str">
        <f>VLOOKUP($C206,'Raw-products'!$A$2:$H$1261,MATCH(K$1,'Raw-products'!$A$1:$H$1,0))</f>
        <v>indigo</v>
      </c>
      <c r="L206">
        <f>VLOOKUP($C206,'Raw-products'!$A$2:$H$1261,MATCH(L$1,'Raw-products'!$A$1:$H$1,0))</f>
        <v>115</v>
      </c>
      <c r="M206">
        <f>VLOOKUP($C206,'Raw-products'!$A$2:$H$1261,MATCH(M$1,'Raw-products'!$A$1:$H$1,0))</f>
        <v>58</v>
      </c>
      <c r="N206" s="5">
        <f t="shared" si="6"/>
        <v>6670</v>
      </c>
      <c r="O206" cm="1">
        <f t="array" ref="O206:R206">_xlfn.XLOOKUP($B206,'Raw -orders'!$A:$A,'Raw -orders'!$B:$E)</f>
        <v>570</v>
      </c>
      <c r="P206">
        <v>22839</v>
      </c>
      <c r="Q206" s="1">
        <v>44390</v>
      </c>
      <c r="R206" s="1">
        <v>44411</v>
      </c>
      <c r="S206" t="str" cm="1">
        <f t="array" ref="S206:Z206">_xlfn.XLOOKUP($O206,'Raw - customers'!$A:$A,'Raw - customers'!$B:$I)</f>
        <v>Henryetta Sheffield</v>
      </c>
      <c r="T206" t="str">
        <v>Genderqueer</v>
      </c>
      <c r="U206">
        <v>35</v>
      </c>
      <c r="V206" t="str">
        <v>164 Bruen MallSuite 043</v>
      </c>
      <c r="W206">
        <v>4468</v>
      </c>
      <c r="X206" t="str">
        <v>New Masonstad</v>
      </c>
      <c r="Y206" t="str">
        <v>New South Wales</v>
      </c>
      <c r="Z206" t="str">
        <v>Australia</v>
      </c>
      <c r="AA206">
        <v>7</v>
      </c>
      <c r="AB206" s="3" t="str">
        <f t="shared" si="7"/>
        <v>20 to 30</v>
      </c>
      <c r="AK206" s="6"/>
      <c r="AM206" s="6">
        <v>570</v>
      </c>
      <c r="AN206" s="6" t="s">
        <v>1362</v>
      </c>
      <c r="AP206">
        <v>731</v>
      </c>
      <c r="AQ206" t="str">
        <v>Western Australia</v>
      </c>
    </row>
    <row r="207" spans="1:43" x14ac:dyDescent="0.25">
      <c r="A207">
        <v>205</v>
      </c>
      <c r="B207">
        <v>44</v>
      </c>
      <c r="C207">
        <v>368</v>
      </c>
      <c r="D207">
        <v>94</v>
      </c>
      <c r="E207">
        <v>2</v>
      </c>
      <c r="F207">
        <v>188</v>
      </c>
      <c r="G207">
        <v>1</v>
      </c>
      <c r="H207" t="str">
        <f>VLOOKUP($C207,'Raw-products'!$A$2:$H$1261,MATCH(H$1,'Raw-products'!$A$1:$H$1,0))</f>
        <v>Shirt</v>
      </c>
      <c r="I207" t="str">
        <f>VLOOKUP($C207,'Raw-products'!$A$2:$H$1261,MATCH(I$1,'Raw-products'!$A$1:$H$1,0))</f>
        <v>Henley</v>
      </c>
      <c r="J207" t="str">
        <f>VLOOKUP($C207,'Raw-products'!$A$2:$H$1261,MATCH(J$1,'Raw-products'!$A$1:$H$1,0))</f>
        <v>L</v>
      </c>
      <c r="K207" t="str">
        <f>VLOOKUP($C207,'Raw-products'!$A$2:$H$1261,MATCH(K$1,'Raw-products'!$A$1:$H$1,0))</f>
        <v>green</v>
      </c>
      <c r="L207">
        <f>VLOOKUP($C207,'Raw-products'!$A$2:$H$1261,MATCH(L$1,'Raw-products'!$A$1:$H$1,0))</f>
        <v>92</v>
      </c>
      <c r="M207">
        <f>VLOOKUP($C207,'Raw-products'!$A$2:$H$1261,MATCH(M$1,'Raw-products'!$A$1:$H$1,0))</f>
        <v>41</v>
      </c>
      <c r="N207" s="5">
        <f t="shared" si="6"/>
        <v>3772</v>
      </c>
      <c r="O207" cm="1">
        <f t="array" ref="O207:R207">_xlfn.XLOOKUP($B207,'Raw -orders'!$A:$A,'Raw -orders'!$B:$E)</f>
        <v>849</v>
      </c>
      <c r="P207">
        <v>17071</v>
      </c>
      <c r="Q207" s="1">
        <v>44446</v>
      </c>
      <c r="R207" s="1">
        <v>44461</v>
      </c>
      <c r="S207" t="str" cm="1">
        <f t="array" ref="S207:Z207">_xlfn.XLOOKUP($O207,'Raw - customers'!$A:$A,'Raw - customers'!$B:$I)</f>
        <v>Gina Pollen</v>
      </c>
      <c r="T207" t="str">
        <v>Male</v>
      </c>
      <c r="U207">
        <v>29</v>
      </c>
      <c r="V207" t="str">
        <v>22 Welch DriveSuite 750</v>
      </c>
      <c r="W207">
        <v>8453</v>
      </c>
      <c r="X207" t="str">
        <v>Lake Gabrielview</v>
      </c>
      <c r="Y207" t="str">
        <v>New South Wales</v>
      </c>
      <c r="Z207" t="str">
        <v>Australia</v>
      </c>
      <c r="AA207">
        <v>9</v>
      </c>
      <c r="AB207" s="3" t="str">
        <f t="shared" si="7"/>
        <v>10 to 20</v>
      </c>
      <c r="AK207" s="6"/>
      <c r="AM207" s="6">
        <v>849</v>
      </c>
      <c r="AN207" s="6" t="s">
        <v>1362</v>
      </c>
      <c r="AP207">
        <v>256</v>
      </c>
      <c r="AQ207" t="str">
        <v>Australian Capital Territory</v>
      </c>
    </row>
    <row r="208" spans="1:43" x14ac:dyDescent="0.25">
      <c r="A208">
        <v>206</v>
      </c>
      <c r="B208">
        <v>44</v>
      </c>
      <c r="C208">
        <v>1127</v>
      </c>
      <c r="D208">
        <v>102</v>
      </c>
      <c r="E208">
        <v>2</v>
      </c>
      <c r="F208">
        <v>204</v>
      </c>
      <c r="G208">
        <v>1</v>
      </c>
      <c r="H208" t="str">
        <f>VLOOKUP($C208,'Raw-products'!$A$2:$H$1261,MATCH(H$1,'Raw-products'!$A$1:$H$1,0))</f>
        <v>Trousers</v>
      </c>
      <c r="I208" t="str">
        <f>VLOOKUP($C208,'Raw-products'!$A$2:$H$1261,MATCH(I$1,'Raw-products'!$A$1:$H$1,0))</f>
        <v>Cargo Pants</v>
      </c>
      <c r="J208" t="str">
        <f>VLOOKUP($C208,'Raw-products'!$A$2:$H$1261,MATCH(J$1,'Raw-products'!$A$1:$H$1,0))</f>
        <v>M</v>
      </c>
      <c r="K208" t="str">
        <f>VLOOKUP($C208,'Raw-products'!$A$2:$H$1261,MATCH(K$1,'Raw-products'!$A$1:$H$1,0))</f>
        <v>orange</v>
      </c>
      <c r="L208">
        <f>VLOOKUP($C208,'Raw-products'!$A$2:$H$1261,MATCH(L$1,'Raw-products'!$A$1:$H$1,0))</f>
        <v>106</v>
      </c>
      <c r="M208">
        <f>VLOOKUP($C208,'Raw-products'!$A$2:$H$1261,MATCH(M$1,'Raw-products'!$A$1:$H$1,0))</f>
        <v>51</v>
      </c>
      <c r="N208" s="5">
        <f t="shared" si="6"/>
        <v>5406</v>
      </c>
      <c r="O208" cm="1">
        <f t="array" ref="O208:R208">_xlfn.XLOOKUP($B208,'Raw -orders'!$A:$A,'Raw -orders'!$B:$E)</f>
        <v>849</v>
      </c>
      <c r="P208">
        <v>17071</v>
      </c>
      <c r="Q208" s="1">
        <v>44446</v>
      </c>
      <c r="R208" s="1">
        <v>44461</v>
      </c>
      <c r="S208" t="str" cm="1">
        <f t="array" ref="S208:Z208">_xlfn.XLOOKUP($O208,'Raw - customers'!$A:$A,'Raw - customers'!$B:$I)</f>
        <v>Gina Pollen</v>
      </c>
      <c r="T208" t="str">
        <v>Male</v>
      </c>
      <c r="U208">
        <v>29</v>
      </c>
      <c r="V208" t="str">
        <v>22 Welch DriveSuite 750</v>
      </c>
      <c r="W208">
        <v>8453</v>
      </c>
      <c r="X208" t="str">
        <v>Lake Gabrielview</v>
      </c>
      <c r="Y208" t="str">
        <v>New South Wales</v>
      </c>
      <c r="Z208" t="str">
        <v>Australia</v>
      </c>
      <c r="AA208">
        <v>9</v>
      </c>
      <c r="AB208" s="3" t="str">
        <f t="shared" si="7"/>
        <v>10 to 20</v>
      </c>
      <c r="AK208" s="6"/>
      <c r="AM208" s="6">
        <v>849</v>
      </c>
      <c r="AN208" s="6" t="s">
        <v>1362</v>
      </c>
      <c r="AP208">
        <v>133</v>
      </c>
      <c r="AQ208" t="str">
        <v>Tasmania</v>
      </c>
    </row>
    <row r="209" spans="1:43" x14ac:dyDescent="0.25">
      <c r="A209">
        <v>207</v>
      </c>
      <c r="B209">
        <v>44</v>
      </c>
      <c r="C209">
        <v>595</v>
      </c>
      <c r="D209">
        <v>112</v>
      </c>
      <c r="E209">
        <v>1</v>
      </c>
      <c r="F209">
        <v>112</v>
      </c>
      <c r="G209">
        <v>1</v>
      </c>
      <c r="H209" t="str">
        <f>VLOOKUP($C209,'Raw-products'!$A$2:$H$1261,MATCH(H$1,'Raw-products'!$A$1:$H$1,0))</f>
        <v>Jacket</v>
      </c>
      <c r="I209" t="str">
        <f>VLOOKUP($C209,'Raw-products'!$A$2:$H$1261,MATCH(I$1,'Raw-products'!$A$1:$H$1,0))</f>
        <v>Cardigan</v>
      </c>
      <c r="J209" t="str">
        <f>VLOOKUP($C209,'Raw-products'!$A$2:$H$1261,MATCH(J$1,'Raw-products'!$A$1:$H$1,0))</f>
        <v>XS</v>
      </c>
      <c r="K209" t="str">
        <f>VLOOKUP($C209,'Raw-products'!$A$2:$H$1261,MATCH(K$1,'Raw-products'!$A$1:$H$1,0))</f>
        <v>red</v>
      </c>
      <c r="L209">
        <f>VLOOKUP($C209,'Raw-products'!$A$2:$H$1261,MATCH(L$1,'Raw-products'!$A$1:$H$1,0))</f>
        <v>118</v>
      </c>
      <c r="M209">
        <f>VLOOKUP($C209,'Raw-products'!$A$2:$H$1261,MATCH(M$1,'Raw-products'!$A$1:$H$1,0))</f>
        <v>51</v>
      </c>
      <c r="N209" s="5">
        <f t="shared" si="6"/>
        <v>6018</v>
      </c>
      <c r="O209" cm="1">
        <f t="array" ref="O209:R209">_xlfn.XLOOKUP($B209,'Raw -orders'!$A:$A,'Raw -orders'!$B:$E)</f>
        <v>849</v>
      </c>
      <c r="P209">
        <v>17071</v>
      </c>
      <c r="Q209" s="1">
        <v>44446</v>
      </c>
      <c r="R209" s="1">
        <v>44461</v>
      </c>
      <c r="S209" t="str" cm="1">
        <f t="array" ref="S209:Z209">_xlfn.XLOOKUP($O209,'Raw - customers'!$A:$A,'Raw - customers'!$B:$I)</f>
        <v>Gina Pollen</v>
      </c>
      <c r="T209" t="str">
        <v>Male</v>
      </c>
      <c r="U209">
        <v>29</v>
      </c>
      <c r="V209" t="str">
        <v>22 Welch DriveSuite 750</v>
      </c>
      <c r="W209">
        <v>8453</v>
      </c>
      <c r="X209" t="str">
        <v>Lake Gabrielview</v>
      </c>
      <c r="Y209" t="str">
        <v>New South Wales</v>
      </c>
      <c r="Z209" t="str">
        <v>Australia</v>
      </c>
      <c r="AA209">
        <v>9</v>
      </c>
      <c r="AB209" s="3" t="str">
        <f t="shared" si="7"/>
        <v>10 to 20</v>
      </c>
      <c r="AK209" s="6"/>
      <c r="AM209" s="6">
        <v>849</v>
      </c>
      <c r="AN209" s="6" t="s">
        <v>1362</v>
      </c>
      <c r="AP209">
        <v>767</v>
      </c>
      <c r="AQ209" t="str">
        <v>South Australia</v>
      </c>
    </row>
    <row r="210" spans="1:43" x14ac:dyDescent="0.25">
      <c r="A210">
        <v>208</v>
      </c>
      <c r="B210">
        <v>44</v>
      </c>
      <c r="C210">
        <v>1076</v>
      </c>
      <c r="D210">
        <v>93</v>
      </c>
      <c r="E210">
        <v>1</v>
      </c>
      <c r="F210">
        <v>93</v>
      </c>
      <c r="G210">
        <v>1</v>
      </c>
      <c r="H210" t="str">
        <f>VLOOKUP($C210,'Raw-products'!$A$2:$H$1261,MATCH(H$1,'Raw-products'!$A$1:$H$1,0))</f>
        <v>Trousers</v>
      </c>
      <c r="I210" t="str">
        <f>VLOOKUP($C210,'Raw-products'!$A$2:$H$1261,MATCH(I$1,'Raw-products'!$A$1:$H$1,0))</f>
        <v>Joggers</v>
      </c>
      <c r="J210" t="str">
        <f>VLOOKUP($C210,'Raw-products'!$A$2:$H$1261,MATCH(J$1,'Raw-products'!$A$1:$H$1,0))</f>
        <v>S</v>
      </c>
      <c r="K210" t="str">
        <f>VLOOKUP($C210,'Raw-products'!$A$2:$H$1261,MATCH(K$1,'Raw-products'!$A$1:$H$1,0))</f>
        <v>indigo</v>
      </c>
      <c r="L210">
        <f>VLOOKUP($C210,'Raw-products'!$A$2:$H$1261,MATCH(L$1,'Raw-products'!$A$1:$H$1,0))</f>
        <v>94</v>
      </c>
      <c r="M210">
        <f>VLOOKUP($C210,'Raw-products'!$A$2:$H$1261,MATCH(M$1,'Raw-products'!$A$1:$H$1,0))</f>
        <v>56</v>
      </c>
      <c r="N210" s="5">
        <f t="shared" si="6"/>
        <v>5264</v>
      </c>
      <c r="O210" cm="1">
        <f t="array" ref="O210:R210">_xlfn.XLOOKUP($B210,'Raw -orders'!$A:$A,'Raw -orders'!$B:$E)</f>
        <v>849</v>
      </c>
      <c r="P210">
        <v>17071</v>
      </c>
      <c r="Q210" s="1">
        <v>44446</v>
      </c>
      <c r="R210" s="1">
        <v>44461</v>
      </c>
      <c r="S210" t="str" cm="1">
        <f t="array" ref="S210:Z210">_xlfn.XLOOKUP($O210,'Raw - customers'!$A:$A,'Raw - customers'!$B:$I)</f>
        <v>Gina Pollen</v>
      </c>
      <c r="T210" t="str">
        <v>Male</v>
      </c>
      <c r="U210">
        <v>29</v>
      </c>
      <c r="V210" t="str">
        <v>22 Welch DriveSuite 750</v>
      </c>
      <c r="W210">
        <v>8453</v>
      </c>
      <c r="X210" t="str">
        <v>Lake Gabrielview</v>
      </c>
      <c r="Y210" t="str">
        <v>New South Wales</v>
      </c>
      <c r="Z210" t="str">
        <v>Australia</v>
      </c>
      <c r="AA210">
        <v>9</v>
      </c>
      <c r="AB210" s="3" t="str">
        <f t="shared" si="7"/>
        <v>10 to 20</v>
      </c>
      <c r="AK210" s="6"/>
      <c r="AM210" s="6">
        <v>849</v>
      </c>
      <c r="AN210" s="6" t="s">
        <v>1362</v>
      </c>
      <c r="AP210">
        <v>228</v>
      </c>
      <c r="AQ210" t="str">
        <v>Northern Territory</v>
      </c>
    </row>
    <row r="211" spans="1:43" x14ac:dyDescent="0.25">
      <c r="A211">
        <v>209</v>
      </c>
      <c r="B211">
        <v>44</v>
      </c>
      <c r="C211">
        <v>704</v>
      </c>
      <c r="D211">
        <v>119</v>
      </c>
      <c r="E211">
        <v>1</v>
      </c>
      <c r="F211">
        <v>119</v>
      </c>
      <c r="G211">
        <v>1</v>
      </c>
      <c r="H211" t="str">
        <f>VLOOKUP($C211,'Raw-products'!$A$2:$H$1261,MATCH(H$1,'Raw-products'!$A$1:$H$1,0))</f>
        <v>Jacket</v>
      </c>
      <c r="I211" t="str">
        <f>VLOOKUP($C211,'Raw-products'!$A$2:$H$1261,MATCH(I$1,'Raw-products'!$A$1:$H$1,0))</f>
        <v>Trench Coat</v>
      </c>
      <c r="J211" t="str">
        <f>VLOOKUP($C211,'Raw-products'!$A$2:$H$1261,MATCH(J$1,'Raw-products'!$A$1:$H$1,0))</f>
        <v>XL</v>
      </c>
      <c r="K211" t="str">
        <f>VLOOKUP($C211,'Raw-products'!$A$2:$H$1261,MATCH(K$1,'Raw-products'!$A$1:$H$1,0))</f>
        <v>red</v>
      </c>
      <c r="L211">
        <f>VLOOKUP($C211,'Raw-products'!$A$2:$H$1261,MATCH(L$1,'Raw-products'!$A$1:$H$1,0))</f>
        <v>112</v>
      </c>
      <c r="M211">
        <f>VLOOKUP($C211,'Raw-products'!$A$2:$H$1261,MATCH(M$1,'Raw-products'!$A$1:$H$1,0))</f>
        <v>40</v>
      </c>
      <c r="N211" s="5">
        <f t="shared" si="6"/>
        <v>4480</v>
      </c>
      <c r="O211" cm="1">
        <f t="array" ref="O211:R211">_xlfn.XLOOKUP($B211,'Raw -orders'!$A:$A,'Raw -orders'!$B:$E)</f>
        <v>849</v>
      </c>
      <c r="P211">
        <v>17071</v>
      </c>
      <c r="Q211" s="1">
        <v>44446</v>
      </c>
      <c r="R211" s="1">
        <v>44461</v>
      </c>
      <c r="S211" t="str" cm="1">
        <f t="array" ref="S211:Z211">_xlfn.XLOOKUP($O211,'Raw - customers'!$A:$A,'Raw - customers'!$B:$I)</f>
        <v>Gina Pollen</v>
      </c>
      <c r="T211" t="str">
        <v>Male</v>
      </c>
      <c r="U211">
        <v>29</v>
      </c>
      <c r="V211" t="str">
        <v>22 Welch DriveSuite 750</v>
      </c>
      <c r="W211">
        <v>8453</v>
      </c>
      <c r="X211" t="str">
        <v>Lake Gabrielview</v>
      </c>
      <c r="Y211" t="str">
        <v>New South Wales</v>
      </c>
      <c r="Z211" t="str">
        <v>Australia</v>
      </c>
      <c r="AA211">
        <v>9</v>
      </c>
      <c r="AB211" s="3" t="str">
        <f t="shared" si="7"/>
        <v>10 to 20</v>
      </c>
      <c r="AK211" s="6"/>
      <c r="AM211" s="6">
        <v>849</v>
      </c>
      <c r="AN211" s="6" t="s">
        <v>1362</v>
      </c>
      <c r="AP211">
        <v>829</v>
      </c>
      <c r="AQ211" t="str">
        <v>Victoria</v>
      </c>
    </row>
    <row r="212" spans="1:43" x14ac:dyDescent="0.25">
      <c r="A212">
        <v>210</v>
      </c>
      <c r="B212">
        <v>45</v>
      </c>
      <c r="C212">
        <v>476</v>
      </c>
      <c r="D212">
        <v>118</v>
      </c>
      <c r="E212">
        <v>1</v>
      </c>
      <c r="F212">
        <v>118</v>
      </c>
      <c r="G212">
        <v>1</v>
      </c>
      <c r="H212" t="str">
        <f>VLOOKUP($C212,'Raw-products'!$A$2:$H$1261,MATCH(H$1,'Raw-products'!$A$1:$H$1,0))</f>
        <v>Jacket</v>
      </c>
      <c r="I212" t="str">
        <f>VLOOKUP($C212,'Raw-products'!$A$2:$H$1261,MATCH(I$1,'Raw-products'!$A$1:$H$1,0))</f>
        <v>Puffer</v>
      </c>
      <c r="J212" t="str">
        <f>VLOOKUP($C212,'Raw-products'!$A$2:$H$1261,MATCH(J$1,'Raw-products'!$A$1:$H$1,0))</f>
        <v>S</v>
      </c>
      <c r="K212" t="str">
        <f>VLOOKUP($C212,'Raw-products'!$A$2:$H$1261,MATCH(K$1,'Raw-products'!$A$1:$H$1,0))</f>
        <v>blue</v>
      </c>
      <c r="L212">
        <f>VLOOKUP($C212,'Raw-products'!$A$2:$H$1261,MATCH(L$1,'Raw-products'!$A$1:$H$1,0))</f>
        <v>110</v>
      </c>
      <c r="M212">
        <f>VLOOKUP($C212,'Raw-products'!$A$2:$H$1261,MATCH(M$1,'Raw-products'!$A$1:$H$1,0))</f>
        <v>76</v>
      </c>
      <c r="N212" s="5">
        <f t="shared" si="6"/>
        <v>8360</v>
      </c>
      <c r="O212" cm="1">
        <f t="array" ref="O212:R212">_xlfn.XLOOKUP($B212,'Raw -orders'!$A:$A,'Raw -orders'!$B:$E)</f>
        <v>571</v>
      </c>
      <c r="P212">
        <v>21738</v>
      </c>
      <c r="Q212" s="1">
        <v>44346</v>
      </c>
      <c r="R212" s="1">
        <v>44368</v>
      </c>
      <c r="S212" t="str" cm="1">
        <f t="array" ref="S212:Z212">_xlfn.XLOOKUP($O212,'Raw - customers'!$A:$A,'Raw - customers'!$B:$I)</f>
        <v>Kristofor Roos</v>
      </c>
      <c r="T212" t="str">
        <v>Agender</v>
      </c>
      <c r="U212">
        <v>22</v>
      </c>
      <c r="V212" t="str">
        <v>5567 Clarke MallApt. 756</v>
      </c>
      <c r="W212">
        <v>4043</v>
      </c>
      <c r="X212" t="str">
        <v>Jordanside</v>
      </c>
      <c r="Y212" t="str">
        <v>Australian Capital Territory</v>
      </c>
      <c r="Z212" t="str">
        <v>Australia</v>
      </c>
      <c r="AA212">
        <v>5</v>
      </c>
      <c r="AB212" s="3" t="str">
        <f t="shared" si="7"/>
        <v>20 to 30</v>
      </c>
      <c r="AK212" s="6"/>
      <c r="AM212" s="6">
        <v>571</v>
      </c>
      <c r="AN212" s="6" t="s">
        <v>1350</v>
      </c>
      <c r="AP212">
        <v>328</v>
      </c>
      <c r="AQ212" t="str">
        <v>Western Australia</v>
      </c>
    </row>
    <row r="213" spans="1:43" x14ac:dyDescent="0.25">
      <c r="A213">
        <v>211</v>
      </c>
      <c r="B213">
        <v>45</v>
      </c>
      <c r="C213">
        <v>705</v>
      </c>
      <c r="D213">
        <v>119</v>
      </c>
      <c r="E213">
        <v>3</v>
      </c>
      <c r="F213">
        <v>357</v>
      </c>
      <c r="G213">
        <v>1</v>
      </c>
      <c r="H213" t="str">
        <f>VLOOKUP($C213,'Raw-products'!$A$2:$H$1261,MATCH(H$1,'Raw-products'!$A$1:$H$1,0))</f>
        <v>Jacket</v>
      </c>
      <c r="I213" t="str">
        <f>VLOOKUP($C213,'Raw-products'!$A$2:$H$1261,MATCH(I$1,'Raw-products'!$A$1:$H$1,0))</f>
        <v>Trench Coat</v>
      </c>
      <c r="J213" t="str">
        <f>VLOOKUP($C213,'Raw-products'!$A$2:$H$1261,MATCH(J$1,'Raw-products'!$A$1:$H$1,0))</f>
        <v>XS</v>
      </c>
      <c r="K213" t="str">
        <f>VLOOKUP($C213,'Raw-products'!$A$2:$H$1261,MATCH(K$1,'Raw-products'!$A$1:$H$1,0))</f>
        <v>orange</v>
      </c>
      <c r="L213">
        <f>VLOOKUP($C213,'Raw-products'!$A$2:$H$1261,MATCH(L$1,'Raw-products'!$A$1:$H$1,0))</f>
        <v>112</v>
      </c>
      <c r="M213">
        <f>VLOOKUP($C213,'Raw-products'!$A$2:$H$1261,MATCH(M$1,'Raw-products'!$A$1:$H$1,0))</f>
        <v>69</v>
      </c>
      <c r="N213" s="5">
        <f t="shared" si="6"/>
        <v>7728</v>
      </c>
      <c r="O213" cm="1">
        <f t="array" ref="O213:R213">_xlfn.XLOOKUP($B213,'Raw -orders'!$A:$A,'Raw -orders'!$B:$E)</f>
        <v>571</v>
      </c>
      <c r="P213">
        <v>21738</v>
      </c>
      <c r="Q213" s="1">
        <v>44346</v>
      </c>
      <c r="R213" s="1">
        <v>44368</v>
      </c>
      <c r="S213" t="str" cm="1">
        <f t="array" ref="S213:Z213">_xlfn.XLOOKUP($O213,'Raw - customers'!$A:$A,'Raw - customers'!$B:$I)</f>
        <v>Kristofor Roos</v>
      </c>
      <c r="T213" t="str">
        <v>Agender</v>
      </c>
      <c r="U213">
        <v>22</v>
      </c>
      <c r="V213" t="str">
        <v>5567 Clarke MallApt. 756</v>
      </c>
      <c r="W213">
        <v>4043</v>
      </c>
      <c r="X213" t="str">
        <v>Jordanside</v>
      </c>
      <c r="Y213" t="str">
        <v>Australian Capital Territory</v>
      </c>
      <c r="Z213" t="str">
        <v>Australia</v>
      </c>
      <c r="AA213">
        <v>5</v>
      </c>
      <c r="AB213" s="3" t="str">
        <f t="shared" si="7"/>
        <v>20 to 30</v>
      </c>
      <c r="AK213" s="6"/>
      <c r="AM213" s="6">
        <v>571</v>
      </c>
      <c r="AN213" s="6" t="s">
        <v>1350</v>
      </c>
      <c r="AP213">
        <v>530</v>
      </c>
      <c r="AQ213" t="str">
        <v>Western Australia</v>
      </c>
    </row>
    <row r="214" spans="1:43" x14ac:dyDescent="0.25">
      <c r="A214">
        <v>212</v>
      </c>
      <c r="B214">
        <v>45</v>
      </c>
      <c r="C214">
        <v>1037</v>
      </c>
      <c r="D214">
        <v>90</v>
      </c>
      <c r="E214">
        <v>2</v>
      </c>
      <c r="F214">
        <v>180</v>
      </c>
      <c r="G214">
        <v>1</v>
      </c>
      <c r="H214" t="str">
        <f>VLOOKUP($C214,'Raw-products'!$A$2:$H$1261,MATCH(H$1,'Raw-products'!$A$1:$H$1,0))</f>
        <v>Trousers</v>
      </c>
      <c r="I214" t="str">
        <f>VLOOKUP($C214,'Raw-products'!$A$2:$H$1261,MATCH(I$1,'Raw-products'!$A$1:$H$1,0))</f>
        <v>Relaxed Leg</v>
      </c>
      <c r="J214" t="str">
        <f>VLOOKUP($C214,'Raw-products'!$A$2:$H$1261,MATCH(J$1,'Raw-products'!$A$1:$H$1,0))</f>
        <v>M</v>
      </c>
      <c r="K214" t="str">
        <f>VLOOKUP($C214,'Raw-products'!$A$2:$H$1261,MATCH(K$1,'Raw-products'!$A$1:$H$1,0))</f>
        <v>blue</v>
      </c>
      <c r="L214">
        <f>VLOOKUP($C214,'Raw-products'!$A$2:$H$1261,MATCH(L$1,'Raw-products'!$A$1:$H$1,0))</f>
        <v>95</v>
      </c>
      <c r="M214">
        <f>VLOOKUP($C214,'Raw-products'!$A$2:$H$1261,MATCH(M$1,'Raw-products'!$A$1:$H$1,0))</f>
        <v>72</v>
      </c>
      <c r="N214" s="5">
        <f t="shared" si="6"/>
        <v>6840</v>
      </c>
      <c r="O214" cm="1">
        <f t="array" ref="O214:R214">_xlfn.XLOOKUP($B214,'Raw -orders'!$A:$A,'Raw -orders'!$B:$E)</f>
        <v>571</v>
      </c>
      <c r="P214">
        <v>21738</v>
      </c>
      <c r="Q214" s="1">
        <v>44346</v>
      </c>
      <c r="R214" s="1">
        <v>44368</v>
      </c>
      <c r="S214" t="str" cm="1">
        <f t="array" ref="S214:Z214">_xlfn.XLOOKUP($O214,'Raw - customers'!$A:$A,'Raw - customers'!$B:$I)</f>
        <v>Kristofor Roos</v>
      </c>
      <c r="T214" t="str">
        <v>Agender</v>
      </c>
      <c r="U214">
        <v>22</v>
      </c>
      <c r="V214" t="str">
        <v>5567 Clarke MallApt. 756</v>
      </c>
      <c r="W214">
        <v>4043</v>
      </c>
      <c r="X214" t="str">
        <v>Jordanside</v>
      </c>
      <c r="Y214" t="str">
        <v>Australian Capital Territory</v>
      </c>
      <c r="Z214" t="str">
        <v>Australia</v>
      </c>
      <c r="AA214">
        <v>5</v>
      </c>
      <c r="AB214" s="3" t="str">
        <f t="shared" si="7"/>
        <v>20 to 30</v>
      </c>
      <c r="AK214" s="6"/>
      <c r="AM214" s="6">
        <v>571</v>
      </c>
      <c r="AN214" s="6" t="s">
        <v>1350</v>
      </c>
      <c r="AP214">
        <v>578</v>
      </c>
      <c r="AQ214" t="str">
        <v>New South Wales</v>
      </c>
    </row>
    <row r="215" spans="1:43" x14ac:dyDescent="0.25">
      <c r="A215">
        <v>213</v>
      </c>
      <c r="B215">
        <v>45</v>
      </c>
      <c r="C215">
        <v>345</v>
      </c>
      <c r="D215">
        <v>109</v>
      </c>
      <c r="E215">
        <v>3</v>
      </c>
      <c r="F215">
        <v>327</v>
      </c>
      <c r="G215">
        <v>1</v>
      </c>
      <c r="H215" t="str">
        <f>VLOOKUP($C215,'Raw-products'!$A$2:$H$1261,MATCH(H$1,'Raw-products'!$A$1:$H$1,0))</f>
        <v>Shirt</v>
      </c>
      <c r="I215" t="str">
        <f>VLOOKUP($C215,'Raw-products'!$A$2:$H$1261,MATCH(I$1,'Raw-products'!$A$1:$H$1,0))</f>
        <v>Mandarin Collar</v>
      </c>
      <c r="J215" t="str">
        <f>VLOOKUP($C215,'Raw-products'!$A$2:$H$1261,MATCH(J$1,'Raw-products'!$A$1:$H$1,0))</f>
        <v>XS</v>
      </c>
      <c r="K215" t="str">
        <f>VLOOKUP($C215,'Raw-products'!$A$2:$H$1261,MATCH(K$1,'Raw-products'!$A$1:$H$1,0))</f>
        <v>violet</v>
      </c>
      <c r="L215">
        <f>VLOOKUP($C215,'Raw-products'!$A$2:$H$1261,MATCH(L$1,'Raw-products'!$A$1:$H$1,0))</f>
        <v>108</v>
      </c>
      <c r="M215">
        <f>VLOOKUP($C215,'Raw-products'!$A$2:$H$1261,MATCH(M$1,'Raw-products'!$A$1:$H$1,0))</f>
        <v>52</v>
      </c>
      <c r="N215" s="5">
        <f t="shared" si="6"/>
        <v>5616</v>
      </c>
      <c r="O215" cm="1">
        <f t="array" ref="O215:R215">_xlfn.XLOOKUP($B215,'Raw -orders'!$A:$A,'Raw -orders'!$B:$E)</f>
        <v>571</v>
      </c>
      <c r="P215">
        <v>21738</v>
      </c>
      <c r="Q215" s="1">
        <v>44346</v>
      </c>
      <c r="R215" s="1">
        <v>44368</v>
      </c>
      <c r="S215" t="str" cm="1">
        <f t="array" ref="S215:Z215">_xlfn.XLOOKUP($O215,'Raw - customers'!$A:$A,'Raw - customers'!$B:$I)</f>
        <v>Kristofor Roos</v>
      </c>
      <c r="T215" t="str">
        <v>Agender</v>
      </c>
      <c r="U215">
        <v>22</v>
      </c>
      <c r="V215" t="str">
        <v>5567 Clarke MallApt. 756</v>
      </c>
      <c r="W215">
        <v>4043</v>
      </c>
      <c r="X215" t="str">
        <v>Jordanside</v>
      </c>
      <c r="Y215" t="str">
        <v>Australian Capital Territory</v>
      </c>
      <c r="Z215" t="str">
        <v>Australia</v>
      </c>
      <c r="AA215">
        <v>5</v>
      </c>
      <c r="AB215" s="3" t="str">
        <f t="shared" si="7"/>
        <v>20 to 30</v>
      </c>
      <c r="AK215" s="6"/>
      <c r="AM215" s="6">
        <v>571</v>
      </c>
      <c r="AN215" s="6" t="s">
        <v>1350</v>
      </c>
      <c r="AP215">
        <v>263</v>
      </c>
      <c r="AQ215" t="str">
        <v>Western Australia</v>
      </c>
    </row>
    <row r="216" spans="1:43" x14ac:dyDescent="0.25">
      <c r="A216">
        <v>214</v>
      </c>
      <c r="B216">
        <v>45</v>
      </c>
      <c r="C216">
        <v>1253</v>
      </c>
      <c r="D216">
        <v>112</v>
      </c>
      <c r="E216">
        <v>2</v>
      </c>
      <c r="F216">
        <v>224</v>
      </c>
      <c r="G216">
        <v>1</v>
      </c>
      <c r="H216" t="str">
        <f>VLOOKUP($C216,'Raw-products'!$A$2:$H$1261,MATCH(H$1,'Raw-products'!$A$1:$H$1,0))</f>
        <v>Trousers</v>
      </c>
      <c r="I216" t="str">
        <f>VLOOKUP($C216,'Raw-products'!$A$2:$H$1261,MATCH(I$1,'Raw-products'!$A$1:$H$1,0))</f>
        <v>Tracksuit Bottoms</v>
      </c>
      <c r="J216" t="str">
        <f>VLOOKUP($C216,'Raw-products'!$A$2:$H$1261,MATCH(J$1,'Raw-products'!$A$1:$H$1,0))</f>
        <v>L</v>
      </c>
      <c r="K216" t="str">
        <f>VLOOKUP($C216,'Raw-products'!$A$2:$H$1261,MATCH(K$1,'Raw-products'!$A$1:$H$1,0))</f>
        <v>indigo</v>
      </c>
      <c r="L216">
        <f>VLOOKUP($C216,'Raw-products'!$A$2:$H$1261,MATCH(L$1,'Raw-products'!$A$1:$H$1,0))</f>
        <v>91</v>
      </c>
      <c r="M216">
        <f>VLOOKUP($C216,'Raw-products'!$A$2:$H$1261,MATCH(M$1,'Raw-products'!$A$1:$H$1,0))</f>
        <v>50</v>
      </c>
      <c r="N216" s="5">
        <f t="shared" si="6"/>
        <v>4550</v>
      </c>
      <c r="O216" cm="1">
        <f t="array" ref="O216:R216">_xlfn.XLOOKUP($B216,'Raw -orders'!$A:$A,'Raw -orders'!$B:$E)</f>
        <v>571</v>
      </c>
      <c r="P216">
        <v>21738</v>
      </c>
      <c r="Q216" s="1">
        <v>44346</v>
      </c>
      <c r="R216" s="1">
        <v>44368</v>
      </c>
      <c r="S216" t="str" cm="1">
        <f t="array" ref="S216:Z216">_xlfn.XLOOKUP($O216,'Raw - customers'!$A:$A,'Raw - customers'!$B:$I)</f>
        <v>Kristofor Roos</v>
      </c>
      <c r="T216" t="str">
        <v>Agender</v>
      </c>
      <c r="U216">
        <v>22</v>
      </c>
      <c r="V216" t="str">
        <v>5567 Clarke MallApt. 756</v>
      </c>
      <c r="W216">
        <v>4043</v>
      </c>
      <c r="X216" t="str">
        <v>Jordanside</v>
      </c>
      <c r="Y216" t="str">
        <v>Australian Capital Territory</v>
      </c>
      <c r="Z216" t="str">
        <v>Australia</v>
      </c>
      <c r="AA216">
        <v>5</v>
      </c>
      <c r="AB216" s="3" t="str">
        <f t="shared" si="7"/>
        <v>20 to 30</v>
      </c>
      <c r="AK216" s="6"/>
      <c r="AM216" s="6">
        <v>571</v>
      </c>
      <c r="AN216" s="6" t="s">
        <v>1350</v>
      </c>
      <c r="AP216">
        <v>637</v>
      </c>
      <c r="AQ216" t="str">
        <v>Western Australia</v>
      </c>
    </row>
    <row r="217" spans="1:43" x14ac:dyDescent="0.25">
      <c r="A217">
        <v>215</v>
      </c>
      <c r="B217">
        <v>45</v>
      </c>
      <c r="C217">
        <v>1258</v>
      </c>
      <c r="D217">
        <v>112</v>
      </c>
      <c r="E217">
        <v>1</v>
      </c>
      <c r="F217">
        <v>112</v>
      </c>
      <c r="G217">
        <v>1</v>
      </c>
      <c r="H217" t="str">
        <f>VLOOKUP($C217,'Raw-products'!$A$2:$H$1261,MATCH(H$1,'Raw-products'!$A$1:$H$1,0))</f>
        <v>Trousers</v>
      </c>
      <c r="I217" t="str">
        <f>VLOOKUP($C217,'Raw-products'!$A$2:$H$1261,MATCH(I$1,'Raw-products'!$A$1:$H$1,0))</f>
        <v>Tracksuit Bottoms</v>
      </c>
      <c r="J217" t="str">
        <f>VLOOKUP($C217,'Raw-products'!$A$2:$H$1261,MATCH(J$1,'Raw-products'!$A$1:$H$1,0))</f>
        <v>L</v>
      </c>
      <c r="K217" t="str">
        <f>VLOOKUP($C217,'Raw-products'!$A$2:$H$1261,MATCH(K$1,'Raw-products'!$A$1:$H$1,0))</f>
        <v>violet</v>
      </c>
      <c r="L217">
        <f>VLOOKUP($C217,'Raw-products'!$A$2:$H$1261,MATCH(L$1,'Raw-products'!$A$1:$H$1,0))</f>
        <v>91</v>
      </c>
      <c r="M217">
        <f>VLOOKUP($C217,'Raw-products'!$A$2:$H$1261,MATCH(M$1,'Raw-products'!$A$1:$H$1,0))</f>
        <v>45</v>
      </c>
      <c r="N217" s="5">
        <f t="shared" si="6"/>
        <v>4095</v>
      </c>
      <c r="O217" cm="1">
        <f t="array" ref="O217:R217">_xlfn.XLOOKUP($B217,'Raw -orders'!$A:$A,'Raw -orders'!$B:$E)</f>
        <v>571</v>
      </c>
      <c r="P217">
        <v>21738</v>
      </c>
      <c r="Q217" s="1">
        <v>44346</v>
      </c>
      <c r="R217" s="1">
        <v>44368</v>
      </c>
      <c r="S217" t="str" cm="1">
        <f t="array" ref="S217:Z217">_xlfn.XLOOKUP($O217,'Raw - customers'!$A:$A,'Raw - customers'!$B:$I)</f>
        <v>Kristofor Roos</v>
      </c>
      <c r="T217" t="str">
        <v>Agender</v>
      </c>
      <c r="U217">
        <v>22</v>
      </c>
      <c r="V217" t="str">
        <v>5567 Clarke MallApt. 756</v>
      </c>
      <c r="W217">
        <v>4043</v>
      </c>
      <c r="X217" t="str">
        <v>Jordanside</v>
      </c>
      <c r="Y217" t="str">
        <v>Australian Capital Territory</v>
      </c>
      <c r="Z217" t="str">
        <v>Australia</v>
      </c>
      <c r="AA217">
        <v>5</v>
      </c>
      <c r="AB217" s="3" t="str">
        <f t="shared" si="7"/>
        <v>20 to 30</v>
      </c>
      <c r="AK217" s="6"/>
      <c r="AM217" s="6">
        <v>571</v>
      </c>
      <c r="AN217" s="6" t="s">
        <v>1350</v>
      </c>
      <c r="AP217">
        <v>191</v>
      </c>
      <c r="AQ217" t="str">
        <v>Northern Territory</v>
      </c>
    </row>
    <row r="218" spans="1:43" x14ac:dyDescent="0.25">
      <c r="A218">
        <v>216</v>
      </c>
      <c r="B218">
        <v>46</v>
      </c>
      <c r="C218">
        <v>666</v>
      </c>
      <c r="D218">
        <v>113</v>
      </c>
      <c r="E218">
        <v>3</v>
      </c>
      <c r="F218">
        <v>339</v>
      </c>
      <c r="G218">
        <v>1</v>
      </c>
      <c r="H218" t="str">
        <f>VLOOKUP($C218,'Raw-products'!$A$2:$H$1261,MATCH(H$1,'Raw-products'!$A$1:$H$1,0))</f>
        <v>Jacket</v>
      </c>
      <c r="I218" t="str">
        <f>VLOOKUP($C218,'Raw-products'!$A$2:$H$1261,MATCH(I$1,'Raw-products'!$A$1:$H$1,0))</f>
        <v>Parka</v>
      </c>
      <c r="J218" t="str">
        <f>VLOOKUP($C218,'Raw-products'!$A$2:$H$1261,MATCH(J$1,'Raw-products'!$A$1:$H$1,0))</f>
        <v>S</v>
      </c>
      <c r="K218" t="str">
        <f>VLOOKUP($C218,'Raw-products'!$A$2:$H$1261,MATCH(K$1,'Raw-products'!$A$1:$H$1,0))</f>
        <v>red</v>
      </c>
      <c r="L218">
        <f>VLOOKUP($C218,'Raw-products'!$A$2:$H$1261,MATCH(L$1,'Raw-products'!$A$1:$H$1,0))</f>
        <v>119</v>
      </c>
      <c r="M218">
        <f>VLOOKUP($C218,'Raw-products'!$A$2:$H$1261,MATCH(M$1,'Raw-products'!$A$1:$H$1,0))</f>
        <v>66</v>
      </c>
      <c r="N218" s="5">
        <f t="shared" si="6"/>
        <v>7854</v>
      </c>
      <c r="O218" cm="1">
        <f t="array" ref="O218:R218">_xlfn.XLOOKUP($B218,'Raw -orders'!$A:$A,'Raw -orders'!$B:$E)</f>
        <v>922</v>
      </c>
      <c r="P218">
        <v>25378</v>
      </c>
      <c r="Q218" s="1">
        <v>44369</v>
      </c>
      <c r="R218" s="1">
        <v>44381</v>
      </c>
      <c r="S218" t="str" cm="1">
        <f t="array" ref="S218:Z218">_xlfn.XLOOKUP($O218,'Raw - customers'!$A:$A,'Raw - customers'!$B:$I)</f>
        <v>Adena Venn</v>
      </c>
      <c r="T218" t="str">
        <v>Polygender</v>
      </c>
      <c r="U218">
        <v>53</v>
      </c>
      <c r="V218" t="str">
        <v>048 Kayla RoadSuite 099</v>
      </c>
      <c r="W218">
        <v>839</v>
      </c>
      <c r="X218" t="str">
        <v>Jordanburgh</v>
      </c>
      <c r="Y218" t="str">
        <v>Victoria</v>
      </c>
      <c r="Z218" t="str">
        <v>Australia</v>
      </c>
      <c r="AA218">
        <v>6</v>
      </c>
      <c r="AB218" s="3" t="str">
        <f t="shared" si="7"/>
        <v>10 to 20</v>
      </c>
      <c r="AK218" s="6"/>
      <c r="AM218" s="6">
        <v>922</v>
      </c>
      <c r="AN218" s="6" t="s">
        <v>1396</v>
      </c>
      <c r="AP218">
        <v>641</v>
      </c>
      <c r="AQ218" t="str">
        <v>New South Wales</v>
      </c>
    </row>
    <row r="219" spans="1:43" x14ac:dyDescent="0.25">
      <c r="A219">
        <v>217</v>
      </c>
      <c r="B219">
        <v>46</v>
      </c>
      <c r="C219">
        <v>498</v>
      </c>
      <c r="D219">
        <v>102</v>
      </c>
      <c r="E219">
        <v>1</v>
      </c>
      <c r="F219">
        <v>102</v>
      </c>
      <c r="G219">
        <v>1</v>
      </c>
      <c r="H219" t="str">
        <f>VLOOKUP($C219,'Raw-products'!$A$2:$H$1261,MATCH(H$1,'Raw-products'!$A$1:$H$1,0))</f>
        <v>Jacket</v>
      </c>
      <c r="I219" t="str">
        <f>VLOOKUP($C219,'Raw-products'!$A$2:$H$1261,MATCH(I$1,'Raw-products'!$A$1:$H$1,0))</f>
        <v>Windbreaker</v>
      </c>
      <c r="J219" t="str">
        <f>VLOOKUP($C219,'Raw-products'!$A$2:$H$1261,MATCH(J$1,'Raw-products'!$A$1:$H$1,0))</f>
        <v>L</v>
      </c>
      <c r="K219" t="str">
        <f>VLOOKUP($C219,'Raw-products'!$A$2:$H$1261,MATCH(K$1,'Raw-products'!$A$1:$H$1,0))</f>
        <v>orange</v>
      </c>
      <c r="L219">
        <f>VLOOKUP($C219,'Raw-products'!$A$2:$H$1261,MATCH(L$1,'Raw-products'!$A$1:$H$1,0))</f>
        <v>109</v>
      </c>
      <c r="M219">
        <f>VLOOKUP($C219,'Raw-products'!$A$2:$H$1261,MATCH(M$1,'Raw-products'!$A$1:$H$1,0))</f>
        <v>68</v>
      </c>
      <c r="N219" s="5">
        <f t="shared" si="6"/>
        <v>7412</v>
      </c>
      <c r="O219" cm="1">
        <f t="array" ref="O219:R219">_xlfn.XLOOKUP($B219,'Raw -orders'!$A:$A,'Raw -orders'!$B:$E)</f>
        <v>922</v>
      </c>
      <c r="P219">
        <v>25378</v>
      </c>
      <c r="Q219" s="1">
        <v>44369</v>
      </c>
      <c r="R219" s="1">
        <v>44381</v>
      </c>
      <c r="S219" t="str" cm="1">
        <f t="array" ref="S219:Z219">_xlfn.XLOOKUP($O219,'Raw - customers'!$A:$A,'Raw - customers'!$B:$I)</f>
        <v>Adena Venn</v>
      </c>
      <c r="T219" t="str">
        <v>Polygender</v>
      </c>
      <c r="U219">
        <v>53</v>
      </c>
      <c r="V219" t="str">
        <v>048 Kayla RoadSuite 099</v>
      </c>
      <c r="W219">
        <v>839</v>
      </c>
      <c r="X219" t="str">
        <v>Jordanburgh</v>
      </c>
      <c r="Y219" t="str">
        <v>Victoria</v>
      </c>
      <c r="Z219" t="str">
        <v>Australia</v>
      </c>
      <c r="AA219">
        <v>6</v>
      </c>
      <c r="AB219" s="3" t="str">
        <f t="shared" si="7"/>
        <v>10 to 20</v>
      </c>
      <c r="AK219" s="6"/>
      <c r="AM219" s="6">
        <v>922</v>
      </c>
      <c r="AN219" s="6" t="s">
        <v>1396</v>
      </c>
      <c r="AP219">
        <v>457</v>
      </c>
      <c r="AQ219" t="str">
        <v>Victoria</v>
      </c>
    </row>
    <row r="220" spans="1:43" x14ac:dyDescent="0.25">
      <c r="A220">
        <v>218</v>
      </c>
      <c r="B220">
        <v>46</v>
      </c>
      <c r="C220">
        <v>316</v>
      </c>
      <c r="D220">
        <v>109</v>
      </c>
      <c r="E220">
        <v>3</v>
      </c>
      <c r="F220">
        <v>327</v>
      </c>
      <c r="G220">
        <v>1</v>
      </c>
      <c r="H220" t="str">
        <f>VLOOKUP($C220,'Raw-products'!$A$2:$H$1261,MATCH(H$1,'Raw-products'!$A$1:$H$1,0))</f>
        <v>Shirt</v>
      </c>
      <c r="I220" t="str">
        <f>VLOOKUP($C220,'Raw-products'!$A$2:$H$1261,MATCH(I$1,'Raw-products'!$A$1:$H$1,0))</f>
        <v>Mandarin Collar</v>
      </c>
      <c r="J220" t="str">
        <f>VLOOKUP($C220,'Raw-products'!$A$2:$H$1261,MATCH(J$1,'Raw-products'!$A$1:$H$1,0))</f>
        <v>S</v>
      </c>
      <c r="K220" t="str">
        <f>VLOOKUP($C220,'Raw-products'!$A$2:$H$1261,MATCH(K$1,'Raw-products'!$A$1:$H$1,0))</f>
        <v>red</v>
      </c>
      <c r="L220">
        <f>VLOOKUP($C220,'Raw-products'!$A$2:$H$1261,MATCH(L$1,'Raw-products'!$A$1:$H$1,0))</f>
        <v>108</v>
      </c>
      <c r="M220">
        <f>VLOOKUP($C220,'Raw-products'!$A$2:$H$1261,MATCH(M$1,'Raw-products'!$A$1:$H$1,0))</f>
        <v>48</v>
      </c>
      <c r="N220" s="5">
        <f t="shared" si="6"/>
        <v>5184</v>
      </c>
      <c r="O220" cm="1">
        <f t="array" ref="O220:R220">_xlfn.XLOOKUP($B220,'Raw -orders'!$A:$A,'Raw -orders'!$B:$E)</f>
        <v>922</v>
      </c>
      <c r="P220">
        <v>25378</v>
      </c>
      <c r="Q220" s="1">
        <v>44369</v>
      </c>
      <c r="R220" s="1">
        <v>44381</v>
      </c>
      <c r="S220" t="str" cm="1">
        <f t="array" ref="S220:Z220">_xlfn.XLOOKUP($O220,'Raw - customers'!$A:$A,'Raw - customers'!$B:$I)</f>
        <v>Adena Venn</v>
      </c>
      <c r="T220" t="str">
        <v>Polygender</v>
      </c>
      <c r="U220">
        <v>53</v>
      </c>
      <c r="V220" t="str">
        <v>048 Kayla RoadSuite 099</v>
      </c>
      <c r="W220">
        <v>839</v>
      </c>
      <c r="X220" t="str">
        <v>Jordanburgh</v>
      </c>
      <c r="Y220" t="str">
        <v>Victoria</v>
      </c>
      <c r="Z220" t="str">
        <v>Australia</v>
      </c>
      <c r="AA220">
        <v>6</v>
      </c>
      <c r="AB220" s="3" t="str">
        <f t="shared" si="7"/>
        <v>10 to 20</v>
      </c>
      <c r="AK220" s="6"/>
      <c r="AM220" s="6">
        <v>922</v>
      </c>
      <c r="AN220" s="6" t="s">
        <v>1396</v>
      </c>
      <c r="AP220">
        <v>518</v>
      </c>
      <c r="AQ220" t="str">
        <v>Northern Territory</v>
      </c>
    </row>
    <row r="221" spans="1:43" x14ac:dyDescent="0.25">
      <c r="A221">
        <v>219</v>
      </c>
      <c r="B221">
        <v>47</v>
      </c>
      <c r="C221">
        <v>664</v>
      </c>
      <c r="D221">
        <v>93</v>
      </c>
      <c r="E221">
        <v>2</v>
      </c>
      <c r="F221">
        <v>186</v>
      </c>
      <c r="G221">
        <v>1</v>
      </c>
      <c r="H221" t="str">
        <f>VLOOKUP($C221,'Raw-products'!$A$2:$H$1261,MATCH(H$1,'Raw-products'!$A$1:$H$1,0))</f>
        <v>Jacket</v>
      </c>
      <c r="I221" t="str">
        <f>VLOOKUP($C221,'Raw-products'!$A$2:$H$1261,MATCH(I$1,'Raw-products'!$A$1:$H$1,0))</f>
        <v>Coach</v>
      </c>
      <c r="J221" t="str">
        <f>VLOOKUP($C221,'Raw-products'!$A$2:$H$1261,MATCH(J$1,'Raw-products'!$A$1:$H$1,0))</f>
        <v>XL</v>
      </c>
      <c r="K221" t="str">
        <f>VLOOKUP($C221,'Raw-products'!$A$2:$H$1261,MATCH(K$1,'Raw-products'!$A$1:$H$1,0))</f>
        <v>violet</v>
      </c>
      <c r="L221">
        <f>VLOOKUP($C221,'Raw-products'!$A$2:$H$1261,MATCH(L$1,'Raw-products'!$A$1:$H$1,0))</f>
        <v>115</v>
      </c>
      <c r="M221">
        <f>VLOOKUP($C221,'Raw-products'!$A$2:$H$1261,MATCH(M$1,'Raw-products'!$A$1:$H$1,0))</f>
        <v>60</v>
      </c>
      <c r="N221" s="5">
        <f t="shared" si="6"/>
        <v>6900</v>
      </c>
      <c r="O221" cm="1">
        <f t="array" ref="O221:R221">_xlfn.XLOOKUP($B221,'Raw -orders'!$A:$A,'Raw -orders'!$B:$E)</f>
        <v>791</v>
      </c>
      <c r="P221">
        <v>35453</v>
      </c>
      <c r="Q221" s="1">
        <v>44307</v>
      </c>
      <c r="R221" s="1">
        <v>44309</v>
      </c>
      <c r="S221" t="str" cm="1">
        <f t="array" ref="S221:Z221">_xlfn.XLOOKUP($O221,'Raw - customers'!$A:$A,'Raw - customers'!$B:$I)</f>
        <v>Jojo Toffanini</v>
      </c>
      <c r="T221" t="str">
        <v>Agender</v>
      </c>
      <c r="U221">
        <v>34</v>
      </c>
      <c r="V221" t="str">
        <v>3285 Kai MewsApt. 727</v>
      </c>
      <c r="W221">
        <v>8839</v>
      </c>
      <c r="X221" t="str">
        <v>Elijahshire</v>
      </c>
      <c r="Y221" t="str">
        <v>Queensland</v>
      </c>
      <c r="Z221" t="str">
        <v>Australia</v>
      </c>
      <c r="AA221">
        <v>4</v>
      </c>
      <c r="AB221" s="3" t="str">
        <f t="shared" si="7"/>
        <v>0 to 10</v>
      </c>
      <c r="AK221" s="6"/>
      <c r="AM221" s="6">
        <v>791</v>
      </c>
      <c r="AN221" s="6" t="s">
        <v>1355</v>
      </c>
      <c r="AP221">
        <v>683</v>
      </c>
      <c r="AQ221" t="str">
        <v>Australian Capital Territory</v>
      </c>
    </row>
    <row r="222" spans="1:43" x14ac:dyDescent="0.25">
      <c r="A222">
        <v>220</v>
      </c>
      <c r="B222">
        <v>47</v>
      </c>
      <c r="C222">
        <v>823</v>
      </c>
      <c r="D222">
        <v>117</v>
      </c>
      <c r="E222">
        <v>2</v>
      </c>
      <c r="F222">
        <v>234</v>
      </c>
      <c r="G222">
        <v>1</v>
      </c>
      <c r="H222" t="str">
        <f>VLOOKUP($C222,'Raw-products'!$A$2:$H$1261,MATCH(H$1,'Raw-products'!$A$1:$H$1,0))</f>
        <v>Jacket</v>
      </c>
      <c r="I222" t="str">
        <f>VLOOKUP($C222,'Raw-products'!$A$2:$H$1261,MATCH(I$1,'Raw-products'!$A$1:$H$1,0))</f>
        <v>Shearling</v>
      </c>
      <c r="J222" t="str">
        <f>VLOOKUP($C222,'Raw-products'!$A$2:$H$1261,MATCH(J$1,'Raw-products'!$A$1:$H$1,0))</f>
        <v>L</v>
      </c>
      <c r="K222" t="str">
        <f>VLOOKUP($C222,'Raw-products'!$A$2:$H$1261,MATCH(K$1,'Raw-products'!$A$1:$H$1,0))</f>
        <v>green</v>
      </c>
      <c r="L222">
        <f>VLOOKUP($C222,'Raw-products'!$A$2:$H$1261,MATCH(L$1,'Raw-products'!$A$1:$H$1,0))</f>
        <v>95</v>
      </c>
      <c r="M222">
        <f>VLOOKUP($C222,'Raw-products'!$A$2:$H$1261,MATCH(M$1,'Raw-products'!$A$1:$H$1,0))</f>
        <v>66</v>
      </c>
      <c r="N222" s="5">
        <f t="shared" si="6"/>
        <v>6270</v>
      </c>
      <c r="O222" cm="1">
        <f t="array" ref="O222:R222">_xlfn.XLOOKUP($B222,'Raw -orders'!$A:$A,'Raw -orders'!$B:$E)</f>
        <v>791</v>
      </c>
      <c r="P222">
        <v>35453</v>
      </c>
      <c r="Q222" s="1">
        <v>44307</v>
      </c>
      <c r="R222" s="1">
        <v>44309</v>
      </c>
      <c r="S222" t="str" cm="1">
        <f t="array" ref="S222:Z222">_xlfn.XLOOKUP($O222,'Raw - customers'!$A:$A,'Raw - customers'!$B:$I)</f>
        <v>Jojo Toffanini</v>
      </c>
      <c r="T222" t="str">
        <v>Agender</v>
      </c>
      <c r="U222">
        <v>34</v>
      </c>
      <c r="V222" t="str">
        <v>3285 Kai MewsApt. 727</v>
      </c>
      <c r="W222">
        <v>8839</v>
      </c>
      <c r="X222" t="str">
        <v>Elijahshire</v>
      </c>
      <c r="Y222" t="str">
        <v>Queensland</v>
      </c>
      <c r="Z222" t="str">
        <v>Australia</v>
      </c>
      <c r="AA222">
        <v>4</v>
      </c>
      <c r="AB222" s="3" t="str">
        <f t="shared" si="7"/>
        <v>0 to 10</v>
      </c>
      <c r="AK222" s="6"/>
      <c r="AM222" s="6">
        <v>791</v>
      </c>
      <c r="AN222" s="6" t="s">
        <v>1355</v>
      </c>
      <c r="AP222">
        <v>179</v>
      </c>
      <c r="AQ222" t="str">
        <v>Queensland</v>
      </c>
    </row>
    <row r="223" spans="1:43" x14ac:dyDescent="0.25">
      <c r="A223">
        <v>221</v>
      </c>
      <c r="B223">
        <v>47</v>
      </c>
      <c r="C223">
        <v>777</v>
      </c>
      <c r="D223">
        <v>91</v>
      </c>
      <c r="E223">
        <v>1</v>
      </c>
      <c r="F223">
        <v>91</v>
      </c>
      <c r="G223">
        <v>1</v>
      </c>
      <c r="H223" t="str">
        <f>VLOOKUP($C223,'Raw-products'!$A$2:$H$1261,MATCH(H$1,'Raw-products'!$A$1:$H$1,0))</f>
        <v>Jacket</v>
      </c>
      <c r="I223" t="str">
        <f>VLOOKUP($C223,'Raw-products'!$A$2:$H$1261,MATCH(I$1,'Raw-products'!$A$1:$H$1,0))</f>
        <v>Pullover</v>
      </c>
      <c r="J223" t="str">
        <f>VLOOKUP($C223,'Raw-products'!$A$2:$H$1261,MATCH(J$1,'Raw-products'!$A$1:$H$1,0))</f>
        <v>M</v>
      </c>
      <c r="K223" t="str">
        <f>VLOOKUP($C223,'Raw-products'!$A$2:$H$1261,MATCH(K$1,'Raw-products'!$A$1:$H$1,0))</f>
        <v>orange</v>
      </c>
      <c r="L223">
        <f>VLOOKUP($C223,'Raw-products'!$A$2:$H$1261,MATCH(L$1,'Raw-products'!$A$1:$H$1,0))</f>
        <v>114</v>
      </c>
      <c r="M223">
        <f>VLOOKUP($C223,'Raw-products'!$A$2:$H$1261,MATCH(M$1,'Raw-products'!$A$1:$H$1,0))</f>
        <v>60</v>
      </c>
      <c r="N223" s="5">
        <f t="shared" si="6"/>
        <v>6840</v>
      </c>
      <c r="O223" cm="1">
        <f t="array" ref="O223:R223">_xlfn.XLOOKUP($B223,'Raw -orders'!$A:$A,'Raw -orders'!$B:$E)</f>
        <v>791</v>
      </c>
      <c r="P223">
        <v>35453</v>
      </c>
      <c r="Q223" s="1">
        <v>44307</v>
      </c>
      <c r="R223" s="1">
        <v>44309</v>
      </c>
      <c r="S223" t="str" cm="1">
        <f t="array" ref="S223:Z223">_xlfn.XLOOKUP($O223,'Raw - customers'!$A:$A,'Raw - customers'!$B:$I)</f>
        <v>Jojo Toffanini</v>
      </c>
      <c r="T223" t="str">
        <v>Agender</v>
      </c>
      <c r="U223">
        <v>34</v>
      </c>
      <c r="V223" t="str">
        <v>3285 Kai MewsApt. 727</v>
      </c>
      <c r="W223">
        <v>8839</v>
      </c>
      <c r="X223" t="str">
        <v>Elijahshire</v>
      </c>
      <c r="Y223" t="str">
        <v>Queensland</v>
      </c>
      <c r="Z223" t="str">
        <v>Australia</v>
      </c>
      <c r="AA223">
        <v>4</v>
      </c>
      <c r="AB223" s="3" t="str">
        <f t="shared" si="7"/>
        <v>0 to 10</v>
      </c>
      <c r="AK223" s="6"/>
      <c r="AM223" s="6">
        <v>791</v>
      </c>
      <c r="AN223" s="6" t="s">
        <v>1355</v>
      </c>
      <c r="AP223">
        <v>605</v>
      </c>
      <c r="AQ223" t="str">
        <v>Western Australia</v>
      </c>
    </row>
    <row r="224" spans="1:43" x14ac:dyDescent="0.25">
      <c r="A224">
        <v>222</v>
      </c>
      <c r="B224">
        <v>47</v>
      </c>
      <c r="C224">
        <v>78</v>
      </c>
      <c r="D224">
        <v>118</v>
      </c>
      <c r="E224">
        <v>2</v>
      </c>
      <c r="F224">
        <v>236</v>
      </c>
      <c r="G224">
        <v>1</v>
      </c>
      <c r="H224" t="str">
        <f>VLOOKUP($C224,'Raw-products'!$A$2:$H$1261,MATCH(H$1,'Raw-products'!$A$1:$H$1,0))</f>
        <v>Shirt</v>
      </c>
      <c r="I224" t="str">
        <f>VLOOKUP($C224,'Raw-products'!$A$2:$H$1261,MATCH(I$1,'Raw-products'!$A$1:$H$1,0))</f>
        <v>Flannel</v>
      </c>
      <c r="J224" t="str">
        <f>VLOOKUP($C224,'Raw-products'!$A$2:$H$1261,MATCH(J$1,'Raw-products'!$A$1:$H$1,0))</f>
        <v>L</v>
      </c>
      <c r="K224" t="str">
        <f>VLOOKUP($C224,'Raw-products'!$A$2:$H$1261,MATCH(K$1,'Raw-products'!$A$1:$H$1,0))</f>
        <v>orange</v>
      </c>
      <c r="L224">
        <f>VLOOKUP($C224,'Raw-products'!$A$2:$H$1261,MATCH(L$1,'Raw-products'!$A$1:$H$1,0))</f>
        <v>96</v>
      </c>
      <c r="M224">
        <f>VLOOKUP($C224,'Raw-products'!$A$2:$H$1261,MATCH(M$1,'Raw-products'!$A$1:$H$1,0))</f>
        <v>59</v>
      </c>
      <c r="N224" s="5">
        <f t="shared" si="6"/>
        <v>5664</v>
      </c>
      <c r="O224" cm="1">
        <f t="array" ref="O224:R224">_xlfn.XLOOKUP($B224,'Raw -orders'!$A:$A,'Raw -orders'!$B:$E)</f>
        <v>791</v>
      </c>
      <c r="P224">
        <v>35453</v>
      </c>
      <c r="Q224" s="1">
        <v>44307</v>
      </c>
      <c r="R224" s="1">
        <v>44309</v>
      </c>
      <c r="S224" t="str" cm="1">
        <f t="array" ref="S224:Z224">_xlfn.XLOOKUP($O224,'Raw - customers'!$A:$A,'Raw - customers'!$B:$I)</f>
        <v>Jojo Toffanini</v>
      </c>
      <c r="T224" t="str">
        <v>Agender</v>
      </c>
      <c r="U224">
        <v>34</v>
      </c>
      <c r="V224" t="str">
        <v>3285 Kai MewsApt. 727</v>
      </c>
      <c r="W224">
        <v>8839</v>
      </c>
      <c r="X224" t="str">
        <v>Elijahshire</v>
      </c>
      <c r="Y224" t="str">
        <v>Queensland</v>
      </c>
      <c r="Z224" t="str">
        <v>Australia</v>
      </c>
      <c r="AA224">
        <v>4</v>
      </c>
      <c r="AB224" s="3" t="str">
        <f t="shared" si="7"/>
        <v>0 to 10</v>
      </c>
      <c r="AK224" s="6"/>
      <c r="AM224" s="6">
        <v>791</v>
      </c>
      <c r="AN224" s="6" t="s">
        <v>1355</v>
      </c>
      <c r="AP224">
        <v>313</v>
      </c>
      <c r="AQ224" t="str">
        <v>South Australia</v>
      </c>
    </row>
    <row r="225" spans="1:43" x14ac:dyDescent="0.25">
      <c r="A225">
        <v>223</v>
      </c>
      <c r="B225">
        <v>47</v>
      </c>
      <c r="C225">
        <v>1089</v>
      </c>
      <c r="D225">
        <v>115</v>
      </c>
      <c r="E225">
        <v>3</v>
      </c>
      <c r="F225">
        <v>345</v>
      </c>
      <c r="G225">
        <v>1</v>
      </c>
      <c r="H225" t="str">
        <f>VLOOKUP($C225,'Raw-products'!$A$2:$H$1261,MATCH(H$1,'Raw-products'!$A$1:$H$1,0))</f>
        <v>Trousers</v>
      </c>
      <c r="I225" t="str">
        <f>VLOOKUP($C225,'Raw-products'!$A$2:$H$1261,MATCH(I$1,'Raw-products'!$A$1:$H$1,0))</f>
        <v>Cropped</v>
      </c>
      <c r="J225" t="str">
        <f>VLOOKUP($C225,'Raw-products'!$A$2:$H$1261,MATCH(J$1,'Raw-products'!$A$1:$H$1,0))</f>
        <v>XL</v>
      </c>
      <c r="K225" t="str">
        <f>VLOOKUP($C225,'Raw-products'!$A$2:$H$1261,MATCH(K$1,'Raw-products'!$A$1:$H$1,0))</f>
        <v>red</v>
      </c>
      <c r="L225">
        <f>VLOOKUP($C225,'Raw-products'!$A$2:$H$1261,MATCH(L$1,'Raw-products'!$A$1:$H$1,0))</f>
        <v>99</v>
      </c>
      <c r="M225">
        <f>VLOOKUP($C225,'Raw-products'!$A$2:$H$1261,MATCH(M$1,'Raw-products'!$A$1:$H$1,0))</f>
        <v>78</v>
      </c>
      <c r="N225" s="5">
        <f t="shared" si="6"/>
        <v>7722</v>
      </c>
      <c r="O225" cm="1">
        <f t="array" ref="O225:R225">_xlfn.XLOOKUP($B225,'Raw -orders'!$A:$A,'Raw -orders'!$B:$E)</f>
        <v>791</v>
      </c>
      <c r="P225">
        <v>35453</v>
      </c>
      <c r="Q225" s="1">
        <v>44307</v>
      </c>
      <c r="R225" s="1">
        <v>44309</v>
      </c>
      <c r="S225" t="str" cm="1">
        <f t="array" ref="S225:Z225">_xlfn.XLOOKUP($O225,'Raw - customers'!$A:$A,'Raw - customers'!$B:$I)</f>
        <v>Jojo Toffanini</v>
      </c>
      <c r="T225" t="str">
        <v>Agender</v>
      </c>
      <c r="U225">
        <v>34</v>
      </c>
      <c r="V225" t="str">
        <v>3285 Kai MewsApt. 727</v>
      </c>
      <c r="W225">
        <v>8839</v>
      </c>
      <c r="X225" t="str">
        <v>Elijahshire</v>
      </c>
      <c r="Y225" t="str">
        <v>Queensland</v>
      </c>
      <c r="Z225" t="str">
        <v>Australia</v>
      </c>
      <c r="AA225">
        <v>4</v>
      </c>
      <c r="AB225" s="3" t="str">
        <f t="shared" si="7"/>
        <v>0 to 10</v>
      </c>
      <c r="AK225" s="6"/>
      <c r="AM225" s="6">
        <v>791</v>
      </c>
      <c r="AN225" s="6" t="s">
        <v>1355</v>
      </c>
      <c r="AP225">
        <v>914</v>
      </c>
      <c r="AQ225" t="str">
        <v>South Australia</v>
      </c>
    </row>
    <row r="226" spans="1:43" x14ac:dyDescent="0.25">
      <c r="A226">
        <v>224</v>
      </c>
      <c r="B226">
        <v>48</v>
      </c>
      <c r="C226">
        <v>960</v>
      </c>
      <c r="D226">
        <v>97</v>
      </c>
      <c r="E226">
        <v>1</v>
      </c>
      <c r="F226">
        <v>97</v>
      </c>
      <c r="G226">
        <v>1</v>
      </c>
      <c r="H226" t="str">
        <f>VLOOKUP($C226,'Raw-products'!$A$2:$H$1261,MATCH(H$1,'Raw-products'!$A$1:$H$1,0))</f>
        <v>Trousers</v>
      </c>
      <c r="I226" t="str">
        <f>VLOOKUP($C226,'Raw-products'!$A$2:$H$1261,MATCH(I$1,'Raw-products'!$A$1:$H$1,0))</f>
        <v>Slim-Fit</v>
      </c>
      <c r="J226" t="str">
        <f>VLOOKUP($C226,'Raw-products'!$A$2:$H$1261,MATCH(J$1,'Raw-products'!$A$1:$H$1,0))</f>
        <v>XS</v>
      </c>
      <c r="K226" t="str">
        <f>VLOOKUP($C226,'Raw-products'!$A$2:$H$1261,MATCH(K$1,'Raw-products'!$A$1:$H$1,0))</f>
        <v>green</v>
      </c>
      <c r="L226">
        <f>VLOOKUP($C226,'Raw-products'!$A$2:$H$1261,MATCH(L$1,'Raw-products'!$A$1:$H$1,0))</f>
        <v>119</v>
      </c>
      <c r="M226">
        <f>VLOOKUP($C226,'Raw-products'!$A$2:$H$1261,MATCH(M$1,'Raw-products'!$A$1:$H$1,0))</f>
        <v>74</v>
      </c>
      <c r="N226" s="5">
        <f t="shared" si="6"/>
        <v>8806</v>
      </c>
      <c r="O226" cm="1">
        <f t="array" ref="O226:R226">_xlfn.XLOOKUP($B226,'Raw -orders'!$A:$A,'Raw -orders'!$B:$E)</f>
        <v>620</v>
      </c>
      <c r="P226">
        <v>31712</v>
      </c>
      <c r="Q226" s="1">
        <v>44302</v>
      </c>
      <c r="R226" s="1">
        <v>44309</v>
      </c>
      <c r="S226" t="str" cm="1">
        <f t="array" ref="S226:Z226">_xlfn.XLOOKUP($O226,'Raw - customers'!$A:$A,'Raw - customers'!$B:$I)</f>
        <v>Phillipe Gatecliffe</v>
      </c>
      <c r="T226" t="str">
        <v>Male</v>
      </c>
      <c r="U226">
        <v>35</v>
      </c>
      <c r="V226" t="str">
        <v>150 Nate LoopApt. 614</v>
      </c>
      <c r="W226">
        <v>902</v>
      </c>
      <c r="X226" t="str">
        <v>Jettstad</v>
      </c>
      <c r="Y226" t="str">
        <v>Australian Capital Territory</v>
      </c>
      <c r="Z226" t="str">
        <v>Australia</v>
      </c>
      <c r="AA226">
        <v>4</v>
      </c>
      <c r="AB226" s="3" t="str">
        <f t="shared" si="7"/>
        <v>0 to 10</v>
      </c>
      <c r="AK226" s="6"/>
      <c r="AM226" s="6">
        <v>620</v>
      </c>
      <c r="AN226" s="6" t="s">
        <v>1350</v>
      </c>
      <c r="AP226">
        <v>742</v>
      </c>
      <c r="AQ226" t="str">
        <v>Western Australia</v>
      </c>
    </row>
    <row r="227" spans="1:43" x14ac:dyDescent="0.25">
      <c r="A227">
        <v>225</v>
      </c>
      <c r="B227">
        <v>48</v>
      </c>
      <c r="C227">
        <v>683</v>
      </c>
      <c r="D227">
        <v>113</v>
      </c>
      <c r="E227">
        <v>3</v>
      </c>
      <c r="F227">
        <v>339</v>
      </c>
      <c r="G227">
        <v>1</v>
      </c>
      <c r="H227" t="str">
        <f>VLOOKUP($C227,'Raw-products'!$A$2:$H$1261,MATCH(H$1,'Raw-products'!$A$1:$H$1,0))</f>
        <v>Jacket</v>
      </c>
      <c r="I227" t="str">
        <f>VLOOKUP($C227,'Raw-products'!$A$2:$H$1261,MATCH(I$1,'Raw-products'!$A$1:$H$1,0))</f>
        <v>Parka</v>
      </c>
      <c r="J227" t="str">
        <f>VLOOKUP($C227,'Raw-products'!$A$2:$H$1261,MATCH(J$1,'Raw-products'!$A$1:$H$1,0))</f>
        <v>L</v>
      </c>
      <c r="K227" t="str">
        <f>VLOOKUP($C227,'Raw-products'!$A$2:$H$1261,MATCH(K$1,'Raw-products'!$A$1:$H$1,0))</f>
        <v>green</v>
      </c>
      <c r="L227">
        <f>VLOOKUP($C227,'Raw-products'!$A$2:$H$1261,MATCH(L$1,'Raw-products'!$A$1:$H$1,0))</f>
        <v>119</v>
      </c>
      <c r="M227">
        <f>VLOOKUP($C227,'Raw-products'!$A$2:$H$1261,MATCH(M$1,'Raw-products'!$A$1:$H$1,0))</f>
        <v>55</v>
      </c>
      <c r="N227" s="5">
        <f t="shared" si="6"/>
        <v>6545</v>
      </c>
      <c r="O227" cm="1">
        <f t="array" ref="O227:R227">_xlfn.XLOOKUP($B227,'Raw -orders'!$A:$A,'Raw -orders'!$B:$E)</f>
        <v>620</v>
      </c>
      <c r="P227">
        <v>31712</v>
      </c>
      <c r="Q227" s="1">
        <v>44302</v>
      </c>
      <c r="R227" s="1">
        <v>44309</v>
      </c>
      <c r="S227" t="str" cm="1">
        <f t="array" ref="S227:Z227">_xlfn.XLOOKUP($O227,'Raw - customers'!$A:$A,'Raw - customers'!$B:$I)</f>
        <v>Phillipe Gatecliffe</v>
      </c>
      <c r="T227" t="str">
        <v>Male</v>
      </c>
      <c r="U227">
        <v>35</v>
      </c>
      <c r="V227" t="str">
        <v>150 Nate LoopApt. 614</v>
      </c>
      <c r="W227">
        <v>902</v>
      </c>
      <c r="X227" t="str">
        <v>Jettstad</v>
      </c>
      <c r="Y227" t="str">
        <v>Australian Capital Territory</v>
      </c>
      <c r="Z227" t="str">
        <v>Australia</v>
      </c>
      <c r="AA227">
        <v>4</v>
      </c>
      <c r="AB227" s="3" t="str">
        <f t="shared" si="7"/>
        <v>0 to 10</v>
      </c>
      <c r="AK227" s="6"/>
      <c r="AM227" s="6">
        <v>620</v>
      </c>
      <c r="AN227" s="6" t="s">
        <v>1350</v>
      </c>
      <c r="AP227">
        <v>317</v>
      </c>
      <c r="AQ227" t="str">
        <v>Australian Capital Territory</v>
      </c>
    </row>
    <row r="228" spans="1:43" x14ac:dyDescent="0.25">
      <c r="A228">
        <v>226</v>
      </c>
      <c r="B228">
        <v>49</v>
      </c>
      <c r="C228">
        <v>40</v>
      </c>
      <c r="D228">
        <v>104</v>
      </c>
      <c r="E228">
        <v>3</v>
      </c>
      <c r="F228">
        <v>312</v>
      </c>
      <c r="G228">
        <v>1</v>
      </c>
      <c r="H228" t="str">
        <f>VLOOKUP($C228,'Raw-products'!$A$2:$H$1261,MATCH(H$1,'Raw-products'!$A$1:$H$1,0))</f>
        <v>Shirt</v>
      </c>
      <c r="I228" t="str">
        <f>VLOOKUP($C228,'Raw-products'!$A$2:$H$1261,MATCH(I$1,'Raw-products'!$A$1:$H$1,0))</f>
        <v>Dress</v>
      </c>
      <c r="J228" t="str">
        <f>VLOOKUP($C228,'Raw-products'!$A$2:$H$1261,MATCH(J$1,'Raw-products'!$A$1:$H$1,0))</f>
        <v>XS</v>
      </c>
      <c r="K228" t="str">
        <f>VLOOKUP($C228,'Raw-products'!$A$2:$H$1261,MATCH(K$1,'Raw-products'!$A$1:$H$1,0))</f>
        <v>orange</v>
      </c>
      <c r="L228">
        <f>VLOOKUP($C228,'Raw-products'!$A$2:$H$1261,MATCH(L$1,'Raw-products'!$A$1:$H$1,0))</f>
        <v>119</v>
      </c>
      <c r="M228">
        <f>VLOOKUP($C228,'Raw-products'!$A$2:$H$1261,MATCH(M$1,'Raw-products'!$A$1:$H$1,0))</f>
        <v>58</v>
      </c>
      <c r="N228" s="5">
        <f t="shared" si="6"/>
        <v>6902</v>
      </c>
      <c r="O228" cm="1">
        <f t="array" ref="O228:R228">_xlfn.XLOOKUP($B228,'Raw -orders'!$A:$A,'Raw -orders'!$B:$E)</f>
        <v>336</v>
      </c>
      <c r="P228">
        <v>24219</v>
      </c>
      <c r="Q228" s="1">
        <v>44218</v>
      </c>
      <c r="R228" s="1">
        <v>44240</v>
      </c>
      <c r="S228" t="str" cm="1">
        <f t="array" ref="S228:Z228">_xlfn.XLOOKUP($O228,'Raw - customers'!$A:$A,'Raw - customers'!$B:$I)</f>
        <v>Julian Sponer</v>
      </c>
      <c r="T228" t="str">
        <v>Male</v>
      </c>
      <c r="U228">
        <v>35</v>
      </c>
      <c r="V228" t="str">
        <v>745 Jack CourtApt. 737</v>
      </c>
      <c r="W228">
        <v>3647</v>
      </c>
      <c r="X228" t="str">
        <v>Port Madison</v>
      </c>
      <c r="Y228" t="str">
        <v>Australian Capital Territory</v>
      </c>
      <c r="Z228" t="str">
        <v>Australia</v>
      </c>
      <c r="AA228">
        <v>1</v>
      </c>
      <c r="AB228" s="3" t="str">
        <f t="shared" si="7"/>
        <v>20 to 30</v>
      </c>
      <c r="AK228" s="6"/>
      <c r="AM228" s="6">
        <v>336</v>
      </c>
      <c r="AN228" s="6" t="s">
        <v>1350</v>
      </c>
      <c r="AP228">
        <v>250</v>
      </c>
      <c r="AQ228" t="str">
        <v>Queensland</v>
      </c>
    </row>
    <row r="229" spans="1:43" x14ac:dyDescent="0.25">
      <c r="A229">
        <v>227</v>
      </c>
      <c r="B229">
        <v>49</v>
      </c>
      <c r="C229">
        <v>1044</v>
      </c>
      <c r="D229">
        <v>90</v>
      </c>
      <c r="E229">
        <v>2</v>
      </c>
      <c r="F229">
        <v>180</v>
      </c>
      <c r="G229">
        <v>1</v>
      </c>
      <c r="H229" t="str">
        <f>VLOOKUP($C229,'Raw-products'!$A$2:$H$1261,MATCH(H$1,'Raw-products'!$A$1:$H$1,0))</f>
        <v>Trousers</v>
      </c>
      <c r="I229" t="str">
        <f>VLOOKUP($C229,'Raw-products'!$A$2:$H$1261,MATCH(I$1,'Raw-products'!$A$1:$H$1,0))</f>
        <v>Relaxed Leg</v>
      </c>
      <c r="J229" t="str">
        <f>VLOOKUP($C229,'Raw-products'!$A$2:$H$1261,MATCH(J$1,'Raw-products'!$A$1:$H$1,0))</f>
        <v>XL</v>
      </c>
      <c r="K229" t="str">
        <f>VLOOKUP($C229,'Raw-products'!$A$2:$H$1261,MATCH(K$1,'Raw-products'!$A$1:$H$1,0))</f>
        <v>indigo</v>
      </c>
      <c r="L229">
        <f>VLOOKUP($C229,'Raw-products'!$A$2:$H$1261,MATCH(L$1,'Raw-products'!$A$1:$H$1,0))</f>
        <v>95</v>
      </c>
      <c r="M229">
        <f>VLOOKUP($C229,'Raw-products'!$A$2:$H$1261,MATCH(M$1,'Raw-products'!$A$1:$H$1,0))</f>
        <v>58</v>
      </c>
      <c r="N229" s="5">
        <f t="shared" si="6"/>
        <v>5510</v>
      </c>
      <c r="O229" cm="1">
        <f t="array" ref="O229:R229">_xlfn.XLOOKUP($B229,'Raw -orders'!$A:$A,'Raw -orders'!$B:$E)</f>
        <v>336</v>
      </c>
      <c r="P229">
        <v>24219</v>
      </c>
      <c r="Q229" s="1">
        <v>44218</v>
      </c>
      <c r="R229" s="1">
        <v>44240</v>
      </c>
      <c r="S229" t="str" cm="1">
        <f t="array" ref="S229:Z229">_xlfn.XLOOKUP($O229,'Raw - customers'!$A:$A,'Raw - customers'!$B:$I)</f>
        <v>Julian Sponer</v>
      </c>
      <c r="T229" t="str">
        <v>Male</v>
      </c>
      <c r="U229">
        <v>35</v>
      </c>
      <c r="V229" t="str">
        <v>745 Jack CourtApt. 737</v>
      </c>
      <c r="W229">
        <v>3647</v>
      </c>
      <c r="X229" t="str">
        <v>Port Madison</v>
      </c>
      <c r="Y229" t="str">
        <v>Australian Capital Territory</v>
      </c>
      <c r="Z229" t="str">
        <v>Australia</v>
      </c>
      <c r="AA229">
        <v>1</v>
      </c>
      <c r="AB229" s="3" t="str">
        <f t="shared" si="7"/>
        <v>20 to 30</v>
      </c>
      <c r="AK229" s="6"/>
      <c r="AM229" s="6">
        <v>336</v>
      </c>
      <c r="AN229" s="6" t="s">
        <v>1350</v>
      </c>
      <c r="AP229">
        <v>812</v>
      </c>
      <c r="AQ229" t="str">
        <v>Western Australia</v>
      </c>
    </row>
    <row r="230" spans="1:43" x14ac:dyDescent="0.25">
      <c r="A230">
        <v>228</v>
      </c>
      <c r="B230">
        <v>49</v>
      </c>
      <c r="C230">
        <v>773</v>
      </c>
      <c r="D230">
        <v>91</v>
      </c>
      <c r="E230">
        <v>1</v>
      </c>
      <c r="F230">
        <v>91</v>
      </c>
      <c r="G230">
        <v>1</v>
      </c>
      <c r="H230" t="str">
        <f>VLOOKUP($C230,'Raw-products'!$A$2:$H$1261,MATCH(H$1,'Raw-products'!$A$1:$H$1,0))</f>
        <v>Jacket</v>
      </c>
      <c r="I230" t="str">
        <f>VLOOKUP($C230,'Raw-products'!$A$2:$H$1261,MATCH(I$1,'Raw-products'!$A$1:$H$1,0))</f>
        <v>Pullover</v>
      </c>
      <c r="J230" t="str">
        <f>VLOOKUP($C230,'Raw-products'!$A$2:$H$1261,MATCH(J$1,'Raw-products'!$A$1:$H$1,0))</f>
        <v>L</v>
      </c>
      <c r="K230" t="str">
        <f>VLOOKUP($C230,'Raw-products'!$A$2:$H$1261,MATCH(K$1,'Raw-products'!$A$1:$H$1,0))</f>
        <v>red</v>
      </c>
      <c r="L230">
        <f>VLOOKUP($C230,'Raw-products'!$A$2:$H$1261,MATCH(L$1,'Raw-products'!$A$1:$H$1,0))</f>
        <v>114</v>
      </c>
      <c r="M230">
        <f>VLOOKUP($C230,'Raw-products'!$A$2:$H$1261,MATCH(M$1,'Raw-products'!$A$1:$H$1,0))</f>
        <v>69</v>
      </c>
      <c r="N230" s="5">
        <f t="shared" si="6"/>
        <v>7866</v>
      </c>
      <c r="O230" cm="1">
        <f t="array" ref="O230:R230">_xlfn.XLOOKUP($B230,'Raw -orders'!$A:$A,'Raw -orders'!$B:$E)</f>
        <v>336</v>
      </c>
      <c r="P230">
        <v>24219</v>
      </c>
      <c r="Q230" s="1">
        <v>44218</v>
      </c>
      <c r="R230" s="1">
        <v>44240</v>
      </c>
      <c r="S230" t="str" cm="1">
        <f t="array" ref="S230:Z230">_xlfn.XLOOKUP($O230,'Raw - customers'!$A:$A,'Raw - customers'!$B:$I)</f>
        <v>Julian Sponer</v>
      </c>
      <c r="T230" t="str">
        <v>Male</v>
      </c>
      <c r="U230">
        <v>35</v>
      </c>
      <c r="V230" t="str">
        <v>745 Jack CourtApt. 737</v>
      </c>
      <c r="W230">
        <v>3647</v>
      </c>
      <c r="X230" t="str">
        <v>Port Madison</v>
      </c>
      <c r="Y230" t="str">
        <v>Australian Capital Territory</v>
      </c>
      <c r="Z230" t="str">
        <v>Australia</v>
      </c>
      <c r="AA230">
        <v>1</v>
      </c>
      <c r="AB230" s="3" t="str">
        <f t="shared" si="7"/>
        <v>20 to 30</v>
      </c>
      <c r="AK230" s="6"/>
      <c r="AM230" s="6">
        <v>336</v>
      </c>
      <c r="AN230" s="6" t="s">
        <v>1350</v>
      </c>
      <c r="AP230">
        <v>372</v>
      </c>
      <c r="AQ230" t="str">
        <v>South Australia</v>
      </c>
    </row>
    <row r="231" spans="1:43" x14ac:dyDescent="0.25">
      <c r="A231">
        <v>229</v>
      </c>
      <c r="B231">
        <v>50</v>
      </c>
      <c r="C231">
        <v>457</v>
      </c>
      <c r="D231">
        <v>118</v>
      </c>
      <c r="E231">
        <v>3</v>
      </c>
      <c r="F231">
        <v>354</v>
      </c>
      <c r="G231">
        <v>1</v>
      </c>
      <c r="H231" t="str">
        <f>VLOOKUP($C231,'Raw-products'!$A$2:$H$1261,MATCH(H$1,'Raw-products'!$A$1:$H$1,0))</f>
        <v>Jacket</v>
      </c>
      <c r="I231" t="str">
        <f>VLOOKUP($C231,'Raw-products'!$A$2:$H$1261,MATCH(I$1,'Raw-products'!$A$1:$H$1,0))</f>
        <v>Puffer</v>
      </c>
      <c r="J231" t="str">
        <f>VLOOKUP($C231,'Raw-products'!$A$2:$H$1261,MATCH(J$1,'Raw-products'!$A$1:$H$1,0))</f>
        <v>M</v>
      </c>
      <c r="K231" t="str">
        <f>VLOOKUP($C231,'Raw-products'!$A$2:$H$1261,MATCH(K$1,'Raw-products'!$A$1:$H$1,0))</f>
        <v>red</v>
      </c>
      <c r="L231">
        <f>VLOOKUP($C231,'Raw-products'!$A$2:$H$1261,MATCH(L$1,'Raw-products'!$A$1:$H$1,0))</f>
        <v>110</v>
      </c>
      <c r="M231">
        <f>VLOOKUP($C231,'Raw-products'!$A$2:$H$1261,MATCH(M$1,'Raw-products'!$A$1:$H$1,0))</f>
        <v>62</v>
      </c>
      <c r="N231" s="5">
        <f t="shared" si="6"/>
        <v>6820</v>
      </c>
      <c r="O231" cm="1">
        <f t="array" ref="O231:R231">_xlfn.XLOOKUP($B231,'Raw -orders'!$A:$A,'Raw -orders'!$B:$E)</f>
        <v>454</v>
      </c>
      <c r="P231">
        <v>50310</v>
      </c>
      <c r="Q231" s="1">
        <v>44455</v>
      </c>
      <c r="R231" s="1">
        <v>44457</v>
      </c>
      <c r="S231" t="str" cm="1">
        <f t="array" ref="S231:Z231">_xlfn.XLOOKUP($O231,'Raw - customers'!$A:$A,'Raw - customers'!$B:$I)</f>
        <v>Abey Bampforth</v>
      </c>
      <c r="T231" t="str">
        <v>Genderfluid</v>
      </c>
      <c r="U231">
        <v>28</v>
      </c>
      <c r="V231" t="str">
        <v>3543 Jack GroveApt. 595</v>
      </c>
      <c r="W231">
        <v>3276</v>
      </c>
      <c r="X231" t="str">
        <v>Port Isabellafurt</v>
      </c>
      <c r="Y231" t="str">
        <v>New South Wales</v>
      </c>
      <c r="Z231" t="str">
        <v>Australia</v>
      </c>
      <c r="AA231">
        <v>9</v>
      </c>
      <c r="AB231" s="3" t="str">
        <f t="shared" si="7"/>
        <v>0 to 10</v>
      </c>
      <c r="AK231" s="6"/>
      <c r="AM231" s="6">
        <v>454</v>
      </c>
      <c r="AN231" s="6" t="s">
        <v>1362</v>
      </c>
      <c r="AP231">
        <v>636</v>
      </c>
      <c r="AQ231" t="str">
        <v>Northern Territory</v>
      </c>
    </row>
    <row r="232" spans="1:43" x14ac:dyDescent="0.25">
      <c r="A232">
        <v>230</v>
      </c>
      <c r="B232">
        <v>50</v>
      </c>
      <c r="C232">
        <v>339</v>
      </c>
      <c r="D232">
        <v>109</v>
      </c>
      <c r="E232">
        <v>1</v>
      </c>
      <c r="F232">
        <v>109</v>
      </c>
      <c r="G232">
        <v>1</v>
      </c>
      <c r="H232" t="str">
        <f>VLOOKUP($C232,'Raw-products'!$A$2:$H$1261,MATCH(H$1,'Raw-products'!$A$1:$H$1,0))</f>
        <v>Shirt</v>
      </c>
      <c r="I232" t="str">
        <f>VLOOKUP($C232,'Raw-products'!$A$2:$H$1261,MATCH(I$1,'Raw-products'!$A$1:$H$1,0))</f>
        <v>Mandarin Collar</v>
      </c>
      <c r="J232" t="str">
        <f>VLOOKUP($C232,'Raw-products'!$A$2:$H$1261,MATCH(J$1,'Raw-products'!$A$1:$H$1,0))</f>
        <v>XL</v>
      </c>
      <c r="K232" t="str">
        <f>VLOOKUP($C232,'Raw-products'!$A$2:$H$1261,MATCH(K$1,'Raw-products'!$A$1:$H$1,0))</f>
        <v>blue</v>
      </c>
      <c r="L232">
        <f>VLOOKUP($C232,'Raw-products'!$A$2:$H$1261,MATCH(L$1,'Raw-products'!$A$1:$H$1,0))</f>
        <v>108</v>
      </c>
      <c r="M232">
        <f>VLOOKUP($C232,'Raw-products'!$A$2:$H$1261,MATCH(M$1,'Raw-products'!$A$1:$H$1,0))</f>
        <v>71</v>
      </c>
      <c r="N232" s="5">
        <f t="shared" si="6"/>
        <v>7668</v>
      </c>
      <c r="O232" cm="1">
        <f t="array" ref="O232:R232">_xlfn.XLOOKUP($B232,'Raw -orders'!$A:$A,'Raw -orders'!$B:$E)</f>
        <v>454</v>
      </c>
      <c r="P232">
        <v>50310</v>
      </c>
      <c r="Q232" s="1">
        <v>44455</v>
      </c>
      <c r="R232" s="1">
        <v>44457</v>
      </c>
      <c r="S232" t="str" cm="1">
        <f t="array" ref="S232:Z232">_xlfn.XLOOKUP($O232,'Raw - customers'!$A:$A,'Raw - customers'!$B:$I)</f>
        <v>Abey Bampforth</v>
      </c>
      <c r="T232" t="str">
        <v>Genderfluid</v>
      </c>
      <c r="U232">
        <v>28</v>
      </c>
      <c r="V232" t="str">
        <v>3543 Jack GroveApt. 595</v>
      </c>
      <c r="W232">
        <v>3276</v>
      </c>
      <c r="X232" t="str">
        <v>Port Isabellafurt</v>
      </c>
      <c r="Y232" t="str">
        <v>New South Wales</v>
      </c>
      <c r="Z232" t="str">
        <v>Australia</v>
      </c>
      <c r="AA232">
        <v>9</v>
      </c>
      <c r="AB232" s="3" t="str">
        <f t="shared" si="7"/>
        <v>0 to 10</v>
      </c>
      <c r="AK232" s="6"/>
      <c r="AM232" s="6">
        <v>454</v>
      </c>
      <c r="AN232" s="6" t="s">
        <v>1362</v>
      </c>
      <c r="AP232">
        <v>189</v>
      </c>
      <c r="AQ232" t="str">
        <v>Western Australia</v>
      </c>
    </row>
    <row r="233" spans="1:43" x14ac:dyDescent="0.25">
      <c r="A233">
        <v>231</v>
      </c>
      <c r="B233">
        <v>50</v>
      </c>
      <c r="C233">
        <v>1098</v>
      </c>
      <c r="D233">
        <v>115</v>
      </c>
      <c r="E233">
        <v>3</v>
      </c>
      <c r="F233">
        <v>345</v>
      </c>
      <c r="G233">
        <v>1</v>
      </c>
      <c r="H233" t="str">
        <f>VLOOKUP($C233,'Raw-products'!$A$2:$H$1261,MATCH(H$1,'Raw-products'!$A$1:$H$1,0))</f>
        <v>Trousers</v>
      </c>
      <c r="I233" t="str">
        <f>VLOOKUP($C233,'Raw-products'!$A$2:$H$1261,MATCH(I$1,'Raw-products'!$A$1:$H$1,0))</f>
        <v>Cropped</v>
      </c>
      <c r="J233" t="str">
        <f>VLOOKUP($C233,'Raw-products'!$A$2:$H$1261,MATCH(J$1,'Raw-products'!$A$1:$H$1,0))</f>
        <v>L</v>
      </c>
      <c r="K233" t="str">
        <f>VLOOKUP($C233,'Raw-products'!$A$2:$H$1261,MATCH(K$1,'Raw-products'!$A$1:$H$1,0))</f>
        <v>yellow</v>
      </c>
      <c r="L233">
        <f>VLOOKUP($C233,'Raw-products'!$A$2:$H$1261,MATCH(L$1,'Raw-products'!$A$1:$H$1,0))</f>
        <v>99</v>
      </c>
      <c r="M233">
        <f>VLOOKUP($C233,'Raw-products'!$A$2:$H$1261,MATCH(M$1,'Raw-products'!$A$1:$H$1,0))</f>
        <v>60</v>
      </c>
      <c r="N233" s="5">
        <f t="shared" si="6"/>
        <v>5940</v>
      </c>
      <c r="O233" cm="1">
        <f t="array" ref="O233:R233">_xlfn.XLOOKUP($B233,'Raw -orders'!$A:$A,'Raw -orders'!$B:$E)</f>
        <v>454</v>
      </c>
      <c r="P233">
        <v>50310</v>
      </c>
      <c r="Q233" s="1">
        <v>44455</v>
      </c>
      <c r="R233" s="1">
        <v>44457</v>
      </c>
      <c r="S233" t="str" cm="1">
        <f t="array" ref="S233:Z233">_xlfn.XLOOKUP($O233,'Raw - customers'!$A:$A,'Raw - customers'!$B:$I)</f>
        <v>Abey Bampforth</v>
      </c>
      <c r="T233" t="str">
        <v>Genderfluid</v>
      </c>
      <c r="U233">
        <v>28</v>
      </c>
      <c r="V233" t="str">
        <v>3543 Jack GroveApt. 595</v>
      </c>
      <c r="W233">
        <v>3276</v>
      </c>
      <c r="X233" t="str">
        <v>Port Isabellafurt</v>
      </c>
      <c r="Y233" t="str">
        <v>New South Wales</v>
      </c>
      <c r="Z233" t="str">
        <v>Australia</v>
      </c>
      <c r="AA233">
        <v>9</v>
      </c>
      <c r="AB233" s="3" t="str">
        <f t="shared" si="7"/>
        <v>0 to 10</v>
      </c>
      <c r="AK233" s="6"/>
      <c r="AM233" s="6">
        <v>454</v>
      </c>
      <c r="AN233" s="6" t="s">
        <v>1362</v>
      </c>
      <c r="AP233">
        <v>623</v>
      </c>
      <c r="AQ233" t="str">
        <v>South Australia</v>
      </c>
    </row>
    <row r="234" spans="1:43" x14ac:dyDescent="0.25">
      <c r="A234">
        <v>232</v>
      </c>
      <c r="B234">
        <v>50</v>
      </c>
      <c r="C234">
        <v>1051</v>
      </c>
      <c r="D234">
        <v>93</v>
      </c>
      <c r="E234">
        <v>2</v>
      </c>
      <c r="F234">
        <v>186</v>
      </c>
      <c r="G234">
        <v>1</v>
      </c>
      <c r="H234" t="str">
        <f>VLOOKUP($C234,'Raw-products'!$A$2:$H$1261,MATCH(H$1,'Raw-products'!$A$1:$H$1,0))</f>
        <v>Trousers</v>
      </c>
      <c r="I234" t="str">
        <f>VLOOKUP($C234,'Raw-products'!$A$2:$H$1261,MATCH(I$1,'Raw-products'!$A$1:$H$1,0))</f>
        <v>Joggers</v>
      </c>
      <c r="J234" t="str">
        <f>VLOOKUP($C234,'Raw-products'!$A$2:$H$1261,MATCH(J$1,'Raw-products'!$A$1:$H$1,0))</f>
        <v>S</v>
      </c>
      <c r="K234" t="str">
        <f>VLOOKUP($C234,'Raw-products'!$A$2:$H$1261,MATCH(K$1,'Raw-products'!$A$1:$H$1,0))</f>
        <v>red</v>
      </c>
      <c r="L234">
        <f>VLOOKUP($C234,'Raw-products'!$A$2:$H$1261,MATCH(L$1,'Raw-products'!$A$1:$H$1,0))</f>
        <v>94</v>
      </c>
      <c r="M234">
        <f>VLOOKUP($C234,'Raw-products'!$A$2:$H$1261,MATCH(M$1,'Raw-products'!$A$1:$H$1,0))</f>
        <v>71</v>
      </c>
      <c r="N234" s="5">
        <f t="shared" si="6"/>
        <v>6674</v>
      </c>
      <c r="O234" cm="1">
        <f t="array" ref="O234:R234">_xlfn.XLOOKUP($B234,'Raw -orders'!$A:$A,'Raw -orders'!$B:$E)</f>
        <v>454</v>
      </c>
      <c r="P234">
        <v>50310</v>
      </c>
      <c r="Q234" s="1">
        <v>44455</v>
      </c>
      <c r="R234" s="1">
        <v>44457</v>
      </c>
      <c r="S234" t="str" cm="1">
        <f t="array" ref="S234:Z234">_xlfn.XLOOKUP($O234,'Raw - customers'!$A:$A,'Raw - customers'!$B:$I)</f>
        <v>Abey Bampforth</v>
      </c>
      <c r="T234" t="str">
        <v>Genderfluid</v>
      </c>
      <c r="U234">
        <v>28</v>
      </c>
      <c r="V234" t="str">
        <v>3543 Jack GroveApt. 595</v>
      </c>
      <c r="W234">
        <v>3276</v>
      </c>
      <c r="X234" t="str">
        <v>Port Isabellafurt</v>
      </c>
      <c r="Y234" t="str">
        <v>New South Wales</v>
      </c>
      <c r="Z234" t="str">
        <v>Australia</v>
      </c>
      <c r="AA234">
        <v>9</v>
      </c>
      <c r="AB234" s="3" t="str">
        <f t="shared" si="7"/>
        <v>0 to 10</v>
      </c>
      <c r="AK234" s="6"/>
      <c r="AM234" s="6">
        <v>454</v>
      </c>
      <c r="AN234" s="6" t="s">
        <v>1362</v>
      </c>
      <c r="AP234">
        <v>34</v>
      </c>
      <c r="AQ234" t="str">
        <v>Western Australia</v>
      </c>
    </row>
    <row r="235" spans="1:43" x14ac:dyDescent="0.25">
      <c r="A235">
        <v>233</v>
      </c>
      <c r="B235">
        <v>50</v>
      </c>
      <c r="C235">
        <v>1033</v>
      </c>
      <c r="D235">
        <v>90</v>
      </c>
      <c r="E235">
        <v>3</v>
      </c>
      <c r="F235">
        <v>270</v>
      </c>
      <c r="G235">
        <v>1</v>
      </c>
      <c r="H235" t="str">
        <f>VLOOKUP($C235,'Raw-products'!$A$2:$H$1261,MATCH(H$1,'Raw-products'!$A$1:$H$1,0))</f>
        <v>Trousers</v>
      </c>
      <c r="I235" t="str">
        <f>VLOOKUP($C235,'Raw-products'!$A$2:$H$1261,MATCH(I$1,'Raw-products'!$A$1:$H$1,0))</f>
        <v>Relaxed Leg</v>
      </c>
      <c r="J235" t="str">
        <f>VLOOKUP($C235,'Raw-products'!$A$2:$H$1261,MATCH(J$1,'Raw-products'!$A$1:$H$1,0))</f>
        <v>L</v>
      </c>
      <c r="K235" t="str">
        <f>VLOOKUP($C235,'Raw-products'!$A$2:$H$1261,MATCH(K$1,'Raw-products'!$A$1:$H$1,0))</f>
        <v>green</v>
      </c>
      <c r="L235">
        <f>VLOOKUP($C235,'Raw-products'!$A$2:$H$1261,MATCH(L$1,'Raw-products'!$A$1:$H$1,0))</f>
        <v>95</v>
      </c>
      <c r="M235">
        <f>VLOOKUP($C235,'Raw-products'!$A$2:$H$1261,MATCH(M$1,'Raw-products'!$A$1:$H$1,0))</f>
        <v>62</v>
      </c>
      <c r="N235" s="5">
        <f t="shared" si="6"/>
        <v>5890</v>
      </c>
      <c r="O235" cm="1">
        <f t="array" ref="O235:R235">_xlfn.XLOOKUP($B235,'Raw -orders'!$A:$A,'Raw -orders'!$B:$E)</f>
        <v>454</v>
      </c>
      <c r="P235">
        <v>50310</v>
      </c>
      <c r="Q235" s="1">
        <v>44455</v>
      </c>
      <c r="R235" s="1">
        <v>44457</v>
      </c>
      <c r="S235" t="str" cm="1">
        <f t="array" ref="S235:Z235">_xlfn.XLOOKUP($O235,'Raw - customers'!$A:$A,'Raw - customers'!$B:$I)</f>
        <v>Abey Bampforth</v>
      </c>
      <c r="T235" t="str">
        <v>Genderfluid</v>
      </c>
      <c r="U235">
        <v>28</v>
      </c>
      <c r="V235" t="str">
        <v>3543 Jack GroveApt. 595</v>
      </c>
      <c r="W235">
        <v>3276</v>
      </c>
      <c r="X235" t="str">
        <v>Port Isabellafurt</v>
      </c>
      <c r="Y235" t="str">
        <v>New South Wales</v>
      </c>
      <c r="Z235" t="str">
        <v>Australia</v>
      </c>
      <c r="AA235">
        <v>9</v>
      </c>
      <c r="AB235" s="3" t="str">
        <f t="shared" si="7"/>
        <v>0 to 10</v>
      </c>
      <c r="AK235" s="6"/>
      <c r="AM235" s="6">
        <v>454</v>
      </c>
      <c r="AN235" s="6" t="s">
        <v>1362</v>
      </c>
      <c r="AP235">
        <v>89</v>
      </c>
      <c r="AQ235" t="str">
        <v>Queensland</v>
      </c>
    </row>
    <row r="236" spans="1:43" x14ac:dyDescent="0.25">
      <c r="A236">
        <v>234</v>
      </c>
      <c r="B236">
        <v>50</v>
      </c>
      <c r="C236">
        <v>429</v>
      </c>
      <c r="D236">
        <v>107</v>
      </c>
      <c r="E236">
        <v>1</v>
      </c>
      <c r="F236">
        <v>107</v>
      </c>
      <c r="G236">
        <v>1</v>
      </c>
      <c r="H236" t="str">
        <f>VLOOKUP($C236,'Raw-products'!$A$2:$H$1261,MATCH(H$1,'Raw-products'!$A$1:$H$1,0))</f>
        <v>Jacket</v>
      </c>
      <c r="I236" t="str">
        <f>VLOOKUP($C236,'Raw-products'!$A$2:$H$1261,MATCH(I$1,'Raw-products'!$A$1:$H$1,0))</f>
        <v>Denim</v>
      </c>
      <c r="J236" t="str">
        <f>VLOOKUP($C236,'Raw-products'!$A$2:$H$1261,MATCH(J$1,'Raw-products'!$A$1:$H$1,0))</f>
        <v>XL</v>
      </c>
      <c r="K236" t="str">
        <f>VLOOKUP($C236,'Raw-products'!$A$2:$H$1261,MATCH(K$1,'Raw-products'!$A$1:$H$1,0))</f>
        <v>orange</v>
      </c>
      <c r="L236">
        <f>VLOOKUP($C236,'Raw-products'!$A$2:$H$1261,MATCH(L$1,'Raw-products'!$A$1:$H$1,0))</f>
        <v>92</v>
      </c>
      <c r="M236">
        <f>VLOOKUP($C236,'Raw-products'!$A$2:$H$1261,MATCH(M$1,'Raw-products'!$A$1:$H$1,0))</f>
        <v>79</v>
      </c>
      <c r="N236" s="5">
        <f t="shared" si="6"/>
        <v>7268</v>
      </c>
      <c r="O236" cm="1">
        <f t="array" ref="O236:R236">_xlfn.XLOOKUP($B236,'Raw -orders'!$A:$A,'Raw -orders'!$B:$E)</f>
        <v>454</v>
      </c>
      <c r="P236">
        <v>50310</v>
      </c>
      <c r="Q236" s="1">
        <v>44455</v>
      </c>
      <c r="R236" s="1">
        <v>44457</v>
      </c>
      <c r="S236" t="str" cm="1">
        <f t="array" ref="S236:Z236">_xlfn.XLOOKUP($O236,'Raw - customers'!$A:$A,'Raw - customers'!$B:$I)</f>
        <v>Abey Bampforth</v>
      </c>
      <c r="T236" t="str">
        <v>Genderfluid</v>
      </c>
      <c r="U236">
        <v>28</v>
      </c>
      <c r="V236" t="str">
        <v>3543 Jack GroveApt. 595</v>
      </c>
      <c r="W236">
        <v>3276</v>
      </c>
      <c r="X236" t="str">
        <v>Port Isabellafurt</v>
      </c>
      <c r="Y236" t="str">
        <v>New South Wales</v>
      </c>
      <c r="Z236" t="str">
        <v>Australia</v>
      </c>
      <c r="AA236">
        <v>9</v>
      </c>
      <c r="AB236" s="3" t="str">
        <f t="shared" si="7"/>
        <v>0 to 10</v>
      </c>
      <c r="AK236" s="6"/>
      <c r="AM236" s="6">
        <v>454</v>
      </c>
      <c r="AN236" s="6" t="s">
        <v>1362</v>
      </c>
      <c r="AP236">
        <v>711</v>
      </c>
      <c r="AQ236" t="str">
        <v>Victoria</v>
      </c>
    </row>
    <row r="237" spans="1:43" x14ac:dyDescent="0.25">
      <c r="A237">
        <v>235</v>
      </c>
      <c r="B237">
        <v>51</v>
      </c>
      <c r="C237">
        <v>668</v>
      </c>
      <c r="D237">
        <v>113</v>
      </c>
      <c r="E237">
        <v>1</v>
      </c>
      <c r="F237">
        <v>113</v>
      </c>
      <c r="G237">
        <v>1</v>
      </c>
      <c r="H237" t="str">
        <f>VLOOKUP($C237,'Raw-products'!$A$2:$H$1261,MATCH(H$1,'Raw-products'!$A$1:$H$1,0))</f>
        <v>Jacket</v>
      </c>
      <c r="I237" t="str">
        <f>VLOOKUP($C237,'Raw-products'!$A$2:$H$1261,MATCH(I$1,'Raw-products'!$A$1:$H$1,0))</f>
        <v>Parka</v>
      </c>
      <c r="J237" t="str">
        <f>VLOOKUP($C237,'Raw-products'!$A$2:$H$1261,MATCH(J$1,'Raw-products'!$A$1:$H$1,0))</f>
        <v>L</v>
      </c>
      <c r="K237" t="str">
        <f>VLOOKUP($C237,'Raw-products'!$A$2:$H$1261,MATCH(K$1,'Raw-products'!$A$1:$H$1,0))</f>
        <v>red</v>
      </c>
      <c r="L237">
        <f>VLOOKUP($C237,'Raw-products'!$A$2:$H$1261,MATCH(L$1,'Raw-products'!$A$1:$H$1,0))</f>
        <v>119</v>
      </c>
      <c r="M237">
        <f>VLOOKUP($C237,'Raw-products'!$A$2:$H$1261,MATCH(M$1,'Raw-products'!$A$1:$H$1,0))</f>
        <v>73</v>
      </c>
      <c r="N237" s="5">
        <f t="shared" si="6"/>
        <v>8687</v>
      </c>
      <c r="O237" cm="1">
        <f t="array" ref="O237:R237">_xlfn.XLOOKUP($B237,'Raw -orders'!$A:$A,'Raw -orders'!$B:$E)</f>
        <v>399</v>
      </c>
      <c r="P237">
        <v>18423</v>
      </c>
      <c r="Q237" s="1">
        <v>44246</v>
      </c>
      <c r="R237" s="1">
        <v>44253</v>
      </c>
      <c r="S237" t="str" cm="1">
        <f t="array" ref="S237:Z237">_xlfn.XLOOKUP($O237,'Raw - customers'!$A:$A,'Raw - customers'!$B:$I)</f>
        <v>Ailene Mckeller</v>
      </c>
      <c r="T237" t="str">
        <v>Agender</v>
      </c>
      <c r="U237">
        <v>46</v>
      </c>
      <c r="V237" t="str">
        <v>9444 Casper RidgeApt. 537</v>
      </c>
      <c r="W237">
        <v>8209</v>
      </c>
      <c r="X237" t="str">
        <v>South Logan</v>
      </c>
      <c r="Y237" t="str">
        <v>Western Australia</v>
      </c>
      <c r="Z237" t="str">
        <v>Australia</v>
      </c>
      <c r="AA237">
        <v>2</v>
      </c>
      <c r="AB237" s="3" t="str">
        <f t="shared" si="7"/>
        <v>0 to 10</v>
      </c>
      <c r="AK237" s="6"/>
      <c r="AM237" s="6">
        <v>399</v>
      </c>
      <c r="AN237" s="6" t="s">
        <v>1377</v>
      </c>
      <c r="AP237">
        <v>19</v>
      </c>
      <c r="AQ237" t="str">
        <v>Victoria</v>
      </c>
    </row>
    <row r="238" spans="1:43" x14ac:dyDescent="0.25">
      <c r="A238">
        <v>236</v>
      </c>
      <c r="B238">
        <v>51</v>
      </c>
      <c r="C238">
        <v>968</v>
      </c>
      <c r="D238">
        <v>97</v>
      </c>
      <c r="E238">
        <v>3</v>
      </c>
      <c r="F238">
        <v>291</v>
      </c>
      <c r="G238">
        <v>1</v>
      </c>
      <c r="H238" t="str">
        <f>VLOOKUP($C238,'Raw-products'!$A$2:$H$1261,MATCH(H$1,'Raw-products'!$A$1:$H$1,0))</f>
        <v>Trousers</v>
      </c>
      <c r="I238" t="str">
        <f>VLOOKUP($C238,'Raw-products'!$A$2:$H$1261,MATCH(I$1,'Raw-products'!$A$1:$H$1,0))</f>
        <v>Slim-Fit</v>
      </c>
      <c r="J238" t="str">
        <f>VLOOKUP($C238,'Raw-products'!$A$2:$H$1261,MATCH(J$1,'Raw-products'!$A$1:$H$1,0))</f>
        <v>L</v>
      </c>
      <c r="K238" t="str">
        <f>VLOOKUP($C238,'Raw-products'!$A$2:$H$1261,MATCH(K$1,'Raw-products'!$A$1:$H$1,0))</f>
        <v>blue</v>
      </c>
      <c r="L238">
        <f>VLOOKUP($C238,'Raw-products'!$A$2:$H$1261,MATCH(L$1,'Raw-products'!$A$1:$H$1,0))</f>
        <v>119</v>
      </c>
      <c r="M238">
        <f>VLOOKUP($C238,'Raw-products'!$A$2:$H$1261,MATCH(M$1,'Raw-products'!$A$1:$H$1,0))</f>
        <v>49</v>
      </c>
      <c r="N238" s="5">
        <f t="shared" si="6"/>
        <v>5831</v>
      </c>
      <c r="O238" cm="1">
        <f t="array" ref="O238:R238">_xlfn.XLOOKUP($B238,'Raw -orders'!$A:$A,'Raw -orders'!$B:$E)</f>
        <v>399</v>
      </c>
      <c r="P238">
        <v>18423</v>
      </c>
      <c r="Q238" s="1">
        <v>44246</v>
      </c>
      <c r="R238" s="1">
        <v>44253</v>
      </c>
      <c r="S238" t="str" cm="1">
        <f t="array" ref="S238:Z238">_xlfn.XLOOKUP($O238,'Raw - customers'!$A:$A,'Raw - customers'!$B:$I)</f>
        <v>Ailene Mckeller</v>
      </c>
      <c r="T238" t="str">
        <v>Agender</v>
      </c>
      <c r="U238">
        <v>46</v>
      </c>
      <c r="V238" t="str">
        <v>9444 Casper RidgeApt. 537</v>
      </c>
      <c r="W238">
        <v>8209</v>
      </c>
      <c r="X238" t="str">
        <v>South Logan</v>
      </c>
      <c r="Y238" t="str">
        <v>Western Australia</v>
      </c>
      <c r="Z238" t="str">
        <v>Australia</v>
      </c>
      <c r="AA238">
        <v>2</v>
      </c>
      <c r="AB238" s="3" t="str">
        <f t="shared" si="7"/>
        <v>0 to 10</v>
      </c>
      <c r="AK238" s="6"/>
      <c r="AM238" s="6">
        <v>399</v>
      </c>
      <c r="AN238" s="6" t="s">
        <v>1377</v>
      </c>
      <c r="AP238">
        <v>329</v>
      </c>
      <c r="AQ238" t="str">
        <v>Western Australia</v>
      </c>
    </row>
    <row r="239" spans="1:43" x14ac:dyDescent="0.25">
      <c r="A239">
        <v>237</v>
      </c>
      <c r="B239">
        <v>51</v>
      </c>
      <c r="C239">
        <v>1071</v>
      </c>
      <c r="D239">
        <v>93</v>
      </c>
      <c r="E239">
        <v>2</v>
      </c>
      <c r="F239">
        <v>186</v>
      </c>
      <c r="G239">
        <v>1</v>
      </c>
      <c r="H239" t="str">
        <f>VLOOKUP($C239,'Raw-products'!$A$2:$H$1261,MATCH(H$1,'Raw-products'!$A$1:$H$1,0))</f>
        <v>Trousers</v>
      </c>
      <c r="I239" t="str">
        <f>VLOOKUP($C239,'Raw-products'!$A$2:$H$1261,MATCH(I$1,'Raw-products'!$A$1:$H$1,0))</f>
        <v>Joggers</v>
      </c>
      <c r="J239" t="str">
        <f>VLOOKUP($C239,'Raw-products'!$A$2:$H$1261,MATCH(J$1,'Raw-products'!$A$1:$H$1,0))</f>
        <v>S</v>
      </c>
      <c r="K239" t="str">
        <f>VLOOKUP($C239,'Raw-products'!$A$2:$H$1261,MATCH(K$1,'Raw-products'!$A$1:$H$1,0))</f>
        <v>blue</v>
      </c>
      <c r="L239">
        <f>VLOOKUP($C239,'Raw-products'!$A$2:$H$1261,MATCH(L$1,'Raw-products'!$A$1:$H$1,0))</f>
        <v>94</v>
      </c>
      <c r="M239">
        <f>VLOOKUP($C239,'Raw-products'!$A$2:$H$1261,MATCH(M$1,'Raw-products'!$A$1:$H$1,0))</f>
        <v>50</v>
      </c>
      <c r="N239" s="5">
        <f t="shared" si="6"/>
        <v>4700</v>
      </c>
      <c r="O239" cm="1">
        <f t="array" ref="O239:R239">_xlfn.XLOOKUP($B239,'Raw -orders'!$A:$A,'Raw -orders'!$B:$E)</f>
        <v>399</v>
      </c>
      <c r="P239">
        <v>18423</v>
      </c>
      <c r="Q239" s="1">
        <v>44246</v>
      </c>
      <c r="R239" s="1">
        <v>44253</v>
      </c>
      <c r="S239" t="str" cm="1">
        <f t="array" ref="S239:Z239">_xlfn.XLOOKUP($O239,'Raw - customers'!$A:$A,'Raw - customers'!$B:$I)</f>
        <v>Ailene Mckeller</v>
      </c>
      <c r="T239" t="str">
        <v>Agender</v>
      </c>
      <c r="U239">
        <v>46</v>
      </c>
      <c r="V239" t="str">
        <v>9444 Casper RidgeApt. 537</v>
      </c>
      <c r="W239">
        <v>8209</v>
      </c>
      <c r="X239" t="str">
        <v>South Logan</v>
      </c>
      <c r="Y239" t="str">
        <v>Western Australia</v>
      </c>
      <c r="Z239" t="str">
        <v>Australia</v>
      </c>
      <c r="AA239">
        <v>2</v>
      </c>
      <c r="AB239" s="3" t="str">
        <f t="shared" si="7"/>
        <v>0 to 10</v>
      </c>
      <c r="AK239" s="6"/>
      <c r="AM239" s="6">
        <v>399</v>
      </c>
      <c r="AN239" s="6" t="s">
        <v>1377</v>
      </c>
      <c r="AP239">
        <v>775</v>
      </c>
      <c r="AQ239" t="str">
        <v>Northern Territory</v>
      </c>
    </row>
    <row r="240" spans="1:43" x14ac:dyDescent="0.25">
      <c r="A240">
        <v>238</v>
      </c>
      <c r="B240">
        <v>52</v>
      </c>
      <c r="C240">
        <v>491</v>
      </c>
      <c r="D240">
        <v>102</v>
      </c>
      <c r="E240">
        <v>3</v>
      </c>
      <c r="F240">
        <v>306</v>
      </c>
      <c r="G240">
        <v>1</v>
      </c>
      <c r="H240" t="str">
        <f>VLOOKUP($C240,'Raw-products'!$A$2:$H$1261,MATCH(H$1,'Raw-products'!$A$1:$H$1,0))</f>
        <v>Jacket</v>
      </c>
      <c r="I240" t="str">
        <f>VLOOKUP($C240,'Raw-products'!$A$2:$H$1261,MATCH(I$1,'Raw-products'!$A$1:$H$1,0))</f>
        <v>Windbreaker</v>
      </c>
      <c r="J240" t="str">
        <f>VLOOKUP($C240,'Raw-products'!$A$2:$H$1261,MATCH(J$1,'Raw-products'!$A$1:$H$1,0))</f>
        <v>S</v>
      </c>
      <c r="K240" t="str">
        <f>VLOOKUP($C240,'Raw-products'!$A$2:$H$1261,MATCH(K$1,'Raw-products'!$A$1:$H$1,0))</f>
        <v>red</v>
      </c>
      <c r="L240">
        <f>VLOOKUP($C240,'Raw-products'!$A$2:$H$1261,MATCH(L$1,'Raw-products'!$A$1:$H$1,0))</f>
        <v>109</v>
      </c>
      <c r="M240">
        <f>VLOOKUP($C240,'Raw-products'!$A$2:$H$1261,MATCH(M$1,'Raw-products'!$A$1:$H$1,0))</f>
        <v>54</v>
      </c>
      <c r="N240" s="5">
        <f t="shared" si="6"/>
        <v>5886</v>
      </c>
      <c r="O240" cm="1">
        <f t="array" ref="O240:R240">_xlfn.XLOOKUP($B240,'Raw -orders'!$A:$A,'Raw -orders'!$B:$E)</f>
        <v>493</v>
      </c>
      <c r="P240">
        <v>32155</v>
      </c>
      <c r="Q240" s="1">
        <v>44475</v>
      </c>
      <c r="R240" s="1">
        <v>44498</v>
      </c>
      <c r="S240" t="str" cm="1">
        <f t="array" ref="S240:Z240">_xlfn.XLOOKUP($O240,'Raw - customers'!$A:$A,'Raw - customers'!$B:$I)</f>
        <v>Andrew Renn</v>
      </c>
      <c r="T240" t="str">
        <v>Bigender</v>
      </c>
      <c r="U240">
        <v>63</v>
      </c>
      <c r="V240" t="str">
        <v>761 Mckenzie BoulevardSuite 489</v>
      </c>
      <c r="W240">
        <v>1696</v>
      </c>
      <c r="X240" t="str">
        <v>Port Natalie</v>
      </c>
      <c r="Y240" t="str">
        <v>Victoria</v>
      </c>
      <c r="Z240" t="str">
        <v>Australia</v>
      </c>
      <c r="AA240">
        <v>10</v>
      </c>
      <c r="AB240" s="3" t="str">
        <f t="shared" si="7"/>
        <v>20 to 30</v>
      </c>
      <c r="AK240" s="6"/>
      <c r="AM240" s="6">
        <v>493</v>
      </c>
      <c r="AN240" s="6" t="s">
        <v>1396</v>
      </c>
      <c r="AP240">
        <v>551</v>
      </c>
      <c r="AQ240" t="str">
        <v>South Australia</v>
      </c>
    </row>
    <row r="241" spans="1:43" x14ac:dyDescent="0.25">
      <c r="A241">
        <v>239</v>
      </c>
      <c r="B241">
        <v>52</v>
      </c>
      <c r="C241">
        <v>1101</v>
      </c>
      <c r="D241">
        <v>115</v>
      </c>
      <c r="E241">
        <v>3</v>
      </c>
      <c r="F241">
        <v>345</v>
      </c>
      <c r="G241">
        <v>1</v>
      </c>
      <c r="H241" t="str">
        <f>VLOOKUP($C241,'Raw-products'!$A$2:$H$1261,MATCH(H$1,'Raw-products'!$A$1:$H$1,0))</f>
        <v>Trousers</v>
      </c>
      <c r="I241" t="str">
        <f>VLOOKUP($C241,'Raw-products'!$A$2:$H$1261,MATCH(I$1,'Raw-products'!$A$1:$H$1,0))</f>
        <v>Cropped</v>
      </c>
      <c r="J241" t="str">
        <f>VLOOKUP($C241,'Raw-products'!$A$2:$H$1261,MATCH(J$1,'Raw-products'!$A$1:$H$1,0))</f>
        <v>S</v>
      </c>
      <c r="K241" t="str">
        <f>VLOOKUP($C241,'Raw-products'!$A$2:$H$1261,MATCH(K$1,'Raw-products'!$A$1:$H$1,0))</f>
        <v>green</v>
      </c>
      <c r="L241">
        <f>VLOOKUP($C241,'Raw-products'!$A$2:$H$1261,MATCH(L$1,'Raw-products'!$A$1:$H$1,0))</f>
        <v>99</v>
      </c>
      <c r="M241">
        <f>VLOOKUP($C241,'Raw-products'!$A$2:$H$1261,MATCH(M$1,'Raw-products'!$A$1:$H$1,0))</f>
        <v>71</v>
      </c>
      <c r="N241" s="5">
        <f t="shared" si="6"/>
        <v>7029</v>
      </c>
      <c r="O241" cm="1">
        <f t="array" ref="O241:R241">_xlfn.XLOOKUP($B241,'Raw -orders'!$A:$A,'Raw -orders'!$B:$E)</f>
        <v>493</v>
      </c>
      <c r="P241">
        <v>32155</v>
      </c>
      <c r="Q241" s="1">
        <v>44475</v>
      </c>
      <c r="R241" s="1">
        <v>44498</v>
      </c>
      <c r="S241" t="str" cm="1">
        <f t="array" ref="S241:Z241">_xlfn.XLOOKUP($O241,'Raw - customers'!$A:$A,'Raw - customers'!$B:$I)</f>
        <v>Andrew Renn</v>
      </c>
      <c r="T241" t="str">
        <v>Bigender</v>
      </c>
      <c r="U241">
        <v>63</v>
      </c>
      <c r="V241" t="str">
        <v>761 Mckenzie BoulevardSuite 489</v>
      </c>
      <c r="W241">
        <v>1696</v>
      </c>
      <c r="X241" t="str">
        <v>Port Natalie</v>
      </c>
      <c r="Y241" t="str">
        <v>Victoria</v>
      </c>
      <c r="Z241" t="str">
        <v>Australia</v>
      </c>
      <c r="AA241">
        <v>10</v>
      </c>
      <c r="AB241" s="3" t="str">
        <f t="shared" si="7"/>
        <v>20 to 30</v>
      </c>
      <c r="AK241" s="6"/>
      <c r="AM241" s="6">
        <v>493</v>
      </c>
      <c r="AN241" s="6" t="s">
        <v>1396</v>
      </c>
      <c r="AP241">
        <v>489</v>
      </c>
      <c r="AQ241" t="str">
        <v>New South Wales</v>
      </c>
    </row>
    <row r="242" spans="1:43" x14ac:dyDescent="0.25">
      <c r="A242">
        <v>240</v>
      </c>
      <c r="B242">
        <v>52</v>
      </c>
      <c r="C242">
        <v>1141</v>
      </c>
      <c r="D242">
        <v>102</v>
      </c>
      <c r="E242">
        <v>1</v>
      </c>
      <c r="F242">
        <v>102</v>
      </c>
      <c r="G242">
        <v>1</v>
      </c>
      <c r="H242" t="str">
        <f>VLOOKUP($C242,'Raw-products'!$A$2:$H$1261,MATCH(H$1,'Raw-products'!$A$1:$H$1,0))</f>
        <v>Trousers</v>
      </c>
      <c r="I242" t="str">
        <f>VLOOKUP($C242,'Raw-products'!$A$2:$H$1261,MATCH(I$1,'Raw-products'!$A$1:$H$1,0))</f>
        <v>Cargo Pants</v>
      </c>
      <c r="J242" t="str">
        <f>VLOOKUP($C242,'Raw-products'!$A$2:$H$1261,MATCH(J$1,'Raw-products'!$A$1:$H$1,0))</f>
        <v>S</v>
      </c>
      <c r="K242" t="str">
        <f>VLOOKUP($C242,'Raw-products'!$A$2:$H$1261,MATCH(K$1,'Raw-products'!$A$1:$H$1,0))</f>
        <v>blue</v>
      </c>
      <c r="L242">
        <f>VLOOKUP($C242,'Raw-products'!$A$2:$H$1261,MATCH(L$1,'Raw-products'!$A$1:$H$1,0))</f>
        <v>106</v>
      </c>
      <c r="M242">
        <f>VLOOKUP($C242,'Raw-products'!$A$2:$H$1261,MATCH(M$1,'Raw-products'!$A$1:$H$1,0))</f>
        <v>63</v>
      </c>
      <c r="N242" s="5">
        <f t="shared" si="6"/>
        <v>6678</v>
      </c>
      <c r="O242" cm="1">
        <f t="array" ref="O242:R242">_xlfn.XLOOKUP($B242,'Raw -orders'!$A:$A,'Raw -orders'!$B:$E)</f>
        <v>493</v>
      </c>
      <c r="P242">
        <v>32155</v>
      </c>
      <c r="Q242" s="1">
        <v>44475</v>
      </c>
      <c r="R242" s="1">
        <v>44498</v>
      </c>
      <c r="S242" t="str" cm="1">
        <f t="array" ref="S242:Z242">_xlfn.XLOOKUP($O242,'Raw - customers'!$A:$A,'Raw - customers'!$B:$I)</f>
        <v>Andrew Renn</v>
      </c>
      <c r="T242" t="str">
        <v>Bigender</v>
      </c>
      <c r="U242">
        <v>63</v>
      </c>
      <c r="V242" t="str">
        <v>761 Mckenzie BoulevardSuite 489</v>
      </c>
      <c r="W242">
        <v>1696</v>
      </c>
      <c r="X242" t="str">
        <v>Port Natalie</v>
      </c>
      <c r="Y242" t="str">
        <v>Victoria</v>
      </c>
      <c r="Z242" t="str">
        <v>Australia</v>
      </c>
      <c r="AA242">
        <v>10</v>
      </c>
      <c r="AB242" s="3" t="str">
        <f t="shared" si="7"/>
        <v>20 to 30</v>
      </c>
      <c r="AK242" s="6"/>
      <c r="AM242" s="6">
        <v>493</v>
      </c>
      <c r="AN242" s="6" t="s">
        <v>1396</v>
      </c>
      <c r="AP242">
        <v>423</v>
      </c>
      <c r="AQ242" t="str">
        <v>South Australia</v>
      </c>
    </row>
    <row r="243" spans="1:43" x14ac:dyDescent="0.25">
      <c r="A243">
        <v>241</v>
      </c>
      <c r="B243">
        <v>52</v>
      </c>
      <c r="C243">
        <v>14</v>
      </c>
      <c r="D243">
        <v>96</v>
      </c>
      <c r="E243">
        <v>2</v>
      </c>
      <c r="F243">
        <v>192</v>
      </c>
      <c r="G243">
        <v>1</v>
      </c>
      <c r="H243" t="str">
        <f>VLOOKUP($C243,'Raw-products'!$A$2:$H$1261,MATCH(H$1,'Raw-products'!$A$1:$H$1,0))</f>
        <v>Shirt</v>
      </c>
      <c r="I243" t="str">
        <f>VLOOKUP($C243,'Raw-products'!$A$2:$H$1261,MATCH(I$1,'Raw-products'!$A$1:$H$1,0))</f>
        <v>Oxford Cloth</v>
      </c>
      <c r="J243" t="str">
        <f>VLOOKUP($C243,'Raw-products'!$A$2:$H$1261,MATCH(J$1,'Raw-products'!$A$1:$H$1,0))</f>
        <v>XL</v>
      </c>
      <c r="K243" t="str">
        <f>VLOOKUP($C243,'Raw-products'!$A$2:$H$1261,MATCH(K$1,'Raw-products'!$A$1:$H$1,0))</f>
        <v>yellow</v>
      </c>
      <c r="L243">
        <f>VLOOKUP($C243,'Raw-products'!$A$2:$H$1261,MATCH(L$1,'Raw-products'!$A$1:$H$1,0))</f>
        <v>114</v>
      </c>
      <c r="M243">
        <f>VLOOKUP($C243,'Raw-products'!$A$2:$H$1261,MATCH(M$1,'Raw-products'!$A$1:$H$1,0))</f>
        <v>50</v>
      </c>
      <c r="N243" s="5">
        <f t="shared" si="6"/>
        <v>5700</v>
      </c>
      <c r="O243" cm="1">
        <f t="array" ref="O243:R243">_xlfn.XLOOKUP($B243,'Raw -orders'!$A:$A,'Raw -orders'!$B:$E)</f>
        <v>493</v>
      </c>
      <c r="P243">
        <v>32155</v>
      </c>
      <c r="Q243" s="1">
        <v>44475</v>
      </c>
      <c r="R243" s="1">
        <v>44498</v>
      </c>
      <c r="S243" t="str" cm="1">
        <f t="array" ref="S243:Z243">_xlfn.XLOOKUP($O243,'Raw - customers'!$A:$A,'Raw - customers'!$B:$I)</f>
        <v>Andrew Renn</v>
      </c>
      <c r="T243" t="str">
        <v>Bigender</v>
      </c>
      <c r="U243">
        <v>63</v>
      </c>
      <c r="V243" t="str">
        <v>761 Mckenzie BoulevardSuite 489</v>
      </c>
      <c r="W243">
        <v>1696</v>
      </c>
      <c r="X243" t="str">
        <v>Port Natalie</v>
      </c>
      <c r="Y243" t="str">
        <v>Victoria</v>
      </c>
      <c r="Z243" t="str">
        <v>Australia</v>
      </c>
      <c r="AA243">
        <v>10</v>
      </c>
      <c r="AB243" s="3" t="str">
        <f t="shared" si="7"/>
        <v>20 to 30</v>
      </c>
      <c r="AK243" s="6"/>
      <c r="AM243" s="6">
        <v>493</v>
      </c>
      <c r="AN243" s="6" t="s">
        <v>1396</v>
      </c>
      <c r="AP243">
        <v>303</v>
      </c>
      <c r="AQ243" t="str">
        <v>New South Wales</v>
      </c>
    </row>
    <row r="244" spans="1:43" x14ac:dyDescent="0.25">
      <c r="A244">
        <v>242</v>
      </c>
      <c r="B244">
        <v>53</v>
      </c>
      <c r="C244">
        <v>825</v>
      </c>
      <c r="D244">
        <v>117</v>
      </c>
      <c r="E244">
        <v>3</v>
      </c>
      <c r="F244">
        <v>351</v>
      </c>
      <c r="G244">
        <v>1</v>
      </c>
      <c r="H244" t="str">
        <f>VLOOKUP($C244,'Raw-products'!$A$2:$H$1261,MATCH(H$1,'Raw-products'!$A$1:$H$1,0))</f>
        <v>Jacket</v>
      </c>
      <c r="I244" t="str">
        <f>VLOOKUP($C244,'Raw-products'!$A$2:$H$1261,MATCH(I$1,'Raw-products'!$A$1:$H$1,0))</f>
        <v>Shearling</v>
      </c>
      <c r="J244" t="str">
        <f>VLOOKUP($C244,'Raw-products'!$A$2:$H$1261,MATCH(J$1,'Raw-products'!$A$1:$H$1,0))</f>
        <v>XS</v>
      </c>
      <c r="K244" t="str">
        <f>VLOOKUP($C244,'Raw-products'!$A$2:$H$1261,MATCH(K$1,'Raw-products'!$A$1:$H$1,0))</f>
        <v>blue</v>
      </c>
      <c r="L244">
        <f>VLOOKUP($C244,'Raw-products'!$A$2:$H$1261,MATCH(L$1,'Raw-products'!$A$1:$H$1,0))</f>
        <v>95</v>
      </c>
      <c r="M244">
        <f>VLOOKUP($C244,'Raw-products'!$A$2:$H$1261,MATCH(M$1,'Raw-products'!$A$1:$H$1,0))</f>
        <v>62</v>
      </c>
      <c r="N244" s="5">
        <f t="shared" si="6"/>
        <v>5890</v>
      </c>
      <c r="O244" cm="1">
        <f t="array" ref="O244:R244">_xlfn.XLOOKUP($B244,'Raw -orders'!$A:$A,'Raw -orders'!$B:$E)</f>
        <v>528</v>
      </c>
      <c r="P244">
        <v>10517</v>
      </c>
      <c r="Q244" s="1">
        <v>44308</v>
      </c>
      <c r="R244" s="1">
        <v>44318</v>
      </c>
      <c r="S244" t="str" cm="1">
        <f t="array" ref="S244:Z244">_xlfn.XLOOKUP($O244,'Raw - customers'!$A:$A,'Raw - customers'!$B:$I)</f>
        <v>Cad Dominichetti</v>
      </c>
      <c r="T244" t="str">
        <v>Non-binary</v>
      </c>
      <c r="U244">
        <v>63</v>
      </c>
      <c r="V244" t="str">
        <v>556 Jacobson PlaceApt. 974</v>
      </c>
      <c r="W244">
        <v>1126</v>
      </c>
      <c r="X244" t="str">
        <v>Lake Madelineton</v>
      </c>
      <c r="Y244" t="str">
        <v>Western Australia</v>
      </c>
      <c r="Z244" t="str">
        <v>Australia</v>
      </c>
      <c r="AA244">
        <v>4</v>
      </c>
      <c r="AB244" s="3" t="str">
        <f t="shared" si="7"/>
        <v>0 to 10</v>
      </c>
      <c r="AK244" s="6"/>
      <c r="AM244" s="6">
        <v>528</v>
      </c>
      <c r="AN244" s="6" t="s">
        <v>1377</v>
      </c>
      <c r="AP244">
        <v>522</v>
      </c>
      <c r="AQ244" t="str">
        <v>South Australia</v>
      </c>
    </row>
    <row r="245" spans="1:43" x14ac:dyDescent="0.25">
      <c r="A245">
        <v>243</v>
      </c>
      <c r="B245">
        <v>53</v>
      </c>
      <c r="C245">
        <v>56</v>
      </c>
      <c r="D245">
        <v>104</v>
      </c>
      <c r="E245">
        <v>1</v>
      </c>
      <c r="F245">
        <v>104</v>
      </c>
      <c r="G245">
        <v>1</v>
      </c>
      <c r="H245" t="str">
        <f>VLOOKUP($C245,'Raw-products'!$A$2:$H$1261,MATCH(H$1,'Raw-products'!$A$1:$H$1,0))</f>
        <v>Shirt</v>
      </c>
      <c r="I245" t="str">
        <f>VLOOKUP($C245,'Raw-products'!$A$2:$H$1261,MATCH(I$1,'Raw-products'!$A$1:$H$1,0))</f>
        <v>Dress</v>
      </c>
      <c r="J245" t="str">
        <f>VLOOKUP($C245,'Raw-products'!$A$2:$H$1261,MATCH(J$1,'Raw-products'!$A$1:$H$1,0))</f>
        <v>S</v>
      </c>
      <c r="K245" t="str">
        <f>VLOOKUP($C245,'Raw-products'!$A$2:$H$1261,MATCH(K$1,'Raw-products'!$A$1:$H$1,0))</f>
        <v>blue</v>
      </c>
      <c r="L245">
        <f>VLOOKUP($C245,'Raw-products'!$A$2:$H$1261,MATCH(L$1,'Raw-products'!$A$1:$H$1,0))</f>
        <v>119</v>
      </c>
      <c r="M245">
        <f>VLOOKUP($C245,'Raw-products'!$A$2:$H$1261,MATCH(M$1,'Raw-products'!$A$1:$H$1,0))</f>
        <v>46</v>
      </c>
      <c r="N245" s="5">
        <f t="shared" si="6"/>
        <v>5474</v>
      </c>
      <c r="O245" cm="1">
        <f t="array" ref="O245:R245">_xlfn.XLOOKUP($B245,'Raw -orders'!$A:$A,'Raw -orders'!$B:$E)</f>
        <v>528</v>
      </c>
      <c r="P245">
        <v>10517</v>
      </c>
      <c r="Q245" s="1">
        <v>44308</v>
      </c>
      <c r="R245" s="1">
        <v>44318</v>
      </c>
      <c r="S245" t="str" cm="1">
        <f t="array" ref="S245:Z245">_xlfn.XLOOKUP($O245,'Raw - customers'!$A:$A,'Raw - customers'!$B:$I)</f>
        <v>Cad Dominichetti</v>
      </c>
      <c r="T245" t="str">
        <v>Non-binary</v>
      </c>
      <c r="U245">
        <v>63</v>
      </c>
      <c r="V245" t="str">
        <v>556 Jacobson PlaceApt. 974</v>
      </c>
      <c r="W245">
        <v>1126</v>
      </c>
      <c r="X245" t="str">
        <v>Lake Madelineton</v>
      </c>
      <c r="Y245" t="str">
        <v>Western Australia</v>
      </c>
      <c r="Z245" t="str">
        <v>Australia</v>
      </c>
      <c r="AA245">
        <v>4</v>
      </c>
      <c r="AB245" s="3" t="str">
        <f t="shared" si="7"/>
        <v>0 to 10</v>
      </c>
      <c r="AK245" s="6"/>
      <c r="AM245" s="6">
        <v>528</v>
      </c>
      <c r="AN245" s="6" t="s">
        <v>1377</v>
      </c>
      <c r="AP245">
        <v>882</v>
      </c>
      <c r="AQ245" t="str">
        <v>South Australia</v>
      </c>
    </row>
    <row r="246" spans="1:43" x14ac:dyDescent="0.25">
      <c r="A246">
        <v>244</v>
      </c>
      <c r="B246">
        <v>53</v>
      </c>
      <c r="C246">
        <v>92</v>
      </c>
      <c r="D246">
        <v>118</v>
      </c>
      <c r="E246">
        <v>1</v>
      </c>
      <c r="F246">
        <v>118</v>
      </c>
      <c r="G246">
        <v>1</v>
      </c>
      <c r="H246" t="str">
        <f>VLOOKUP($C246,'Raw-products'!$A$2:$H$1261,MATCH(H$1,'Raw-products'!$A$1:$H$1,0))</f>
        <v>Shirt</v>
      </c>
      <c r="I246" t="str">
        <f>VLOOKUP($C246,'Raw-products'!$A$2:$H$1261,MATCH(I$1,'Raw-products'!$A$1:$H$1,0))</f>
        <v>Flannel</v>
      </c>
      <c r="J246" t="str">
        <f>VLOOKUP($C246,'Raw-products'!$A$2:$H$1261,MATCH(J$1,'Raw-products'!$A$1:$H$1,0))</f>
        <v>M</v>
      </c>
      <c r="K246" t="str">
        <f>VLOOKUP($C246,'Raw-products'!$A$2:$H$1261,MATCH(K$1,'Raw-products'!$A$1:$H$1,0))</f>
        <v>blue</v>
      </c>
      <c r="L246">
        <f>VLOOKUP($C246,'Raw-products'!$A$2:$H$1261,MATCH(L$1,'Raw-products'!$A$1:$H$1,0))</f>
        <v>96</v>
      </c>
      <c r="M246">
        <f>VLOOKUP($C246,'Raw-products'!$A$2:$H$1261,MATCH(M$1,'Raw-products'!$A$1:$H$1,0))</f>
        <v>73</v>
      </c>
      <c r="N246" s="5">
        <f t="shared" si="6"/>
        <v>7008</v>
      </c>
      <c r="O246" cm="1">
        <f t="array" ref="O246:R246">_xlfn.XLOOKUP($B246,'Raw -orders'!$A:$A,'Raw -orders'!$B:$E)</f>
        <v>528</v>
      </c>
      <c r="P246">
        <v>10517</v>
      </c>
      <c r="Q246" s="1">
        <v>44308</v>
      </c>
      <c r="R246" s="1">
        <v>44318</v>
      </c>
      <c r="S246" t="str" cm="1">
        <f t="array" ref="S246:Z246">_xlfn.XLOOKUP($O246,'Raw - customers'!$A:$A,'Raw - customers'!$B:$I)</f>
        <v>Cad Dominichetti</v>
      </c>
      <c r="T246" t="str">
        <v>Non-binary</v>
      </c>
      <c r="U246">
        <v>63</v>
      </c>
      <c r="V246" t="str">
        <v>556 Jacobson PlaceApt. 974</v>
      </c>
      <c r="W246">
        <v>1126</v>
      </c>
      <c r="X246" t="str">
        <v>Lake Madelineton</v>
      </c>
      <c r="Y246" t="str">
        <v>Western Australia</v>
      </c>
      <c r="Z246" t="str">
        <v>Australia</v>
      </c>
      <c r="AA246">
        <v>4</v>
      </c>
      <c r="AB246" s="3" t="str">
        <f t="shared" si="7"/>
        <v>0 to 10</v>
      </c>
      <c r="AK246" s="6"/>
      <c r="AM246" s="6">
        <v>528</v>
      </c>
      <c r="AN246" s="6" t="s">
        <v>1377</v>
      </c>
      <c r="AP246">
        <v>998</v>
      </c>
      <c r="AQ246" t="str">
        <v>Queensland</v>
      </c>
    </row>
    <row r="247" spans="1:43" x14ac:dyDescent="0.25">
      <c r="A247">
        <v>245</v>
      </c>
      <c r="B247">
        <v>54</v>
      </c>
      <c r="C247">
        <v>843</v>
      </c>
      <c r="D247">
        <v>113</v>
      </c>
      <c r="E247">
        <v>2</v>
      </c>
      <c r="F247">
        <v>226</v>
      </c>
      <c r="G247">
        <v>1</v>
      </c>
      <c r="H247" t="str">
        <f>VLOOKUP($C247,'Raw-products'!$A$2:$H$1261,MATCH(H$1,'Raw-products'!$A$1:$H$1,0))</f>
        <v>Trousers</v>
      </c>
      <c r="I247" t="str">
        <f>VLOOKUP($C247,'Raw-products'!$A$2:$H$1261,MATCH(I$1,'Raw-products'!$A$1:$H$1,0))</f>
        <v>Chinos</v>
      </c>
      <c r="J247" t="str">
        <f>VLOOKUP($C247,'Raw-products'!$A$2:$H$1261,MATCH(J$1,'Raw-products'!$A$1:$H$1,0))</f>
        <v>L</v>
      </c>
      <c r="K247" t="str">
        <f>VLOOKUP($C247,'Raw-products'!$A$2:$H$1261,MATCH(K$1,'Raw-products'!$A$1:$H$1,0))</f>
        <v>red</v>
      </c>
      <c r="L247">
        <f>VLOOKUP($C247,'Raw-products'!$A$2:$H$1261,MATCH(L$1,'Raw-products'!$A$1:$H$1,0))</f>
        <v>100</v>
      </c>
      <c r="M247">
        <f>VLOOKUP($C247,'Raw-products'!$A$2:$H$1261,MATCH(M$1,'Raw-products'!$A$1:$H$1,0))</f>
        <v>44</v>
      </c>
      <c r="N247" s="5">
        <f t="shared" si="6"/>
        <v>4400</v>
      </c>
      <c r="O247" cm="1">
        <f t="array" ref="O247:R247">_xlfn.XLOOKUP($B247,'Raw -orders'!$A:$A,'Raw -orders'!$B:$E)</f>
        <v>195</v>
      </c>
      <c r="P247">
        <v>13681</v>
      </c>
      <c r="Q247" s="1">
        <v>44311</v>
      </c>
      <c r="R247" s="1">
        <v>44333</v>
      </c>
      <c r="S247" t="str" cm="1">
        <f t="array" ref="S247:Z247">_xlfn.XLOOKUP($O247,'Raw - customers'!$A:$A,'Raw - customers'!$B:$I)</f>
        <v>Tobye De Caville</v>
      </c>
      <c r="T247" t="str">
        <v>Genderfluid</v>
      </c>
      <c r="U247">
        <v>72</v>
      </c>
      <c r="V247" t="str">
        <v>987 Charlotte MewsApt. 591</v>
      </c>
      <c r="W247">
        <v>6036</v>
      </c>
      <c r="X247" t="str">
        <v>West Baileyville</v>
      </c>
      <c r="Y247" t="str">
        <v>New South Wales</v>
      </c>
      <c r="Z247" t="str">
        <v>Australia</v>
      </c>
      <c r="AA247">
        <v>4</v>
      </c>
      <c r="AB247" s="3" t="str">
        <f t="shared" si="7"/>
        <v>20 to 30</v>
      </c>
      <c r="AK247" s="6"/>
      <c r="AM247" s="6">
        <v>195</v>
      </c>
      <c r="AN247" s="6" t="s">
        <v>1362</v>
      </c>
      <c r="AP247">
        <v>799</v>
      </c>
      <c r="AQ247" t="str">
        <v>New South Wales</v>
      </c>
    </row>
    <row r="248" spans="1:43" x14ac:dyDescent="0.25">
      <c r="A248">
        <v>246</v>
      </c>
      <c r="B248">
        <v>54</v>
      </c>
      <c r="C248">
        <v>974</v>
      </c>
      <c r="D248">
        <v>97</v>
      </c>
      <c r="E248">
        <v>2</v>
      </c>
      <c r="F248">
        <v>194</v>
      </c>
      <c r="G248">
        <v>1</v>
      </c>
      <c r="H248" t="str">
        <f>VLOOKUP($C248,'Raw-products'!$A$2:$H$1261,MATCH(H$1,'Raw-products'!$A$1:$H$1,0))</f>
        <v>Trousers</v>
      </c>
      <c r="I248" t="str">
        <f>VLOOKUP($C248,'Raw-products'!$A$2:$H$1261,MATCH(I$1,'Raw-products'!$A$1:$H$1,0))</f>
        <v>Slim-Fit</v>
      </c>
      <c r="J248" t="str">
        <f>VLOOKUP($C248,'Raw-products'!$A$2:$H$1261,MATCH(J$1,'Raw-products'!$A$1:$H$1,0))</f>
        <v>XL</v>
      </c>
      <c r="K248" t="str">
        <f>VLOOKUP($C248,'Raw-products'!$A$2:$H$1261,MATCH(K$1,'Raw-products'!$A$1:$H$1,0))</f>
        <v>indigo</v>
      </c>
      <c r="L248">
        <f>VLOOKUP($C248,'Raw-products'!$A$2:$H$1261,MATCH(L$1,'Raw-products'!$A$1:$H$1,0))</f>
        <v>119</v>
      </c>
      <c r="M248">
        <f>VLOOKUP($C248,'Raw-products'!$A$2:$H$1261,MATCH(M$1,'Raw-products'!$A$1:$H$1,0))</f>
        <v>66</v>
      </c>
      <c r="N248" s="5">
        <f t="shared" si="6"/>
        <v>7854</v>
      </c>
      <c r="O248" cm="1">
        <f t="array" ref="O248:R248">_xlfn.XLOOKUP($B248,'Raw -orders'!$A:$A,'Raw -orders'!$B:$E)</f>
        <v>195</v>
      </c>
      <c r="P248">
        <v>13681</v>
      </c>
      <c r="Q248" s="1">
        <v>44311</v>
      </c>
      <c r="R248" s="1">
        <v>44333</v>
      </c>
      <c r="S248" t="str" cm="1">
        <f t="array" ref="S248:Z248">_xlfn.XLOOKUP($O248,'Raw - customers'!$A:$A,'Raw - customers'!$B:$I)</f>
        <v>Tobye De Caville</v>
      </c>
      <c r="T248" t="str">
        <v>Genderfluid</v>
      </c>
      <c r="U248">
        <v>72</v>
      </c>
      <c r="V248" t="str">
        <v>987 Charlotte MewsApt. 591</v>
      </c>
      <c r="W248">
        <v>6036</v>
      </c>
      <c r="X248" t="str">
        <v>West Baileyville</v>
      </c>
      <c r="Y248" t="str">
        <v>New South Wales</v>
      </c>
      <c r="Z248" t="str">
        <v>Australia</v>
      </c>
      <c r="AA248">
        <v>4</v>
      </c>
      <c r="AB248" s="3" t="str">
        <f t="shared" si="7"/>
        <v>20 to 30</v>
      </c>
      <c r="AK248" s="6"/>
      <c r="AM248" s="6">
        <v>195</v>
      </c>
      <c r="AN248" s="6" t="s">
        <v>1362</v>
      </c>
      <c r="AP248">
        <v>201</v>
      </c>
      <c r="AQ248" t="str">
        <v>Australian Capital Territory</v>
      </c>
    </row>
    <row r="249" spans="1:43" x14ac:dyDescent="0.25">
      <c r="A249">
        <v>247</v>
      </c>
      <c r="B249">
        <v>54</v>
      </c>
      <c r="C249">
        <v>268</v>
      </c>
      <c r="D249">
        <v>95</v>
      </c>
      <c r="E249">
        <v>1</v>
      </c>
      <c r="F249">
        <v>95</v>
      </c>
      <c r="G249">
        <v>1</v>
      </c>
      <c r="H249" t="str">
        <f>VLOOKUP($C249,'Raw-products'!$A$2:$H$1261,MATCH(H$1,'Raw-products'!$A$1:$H$1,0))</f>
        <v>Shirt</v>
      </c>
      <c r="I249" t="str">
        <f>VLOOKUP($C249,'Raw-products'!$A$2:$H$1261,MATCH(I$1,'Raw-products'!$A$1:$H$1,0))</f>
        <v>Polo</v>
      </c>
      <c r="J249" t="str">
        <f>VLOOKUP($C249,'Raw-products'!$A$2:$H$1261,MATCH(J$1,'Raw-products'!$A$1:$H$1,0))</f>
        <v>L</v>
      </c>
      <c r="K249" t="str">
        <f>VLOOKUP($C249,'Raw-products'!$A$2:$H$1261,MATCH(K$1,'Raw-products'!$A$1:$H$1,0))</f>
        <v>blue</v>
      </c>
      <c r="L249">
        <f>VLOOKUP($C249,'Raw-products'!$A$2:$H$1261,MATCH(L$1,'Raw-products'!$A$1:$H$1,0))</f>
        <v>117</v>
      </c>
      <c r="M249">
        <f>VLOOKUP($C249,'Raw-products'!$A$2:$H$1261,MATCH(M$1,'Raw-products'!$A$1:$H$1,0))</f>
        <v>77</v>
      </c>
      <c r="N249" s="5">
        <f t="shared" si="6"/>
        <v>9009</v>
      </c>
      <c r="O249" cm="1">
        <f t="array" ref="O249:R249">_xlfn.XLOOKUP($B249,'Raw -orders'!$A:$A,'Raw -orders'!$B:$E)</f>
        <v>195</v>
      </c>
      <c r="P249">
        <v>13681</v>
      </c>
      <c r="Q249" s="1">
        <v>44311</v>
      </c>
      <c r="R249" s="1">
        <v>44333</v>
      </c>
      <c r="S249" t="str" cm="1">
        <f t="array" ref="S249:Z249">_xlfn.XLOOKUP($O249,'Raw - customers'!$A:$A,'Raw - customers'!$B:$I)</f>
        <v>Tobye De Caville</v>
      </c>
      <c r="T249" t="str">
        <v>Genderfluid</v>
      </c>
      <c r="U249">
        <v>72</v>
      </c>
      <c r="V249" t="str">
        <v>987 Charlotte MewsApt. 591</v>
      </c>
      <c r="W249">
        <v>6036</v>
      </c>
      <c r="X249" t="str">
        <v>West Baileyville</v>
      </c>
      <c r="Y249" t="str">
        <v>New South Wales</v>
      </c>
      <c r="Z249" t="str">
        <v>Australia</v>
      </c>
      <c r="AA249">
        <v>4</v>
      </c>
      <c r="AB249" s="3" t="str">
        <f t="shared" si="7"/>
        <v>20 to 30</v>
      </c>
      <c r="AK249" s="6"/>
      <c r="AM249" s="6">
        <v>195</v>
      </c>
      <c r="AN249" s="6" t="s">
        <v>1362</v>
      </c>
      <c r="AP249">
        <v>977</v>
      </c>
      <c r="AQ249" t="str">
        <v>Queensland</v>
      </c>
    </row>
    <row r="250" spans="1:43" x14ac:dyDescent="0.25">
      <c r="A250">
        <v>248</v>
      </c>
      <c r="B250">
        <v>54</v>
      </c>
      <c r="C250">
        <v>512</v>
      </c>
      <c r="D250">
        <v>102</v>
      </c>
      <c r="E250">
        <v>2</v>
      </c>
      <c r="F250">
        <v>204</v>
      </c>
      <c r="G250">
        <v>1</v>
      </c>
      <c r="H250" t="str">
        <f>VLOOKUP($C250,'Raw-products'!$A$2:$H$1261,MATCH(H$1,'Raw-products'!$A$1:$H$1,0))</f>
        <v>Jacket</v>
      </c>
      <c r="I250" t="str">
        <f>VLOOKUP($C250,'Raw-products'!$A$2:$H$1261,MATCH(I$1,'Raw-products'!$A$1:$H$1,0))</f>
        <v>Windbreaker</v>
      </c>
      <c r="J250" t="str">
        <f>VLOOKUP($C250,'Raw-products'!$A$2:$H$1261,MATCH(J$1,'Raw-products'!$A$1:$H$1,0))</f>
        <v>M</v>
      </c>
      <c r="K250" t="str">
        <f>VLOOKUP($C250,'Raw-products'!$A$2:$H$1261,MATCH(K$1,'Raw-products'!$A$1:$H$1,0))</f>
        <v>blue</v>
      </c>
      <c r="L250">
        <f>VLOOKUP($C250,'Raw-products'!$A$2:$H$1261,MATCH(L$1,'Raw-products'!$A$1:$H$1,0))</f>
        <v>109</v>
      </c>
      <c r="M250">
        <f>VLOOKUP($C250,'Raw-products'!$A$2:$H$1261,MATCH(M$1,'Raw-products'!$A$1:$H$1,0))</f>
        <v>70</v>
      </c>
      <c r="N250" s="5">
        <f t="shared" si="6"/>
        <v>7630</v>
      </c>
      <c r="O250" cm="1">
        <f t="array" ref="O250:R250">_xlfn.XLOOKUP($B250,'Raw -orders'!$A:$A,'Raw -orders'!$B:$E)</f>
        <v>195</v>
      </c>
      <c r="P250">
        <v>13681</v>
      </c>
      <c r="Q250" s="1">
        <v>44311</v>
      </c>
      <c r="R250" s="1">
        <v>44333</v>
      </c>
      <c r="S250" t="str" cm="1">
        <f t="array" ref="S250:Z250">_xlfn.XLOOKUP($O250,'Raw - customers'!$A:$A,'Raw - customers'!$B:$I)</f>
        <v>Tobye De Caville</v>
      </c>
      <c r="T250" t="str">
        <v>Genderfluid</v>
      </c>
      <c r="U250">
        <v>72</v>
      </c>
      <c r="V250" t="str">
        <v>987 Charlotte MewsApt. 591</v>
      </c>
      <c r="W250">
        <v>6036</v>
      </c>
      <c r="X250" t="str">
        <v>West Baileyville</v>
      </c>
      <c r="Y250" t="str">
        <v>New South Wales</v>
      </c>
      <c r="Z250" t="str">
        <v>Australia</v>
      </c>
      <c r="AA250">
        <v>4</v>
      </c>
      <c r="AB250" s="3" t="str">
        <f t="shared" si="7"/>
        <v>20 to 30</v>
      </c>
      <c r="AK250" s="6"/>
      <c r="AM250" s="6">
        <v>195</v>
      </c>
      <c r="AN250" s="6" t="s">
        <v>1362</v>
      </c>
      <c r="AP250">
        <v>364</v>
      </c>
      <c r="AQ250" t="str">
        <v>New South Wales</v>
      </c>
    </row>
    <row r="251" spans="1:43" x14ac:dyDescent="0.25">
      <c r="A251">
        <v>249</v>
      </c>
      <c r="B251">
        <v>55</v>
      </c>
      <c r="C251">
        <v>717</v>
      </c>
      <c r="D251">
        <v>119</v>
      </c>
      <c r="E251">
        <v>1</v>
      </c>
      <c r="F251">
        <v>119</v>
      </c>
      <c r="G251">
        <v>1</v>
      </c>
      <c r="H251" t="str">
        <f>VLOOKUP($C251,'Raw-products'!$A$2:$H$1261,MATCH(H$1,'Raw-products'!$A$1:$H$1,0))</f>
        <v>Jacket</v>
      </c>
      <c r="I251" t="str">
        <f>VLOOKUP($C251,'Raw-products'!$A$2:$H$1261,MATCH(I$1,'Raw-products'!$A$1:$H$1,0))</f>
        <v>Trench Coat</v>
      </c>
      <c r="J251" t="str">
        <f>VLOOKUP($C251,'Raw-products'!$A$2:$H$1261,MATCH(J$1,'Raw-products'!$A$1:$H$1,0))</f>
        <v>M</v>
      </c>
      <c r="K251" t="str">
        <f>VLOOKUP($C251,'Raw-products'!$A$2:$H$1261,MATCH(K$1,'Raw-products'!$A$1:$H$1,0))</f>
        <v>green</v>
      </c>
      <c r="L251">
        <f>VLOOKUP($C251,'Raw-products'!$A$2:$H$1261,MATCH(L$1,'Raw-products'!$A$1:$H$1,0))</f>
        <v>112</v>
      </c>
      <c r="M251">
        <f>VLOOKUP($C251,'Raw-products'!$A$2:$H$1261,MATCH(M$1,'Raw-products'!$A$1:$H$1,0))</f>
        <v>67</v>
      </c>
      <c r="N251" s="5">
        <f t="shared" si="6"/>
        <v>7504</v>
      </c>
      <c r="O251" cm="1">
        <f t="array" ref="O251:R251">_xlfn.XLOOKUP($B251,'Raw -orders'!$A:$A,'Raw -orders'!$B:$E)</f>
        <v>873</v>
      </c>
      <c r="P251">
        <v>55650</v>
      </c>
      <c r="Q251" s="1">
        <v>44294</v>
      </c>
      <c r="R251" s="1">
        <v>44311</v>
      </c>
      <c r="S251" t="str" cm="1">
        <f t="array" ref="S251:Z251">_xlfn.XLOOKUP($O251,'Raw - customers'!$A:$A,'Raw - customers'!$B:$I)</f>
        <v>Cecilla Pigford</v>
      </c>
      <c r="T251" t="str">
        <v>Non-binary</v>
      </c>
      <c r="U251">
        <v>38</v>
      </c>
      <c r="V251" t="str">
        <v>5538 Jett MallSuite 854</v>
      </c>
      <c r="W251">
        <v>5510</v>
      </c>
      <c r="X251" t="str">
        <v>Samanthatown</v>
      </c>
      <c r="Y251" t="str">
        <v>Western Australia</v>
      </c>
      <c r="Z251" t="str">
        <v>Australia</v>
      </c>
      <c r="AA251">
        <v>4</v>
      </c>
      <c r="AB251" s="3" t="str">
        <f t="shared" si="7"/>
        <v>10 to 20</v>
      </c>
      <c r="AK251" s="6"/>
      <c r="AM251" s="6">
        <v>873</v>
      </c>
      <c r="AN251" s="6" t="s">
        <v>1377</v>
      </c>
      <c r="AP251">
        <v>112</v>
      </c>
      <c r="AQ251" t="str">
        <v>South Australia</v>
      </c>
    </row>
    <row r="252" spans="1:43" x14ac:dyDescent="0.25">
      <c r="A252">
        <v>250</v>
      </c>
      <c r="B252">
        <v>56</v>
      </c>
      <c r="C252">
        <v>1061</v>
      </c>
      <c r="D252">
        <v>93</v>
      </c>
      <c r="E252">
        <v>1</v>
      </c>
      <c r="F252">
        <v>93</v>
      </c>
      <c r="G252">
        <v>1</v>
      </c>
      <c r="H252" t="str">
        <f>VLOOKUP($C252,'Raw-products'!$A$2:$H$1261,MATCH(H$1,'Raw-products'!$A$1:$H$1,0))</f>
        <v>Trousers</v>
      </c>
      <c r="I252" t="str">
        <f>VLOOKUP($C252,'Raw-products'!$A$2:$H$1261,MATCH(I$1,'Raw-products'!$A$1:$H$1,0))</f>
        <v>Joggers</v>
      </c>
      <c r="J252" t="str">
        <f>VLOOKUP($C252,'Raw-products'!$A$2:$H$1261,MATCH(J$1,'Raw-products'!$A$1:$H$1,0))</f>
        <v>S</v>
      </c>
      <c r="K252" t="str">
        <f>VLOOKUP($C252,'Raw-products'!$A$2:$H$1261,MATCH(K$1,'Raw-products'!$A$1:$H$1,0))</f>
        <v>yellow</v>
      </c>
      <c r="L252">
        <f>VLOOKUP($C252,'Raw-products'!$A$2:$H$1261,MATCH(L$1,'Raw-products'!$A$1:$H$1,0))</f>
        <v>94</v>
      </c>
      <c r="M252">
        <f>VLOOKUP($C252,'Raw-products'!$A$2:$H$1261,MATCH(M$1,'Raw-products'!$A$1:$H$1,0))</f>
        <v>76</v>
      </c>
      <c r="N252" s="5">
        <f t="shared" si="6"/>
        <v>7144</v>
      </c>
      <c r="O252" cm="1">
        <f t="array" ref="O252:R252">_xlfn.XLOOKUP($B252,'Raw -orders'!$A:$A,'Raw -orders'!$B:$E)</f>
        <v>587</v>
      </c>
      <c r="P252">
        <v>17149</v>
      </c>
      <c r="Q252" s="1">
        <v>44219</v>
      </c>
      <c r="R252" s="1">
        <v>44245</v>
      </c>
      <c r="S252" t="str" cm="1">
        <f t="array" ref="S252:Z252">_xlfn.XLOOKUP($O252,'Raw - customers'!$A:$A,'Raw - customers'!$B:$I)</f>
        <v>Carmita Grundey</v>
      </c>
      <c r="T252" t="str">
        <v>Agender</v>
      </c>
      <c r="U252">
        <v>35</v>
      </c>
      <c r="V252" t="str">
        <v>985 Ethan AvenueSuite 122</v>
      </c>
      <c r="W252">
        <v>3174</v>
      </c>
      <c r="X252" t="str">
        <v>East Declanside</v>
      </c>
      <c r="Y252" t="str">
        <v>Queensland</v>
      </c>
      <c r="Z252" t="str">
        <v>Australia</v>
      </c>
      <c r="AA252">
        <v>1</v>
      </c>
      <c r="AB252" s="3" t="str">
        <f t="shared" si="7"/>
        <v>20 to 30</v>
      </c>
      <c r="AK252" s="6"/>
      <c r="AM252" s="6">
        <v>587</v>
      </c>
      <c r="AN252" s="6" t="s">
        <v>1355</v>
      </c>
      <c r="AP252">
        <v>337</v>
      </c>
      <c r="AQ252" t="str">
        <v>Western Australia</v>
      </c>
    </row>
    <row r="253" spans="1:43" x14ac:dyDescent="0.25">
      <c r="A253">
        <v>251</v>
      </c>
      <c r="B253">
        <v>56</v>
      </c>
      <c r="C253">
        <v>879</v>
      </c>
      <c r="D253">
        <v>94</v>
      </c>
      <c r="E253">
        <v>3</v>
      </c>
      <c r="F253">
        <v>282</v>
      </c>
      <c r="G253">
        <v>1</v>
      </c>
      <c r="H253" t="str">
        <f>VLOOKUP($C253,'Raw-products'!$A$2:$H$1261,MATCH(H$1,'Raw-products'!$A$1:$H$1,0))</f>
        <v>Trousers</v>
      </c>
      <c r="I253" t="str">
        <f>VLOOKUP($C253,'Raw-products'!$A$2:$H$1261,MATCH(I$1,'Raw-products'!$A$1:$H$1,0))</f>
        <v>Cords</v>
      </c>
      <c r="J253" t="str">
        <f>VLOOKUP($C253,'Raw-products'!$A$2:$H$1261,MATCH(J$1,'Raw-products'!$A$1:$H$1,0))</f>
        <v>XL</v>
      </c>
      <c r="K253" t="str">
        <f>VLOOKUP($C253,'Raw-products'!$A$2:$H$1261,MATCH(K$1,'Raw-products'!$A$1:$H$1,0))</f>
        <v>red</v>
      </c>
      <c r="L253">
        <f>VLOOKUP($C253,'Raw-products'!$A$2:$H$1261,MATCH(L$1,'Raw-products'!$A$1:$H$1,0))</f>
        <v>113</v>
      </c>
      <c r="M253">
        <f>VLOOKUP($C253,'Raw-products'!$A$2:$H$1261,MATCH(M$1,'Raw-products'!$A$1:$H$1,0))</f>
        <v>80</v>
      </c>
      <c r="N253" s="5">
        <f t="shared" si="6"/>
        <v>9040</v>
      </c>
      <c r="O253" cm="1">
        <f t="array" ref="O253:R253">_xlfn.XLOOKUP($B253,'Raw -orders'!$A:$A,'Raw -orders'!$B:$E)</f>
        <v>587</v>
      </c>
      <c r="P253">
        <v>17149</v>
      </c>
      <c r="Q253" s="1">
        <v>44219</v>
      </c>
      <c r="R253" s="1">
        <v>44245</v>
      </c>
      <c r="S253" t="str" cm="1">
        <f t="array" ref="S253:Z253">_xlfn.XLOOKUP($O253,'Raw - customers'!$A:$A,'Raw - customers'!$B:$I)</f>
        <v>Carmita Grundey</v>
      </c>
      <c r="T253" t="str">
        <v>Agender</v>
      </c>
      <c r="U253">
        <v>35</v>
      </c>
      <c r="V253" t="str">
        <v>985 Ethan AvenueSuite 122</v>
      </c>
      <c r="W253">
        <v>3174</v>
      </c>
      <c r="X253" t="str">
        <v>East Declanside</v>
      </c>
      <c r="Y253" t="str">
        <v>Queensland</v>
      </c>
      <c r="Z253" t="str">
        <v>Australia</v>
      </c>
      <c r="AA253">
        <v>1</v>
      </c>
      <c r="AB253" s="3" t="str">
        <f t="shared" si="7"/>
        <v>20 to 30</v>
      </c>
      <c r="AK253" s="6"/>
      <c r="AM253" s="6">
        <v>587</v>
      </c>
      <c r="AN253" s="6" t="s">
        <v>1355</v>
      </c>
      <c r="AP253">
        <v>426</v>
      </c>
      <c r="AQ253" t="str">
        <v>Victoria</v>
      </c>
    </row>
    <row r="254" spans="1:43" x14ac:dyDescent="0.25">
      <c r="A254">
        <v>252</v>
      </c>
      <c r="B254">
        <v>56</v>
      </c>
      <c r="C254">
        <v>469</v>
      </c>
      <c r="D254">
        <v>118</v>
      </c>
      <c r="E254">
        <v>1</v>
      </c>
      <c r="F254">
        <v>118</v>
      </c>
      <c r="G254">
        <v>1</v>
      </c>
      <c r="H254" t="str">
        <f>VLOOKUP($C254,'Raw-products'!$A$2:$H$1261,MATCH(H$1,'Raw-products'!$A$1:$H$1,0))</f>
        <v>Jacket</v>
      </c>
      <c r="I254" t="str">
        <f>VLOOKUP($C254,'Raw-products'!$A$2:$H$1261,MATCH(I$1,'Raw-products'!$A$1:$H$1,0))</f>
        <v>Puffer</v>
      </c>
      <c r="J254" t="str">
        <f>VLOOKUP($C254,'Raw-products'!$A$2:$H$1261,MATCH(J$1,'Raw-products'!$A$1:$H$1,0))</f>
        <v>XL</v>
      </c>
      <c r="K254" t="str">
        <f>VLOOKUP($C254,'Raw-products'!$A$2:$H$1261,MATCH(K$1,'Raw-products'!$A$1:$H$1,0))</f>
        <v>yellow</v>
      </c>
      <c r="L254">
        <f>VLOOKUP($C254,'Raw-products'!$A$2:$H$1261,MATCH(L$1,'Raw-products'!$A$1:$H$1,0))</f>
        <v>110</v>
      </c>
      <c r="M254">
        <f>VLOOKUP($C254,'Raw-products'!$A$2:$H$1261,MATCH(M$1,'Raw-products'!$A$1:$H$1,0))</f>
        <v>65</v>
      </c>
      <c r="N254" s="5">
        <f t="shared" si="6"/>
        <v>7150</v>
      </c>
      <c r="O254" cm="1">
        <f t="array" ref="O254:R254">_xlfn.XLOOKUP($B254,'Raw -orders'!$A:$A,'Raw -orders'!$B:$E)</f>
        <v>587</v>
      </c>
      <c r="P254">
        <v>17149</v>
      </c>
      <c r="Q254" s="1">
        <v>44219</v>
      </c>
      <c r="R254" s="1">
        <v>44245</v>
      </c>
      <c r="S254" t="str" cm="1">
        <f t="array" ref="S254:Z254">_xlfn.XLOOKUP($O254,'Raw - customers'!$A:$A,'Raw - customers'!$B:$I)</f>
        <v>Carmita Grundey</v>
      </c>
      <c r="T254" t="str">
        <v>Agender</v>
      </c>
      <c r="U254">
        <v>35</v>
      </c>
      <c r="V254" t="str">
        <v>985 Ethan AvenueSuite 122</v>
      </c>
      <c r="W254">
        <v>3174</v>
      </c>
      <c r="X254" t="str">
        <v>East Declanside</v>
      </c>
      <c r="Y254" t="str">
        <v>Queensland</v>
      </c>
      <c r="Z254" t="str">
        <v>Australia</v>
      </c>
      <c r="AA254">
        <v>1</v>
      </c>
      <c r="AB254" s="3" t="str">
        <f t="shared" si="7"/>
        <v>20 to 30</v>
      </c>
      <c r="AK254" s="6"/>
      <c r="AM254" s="6">
        <v>587</v>
      </c>
      <c r="AN254" s="6" t="s">
        <v>1355</v>
      </c>
      <c r="AP254">
        <v>499</v>
      </c>
      <c r="AQ254" t="str">
        <v>Australian Capital Territory</v>
      </c>
    </row>
    <row r="255" spans="1:43" x14ac:dyDescent="0.25">
      <c r="A255">
        <v>253</v>
      </c>
      <c r="B255">
        <v>56</v>
      </c>
      <c r="C255">
        <v>610</v>
      </c>
      <c r="D255">
        <v>112</v>
      </c>
      <c r="E255">
        <v>3</v>
      </c>
      <c r="F255">
        <v>336</v>
      </c>
      <c r="G255">
        <v>1</v>
      </c>
      <c r="H255" t="str">
        <f>VLOOKUP($C255,'Raw-products'!$A$2:$H$1261,MATCH(H$1,'Raw-products'!$A$1:$H$1,0))</f>
        <v>Jacket</v>
      </c>
      <c r="I255" t="str">
        <f>VLOOKUP($C255,'Raw-products'!$A$2:$H$1261,MATCH(I$1,'Raw-products'!$A$1:$H$1,0))</f>
        <v>Cardigan</v>
      </c>
      <c r="J255" t="str">
        <f>VLOOKUP($C255,'Raw-products'!$A$2:$H$1261,MATCH(J$1,'Raw-products'!$A$1:$H$1,0))</f>
        <v>XS</v>
      </c>
      <c r="K255" t="str">
        <f>VLOOKUP($C255,'Raw-products'!$A$2:$H$1261,MATCH(K$1,'Raw-products'!$A$1:$H$1,0))</f>
        <v>green</v>
      </c>
      <c r="L255">
        <f>VLOOKUP($C255,'Raw-products'!$A$2:$H$1261,MATCH(L$1,'Raw-products'!$A$1:$H$1,0))</f>
        <v>118</v>
      </c>
      <c r="M255">
        <f>VLOOKUP($C255,'Raw-products'!$A$2:$H$1261,MATCH(M$1,'Raw-products'!$A$1:$H$1,0))</f>
        <v>40</v>
      </c>
      <c r="N255" s="5">
        <f t="shared" si="6"/>
        <v>4720</v>
      </c>
      <c r="O255" cm="1">
        <f t="array" ref="O255:R255">_xlfn.XLOOKUP($B255,'Raw -orders'!$A:$A,'Raw -orders'!$B:$E)</f>
        <v>587</v>
      </c>
      <c r="P255">
        <v>17149</v>
      </c>
      <c r="Q255" s="1">
        <v>44219</v>
      </c>
      <c r="R255" s="1">
        <v>44245</v>
      </c>
      <c r="S255" t="str" cm="1">
        <f t="array" ref="S255:Z255">_xlfn.XLOOKUP($O255,'Raw - customers'!$A:$A,'Raw - customers'!$B:$I)</f>
        <v>Carmita Grundey</v>
      </c>
      <c r="T255" t="str">
        <v>Agender</v>
      </c>
      <c r="U255">
        <v>35</v>
      </c>
      <c r="V255" t="str">
        <v>985 Ethan AvenueSuite 122</v>
      </c>
      <c r="W255">
        <v>3174</v>
      </c>
      <c r="X255" t="str">
        <v>East Declanside</v>
      </c>
      <c r="Y255" t="str">
        <v>Queensland</v>
      </c>
      <c r="Z255" t="str">
        <v>Australia</v>
      </c>
      <c r="AA255">
        <v>1</v>
      </c>
      <c r="AB255" s="3" t="str">
        <f t="shared" si="7"/>
        <v>20 to 30</v>
      </c>
      <c r="AK255" s="6"/>
      <c r="AM255" s="6">
        <v>587</v>
      </c>
      <c r="AN255" s="6" t="s">
        <v>1355</v>
      </c>
      <c r="AP255">
        <v>207</v>
      </c>
      <c r="AQ255" t="str">
        <v>Queensland</v>
      </c>
    </row>
    <row r="256" spans="1:43" x14ac:dyDescent="0.25">
      <c r="A256">
        <v>254</v>
      </c>
      <c r="B256">
        <v>56</v>
      </c>
      <c r="C256">
        <v>968</v>
      </c>
      <c r="D256">
        <v>97</v>
      </c>
      <c r="E256">
        <v>2</v>
      </c>
      <c r="F256">
        <v>194</v>
      </c>
      <c r="G256">
        <v>1</v>
      </c>
      <c r="H256" t="str">
        <f>VLOOKUP($C256,'Raw-products'!$A$2:$H$1261,MATCH(H$1,'Raw-products'!$A$1:$H$1,0))</f>
        <v>Trousers</v>
      </c>
      <c r="I256" t="str">
        <f>VLOOKUP($C256,'Raw-products'!$A$2:$H$1261,MATCH(I$1,'Raw-products'!$A$1:$H$1,0))</f>
        <v>Slim-Fit</v>
      </c>
      <c r="J256" t="str">
        <f>VLOOKUP($C256,'Raw-products'!$A$2:$H$1261,MATCH(J$1,'Raw-products'!$A$1:$H$1,0))</f>
        <v>L</v>
      </c>
      <c r="K256" t="str">
        <f>VLOOKUP($C256,'Raw-products'!$A$2:$H$1261,MATCH(K$1,'Raw-products'!$A$1:$H$1,0))</f>
        <v>blue</v>
      </c>
      <c r="L256">
        <f>VLOOKUP($C256,'Raw-products'!$A$2:$H$1261,MATCH(L$1,'Raw-products'!$A$1:$H$1,0))</f>
        <v>119</v>
      </c>
      <c r="M256">
        <f>VLOOKUP($C256,'Raw-products'!$A$2:$H$1261,MATCH(M$1,'Raw-products'!$A$1:$H$1,0))</f>
        <v>49</v>
      </c>
      <c r="N256" s="5">
        <f t="shared" si="6"/>
        <v>5831</v>
      </c>
      <c r="O256" cm="1">
        <f t="array" ref="O256:R256">_xlfn.XLOOKUP($B256,'Raw -orders'!$A:$A,'Raw -orders'!$B:$E)</f>
        <v>587</v>
      </c>
      <c r="P256">
        <v>17149</v>
      </c>
      <c r="Q256" s="1">
        <v>44219</v>
      </c>
      <c r="R256" s="1">
        <v>44245</v>
      </c>
      <c r="S256" t="str" cm="1">
        <f t="array" ref="S256:Z256">_xlfn.XLOOKUP($O256,'Raw - customers'!$A:$A,'Raw - customers'!$B:$I)</f>
        <v>Carmita Grundey</v>
      </c>
      <c r="T256" t="str">
        <v>Agender</v>
      </c>
      <c r="U256">
        <v>35</v>
      </c>
      <c r="V256" t="str">
        <v>985 Ethan AvenueSuite 122</v>
      </c>
      <c r="W256">
        <v>3174</v>
      </c>
      <c r="X256" t="str">
        <v>East Declanside</v>
      </c>
      <c r="Y256" t="str">
        <v>Queensland</v>
      </c>
      <c r="Z256" t="str">
        <v>Australia</v>
      </c>
      <c r="AA256">
        <v>1</v>
      </c>
      <c r="AB256" s="3" t="str">
        <f t="shared" si="7"/>
        <v>20 to 30</v>
      </c>
      <c r="AK256" s="6"/>
      <c r="AM256" s="6">
        <v>587</v>
      </c>
      <c r="AN256" s="6" t="s">
        <v>1355</v>
      </c>
      <c r="AP256">
        <v>994</v>
      </c>
      <c r="AQ256" t="str">
        <v>Western Australia</v>
      </c>
    </row>
    <row r="257" spans="1:43" x14ac:dyDescent="0.25">
      <c r="A257">
        <v>255</v>
      </c>
      <c r="B257">
        <v>57</v>
      </c>
      <c r="C257">
        <v>1078</v>
      </c>
      <c r="D257">
        <v>93</v>
      </c>
      <c r="E257">
        <v>2</v>
      </c>
      <c r="F257">
        <v>186</v>
      </c>
      <c r="G257">
        <v>1</v>
      </c>
      <c r="H257" t="str">
        <f>VLOOKUP($C257,'Raw-products'!$A$2:$H$1261,MATCH(H$1,'Raw-products'!$A$1:$H$1,0))</f>
        <v>Trousers</v>
      </c>
      <c r="I257" t="str">
        <f>VLOOKUP($C257,'Raw-products'!$A$2:$H$1261,MATCH(I$1,'Raw-products'!$A$1:$H$1,0))</f>
        <v>Joggers</v>
      </c>
      <c r="J257" t="str">
        <f>VLOOKUP($C257,'Raw-products'!$A$2:$H$1261,MATCH(J$1,'Raw-products'!$A$1:$H$1,0))</f>
        <v>L</v>
      </c>
      <c r="K257" t="str">
        <f>VLOOKUP($C257,'Raw-products'!$A$2:$H$1261,MATCH(K$1,'Raw-products'!$A$1:$H$1,0))</f>
        <v>indigo</v>
      </c>
      <c r="L257">
        <f>VLOOKUP($C257,'Raw-products'!$A$2:$H$1261,MATCH(L$1,'Raw-products'!$A$1:$H$1,0))</f>
        <v>94</v>
      </c>
      <c r="M257">
        <f>VLOOKUP($C257,'Raw-products'!$A$2:$H$1261,MATCH(M$1,'Raw-products'!$A$1:$H$1,0))</f>
        <v>42</v>
      </c>
      <c r="N257" s="5">
        <f t="shared" si="6"/>
        <v>3948</v>
      </c>
      <c r="O257" cm="1">
        <f t="array" ref="O257:R257">_xlfn.XLOOKUP($B257,'Raw -orders'!$A:$A,'Raw -orders'!$B:$E)</f>
        <v>163</v>
      </c>
      <c r="P257">
        <v>41495</v>
      </c>
      <c r="Q257" s="1">
        <v>44254</v>
      </c>
      <c r="R257" s="1">
        <v>44268</v>
      </c>
      <c r="S257" t="str" cm="1">
        <f t="array" ref="S257:Z257">_xlfn.XLOOKUP($O257,'Raw - customers'!$A:$A,'Raw - customers'!$B:$I)</f>
        <v>Harrietta Burchatt</v>
      </c>
      <c r="T257" t="str">
        <v>Genderfluid</v>
      </c>
      <c r="U257">
        <v>20</v>
      </c>
      <c r="V257" t="str">
        <v>8125 Durgan BoulevardSuite 068</v>
      </c>
      <c r="W257">
        <v>9458</v>
      </c>
      <c r="X257" t="str">
        <v>Port Elliechester</v>
      </c>
      <c r="Y257" t="str">
        <v>Australian Capital Territory</v>
      </c>
      <c r="Z257" t="str">
        <v>Australia</v>
      </c>
      <c r="AA257">
        <v>2</v>
      </c>
      <c r="AB257" s="3" t="str">
        <f t="shared" si="7"/>
        <v>10 to 20</v>
      </c>
      <c r="AK257" s="6"/>
      <c r="AM257" s="6">
        <v>163</v>
      </c>
      <c r="AN257" s="6" t="s">
        <v>1350</v>
      </c>
      <c r="AP257">
        <v>535</v>
      </c>
      <c r="AQ257" t="str">
        <v>South Australia</v>
      </c>
    </row>
    <row r="258" spans="1:43" x14ac:dyDescent="0.25">
      <c r="A258">
        <v>256</v>
      </c>
      <c r="B258">
        <v>57</v>
      </c>
      <c r="C258">
        <v>1148</v>
      </c>
      <c r="D258">
        <v>102</v>
      </c>
      <c r="E258">
        <v>3</v>
      </c>
      <c r="F258">
        <v>306</v>
      </c>
      <c r="G258">
        <v>1</v>
      </c>
      <c r="H258" t="str">
        <f>VLOOKUP($C258,'Raw-products'!$A$2:$H$1261,MATCH(H$1,'Raw-products'!$A$1:$H$1,0))</f>
        <v>Trousers</v>
      </c>
      <c r="I258" t="str">
        <f>VLOOKUP($C258,'Raw-products'!$A$2:$H$1261,MATCH(I$1,'Raw-products'!$A$1:$H$1,0))</f>
        <v>Cargo Pants</v>
      </c>
      <c r="J258" t="str">
        <f>VLOOKUP($C258,'Raw-products'!$A$2:$H$1261,MATCH(J$1,'Raw-products'!$A$1:$H$1,0))</f>
        <v>L</v>
      </c>
      <c r="K258" t="str">
        <f>VLOOKUP($C258,'Raw-products'!$A$2:$H$1261,MATCH(K$1,'Raw-products'!$A$1:$H$1,0))</f>
        <v>indigo</v>
      </c>
      <c r="L258">
        <f>VLOOKUP($C258,'Raw-products'!$A$2:$H$1261,MATCH(L$1,'Raw-products'!$A$1:$H$1,0))</f>
        <v>106</v>
      </c>
      <c r="M258">
        <f>VLOOKUP($C258,'Raw-products'!$A$2:$H$1261,MATCH(M$1,'Raw-products'!$A$1:$H$1,0))</f>
        <v>46</v>
      </c>
      <c r="N258" s="5">
        <f t="shared" si="6"/>
        <v>4876</v>
      </c>
      <c r="O258" cm="1">
        <f t="array" ref="O258:R258">_xlfn.XLOOKUP($B258,'Raw -orders'!$A:$A,'Raw -orders'!$B:$E)</f>
        <v>163</v>
      </c>
      <c r="P258">
        <v>41495</v>
      </c>
      <c r="Q258" s="1">
        <v>44254</v>
      </c>
      <c r="R258" s="1">
        <v>44268</v>
      </c>
      <c r="S258" t="str" cm="1">
        <f t="array" ref="S258:Z258">_xlfn.XLOOKUP($O258,'Raw - customers'!$A:$A,'Raw - customers'!$B:$I)</f>
        <v>Harrietta Burchatt</v>
      </c>
      <c r="T258" t="str">
        <v>Genderfluid</v>
      </c>
      <c r="U258">
        <v>20</v>
      </c>
      <c r="V258" t="str">
        <v>8125 Durgan BoulevardSuite 068</v>
      </c>
      <c r="W258">
        <v>9458</v>
      </c>
      <c r="X258" t="str">
        <v>Port Elliechester</v>
      </c>
      <c r="Y258" t="str">
        <v>Australian Capital Territory</v>
      </c>
      <c r="Z258" t="str">
        <v>Australia</v>
      </c>
      <c r="AA258">
        <v>2</v>
      </c>
      <c r="AB258" s="3" t="str">
        <f t="shared" si="7"/>
        <v>10 to 20</v>
      </c>
      <c r="AK258" s="6"/>
      <c r="AM258" s="6">
        <v>163</v>
      </c>
      <c r="AN258" s="6" t="s">
        <v>1350</v>
      </c>
      <c r="AP258">
        <v>156</v>
      </c>
      <c r="AQ258" t="str">
        <v>Western Australia</v>
      </c>
    </row>
    <row r="259" spans="1:43" x14ac:dyDescent="0.25">
      <c r="A259">
        <v>257</v>
      </c>
      <c r="B259">
        <v>57</v>
      </c>
      <c r="C259">
        <v>808</v>
      </c>
      <c r="D259">
        <v>117</v>
      </c>
      <c r="E259">
        <v>1</v>
      </c>
      <c r="F259">
        <v>117</v>
      </c>
      <c r="G259">
        <v>1</v>
      </c>
      <c r="H259" t="str">
        <f>VLOOKUP($C259,'Raw-products'!$A$2:$H$1261,MATCH(H$1,'Raw-products'!$A$1:$H$1,0))</f>
        <v>Jacket</v>
      </c>
      <c r="I259" t="str">
        <f>VLOOKUP($C259,'Raw-products'!$A$2:$H$1261,MATCH(I$1,'Raw-products'!$A$1:$H$1,0))</f>
        <v>Shearling</v>
      </c>
      <c r="J259" t="str">
        <f>VLOOKUP($C259,'Raw-products'!$A$2:$H$1261,MATCH(J$1,'Raw-products'!$A$1:$H$1,0))</f>
        <v>L</v>
      </c>
      <c r="K259" t="str">
        <f>VLOOKUP($C259,'Raw-products'!$A$2:$H$1261,MATCH(K$1,'Raw-products'!$A$1:$H$1,0))</f>
        <v>red</v>
      </c>
      <c r="L259">
        <f>VLOOKUP($C259,'Raw-products'!$A$2:$H$1261,MATCH(L$1,'Raw-products'!$A$1:$H$1,0))</f>
        <v>95</v>
      </c>
      <c r="M259">
        <f>VLOOKUP($C259,'Raw-products'!$A$2:$H$1261,MATCH(M$1,'Raw-products'!$A$1:$H$1,0))</f>
        <v>40</v>
      </c>
      <c r="N259" s="5">
        <f t="shared" ref="N259:N322" si="8">$L259*$M259</f>
        <v>3800</v>
      </c>
      <c r="O259" cm="1">
        <f t="array" ref="O259:R259">_xlfn.XLOOKUP($B259,'Raw -orders'!$A:$A,'Raw -orders'!$B:$E)</f>
        <v>163</v>
      </c>
      <c r="P259">
        <v>41495</v>
      </c>
      <c r="Q259" s="1">
        <v>44254</v>
      </c>
      <c r="R259" s="1">
        <v>44268</v>
      </c>
      <c r="S259" t="str" cm="1">
        <f t="array" ref="S259:Z259">_xlfn.XLOOKUP($O259,'Raw - customers'!$A:$A,'Raw - customers'!$B:$I)</f>
        <v>Harrietta Burchatt</v>
      </c>
      <c r="T259" t="str">
        <v>Genderfluid</v>
      </c>
      <c r="U259">
        <v>20</v>
      </c>
      <c r="V259" t="str">
        <v>8125 Durgan BoulevardSuite 068</v>
      </c>
      <c r="W259">
        <v>9458</v>
      </c>
      <c r="X259" t="str">
        <v>Port Elliechester</v>
      </c>
      <c r="Y259" t="str">
        <v>Australian Capital Territory</v>
      </c>
      <c r="Z259" t="str">
        <v>Australia</v>
      </c>
      <c r="AA259">
        <v>2</v>
      </c>
      <c r="AB259" s="3" t="str">
        <f t="shared" ref="AB259:AB322" si="9">IF(AND(DATEDIF($Q259,$R259,"D")&gt;0,DATEDIF($Q259,$R259,"D")&lt;=10),"0 to 10",IF(AND(DATEDIF($Q259,$R259,"D")&gt;10,DATEDIF($Q259,$R259,"D")&lt;=20),"10 to 20",IF(AND(DATEDIF($Q259,$R259,"D")&gt;20,DATEDIF($Q259,$R259,"D")&lt;=30),"20 to 30")))</f>
        <v>10 to 20</v>
      </c>
      <c r="AK259" s="6"/>
      <c r="AM259" s="6">
        <v>163</v>
      </c>
      <c r="AN259" s="6" t="s">
        <v>1350</v>
      </c>
      <c r="AP259">
        <v>758</v>
      </c>
      <c r="AQ259" t="str">
        <v>New South Wales</v>
      </c>
    </row>
    <row r="260" spans="1:43" x14ac:dyDescent="0.25">
      <c r="A260">
        <v>258</v>
      </c>
      <c r="B260">
        <v>58</v>
      </c>
      <c r="C260">
        <v>1073</v>
      </c>
      <c r="D260">
        <v>93</v>
      </c>
      <c r="E260">
        <v>3</v>
      </c>
      <c r="F260">
        <v>279</v>
      </c>
      <c r="G260">
        <v>1</v>
      </c>
      <c r="H260" t="str">
        <f>VLOOKUP($C260,'Raw-products'!$A$2:$H$1261,MATCH(H$1,'Raw-products'!$A$1:$H$1,0))</f>
        <v>Trousers</v>
      </c>
      <c r="I260" t="str">
        <f>VLOOKUP($C260,'Raw-products'!$A$2:$H$1261,MATCH(I$1,'Raw-products'!$A$1:$H$1,0))</f>
        <v>Joggers</v>
      </c>
      <c r="J260" t="str">
        <f>VLOOKUP($C260,'Raw-products'!$A$2:$H$1261,MATCH(J$1,'Raw-products'!$A$1:$H$1,0))</f>
        <v>L</v>
      </c>
      <c r="K260" t="str">
        <f>VLOOKUP($C260,'Raw-products'!$A$2:$H$1261,MATCH(K$1,'Raw-products'!$A$1:$H$1,0))</f>
        <v>blue</v>
      </c>
      <c r="L260">
        <f>VLOOKUP($C260,'Raw-products'!$A$2:$H$1261,MATCH(L$1,'Raw-products'!$A$1:$H$1,0))</f>
        <v>94</v>
      </c>
      <c r="M260">
        <f>VLOOKUP($C260,'Raw-products'!$A$2:$H$1261,MATCH(M$1,'Raw-products'!$A$1:$H$1,0))</f>
        <v>75</v>
      </c>
      <c r="N260" s="5">
        <f t="shared" si="8"/>
        <v>7050</v>
      </c>
      <c r="O260" cm="1">
        <f t="array" ref="O260:R260">_xlfn.XLOOKUP($B260,'Raw -orders'!$A:$A,'Raw -orders'!$B:$E)</f>
        <v>332</v>
      </c>
      <c r="P260">
        <v>42861</v>
      </c>
      <c r="Q260" s="1">
        <v>44229</v>
      </c>
      <c r="R260" s="1">
        <v>44237</v>
      </c>
      <c r="S260" t="str" cm="1">
        <f t="array" ref="S260:Z260">_xlfn.XLOOKUP($O260,'Raw - customers'!$A:$A,'Raw - customers'!$B:$I)</f>
        <v>Carla Walework</v>
      </c>
      <c r="T260" t="str">
        <v>Male</v>
      </c>
      <c r="U260">
        <v>75</v>
      </c>
      <c r="V260" t="str">
        <v>011 Hamilton PlaceSuite 215</v>
      </c>
      <c r="W260">
        <v>5702</v>
      </c>
      <c r="X260" t="str">
        <v>East George</v>
      </c>
      <c r="Y260" t="str">
        <v>Northern Territory</v>
      </c>
      <c r="Z260" t="str">
        <v>Australia</v>
      </c>
      <c r="AA260">
        <v>2</v>
      </c>
      <c r="AB260" s="3" t="str">
        <f t="shared" si="9"/>
        <v>0 to 10</v>
      </c>
      <c r="AK260" s="6"/>
      <c r="AM260" s="6">
        <v>332</v>
      </c>
      <c r="AN260" s="6" t="s">
        <v>1339</v>
      </c>
      <c r="AP260">
        <v>747</v>
      </c>
      <c r="AQ260" t="str">
        <v>Victoria</v>
      </c>
    </row>
    <row r="261" spans="1:43" x14ac:dyDescent="0.25">
      <c r="A261">
        <v>259</v>
      </c>
      <c r="B261">
        <v>58</v>
      </c>
      <c r="C261">
        <v>883</v>
      </c>
      <c r="D261">
        <v>94</v>
      </c>
      <c r="E261">
        <v>2</v>
      </c>
      <c r="F261">
        <v>188</v>
      </c>
      <c r="G261">
        <v>1</v>
      </c>
      <c r="H261" t="str">
        <f>VLOOKUP($C261,'Raw-products'!$A$2:$H$1261,MATCH(H$1,'Raw-products'!$A$1:$H$1,0))</f>
        <v>Trousers</v>
      </c>
      <c r="I261" t="str">
        <f>VLOOKUP($C261,'Raw-products'!$A$2:$H$1261,MATCH(I$1,'Raw-products'!$A$1:$H$1,0))</f>
        <v>Cords</v>
      </c>
      <c r="J261" t="str">
        <f>VLOOKUP($C261,'Raw-products'!$A$2:$H$1261,MATCH(J$1,'Raw-products'!$A$1:$H$1,0))</f>
        <v>L</v>
      </c>
      <c r="K261" t="str">
        <f>VLOOKUP($C261,'Raw-products'!$A$2:$H$1261,MATCH(K$1,'Raw-products'!$A$1:$H$1,0))</f>
        <v>orange</v>
      </c>
      <c r="L261">
        <f>VLOOKUP($C261,'Raw-products'!$A$2:$H$1261,MATCH(L$1,'Raw-products'!$A$1:$H$1,0))</f>
        <v>113</v>
      </c>
      <c r="M261">
        <f>VLOOKUP($C261,'Raw-products'!$A$2:$H$1261,MATCH(M$1,'Raw-products'!$A$1:$H$1,0))</f>
        <v>74</v>
      </c>
      <c r="N261" s="5">
        <f t="shared" si="8"/>
        <v>8362</v>
      </c>
      <c r="O261" cm="1">
        <f t="array" ref="O261:R261">_xlfn.XLOOKUP($B261,'Raw -orders'!$A:$A,'Raw -orders'!$B:$E)</f>
        <v>332</v>
      </c>
      <c r="P261">
        <v>42861</v>
      </c>
      <c r="Q261" s="1">
        <v>44229</v>
      </c>
      <c r="R261" s="1">
        <v>44237</v>
      </c>
      <c r="S261" t="str" cm="1">
        <f t="array" ref="S261:Z261">_xlfn.XLOOKUP($O261,'Raw - customers'!$A:$A,'Raw - customers'!$B:$I)</f>
        <v>Carla Walework</v>
      </c>
      <c r="T261" t="str">
        <v>Male</v>
      </c>
      <c r="U261">
        <v>75</v>
      </c>
      <c r="V261" t="str">
        <v>011 Hamilton PlaceSuite 215</v>
      </c>
      <c r="W261">
        <v>5702</v>
      </c>
      <c r="X261" t="str">
        <v>East George</v>
      </c>
      <c r="Y261" t="str">
        <v>Northern Territory</v>
      </c>
      <c r="Z261" t="str">
        <v>Australia</v>
      </c>
      <c r="AA261">
        <v>2</v>
      </c>
      <c r="AB261" s="3" t="str">
        <f t="shared" si="9"/>
        <v>0 to 10</v>
      </c>
      <c r="AK261" s="6"/>
      <c r="AM261" s="6">
        <v>332</v>
      </c>
      <c r="AN261" s="6" t="s">
        <v>1339</v>
      </c>
      <c r="AP261">
        <v>679</v>
      </c>
      <c r="AQ261" t="str">
        <v>Western Australia</v>
      </c>
    </row>
    <row r="262" spans="1:43" x14ac:dyDescent="0.25">
      <c r="A262">
        <v>260</v>
      </c>
      <c r="B262">
        <v>59</v>
      </c>
      <c r="C262">
        <v>928</v>
      </c>
      <c r="D262">
        <v>96</v>
      </c>
      <c r="E262">
        <v>1</v>
      </c>
      <c r="F262">
        <v>96</v>
      </c>
      <c r="G262">
        <v>1</v>
      </c>
      <c r="H262" t="str">
        <f>VLOOKUP($C262,'Raw-products'!$A$2:$H$1261,MATCH(H$1,'Raw-products'!$A$1:$H$1,0))</f>
        <v>Trousers</v>
      </c>
      <c r="I262" t="str">
        <f>VLOOKUP($C262,'Raw-products'!$A$2:$H$1261,MATCH(I$1,'Raw-products'!$A$1:$H$1,0))</f>
        <v>Drawstring</v>
      </c>
      <c r="J262" t="str">
        <f>VLOOKUP($C262,'Raw-products'!$A$2:$H$1261,MATCH(J$1,'Raw-products'!$A$1:$H$1,0))</f>
        <v>L</v>
      </c>
      <c r="K262" t="str">
        <f>VLOOKUP($C262,'Raw-products'!$A$2:$H$1261,MATCH(K$1,'Raw-products'!$A$1:$H$1,0))</f>
        <v>green</v>
      </c>
      <c r="L262">
        <f>VLOOKUP($C262,'Raw-products'!$A$2:$H$1261,MATCH(L$1,'Raw-products'!$A$1:$H$1,0))</f>
        <v>104</v>
      </c>
      <c r="M262">
        <f>VLOOKUP($C262,'Raw-products'!$A$2:$H$1261,MATCH(M$1,'Raw-products'!$A$1:$H$1,0))</f>
        <v>43</v>
      </c>
      <c r="N262" s="5">
        <f t="shared" si="8"/>
        <v>4472</v>
      </c>
      <c r="O262" cm="1">
        <f t="array" ref="O262:R262">_xlfn.XLOOKUP($B262,'Raw -orders'!$A:$A,'Raw -orders'!$B:$E)</f>
        <v>843</v>
      </c>
      <c r="P262">
        <v>21858</v>
      </c>
      <c r="Q262" s="1">
        <v>44227</v>
      </c>
      <c r="R262" s="1">
        <v>44254</v>
      </c>
      <c r="S262" t="str" cm="1">
        <f t="array" ref="S262:Z262">_xlfn.XLOOKUP($O262,'Raw - customers'!$A:$A,'Raw - customers'!$B:$I)</f>
        <v>Sheela Dovey</v>
      </c>
      <c r="T262" t="str">
        <v>Genderqueer</v>
      </c>
      <c r="U262">
        <v>23</v>
      </c>
      <c r="V262" t="str">
        <v>201 Anthony TerraceSuite 543</v>
      </c>
      <c r="W262">
        <v>6272</v>
      </c>
      <c r="X262" t="str">
        <v>Lake Addisonland</v>
      </c>
      <c r="Y262" t="str">
        <v>South Australia</v>
      </c>
      <c r="Z262" t="str">
        <v>Australia</v>
      </c>
      <c r="AA262">
        <v>1</v>
      </c>
      <c r="AB262" s="3" t="str">
        <f t="shared" si="9"/>
        <v>20 to 30</v>
      </c>
      <c r="AK262" s="6"/>
      <c r="AM262" s="6">
        <v>843</v>
      </c>
      <c r="AN262" s="6" t="s">
        <v>1345</v>
      </c>
      <c r="AP262">
        <v>390</v>
      </c>
      <c r="AQ262" t="str">
        <v>Western Australia</v>
      </c>
    </row>
    <row r="263" spans="1:43" x14ac:dyDescent="0.25">
      <c r="A263">
        <v>261</v>
      </c>
      <c r="B263">
        <v>59</v>
      </c>
      <c r="C263">
        <v>682</v>
      </c>
      <c r="D263">
        <v>113</v>
      </c>
      <c r="E263">
        <v>2</v>
      </c>
      <c r="F263">
        <v>226</v>
      </c>
      <c r="G263">
        <v>1</v>
      </c>
      <c r="H263" t="str">
        <f>VLOOKUP($C263,'Raw-products'!$A$2:$H$1261,MATCH(H$1,'Raw-products'!$A$1:$H$1,0))</f>
        <v>Jacket</v>
      </c>
      <c r="I263" t="str">
        <f>VLOOKUP($C263,'Raw-products'!$A$2:$H$1261,MATCH(I$1,'Raw-products'!$A$1:$H$1,0))</f>
        <v>Parka</v>
      </c>
      <c r="J263" t="str">
        <f>VLOOKUP($C263,'Raw-products'!$A$2:$H$1261,MATCH(J$1,'Raw-products'!$A$1:$H$1,0))</f>
        <v>M</v>
      </c>
      <c r="K263" t="str">
        <f>VLOOKUP($C263,'Raw-products'!$A$2:$H$1261,MATCH(K$1,'Raw-products'!$A$1:$H$1,0))</f>
        <v>green</v>
      </c>
      <c r="L263">
        <f>VLOOKUP($C263,'Raw-products'!$A$2:$H$1261,MATCH(L$1,'Raw-products'!$A$1:$H$1,0))</f>
        <v>119</v>
      </c>
      <c r="M263">
        <f>VLOOKUP($C263,'Raw-products'!$A$2:$H$1261,MATCH(M$1,'Raw-products'!$A$1:$H$1,0))</f>
        <v>71</v>
      </c>
      <c r="N263" s="5">
        <f t="shared" si="8"/>
        <v>8449</v>
      </c>
      <c r="O263" cm="1">
        <f t="array" ref="O263:R263">_xlfn.XLOOKUP($B263,'Raw -orders'!$A:$A,'Raw -orders'!$B:$E)</f>
        <v>843</v>
      </c>
      <c r="P263">
        <v>21858</v>
      </c>
      <c r="Q263" s="1">
        <v>44227</v>
      </c>
      <c r="R263" s="1">
        <v>44254</v>
      </c>
      <c r="S263" t="str" cm="1">
        <f t="array" ref="S263:Z263">_xlfn.XLOOKUP($O263,'Raw - customers'!$A:$A,'Raw - customers'!$B:$I)</f>
        <v>Sheela Dovey</v>
      </c>
      <c r="T263" t="str">
        <v>Genderqueer</v>
      </c>
      <c r="U263">
        <v>23</v>
      </c>
      <c r="V263" t="str">
        <v>201 Anthony TerraceSuite 543</v>
      </c>
      <c r="W263">
        <v>6272</v>
      </c>
      <c r="X263" t="str">
        <v>Lake Addisonland</v>
      </c>
      <c r="Y263" t="str">
        <v>South Australia</v>
      </c>
      <c r="Z263" t="str">
        <v>Australia</v>
      </c>
      <c r="AA263">
        <v>1</v>
      </c>
      <c r="AB263" s="3" t="str">
        <f t="shared" si="9"/>
        <v>20 to 30</v>
      </c>
      <c r="AK263" s="6"/>
      <c r="AM263" s="6">
        <v>843</v>
      </c>
      <c r="AN263" s="6" t="s">
        <v>1345</v>
      </c>
      <c r="AP263">
        <v>348</v>
      </c>
      <c r="AQ263" t="str">
        <v>Tasmania</v>
      </c>
    </row>
    <row r="264" spans="1:43" x14ac:dyDescent="0.25">
      <c r="A264">
        <v>262</v>
      </c>
      <c r="B264">
        <v>59</v>
      </c>
      <c r="C264">
        <v>786</v>
      </c>
      <c r="D264">
        <v>91</v>
      </c>
      <c r="E264">
        <v>1</v>
      </c>
      <c r="F264">
        <v>91</v>
      </c>
      <c r="G264">
        <v>1</v>
      </c>
      <c r="H264" t="str">
        <f>VLOOKUP($C264,'Raw-products'!$A$2:$H$1261,MATCH(H$1,'Raw-products'!$A$1:$H$1,0))</f>
        <v>Jacket</v>
      </c>
      <c r="I264" t="str">
        <f>VLOOKUP($C264,'Raw-products'!$A$2:$H$1261,MATCH(I$1,'Raw-products'!$A$1:$H$1,0))</f>
        <v>Pullover</v>
      </c>
      <c r="J264" t="str">
        <f>VLOOKUP($C264,'Raw-products'!$A$2:$H$1261,MATCH(J$1,'Raw-products'!$A$1:$H$1,0))</f>
        <v>S</v>
      </c>
      <c r="K264" t="str">
        <f>VLOOKUP($C264,'Raw-products'!$A$2:$H$1261,MATCH(K$1,'Raw-products'!$A$1:$H$1,0))</f>
        <v>green</v>
      </c>
      <c r="L264">
        <f>VLOOKUP($C264,'Raw-products'!$A$2:$H$1261,MATCH(L$1,'Raw-products'!$A$1:$H$1,0))</f>
        <v>114</v>
      </c>
      <c r="M264">
        <f>VLOOKUP($C264,'Raw-products'!$A$2:$H$1261,MATCH(M$1,'Raw-products'!$A$1:$H$1,0))</f>
        <v>69</v>
      </c>
      <c r="N264" s="5">
        <f t="shared" si="8"/>
        <v>7866</v>
      </c>
      <c r="O264" cm="1">
        <f t="array" ref="O264:R264">_xlfn.XLOOKUP($B264,'Raw -orders'!$A:$A,'Raw -orders'!$B:$E)</f>
        <v>843</v>
      </c>
      <c r="P264">
        <v>21858</v>
      </c>
      <c r="Q264" s="1">
        <v>44227</v>
      </c>
      <c r="R264" s="1">
        <v>44254</v>
      </c>
      <c r="S264" t="str" cm="1">
        <f t="array" ref="S264:Z264">_xlfn.XLOOKUP($O264,'Raw - customers'!$A:$A,'Raw - customers'!$B:$I)</f>
        <v>Sheela Dovey</v>
      </c>
      <c r="T264" t="str">
        <v>Genderqueer</v>
      </c>
      <c r="U264">
        <v>23</v>
      </c>
      <c r="V264" t="str">
        <v>201 Anthony TerraceSuite 543</v>
      </c>
      <c r="W264">
        <v>6272</v>
      </c>
      <c r="X264" t="str">
        <v>Lake Addisonland</v>
      </c>
      <c r="Y264" t="str">
        <v>South Australia</v>
      </c>
      <c r="Z264" t="str">
        <v>Australia</v>
      </c>
      <c r="AA264">
        <v>1</v>
      </c>
      <c r="AB264" s="3" t="str">
        <f t="shared" si="9"/>
        <v>20 to 30</v>
      </c>
      <c r="AK264" s="6"/>
      <c r="AM264" s="6">
        <v>843</v>
      </c>
      <c r="AN264" s="6" t="s">
        <v>1345</v>
      </c>
      <c r="AP264">
        <v>266</v>
      </c>
      <c r="AQ264" t="str">
        <v>New South Wales</v>
      </c>
    </row>
    <row r="265" spans="1:43" x14ac:dyDescent="0.25">
      <c r="A265">
        <v>263</v>
      </c>
      <c r="B265">
        <v>60</v>
      </c>
      <c r="C265">
        <v>1054</v>
      </c>
      <c r="D265">
        <v>93</v>
      </c>
      <c r="E265">
        <v>2</v>
      </c>
      <c r="F265">
        <v>186</v>
      </c>
      <c r="G265">
        <v>1</v>
      </c>
      <c r="H265" t="str">
        <f>VLOOKUP($C265,'Raw-products'!$A$2:$H$1261,MATCH(H$1,'Raw-products'!$A$1:$H$1,0))</f>
        <v>Trousers</v>
      </c>
      <c r="I265" t="str">
        <f>VLOOKUP($C265,'Raw-products'!$A$2:$H$1261,MATCH(I$1,'Raw-products'!$A$1:$H$1,0))</f>
        <v>Joggers</v>
      </c>
      <c r="J265" t="str">
        <f>VLOOKUP($C265,'Raw-products'!$A$2:$H$1261,MATCH(J$1,'Raw-products'!$A$1:$H$1,0))</f>
        <v>XL</v>
      </c>
      <c r="K265" t="str">
        <f>VLOOKUP($C265,'Raw-products'!$A$2:$H$1261,MATCH(K$1,'Raw-products'!$A$1:$H$1,0))</f>
        <v>red</v>
      </c>
      <c r="L265">
        <f>VLOOKUP($C265,'Raw-products'!$A$2:$H$1261,MATCH(L$1,'Raw-products'!$A$1:$H$1,0))</f>
        <v>94</v>
      </c>
      <c r="M265">
        <f>VLOOKUP($C265,'Raw-products'!$A$2:$H$1261,MATCH(M$1,'Raw-products'!$A$1:$H$1,0))</f>
        <v>58</v>
      </c>
      <c r="N265" s="5">
        <f t="shared" si="8"/>
        <v>5452</v>
      </c>
      <c r="O265" cm="1">
        <f t="array" ref="O265:R265">_xlfn.XLOOKUP($B265,'Raw -orders'!$A:$A,'Raw -orders'!$B:$E)</f>
        <v>301</v>
      </c>
      <c r="P265">
        <v>31491</v>
      </c>
      <c r="Q265" s="1">
        <v>44232</v>
      </c>
      <c r="R265" s="1">
        <v>44255</v>
      </c>
      <c r="S265" t="str" cm="1">
        <f t="array" ref="S265:Z265">_xlfn.XLOOKUP($O265,'Raw - customers'!$A:$A,'Raw - customers'!$B:$I)</f>
        <v>Elga Corgenvin</v>
      </c>
      <c r="T265" t="str">
        <v>Non-binary</v>
      </c>
      <c r="U265">
        <v>47</v>
      </c>
      <c r="V265" t="str">
        <v>0462 Fisher TrackSuite 627</v>
      </c>
      <c r="W265">
        <v>9359</v>
      </c>
      <c r="X265" t="str">
        <v>New Sienna</v>
      </c>
      <c r="Y265" t="str">
        <v>South Australia</v>
      </c>
      <c r="Z265" t="str">
        <v>Australia</v>
      </c>
      <c r="AA265">
        <v>2</v>
      </c>
      <c r="AB265" s="3" t="str">
        <f t="shared" si="9"/>
        <v>20 to 30</v>
      </c>
      <c r="AK265" s="6"/>
      <c r="AM265" s="6">
        <v>301</v>
      </c>
      <c r="AN265" s="6" t="s">
        <v>1345</v>
      </c>
      <c r="AP265">
        <v>95</v>
      </c>
      <c r="AQ265" t="str">
        <v>Western Australia</v>
      </c>
    </row>
    <row r="266" spans="1:43" x14ac:dyDescent="0.25">
      <c r="A266">
        <v>264</v>
      </c>
      <c r="B266">
        <v>60</v>
      </c>
      <c r="C266">
        <v>926</v>
      </c>
      <c r="D266">
        <v>96</v>
      </c>
      <c r="E266">
        <v>1</v>
      </c>
      <c r="F266">
        <v>96</v>
      </c>
      <c r="G266">
        <v>1</v>
      </c>
      <c r="H266" t="str">
        <f>VLOOKUP($C266,'Raw-products'!$A$2:$H$1261,MATCH(H$1,'Raw-products'!$A$1:$H$1,0))</f>
        <v>Trousers</v>
      </c>
      <c r="I266" t="str">
        <f>VLOOKUP($C266,'Raw-products'!$A$2:$H$1261,MATCH(I$1,'Raw-products'!$A$1:$H$1,0))</f>
        <v>Drawstring</v>
      </c>
      <c r="J266" t="str">
        <f>VLOOKUP($C266,'Raw-products'!$A$2:$H$1261,MATCH(J$1,'Raw-products'!$A$1:$H$1,0))</f>
        <v>S</v>
      </c>
      <c r="K266" t="str">
        <f>VLOOKUP($C266,'Raw-products'!$A$2:$H$1261,MATCH(K$1,'Raw-products'!$A$1:$H$1,0))</f>
        <v>green</v>
      </c>
      <c r="L266">
        <f>VLOOKUP($C266,'Raw-products'!$A$2:$H$1261,MATCH(L$1,'Raw-products'!$A$1:$H$1,0))</f>
        <v>104</v>
      </c>
      <c r="M266">
        <f>VLOOKUP($C266,'Raw-products'!$A$2:$H$1261,MATCH(M$1,'Raw-products'!$A$1:$H$1,0))</f>
        <v>73</v>
      </c>
      <c r="N266" s="5">
        <f t="shared" si="8"/>
        <v>7592</v>
      </c>
      <c r="O266" cm="1">
        <f t="array" ref="O266:R266">_xlfn.XLOOKUP($B266,'Raw -orders'!$A:$A,'Raw -orders'!$B:$E)</f>
        <v>301</v>
      </c>
      <c r="P266">
        <v>31491</v>
      </c>
      <c r="Q266" s="1">
        <v>44232</v>
      </c>
      <c r="R266" s="1">
        <v>44255</v>
      </c>
      <c r="S266" t="str" cm="1">
        <f t="array" ref="S266:Z266">_xlfn.XLOOKUP($O266,'Raw - customers'!$A:$A,'Raw - customers'!$B:$I)</f>
        <v>Elga Corgenvin</v>
      </c>
      <c r="T266" t="str">
        <v>Non-binary</v>
      </c>
      <c r="U266">
        <v>47</v>
      </c>
      <c r="V266" t="str">
        <v>0462 Fisher TrackSuite 627</v>
      </c>
      <c r="W266">
        <v>9359</v>
      </c>
      <c r="X266" t="str">
        <v>New Sienna</v>
      </c>
      <c r="Y266" t="str">
        <v>South Australia</v>
      </c>
      <c r="Z266" t="str">
        <v>Australia</v>
      </c>
      <c r="AA266">
        <v>2</v>
      </c>
      <c r="AB266" s="3" t="str">
        <f t="shared" si="9"/>
        <v>20 to 30</v>
      </c>
      <c r="AK266" s="6"/>
      <c r="AM266" s="6">
        <v>301</v>
      </c>
      <c r="AN266" s="6" t="s">
        <v>1345</v>
      </c>
      <c r="AP266">
        <v>239</v>
      </c>
      <c r="AQ266" t="str">
        <v>Australian Capital Territory</v>
      </c>
    </row>
    <row r="267" spans="1:43" x14ac:dyDescent="0.25">
      <c r="A267">
        <v>265</v>
      </c>
      <c r="B267">
        <v>60</v>
      </c>
      <c r="C267">
        <v>590</v>
      </c>
      <c r="D267">
        <v>100</v>
      </c>
      <c r="E267">
        <v>1</v>
      </c>
      <c r="F267">
        <v>100</v>
      </c>
      <c r="G267">
        <v>1</v>
      </c>
      <c r="H267" t="str">
        <f>VLOOKUP($C267,'Raw-products'!$A$2:$H$1261,MATCH(H$1,'Raw-products'!$A$1:$H$1,0))</f>
        <v>Jacket</v>
      </c>
      <c r="I267" t="str">
        <f>VLOOKUP($C267,'Raw-products'!$A$2:$H$1261,MATCH(I$1,'Raw-products'!$A$1:$H$1,0))</f>
        <v>Bomber</v>
      </c>
      <c r="J267" t="str">
        <f>VLOOKUP($C267,'Raw-products'!$A$2:$H$1261,MATCH(J$1,'Raw-products'!$A$1:$H$1,0))</f>
        <v>XS</v>
      </c>
      <c r="K267" t="str">
        <f>VLOOKUP($C267,'Raw-products'!$A$2:$H$1261,MATCH(K$1,'Raw-products'!$A$1:$H$1,0))</f>
        <v>violet</v>
      </c>
      <c r="L267">
        <f>VLOOKUP($C267,'Raw-products'!$A$2:$H$1261,MATCH(L$1,'Raw-products'!$A$1:$H$1,0))</f>
        <v>90</v>
      </c>
      <c r="M267">
        <f>VLOOKUP($C267,'Raw-products'!$A$2:$H$1261,MATCH(M$1,'Raw-products'!$A$1:$H$1,0))</f>
        <v>75</v>
      </c>
      <c r="N267" s="5">
        <f t="shared" si="8"/>
        <v>6750</v>
      </c>
      <c r="O267" cm="1">
        <f t="array" ref="O267:R267">_xlfn.XLOOKUP($B267,'Raw -orders'!$A:$A,'Raw -orders'!$B:$E)</f>
        <v>301</v>
      </c>
      <c r="P267">
        <v>31491</v>
      </c>
      <c r="Q267" s="1">
        <v>44232</v>
      </c>
      <c r="R267" s="1">
        <v>44255</v>
      </c>
      <c r="S267" t="str" cm="1">
        <f t="array" ref="S267:Z267">_xlfn.XLOOKUP($O267,'Raw - customers'!$A:$A,'Raw - customers'!$B:$I)</f>
        <v>Elga Corgenvin</v>
      </c>
      <c r="T267" t="str">
        <v>Non-binary</v>
      </c>
      <c r="U267">
        <v>47</v>
      </c>
      <c r="V267" t="str">
        <v>0462 Fisher TrackSuite 627</v>
      </c>
      <c r="W267">
        <v>9359</v>
      </c>
      <c r="X267" t="str">
        <v>New Sienna</v>
      </c>
      <c r="Y267" t="str">
        <v>South Australia</v>
      </c>
      <c r="Z267" t="str">
        <v>Australia</v>
      </c>
      <c r="AA267">
        <v>2</v>
      </c>
      <c r="AB267" s="3" t="str">
        <f t="shared" si="9"/>
        <v>20 to 30</v>
      </c>
      <c r="AK267" s="6"/>
      <c r="AM267" s="6">
        <v>301</v>
      </c>
      <c r="AN267" s="6" t="s">
        <v>1345</v>
      </c>
      <c r="AP267">
        <v>876</v>
      </c>
      <c r="AQ267" t="str">
        <v>Northern Territory</v>
      </c>
    </row>
    <row r="268" spans="1:43" x14ac:dyDescent="0.25">
      <c r="A268">
        <v>266</v>
      </c>
      <c r="B268">
        <v>60</v>
      </c>
      <c r="C268">
        <v>203</v>
      </c>
      <c r="D268">
        <v>98</v>
      </c>
      <c r="E268">
        <v>3</v>
      </c>
      <c r="F268">
        <v>294</v>
      </c>
      <c r="G268">
        <v>1</v>
      </c>
      <c r="H268" t="str">
        <f>VLOOKUP($C268,'Raw-products'!$A$2:$H$1261,MATCH(H$1,'Raw-products'!$A$1:$H$1,0))</f>
        <v>Shirt</v>
      </c>
      <c r="I268" t="str">
        <f>VLOOKUP($C268,'Raw-products'!$A$2:$H$1261,MATCH(I$1,'Raw-products'!$A$1:$H$1,0))</f>
        <v>Camp Collared</v>
      </c>
      <c r="J268" t="str">
        <f>VLOOKUP($C268,'Raw-products'!$A$2:$H$1261,MATCH(J$1,'Raw-products'!$A$1:$H$1,0))</f>
        <v>L</v>
      </c>
      <c r="K268" t="str">
        <f>VLOOKUP($C268,'Raw-products'!$A$2:$H$1261,MATCH(K$1,'Raw-products'!$A$1:$H$1,0))</f>
        <v>indigo</v>
      </c>
      <c r="L268">
        <f>VLOOKUP($C268,'Raw-products'!$A$2:$H$1261,MATCH(L$1,'Raw-products'!$A$1:$H$1,0))</f>
        <v>112</v>
      </c>
      <c r="M268">
        <f>VLOOKUP($C268,'Raw-products'!$A$2:$H$1261,MATCH(M$1,'Raw-products'!$A$1:$H$1,0))</f>
        <v>72</v>
      </c>
      <c r="N268" s="5">
        <f t="shared" si="8"/>
        <v>8064</v>
      </c>
      <c r="O268" cm="1">
        <f t="array" ref="O268:R268">_xlfn.XLOOKUP($B268,'Raw -orders'!$A:$A,'Raw -orders'!$B:$E)</f>
        <v>301</v>
      </c>
      <c r="P268">
        <v>31491</v>
      </c>
      <c r="Q268" s="1">
        <v>44232</v>
      </c>
      <c r="R268" s="1">
        <v>44255</v>
      </c>
      <c r="S268" t="str" cm="1">
        <f t="array" ref="S268:Z268">_xlfn.XLOOKUP($O268,'Raw - customers'!$A:$A,'Raw - customers'!$B:$I)</f>
        <v>Elga Corgenvin</v>
      </c>
      <c r="T268" t="str">
        <v>Non-binary</v>
      </c>
      <c r="U268">
        <v>47</v>
      </c>
      <c r="V268" t="str">
        <v>0462 Fisher TrackSuite 627</v>
      </c>
      <c r="W268">
        <v>9359</v>
      </c>
      <c r="X268" t="str">
        <v>New Sienna</v>
      </c>
      <c r="Y268" t="str">
        <v>South Australia</v>
      </c>
      <c r="Z268" t="str">
        <v>Australia</v>
      </c>
      <c r="AA268">
        <v>2</v>
      </c>
      <c r="AB268" s="3" t="str">
        <f t="shared" si="9"/>
        <v>20 to 30</v>
      </c>
      <c r="AK268" s="6"/>
      <c r="AM268" s="6">
        <v>301</v>
      </c>
      <c r="AN268" s="6" t="s">
        <v>1345</v>
      </c>
      <c r="AP268">
        <v>933</v>
      </c>
      <c r="AQ268" t="str">
        <v>South Australia</v>
      </c>
    </row>
    <row r="269" spans="1:43" x14ac:dyDescent="0.25">
      <c r="A269">
        <v>267</v>
      </c>
      <c r="B269">
        <v>60</v>
      </c>
      <c r="C269">
        <v>913</v>
      </c>
      <c r="D269">
        <v>96</v>
      </c>
      <c r="E269">
        <v>1</v>
      </c>
      <c r="F269">
        <v>96</v>
      </c>
      <c r="G269">
        <v>1</v>
      </c>
      <c r="H269" t="str">
        <f>VLOOKUP($C269,'Raw-products'!$A$2:$H$1261,MATCH(H$1,'Raw-products'!$A$1:$H$1,0))</f>
        <v>Trousers</v>
      </c>
      <c r="I269" t="str">
        <f>VLOOKUP($C269,'Raw-products'!$A$2:$H$1261,MATCH(I$1,'Raw-products'!$A$1:$H$1,0))</f>
        <v>Drawstring</v>
      </c>
      <c r="J269" t="str">
        <f>VLOOKUP($C269,'Raw-products'!$A$2:$H$1261,MATCH(J$1,'Raw-products'!$A$1:$H$1,0))</f>
        <v>L</v>
      </c>
      <c r="K269" t="str">
        <f>VLOOKUP($C269,'Raw-products'!$A$2:$H$1261,MATCH(K$1,'Raw-products'!$A$1:$H$1,0))</f>
        <v>red</v>
      </c>
      <c r="L269">
        <f>VLOOKUP($C269,'Raw-products'!$A$2:$H$1261,MATCH(L$1,'Raw-products'!$A$1:$H$1,0))</f>
        <v>104</v>
      </c>
      <c r="M269">
        <f>VLOOKUP($C269,'Raw-products'!$A$2:$H$1261,MATCH(M$1,'Raw-products'!$A$1:$H$1,0))</f>
        <v>73</v>
      </c>
      <c r="N269" s="5">
        <f t="shared" si="8"/>
        <v>7592</v>
      </c>
      <c r="O269" cm="1">
        <f t="array" ref="O269:R269">_xlfn.XLOOKUP($B269,'Raw -orders'!$A:$A,'Raw -orders'!$B:$E)</f>
        <v>301</v>
      </c>
      <c r="P269">
        <v>31491</v>
      </c>
      <c r="Q269" s="1">
        <v>44232</v>
      </c>
      <c r="R269" s="1">
        <v>44255</v>
      </c>
      <c r="S269" t="str" cm="1">
        <f t="array" ref="S269:Z269">_xlfn.XLOOKUP($O269,'Raw - customers'!$A:$A,'Raw - customers'!$B:$I)</f>
        <v>Elga Corgenvin</v>
      </c>
      <c r="T269" t="str">
        <v>Non-binary</v>
      </c>
      <c r="U269">
        <v>47</v>
      </c>
      <c r="V269" t="str">
        <v>0462 Fisher TrackSuite 627</v>
      </c>
      <c r="W269">
        <v>9359</v>
      </c>
      <c r="X269" t="str">
        <v>New Sienna</v>
      </c>
      <c r="Y269" t="str">
        <v>South Australia</v>
      </c>
      <c r="Z269" t="str">
        <v>Australia</v>
      </c>
      <c r="AA269">
        <v>2</v>
      </c>
      <c r="AB269" s="3" t="str">
        <f t="shared" si="9"/>
        <v>20 to 30</v>
      </c>
      <c r="AK269" s="6"/>
      <c r="AM269" s="6">
        <v>301</v>
      </c>
      <c r="AN269" s="6" t="s">
        <v>1345</v>
      </c>
      <c r="AP269">
        <v>41</v>
      </c>
      <c r="AQ269" t="str">
        <v>New South Wales</v>
      </c>
    </row>
    <row r="270" spans="1:43" x14ac:dyDescent="0.25">
      <c r="A270">
        <v>268</v>
      </c>
      <c r="B270">
        <v>60</v>
      </c>
      <c r="C270">
        <v>451</v>
      </c>
      <c r="D270">
        <v>107</v>
      </c>
      <c r="E270">
        <v>3</v>
      </c>
      <c r="F270">
        <v>321</v>
      </c>
      <c r="G270">
        <v>1</v>
      </c>
      <c r="H270" t="str">
        <f>VLOOKUP($C270,'Raw-products'!$A$2:$H$1261,MATCH(H$1,'Raw-products'!$A$1:$H$1,0))</f>
        <v>Jacket</v>
      </c>
      <c r="I270" t="str">
        <f>VLOOKUP($C270,'Raw-products'!$A$2:$H$1261,MATCH(I$1,'Raw-products'!$A$1:$H$1,0))</f>
        <v>Denim</v>
      </c>
      <c r="J270" t="str">
        <f>VLOOKUP($C270,'Raw-products'!$A$2:$H$1261,MATCH(J$1,'Raw-products'!$A$1:$H$1,0))</f>
        <v>S</v>
      </c>
      <c r="K270" t="str">
        <f>VLOOKUP($C270,'Raw-products'!$A$2:$H$1261,MATCH(K$1,'Raw-products'!$A$1:$H$1,0))</f>
        <v>violet</v>
      </c>
      <c r="L270">
        <f>VLOOKUP($C270,'Raw-products'!$A$2:$H$1261,MATCH(L$1,'Raw-products'!$A$1:$H$1,0))</f>
        <v>92</v>
      </c>
      <c r="M270">
        <f>VLOOKUP($C270,'Raw-products'!$A$2:$H$1261,MATCH(M$1,'Raw-products'!$A$1:$H$1,0))</f>
        <v>73</v>
      </c>
      <c r="N270" s="5">
        <f t="shared" si="8"/>
        <v>6716</v>
      </c>
      <c r="O270" cm="1">
        <f t="array" ref="O270:R270">_xlfn.XLOOKUP($B270,'Raw -orders'!$A:$A,'Raw -orders'!$B:$E)</f>
        <v>301</v>
      </c>
      <c r="P270">
        <v>31491</v>
      </c>
      <c r="Q270" s="1">
        <v>44232</v>
      </c>
      <c r="R270" s="1">
        <v>44255</v>
      </c>
      <c r="S270" t="str" cm="1">
        <f t="array" ref="S270:Z270">_xlfn.XLOOKUP($O270,'Raw - customers'!$A:$A,'Raw - customers'!$B:$I)</f>
        <v>Elga Corgenvin</v>
      </c>
      <c r="T270" t="str">
        <v>Non-binary</v>
      </c>
      <c r="U270">
        <v>47</v>
      </c>
      <c r="V270" t="str">
        <v>0462 Fisher TrackSuite 627</v>
      </c>
      <c r="W270">
        <v>9359</v>
      </c>
      <c r="X270" t="str">
        <v>New Sienna</v>
      </c>
      <c r="Y270" t="str">
        <v>South Australia</v>
      </c>
      <c r="Z270" t="str">
        <v>Australia</v>
      </c>
      <c r="AA270">
        <v>2</v>
      </c>
      <c r="AB270" s="3" t="str">
        <f t="shared" si="9"/>
        <v>20 to 30</v>
      </c>
      <c r="AK270" s="6"/>
      <c r="AM270" s="6">
        <v>301</v>
      </c>
      <c r="AN270" s="6" t="s">
        <v>1345</v>
      </c>
      <c r="AP270">
        <v>686</v>
      </c>
      <c r="AQ270" t="str">
        <v>Victoria</v>
      </c>
    </row>
    <row r="271" spans="1:43" x14ac:dyDescent="0.25">
      <c r="A271">
        <v>269</v>
      </c>
      <c r="B271">
        <v>61</v>
      </c>
      <c r="C271">
        <v>1163</v>
      </c>
      <c r="D271">
        <v>99</v>
      </c>
      <c r="E271">
        <v>1</v>
      </c>
      <c r="F271">
        <v>99</v>
      </c>
      <c r="G271">
        <v>1</v>
      </c>
      <c r="H271" t="str">
        <f>VLOOKUP($C271,'Raw-products'!$A$2:$H$1261,MATCH(H$1,'Raw-products'!$A$1:$H$1,0))</f>
        <v>Trousers</v>
      </c>
      <c r="I271" t="str">
        <f>VLOOKUP($C271,'Raw-products'!$A$2:$H$1261,MATCH(I$1,'Raw-products'!$A$1:$H$1,0))</f>
        <v>High-Waisted</v>
      </c>
      <c r="J271" t="str">
        <f>VLOOKUP($C271,'Raw-products'!$A$2:$H$1261,MATCH(J$1,'Raw-products'!$A$1:$H$1,0))</f>
        <v>L</v>
      </c>
      <c r="K271" t="str">
        <f>VLOOKUP($C271,'Raw-products'!$A$2:$H$1261,MATCH(K$1,'Raw-products'!$A$1:$H$1,0))</f>
        <v>orange</v>
      </c>
      <c r="L271">
        <f>VLOOKUP($C271,'Raw-products'!$A$2:$H$1261,MATCH(L$1,'Raw-products'!$A$1:$H$1,0))</f>
        <v>98</v>
      </c>
      <c r="M271">
        <f>VLOOKUP($C271,'Raw-products'!$A$2:$H$1261,MATCH(M$1,'Raw-products'!$A$1:$H$1,0))</f>
        <v>78</v>
      </c>
      <c r="N271" s="5">
        <f t="shared" si="8"/>
        <v>7644</v>
      </c>
      <c r="O271" cm="1">
        <f t="array" ref="O271:R271">_xlfn.XLOOKUP($B271,'Raw -orders'!$A:$A,'Raw -orders'!$B:$E)</f>
        <v>158</v>
      </c>
      <c r="P271">
        <v>42290</v>
      </c>
      <c r="Q271" s="1">
        <v>44302</v>
      </c>
      <c r="R271" s="1">
        <v>44314</v>
      </c>
      <c r="S271" t="str" cm="1">
        <f t="array" ref="S271:Z271">_xlfn.XLOOKUP($O271,'Raw - customers'!$A:$A,'Raw - customers'!$B:$I)</f>
        <v>Ann-Marie Sinden</v>
      </c>
      <c r="T271" t="str">
        <v>Genderqueer</v>
      </c>
      <c r="U271">
        <v>33</v>
      </c>
      <c r="V271" t="str">
        <v>017 Doherty DriveSuite 350</v>
      </c>
      <c r="W271">
        <v>58</v>
      </c>
      <c r="X271" t="str">
        <v>Johnschester</v>
      </c>
      <c r="Y271" t="str">
        <v>New South Wales</v>
      </c>
      <c r="Z271" t="str">
        <v>Australia</v>
      </c>
      <c r="AA271">
        <v>4</v>
      </c>
      <c r="AB271" s="3" t="str">
        <f t="shared" si="9"/>
        <v>10 to 20</v>
      </c>
      <c r="AK271" s="6"/>
      <c r="AM271" s="6">
        <v>158</v>
      </c>
      <c r="AN271" s="6" t="s">
        <v>1362</v>
      </c>
      <c r="AP271">
        <v>99</v>
      </c>
      <c r="AQ271" t="str">
        <v>Tasmania</v>
      </c>
    </row>
    <row r="272" spans="1:43" x14ac:dyDescent="0.25">
      <c r="A272">
        <v>270</v>
      </c>
      <c r="B272">
        <v>61</v>
      </c>
      <c r="C272">
        <v>210</v>
      </c>
      <c r="D272">
        <v>106</v>
      </c>
      <c r="E272">
        <v>1</v>
      </c>
      <c r="F272">
        <v>106</v>
      </c>
      <c r="G272">
        <v>1</v>
      </c>
      <c r="H272" t="str">
        <f>VLOOKUP($C272,'Raw-products'!$A$2:$H$1261,MATCH(H$1,'Raw-products'!$A$1:$H$1,0))</f>
        <v>Shirt</v>
      </c>
      <c r="I272" t="str">
        <f>VLOOKUP($C272,'Raw-products'!$A$2:$H$1261,MATCH(I$1,'Raw-products'!$A$1:$H$1,0))</f>
        <v>Chambray</v>
      </c>
      <c r="J272" t="str">
        <f>VLOOKUP($C272,'Raw-products'!$A$2:$H$1261,MATCH(J$1,'Raw-products'!$A$1:$H$1,0))</f>
        <v>XS</v>
      </c>
      <c r="K272" t="str">
        <f>VLOOKUP($C272,'Raw-products'!$A$2:$H$1261,MATCH(K$1,'Raw-products'!$A$1:$H$1,0))</f>
        <v>red</v>
      </c>
      <c r="L272">
        <f>VLOOKUP($C272,'Raw-products'!$A$2:$H$1261,MATCH(L$1,'Raw-products'!$A$1:$H$1,0))</f>
        <v>105</v>
      </c>
      <c r="M272">
        <f>VLOOKUP($C272,'Raw-products'!$A$2:$H$1261,MATCH(M$1,'Raw-products'!$A$1:$H$1,0))</f>
        <v>48</v>
      </c>
      <c r="N272" s="5">
        <f t="shared" si="8"/>
        <v>5040</v>
      </c>
      <c r="O272" cm="1">
        <f t="array" ref="O272:R272">_xlfn.XLOOKUP($B272,'Raw -orders'!$A:$A,'Raw -orders'!$B:$E)</f>
        <v>158</v>
      </c>
      <c r="P272">
        <v>42290</v>
      </c>
      <c r="Q272" s="1">
        <v>44302</v>
      </c>
      <c r="R272" s="1">
        <v>44314</v>
      </c>
      <c r="S272" t="str" cm="1">
        <f t="array" ref="S272:Z272">_xlfn.XLOOKUP($O272,'Raw - customers'!$A:$A,'Raw - customers'!$B:$I)</f>
        <v>Ann-Marie Sinden</v>
      </c>
      <c r="T272" t="str">
        <v>Genderqueer</v>
      </c>
      <c r="U272">
        <v>33</v>
      </c>
      <c r="V272" t="str">
        <v>017 Doherty DriveSuite 350</v>
      </c>
      <c r="W272">
        <v>58</v>
      </c>
      <c r="X272" t="str">
        <v>Johnschester</v>
      </c>
      <c r="Y272" t="str">
        <v>New South Wales</v>
      </c>
      <c r="Z272" t="str">
        <v>Australia</v>
      </c>
      <c r="AA272">
        <v>4</v>
      </c>
      <c r="AB272" s="3" t="str">
        <f t="shared" si="9"/>
        <v>10 to 20</v>
      </c>
      <c r="AK272" s="6"/>
      <c r="AM272" s="6">
        <v>158</v>
      </c>
      <c r="AN272" s="6" t="s">
        <v>1362</v>
      </c>
      <c r="AP272">
        <v>318</v>
      </c>
      <c r="AQ272" t="str">
        <v>Western Australia</v>
      </c>
    </row>
    <row r="273" spans="1:43" x14ac:dyDescent="0.25">
      <c r="A273">
        <v>271</v>
      </c>
      <c r="B273">
        <v>61</v>
      </c>
      <c r="C273">
        <v>1180</v>
      </c>
      <c r="D273">
        <v>99</v>
      </c>
      <c r="E273">
        <v>1</v>
      </c>
      <c r="F273">
        <v>99</v>
      </c>
      <c r="G273">
        <v>1</v>
      </c>
      <c r="H273" t="str">
        <f>VLOOKUP($C273,'Raw-products'!$A$2:$H$1261,MATCH(H$1,'Raw-products'!$A$1:$H$1,0))</f>
        <v>Trousers</v>
      </c>
      <c r="I273" t="str">
        <f>VLOOKUP($C273,'Raw-products'!$A$2:$H$1261,MATCH(I$1,'Raw-products'!$A$1:$H$1,0))</f>
        <v>High-Waisted</v>
      </c>
      <c r="J273" t="str">
        <f>VLOOKUP($C273,'Raw-products'!$A$2:$H$1261,MATCH(J$1,'Raw-products'!$A$1:$H$1,0))</f>
        <v>XS</v>
      </c>
      <c r="K273" t="str">
        <f>VLOOKUP($C273,'Raw-products'!$A$2:$H$1261,MATCH(K$1,'Raw-products'!$A$1:$H$1,0))</f>
        <v>indigo</v>
      </c>
      <c r="L273">
        <f>VLOOKUP($C273,'Raw-products'!$A$2:$H$1261,MATCH(L$1,'Raw-products'!$A$1:$H$1,0))</f>
        <v>98</v>
      </c>
      <c r="M273">
        <f>VLOOKUP($C273,'Raw-products'!$A$2:$H$1261,MATCH(M$1,'Raw-products'!$A$1:$H$1,0))</f>
        <v>47</v>
      </c>
      <c r="N273" s="5">
        <f t="shared" si="8"/>
        <v>4606</v>
      </c>
      <c r="O273" cm="1">
        <f t="array" ref="O273:R273">_xlfn.XLOOKUP($B273,'Raw -orders'!$A:$A,'Raw -orders'!$B:$E)</f>
        <v>158</v>
      </c>
      <c r="P273">
        <v>42290</v>
      </c>
      <c r="Q273" s="1">
        <v>44302</v>
      </c>
      <c r="R273" s="1">
        <v>44314</v>
      </c>
      <c r="S273" t="str" cm="1">
        <f t="array" ref="S273:Z273">_xlfn.XLOOKUP($O273,'Raw - customers'!$A:$A,'Raw - customers'!$B:$I)</f>
        <v>Ann-Marie Sinden</v>
      </c>
      <c r="T273" t="str">
        <v>Genderqueer</v>
      </c>
      <c r="U273">
        <v>33</v>
      </c>
      <c r="V273" t="str">
        <v>017 Doherty DriveSuite 350</v>
      </c>
      <c r="W273">
        <v>58</v>
      </c>
      <c r="X273" t="str">
        <v>Johnschester</v>
      </c>
      <c r="Y273" t="str">
        <v>New South Wales</v>
      </c>
      <c r="Z273" t="str">
        <v>Australia</v>
      </c>
      <c r="AA273">
        <v>4</v>
      </c>
      <c r="AB273" s="3" t="str">
        <f t="shared" si="9"/>
        <v>10 to 20</v>
      </c>
      <c r="AK273" s="6"/>
      <c r="AM273" s="6">
        <v>158</v>
      </c>
      <c r="AN273" s="6" t="s">
        <v>1362</v>
      </c>
      <c r="AP273">
        <v>199</v>
      </c>
      <c r="AQ273" t="str">
        <v>South Australia</v>
      </c>
    </row>
    <row r="274" spans="1:43" x14ac:dyDescent="0.25">
      <c r="A274">
        <v>272</v>
      </c>
      <c r="B274">
        <v>61</v>
      </c>
      <c r="C274">
        <v>710</v>
      </c>
      <c r="D274">
        <v>119</v>
      </c>
      <c r="E274">
        <v>3</v>
      </c>
      <c r="F274">
        <v>357</v>
      </c>
      <c r="G274">
        <v>1</v>
      </c>
      <c r="H274" t="str">
        <f>VLOOKUP($C274,'Raw-products'!$A$2:$H$1261,MATCH(H$1,'Raw-products'!$A$1:$H$1,0))</f>
        <v>Jacket</v>
      </c>
      <c r="I274" t="str">
        <f>VLOOKUP($C274,'Raw-products'!$A$2:$H$1261,MATCH(I$1,'Raw-products'!$A$1:$H$1,0))</f>
        <v>Trench Coat</v>
      </c>
      <c r="J274" t="str">
        <f>VLOOKUP($C274,'Raw-products'!$A$2:$H$1261,MATCH(J$1,'Raw-products'!$A$1:$H$1,0))</f>
        <v>XS</v>
      </c>
      <c r="K274" t="str">
        <f>VLOOKUP($C274,'Raw-products'!$A$2:$H$1261,MATCH(K$1,'Raw-products'!$A$1:$H$1,0))</f>
        <v>yellow</v>
      </c>
      <c r="L274">
        <f>VLOOKUP($C274,'Raw-products'!$A$2:$H$1261,MATCH(L$1,'Raw-products'!$A$1:$H$1,0))</f>
        <v>112</v>
      </c>
      <c r="M274">
        <f>VLOOKUP($C274,'Raw-products'!$A$2:$H$1261,MATCH(M$1,'Raw-products'!$A$1:$H$1,0))</f>
        <v>78</v>
      </c>
      <c r="N274" s="5">
        <f t="shared" si="8"/>
        <v>8736</v>
      </c>
      <c r="O274" cm="1">
        <f t="array" ref="O274:R274">_xlfn.XLOOKUP($B274,'Raw -orders'!$A:$A,'Raw -orders'!$B:$E)</f>
        <v>158</v>
      </c>
      <c r="P274">
        <v>42290</v>
      </c>
      <c r="Q274" s="1">
        <v>44302</v>
      </c>
      <c r="R274" s="1">
        <v>44314</v>
      </c>
      <c r="S274" t="str" cm="1">
        <f t="array" ref="S274:Z274">_xlfn.XLOOKUP($O274,'Raw - customers'!$A:$A,'Raw - customers'!$B:$I)</f>
        <v>Ann-Marie Sinden</v>
      </c>
      <c r="T274" t="str">
        <v>Genderqueer</v>
      </c>
      <c r="U274">
        <v>33</v>
      </c>
      <c r="V274" t="str">
        <v>017 Doherty DriveSuite 350</v>
      </c>
      <c r="W274">
        <v>58</v>
      </c>
      <c r="X274" t="str">
        <v>Johnschester</v>
      </c>
      <c r="Y274" t="str">
        <v>New South Wales</v>
      </c>
      <c r="Z274" t="str">
        <v>Australia</v>
      </c>
      <c r="AA274">
        <v>4</v>
      </c>
      <c r="AB274" s="3" t="str">
        <f t="shared" si="9"/>
        <v>10 to 20</v>
      </c>
      <c r="AK274" s="6"/>
      <c r="AM274" s="6">
        <v>158</v>
      </c>
      <c r="AN274" s="6" t="s">
        <v>1362</v>
      </c>
      <c r="AP274">
        <v>710</v>
      </c>
      <c r="AQ274" t="str">
        <v>New South Wales</v>
      </c>
    </row>
    <row r="275" spans="1:43" x14ac:dyDescent="0.25">
      <c r="A275">
        <v>273</v>
      </c>
      <c r="B275">
        <v>61</v>
      </c>
      <c r="C275">
        <v>316</v>
      </c>
      <c r="D275">
        <v>109</v>
      </c>
      <c r="E275">
        <v>2</v>
      </c>
      <c r="F275">
        <v>218</v>
      </c>
      <c r="G275">
        <v>1</v>
      </c>
      <c r="H275" t="str">
        <f>VLOOKUP($C275,'Raw-products'!$A$2:$H$1261,MATCH(H$1,'Raw-products'!$A$1:$H$1,0))</f>
        <v>Shirt</v>
      </c>
      <c r="I275" t="str">
        <f>VLOOKUP($C275,'Raw-products'!$A$2:$H$1261,MATCH(I$1,'Raw-products'!$A$1:$H$1,0))</f>
        <v>Mandarin Collar</v>
      </c>
      <c r="J275" t="str">
        <f>VLOOKUP($C275,'Raw-products'!$A$2:$H$1261,MATCH(J$1,'Raw-products'!$A$1:$H$1,0))</f>
        <v>S</v>
      </c>
      <c r="K275" t="str">
        <f>VLOOKUP($C275,'Raw-products'!$A$2:$H$1261,MATCH(K$1,'Raw-products'!$A$1:$H$1,0))</f>
        <v>red</v>
      </c>
      <c r="L275">
        <f>VLOOKUP($C275,'Raw-products'!$A$2:$H$1261,MATCH(L$1,'Raw-products'!$A$1:$H$1,0))</f>
        <v>108</v>
      </c>
      <c r="M275">
        <f>VLOOKUP($C275,'Raw-products'!$A$2:$H$1261,MATCH(M$1,'Raw-products'!$A$1:$H$1,0))</f>
        <v>48</v>
      </c>
      <c r="N275" s="5">
        <f t="shared" si="8"/>
        <v>5184</v>
      </c>
      <c r="O275" cm="1">
        <f t="array" ref="O275:R275">_xlfn.XLOOKUP($B275,'Raw -orders'!$A:$A,'Raw -orders'!$B:$E)</f>
        <v>158</v>
      </c>
      <c r="P275">
        <v>42290</v>
      </c>
      <c r="Q275" s="1">
        <v>44302</v>
      </c>
      <c r="R275" s="1">
        <v>44314</v>
      </c>
      <c r="S275" t="str" cm="1">
        <f t="array" ref="S275:Z275">_xlfn.XLOOKUP($O275,'Raw - customers'!$A:$A,'Raw - customers'!$B:$I)</f>
        <v>Ann-Marie Sinden</v>
      </c>
      <c r="T275" t="str">
        <v>Genderqueer</v>
      </c>
      <c r="U275">
        <v>33</v>
      </c>
      <c r="V275" t="str">
        <v>017 Doherty DriveSuite 350</v>
      </c>
      <c r="W275">
        <v>58</v>
      </c>
      <c r="X275" t="str">
        <v>Johnschester</v>
      </c>
      <c r="Y275" t="str">
        <v>New South Wales</v>
      </c>
      <c r="Z275" t="str">
        <v>Australia</v>
      </c>
      <c r="AA275">
        <v>4</v>
      </c>
      <c r="AB275" s="3" t="str">
        <f t="shared" si="9"/>
        <v>10 to 20</v>
      </c>
      <c r="AK275" s="6"/>
      <c r="AM275" s="6">
        <v>158</v>
      </c>
      <c r="AN275" s="6" t="s">
        <v>1362</v>
      </c>
      <c r="AP275">
        <v>246</v>
      </c>
      <c r="AQ275" t="str">
        <v>Tasmania</v>
      </c>
    </row>
    <row r="276" spans="1:43" x14ac:dyDescent="0.25">
      <c r="A276">
        <v>274</v>
      </c>
      <c r="B276">
        <v>62</v>
      </c>
      <c r="C276">
        <v>1045</v>
      </c>
      <c r="D276">
        <v>90</v>
      </c>
      <c r="E276">
        <v>2</v>
      </c>
      <c r="F276">
        <v>180</v>
      </c>
      <c r="G276">
        <v>1</v>
      </c>
      <c r="H276" t="str">
        <f>VLOOKUP($C276,'Raw-products'!$A$2:$H$1261,MATCH(H$1,'Raw-products'!$A$1:$H$1,0))</f>
        <v>Trousers</v>
      </c>
      <c r="I276" t="str">
        <f>VLOOKUP($C276,'Raw-products'!$A$2:$H$1261,MATCH(I$1,'Raw-products'!$A$1:$H$1,0))</f>
        <v>Relaxed Leg</v>
      </c>
      <c r="J276" t="str">
        <f>VLOOKUP($C276,'Raw-products'!$A$2:$H$1261,MATCH(J$1,'Raw-products'!$A$1:$H$1,0))</f>
        <v>XS</v>
      </c>
      <c r="K276" t="str">
        <f>VLOOKUP($C276,'Raw-products'!$A$2:$H$1261,MATCH(K$1,'Raw-products'!$A$1:$H$1,0))</f>
        <v>violet</v>
      </c>
      <c r="L276">
        <f>VLOOKUP($C276,'Raw-products'!$A$2:$H$1261,MATCH(L$1,'Raw-products'!$A$1:$H$1,0))</f>
        <v>95</v>
      </c>
      <c r="M276">
        <f>VLOOKUP($C276,'Raw-products'!$A$2:$H$1261,MATCH(M$1,'Raw-products'!$A$1:$H$1,0))</f>
        <v>49</v>
      </c>
      <c r="N276" s="5">
        <f t="shared" si="8"/>
        <v>4655</v>
      </c>
      <c r="O276" cm="1">
        <f t="array" ref="O276:R276">_xlfn.XLOOKUP($B276,'Raw -orders'!$A:$A,'Raw -orders'!$B:$E)</f>
        <v>93</v>
      </c>
      <c r="P276">
        <v>37952</v>
      </c>
      <c r="Q276" s="1">
        <v>44407</v>
      </c>
      <c r="R276" s="1">
        <v>44421</v>
      </c>
      <c r="S276" t="str" cm="1">
        <f t="array" ref="S276:Z276">_xlfn.XLOOKUP($O276,'Raw - customers'!$A:$A,'Raw - customers'!$B:$I)</f>
        <v>Law Foker</v>
      </c>
      <c r="T276" t="str">
        <v>Genderfluid</v>
      </c>
      <c r="U276">
        <v>66</v>
      </c>
      <c r="V276" t="str">
        <v>4715 Hand View RdSuite 955</v>
      </c>
      <c r="W276">
        <v>4739</v>
      </c>
      <c r="X276" t="str">
        <v>Colestad</v>
      </c>
      <c r="Y276" t="str">
        <v>Queensland</v>
      </c>
      <c r="Z276" t="str">
        <v>Australia</v>
      </c>
      <c r="AA276">
        <v>7</v>
      </c>
      <c r="AB276" s="3" t="str">
        <f t="shared" si="9"/>
        <v>10 to 20</v>
      </c>
      <c r="AK276" s="6"/>
      <c r="AM276" s="6">
        <v>93</v>
      </c>
      <c r="AN276" s="6" t="s">
        <v>1355</v>
      </c>
      <c r="AP276">
        <v>820</v>
      </c>
      <c r="AQ276" t="str">
        <v>Queensland</v>
      </c>
    </row>
    <row r="277" spans="1:43" x14ac:dyDescent="0.25">
      <c r="A277">
        <v>275</v>
      </c>
      <c r="B277">
        <v>62</v>
      </c>
      <c r="C277">
        <v>1192</v>
      </c>
      <c r="D277">
        <v>105</v>
      </c>
      <c r="E277">
        <v>2</v>
      </c>
      <c r="F277">
        <v>210</v>
      </c>
      <c r="G277">
        <v>1</v>
      </c>
      <c r="H277" t="str">
        <f>VLOOKUP($C277,'Raw-products'!$A$2:$H$1261,MATCH(H$1,'Raw-products'!$A$1:$H$1,0))</f>
        <v>Trousers</v>
      </c>
      <c r="I277" t="str">
        <f>VLOOKUP($C277,'Raw-products'!$A$2:$H$1261,MATCH(I$1,'Raw-products'!$A$1:$H$1,0))</f>
        <v>Pleated</v>
      </c>
      <c r="J277" t="str">
        <f>VLOOKUP($C277,'Raw-products'!$A$2:$H$1261,MATCH(J$1,'Raw-products'!$A$1:$H$1,0))</f>
        <v>M</v>
      </c>
      <c r="K277" t="str">
        <f>VLOOKUP($C277,'Raw-products'!$A$2:$H$1261,MATCH(K$1,'Raw-products'!$A$1:$H$1,0))</f>
        <v>red</v>
      </c>
      <c r="L277">
        <f>VLOOKUP($C277,'Raw-products'!$A$2:$H$1261,MATCH(L$1,'Raw-products'!$A$1:$H$1,0))</f>
        <v>90</v>
      </c>
      <c r="M277">
        <f>VLOOKUP($C277,'Raw-products'!$A$2:$H$1261,MATCH(M$1,'Raw-products'!$A$1:$H$1,0))</f>
        <v>40</v>
      </c>
      <c r="N277" s="5">
        <f t="shared" si="8"/>
        <v>3600</v>
      </c>
      <c r="O277" cm="1">
        <f t="array" ref="O277:R277">_xlfn.XLOOKUP($B277,'Raw -orders'!$A:$A,'Raw -orders'!$B:$E)</f>
        <v>93</v>
      </c>
      <c r="P277">
        <v>37952</v>
      </c>
      <c r="Q277" s="1">
        <v>44407</v>
      </c>
      <c r="R277" s="1">
        <v>44421</v>
      </c>
      <c r="S277" t="str" cm="1">
        <f t="array" ref="S277:Z277">_xlfn.XLOOKUP($O277,'Raw - customers'!$A:$A,'Raw - customers'!$B:$I)</f>
        <v>Law Foker</v>
      </c>
      <c r="T277" t="str">
        <v>Genderfluid</v>
      </c>
      <c r="U277">
        <v>66</v>
      </c>
      <c r="V277" t="str">
        <v>4715 Hand View RdSuite 955</v>
      </c>
      <c r="W277">
        <v>4739</v>
      </c>
      <c r="X277" t="str">
        <v>Colestad</v>
      </c>
      <c r="Y277" t="str">
        <v>Queensland</v>
      </c>
      <c r="Z277" t="str">
        <v>Australia</v>
      </c>
      <c r="AA277">
        <v>7</v>
      </c>
      <c r="AB277" s="3" t="str">
        <f t="shared" si="9"/>
        <v>10 to 20</v>
      </c>
      <c r="AK277" s="6"/>
      <c r="AM277" s="6">
        <v>93</v>
      </c>
      <c r="AN277" s="6" t="s">
        <v>1355</v>
      </c>
      <c r="AP277">
        <v>887</v>
      </c>
      <c r="AQ277" t="str">
        <v>Victoria</v>
      </c>
    </row>
    <row r="278" spans="1:43" x14ac:dyDescent="0.25">
      <c r="A278">
        <v>276</v>
      </c>
      <c r="B278">
        <v>63</v>
      </c>
      <c r="C278">
        <v>327</v>
      </c>
      <c r="D278">
        <v>109</v>
      </c>
      <c r="E278">
        <v>3</v>
      </c>
      <c r="F278">
        <v>327</v>
      </c>
      <c r="G278">
        <v>1</v>
      </c>
      <c r="H278" t="str">
        <f>VLOOKUP($C278,'Raw-products'!$A$2:$H$1261,MATCH(H$1,'Raw-products'!$A$1:$H$1,0))</f>
        <v>Shirt</v>
      </c>
      <c r="I278" t="str">
        <f>VLOOKUP($C278,'Raw-products'!$A$2:$H$1261,MATCH(I$1,'Raw-products'!$A$1:$H$1,0))</f>
        <v>Mandarin Collar</v>
      </c>
      <c r="J278" t="str">
        <f>VLOOKUP($C278,'Raw-products'!$A$2:$H$1261,MATCH(J$1,'Raw-products'!$A$1:$H$1,0))</f>
        <v>M</v>
      </c>
      <c r="K278" t="str">
        <f>VLOOKUP($C278,'Raw-products'!$A$2:$H$1261,MATCH(K$1,'Raw-products'!$A$1:$H$1,0))</f>
        <v>yellow</v>
      </c>
      <c r="L278">
        <f>VLOOKUP($C278,'Raw-products'!$A$2:$H$1261,MATCH(L$1,'Raw-products'!$A$1:$H$1,0))</f>
        <v>108</v>
      </c>
      <c r="M278">
        <f>VLOOKUP($C278,'Raw-products'!$A$2:$H$1261,MATCH(M$1,'Raw-products'!$A$1:$H$1,0))</f>
        <v>58</v>
      </c>
      <c r="N278" s="5">
        <f t="shared" si="8"/>
        <v>6264</v>
      </c>
      <c r="O278" cm="1">
        <f t="array" ref="O278:R278">_xlfn.XLOOKUP($B278,'Raw -orders'!$A:$A,'Raw -orders'!$B:$E)</f>
        <v>556</v>
      </c>
      <c r="P278">
        <v>27577</v>
      </c>
      <c r="Q278" s="1">
        <v>44238</v>
      </c>
      <c r="R278" s="1">
        <v>44263</v>
      </c>
      <c r="S278" t="str" cm="1">
        <f t="array" ref="S278:Z278">_xlfn.XLOOKUP($O278,'Raw - customers'!$A:$A,'Raw - customers'!$B:$I)</f>
        <v>Nessy Kildea</v>
      </c>
      <c r="T278" t="str">
        <v>Genderfluid</v>
      </c>
      <c r="U278">
        <v>61</v>
      </c>
      <c r="V278" t="str">
        <v>9398 Schneider RidgeSuite 818</v>
      </c>
      <c r="W278">
        <v>3140</v>
      </c>
      <c r="X278" t="str">
        <v>West Kai</v>
      </c>
      <c r="Y278" t="str">
        <v>South Australia</v>
      </c>
      <c r="Z278" t="str">
        <v>Australia</v>
      </c>
      <c r="AA278">
        <v>2</v>
      </c>
      <c r="AB278" s="3" t="str">
        <f t="shared" si="9"/>
        <v>20 to 30</v>
      </c>
      <c r="AK278" s="6"/>
      <c r="AM278" s="6">
        <v>556</v>
      </c>
      <c r="AN278" s="6" t="s">
        <v>1345</v>
      </c>
      <c r="AP278">
        <v>414</v>
      </c>
      <c r="AQ278" t="str">
        <v>Queensland</v>
      </c>
    </row>
    <row r="279" spans="1:43" x14ac:dyDescent="0.25">
      <c r="A279">
        <v>277</v>
      </c>
      <c r="B279">
        <v>63</v>
      </c>
      <c r="C279">
        <v>975</v>
      </c>
      <c r="D279">
        <v>97</v>
      </c>
      <c r="E279">
        <v>2</v>
      </c>
      <c r="F279">
        <v>194</v>
      </c>
      <c r="G279">
        <v>1</v>
      </c>
      <c r="H279" t="str">
        <f>VLOOKUP($C279,'Raw-products'!$A$2:$H$1261,MATCH(H$1,'Raw-products'!$A$1:$H$1,0))</f>
        <v>Trousers</v>
      </c>
      <c r="I279" t="str">
        <f>VLOOKUP($C279,'Raw-products'!$A$2:$H$1261,MATCH(I$1,'Raw-products'!$A$1:$H$1,0))</f>
        <v>Slim-Fit</v>
      </c>
      <c r="J279" t="str">
        <f>VLOOKUP($C279,'Raw-products'!$A$2:$H$1261,MATCH(J$1,'Raw-products'!$A$1:$H$1,0))</f>
        <v>XS</v>
      </c>
      <c r="K279" t="str">
        <f>VLOOKUP($C279,'Raw-products'!$A$2:$H$1261,MATCH(K$1,'Raw-products'!$A$1:$H$1,0))</f>
        <v>violet</v>
      </c>
      <c r="L279">
        <f>VLOOKUP($C279,'Raw-products'!$A$2:$H$1261,MATCH(L$1,'Raw-products'!$A$1:$H$1,0))</f>
        <v>119</v>
      </c>
      <c r="M279">
        <f>VLOOKUP($C279,'Raw-products'!$A$2:$H$1261,MATCH(M$1,'Raw-products'!$A$1:$H$1,0))</f>
        <v>70</v>
      </c>
      <c r="N279" s="5">
        <f t="shared" si="8"/>
        <v>8330</v>
      </c>
      <c r="O279" cm="1">
        <f t="array" ref="O279:R279">_xlfn.XLOOKUP($B279,'Raw -orders'!$A:$A,'Raw -orders'!$B:$E)</f>
        <v>556</v>
      </c>
      <c r="P279">
        <v>27577</v>
      </c>
      <c r="Q279" s="1">
        <v>44238</v>
      </c>
      <c r="R279" s="1">
        <v>44263</v>
      </c>
      <c r="S279" t="str" cm="1">
        <f t="array" ref="S279:Z279">_xlfn.XLOOKUP($O279,'Raw - customers'!$A:$A,'Raw - customers'!$B:$I)</f>
        <v>Nessy Kildea</v>
      </c>
      <c r="T279" t="str">
        <v>Genderfluid</v>
      </c>
      <c r="U279">
        <v>61</v>
      </c>
      <c r="V279" t="str">
        <v>9398 Schneider RidgeSuite 818</v>
      </c>
      <c r="W279">
        <v>3140</v>
      </c>
      <c r="X279" t="str">
        <v>West Kai</v>
      </c>
      <c r="Y279" t="str">
        <v>South Australia</v>
      </c>
      <c r="Z279" t="str">
        <v>Australia</v>
      </c>
      <c r="AA279">
        <v>2</v>
      </c>
      <c r="AB279" s="3" t="str">
        <f t="shared" si="9"/>
        <v>20 to 30</v>
      </c>
      <c r="AK279" s="6"/>
      <c r="AM279" s="6">
        <v>556</v>
      </c>
      <c r="AN279" s="6" t="s">
        <v>1345</v>
      </c>
      <c r="AP279">
        <v>367</v>
      </c>
      <c r="AQ279" t="str">
        <v>South Australia</v>
      </c>
    </row>
    <row r="280" spans="1:43" x14ac:dyDescent="0.25">
      <c r="A280">
        <v>278</v>
      </c>
      <c r="B280">
        <v>63</v>
      </c>
      <c r="C280">
        <v>360</v>
      </c>
      <c r="D280">
        <v>94</v>
      </c>
      <c r="E280">
        <v>2</v>
      </c>
      <c r="F280">
        <v>188</v>
      </c>
      <c r="G280">
        <v>1</v>
      </c>
      <c r="H280" t="str">
        <f>VLOOKUP($C280,'Raw-products'!$A$2:$H$1261,MATCH(H$1,'Raw-products'!$A$1:$H$1,0))</f>
        <v>Shirt</v>
      </c>
      <c r="I280" t="str">
        <f>VLOOKUP($C280,'Raw-products'!$A$2:$H$1261,MATCH(I$1,'Raw-products'!$A$1:$H$1,0))</f>
        <v>Henley</v>
      </c>
      <c r="J280" t="str">
        <f>VLOOKUP($C280,'Raw-products'!$A$2:$H$1261,MATCH(J$1,'Raw-products'!$A$1:$H$1,0))</f>
        <v>XS</v>
      </c>
      <c r="K280" t="str">
        <f>VLOOKUP($C280,'Raw-products'!$A$2:$H$1261,MATCH(K$1,'Raw-products'!$A$1:$H$1,0))</f>
        <v>yellow</v>
      </c>
      <c r="L280">
        <f>VLOOKUP($C280,'Raw-products'!$A$2:$H$1261,MATCH(L$1,'Raw-products'!$A$1:$H$1,0))</f>
        <v>92</v>
      </c>
      <c r="M280">
        <f>VLOOKUP($C280,'Raw-products'!$A$2:$H$1261,MATCH(M$1,'Raw-products'!$A$1:$H$1,0))</f>
        <v>42</v>
      </c>
      <c r="N280" s="5">
        <f t="shared" si="8"/>
        <v>3864</v>
      </c>
      <c r="O280" cm="1">
        <f t="array" ref="O280:R280">_xlfn.XLOOKUP($B280,'Raw -orders'!$A:$A,'Raw -orders'!$B:$E)</f>
        <v>556</v>
      </c>
      <c r="P280">
        <v>27577</v>
      </c>
      <c r="Q280" s="1">
        <v>44238</v>
      </c>
      <c r="R280" s="1">
        <v>44263</v>
      </c>
      <c r="S280" t="str" cm="1">
        <f t="array" ref="S280:Z280">_xlfn.XLOOKUP($O280,'Raw - customers'!$A:$A,'Raw - customers'!$B:$I)</f>
        <v>Nessy Kildea</v>
      </c>
      <c r="T280" t="str">
        <v>Genderfluid</v>
      </c>
      <c r="U280">
        <v>61</v>
      </c>
      <c r="V280" t="str">
        <v>9398 Schneider RidgeSuite 818</v>
      </c>
      <c r="W280">
        <v>3140</v>
      </c>
      <c r="X280" t="str">
        <v>West Kai</v>
      </c>
      <c r="Y280" t="str">
        <v>South Australia</v>
      </c>
      <c r="Z280" t="str">
        <v>Australia</v>
      </c>
      <c r="AA280">
        <v>2</v>
      </c>
      <c r="AB280" s="3" t="str">
        <f t="shared" si="9"/>
        <v>20 to 30</v>
      </c>
      <c r="AK280" s="6"/>
      <c r="AM280" s="6">
        <v>556</v>
      </c>
      <c r="AN280" s="6" t="s">
        <v>1345</v>
      </c>
      <c r="AP280">
        <v>485</v>
      </c>
      <c r="AQ280" t="str">
        <v>Australian Capital Territory</v>
      </c>
    </row>
    <row r="281" spans="1:43" x14ac:dyDescent="0.25">
      <c r="A281">
        <v>279</v>
      </c>
      <c r="B281">
        <v>63</v>
      </c>
      <c r="C281">
        <v>208</v>
      </c>
      <c r="D281">
        <v>98</v>
      </c>
      <c r="E281">
        <v>1</v>
      </c>
      <c r="F281">
        <v>98</v>
      </c>
      <c r="G281">
        <v>1</v>
      </c>
      <c r="H281" t="str">
        <f>VLOOKUP($C281,'Raw-products'!$A$2:$H$1261,MATCH(H$1,'Raw-products'!$A$1:$H$1,0))</f>
        <v>Shirt</v>
      </c>
      <c r="I281" t="str">
        <f>VLOOKUP($C281,'Raw-products'!$A$2:$H$1261,MATCH(I$1,'Raw-products'!$A$1:$H$1,0))</f>
        <v>Camp Collared</v>
      </c>
      <c r="J281" t="str">
        <f>VLOOKUP($C281,'Raw-products'!$A$2:$H$1261,MATCH(J$1,'Raw-products'!$A$1:$H$1,0))</f>
        <v>L</v>
      </c>
      <c r="K281" t="str">
        <f>VLOOKUP($C281,'Raw-products'!$A$2:$H$1261,MATCH(K$1,'Raw-products'!$A$1:$H$1,0))</f>
        <v>violet</v>
      </c>
      <c r="L281">
        <f>VLOOKUP($C281,'Raw-products'!$A$2:$H$1261,MATCH(L$1,'Raw-products'!$A$1:$H$1,0))</f>
        <v>112</v>
      </c>
      <c r="M281">
        <f>VLOOKUP($C281,'Raw-products'!$A$2:$H$1261,MATCH(M$1,'Raw-products'!$A$1:$H$1,0))</f>
        <v>42</v>
      </c>
      <c r="N281" s="5">
        <f t="shared" si="8"/>
        <v>4704</v>
      </c>
      <c r="O281" cm="1">
        <f t="array" ref="O281:R281">_xlfn.XLOOKUP($B281,'Raw -orders'!$A:$A,'Raw -orders'!$B:$E)</f>
        <v>556</v>
      </c>
      <c r="P281">
        <v>27577</v>
      </c>
      <c r="Q281" s="1">
        <v>44238</v>
      </c>
      <c r="R281" s="1">
        <v>44263</v>
      </c>
      <c r="S281" t="str" cm="1">
        <f t="array" ref="S281:Z281">_xlfn.XLOOKUP($O281,'Raw - customers'!$A:$A,'Raw - customers'!$B:$I)</f>
        <v>Nessy Kildea</v>
      </c>
      <c r="T281" t="str">
        <v>Genderfluid</v>
      </c>
      <c r="U281">
        <v>61</v>
      </c>
      <c r="V281" t="str">
        <v>9398 Schneider RidgeSuite 818</v>
      </c>
      <c r="W281">
        <v>3140</v>
      </c>
      <c r="X281" t="str">
        <v>West Kai</v>
      </c>
      <c r="Y281" t="str">
        <v>South Australia</v>
      </c>
      <c r="Z281" t="str">
        <v>Australia</v>
      </c>
      <c r="AA281">
        <v>2</v>
      </c>
      <c r="AB281" s="3" t="str">
        <f t="shared" si="9"/>
        <v>20 to 30</v>
      </c>
      <c r="AK281" s="6"/>
      <c r="AM281" s="6">
        <v>556</v>
      </c>
      <c r="AN281" s="6" t="s">
        <v>1345</v>
      </c>
      <c r="AP281">
        <v>615</v>
      </c>
      <c r="AQ281" t="str">
        <v>Queensland</v>
      </c>
    </row>
    <row r="282" spans="1:43" x14ac:dyDescent="0.25">
      <c r="A282">
        <v>280</v>
      </c>
      <c r="B282">
        <v>64</v>
      </c>
      <c r="C282">
        <v>801</v>
      </c>
      <c r="D282">
        <v>91</v>
      </c>
      <c r="E282">
        <v>2</v>
      </c>
      <c r="F282">
        <v>182</v>
      </c>
      <c r="G282">
        <v>1</v>
      </c>
      <c r="H282" t="str">
        <f>VLOOKUP($C282,'Raw-products'!$A$2:$H$1261,MATCH(H$1,'Raw-products'!$A$1:$H$1,0))</f>
        <v>Jacket</v>
      </c>
      <c r="I282" t="str">
        <f>VLOOKUP($C282,'Raw-products'!$A$2:$H$1261,MATCH(I$1,'Raw-products'!$A$1:$H$1,0))</f>
        <v>Pullover</v>
      </c>
      <c r="J282" t="str">
        <f>VLOOKUP($C282,'Raw-products'!$A$2:$H$1261,MATCH(J$1,'Raw-products'!$A$1:$H$1,0))</f>
        <v>S</v>
      </c>
      <c r="K282" t="str">
        <f>VLOOKUP($C282,'Raw-products'!$A$2:$H$1261,MATCH(K$1,'Raw-products'!$A$1:$H$1,0))</f>
        <v>violet</v>
      </c>
      <c r="L282">
        <f>VLOOKUP($C282,'Raw-products'!$A$2:$H$1261,MATCH(L$1,'Raw-products'!$A$1:$H$1,0))</f>
        <v>114</v>
      </c>
      <c r="M282">
        <f>VLOOKUP($C282,'Raw-products'!$A$2:$H$1261,MATCH(M$1,'Raw-products'!$A$1:$H$1,0))</f>
        <v>74</v>
      </c>
      <c r="N282" s="5">
        <f t="shared" si="8"/>
        <v>8436</v>
      </c>
      <c r="O282" cm="1">
        <f t="array" ref="O282:R282">_xlfn.XLOOKUP($B282,'Raw -orders'!$A:$A,'Raw -orders'!$B:$E)</f>
        <v>167</v>
      </c>
      <c r="P282">
        <v>23668</v>
      </c>
      <c r="Q282" s="1">
        <v>44220</v>
      </c>
      <c r="R282" s="1">
        <v>44242</v>
      </c>
      <c r="S282" t="str" cm="1">
        <f t="array" ref="S282:Z282">_xlfn.XLOOKUP($O282,'Raw - customers'!$A:$A,'Raw - customers'!$B:$I)</f>
        <v>Alayne Ipplett</v>
      </c>
      <c r="T282" t="str">
        <v>Agender</v>
      </c>
      <c r="U282">
        <v>34</v>
      </c>
      <c r="V282" t="str">
        <v>1952 Collins StreetSuite 930</v>
      </c>
      <c r="W282">
        <v>6902</v>
      </c>
      <c r="X282" t="str">
        <v>Ellieshire</v>
      </c>
      <c r="Y282" t="str">
        <v>Australian Capital Territory</v>
      </c>
      <c r="Z282" t="str">
        <v>Australia</v>
      </c>
      <c r="AA282">
        <v>1</v>
      </c>
      <c r="AB282" s="3" t="str">
        <f t="shared" si="9"/>
        <v>20 to 30</v>
      </c>
      <c r="AK282" s="6"/>
      <c r="AM282" s="6">
        <v>167</v>
      </c>
      <c r="AN282" s="6" t="s">
        <v>1350</v>
      </c>
      <c r="AP282">
        <v>341</v>
      </c>
      <c r="AQ282" t="str">
        <v>Victoria</v>
      </c>
    </row>
    <row r="283" spans="1:43" x14ac:dyDescent="0.25">
      <c r="A283">
        <v>281</v>
      </c>
      <c r="B283">
        <v>64</v>
      </c>
      <c r="C283">
        <v>623</v>
      </c>
      <c r="D283">
        <v>112</v>
      </c>
      <c r="E283">
        <v>2</v>
      </c>
      <c r="F283">
        <v>224</v>
      </c>
      <c r="G283">
        <v>1</v>
      </c>
      <c r="H283" t="str">
        <f>VLOOKUP($C283,'Raw-products'!$A$2:$H$1261,MATCH(H$1,'Raw-products'!$A$1:$H$1,0))</f>
        <v>Jacket</v>
      </c>
      <c r="I283" t="str">
        <f>VLOOKUP($C283,'Raw-products'!$A$2:$H$1261,MATCH(I$1,'Raw-products'!$A$1:$H$1,0))</f>
        <v>Cardigan</v>
      </c>
      <c r="J283" t="str">
        <f>VLOOKUP($C283,'Raw-products'!$A$2:$H$1261,MATCH(J$1,'Raw-products'!$A$1:$H$1,0))</f>
        <v>L</v>
      </c>
      <c r="K283" t="str">
        <f>VLOOKUP($C283,'Raw-products'!$A$2:$H$1261,MATCH(K$1,'Raw-products'!$A$1:$H$1,0))</f>
        <v>indigo</v>
      </c>
      <c r="L283">
        <f>VLOOKUP($C283,'Raw-products'!$A$2:$H$1261,MATCH(L$1,'Raw-products'!$A$1:$H$1,0))</f>
        <v>118</v>
      </c>
      <c r="M283">
        <f>VLOOKUP($C283,'Raw-products'!$A$2:$H$1261,MATCH(M$1,'Raw-products'!$A$1:$H$1,0))</f>
        <v>40</v>
      </c>
      <c r="N283" s="5">
        <f t="shared" si="8"/>
        <v>4720</v>
      </c>
      <c r="O283" cm="1">
        <f t="array" ref="O283:R283">_xlfn.XLOOKUP($B283,'Raw -orders'!$A:$A,'Raw -orders'!$B:$E)</f>
        <v>167</v>
      </c>
      <c r="P283">
        <v>23668</v>
      </c>
      <c r="Q283" s="1">
        <v>44220</v>
      </c>
      <c r="R283" s="1">
        <v>44242</v>
      </c>
      <c r="S283" t="str" cm="1">
        <f t="array" ref="S283:Z283">_xlfn.XLOOKUP($O283,'Raw - customers'!$A:$A,'Raw - customers'!$B:$I)</f>
        <v>Alayne Ipplett</v>
      </c>
      <c r="T283" t="str">
        <v>Agender</v>
      </c>
      <c r="U283">
        <v>34</v>
      </c>
      <c r="V283" t="str">
        <v>1952 Collins StreetSuite 930</v>
      </c>
      <c r="W283">
        <v>6902</v>
      </c>
      <c r="X283" t="str">
        <v>Ellieshire</v>
      </c>
      <c r="Y283" t="str">
        <v>Australian Capital Territory</v>
      </c>
      <c r="Z283" t="str">
        <v>Australia</v>
      </c>
      <c r="AA283">
        <v>1</v>
      </c>
      <c r="AB283" s="3" t="str">
        <f t="shared" si="9"/>
        <v>20 to 30</v>
      </c>
      <c r="AK283" s="6"/>
      <c r="AM283" s="6">
        <v>167</v>
      </c>
      <c r="AN283" s="6" t="s">
        <v>1350</v>
      </c>
      <c r="AP283">
        <v>409</v>
      </c>
      <c r="AQ283" t="str">
        <v>Australian Capital Territory</v>
      </c>
    </row>
    <row r="284" spans="1:43" x14ac:dyDescent="0.25">
      <c r="A284">
        <v>282</v>
      </c>
      <c r="B284">
        <v>64</v>
      </c>
      <c r="C284">
        <v>1012</v>
      </c>
      <c r="D284">
        <v>106</v>
      </c>
      <c r="E284">
        <v>1</v>
      </c>
      <c r="F284">
        <v>106</v>
      </c>
      <c r="G284">
        <v>1</v>
      </c>
      <c r="H284" t="str">
        <f>VLOOKUP($C284,'Raw-products'!$A$2:$H$1261,MATCH(H$1,'Raw-products'!$A$1:$H$1,0))</f>
        <v>Trousers</v>
      </c>
      <c r="I284" t="str">
        <f>VLOOKUP($C284,'Raw-products'!$A$2:$H$1261,MATCH(I$1,'Raw-products'!$A$1:$H$1,0))</f>
        <v>Wool</v>
      </c>
      <c r="J284" t="str">
        <f>VLOOKUP($C284,'Raw-products'!$A$2:$H$1261,MATCH(J$1,'Raw-products'!$A$1:$H$1,0))</f>
        <v>M</v>
      </c>
      <c r="K284" t="str">
        <f>VLOOKUP($C284,'Raw-products'!$A$2:$H$1261,MATCH(K$1,'Raw-products'!$A$1:$H$1,0))</f>
        <v>violet</v>
      </c>
      <c r="L284">
        <f>VLOOKUP($C284,'Raw-products'!$A$2:$H$1261,MATCH(L$1,'Raw-products'!$A$1:$H$1,0))</f>
        <v>111</v>
      </c>
      <c r="M284">
        <f>VLOOKUP($C284,'Raw-products'!$A$2:$H$1261,MATCH(M$1,'Raw-products'!$A$1:$H$1,0))</f>
        <v>51</v>
      </c>
      <c r="N284" s="5">
        <f t="shared" si="8"/>
        <v>5661</v>
      </c>
      <c r="O284" cm="1">
        <f t="array" ref="O284:R284">_xlfn.XLOOKUP($B284,'Raw -orders'!$A:$A,'Raw -orders'!$B:$E)</f>
        <v>167</v>
      </c>
      <c r="P284">
        <v>23668</v>
      </c>
      <c r="Q284" s="1">
        <v>44220</v>
      </c>
      <c r="R284" s="1">
        <v>44242</v>
      </c>
      <c r="S284" t="str" cm="1">
        <f t="array" ref="S284:Z284">_xlfn.XLOOKUP($O284,'Raw - customers'!$A:$A,'Raw - customers'!$B:$I)</f>
        <v>Alayne Ipplett</v>
      </c>
      <c r="T284" t="str">
        <v>Agender</v>
      </c>
      <c r="U284">
        <v>34</v>
      </c>
      <c r="V284" t="str">
        <v>1952 Collins StreetSuite 930</v>
      </c>
      <c r="W284">
        <v>6902</v>
      </c>
      <c r="X284" t="str">
        <v>Ellieshire</v>
      </c>
      <c r="Y284" t="str">
        <v>Australian Capital Territory</v>
      </c>
      <c r="Z284" t="str">
        <v>Australia</v>
      </c>
      <c r="AA284">
        <v>1</v>
      </c>
      <c r="AB284" s="3" t="str">
        <f t="shared" si="9"/>
        <v>20 to 30</v>
      </c>
      <c r="AK284" s="6"/>
      <c r="AM284" s="6">
        <v>167</v>
      </c>
      <c r="AN284" s="6" t="s">
        <v>1350</v>
      </c>
      <c r="AP284">
        <v>841</v>
      </c>
      <c r="AQ284" t="str">
        <v>Western Australia</v>
      </c>
    </row>
    <row r="285" spans="1:43" x14ac:dyDescent="0.25">
      <c r="A285">
        <v>283</v>
      </c>
      <c r="B285">
        <v>64</v>
      </c>
      <c r="C285">
        <v>680</v>
      </c>
      <c r="D285">
        <v>113</v>
      </c>
      <c r="E285">
        <v>2</v>
      </c>
      <c r="F285">
        <v>226</v>
      </c>
      <c r="G285">
        <v>1</v>
      </c>
      <c r="H285" t="str">
        <f>VLOOKUP($C285,'Raw-products'!$A$2:$H$1261,MATCH(H$1,'Raw-products'!$A$1:$H$1,0))</f>
        <v>Jacket</v>
      </c>
      <c r="I285" t="str">
        <f>VLOOKUP($C285,'Raw-products'!$A$2:$H$1261,MATCH(I$1,'Raw-products'!$A$1:$H$1,0))</f>
        <v>Parka</v>
      </c>
      <c r="J285" t="str">
        <f>VLOOKUP($C285,'Raw-products'!$A$2:$H$1261,MATCH(J$1,'Raw-products'!$A$1:$H$1,0))</f>
        <v>XS</v>
      </c>
      <c r="K285" t="str">
        <f>VLOOKUP($C285,'Raw-products'!$A$2:$H$1261,MATCH(K$1,'Raw-products'!$A$1:$H$1,0))</f>
        <v>green</v>
      </c>
      <c r="L285">
        <f>VLOOKUP($C285,'Raw-products'!$A$2:$H$1261,MATCH(L$1,'Raw-products'!$A$1:$H$1,0))</f>
        <v>119</v>
      </c>
      <c r="M285">
        <f>VLOOKUP($C285,'Raw-products'!$A$2:$H$1261,MATCH(M$1,'Raw-products'!$A$1:$H$1,0))</f>
        <v>75</v>
      </c>
      <c r="N285" s="5">
        <f t="shared" si="8"/>
        <v>8925</v>
      </c>
      <c r="O285" cm="1">
        <f t="array" ref="O285:R285">_xlfn.XLOOKUP($B285,'Raw -orders'!$A:$A,'Raw -orders'!$B:$E)</f>
        <v>167</v>
      </c>
      <c r="P285">
        <v>23668</v>
      </c>
      <c r="Q285" s="1">
        <v>44220</v>
      </c>
      <c r="R285" s="1">
        <v>44242</v>
      </c>
      <c r="S285" t="str" cm="1">
        <f t="array" ref="S285:Z285">_xlfn.XLOOKUP($O285,'Raw - customers'!$A:$A,'Raw - customers'!$B:$I)</f>
        <v>Alayne Ipplett</v>
      </c>
      <c r="T285" t="str">
        <v>Agender</v>
      </c>
      <c r="U285">
        <v>34</v>
      </c>
      <c r="V285" t="str">
        <v>1952 Collins StreetSuite 930</v>
      </c>
      <c r="W285">
        <v>6902</v>
      </c>
      <c r="X285" t="str">
        <v>Ellieshire</v>
      </c>
      <c r="Y285" t="str">
        <v>Australian Capital Territory</v>
      </c>
      <c r="Z285" t="str">
        <v>Australia</v>
      </c>
      <c r="AA285">
        <v>1</v>
      </c>
      <c r="AB285" s="3" t="str">
        <f t="shared" si="9"/>
        <v>20 to 30</v>
      </c>
      <c r="AK285" s="6"/>
      <c r="AM285" s="6">
        <v>167</v>
      </c>
      <c r="AN285" s="6" t="s">
        <v>1350</v>
      </c>
      <c r="AP285">
        <v>602</v>
      </c>
      <c r="AQ285" t="str">
        <v>Western Australia</v>
      </c>
    </row>
    <row r="286" spans="1:43" x14ac:dyDescent="0.25">
      <c r="A286">
        <v>284</v>
      </c>
      <c r="B286">
        <v>65</v>
      </c>
      <c r="C286">
        <v>1184</v>
      </c>
      <c r="D286">
        <v>99</v>
      </c>
      <c r="E286">
        <v>3</v>
      </c>
      <c r="F286">
        <v>297</v>
      </c>
      <c r="G286">
        <v>1</v>
      </c>
      <c r="H286" t="str">
        <f>VLOOKUP($C286,'Raw-products'!$A$2:$H$1261,MATCH(H$1,'Raw-products'!$A$1:$H$1,0))</f>
        <v>Trousers</v>
      </c>
      <c r="I286" t="str">
        <f>VLOOKUP($C286,'Raw-products'!$A$2:$H$1261,MATCH(I$1,'Raw-products'!$A$1:$H$1,0))</f>
        <v>High-Waisted</v>
      </c>
      <c r="J286" t="str">
        <f>VLOOKUP($C286,'Raw-products'!$A$2:$H$1261,MATCH(J$1,'Raw-products'!$A$1:$H$1,0))</f>
        <v>XL</v>
      </c>
      <c r="K286" t="str">
        <f>VLOOKUP($C286,'Raw-products'!$A$2:$H$1261,MATCH(K$1,'Raw-products'!$A$1:$H$1,0))</f>
        <v>indigo</v>
      </c>
      <c r="L286">
        <f>VLOOKUP($C286,'Raw-products'!$A$2:$H$1261,MATCH(L$1,'Raw-products'!$A$1:$H$1,0))</f>
        <v>98</v>
      </c>
      <c r="M286">
        <f>VLOOKUP($C286,'Raw-products'!$A$2:$H$1261,MATCH(M$1,'Raw-products'!$A$1:$H$1,0))</f>
        <v>57</v>
      </c>
      <c r="N286" s="5">
        <f t="shared" si="8"/>
        <v>5586</v>
      </c>
      <c r="O286" cm="1">
        <f t="array" ref="O286:R286">_xlfn.XLOOKUP($B286,'Raw -orders'!$A:$A,'Raw -orders'!$B:$E)</f>
        <v>388</v>
      </c>
      <c r="P286">
        <v>22051</v>
      </c>
      <c r="Q286" s="1">
        <v>44373</v>
      </c>
      <c r="R286" s="1">
        <v>44399</v>
      </c>
      <c r="S286" t="str" cm="1">
        <f t="array" ref="S286:Z286">_xlfn.XLOOKUP($O286,'Raw - customers'!$A:$A,'Raw - customers'!$B:$I)</f>
        <v>Dame Popov</v>
      </c>
      <c r="T286" t="str">
        <v>Genderfluid</v>
      </c>
      <c r="U286">
        <v>38</v>
      </c>
      <c r="V286" t="str">
        <v>46 Spencer MeadowSuite 241</v>
      </c>
      <c r="W286">
        <v>2940</v>
      </c>
      <c r="X286" t="str">
        <v>New Mayaburgh</v>
      </c>
      <c r="Y286" t="str">
        <v>Northern Territory</v>
      </c>
      <c r="Z286" t="str">
        <v>Australia</v>
      </c>
      <c r="AA286">
        <v>6</v>
      </c>
      <c r="AB286" s="3" t="str">
        <f t="shared" si="9"/>
        <v>20 to 30</v>
      </c>
      <c r="AK286" s="6"/>
      <c r="AM286" s="6">
        <v>388</v>
      </c>
      <c r="AN286" s="6" t="s">
        <v>1339</v>
      </c>
      <c r="AP286">
        <v>673</v>
      </c>
      <c r="AQ286" t="str">
        <v>South Australia</v>
      </c>
    </row>
    <row r="287" spans="1:43" x14ac:dyDescent="0.25">
      <c r="A287">
        <v>285</v>
      </c>
      <c r="B287">
        <v>65</v>
      </c>
      <c r="C287">
        <v>744</v>
      </c>
      <c r="D287">
        <v>109</v>
      </c>
      <c r="E287">
        <v>3</v>
      </c>
      <c r="F287">
        <v>327</v>
      </c>
      <c r="G287">
        <v>1</v>
      </c>
      <c r="H287" t="str">
        <f>VLOOKUP($C287,'Raw-products'!$A$2:$H$1261,MATCH(H$1,'Raw-products'!$A$1:$H$1,0))</f>
        <v>Jacket</v>
      </c>
      <c r="I287" t="str">
        <f>VLOOKUP($C287,'Raw-products'!$A$2:$H$1261,MATCH(I$1,'Raw-products'!$A$1:$H$1,0))</f>
        <v>Peacoat</v>
      </c>
      <c r="J287" t="str">
        <f>VLOOKUP($C287,'Raw-products'!$A$2:$H$1261,MATCH(J$1,'Raw-products'!$A$1:$H$1,0))</f>
        <v>XL</v>
      </c>
      <c r="K287" t="str">
        <f>VLOOKUP($C287,'Raw-products'!$A$2:$H$1261,MATCH(K$1,'Raw-products'!$A$1:$H$1,0))</f>
        <v>orange</v>
      </c>
      <c r="L287">
        <f>VLOOKUP($C287,'Raw-products'!$A$2:$H$1261,MATCH(L$1,'Raw-products'!$A$1:$H$1,0))</f>
        <v>102</v>
      </c>
      <c r="M287">
        <f>VLOOKUP($C287,'Raw-products'!$A$2:$H$1261,MATCH(M$1,'Raw-products'!$A$1:$H$1,0))</f>
        <v>69</v>
      </c>
      <c r="N287" s="5">
        <f t="shared" si="8"/>
        <v>7038</v>
      </c>
      <c r="O287" cm="1">
        <f t="array" ref="O287:R287">_xlfn.XLOOKUP($B287,'Raw -orders'!$A:$A,'Raw -orders'!$B:$E)</f>
        <v>388</v>
      </c>
      <c r="P287">
        <v>22051</v>
      </c>
      <c r="Q287" s="1">
        <v>44373</v>
      </c>
      <c r="R287" s="1">
        <v>44399</v>
      </c>
      <c r="S287" t="str" cm="1">
        <f t="array" ref="S287:Z287">_xlfn.XLOOKUP($O287,'Raw - customers'!$A:$A,'Raw - customers'!$B:$I)</f>
        <v>Dame Popov</v>
      </c>
      <c r="T287" t="str">
        <v>Genderfluid</v>
      </c>
      <c r="U287">
        <v>38</v>
      </c>
      <c r="V287" t="str">
        <v>46 Spencer MeadowSuite 241</v>
      </c>
      <c r="W287">
        <v>2940</v>
      </c>
      <c r="X287" t="str">
        <v>New Mayaburgh</v>
      </c>
      <c r="Y287" t="str">
        <v>Northern Territory</v>
      </c>
      <c r="Z287" t="str">
        <v>Australia</v>
      </c>
      <c r="AA287">
        <v>6</v>
      </c>
      <c r="AB287" s="3" t="str">
        <f t="shared" si="9"/>
        <v>20 to 30</v>
      </c>
      <c r="AK287" s="6"/>
      <c r="AM287" s="6">
        <v>388</v>
      </c>
      <c r="AN287" s="6" t="s">
        <v>1339</v>
      </c>
      <c r="AP287">
        <v>739</v>
      </c>
      <c r="AQ287" t="str">
        <v>New South Wales</v>
      </c>
    </row>
    <row r="288" spans="1:43" x14ac:dyDescent="0.25">
      <c r="A288">
        <v>286</v>
      </c>
      <c r="B288">
        <v>66</v>
      </c>
      <c r="C288">
        <v>947</v>
      </c>
      <c r="D288">
        <v>97</v>
      </c>
      <c r="E288">
        <v>3</v>
      </c>
      <c r="F288">
        <v>291</v>
      </c>
      <c r="G288">
        <v>1</v>
      </c>
      <c r="H288" t="str">
        <f>VLOOKUP($C288,'Raw-products'!$A$2:$H$1261,MATCH(H$1,'Raw-products'!$A$1:$H$1,0))</f>
        <v>Trousers</v>
      </c>
      <c r="I288" t="str">
        <f>VLOOKUP($C288,'Raw-products'!$A$2:$H$1261,MATCH(I$1,'Raw-products'!$A$1:$H$1,0))</f>
        <v>Slim-Fit</v>
      </c>
      <c r="J288" t="str">
        <f>VLOOKUP($C288,'Raw-products'!$A$2:$H$1261,MATCH(J$1,'Raw-products'!$A$1:$H$1,0))</f>
        <v>M</v>
      </c>
      <c r="K288" t="str">
        <f>VLOOKUP($C288,'Raw-products'!$A$2:$H$1261,MATCH(K$1,'Raw-products'!$A$1:$H$1,0))</f>
        <v>red</v>
      </c>
      <c r="L288">
        <f>VLOOKUP($C288,'Raw-products'!$A$2:$H$1261,MATCH(L$1,'Raw-products'!$A$1:$H$1,0))</f>
        <v>119</v>
      </c>
      <c r="M288">
        <f>VLOOKUP($C288,'Raw-products'!$A$2:$H$1261,MATCH(M$1,'Raw-products'!$A$1:$H$1,0))</f>
        <v>67</v>
      </c>
      <c r="N288" s="5">
        <f t="shared" si="8"/>
        <v>7973</v>
      </c>
      <c r="O288" cm="1">
        <f t="array" ref="O288:R288">_xlfn.XLOOKUP($B288,'Raw -orders'!$A:$A,'Raw -orders'!$B:$E)</f>
        <v>631</v>
      </c>
      <c r="P288">
        <v>42774</v>
      </c>
      <c r="Q288" s="1">
        <v>44422</v>
      </c>
      <c r="R288" s="1">
        <v>44430</v>
      </c>
      <c r="S288" t="str" cm="1">
        <f t="array" ref="S288:Z288">_xlfn.XLOOKUP($O288,'Raw - customers'!$A:$A,'Raw - customers'!$B:$I)</f>
        <v>Wanids Cudby</v>
      </c>
      <c r="T288" t="str">
        <v>Female</v>
      </c>
      <c r="U288">
        <v>49</v>
      </c>
      <c r="V288" t="str">
        <v>80 Chelsea KnollApt. 014</v>
      </c>
      <c r="W288">
        <v>7749</v>
      </c>
      <c r="X288" t="str">
        <v>Davidfurt</v>
      </c>
      <c r="Y288" t="str">
        <v>Northern Territory</v>
      </c>
      <c r="Z288" t="str">
        <v>Australia</v>
      </c>
      <c r="AA288">
        <v>8</v>
      </c>
      <c r="AB288" s="3" t="str">
        <f t="shared" si="9"/>
        <v>0 to 10</v>
      </c>
      <c r="AK288" s="6"/>
      <c r="AM288" s="6">
        <v>631</v>
      </c>
      <c r="AN288" s="6" t="s">
        <v>1339</v>
      </c>
      <c r="AP288">
        <v>847</v>
      </c>
      <c r="AQ288" t="str">
        <v>Western Australia</v>
      </c>
    </row>
    <row r="289" spans="1:43" x14ac:dyDescent="0.25">
      <c r="A289">
        <v>287</v>
      </c>
      <c r="B289">
        <v>66</v>
      </c>
      <c r="C289">
        <v>847</v>
      </c>
      <c r="D289">
        <v>113</v>
      </c>
      <c r="E289">
        <v>1</v>
      </c>
      <c r="F289">
        <v>113</v>
      </c>
      <c r="G289">
        <v>1</v>
      </c>
      <c r="H289" t="str">
        <f>VLOOKUP($C289,'Raw-products'!$A$2:$H$1261,MATCH(H$1,'Raw-products'!$A$1:$H$1,0))</f>
        <v>Trousers</v>
      </c>
      <c r="I289" t="str">
        <f>VLOOKUP($C289,'Raw-products'!$A$2:$H$1261,MATCH(I$1,'Raw-products'!$A$1:$H$1,0))</f>
        <v>Chinos</v>
      </c>
      <c r="J289" t="str">
        <f>VLOOKUP($C289,'Raw-products'!$A$2:$H$1261,MATCH(J$1,'Raw-products'!$A$1:$H$1,0))</f>
        <v>M</v>
      </c>
      <c r="K289" t="str">
        <f>VLOOKUP($C289,'Raw-products'!$A$2:$H$1261,MATCH(K$1,'Raw-products'!$A$1:$H$1,0))</f>
        <v>orange</v>
      </c>
      <c r="L289">
        <f>VLOOKUP($C289,'Raw-products'!$A$2:$H$1261,MATCH(L$1,'Raw-products'!$A$1:$H$1,0))</f>
        <v>100</v>
      </c>
      <c r="M289">
        <f>VLOOKUP($C289,'Raw-products'!$A$2:$H$1261,MATCH(M$1,'Raw-products'!$A$1:$H$1,0))</f>
        <v>73</v>
      </c>
      <c r="N289" s="5">
        <f t="shared" si="8"/>
        <v>7300</v>
      </c>
      <c r="O289" cm="1">
        <f t="array" ref="O289:R289">_xlfn.XLOOKUP($B289,'Raw -orders'!$A:$A,'Raw -orders'!$B:$E)</f>
        <v>631</v>
      </c>
      <c r="P289">
        <v>42774</v>
      </c>
      <c r="Q289" s="1">
        <v>44422</v>
      </c>
      <c r="R289" s="1">
        <v>44430</v>
      </c>
      <c r="S289" t="str" cm="1">
        <f t="array" ref="S289:Z289">_xlfn.XLOOKUP($O289,'Raw - customers'!$A:$A,'Raw - customers'!$B:$I)</f>
        <v>Wanids Cudby</v>
      </c>
      <c r="T289" t="str">
        <v>Female</v>
      </c>
      <c r="U289">
        <v>49</v>
      </c>
      <c r="V289" t="str">
        <v>80 Chelsea KnollApt. 014</v>
      </c>
      <c r="W289">
        <v>7749</v>
      </c>
      <c r="X289" t="str">
        <v>Davidfurt</v>
      </c>
      <c r="Y289" t="str">
        <v>Northern Territory</v>
      </c>
      <c r="Z289" t="str">
        <v>Australia</v>
      </c>
      <c r="AA289">
        <v>8</v>
      </c>
      <c r="AB289" s="3" t="str">
        <f t="shared" si="9"/>
        <v>0 to 10</v>
      </c>
      <c r="AK289" s="6"/>
      <c r="AM289" s="6">
        <v>631</v>
      </c>
      <c r="AN289" s="6" t="s">
        <v>1339</v>
      </c>
      <c r="AP289">
        <v>869</v>
      </c>
      <c r="AQ289" t="str">
        <v>South Australia</v>
      </c>
    </row>
    <row r="290" spans="1:43" x14ac:dyDescent="0.25">
      <c r="A290">
        <v>288</v>
      </c>
      <c r="B290">
        <v>66</v>
      </c>
      <c r="C290">
        <v>810</v>
      </c>
      <c r="D290">
        <v>117</v>
      </c>
      <c r="E290">
        <v>3</v>
      </c>
      <c r="F290">
        <v>351</v>
      </c>
      <c r="G290">
        <v>1</v>
      </c>
      <c r="H290" t="str">
        <f>VLOOKUP($C290,'Raw-products'!$A$2:$H$1261,MATCH(H$1,'Raw-products'!$A$1:$H$1,0))</f>
        <v>Jacket</v>
      </c>
      <c r="I290" t="str">
        <f>VLOOKUP($C290,'Raw-products'!$A$2:$H$1261,MATCH(I$1,'Raw-products'!$A$1:$H$1,0))</f>
        <v>Shearling</v>
      </c>
      <c r="J290" t="str">
        <f>VLOOKUP($C290,'Raw-products'!$A$2:$H$1261,MATCH(J$1,'Raw-products'!$A$1:$H$1,0))</f>
        <v>XS</v>
      </c>
      <c r="K290" t="str">
        <f>VLOOKUP($C290,'Raw-products'!$A$2:$H$1261,MATCH(K$1,'Raw-products'!$A$1:$H$1,0))</f>
        <v>orange</v>
      </c>
      <c r="L290">
        <f>VLOOKUP($C290,'Raw-products'!$A$2:$H$1261,MATCH(L$1,'Raw-products'!$A$1:$H$1,0))</f>
        <v>95</v>
      </c>
      <c r="M290">
        <f>VLOOKUP($C290,'Raw-products'!$A$2:$H$1261,MATCH(M$1,'Raw-products'!$A$1:$H$1,0))</f>
        <v>54</v>
      </c>
      <c r="N290" s="5">
        <f t="shared" si="8"/>
        <v>5130</v>
      </c>
      <c r="O290" cm="1">
        <f t="array" ref="O290:R290">_xlfn.XLOOKUP($B290,'Raw -orders'!$A:$A,'Raw -orders'!$B:$E)</f>
        <v>631</v>
      </c>
      <c r="P290">
        <v>42774</v>
      </c>
      <c r="Q290" s="1">
        <v>44422</v>
      </c>
      <c r="R290" s="1">
        <v>44430</v>
      </c>
      <c r="S290" t="str" cm="1">
        <f t="array" ref="S290:Z290">_xlfn.XLOOKUP($O290,'Raw - customers'!$A:$A,'Raw - customers'!$B:$I)</f>
        <v>Wanids Cudby</v>
      </c>
      <c r="T290" t="str">
        <v>Female</v>
      </c>
      <c r="U290">
        <v>49</v>
      </c>
      <c r="V290" t="str">
        <v>80 Chelsea KnollApt. 014</v>
      </c>
      <c r="W290">
        <v>7749</v>
      </c>
      <c r="X290" t="str">
        <v>Davidfurt</v>
      </c>
      <c r="Y290" t="str">
        <v>Northern Territory</v>
      </c>
      <c r="Z290" t="str">
        <v>Australia</v>
      </c>
      <c r="AA290">
        <v>8</v>
      </c>
      <c r="AB290" s="3" t="str">
        <f t="shared" si="9"/>
        <v>0 to 10</v>
      </c>
      <c r="AK290" s="6"/>
      <c r="AM290" s="6">
        <v>631</v>
      </c>
      <c r="AN290" s="6" t="s">
        <v>1339</v>
      </c>
      <c r="AP290">
        <v>478</v>
      </c>
      <c r="AQ290" t="str">
        <v>Northern Territory</v>
      </c>
    </row>
    <row r="291" spans="1:43" x14ac:dyDescent="0.25">
      <c r="A291">
        <v>289</v>
      </c>
      <c r="B291">
        <v>66</v>
      </c>
      <c r="C291">
        <v>465</v>
      </c>
      <c r="D291">
        <v>118</v>
      </c>
      <c r="E291">
        <v>2</v>
      </c>
      <c r="F291">
        <v>236</v>
      </c>
      <c r="G291">
        <v>1</v>
      </c>
      <c r="H291" t="str">
        <f>VLOOKUP($C291,'Raw-products'!$A$2:$H$1261,MATCH(H$1,'Raw-products'!$A$1:$H$1,0))</f>
        <v>Jacket</v>
      </c>
      <c r="I291" t="str">
        <f>VLOOKUP($C291,'Raw-products'!$A$2:$H$1261,MATCH(I$1,'Raw-products'!$A$1:$H$1,0))</f>
        <v>Puffer</v>
      </c>
      <c r="J291" t="str">
        <f>VLOOKUP($C291,'Raw-products'!$A$2:$H$1261,MATCH(J$1,'Raw-products'!$A$1:$H$1,0))</f>
        <v>XS</v>
      </c>
      <c r="K291" t="str">
        <f>VLOOKUP($C291,'Raw-products'!$A$2:$H$1261,MATCH(K$1,'Raw-products'!$A$1:$H$1,0))</f>
        <v>yellow</v>
      </c>
      <c r="L291">
        <f>VLOOKUP($C291,'Raw-products'!$A$2:$H$1261,MATCH(L$1,'Raw-products'!$A$1:$H$1,0))</f>
        <v>110</v>
      </c>
      <c r="M291">
        <f>VLOOKUP($C291,'Raw-products'!$A$2:$H$1261,MATCH(M$1,'Raw-products'!$A$1:$H$1,0))</f>
        <v>55</v>
      </c>
      <c r="N291" s="5">
        <f t="shared" si="8"/>
        <v>6050</v>
      </c>
      <c r="O291" cm="1">
        <f t="array" ref="O291:R291">_xlfn.XLOOKUP($B291,'Raw -orders'!$A:$A,'Raw -orders'!$B:$E)</f>
        <v>631</v>
      </c>
      <c r="P291">
        <v>42774</v>
      </c>
      <c r="Q291" s="1">
        <v>44422</v>
      </c>
      <c r="R291" s="1">
        <v>44430</v>
      </c>
      <c r="S291" t="str" cm="1">
        <f t="array" ref="S291:Z291">_xlfn.XLOOKUP($O291,'Raw - customers'!$A:$A,'Raw - customers'!$B:$I)</f>
        <v>Wanids Cudby</v>
      </c>
      <c r="T291" t="str">
        <v>Female</v>
      </c>
      <c r="U291">
        <v>49</v>
      </c>
      <c r="V291" t="str">
        <v>80 Chelsea KnollApt. 014</v>
      </c>
      <c r="W291">
        <v>7749</v>
      </c>
      <c r="X291" t="str">
        <v>Davidfurt</v>
      </c>
      <c r="Y291" t="str">
        <v>Northern Territory</v>
      </c>
      <c r="Z291" t="str">
        <v>Australia</v>
      </c>
      <c r="AA291">
        <v>8</v>
      </c>
      <c r="AB291" s="3" t="str">
        <f t="shared" si="9"/>
        <v>0 to 10</v>
      </c>
      <c r="AK291" s="6"/>
      <c r="AM291" s="6">
        <v>631</v>
      </c>
      <c r="AN291" s="6" t="s">
        <v>1339</v>
      </c>
      <c r="AP291">
        <v>52</v>
      </c>
      <c r="AQ291" t="str">
        <v>Victoria</v>
      </c>
    </row>
    <row r="292" spans="1:43" x14ac:dyDescent="0.25">
      <c r="A292">
        <v>290</v>
      </c>
      <c r="B292">
        <v>66</v>
      </c>
      <c r="C292">
        <v>125</v>
      </c>
      <c r="D292">
        <v>92</v>
      </c>
      <c r="E292">
        <v>2</v>
      </c>
      <c r="F292">
        <v>184</v>
      </c>
      <c r="G292">
        <v>1</v>
      </c>
      <c r="H292" t="str">
        <f>VLOOKUP($C292,'Raw-products'!$A$2:$H$1261,MATCH(H$1,'Raw-products'!$A$1:$H$1,0))</f>
        <v>Shirt</v>
      </c>
      <c r="I292" t="str">
        <f>VLOOKUP($C292,'Raw-products'!$A$2:$H$1261,MATCH(I$1,'Raw-products'!$A$1:$H$1,0))</f>
        <v>Denim</v>
      </c>
      <c r="J292" t="str">
        <f>VLOOKUP($C292,'Raw-products'!$A$2:$H$1261,MATCH(J$1,'Raw-products'!$A$1:$H$1,0))</f>
        <v>XS</v>
      </c>
      <c r="K292" t="str">
        <f>VLOOKUP($C292,'Raw-products'!$A$2:$H$1261,MATCH(K$1,'Raw-products'!$A$1:$H$1,0))</f>
        <v>blue</v>
      </c>
      <c r="L292">
        <f>VLOOKUP($C292,'Raw-products'!$A$2:$H$1261,MATCH(L$1,'Raw-products'!$A$1:$H$1,0))</f>
        <v>115</v>
      </c>
      <c r="M292">
        <f>VLOOKUP($C292,'Raw-products'!$A$2:$H$1261,MATCH(M$1,'Raw-products'!$A$1:$H$1,0))</f>
        <v>76</v>
      </c>
      <c r="N292" s="5">
        <f t="shared" si="8"/>
        <v>8740</v>
      </c>
      <c r="O292" cm="1">
        <f t="array" ref="O292:R292">_xlfn.XLOOKUP($B292,'Raw -orders'!$A:$A,'Raw -orders'!$B:$E)</f>
        <v>631</v>
      </c>
      <c r="P292">
        <v>42774</v>
      </c>
      <c r="Q292" s="1">
        <v>44422</v>
      </c>
      <c r="R292" s="1">
        <v>44430</v>
      </c>
      <c r="S292" t="str" cm="1">
        <f t="array" ref="S292:Z292">_xlfn.XLOOKUP($O292,'Raw - customers'!$A:$A,'Raw - customers'!$B:$I)</f>
        <v>Wanids Cudby</v>
      </c>
      <c r="T292" t="str">
        <v>Female</v>
      </c>
      <c r="U292">
        <v>49</v>
      </c>
      <c r="V292" t="str">
        <v>80 Chelsea KnollApt. 014</v>
      </c>
      <c r="W292">
        <v>7749</v>
      </c>
      <c r="X292" t="str">
        <v>Davidfurt</v>
      </c>
      <c r="Y292" t="str">
        <v>Northern Territory</v>
      </c>
      <c r="Z292" t="str">
        <v>Australia</v>
      </c>
      <c r="AA292">
        <v>8</v>
      </c>
      <c r="AB292" s="3" t="str">
        <f t="shared" si="9"/>
        <v>0 to 10</v>
      </c>
      <c r="AK292" s="6"/>
      <c r="AM292" s="6">
        <v>631</v>
      </c>
      <c r="AN292" s="6" t="s">
        <v>1339</v>
      </c>
      <c r="AP292">
        <v>46</v>
      </c>
      <c r="AQ292" t="str">
        <v>Australian Capital Territory</v>
      </c>
    </row>
    <row r="293" spans="1:43" x14ac:dyDescent="0.25">
      <c r="A293">
        <v>291</v>
      </c>
      <c r="B293">
        <v>66</v>
      </c>
      <c r="C293">
        <v>728</v>
      </c>
      <c r="D293">
        <v>119</v>
      </c>
      <c r="E293">
        <v>1</v>
      </c>
      <c r="F293">
        <v>119</v>
      </c>
      <c r="G293">
        <v>1</v>
      </c>
      <c r="H293" t="str">
        <f>VLOOKUP($C293,'Raw-products'!$A$2:$H$1261,MATCH(H$1,'Raw-products'!$A$1:$H$1,0))</f>
        <v>Jacket</v>
      </c>
      <c r="I293" t="str">
        <f>VLOOKUP($C293,'Raw-products'!$A$2:$H$1261,MATCH(I$1,'Raw-products'!$A$1:$H$1,0))</f>
        <v>Trench Coat</v>
      </c>
      <c r="J293" t="str">
        <f>VLOOKUP($C293,'Raw-products'!$A$2:$H$1261,MATCH(J$1,'Raw-products'!$A$1:$H$1,0))</f>
        <v>L</v>
      </c>
      <c r="K293" t="str">
        <f>VLOOKUP($C293,'Raw-products'!$A$2:$H$1261,MATCH(K$1,'Raw-products'!$A$1:$H$1,0))</f>
        <v>indigo</v>
      </c>
      <c r="L293">
        <f>VLOOKUP($C293,'Raw-products'!$A$2:$H$1261,MATCH(L$1,'Raw-products'!$A$1:$H$1,0))</f>
        <v>112</v>
      </c>
      <c r="M293">
        <f>VLOOKUP($C293,'Raw-products'!$A$2:$H$1261,MATCH(M$1,'Raw-products'!$A$1:$H$1,0))</f>
        <v>71</v>
      </c>
      <c r="N293" s="5">
        <f t="shared" si="8"/>
        <v>7952</v>
      </c>
      <c r="O293" cm="1">
        <f t="array" ref="O293:R293">_xlfn.XLOOKUP($B293,'Raw -orders'!$A:$A,'Raw -orders'!$B:$E)</f>
        <v>631</v>
      </c>
      <c r="P293">
        <v>42774</v>
      </c>
      <c r="Q293" s="1">
        <v>44422</v>
      </c>
      <c r="R293" s="1">
        <v>44430</v>
      </c>
      <c r="S293" t="str" cm="1">
        <f t="array" ref="S293:Z293">_xlfn.XLOOKUP($O293,'Raw - customers'!$A:$A,'Raw - customers'!$B:$I)</f>
        <v>Wanids Cudby</v>
      </c>
      <c r="T293" t="str">
        <v>Female</v>
      </c>
      <c r="U293">
        <v>49</v>
      </c>
      <c r="V293" t="str">
        <v>80 Chelsea KnollApt. 014</v>
      </c>
      <c r="W293">
        <v>7749</v>
      </c>
      <c r="X293" t="str">
        <v>Davidfurt</v>
      </c>
      <c r="Y293" t="str">
        <v>Northern Territory</v>
      </c>
      <c r="Z293" t="str">
        <v>Australia</v>
      </c>
      <c r="AA293">
        <v>8</v>
      </c>
      <c r="AB293" s="3" t="str">
        <f t="shared" si="9"/>
        <v>0 to 10</v>
      </c>
      <c r="AK293" s="6"/>
      <c r="AM293" s="6">
        <v>631</v>
      </c>
      <c r="AN293" s="6" t="s">
        <v>1339</v>
      </c>
      <c r="AP293">
        <v>70</v>
      </c>
      <c r="AQ293" t="str">
        <v>Northern Territory</v>
      </c>
    </row>
    <row r="294" spans="1:43" x14ac:dyDescent="0.25">
      <c r="A294">
        <v>292</v>
      </c>
      <c r="B294">
        <v>66</v>
      </c>
      <c r="C294">
        <v>901</v>
      </c>
      <c r="D294">
        <v>94</v>
      </c>
      <c r="E294">
        <v>2</v>
      </c>
      <c r="F294">
        <v>188</v>
      </c>
      <c r="G294">
        <v>1</v>
      </c>
      <c r="H294" t="str">
        <f>VLOOKUP($C294,'Raw-products'!$A$2:$H$1261,MATCH(H$1,'Raw-products'!$A$1:$H$1,0))</f>
        <v>Trousers</v>
      </c>
      <c r="I294" t="str">
        <f>VLOOKUP($C294,'Raw-products'!$A$2:$H$1261,MATCH(I$1,'Raw-products'!$A$1:$H$1,0))</f>
        <v>Cords</v>
      </c>
      <c r="J294" t="str">
        <f>VLOOKUP($C294,'Raw-products'!$A$2:$H$1261,MATCH(J$1,'Raw-products'!$A$1:$H$1,0))</f>
        <v>S</v>
      </c>
      <c r="K294" t="str">
        <f>VLOOKUP($C294,'Raw-products'!$A$2:$H$1261,MATCH(K$1,'Raw-products'!$A$1:$H$1,0))</f>
        <v>indigo</v>
      </c>
      <c r="L294">
        <f>VLOOKUP($C294,'Raw-products'!$A$2:$H$1261,MATCH(L$1,'Raw-products'!$A$1:$H$1,0))</f>
        <v>113</v>
      </c>
      <c r="M294">
        <f>VLOOKUP($C294,'Raw-products'!$A$2:$H$1261,MATCH(M$1,'Raw-products'!$A$1:$H$1,0))</f>
        <v>60</v>
      </c>
      <c r="N294" s="5">
        <f t="shared" si="8"/>
        <v>6780</v>
      </c>
      <c r="O294" cm="1">
        <f t="array" ref="O294:R294">_xlfn.XLOOKUP($B294,'Raw -orders'!$A:$A,'Raw -orders'!$B:$E)</f>
        <v>631</v>
      </c>
      <c r="P294">
        <v>42774</v>
      </c>
      <c r="Q294" s="1">
        <v>44422</v>
      </c>
      <c r="R294" s="1">
        <v>44430</v>
      </c>
      <c r="S294" t="str" cm="1">
        <f t="array" ref="S294:Z294">_xlfn.XLOOKUP($O294,'Raw - customers'!$A:$A,'Raw - customers'!$B:$I)</f>
        <v>Wanids Cudby</v>
      </c>
      <c r="T294" t="str">
        <v>Female</v>
      </c>
      <c r="U294">
        <v>49</v>
      </c>
      <c r="V294" t="str">
        <v>80 Chelsea KnollApt. 014</v>
      </c>
      <c r="W294">
        <v>7749</v>
      </c>
      <c r="X294" t="str">
        <v>Davidfurt</v>
      </c>
      <c r="Y294" t="str">
        <v>Northern Territory</v>
      </c>
      <c r="Z294" t="str">
        <v>Australia</v>
      </c>
      <c r="AA294">
        <v>8</v>
      </c>
      <c r="AB294" s="3" t="str">
        <f t="shared" si="9"/>
        <v>0 to 10</v>
      </c>
      <c r="AK294" s="6"/>
      <c r="AM294" s="6">
        <v>631</v>
      </c>
      <c r="AN294" s="6" t="s">
        <v>1339</v>
      </c>
      <c r="AP294">
        <v>796</v>
      </c>
      <c r="AQ294" t="str">
        <v>Queensland</v>
      </c>
    </row>
    <row r="295" spans="1:43" x14ac:dyDescent="0.25">
      <c r="A295">
        <v>293</v>
      </c>
      <c r="B295">
        <v>66</v>
      </c>
      <c r="C295">
        <v>672</v>
      </c>
      <c r="D295">
        <v>113</v>
      </c>
      <c r="E295">
        <v>2</v>
      </c>
      <c r="F295">
        <v>226</v>
      </c>
      <c r="G295">
        <v>1</v>
      </c>
      <c r="H295" t="str">
        <f>VLOOKUP($C295,'Raw-products'!$A$2:$H$1261,MATCH(H$1,'Raw-products'!$A$1:$H$1,0))</f>
        <v>Jacket</v>
      </c>
      <c r="I295" t="str">
        <f>VLOOKUP($C295,'Raw-products'!$A$2:$H$1261,MATCH(I$1,'Raw-products'!$A$1:$H$1,0))</f>
        <v>Parka</v>
      </c>
      <c r="J295" t="str">
        <f>VLOOKUP($C295,'Raw-products'!$A$2:$H$1261,MATCH(J$1,'Raw-products'!$A$1:$H$1,0))</f>
        <v>M</v>
      </c>
      <c r="K295" t="str">
        <f>VLOOKUP($C295,'Raw-products'!$A$2:$H$1261,MATCH(K$1,'Raw-products'!$A$1:$H$1,0))</f>
        <v>orange</v>
      </c>
      <c r="L295">
        <f>VLOOKUP($C295,'Raw-products'!$A$2:$H$1261,MATCH(L$1,'Raw-products'!$A$1:$H$1,0))</f>
        <v>119</v>
      </c>
      <c r="M295">
        <f>VLOOKUP($C295,'Raw-products'!$A$2:$H$1261,MATCH(M$1,'Raw-products'!$A$1:$H$1,0))</f>
        <v>51</v>
      </c>
      <c r="N295" s="5">
        <f t="shared" si="8"/>
        <v>6069</v>
      </c>
      <c r="O295" cm="1">
        <f t="array" ref="O295:R295">_xlfn.XLOOKUP($B295,'Raw -orders'!$A:$A,'Raw -orders'!$B:$E)</f>
        <v>631</v>
      </c>
      <c r="P295">
        <v>42774</v>
      </c>
      <c r="Q295" s="1">
        <v>44422</v>
      </c>
      <c r="R295" s="1">
        <v>44430</v>
      </c>
      <c r="S295" t="str" cm="1">
        <f t="array" ref="S295:Z295">_xlfn.XLOOKUP($O295,'Raw - customers'!$A:$A,'Raw - customers'!$B:$I)</f>
        <v>Wanids Cudby</v>
      </c>
      <c r="T295" t="str">
        <v>Female</v>
      </c>
      <c r="U295">
        <v>49</v>
      </c>
      <c r="V295" t="str">
        <v>80 Chelsea KnollApt. 014</v>
      </c>
      <c r="W295">
        <v>7749</v>
      </c>
      <c r="X295" t="str">
        <v>Davidfurt</v>
      </c>
      <c r="Y295" t="str">
        <v>Northern Territory</v>
      </c>
      <c r="Z295" t="str">
        <v>Australia</v>
      </c>
      <c r="AA295">
        <v>8</v>
      </c>
      <c r="AB295" s="3" t="str">
        <f t="shared" si="9"/>
        <v>0 to 10</v>
      </c>
      <c r="AK295" s="6"/>
      <c r="AM295" s="6">
        <v>631</v>
      </c>
      <c r="AN295" s="6" t="s">
        <v>1339</v>
      </c>
      <c r="AP295">
        <v>661</v>
      </c>
      <c r="AQ295" t="str">
        <v>Western Australia</v>
      </c>
    </row>
    <row r="296" spans="1:43" x14ac:dyDescent="0.25">
      <c r="A296">
        <v>294</v>
      </c>
      <c r="B296">
        <v>66</v>
      </c>
      <c r="C296">
        <v>163</v>
      </c>
      <c r="D296">
        <v>91</v>
      </c>
      <c r="E296">
        <v>3</v>
      </c>
      <c r="F296">
        <v>273</v>
      </c>
      <c r="G296">
        <v>1</v>
      </c>
      <c r="H296" t="str">
        <f>VLOOKUP($C296,'Raw-products'!$A$2:$H$1261,MATCH(H$1,'Raw-products'!$A$1:$H$1,0))</f>
        <v>Shirt</v>
      </c>
      <c r="I296" t="str">
        <f>VLOOKUP($C296,'Raw-products'!$A$2:$H$1261,MATCH(I$1,'Raw-products'!$A$1:$H$1,0))</f>
        <v>Linen</v>
      </c>
      <c r="J296" t="str">
        <f>VLOOKUP($C296,'Raw-products'!$A$2:$H$1261,MATCH(J$1,'Raw-products'!$A$1:$H$1,0))</f>
        <v>L</v>
      </c>
      <c r="K296" t="str">
        <f>VLOOKUP($C296,'Raw-products'!$A$2:$H$1261,MATCH(K$1,'Raw-products'!$A$1:$H$1,0))</f>
        <v>blue</v>
      </c>
      <c r="L296">
        <f>VLOOKUP($C296,'Raw-products'!$A$2:$H$1261,MATCH(L$1,'Raw-products'!$A$1:$H$1,0))</f>
        <v>116</v>
      </c>
      <c r="M296">
        <f>VLOOKUP($C296,'Raw-products'!$A$2:$H$1261,MATCH(M$1,'Raw-products'!$A$1:$H$1,0))</f>
        <v>70</v>
      </c>
      <c r="N296" s="5">
        <f t="shared" si="8"/>
        <v>8120</v>
      </c>
      <c r="O296" cm="1">
        <f t="array" ref="O296:R296">_xlfn.XLOOKUP($B296,'Raw -orders'!$A:$A,'Raw -orders'!$B:$E)</f>
        <v>631</v>
      </c>
      <c r="P296">
        <v>42774</v>
      </c>
      <c r="Q296" s="1">
        <v>44422</v>
      </c>
      <c r="R296" s="1">
        <v>44430</v>
      </c>
      <c r="S296" t="str" cm="1">
        <f t="array" ref="S296:Z296">_xlfn.XLOOKUP($O296,'Raw - customers'!$A:$A,'Raw - customers'!$B:$I)</f>
        <v>Wanids Cudby</v>
      </c>
      <c r="T296" t="str">
        <v>Female</v>
      </c>
      <c r="U296">
        <v>49</v>
      </c>
      <c r="V296" t="str">
        <v>80 Chelsea KnollApt. 014</v>
      </c>
      <c r="W296">
        <v>7749</v>
      </c>
      <c r="X296" t="str">
        <v>Davidfurt</v>
      </c>
      <c r="Y296" t="str">
        <v>Northern Territory</v>
      </c>
      <c r="Z296" t="str">
        <v>Australia</v>
      </c>
      <c r="AA296">
        <v>8</v>
      </c>
      <c r="AB296" s="3" t="str">
        <f t="shared" si="9"/>
        <v>0 to 10</v>
      </c>
      <c r="AK296" s="6"/>
      <c r="AM296" s="6">
        <v>631</v>
      </c>
      <c r="AN296" s="6" t="s">
        <v>1339</v>
      </c>
      <c r="AP296">
        <v>870</v>
      </c>
      <c r="AQ296" t="str">
        <v>Queensland</v>
      </c>
    </row>
    <row r="297" spans="1:43" x14ac:dyDescent="0.25">
      <c r="A297">
        <v>295</v>
      </c>
      <c r="B297">
        <v>66</v>
      </c>
      <c r="C297">
        <v>942</v>
      </c>
      <c r="D297">
        <v>96</v>
      </c>
      <c r="E297">
        <v>1</v>
      </c>
      <c r="F297">
        <v>96</v>
      </c>
      <c r="G297">
        <v>1</v>
      </c>
      <c r="H297" t="str">
        <f>VLOOKUP($C297,'Raw-products'!$A$2:$H$1261,MATCH(H$1,'Raw-products'!$A$1:$H$1,0))</f>
        <v>Trousers</v>
      </c>
      <c r="I297" t="str">
        <f>VLOOKUP($C297,'Raw-products'!$A$2:$H$1261,MATCH(I$1,'Raw-products'!$A$1:$H$1,0))</f>
        <v>Drawstring</v>
      </c>
      <c r="J297" t="str">
        <f>VLOOKUP($C297,'Raw-products'!$A$2:$H$1261,MATCH(J$1,'Raw-products'!$A$1:$H$1,0))</f>
        <v>M</v>
      </c>
      <c r="K297" t="str">
        <f>VLOOKUP($C297,'Raw-products'!$A$2:$H$1261,MATCH(K$1,'Raw-products'!$A$1:$H$1,0))</f>
        <v>violet</v>
      </c>
      <c r="L297">
        <f>VLOOKUP($C297,'Raw-products'!$A$2:$H$1261,MATCH(L$1,'Raw-products'!$A$1:$H$1,0))</f>
        <v>104</v>
      </c>
      <c r="M297">
        <f>VLOOKUP($C297,'Raw-products'!$A$2:$H$1261,MATCH(M$1,'Raw-products'!$A$1:$H$1,0))</f>
        <v>73</v>
      </c>
      <c r="N297" s="5">
        <f t="shared" si="8"/>
        <v>7592</v>
      </c>
      <c r="O297" cm="1">
        <f t="array" ref="O297:R297">_xlfn.XLOOKUP($B297,'Raw -orders'!$A:$A,'Raw -orders'!$B:$E)</f>
        <v>631</v>
      </c>
      <c r="P297">
        <v>42774</v>
      </c>
      <c r="Q297" s="1">
        <v>44422</v>
      </c>
      <c r="R297" s="1">
        <v>44430</v>
      </c>
      <c r="S297" t="str" cm="1">
        <f t="array" ref="S297:Z297">_xlfn.XLOOKUP($O297,'Raw - customers'!$A:$A,'Raw - customers'!$B:$I)</f>
        <v>Wanids Cudby</v>
      </c>
      <c r="T297" t="str">
        <v>Female</v>
      </c>
      <c r="U297">
        <v>49</v>
      </c>
      <c r="V297" t="str">
        <v>80 Chelsea KnollApt. 014</v>
      </c>
      <c r="W297">
        <v>7749</v>
      </c>
      <c r="X297" t="str">
        <v>Davidfurt</v>
      </c>
      <c r="Y297" t="str">
        <v>Northern Territory</v>
      </c>
      <c r="Z297" t="str">
        <v>Australia</v>
      </c>
      <c r="AA297">
        <v>8</v>
      </c>
      <c r="AB297" s="3" t="str">
        <f t="shared" si="9"/>
        <v>0 to 10</v>
      </c>
      <c r="AK297" s="6"/>
      <c r="AM297" s="6">
        <v>631</v>
      </c>
      <c r="AN297" s="6" t="s">
        <v>1339</v>
      </c>
      <c r="AP297">
        <v>988</v>
      </c>
      <c r="AQ297" t="str">
        <v>Western Australia</v>
      </c>
    </row>
    <row r="298" spans="1:43" x14ac:dyDescent="0.25">
      <c r="A298">
        <v>296</v>
      </c>
      <c r="B298">
        <v>67</v>
      </c>
      <c r="C298">
        <v>1038</v>
      </c>
      <c r="D298">
        <v>90</v>
      </c>
      <c r="E298">
        <v>2</v>
      </c>
      <c r="F298">
        <v>180</v>
      </c>
      <c r="G298">
        <v>1</v>
      </c>
      <c r="H298" t="str">
        <f>VLOOKUP($C298,'Raw-products'!$A$2:$H$1261,MATCH(H$1,'Raw-products'!$A$1:$H$1,0))</f>
        <v>Trousers</v>
      </c>
      <c r="I298" t="str">
        <f>VLOOKUP($C298,'Raw-products'!$A$2:$H$1261,MATCH(I$1,'Raw-products'!$A$1:$H$1,0))</f>
        <v>Relaxed Leg</v>
      </c>
      <c r="J298" t="str">
        <f>VLOOKUP($C298,'Raw-products'!$A$2:$H$1261,MATCH(J$1,'Raw-products'!$A$1:$H$1,0))</f>
        <v>L</v>
      </c>
      <c r="K298" t="str">
        <f>VLOOKUP($C298,'Raw-products'!$A$2:$H$1261,MATCH(K$1,'Raw-products'!$A$1:$H$1,0))</f>
        <v>blue</v>
      </c>
      <c r="L298">
        <f>VLOOKUP($C298,'Raw-products'!$A$2:$H$1261,MATCH(L$1,'Raw-products'!$A$1:$H$1,0))</f>
        <v>95</v>
      </c>
      <c r="M298">
        <f>VLOOKUP($C298,'Raw-products'!$A$2:$H$1261,MATCH(M$1,'Raw-products'!$A$1:$H$1,0))</f>
        <v>61</v>
      </c>
      <c r="N298" s="5">
        <f t="shared" si="8"/>
        <v>5795</v>
      </c>
      <c r="O298" cm="1">
        <f t="array" ref="O298:R298">_xlfn.XLOOKUP($B298,'Raw -orders'!$A:$A,'Raw -orders'!$B:$E)</f>
        <v>504</v>
      </c>
      <c r="P298">
        <v>52694</v>
      </c>
      <c r="Q298" s="1">
        <v>44338</v>
      </c>
      <c r="R298" s="1">
        <v>44364</v>
      </c>
      <c r="S298" t="str" cm="1">
        <f t="array" ref="S298:Z298">_xlfn.XLOOKUP($O298,'Raw - customers'!$A:$A,'Raw - customers'!$B:$I)</f>
        <v>Marilyn Rontree</v>
      </c>
      <c r="T298" t="str">
        <v>Genderqueer</v>
      </c>
      <c r="U298">
        <v>56</v>
      </c>
      <c r="V298" t="str">
        <v>9100 Kovacek GroveSuite 577</v>
      </c>
      <c r="W298">
        <v>2384</v>
      </c>
      <c r="X298" t="str">
        <v>Emilymouth</v>
      </c>
      <c r="Y298" t="str">
        <v>Northern Territory</v>
      </c>
      <c r="Z298" t="str">
        <v>Australia</v>
      </c>
      <c r="AA298">
        <v>5</v>
      </c>
      <c r="AB298" s="3" t="str">
        <f t="shared" si="9"/>
        <v>20 to 30</v>
      </c>
      <c r="AK298" s="6"/>
      <c r="AM298" s="6">
        <v>504</v>
      </c>
      <c r="AN298" s="6" t="s">
        <v>1339</v>
      </c>
      <c r="AP298">
        <v>925</v>
      </c>
      <c r="AQ298" t="str">
        <v>New South Wales</v>
      </c>
    </row>
    <row r="299" spans="1:43" x14ac:dyDescent="0.25">
      <c r="A299">
        <v>297</v>
      </c>
      <c r="B299">
        <v>67</v>
      </c>
      <c r="C299">
        <v>798</v>
      </c>
      <c r="D299">
        <v>91</v>
      </c>
      <c r="E299">
        <v>2</v>
      </c>
      <c r="F299">
        <v>182</v>
      </c>
      <c r="G299">
        <v>1</v>
      </c>
      <c r="H299" t="str">
        <f>VLOOKUP($C299,'Raw-products'!$A$2:$H$1261,MATCH(H$1,'Raw-products'!$A$1:$H$1,0))</f>
        <v>Jacket</v>
      </c>
      <c r="I299" t="str">
        <f>VLOOKUP($C299,'Raw-products'!$A$2:$H$1261,MATCH(I$1,'Raw-products'!$A$1:$H$1,0))</f>
        <v>Pullover</v>
      </c>
      <c r="J299" t="str">
        <f>VLOOKUP($C299,'Raw-products'!$A$2:$H$1261,MATCH(J$1,'Raw-products'!$A$1:$H$1,0))</f>
        <v>L</v>
      </c>
      <c r="K299" t="str">
        <f>VLOOKUP($C299,'Raw-products'!$A$2:$H$1261,MATCH(K$1,'Raw-products'!$A$1:$H$1,0))</f>
        <v>indigo</v>
      </c>
      <c r="L299">
        <f>VLOOKUP($C299,'Raw-products'!$A$2:$H$1261,MATCH(L$1,'Raw-products'!$A$1:$H$1,0))</f>
        <v>114</v>
      </c>
      <c r="M299">
        <f>VLOOKUP($C299,'Raw-products'!$A$2:$H$1261,MATCH(M$1,'Raw-products'!$A$1:$H$1,0))</f>
        <v>50</v>
      </c>
      <c r="N299" s="5">
        <f t="shared" si="8"/>
        <v>5700</v>
      </c>
      <c r="O299" cm="1">
        <f t="array" ref="O299:R299">_xlfn.XLOOKUP($B299,'Raw -orders'!$A:$A,'Raw -orders'!$B:$E)</f>
        <v>504</v>
      </c>
      <c r="P299">
        <v>52694</v>
      </c>
      <c r="Q299" s="1">
        <v>44338</v>
      </c>
      <c r="R299" s="1">
        <v>44364</v>
      </c>
      <c r="S299" t="str" cm="1">
        <f t="array" ref="S299:Z299">_xlfn.XLOOKUP($O299,'Raw - customers'!$A:$A,'Raw - customers'!$B:$I)</f>
        <v>Marilyn Rontree</v>
      </c>
      <c r="T299" t="str">
        <v>Genderqueer</v>
      </c>
      <c r="U299">
        <v>56</v>
      </c>
      <c r="V299" t="str">
        <v>9100 Kovacek GroveSuite 577</v>
      </c>
      <c r="W299">
        <v>2384</v>
      </c>
      <c r="X299" t="str">
        <v>Emilymouth</v>
      </c>
      <c r="Y299" t="str">
        <v>Northern Territory</v>
      </c>
      <c r="Z299" t="str">
        <v>Australia</v>
      </c>
      <c r="AA299">
        <v>5</v>
      </c>
      <c r="AB299" s="3" t="str">
        <f t="shared" si="9"/>
        <v>20 to 30</v>
      </c>
      <c r="AK299" s="6"/>
      <c r="AM299" s="6">
        <v>504</v>
      </c>
      <c r="AN299" s="6" t="s">
        <v>1339</v>
      </c>
      <c r="AP299">
        <v>334</v>
      </c>
      <c r="AQ299" t="str">
        <v>Queensland</v>
      </c>
    </row>
    <row r="300" spans="1:43" x14ac:dyDescent="0.25">
      <c r="A300">
        <v>298</v>
      </c>
      <c r="B300">
        <v>67</v>
      </c>
      <c r="C300">
        <v>453</v>
      </c>
      <c r="D300">
        <v>107</v>
      </c>
      <c r="E300">
        <v>2</v>
      </c>
      <c r="F300">
        <v>214</v>
      </c>
      <c r="G300">
        <v>1</v>
      </c>
      <c r="H300" t="str">
        <f>VLOOKUP($C300,'Raw-products'!$A$2:$H$1261,MATCH(H$1,'Raw-products'!$A$1:$H$1,0))</f>
        <v>Jacket</v>
      </c>
      <c r="I300" t="str">
        <f>VLOOKUP($C300,'Raw-products'!$A$2:$H$1261,MATCH(I$1,'Raw-products'!$A$1:$H$1,0))</f>
        <v>Denim</v>
      </c>
      <c r="J300" t="str">
        <f>VLOOKUP($C300,'Raw-products'!$A$2:$H$1261,MATCH(J$1,'Raw-products'!$A$1:$H$1,0))</f>
        <v>L</v>
      </c>
      <c r="K300" t="str">
        <f>VLOOKUP($C300,'Raw-products'!$A$2:$H$1261,MATCH(K$1,'Raw-products'!$A$1:$H$1,0))</f>
        <v>violet</v>
      </c>
      <c r="L300">
        <f>VLOOKUP($C300,'Raw-products'!$A$2:$H$1261,MATCH(L$1,'Raw-products'!$A$1:$H$1,0))</f>
        <v>92</v>
      </c>
      <c r="M300">
        <f>VLOOKUP($C300,'Raw-products'!$A$2:$H$1261,MATCH(M$1,'Raw-products'!$A$1:$H$1,0))</f>
        <v>50</v>
      </c>
      <c r="N300" s="5">
        <f t="shared" si="8"/>
        <v>4600</v>
      </c>
      <c r="O300" cm="1">
        <f t="array" ref="O300:R300">_xlfn.XLOOKUP($B300,'Raw -orders'!$A:$A,'Raw -orders'!$B:$E)</f>
        <v>504</v>
      </c>
      <c r="P300">
        <v>52694</v>
      </c>
      <c r="Q300" s="1">
        <v>44338</v>
      </c>
      <c r="R300" s="1">
        <v>44364</v>
      </c>
      <c r="S300" t="str" cm="1">
        <f t="array" ref="S300:Z300">_xlfn.XLOOKUP($O300,'Raw - customers'!$A:$A,'Raw - customers'!$B:$I)</f>
        <v>Marilyn Rontree</v>
      </c>
      <c r="T300" t="str">
        <v>Genderqueer</v>
      </c>
      <c r="U300">
        <v>56</v>
      </c>
      <c r="V300" t="str">
        <v>9100 Kovacek GroveSuite 577</v>
      </c>
      <c r="W300">
        <v>2384</v>
      </c>
      <c r="X300" t="str">
        <v>Emilymouth</v>
      </c>
      <c r="Y300" t="str">
        <v>Northern Territory</v>
      </c>
      <c r="Z300" t="str">
        <v>Australia</v>
      </c>
      <c r="AA300">
        <v>5</v>
      </c>
      <c r="AB300" s="3" t="str">
        <f t="shared" si="9"/>
        <v>20 to 30</v>
      </c>
      <c r="AK300" s="6"/>
      <c r="AM300" s="6">
        <v>504</v>
      </c>
      <c r="AN300" s="6" t="s">
        <v>1339</v>
      </c>
      <c r="AP300">
        <v>729</v>
      </c>
      <c r="AQ300" t="str">
        <v>South Australia</v>
      </c>
    </row>
    <row r="301" spans="1:43" x14ac:dyDescent="0.25">
      <c r="A301">
        <v>299</v>
      </c>
      <c r="B301">
        <v>68</v>
      </c>
      <c r="C301">
        <v>64</v>
      </c>
      <c r="D301">
        <v>104</v>
      </c>
      <c r="E301">
        <v>1</v>
      </c>
      <c r="F301">
        <v>104</v>
      </c>
      <c r="G301">
        <v>1</v>
      </c>
      <c r="H301" t="str">
        <f>VLOOKUP($C301,'Raw-products'!$A$2:$H$1261,MATCH(H$1,'Raw-products'!$A$1:$H$1,0))</f>
        <v>Shirt</v>
      </c>
      <c r="I301" t="str">
        <f>VLOOKUP($C301,'Raw-products'!$A$2:$H$1261,MATCH(I$1,'Raw-products'!$A$1:$H$1,0))</f>
        <v>Dress</v>
      </c>
      <c r="J301" t="str">
        <f>VLOOKUP($C301,'Raw-products'!$A$2:$H$1261,MATCH(J$1,'Raw-products'!$A$1:$H$1,0))</f>
        <v>XL</v>
      </c>
      <c r="K301" t="str">
        <f>VLOOKUP($C301,'Raw-products'!$A$2:$H$1261,MATCH(K$1,'Raw-products'!$A$1:$H$1,0))</f>
        <v>indigo</v>
      </c>
      <c r="L301">
        <f>VLOOKUP($C301,'Raw-products'!$A$2:$H$1261,MATCH(L$1,'Raw-products'!$A$1:$H$1,0))</f>
        <v>119</v>
      </c>
      <c r="M301">
        <f>VLOOKUP($C301,'Raw-products'!$A$2:$H$1261,MATCH(M$1,'Raw-products'!$A$1:$H$1,0))</f>
        <v>75</v>
      </c>
      <c r="N301" s="5">
        <f t="shared" si="8"/>
        <v>8925</v>
      </c>
      <c r="O301" cm="1">
        <f t="array" ref="O301:R301">_xlfn.XLOOKUP($B301,'Raw -orders'!$A:$A,'Raw -orders'!$B:$E)</f>
        <v>180</v>
      </c>
      <c r="P301">
        <v>20552</v>
      </c>
      <c r="Q301" s="1">
        <v>44239</v>
      </c>
      <c r="R301" s="1">
        <v>44245</v>
      </c>
      <c r="S301" t="str" cm="1">
        <f t="array" ref="S301:Z301">_xlfn.XLOOKUP($O301,'Raw - customers'!$A:$A,'Raw - customers'!$B:$I)</f>
        <v>Nelli Engall</v>
      </c>
      <c r="T301" t="str">
        <v>Genderfluid</v>
      </c>
      <c r="U301">
        <v>21</v>
      </c>
      <c r="V301" t="str">
        <v>58 Jett RoadApt. 448</v>
      </c>
      <c r="W301">
        <v>932</v>
      </c>
      <c r="X301" t="str">
        <v>Chasemouth</v>
      </c>
      <c r="Y301" t="str">
        <v>Western Australia</v>
      </c>
      <c r="Z301" t="str">
        <v>Australia</v>
      </c>
      <c r="AA301">
        <v>2</v>
      </c>
      <c r="AB301" s="3" t="str">
        <f t="shared" si="9"/>
        <v>0 to 10</v>
      </c>
      <c r="AK301" s="6"/>
      <c r="AM301" s="6">
        <v>180</v>
      </c>
      <c r="AN301" s="6" t="s">
        <v>1377</v>
      </c>
      <c r="AP301">
        <v>986</v>
      </c>
      <c r="AQ301" t="str">
        <v>Australian Capital Territory</v>
      </c>
    </row>
    <row r="302" spans="1:43" x14ac:dyDescent="0.25">
      <c r="A302">
        <v>300</v>
      </c>
      <c r="B302">
        <v>68</v>
      </c>
      <c r="C302">
        <v>436</v>
      </c>
      <c r="D302">
        <v>107</v>
      </c>
      <c r="E302">
        <v>2</v>
      </c>
      <c r="F302">
        <v>214</v>
      </c>
      <c r="G302">
        <v>1</v>
      </c>
      <c r="H302" t="str">
        <f>VLOOKUP($C302,'Raw-products'!$A$2:$H$1261,MATCH(H$1,'Raw-products'!$A$1:$H$1,0))</f>
        <v>Jacket</v>
      </c>
      <c r="I302" t="str">
        <f>VLOOKUP($C302,'Raw-products'!$A$2:$H$1261,MATCH(I$1,'Raw-products'!$A$1:$H$1,0))</f>
        <v>Denim</v>
      </c>
      <c r="J302" t="str">
        <f>VLOOKUP($C302,'Raw-products'!$A$2:$H$1261,MATCH(J$1,'Raw-products'!$A$1:$H$1,0))</f>
        <v>S</v>
      </c>
      <c r="K302" t="str">
        <f>VLOOKUP($C302,'Raw-products'!$A$2:$H$1261,MATCH(K$1,'Raw-products'!$A$1:$H$1,0))</f>
        <v>green</v>
      </c>
      <c r="L302">
        <f>VLOOKUP($C302,'Raw-products'!$A$2:$H$1261,MATCH(L$1,'Raw-products'!$A$1:$H$1,0))</f>
        <v>92</v>
      </c>
      <c r="M302">
        <f>VLOOKUP($C302,'Raw-products'!$A$2:$H$1261,MATCH(M$1,'Raw-products'!$A$1:$H$1,0))</f>
        <v>49</v>
      </c>
      <c r="N302" s="5">
        <f t="shared" si="8"/>
        <v>4508</v>
      </c>
      <c r="O302" cm="1">
        <f t="array" ref="O302:R302">_xlfn.XLOOKUP($B302,'Raw -orders'!$A:$A,'Raw -orders'!$B:$E)</f>
        <v>180</v>
      </c>
      <c r="P302">
        <v>20552</v>
      </c>
      <c r="Q302" s="1">
        <v>44239</v>
      </c>
      <c r="R302" s="1">
        <v>44245</v>
      </c>
      <c r="S302" t="str" cm="1">
        <f t="array" ref="S302:Z302">_xlfn.XLOOKUP($O302,'Raw - customers'!$A:$A,'Raw - customers'!$B:$I)</f>
        <v>Nelli Engall</v>
      </c>
      <c r="T302" t="str">
        <v>Genderfluid</v>
      </c>
      <c r="U302">
        <v>21</v>
      </c>
      <c r="V302" t="str">
        <v>58 Jett RoadApt. 448</v>
      </c>
      <c r="W302">
        <v>932</v>
      </c>
      <c r="X302" t="str">
        <v>Chasemouth</v>
      </c>
      <c r="Y302" t="str">
        <v>Western Australia</v>
      </c>
      <c r="Z302" t="str">
        <v>Australia</v>
      </c>
      <c r="AA302">
        <v>2</v>
      </c>
      <c r="AB302" s="3" t="str">
        <f t="shared" si="9"/>
        <v>0 to 10</v>
      </c>
      <c r="AK302" s="6"/>
      <c r="AM302" s="6">
        <v>180</v>
      </c>
      <c r="AN302" s="6" t="s">
        <v>1377</v>
      </c>
      <c r="AP302">
        <v>991</v>
      </c>
      <c r="AQ302" t="str">
        <v>Tasmania</v>
      </c>
    </row>
    <row r="303" spans="1:43" x14ac:dyDescent="0.25">
      <c r="A303">
        <v>301</v>
      </c>
      <c r="B303">
        <v>68</v>
      </c>
      <c r="C303">
        <v>1029</v>
      </c>
      <c r="D303">
        <v>90</v>
      </c>
      <c r="E303">
        <v>1</v>
      </c>
      <c r="F303">
        <v>90</v>
      </c>
      <c r="G303">
        <v>1</v>
      </c>
      <c r="H303" t="str">
        <f>VLOOKUP($C303,'Raw-products'!$A$2:$H$1261,MATCH(H$1,'Raw-products'!$A$1:$H$1,0))</f>
        <v>Trousers</v>
      </c>
      <c r="I303" t="str">
        <f>VLOOKUP($C303,'Raw-products'!$A$2:$H$1261,MATCH(I$1,'Raw-products'!$A$1:$H$1,0))</f>
        <v>Relaxed Leg</v>
      </c>
      <c r="J303" t="str">
        <f>VLOOKUP($C303,'Raw-products'!$A$2:$H$1261,MATCH(J$1,'Raw-products'!$A$1:$H$1,0))</f>
        <v>XL</v>
      </c>
      <c r="K303" t="str">
        <f>VLOOKUP($C303,'Raw-products'!$A$2:$H$1261,MATCH(K$1,'Raw-products'!$A$1:$H$1,0))</f>
        <v>yellow</v>
      </c>
      <c r="L303">
        <f>VLOOKUP($C303,'Raw-products'!$A$2:$H$1261,MATCH(L$1,'Raw-products'!$A$1:$H$1,0))</f>
        <v>95</v>
      </c>
      <c r="M303">
        <f>VLOOKUP($C303,'Raw-products'!$A$2:$H$1261,MATCH(M$1,'Raw-products'!$A$1:$H$1,0))</f>
        <v>54</v>
      </c>
      <c r="N303" s="5">
        <f t="shared" si="8"/>
        <v>5130</v>
      </c>
      <c r="O303" cm="1">
        <f t="array" ref="O303:R303">_xlfn.XLOOKUP($B303,'Raw -orders'!$A:$A,'Raw -orders'!$B:$E)</f>
        <v>180</v>
      </c>
      <c r="P303">
        <v>20552</v>
      </c>
      <c r="Q303" s="1">
        <v>44239</v>
      </c>
      <c r="R303" s="1">
        <v>44245</v>
      </c>
      <c r="S303" t="str" cm="1">
        <f t="array" ref="S303:Z303">_xlfn.XLOOKUP($O303,'Raw - customers'!$A:$A,'Raw - customers'!$B:$I)</f>
        <v>Nelli Engall</v>
      </c>
      <c r="T303" t="str">
        <v>Genderfluid</v>
      </c>
      <c r="U303">
        <v>21</v>
      </c>
      <c r="V303" t="str">
        <v>58 Jett RoadApt. 448</v>
      </c>
      <c r="W303">
        <v>932</v>
      </c>
      <c r="X303" t="str">
        <v>Chasemouth</v>
      </c>
      <c r="Y303" t="str">
        <v>Western Australia</v>
      </c>
      <c r="Z303" t="str">
        <v>Australia</v>
      </c>
      <c r="AA303">
        <v>2</v>
      </c>
      <c r="AB303" s="3" t="str">
        <f t="shared" si="9"/>
        <v>0 to 10</v>
      </c>
      <c r="AK303" s="6"/>
      <c r="AM303" s="6">
        <v>180</v>
      </c>
      <c r="AN303" s="6" t="s">
        <v>1377</v>
      </c>
      <c r="AP303">
        <v>581</v>
      </c>
      <c r="AQ303" t="str">
        <v>South Australia</v>
      </c>
    </row>
    <row r="304" spans="1:43" x14ac:dyDescent="0.25">
      <c r="A304">
        <v>302</v>
      </c>
      <c r="B304">
        <v>68</v>
      </c>
      <c r="C304">
        <v>78</v>
      </c>
      <c r="D304">
        <v>118</v>
      </c>
      <c r="E304">
        <v>1</v>
      </c>
      <c r="F304">
        <v>118</v>
      </c>
      <c r="G304">
        <v>1</v>
      </c>
      <c r="H304" t="str">
        <f>VLOOKUP($C304,'Raw-products'!$A$2:$H$1261,MATCH(H$1,'Raw-products'!$A$1:$H$1,0))</f>
        <v>Shirt</v>
      </c>
      <c r="I304" t="str">
        <f>VLOOKUP($C304,'Raw-products'!$A$2:$H$1261,MATCH(I$1,'Raw-products'!$A$1:$H$1,0))</f>
        <v>Flannel</v>
      </c>
      <c r="J304" t="str">
        <f>VLOOKUP($C304,'Raw-products'!$A$2:$H$1261,MATCH(J$1,'Raw-products'!$A$1:$H$1,0))</f>
        <v>L</v>
      </c>
      <c r="K304" t="str">
        <f>VLOOKUP($C304,'Raw-products'!$A$2:$H$1261,MATCH(K$1,'Raw-products'!$A$1:$H$1,0))</f>
        <v>orange</v>
      </c>
      <c r="L304">
        <f>VLOOKUP($C304,'Raw-products'!$A$2:$H$1261,MATCH(L$1,'Raw-products'!$A$1:$H$1,0))</f>
        <v>96</v>
      </c>
      <c r="M304">
        <f>VLOOKUP($C304,'Raw-products'!$A$2:$H$1261,MATCH(M$1,'Raw-products'!$A$1:$H$1,0))</f>
        <v>59</v>
      </c>
      <c r="N304" s="5">
        <f t="shared" si="8"/>
        <v>5664</v>
      </c>
      <c r="O304" cm="1">
        <f t="array" ref="O304:R304">_xlfn.XLOOKUP($B304,'Raw -orders'!$A:$A,'Raw -orders'!$B:$E)</f>
        <v>180</v>
      </c>
      <c r="P304">
        <v>20552</v>
      </c>
      <c r="Q304" s="1">
        <v>44239</v>
      </c>
      <c r="R304" s="1">
        <v>44245</v>
      </c>
      <c r="S304" t="str" cm="1">
        <f t="array" ref="S304:Z304">_xlfn.XLOOKUP($O304,'Raw - customers'!$A:$A,'Raw - customers'!$B:$I)</f>
        <v>Nelli Engall</v>
      </c>
      <c r="T304" t="str">
        <v>Genderfluid</v>
      </c>
      <c r="U304">
        <v>21</v>
      </c>
      <c r="V304" t="str">
        <v>58 Jett RoadApt. 448</v>
      </c>
      <c r="W304">
        <v>932</v>
      </c>
      <c r="X304" t="str">
        <v>Chasemouth</v>
      </c>
      <c r="Y304" t="str">
        <v>Western Australia</v>
      </c>
      <c r="Z304" t="str">
        <v>Australia</v>
      </c>
      <c r="AA304">
        <v>2</v>
      </c>
      <c r="AB304" s="3" t="str">
        <f t="shared" si="9"/>
        <v>0 to 10</v>
      </c>
      <c r="AK304" s="6"/>
      <c r="AM304" s="6">
        <v>180</v>
      </c>
      <c r="AN304" s="6" t="s">
        <v>1377</v>
      </c>
      <c r="AP304">
        <v>981</v>
      </c>
      <c r="AQ304" t="str">
        <v>Australian Capital Territory</v>
      </c>
    </row>
    <row r="305" spans="1:43" x14ac:dyDescent="0.25">
      <c r="A305">
        <v>303</v>
      </c>
      <c r="B305">
        <v>69</v>
      </c>
      <c r="C305">
        <v>103</v>
      </c>
      <c r="D305">
        <v>118</v>
      </c>
      <c r="E305">
        <v>1</v>
      </c>
      <c r="F305">
        <v>118</v>
      </c>
      <c r="G305">
        <v>1</v>
      </c>
      <c r="H305" t="str">
        <f>VLOOKUP($C305,'Raw-products'!$A$2:$H$1261,MATCH(H$1,'Raw-products'!$A$1:$H$1,0))</f>
        <v>Shirt</v>
      </c>
      <c r="I305" t="str">
        <f>VLOOKUP($C305,'Raw-products'!$A$2:$H$1261,MATCH(I$1,'Raw-products'!$A$1:$H$1,0))</f>
        <v>Flannel</v>
      </c>
      <c r="J305" t="str">
        <f>VLOOKUP($C305,'Raw-products'!$A$2:$H$1261,MATCH(J$1,'Raw-products'!$A$1:$H$1,0))</f>
        <v>L</v>
      </c>
      <c r="K305" t="str">
        <f>VLOOKUP($C305,'Raw-products'!$A$2:$H$1261,MATCH(K$1,'Raw-products'!$A$1:$H$1,0))</f>
        <v>violet</v>
      </c>
      <c r="L305">
        <f>VLOOKUP($C305,'Raw-products'!$A$2:$H$1261,MATCH(L$1,'Raw-products'!$A$1:$H$1,0))</f>
        <v>96</v>
      </c>
      <c r="M305">
        <f>VLOOKUP($C305,'Raw-products'!$A$2:$H$1261,MATCH(M$1,'Raw-products'!$A$1:$H$1,0))</f>
        <v>76</v>
      </c>
      <c r="N305" s="5">
        <f t="shared" si="8"/>
        <v>7296</v>
      </c>
      <c r="O305" cm="1">
        <f t="array" ref="O305:R305">_xlfn.XLOOKUP($B305,'Raw -orders'!$A:$A,'Raw -orders'!$B:$E)</f>
        <v>96</v>
      </c>
      <c r="P305">
        <v>40619</v>
      </c>
      <c r="Q305" s="1">
        <v>44263</v>
      </c>
      <c r="R305" s="1">
        <v>44283</v>
      </c>
      <c r="S305" t="str" cm="1">
        <f t="array" ref="S305:Z305">_xlfn.XLOOKUP($O305,'Raw - customers'!$A:$A,'Raw - customers'!$B:$I)</f>
        <v>Garvy Davioud</v>
      </c>
      <c r="T305" t="str">
        <v>Genderfluid</v>
      </c>
      <c r="U305">
        <v>41</v>
      </c>
      <c r="V305" t="str">
        <v>461 Nader LaneApt. 460</v>
      </c>
      <c r="W305">
        <v>2012</v>
      </c>
      <c r="X305" t="str">
        <v>Hudsontown</v>
      </c>
      <c r="Y305" t="str">
        <v>New South Wales</v>
      </c>
      <c r="Z305" t="str">
        <v>Australia</v>
      </c>
      <c r="AA305">
        <v>3</v>
      </c>
      <c r="AB305" s="3" t="str">
        <f t="shared" si="9"/>
        <v>10 to 20</v>
      </c>
      <c r="AK305" s="6"/>
      <c r="AM305" s="6">
        <v>96</v>
      </c>
      <c r="AN305" s="6" t="s">
        <v>1362</v>
      </c>
      <c r="AP305">
        <v>655</v>
      </c>
      <c r="AQ305" t="str">
        <v>South Australia</v>
      </c>
    </row>
    <row r="306" spans="1:43" x14ac:dyDescent="0.25">
      <c r="A306">
        <v>304</v>
      </c>
      <c r="B306">
        <v>69</v>
      </c>
      <c r="C306">
        <v>175</v>
      </c>
      <c r="D306">
        <v>98</v>
      </c>
      <c r="E306">
        <v>3</v>
      </c>
      <c r="F306">
        <v>294</v>
      </c>
      <c r="G306">
        <v>1</v>
      </c>
      <c r="H306" t="str">
        <f>VLOOKUP($C306,'Raw-products'!$A$2:$H$1261,MATCH(H$1,'Raw-products'!$A$1:$H$1,0))</f>
        <v>Shirt</v>
      </c>
      <c r="I306" t="str">
        <f>VLOOKUP($C306,'Raw-products'!$A$2:$H$1261,MATCH(I$1,'Raw-products'!$A$1:$H$1,0))</f>
        <v>Camp Collared</v>
      </c>
      <c r="J306" t="str">
        <f>VLOOKUP($C306,'Raw-products'!$A$2:$H$1261,MATCH(J$1,'Raw-products'!$A$1:$H$1,0))</f>
        <v>XS</v>
      </c>
      <c r="K306" t="str">
        <f>VLOOKUP($C306,'Raw-products'!$A$2:$H$1261,MATCH(K$1,'Raw-products'!$A$1:$H$1,0))</f>
        <v>red</v>
      </c>
      <c r="L306">
        <f>VLOOKUP($C306,'Raw-products'!$A$2:$H$1261,MATCH(L$1,'Raw-products'!$A$1:$H$1,0))</f>
        <v>112</v>
      </c>
      <c r="M306">
        <f>VLOOKUP($C306,'Raw-products'!$A$2:$H$1261,MATCH(M$1,'Raw-products'!$A$1:$H$1,0))</f>
        <v>77</v>
      </c>
      <c r="N306" s="5">
        <f t="shared" si="8"/>
        <v>8624</v>
      </c>
      <c r="O306" cm="1">
        <f t="array" ref="O306:R306">_xlfn.XLOOKUP($B306,'Raw -orders'!$A:$A,'Raw -orders'!$B:$E)</f>
        <v>96</v>
      </c>
      <c r="P306">
        <v>40619</v>
      </c>
      <c r="Q306" s="1">
        <v>44263</v>
      </c>
      <c r="R306" s="1">
        <v>44283</v>
      </c>
      <c r="S306" t="str" cm="1">
        <f t="array" ref="S306:Z306">_xlfn.XLOOKUP($O306,'Raw - customers'!$A:$A,'Raw - customers'!$B:$I)</f>
        <v>Garvy Davioud</v>
      </c>
      <c r="T306" t="str">
        <v>Genderfluid</v>
      </c>
      <c r="U306">
        <v>41</v>
      </c>
      <c r="V306" t="str">
        <v>461 Nader LaneApt. 460</v>
      </c>
      <c r="W306">
        <v>2012</v>
      </c>
      <c r="X306" t="str">
        <v>Hudsontown</v>
      </c>
      <c r="Y306" t="str">
        <v>New South Wales</v>
      </c>
      <c r="Z306" t="str">
        <v>Australia</v>
      </c>
      <c r="AA306">
        <v>3</v>
      </c>
      <c r="AB306" s="3" t="str">
        <f t="shared" si="9"/>
        <v>10 to 20</v>
      </c>
      <c r="AK306" s="6"/>
      <c r="AM306" s="6">
        <v>96</v>
      </c>
      <c r="AN306" s="6" t="s">
        <v>1362</v>
      </c>
      <c r="AP306">
        <v>21</v>
      </c>
      <c r="AQ306" t="str">
        <v>Tasmania</v>
      </c>
    </row>
    <row r="307" spans="1:43" x14ac:dyDescent="0.25">
      <c r="A307">
        <v>305</v>
      </c>
      <c r="B307">
        <v>69</v>
      </c>
      <c r="C307">
        <v>1059</v>
      </c>
      <c r="D307">
        <v>93</v>
      </c>
      <c r="E307">
        <v>1</v>
      </c>
      <c r="F307">
        <v>93</v>
      </c>
      <c r="G307">
        <v>1</v>
      </c>
      <c r="H307" t="str">
        <f>VLOOKUP($C307,'Raw-products'!$A$2:$H$1261,MATCH(H$1,'Raw-products'!$A$1:$H$1,0))</f>
        <v>Trousers</v>
      </c>
      <c r="I307" t="str">
        <f>VLOOKUP($C307,'Raw-products'!$A$2:$H$1261,MATCH(I$1,'Raw-products'!$A$1:$H$1,0))</f>
        <v>Joggers</v>
      </c>
      <c r="J307" t="str">
        <f>VLOOKUP($C307,'Raw-products'!$A$2:$H$1261,MATCH(J$1,'Raw-products'!$A$1:$H$1,0))</f>
        <v>XL</v>
      </c>
      <c r="K307" t="str">
        <f>VLOOKUP($C307,'Raw-products'!$A$2:$H$1261,MATCH(K$1,'Raw-products'!$A$1:$H$1,0))</f>
        <v>orange</v>
      </c>
      <c r="L307">
        <f>VLOOKUP($C307,'Raw-products'!$A$2:$H$1261,MATCH(L$1,'Raw-products'!$A$1:$H$1,0))</f>
        <v>94</v>
      </c>
      <c r="M307">
        <f>VLOOKUP($C307,'Raw-products'!$A$2:$H$1261,MATCH(M$1,'Raw-products'!$A$1:$H$1,0))</f>
        <v>44</v>
      </c>
      <c r="N307" s="5">
        <f t="shared" si="8"/>
        <v>4136</v>
      </c>
      <c r="O307" cm="1">
        <f t="array" ref="O307:R307">_xlfn.XLOOKUP($B307,'Raw -orders'!$A:$A,'Raw -orders'!$B:$E)</f>
        <v>96</v>
      </c>
      <c r="P307">
        <v>40619</v>
      </c>
      <c r="Q307" s="1">
        <v>44263</v>
      </c>
      <c r="R307" s="1">
        <v>44283</v>
      </c>
      <c r="S307" t="str" cm="1">
        <f t="array" ref="S307:Z307">_xlfn.XLOOKUP($O307,'Raw - customers'!$A:$A,'Raw - customers'!$B:$I)</f>
        <v>Garvy Davioud</v>
      </c>
      <c r="T307" t="str">
        <v>Genderfluid</v>
      </c>
      <c r="U307">
        <v>41</v>
      </c>
      <c r="V307" t="str">
        <v>461 Nader LaneApt. 460</v>
      </c>
      <c r="W307">
        <v>2012</v>
      </c>
      <c r="X307" t="str">
        <v>Hudsontown</v>
      </c>
      <c r="Y307" t="str">
        <v>New South Wales</v>
      </c>
      <c r="Z307" t="str">
        <v>Australia</v>
      </c>
      <c r="AA307">
        <v>3</v>
      </c>
      <c r="AB307" s="3" t="str">
        <f t="shared" si="9"/>
        <v>10 to 20</v>
      </c>
      <c r="AK307" s="6"/>
      <c r="AM307" s="6">
        <v>96</v>
      </c>
      <c r="AN307" s="6" t="s">
        <v>1362</v>
      </c>
      <c r="AP307">
        <v>467</v>
      </c>
      <c r="AQ307" t="str">
        <v>South Australia</v>
      </c>
    </row>
    <row r="308" spans="1:43" x14ac:dyDescent="0.25">
      <c r="A308">
        <v>306</v>
      </c>
      <c r="B308">
        <v>69</v>
      </c>
      <c r="C308">
        <v>1210</v>
      </c>
      <c r="D308">
        <v>105</v>
      </c>
      <c r="E308">
        <v>2</v>
      </c>
      <c r="F308">
        <v>210</v>
      </c>
      <c r="G308">
        <v>1</v>
      </c>
      <c r="H308" t="str">
        <f>VLOOKUP($C308,'Raw-products'!$A$2:$H$1261,MATCH(H$1,'Raw-products'!$A$1:$H$1,0))</f>
        <v>Trousers</v>
      </c>
      <c r="I308" t="str">
        <f>VLOOKUP($C308,'Raw-products'!$A$2:$H$1261,MATCH(I$1,'Raw-products'!$A$1:$H$1,0))</f>
        <v>Pleated</v>
      </c>
      <c r="J308" t="str">
        <f>VLOOKUP($C308,'Raw-products'!$A$2:$H$1261,MATCH(J$1,'Raw-products'!$A$1:$H$1,0))</f>
        <v>XS</v>
      </c>
      <c r="K308" t="str">
        <f>VLOOKUP($C308,'Raw-products'!$A$2:$H$1261,MATCH(K$1,'Raw-products'!$A$1:$H$1,0))</f>
        <v>blue</v>
      </c>
      <c r="L308">
        <f>VLOOKUP($C308,'Raw-products'!$A$2:$H$1261,MATCH(L$1,'Raw-products'!$A$1:$H$1,0))</f>
        <v>90</v>
      </c>
      <c r="M308">
        <f>VLOOKUP($C308,'Raw-products'!$A$2:$H$1261,MATCH(M$1,'Raw-products'!$A$1:$H$1,0))</f>
        <v>62</v>
      </c>
      <c r="N308" s="5">
        <f t="shared" si="8"/>
        <v>5580</v>
      </c>
      <c r="O308" cm="1">
        <f t="array" ref="O308:R308">_xlfn.XLOOKUP($B308,'Raw -orders'!$A:$A,'Raw -orders'!$B:$E)</f>
        <v>96</v>
      </c>
      <c r="P308">
        <v>40619</v>
      </c>
      <c r="Q308" s="1">
        <v>44263</v>
      </c>
      <c r="R308" s="1">
        <v>44283</v>
      </c>
      <c r="S308" t="str" cm="1">
        <f t="array" ref="S308:Z308">_xlfn.XLOOKUP($O308,'Raw - customers'!$A:$A,'Raw - customers'!$B:$I)</f>
        <v>Garvy Davioud</v>
      </c>
      <c r="T308" t="str">
        <v>Genderfluid</v>
      </c>
      <c r="U308">
        <v>41</v>
      </c>
      <c r="V308" t="str">
        <v>461 Nader LaneApt. 460</v>
      </c>
      <c r="W308">
        <v>2012</v>
      </c>
      <c r="X308" t="str">
        <v>Hudsontown</v>
      </c>
      <c r="Y308" t="str">
        <v>New South Wales</v>
      </c>
      <c r="Z308" t="str">
        <v>Australia</v>
      </c>
      <c r="AA308">
        <v>3</v>
      </c>
      <c r="AB308" s="3" t="str">
        <f t="shared" si="9"/>
        <v>10 to 20</v>
      </c>
      <c r="AK308" s="6"/>
      <c r="AM308" s="6">
        <v>96</v>
      </c>
      <c r="AN308" s="6" t="s">
        <v>1362</v>
      </c>
      <c r="AP308">
        <v>258</v>
      </c>
      <c r="AQ308" t="str">
        <v>Queensland</v>
      </c>
    </row>
    <row r="309" spans="1:43" x14ac:dyDescent="0.25">
      <c r="A309">
        <v>307</v>
      </c>
      <c r="B309">
        <v>69</v>
      </c>
      <c r="C309">
        <v>817</v>
      </c>
      <c r="D309">
        <v>117</v>
      </c>
      <c r="E309">
        <v>2</v>
      </c>
      <c r="F309">
        <v>234</v>
      </c>
      <c r="G309">
        <v>1</v>
      </c>
      <c r="H309" t="str">
        <f>VLOOKUP($C309,'Raw-products'!$A$2:$H$1261,MATCH(H$1,'Raw-products'!$A$1:$H$1,0))</f>
        <v>Jacket</v>
      </c>
      <c r="I309" t="str">
        <f>VLOOKUP($C309,'Raw-products'!$A$2:$H$1261,MATCH(I$1,'Raw-products'!$A$1:$H$1,0))</f>
        <v>Shearling</v>
      </c>
      <c r="J309" t="str">
        <f>VLOOKUP($C309,'Raw-products'!$A$2:$H$1261,MATCH(J$1,'Raw-products'!$A$1:$H$1,0))</f>
        <v>M</v>
      </c>
      <c r="K309" t="str">
        <f>VLOOKUP($C309,'Raw-products'!$A$2:$H$1261,MATCH(K$1,'Raw-products'!$A$1:$H$1,0))</f>
        <v>yellow</v>
      </c>
      <c r="L309">
        <f>VLOOKUP($C309,'Raw-products'!$A$2:$H$1261,MATCH(L$1,'Raw-products'!$A$1:$H$1,0))</f>
        <v>95</v>
      </c>
      <c r="M309">
        <f>VLOOKUP($C309,'Raw-products'!$A$2:$H$1261,MATCH(M$1,'Raw-products'!$A$1:$H$1,0))</f>
        <v>60</v>
      </c>
      <c r="N309" s="5">
        <f t="shared" si="8"/>
        <v>5700</v>
      </c>
      <c r="O309" cm="1">
        <f t="array" ref="O309:R309">_xlfn.XLOOKUP($B309,'Raw -orders'!$A:$A,'Raw -orders'!$B:$E)</f>
        <v>96</v>
      </c>
      <c r="P309">
        <v>40619</v>
      </c>
      <c r="Q309" s="1">
        <v>44263</v>
      </c>
      <c r="R309" s="1">
        <v>44283</v>
      </c>
      <c r="S309" t="str" cm="1">
        <f t="array" ref="S309:Z309">_xlfn.XLOOKUP($O309,'Raw - customers'!$A:$A,'Raw - customers'!$B:$I)</f>
        <v>Garvy Davioud</v>
      </c>
      <c r="T309" t="str">
        <v>Genderfluid</v>
      </c>
      <c r="U309">
        <v>41</v>
      </c>
      <c r="V309" t="str">
        <v>461 Nader LaneApt. 460</v>
      </c>
      <c r="W309">
        <v>2012</v>
      </c>
      <c r="X309" t="str">
        <v>Hudsontown</v>
      </c>
      <c r="Y309" t="str">
        <v>New South Wales</v>
      </c>
      <c r="Z309" t="str">
        <v>Australia</v>
      </c>
      <c r="AA309">
        <v>3</v>
      </c>
      <c r="AB309" s="3" t="str">
        <f t="shared" si="9"/>
        <v>10 to 20</v>
      </c>
      <c r="AK309" s="6"/>
      <c r="AM309" s="6">
        <v>96</v>
      </c>
      <c r="AN309" s="6" t="s">
        <v>1362</v>
      </c>
      <c r="AP309">
        <v>709</v>
      </c>
      <c r="AQ309" t="str">
        <v>Victoria</v>
      </c>
    </row>
    <row r="310" spans="1:43" x14ac:dyDescent="0.25">
      <c r="A310">
        <v>308</v>
      </c>
      <c r="B310">
        <v>69</v>
      </c>
      <c r="C310">
        <v>616</v>
      </c>
      <c r="D310">
        <v>112</v>
      </c>
      <c r="E310">
        <v>3</v>
      </c>
      <c r="F310">
        <v>336</v>
      </c>
      <c r="G310">
        <v>1</v>
      </c>
      <c r="H310" t="str">
        <f>VLOOKUP($C310,'Raw-products'!$A$2:$H$1261,MATCH(H$1,'Raw-products'!$A$1:$H$1,0))</f>
        <v>Jacket</v>
      </c>
      <c r="I310" t="str">
        <f>VLOOKUP($C310,'Raw-products'!$A$2:$H$1261,MATCH(I$1,'Raw-products'!$A$1:$H$1,0))</f>
        <v>Cardigan</v>
      </c>
      <c r="J310" t="str">
        <f>VLOOKUP($C310,'Raw-products'!$A$2:$H$1261,MATCH(J$1,'Raw-products'!$A$1:$H$1,0))</f>
        <v>S</v>
      </c>
      <c r="K310" t="str">
        <f>VLOOKUP($C310,'Raw-products'!$A$2:$H$1261,MATCH(K$1,'Raw-products'!$A$1:$H$1,0))</f>
        <v>blue</v>
      </c>
      <c r="L310">
        <f>VLOOKUP($C310,'Raw-products'!$A$2:$H$1261,MATCH(L$1,'Raw-products'!$A$1:$H$1,0))</f>
        <v>118</v>
      </c>
      <c r="M310">
        <f>VLOOKUP($C310,'Raw-products'!$A$2:$H$1261,MATCH(M$1,'Raw-products'!$A$1:$H$1,0))</f>
        <v>53</v>
      </c>
      <c r="N310" s="5">
        <f t="shared" si="8"/>
        <v>6254</v>
      </c>
      <c r="O310" cm="1">
        <f t="array" ref="O310:R310">_xlfn.XLOOKUP($B310,'Raw -orders'!$A:$A,'Raw -orders'!$B:$E)</f>
        <v>96</v>
      </c>
      <c r="P310">
        <v>40619</v>
      </c>
      <c r="Q310" s="1">
        <v>44263</v>
      </c>
      <c r="R310" s="1">
        <v>44283</v>
      </c>
      <c r="S310" t="str" cm="1">
        <f t="array" ref="S310:Z310">_xlfn.XLOOKUP($O310,'Raw - customers'!$A:$A,'Raw - customers'!$B:$I)</f>
        <v>Garvy Davioud</v>
      </c>
      <c r="T310" t="str">
        <v>Genderfluid</v>
      </c>
      <c r="U310">
        <v>41</v>
      </c>
      <c r="V310" t="str">
        <v>461 Nader LaneApt. 460</v>
      </c>
      <c r="W310">
        <v>2012</v>
      </c>
      <c r="X310" t="str">
        <v>Hudsontown</v>
      </c>
      <c r="Y310" t="str">
        <v>New South Wales</v>
      </c>
      <c r="Z310" t="str">
        <v>Australia</v>
      </c>
      <c r="AA310">
        <v>3</v>
      </c>
      <c r="AB310" s="3" t="str">
        <f t="shared" si="9"/>
        <v>10 to 20</v>
      </c>
      <c r="AK310" s="6"/>
      <c r="AM310" s="6">
        <v>96</v>
      </c>
      <c r="AN310" s="6" t="s">
        <v>1362</v>
      </c>
      <c r="AP310">
        <v>146</v>
      </c>
      <c r="AQ310" t="str">
        <v>Western Australia</v>
      </c>
    </row>
    <row r="311" spans="1:43" x14ac:dyDescent="0.25">
      <c r="A311">
        <v>309</v>
      </c>
      <c r="B311">
        <v>70</v>
      </c>
      <c r="C311">
        <v>593</v>
      </c>
      <c r="D311">
        <v>100</v>
      </c>
      <c r="E311">
        <v>1</v>
      </c>
      <c r="F311">
        <v>100</v>
      </c>
      <c r="G311">
        <v>1</v>
      </c>
      <c r="H311" t="str">
        <f>VLOOKUP($C311,'Raw-products'!$A$2:$H$1261,MATCH(H$1,'Raw-products'!$A$1:$H$1,0))</f>
        <v>Jacket</v>
      </c>
      <c r="I311" t="str">
        <f>VLOOKUP($C311,'Raw-products'!$A$2:$H$1261,MATCH(I$1,'Raw-products'!$A$1:$H$1,0))</f>
        <v>Bomber</v>
      </c>
      <c r="J311" t="str">
        <f>VLOOKUP($C311,'Raw-products'!$A$2:$H$1261,MATCH(J$1,'Raw-products'!$A$1:$H$1,0))</f>
        <v>L</v>
      </c>
      <c r="K311" t="str">
        <f>VLOOKUP($C311,'Raw-products'!$A$2:$H$1261,MATCH(K$1,'Raw-products'!$A$1:$H$1,0))</f>
        <v>violet</v>
      </c>
      <c r="L311">
        <f>VLOOKUP($C311,'Raw-products'!$A$2:$H$1261,MATCH(L$1,'Raw-products'!$A$1:$H$1,0))</f>
        <v>90</v>
      </c>
      <c r="M311">
        <f>VLOOKUP($C311,'Raw-products'!$A$2:$H$1261,MATCH(M$1,'Raw-products'!$A$1:$H$1,0))</f>
        <v>68</v>
      </c>
      <c r="N311" s="5">
        <f t="shared" si="8"/>
        <v>6120</v>
      </c>
      <c r="O311" cm="1">
        <f t="array" ref="O311:R311">_xlfn.XLOOKUP($B311,'Raw -orders'!$A:$A,'Raw -orders'!$B:$E)</f>
        <v>802</v>
      </c>
      <c r="P311">
        <v>11279</v>
      </c>
      <c r="Q311" s="1">
        <v>44331</v>
      </c>
      <c r="R311" s="1">
        <v>44342</v>
      </c>
      <c r="S311" t="str" cm="1">
        <f t="array" ref="S311:Z311">_xlfn.XLOOKUP($O311,'Raw - customers'!$A:$A,'Raw - customers'!$B:$I)</f>
        <v>Amaleta Beange</v>
      </c>
      <c r="T311" t="str">
        <v>Female</v>
      </c>
      <c r="U311">
        <v>72</v>
      </c>
      <c r="V311" t="str">
        <v>26 Martin RoadSuite 393</v>
      </c>
      <c r="W311">
        <v>749</v>
      </c>
      <c r="X311" t="str">
        <v>Imogenmouth</v>
      </c>
      <c r="Y311" t="str">
        <v>Northern Territory</v>
      </c>
      <c r="Z311" t="str">
        <v>Australia</v>
      </c>
      <c r="AA311">
        <v>5</v>
      </c>
      <c r="AB311" s="3" t="str">
        <f t="shared" si="9"/>
        <v>10 to 20</v>
      </c>
      <c r="AK311" s="6"/>
      <c r="AM311" s="6">
        <v>802</v>
      </c>
      <c r="AN311" s="6" t="s">
        <v>1339</v>
      </c>
      <c r="AP311">
        <v>458</v>
      </c>
      <c r="AQ311" t="str">
        <v>Queensland</v>
      </c>
    </row>
    <row r="312" spans="1:43" x14ac:dyDescent="0.25">
      <c r="A312">
        <v>310</v>
      </c>
      <c r="B312">
        <v>71</v>
      </c>
      <c r="C312">
        <v>1100</v>
      </c>
      <c r="D312">
        <v>115</v>
      </c>
      <c r="E312">
        <v>1</v>
      </c>
      <c r="F312">
        <v>115</v>
      </c>
      <c r="G312">
        <v>1</v>
      </c>
      <c r="H312" t="str">
        <f>VLOOKUP($C312,'Raw-products'!$A$2:$H$1261,MATCH(H$1,'Raw-products'!$A$1:$H$1,0))</f>
        <v>Trousers</v>
      </c>
      <c r="I312" t="str">
        <f>VLOOKUP($C312,'Raw-products'!$A$2:$H$1261,MATCH(I$1,'Raw-products'!$A$1:$H$1,0))</f>
        <v>Cropped</v>
      </c>
      <c r="J312" t="str">
        <f>VLOOKUP($C312,'Raw-products'!$A$2:$H$1261,MATCH(J$1,'Raw-products'!$A$1:$H$1,0))</f>
        <v>XS</v>
      </c>
      <c r="K312" t="str">
        <f>VLOOKUP($C312,'Raw-products'!$A$2:$H$1261,MATCH(K$1,'Raw-products'!$A$1:$H$1,0))</f>
        <v>green</v>
      </c>
      <c r="L312">
        <f>VLOOKUP($C312,'Raw-products'!$A$2:$H$1261,MATCH(L$1,'Raw-products'!$A$1:$H$1,0))</f>
        <v>99</v>
      </c>
      <c r="M312">
        <f>VLOOKUP($C312,'Raw-products'!$A$2:$H$1261,MATCH(M$1,'Raw-products'!$A$1:$H$1,0))</f>
        <v>48</v>
      </c>
      <c r="N312" s="5">
        <f t="shared" si="8"/>
        <v>4752</v>
      </c>
      <c r="O312" cm="1">
        <f t="array" ref="O312:R312">_xlfn.XLOOKUP($B312,'Raw -orders'!$A:$A,'Raw -orders'!$B:$E)</f>
        <v>795</v>
      </c>
      <c r="P312">
        <v>20283</v>
      </c>
      <c r="Q312" s="1">
        <v>44241</v>
      </c>
      <c r="R312" s="1">
        <v>44243</v>
      </c>
      <c r="S312" t="str" cm="1">
        <f t="array" ref="S312:Z312">_xlfn.XLOOKUP($O312,'Raw - customers'!$A:$A,'Raw - customers'!$B:$I)</f>
        <v>Berri O' Clovan</v>
      </c>
      <c r="T312" t="str">
        <v>Agender</v>
      </c>
      <c r="U312">
        <v>49</v>
      </c>
      <c r="V312" t="str">
        <v>487 Summer MewsApt. 874</v>
      </c>
      <c r="W312">
        <v>1712</v>
      </c>
      <c r="X312" t="str">
        <v>East Hayden</v>
      </c>
      <c r="Y312" t="str">
        <v>Australian Capital Territory</v>
      </c>
      <c r="Z312" t="str">
        <v>Australia</v>
      </c>
      <c r="AA312">
        <v>2</v>
      </c>
      <c r="AB312" s="3" t="str">
        <f t="shared" si="9"/>
        <v>0 to 10</v>
      </c>
      <c r="AK312" s="6"/>
      <c r="AM312" s="6">
        <v>795</v>
      </c>
      <c r="AN312" s="6" t="s">
        <v>1350</v>
      </c>
      <c r="AP312">
        <v>601</v>
      </c>
      <c r="AQ312" t="str">
        <v>South Australia</v>
      </c>
    </row>
    <row r="313" spans="1:43" x14ac:dyDescent="0.25">
      <c r="A313">
        <v>311</v>
      </c>
      <c r="B313">
        <v>71</v>
      </c>
      <c r="C313">
        <v>230</v>
      </c>
      <c r="D313">
        <v>106</v>
      </c>
      <c r="E313">
        <v>2</v>
      </c>
      <c r="F313">
        <v>212</v>
      </c>
      <c r="G313">
        <v>1</v>
      </c>
      <c r="H313" t="str">
        <f>VLOOKUP($C313,'Raw-products'!$A$2:$H$1261,MATCH(H$1,'Raw-products'!$A$1:$H$1,0))</f>
        <v>Shirt</v>
      </c>
      <c r="I313" t="str">
        <f>VLOOKUP($C313,'Raw-products'!$A$2:$H$1261,MATCH(I$1,'Raw-products'!$A$1:$H$1,0))</f>
        <v>Chambray</v>
      </c>
      <c r="J313" t="str">
        <f>VLOOKUP($C313,'Raw-products'!$A$2:$H$1261,MATCH(J$1,'Raw-products'!$A$1:$H$1,0))</f>
        <v>XS</v>
      </c>
      <c r="K313" t="str">
        <f>VLOOKUP($C313,'Raw-products'!$A$2:$H$1261,MATCH(K$1,'Raw-products'!$A$1:$H$1,0))</f>
        <v>blue</v>
      </c>
      <c r="L313">
        <f>VLOOKUP($C313,'Raw-products'!$A$2:$H$1261,MATCH(L$1,'Raw-products'!$A$1:$H$1,0))</f>
        <v>105</v>
      </c>
      <c r="M313">
        <f>VLOOKUP($C313,'Raw-products'!$A$2:$H$1261,MATCH(M$1,'Raw-products'!$A$1:$H$1,0))</f>
        <v>76</v>
      </c>
      <c r="N313" s="5">
        <f t="shared" si="8"/>
        <v>7980</v>
      </c>
      <c r="O313" cm="1">
        <f t="array" ref="O313:R313">_xlfn.XLOOKUP($B313,'Raw -orders'!$A:$A,'Raw -orders'!$B:$E)</f>
        <v>795</v>
      </c>
      <c r="P313">
        <v>20283</v>
      </c>
      <c r="Q313" s="1">
        <v>44241</v>
      </c>
      <c r="R313" s="1">
        <v>44243</v>
      </c>
      <c r="S313" t="str" cm="1">
        <f t="array" ref="S313:Z313">_xlfn.XLOOKUP($O313,'Raw - customers'!$A:$A,'Raw - customers'!$B:$I)</f>
        <v>Berri O' Clovan</v>
      </c>
      <c r="T313" t="str">
        <v>Agender</v>
      </c>
      <c r="U313">
        <v>49</v>
      </c>
      <c r="V313" t="str">
        <v>487 Summer MewsApt. 874</v>
      </c>
      <c r="W313">
        <v>1712</v>
      </c>
      <c r="X313" t="str">
        <v>East Hayden</v>
      </c>
      <c r="Y313" t="str">
        <v>Australian Capital Territory</v>
      </c>
      <c r="Z313" t="str">
        <v>Australia</v>
      </c>
      <c r="AA313">
        <v>2</v>
      </c>
      <c r="AB313" s="3" t="str">
        <f t="shared" si="9"/>
        <v>0 to 10</v>
      </c>
      <c r="AK313" s="6"/>
      <c r="AM313" s="6">
        <v>795</v>
      </c>
      <c r="AN313" s="6" t="s">
        <v>1350</v>
      </c>
      <c r="AP313">
        <v>643</v>
      </c>
      <c r="AQ313" t="str">
        <v>Tasmania</v>
      </c>
    </row>
    <row r="314" spans="1:43" x14ac:dyDescent="0.25">
      <c r="A314">
        <v>312</v>
      </c>
      <c r="B314">
        <v>72</v>
      </c>
      <c r="C314">
        <v>1028</v>
      </c>
      <c r="D314">
        <v>90</v>
      </c>
      <c r="E314">
        <v>2</v>
      </c>
      <c r="F314">
        <v>180</v>
      </c>
      <c r="G314">
        <v>1</v>
      </c>
      <c r="H314" t="str">
        <f>VLOOKUP($C314,'Raw-products'!$A$2:$H$1261,MATCH(H$1,'Raw-products'!$A$1:$H$1,0))</f>
        <v>Trousers</v>
      </c>
      <c r="I314" t="str">
        <f>VLOOKUP($C314,'Raw-products'!$A$2:$H$1261,MATCH(I$1,'Raw-products'!$A$1:$H$1,0))</f>
        <v>Relaxed Leg</v>
      </c>
      <c r="J314" t="str">
        <f>VLOOKUP($C314,'Raw-products'!$A$2:$H$1261,MATCH(J$1,'Raw-products'!$A$1:$H$1,0))</f>
        <v>L</v>
      </c>
      <c r="K314" t="str">
        <f>VLOOKUP($C314,'Raw-products'!$A$2:$H$1261,MATCH(K$1,'Raw-products'!$A$1:$H$1,0))</f>
        <v>yellow</v>
      </c>
      <c r="L314">
        <f>VLOOKUP($C314,'Raw-products'!$A$2:$H$1261,MATCH(L$1,'Raw-products'!$A$1:$H$1,0))</f>
        <v>95</v>
      </c>
      <c r="M314">
        <f>VLOOKUP($C314,'Raw-products'!$A$2:$H$1261,MATCH(M$1,'Raw-products'!$A$1:$H$1,0))</f>
        <v>65</v>
      </c>
      <c r="N314" s="5">
        <f t="shared" si="8"/>
        <v>6175</v>
      </c>
      <c r="O314" cm="1">
        <f t="array" ref="O314:R314">_xlfn.XLOOKUP($B314,'Raw -orders'!$A:$A,'Raw -orders'!$B:$E)</f>
        <v>610</v>
      </c>
      <c r="P314">
        <v>40072</v>
      </c>
      <c r="Q314" s="1">
        <v>44268</v>
      </c>
      <c r="R314" s="1">
        <v>44271</v>
      </c>
      <c r="S314" t="str" cm="1">
        <f t="array" ref="S314:Z314">_xlfn.XLOOKUP($O314,'Raw - customers'!$A:$A,'Raw - customers'!$B:$I)</f>
        <v>Sadye Pes</v>
      </c>
      <c r="T314" t="str">
        <v>Agender</v>
      </c>
      <c r="U314">
        <v>31</v>
      </c>
      <c r="V314" t="str">
        <v>0986 Mccullough MewsSuite 467</v>
      </c>
      <c r="W314">
        <v>320</v>
      </c>
      <c r="X314" t="str">
        <v>New Jayden</v>
      </c>
      <c r="Y314" t="str">
        <v>Tasmania</v>
      </c>
      <c r="Z314" t="str">
        <v>Australia</v>
      </c>
      <c r="AA314">
        <v>3</v>
      </c>
      <c r="AB314" s="3" t="str">
        <f t="shared" si="9"/>
        <v>0 to 10</v>
      </c>
      <c r="AK314" s="6"/>
      <c r="AM314" s="6">
        <v>610</v>
      </c>
      <c r="AN314" s="6" t="s">
        <v>1414</v>
      </c>
      <c r="AP314">
        <v>726</v>
      </c>
      <c r="AQ314" t="str">
        <v>Western Australia</v>
      </c>
    </row>
    <row r="315" spans="1:43" x14ac:dyDescent="0.25">
      <c r="A315">
        <v>313</v>
      </c>
      <c r="B315">
        <v>72</v>
      </c>
      <c r="C315">
        <v>548</v>
      </c>
      <c r="D315">
        <v>98</v>
      </c>
      <c r="E315">
        <v>2</v>
      </c>
      <c r="F315">
        <v>196</v>
      </c>
      <c r="G315">
        <v>1</v>
      </c>
      <c r="H315" t="str">
        <f>VLOOKUP($C315,'Raw-products'!$A$2:$H$1261,MATCH(H$1,'Raw-products'!$A$1:$H$1,0))</f>
        <v>Jacket</v>
      </c>
      <c r="I315" t="str">
        <f>VLOOKUP($C315,'Raw-products'!$A$2:$H$1261,MATCH(I$1,'Raw-products'!$A$1:$H$1,0))</f>
        <v>Leather</v>
      </c>
      <c r="J315" t="str">
        <f>VLOOKUP($C315,'Raw-products'!$A$2:$H$1261,MATCH(J$1,'Raw-products'!$A$1:$H$1,0))</f>
        <v>L</v>
      </c>
      <c r="K315" t="str">
        <f>VLOOKUP($C315,'Raw-products'!$A$2:$H$1261,MATCH(K$1,'Raw-products'!$A$1:$H$1,0))</f>
        <v>blue</v>
      </c>
      <c r="L315">
        <f>VLOOKUP($C315,'Raw-products'!$A$2:$H$1261,MATCH(L$1,'Raw-products'!$A$1:$H$1,0))</f>
        <v>113</v>
      </c>
      <c r="M315">
        <f>VLOOKUP($C315,'Raw-products'!$A$2:$H$1261,MATCH(M$1,'Raw-products'!$A$1:$H$1,0))</f>
        <v>62</v>
      </c>
      <c r="N315" s="5">
        <f t="shared" si="8"/>
        <v>7006</v>
      </c>
      <c r="O315" cm="1">
        <f t="array" ref="O315:R315">_xlfn.XLOOKUP($B315,'Raw -orders'!$A:$A,'Raw -orders'!$B:$E)</f>
        <v>610</v>
      </c>
      <c r="P315">
        <v>40072</v>
      </c>
      <c r="Q315" s="1">
        <v>44268</v>
      </c>
      <c r="R315" s="1">
        <v>44271</v>
      </c>
      <c r="S315" t="str" cm="1">
        <f t="array" ref="S315:Z315">_xlfn.XLOOKUP($O315,'Raw - customers'!$A:$A,'Raw - customers'!$B:$I)</f>
        <v>Sadye Pes</v>
      </c>
      <c r="T315" t="str">
        <v>Agender</v>
      </c>
      <c r="U315">
        <v>31</v>
      </c>
      <c r="V315" t="str">
        <v>0986 Mccullough MewsSuite 467</v>
      </c>
      <c r="W315">
        <v>320</v>
      </c>
      <c r="X315" t="str">
        <v>New Jayden</v>
      </c>
      <c r="Y315" t="str">
        <v>Tasmania</v>
      </c>
      <c r="Z315" t="str">
        <v>Australia</v>
      </c>
      <c r="AA315">
        <v>3</v>
      </c>
      <c r="AB315" s="3" t="str">
        <f t="shared" si="9"/>
        <v>0 to 10</v>
      </c>
      <c r="AK315" s="6"/>
      <c r="AM315" s="6">
        <v>610</v>
      </c>
      <c r="AN315" s="6" t="s">
        <v>1414</v>
      </c>
      <c r="AP315">
        <v>840</v>
      </c>
      <c r="AQ315" t="str">
        <v>Western Australia</v>
      </c>
    </row>
    <row r="316" spans="1:43" x14ac:dyDescent="0.25">
      <c r="A316">
        <v>314</v>
      </c>
      <c r="B316">
        <v>72</v>
      </c>
      <c r="C316">
        <v>71</v>
      </c>
      <c r="D316">
        <v>118</v>
      </c>
      <c r="E316">
        <v>2</v>
      </c>
      <c r="F316">
        <v>236</v>
      </c>
      <c r="G316">
        <v>1</v>
      </c>
      <c r="H316" t="str">
        <f>VLOOKUP($C316,'Raw-products'!$A$2:$H$1261,MATCH(H$1,'Raw-products'!$A$1:$H$1,0))</f>
        <v>Shirt</v>
      </c>
      <c r="I316" t="str">
        <f>VLOOKUP($C316,'Raw-products'!$A$2:$H$1261,MATCH(I$1,'Raw-products'!$A$1:$H$1,0))</f>
        <v>Flannel</v>
      </c>
      <c r="J316" t="str">
        <f>VLOOKUP($C316,'Raw-products'!$A$2:$H$1261,MATCH(J$1,'Raw-products'!$A$1:$H$1,0))</f>
        <v>S</v>
      </c>
      <c r="K316" t="str">
        <f>VLOOKUP($C316,'Raw-products'!$A$2:$H$1261,MATCH(K$1,'Raw-products'!$A$1:$H$1,0))</f>
        <v>red</v>
      </c>
      <c r="L316">
        <f>VLOOKUP($C316,'Raw-products'!$A$2:$H$1261,MATCH(L$1,'Raw-products'!$A$1:$H$1,0))</f>
        <v>96</v>
      </c>
      <c r="M316">
        <f>VLOOKUP($C316,'Raw-products'!$A$2:$H$1261,MATCH(M$1,'Raw-products'!$A$1:$H$1,0))</f>
        <v>59</v>
      </c>
      <c r="N316" s="5">
        <f t="shared" si="8"/>
        <v>5664</v>
      </c>
      <c r="O316" cm="1">
        <f t="array" ref="O316:R316">_xlfn.XLOOKUP($B316,'Raw -orders'!$A:$A,'Raw -orders'!$B:$E)</f>
        <v>610</v>
      </c>
      <c r="P316">
        <v>40072</v>
      </c>
      <c r="Q316" s="1">
        <v>44268</v>
      </c>
      <c r="R316" s="1">
        <v>44271</v>
      </c>
      <c r="S316" t="str" cm="1">
        <f t="array" ref="S316:Z316">_xlfn.XLOOKUP($O316,'Raw - customers'!$A:$A,'Raw - customers'!$B:$I)</f>
        <v>Sadye Pes</v>
      </c>
      <c r="T316" t="str">
        <v>Agender</v>
      </c>
      <c r="U316">
        <v>31</v>
      </c>
      <c r="V316" t="str">
        <v>0986 Mccullough MewsSuite 467</v>
      </c>
      <c r="W316">
        <v>320</v>
      </c>
      <c r="X316" t="str">
        <v>New Jayden</v>
      </c>
      <c r="Y316" t="str">
        <v>Tasmania</v>
      </c>
      <c r="Z316" t="str">
        <v>Australia</v>
      </c>
      <c r="AA316">
        <v>3</v>
      </c>
      <c r="AB316" s="3" t="str">
        <f t="shared" si="9"/>
        <v>0 to 10</v>
      </c>
      <c r="AK316" s="6"/>
      <c r="AM316" s="6">
        <v>610</v>
      </c>
      <c r="AN316" s="6" t="s">
        <v>1414</v>
      </c>
      <c r="AP316">
        <v>508</v>
      </c>
      <c r="AQ316" t="str">
        <v>Northern Territory</v>
      </c>
    </row>
    <row r="317" spans="1:43" x14ac:dyDescent="0.25">
      <c r="A317">
        <v>315</v>
      </c>
      <c r="B317">
        <v>72</v>
      </c>
      <c r="C317">
        <v>596</v>
      </c>
      <c r="D317">
        <v>112</v>
      </c>
      <c r="E317">
        <v>2</v>
      </c>
      <c r="F317">
        <v>224</v>
      </c>
      <c r="G317">
        <v>1</v>
      </c>
      <c r="H317" t="str">
        <f>VLOOKUP($C317,'Raw-products'!$A$2:$H$1261,MATCH(H$1,'Raw-products'!$A$1:$H$1,0))</f>
        <v>Jacket</v>
      </c>
      <c r="I317" t="str">
        <f>VLOOKUP($C317,'Raw-products'!$A$2:$H$1261,MATCH(I$1,'Raw-products'!$A$1:$H$1,0))</f>
        <v>Cardigan</v>
      </c>
      <c r="J317" t="str">
        <f>VLOOKUP($C317,'Raw-products'!$A$2:$H$1261,MATCH(J$1,'Raw-products'!$A$1:$H$1,0))</f>
        <v>S</v>
      </c>
      <c r="K317" t="str">
        <f>VLOOKUP($C317,'Raw-products'!$A$2:$H$1261,MATCH(K$1,'Raw-products'!$A$1:$H$1,0))</f>
        <v>red</v>
      </c>
      <c r="L317">
        <f>VLOOKUP($C317,'Raw-products'!$A$2:$H$1261,MATCH(L$1,'Raw-products'!$A$1:$H$1,0))</f>
        <v>118</v>
      </c>
      <c r="M317">
        <f>VLOOKUP($C317,'Raw-products'!$A$2:$H$1261,MATCH(M$1,'Raw-products'!$A$1:$H$1,0))</f>
        <v>47</v>
      </c>
      <c r="N317" s="5">
        <f t="shared" si="8"/>
        <v>5546</v>
      </c>
      <c r="O317" cm="1">
        <f t="array" ref="O317:R317">_xlfn.XLOOKUP($B317,'Raw -orders'!$A:$A,'Raw -orders'!$B:$E)</f>
        <v>610</v>
      </c>
      <c r="P317">
        <v>40072</v>
      </c>
      <c r="Q317" s="1">
        <v>44268</v>
      </c>
      <c r="R317" s="1">
        <v>44271</v>
      </c>
      <c r="S317" t="str" cm="1">
        <f t="array" ref="S317:Z317">_xlfn.XLOOKUP($O317,'Raw - customers'!$A:$A,'Raw - customers'!$B:$I)</f>
        <v>Sadye Pes</v>
      </c>
      <c r="T317" t="str">
        <v>Agender</v>
      </c>
      <c r="U317">
        <v>31</v>
      </c>
      <c r="V317" t="str">
        <v>0986 Mccullough MewsSuite 467</v>
      </c>
      <c r="W317">
        <v>320</v>
      </c>
      <c r="X317" t="str">
        <v>New Jayden</v>
      </c>
      <c r="Y317" t="str">
        <v>Tasmania</v>
      </c>
      <c r="Z317" t="str">
        <v>Australia</v>
      </c>
      <c r="AA317">
        <v>3</v>
      </c>
      <c r="AB317" s="3" t="str">
        <f t="shared" si="9"/>
        <v>0 to 10</v>
      </c>
      <c r="AK317" s="6"/>
      <c r="AM317" s="6">
        <v>610</v>
      </c>
      <c r="AN317" s="6" t="s">
        <v>1414</v>
      </c>
      <c r="AP317">
        <v>728</v>
      </c>
      <c r="AQ317" t="str">
        <v>Western Australia</v>
      </c>
    </row>
    <row r="318" spans="1:43" x14ac:dyDescent="0.25">
      <c r="A318">
        <v>316</v>
      </c>
      <c r="B318">
        <v>73</v>
      </c>
      <c r="C318">
        <v>467</v>
      </c>
      <c r="D318">
        <v>118</v>
      </c>
      <c r="E318">
        <v>3</v>
      </c>
      <c r="F318">
        <v>354</v>
      </c>
      <c r="G318">
        <v>1</v>
      </c>
      <c r="H318" t="str">
        <f>VLOOKUP($C318,'Raw-products'!$A$2:$H$1261,MATCH(H$1,'Raw-products'!$A$1:$H$1,0))</f>
        <v>Jacket</v>
      </c>
      <c r="I318" t="str">
        <f>VLOOKUP($C318,'Raw-products'!$A$2:$H$1261,MATCH(I$1,'Raw-products'!$A$1:$H$1,0))</f>
        <v>Puffer</v>
      </c>
      <c r="J318" t="str">
        <f>VLOOKUP($C318,'Raw-products'!$A$2:$H$1261,MATCH(J$1,'Raw-products'!$A$1:$H$1,0))</f>
        <v>M</v>
      </c>
      <c r="K318" t="str">
        <f>VLOOKUP($C318,'Raw-products'!$A$2:$H$1261,MATCH(K$1,'Raw-products'!$A$1:$H$1,0))</f>
        <v>yellow</v>
      </c>
      <c r="L318">
        <f>VLOOKUP($C318,'Raw-products'!$A$2:$H$1261,MATCH(L$1,'Raw-products'!$A$1:$H$1,0))</f>
        <v>110</v>
      </c>
      <c r="M318">
        <f>VLOOKUP($C318,'Raw-products'!$A$2:$H$1261,MATCH(M$1,'Raw-products'!$A$1:$H$1,0))</f>
        <v>44</v>
      </c>
      <c r="N318" s="5">
        <f t="shared" si="8"/>
        <v>4840</v>
      </c>
      <c r="O318" cm="1">
        <f t="array" ref="O318:R318">_xlfn.XLOOKUP($B318,'Raw -orders'!$A:$A,'Raw -orders'!$B:$E)</f>
        <v>965</v>
      </c>
      <c r="P318">
        <v>16715</v>
      </c>
      <c r="Q318" s="1">
        <v>44401</v>
      </c>
      <c r="R318" s="1">
        <v>44427</v>
      </c>
      <c r="S318" t="str" cm="1">
        <f t="array" ref="S318:Z318">_xlfn.XLOOKUP($O318,'Raw - customers'!$A:$A,'Raw - customers'!$B:$I)</f>
        <v>Terri Lunny</v>
      </c>
      <c r="T318" t="str">
        <v>Bigender</v>
      </c>
      <c r="U318">
        <v>75</v>
      </c>
      <c r="V318" t="str">
        <v>4627 Paige KnollApt. 635</v>
      </c>
      <c r="W318">
        <v>5542</v>
      </c>
      <c r="X318" t="str">
        <v>New Callumtown</v>
      </c>
      <c r="Y318" t="str">
        <v>Western Australia</v>
      </c>
      <c r="Z318" t="str">
        <v>Australia</v>
      </c>
      <c r="AA318">
        <v>7</v>
      </c>
      <c r="AB318" s="3" t="str">
        <f t="shared" si="9"/>
        <v>20 to 30</v>
      </c>
      <c r="AK318" s="6"/>
      <c r="AM318" s="6">
        <v>965</v>
      </c>
      <c r="AN318" s="6" t="s">
        <v>1377</v>
      </c>
      <c r="AP318">
        <v>446</v>
      </c>
      <c r="AQ318" t="str">
        <v>Tasmania</v>
      </c>
    </row>
    <row r="319" spans="1:43" x14ac:dyDescent="0.25">
      <c r="A319">
        <v>317</v>
      </c>
      <c r="B319">
        <v>73</v>
      </c>
      <c r="C319">
        <v>1135</v>
      </c>
      <c r="D319">
        <v>102</v>
      </c>
      <c r="E319">
        <v>1</v>
      </c>
      <c r="F319">
        <v>102</v>
      </c>
      <c r="G319">
        <v>1</v>
      </c>
      <c r="H319" t="str">
        <f>VLOOKUP($C319,'Raw-products'!$A$2:$H$1261,MATCH(H$1,'Raw-products'!$A$1:$H$1,0))</f>
        <v>Trousers</v>
      </c>
      <c r="I319" t="str">
        <f>VLOOKUP($C319,'Raw-products'!$A$2:$H$1261,MATCH(I$1,'Raw-products'!$A$1:$H$1,0))</f>
        <v>Cargo Pants</v>
      </c>
      <c r="J319" t="str">
        <f>VLOOKUP($C319,'Raw-products'!$A$2:$H$1261,MATCH(J$1,'Raw-products'!$A$1:$H$1,0))</f>
        <v>XS</v>
      </c>
      <c r="K319" t="str">
        <f>VLOOKUP($C319,'Raw-products'!$A$2:$H$1261,MATCH(K$1,'Raw-products'!$A$1:$H$1,0))</f>
        <v>green</v>
      </c>
      <c r="L319">
        <f>VLOOKUP($C319,'Raw-products'!$A$2:$H$1261,MATCH(L$1,'Raw-products'!$A$1:$H$1,0))</f>
        <v>106</v>
      </c>
      <c r="M319">
        <f>VLOOKUP($C319,'Raw-products'!$A$2:$H$1261,MATCH(M$1,'Raw-products'!$A$1:$H$1,0))</f>
        <v>63</v>
      </c>
      <c r="N319" s="5">
        <f t="shared" si="8"/>
        <v>6678</v>
      </c>
      <c r="O319" cm="1">
        <f t="array" ref="O319:R319">_xlfn.XLOOKUP($B319,'Raw -orders'!$A:$A,'Raw -orders'!$B:$E)</f>
        <v>965</v>
      </c>
      <c r="P319">
        <v>16715</v>
      </c>
      <c r="Q319" s="1">
        <v>44401</v>
      </c>
      <c r="R319" s="1">
        <v>44427</v>
      </c>
      <c r="S319" t="str" cm="1">
        <f t="array" ref="S319:Z319">_xlfn.XLOOKUP($O319,'Raw - customers'!$A:$A,'Raw - customers'!$B:$I)</f>
        <v>Terri Lunny</v>
      </c>
      <c r="T319" t="str">
        <v>Bigender</v>
      </c>
      <c r="U319">
        <v>75</v>
      </c>
      <c r="V319" t="str">
        <v>4627 Paige KnollApt. 635</v>
      </c>
      <c r="W319">
        <v>5542</v>
      </c>
      <c r="X319" t="str">
        <v>New Callumtown</v>
      </c>
      <c r="Y319" t="str">
        <v>Western Australia</v>
      </c>
      <c r="Z319" t="str">
        <v>Australia</v>
      </c>
      <c r="AA319">
        <v>7</v>
      </c>
      <c r="AB319" s="3" t="str">
        <f t="shared" si="9"/>
        <v>20 to 30</v>
      </c>
      <c r="AK319" s="6"/>
      <c r="AM319" s="6">
        <v>965</v>
      </c>
      <c r="AN319" s="6" t="s">
        <v>1377</v>
      </c>
      <c r="AP319">
        <v>13</v>
      </c>
      <c r="AQ319" t="str">
        <v>Queensland</v>
      </c>
    </row>
    <row r="320" spans="1:43" x14ac:dyDescent="0.25">
      <c r="A320">
        <v>318</v>
      </c>
      <c r="B320">
        <v>73</v>
      </c>
      <c r="C320">
        <v>1014</v>
      </c>
      <c r="D320">
        <v>106</v>
      </c>
      <c r="E320">
        <v>1</v>
      </c>
      <c r="F320">
        <v>106</v>
      </c>
      <c r="G320">
        <v>1</v>
      </c>
      <c r="H320" t="str">
        <f>VLOOKUP($C320,'Raw-products'!$A$2:$H$1261,MATCH(H$1,'Raw-products'!$A$1:$H$1,0))</f>
        <v>Trousers</v>
      </c>
      <c r="I320" t="str">
        <f>VLOOKUP($C320,'Raw-products'!$A$2:$H$1261,MATCH(I$1,'Raw-products'!$A$1:$H$1,0))</f>
        <v>Wool</v>
      </c>
      <c r="J320" t="str">
        <f>VLOOKUP($C320,'Raw-products'!$A$2:$H$1261,MATCH(J$1,'Raw-products'!$A$1:$H$1,0))</f>
        <v>XL</v>
      </c>
      <c r="K320" t="str">
        <f>VLOOKUP($C320,'Raw-products'!$A$2:$H$1261,MATCH(K$1,'Raw-products'!$A$1:$H$1,0))</f>
        <v>violet</v>
      </c>
      <c r="L320">
        <f>VLOOKUP($C320,'Raw-products'!$A$2:$H$1261,MATCH(L$1,'Raw-products'!$A$1:$H$1,0))</f>
        <v>111</v>
      </c>
      <c r="M320">
        <f>VLOOKUP($C320,'Raw-products'!$A$2:$H$1261,MATCH(M$1,'Raw-products'!$A$1:$H$1,0))</f>
        <v>40</v>
      </c>
      <c r="N320" s="5">
        <f t="shared" si="8"/>
        <v>4440</v>
      </c>
      <c r="O320" cm="1">
        <f t="array" ref="O320:R320">_xlfn.XLOOKUP($B320,'Raw -orders'!$A:$A,'Raw -orders'!$B:$E)</f>
        <v>965</v>
      </c>
      <c r="P320">
        <v>16715</v>
      </c>
      <c r="Q320" s="1">
        <v>44401</v>
      </c>
      <c r="R320" s="1">
        <v>44427</v>
      </c>
      <c r="S320" t="str" cm="1">
        <f t="array" ref="S320:Z320">_xlfn.XLOOKUP($O320,'Raw - customers'!$A:$A,'Raw - customers'!$B:$I)</f>
        <v>Terri Lunny</v>
      </c>
      <c r="T320" t="str">
        <v>Bigender</v>
      </c>
      <c r="U320">
        <v>75</v>
      </c>
      <c r="V320" t="str">
        <v>4627 Paige KnollApt. 635</v>
      </c>
      <c r="W320">
        <v>5542</v>
      </c>
      <c r="X320" t="str">
        <v>New Callumtown</v>
      </c>
      <c r="Y320" t="str">
        <v>Western Australia</v>
      </c>
      <c r="Z320" t="str">
        <v>Australia</v>
      </c>
      <c r="AA320">
        <v>7</v>
      </c>
      <c r="AB320" s="3" t="str">
        <f t="shared" si="9"/>
        <v>20 to 30</v>
      </c>
      <c r="AK320" s="6"/>
      <c r="AM320" s="6">
        <v>965</v>
      </c>
      <c r="AN320" s="6" t="s">
        <v>1377</v>
      </c>
      <c r="AP320">
        <v>907</v>
      </c>
      <c r="AQ320" t="str">
        <v>South Australia</v>
      </c>
    </row>
    <row r="321" spans="1:43" x14ac:dyDescent="0.25">
      <c r="A321">
        <v>319</v>
      </c>
      <c r="B321">
        <v>73</v>
      </c>
      <c r="C321">
        <v>1188</v>
      </c>
      <c r="D321">
        <v>99</v>
      </c>
      <c r="E321">
        <v>3</v>
      </c>
      <c r="F321">
        <v>297</v>
      </c>
      <c r="G321">
        <v>1</v>
      </c>
      <c r="H321" t="str">
        <f>VLOOKUP($C321,'Raw-products'!$A$2:$H$1261,MATCH(H$1,'Raw-products'!$A$1:$H$1,0))</f>
        <v>Trousers</v>
      </c>
      <c r="I321" t="str">
        <f>VLOOKUP($C321,'Raw-products'!$A$2:$H$1261,MATCH(I$1,'Raw-products'!$A$1:$H$1,0))</f>
        <v>High-Waisted</v>
      </c>
      <c r="J321" t="str">
        <f>VLOOKUP($C321,'Raw-products'!$A$2:$H$1261,MATCH(J$1,'Raw-products'!$A$1:$H$1,0))</f>
        <v>L</v>
      </c>
      <c r="K321" t="str">
        <f>VLOOKUP($C321,'Raw-products'!$A$2:$H$1261,MATCH(K$1,'Raw-products'!$A$1:$H$1,0))</f>
        <v>violet</v>
      </c>
      <c r="L321">
        <f>VLOOKUP($C321,'Raw-products'!$A$2:$H$1261,MATCH(L$1,'Raw-products'!$A$1:$H$1,0))</f>
        <v>98</v>
      </c>
      <c r="M321">
        <f>VLOOKUP($C321,'Raw-products'!$A$2:$H$1261,MATCH(M$1,'Raw-products'!$A$1:$H$1,0))</f>
        <v>68</v>
      </c>
      <c r="N321" s="5">
        <f t="shared" si="8"/>
        <v>6664</v>
      </c>
      <c r="O321" cm="1">
        <f t="array" ref="O321:R321">_xlfn.XLOOKUP($B321,'Raw -orders'!$A:$A,'Raw -orders'!$B:$E)</f>
        <v>965</v>
      </c>
      <c r="P321">
        <v>16715</v>
      </c>
      <c r="Q321" s="1">
        <v>44401</v>
      </c>
      <c r="R321" s="1">
        <v>44427</v>
      </c>
      <c r="S321" t="str" cm="1">
        <f t="array" ref="S321:Z321">_xlfn.XLOOKUP($O321,'Raw - customers'!$A:$A,'Raw - customers'!$B:$I)</f>
        <v>Terri Lunny</v>
      </c>
      <c r="T321" t="str">
        <v>Bigender</v>
      </c>
      <c r="U321">
        <v>75</v>
      </c>
      <c r="V321" t="str">
        <v>4627 Paige KnollApt. 635</v>
      </c>
      <c r="W321">
        <v>5542</v>
      </c>
      <c r="X321" t="str">
        <v>New Callumtown</v>
      </c>
      <c r="Y321" t="str">
        <v>Western Australia</v>
      </c>
      <c r="Z321" t="str">
        <v>Australia</v>
      </c>
      <c r="AA321">
        <v>7</v>
      </c>
      <c r="AB321" s="3" t="str">
        <f t="shared" si="9"/>
        <v>20 to 30</v>
      </c>
      <c r="AK321" s="6"/>
      <c r="AM321" s="6">
        <v>965</v>
      </c>
      <c r="AN321" s="6" t="s">
        <v>1377</v>
      </c>
      <c r="AP321">
        <v>94</v>
      </c>
      <c r="AQ321" t="str">
        <v>Western Australia</v>
      </c>
    </row>
    <row r="322" spans="1:43" x14ac:dyDescent="0.25">
      <c r="A322">
        <v>320</v>
      </c>
      <c r="B322">
        <v>73</v>
      </c>
      <c r="C322">
        <v>70</v>
      </c>
      <c r="D322">
        <v>118</v>
      </c>
      <c r="E322">
        <v>2</v>
      </c>
      <c r="F322">
        <v>236</v>
      </c>
      <c r="G322">
        <v>1</v>
      </c>
      <c r="H322" t="str">
        <f>VLOOKUP($C322,'Raw-products'!$A$2:$H$1261,MATCH(H$1,'Raw-products'!$A$1:$H$1,0))</f>
        <v>Shirt</v>
      </c>
      <c r="I322" t="str">
        <f>VLOOKUP($C322,'Raw-products'!$A$2:$H$1261,MATCH(I$1,'Raw-products'!$A$1:$H$1,0))</f>
        <v>Flannel</v>
      </c>
      <c r="J322" t="str">
        <f>VLOOKUP($C322,'Raw-products'!$A$2:$H$1261,MATCH(J$1,'Raw-products'!$A$1:$H$1,0))</f>
        <v>XS</v>
      </c>
      <c r="K322" t="str">
        <f>VLOOKUP($C322,'Raw-products'!$A$2:$H$1261,MATCH(K$1,'Raw-products'!$A$1:$H$1,0))</f>
        <v>red</v>
      </c>
      <c r="L322">
        <f>VLOOKUP($C322,'Raw-products'!$A$2:$H$1261,MATCH(L$1,'Raw-products'!$A$1:$H$1,0))</f>
        <v>96</v>
      </c>
      <c r="M322">
        <f>VLOOKUP($C322,'Raw-products'!$A$2:$H$1261,MATCH(M$1,'Raw-products'!$A$1:$H$1,0))</f>
        <v>42</v>
      </c>
      <c r="N322" s="5">
        <f t="shared" si="8"/>
        <v>4032</v>
      </c>
      <c r="O322" cm="1">
        <f t="array" ref="O322:R322">_xlfn.XLOOKUP($B322,'Raw -orders'!$A:$A,'Raw -orders'!$B:$E)</f>
        <v>965</v>
      </c>
      <c r="P322">
        <v>16715</v>
      </c>
      <c r="Q322" s="1">
        <v>44401</v>
      </c>
      <c r="R322" s="1">
        <v>44427</v>
      </c>
      <c r="S322" t="str" cm="1">
        <f t="array" ref="S322:Z322">_xlfn.XLOOKUP($O322,'Raw - customers'!$A:$A,'Raw - customers'!$B:$I)</f>
        <v>Terri Lunny</v>
      </c>
      <c r="T322" t="str">
        <v>Bigender</v>
      </c>
      <c r="U322">
        <v>75</v>
      </c>
      <c r="V322" t="str">
        <v>4627 Paige KnollApt. 635</v>
      </c>
      <c r="W322">
        <v>5542</v>
      </c>
      <c r="X322" t="str">
        <v>New Callumtown</v>
      </c>
      <c r="Y322" t="str">
        <v>Western Australia</v>
      </c>
      <c r="Z322" t="str">
        <v>Australia</v>
      </c>
      <c r="AA322">
        <v>7</v>
      </c>
      <c r="AB322" s="3" t="str">
        <f t="shared" si="9"/>
        <v>20 to 30</v>
      </c>
      <c r="AK322" s="6"/>
      <c r="AM322" s="6">
        <v>965</v>
      </c>
      <c r="AN322" s="6" t="s">
        <v>1377</v>
      </c>
      <c r="AP322">
        <v>980</v>
      </c>
      <c r="AQ322" t="str">
        <v>South Australia</v>
      </c>
    </row>
    <row r="323" spans="1:43" x14ac:dyDescent="0.25">
      <c r="A323">
        <v>321</v>
      </c>
      <c r="B323">
        <v>74</v>
      </c>
      <c r="C323">
        <v>507</v>
      </c>
      <c r="D323">
        <v>102</v>
      </c>
      <c r="E323">
        <v>2</v>
      </c>
      <c r="F323">
        <v>204</v>
      </c>
      <c r="G323">
        <v>1</v>
      </c>
      <c r="H323" t="str">
        <f>VLOOKUP($C323,'Raw-products'!$A$2:$H$1261,MATCH(H$1,'Raw-products'!$A$1:$H$1,0))</f>
        <v>Jacket</v>
      </c>
      <c r="I323" t="str">
        <f>VLOOKUP($C323,'Raw-products'!$A$2:$H$1261,MATCH(I$1,'Raw-products'!$A$1:$H$1,0))</f>
        <v>Windbreaker</v>
      </c>
      <c r="J323" t="str">
        <f>VLOOKUP($C323,'Raw-products'!$A$2:$H$1261,MATCH(J$1,'Raw-products'!$A$1:$H$1,0))</f>
        <v>M</v>
      </c>
      <c r="K323" t="str">
        <f>VLOOKUP($C323,'Raw-products'!$A$2:$H$1261,MATCH(K$1,'Raw-products'!$A$1:$H$1,0))</f>
        <v>green</v>
      </c>
      <c r="L323">
        <f>VLOOKUP($C323,'Raw-products'!$A$2:$H$1261,MATCH(L$1,'Raw-products'!$A$1:$H$1,0))</f>
        <v>109</v>
      </c>
      <c r="M323">
        <f>VLOOKUP($C323,'Raw-products'!$A$2:$H$1261,MATCH(M$1,'Raw-products'!$A$1:$H$1,0))</f>
        <v>63</v>
      </c>
      <c r="N323" s="5">
        <f t="shared" ref="N323:N386" si="10">$L323*$M323</f>
        <v>6867</v>
      </c>
      <c r="O323" cm="1">
        <f t="array" ref="O323:R323">_xlfn.XLOOKUP($B323,'Raw -orders'!$A:$A,'Raw -orders'!$B:$E)</f>
        <v>391</v>
      </c>
      <c r="P323">
        <v>39655</v>
      </c>
      <c r="Q323" s="1">
        <v>44250</v>
      </c>
      <c r="R323" s="1">
        <v>44254</v>
      </c>
      <c r="S323" t="str" cm="1">
        <f t="array" ref="S323:Z323">_xlfn.XLOOKUP($O323,'Raw - customers'!$A:$A,'Raw - customers'!$B:$I)</f>
        <v>Reed Churchlow</v>
      </c>
      <c r="T323" t="str">
        <v>Male</v>
      </c>
      <c r="U323">
        <v>75</v>
      </c>
      <c r="V323" t="str">
        <v>4592 Isabella BoulevardApt. 793</v>
      </c>
      <c r="W323">
        <v>7524</v>
      </c>
      <c r="X323" t="str">
        <v>North Sophieland</v>
      </c>
      <c r="Y323" t="str">
        <v>Australian Capital Territory</v>
      </c>
      <c r="Z323" t="str">
        <v>Australia</v>
      </c>
      <c r="AA323">
        <v>2</v>
      </c>
      <c r="AB323" s="3" t="str">
        <f t="shared" ref="AB323:AB386" si="11">IF(AND(DATEDIF($Q323,$R323,"D")&gt;0,DATEDIF($Q323,$R323,"D")&lt;=10),"0 to 10",IF(AND(DATEDIF($Q323,$R323,"D")&gt;10,DATEDIF($Q323,$R323,"D")&lt;=20),"10 to 20",IF(AND(DATEDIF($Q323,$R323,"D")&gt;20,DATEDIF($Q323,$R323,"D")&lt;=30),"20 to 30")))</f>
        <v>0 to 10</v>
      </c>
      <c r="AK323" s="6"/>
      <c r="AM323" s="6">
        <v>391</v>
      </c>
      <c r="AN323" s="6" t="s">
        <v>1350</v>
      </c>
      <c r="AP323">
        <v>892</v>
      </c>
      <c r="AQ323" t="str">
        <v>Australian Capital Territory</v>
      </c>
    </row>
    <row r="324" spans="1:43" x14ac:dyDescent="0.25">
      <c r="A324">
        <v>322</v>
      </c>
      <c r="B324">
        <v>74</v>
      </c>
      <c r="C324">
        <v>311</v>
      </c>
      <c r="D324">
        <v>105</v>
      </c>
      <c r="E324">
        <v>2</v>
      </c>
      <c r="F324">
        <v>210</v>
      </c>
      <c r="G324">
        <v>1</v>
      </c>
      <c r="H324" t="str">
        <f>VLOOKUP($C324,'Raw-products'!$A$2:$H$1261,MATCH(H$1,'Raw-products'!$A$1:$H$1,0))</f>
        <v>Shirt</v>
      </c>
      <c r="I324" t="str">
        <f>VLOOKUP($C324,'Raw-products'!$A$2:$H$1261,MATCH(I$1,'Raw-products'!$A$1:$H$1,0))</f>
        <v>Cuban Collar</v>
      </c>
      <c r="J324" t="str">
        <f>VLOOKUP($C324,'Raw-products'!$A$2:$H$1261,MATCH(J$1,'Raw-products'!$A$1:$H$1,0))</f>
        <v>S</v>
      </c>
      <c r="K324" t="str">
        <f>VLOOKUP($C324,'Raw-products'!$A$2:$H$1261,MATCH(K$1,'Raw-products'!$A$1:$H$1,0))</f>
        <v>violet</v>
      </c>
      <c r="L324">
        <f>VLOOKUP($C324,'Raw-products'!$A$2:$H$1261,MATCH(L$1,'Raw-products'!$A$1:$H$1,0))</f>
        <v>93</v>
      </c>
      <c r="M324">
        <f>VLOOKUP($C324,'Raw-products'!$A$2:$H$1261,MATCH(M$1,'Raw-products'!$A$1:$H$1,0))</f>
        <v>43</v>
      </c>
      <c r="N324" s="5">
        <f t="shared" si="10"/>
        <v>3999</v>
      </c>
      <c r="O324" cm="1">
        <f t="array" ref="O324:R324">_xlfn.XLOOKUP($B324,'Raw -orders'!$A:$A,'Raw -orders'!$B:$E)</f>
        <v>391</v>
      </c>
      <c r="P324">
        <v>39655</v>
      </c>
      <c r="Q324" s="1">
        <v>44250</v>
      </c>
      <c r="R324" s="1">
        <v>44254</v>
      </c>
      <c r="S324" t="str" cm="1">
        <f t="array" ref="S324:Z324">_xlfn.XLOOKUP($O324,'Raw - customers'!$A:$A,'Raw - customers'!$B:$I)</f>
        <v>Reed Churchlow</v>
      </c>
      <c r="T324" t="str">
        <v>Male</v>
      </c>
      <c r="U324">
        <v>75</v>
      </c>
      <c r="V324" t="str">
        <v>4592 Isabella BoulevardApt. 793</v>
      </c>
      <c r="W324">
        <v>7524</v>
      </c>
      <c r="X324" t="str">
        <v>North Sophieland</v>
      </c>
      <c r="Y324" t="str">
        <v>Australian Capital Territory</v>
      </c>
      <c r="Z324" t="str">
        <v>Australia</v>
      </c>
      <c r="AA324">
        <v>2</v>
      </c>
      <c r="AB324" s="3" t="str">
        <f t="shared" si="11"/>
        <v>0 to 10</v>
      </c>
      <c r="AK324" s="6"/>
      <c r="AM324" s="6">
        <v>391</v>
      </c>
      <c r="AN324" s="6" t="s">
        <v>1350</v>
      </c>
      <c r="AP324">
        <v>835</v>
      </c>
      <c r="AQ324" t="str">
        <v>South Australia</v>
      </c>
    </row>
    <row r="325" spans="1:43" x14ac:dyDescent="0.25">
      <c r="A325">
        <v>323</v>
      </c>
      <c r="B325">
        <v>74</v>
      </c>
      <c r="C325">
        <v>85</v>
      </c>
      <c r="D325">
        <v>118</v>
      </c>
      <c r="E325">
        <v>2</v>
      </c>
      <c r="F325">
        <v>236</v>
      </c>
      <c r="G325">
        <v>1</v>
      </c>
      <c r="H325" t="str">
        <f>VLOOKUP($C325,'Raw-products'!$A$2:$H$1261,MATCH(H$1,'Raw-products'!$A$1:$H$1,0))</f>
        <v>Shirt</v>
      </c>
      <c r="I325" t="str">
        <f>VLOOKUP($C325,'Raw-products'!$A$2:$H$1261,MATCH(I$1,'Raw-products'!$A$1:$H$1,0))</f>
        <v>Flannel</v>
      </c>
      <c r="J325" t="str">
        <f>VLOOKUP($C325,'Raw-products'!$A$2:$H$1261,MATCH(J$1,'Raw-products'!$A$1:$H$1,0))</f>
        <v>XS</v>
      </c>
      <c r="K325" t="str">
        <f>VLOOKUP($C325,'Raw-products'!$A$2:$H$1261,MATCH(K$1,'Raw-products'!$A$1:$H$1,0))</f>
        <v>green</v>
      </c>
      <c r="L325">
        <f>VLOOKUP($C325,'Raw-products'!$A$2:$H$1261,MATCH(L$1,'Raw-products'!$A$1:$H$1,0))</f>
        <v>96</v>
      </c>
      <c r="M325">
        <f>VLOOKUP($C325,'Raw-products'!$A$2:$H$1261,MATCH(M$1,'Raw-products'!$A$1:$H$1,0))</f>
        <v>55</v>
      </c>
      <c r="N325" s="5">
        <f t="shared" si="10"/>
        <v>5280</v>
      </c>
      <c r="O325" cm="1">
        <f t="array" ref="O325:R325">_xlfn.XLOOKUP($B325,'Raw -orders'!$A:$A,'Raw -orders'!$B:$E)</f>
        <v>391</v>
      </c>
      <c r="P325">
        <v>39655</v>
      </c>
      <c r="Q325" s="1">
        <v>44250</v>
      </c>
      <c r="R325" s="1">
        <v>44254</v>
      </c>
      <c r="S325" t="str" cm="1">
        <f t="array" ref="S325:Z325">_xlfn.XLOOKUP($O325,'Raw - customers'!$A:$A,'Raw - customers'!$B:$I)</f>
        <v>Reed Churchlow</v>
      </c>
      <c r="T325" t="str">
        <v>Male</v>
      </c>
      <c r="U325">
        <v>75</v>
      </c>
      <c r="V325" t="str">
        <v>4592 Isabella BoulevardApt. 793</v>
      </c>
      <c r="W325">
        <v>7524</v>
      </c>
      <c r="X325" t="str">
        <v>North Sophieland</v>
      </c>
      <c r="Y325" t="str">
        <v>Australian Capital Territory</v>
      </c>
      <c r="Z325" t="str">
        <v>Australia</v>
      </c>
      <c r="AA325">
        <v>2</v>
      </c>
      <c r="AB325" s="3" t="str">
        <f t="shared" si="11"/>
        <v>0 to 10</v>
      </c>
      <c r="AK325" s="6"/>
      <c r="AM325" s="6">
        <v>391</v>
      </c>
      <c r="AN325" s="6" t="s">
        <v>1350</v>
      </c>
      <c r="AP325">
        <v>404</v>
      </c>
      <c r="AQ325" t="str">
        <v>Australian Capital Territory</v>
      </c>
    </row>
    <row r="326" spans="1:43" x14ac:dyDescent="0.25">
      <c r="A326">
        <v>324</v>
      </c>
      <c r="B326">
        <v>75</v>
      </c>
      <c r="C326">
        <v>571</v>
      </c>
      <c r="D326">
        <v>100</v>
      </c>
      <c r="E326">
        <v>2</v>
      </c>
      <c r="F326">
        <v>200</v>
      </c>
      <c r="G326">
        <v>1</v>
      </c>
      <c r="H326" t="str">
        <f>VLOOKUP($C326,'Raw-products'!$A$2:$H$1261,MATCH(H$1,'Raw-products'!$A$1:$H$1,0))</f>
        <v>Jacket</v>
      </c>
      <c r="I326" t="str">
        <f>VLOOKUP($C326,'Raw-products'!$A$2:$H$1261,MATCH(I$1,'Raw-products'!$A$1:$H$1,0))</f>
        <v>Bomber</v>
      </c>
      <c r="J326" t="str">
        <f>VLOOKUP($C326,'Raw-products'!$A$2:$H$1261,MATCH(J$1,'Raw-products'!$A$1:$H$1,0))</f>
        <v>S</v>
      </c>
      <c r="K326" t="str">
        <f>VLOOKUP($C326,'Raw-products'!$A$2:$H$1261,MATCH(K$1,'Raw-products'!$A$1:$H$1,0))</f>
        <v>yellow</v>
      </c>
      <c r="L326">
        <f>VLOOKUP($C326,'Raw-products'!$A$2:$H$1261,MATCH(L$1,'Raw-products'!$A$1:$H$1,0))</f>
        <v>90</v>
      </c>
      <c r="M326">
        <f>VLOOKUP($C326,'Raw-products'!$A$2:$H$1261,MATCH(M$1,'Raw-products'!$A$1:$H$1,0))</f>
        <v>64</v>
      </c>
      <c r="N326" s="5">
        <f t="shared" si="10"/>
        <v>5760</v>
      </c>
      <c r="O326" cm="1">
        <f t="array" ref="O326:R326">_xlfn.XLOOKUP($B326,'Raw -orders'!$A:$A,'Raw -orders'!$B:$E)</f>
        <v>68</v>
      </c>
      <c r="P326">
        <v>16667</v>
      </c>
      <c r="Q326" s="1">
        <v>44432</v>
      </c>
      <c r="R326" s="1">
        <v>44454</v>
      </c>
      <c r="S326" t="str" cm="1">
        <f t="array" ref="S326:Z326">_xlfn.XLOOKUP($O326,'Raw - customers'!$A:$A,'Raw - customers'!$B:$I)</f>
        <v>Willa Gaisford</v>
      </c>
      <c r="T326" t="str">
        <v>Female</v>
      </c>
      <c r="U326">
        <v>23</v>
      </c>
      <c r="V326" t="str">
        <v>373 Little JunctionApt. 299</v>
      </c>
      <c r="W326">
        <v>6751</v>
      </c>
      <c r="X326" t="str">
        <v>West Justin</v>
      </c>
      <c r="Y326" t="str">
        <v>Western Australia</v>
      </c>
      <c r="Z326" t="str">
        <v>Australia</v>
      </c>
      <c r="AA326">
        <v>8</v>
      </c>
      <c r="AB326" s="3" t="str">
        <f t="shared" si="11"/>
        <v>20 to 30</v>
      </c>
      <c r="AK326" s="6"/>
      <c r="AM326" s="6">
        <v>68</v>
      </c>
      <c r="AN326" s="6" t="s">
        <v>1377</v>
      </c>
      <c r="AP326">
        <v>47</v>
      </c>
      <c r="AQ326" t="str">
        <v>Western Australia</v>
      </c>
    </row>
    <row r="327" spans="1:43" x14ac:dyDescent="0.25">
      <c r="A327">
        <v>325</v>
      </c>
      <c r="B327">
        <v>75</v>
      </c>
      <c r="C327">
        <v>395</v>
      </c>
      <c r="D327">
        <v>119</v>
      </c>
      <c r="E327">
        <v>3</v>
      </c>
      <c r="F327">
        <v>357</v>
      </c>
      <c r="G327">
        <v>1</v>
      </c>
      <c r="H327" t="str">
        <f>VLOOKUP($C327,'Raw-products'!$A$2:$H$1261,MATCH(H$1,'Raw-products'!$A$1:$H$1,0))</f>
        <v>Shirt</v>
      </c>
      <c r="I327" t="str">
        <f>VLOOKUP($C327,'Raw-products'!$A$2:$H$1261,MATCH(I$1,'Raw-products'!$A$1:$H$1,0))</f>
        <v>Casual Slim Fit</v>
      </c>
      <c r="J327" t="str">
        <f>VLOOKUP($C327,'Raw-products'!$A$2:$H$1261,MATCH(J$1,'Raw-products'!$A$1:$H$1,0))</f>
        <v>XS</v>
      </c>
      <c r="K327" t="str">
        <f>VLOOKUP($C327,'Raw-products'!$A$2:$H$1261,MATCH(K$1,'Raw-products'!$A$1:$H$1,0))</f>
        <v>yellow</v>
      </c>
      <c r="L327">
        <f>VLOOKUP($C327,'Raw-products'!$A$2:$H$1261,MATCH(L$1,'Raw-products'!$A$1:$H$1,0))</f>
        <v>113</v>
      </c>
      <c r="M327">
        <f>VLOOKUP($C327,'Raw-products'!$A$2:$H$1261,MATCH(M$1,'Raw-products'!$A$1:$H$1,0))</f>
        <v>63</v>
      </c>
      <c r="N327" s="5">
        <f t="shared" si="10"/>
        <v>7119</v>
      </c>
      <c r="O327" cm="1">
        <f t="array" ref="O327:R327">_xlfn.XLOOKUP($B327,'Raw -orders'!$A:$A,'Raw -orders'!$B:$E)</f>
        <v>68</v>
      </c>
      <c r="P327">
        <v>16667</v>
      </c>
      <c r="Q327" s="1">
        <v>44432</v>
      </c>
      <c r="R327" s="1">
        <v>44454</v>
      </c>
      <c r="S327" t="str" cm="1">
        <f t="array" ref="S327:Z327">_xlfn.XLOOKUP($O327,'Raw - customers'!$A:$A,'Raw - customers'!$B:$I)</f>
        <v>Willa Gaisford</v>
      </c>
      <c r="T327" t="str">
        <v>Female</v>
      </c>
      <c r="U327">
        <v>23</v>
      </c>
      <c r="V327" t="str">
        <v>373 Little JunctionApt. 299</v>
      </c>
      <c r="W327">
        <v>6751</v>
      </c>
      <c r="X327" t="str">
        <v>West Justin</v>
      </c>
      <c r="Y327" t="str">
        <v>Western Australia</v>
      </c>
      <c r="Z327" t="str">
        <v>Australia</v>
      </c>
      <c r="AA327">
        <v>8</v>
      </c>
      <c r="AB327" s="3" t="str">
        <f t="shared" si="11"/>
        <v>20 to 30</v>
      </c>
      <c r="AK327" s="6"/>
      <c r="AM327" s="6">
        <v>68</v>
      </c>
      <c r="AN327" s="6" t="s">
        <v>1377</v>
      </c>
      <c r="AP327">
        <v>771</v>
      </c>
      <c r="AQ327" t="str">
        <v>Victoria</v>
      </c>
    </row>
    <row r="328" spans="1:43" x14ac:dyDescent="0.25">
      <c r="A328">
        <v>326</v>
      </c>
      <c r="B328">
        <v>75</v>
      </c>
      <c r="C328">
        <v>604</v>
      </c>
      <c r="D328">
        <v>112</v>
      </c>
      <c r="E328">
        <v>3</v>
      </c>
      <c r="F328">
        <v>336</v>
      </c>
      <c r="G328">
        <v>1</v>
      </c>
      <c r="H328" t="str">
        <f>VLOOKUP($C328,'Raw-products'!$A$2:$H$1261,MATCH(H$1,'Raw-products'!$A$1:$H$1,0))</f>
        <v>Jacket</v>
      </c>
      <c r="I328" t="str">
        <f>VLOOKUP($C328,'Raw-products'!$A$2:$H$1261,MATCH(I$1,'Raw-products'!$A$1:$H$1,0))</f>
        <v>Cardigan</v>
      </c>
      <c r="J328" t="str">
        <f>VLOOKUP($C328,'Raw-products'!$A$2:$H$1261,MATCH(J$1,'Raw-products'!$A$1:$H$1,0))</f>
        <v>XL</v>
      </c>
      <c r="K328" t="str">
        <f>VLOOKUP($C328,'Raw-products'!$A$2:$H$1261,MATCH(K$1,'Raw-products'!$A$1:$H$1,0))</f>
        <v>orange</v>
      </c>
      <c r="L328">
        <f>VLOOKUP($C328,'Raw-products'!$A$2:$H$1261,MATCH(L$1,'Raw-products'!$A$1:$H$1,0))</f>
        <v>118</v>
      </c>
      <c r="M328">
        <f>VLOOKUP($C328,'Raw-products'!$A$2:$H$1261,MATCH(M$1,'Raw-products'!$A$1:$H$1,0))</f>
        <v>75</v>
      </c>
      <c r="N328" s="5">
        <f t="shared" si="10"/>
        <v>8850</v>
      </c>
      <c r="O328" cm="1">
        <f t="array" ref="O328:R328">_xlfn.XLOOKUP($B328,'Raw -orders'!$A:$A,'Raw -orders'!$B:$E)</f>
        <v>68</v>
      </c>
      <c r="P328">
        <v>16667</v>
      </c>
      <c r="Q328" s="1">
        <v>44432</v>
      </c>
      <c r="R328" s="1">
        <v>44454</v>
      </c>
      <c r="S328" t="str" cm="1">
        <f t="array" ref="S328:Z328">_xlfn.XLOOKUP($O328,'Raw - customers'!$A:$A,'Raw - customers'!$B:$I)</f>
        <v>Willa Gaisford</v>
      </c>
      <c r="T328" t="str">
        <v>Female</v>
      </c>
      <c r="U328">
        <v>23</v>
      </c>
      <c r="V328" t="str">
        <v>373 Little JunctionApt. 299</v>
      </c>
      <c r="W328">
        <v>6751</v>
      </c>
      <c r="X328" t="str">
        <v>West Justin</v>
      </c>
      <c r="Y328" t="str">
        <v>Western Australia</v>
      </c>
      <c r="Z328" t="str">
        <v>Australia</v>
      </c>
      <c r="AA328">
        <v>8</v>
      </c>
      <c r="AB328" s="3" t="str">
        <f t="shared" si="11"/>
        <v>20 to 30</v>
      </c>
      <c r="AK328" s="6"/>
      <c r="AM328" s="6">
        <v>68</v>
      </c>
      <c r="AN328" s="6" t="s">
        <v>1377</v>
      </c>
      <c r="AP328">
        <v>427</v>
      </c>
      <c r="AQ328" t="str">
        <v>Queensland</v>
      </c>
    </row>
    <row r="329" spans="1:43" x14ac:dyDescent="0.25">
      <c r="A329">
        <v>327</v>
      </c>
      <c r="B329">
        <v>76</v>
      </c>
      <c r="C329">
        <v>452</v>
      </c>
      <c r="D329">
        <v>107</v>
      </c>
      <c r="E329">
        <v>1</v>
      </c>
      <c r="F329">
        <v>107</v>
      </c>
      <c r="G329">
        <v>1</v>
      </c>
      <c r="H329" t="str">
        <f>VLOOKUP($C329,'Raw-products'!$A$2:$H$1261,MATCH(H$1,'Raw-products'!$A$1:$H$1,0))</f>
        <v>Jacket</v>
      </c>
      <c r="I329" t="str">
        <f>VLOOKUP($C329,'Raw-products'!$A$2:$H$1261,MATCH(I$1,'Raw-products'!$A$1:$H$1,0))</f>
        <v>Denim</v>
      </c>
      <c r="J329" t="str">
        <f>VLOOKUP($C329,'Raw-products'!$A$2:$H$1261,MATCH(J$1,'Raw-products'!$A$1:$H$1,0))</f>
        <v>M</v>
      </c>
      <c r="K329" t="str">
        <f>VLOOKUP($C329,'Raw-products'!$A$2:$H$1261,MATCH(K$1,'Raw-products'!$A$1:$H$1,0))</f>
        <v>violet</v>
      </c>
      <c r="L329">
        <f>VLOOKUP($C329,'Raw-products'!$A$2:$H$1261,MATCH(L$1,'Raw-products'!$A$1:$H$1,0))</f>
        <v>92</v>
      </c>
      <c r="M329">
        <f>VLOOKUP($C329,'Raw-products'!$A$2:$H$1261,MATCH(M$1,'Raw-products'!$A$1:$H$1,0))</f>
        <v>43</v>
      </c>
      <c r="N329" s="5">
        <f t="shared" si="10"/>
        <v>3956</v>
      </c>
      <c r="O329" cm="1">
        <f t="array" ref="O329:R329">_xlfn.XLOOKUP($B329,'Raw -orders'!$A:$A,'Raw -orders'!$B:$E)</f>
        <v>470</v>
      </c>
      <c r="P329">
        <v>22762</v>
      </c>
      <c r="Q329" s="1">
        <v>44365</v>
      </c>
      <c r="R329" s="1">
        <v>44373</v>
      </c>
      <c r="S329" t="str" cm="1">
        <f t="array" ref="S329:Z329">_xlfn.XLOOKUP($O329,'Raw - customers'!$A:$A,'Raw - customers'!$B:$I)</f>
        <v>Trudey Betteridge</v>
      </c>
      <c r="T329" t="str">
        <v>Genderfluid</v>
      </c>
      <c r="U329">
        <v>45</v>
      </c>
      <c r="V329" t="str">
        <v>2115 Henry GroveSuite 788</v>
      </c>
      <c r="W329">
        <v>3138</v>
      </c>
      <c r="X329" t="str">
        <v>Edwardtown</v>
      </c>
      <c r="Y329" t="str">
        <v>Western Australia</v>
      </c>
      <c r="Z329" t="str">
        <v>Australia</v>
      </c>
      <c r="AA329">
        <v>6</v>
      </c>
      <c r="AB329" s="3" t="str">
        <f t="shared" si="11"/>
        <v>0 to 10</v>
      </c>
      <c r="AK329" s="6"/>
      <c r="AM329" s="6">
        <v>470</v>
      </c>
      <c r="AN329" s="6" t="s">
        <v>1377</v>
      </c>
      <c r="AP329">
        <v>589</v>
      </c>
      <c r="AQ329" t="str">
        <v>Queensland</v>
      </c>
    </row>
    <row r="330" spans="1:43" x14ac:dyDescent="0.25">
      <c r="A330">
        <v>328</v>
      </c>
      <c r="B330">
        <v>76</v>
      </c>
      <c r="C330">
        <v>1083</v>
      </c>
      <c r="D330">
        <v>93</v>
      </c>
      <c r="E330">
        <v>2</v>
      </c>
      <c r="F330">
        <v>186</v>
      </c>
      <c r="G330">
        <v>1</v>
      </c>
      <c r="H330" t="str">
        <f>VLOOKUP($C330,'Raw-products'!$A$2:$H$1261,MATCH(H$1,'Raw-products'!$A$1:$H$1,0))</f>
        <v>Trousers</v>
      </c>
      <c r="I330" t="str">
        <f>VLOOKUP($C330,'Raw-products'!$A$2:$H$1261,MATCH(I$1,'Raw-products'!$A$1:$H$1,0))</f>
        <v>Joggers</v>
      </c>
      <c r="J330" t="str">
        <f>VLOOKUP($C330,'Raw-products'!$A$2:$H$1261,MATCH(J$1,'Raw-products'!$A$1:$H$1,0))</f>
        <v>L</v>
      </c>
      <c r="K330" t="str">
        <f>VLOOKUP($C330,'Raw-products'!$A$2:$H$1261,MATCH(K$1,'Raw-products'!$A$1:$H$1,0))</f>
        <v>violet</v>
      </c>
      <c r="L330">
        <f>VLOOKUP($C330,'Raw-products'!$A$2:$H$1261,MATCH(L$1,'Raw-products'!$A$1:$H$1,0))</f>
        <v>94</v>
      </c>
      <c r="M330">
        <f>VLOOKUP($C330,'Raw-products'!$A$2:$H$1261,MATCH(M$1,'Raw-products'!$A$1:$H$1,0))</f>
        <v>60</v>
      </c>
      <c r="N330" s="5">
        <f t="shared" si="10"/>
        <v>5640</v>
      </c>
      <c r="O330" cm="1">
        <f t="array" ref="O330:R330">_xlfn.XLOOKUP($B330,'Raw -orders'!$A:$A,'Raw -orders'!$B:$E)</f>
        <v>470</v>
      </c>
      <c r="P330">
        <v>22762</v>
      </c>
      <c r="Q330" s="1">
        <v>44365</v>
      </c>
      <c r="R330" s="1">
        <v>44373</v>
      </c>
      <c r="S330" t="str" cm="1">
        <f t="array" ref="S330:Z330">_xlfn.XLOOKUP($O330,'Raw - customers'!$A:$A,'Raw - customers'!$B:$I)</f>
        <v>Trudey Betteridge</v>
      </c>
      <c r="T330" t="str">
        <v>Genderfluid</v>
      </c>
      <c r="U330">
        <v>45</v>
      </c>
      <c r="V330" t="str">
        <v>2115 Henry GroveSuite 788</v>
      </c>
      <c r="W330">
        <v>3138</v>
      </c>
      <c r="X330" t="str">
        <v>Edwardtown</v>
      </c>
      <c r="Y330" t="str">
        <v>Western Australia</v>
      </c>
      <c r="Z330" t="str">
        <v>Australia</v>
      </c>
      <c r="AA330">
        <v>6</v>
      </c>
      <c r="AB330" s="3" t="str">
        <f t="shared" si="11"/>
        <v>0 to 10</v>
      </c>
      <c r="AK330" s="6"/>
      <c r="AM330" s="6">
        <v>470</v>
      </c>
      <c r="AN330" s="6" t="s">
        <v>1377</v>
      </c>
      <c r="AP330">
        <v>212</v>
      </c>
      <c r="AQ330" t="str">
        <v>Western Australia</v>
      </c>
    </row>
    <row r="331" spans="1:43" x14ac:dyDescent="0.25">
      <c r="A331">
        <v>329</v>
      </c>
      <c r="B331">
        <v>76</v>
      </c>
      <c r="C331">
        <v>214</v>
      </c>
      <c r="D331">
        <v>106</v>
      </c>
      <c r="E331">
        <v>1</v>
      </c>
      <c r="F331">
        <v>106</v>
      </c>
      <c r="G331">
        <v>1</v>
      </c>
      <c r="H331" t="str">
        <f>VLOOKUP($C331,'Raw-products'!$A$2:$H$1261,MATCH(H$1,'Raw-products'!$A$1:$H$1,0))</f>
        <v>Shirt</v>
      </c>
      <c r="I331" t="str">
        <f>VLOOKUP($C331,'Raw-products'!$A$2:$H$1261,MATCH(I$1,'Raw-products'!$A$1:$H$1,0))</f>
        <v>Chambray</v>
      </c>
      <c r="J331" t="str">
        <f>VLOOKUP($C331,'Raw-products'!$A$2:$H$1261,MATCH(J$1,'Raw-products'!$A$1:$H$1,0))</f>
        <v>XL</v>
      </c>
      <c r="K331" t="str">
        <f>VLOOKUP($C331,'Raw-products'!$A$2:$H$1261,MATCH(K$1,'Raw-products'!$A$1:$H$1,0))</f>
        <v>red</v>
      </c>
      <c r="L331">
        <f>VLOOKUP($C331,'Raw-products'!$A$2:$H$1261,MATCH(L$1,'Raw-products'!$A$1:$H$1,0))</f>
        <v>105</v>
      </c>
      <c r="M331">
        <f>VLOOKUP($C331,'Raw-products'!$A$2:$H$1261,MATCH(M$1,'Raw-products'!$A$1:$H$1,0))</f>
        <v>42</v>
      </c>
      <c r="N331" s="5">
        <f t="shared" si="10"/>
        <v>4410</v>
      </c>
      <c r="O331" cm="1">
        <f t="array" ref="O331:R331">_xlfn.XLOOKUP($B331,'Raw -orders'!$A:$A,'Raw -orders'!$B:$E)</f>
        <v>470</v>
      </c>
      <c r="P331">
        <v>22762</v>
      </c>
      <c r="Q331" s="1">
        <v>44365</v>
      </c>
      <c r="R331" s="1">
        <v>44373</v>
      </c>
      <c r="S331" t="str" cm="1">
        <f t="array" ref="S331:Z331">_xlfn.XLOOKUP($O331,'Raw - customers'!$A:$A,'Raw - customers'!$B:$I)</f>
        <v>Trudey Betteridge</v>
      </c>
      <c r="T331" t="str">
        <v>Genderfluid</v>
      </c>
      <c r="U331">
        <v>45</v>
      </c>
      <c r="V331" t="str">
        <v>2115 Henry GroveSuite 788</v>
      </c>
      <c r="W331">
        <v>3138</v>
      </c>
      <c r="X331" t="str">
        <v>Edwardtown</v>
      </c>
      <c r="Y331" t="str">
        <v>Western Australia</v>
      </c>
      <c r="Z331" t="str">
        <v>Australia</v>
      </c>
      <c r="AA331">
        <v>6</v>
      </c>
      <c r="AB331" s="3" t="str">
        <f t="shared" si="11"/>
        <v>0 to 10</v>
      </c>
      <c r="AK331" s="6"/>
      <c r="AM331" s="6">
        <v>470</v>
      </c>
      <c r="AN331" s="6" t="s">
        <v>1377</v>
      </c>
      <c r="AP331">
        <v>947</v>
      </c>
      <c r="AQ331" t="str">
        <v>New South Wales</v>
      </c>
    </row>
    <row r="332" spans="1:43" x14ac:dyDescent="0.25">
      <c r="A332">
        <v>330</v>
      </c>
      <c r="B332">
        <v>76</v>
      </c>
      <c r="C332">
        <v>1158</v>
      </c>
      <c r="D332">
        <v>99</v>
      </c>
      <c r="E332">
        <v>1</v>
      </c>
      <c r="F332">
        <v>99</v>
      </c>
      <c r="G332">
        <v>1</v>
      </c>
      <c r="H332" t="str">
        <f>VLOOKUP($C332,'Raw-products'!$A$2:$H$1261,MATCH(H$1,'Raw-products'!$A$1:$H$1,0))</f>
        <v>Trousers</v>
      </c>
      <c r="I332" t="str">
        <f>VLOOKUP($C332,'Raw-products'!$A$2:$H$1261,MATCH(I$1,'Raw-products'!$A$1:$H$1,0))</f>
        <v>High-Waisted</v>
      </c>
      <c r="J332" t="str">
        <f>VLOOKUP($C332,'Raw-products'!$A$2:$H$1261,MATCH(J$1,'Raw-products'!$A$1:$H$1,0))</f>
        <v>L</v>
      </c>
      <c r="K332" t="str">
        <f>VLOOKUP($C332,'Raw-products'!$A$2:$H$1261,MATCH(K$1,'Raw-products'!$A$1:$H$1,0))</f>
        <v>red</v>
      </c>
      <c r="L332">
        <f>VLOOKUP($C332,'Raw-products'!$A$2:$H$1261,MATCH(L$1,'Raw-products'!$A$1:$H$1,0))</f>
        <v>98</v>
      </c>
      <c r="M332">
        <f>VLOOKUP($C332,'Raw-products'!$A$2:$H$1261,MATCH(M$1,'Raw-products'!$A$1:$H$1,0))</f>
        <v>52</v>
      </c>
      <c r="N332" s="5">
        <f t="shared" si="10"/>
        <v>5096</v>
      </c>
      <c r="O332" cm="1">
        <f t="array" ref="O332:R332">_xlfn.XLOOKUP($B332,'Raw -orders'!$A:$A,'Raw -orders'!$B:$E)</f>
        <v>470</v>
      </c>
      <c r="P332">
        <v>22762</v>
      </c>
      <c r="Q332" s="1">
        <v>44365</v>
      </c>
      <c r="R332" s="1">
        <v>44373</v>
      </c>
      <c r="S332" t="str" cm="1">
        <f t="array" ref="S332:Z332">_xlfn.XLOOKUP($O332,'Raw - customers'!$A:$A,'Raw - customers'!$B:$I)</f>
        <v>Trudey Betteridge</v>
      </c>
      <c r="T332" t="str">
        <v>Genderfluid</v>
      </c>
      <c r="U332">
        <v>45</v>
      </c>
      <c r="V332" t="str">
        <v>2115 Henry GroveSuite 788</v>
      </c>
      <c r="W332">
        <v>3138</v>
      </c>
      <c r="X332" t="str">
        <v>Edwardtown</v>
      </c>
      <c r="Y332" t="str">
        <v>Western Australia</v>
      </c>
      <c r="Z332" t="str">
        <v>Australia</v>
      </c>
      <c r="AA332">
        <v>6</v>
      </c>
      <c r="AB332" s="3" t="str">
        <f t="shared" si="11"/>
        <v>0 to 10</v>
      </c>
      <c r="AK332" s="6"/>
      <c r="AM332" s="6">
        <v>470</v>
      </c>
      <c r="AN332" s="6" t="s">
        <v>1377</v>
      </c>
      <c r="AP332">
        <v>918</v>
      </c>
      <c r="AQ332" t="str">
        <v>Australian Capital Territory</v>
      </c>
    </row>
    <row r="333" spans="1:43" x14ac:dyDescent="0.25">
      <c r="A333">
        <v>331</v>
      </c>
      <c r="B333">
        <v>76</v>
      </c>
      <c r="C333">
        <v>1132</v>
      </c>
      <c r="D333">
        <v>102</v>
      </c>
      <c r="E333">
        <v>1</v>
      </c>
      <c r="F333">
        <v>102</v>
      </c>
      <c r="G333">
        <v>1</v>
      </c>
      <c r="H333" t="str">
        <f>VLOOKUP($C333,'Raw-products'!$A$2:$H$1261,MATCH(H$1,'Raw-products'!$A$1:$H$1,0))</f>
        <v>Trousers</v>
      </c>
      <c r="I333" t="str">
        <f>VLOOKUP($C333,'Raw-products'!$A$2:$H$1261,MATCH(I$1,'Raw-products'!$A$1:$H$1,0))</f>
        <v>Cargo Pants</v>
      </c>
      <c r="J333" t="str">
        <f>VLOOKUP($C333,'Raw-products'!$A$2:$H$1261,MATCH(J$1,'Raw-products'!$A$1:$H$1,0))</f>
        <v>M</v>
      </c>
      <c r="K333" t="str">
        <f>VLOOKUP($C333,'Raw-products'!$A$2:$H$1261,MATCH(K$1,'Raw-products'!$A$1:$H$1,0))</f>
        <v>yellow</v>
      </c>
      <c r="L333">
        <f>VLOOKUP($C333,'Raw-products'!$A$2:$H$1261,MATCH(L$1,'Raw-products'!$A$1:$H$1,0))</f>
        <v>106</v>
      </c>
      <c r="M333">
        <f>VLOOKUP($C333,'Raw-products'!$A$2:$H$1261,MATCH(M$1,'Raw-products'!$A$1:$H$1,0))</f>
        <v>72</v>
      </c>
      <c r="N333" s="5">
        <f t="shared" si="10"/>
        <v>7632</v>
      </c>
      <c r="O333" cm="1">
        <f t="array" ref="O333:R333">_xlfn.XLOOKUP($B333,'Raw -orders'!$A:$A,'Raw -orders'!$B:$E)</f>
        <v>470</v>
      </c>
      <c r="P333">
        <v>22762</v>
      </c>
      <c r="Q333" s="1">
        <v>44365</v>
      </c>
      <c r="R333" s="1">
        <v>44373</v>
      </c>
      <c r="S333" t="str" cm="1">
        <f t="array" ref="S333:Z333">_xlfn.XLOOKUP($O333,'Raw - customers'!$A:$A,'Raw - customers'!$B:$I)</f>
        <v>Trudey Betteridge</v>
      </c>
      <c r="T333" t="str">
        <v>Genderfluid</v>
      </c>
      <c r="U333">
        <v>45</v>
      </c>
      <c r="V333" t="str">
        <v>2115 Henry GroveSuite 788</v>
      </c>
      <c r="W333">
        <v>3138</v>
      </c>
      <c r="X333" t="str">
        <v>Edwardtown</v>
      </c>
      <c r="Y333" t="str">
        <v>Western Australia</v>
      </c>
      <c r="Z333" t="str">
        <v>Australia</v>
      </c>
      <c r="AA333">
        <v>6</v>
      </c>
      <c r="AB333" s="3" t="str">
        <f t="shared" si="11"/>
        <v>0 to 10</v>
      </c>
      <c r="AK333" s="6"/>
      <c r="AM333" s="6">
        <v>470</v>
      </c>
      <c r="AN333" s="6" t="s">
        <v>1377</v>
      </c>
      <c r="AP333">
        <v>745</v>
      </c>
      <c r="AQ333" t="str">
        <v>Northern Territory</v>
      </c>
    </row>
    <row r="334" spans="1:43" x14ac:dyDescent="0.25">
      <c r="A334">
        <v>332</v>
      </c>
      <c r="B334">
        <v>76</v>
      </c>
      <c r="C334">
        <v>1067</v>
      </c>
      <c r="D334">
        <v>93</v>
      </c>
      <c r="E334">
        <v>3</v>
      </c>
      <c r="F334">
        <v>279</v>
      </c>
      <c r="G334">
        <v>1</v>
      </c>
      <c r="H334" t="str">
        <f>VLOOKUP($C334,'Raw-products'!$A$2:$H$1261,MATCH(H$1,'Raw-products'!$A$1:$H$1,0))</f>
        <v>Trousers</v>
      </c>
      <c r="I334" t="str">
        <f>VLOOKUP($C334,'Raw-products'!$A$2:$H$1261,MATCH(I$1,'Raw-products'!$A$1:$H$1,0))</f>
        <v>Joggers</v>
      </c>
      <c r="J334" t="str">
        <f>VLOOKUP($C334,'Raw-products'!$A$2:$H$1261,MATCH(J$1,'Raw-products'!$A$1:$H$1,0))</f>
        <v>M</v>
      </c>
      <c r="K334" t="str">
        <f>VLOOKUP($C334,'Raw-products'!$A$2:$H$1261,MATCH(K$1,'Raw-products'!$A$1:$H$1,0))</f>
        <v>green</v>
      </c>
      <c r="L334">
        <f>VLOOKUP($C334,'Raw-products'!$A$2:$H$1261,MATCH(L$1,'Raw-products'!$A$1:$H$1,0))</f>
        <v>94</v>
      </c>
      <c r="M334">
        <f>VLOOKUP($C334,'Raw-products'!$A$2:$H$1261,MATCH(M$1,'Raw-products'!$A$1:$H$1,0))</f>
        <v>54</v>
      </c>
      <c r="N334" s="5">
        <f t="shared" si="10"/>
        <v>5076</v>
      </c>
      <c r="O334" cm="1">
        <f t="array" ref="O334:R334">_xlfn.XLOOKUP($B334,'Raw -orders'!$A:$A,'Raw -orders'!$B:$E)</f>
        <v>470</v>
      </c>
      <c r="P334">
        <v>22762</v>
      </c>
      <c r="Q334" s="1">
        <v>44365</v>
      </c>
      <c r="R334" s="1">
        <v>44373</v>
      </c>
      <c r="S334" t="str" cm="1">
        <f t="array" ref="S334:Z334">_xlfn.XLOOKUP($O334,'Raw - customers'!$A:$A,'Raw - customers'!$B:$I)</f>
        <v>Trudey Betteridge</v>
      </c>
      <c r="T334" t="str">
        <v>Genderfluid</v>
      </c>
      <c r="U334">
        <v>45</v>
      </c>
      <c r="V334" t="str">
        <v>2115 Henry GroveSuite 788</v>
      </c>
      <c r="W334">
        <v>3138</v>
      </c>
      <c r="X334" t="str">
        <v>Edwardtown</v>
      </c>
      <c r="Y334" t="str">
        <v>Western Australia</v>
      </c>
      <c r="Z334" t="str">
        <v>Australia</v>
      </c>
      <c r="AA334">
        <v>6</v>
      </c>
      <c r="AB334" s="3" t="str">
        <f t="shared" si="11"/>
        <v>0 to 10</v>
      </c>
      <c r="AK334" s="6"/>
      <c r="AM334" s="6">
        <v>470</v>
      </c>
      <c r="AN334" s="6" t="s">
        <v>1377</v>
      </c>
      <c r="AP334">
        <v>482</v>
      </c>
      <c r="AQ334" t="str">
        <v>Queensland</v>
      </c>
    </row>
    <row r="335" spans="1:43" x14ac:dyDescent="0.25">
      <c r="A335">
        <v>333</v>
      </c>
      <c r="B335">
        <v>76</v>
      </c>
      <c r="C335">
        <v>842</v>
      </c>
      <c r="D335">
        <v>113</v>
      </c>
      <c r="E335">
        <v>2</v>
      </c>
      <c r="F335">
        <v>226</v>
      </c>
      <c r="G335">
        <v>1</v>
      </c>
      <c r="H335" t="str">
        <f>VLOOKUP($C335,'Raw-products'!$A$2:$H$1261,MATCH(H$1,'Raw-products'!$A$1:$H$1,0))</f>
        <v>Trousers</v>
      </c>
      <c r="I335" t="str">
        <f>VLOOKUP($C335,'Raw-products'!$A$2:$H$1261,MATCH(I$1,'Raw-products'!$A$1:$H$1,0))</f>
        <v>Chinos</v>
      </c>
      <c r="J335" t="str">
        <f>VLOOKUP($C335,'Raw-products'!$A$2:$H$1261,MATCH(J$1,'Raw-products'!$A$1:$H$1,0))</f>
        <v>M</v>
      </c>
      <c r="K335" t="str">
        <f>VLOOKUP($C335,'Raw-products'!$A$2:$H$1261,MATCH(K$1,'Raw-products'!$A$1:$H$1,0))</f>
        <v>red</v>
      </c>
      <c r="L335">
        <f>VLOOKUP($C335,'Raw-products'!$A$2:$H$1261,MATCH(L$1,'Raw-products'!$A$1:$H$1,0))</f>
        <v>100</v>
      </c>
      <c r="M335">
        <f>VLOOKUP($C335,'Raw-products'!$A$2:$H$1261,MATCH(M$1,'Raw-products'!$A$1:$H$1,0))</f>
        <v>54</v>
      </c>
      <c r="N335" s="5">
        <f t="shared" si="10"/>
        <v>5400</v>
      </c>
      <c r="O335" cm="1">
        <f t="array" ref="O335:R335">_xlfn.XLOOKUP($B335,'Raw -orders'!$A:$A,'Raw -orders'!$B:$E)</f>
        <v>470</v>
      </c>
      <c r="P335">
        <v>22762</v>
      </c>
      <c r="Q335" s="1">
        <v>44365</v>
      </c>
      <c r="R335" s="1">
        <v>44373</v>
      </c>
      <c r="S335" t="str" cm="1">
        <f t="array" ref="S335:Z335">_xlfn.XLOOKUP($O335,'Raw - customers'!$A:$A,'Raw - customers'!$B:$I)</f>
        <v>Trudey Betteridge</v>
      </c>
      <c r="T335" t="str">
        <v>Genderfluid</v>
      </c>
      <c r="U335">
        <v>45</v>
      </c>
      <c r="V335" t="str">
        <v>2115 Henry GroveSuite 788</v>
      </c>
      <c r="W335">
        <v>3138</v>
      </c>
      <c r="X335" t="str">
        <v>Edwardtown</v>
      </c>
      <c r="Y335" t="str">
        <v>Western Australia</v>
      </c>
      <c r="Z335" t="str">
        <v>Australia</v>
      </c>
      <c r="AA335">
        <v>6</v>
      </c>
      <c r="AB335" s="3" t="str">
        <f t="shared" si="11"/>
        <v>0 to 10</v>
      </c>
      <c r="AK335" s="6"/>
      <c r="AM335" s="6">
        <v>470</v>
      </c>
      <c r="AN335" s="6" t="s">
        <v>1377</v>
      </c>
      <c r="AP335">
        <v>691</v>
      </c>
      <c r="AQ335" t="str">
        <v>New South Wales</v>
      </c>
    </row>
    <row r="336" spans="1:43" x14ac:dyDescent="0.25">
      <c r="A336">
        <v>334</v>
      </c>
      <c r="B336">
        <v>77</v>
      </c>
      <c r="C336">
        <v>81</v>
      </c>
      <c r="D336">
        <v>118</v>
      </c>
      <c r="E336">
        <v>3</v>
      </c>
      <c r="F336">
        <v>354</v>
      </c>
      <c r="G336">
        <v>1</v>
      </c>
      <c r="H336" t="str">
        <f>VLOOKUP($C336,'Raw-products'!$A$2:$H$1261,MATCH(H$1,'Raw-products'!$A$1:$H$1,0))</f>
        <v>Shirt</v>
      </c>
      <c r="I336" t="str">
        <f>VLOOKUP($C336,'Raw-products'!$A$2:$H$1261,MATCH(I$1,'Raw-products'!$A$1:$H$1,0))</f>
        <v>Flannel</v>
      </c>
      <c r="J336" t="str">
        <f>VLOOKUP($C336,'Raw-products'!$A$2:$H$1261,MATCH(J$1,'Raw-products'!$A$1:$H$1,0))</f>
        <v>S</v>
      </c>
      <c r="K336" t="str">
        <f>VLOOKUP($C336,'Raw-products'!$A$2:$H$1261,MATCH(K$1,'Raw-products'!$A$1:$H$1,0))</f>
        <v>yellow</v>
      </c>
      <c r="L336">
        <f>VLOOKUP($C336,'Raw-products'!$A$2:$H$1261,MATCH(L$1,'Raw-products'!$A$1:$H$1,0))</f>
        <v>96</v>
      </c>
      <c r="M336">
        <f>VLOOKUP($C336,'Raw-products'!$A$2:$H$1261,MATCH(M$1,'Raw-products'!$A$1:$H$1,0))</f>
        <v>42</v>
      </c>
      <c r="N336" s="5">
        <f t="shared" si="10"/>
        <v>4032</v>
      </c>
      <c r="O336" cm="1">
        <f t="array" ref="O336:R336">_xlfn.XLOOKUP($B336,'Raw -orders'!$A:$A,'Raw -orders'!$B:$E)</f>
        <v>680</v>
      </c>
      <c r="P336">
        <v>56675</v>
      </c>
      <c r="Q336" s="1">
        <v>44305</v>
      </c>
      <c r="R336" s="1">
        <v>44315</v>
      </c>
      <c r="S336" t="str" cm="1">
        <f t="array" ref="S336:Z336">_xlfn.XLOOKUP($O336,'Raw - customers'!$A:$A,'Raw - customers'!$B:$I)</f>
        <v>Camellia Heatherington</v>
      </c>
      <c r="T336" t="str">
        <v>Bigender</v>
      </c>
      <c r="U336">
        <v>78</v>
      </c>
      <c r="V336" t="str">
        <v>5530 Ashton GroveSuite 128</v>
      </c>
      <c r="W336">
        <v>7905</v>
      </c>
      <c r="X336" t="str">
        <v>Taylorfurt</v>
      </c>
      <c r="Y336" t="str">
        <v>New South Wales</v>
      </c>
      <c r="Z336" t="str">
        <v>Australia</v>
      </c>
      <c r="AA336">
        <v>4</v>
      </c>
      <c r="AB336" s="3" t="str">
        <f t="shared" si="11"/>
        <v>0 to 10</v>
      </c>
      <c r="AK336" s="6"/>
      <c r="AM336" s="6">
        <v>680</v>
      </c>
      <c r="AN336" s="6" t="s">
        <v>1362</v>
      </c>
      <c r="AP336">
        <v>375</v>
      </c>
      <c r="AQ336" t="str">
        <v>Northern Territory</v>
      </c>
    </row>
    <row r="337" spans="1:43" x14ac:dyDescent="0.25">
      <c r="A337">
        <v>335</v>
      </c>
      <c r="B337">
        <v>77</v>
      </c>
      <c r="C337">
        <v>672</v>
      </c>
      <c r="D337">
        <v>113</v>
      </c>
      <c r="E337">
        <v>1</v>
      </c>
      <c r="F337">
        <v>113</v>
      </c>
      <c r="G337">
        <v>1</v>
      </c>
      <c r="H337" t="str">
        <f>VLOOKUP($C337,'Raw-products'!$A$2:$H$1261,MATCH(H$1,'Raw-products'!$A$1:$H$1,0))</f>
        <v>Jacket</v>
      </c>
      <c r="I337" t="str">
        <f>VLOOKUP($C337,'Raw-products'!$A$2:$H$1261,MATCH(I$1,'Raw-products'!$A$1:$H$1,0))</f>
        <v>Parka</v>
      </c>
      <c r="J337" t="str">
        <f>VLOOKUP($C337,'Raw-products'!$A$2:$H$1261,MATCH(J$1,'Raw-products'!$A$1:$H$1,0))</f>
        <v>M</v>
      </c>
      <c r="K337" t="str">
        <f>VLOOKUP($C337,'Raw-products'!$A$2:$H$1261,MATCH(K$1,'Raw-products'!$A$1:$H$1,0))</f>
        <v>orange</v>
      </c>
      <c r="L337">
        <f>VLOOKUP($C337,'Raw-products'!$A$2:$H$1261,MATCH(L$1,'Raw-products'!$A$1:$H$1,0))</f>
        <v>119</v>
      </c>
      <c r="M337">
        <f>VLOOKUP($C337,'Raw-products'!$A$2:$H$1261,MATCH(M$1,'Raw-products'!$A$1:$H$1,0))</f>
        <v>51</v>
      </c>
      <c r="N337" s="5">
        <f t="shared" si="10"/>
        <v>6069</v>
      </c>
      <c r="O337" cm="1">
        <f t="array" ref="O337:R337">_xlfn.XLOOKUP($B337,'Raw -orders'!$A:$A,'Raw -orders'!$B:$E)</f>
        <v>680</v>
      </c>
      <c r="P337">
        <v>56675</v>
      </c>
      <c r="Q337" s="1">
        <v>44305</v>
      </c>
      <c r="R337" s="1">
        <v>44315</v>
      </c>
      <c r="S337" t="str" cm="1">
        <f t="array" ref="S337:Z337">_xlfn.XLOOKUP($O337,'Raw - customers'!$A:$A,'Raw - customers'!$B:$I)</f>
        <v>Camellia Heatherington</v>
      </c>
      <c r="T337" t="str">
        <v>Bigender</v>
      </c>
      <c r="U337">
        <v>78</v>
      </c>
      <c r="V337" t="str">
        <v>5530 Ashton GroveSuite 128</v>
      </c>
      <c r="W337">
        <v>7905</v>
      </c>
      <c r="X337" t="str">
        <v>Taylorfurt</v>
      </c>
      <c r="Y337" t="str">
        <v>New South Wales</v>
      </c>
      <c r="Z337" t="str">
        <v>Australia</v>
      </c>
      <c r="AA337">
        <v>4</v>
      </c>
      <c r="AB337" s="3" t="str">
        <f t="shared" si="11"/>
        <v>0 to 10</v>
      </c>
      <c r="AK337" s="6"/>
      <c r="AM337" s="6">
        <v>680</v>
      </c>
      <c r="AN337" s="6" t="s">
        <v>1362</v>
      </c>
      <c r="AP337">
        <v>507</v>
      </c>
      <c r="AQ337" t="str">
        <v>Victoria</v>
      </c>
    </row>
    <row r="338" spans="1:43" x14ac:dyDescent="0.25">
      <c r="A338">
        <v>336</v>
      </c>
      <c r="B338">
        <v>77</v>
      </c>
      <c r="C338">
        <v>390</v>
      </c>
      <c r="D338">
        <v>119</v>
      </c>
      <c r="E338">
        <v>3</v>
      </c>
      <c r="F338">
        <v>357</v>
      </c>
      <c r="G338">
        <v>1</v>
      </c>
      <c r="H338" t="str">
        <f>VLOOKUP($C338,'Raw-products'!$A$2:$H$1261,MATCH(H$1,'Raw-products'!$A$1:$H$1,0))</f>
        <v>Shirt</v>
      </c>
      <c r="I338" t="str">
        <f>VLOOKUP($C338,'Raw-products'!$A$2:$H$1261,MATCH(I$1,'Raw-products'!$A$1:$H$1,0))</f>
        <v>Casual Slim Fit</v>
      </c>
      <c r="J338" t="str">
        <f>VLOOKUP($C338,'Raw-products'!$A$2:$H$1261,MATCH(J$1,'Raw-products'!$A$1:$H$1,0))</f>
        <v>XS</v>
      </c>
      <c r="K338" t="str">
        <f>VLOOKUP($C338,'Raw-products'!$A$2:$H$1261,MATCH(K$1,'Raw-products'!$A$1:$H$1,0))</f>
        <v>orange</v>
      </c>
      <c r="L338">
        <f>VLOOKUP($C338,'Raw-products'!$A$2:$H$1261,MATCH(L$1,'Raw-products'!$A$1:$H$1,0))</f>
        <v>113</v>
      </c>
      <c r="M338">
        <f>VLOOKUP($C338,'Raw-products'!$A$2:$H$1261,MATCH(M$1,'Raw-products'!$A$1:$H$1,0))</f>
        <v>43</v>
      </c>
      <c r="N338" s="5">
        <f t="shared" si="10"/>
        <v>4859</v>
      </c>
      <c r="O338" cm="1">
        <f t="array" ref="O338:R338">_xlfn.XLOOKUP($B338,'Raw -orders'!$A:$A,'Raw -orders'!$B:$E)</f>
        <v>680</v>
      </c>
      <c r="P338">
        <v>56675</v>
      </c>
      <c r="Q338" s="1">
        <v>44305</v>
      </c>
      <c r="R338" s="1">
        <v>44315</v>
      </c>
      <c r="S338" t="str" cm="1">
        <f t="array" ref="S338:Z338">_xlfn.XLOOKUP($O338,'Raw - customers'!$A:$A,'Raw - customers'!$B:$I)</f>
        <v>Camellia Heatherington</v>
      </c>
      <c r="T338" t="str">
        <v>Bigender</v>
      </c>
      <c r="U338">
        <v>78</v>
      </c>
      <c r="V338" t="str">
        <v>5530 Ashton GroveSuite 128</v>
      </c>
      <c r="W338">
        <v>7905</v>
      </c>
      <c r="X338" t="str">
        <v>Taylorfurt</v>
      </c>
      <c r="Y338" t="str">
        <v>New South Wales</v>
      </c>
      <c r="Z338" t="str">
        <v>Australia</v>
      </c>
      <c r="AA338">
        <v>4</v>
      </c>
      <c r="AB338" s="3" t="str">
        <f t="shared" si="11"/>
        <v>0 to 10</v>
      </c>
      <c r="AK338" s="6"/>
      <c r="AM338" s="6">
        <v>680</v>
      </c>
      <c r="AN338" s="6" t="s">
        <v>1362</v>
      </c>
      <c r="AP338">
        <v>282</v>
      </c>
      <c r="AQ338" t="str">
        <v>Australian Capital Territory</v>
      </c>
    </row>
    <row r="339" spans="1:43" x14ac:dyDescent="0.25">
      <c r="A339">
        <v>337</v>
      </c>
      <c r="B339">
        <v>77</v>
      </c>
      <c r="C339">
        <v>614</v>
      </c>
      <c r="D339">
        <v>112</v>
      </c>
      <c r="E339">
        <v>1</v>
      </c>
      <c r="F339">
        <v>112</v>
      </c>
      <c r="G339">
        <v>1</v>
      </c>
      <c r="H339" t="str">
        <f>VLOOKUP($C339,'Raw-products'!$A$2:$H$1261,MATCH(H$1,'Raw-products'!$A$1:$H$1,0))</f>
        <v>Jacket</v>
      </c>
      <c r="I339" t="str">
        <f>VLOOKUP($C339,'Raw-products'!$A$2:$H$1261,MATCH(I$1,'Raw-products'!$A$1:$H$1,0))</f>
        <v>Cardigan</v>
      </c>
      <c r="J339" t="str">
        <f>VLOOKUP($C339,'Raw-products'!$A$2:$H$1261,MATCH(J$1,'Raw-products'!$A$1:$H$1,0))</f>
        <v>XL</v>
      </c>
      <c r="K339" t="str">
        <f>VLOOKUP($C339,'Raw-products'!$A$2:$H$1261,MATCH(K$1,'Raw-products'!$A$1:$H$1,0))</f>
        <v>green</v>
      </c>
      <c r="L339">
        <f>VLOOKUP($C339,'Raw-products'!$A$2:$H$1261,MATCH(L$1,'Raw-products'!$A$1:$H$1,0))</f>
        <v>118</v>
      </c>
      <c r="M339">
        <f>VLOOKUP($C339,'Raw-products'!$A$2:$H$1261,MATCH(M$1,'Raw-products'!$A$1:$H$1,0))</f>
        <v>64</v>
      </c>
      <c r="N339" s="5">
        <f t="shared" si="10"/>
        <v>7552</v>
      </c>
      <c r="O339" cm="1">
        <f t="array" ref="O339:R339">_xlfn.XLOOKUP($B339,'Raw -orders'!$A:$A,'Raw -orders'!$B:$E)</f>
        <v>680</v>
      </c>
      <c r="P339">
        <v>56675</v>
      </c>
      <c r="Q339" s="1">
        <v>44305</v>
      </c>
      <c r="R339" s="1">
        <v>44315</v>
      </c>
      <c r="S339" t="str" cm="1">
        <f t="array" ref="S339:Z339">_xlfn.XLOOKUP($O339,'Raw - customers'!$A:$A,'Raw - customers'!$B:$I)</f>
        <v>Camellia Heatherington</v>
      </c>
      <c r="T339" t="str">
        <v>Bigender</v>
      </c>
      <c r="U339">
        <v>78</v>
      </c>
      <c r="V339" t="str">
        <v>5530 Ashton GroveSuite 128</v>
      </c>
      <c r="W339">
        <v>7905</v>
      </c>
      <c r="X339" t="str">
        <v>Taylorfurt</v>
      </c>
      <c r="Y339" t="str">
        <v>New South Wales</v>
      </c>
      <c r="Z339" t="str">
        <v>Australia</v>
      </c>
      <c r="AA339">
        <v>4</v>
      </c>
      <c r="AB339" s="3" t="str">
        <f t="shared" si="11"/>
        <v>0 to 10</v>
      </c>
      <c r="AK339" s="6"/>
      <c r="AM339" s="6">
        <v>680</v>
      </c>
      <c r="AN339" s="6" t="s">
        <v>1362</v>
      </c>
      <c r="AP339">
        <v>754</v>
      </c>
      <c r="AQ339" t="str">
        <v>New South Wales</v>
      </c>
    </row>
    <row r="340" spans="1:43" x14ac:dyDescent="0.25">
      <c r="A340">
        <v>338</v>
      </c>
      <c r="B340">
        <v>77</v>
      </c>
      <c r="C340">
        <v>535</v>
      </c>
      <c r="D340">
        <v>98</v>
      </c>
      <c r="E340">
        <v>3</v>
      </c>
      <c r="F340">
        <v>294</v>
      </c>
      <c r="G340">
        <v>1</v>
      </c>
      <c r="H340" t="str">
        <f>VLOOKUP($C340,'Raw-products'!$A$2:$H$1261,MATCH(H$1,'Raw-products'!$A$1:$H$1,0))</f>
        <v>Jacket</v>
      </c>
      <c r="I340" t="str">
        <f>VLOOKUP($C340,'Raw-products'!$A$2:$H$1261,MATCH(I$1,'Raw-products'!$A$1:$H$1,0))</f>
        <v>Leather</v>
      </c>
      <c r="J340" t="str">
        <f>VLOOKUP($C340,'Raw-products'!$A$2:$H$1261,MATCH(J$1,'Raw-products'!$A$1:$H$1,0))</f>
        <v>XS</v>
      </c>
      <c r="K340" t="str">
        <f>VLOOKUP($C340,'Raw-products'!$A$2:$H$1261,MATCH(K$1,'Raw-products'!$A$1:$H$1,0))</f>
        <v>yellow</v>
      </c>
      <c r="L340">
        <f>VLOOKUP($C340,'Raw-products'!$A$2:$H$1261,MATCH(L$1,'Raw-products'!$A$1:$H$1,0))</f>
        <v>113</v>
      </c>
      <c r="M340">
        <f>VLOOKUP($C340,'Raw-products'!$A$2:$H$1261,MATCH(M$1,'Raw-products'!$A$1:$H$1,0))</f>
        <v>73</v>
      </c>
      <c r="N340" s="5">
        <f t="shared" si="10"/>
        <v>8249</v>
      </c>
      <c r="O340" cm="1">
        <f t="array" ref="O340:R340">_xlfn.XLOOKUP($B340,'Raw -orders'!$A:$A,'Raw -orders'!$B:$E)</f>
        <v>680</v>
      </c>
      <c r="P340">
        <v>56675</v>
      </c>
      <c r="Q340" s="1">
        <v>44305</v>
      </c>
      <c r="R340" s="1">
        <v>44315</v>
      </c>
      <c r="S340" t="str" cm="1">
        <f t="array" ref="S340:Z340">_xlfn.XLOOKUP($O340,'Raw - customers'!$A:$A,'Raw - customers'!$B:$I)</f>
        <v>Camellia Heatherington</v>
      </c>
      <c r="T340" t="str">
        <v>Bigender</v>
      </c>
      <c r="U340">
        <v>78</v>
      </c>
      <c r="V340" t="str">
        <v>5530 Ashton GroveSuite 128</v>
      </c>
      <c r="W340">
        <v>7905</v>
      </c>
      <c r="X340" t="str">
        <v>Taylorfurt</v>
      </c>
      <c r="Y340" t="str">
        <v>New South Wales</v>
      </c>
      <c r="Z340" t="str">
        <v>Australia</v>
      </c>
      <c r="AA340">
        <v>4</v>
      </c>
      <c r="AB340" s="3" t="str">
        <f t="shared" si="11"/>
        <v>0 to 10</v>
      </c>
      <c r="AK340" s="6"/>
      <c r="AM340" s="6">
        <v>680</v>
      </c>
      <c r="AN340" s="6" t="s">
        <v>1362</v>
      </c>
      <c r="AP340">
        <v>155</v>
      </c>
      <c r="AQ340" t="str">
        <v>New South Wales</v>
      </c>
    </row>
    <row r="341" spans="1:43" x14ac:dyDescent="0.25">
      <c r="A341">
        <v>339</v>
      </c>
      <c r="B341">
        <v>77</v>
      </c>
      <c r="C341">
        <v>1165</v>
      </c>
      <c r="D341">
        <v>99</v>
      </c>
      <c r="E341">
        <v>2</v>
      </c>
      <c r="F341">
        <v>198</v>
      </c>
      <c r="G341">
        <v>1</v>
      </c>
      <c r="H341" t="str">
        <f>VLOOKUP($C341,'Raw-products'!$A$2:$H$1261,MATCH(H$1,'Raw-products'!$A$1:$H$1,0))</f>
        <v>Trousers</v>
      </c>
      <c r="I341" t="str">
        <f>VLOOKUP($C341,'Raw-products'!$A$2:$H$1261,MATCH(I$1,'Raw-products'!$A$1:$H$1,0))</f>
        <v>High-Waisted</v>
      </c>
      <c r="J341" t="str">
        <f>VLOOKUP($C341,'Raw-products'!$A$2:$H$1261,MATCH(J$1,'Raw-products'!$A$1:$H$1,0))</f>
        <v>XS</v>
      </c>
      <c r="K341" t="str">
        <f>VLOOKUP($C341,'Raw-products'!$A$2:$H$1261,MATCH(K$1,'Raw-products'!$A$1:$H$1,0))</f>
        <v>yellow</v>
      </c>
      <c r="L341">
        <f>VLOOKUP($C341,'Raw-products'!$A$2:$H$1261,MATCH(L$1,'Raw-products'!$A$1:$H$1,0))</f>
        <v>98</v>
      </c>
      <c r="M341">
        <f>VLOOKUP($C341,'Raw-products'!$A$2:$H$1261,MATCH(M$1,'Raw-products'!$A$1:$H$1,0))</f>
        <v>64</v>
      </c>
      <c r="N341" s="5">
        <f t="shared" si="10"/>
        <v>6272</v>
      </c>
      <c r="O341" cm="1">
        <f t="array" ref="O341:R341">_xlfn.XLOOKUP($B341,'Raw -orders'!$A:$A,'Raw -orders'!$B:$E)</f>
        <v>680</v>
      </c>
      <c r="P341">
        <v>56675</v>
      </c>
      <c r="Q341" s="1">
        <v>44305</v>
      </c>
      <c r="R341" s="1">
        <v>44315</v>
      </c>
      <c r="S341" t="str" cm="1">
        <f t="array" ref="S341:Z341">_xlfn.XLOOKUP($O341,'Raw - customers'!$A:$A,'Raw - customers'!$B:$I)</f>
        <v>Camellia Heatherington</v>
      </c>
      <c r="T341" t="str">
        <v>Bigender</v>
      </c>
      <c r="U341">
        <v>78</v>
      </c>
      <c r="V341" t="str">
        <v>5530 Ashton GroveSuite 128</v>
      </c>
      <c r="W341">
        <v>7905</v>
      </c>
      <c r="X341" t="str">
        <v>Taylorfurt</v>
      </c>
      <c r="Y341" t="str">
        <v>New South Wales</v>
      </c>
      <c r="Z341" t="str">
        <v>Australia</v>
      </c>
      <c r="AA341">
        <v>4</v>
      </c>
      <c r="AB341" s="3" t="str">
        <f t="shared" si="11"/>
        <v>0 to 10</v>
      </c>
      <c r="AK341" s="6"/>
      <c r="AM341" s="6">
        <v>680</v>
      </c>
      <c r="AN341" s="6" t="s">
        <v>1362</v>
      </c>
      <c r="AP341">
        <v>20</v>
      </c>
      <c r="AQ341" t="str">
        <v>South Australia</v>
      </c>
    </row>
    <row r="342" spans="1:43" x14ac:dyDescent="0.25">
      <c r="A342">
        <v>340</v>
      </c>
      <c r="B342">
        <v>77</v>
      </c>
      <c r="C342">
        <v>364</v>
      </c>
      <c r="D342">
        <v>94</v>
      </c>
      <c r="E342">
        <v>1</v>
      </c>
      <c r="F342">
        <v>94</v>
      </c>
      <c r="G342">
        <v>1</v>
      </c>
      <c r="H342" t="str">
        <f>VLOOKUP($C342,'Raw-products'!$A$2:$H$1261,MATCH(H$1,'Raw-products'!$A$1:$H$1,0))</f>
        <v>Shirt</v>
      </c>
      <c r="I342" t="str">
        <f>VLOOKUP($C342,'Raw-products'!$A$2:$H$1261,MATCH(I$1,'Raw-products'!$A$1:$H$1,0))</f>
        <v>Henley</v>
      </c>
      <c r="J342" t="str">
        <f>VLOOKUP($C342,'Raw-products'!$A$2:$H$1261,MATCH(J$1,'Raw-products'!$A$1:$H$1,0))</f>
        <v>XL</v>
      </c>
      <c r="K342" t="str">
        <f>VLOOKUP($C342,'Raw-products'!$A$2:$H$1261,MATCH(K$1,'Raw-products'!$A$1:$H$1,0))</f>
        <v>yellow</v>
      </c>
      <c r="L342">
        <f>VLOOKUP($C342,'Raw-products'!$A$2:$H$1261,MATCH(L$1,'Raw-products'!$A$1:$H$1,0))</f>
        <v>92</v>
      </c>
      <c r="M342">
        <f>VLOOKUP($C342,'Raw-products'!$A$2:$H$1261,MATCH(M$1,'Raw-products'!$A$1:$H$1,0))</f>
        <v>55</v>
      </c>
      <c r="N342" s="5">
        <f t="shared" si="10"/>
        <v>5060</v>
      </c>
      <c r="O342" cm="1">
        <f t="array" ref="O342:R342">_xlfn.XLOOKUP($B342,'Raw -orders'!$A:$A,'Raw -orders'!$B:$E)</f>
        <v>680</v>
      </c>
      <c r="P342">
        <v>56675</v>
      </c>
      <c r="Q342" s="1">
        <v>44305</v>
      </c>
      <c r="R342" s="1">
        <v>44315</v>
      </c>
      <c r="S342" t="str" cm="1">
        <f t="array" ref="S342:Z342">_xlfn.XLOOKUP($O342,'Raw - customers'!$A:$A,'Raw - customers'!$B:$I)</f>
        <v>Camellia Heatherington</v>
      </c>
      <c r="T342" t="str">
        <v>Bigender</v>
      </c>
      <c r="U342">
        <v>78</v>
      </c>
      <c r="V342" t="str">
        <v>5530 Ashton GroveSuite 128</v>
      </c>
      <c r="W342">
        <v>7905</v>
      </c>
      <c r="X342" t="str">
        <v>Taylorfurt</v>
      </c>
      <c r="Y342" t="str">
        <v>New South Wales</v>
      </c>
      <c r="Z342" t="str">
        <v>Australia</v>
      </c>
      <c r="AA342">
        <v>4</v>
      </c>
      <c r="AB342" s="3" t="str">
        <f t="shared" si="11"/>
        <v>0 to 10</v>
      </c>
      <c r="AK342" s="6"/>
      <c r="AM342" s="6">
        <v>680</v>
      </c>
      <c r="AN342" s="6" t="s">
        <v>1362</v>
      </c>
      <c r="AP342">
        <v>419</v>
      </c>
      <c r="AQ342" t="str">
        <v>Queensland</v>
      </c>
    </row>
    <row r="343" spans="1:43" x14ac:dyDescent="0.25">
      <c r="A343">
        <v>341</v>
      </c>
      <c r="B343">
        <v>77</v>
      </c>
      <c r="C343">
        <v>1221</v>
      </c>
      <c r="D343">
        <v>105</v>
      </c>
      <c r="E343">
        <v>1</v>
      </c>
      <c r="F343">
        <v>105</v>
      </c>
      <c r="G343">
        <v>1</v>
      </c>
      <c r="H343" t="str">
        <f>VLOOKUP($C343,'Raw-products'!$A$2:$H$1261,MATCH(H$1,'Raw-products'!$A$1:$H$1,0))</f>
        <v>Trousers</v>
      </c>
      <c r="I343" t="str">
        <f>VLOOKUP($C343,'Raw-products'!$A$2:$H$1261,MATCH(I$1,'Raw-products'!$A$1:$H$1,0))</f>
        <v>Pleated</v>
      </c>
      <c r="J343" t="str">
        <f>VLOOKUP($C343,'Raw-products'!$A$2:$H$1261,MATCH(J$1,'Raw-products'!$A$1:$H$1,0))</f>
        <v>S</v>
      </c>
      <c r="K343" t="str">
        <f>VLOOKUP($C343,'Raw-products'!$A$2:$H$1261,MATCH(K$1,'Raw-products'!$A$1:$H$1,0))</f>
        <v>violet</v>
      </c>
      <c r="L343">
        <f>VLOOKUP($C343,'Raw-products'!$A$2:$H$1261,MATCH(L$1,'Raw-products'!$A$1:$H$1,0))</f>
        <v>90</v>
      </c>
      <c r="M343">
        <f>VLOOKUP($C343,'Raw-products'!$A$2:$H$1261,MATCH(M$1,'Raw-products'!$A$1:$H$1,0))</f>
        <v>50</v>
      </c>
      <c r="N343" s="5">
        <f t="shared" si="10"/>
        <v>4500</v>
      </c>
      <c r="O343" cm="1">
        <f t="array" ref="O343:R343">_xlfn.XLOOKUP($B343,'Raw -orders'!$A:$A,'Raw -orders'!$B:$E)</f>
        <v>680</v>
      </c>
      <c r="P343">
        <v>56675</v>
      </c>
      <c r="Q343" s="1">
        <v>44305</v>
      </c>
      <c r="R343" s="1">
        <v>44315</v>
      </c>
      <c r="S343" t="str" cm="1">
        <f t="array" ref="S343:Z343">_xlfn.XLOOKUP($O343,'Raw - customers'!$A:$A,'Raw - customers'!$B:$I)</f>
        <v>Camellia Heatherington</v>
      </c>
      <c r="T343" t="str">
        <v>Bigender</v>
      </c>
      <c r="U343">
        <v>78</v>
      </c>
      <c r="V343" t="str">
        <v>5530 Ashton GroveSuite 128</v>
      </c>
      <c r="W343">
        <v>7905</v>
      </c>
      <c r="X343" t="str">
        <v>Taylorfurt</v>
      </c>
      <c r="Y343" t="str">
        <v>New South Wales</v>
      </c>
      <c r="Z343" t="str">
        <v>Australia</v>
      </c>
      <c r="AA343">
        <v>4</v>
      </c>
      <c r="AB343" s="3" t="str">
        <f t="shared" si="11"/>
        <v>0 to 10</v>
      </c>
      <c r="AK343" s="6"/>
      <c r="AM343" s="6">
        <v>680</v>
      </c>
      <c r="AN343" s="6" t="s">
        <v>1362</v>
      </c>
      <c r="AP343">
        <v>940</v>
      </c>
      <c r="AQ343" t="str">
        <v>Tasmania</v>
      </c>
    </row>
    <row r="344" spans="1:43" x14ac:dyDescent="0.25">
      <c r="A344">
        <v>342</v>
      </c>
      <c r="B344">
        <v>77</v>
      </c>
      <c r="C344">
        <v>878</v>
      </c>
      <c r="D344">
        <v>94</v>
      </c>
      <c r="E344">
        <v>3</v>
      </c>
      <c r="F344">
        <v>282</v>
      </c>
      <c r="G344">
        <v>1</v>
      </c>
      <c r="H344" t="str">
        <f>VLOOKUP($C344,'Raw-products'!$A$2:$H$1261,MATCH(H$1,'Raw-products'!$A$1:$H$1,0))</f>
        <v>Trousers</v>
      </c>
      <c r="I344" t="str">
        <f>VLOOKUP($C344,'Raw-products'!$A$2:$H$1261,MATCH(I$1,'Raw-products'!$A$1:$H$1,0))</f>
        <v>Cords</v>
      </c>
      <c r="J344" t="str">
        <f>VLOOKUP($C344,'Raw-products'!$A$2:$H$1261,MATCH(J$1,'Raw-products'!$A$1:$H$1,0))</f>
        <v>L</v>
      </c>
      <c r="K344" t="str">
        <f>VLOOKUP($C344,'Raw-products'!$A$2:$H$1261,MATCH(K$1,'Raw-products'!$A$1:$H$1,0))</f>
        <v>red</v>
      </c>
      <c r="L344">
        <f>VLOOKUP($C344,'Raw-products'!$A$2:$H$1261,MATCH(L$1,'Raw-products'!$A$1:$H$1,0))</f>
        <v>113</v>
      </c>
      <c r="M344">
        <f>VLOOKUP($C344,'Raw-products'!$A$2:$H$1261,MATCH(M$1,'Raw-products'!$A$1:$H$1,0))</f>
        <v>53</v>
      </c>
      <c r="N344" s="5">
        <f t="shared" si="10"/>
        <v>5989</v>
      </c>
      <c r="O344" cm="1">
        <f t="array" ref="O344:R344">_xlfn.XLOOKUP($B344,'Raw -orders'!$A:$A,'Raw -orders'!$B:$E)</f>
        <v>680</v>
      </c>
      <c r="P344">
        <v>56675</v>
      </c>
      <c r="Q344" s="1">
        <v>44305</v>
      </c>
      <c r="R344" s="1">
        <v>44315</v>
      </c>
      <c r="S344" t="str" cm="1">
        <f t="array" ref="S344:Z344">_xlfn.XLOOKUP($O344,'Raw - customers'!$A:$A,'Raw - customers'!$B:$I)</f>
        <v>Camellia Heatherington</v>
      </c>
      <c r="T344" t="str">
        <v>Bigender</v>
      </c>
      <c r="U344">
        <v>78</v>
      </c>
      <c r="V344" t="str">
        <v>5530 Ashton GroveSuite 128</v>
      </c>
      <c r="W344">
        <v>7905</v>
      </c>
      <c r="X344" t="str">
        <v>Taylorfurt</v>
      </c>
      <c r="Y344" t="str">
        <v>New South Wales</v>
      </c>
      <c r="Z344" t="str">
        <v>Australia</v>
      </c>
      <c r="AA344">
        <v>4</v>
      </c>
      <c r="AB344" s="3" t="str">
        <f t="shared" si="11"/>
        <v>0 to 10</v>
      </c>
      <c r="AK344" s="6"/>
      <c r="AM344" s="6">
        <v>680</v>
      </c>
      <c r="AN344" s="6" t="s">
        <v>1362</v>
      </c>
      <c r="AP344">
        <v>886</v>
      </c>
      <c r="AQ344" t="str">
        <v>Northern Territory</v>
      </c>
    </row>
    <row r="345" spans="1:43" x14ac:dyDescent="0.25">
      <c r="A345">
        <v>343</v>
      </c>
      <c r="B345">
        <v>77</v>
      </c>
      <c r="C345">
        <v>782</v>
      </c>
      <c r="D345">
        <v>91</v>
      </c>
      <c r="E345">
        <v>3</v>
      </c>
      <c r="F345">
        <v>273</v>
      </c>
      <c r="G345">
        <v>1</v>
      </c>
      <c r="H345" t="str">
        <f>VLOOKUP($C345,'Raw-products'!$A$2:$H$1261,MATCH(H$1,'Raw-products'!$A$1:$H$1,0))</f>
        <v>Jacket</v>
      </c>
      <c r="I345" t="str">
        <f>VLOOKUP($C345,'Raw-products'!$A$2:$H$1261,MATCH(I$1,'Raw-products'!$A$1:$H$1,0))</f>
        <v>Pullover</v>
      </c>
      <c r="J345" t="str">
        <f>VLOOKUP($C345,'Raw-products'!$A$2:$H$1261,MATCH(J$1,'Raw-products'!$A$1:$H$1,0))</f>
        <v>M</v>
      </c>
      <c r="K345" t="str">
        <f>VLOOKUP($C345,'Raw-products'!$A$2:$H$1261,MATCH(K$1,'Raw-products'!$A$1:$H$1,0))</f>
        <v>yellow</v>
      </c>
      <c r="L345">
        <f>VLOOKUP($C345,'Raw-products'!$A$2:$H$1261,MATCH(L$1,'Raw-products'!$A$1:$H$1,0))</f>
        <v>114</v>
      </c>
      <c r="M345">
        <f>VLOOKUP($C345,'Raw-products'!$A$2:$H$1261,MATCH(M$1,'Raw-products'!$A$1:$H$1,0))</f>
        <v>49</v>
      </c>
      <c r="N345" s="5">
        <f t="shared" si="10"/>
        <v>5586</v>
      </c>
      <c r="O345" cm="1">
        <f t="array" ref="O345:R345">_xlfn.XLOOKUP($B345,'Raw -orders'!$A:$A,'Raw -orders'!$B:$E)</f>
        <v>680</v>
      </c>
      <c r="P345">
        <v>56675</v>
      </c>
      <c r="Q345" s="1">
        <v>44305</v>
      </c>
      <c r="R345" s="1">
        <v>44315</v>
      </c>
      <c r="S345" t="str" cm="1">
        <f t="array" ref="S345:Z345">_xlfn.XLOOKUP($O345,'Raw - customers'!$A:$A,'Raw - customers'!$B:$I)</f>
        <v>Camellia Heatherington</v>
      </c>
      <c r="T345" t="str">
        <v>Bigender</v>
      </c>
      <c r="U345">
        <v>78</v>
      </c>
      <c r="V345" t="str">
        <v>5530 Ashton GroveSuite 128</v>
      </c>
      <c r="W345">
        <v>7905</v>
      </c>
      <c r="X345" t="str">
        <v>Taylorfurt</v>
      </c>
      <c r="Y345" t="str">
        <v>New South Wales</v>
      </c>
      <c r="Z345" t="str">
        <v>Australia</v>
      </c>
      <c r="AA345">
        <v>4</v>
      </c>
      <c r="AB345" s="3" t="str">
        <f t="shared" si="11"/>
        <v>0 to 10</v>
      </c>
      <c r="AK345" s="6"/>
      <c r="AM345" s="6">
        <v>680</v>
      </c>
      <c r="AN345" s="6" t="s">
        <v>1362</v>
      </c>
      <c r="AP345">
        <v>269</v>
      </c>
      <c r="AQ345" t="str">
        <v>New South Wales</v>
      </c>
    </row>
    <row r="346" spans="1:43" x14ac:dyDescent="0.25">
      <c r="A346">
        <v>344</v>
      </c>
      <c r="B346">
        <v>77</v>
      </c>
      <c r="C346">
        <v>819</v>
      </c>
      <c r="D346">
        <v>117</v>
      </c>
      <c r="E346">
        <v>3</v>
      </c>
      <c r="F346">
        <v>351</v>
      </c>
      <c r="G346">
        <v>1</v>
      </c>
      <c r="H346" t="str">
        <f>VLOOKUP($C346,'Raw-products'!$A$2:$H$1261,MATCH(H$1,'Raw-products'!$A$1:$H$1,0))</f>
        <v>Jacket</v>
      </c>
      <c r="I346" t="str">
        <f>VLOOKUP($C346,'Raw-products'!$A$2:$H$1261,MATCH(I$1,'Raw-products'!$A$1:$H$1,0))</f>
        <v>Shearling</v>
      </c>
      <c r="J346" t="str">
        <f>VLOOKUP($C346,'Raw-products'!$A$2:$H$1261,MATCH(J$1,'Raw-products'!$A$1:$H$1,0))</f>
        <v>XL</v>
      </c>
      <c r="K346" t="str">
        <f>VLOOKUP($C346,'Raw-products'!$A$2:$H$1261,MATCH(K$1,'Raw-products'!$A$1:$H$1,0))</f>
        <v>yellow</v>
      </c>
      <c r="L346">
        <f>VLOOKUP($C346,'Raw-products'!$A$2:$H$1261,MATCH(L$1,'Raw-products'!$A$1:$H$1,0))</f>
        <v>95</v>
      </c>
      <c r="M346">
        <f>VLOOKUP($C346,'Raw-products'!$A$2:$H$1261,MATCH(M$1,'Raw-products'!$A$1:$H$1,0))</f>
        <v>63</v>
      </c>
      <c r="N346" s="5">
        <f t="shared" si="10"/>
        <v>5985</v>
      </c>
      <c r="O346" cm="1">
        <f t="array" ref="O346:R346">_xlfn.XLOOKUP($B346,'Raw -orders'!$A:$A,'Raw -orders'!$B:$E)</f>
        <v>680</v>
      </c>
      <c r="P346">
        <v>56675</v>
      </c>
      <c r="Q346" s="1">
        <v>44305</v>
      </c>
      <c r="R346" s="1">
        <v>44315</v>
      </c>
      <c r="S346" t="str" cm="1">
        <f t="array" ref="S346:Z346">_xlfn.XLOOKUP($O346,'Raw - customers'!$A:$A,'Raw - customers'!$B:$I)</f>
        <v>Camellia Heatherington</v>
      </c>
      <c r="T346" t="str">
        <v>Bigender</v>
      </c>
      <c r="U346">
        <v>78</v>
      </c>
      <c r="V346" t="str">
        <v>5530 Ashton GroveSuite 128</v>
      </c>
      <c r="W346">
        <v>7905</v>
      </c>
      <c r="X346" t="str">
        <v>Taylorfurt</v>
      </c>
      <c r="Y346" t="str">
        <v>New South Wales</v>
      </c>
      <c r="Z346" t="str">
        <v>Australia</v>
      </c>
      <c r="AA346">
        <v>4</v>
      </c>
      <c r="AB346" s="3" t="str">
        <f t="shared" si="11"/>
        <v>0 to 10</v>
      </c>
      <c r="AK346" s="6"/>
      <c r="AM346" s="6">
        <v>680</v>
      </c>
      <c r="AN346" s="6" t="s">
        <v>1362</v>
      </c>
      <c r="AP346">
        <v>989</v>
      </c>
      <c r="AQ346" t="str">
        <v>Australian Capital Territory</v>
      </c>
    </row>
    <row r="347" spans="1:43" x14ac:dyDescent="0.25">
      <c r="A347">
        <v>345</v>
      </c>
      <c r="B347">
        <v>77</v>
      </c>
      <c r="C347">
        <v>577</v>
      </c>
      <c r="D347">
        <v>100</v>
      </c>
      <c r="E347">
        <v>2</v>
      </c>
      <c r="F347">
        <v>200</v>
      </c>
      <c r="G347">
        <v>1</v>
      </c>
      <c r="H347" t="str">
        <f>VLOOKUP($C347,'Raw-products'!$A$2:$H$1261,MATCH(H$1,'Raw-products'!$A$1:$H$1,0))</f>
        <v>Jacket</v>
      </c>
      <c r="I347" t="str">
        <f>VLOOKUP($C347,'Raw-products'!$A$2:$H$1261,MATCH(I$1,'Raw-products'!$A$1:$H$1,0))</f>
        <v>Bomber</v>
      </c>
      <c r="J347" t="str">
        <f>VLOOKUP($C347,'Raw-products'!$A$2:$H$1261,MATCH(J$1,'Raw-products'!$A$1:$H$1,0))</f>
        <v>M</v>
      </c>
      <c r="K347" t="str">
        <f>VLOOKUP($C347,'Raw-products'!$A$2:$H$1261,MATCH(K$1,'Raw-products'!$A$1:$H$1,0))</f>
        <v>green</v>
      </c>
      <c r="L347">
        <f>VLOOKUP($C347,'Raw-products'!$A$2:$H$1261,MATCH(L$1,'Raw-products'!$A$1:$H$1,0))</f>
        <v>90</v>
      </c>
      <c r="M347">
        <f>VLOOKUP($C347,'Raw-products'!$A$2:$H$1261,MATCH(M$1,'Raw-products'!$A$1:$H$1,0))</f>
        <v>61</v>
      </c>
      <c r="N347" s="5">
        <f t="shared" si="10"/>
        <v>5490</v>
      </c>
      <c r="O347" cm="1">
        <f t="array" ref="O347:R347">_xlfn.XLOOKUP($B347,'Raw -orders'!$A:$A,'Raw -orders'!$B:$E)</f>
        <v>680</v>
      </c>
      <c r="P347">
        <v>56675</v>
      </c>
      <c r="Q347" s="1">
        <v>44305</v>
      </c>
      <c r="R347" s="1">
        <v>44315</v>
      </c>
      <c r="S347" t="str" cm="1">
        <f t="array" ref="S347:Z347">_xlfn.XLOOKUP($O347,'Raw - customers'!$A:$A,'Raw - customers'!$B:$I)</f>
        <v>Camellia Heatherington</v>
      </c>
      <c r="T347" t="str">
        <v>Bigender</v>
      </c>
      <c r="U347">
        <v>78</v>
      </c>
      <c r="V347" t="str">
        <v>5530 Ashton GroveSuite 128</v>
      </c>
      <c r="W347">
        <v>7905</v>
      </c>
      <c r="X347" t="str">
        <v>Taylorfurt</v>
      </c>
      <c r="Y347" t="str">
        <v>New South Wales</v>
      </c>
      <c r="Z347" t="str">
        <v>Australia</v>
      </c>
      <c r="AA347">
        <v>4</v>
      </c>
      <c r="AB347" s="3" t="str">
        <f t="shared" si="11"/>
        <v>0 to 10</v>
      </c>
      <c r="AK347" s="6"/>
      <c r="AM347" s="6">
        <v>680</v>
      </c>
      <c r="AN347" s="6" t="s">
        <v>1362</v>
      </c>
      <c r="AP347">
        <v>286</v>
      </c>
      <c r="AQ347" t="str">
        <v>Queensland</v>
      </c>
    </row>
    <row r="348" spans="1:43" x14ac:dyDescent="0.25">
      <c r="A348">
        <v>346</v>
      </c>
      <c r="B348">
        <v>78</v>
      </c>
      <c r="C348">
        <v>733</v>
      </c>
      <c r="D348">
        <v>119</v>
      </c>
      <c r="E348">
        <v>3</v>
      </c>
      <c r="F348">
        <v>357</v>
      </c>
      <c r="G348">
        <v>1</v>
      </c>
      <c r="H348" t="str">
        <f>VLOOKUP($C348,'Raw-products'!$A$2:$H$1261,MATCH(H$1,'Raw-products'!$A$1:$H$1,0))</f>
        <v>Jacket</v>
      </c>
      <c r="I348" t="str">
        <f>VLOOKUP($C348,'Raw-products'!$A$2:$H$1261,MATCH(I$1,'Raw-products'!$A$1:$H$1,0))</f>
        <v>Trench Coat</v>
      </c>
      <c r="J348" t="str">
        <f>VLOOKUP($C348,'Raw-products'!$A$2:$H$1261,MATCH(J$1,'Raw-products'!$A$1:$H$1,0))</f>
        <v>L</v>
      </c>
      <c r="K348" t="str">
        <f>VLOOKUP($C348,'Raw-products'!$A$2:$H$1261,MATCH(K$1,'Raw-products'!$A$1:$H$1,0))</f>
        <v>violet</v>
      </c>
      <c r="L348">
        <f>VLOOKUP($C348,'Raw-products'!$A$2:$H$1261,MATCH(L$1,'Raw-products'!$A$1:$H$1,0))</f>
        <v>112</v>
      </c>
      <c r="M348">
        <f>VLOOKUP($C348,'Raw-products'!$A$2:$H$1261,MATCH(M$1,'Raw-products'!$A$1:$H$1,0))</f>
        <v>76</v>
      </c>
      <c r="N348" s="5">
        <f t="shared" si="10"/>
        <v>8512</v>
      </c>
      <c r="O348" cm="1">
        <f t="array" ref="O348:R348">_xlfn.XLOOKUP($B348,'Raw -orders'!$A:$A,'Raw -orders'!$B:$E)</f>
        <v>681</v>
      </c>
      <c r="P348">
        <v>58179</v>
      </c>
      <c r="Q348" s="1">
        <v>44329</v>
      </c>
      <c r="R348" s="1">
        <v>44345</v>
      </c>
      <c r="S348" t="str" cm="1">
        <f t="array" ref="S348:Z348">_xlfn.XLOOKUP($O348,'Raw - customers'!$A:$A,'Raw - customers'!$B:$I)</f>
        <v>Shermy Mulbry</v>
      </c>
      <c r="T348" t="str">
        <v>Polygender</v>
      </c>
      <c r="U348">
        <v>79</v>
      </c>
      <c r="V348" t="str">
        <v>096 Gibson ManorApt. 195</v>
      </c>
      <c r="W348">
        <v>1323</v>
      </c>
      <c r="X348" t="str">
        <v>West Alyssaton</v>
      </c>
      <c r="Y348" t="str">
        <v>Victoria</v>
      </c>
      <c r="Z348" t="str">
        <v>Australia</v>
      </c>
      <c r="AA348">
        <v>5</v>
      </c>
      <c r="AB348" s="3" t="str">
        <f t="shared" si="11"/>
        <v>10 to 20</v>
      </c>
      <c r="AK348" s="6"/>
      <c r="AM348" s="6">
        <v>681</v>
      </c>
      <c r="AN348" s="6" t="s">
        <v>1396</v>
      </c>
      <c r="AP348">
        <v>553</v>
      </c>
      <c r="AQ348" t="str">
        <v>New South Wales</v>
      </c>
    </row>
    <row r="349" spans="1:43" x14ac:dyDescent="0.25">
      <c r="A349">
        <v>347</v>
      </c>
      <c r="B349">
        <v>78</v>
      </c>
      <c r="C349">
        <v>1086</v>
      </c>
      <c r="D349">
        <v>115</v>
      </c>
      <c r="E349">
        <v>2</v>
      </c>
      <c r="F349">
        <v>230</v>
      </c>
      <c r="G349">
        <v>1</v>
      </c>
      <c r="H349" t="str">
        <f>VLOOKUP($C349,'Raw-products'!$A$2:$H$1261,MATCH(H$1,'Raw-products'!$A$1:$H$1,0))</f>
        <v>Trousers</v>
      </c>
      <c r="I349" t="str">
        <f>VLOOKUP($C349,'Raw-products'!$A$2:$H$1261,MATCH(I$1,'Raw-products'!$A$1:$H$1,0))</f>
        <v>Cropped</v>
      </c>
      <c r="J349" t="str">
        <f>VLOOKUP($C349,'Raw-products'!$A$2:$H$1261,MATCH(J$1,'Raw-products'!$A$1:$H$1,0))</f>
        <v>S</v>
      </c>
      <c r="K349" t="str">
        <f>VLOOKUP($C349,'Raw-products'!$A$2:$H$1261,MATCH(K$1,'Raw-products'!$A$1:$H$1,0))</f>
        <v>red</v>
      </c>
      <c r="L349">
        <f>VLOOKUP($C349,'Raw-products'!$A$2:$H$1261,MATCH(L$1,'Raw-products'!$A$1:$H$1,0))</f>
        <v>99</v>
      </c>
      <c r="M349">
        <f>VLOOKUP($C349,'Raw-products'!$A$2:$H$1261,MATCH(M$1,'Raw-products'!$A$1:$H$1,0))</f>
        <v>47</v>
      </c>
      <c r="N349" s="5">
        <f t="shared" si="10"/>
        <v>4653</v>
      </c>
      <c r="O349" cm="1">
        <f t="array" ref="O349:R349">_xlfn.XLOOKUP($B349,'Raw -orders'!$A:$A,'Raw -orders'!$B:$E)</f>
        <v>681</v>
      </c>
      <c r="P349">
        <v>58179</v>
      </c>
      <c r="Q349" s="1">
        <v>44329</v>
      </c>
      <c r="R349" s="1">
        <v>44345</v>
      </c>
      <c r="S349" t="str" cm="1">
        <f t="array" ref="S349:Z349">_xlfn.XLOOKUP($O349,'Raw - customers'!$A:$A,'Raw - customers'!$B:$I)</f>
        <v>Shermy Mulbry</v>
      </c>
      <c r="T349" t="str">
        <v>Polygender</v>
      </c>
      <c r="U349">
        <v>79</v>
      </c>
      <c r="V349" t="str">
        <v>096 Gibson ManorApt. 195</v>
      </c>
      <c r="W349">
        <v>1323</v>
      </c>
      <c r="X349" t="str">
        <v>West Alyssaton</v>
      </c>
      <c r="Y349" t="str">
        <v>Victoria</v>
      </c>
      <c r="Z349" t="str">
        <v>Australia</v>
      </c>
      <c r="AA349">
        <v>5</v>
      </c>
      <c r="AB349" s="3" t="str">
        <f t="shared" si="11"/>
        <v>10 to 20</v>
      </c>
      <c r="AK349" s="6"/>
      <c r="AM349" s="6">
        <v>681</v>
      </c>
      <c r="AN349" s="6" t="s">
        <v>1396</v>
      </c>
      <c r="AP349">
        <v>693</v>
      </c>
      <c r="AQ349" t="str">
        <v>Queensland</v>
      </c>
    </row>
    <row r="350" spans="1:43" x14ac:dyDescent="0.25">
      <c r="A350">
        <v>348</v>
      </c>
      <c r="B350">
        <v>78</v>
      </c>
      <c r="C350">
        <v>1001</v>
      </c>
      <c r="D350">
        <v>106</v>
      </c>
      <c r="E350">
        <v>2</v>
      </c>
      <c r="F350">
        <v>212</v>
      </c>
      <c r="G350">
        <v>1</v>
      </c>
      <c r="H350" t="str">
        <f>VLOOKUP($C350,'Raw-products'!$A$2:$H$1261,MATCH(H$1,'Raw-products'!$A$1:$H$1,0))</f>
        <v>Trousers</v>
      </c>
      <c r="I350" t="str">
        <f>VLOOKUP($C350,'Raw-products'!$A$2:$H$1261,MATCH(I$1,'Raw-products'!$A$1:$H$1,0))</f>
        <v>Wool</v>
      </c>
      <c r="J350" t="str">
        <f>VLOOKUP($C350,'Raw-products'!$A$2:$H$1261,MATCH(J$1,'Raw-products'!$A$1:$H$1,0))</f>
        <v>S</v>
      </c>
      <c r="K350" t="str">
        <f>VLOOKUP($C350,'Raw-products'!$A$2:$H$1261,MATCH(K$1,'Raw-products'!$A$1:$H$1,0))</f>
        <v>blue</v>
      </c>
      <c r="L350">
        <f>VLOOKUP($C350,'Raw-products'!$A$2:$H$1261,MATCH(L$1,'Raw-products'!$A$1:$H$1,0))</f>
        <v>111</v>
      </c>
      <c r="M350">
        <f>VLOOKUP($C350,'Raw-products'!$A$2:$H$1261,MATCH(M$1,'Raw-products'!$A$1:$H$1,0))</f>
        <v>55</v>
      </c>
      <c r="N350" s="5">
        <f t="shared" si="10"/>
        <v>6105</v>
      </c>
      <c r="O350" cm="1">
        <f t="array" ref="O350:R350">_xlfn.XLOOKUP($B350,'Raw -orders'!$A:$A,'Raw -orders'!$B:$E)</f>
        <v>681</v>
      </c>
      <c r="P350">
        <v>58179</v>
      </c>
      <c r="Q350" s="1">
        <v>44329</v>
      </c>
      <c r="R350" s="1">
        <v>44345</v>
      </c>
      <c r="S350" t="str" cm="1">
        <f t="array" ref="S350:Z350">_xlfn.XLOOKUP($O350,'Raw - customers'!$A:$A,'Raw - customers'!$B:$I)</f>
        <v>Shermy Mulbry</v>
      </c>
      <c r="T350" t="str">
        <v>Polygender</v>
      </c>
      <c r="U350">
        <v>79</v>
      </c>
      <c r="V350" t="str">
        <v>096 Gibson ManorApt. 195</v>
      </c>
      <c r="W350">
        <v>1323</v>
      </c>
      <c r="X350" t="str">
        <v>West Alyssaton</v>
      </c>
      <c r="Y350" t="str">
        <v>Victoria</v>
      </c>
      <c r="Z350" t="str">
        <v>Australia</v>
      </c>
      <c r="AA350">
        <v>5</v>
      </c>
      <c r="AB350" s="3" t="str">
        <f t="shared" si="11"/>
        <v>10 to 20</v>
      </c>
      <c r="AK350" s="6"/>
      <c r="AM350" s="6">
        <v>681</v>
      </c>
      <c r="AN350" s="6" t="s">
        <v>1396</v>
      </c>
      <c r="AP350">
        <v>966</v>
      </c>
      <c r="AQ350" t="str">
        <v>Western Australia</v>
      </c>
    </row>
    <row r="351" spans="1:43" x14ac:dyDescent="0.25">
      <c r="A351">
        <v>349</v>
      </c>
      <c r="B351">
        <v>79</v>
      </c>
      <c r="C351">
        <v>481</v>
      </c>
      <c r="D351">
        <v>118</v>
      </c>
      <c r="E351">
        <v>2</v>
      </c>
      <c r="F351">
        <v>236</v>
      </c>
      <c r="G351">
        <v>1</v>
      </c>
      <c r="H351" t="str">
        <f>VLOOKUP($C351,'Raw-products'!$A$2:$H$1261,MATCH(H$1,'Raw-products'!$A$1:$H$1,0))</f>
        <v>Jacket</v>
      </c>
      <c r="I351" t="str">
        <f>VLOOKUP($C351,'Raw-products'!$A$2:$H$1261,MATCH(I$1,'Raw-products'!$A$1:$H$1,0))</f>
        <v>Puffer</v>
      </c>
      <c r="J351" t="str">
        <f>VLOOKUP($C351,'Raw-products'!$A$2:$H$1261,MATCH(J$1,'Raw-products'!$A$1:$H$1,0))</f>
        <v>S</v>
      </c>
      <c r="K351" t="str">
        <f>VLOOKUP($C351,'Raw-products'!$A$2:$H$1261,MATCH(K$1,'Raw-products'!$A$1:$H$1,0))</f>
        <v>indigo</v>
      </c>
      <c r="L351">
        <f>VLOOKUP($C351,'Raw-products'!$A$2:$H$1261,MATCH(L$1,'Raw-products'!$A$1:$H$1,0))</f>
        <v>110</v>
      </c>
      <c r="M351">
        <f>VLOOKUP($C351,'Raw-products'!$A$2:$H$1261,MATCH(M$1,'Raw-products'!$A$1:$H$1,0))</f>
        <v>62</v>
      </c>
      <c r="N351" s="5">
        <f t="shared" si="10"/>
        <v>6820</v>
      </c>
      <c r="O351" cm="1">
        <f t="array" ref="O351:R351">_xlfn.XLOOKUP($B351,'Raw -orders'!$A:$A,'Raw -orders'!$B:$E)</f>
        <v>236</v>
      </c>
      <c r="P351">
        <v>54340</v>
      </c>
      <c r="Q351" s="1">
        <v>44271</v>
      </c>
      <c r="R351" s="1">
        <v>44280</v>
      </c>
      <c r="S351" t="str" cm="1">
        <f t="array" ref="S351:Z351">_xlfn.XLOOKUP($O351,'Raw - customers'!$A:$A,'Raw - customers'!$B:$I)</f>
        <v>Anders Couvert</v>
      </c>
      <c r="T351" t="str">
        <v>Non-binary</v>
      </c>
      <c r="U351">
        <v>80</v>
      </c>
      <c r="V351" t="str">
        <v>64 Phillips RunApt. 722</v>
      </c>
      <c r="W351">
        <v>2752</v>
      </c>
      <c r="X351" t="str">
        <v>East Sienna</v>
      </c>
      <c r="Y351" t="str">
        <v>New South Wales</v>
      </c>
      <c r="Z351" t="str">
        <v>Australia</v>
      </c>
      <c r="AA351">
        <v>3</v>
      </c>
      <c r="AB351" s="3" t="str">
        <f t="shared" si="11"/>
        <v>0 to 10</v>
      </c>
      <c r="AK351" s="6"/>
      <c r="AM351" s="6">
        <v>236</v>
      </c>
      <c r="AN351" s="6" t="s">
        <v>1362</v>
      </c>
      <c r="AP351">
        <v>383</v>
      </c>
      <c r="AQ351" t="str">
        <v>Victoria</v>
      </c>
    </row>
    <row r="352" spans="1:43" x14ac:dyDescent="0.25">
      <c r="A352">
        <v>350</v>
      </c>
      <c r="B352">
        <v>79</v>
      </c>
      <c r="C352">
        <v>499</v>
      </c>
      <c r="D352">
        <v>102</v>
      </c>
      <c r="E352">
        <v>1</v>
      </c>
      <c r="F352">
        <v>102</v>
      </c>
      <c r="G352">
        <v>1</v>
      </c>
      <c r="H352" t="str">
        <f>VLOOKUP($C352,'Raw-products'!$A$2:$H$1261,MATCH(H$1,'Raw-products'!$A$1:$H$1,0))</f>
        <v>Jacket</v>
      </c>
      <c r="I352" t="str">
        <f>VLOOKUP($C352,'Raw-products'!$A$2:$H$1261,MATCH(I$1,'Raw-products'!$A$1:$H$1,0))</f>
        <v>Windbreaker</v>
      </c>
      <c r="J352" t="str">
        <f>VLOOKUP($C352,'Raw-products'!$A$2:$H$1261,MATCH(J$1,'Raw-products'!$A$1:$H$1,0))</f>
        <v>XL</v>
      </c>
      <c r="K352" t="str">
        <f>VLOOKUP($C352,'Raw-products'!$A$2:$H$1261,MATCH(K$1,'Raw-products'!$A$1:$H$1,0))</f>
        <v>orange</v>
      </c>
      <c r="L352">
        <f>VLOOKUP($C352,'Raw-products'!$A$2:$H$1261,MATCH(L$1,'Raw-products'!$A$1:$H$1,0))</f>
        <v>109</v>
      </c>
      <c r="M352">
        <f>VLOOKUP($C352,'Raw-products'!$A$2:$H$1261,MATCH(M$1,'Raw-products'!$A$1:$H$1,0))</f>
        <v>67</v>
      </c>
      <c r="N352" s="5">
        <f t="shared" si="10"/>
        <v>7303</v>
      </c>
      <c r="O352" cm="1">
        <f t="array" ref="O352:R352">_xlfn.XLOOKUP($B352,'Raw -orders'!$A:$A,'Raw -orders'!$B:$E)</f>
        <v>236</v>
      </c>
      <c r="P352">
        <v>54340</v>
      </c>
      <c r="Q352" s="1">
        <v>44271</v>
      </c>
      <c r="R352" s="1">
        <v>44280</v>
      </c>
      <c r="S352" t="str" cm="1">
        <f t="array" ref="S352:Z352">_xlfn.XLOOKUP($O352,'Raw - customers'!$A:$A,'Raw - customers'!$B:$I)</f>
        <v>Anders Couvert</v>
      </c>
      <c r="T352" t="str">
        <v>Non-binary</v>
      </c>
      <c r="U352">
        <v>80</v>
      </c>
      <c r="V352" t="str">
        <v>64 Phillips RunApt. 722</v>
      </c>
      <c r="W352">
        <v>2752</v>
      </c>
      <c r="X352" t="str">
        <v>East Sienna</v>
      </c>
      <c r="Y352" t="str">
        <v>New South Wales</v>
      </c>
      <c r="Z352" t="str">
        <v>Australia</v>
      </c>
      <c r="AA352">
        <v>3</v>
      </c>
      <c r="AB352" s="3" t="str">
        <f t="shared" si="11"/>
        <v>0 to 10</v>
      </c>
      <c r="AK352" s="6"/>
      <c r="AM352" s="6">
        <v>236</v>
      </c>
      <c r="AN352" s="6" t="s">
        <v>1362</v>
      </c>
      <c r="AP352">
        <v>893</v>
      </c>
      <c r="AQ352" t="str">
        <v>Western Australia</v>
      </c>
    </row>
    <row r="353" spans="1:43" x14ac:dyDescent="0.25">
      <c r="A353">
        <v>351</v>
      </c>
      <c r="B353">
        <v>79</v>
      </c>
      <c r="C353">
        <v>1244</v>
      </c>
      <c r="D353">
        <v>112</v>
      </c>
      <c r="E353">
        <v>3</v>
      </c>
      <c r="F353">
        <v>336</v>
      </c>
      <c r="G353">
        <v>1</v>
      </c>
      <c r="H353" t="str">
        <f>VLOOKUP($C353,'Raw-products'!$A$2:$H$1261,MATCH(H$1,'Raw-products'!$A$1:$H$1,0))</f>
        <v>Trousers</v>
      </c>
      <c r="I353" t="str">
        <f>VLOOKUP($C353,'Raw-products'!$A$2:$H$1261,MATCH(I$1,'Raw-products'!$A$1:$H$1,0))</f>
        <v>Tracksuit Bottoms</v>
      </c>
      <c r="J353" t="str">
        <f>VLOOKUP($C353,'Raw-products'!$A$2:$H$1261,MATCH(J$1,'Raw-products'!$A$1:$H$1,0))</f>
        <v>XL</v>
      </c>
      <c r="K353" t="str">
        <f>VLOOKUP($C353,'Raw-products'!$A$2:$H$1261,MATCH(K$1,'Raw-products'!$A$1:$H$1,0))</f>
        <v>green</v>
      </c>
      <c r="L353">
        <f>VLOOKUP($C353,'Raw-products'!$A$2:$H$1261,MATCH(L$1,'Raw-products'!$A$1:$H$1,0))</f>
        <v>91</v>
      </c>
      <c r="M353">
        <f>VLOOKUP($C353,'Raw-products'!$A$2:$H$1261,MATCH(M$1,'Raw-products'!$A$1:$H$1,0))</f>
        <v>49</v>
      </c>
      <c r="N353" s="5">
        <f t="shared" si="10"/>
        <v>4459</v>
      </c>
      <c r="O353" cm="1">
        <f t="array" ref="O353:R353">_xlfn.XLOOKUP($B353,'Raw -orders'!$A:$A,'Raw -orders'!$B:$E)</f>
        <v>236</v>
      </c>
      <c r="P353">
        <v>54340</v>
      </c>
      <c r="Q353" s="1">
        <v>44271</v>
      </c>
      <c r="R353" s="1">
        <v>44280</v>
      </c>
      <c r="S353" t="str" cm="1">
        <f t="array" ref="S353:Z353">_xlfn.XLOOKUP($O353,'Raw - customers'!$A:$A,'Raw - customers'!$B:$I)</f>
        <v>Anders Couvert</v>
      </c>
      <c r="T353" t="str">
        <v>Non-binary</v>
      </c>
      <c r="U353">
        <v>80</v>
      </c>
      <c r="V353" t="str">
        <v>64 Phillips RunApt. 722</v>
      </c>
      <c r="W353">
        <v>2752</v>
      </c>
      <c r="X353" t="str">
        <v>East Sienna</v>
      </c>
      <c r="Y353" t="str">
        <v>New South Wales</v>
      </c>
      <c r="Z353" t="str">
        <v>Australia</v>
      </c>
      <c r="AA353">
        <v>3</v>
      </c>
      <c r="AB353" s="3" t="str">
        <f t="shared" si="11"/>
        <v>0 to 10</v>
      </c>
      <c r="AK353" s="6"/>
      <c r="AM353" s="6">
        <v>236</v>
      </c>
      <c r="AN353" s="6" t="s">
        <v>1362</v>
      </c>
      <c r="AP353">
        <v>283</v>
      </c>
      <c r="AQ353" t="str">
        <v>New South Wales</v>
      </c>
    </row>
    <row r="354" spans="1:43" x14ac:dyDescent="0.25">
      <c r="A354">
        <v>352</v>
      </c>
      <c r="B354">
        <v>79</v>
      </c>
      <c r="C354">
        <v>947</v>
      </c>
      <c r="D354">
        <v>97</v>
      </c>
      <c r="E354">
        <v>1</v>
      </c>
      <c r="F354">
        <v>97</v>
      </c>
      <c r="G354">
        <v>1</v>
      </c>
      <c r="H354" t="str">
        <f>VLOOKUP($C354,'Raw-products'!$A$2:$H$1261,MATCH(H$1,'Raw-products'!$A$1:$H$1,0))</f>
        <v>Trousers</v>
      </c>
      <c r="I354" t="str">
        <f>VLOOKUP($C354,'Raw-products'!$A$2:$H$1261,MATCH(I$1,'Raw-products'!$A$1:$H$1,0))</f>
        <v>Slim-Fit</v>
      </c>
      <c r="J354" t="str">
        <f>VLOOKUP($C354,'Raw-products'!$A$2:$H$1261,MATCH(J$1,'Raw-products'!$A$1:$H$1,0))</f>
        <v>M</v>
      </c>
      <c r="K354" t="str">
        <f>VLOOKUP($C354,'Raw-products'!$A$2:$H$1261,MATCH(K$1,'Raw-products'!$A$1:$H$1,0))</f>
        <v>red</v>
      </c>
      <c r="L354">
        <f>VLOOKUP($C354,'Raw-products'!$A$2:$H$1261,MATCH(L$1,'Raw-products'!$A$1:$H$1,0))</f>
        <v>119</v>
      </c>
      <c r="M354">
        <f>VLOOKUP($C354,'Raw-products'!$A$2:$H$1261,MATCH(M$1,'Raw-products'!$A$1:$H$1,0))</f>
        <v>67</v>
      </c>
      <c r="N354" s="5">
        <f t="shared" si="10"/>
        <v>7973</v>
      </c>
      <c r="O354" cm="1">
        <f t="array" ref="O354:R354">_xlfn.XLOOKUP($B354,'Raw -orders'!$A:$A,'Raw -orders'!$B:$E)</f>
        <v>236</v>
      </c>
      <c r="P354">
        <v>54340</v>
      </c>
      <c r="Q354" s="1">
        <v>44271</v>
      </c>
      <c r="R354" s="1">
        <v>44280</v>
      </c>
      <c r="S354" t="str" cm="1">
        <f t="array" ref="S354:Z354">_xlfn.XLOOKUP($O354,'Raw - customers'!$A:$A,'Raw - customers'!$B:$I)</f>
        <v>Anders Couvert</v>
      </c>
      <c r="T354" t="str">
        <v>Non-binary</v>
      </c>
      <c r="U354">
        <v>80</v>
      </c>
      <c r="V354" t="str">
        <v>64 Phillips RunApt. 722</v>
      </c>
      <c r="W354">
        <v>2752</v>
      </c>
      <c r="X354" t="str">
        <v>East Sienna</v>
      </c>
      <c r="Y354" t="str">
        <v>New South Wales</v>
      </c>
      <c r="Z354" t="str">
        <v>Australia</v>
      </c>
      <c r="AA354">
        <v>3</v>
      </c>
      <c r="AB354" s="3" t="str">
        <f t="shared" si="11"/>
        <v>0 to 10</v>
      </c>
      <c r="AK354" s="6"/>
      <c r="AM354" s="6">
        <v>236</v>
      </c>
      <c r="AN354" s="6" t="s">
        <v>1362</v>
      </c>
      <c r="AP354">
        <v>100</v>
      </c>
      <c r="AQ354" t="str">
        <v>Queensland</v>
      </c>
    </row>
    <row r="355" spans="1:43" x14ac:dyDescent="0.25">
      <c r="A355">
        <v>353</v>
      </c>
      <c r="B355">
        <v>80</v>
      </c>
      <c r="C355">
        <v>21</v>
      </c>
      <c r="D355">
        <v>96</v>
      </c>
      <c r="E355">
        <v>2</v>
      </c>
      <c r="F355">
        <v>192</v>
      </c>
      <c r="G355">
        <v>1</v>
      </c>
      <c r="H355" t="str">
        <f>VLOOKUP($C355,'Raw-products'!$A$2:$H$1261,MATCH(H$1,'Raw-products'!$A$1:$H$1,0))</f>
        <v>Shirt</v>
      </c>
      <c r="I355" t="str">
        <f>VLOOKUP($C355,'Raw-products'!$A$2:$H$1261,MATCH(I$1,'Raw-products'!$A$1:$H$1,0))</f>
        <v>Oxford Cloth</v>
      </c>
      <c r="J355" t="str">
        <f>VLOOKUP($C355,'Raw-products'!$A$2:$H$1261,MATCH(J$1,'Raw-products'!$A$1:$H$1,0))</f>
        <v>S</v>
      </c>
      <c r="K355" t="str">
        <f>VLOOKUP($C355,'Raw-products'!$A$2:$H$1261,MATCH(K$1,'Raw-products'!$A$1:$H$1,0))</f>
        <v>blue</v>
      </c>
      <c r="L355">
        <f>VLOOKUP($C355,'Raw-products'!$A$2:$H$1261,MATCH(L$1,'Raw-products'!$A$1:$H$1,0))</f>
        <v>114</v>
      </c>
      <c r="M355">
        <f>VLOOKUP($C355,'Raw-products'!$A$2:$H$1261,MATCH(M$1,'Raw-products'!$A$1:$H$1,0))</f>
        <v>51</v>
      </c>
      <c r="N355" s="5">
        <f t="shared" si="10"/>
        <v>5814</v>
      </c>
      <c r="O355" cm="1">
        <f t="array" ref="O355:R355">_xlfn.XLOOKUP($B355,'Raw -orders'!$A:$A,'Raw -orders'!$B:$E)</f>
        <v>872</v>
      </c>
      <c r="P355">
        <v>59554</v>
      </c>
      <c r="Q355" s="1">
        <v>44312</v>
      </c>
      <c r="R355" s="1">
        <v>44336</v>
      </c>
      <c r="S355" t="str" cm="1">
        <f t="array" ref="S355:Z355">_xlfn.XLOOKUP($O355,'Raw - customers'!$A:$A,'Raw - customers'!$B:$I)</f>
        <v>Brendis Blackboro</v>
      </c>
      <c r="T355" t="str">
        <v>Non-binary</v>
      </c>
      <c r="U355">
        <v>74</v>
      </c>
      <c r="V355" t="str">
        <v>17 Beatty Station StApt. 918</v>
      </c>
      <c r="W355">
        <v>7892</v>
      </c>
      <c r="X355" t="str">
        <v>West Lukeshire</v>
      </c>
      <c r="Y355" t="str">
        <v>New South Wales</v>
      </c>
      <c r="Z355" t="str">
        <v>Australia</v>
      </c>
      <c r="AA355">
        <v>4</v>
      </c>
      <c r="AB355" s="3" t="str">
        <f t="shared" si="11"/>
        <v>20 to 30</v>
      </c>
      <c r="AK355" s="6"/>
      <c r="AM355" s="6">
        <v>872</v>
      </c>
      <c r="AN355" s="6" t="s">
        <v>1362</v>
      </c>
      <c r="AP355">
        <v>185</v>
      </c>
      <c r="AQ355" t="str">
        <v>Victoria</v>
      </c>
    </row>
    <row r="356" spans="1:43" x14ac:dyDescent="0.25">
      <c r="A356">
        <v>354</v>
      </c>
      <c r="B356">
        <v>80</v>
      </c>
      <c r="C356">
        <v>978</v>
      </c>
      <c r="D356">
        <v>97</v>
      </c>
      <c r="E356">
        <v>2</v>
      </c>
      <c r="F356">
        <v>194</v>
      </c>
      <c r="G356">
        <v>1</v>
      </c>
      <c r="H356" t="str">
        <f>VLOOKUP($C356,'Raw-products'!$A$2:$H$1261,MATCH(H$1,'Raw-products'!$A$1:$H$1,0))</f>
        <v>Trousers</v>
      </c>
      <c r="I356" t="str">
        <f>VLOOKUP($C356,'Raw-products'!$A$2:$H$1261,MATCH(I$1,'Raw-products'!$A$1:$H$1,0))</f>
        <v>Slim-Fit</v>
      </c>
      <c r="J356" t="str">
        <f>VLOOKUP($C356,'Raw-products'!$A$2:$H$1261,MATCH(J$1,'Raw-products'!$A$1:$H$1,0))</f>
        <v>L</v>
      </c>
      <c r="K356" t="str">
        <f>VLOOKUP($C356,'Raw-products'!$A$2:$H$1261,MATCH(K$1,'Raw-products'!$A$1:$H$1,0))</f>
        <v>violet</v>
      </c>
      <c r="L356">
        <f>VLOOKUP($C356,'Raw-products'!$A$2:$H$1261,MATCH(L$1,'Raw-products'!$A$1:$H$1,0))</f>
        <v>119</v>
      </c>
      <c r="M356">
        <f>VLOOKUP($C356,'Raw-products'!$A$2:$H$1261,MATCH(M$1,'Raw-products'!$A$1:$H$1,0))</f>
        <v>58</v>
      </c>
      <c r="N356" s="5">
        <f t="shared" si="10"/>
        <v>6902</v>
      </c>
      <c r="O356" cm="1">
        <f t="array" ref="O356:R356">_xlfn.XLOOKUP($B356,'Raw -orders'!$A:$A,'Raw -orders'!$B:$E)</f>
        <v>872</v>
      </c>
      <c r="P356">
        <v>59554</v>
      </c>
      <c r="Q356" s="1">
        <v>44312</v>
      </c>
      <c r="R356" s="1">
        <v>44336</v>
      </c>
      <c r="S356" t="str" cm="1">
        <f t="array" ref="S356:Z356">_xlfn.XLOOKUP($O356,'Raw - customers'!$A:$A,'Raw - customers'!$B:$I)</f>
        <v>Brendis Blackboro</v>
      </c>
      <c r="T356" t="str">
        <v>Non-binary</v>
      </c>
      <c r="U356">
        <v>74</v>
      </c>
      <c r="V356" t="str">
        <v>17 Beatty Station StApt. 918</v>
      </c>
      <c r="W356">
        <v>7892</v>
      </c>
      <c r="X356" t="str">
        <v>West Lukeshire</v>
      </c>
      <c r="Y356" t="str">
        <v>New South Wales</v>
      </c>
      <c r="Z356" t="str">
        <v>Australia</v>
      </c>
      <c r="AA356">
        <v>4</v>
      </c>
      <c r="AB356" s="3" t="str">
        <f t="shared" si="11"/>
        <v>20 to 30</v>
      </c>
      <c r="AK356" s="6"/>
      <c r="AM356" s="6">
        <v>872</v>
      </c>
      <c r="AN356" s="6" t="s">
        <v>1362</v>
      </c>
      <c r="AP356">
        <v>648</v>
      </c>
      <c r="AQ356" t="str">
        <v>South Australia</v>
      </c>
    </row>
    <row r="357" spans="1:43" x14ac:dyDescent="0.25">
      <c r="A357">
        <v>355</v>
      </c>
      <c r="B357">
        <v>81</v>
      </c>
      <c r="C357">
        <v>55</v>
      </c>
      <c r="D357">
        <v>104</v>
      </c>
      <c r="E357">
        <v>3</v>
      </c>
      <c r="F357">
        <v>312</v>
      </c>
      <c r="G357">
        <v>1</v>
      </c>
      <c r="H357" t="str">
        <f>VLOOKUP($C357,'Raw-products'!$A$2:$H$1261,MATCH(H$1,'Raw-products'!$A$1:$H$1,0))</f>
        <v>Shirt</v>
      </c>
      <c r="I357" t="str">
        <f>VLOOKUP($C357,'Raw-products'!$A$2:$H$1261,MATCH(I$1,'Raw-products'!$A$1:$H$1,0))</f>
        <v>Dress</v>
      </c>
      <c r="J357" t="str">
        <f>VLOOKUP($C357,'Raw-products'!$A$2:$H$1261,MATCH(J$1,'Raw-products'!$A$1:$H$1,0))</f>
        <v>XS</v>
      </c>
      <c r="K357" t="str">
        <f>VLOOKUP($C357,'Raw-products'!$A$2:$H$1261,MATCH(K$1,'Raw-products'!$A$1:$H$1,0))</f>
        <v>blue</v>
      </c>
      <c r="L357">
        <f>VLOOKUP($C357,'Raw-products'!$A$2:$H$1261,MATCH(L$1,'Raw-products'!$A$1:$H$1,0))</f>
        <v>119</v>
      </c>
      <c r="M357">
        <f>VLOOKUP($C357,'Raw-products'!$A$2:$H$1261,MATCH(M$1,'Raw-products'!$A$1:$H$1,0))</f>
        <v>41</v>
      </c>
      <c r="N357" s="5">
        <f t="shared" si="10"/>
        <v>4879</v>
      </c>
      <c r="O357" cm="1">
        <f t="array" ref="O357:R357">_xlfn.XLOOKUP($B357,'Raw -orders'!$A:$A,'Raw -orders'!$B:$E)</f>
        <v>736</v>
      </c>
      <c r="P357">
        <v>30150</v>
      </c>
      <c r="Q357" s="1">
        <v>44360</v>
      </c>
      <c r="R357" s="1">
        <v>44362</v>
      </c>
      <c r="S357" t="str" cm="1">
        <f t="array" ref="S357:Z357">_xlfn.XLOOKUP($O357,'Raw - customers'!$A:$A,'Raw - customers'!$B:$I)</f>
        <v>Delia Mably</v>
      </c>
      <c r="T357" t="str">
        <v>Female</v>
      </c>
      <c r="U357">
        <v>55</v>
      </c>
      <c r="V357" t="str">
        <v>18 Eve LaneApt. 011</v>
      </c>
      <c r="W357">
        <v>2962</v>
      </c>
      <c r="X357" t="str">
        <v>Doylebury</v>
      </c>
      <c r="Y357" t="str">
        <v>Victoria</v>
      </c>
      <c r="Z357" t="str">
        <v>Australia</v>
      </c>
      <c r="AA357">
        <v>6</v>
      </c>
      <c r="AB357" s="3" t="str">
        <f t="shared" si="11"/>
        <v>0 to 10</v>
      </c>
      <c r="AK357" s="6"/>
      <c r="AM357" s="6">
        <v>736</v>
      </c>
      <c r="AN357" s="6" t="s">
        <v>1396</v>
      </c>
      <c r="AP357">
        <v>123</v>
      </c>
      <c r="AQ357" t="str">
        <v>Tasmania</v>
      </c>
    </row>
    <row r="358" spans="1:43" x14ac:dyDescent="0.25">
      <c r="A358">
        <v>356</v>
      </c>
      <c r="B358">
        <v>81</v>
      </c>
      <c r="C358">
        <v>987</v>
      </c>
      <c r="D358">
        <v>106</v>
      </c>
      <c r="E358">
        <v>2</v>
      </c>
      <c r="F358">
        <v>212</v>
      </c>
      <c r="G358">
        <v>1</v>
      </c>
      <c r="H358" t="str">
        <f>VLOOKUP($C358,'Raw-products'!$A$2:$H$1261,MATCH(H$1,'Raw-products'!$A$1:$H$1,0))</f>
        <v>Trousers</v>
      </c>
      <c r="I358" t="str">
        <f>VLOOKUP($C358,'Raw-products'!$A$2:$H$1261,MATCH(I$1,'Raw-products'!$A$1:$H$1,0))</f>
        <v>Wool</v>
      </c>
      <c r="J358" t="str">
        <f>VLOOKUP($C358,'Raw-products'!$A$2:$H$1261,MATCH(J$1,'Raw-products'!$A$1:$H$1,0))</f>
        <v>M</v>
      </c>
      <c r="K358" t="str">
        <f>VLOOKUP($C358,'Raw-products'!$A$2:$H$1261,MATCH(K$1,'Raw-products'!$A$1:$H$1,0))</f>
        <v>orange</v>
      </c>
      <c r="L358">
        <f>VLOOKUP($C358,'Raw-products'!$A$2:$H$1261,MATCH(L$1,'Raw-products'!$A$1:$H$1,0))</f>
        <v>111</v>
      </c>
      <c r="M358">
        <f>VLOOKUP($C358,'Raw-products'!$A$2:$H$1261,MATCH(M$1,'Raw-products'!$A$1:$H$1,0))</f>
        <v>75</v>
      </c>
      <c r="N358" s="5">
        <f t="shared" si="10"/>
        <v>8325</v>
      </c>
      <c r="O358" cm="1">
        <f t="array" ref="O358:R358">_xlfn.XLOOKUP($B358,'Raw -orders'!$A:$A,'Raw -orders'!$B:$E)</f>
        <v>736</v>
      </c>
      <c r="P358">
        <v>30150</v>
      </c>
      <c r="Q358" s="1">
        <v>44360</v>
      </c>
      <c r="R358" s="1">
        <v>44362</v>
      </c>
      <c r="S358" t="str" cm="1">
        <f t="array" ref="S358:Z358">_xlfn.XLOOKUP($O358,'Raw - customers'!$A:$A,'Raw - customers'!$B:$I)</f>
        <v>Delia Mably</v>
      </c>
      <c r="T358" t="str">
        <v>Female</v>
      </c>
      <c r="U358">
        <v>55</v>
      </c>
      <c r="V358" t="str">
        <v>18 Eve LaneApt. 011</v>
      </c>
      <c r="W358">
        <v>2962</v>
      </c>
      <c r="X358" t="str">
        <v>Doylebury</v>
      </c>
      <c r="Y358" t="str">
        <v>Victoria</v>
      </c>
      <c r="Z358" t="str">
        <v>Australia</v>
      </c>
      <c r="AA358">
        <v>6</v>
      </c>
      <c r="AB358" s="3" t="str">
        <f t="shared" si="11"/>
        <v>0 to 10</v>
      </c>
      <c r="AK358" s="6"/>
      <c r="AM358" s="6">
        <v>736</v>
      </c>
      <c r="AN358" s="6" t="s">
        <v>1396</v>
      </c>
      <c r="AP358">
        <v>371</v>
      </c>
      <c r="AQ358" t="str">
        <v>Queensland</v>
      </c>
    </row>
    <row r="359" spans="1:43" x14ac:dyDescent="0.25">
      <c r="A359">
        <v>357</v>
      </c>
      <c r="B359">
        <v>81</v>
      </c>
      <c r="C359">
        <v>1175</v>
      </c>
      <c r="D359">
        <v>99</v>
      </c>
      <c r="E359">
        <v>1</v>
      </c>
      <c r="F359">
        <v>99</v>
      </c>
      <c r="G359">
        <v>1</v>
      </c>
      <c r="H359" t="str">
        <f>VLOOKUP($C359,'Raw-products'!$A$2:$H$1261,MATCH(H$1,'Raw-products'!$A$1:$H$1,0))</f>
        <v>Trousers</v>
      </c>
      <c r="I359" t="str">
        <f>VLOOKUP($C359,'Raw-products'!$A$2:$H$1261,MATCH(I$1,'Raw-products'!$A$1:$H$1,0))</f>
        <v>High-Waisted</v>
      </c>
      <c r="J359" t="str">
        <f>VLOOKUP($C359,'Raw-products'!$A$2:$H$1261,MATCH(J$1,'Raw-products'!$A$1:$H$1,0))</f>
        <v>XS</v>
      </c>
      <c r="K359" t="str">
        <f>VLOOKUP($C359,'Raw-products'!$A$2:$H$1261,MATCH(K$1,'Raw-products'!$A$1:$H$1,0))</f>
        <v>blue</v>
      </c>
      <c r="L359">
        <f>VLOOKUP($C359,'Raw-products'!$A$2:$H$1261,MATCH(L$1,'Raw-products'!$A$1:$H$1,0))</f>
        <v>98</v>
      </c>
      <c r="M359">
        <f>VLOOKUP($C359,'Raw-products'!$A$2:$H$1261,MATCH(M$1,'Raw-products'!$A$1:$H$1,0))</f>
        <v>51</v>
      </c>
      <c r="N359" s="5">
        <f t="shared" si="10"/>
        <v>4998</v>
      </c>
      <c r="O359" cm="1">
        <f t="array" ref="O359:R359">_xlfn.XLOOKUP($B359,'Raw -orders'!$A:$A,'Raw -orders'!$B:$E)</f>
        <v>736</v>
      </c>
      <c r="P359">
        <v>30150</v>
      </c>
      <c r="Q359" s="1">
        <v>44360</v>
      </c>
      <c r="R359" s="1">
        <v>44362</v>
      </c>
      <c r="S359" t="str" cm="1">
        <f t="array" ref="S359:Z359">_xlfn.XLOOKUP($O359,'Raw - customers'!$A:$A,'Raw - customers'!$B:$I)</f>
        <v>Delia Mably</v>
      </c>
      <c r="T359" t="str">
        <v>Female</v>
      </c>
      <c r="U359">
        <v>55</v>
      </c>
      <c r="V359" t="str">
        <v>18 Eve LaneApt. 011</v>
      </c>
      <c r="W359">
        <v>2962</v>
      </c>
      <c r="X359" t="str">
        <v>Doylebury</v>
      </c>
      <c r="Y359" t="str">
        <v>Victoria</v>
      </c>
      <c r="Z359" t="str">
        <v>Australia</v>
      </c>
      <c r="AA359">
        <v>6</v>
      </c>
      <c r="AB359" s="3" t="str">
        <f t="shared" si="11"/>
        <v>0 to 10</v>
      </c>
      <c r="AK359" s="6"/>
      <c r="AM359" s="6">
        <v>736</v>
      </c>
      <c r="AN359" s="6" t="s">
        <v>1396</v>
      </c>
      <c r="AP359">
        <v>1</v>
      </c>
      <c r="AQ359" t="str">
        <v>Northern Territory</v>
      </c>
    </row>
    <row r="360" spans="1:43" x14ac:dyDescent="0.25">
      <c r="A360">
        <v>358</v>
      </c>
      <c r="B360">
        <v>81</v>
      </c>
      <c r="C360">
        <v>142</v>
      </c>
      <c r="D360">
        <v>91</v>
      </c>
      <c r="E360">
        <v>1</v>
      </c>
      <c r="F360">
        <v>91</v>
      </c>
      <c r="G360">
        <v>1</v>
      </c>
      <c r="H360" t="str">
        <f>VLOOKUP($C360,'Raw-products'!$A$2:$H$1261,MATCH(H$1,'Raw-products'!$A$1:$H$1,0))</f>
        <v>Shirt</v>
      </c>
      <c r="I360" t="str">
        <f>VLOOKUP($C360,'Raw-products'!$A$2:$H$1261,MATCH(I$1,'Raw-products'!$A$1:$H$1,0))</f>
        <v>Linen</v>
      </c>
      <c r="J360" t="str">
        <f>VLOOKUP($C360,'Raw-products'!$A$2:$H$1261,MATCH(J$1,'Raw-products'!$A$1:$H$1,0))</f>
        <v>M</v>
      </c>
      <c r="K360" t="str">
        <f>VLOOKUP($C360,'Raw-products'!$A$2:$H$1261,MATCH(K$1,'Raw-products'!$A$1:$H$1,0))</f>
        <v>red</v>
      </c>
      <c r="L360">
        <f>VLOOKUP($C360,'Raw-products'!$A$2:$H$1261,MATCH(L$1,'Raw-products'!$A$1:$H$1,0))</f>
        <v>116</v>
      </c>
      <c r="M360">
        <f>VLOOKUP($C360,'Raw-products'!$A$2:$H$1261,MATCH(M$1,'Raw-products'!$A$1:$H$1,0))</f>
        <v>78</v>
      </c>
      <c r="N360" s="5">
        <f t="shared" si="10"/>
        <v>9048</v>
      </c>
      <c r="O360" cm="1">
        <f t="array" ref="O360:R360">_xlfn.XLOOKUP($B360,'Raw -orders'!$A:$A,'Raw -orders'!$B:$E)</f>
        <v>736</v>
      </c>
      <c r="P360">
        <v>30150</v>
      </c>
      <c r="Q360" s="1">
        <v>44360</v>
      </c>
      <c r="R360" s="1">
        <v>44362</v>
      </c>
      <c r="S360" t="str" cm="1">
        <f t="array" ref="S360:Z360">_xlfn.XLOOKUP($O360,'Raw - customers'!$A:$A,'Raw - customers'!$B:$I)</f>
        <v>Delia Mably</v>
      </c>
      <c r="T360" t="str">
        <v>Female</v>
      </c>
      <c r="U360">
        <v>55</v>
      </c>
      <c r="V360" t="str">
        <v>18 Eve LaneApt. 011</v>
      </c>
      <c r="W360">
        <v>2962</v>
      </c>
      <c r="X360" t="str">
        <v>Doylebury</v>
      </c>
      <c r="Y360" t="str">
        <v>Victoria</v>
      </c>
      <c r="Z360" t="str">
        <v>Australia</v>
      </c>
      <c r="AA360">
        <v>6</v>
      </c>
      <c r="AB360" s="3" t="str">
        <f t="shared" si="11"/>
        <v>0 to 10</v>
      </c>
      <c r="AK360" s="6"/>
      <c r="AM360" s="6">
        <v>736</v>
      </c>
      <c r="AN360" s="6" t="s">
        <v>1396</v>
      </c>
      <c r="AP360">
        <v>450</v>
      </c>
      <c r="AQ360" t="str">
        <v>New South Wales</v>
      </c>
    </row>
    <row r="361" spans="1:43" x14ac:dyDescent="0.25">
      <c r="A361">
        <v>359</v>
      </c>
      <c r="B361">
        <v>81</v>
      </c>
      <c r="C361">
        <v>143</v>
      </c>
      <c r="D361">
        <v>91</v>
      </c>
      <c r="E361">
        <v>3</v>
      </c>
      <c r="F361">
        <v>273</v>
      </c>
      <c r="G361">
        <v>1</v>
      </c>
      <c r="H361" t="str">
        <f>VLOOKUP($C361,'Raw-products'!$A$2:$H$1261,MATCH(H$1,'Raw-products'!$A$1:$H$1,0))</f>
        <v>Shirt</v>
      </c>
      <c r="I361" t="str">
        <f>VLOOKUP($C361,'Raw-products'!$A$2:$H$1261,MATCH(I$1,'Raw-products'!$A$1:$H$1,0))</f>
        <v>Linen</v>
      </c>
      <c r="J361" t="str">
        <f>VLOOKUP($C361,'Raw-products'!$A$2:$H$1261,MATCH(J$1,'Raw-products'!$A$1:$H$1,0))</f>
        <v>L</v>
      </c>
      <c r="K361" t="str">
        <f>VLOOKUP($C361,'Raw-products'!$A$2:$H$1261,MATCH(K$1,'Raw-products'!$A$1:$H$1,0))</f>
        <v>red</v>
      </c>
      <c r="L361">
        <f>VLOOKUP($C361,'Raw-products'!$A$2:$H$1261,MATCH(L$1,'Raw-products'!$A$1:$H$1,0))</f>
        <v>116</v>
      </c>
      <c r="M361">
        <f>VLOOKUP($C361,'Raw-products'!$A$2:$H$1261,MATCH(M$1,'Raw-products'!$A$1:$H$1,0))</f>
        <v>80</v>
      </c>
      <c r="N361" s="5">
        <f t="shared" si="10"/>
        <v>9280</v>
      </c>
      <c r="O361" cm="1">
        <f t="array" ref="O361:R361">_xlfn.XLOOKUP($B361,'Raw -orders'!$A:$A,'Raw -orders'!$B:$E)</f>
        <v>736</v>
      </c>
      <c r="P361">
        <v>30150</v>
      </c>
      <c r="Q361" s="1">
        <v>44360</v>
      </c>
      <c r="R361" s="1">
        <v>44362</v>
      </c>
      <c r="S361" t="str" cm="1">
        <f t="array" ref="S361:Z361">_xlfn.XLOOKUP($O361,'Raw - customers'!$A:$A,'Raw - customers'!$B:$I)</f>
        <v>Delia Mably</v>
      </c>
      <c r="T361" t="str">
        <v>Female</v>
      </c>
      <c r="U361">
        <v>55</v>
      </c>
      <c r="V361" t="str">
        <v>18 Eve LaneApt. 011</v>
      </c>
      <c r="W361">
        <v>2962</v>
      </c>
      <c r="X361" t="str">
        <v>Doylebury</v>
      </c>
      <c r="Y361" t="str">
        <v>Victoria</v>
      </c>
      <c r="Z361" t="str">
        <v>Australia</v>
      </c>
      <c r="AA361">
        <v>6</v>
      </c>
      <c r="AB361" s="3" t="str">
        <f t="shared" si="11"/>
        <v>0 to 10</v>
      </c>
      <c r="AK361" s="6"/>
      <c r="AM361" s="6">
        <v>736</v>
      </c>
      <c r="AN361" s="6" t="s">
        <v>1396</v>
      </c>
      <c r="AP361">
        <v>490</v>
      </c>
      <c r="AQ361" t="str">
        <v>New South Wales</v>
      </c>
    </row>
    <row r="362" spans="1:43" x14ac:dyDescent="0.25">
      <c r="A362">
        <v>360</v>
      </c>
      <c r="B362">
        <v>81</v>
      </c>
      <c r="C362">
        <v>626</v>
      </c>
      <c r="D362">
        <v>112</v>
      </c>
      <c r="E362">
        <v>1</v>
      </c>
      <c r="F362">
        <v>112</v>
      </c>
      <c r="G362">
        <v>1</v>
      </c>
      <c r="H362" t="str">
        <f>VLOOKUP($C362,'Raw-products'!$A$2:$H$1261,MATCH(H$1,'Raw-products'!$A$1:$H$1,0))</f>
        <v>Jacket</v>
      </c>
      <c r="I362" t="str">
        <f>VLOOKUP($C362,'Raw-products'!$A$2:$H$1261,MATCH(I$1,'Raw-products'!$A$1:$H$1,0))</f>
        <v>Cardigan</v>
      </c>
      <c r="J362" t="str">
        <f>VLOOKUP($C362,'Raw-products'!$A$2:$H$1261,MATCH(J$1,'Raw-products'!$A$1:$H$1,0))</f>
        <v>S</v>
      </c>
      <c r="K362" t="str">
        <f>VLOOKUP($C362,'Raw-products'!$A$2:$H$1261,MATCH(K$1,'Raw-products'!$A$1:$H$1,0))</f>
        <v>violet</v>
      </c>
      <c r="L362">
        <f>VLOOKUP($C362,'Raw-products'!$A$2:$H$1261,MATCH(L$1,'Raw-products'!$A$1:$H$1,0))</f>
        <v>118</v>
      </c>
      <c r="M362">
        <f>VLOOKUP($C362,'Raw-products'!$A$2:$H$1261,MATCH(M$1,'Raw-products'!$A$1:$H$1,0))</f>
        <v>49</v>
      </c>
      <c r="N362" s="5">
        <f t="shared" si="10"/>
        <v>5782</v>
      </c>
      <c r="O362" cm="1">
        <f t="array" ref="O362:R362">_xlfn.XLOOKUP($B362,'Raw -orders'!$A:$A,'Raw -orders'!$B:$E)</f>
        <v>736</v>
      </c>
      <c r="P362">
        <v>30150</v>
      </c>
      <c r="Q362" s="1">
        <v>44360</v>
      </c>
      <c r="R362" s="1">
        <v>44362</v>
      </c>
      <c r="S362" t="str" cm="1">
        <f t="array" ref="S362:Z362">_xlfn.XLOOKUP($O362,'Raw - customers'!$A:$A,'Raw - customers'!$B:$I)</f>
        <v>Delia Mably</v>
      </c>
      <c r="T362" t="str">
        <v>Female</v>
      </c>
      <c r="U362">
        <v>55</v>
      </c>
      <c r="V362" t="str">
        <v>18 Eve LaneApt. 011</v>
      </c>
      <c r="W362">
        <v>2962</v>
      </c>
      <c r="X362" t="str">
        <v>Doylebury</v>
      </c>
      <c r="Y362" t="str">
        <v>Victoria</v>
      </c>
      <c r="Z362" t="str">
        <v>Australia</v>
      </c>
      <c r="AA362">
        <v>6</v>
      </c>
      <c r="AB362" s="3" t="str">
        <f t="shared" si="11"/>
        <v>0 to 10</v>
      </c>
      <c r="AK362" s="6"/>
      <c r="AM362" s="6">
        <v>736</v>
      </c>
      <c r="AN362" s="6" t="s">
        <v>1396</v>
      </c>
      <c r="AP362">
        <v>757</v>
      </c>
      <c r="AQ362" t="str">
        <v>New South Wales</v>
      </c>
    </row>
    <row r="363" spans="1:43" x14ac:dyDescent="0.25">
      <c r="A363">
        <v>361</v>
      </c>
      <c r="B363">
        <v>82</v>
      </c>
      <c r="C363">
        <v>599</v>
      </c>
      <c r="D363">
        <v>112</v>
      </c>
      <c r="E363">
        <v>2</v>
      </c>
      <c r="F363">
        <v>224</v>
      </c>
      <c r="G363">
        <v>1</v>
      </c>
      <c r="H363" t="str">
        <f>VLOOKUP($C363,'Raw-products'!$A$2:$H$1261,MATCH(H$1,'Raw-products'!$A$1:$H$1,0))</f>
        <v>Jacket</v>
      </c>
      <c r="I363" t="str">
        <f>VLOOKUP($C363,'Raw-products'!$A$2:$H$1261,MATCH(I$1,'Raw-products'!$A$1:$H$1,0))</f>
        <v>Cardigan</v>
      </c>
      <c r="J363" t="str">
        <f>VLOOKUP($C363,'Raw-products'!$A$2:$H$1261,MATCH(J$1,'Raw-products'!$A$1:$H$1,0))</f>
        <v>XL</v>
      </c>
      <c r="K363" t="str">
        <f>VLOOKUP($C363,'Raw-products'!$A$2:$H$1261,MATCH(K$1,'Raw-products'!$A$1:$H$1,0))</f>
        <v>red</v>
      </c>
      <c r="L363">
        <f>VLOOKUP($C363,'Raw-products'!$A$2:$H$1261,MATCH(L$1,'Raw-products'!$A$1:$H$1,0))</f>
        <v>118</v>
      </c>
      <c r="M363">
        <f>VLOOKUP($C363,'Raw-products'!$A$2:$H$1261,MATCH(M$1,'Raw-products'!$A$1:$H$1,0))</f>
        <v>54</v>
      </c>
      <c r="N363" s="5">
        <f t="shared" si="10"/>
        <v>6372</v>
      </c>
      <c r="O363" cm="1">
        <f t="array" ref="O363:R363">_xlfn.XLOOKUP($B363,'Raw -orders'!$A:$A,'Raw -orders'!$B:$E)</f>
        <v>927</v>
      </c>
      <c r="P363">
        <v>32502</v>
      </c>
      <c r="Q363" s="1">
        <v>44229</v>
      </c>
      <c r="R363" s="1">
        <v>44254</v>
      </c>
      <c r="S363" t="str" cm="1">
        <f t="array" ref="S363:Z363">_xlfn.XLOOKUP($O363,'Raw - customers'!$A:$A,'Raw - customers'!$B:$I)</f>
        <v>Joby Law</v>
      </c>
      <c r="T363" t="str">
        <v>Male</v>
      </c>
      <c r="U363">
        <v>61</v>
      </c>
      <c r="V363" t="str">
        <v>868 Eliza CrescentSuite 085</v>
      </c>
      <c r="W363">
        <v>1341</v>
      </c>
      <c r="X363" t="str">
        <v>Ryanfurt</v>
      </c>
      <c r="Y363" t="str">
        <v>Victoria</v>
      </c>
      <c r="Z363" t="str">
        <v>Australia</v>
      </c>
      <c r="AA363">
        <v>2</v>
      </c>
      <c r="AB363" s="3" t="str">
        <f t="shared" si="11"/>
        <v>20 to 30</v>
      </c>
      <c r="AK363" s="6"/>
      <c r="AM363" s="6">
        <v>927</v>
      </c>
      <c r="AN363" s="6" t="s">
        <v>1396</v>
      </c>
      <c r="AP363">
        <v>853</v>
      </c>
      <c r="AQ363" t="str">
        <v>New South Wales</v>
      </c>
    </row>
    <row r="364" spans="1:43" x14ac:dyDescent="0.25">
      <c r="A364">
        <v>362</v>
      </c>
      <c r="B364">
        <v>82</v>
      </c>
      <c r="C364">
        <v>528</v>
      </c>
      <c r="D364">
        <v>98</v>
      </c>
      <c r="E364">
        <v>3</v>
      </c>
      <c r="F364">
        <v>294</v>
      </c>
      <c r="G364">
        <v>1</v>
      </c>
      <c r="H364" t="str">
        <f>VLOOKUP($C364,'Raw-products'!$A$2:$H$1261,MATCH(H$1,'Raw-products'!$A$1:$H$1,0))</f>
        <v>Jacket</v>
      </c>
      <c r="I364" t="str">
        <f>VLOOKUP($C364,'Raw-products'!$A$2:$H$1261,MATCH(I$1,'Raw-products'!$A$1:$H$1,0))</f>
        <v>Leather</v>
      </c>
      <c r="J364" t="str">
        <f>VLOOKUP($C364,'Raw-products'!$A$2:$H$1261,MATCH(J$1,'Raw-products'!$A$1:$H$1,0))</f>
        <v>L</v>
      </c>
      <c r="K364" t="str">
        <f>VLOOKUP($C364,'Raw-products'!$A$2:$H$1261,MATCH(K$1,'Raw-products'!$A$1:$H$1,0))</f>
        <v>red</v>
      </c>
      <c r="L364">
        <f>VLOOKUP($C364,'Raw-products'!$A$2:$H$1261,MATCH(L$1,'Raw-products'!$A$1:$H$1,0))</f>
        <v>113</v>
      </c>
      <c r="M364">
        <f>VLOOKUP($C364,'Raw-products'!$A$2:$H$1261,MATCH(M$1,'Raw-products'!$A$1:$H$1,0))</f>
        <v>76</v>
      </c>
      <c r="N364" s="5">
        <f t="shared" si="10"/>
        <v>8588</v>
      </c>
      <c r="O364" cm="1">
        <f t="array" ref="O364:R364">_xlfn.XLOOKUP($B364,'Raw -orders'!$A:$A,'Raw -orders'!$B:$E)</f>
        <v>927</v>
      </c>
      <c r="P364">
        <v>32502</v>
      </c>
      <c r="Q364" s="1">
        <v>44229</v>
      </c>
      <c r="R364" s="1">
        <v>44254</v>
      </c>
      <c r="S364" t="str" cm="1">
        <f t="array" ref="S364:Z364">_xlfn.XLOOKUP($O364,'Raw - customers'!$A:$A,'Raw - customers'!$B:$I)</f>
        <v>Joby Law</v>
      </c>
      <c r="T364" t="str">
        <v>Male</v>
      </c>
      <c r="U364">
        <v>61</v>
      </c>
      <c r="V364" t="str">
        <v>868 Eliza CrescentSuite 085</v>
      </c>
      <c r="W364">
        <v>1341</v>
      </c>
      <c r="X364" t="str">
        <v>Ryanfurt</v>
      </c>
      <c r="Y364" t="str">
        <v>Victoria</v>
      </c>
      <c r="Z364" t="str">
        <v>Australia</v>
      </c>
      <c r="AA364">
        <v>2</v>
      </c>
      <c r="AB364" s="3" t="str">
        <f t="shared" si="11"/>
        <v>20 to 30</v>
      </c>
      <c r="AK364" s="6"/>
      <c r="AM364" s="6">
        <v>927</v>
      </c>
      <c r="AN364" s="6" t="s">
        <v>1396</v>
      </c>
      <c r="AP364">
        <v>244</v>
      </c>
      <c r="AQ364" t="str">
        <v>Victoria</v>
      </c>
    </row>
    <row r="365" spans="1:43" x14ac:dyDescent="0.25">
      <c r="A365">
        <v>363</v>
      </c>
      <c r="B365">
        <v>82</v>
      </c>
      <c r="C365">
        <v>757</v>
      </c>
      <c r="D365">
        <v>109</v>
      </c>
      <c r="E365">
        <v>1</v>
      </c>
      <c r="F365">
        <v>109</v>
      </c>
      <c r="G365">
        <v>1</v>
      </c>
      <c r="H365" t="str">
        <f>VLOOKUP($C365,'Raw-products'!$A$2:$H$1261,MATCH(H$1,'Raw-products'!$A$1:$H$1,0))</f>
        <v>Jacket</v>
      </c>
      <c r="I365" t="str">
        <f>VLOOKUP($C365,'Raw-products'!$A$2:$H$1261,MATCH(I$1,'Raw-products'!$A$1:$H$1,0))</f>
        <v>Peacoat</v>
      </c>
      <c r="J365" t="str">
        <f>VLOOKUP($C365,'Raw-products'!$A$2:$H$1261,MATCH(J$1,'Raw-products'!$A$1:$H$1,0))</f>
        <v>M</v>
      </c>
      <c r="K365" t="str">
        <f>VLOOKUP($C365,'Raw-products'!$A$2:$H$1261,MATCH(K$1,'Raw-products'!$A$1:$H$1,0))</f>
        <v>blue</v>
      </c>
      <c r="L365">
        <f>VLOOKUP($C365,'Raw-products'!$A$2:$H$1261,MATCH(L$1,'Raw-products'!$A$1:$H$1,0))</f>
        <v>102</v>
      </c>
      <c r="M365">
        <f>VLOOKUP($C365,'Raw-products'!$A$2:$H$1261,MATCH(M$1,'Raw-products'!$A$1:$H$1,0))</f>
        <v>71</v>
      </c>
      <c r="N365" s="5">
        <f t="shared" si="10"/>
        <v>7242</v>
      </c>
      <c r="O365" cm="1">
        <f t="array" ref="O365:R365">_xlfn.XLOOKUP($B365,'Raw -orders'!$A:$A,'Raw -orders'!$B:$E)</f>
        <v>927</v>
      </c>
      <c r="P365">
        <v>32502</v>
      </c>
      <c r="Q365" s="1">
        <v>44229</v>
      </c>
      <c r="R365" s="1">
        <v>44254</v>
      </c>
      <c r="S365" t="str" cm="1">
        <f t="array" ref="S365:Z365">_xlfn.XLOOKUP($O365,'Raw - customers'!$A:$A,'Raw - customers'!$B:$I)</f>
        <v>Joby Law</v>
      </c>
      <c r="T365" t="str">
        <v>Male</v>
      </c>
      <c r="U365">
        <v>61</v>
      </c>
      <c r="V365" t="str">
        <v>868 Eliza CrescentSuite 085</v>
      </c>
      <c r="W365">
        <v>1341</v>
      </c>
      <c r="X365" t="str">
        <v>Ryanfurt</v>
      </c>
      <c r="Y365" t="str">
        <v>Victoria</v>
      </c>
      <c r="Z365" t="str">
        <v>Australia</v>
      </c>
      <c r="AA365">
        <v>2</v>
      </c>
      <c r="AB365" s="3" t="str">
        <f t="shared" si="11"/>
        <v>20 to 30</v>
      </c>
      <c r="AK365" s="6"/>
      <c r="AM365" s="6">
        <v>927</v>
      </c>
      <c r="AN365" s="6" t="s">
        <v>1396</v>
      </c>
      <c r="AP365">
        <v>769</v>
      </c>
      <c r="AQ365" t="str">
        <v>Australian Capital Territory</v>
      </c>
    </row>
    <row r="366" spans="1:43" x14ac:dyDescent="0.25">
      <c r="A366">
        <v>364</v>
      </c>
      <c r="B366">
        <v>82</v>
      </c>
      <c r="C366">
        <v>1042</v>
      </c>
      <c r="D366">
        <v>90</v>
      </c>
      <c r="E366">
        <v>3</v>
      </c>
      <c r="F366">
        <v>270</v>
      </c>
      <c r="G366">
        <v>1</v>
      </c>
      <c r="H366" t="str">
        <f>VLOOKUP($C366,'Raw-products'!$A$2:$H$1261,MATCH(H$1,'Raw-products'!$A$1:$H$1,0))</f>
        <v>Trousers</v>
      </c>
      <c r="I366" t="str">
        <f>VLOOKUP($C366,'Raw-products'!$A$2:$H$1261,MATCH(I$1,'Raw-products'!$A$1:$H$1,0))</f>
        <v>Relaxed Leg</v>
      </c>
      <c r="J366" t="str">
        <f>VLOOKUP($C366,'Raw-products'!$A$2:$H$1261,MATCH(J$1,'Raw-products'!$A$1:$H$1,0))</f>
        <v>M</v>
      </c>
      <c r="K366" t="str">
        <f>VLOOKUP($C366,'Raw-products'!$A$2:$H$1261,MATCH(K$1,'Raw-products'!$A$1:$H$1,0))</f>
        <v>indigo</v>
      </c>
      <c r="L366">
        <f>VLOOKUP($C366,'Raw-products'!$A$2:$H$1261,MATCH(L$1,'Raw-products'!$A$1:$H$1,0))</f>
        <v>95</v>
      </c>
      <c r="M366">
        <f>VLOOKUP($C366,'Raw-products'!$A$2:$H$1261,MATCH(M$1,'Raw-products'!$A$1:$H$1,0))</f>
        <v>45</v>
      </c>
      <c r="N366" s="5">
        <f t="shared" si="10"/>
        <v>4275</v>
      </c>
      <c r="O366" cm="1">
        <f t="array" ref="O366:R366">_xlfn.XLOOKUP($B366,'Raw -orders'!$A:$A,'Raw -orders'!$B:$E)</f>
        <v>927</v>
      </c>
      <c r="P366">
        <v>32502</v>
      </c>
      <c r="Q366" s="1">
        <v>44229</v>
      </c>
      <c r="R366" s="1">
        <v>44254</v>
      </c>
      <c r="S366" t="str" cm="1">
        <f t="array" ref="S366:Z366">_xlfn.XLOOKUP($O366,'Raw - customers'!$A:$A,'Raw - customers'!$B:$I)</f>
        <v>Joby Law</v>
      </c>
      <c r="T366" t="str">
        <v>Male</v>
      </c>
      <c r="U366">
        <v>61</v>
      </c>
      <c r="V366" t="str">
        <v>868 Eliza CrescentSuite 085</v>
      </c>
      <c r="W366">
        <v>1341</v>
      </c>
      <c r="X366" t="str">
        <v>Ryanfurt</v>
      </c>
      <c r="Y366" t="str">
        <v>Victoria</v>
      </c>
      <c r="Z366" t="str">
        <v>Australia</v>
      </c>
      <c r="AA366">
        <v>2</v>
      </c>
      <c r="AB366" s="3" t="str">
        <f t="shared" si="11"/>
        <v>20 to 30</v>
      </c>
      <c r="AK366" s="6"/>
      <c r="AM366" s="6">
        <v>927</v>
      </c>
      <c r="AN366" s="6" t="s">
        <v>1396</v>
      </c>
      <c r="AP366">
        <v>103</v>
      </c>
      <c r="AQ366" t="str">
        <v>South Australia</v>
      </c>
    </row>
    <row r="367" spans="1:43" x14ac:dyDescent="0.25">
      <c r="A367">
        <v>365</v>
      </c>
      <c r="B367">
        <v>82</v>
      </c>
      <c r="C367">
        <v>676</v>
      </c>
      <c r="D367">
        <v>113</v>
      </c>
      <c r="E367">
        <v>2</v>
      </c>
      <c r="F367">
        <v>226</v>
      </c>
      <c r="G367">
        <v>1</v>
      </c>
      <c r="H367" t="str">
        <f>VLOOKUP($C367,'Raw-products'!$A$2:$H$1261,MATCH(H$1,'Raw-products'!$A$1:$H$1,0))</f>
        <v>Jacket</v>
      </c>
      <c r="I367" t="str">
        <f>VLOOKUP($C367,'Raw-products'!$A$2:$H$1261,MATCH(I$1,'Raw-products'!$A$1:$H$1,0))</f>
        <v>Parka</v>
      </c>
      <c r="J367" t="str">
        <f>VLOOKUP($C367,'Raw-products'!$A$2:$H$1261,MATCH(J$1,'Raw-products'!$A$1:$H$1,0))</f>
        <v>S</v>
      </c>
      <c r="K367" t="str">
        <f>VLOOKUP($C367,'Raw-products'!$A$2:$H$1261,MATCH(K$1,'Raw-products'!$A$1:$H$1,0))</f>
        <v>yellow</v>
      </c>
      <c r="L367">
        <f>VLOOKUP($C367,'Raw-products'!$A$2:$H$1261,MATCH(L$1,'Raw-products'!$A$1:$H$1,0))</f>
        <v>119</v>
      </c>
      <c r="M367">
        <f>VLOOKUP($C367,'Raw-products'!$A$2:$H$1261,MATCH(M$1,'Raw-products'!$A$1:$H$1,0))</f>
        <v>80</v>
      </c>
      <c r="N367" s="5">
        <f t="shared" si="10"/>
        <v>9520</v>
      </c>
      <c r="O367" cm="1">
        <f t="array" ref="O367:R367">_xlfn.XLOOKUP($B367,'Raw -orders'!$A:$A,'Raw -orders'!$B:$E)</f>
        <v>927</v>
      </c>
      <c r="P367">
        <v>32502</v>
      </c>
      <c r="Q367" s="1">
        <v>44229</v>
      </c>
      <c r="R367" s="1">
        <v>44254</v>
      </c>
      <c r="S367" t="str" cm="1">
        <f t="array" ref="S367:Z367">_xlfn.XLOOKUP($O367,'Raw - customers'!$A:$A,'Raw - customers'!$B:$I)</f>
        <v>Joby Law</v>
      </c>
      <c r="T367" t="str">
        <v>Male</v>
      </c>
      <c r="U367">
        <v>61</v>
      </c>
      <c r="V367" t="str">
        <v>868 Eliza CrescentSuite 085</v>
      </c>
      <c r="W367">
        <v>1341</v>
      </c>
      <c r="X367" t="str">
        <v>Ryanfurt</v>
      </c>
      <c r="Y367" t="str">
        <v>Victoria</v>
      </c>
      <c r="Z367" t="str">
        <v>Australia</v>
      </c>
      <c r="AA367">
        <v>2</v>
      </c>
      <c r="AB367" s="3" t="str">
        <f t="shared" si="11"/>
        <v>20 to 30</v>
      </c>
      <c r="AK367" s="6"/>
      <c r="AM367" s="6">
        <v>927</v>
      </c>
      <c r="AN367" s="6" t="s">
        <v>1396</v>
      </c>
      <c r="AP367">
        <v>7</v>
      </c>
      <c r="AQ367" t="str">
        <v>Queensland</v>
      </c>
    </row>
    <row r="368" spans="1:43" x14ac:dyDescent="0.25">
      <c r="A368">
        <v>366</v>
      </c>
      <c r="B368">
        <v>82</v>
      </c>
      <c r="C368">
        <v>239</v>
      </c>
      <c r="D368">
        <v>106</v>
      </c>
      <c r="E368">
        <v>3</v>
      </c>
      <c r="F368">
        <v>318</v>
      </c>
      <c r="G368">
        <v>1</v>
      </c>
      <c r="H368" t="str">
        <f>VLOOKUP($C368,'Raw-products'!$A$2:$H$1261,MATCH(H$1,'Raw-products'!$A$1:$H$1,0))</f>
        <v>Shirt</v>
      </c>
      <c r="I368" t="str">
        <f>VLOOKUP($C368,'Raw-products'!$A$2:$H$1261,MATCH(I$1,'Raw-products'!$A$1:$H$1,0))</f>
        <v>Chambray</v>
      </c>
      <c r="J368" t="str">
        <f>VLOOKUP($C368,'Raw-products'!$A$2:$H$1261,MATCH(J$1,'Raw-products'!$A$1:$H$1,0))</f>
        <v>XL</v>
      </c>
      <c r="K368" t="str">
        <f>VLOOKUP($C368,'Raw-products'!$A$2:$H$1261,MATCH(K$1,'Raw-products'!$A$1:$H$1,0))</f>
        <v>indigo</v>
      </c>
      <c r="L368">
        <f>VLOOKUP($C368,'Raw-products'!$A$2:$H$1261,MATCH(L$1,'Raw-products'!$A$1:$H$1,0))</f>
        <v>105</v>
      </c>
      <c r="M368">
        <f>VLOOKUP($C368,'Raw-products'!$A$2:$H$1261,MATCH(M$1,'Raw-products'!$A$1:$H$1,0))</f>
        <v>61</v>
      </c>
      <c r="N368" s="5">
        <f t="shared" si="10"/>
        <v>6405</v>
      </c>
      <c r="O368" cm="1">
        <f t="array" ref="O368:R368">_xlfn.XLOOKUP($B368,'Raw -orders'!$A:$A,'Raw -orders'!$B:$E)</f>
        <v>927</v>
      </c>
      <c r="P368">
        <v>32502</v>
      </c>
      <c r="Q368" s="1">
        <v>44229</v>
      </c>
      <c r="R368" s="1">
        <v>44254</v>
      </c>
      <c r="S368" t="str" cm="1">
        <f t="array" ref="S368:Z368">_xlfn.XLOOKUP($O368,'Raw - customers'!$A:$A,'Raw - customers'!$B:$I)</f>
        <v>Joby Law</v>
      </c>
      <c r="T368" t="str">
        <v>Male</v>
      </c>
      <c r="U368">
        <v>61</v>
      </c>
      <c r="V368" t="str">
        <v>868 Eliza CrescentSuite 085</v>
      </c>
      <c r="W368">
        <v>1341</v>
      </c>
      <c r="X368" t="str">
        <v>Ryanfurt</v>
      </c>
      <c r="Y368" t="str">
        <v>Victoria</v>
      </c>
      <c r="Z368" t="str">
        <v>Australia</v>
      </c>
      <c r="AA368">
        <v>2</v>
      </c>
      <c r="AB368" s="3" t="str">
        <f t="shared" si="11"/>
        <v>20 to 30</v>
      </c>
      <c r="AK368" s="6"/>
      <c r="AM368" s="6">
        <v>927</v>
      </c>
      <c r="AN368" s="6" t="s">
        <v>1396</v>
      </c>
      <c r="AP368">
        <v>102</v>
      </c>
      <c r="AQ368" t="str">
        <v>Queensland</v>
      </c>
    </row>
    <row r="369" spans="1:43" x14ac:dyDescent="0.25">
      <c r="A369">
        <v>367</v>
      </c>
      <c r="B369">
        <v>83</v>
      </c>
      <c r="C369">
        <v>588</v>
      </c>
      <c r="D369">
        <v>100</v>
      </c>
      <c r="E369">
        <v>1</v>
      </c>
      <c r="F369">
        <v>100</v>
      </c>
      <c r="G369">
        <v>1</v>
      </c>
      <c r="H369" t="str">
        <f>VLOOKUP($C369,'Raw-products'!$A$2:$H$1261,MATCH(H$1,'Raw-products'!$A$1:$H$1,0))</f>
        <v>Jacket</v>
      </c>
      <c r="I369" t="str">
        <f>VLOOKUP($C369,'Raw-products'!$A$2:$H$1261,MATCH(I$1,'Raw-products'!$A$1:$H$1,0))</f>
        <v>Bomber</v>
      </c>
      <c r="J369" t="str">
        <f>VLOOKUP($C369,'Raw-products'!$A$2:$H$1261,MATCH(J$1,'Raw-products'!$A$1:$H$1,0))</f>
        <v>L</v>
      </c>
      <c r="K369" t="str">
        <f>VLOOKUP($C369,'Raw-products'!$A$2:$H$1261,MATCH(K$1,'Raw-products'!$A$1:$H$1,0))</f>
        <v>indigo</v>
      </c>
      <c r="L369">
        <f>VLOOKUP($C369,'Raw-products'!$A$2:$H$1261,MATCH(L$1,'Raw-products'!$A$1:$H$1,0))</f>
        <v>90</v>
      </c>
      <c r="M369">
        <f>VLOOKUP($C369,'Raw-products'!$A$2:$H$1261,MATCH(M$1,'Raw-products'!$A$1:$H$1,0))</f>
        <v>51</v>
      </c>
      <c r="N369" s="5">
        <f t="shared" si="10"/>
        <v>4590</v>
      </c>
      <c r="O369" cm="1">
        <f t="array" ref="O369:R369">_xlfn.XLOOKUP($B369,'Raw -orders'!$A:$A,'Raw -orders'!$B:$E)</f>
        <v>537</v>
      </c>
      <c r="P369">
        <v>39729</v>
      </c>
      <c r="Q369" s="1">
        <v>44372</v>
      </c>
      <c r="R369" s="1">
        <v>44378</v>
      </c>
      <c r="S369" t="str" cm="1">
        <f t="array" ref="S369:Z369">_xlfn.XLOOKUP($O369,'Raw - customers'!$A:$A,'Raw - customers'!$B:$I)</f>
        <v>Beverly Burbridge</v>
      </c>
      <c r="T369" t="str">
        <v>Non-binary</v>
      </c>
      <c r="U369">
        <v>45</v>
      </c>
      <c r="V369" t="str">
        <v>155 Hayes AvenueApt. 699</v>
      </c>
      <c r="W369">
        <v>7342</v>
      </c>
      <c r="X369" t="str">
        <v>Krisland</v>
      </c>
      <c r="Y369" t="str">
        <v>Western Australia</v>
      </c>
      <c r="Z369" t="str">
        <v>Australia</v>
      </c>
      <c r="AA369">
        <v>6</v>
      </c>
      <c r="AB369" s="3" t="str">
        <f t="shared" si="11"/>
        <v>0 to 10</v>
      </c>
      <c r="AK369" s="6"/>
      <c r="AM369" s="6">
        <v>537</v>
      </c>
      <c r="AN369" s="6" t="s">
        <v>1377</v>
      </c>
      <c r="AP369">
        <v>238</v>
      </c>
      <c r="AQ369" t="str">
        <v>Tasmania</v>
      </c>
    </row>
    <row r="370" spans="1:43" x14ac:dyDescent="0.25">
      <c r="A370">
        <v>368</v>
      </c>
      <c r="B370">
        <v>83</v>
      </c>
      <c r="C370">
        <v>88</v>
      </c>
      <c r="D370">
        <v>118</v>
      </c>
      <c r="E370">
        <v>1</v>
      </c>
      <c r="F370">
        <v>118</v>
      </c>
      <c r="G370">
        <v>1</v>
      </c>
      <c r="H370" t="str">
        <f>VLOOKUP($C370,'Raw-products'!$A$2:$H$1261,MATCH(H$1,'Raw-products'!$A$1:$H$1,0))</f>
        <v>Shirt</v>
      </c>
      <c r="I370" t="str">
        <f>VLOOKUP($C370,'Raw-products'!$A$2:$H$1261,MATCH(I$1,'Raw-products'!$A$1:$H$1,0))</f>
        <v>Flannel</v>
      </c>
      <c r="J370" t="str">
        <f>VLOOKUP($C370,'Raw-products'!$A$2:$H$1261,MATCH(J$1,'Raw-products'!$A$1:$H$1,0))</f>
        <v>L</v>
      </c>
      <c r="K370" t="str">
        <f>VLOOKUP($C370,'Raw-products'!$A$2:$H$1261,MATCH(K$1,'Raw-products'!$A$1:$H$1,0))</f>
        <v>green</v>
      </c>
      <c r="L370">
        <f>VLOOKUP($C370,'Raw-products'!$A$2:$H$1261,MATCH(L$1,'Raw-products'!$A$1:$H$1,0))</f>
        <v>96</v>
      </c>
      <c r="M370">
        <f>VLOOKUP($C370,'Raw-products'!$A$2:$H$1261,MATCH(M$1,'Raw-products'!$A$1:$H$1,0))</f>
        <v>72</v>
      </c>
      <c r="N370" s="5">
        <f t="shared" si="10"/>
        <v>6912</v>
      </c>
      <c r="O370" cm="1">
        <f t="array" ref="O370:R370">_xlfn.XLOOKUP($B370,'Raw -orders'!$A:$A,'Raw -orders'!$B:$E)</f>
        <v>537</v>
      </c>
      <c r="P370">
        <v>39729</v>
      </c>
      <c r="Q370" s="1">
        <v>44372</v>
      </c>
      <c r="R370" s="1">
        <v>44378</v>
      </c>
      <c r="S370" t="str" cm="1">
        <f t="array" ref="S370:Z370">_xlfn.XLOOKUP($O370,'Raw - customers'!$A:$A,'Raw - customers'!$B:$I)</f>
        <v>Beverly Burbridge</v>
      </c>
      <c r="T370" t="str">
        <v>Non-binary</v>
      </c>
      <c r="U370">
        <v>45</v>
      </c>
      <c r="V370" t="str">
        <v>155 Hayes AvenueApt. 699</v>
      </c>
      <c r="W370">
        <v>7342</v>
      </c>
      <c r="X370" t="str">
        <v>Krisland</v>
      </c>
      <c r="Y370" t="str">
        <v>Western Australia</v>
      </c>
      <c r="Z370" t="str">
        <v>Australia</v>
      </c>
      <c r="AA370">
        <v>6</v>
      </c>
      <c r="AB370" s="3" t="str">
        <f t="shared" si="11"/>
        <v>0 to 10</v>
      </c>
      <c r="AK370" s="6"/>
      <c r="AM370" s="6">
        <v>537</v>
      </c>
      <c r="AN370" s="6" t="s">
        <v>1377</v>
      </c>
      <c r="AP370">
        <v>810</v>
      </c>
      <c r="AQ370" t="str">
        <v>Australian Capital Territory</v>
      </c>
    </row>
    <row r="371" spans="1:43" x14ac:dyDescent="0.25">
      <c r="A371">
        <v>369</v>
      </c>
      <c r="B371">
        <v>83</v>
      </c>
      <c r="C371">
        <v>260</v>
      </c>
      <c r="D371">
        <v>95</v>
      </c>
      <c r="E371">
        <v>2</v>
      </c>
      <c r="F371">
        <v>190</v>
      </c>
      <c r="G371">
        <v>1</v>
      </c>
      <c r="H371" t="str">
        <f>VLOOKUP($C371,'Raw-products'!$A$2:$H$1261,MATCH(H$1,'Raw-products'!$A$1:$H$1,0))</f>
        <v>Shirt</v>
      </c>
      <c r="I371" t="str">
        <f>VLOOKUP($C371,'Raw-products'!$A$2:$H$1261,MATCH(I$1,'Raw-products'!$A$1:$H$1,0))</f>
        <v>Polo</v>
      </c>
      <c r="J371" t="str">
        <f>VLOOKUP($C371,'Raw-products'!$A$2:$H$1261,MATCH(J$1,'Raw-products'!$A$1:$H$1,0))</f>
        <v>XS</v>
      </c>
      <c r="K371" t="str">
        <f>VLOOKUP($C371,'Raw-products'!$A$2:$H$1261,MATCH(K$1,'Raw-products'!$A$1:$H$1,0))</f>
        <v>green</v>
      </c>
      <c r="L371">
        <f>VLOOKUP($C371,'Raw-products'!$A$2:$H$1261,MATCH(L$1,'Raw-products'!$A$1:$H$1,0))</f>
        <v>117</v>
      </c>
      <c r="M371">
        <f>VLOOKUP($C371,'Raw-products'!$A$2:$H$1261,MATCH(M$1,'Raw-products'!$A$1:$H$1,0))</f>
        <v>45</v>
      </c>
      <c r="N371" s="5">
        <f t="shared" si="10"/>
        <v>5265</v>
      </c>
      <c r="O371" cm="1">
        <f t="array" ref="O371:R371">_xlfn.XLOOKUP($B371,'Raw -orders'!$A:$A,'Raw -orders'!$B:$E)</f>
        <v>537</v>
      </c>
      <c r="P371">
        <v>39729</v>
      </c>
      <c r="Q371" s="1">
        <v>44372</v>
      </c>
      <c r="R371" s="1">
        <v>44378</v>
      </c>
      <c r="S371" t="str" cm="1">
        <f t="array" ref="S371:Z371">_xlfn.XLOOKUP($O371,'Raw - customers'!$A:$A,'Raw - customers'!$B:$I)</f>
        <v>Beverly Burbridge</v>
      </c>
      <c r="T371" t="str">
        <v>Non-binary</v>
      </c>
      <c r="U371">
        <v>45</v>
      </c>
      <c r="V371" t="str">
        <v>155 Hayes AvenueApt. 699</v>
      </c>
      <c r="W371">
        <v>7342</v>
      </c>
      <c r="X371" t="str">
        <v>Krisland</v>
      </c>
      <c r="Y371" t="str">
        <v>Western Australia</v>
      </c>
      <c r="Z371" t="str">
        <v>Australia</v>
      </c>
      <c r="AA371">
        <v>6</v>
      </c>
      <c r="AB371" s="3" t="str">
        <f t="shared" si="11"/>
        <v>0 to 10</v>
      </c>
      <c r="AK371" s="6"/>
      <c r="AM371" s="6">
        <v>537</v>
      </c>
      <c r="AN371" s="6" t="s">
        <v>1377</v>
      </c>
      <c r="AP371">
        <v>85</v>
      </c>
      <c r="AQ371" t="str">
        <v>Northern Territory</v>
      </c>
    </row>
    <row r="372" spans="1:43" x14ac:dyDescent="0.25">
      <c r="A372">
        <v>370</v>
      </c>
      <c r="B372">
        <v>84</v>
      </c>
      <c r="C372">
        <v>1074</v>
      </c>
      <c r="D372">
        <v>93</v>
      </c>
      <c r="E372">
        <v>1</v>
      </c>
      <c r="F372">
        <v>93</v>
      </c>
      <c r="G372">
        <v>1</v>
      </c>
      <c r="H372" t="str">
        <f>VLOOKUP($C372,'Raw-products'!$A$2:$H$1261,MATCH(H$1,'Raw-products'!$A$1:$H$1,0))</f>
        <v>Trousers</v>
      </c>
      <c r="I372" t="str">
        <f>VLOOKUP($C372,'Raw-products'!$A$2:$H$1261,MATCH(I$1,'Raw-products'!$A$1:$H$1,0))</f>
        <v>Joggers</v>
      </c>
      <c r="J372" t="str">
        <f>VLOOKUP($C372,'Raw-products'!$A$2:$H$1261,MATCH(J$1,'Raw-products'!$A$1:$H$1,0))</f>
        <v>XL</v>
      </c>
      <c r="K372" t="str">
        <f>VLOOKUP($C372,'Raw-products'!$A$2:$H$1261,MATCH(K$1,'Raw-products'!$A$1:$H$1,0))</f>
        <v>blue</v>
      </c>
      <c r="L372">
        <f>VLOOKUP($C372,'Raw-products'!$A$2:$H$1261,MATCH(L$1,'Raw-products'!$A$1:$H$1,0))</f>
        <v>94</v>
      </c>
      <c r="M372">
        <f>VLOOKUP($C372,'Raw-products'!$A$2:$H$1261,MATCH(M$1,'Raw-products'!$A$1:$H$1,0))</f>
        <v>52</v>
      </c>
      <c r="N372" s="5">
        <f t="shared" si="10"/>
        <v>4888</v>
      </c>
      <c r="O372" cm="1">
        <f t="array" ref="O372:R372">_xlfn.XLOOKUP($B372,'Raw -orders'!$A:$A,'Raw -orders'!$B:$E)</f>
        <v>181</v>
      </c>
      <c r="P372">
        <v>43438</v>
      </c>
      <c r="Q372" s="1">
        <v>44434</v>
      </c>
      <c r="R372" s="1">
        <v>44459</v>
      </c>
      <c r="S372" t="str" cm="1">
        <f t="array" ref="S372:Z372">_xlfn.XLOOKUP($O372,'Raw - customers'!$A:$A,'Raw - customers'!$B:$I)</f>
        <v>Puff Newbury</v>
      </c>
      <c r="T372" t="str">
        <v>Polygender</v>
      </c>
      <c r="U372">
        <v>27</v>
      </c>
      <c r="V372" t="str">
        <v>35 Fahey CircuitSuite 014</v>
      </c>
      <c r="W372">
        <v>1017</v>
      </c>
      <c r="X372" t="str">
        <v>Port Joshuaside</v>
      </c>
      <c r="Y372" t="str">
        <v>Northern Territory</v>
      </c>
      <c r="Z372" t="str">
        <v>Australia</v>
      </c>
      <c r="AA372">
        <v>8</v>
      </c>
      <c r="AB372" s="3" t="str">
        <f t="shared" si="11"/>
        <v>20 to 30</v>
      </c>
      <c r="AK372" s="6"/>
      <c r="AM372" s="6">
        <v>181</v>
      </c>
      <c r="AN372" s="6" t="s">
        <v>1339</v>
      </c>
      <c r="AP372">
        <v>61</v>
      </c>
      <c r="AQ372" t="str">
        <v>South Australia</v>
      </c>
    </row>
    <row r="373" spans="1:43" x14ac:dyDescent="0.25">
      <c r="A373">
        <v>371</v>
      </c>
      <c r="B373">
        <v>84</v>
      </c>
      <c r="C373">
        <v>371</v>
      </c>
      <c r="D373">
        <v>94</v>
      </c>
      <c r="E373">
        <v>3</v>
      </c>
      <c r="F373">
        <v>282</v>
      </c>
      <c r="G373">
        <v>1</v>
      </c>
      <c r="H373" t="str">
        <f>VLOOKUP($C373,'Raw-products'!$A$2:$H$1261,MATCH(H$1,'Raw-products'!$A$1:$H$1,0))</f>
        <v>Shirt</v>
      </c>
      <c r="I373" t="str">
        <f>VLOOKUP($C373,'Raw-products'!$A$2:$H$1261,MATCH(I$1,'Raw-products'!$A$1:$H$1,0))</f>
        <v>Henley</v>
      </c>
      <c r="J373" t="str">
        <f>VLOOKUP($C373,'Raw-products'!$A$2:$H$1261,MATCH(J$1,'Raw-products'!$A$1:$H$1,0))</f>
        <v>S</v>
      </c>
      <c r="K373" t="str">
        <f>VLOOKUP($C373,'Raw-products'!$A$2:$H$1261,MATCH(K$1,'Raw-products'!$A$1:$H$1,0))</f>
        <v>blue</v>
      </c>
      <c r="L373">
        <f>VLOOKUP($C373,'Raw-products'!$A$2:$H$1261,MATCH(L$1,'Raw-products'!$A$1:$H$1,0))</f>
        <v>92</v>
      </c>
      <c r="M373">
        <f>VLOOKUP($C373,'Raw-products'!$A$2:$H$1261,MATCH(M$1,'Raw-products'!$A$1:$H$1,0))</f>
        <v>75</v>
      </c>
      <c r="N373" s="5">
        <f t="shared" si="10"/>
        <v>6900</v>
      </c>
      <c r="O373" cm="1">
        <f t="array" ref="O373:R373">_xlfn.XLOOKUP($B373,'Raw -orders'!$A:$A,'Raw -orders'!$B:$E)</f>
        <v>181</v>
      </c>
      <c r="P373">
        <v>43438</v>
      </c>
      <c r="Q373" s="1">
        <v>44434</v>
      </c>
      <c r="R373" s="1">
        <v>44459</v>
      </c>
      <c r="S373" t="str" cm="1">
        <f t="array" ref="S373:Z373">_xlfn.XLOOKUP($O373,'Raw - customers'!$A:$A,'Raw - customers'!$B:$I)</f>
        <v>Puff Newbury</v>
      </c>
      <c r="T373" t="str">
        <v>Polygender</v>
      </c>
      <c r="U373">
        <v>27</v>
      </c>
      <c r="V373" t="str">
        <v>35 Fahey CircuitSuite 014</v>
      </c>
      <c r="W373">
        <v>1017</v>
      </c>
      <c r="X373" t="str">
        <v>Port Joshuaside</v>
      </c>
      <c r="Y373" t="str">
        <v>Northern Territory</v>
      </c>
      <c r="Z373" t="str">
        <v>Australia</v>
      </c>
      <c r="AA373">
        <v>8</v>
      </c>
      <c r="AB373" s="3" t="str">
        <f t="shared" si="11"/>
        <v>20 to 30</v>
      </c>
      <c r="AK373" s="6"/>
      <c r="AM373" s="6">
        <v>181</v>
      </c>
      <c r="AN373" s="6" t="s">
        <v>1339</v>
      </c>
      <c r="AP373">
        <v>696</v>
      </c>
      <c r="AQ373" t="str">
        <v>Australian Capital Territory</v>
      </c>
    </row>
    <row r="374" spans="1:43" x14ac:dyDescent="0.25">
      <c r="A374">
        <v>372</v>
      </c>
      <c r="B374">
        <v>84</v>
      </c>
      <c r="C374">
        <v>191</v>
      </c>
      <c r="D374">
        <v>98</v>
      </c>
      <c r="E374">
        <v>2</v>
      </c>
      <c r="F374">
        <v>196</v>
      </c>
      <c r="G374">
        <v>1</v>
      </c>
      <c r="H374" t="str">
        <f>VLOOKUP($C374,'Raw-products'!$A$2:$H$1261,MATCH(H$1,'Raw-products'!$A$1:$H$1,0))</f>
        <v>Shirt</v>
      </c>
      <c r="I374" t="str">
        <f>VLOOKUP($C374,'Raw-products'!$A$2:$H$1261,MATCH(I$1,'Raw-products'!$A$1:$H$1,0))</f>
        <v>Camp Collared</v>
      </c>
      <c r="J374" t="str">
        <f>VLOOKUP($C374,'Raw-products'!$A$2:$H$1261,MATCH(J$1,'Raw-products'!$A$1:$H$1,0))</f>
        <v>S</v>
      </c>
      <c r="K374" t="str">
        <f>VLOOKUP($C374,'Raw-products'!$A$2:$H$1261,MATCH(K$1,'Raw-products'!$A$1:$H$1,0))</f>
        <v>green</v>
      </c>
      <c r="L374">
        <f>VLOOKUP($C374,'Raw-products'!$A$2:$H$1261,MATCH(L$1,'Raw-products'!$A$1:$H$1,0))</f>
        <v>112</v>
      </c>
      <c r="M374">
        <f>VLOOKUP($C374,'Raw-products'!$A$2:$H$1261,MATCH(M$1,'Raw-products'!$A$1:$H$1,0))</f>
        <v>60</v>
      </c>
      <c r="N374" s="5">
        <f t="shared" si="10"/>
        <v>6720</v>
      </c>
      <c r="O374" cm="1">
        <f t="array" ref="O374:R374">_xlfn.XLOOKUP($B374,'Raw -orders'!$A:$A,'Raw -orders'!$B:$E)</f>
        <v>181</v>
      </c>
      <c r="P374">
        <v>43438</v>
      </c>
      <c r="Q374" s="1">
        <v>44434</v>
      </c>
      <c r="R374" s="1">
        <v>44459</v>
      </c>
      <c r="S374" t="str" cm="1">
        <f t="array" ref="S374:Z374">_xlfn.XLOOKUP($O374,'Raw - customers'!$A:$A,'Raw - customers'!$B:$I)</f>
        <v>Puff Newbury</v>
      </c>
      <c r="T374" t="str">
        <v>Polygender</v>
      </c>
      <c r="U374">
        <v>27</v>
      </c>
      <c r="V374" t="str">
        <v>35 Fahey CircuitSuite 014</v>
      </c>
      <c r="W374">
        <v>1017</v>
      </c>
      <c r="X374" t="str">
        <v>Port Joshuaside</v>
      </c>
      <c r="Y374" t="str">
        <v>Northern Territory</v>
      </c>
      <c r="Z374" t="str">
        <v>Australia</v>
      </c>
      <c r="AA374">
        <v>8</v>
      </c>
      <c r="AB374" s="3" t="str">
        <f t="shared" si="11"/>
        <v>20 to 30</v>
      </c>
      <c r="AK374" s="6"/>
      <c r="AM374" s="6">
        <v>181</v>
      </c>
      <c r="AN374" s="6" t="s">
        <v>1339</v>
      </c>
      <c r="AP374">
        <v>97</v>
      </c>
      <c r="AQ374" t="str">
        <v>Northern Territory</v>
      </c>
    </row>
    <row r="375" spans="1:43" x14ac:dyDescent="0.25">
      <c r="A375">
        <v>373</v>
      </c>
      <c r="B375">
        <v>85</v>
      </c>
      <c r="C375">
        <v>442</v>
      </c>
      <c r="D375">
        <v>107</v>
      </c>
      <c r="E375">
        <v>1</v>
      </c>
      <c r="F375">
        <v>107</v>
      </c>
      <c r="G375">
        <v>1</v>
      </c>
      <c r="H375" t="str">
        <f>VLOOKUP($C375,'Raw-products'!$A$2:$H$1261,MATCH(H$1,'Raw-products'!$A$1:$H$1,0))</f>
        <v>Jacket</v>
      </c>
      <c r="I375" t="str">
        <f>VLOOKUP($C375,'Raw-products'!$A$2:$H$1261,MATCH(I$1,'Raw-products'!$A$1:$H$1,0))</f>
        <v>Denim</v>
      </c>
      <c r="J375" t="str">
        <f>VLOOKUP($C375,'Raw-products'!$A$2:$H$1261,MATCH(J$1,'Raw-products'!$A$1:$H$1,0))</f>
        <v>M</v>
      </c>
      <c r="K375" t="str">
        <f>VLOOKUP($C375,'Raw-products'!$A$2:$H$1261,MATCH(K$1,'Raw-products'!$A$1:$H$1,0))</f>
        <v>blue</v>
      </c>
      <c r="L375">
        <f>VLOOKUP($C375,'Raw-products'!$A$2:$H$1261,MATCH(L$1,'Raw-products'!$A$1:$H$1,0))</f>
        <v>92</v>
      </c>
      <c r="M375">
        <f>VLOOKUP($C375,'Raw-products'!$A$2:$H$1261,MATCH(M$1,'Raw-products'!$A$1:$H$1,0))</f>
        <v>61</v>
      </c>
      <c r="N375" s="5">
        <f t="shared" si="10"/>
        <v>5612</v>
      </c>
      <c r="O375" cm="1">
        <f t="array" ref="O375:R375">_xlfn.XLOOKUP($B375,'Raw -orders'!$A:$A,'Raw -orders'!$B:$E)</f>
        <v>251</v>
      </c>
      <c r="P375">
        <v>43533</v>
      </c>
      <c r="Q375" s="1">
        <v>44265</v>
      </c>
      <c r="R375" s="1">
        <v>44277</v>
      </c>
      <c r="S375" t="str" cm="1">
        <f t="array" ref="S375:Z375">_xlfn.XLOOKUP($O375,'Raw - customers'!$A:$A,'Raw - customers'!$B:$I)</f>
        <v>Jeanne Pringer</v>
      </c>
      <c r="T375" t="str">
        <v>Female</v>
      </c>
      <c r="U375">
        <v>78</v>
      </c>
      <c r="V375" t="str">
        <v>786 Mackenzie StreetApt. 660</v>
      </c>
      <c r="W375">
        <v>8520</v>
      </c>
      <c r="X375" t="str">
        <v>Wilsonside</v>
      </c>
      <c r="Y375" t="str">
        <v>Australian Capital Territory</v>
      </c>
      <c r="Z375" t="str">
        <v>Australia</v>
      </c>
      <c r="AA375">
        <v>3</v>
      </c>
      <c r="AB375" s="3" t="str">
        <f t="shared" si="11"/>
        <v>10 to 20</v>
      </c>
      <c r="AK375" s="6"/>
      <c r="AM375" s="6">
        <v>251</v>
      </c>
      <c r="AN375" s="6" t="s">
        <v>1350</v>
      </c>
      <c r="AP375">
        <v>452</v>
      </c>
      <c r="AQ375" t="str">
        <v>New South Wales</v>
      </c>
    </row>
    <row r="376" spans="1:43" x14ac:dyDescent="0.25">
      <c r="A376">
        <v>374</v>
      </c>
      <c r="B376">
        <v>85</v>
      </c>
      <c r="C376">
        <v>379</v>
      </c>
      <c r="D376">
        <v>94</v>
      </c>
      <c r="E376">
        <v>1</v>
      </c>
      <c r="F376">
        <v>94</v>
      </c>
      <c r="G376">
        <v>1</v>
      </c>
      <c r="H376" t="str">
        <f>VLOOKUP($C376,'Raw-products'!$A$2:$H$1261,MATCH(H$1,'Raw-products'!$A$1:$H$1,0))</f>
        <v>Shirt</v>
      </c>
      <c r="I376" t="str">
        <f>VLOOKUP($C376,'Raw-products'!$A$2:$H$1261,MATCH(I$1,'Raw-products'!$A$1:$H$1,0))</f>
        <v>Henley</v>
      </c>
      <c r="J376" t="str">
        <f>VLOOKUP($C376,'Raw-products'!$A$2:$H$1261,MATCH(J$1,'Raw-products'!$A$1:$H$1,0))</f>
        <v>XL</v>
      </c>
      <c r="K376" t="str">
        <f>VLOOKUP($C376,'Raw-products'!$A$2:$H$1261,MATCH(K$1,'Raw-products'!$A$1:$H$1,0))</f>
        <v>indigo</v>
      </c>
      <c r="L376">
        <f>VLOOKUP($C376,'Raw-products'!$A$2:$H$1261,MATCH(L$1,'Raw-products'!$A$1:$H$1,0))</f>
        <v>92</v>
      </c>
      <c r="M376">
        <f>VLOOKUP($C376,'Raw-products'!$A$2:$H$1261,MATCH(M$1,'Raw-products'!$A$1:$H$1,0))</f>
        <v>52</v>
      </c>
      <c r="N376" s="5">
        <f t="shared" si="10"/>
        <v>4784</v>
      </c>
      <c r="O376" cm="1">
        <f t="array" ref="O376:R376">_xlfn.XLOOKUP($B376,'Raw -orders'!$A:$A,'Raw -orders'!$B:$E)</f>
        <v>251</v>
      </c>
      <c r="P376">
        <v>43533</v>
      </c>
      <c r="Q376" s="1">
        <v>44265</v>
      </c>
      <c r="R376" s="1">
        <v>44277</v>
      </c>
      <c r="S376" t="str" cm="1">
        <f t="array" ref="S376:Z376">_xlfn.XLOOKUP($O376,'Raw - customers'!$A:$A,'Raw - customers'!$B:$I)</f>
        <v>Jeanne Pringer</v>
      </c>
      <c r="T376" t="str">
        <v>Female</v>
      </c>
      <c r="U376">
        <v>78</v>
      </c>
      <c r="V376" t="str">
        <v>786 Mackenzie StreetApt. 660</v>
      </c>
      <c r="W376">
        <v>8520</v>
      </c>
      <c r="X376" t="str">
        <v>Wilsonside</v>
      </c>
      <c r="Y376" t="str">
        <v>Australian Capital Territory</v>
      </c>
      <c r="Z376" t="str">
        <v>Australia</v>
      </c>
      <c r="AA376">
        <v>3</v>
      </c>
      <c r="AB376" s="3" t="str">
        <f t="shared" si="11"/>
        <v>10 to 20</v>
      </c>
      <c r="AK376" s="6"/>
      <c r="AM376" s="6">
        <v>251</v>
      </c>
      <c r="AN376" s="6" t="s">
        <v>1350</v>
      </c>
      <c r="AP376">
        <v>227</v>
      </c>
      <c r="AQ376" t="str">
        <v>Tasmania</v>
      </c>
    </row>
    <row r="377" spans="1:43" x14ac:dyDescent="0.25">
      <c r="A377">
        <v>375</v>
      </c>
      <c r="B377">
        <v>85</v>
      </c>
      <c r="C377">
        <v>613</v>
      </c>
      <c r="D377">
        <v>112</v>
      </c>
      <c r="E377">
        <v>3</v>
      </c>
      <c r="F377">
        <v>336</v>
      </c>
      <c r="G377">
        <v>1</v>
      </c>
      <c r="H377" t="str">
        <f>VLOOKUP($C377,'Raw-products'!$A$2:$H$1261,MATCH(H$1,'Raw-products'!$A$1:$H$1,0))</f>
        <v>Jacket</v>
      </c>
      <c r="I377" t="str">
        <f>VLOOKUP($C377,'Raw-products'!$A$2:$H$1261,MATCH(I$1,'Raw-products'!$A$1:$H$1,0))</f>
        <v>Cardigan</v>
      </c>
      <c r="J377" t="str">
        <f>VLOOKUP($C377,'Raw-products'!$A$2:$H$1261,MATCH(J$1,'Raw-products'!$A$1:$H$1,0))</f>
        <v>L</v>
      </c>
      <c r="K377" t="str">
        <f>VLOOKUP($C377,'Raw-products'!$A$2:$H$1261,MATCH(K$1,'Raw-products'!$A$1:$H$1,0))</f>
        <v>green</v>
      </c>
      <c r="L377">
        <f>VLOOKUP($C377,'Raw-products'!$A$2:$H$1261,MATCH(L$1,'Raw-products'!$A$1:$H$1,0))</f>
        <v>118</v>
      </c>
      <c r="M377">
        <f>VLOOKUP($C377,'Raw-products'!$A$2:$H$1261,MATCH(M$1,'Raw-products'!$A$1:$H$1,0))</f>
        <v>63</v>
      </c>
      <c r="N377" s="5">
        <f t="shared" si="10"/>
        <v>7434</v>
      </c>
      <c r="O377" cm="1">
        <f t="array" ref="O377:R377">_xlfn.XLOOKUP($B377,'Raw -orders'!$A:$A,'Raw -orders'!$B:$E)</f>
        <v>251</v>
      </c>
      <c r="P377">
        <v>43533</v>
      </c>
      <c r="Q377" s="1">
        <v>44265</v>
      </c>
      <c r="R377" s="1">
        <v>44277</v>
      </c>
      <c r="S377" t="str" cm="1">
        <f t="array" ref="S377:Z377">_xlfn.XLOOKUP($O377,'Raw - customers'!$A:$A,'Raw - customers'!$B:$I)</f>
        <v>Jeanne Pringer</v>
      </c>
      <c r="T377" t="str">
        <v>Female</v>
      </c>
      <c r="U377">
        <v>78</v>
      </c>
      <c r="V377" t="str">
        <v>786 Mackenzie StreetApt. 660</v>
      </c>
      <c r="W377">
        <v>8520</v>
      </c>
      <c r="X377" t="str">
        <v>Wilsonside</v>
      </c>
      <c r="Y377" t="str">
        <v>Australian Capital Territory</v>
      </c>
      <c r="Z377" t="str">
        <v>Australia</v>
      </c>
      <c r="AA377">
        <v>3</v>
      </c>
      <c r="AB377" s="3" t="str">
        <f t="shared" si="11"/>
        <v>10 to 20</v>
      </c>
      <c r="AK377" s="6"/>
      <c r="AM377" s="6">
        <v>251</v>
      </c>
      <c r="AN377" s="6" t="s">
        <v>1350</v>
      </c>
      <c r="AP377">
        <v>111</v>
      </c>
      <c r="AQ377" t="str">
        <v>Northern Territory</v>
      </c>
    </row>
    <row r="378" spans="1:43" x14ac:dyDescent="0.25">
      <c r="A378">
        <v>376</v>
      </c>
      <c r="B378">
        <v>86</v>
      </c>
      <c r="C378">
        <v>572</v>
      </c>
      <c r="D378">
        <v>100</v>
      </c>
      <c r="E378">
        <v>2</v>
      </c>
      <c r="F378">
        <v>200</v>
      </c>
      <c r="G378">
        <v>1</v>
      </c>
      <c r="H378" t="str">
        <f>VLOOKUP($C378,'Raw-products'!$A$2:$H$1261,MATCH(H$1,'Raw-products'!$A$1:$H$1,0))</f>
        <v>Jacket</v>
      </c>
      <c r="I378" t="str">
        <f>VLOOKUP($C378,'Raw-products'!$A$2:$H$1261,MATCH(I$1,'Raw-products'!$A$1:$H$1,0))</f>
        <v>Bomber</v>
      </c>
      <c r="J378" t="str">
        <f>VLOOKUP($C378,'Raw-products'!$A$2:$H$1261,MATCH(J$1,'Raw-products'!$A$1:$H$1,0))</f>
        <v>M</v>
      </c>
      <c r="K378" t="str">
        <f>VLOOKUP($C378,'Raw-products'!$A$2:$H$1261,MATCH(K$1,'Raw-products'!$A$1:$H$1,0))</f>
        <v>yellow</v>
      </c>
      <c r="L378">
        <f>VLOOKUP($C378,'Raw-products'!$A$2:$H$1261,MATCH(L$1,'Raw-products'!$A$1:$H$1,0))</f>
        <v>90</v>
      </c>
      <c r="M378">
        <f>VLOOKUP($C378,'Raw-products'!$A$2:$H$1261,MATCH(M$1,'Raw-products'!$A$1:$H$1,0))</f>
        <v>71</v>
      </c>
      <c r="N378" s="5">
        <f t="shared" si="10"/>
        <v>6390</v>
      </c>
      <c r="O378" cm="1">
        <f t="array" ref="O378:R378">_xlfn.XLOOKUP($B378,'Raw -orders'!$A:$A,'Raw -orders'!$B:$E)</f>
        <v>874</v>
      </c>
      <c r="P378">
        <v>27045</v>
      </c>
      <c r="Q378" s="1">
        <v>44413</v>
      </c>
      <c r="R378" s="1">
        <v>44419</v>
      </c>
      <c r="S378" t="str" cm="1">
        <f t="array" ref="S378:Z378">_xlfn.XLOOKUP($O378,'Raw - customers'!$A:$A,'Raw - customers'!$B:$I)</f>
        <v>Prissie Kondratovich</v>
      </c>
      <c r="T378" t="str">
        <v>Genderqueer</v>
      </c>
      <c r="U378">
        <v>65</v>
      </c>
      <c r="V378" t="str">
        <v>20 Hyatt LaneSuite 740</v>
      </c>
      <c r="W378">
        <v>3840</v>
      </c>
      <c r="X378" t="str">
        <v>South Zacmouth</v>
      </c>
      <c r="Y378" t="str">
        <v>Western Australia</v>
      </c>
      <c r="Z378" t="str">
        <v>Australia</v>
      </c>
      <c r="AA378">
        <v>8</v>
      </c>
      <c r="AB378" s="3" t="str">
        <f t="shared" si="11"/>
        <v>0 to 10</v>
      </c>
      <c r="AK378" s="6"/>
      <c r="AM378" s="6">
        <v>874</v>
      </c>
      <c r="AN378" s="6" t="s">
        <v>1377</v>
      </c>
      <c r="AP378">
        <v>926</v>
      </c>
      <c r="AQ378" t="str">
        <v>Northern Territory</v>
      </c>
    </row>
    <row r="379" spans="1:43" x14ac:dyDescent="0.25">
      <c r="A379">
        <v>377</v>
      </c>
      <c r="B379">
        <v>87</v>
      </c>
      <c r="C379">
        <v>98</v>
      </c>
      <c r="D379">
        <v>118</v>
      </c>
      <c r="E379">
        <v>3</v>
      </c>
      <c r="F379">
        <v>354</v>
      </c>
      <c r="G379">
        <v>1</v>
      </c>
      <c r="H379" t="str">
        <f>VLOOKUP($C379,'Raw-products'!$A$2:$H$1261,MATCH(H$1,'Raw-products'!$A$1:$H$1,0))</f>
        <v>Shirt</v>
      </c>
      <c r="I379" t="str">
        <f>VLOOKUP($C379,'Raw-products'!$A$2:$H$1261,MATCH(I$1,'Raw-products'!$A$1:$H$1,0))</f>
        <v>Flannel</v>
      </c>
      <c r="J379" t="str">
        <f>VLOOKUP($C379,'Raw-products'!$A$2:$H$1261,MATCH(J$1,'Raw-products'!$A$1:$H$1,0))</f>
        <v>L</v>
      </c>
      <c r="K379" t="str">
        <f>VLOOKUP($C379,'Raw-products'!$A$2:$H$1261,MATCH(K$1,'Raw-products'!$A$1:$H$1,0))</f>
        <v>indigo</v>
      </c>
      <c r="L379">
        <f>VLOOKUP($C379,'Raw-products'!$A$2:$H$1261,MATCH(L$1,'Raw-products'!$A$1:$H$1,0))</f>
        <v>96</v>
      </c>
      <c r="M379">
        <f>VLOOKUP($C379,'Raw-products'!$A$2:$H$1261,MATCH(M$1,'Raw-products'!$A$1:$H$1,0))</f>
        <v>62</v>
      </c>
      <c r="N379" s="5">
        <f t="shared" si="10"/>
        <v>5952</v>
      </c>
      <c r="O379" cm="1">
        <f t="array" ref="O379:R379">_xlfn.XLOOKUP($B379,'Raw -orders'!$A:$A,'Raw -orders'!$B:$E)</f>
        <v>325</v>
      </c>
      <c r="P379">
        <v>32961</v>
      </c>
      <c r="Q379" s="1">
        <v>44367</v>
      </c>
      <c r="R379" s="1">
        <v>44393</v>
      </c>
      <c r="S379" t="str" cm="1">
        <f t="array" ref="S379:Z379">_xlfn.XLOOKUP($O379,'Raw - customers'!$A:$A,'Raw - customers'!$B:$I)</f>
        <v>Robinetta Deners</v>
      </c>
      <c r="T379" t="str">
        <v>Genderqueer</v>
      </c>
      <c r="U379">
        <v>68</v>
      </c>
      <c r="V379" t="str">
        <v>32 Chase JunctionSuite 463</v>
      </c>
      <c r="W379">
        <v>8304</v>
      </c>
      <c r="X379" t="str">
        <v>West Claudia</v>
      </c>
      <c r="Y379" t="str">
        <v>South Australia</v>
      </c>
      <c r="Z379" t="str">
        <v>Australia</v>
      </c>
      <c r="AA379">
        <v>6</v>
      </c>
      <c r="AB379" s="3" t="str">
        <f t="shared" si="11"/>
        <v>20 to 30</v>
      </c>
      <c r="AK379" s="6"/>
      <c r="AM379" s="6">
        <v>325</v>
      </c>
      <c r="AN379" s="6" t="s">
        <v>1345</v>
      </c>
      <c r="AP379">
        <v>969</v>
      </c>
      <c r="AQ379" t="str">
        <v>South Australia</v>
      </c>
    </row>
    <row r="380" spans="1:43" x14ac:dyDescent="0.25">
      <c r="A380">
        <v>378</v>
      </c>
      <c r="B380">
        <v>87</v>
      </c>
      <c r="C380">
        <v>276</v>
      </c>
      <c r="D380">
        <v>95</v>
      </c>
      <c r="E380">
        <v>1</v>
      </c>
      <c r="F380">
        <v>95</v>
      </c>
      <c r="G380">
        <v>1</v>
      </c>
      <c r="H380" t="str">
        <f>VLOOKUP($C380,'Raw-products'!$A$2:$H$1261,MATCH(H$1,'Raw-products'!$A$1:$H$1,0))</f>
        <v>Shirt</v>
      </c>
      <c r="I380" t="str">
        <f>VLOOKUP($C380,'Raw-products'!$A$2:$H$1261,MATCH(I$1,'Raw-products'!$A$1:$H$1,0))</f>
        <v>Polo</v>
      </c>
      <c r="J380" t="str">
        <f>VLOOKUP($C380,'Raw-products'!$A$2:$H$1261,MATCH(J$1,'Raw-products'!$A$1:$H$1,0))</f>
        <v>S</v>
      </c>
      <c r="K380" t="str">
        <f>VLOOKUP($C380,'Raw-products'!$A$2:$H$1261,MATCH(K$1,'Raw-products'!$A$1:$H$1,0))</f>
        <v>violet</v>
      </c>
      <c r="L380">
        <f>VLOOKUP($C380,'Raw-products'!$A$2:$H$1261,MATCH(L$1,'Raw-products'!$A$1:$H$1,0))</f>
        <v>117</v>
      </c>
      <c r="M380">
        <f>VLOOKUP($C380,'Raw-products'!$A$2:$H$1261,MATCH(M$1,'Raw-products'!$A$1:$H$1,0))</f>
        <v>43</v>
      </c>
      <c r="N380" s="5">
        <f t="shared" si="10"/>
        <v>5031</v>
      </c>
      <c r="O380" cm="1">
        <f t="array" ref="O380:R380">_xlfn.XLOOKUP($B380,'Raw -orders'!$A:$A,'Raw -orders'!$B:$E)</f>
        <v>325</v>
      </c>
      <c r="P380">
        <v>32961</v>
      </c>
      <c r="Q380" s="1">
        <v>44367</v>
      </c>
      <c r="R380" s="1">
        <v>44393</v>
      </c>
      <c r="S380" t="str" cm="1">
        <f t="array" ref="S380:Z380">_xlfn.XLOOKUP($O380,'Raw - customers'!$A:$A,'Raw - customers'!$B:$I)</f>
        <v>Robinetta Deners</v>
      </c>
      <c r="T380" t="str">
        <v>Genderqueer</v>
      </c>
      <c r="U380">
        <v>68</v>
      </c>
      <c r="V380" t="str">
        <v>32 Chase JunctionSuite 463</v>
      </c>
      <c r="W380">
        <v>8304</v>
      </c>
      <c r="X380" t="str">
        <v>West Claudia</v>
      </c>
      <c r="Y380" t="str">
        <v>South Australia</v>
      </c>
      <c r="Z380" t="str">
        <v>Australia</v>
      </c>
      <c r="AA380">
        <v>6</v>
      </c>
      <c r="AB380" s="3" t="str">
        <f t="shared" si="11"/>
        <v>20 to 30</v>
      </c>
      <c r="AK380" s="6"/>
      <c r="AM380" s="6">
        <v>325</v>
      </c>
      <c r="AN380" s="6" t="s">
        <v>1345</v>
      </c>
      <c r="AP380">
        <v>638</v>
      </c>
      <c r="AQ380" t="str">
        <v>Victoria</v>
      </c>
    </row>
    <row r="381" spans="1:43" x14ac:dyDescent="0.25">
      <c r="A381">
        <v>379</v>
      </c>
      <c r="B381">
        <v>87</v>
      </c>
      <c r="C381">
        <v>278</v>
      </c>
      <c r="D381">
        <v>95</v>
      </c>
      <c r="E381">
        <v>2</v>
      </c>
      <c r="F381">
        <v>190</v>
      </c>
      <c r="G381">
        <v>1</v>
      </c>
      <c r="H381" t="str">
        <f>VLOOKUP($C381,'Raw-products'!$A$2:$H$1261,MATCH(H$1,'Raw-products'!$A$1:$H$1,0))</f>
        <v>Shirt</v>
      </c>
      <c r="I381" t="str">
        <f>VLOOKUP($C381,'Raw-products'!$A$2:$H$1261,MATCH(I$1,'Raw-products'!$A$1:$H$1,0))</f>
        <v>Polo</v>
      </c>
      <c r="J381" t="str">
        <f>VLOOKUP($C381,'Raw-products'!$A$2:$H$1261,MATCH(J$1,'Raw-products'!$A$1:$H$1,0))</f>
        <v>L</v>
      </c>
      <c r="K381" t="str">
        <f>VLOOKUP($C381,'Raw-products'!$A$2:$H$1261,MATCH(K$1,'Raw-products'!$A$1:$H$1,0))</f>
        <v>violet</v>
      </c>
      <c r="L381">
        <f>VLOOKUP($C381,'Raw-products'!$A$2:$H$1261,MATCH(L$1,'Raw-products'!$A$1:$H$1,0))</f>
        <v>117</v>
      </c>
      <c r="M381">
        <f>VLOOKUP($C381,'Raw-products'!$A$2:$H$1261,MATCH(M$1,'Raw-products'!$A$1:$H$1,0))</f>
        <v>76</v>
      </c>
      <c r="N381" s="5">
        <f t="shared" si="10"/>
        <v>8892</v>
      </c>
      <c r="O381" cm="1">
        <f t="array" ref="O381:R381">_xlfn.XLOOKUP($B381,'Raw -orders'!$A:$A,'Raw -orders'!$B:$E)</f>
        <v>325</v>
      </c>
      <c r="P381">
        <v>32961</v>
      </c>
      <c r="Q381" s="1">
        <v>44367</v>
      </c>
      <c r="R381" s="1">
        <v>44393</v>
      </c>
      <c r="S381" t="str" cm="1">
        <f t="array" ref="S381:Z381">_xlfn.XLOOKUP($O381,'Raw - customers'!$A:$A,'Raw - customers'!$B:$I)</f>
        <v>Robinetta Deners</v>
      </c>
      <c r="T381" t="str">
        <v>Genderqueer</v>
      </c>
      <c r="U381">
        <v>68</v>
      </c>
      <c r="V381" t="str">
        <v>32 Chase JunctionSuite 463</v>
      </c>
      <c r="W381">
        <v>8304</v>
      </c>
      <c r="X381" t="str">
        <v>West Claudia</v>
      </c>
      <c r="Y381" t="str">
        <v>South Australia</v>
      </c>
      <c r="Z381" t="str">
        <v>Australia</v>
      </c>
      <c r="AA381">
        <v>6</v>
      </c>
      <c r="AB381" s="3" t="str">
        <f t="shared" si="11"/>
        <v>20 to 30</v>
      </c>
      <c r="AK381" s="6"/>
      <c r="AM381" s="6">
        <v>325</v>
      </c>
      <c r="AN381" s="6" t="s">
        <v>1345</v>
      </c>
      <c r="AP381">
        <v>77</v>
      </c>
      <c r="AQ381" t="str">
        <v>South Australia</v>
      </c>
    </row>
    <row r="382" spans="1:43" x14ac:dyDescent="0.25">
      <c r="A382">
        <v>380</v>
      </c>
      <c r="B382">
        <v>87</v>
      </c>
      <c r="C382">
        <v>174</v>
      </c>
      <c r="D382">
        <v>91</v>
      </c>
      <c r="E382">
        <v>2</v>
      </c>
      <c r="F382">
        <v>182</v>
      </c>
      <c r="G382">
        <v>1</v>
      </c>
      <c r="H382" t="str">
        <f>VLOOKUP($C382,'Raw-products'!$A$2:$H$1261,MATCH(H$1,'Raw-products'!$A$1:$H$1,0))</f>
        <v>Shirt</v>
      </c>
      <c r="I382" t="str">
        <f>VLOOKUP($C382,'Raw-products'!$A$2:$H$1261,MATCH(I$1,'Raw-products'!$A$1:$H$1,0))</f>
        <v>Linen</v>
      </c>
      <c r="J382" t="str">
        <f>VLOOKUP($C382,'Raw-products'!$A$2:$H$1261,MATCH(J$1,'Raw-products'!$A$1:$H$1,0))</f>
        <v>XL</v>
      </c>
      <c r="K382" t="str">
        <f>VLOOKUP($C382,'Raw-products'!$A$2:$H$1261,MATCH(K$1,'Raw-products'!$A$1:$H$1,0))</f>
        <v>violet</v>
      </c>
      <c r="L382">
        <f>VLOOKUP($C382,'Raw-products'!$A$2:$H$1261,MATCH(L$1,'Raw-products'!$A$1:$H$1,0))</f>
        <v>116</v>
      </c>
      <c r="M382">
        <f>VLOOKUP($C382,'Raw-products'!$A$2:$H$1261,MATCH(M$1,'Raw-products'!$A$1:$H$1,0))</f>
        <v>73</v>
      </c>
      <c r="N382" s="5">
        <f t="shared" si="10"/>
        <v>8468</v>
      </c>
      <c r="O382" cm="1">
        <f t="array" ref="O382:R382">_xlfn.XLOOKUP($B382,'Raw -orders'!$A:$A,'Raw -orders'!$B:$E)</f>
        <v>325</v>
      </c>
      <c r="P382">
        <v>32961</v>
      </c>
      <c r="Q382" s="1">
        <v>44367</v>
      </c>
      <c r="R382" s="1">
        <v>44393</v>
      </c>
      <c r="S382" t="str" cm="1">
        <f t="array" ref="S382:Z382">_xlfn.XLOOKUP($O382,'Raw - customers'!$A:$A,'Raw - customers'!$B:$I)</f>
        <v>Robinetta Deners</v>
      </c>
      <c r="T382" t="str">
        <v>Genderqueer</v>
      </c>
      <c r="U382">
        <v>68</v>
      </c>
      <c r="V382" t="str">
        <v>32 Chase JunctionSuite 463</v>
      </c>
      <c r="W382">
        <v>8304</v>
      </c>
      <c r="X382" t="str">
        <v>West Claudia</v>
      </c>
      <c r="Y382" t="str">
        <v>South Australia</v>
      </c>
      <c r="Z382" t="str">
        <v>Australia</v>
      </c>
      <c r="AA382">
        <v>6</v>
      </c>
      <c r="AB382" s="3" t="str">
        <f t="shared" si="11"/>
        <v>20 to 30</v>
      </c>
      <c r="AK382" s="6"/>
      <c r="AM382" s="6">
        <v>325</v>
      </c>
      <c r="AN382" s="6" t="s">
        <v>1345</v>
      </c>
      <c r="AP382">
        <v>816</v>
      </c>
      <c r="AQ382" t="str">
        <v>Victoria</v>
      </c>
    </row>
    <row r="383" spans="1:43" x14ac:dyDescent="0.25">
      <c r="A383">
        <v>381</v>
      </c>
      <c r="B383">
        <v>88</v>
      </c>
      <c r="C383">
        <v>126</v>
      </c>
      <c r="D383">
        <v>92</v>
      </c>
      <c r="E383">
        <v>1</v>
      </c>
      <c r="F383">
        <v>92</v>
      </c>
      <c r="G383">
        <v>1</v>
      </c>
      <c r="H383" t="str">
        <f>VLOOKUP($C383,'Raw-products'!$A$2:$H$1261,MATCH(H$1,'Raw-products'!$A$1:$H$1,0))</f>
        <v>Shirt</v>
      </c>
      <c r="I383" t="str">
        <f>VLOOKUP($C383,'Raw-products'!$A$2:$H$1261,MATCH(I$1,'Raw-products'!$A$1:$H$1,0))</f>
        <v>Denim</v>
      </c>
      <c r="J383" t="str">
        <f>VLOOKUP($C383,'Raw-products'!$A$2:$H$1261,MATCH(J$1,'Raw-products'!$A$1:$H$1,0))</f>
        <v>S</v>
      </c>
      <c r="K383" t="str">
        <f>VLOOKUP($C383,'Raw-products'!$A$2:$H$1261,MATCH(K$1,'Raw-products'!$A$1:$H$1,0))</f>
        <v>blue</v>
      </c>
      <c r="L383">
        <f>VLOOKUP($C383,'Raw-products'!$A$2:$H$1261,MATCH(L$1,'Raw-products'!$A$1:$H$1,0))</f>
        <v>115</v>
      </c>
      <c r="M383">
        <f>VLOOKUP($C383,'Raw-products'!$A$2:$H$1261,MATCH(M$1,'Raw-products'!$A$1:$H$1,0))</f>
        <v>47</v>
      </c>
      <c r="N383" s="5">
        <f t="shared" si="10"/>
        <v>5405</v>
      </c>
      <c r="O383" cm="1">
        <f t="array" ref="O383:R383">_xlfn.XLOOKUP($B383,'Raw -orders'!$A:$A,'Raw -orders'!$B:$E)</f>
        <v>567</v>
      </c>
      <c r="P383">
        <v>10904</v>
      </c>
      <c r="Q383" s="1">
        <v>44396</v>
      </c>
      <c r="R383" s="1">
        <v>44423</v>
      </c>
      <c r="S383" t="str" cm="1">
        <f t="array" ref="S383:Z383">_xlfn.XLOOKUP($O383,'Raw - customers'!$A:$A,'Raw - customers'!$B:$I)</f>
        <v>Andi Kettleson</v>
      </c>
      <c r="T383" t="str">
        <v>Female</v>
      </c>
      <c r="U383">
        <v>39</v>
      </c>
      <c r="V383" t="str">
        <v>3767 Mackenzie Estate DrApt. 877</v>
      </c>
      <c r="W383">
        <v>7008</v>
      </c>
      <c r="X383" t="str">
        <v>East Piper</v>
      </c>
      <c r="Y383" t="str">
        <v>Northern Territory</v>
      </c>
      <c r="Z383" t="str">
        <v>Australia</v>
      </c>
      <c r="AA383">
        <v>7</v>
      </c>
      <c r="AB383" s="3" t="str">
        <f t="shared" si="11"/>
        <v>20 to 30</v>
      </c>
      <c r="AK383" s="6"/>
      <c r="AM383" s="6">
        <v>567</v>
      </c>
      <c r="AN383" s="6" t="s">
        <v>1339</v>
      </c>
      <c r="AP383">
        <v>783</v>
      </c>
      <c r="AQ383" t="str">
        <v>South Australia</v>
      </c>
    </row>
    <row r="384" spans="1:43" x14ac:dyDescent="0.25">
      <c r="A384">
        <v>382</v>
      </c>
      <c r="B384">
        <v>88</v>
      </c>
      <c r="C384">
        <v>862</v>
      </c>
      <c r="D384">
        <v>113</v>
      </c>
      <c r="E384">
        <v>3</v>
      </c>
      <c r="F384">
        <v>339</v>
      </c>
      <c r="G384">
        <v>1</v>
      </c>
      <c r="H384" t="str">
        <f>VLOOKUP($C384,'Raw-products'!$A$2:$H$1261,MATCH(H$1,'Raw-products'!$A$1:$H$1,0))</f>
        <v>Trousers</v>
      </c>
      <c r="I384" t="str">
        <f>VLOOKUP($C384,'Raw-products'!$A$2:$H$1261,MATCH(I$1,'Raw-products'!$A$1:$H$1,0))</f>
        <v>Chinos</v>
      </c>
      <c r="J384" t="str">
        <f>VLOOKUP($C384,'Raw-products'!$A$2:$H$1261,MATCH(J$1,'Raw-products'!$A$1:$H$1,0))</f>
        <v>M</v>
      </c>
      <c r="K384" t="str">
        <f>VLOOKUP($C384,'Raw-products'!$A$2:$H$1261,MATCH(K$1,'Raw-products'!$A$1:$H$1,0))</f>
        <v>blue</v>
      </c>
      <c r="L384">
        <f>VLOOKUP($C384,'Raw-products'!$A$2:$H$1261,MATCH(L$1,'Raw-products'!$A$1:$H$1,0))</f>
        <v>100</v>
      </c>
      <c r="M384">
        <f>VLOOKUP($C384,'Raw-products'!$A$2:$H$1261,MATCH(M$1,'Raw-products'!$A$1:$H$1,0))</f>
        <v>41</v>
      </c>
      <c r="N384" s="5">
        <f t="shared" si="10"/>
        <v>4100</v>
      </c>
      <c r="O384" cm="1">
        <f t="array" ref="O384:R384">_xlfn.XLOOKUP($B384,'Raw -orders'!$A:$A,'Raw -orders'!$B:$E)</f>
        <v>567</v>
      </c>
      <c r="P384">
        <v>10904</v>
      </c>
      <c r="Q384" s="1">
        <v>44396</v>
      </c>
      <c r="R384" s="1">
        <v>44423</v>
      </c>
      <c r="S384" t="str" cm="1">
        <f t="array" ref="S384:Z384">_xlfn.XLOOKUP($O384,'Raw - customers'!$A:$A,'Raw - customers'!$B:$I)</f>
        <v>Andi Kettleson</v>
      </c>
      <c r="T384" t="str">
        <v>Female</v>
      </c>
      <c r="U384">
        <v>39</v>
      </c>
      <c r="V384" t="str">
        <v>3767 Mackenzie Estate DrApt. 877</v>
      </c>
      <c r="W384">
        <v>7008</v>
      </c>
      <c r="X384" t="str">
        <v>East Piper</v>
      </c>
      <c r="Y384" t="str">
        <v>Northern Territory</v>
      </c>
      <c r="Z384" t="str">
        <v>Australia</v>
      </c>
      <c r="AA384">
        <v>7</v>
      </c>
      <c r="AB384" s="3" t="str">
        <f t="shared" si="11"/>
        <v>20 to 30</v>
      </c>
      <c r="AK384" s="6"/>
      <c r="AM384" s="6">
        <v>567</v>
      </c>
      <c r="AN384" s="6" t="s">
        <v>1339</v>
      </c>
      <c r="AP384">
        <v>895</v>
      </c>
      <c r="AQ384" t="str">
        <v>Queensland</v>
      </c>
    </row>
    <row r="385" spans="1:43" x14ac:dyDescent="0.25">
      <c r="A385">
        <v>383</v>
      </c>
      <c r="B385">
        <v>88</v>
      </c>
      <c r="C385">
        <v>407</v>
      </c>
      <c r="D385">
        <v>119</v>
      </c>
      <c r="E385">
        <v>1</v>
      </c>
      <c r="F385">
        <v>119</v>
      </c>
      <c r="G385">
        <v>1</v>
      </c>
      <c r="H385" t="str">
        <f>VLOOKUP($C385,'Raw-products'!$A$2:$H$1261,MATCH(H$1,'Raw-products'!$A$1:$H$1,0))</f>
        <v>Shirt</v>
      </c>
      <c r="I385" t="str">
        <f>VLOOKUP($C385,'Raw-products'!$A$2:$H$1261,MATCH(I$1,'Raw-products'!$A$1:$H$1,0))</f>
        <v>Casual Slim Fit</v>
      </c>
      <c r="J385" t="str">
        <f>VLOOKUP($C385,'Raw-products'!$A$2:$H$1261,MATCH(J$1,'Raw-products'!$A$1:$H$1,0))</f>
        <v>M</v>
      </c>
      <c r="K385" t="str">
        <f>VLOOKUP($C385,'Raw-products'!$A$2:$H$1261,MATCH(K$1,'Raw-products'!$A$1:$H$1,0))</f>
        <v>blue</v>
      </c>
      <c r="L385">
        <f>VLOOKUP($C385,'Raw-products'!$A$2:$H$1261,MATCH(L$1,'Raw-products'!$A$1:$H$1,0))</f>
        <v>113</v>
      </c>
      <c r="M385">
        <f>VLOOKUP($C385,'Raw-products'!$A$2:$H$1261,MATCH(M$1,'Raw-products'!$A$1:$H$1,0))</f>
        <v>61</v>
      </c>
      <c r="N385" s="5">
        <f t="shared" si="10"/>
        <v>6893</v>
      </c>
      <c r="O385" cm="1">
        <f t="array" ref="O385:R385">_xlfn.XLOOKUP($B385,'Raw -orders'!$A:$A,'Raw -orders'!$B:$E)</f>
        <v>567</v>
      </c>
      <c r="P385">
        <v>10904</v>
      </c>
      <c r="Q385" s="1">
        <v>44396</v>
      </c>
      <c r="R385" s="1">
        <v>44423</v>
      </c>
      <c r="S385" t="str" cm="1">
        <f t="array" ref="S385:Z385">_xlfn.XLOOKUP($O385,'Raw - customers'!$A:$A,'Raw - customers'!$B:$I)</f>
        <v>Andi Kettleson</v>
      </c>
      <c r="T385" t="str">
        <v>Female</v>
      </c>
      <c r="U385">
        <v>39</v>
      </c>
      <c r="V385" t="str">
        <v>3767 Mackenzie Estate DrApt. 877</v>
      </c>
      <c r="W385">
        <v>7008</v>
      </c>
      <c r="X385" t="str">
        <v>East Piper</v>
      </c>
      <c r="Y385" t="str">
        <v>Northern Territory</v>
      </c>
      <c r="Z385" t="str">
        <v>Australia</v>
      </c>
      <c r="AA385">
        <v>7</v>
      </c>
      <c r="AB385" s="3" t="str">
        <f t="shared" si="11"/>
        <v>20 to 30</v>
      </c>
      <c r="AK385" s="6"/>
      <c r="AM385" s="6">
        <v>567</v>
      </c>
      <c r="AN385" s="6" t="s">
        <v>1339</v>
      </c>
      <c r="AP385">
        <v>740</v>
      </c>
      <c r="AQ385" t="str">
        <v>Tasmania</v>
      </c>
    </row>
    <row r="386" spans="1:43" x14ac:dyDescent="0.25">
      <c r="A386">
        <v>384</v>
      </c>
      <c r="B386">
        <v>88</v>
      </c>
      <c r="C386">
        <v>86</v>
      </c>
      <c r="D386">
        <v>118</v>
      </c>
      <c r="E386">
        <v>2</v>
      </c>
      <c r="F386">
        <v>236</v>
      </c>
      <c r="G386">
        <v>1</v>
      </c>
      <c r="H386" t="str">
        <f>VLOOKUP($C386,'Raw-products'!$A$2:$H$1261,MATCH(H$1,'Raw-products'!$A$1:$H$1,0))</f>
        <v>Shirt</v>
      </c>
      <c r="I386" t="str">
        <f>VLOOKUP($C386,'Raw-products'!$A$2:$H$1261,MATCH(I$1,'Raw-products'!$A$1:$H$1,0))</f>
        <v>Flannel</v>
      </c>
      <c r="J386" t="str">
        <f>VLOOKUP($C386,'Raw-products'!$A$2:$H$1261,MATCH(J$1,'Raw-products'!$A$1:$H$1,0))</f>
        <v>S</v>
      </c>
      <c r="K386" t="str">
        <f>VLOOKUP($C386,'Raw-products'!$A$2:$H$1261,MATCH(K$1,'Raw-products'!$A$1:$H$1,0))</f>
        <v>green</v>
      </c>
      <c r="L386">
        <f>VLOOKUP($C386,'Raw-products'!$A$2:$H$1261,MATCH(L$1,'Raw-products'!$A$1:$H$1,0))</f>
        <v>96</v>
      </c>
      <c r="M386">
        <f>VLOOKUP($C386,'Raw-products'!$A$2:$H$1261,MATCH(M$1,'Raw-products'!$A$1:$H$1,0))</f>
        <v>57</v>
      </c>
      <c r="N386" s="5">
        <f t="shared" si="10"/>
        <v>5472</v>
      </c>
      <c r="O386" cm="1">
        <f t="array" ref="O386:R386">_xlfn.XLOOKUP($B386,'Raw -orders'!$A:$A,'Raw -orders'!$B:$E)</f>
        <v>567</v>
      </c>
      <c r="P386">
        <v>10904</v>
      </c>
      <c r="Q386" s="1">
        <v>44396</v>
      </c>
      <c r="R386" s="1">
        <v>44423</v>
      </c>
      <c r="S386" t="str" cm="1">
        <f t="array" ref="S386:Z386">_xlfn.XLOOKUP($O386,'Raw - customers'!$A:$A,'Raw - customers'!$B:$I)</f>
        <v>Andi Kettleson</v>
      </c>
      <c r="T386" t="str">
        <v>Female</v>
      </c>
      <c r="U386">
        <v>39</v>
      </c>
      <c r="V386" t="str">
        <v>3767 Mackenzie Estate DrApt. 877</v>
      </c>
      <c r="W386">
        <v>7008</v>
      </c>
      <c r="X386" t="str">
        <v>East Piper</v>
      </c>
      <c r="Y386" t="str">
        <v>Northern Territory</v>
      </c>
      <c r="Z386" t="str">
        <v>Australia</v>
      </c>
      <c r="AA386">
        <v>7</v>
      </c>
      <c r="AB386" s="3" t="str">
        <f t="shared" si="11"/>
        <v>20 to 30</v>
      </c>
      <c r="AK386" s="6"/>
      <c r="AM386" s="6">
        <v>567</v>
      </c>
      <c r="AN386" s="6" t="s">
        <v>1339</v>
      </c>
      <c r="AP386">
        <v>352</v>
      </c>
      <c r="AQ386" t="str">
        <v>Queensland</v>
      </c>
    </row>
    <row r="387" spans="1:43" x14ac:dyDescent="0.25">
      <c r="A387">
        <v>385</v>
      </c>
      <c r="B387">
        <v>88</v>
      </c>
      <c r="C387">
        <v>770</v>
      </c>
      <c r="D387">
        <v>91</v>
      </c>
      <c r="E387">
        <v>2</v>
      </c>
      <c r="F387">
        <v>182</v>
      </c>
      <c r="G387">
        <v>1</v>
      </c>
      <c r="H387" t="str">
        <f>VLOOKUP($C387,'Raw-products'!$A$2:$H$1261,MATCH(H$1,'Raw-products'!$A$1:$H$1,0))</f>
        <v>Jacket</v>
      </c>
      <c r="I387" t="str">
        <f>VLOOKUP($C387,'Raw-products'!$A$2:$H$1261,MATCH(I$1,'Raw-products'!$A$1:$H$1,0))</f>
        <v>Pullover</v>
      </c>
      <c r="J387" t="str">
        <f>VLOOKUP($C387,'Raw-products'!$A$2:$H$1261,MATCH(J$1,'Raw-products'!$A$1:$H$1,0))</f>
        <v>XS</v>
      </c>
      <c r="K387" t="str">
        <f>VLOOKUP($C387,'Raw-products'!$A$2:$H$1261,MATCH(K$1,'Raw-products'!$A$1:$H$1,0))</f>
        <v>red</v>
      </c>
      <c r="L387">
        <f>VLOOKUP($C387,'Raw-products'!$A$2:$H$1261,MATCH(L$1,'Raw-products'!$A$1:$H$1,0))</f>
        <v>114</v>
      </c>
      <c r="M387">
        <f>VLOOKUP($C387,'Raw-products'!$A$2:$H$1261,MATCH(M$1,'Raw-products'!$A$1:$H$1,0))</f>
        <v>54</v>
      </c>
      <c r="N387" s="5">
        <f t="shared" ref="N387:N450" si="12">$L387*$M387</f>
        <v>6156</v>
      </c>
      <c r="O387" cm="1">
        <f t="array" ref="O387:R387">_xlfn.XLOOKUP($B387,'Raw -orders'!$A:$A,'Raw -orders'!$B:$E)</f>
        <v>567</v>
      </c>
      <c r="P387">
        <v>10904</v>
      </c>
      <c r="Q387" s="1">
        <v>44396</v>
      </c>
      <c r="R387" s="1">
        <v>44423</v>
      </c>
      <c r="S387" t="str" cm="1">
        <f t="array" ref="S387:Z387">_xlfn.XLOOKUP($O387,'Raw - customers'!$A:$A,'Raw - customers'!$B:$I)</f>
        <v>Andi Kettleson</v>
      </c>
      <c r="T387" t="str">
        <v>Female</v>
      </c>
      <c r="U387">
        <v>39</v>
      </c>
      <c r="V387" t="str">
        <v>3767 Mackenzie Estate DrApt. 877</v>
      </c>
      <c r="W387">
        <v>7008</v>
      </c>
      <c r="X387" t="str">
        <v>East Piper</v>
      </c>
      <c r="Y387" t="str">
        <v>Northern Territory</v>
      </c>
      <c r="Z387" t="str">
        <v>Australia</v>
      </c>
      <c r="AA387">
        <v>7</v>
      </c>
      <c r="AB387" s="3" t="str">
        <f t="shared" ref="AB387:AB450" si="13">IF(AND(DATEDIF($Q387,$R387,"D")&gt;0,DATEDIF($Q387,$R387,"D")&lt;=10),"0 to 10",IF(AND(DATEDIF($Q387,$R387,"D")&gt;10,DATEDIF($Q387,$R387,"D")&lt;=20),"10 to 20",IF(AND(DATEDIF($Q387,$R387,"D")&gt;20,DATEDIF($Q387,$R387,"D")&lt;=30),"20 to 30")))</f>
        <v>20 to 30</v>
      </c>
      <c r="AK387" s="6"/>
      <c r="AM387" s="6">
        <v>567</v>
      </c>
      <c r="AN387" s="6" t="s">
        <v>1339</v>
      </c>
      <c r="AP387">
        <v>900</v>
      </c>
      <c r="AQ387" t="str">
        <v>Tasmania</v>
      </c>
    </row>
    <row r="388" spans="1:43" x14ac:dyDescent="0.25">
      <c r="A388">
        <v>386</v>
      </c>
      <c r="B388">
        <v>88</v>
      </c>
      <c r="C388">
        <v>915</v>
      </c>
      <c r="D388">
        <v>96</v>
      </c>
      <c r="E388">
        <v>2</v>
      </c>
      <c r="F388">
        <v>192</v>
      </c>
      <c r="G388">
        <v>1</v>
      </c>
      <c r="H388" t="str">
        <f>VLOOKUP($C388,'Raw-products'!$A$2:$H$1261,MATCH(H$1,'Raw-products'!$A$1:$H$1,0))</f>
        <v>Trousers</v>
      </c>
      <c r="I388" t="str">
        <f>VLOOKUP($C388,'Raw-products'!$A$2:$H$1261,MATCH(I$1,'Raw-products'!$A$1:$H$1,0))</f>
        <v>Drawstring</v>
      </c>
      <c r="J388" t="str">
        <f>VLOOKUP($C388,'Raw-products'!$A$2:$H$1261,MATCH(J$1,'Raw-products'!$A$1:$H$1,0))</f>
        <v>XS</v>
      </c>
      <c r="K388" t="str">
        <f>VLOOKUP($C388,'Raw-products'!$A$2:$H$1261,MATCH(K$1,'Raw-products'!$A$1:$H$1,0))</f>
        <v>orange</v>
      </c>
      <c r="L388">
        <f>VLOOKUP($C388,'Raw-products'!$A$2:$H$1261,MATCH(L$1,'Raw-products'!$A$1:$H$1,0))</f>
        <v>104</v>
      </c>
      <c r="M388">
        <f>VLOOKUP($C388,'Raw-products'!$A$2:$H$1261,MATCH(M$1,'Raw-products'!$A$1:$H$1,0))</f>
        <v>41</v>
      </c>
      <c r="N388" s="5">
        <f t="shared" si="12"/>
        <v>4264</v>
      </c>
      <c r="O388" cm="1">
        <f t="array" ref="O388:R388">_xlfn.XLOOKUP($B388,'Raw -orders'!$A:$A,'Raw -orders'!$B:$E)</f>
        <v>567</v>
      </c>
      <c r="P388">
        <v>10904</v>
      </c>
      <c r="Q388" s="1">
        <v>44396</v>
      </c>
      <c r="R388" s="1">
        <v>44423</v>
      </c>
      <c r="S388" t="str" cm="1">
        <f t="array" ref="S388:Z388">_xlfn.XLOOKUP($O388,'Raw - customers'!$A:$A,'Raw - customers'!$B:$I)</f>
        <v>Andi Kettleson</v>
      </c>
      <c r="T388" t="str">
        <v>Female</v>
      </c>
      <c r="U388">
        <v>39</v>
      </c>
      <c r="V388" t="str">
        <v>3767 Mackenzie Estate DrApt. 877</v>
      </c>
      <c r="W388">
        <v>7008</v>
      </c>
      <c r="X388" t="str">
        <v>East Piper</v>
      </c>
      <c r="Y388" t="str">
        <v>Northern Territory</v>
      </c>
      <c r="Z388" t="str">
        <v>Australia</v>
      </c>
      <c r="AA388">
        <v>7</v>
      </c>
      <c r="AB388" s="3" t="str">
        <f t="shared" si="13"/>
        <v>20 to 30</v>
      </c>
      <c r="AK388" s="6"/>
      <c r="AM388" s="6">
        <v>567</v>
      </c>
      <c r="AN388" s="6" t="s">
        <v>1339</v>
      </c>
      <c r="AP388">
        <v>647</v>
      </c>
      <c r="AQ388" t="str">
        <v>Australian Capital Territory</v>
      </c>
    </row>
    <row r="389" spans="1:43" x14ac:dyDescent="0.25">
      <c r="A389">
        <v>387</v>
      </c>
      <c r="B389">
        <v>88</v>
      </c>
      <c r="C389">
        <v>1221</v>
      </c>
      <c r="D389">
        <v>105</v>
      </c>
      <c r="E389">
        <v>2</v>
      </c>
      <c r="F389">
        <v>210</v>
      </c>
      <c r="G389">
        <v>1</v>
      </c>
      <c r="H389" t="str">
        <f>VLOOKUP($C389,'Raw-products'!$A$2:$H$1261,MATCH(H$1,'Raw-products'!$A$1:$H$1,0))</f>
        <v>Trousers</v>
      </c>
      <c r="I389" t="str">
        <f>VLOOKUP($C389,'Raw-products'!$A$2:$H$1261,MATCH(I$1,'Raw-products'!$A$1:$H$1,0))</f>
        <v>Pleated</v>
      </c>
      <c r="J389" t="str">
        <f>VLOOKUP($C389,'Raw-products'!$A$2:$H$1261,MATCH(J$1,'Raw-products'!$A$1:$H$1,0))</f>
        <v>S</v>
      </c>
      <c r="K389" t="str">
        <f>VLOOKUP($C389,'Raw-products'!$A$2:$H$1261,MATCH(K$1,'Raw-products'!$A$1:$H$1,0))</f>
        <v>violet</v>
      </c>
      <c r="L389">
        <f>VLOOKUP($C389,'Raw-products'!$A$2:$H$1261,MATCH(L$1,'Raw-products'!$A$1:$H$1,0))</f>
        <v>90</v>
      </c>
      <c r="M389">
        <f>VLOOKUP($C389,'Raw-products'!$A$2:$H$1261,MATCH(M$1,'Raw-products'!$A$1:$H$1,0))</f>
        <v>50</v>
      </c>
      <c r="N389" s="5">
        <f t="shared" si="12"/>
        <v>4500</v>
      </c>
      <c r="O389" cm="1">
        <f t="array" ref="O389:R389">_xlfn.XLOOKUP($B389,'Raw -orders'!$A:$A,'Raw -orders'!$B:$E)</f>
        <v>567</v>
      </c>
      <c r="P389">
        <v>10904</v>
      </c>
      <c r="Q389" s="1">
        <v>44396</v>
      </c>
      <c r="R389" s="1">
        <v>44423</v>
      </c>
      <c r="S389" t="str" cm="1">
        <f t="array" ref="S389:Z389">_xlfn.XLOOKUP($O389,'Raw - customers'!$A:$A,'Raw - customers'!$B:$I)</f>
        <v>Andi Kettleson</v>
      </c>
      <c r="T389" t="str">
        <v>Female</v>
      </c>
      <c r="U389">
        <v>39</v>
      </c>
      <c r="V389" t="str">
        <v>3767 Mackenzie Estate DrApt. 877</v>
      </c>
      <c r="W389">
        <v>7008</v>
      </c>
      <c r="X389" t="str">
        <v>East Piper</v>
      </c>
      <c r="Y389" t="str">
        <v>Northern Territory</v>
      </c>
      <c r="Z389" t="str">
        <v>Australia</v>
      </c>
      <c r="AA389">
        <v>7</v>
      </c>
      <c r="AB389" s="3" t="str">
        <f t="shared" si="13"/>
        <v>20 to 30</v>
      </c>
      <c r="AK389" s="6"/>
      <c r="AM389" s="6">
        <v>567</v>
      </c>
      <c r="AN389" s="6" t="s">
        <v>1339</v>
      </c>
      <c r="AP389">
        <v>706</v>
      </c>
      <c r="AQ389" t="str">
        <v>Northern Territory</v>
      </c>
    </row>
    <row r="390" spans="1:43" x14ac:dyDescent="0.25">
      <c r="A390">
        <v>388</v>
      </c>
      <c r="B390">
        <v>89</v>
      </c>
      <c r="C390">
        <v>271</v>
      </c>
      <c r="D390">
        <v>95</v>
      </c>
      <c r="E390">
        <v>1</v>
      </c>
      <c r="F390">
        <v>95</v>
      </c>
      <c r="G390">
        <v>1</v>
      </c>
      <c r="H390" t="str">
        <f>VLOOKUP($C390,'Raw-products'!$A$2:$H$1261,MATCH(H$1,'Raw-products'!$A$1:$H$1,0))</f>
        <v>Shirt</v>
      </c>
      <c r="I390" t="str">
        <f>VLOOKUP($C390,'Raw-products'!$A$2:$H$1261,MATCH(I$1,'Raw-products'!$A$1:$H$1,0))</f>
        <v>Polo</v>
      </c>
      <c r="J390" t="str">
        <f>VLOOKUP($C390,'Raw-products'!$A$2:$H$1261,MATCH(J$1,'Raw-products'!$A$1:$H$1,0))</f>
        <v>S</v>
      </c>
      <c r="K390" t="str">
        <f>VLOOKUP($C390,'Raw-products'!$A$2:$H$1261,MATCH(K$1,'Raw-products'!$A$1:$H$1,0))</f>
        <v>indigo</v>
      </c>
      <c r="L390">
        <f>VLOOKUP($C390,'Raw-products'!$A$2:$H$1261,MATCH(L$1,'Raw-products'!$A$1:$H$1,0))</f>
        <v>117</v>
      </c>
      <c r="M390">
        <f>VLOOKUP($C390,'Raw-products'!$A$2:$H$1261,MATCH(M$1,'Raw-products'!$A$1:$H$1,0))</f>
        <v>50</v>
      </c>
      <c r="N390" s="5">
        <f t="shared" si="12"/>
        <v>5850</v>
      </c>
      <c r="O390" cm="1">
        <f t="array" ref="O390:R390">_xlfn.XLOOKUP($B390,'Raw -orders'!$A:$A,'Raw -orders'!$B:$E)</f>
        <v>448</v>
      </c>
      <c r="P390">
        <v>29268</v>
      </c>
      <c r="Q390" s="1">
        <v>44491</v>
      </c>
      <c r="R390" s="1">
        <v>44516</v>
      </c>
      <c r="S390" t="str" cm="1">
        <f t="array" ref="S390:Z390">_xlfn.XLOOKUP($O390,'Raw - customers'!$A:$A,'Raw - customers'!$B:$I)</f>
        <v>Ashely Inmett</v>
      </c>
      <c r="T390" t="str">
        <v>Genderqueer</v>
      </c>
      <c r="U390">
        <v>61</v>
      </c>
      <c r="V390" t="str">
        <v>625 Anthony MewsApt. 730</v>
      </c>
      <c r="W390">
        <v>3895</v>
      </c>
      <c r="X390" t="str">
        <v>Liamton</v>
      </c>
      <c r="Y390" t="str">
        <v>Queensland</v>
      </c>
      <c r="Z390" t="str">
        <v>Australia</v>
      </c>
      <c r="AA390">
        <v>10</v>
      </c>
      <c r="AB390" s="3" t="str">
        <f t="shared" si="13"/>
        <v>20 to 30</v>
      </c>
      <c r="AK390" s="6"/>
      <c r="AM390" s="6">
        <v>448</v>
      </c>
      <c r="AN390" s="6" t="s">
        <v>1355</v>
      </c>
      <c r="AP390">
        <v>937</v>
      </c>
      <c r="AQ390" t="str">
        <v>New South Wales</v>
      </c>
    </row>
    <row r="391" spans="1:43" x14ac:dyDescent="0.25">
      <c r="A391">
        <v>389</v>
      </c>
      <c r="B391">
        <v>89</v>
      </c>
      <c r="C391">
        <v>818</v>
      </c>
      <c r="D391">
        <v>117</v>
      </c>
      <c r="E391">
        <v>2</v>
      </c>
      <c r="F391">
        <v>234</v>
      </c>
      <c r="G391">
        <v>1</v>
      </c>
      <c r="H391" t="str">
        <f>VLOOKUP($C391,'Raw-products'!$A$2:$H$1261,MATCH(H$1,'Raw-products'!$A$1:$H$1,0))</f>
        <v>Jacket</v>
      </c>
      <c r="I391" t="str">
        <f>VLOOKUP($C391,'Raw-products'!$A$2:$H$1261,MATCH(I$1,'Raw-products'!$A$1:$H$1,0))</f>
        <v>Shearling</v>
      </c>
      <c r="J391" t="str">
        <f>VLOOKUP($C391,'Raw-products'!$A$2:$H$1261,MATCH(J$1,'Raw-products'!$A$1:$H$1,0))</f>
        <v>L</v>
      </c>
      <c r="K391" t="str">
        <f>VLOOKUP($C391,'Raw-products'!$A$2:$H$1261,MATCH(K$1,'Raw-products'!$A$1:$H$1,0))</f>
        <v>yellow</v>
      </c>
      <c r="L391">
        <f>VLOOKUP($C391,'Raw-products'!$A$2:$H$1261,MATCH(L$1,'Raw-products'!$A$1:$H$1,0))</f>
        <v>95</v>
      </c>
      <c r="M391">
        <f>VLOOKUP($C391,'Raw-products'!$A$2:$H$1261,MATCH(M$1,'Raw-products'!$A$1:$H$1,0))</f>
        <v>58</v>
      </c>
      <c r="N391" s="5">
        <f t="shared" si="12"/>
        <v>5510</v>
      </c>
      <c r="O391" cm="1">
        <f t="array" ref="O391:R391">_xlfn.XLOOKUP($B391,'Raw -orders'!$A:$A,'Raw -orders'!$B:$E)</f>
        <v>448</v>
      </c>
      <c r="P391">
        <v>29268</v>
      </c>
      <c r="Q391" s="1">
        <v>44491</v>
      </c>
      <c r="R391" s="1">
        <v>44516</v>
      </c>
      <c r="S391" t="str" cm="1">
        <f t="array" ref="S391:Z391">_xlfn.XLOOKUP($O391,'Raw - customers'!$A:$A,'Raw - customers'!$B:$I)</f>
        <v>Ashely Inmett</v>
      </c>
      <c r="T391" t="str">
        <v>Genderqueer</v>
      </c>
      <c r="U391">
        <v>61</v>
      </c>
      <c r="V391" t="str">
        <v>625 Anthony MewsApt. 730</v>
      </c>
      <c r="W391">
        <v>3895</v>
      </c>
      <c r="X391" t="str">
        <v>Liamton</v>
      </c>
      <c r="Y391" t="str">
        <v>Queensland</v>
      </c>
      <c r="Z391" t="str">
        <v>Australia</v>
      </c>
      <c r="AA391">
        <v>10</v>
      </c>
      <c r="AB391" s="3" t="str">
        <f t="shared" si="13"/>
        <v>20 to 30</v>
      </c>
      <c r="AK391" s="6"/>
      <c r="AM391" s="6">
        <v>448</v>
      </c>
      <c r="AN391" s="6" t="s">
        <v>1355</v>
      </c>
      <c r="AP391">
        <v>192</v>
      </c>
      <c r="AQ391" t="str">
        <v>Tasmania</v>
      </c>
    </row>
    <row r="392" spans="1:43" x14ac:dyDescent="0.25">
      <c r="A392">
        <v>390</v>
      </c>
      <c r="B392">
        <v>89</v>
      </c>
      <c r="C392">
        <v>549</v>
      </c>
      <c r="D392">
        <v>98</v>
      </c>
      <c r="E392">
        <v>1</v>
      </c>
      <c r="F392">
        <v>98</v>
      </c>
      <c r="G392">
        <v>1</v>
      </c>
      <c r="H392" t="str">
        <f>VLOOKUP($C392,'Raw-products'!$A$2:$H$1261,MATCH(H$1,'Raw-products'!$A$1:$H$1,0))</f>
        <v>Jacket</v>
      </c>
      <c r="I392" t="str">
        <f>VLOOKUP($C392,'Raw-products'!$A$2:$H$1261,MATCH(I$1,'Raw-products'!$A$1:$H$1,0))</f>
        <v>Leather</v>
      </c>
      <c r="J392" t="str">
        <f>VLOOKUP($C392,'Raw-products'!$A$2:$H$1261,MATCH(J$1,'Raw-products'!$A$1:$H$1,0))</f>
        <v>XL</v>
      </c>
      <c r="K392" t="str">
        <f>VLOOKUP($C392,'Raw-products'!$A$2:$H$1261,MATCH(K$1,'Raw-products'!$A$1:$H$1,0))</f>
        <v>blue</v>
      </c>
      <c r="L392">
        <f>VLOOKUP($C392,'Raw-products'!$A$2:$H$1261,MATCH(L$1,'Raw-products'!$A$1:$H$1,0))</f>
        <v>113</v>
      </c>
      <c r="M392">
        <f>VLOOKUP($C392,'Raw-products'!$A$2:$H$1261,MATCH(M$1,'Raw-products'!$A$1:$H$1,0))</f>
        <v>67</v>
      </c>
      <c r="N392" s="5">
        <f t="shared" si="12"/>
        <v>7571</v>
      </c>
      <c r="O392" cm="1">
        <f t="array" ref="O392:R392">_xlfn.XLOOKUP($B392,'Raw -orders'!$A:$A,'Raw -orders'!$B:$E)</f>
        <v>448</v>
      </c>
      <c r="P392">
        <v>29268</v>
      </c>
      <c r="Q392" s="1">
        <v>44491</v>
      </c>
      <c r="R392" s="1">
        <v>44516</v>
      </c>
      <c r="S392" t="str" cm="1">
        <f t="array" ref="S392:Z392">_xlfn.XLOOKUP($O392,'Raw - customers'!$A:$A,'Raw - customers'!$B:$I)</f>
        <v>Ashely Inmett</v>
      </c>
      <c r="T392" t="str">
        <v>Genderqueer</v>
      </c>
      <c r="U392">
        <v>61</v>
      </c>
      <c r="V392" t="str">
        <v>625 Anthony MewsApt. 730</v>
      </c>
      <c r="W392">
        <v>3895</v>
      </c>
      <c r="X392" t="str">
        <v>Liamton</v>
      </c>
      <c r="Y392" t="str">
        <v>Queensland</v>
      </c>
      <c r="Z392" t="str">
        <v>Australia</v>
      </c>
      <c r="AA392">
        <v>10</v>
      </c>
      <c r="AB392" s="3" t="str">
        <f t="shared" si="13"/>
        <v>20 to 30</v>
      </c>
      <c r="AK392" s="6"/>
      <c r="AM392" s="6">
        <v>448</v>
      </c>
      <c r="AN392" s="6" t="s">
        <v>1355</v>
      </c>
      <c r="AP392">
        <v>737</v>
      </c>
      <c r="AQ392" t="str">
        <v>Tasmania</v>
      </c>
    </row>
    <row r="393" spans="1:43" x14ac:dyDescent="0.25">
      <c r="A393">
        <v>391</v>
      </c>
      <c r="B393">
        <v>89</v>
      </c>
      <c r="C393">
        <v>520</v>
      </c>
      <c r="D393">
        <v>102</v>
      </c>
      <c r="E393">
        <v>3</v>
      </c>
      <c r="F393">
        <v>306</v>
      </c>
      <c r="G393">
        <v>1</v>
      </c>
      <c r="H393" t="str">
        <f>VLOOKUP($C393,'Raw-products'!$A$2:$H$1261,MATCH(H$1,'Raw-products'!$A$1:$H$1,0))</f>
        <v>Jacket</v>
      </c>
      <c r="I393" t="str">
        <f>VLOOKUP($C393,'Raw-products'!$A$2:$H$1261,MATCH(I$1,'Raw-products'!$A$1:$H$1,0))</f>
        <v>Windbreaker</v>
      </c>
      <c r="J393" t="str">
        <f>VLOOKUP($C393,'Raw-products'!$A$2:$H$1261,MATCH(J$1,'Raw-products'!$A$1:$H$1,0))</f>
        <v>XS</v>
      </c>
      <c r="K393" t="str">
        <f>VLOOKUP($C393,'Raw-products'!$A$2:$H$1261,MATCH(K$1,'Raw-products'!$A$1:$H$1,0))</f>
        <v>violet</v>
      </c>
      <c r="L393">
        <f>VLOOKUP($C393,'Raw-products'!$A$2:$H$1261,MATCH(L$1,'Raw-products'!$A$1:$H$1,0))</f>
        <v>109</v>
      </c>
      <c r="M393">
        <f>VLOOKUP($C393,'Raw-products'!$A$2:$H$1261,MATCH(M$1,'Raw-products'!$A$1:$H$1,0))</f>
        <v>68</v>
      </c>
      <c r="N393" s="5">
        <f t="shared" si="12"/>
        <v>7412</v>
      </c>
      <c r="O393" cm="1">
        <f t="array" ref="O393:R393">_xlfn.XLOOKUP($B393,'Raw -orders'!$A:$A,'Raw -orders'!$B:$E)</f>
        <v>448</v>
      </c>
      <c r="P393">
        <v>29268</v>
      </c>
      <c r="Q393" s="1">
        <v>44491</v>
      </c>
      <c r="R393" s="1">
        <v>44516</v>
      </c>
      <c r="S393" t="str" cm="1">
        <f t="array" ref="S393:Z393">_xlfn.XLOOKUP($O393,'Raw - customers'!$A:$A,'Raw - customers'!$B:$I)</f>
        <v>Ashely Inmett</v>
      </c>
      <c r="T393" t="str">
        <v>Genderqueer</v>
      </c>
      <c r="U393">
        <v>61</v>
      </c>
      <c r="V393" t="str">
        <v>625 Anthony MewsApt. 730</v>
      </c>
      <c r="W393">
        <v>3895</v>
      </c>
      <c r="X393" t="str">
        <v>Liamton</v>
      </c>
      <c r="Y393" t="str">
        <v>Queensland</v>
      </c>
      <c r="Z393" t="str">
        <v>Australia</v>
      </c>
      <c r="AA393">
        <v>10</v>
      </c>
      <c r="AB393" s="3" t="str">
        <f t="shared" si="13"/>
        <v>20 to 30</v>
      </c>
      <c r="AK393" s="6"/>
      <c r="AM393" s="6">
        <v>448</v>
      </c>
      <c r="AN393" s="6" t="s">
        <v>1355</v>
      </c>
      <c r="AP393">
        <v>676</v>
      </c>
      <c r="AQ393" t="str">
        <v>Northern Territory</v>
      </c>
    </row>
    <row r="394" spans="1:43" x14ac:dyDescent="0.25">
      <c r="A394">
        <v>392</v>
      </c>
      <c r="B394">
        <v>89</v>
      </c>
      <c r="C394">
        <v>545</v>
      </c>
      <c r="D394">
        <v>98</v>
      </c>
      <c r="E394">
        <v>1</v>
      </c>
      <c r="F394">
        <v>98</v>
      </c>
      <c r="G394">
        <v>1</v>
      </c>
      <c r="H394" t="str">
        <f>VLOOKUP($C394,'Raw-products'!$A$2:$H$1261,MATCH(H$1,'Raw-products'!$A$1:$H$1,0))</f>
        <v>Jacket</v>
      </c>
      <c r="I394" t="str">
        <f>VLOOKUP($C394,'Raw-products'!$A$2:$H$1261,MATCH(I$1,'Raw-products'!$A$1:$H$1,0))</f>
        <v>Leather</v>
      </c>
      <c r="J394" t="str">
        <f>VLOOKUP($C394,'Raw-products'!$A$2:$H$1261,MATCH(J$1,'Raw-products'!$A$1:$H$1,0))</f>
        <v>XS</v>
      </c>
      <c r="K394" t="str">
        <f>VLOOKUP($C394,'Raw-products'!$A$2:$H$1261,MATCH(K$1,'Raw-products'!$A$1:$H$1,0))</f>
        <v>blue</v>
      </c>
      <c r="L394">
        <f>VLOOKUP($C394,'Raw-products'!$A$2:$H$1261,MATCH(L$1,'Raw-products'!$A$1:$H$1,0))</f>
        <v>113</v>
      </c>
      <c r="M394">
        <f>VLOOKUP($C394,'Raw-products'!$A$2:$H$1261,MATCH(M$1,'Raw-products'!$A$1:$H$1,0))</f>
        <v>77</v>
      </c>
      <c r="N394" s="5">
        <f t="shared" si="12"/>
        <v>8701</v>
      </c>
      <c r="O394" cm="1">
        <f t="array" ref="O394:R394">_xlfn.XLOOKUP($B394,'Raw -orders'!$A:$A,'Raw -orders'!$B:$E)</f>
        <v>448</v>
      </c>
      <c r="P394">
        <v>29268</v>
      </c>
      <c r="Q394" s="1">
        <v>44491</v>
      </c>
      <c r="R394" s="1">
        <v>44516</v>
      </c>
      <c r="S394" t="str" cm="1">
        <f t="array" ref="S394:Z394">_xlfn.XLOOKUP($O394,'Raw - customers'!$A:$A,'Raw - customers'!$B:$I)</f>
        <v>Ashely Inmett</v>
      </c>
      <c r="T394" t="str">
        <v>Genderqueer</v>
      </c>
      <c r="U394">
        <v>61</v>
      </c>
      <c r="V394" t="str">
        <v>625 Anthony MewsApt. 730</v>
      </c>
      <c r="W394">
        <v>3895</v>
      </c>
      <c r="X394" t="str">
        <v>Liamton</v>
      </c>
      <c r="Y394" t="str">
        <v>Queensland</v>
      </c>
      <c r="Z394" t="str">
        <v>Australia</v>
      </c>
      <c r="AA394">
        <v>10</v>
      </c>
      <c r="AB394" s="3" t="str">
        <f t="shared" si="13"/>
        <v>20 to 30</v>
      </c>
      <c r="AK394" s="6"/>
      <c r="AM394" s="6">
        <v>448</v>
      </c>
      <c r="AN394" s="6" t="s">
        <v>1355</v>
      </c>
      <c r="AP394">
        <v>125</v>
      </c>
      <c r="AQ394" t="str">
        <v>Tasmania</v>
      </c>
    </row>
    <row r="395" spans="1:43" x14ac:dyDescent="0.25">
      <c r="A395">
        <v>393</v>
      </c>
      <c r="B395">
        <v>90</v>
      </c>
      <c r="C395">
        <v>134</v>
      </c>
      <c r="D395">
        <v>92</v>
      </c>
      <c r="E395">
        <v>3</v>
      </c>
      <c r="F395">
        <v>276</v>
      </c>
      <c r="G395">
        <v>1</v>
      </c>
      <c r="H395" t="str">
        <f>VLOOKUP($C395,'Raw-products'!$A$2:$H$1261,MATCH(H$1,'Raw-products'!$A$1:$H$1,0))</f>
        <v>Shirt</v>
      </c>
      <c r="I395" t="str">
        <f>VLOOKUP($C395,'Raw-products'!$A$2:$H$1261,MATCH(I$1,'Raw-products'!$A$1:$H$1,0))</f>
        <v>Denim</v>
      </c>
      <c r="J395" t="str">
        <f>VLOOKUP($C395,'Raw-products'!$A$2:$H$1261,MATCH(J$1,'Raw-products'!$A$1:$H$1,0))</f>
        <v>XL</v>
      </c>
      <c r="K395" t="str">
        <f>VLOOKUP($C395,'Raw-products'!$A$2:$H$1261,MATCH(K$1,'Raw-products'!$A$1:$H$1,0))</f>
        <v>indigo</v>
      </c>
      <c r="L395">
        <f>VLOOKUP($C395,'Raw-products'!$A$2:$H$1261,MATCH(L$1,'Raw-products'!$A$1:$H$1,0))</f>
        <v>115</v>
      </c>
      <c r="M395">
        <f>VLOOKUP($C395,'Raw-products'!$A$2:$H$1261,MATCH(M$1,'Raw-products'!$A$1:$H$1,0))</f>
        <v>58</v>
      </c>
      <c r="N395" s="5">
        <f t="shared" si="12"/>
        <v>6670</v>
      </c>
      <c r="O395" cm="1">
        <f t="array" ref="O395:R395">_xlfn.XLOOKUP($B395,'Raw -orders'!$A:$A,'Raw -orders'!$B:$E)</f>
        <v>809</v>
      </c>
      <c r="P395">
        <v>11475</v>
      </c>
      <c r="Q395" s="1">
        <v>44360</v>
      </c>
      <c r="R395" s="1">
        <v>44384</v>
      </c>
      <c r="S395" t="str" cm="1">
        <f t="array" ref="S395:Z395">_xlfn.XLOOKUP($O395,'Raw - customers'!$A:$A,'Raw - customers'!$B:$I)</f>
        <v>Winn Siemandl</v>
      </c>
      <c r="T395" t="str">
        <v>Bigender</v>
      </c>
      <c r="U395">
        <v>76</v>
      </c>
      <c r="V395" t="str">
        <v>443 Holly AvenueSuite 631</v>
      </c>
      <c r="W395">
        <v>8563</v>
      </c>
      <c r="X395" t="str">
        <v>South Tyler</v>
      </c>
      <c r="Y395" t="str">
        <v>Tasmania</v>
      </c>
      <c r="Z395" t="str">
        <v>Australia</v>
      </c>
      <c r="AA395">
        <v>6</v>
      </c>
      <c r="AB395" s="3" t="str">
        <f t="shared" si="13"/>
        <v>20 to 30</v>
      </c>
      <c r="AK395" s="6"/>
      <c r="AM395" s="6">
        <v>809</v>
      </c>
      <c r="AN395" s="6" t="s">
        <v>1414</v>
      </c>
      <c r="AP395">
        <v>223</v>
      </c>
      <c r="AQ395" t="str">
        <v>South Australia</v>
      </c>
    </row>
    <row r="396" spans="1:43" x14ac:dyDescent="0.25">
      <c r="A396">
        <v>394</v>
      </c>
      <c r="B396">
        <v>90</v>
      </c>
      <c r="C396">
        <v>19</v>
      </c>
      <c r="D396">
        <v>96</v>
      </c>
      <c r="E396">
        <v>2</v>
      </c>
      <c r="F396">
        <v>192</v>
      </c>
      <c r="G396">
        <v>1</v>
      </c>
      <c r="H396" t="str">
        <f>VLOOKUP($C396,'Raw-products'!$A$2:$H$1261,MATCH(H$1,'Raw-products'!$A$1:$H$1,0))</f>
        <v>Shirt</v>
      </c>
      <c r="I396" t="str">
        <f>VLOOKUP($C396,'Raw-products'!$A$2:$H$1261,MATCH(I$1,'Raw-products'!$A$1:$H$1,0))</f>
        <v>Oxford Cloth</v>
      </c>
      <c r="J396" t="str">
        <f>VLOOKUP($C396,'Raw-products'!$A$2:$H$1261,MATCH(J$1,'Raw-products'!$A$1:$H$1,0))</f>
        <v>XL</v>
      </c>
      <c r="K396" t="str">
        <f>VLOOKUP($C396,'Raw-products'!$A$2:$H$1261,MATCH(K$1,'Raw-products'!$A$1:$H$1,0))</f>
        <v>green</v>
      </c>
      <c r="L396">
        <f>VLOOKUP($C396,'Raw-products'!$A$2:$H$1261,MATCH(L$1,'Raw-products'!$A$1:$H$1,0))</f>
        <v>114</v>
      </c>
      <c r="M396">
        <f>VLOOKUP($C396,'Raw-products'!$A$2:$H$1261,MATCH(M$1,'Raw-products'!$A$1:$H$1,0))</f>
        <v>42</v>
      </c>
      <c r="N396" s="5">
        <f t="shared" si="12"/>
        <v>4788</v>
      </c>
      <c r="O396" cm="1">
        <f t="array" ref="O396:R396">_xlfn.XLOOKUP($B396,'Raw -orders'!$A:$A,'Raw -orders'!$B:$E)</f>
        <v>809</v>
      </c>
      <c r="P396">
        <v>11475</v>
      </c>
      <c r="Q396" s="1">
        <v>44360</v>
      </c>
      <c r="R396" s="1">
        <v>44384</v>
      </c>
      <c r="S396" t="str" cm="1">
        <f t="array" ref="S396:Z396">_xlfn.XLOOKUP($O396,'Raw - customers'!$A:$A,'Raw - customers'!$B:$I)</f>
        <v>Winn Siemandl</v>
      </c>
      <c r="T396" t="str">
        <v>Bigender</v>
      </c>
      <c r="U396">
        <v>76</v>
      </c>
      <c r="V396" t="str">
        <v>443 Holly AvenueSuite 631</v>
      </c>
      <c r="W396">
        <v>8563</v>
      </c>
      <c r="X396" t="str">
        <v>South Tyler</v>
      </c>
      <c r="Y396" t="str">
        <v>Tasmania</v>
      </c>
      <c r="Z396" t="str">
        <v>Australia</v>
      </c>
      <c r="AA396">
        <v>6</v>
      </c>
      <c r="AB396" s="3" t="str">
        <f t="shared" si="13"/>
        <v>20 to 30</v>
      </c>
      <c r="AK396" s="6"/>
      <c r="AM396" s="6">
        <v>809</v>
      </c>
      <c r="AN396" s="6" t="s">
        <v>1414</v>
      </c>
      <c r="AP396">
        <v>950</v>
      </c>
      <c r="AQ396" t="str">
        <v>Victoria</v>
      </c>
    </row>
    <row r="397" spans="1:43" x14ac:dyDescent="0.25">
      <c r="A397">
        <v>395</v>
      </c>
      <c r="B397">
        <v>90</v>
      </c>
      <c r="C397">
        <v>746</v>
      </c>
      <c r="D397">
        <v>109</v>
      </c>
      <c r="E397">
        <v>2</v>
      </c>
      <c r="F397">
        <v>218</v>
      </c>
      <c r="G397">
        <v>1</v>
      </c>
      <c r="H397" t="str">
        <f>VLOOKUP($C397,'Raw-products'!$A$2:$H$1261,MATCH(H$1,'Raw-products'!$A$1:$H$1,0))</f>
        <v>Jacket</v>
      </c>
      <c r="I397" t="str">
        <f>VLOOKUP($C397,'Raw-products'!$A$2:$H$1261,MATCH(I$1,'Raw-products'!$A$1:$H$1,0))</f>
        <v>Peacoat</v>
      </c>
      <c r="J397" t="str">
        <f>VLOOKUP($C397,'Raw-products'!$A$2:$H$1261,MATCH(J$1,'Raw-products'!$A$1:$H$1,0))</f>
        <v>S</v>
      </c>
      <c r="K397" t="str">
        <f>VLOOKUP($C397,'Raw-products'!$A$2:$H$1261,MATCH(K$1,'Raw-products'!$A$1:$H$1,0))</f>
        <v>yellow</v>
      </c>
      <c r="L397">
        <f>VLOOKUP($C397,'Raw-products'!$A$2:$H$1261,MATCH(L$1,'Raw-products'!$A$1:$H$1,0))</f>
        <v>102</v>
      </c>
      <c r="M397">
        <f>VLOOKUP($C397,'Raw-products'!$A$2:$H$1261,MATCH(M$1,'Raw-products'!$A$1:$H$1,0))</f>
        <v>49</v>
      </c>
      <c r="N397" s="5">
        <f t="shared" si="12"/>
        <v>4998</v>
      </c>
      <c r="O397" cm="1">
        <f t="array" ref="O397:R397">_xlfn.XLOOKUP($B397,'Raw -orders'!$A:$A,'Raw -orders'!$B:$E)</f>
        <v>809</v>
      </c>
      <c r="P397">
        <v>11475</v>
      </c>
      <c r="Q397" s="1">
        <v>44360</v>
      </c>
      <c r="R397" s="1">
        <v>44384</v>
      </c>
      <c r="S397" t="str" cm="1">
        <f t="array" ref="S397:Z397">_xlfn.XLOOKUP($O397,'Raw - customers'!$A:$A,'Raw - customers'!$B:$I)</f>
        <v>Winn Siemandl</v>
      </c>
      <c r="T397" t="str">
        <v>Bigender</v>
      </c>
      <c r="U397">
        <v>76</v>
      </c>
      <c r="V397" t="str">
        <v>443 Holly AvenueSuite 631</v>
      </c>
      <c r="W397">
        <v>8563</v>
      </c>
      <c r="X397" t="str">
        <v>South Tyler</v>
      </c>
      <c r="Y397" t="str">
        <v>Tasmania</v>
      </c>
      <c r="Z397" t="str">
        <v>Australia</v>
      </c>
      <c r="AA397">
        <v>6</v>
      </c>
      <c r="AB397" s="3" t="str">
        <f t="shared" si="13"/>
        <v>20 to 30</v>
      </c>
      <c r="AK397" s="6"/>
      <c r="AM397" s="6">
        <v>809</v>
      </c>
      <c r="AN397" s="6" t="s">
        <v>1414</v>
      </c>
      <c r="AP397">
        <v>23</v>
      </c>
      <c r="AQ397" t="str">
        <v>Tasmania</v>
      </c>
    </row>
    <row r="398" spans="1:43" x14ac:dyDescent="0.25">
      <c r="A398">
        <v>396</v>
      </c>
      <c r="B398">
        <v>90</v>
      </c>
      <c r="C398">
        <v>1129</v>
      </c>
      <c r="D398">
        <v>102</v>
      </c>
      <c r="E398">
        <v>3</v>
      </c>
      <c r="F398">
        <v>306</v>
      </c>
      <c r="G398">
        <v>1</v>
      </c>
      <c r="H398" t="str">
        <f>VLOOKUP($C398,'Raw-products'!$A$2:$H$1261,MATCH(H$1,'Raw-products'!$A$1:$H$1,0))</f>
        <v>Trousers</v>
      </c>
      <c r="I398" t="str">
        <f>VLOOKUP($C398,'Raw-products'!$A$2:$H$1261,MATCH(I$1,'Raw-products'!$A$1:$H$1,0))</f>
        <v>Cargo Pants</v>
      </c>
      <c r="J398" t="str">
        <f>VLOOKUP($C398,'Raw-products'!$A$2:$H$1261,MATCH(J$1,'Raw-products'!$A$1:$H$1,0))</f>
        <v>XL</v>
      </c>
      <c r="K398" t="str">
        <f>VLOOKUP($C398,'Raw-products'!$A$2:$H$1261,MATCH(K$1,'Raw-products'!$A$1:$H$1,0))</f>
        <v>orange</v>
      </c>
      <c r="L398">
        <f>VLOOKUP($C398,'Raw-products'!$A$2:$H$1261,MATCH(L$1,'Raw-products'!$A$1:$H$1,0))</f>
        <v>106</v>
      </c>
      <c r="M398">
        <f>VLOOKUP($C398,'Raw-products'!$A$2:$H$1261,MATCH(M$1,'Raw-products'!$A$1:$H$1,0))</f>
        <v>61</v>
      </c>
      <c r="N398" s="5">
        <f t="shared" si="12"/>
        <v>6466</v>
      </c>
      <c r="O398" cm="1">
        <f t="array" ref="O398:R398">_xlfn.XLOOKUP($B398,'Raw -orders'!$A:$A,'Raw -orders'!$B:$E)</f>
        <v>809</v>
      </c>
      <c r="P398">
        <v>11475</v>
      </c>
      <c r="Q398" s="1">
        <v>44360</v>
      </c>
      <c r="R398" s="1">
        <v>44384</v>
      </c>
      <c r="S398" t="str" cm="1">
        <f t="array" ref="S398:Z398">_xlfn.XLOOKUP($O398,'Raw - customers'!$A:$A,'Raw - customers'!$B:$I)</f>
        <v>Winn Siemandl</v>
      </c>
      <c r="T398" t="str">
        <v>Bigender</v>
      </c>
      <c r="U398">
        <v>76</v>
      </c>
      <c r="V398" t="str">
        <v>443 Holly AvenueSuite 631</v>
      </c>
      <c r="W398">
        <v>8563</v>
      </c>
      <c r="X398" t="str">
        <v>South Tyler</v>
      </c>
      <c r="Y398" t="str">
        <v>Tasmania</v>
      </c>
      <c r="Z398" t="str">
        <v>Australia</v>
      </c>
      <c r="AA398">
        <v>6</v>
      </c>
      <c r="AB398" s="3" t="str">
        <f t="shared" si="13"/>
        <v>20 to 30</v>
      </c>
      <c r="AK398" s="6"/>
      <c r="AM398" s="6">
        <v>809</v>
      </c>
      <c r="AN398" s="6" t="s">
        <v>1414</v>
      </c>
      <c r="AP398">
        <v>506</v>
      </c>
      <c r="AQ398" t="str">
        <v>Australian Capital Territory</v>
      </c>
    </row>
    <row r="399" spans="1:43" x14ac:dyDescent="0.25">
      <c r="A399">
        <v>397</v>
      </c>
      <c r="B399">
        <v>90</v>
      </c>
      <c r="C399">
        <v>50</v>
      </c>
      <c r="D399">
        <v>104</v>
      </c>
      <c r="E399">
        <v>3</v>
      </c>
      <c r="F399">
        <v>312</v>
      </c>
      <c r="G399">
        <v>1</v>
      </c>
      <c r="H399" t="str">
        <f>VLOOKUP($C399,'Raw-products'!$A$2:$H$1261,MATCH(H$1,'Raw-products'!$A$1:$H$1,0))</f>
        <v>Shirt</v>
      </c>
      <c r="I399" t="str">
        <f>VLOOKUP($C399,'Raw-products'!$A$2:$H$1261,MATCH(I$1,'Raw-products'!$A$1:$H$1,0))</f>
        <v>Dress</v>
      </c>
      <c r="J399" t="str">
        <f>VLOOKUP($C399,'Raw-products'!$A$2:$H$1261,MATCH(J$1,'Raw-products'!$A$1:$H$1,0))</f>
        <v>XS</v>
      </c>
      <c r="K399" t="str">
        <f>VLOOKUP($C399,'Raw-products'!$A$2:$H$1261,MATCH(K$1,'Raw-products'!$A$1:$H$1,0))</f>
        <v>green</v>
      </c>
      <c r="L399">
        <f>VLOOKUP($C399,'Raw-products'!$A$2:$H$1261,MATCH(L$1,'Raw-products'!$A$1:$H$1,0))</f>
        <v>119</v>
      </c>
      <c r="M399">
        <f>VLOOKUP($C399,'Raw-products'!$A$2:$H$1261,MATCH(M$1,'Raw-products'!$A$1:$H$1,0))</f>
        <v>51</v>
      </c>
      <c r="N399" s="5">
        <f t="shared" si="12"/>
        <v>6069</v>
      </c>
      <c r="O399" cm="1">
        <f t="array" ref="O399:R399">_xlfn.XLOOKUP($B399,'Raw -orders'!$A:$A,'Raw -orders'!$B:$E)</f>
        <v>809</v>
      </c>
      <c r="P399">
        <v>11475</v>
      </c>
      <c r="Q399" s="1">
        <v>44360</v>
      </c>
      <c r="R399" s="1">
        <v>44384</v>
      </c>
      <c r="S399" t="str" cm="1">
        <f t="array" ref="S399:Z399">_xlfn.XLOOKUP($O399,'Raw - customers'!$A:$A,'Raw - customers'!$B:$I)</f>
        <v>Winn Siemandl</v>
      </c>
      <c r="T399" t="str">
        <v>Bigender</v>
      </c>
      <c r="U399">
        <v>76</v>
      </c>
      <c r="V399" t="str">
        <v>443 Holly AvenueSuite 631</v>
      </c>
      <c r="W399">
        <v>8563</v>
      </c>
      <c r="X399" t="str">
        <v>South Tyler</v>
      </c>
      <c r="Y399" t="str">
        <v>Tasmania</v>
      </c>
      <c r="Z399" t="str">
        <v>Australia</v>
      </c>
      <c r="AA399">
        <v>6</v>
      </c>
      <c r="AB399" s="3" t="str">
        <f t="shared" si="13"/>
        <v>20 to 30</v>
      </c>
      <c r="AK399" s="6"/>
      <c r="AM399" s="6">
        <v>809</v>
      </c>
      <c r="AN399" s="6" t="s">
        <v>1414</v>
      </c>
      <c r="AP399">
        <v>797</v>
      </c>
      <c r="AQ399" t="str">
        <v>Queensland</v>
      </c>
    </row>
    <row r="400" spans="1:43" x14ac:dyDescent="0.25">
      <c r="A400">
        <v>398</v>
      </c>
      <c r="B400">
        <v>90</v>
      </c>
      <c r="C400">
        <v>641</v>
      </c>
      <c r="D400">
        <v>93</v>
      </c>
      <c r="E400">
        <v>1</v>
      </c>
      <c r="F400">
        <v>93</v>
      </c>
      <c r="G400">
        <v>1</v>
      </c>
      <c r="H400" t="str">
        <f>VLOOKUP($C400,'Raw-products'!$A$2:$H$1261,MATCH(H$1,'Raw-products'!$A$1:$H$1,0))</f>
        <v>Jacket</v>
      </c>
      <c r="I400" t="str">
        <f>VLOOKUP($C400,'Raw-products'!$A$2:$H$1261,MATCH(I$1,'Raw-products'!$A$1:$H$1,0))</f>
        <v>Coach</v>
      </c>
      <c r="J400" t="str">
        <f>VLOOKUP($C400,'Raw-products'!$A$2:$H$1261,MATCH(J$1,'Raw-products'!$A$1:$H$1,0))</f>
        <v>S</v>
      </c>
      <c r="K400" t="str">
        <f>VLOOKUP($C400,'Raw-products'!$A$2:$H$1261,MATCH(K$1,'Raw-products'!$A$1:$H$1,0))</f>
        <v>yellow</v>
      </c>
      <c r="L400">
        <f>VLOOKUP($C400,'Raw-products'!$A$2:$H$1261,MATCH(L$1,'Raw-products'!$A$1:$H$1,0))</f>
        <v>115</v>
      </c>
      <c r="M400">
        <f>VLOOKUP($C400,'Raw-products'!$A$2:$H$1261,MATCH(M$1,'Raw-products'!$A$1:$H$1,0))</f>
        <v>67</v>
      </c>
      <c r="N400" s="5">
        <f t="shared" si="12"/>
        <v>7705</v>
      </c>
      <c r="O400" cm="1">
        <f t="array" ref="O400:R400">_xlfn.XLOOKUP($B400,'Raw -orders'!$A:$A,'Raw -orders'!$B:$E)</f>
        <v>809</v>
      </c>
      <c r="P400">
        <v>11475</v>
      </c>
      <c r="Q400" s="1">
        <v>44360</v>
      </c>
      <c r="R400" s="1">
        <v>44384</v>
      </c>
      <c r="S400" t="str" cm="1">
        <f t="array" ref="S400:Z400">_xlfn.XLOOKUP($O400,'Raw - customers'!$A:$A,'Raw - customers'!$B:$I)</f>
        <v>Winn Siemandl</v>
      </c>
      <c r="T400" t="str">
        <v>Bigender</v>
      </c>
      <c r="U400">
        <v>76</v>
      </c>
      <c r="V400" t="str">
        <v>443 Holly AvenueSuite 631</v>
      </c>
      <c r="W400">
        <v>8563</v>
      </c>
      <c r="X400" t="str">
        <v>South Tyler</v>
      </c>
      <c r="Y400" t="str">
        <v>Tasmania</v>
      </c>
      <c r="Z400" t="str">
        <v>Australia</v>
      </c>
      <c r="AA400">
        <v>6</v>
      </c>
      <c r="AB400" s="3" t="str">
        <f t="shared" si="13"/>
        <v>20 to 30</v>
      </c>
      <c r="AK400" s="6"/>
      <c r="AM400" s="6">
        <v>809</v>
      </c>
      <c r="AN400" s="6" t="s">
        <v>1414</v>
      </c>
      <c r="AP400">
        <v>196</v>
      </c>
      <c r="AQ400" t="str">
        <v>South Australia</v>
      </c>
    </row>
    <row r="401" spans="1:43" x14ac:dyDescent="0.25">
      <c r="A401">
        <v>399</v>
      </c>
      <c r="B401">
        <v>91</v>
      </c>
      <c r="C401">
        <v>1128</v>
      </c>
      <c r="D401">
        <v>102</v>
      </c>
      <c r="E401">
        <v>1</v>
      </c>
      <c r="F401">
        <v>102</v>
      </c>
      <c r="G401">
        <v>1</v>
      </c>
      <c r="H401" t="str">
        <f>VLOOKUP($C401,'Raw-products'!$A$2:$H$1261,MATCH(H$1,'Raw-products'!$A$1:$H$1,0))</f>
        <v>Trousers</v>
      </c>
      <c r="I401" t="str">
        <f>VLOOKUP($C401,'Raw-products'!$A$2:$H$1261,MATCH(I$1,'Raw-products'!$A$1:$H$1,0))</f>
        <v>Cargo Pants</v>
      </c>
      <c r="J401" t="str">
        <f>VLOOKUP($C401,'Raw-products'!$A$2:$H$1261,MATCH(J$1,'Raw-products'!$A$1:$H$1,0))</f>
        <v>L</v>
      </c>
      <c r="K401" t="str">
        <f>VLOOKUP($C401,'Raw-products'!$A$2:$H$1261,MATCH(K$1,'Raw-products'!$A$1:$H$1,0))</f>
        <v>orange</v>
      </c>
      <c r="L401">
        <f>VLOOKUP($C401,'Raw-products'!$A$2:$H$1261,MATCH(L$1,'Raw-products'!$A$1:$H$1,0))</f>
        <v>106</v>
      </c>
      <c r="M401">
        <f>VLOOKUP($C401,'Raw-products'!$A$2:$H$1261,MATCH(M$1,'Raw-products'!$A$1:$H$1,0))</f>
        <v>78</v>
      </c>
      <c r="N401" s="5">
        <f t="shared" si="12"/>
        <v>8268</v>
      </c>
      <c r="O401" cm="1">
        <f t="array" ref="O401:R401">_xlfn.XLOOKUP($B401,'Raw -orders'!$A:$A,'Raw -orders'!$B:$E)</f>
        <v>803</v>
      </c>
      <c r="P401">
        <v>16601</v>
      </c>
      <c r="Q401" s="1">
        <v>44441</v>
      </c>
      <c r="R401" s="1">
        <v>44454</v>
      </c>
      <c r="S401" t="str" cm="1">
        <f t="array" ref="S401:Z401">_xlfn.XLOOKUP($O401,'Raw - customers'!$A:$A,'Raw - customers'!$B:$I)</f>
        <v>Gertrude Harriott</v>
      </c>
      <c r="T401" t="str">
        <v>Bigender</v>
      </c>
      <c r="U401">
        <v>68</v>
      </c>
      <c r="V401" t="str">
        <v>7377 Nicolas ParadeApt. 191</v>
      </c>
      <c r="W401">
        <v>8377</v>
      </c>
      <c r="X401" t="str">
        <v>Amyton</v>
      </c>
      <c r="Y401" t="str">
        <v>Australian Capital Territory</v>
      </c>
      <c r="Z401" t="str">
        <v>Australia</v>
      </c>
      <c r="AA401">
        <v>9</v>
      </c>
      <c r="AB401" s="3" t="str">
        <f t="shared" si="13"/>
        <v>10 to 20</v>
      </c>
      <c r="AK401" s="6"/>
      <c r="AM401" s="6">
        <v>803</v>
      </c>
      <c r="AN401" s="6" t="s">
        <v>1350</v>
      </c>
      <c r="AP401">
        <v>382</v>
      </c>
      <c r="AQ401" t="str">
        <v>Victoria</v>
      </c>
    </row>
    <row r="402" spans="1:43" x14ac:dyDescent="0.25">
      <c r="A402">
        <v>400</v>
      </c>
      <c r="B402">
        <v>91</v>
      </c>
      <c r="C402">
        <v>371</v>
      </c>
      <c r="D402">
        <v>94</v>
      </c>
      <c r="E402">
        <v>1</v>
      </c>
      <c r="F402">
        <v>94</v>
      </c>
      <c r="G402">
        <v>1</v>
      </c>
      <c r="H402" t="str">
        <f>VLOOKUP($C402,'Raw-products'!$A$2:$H$1261,MATCH(H$1,'Raw-products'!$A$1:$H$1,0))</f>
        <v>Shirt</v>
      </c>
      <c r="I402" t="str">
        <f>VLOOKUP($C402,'Raw-products'!$A$2:$H$1261,MATCH(I$1,'Raw-products'!$A$1:$H$1,0))</f>
        <v>Henley</v>
      </c>
      <c r="J402" t="str">
        <f>VLOOKUP($C402,'Raw-products'!$A$2:$H$1261,MATCH(J$1,'Raw-products'!$A$1:$H$1,0))</f>
        <v>S</v>
      </c>
      <c r="K402" t="str">
        <f>VLOOKUP($C402,'Raw-products'!$A$2:$H$1261,MATCH(K$1,'Raw-products'!$A$1:$H$1,0))</f>
        <v>blue</v>
      </c>
      <c r="L402">
        <f>VLOOKUP($C402,'Raw-products'!$A$2:$H$1261,MATCH(L$1,'Raw-products'!$A$1:$H$1,0))</f>
        <v>92</v>
      </c>
      <c r="M402">
        <f>VLOOKUP($C402,'Raw-products'!$A$2:$H$1261,MATCH(M$1,'Raw-products'!$A$1:$H$1,0))</f>
        <v>75</v>
      </c>
      <c r="N402" s="5">
        <f t="shared" si="12"/>
        <v>6900</v>
      </c>
      <c r="O402" cm="1">
        <f t="array" ref="O402:R402">_xlfn.XLOOKUP($B402,'Raw -orders'!$A:$A,'Raw -orders'!$B:$E)</f>
        <v>803</v>
      </c>
      <c r="P402">
        <v>16601</v>
      </c>
      <c r="Q402" s="1">
        <v>44441</v>
      </c>
      <c r="R402" s="1">
        <v>44454</v>
      </c>
      <c r="S402" t="str" cm="1">
        <f t="array" ref="S402:Z402">_xlfn.XLOOKUP($O402,'Raw - customers'!$A:$A,'Raw - customers'!$B:$I)</f>
        <v>Gertrude Harriott</v>
      </c>
      <c r="T402" t="str">
        <v>Bigender</v>
      </c>
      <c r="U402">
        <v>68</v>
      </c>
      <c r="V402" t="str">
        <v>7377 Nicolas ParadeApt. 191</v>
      </c>
      <c r="W402">
        <v>8377</v>
      </c>
      <c r="X402" t="str">
        <v>Amyton</v>
      </c>
      <c r="Y402" t="str">
        <v>Australian Capital Territory</v>
      </c>
      <c r="Z402" t="str">
        <v>Australia</v>
      </c>
      <c r="AA402">
        <v>9</v>
      </c>
      <c r="AB402" s="3" t="str">
        <f t="shared" si="13"/>
        <v>10 to 20</v>
      </c>
      <c r="AK402" s="6"/>
      <c r="AM402" s="6">
        <v>803</v>
      </c>
      <c r="AN402" s="6" t="s">
        <v>1350</v>
      </c>
      <c r="AP402">
        <v>761</v>
      </c>
      <c r="AQ402" t="str">
        <v>Victoria</v>
      </c>
    </row>
    <row r="403" spans="1:43" x14ac:dyDescent="0.25">
      <c r="A403">
        <v>401</v>
      </c>
      <c r="B403">
        <v>91</v>
      </c>
      <c r="C403">
        <v>224</v>
      </c>
      <c r="D403">
        <v>106</v>
      </c>
      <c r="E403">
        <v>3</v>
      </c>
      <c r="F403">
        <v>318</v>
      </c>
      <c r="G403">
        <v>1</v>
      </c>
      <c r="H403" t="str">
        <f>VLOOKUP($C403,'Raw-products'!$A$2:$H$1261,MATCH(H$1,'Raw-products'!$A$1:$H$1,0))</f>
        <v>Shirt</v>
      </c>
      <c r="I403" t="str">
        <f>VLOOKUP($C403,'Raw-products'!$A$2:$H$1261,MATCH(I$1,'Raw-products'!$A$1:$H$1,0))</f>
        <v>Chambray</v>
      </c>
      <c r="J403" t="str">
        <f>VLOOKUP($C403,'Raw-products'!$A$2:$H$1261,MATCH(J$1,'Raw-products'!$A$1:$H$1,0))</f>
        <v>XL</v>
      </c>
      <c r="K403" t="str">
        <f>VLOOKUP($C403,'Raw-products'!$A$2:$H$1261,MATCH(K$1,'Raw-products'!$A$1:$H$1,0))</f>
        <v>yellow</v>
      </c>
      <c r="L403">
        <f>VLOOKUP($C403,'Raw-products'!$A$2:$H$1261,MATCH(L$1,'Raw-products'!$A$1:$H$1,0))</f>
        <v>105</v>
      </c>
      <c r="M403">
        <f>VLOOKUP($C403,'Raw-products'!$A$2:$H$1261,MATCH(M$1,'Raw-products'!$A$1:$H$1,0))</f>
        <v>53</v>
      </c>
      <c r="N403" s="5">
        <f t="shared" si="12"/>
        <v>5565</v>
      </c>
      <c r="O403" cm="1">
        <f t="array" ref="O403:R403">_xlfn.XLOOKUP($B403,'Raw -orders'!$A:$A,'Raw -orders'!$B:$E)</f>
        <v>803</v>
      </c>
      <c r="P403">
        <v>16601</v>
      </c>
      <c r="Q403" s="1">
        <v>44441</v>
      </c>
      <c r="R403" s="1">
        <v>44454</v>
      </c>
      <c r="S403" t="str" cm="1">
        <f t="array" ref="S403:Z403">_xlfn.XLOOKUP($O403,'Raw - customers'!$A:$A,'Raw - customers'!$B:$I)</f>
        <v>Gertrude Harriott</v>
      </c>
      <c r="T403" t="str">
        <v>Bigender</v>
      </c>
      <c r="U403">
        <v>68</v>
      </c>
      <c r="V403" t="str">
        <v>7377 Nicolas ParadeApt. 191</v>
      </c>
      <c r="W403">
        <v>8377</v>
      </c>
      <c r="X403" t="str">
        <v>Amyton</v>
      </c>
      <c r="Y403" t="str">
        <v>Australian Capital Territory</v>
      </c>
      <c r="Z403" t="str">
        <v>Australia</v>
      </c>
      <c r="AA403">
        <v>9</v>
      </c>
      <c r="AB403" s="3" t="str">
        <f t="shared" si="13"/>
        <v>10 to 20</v>
      </c>
      <c r="AK403" s="6"/>
      <c r="AM403" s="6">
        <v>803</v>
      </c>
      <c r="AN403" s="6" t="s">
        <v>1350</v>
      </c>
      <c r="AP403">
        <v>516</v>
      </c>
      <c r="AQ403" t="str">
        <v>Northern Territory</v>
      </c>
    </row>
    <row r="404" spans="1:43" x14ac:dyDescent="0.25">
      <c r="A404">
        <v>402</v>
      </c>
      <c r="B404">
        <v>91</v>
      </c>
      <c r="C404">
        <v>498</v>
      </c>
      <c r="D404">
        <v>102</v>
      </c>
      <c r="E404">
        <v>3</v>
      </c>
      <c r="F404">
        <v>306</v>
      </c>
      <c r="G404">
        <v>1</v>
      </c>
      <c r="H404" t="str">
        <f>VLOOKUP($C404,'Raw-products'!$A$2:$H$1261,MATCH(H$1,'Raw-products'!$A$1:$H$1,0))</f>
        <v>Jacket</v>
      </c>
      <c r="I404" t="str">
        <f>VLOOKUP($C404,'Raw-products'!$A$2:$H$1261,MATCH(I$1,'Raw-products'!$A$1:$H$1,0))</f>
        <v>Windbreaker</v>
      </c>
      <c r="J404" t="str">
        <f>VLOOKUP($C404,'Raw-products'!$A$2:$H$1261,MATCH(J$1,'Raw-products'!$A$1:$H$1,0))</f>
        <v>L</v>
      </c>
      <c r="K404" t="str">
        <f>VLOOKUP($C404,'Raw-products'!$A$2:$H$1261,MATCH(K$1,'Raw-products'!$A$1:$H$1,0))</f>
        <v>orange</v>
      </c>
      <c r="L404">
        <f>VLOOKUP($C404,'Raw-products'!$A$2:$H$1261,MATCH(L$1,'Raw-products'!$A$1:$H$1,0))</f>
        <v>109</v>
      </c>
      <c r="M404">
        <f>VLOOKUP($C404,'Raw-products'!$A$2:$H$1261,MATCH(M$1,'Raw-products'!$A$1:$H$1,0))</f>
        <v>68</v>
      </c>
      <c r="N404" s="5">
        <f t="shared" si="12"/>
        <v>7412</v>
      </c>
      <c r="O404" cm="1">
        <f t="array" ref="O404:R404">_xlfn.XLOOKUP($B404,'Raw -orders'!$A:$A,'Raw -orders'!$B:$E)</f>
        <v>803</v>
      </c>
      <c r="P404">
        <v>16601</v>
      </c>
      <c r="Q404" s="1">
        <v>44441</v>
      </c>
      <c r="R404" s="1">
        <v>44454</v>
      </c>
      <c r="S404" t="str" cm="1">
        <f t="array" ref="S404:Z404">_xlfn.XLOOKUP($O404,'Raw - customers'!$A:$A,'Raw - customers'!$B:$I)</f>
        <v>Gertrude Harriott</v>
      </c>
      <c r="T404" t="str">
        <v>Bigender</v>
      </c>
      <c r="U404">
        <v>68</v>
      </c>
      <c r="V404" t="str">
        <v>7377 Nicolas ParadeApt. 191</v>
      </c>
      <c r="W404">
        <v>8377</v>
      </c>
      <c r="X404" t="str">
        <v>Amyton</v>
      </c>
      <c r="Y404" t="str">
        <v>Australian Capital Territory</v>
      </c>
      <c r="Z404" t="str">
        <v>Australia</v>
      </c>
      <c r="AA404">
        <v>9</v>
      </c>
      <c r="AB404" s="3" t="str">
        <f t="shared" si="13"/>
        <v>10 to 20</v>
      </c>
      <c r="AK404" s="6"/>
      <c r="AM404" s="6">
        <v>803</v>
      </c>
      <c r="AN404" s="6" t="s">
        <v>1350</v>
      </c>
      <c r="AP404">
        <v>60</v>
      </c>
      <c r="AQ404" t="str">
        <v>Tasmania</v>
      </c>
    </row>
    <row r="405" spans="1:43" x14ac:dyDescent="0.25">
      <c r="A405">
        <v>403</v>
      </c>
      <c r="B405">
        <v>91</v>
      </c>
      <c r="C405">
        <v>1045</v>
      </c>
      <c r="D405">
        <v>90</v>
      </c>
      <c r="E405">
        <v>3</v>
      </c>
      <c r="F405">
        <v>270</v>
      </c>
      <c r="G405">
        <v>1</v>
      </c>
      <c r="H405" t="str">
        <f>VLOOKUP($C405,'Raw-products'!$A$2:$H$1261,MATCH(H$1,'Raw-products'!$A$1:$H$1,0))</f>
        <v>Trousers</v>
      </c>
      <c r="I405" t="str">
        <f>VLOOKUP($C405,'Raw-products'!$A$2:$H$1261,MATCH(I$1,'Raw-products'!$A$1:$H$1,0))</f>
        <v>Relaxed Leg</v>
      </c>
      <c r="J405" t="str">
        <f>VLOOKUP($C405,'Raw-products'!$A$2:$H$1261,MATCH(J$1,'Raw-products'!$A$1:$H$1,0))</f>
        <v>XS</v>
      </c>
      <c r="K405" t="str">
        <f>VLOOKUP($C405,'Raw-products'!$A$2:$H$1261,MATCH(K$1,'Raw-products'!$A$1:$H$1,0))</f>
        <v>violet</v>
      </c>
      <c r="L405">
        <f>VLOOKUP($C405,'Raw-products'!$A$2:$H$1261,MATCH(L$1,'Raw-products'!$A$1:$H$1,0))</f>
        <v>95</v>
      </c>
      <c r="M405">
        <f>VLOOKUP($C405,'Raw-products'!$A$2:$H$1261,MATCH(M$1,'Raw-products'!$A$1:$H$1,0))</f>
        <v>49</v>
      </c>
      <c r="N405" s="5">
        <f t="shared" si="12"/>
        <v>4655</v>
      </c>
      <c r="O405" cm="1">
        <f t="array" ref="O405:R405">_xlfn.XLOOKUP($B405,'Raw -orders'!$A:$A,'Raw -orders'!$B:$E)</f>
        <v>803</v>
      </c>
      <c r="P405">
        <v>16601</v>
      </c>
      <c r="Q405" s="1">
        <v>44441</v>
      </c>
      <c r="R405" s="1">
        <v>44454</v>
      </c>
      <c r="S405" t="str" cm="1">
        <f t="array" ref="S405:Z405">_xlfn.XLOOKUP($O405,'Raw - customers'!$A:$A,'Raw - customers'!$B:$I)</f>
        <v>Gertrude Harriott</v>
      </c>
      <c r="T405" t="str">
        <v>Bigender</v>
      </c>
      <c r="U405">
        <v>68</v>
      </c>
      <c r="V405" t="str">
        <v>7377 Nicolas ParadeApt. 191</v>
      </c>
      <c r="W405">
        <v>8377</v>
      </c>
      <c r="X405" t="str">
        <v>Amyton</v>
      </c>
      <c r="Y405" t="str">
        <v>Australian Capital Territory</v>
      </c>
      <c r="Z405" t="str">
        <v>Australia</v>
      </c>
      <c r="AA405">
        <v>9</v>
      </c>
      <c r="AB405" s="3" t="str">
        <f t="shared" si="13"/>
        <v>10 to 20</v>
      </c>
      <c r="AK405" s="6"/>
      <c r="AM405" s="6">
        <v>803</v>
      </c>
      <c r="AN405" s="6" t="s">
        <v>1350</v>
      </c>
      <c r="AP405">
        <v>55</v>
      </c>
      <c r="AQ405" t="str">
        <v>South Australia</v>
      </c>
    </row>
    <row r="406" spans="1:43" x14ac:dyDescent="0.25">
      <c r="A406">
        <v>404</v>
      </c>
      <c r="B406">
        <v>92</v>
      </c>
      <c r="C406">
        <v>434</v>
      </c>
      <c r="D406">
        <v>107</v>
      </c>
      <c r="E406">
        <v>3</v>
      </c>
      <c r="F406">
        <v>321</v>
      </c>
      <c r="G406">
        <v>1</v>
      </c>
      <c r="H406" t="str">
        <f>VLOOKUP($C406,'Raw-products'!$A$2:$H$1261,MATCH(H$1,'Raw-products'!$A$1:$H$1,0))</f>
        <v>Jacket</v>
      </c>
      <c r="I406" t="str">
        <f>VLOOKUP($C406,'Raw-products'!$A$2:$H$1261,MATCH(I$1,'Raw-products'!$A$1:$H$1,0))</f>
        <v>Denim</v>
      </c>
      <c r="J406" t="str">
        <f>VLOOKUP($C406,'Raw-products'!$A$2:$H$1261,MATCH(J$1,'Raw-products'!$A$1:$H$1,0))</f>
        <v>XL</v>
      </c>
      <c r="K406" t="str">
        <f>VLOOKUP($C406,'Raw-products'!$A$2:$H$1261,MATCH(K$1,'Raw-products'!$A$1:$H$1,0))</f>
        <v>yellow</v>
      </c>
      <c r="L406">
        <f>VLOOKUP($C406,'Raw-products'!$A$2:$H$1261,MATCH(L$1,'Raw-products'!$A$1:$H$1,0))</f>
        <v>92</v>
      </c>
      <c r="M406">
        <f>VLOOKUP($C406,'Raw-products'!$A$2:$H$1261,MATCH(M$1,'Raw-products'!$A$1:$H$1,0))</f>
        <v>56</v>
      </c>
      <c r="N406" s="5">
        <f t="shared" si="12"/>
        <v>5152</v>
      </c>
      <c r="O406" cm="1">
        <f t="array" ref="O406:R406">_xlfn.XLOOKUP($B406,'Raw -orders'!$A:$A,'Raw -orders'!$B:$E)</f>
        <v>273</v>
      </c>
      <c r="P406">
        <v>37239</v>
      </c>
      <c r="Q406" s="1">
        <v>44208</v>
      </c>
      <c r="R406" s="1">
        <v>44226</v>
      </c>
      <c r="S406" t="str" cm="1">
        <f t="array" ref="S406:Z406">_xlfn.XLOOKUP($O406,'Raw - customers'!$A:$A,'Raw - customers'!$B:$I)</f>
        <v>Dag Schiefersten</v>
      </c>
      <c r="T406" t="str">
        <v>Bigender</v>
      </c>
      <c r="U406">
        <v>46</v>
      </c>
      <c r="V406" t="str">
        <v>199 Amber MallSuite 954</v>
      </c>
      <c r="W406">
        <v>1660</v>
      </c>
      <c r="X406" t="str">
        <v>Noahmouth</v>
      </c>
      <c r="Y406" t="str">
        <v>Northern Territory</v>
      </c>
      <c r="Z406" t="str">
        <v>Australia</v>
      </c>
      <c r="AA406">
        <v>1</v>
      </c>
      <c r="AB406" s="3" t="str">
        <f t="shared" si="13"/>
        <v>10 to 20</v>
      </c>
      <c r="AK406" s="6"/>
      <c r="AM406" s="6">
        <v>273</v>
      </c>
      <c r="AN406" s="6" t="s">
        <v>1339</v>
      </c>
      <c r="AP406">
        <v>79</v>
      </c>
      <c r="AQ406" t="str">
        <v>Australian Capital Territory</v>
      </c>
    </row>
    <row r="407" spans="1:43" x14ac:dyDescent="0.25">
      <c r="A407">
        <v>405</v>
      </c>
      <c r="B407">
        <v>92</v>
      </c>
      <c r="C407">
        <v>994</v>
      </c>
      <c r="D407">
        <v>106</v>
      </c>
      <c r="E407">
        <v>3</v>
      </c>
      <c r="F407">
        <v>318</v>
      </c>
      <c r="G407">
        <v>1</v>
      </c>
      <c r="H407" t="str">
        <f>VLOOKUP($C407,'Raw-products'!$A$2:$H$1261,MATCH(H$1,'Raw-products'!$A$1:$H$1,0))</f>
        <v>Trousers</v>
      </c>
      <c r="I407" t="str">
        <f>VLOOKUP($C407,'Raw-products'!$A$2:$H$1261,MATCH(I$1,'Raw-products'!$A$1:$H$1,0))</f>
        <v>Wool</v>
      </c>
      <c r="J407" t="str">
        <f>VLOOKUP($C407,'Raw-products'!$A$2:$H$1261,MATCH(J$1,'Raw-products'!$A$1:$H$1,0))</f>
        <v>XL</v>
      </c>
      <c r="K407" t="str">
        <f>VLOOKUP($C407,'Raw-products'!$A$2:$H$1261,MATCH(K$1,'Raw-products'!$A$1:$H$1,0))</f>
        <v>yellow</v>
      </c>
      <c r="L407">
        <f>VLOOKUP($C407,'Raw-products'!$A$2:$H$1261,MATCH(L$1,'Raw-products'!$A$1:$H$1,0))</f>
        <v>111</v>
      </c>
      <c r="M407">
        <f>VLOOKUP($C407,'Raw-products'!$A$2:$H$1261,MATCH(M$1,'Raw-products'!$A$1:$H$1,0))</f>
        <v>72</v>
      </c>
      <c r="N407" s="5">
        <f t="shared" si="12"/>
        <v>7992</v>
      </c>
      <c r="O407" cm="1">
        <f t="array" ref="O407:R407">_xlfn.XLOOKUP($B407,'Raw -orders'!$A:$A,'Raw -orders'!$B:$E)</f>
        <v>273</v>
      </c>
      <c r="P407">
        <v>37239</v>
      </c>
      <c r="Q407" s="1">
        <v>44208</v>
      </c>
      <c r="R407" s="1">
        <v>44226</v>
      </c>
      <c r="S407" t="str" cm="1">
        <f t="array" ref="S407:Z407">_xlfn.XLOOKUP($O407,'Raw - customers'!$A:$A,'Raw - customers'!$B:$I)</f>
        <v>Dag Schiefersten</v>
      </c>
      <c r="T407" t="str">
        <v>Bigender</v>
      </c>
      <c r="U407">
        <v>46</v>
      </c>
      <c r="V407" t="str">
        <v>199 Amber MallSuite 954</v>
      </c>
      <c r="W407">
        <v>1660</v>
      </c>
      <c r="X407" t="str">
        <v>Noahmouth</v>
      </c>
      <c r="Y407" t="str">
        <v>Northern Territory</v>
      </c>
      <c r="Z407" t="str">
        <v>Australia</v>
      </c>
      <c r="AA407">
        <v>1</v>
      </c>
      <c r="AB407" s="3" t="str">
        <f t="shared" si="13"/>
        <v>10 to 20</v>
      </c>
      <c r="AK407" s="6"/>
      <c r="AM407" s="6">
        <v>273</v>
      </c>
      <c r="AN407" s="6" t="s">
        <v>1339</v>
      </c>
      <c r="AP407">
        <v>343</v>
      </c>
      <c r="AQ407" t="str">
        <v>Northern Territory</v>
      </c>
    </row>
    <row r="408" spans="1:43" x14ac:dyDescent="0.25">
      <c r="A408">
        <v>406</v>
      </c>
      <c r="B408">
        <v>92</v>
      </c>
      <c r="C408">
        <v>234</v>
      </c>
      <c r="D408">
        <v>106</v>
      </c>
      <c r="E408">
        <v>2</v>
      </c>
      <c r="F408">
        <v>212</v>
      </c>
      <c r="G408">
        <v>1</v>
      </c>
      <c r="H408" t="str">
        <f>VLOOKUP($C408,'Raw-products'!$A$2:$H$1261,MATCH(H$1,'Raw-products'!$A$1:$H$1,0))</f>
        <v>Shirt</v>
      </c>
      <c r="I408" t="str">
        <f>VLOOKUP($C408,'Raw-products'!$A$2:$H$1261,MATCH(I$1,'Raw-products'!$A$1:$H$1,0))</f>
        <v>Chambray</v>
      </c>
      <c r="J408" t="str">
        <f>VLOOKUP($C408,'Raw-products'!$A$2:$H$1261,MATCH(J$1,'Raw-products'!$A$1:$H$1,0))</f>
        <v>XL</v>
      </c>
      <c r="K408" t="str">
        <f>VLOOKUP($C408,'Raw-products'!$A$2:$H$1261,MATCH(K$1,'Raw-products'!$A$1:$H$1,0))</f>
        <v>blue</v>
      </c>
      <c r="L408">
        <f>VLOOKUP($C408,'Raw-products'!$A$2:$H$1261,MATCH(L$1,'Raw-products'!$A$1:$H$1,0))</f>
        <v>105</v>
      </c>
      <c r="M408">
        <f>VLOOKUP($C408,'Raw-products'!$A$2:$H$1261,MATCH(M$1,'Raw-products'!$A$1:$H$1,0))</f>
        <v>43</v>
      </c>
      <c r="N408" s="5">
        <f t="shared" si="12"/>
        <v>4515</v>
      </c>
      <c r="O408" cm="1">
        <f t="array" ref="O408:R408">_xlfn.XLOOKUP($B408,'Raw -orders'!$A:$A,'Raw -orders'!$B:$E)</f>
        <v>273</v>
      </c>
      <c r="P408">
        <v>37239</v>
      </c>
      <c r="Q408" s="1">
        <v>44208</v>
      </c>
      <c r="R408" s="1">
        <v>44226</v>
      </c>
      <c r="S408" t="str" cm="1">
        <f t="array" ref="S408:Z408">_xlfn.XLOOKUP($O408,'Raw - customers'!$A:$A,'Raw - customers'!$B:$I)</f>
        <v>Dag Schiefersten</v>
      </c>
      <c r="T408" t="str">
        <v>Bigender</v>
      </c>
      <c r="U408">
        <v>46</v>
      </c>
      <c r="V408" t="str">
        <v>199 Amber MallSuite 954</v>
      </c>
      <c r="W408">
        <v>1660</v>
      </c>
      <c r="X408" t="str">
        <v>Noahmouth</v>
      </c>
      <c r="Y408" t="str">
        <v>Northern Territory</v>
      </c>
      <c r="Z408" t="str">
        <v>Australia</v>
      </c>
      <c r="AA408">
        <v>1</v>
      </c>
      <c r="AB408" s="3" t="str">
        <f t="shared" si="13"/>
        <v>10 to 20</v>
      </c>
      <c r="AK408" s="6"/>
      <c r="AM408" s="6">
        <v>273</v>
      </c>
      <c r="AN408" s="6" t="s">
        <v>1339</v>
      </c>
      <c r="AP408">
        <v>523</v>
      </c>
      <c r="AQ408" t="str">
        <v>Northern Territory</v>
      </c>
    </row>
    <row r="409" spans="1:43" x14ac:dyDescent="0.25">
      <c r="A409">
        <v>407</v>
      </c>
      <c r="B409">
        <v>92</v>
      </c>
      <c r="C409">
        <v>991</v>
      </c>
      <c r="D409">
        <v>106</v>
      </c>
      <c r="E409">
        <v>3</v>
      </c>
      <c r="F409">
        <v>318</v>
      </c>
      <c r="G409">
        <v>1</v>
      </c>
      <c r="H409" t="str">
        <f>VLOOKUP($C409,'Raw-products'!$A$2:$H$1261,MATCH(H$1,'Raw-products'!$A$1:$H$1,0))</f>
        <v>Trousers</v>
      </c>
      <c r="I409" t="str">
        <f>VLOOKUP($C409,'Raw-products'!$A$2:$H$1261,MATCH(I$1,'Raw-products'!$A$1:$H$1,0))</f>
        <v>Wool</v>
      </c>
      <c r="J409" t="str">
        <f>VLOOKUP($C409,'Raw-products'!$A$2:$H$1261,MATCH(J$1,'Raw-products'!$A$1:$H$1,0))</f>
        <v>S</v>
      </c>
      <c r="K409" t="str">
        <f>VLOOKUP($C409,'Raw-products'!$A$2:$H$1261,MATCH(K$1,'Raw-products'!$A$1:$H$1,0))</f>
        <v>yellow</v>
      </c>
      <c r="L409">
        <f>VLOOKUP($C409,'Raw-products'!$A$2:$H$1261,MATCH(L$1,'Raw-products'!$A$1:$H$1,0))</f>
        <v>111</v>
      </c>
      <c r="M409">
        <f>VLOOKUP($C409,'Raw-products'!$A$2:$H$1261,MATCH(M$1,'Raw-products'!$A$1:$H$1,0))</f>
        <v>69</v>
      </c>
      <c r="N409" s="5">
        <f t="shared" si="12"/>
        <v>7659</v>
      </c>
      <c r="O409" cm="1">
        <f t="array" ref="O409:R409">_xlfn.XLOOKUP($B409,'Raw -orders'!$A:$A,'Raw -orders'!$B:$E)</f>
        <v>273</v>
      </c>
      <c r="P409">
        <v>37239</v>
      </c>
      <c r="Q409" s="1">
        <v>44208</v>
      </c>
      <c r="R409" s="1">
        <v>44226</v>
      </c>
      <c r="S409" t="str" cm="1">
        <f t="array" ref="S409:Z409">_xlfn.XLOOKUP($O409,'Raw - customers'!$A:$A,'Raw - customers'!$B:$I)</f>
        <v>Dag Schiefersten</v>
      </c>
      <c r="T409" t="str">
        <v>Bigender</v>
      </c>
      <c r="U409">
        <v>46</v>
      </c>
      <c r="V409" t="str">
        <v>199 Amber MallSuite 954</v>
      </c>
      <c r="W409">
        <v>1660</v>
      </c>
      <c r="X409" t="str">
        <v>Noahmouth</v>
      </c>
      <c r="Y409" t="str">
        <v>Northern Territory</v>
      </c>
      <c r="Z409" t="str">
        <v>Australia</v>
      </c>
      <c r="AA409">
        <v>1</v>
      </c>
      <c r="AB409" s="3" t="str">
        <f t="shared" si="13"/>
        <v>10 to 20</v>
      </c>
      <c r="AK409" s="6"/>
      <c r="AM409" s="6">
        <v>273</v>
      </c>
      <c r="AN409" s="6" t="s">
        <v>1339</v>
      </c>
      <c r="AP409">
        <v>558</v>
      </c>
      <c r="AQ409" t="str">
        <v>South Australia</v>
      </c>
    </row>
    <row r="410" spans="1:43" x14ac:dyDescent="0.25">
      <c r="A410">
        <v>408</v>
      </c>
      <c r="B410">
        <v>93</v>
      </c>
      <c r="C410">
        <v>1247</v>
      </c>
      <c r="D410">
        <v>112</v>
      </c>
      <c r="E410">
        <v>3</v>
      </c>
      <c r="F410">
        <v>336</v>
      </c>
      <c r="G410">
        <v>1</v>
      </c>
      <c r="H410" t="str">
        <f>VLOOKUP($C410,'Raw-products'!$A$2:$H$1261,MATCH(H$1,'Raw-products'!$A$1:$H$1,0))</f>
        <v>Trousers</v>
      </c>
      <c r="I410" t="str">
        <f>VLOOKUP($C410,'Raw-products'!$A$2:$H$1261,MATCH(I$1,'Raw-products'!$A$1:$H$1,0))</f>
        <v>Tracksuit Bottoms</v>
      </c>
      <c r="J410" t="str">
        <f>VLOOKUP($C410,'Raw-products'!$A$2:$H$1261,MATCH(J$1,'Raw-products'!$A$1:$H$1,0))</f>
        <v>M</v>
      </c>
      <c r="K410" t="str">
        <f>VLOOKUP($C410,'Raw-products'!$A$2:$H$1261,MATCH(K$1,'Raw-products'!$A$1:$H$1,0))</f>
        <v>blue</v>
      </c>
      <c r="L410">
        <f>VLOOKUP($C410,'Raw-products'!$A$2:$H$1261,MATCH(L$1,'Raw-products'!$A$1:$H$1,0))</f>
        <v>91</v>
      </c>
      <c r="M410">
        <f>VLOOKUP($C410,'Raw-products'!$A$2:$H$1261,MATCH(M$1,'Raw-products'!$A$1:$H$1,0))</f>
        <v>61</v>
      </c>
      <c r="N410" s="5">
        <f t="shared" si="12"/>
        <v>5551</v>
      </c>
      <c r="O410" cm="1">
        <f t="array" ref="O410:R410">_xlfn.XLOOKUP($B410,'Raw -orders'!$A:$A,'Raw -orders'!$B:$E)</f>
        <v>908</v>
      </c>
      <c r="P410">
        <v>52379</v>
      </c>
      <c r="Q410" s="1">
        <v>44491</v>
      </c>
      <c r="R410" s="1">
        <v>44511</v>
      </c>
      <c r="S410" t="str" cm="1">
        <f t="array" ref="S410:Z410">_xlfn.XLOOKUP($O410,'Raw - customers'!$A:$A,'Raw - customers'!$B:$I)</f>
        <v>Kakalina Ragge</v>
      </c>
      <c r="T410" t="str">
        <v>Genderqueer</v>
      </c>
      <c r="U410">
        <v>42</v>
      </c>
      <c r="V410" t="str">
        <v>69 Sophie PlazaSuite 598</v>
      </c>
      <c r="W410">
        <v>3603</v>
      </c>
      <c r="X410" t="str">
        <v>South Alexandraview</v>
      </c>
      <c r="Y410" t="str">
        <v>Queensland</v>
      </c>
      <c r="Z410" t="str">
        <v>Australia</v>
      </c>
      <c r="AA410">
        <v>10</v>
      </c>
      <c r="AB410" s="3" t="str">
        <f t="shared" si="13"/>
        <v>10 to 20</v>
      </c>
      <c r="AK410" s="6"/>
      <c r="AM410" s="6">
        <v>908</v>
      </c>
      <c r="AN410" s="6" t="s">
        <v>1355</v>
      </c>
      <c r="AP410">
        <v>49</v>
      </c>
      <c r="AQ410" t="str">
        <v>Queensland</v>
      </c>
    </row>
    <row r="411" spans="1:43" x14ac:dyDescent="0.25">
      <c r="A411">
        <v>409</v>
      </c>
      <c r="B411">
        <v>93</v>
      </c>
      <c r="C411">
        <v>1259</v>
      </c>
      <c r="D411">
        <v>112</v>
      </c>
      <c r="E411">
        <v>3</v>
      </c>
      <c r="F411">
        <v>336</v>
      </c>
      <c r="G411">
        <v>1</v>
      </c>
      <c r="H411" t="str">
        <f>VLOOKUP($C411,'Raw-products'!$A$2:$H$1261,MATCH(H$1,'Raw-products'!$A$1:$H$1,0))</f>
        <v>Trousers</v>
      </c>
      <c r="I411" t="str">
        <f>VLOOKUP($C411,'Raw-products'!$A$2:$H$1261,MATCH(I$1,'Raw-products'!$A$1:$H$1,0))</f>
        <v>Tracksuit Bottoms</v>
      </c>
      <c r="J411" t="str">
        <f>VLOOKUP($C411,'Raw-products'!$A$2:$H$1261,MATCH(J$1,'Raw-products'!$A$1:$H$1,0))</f>
        <v>XL</v>
      </c>
      <c r="K411" t="str">
        <f>VLOOKUP($C411,'Raw-products'!$A$2:$H$1261,MATCH(K$1,'Raw-products'!$A$1:$H$1,0))</f>
        <v>violet</v>
      </c>
      <c r="L411">
        <f>VLOOKUP($C411,'Raw-products'!$A$2:$H$1261,MATCH(L$1,'Raw-products'!$A$1:$H$1,0))</f>
        <v>91</v>
      </c>
      <c r="M411">
        <f>VLOOKUP($C411,'Raw-products'!$A$2:$H$1261,MATCH(M$1,'Raw-products'!$A$1:$H$1,0))</f>
        <v>60</v>
      </c>
      <c r="N411" s="5">
        <f t="shared" si="12"/>
        <v>5460</v>
      </c>
      <c r="O411" cm="1">
        <f t="array" ref="O411:R411">_xlfn.XLOOKUP($B411,'Raw -orders'!$A:$A,'Raw -orders'!$B:$E)</f>
        <v>908</v>
      </c>
      <c r="P411">
        <v>52379</v>
      </c>
      <c r="Q411" s="1">
        <v>44491</v>
      </c>
      <c r="R411" s="1">
        <v>44511</v>
      </c>
      <c r="S411" t="str" cm="1">
        <f t="array" ref="S411:Z411">_xlfn.XLOOKUP($O411,'Raw - customers'!$A:$A,'Raw - customers'!$B:$I)</f>
        <v>Kakalina Ragge</v>
      </c>
      <c r="T411" t="str">
        <v>Genderqueer</v>
      </c>
      <c r="U411">
        <v>42</v>
      </c>
      <c r="V411" t="str">
        <v>69 Sophie PlazaSuite 598</v>
      </c>
      <c r="W411">
        <v>3603</v>
      </c>
      <c r="X411" t="str">
        <v>South Alexandraview</v>
      </c>
      <c r="Y411" t="str">
        <v>Queensland</v>
      </c>
      <c r="Z411" t="str">
        <v>Australia</v>
      </c>
      <c r="AA411">
        <v>10</v>
      </c>
      <c r="AB411" s="3" t="str">
        <f t="shared" si="13"/>
        <v>10 to 20</v>
      </c>
      <c r="AK411" s="6"/>
      <c r="AM411" s="6">
        <v>908</v>
      </c>
      <c r="AN411" s="6" t="s">
        <v>1355</v>
      </c>
      <c r="AP411">
        <v>203</v>
      </c>
      <c r="AQ411" t="str">
        <v>Australian Capital Territory</v>
      </c>
    </row>
    <row r="412" spans="1:43" x14ac:dyDescent="0.25">
      <c r="A412">
        <v>410</v>
      </c>
      <c r="B412">
        <v>94</v>
      </c>
      <c r="C412">
        <v>883</v>
      </c>
      <c r="D412">
        <v>94</v>
      </c>
      <c r="E412">
        <v>2</v>
      </c>
      <c r="F412">
        <v>188</v>
      </c>
      <c r="G412">
        <v>1</v>
      </c>
      <c r="H412" t="str">
        <f>VLOOKUP($C412,'Raw-products'!$A$2:$H$1261,MATCH(H$1,'Raw-products'!$A$1:$H$1,0))</f>
        <v>Trousers</v>
      </c>
      <c r="I412" t="str">
        <f>VLOOKUP($C412,'Raw-products'!$A$2:$H$1261,MATCH(I$1,'Raw-products'!$A$1:$H$1,0))</f>
        <v>Cords</v>
      </c>
      <c r="J412" t="str">
        <f>VLOOKUP($C412,'Raw-products'!$A$2:$H$1261,MATCH(J$1,'Raw-products'!$A$1:$H$1,0))</f>
        <v>L</v>
      </c>
      <c r="K412" t="str">
        <f>VLOOKUP($C412,'Raw-products'!$A$2:$H$1261,MATCH(K$1,'Raw-products'!$A$1:$H$1,0))</f>
        <v>orange</v>
      </c>
      <c r="L412">
        <f>VLOOKUP($C412,'Raw-products'!$A$2:$H$1261,MATCH(L$1,'Raw-products'!$A$1:$H$1,0))</f>
        <v>113</v>
      </c>
      <c r="M412">
        <f>VLOOKUP($C412,'Raw-products'!$A$2:$H$1261,MATCH(M$1,'Raw-products'!$A$1:$H$1,0))</f>
        <v>74</v>
      </c>
      <c r="N412" s="5">
        <f t="shared" si="12"/>
        <v>8362</v>
      </c>
      <c r="O412" cm="1">
        <f t="array" ref="O412:R412">_xlfn.XLOOKUP($B412,'Raw -orders'!$A:$A,'Raw -orders'!$B:$E)</f>
        <v>629</v>
      </c>
      <c r="P412">
        <v>47031</v>
      </c>
      <c r="Q412" s="1">
        <v>44263</v>
      </c>
      <c r="R412" s="1">
        <v>44281</v>
      </c>
      <c r="S412" t="str" cm="1">
        <f t="array" ref="S412:Z412">_xlfn.XLOOKUP($O412,'Raw - customers'!$A:$A,'Raw - customers'!$B:$I)</f>
        <v>Sigismundo Basek</v>
      </c>
      <c r="T412" t="str">
        <v>Male</v>
      </c>
      <c r="U412">
        <v>53</v>
      </c>
      <c r="V412" t="str">
        <v>4355 Caitlin CourtApt. 697</v>
      </c>
      <c r="W412">
        <v>6606</v>
      </c>
      <c r="X412" t="str">
        <v>Amberland</v>
      </c>
      <c r="Y412" t="str">
        <v>Western Australia</v>
      </c>
      <c r="Z412" t="str">
        <v>Australia</v>
      </c>
      <c r="AA412">
        <v>3</v>
      </c>
      <c r="AB412" s="3" t="str">
        <f t="shared" si="13"/>
        <v>10 to 20</v>
      </c>
      <c r="AK412" s="6"/>
      <c r="AM412" s="6">
        <v>629</v>
      </c>
      <c r="AN412" s="6" t="s">
        <v>1377</v>
      </c>
      <c r="AP412">
        <v>609</v>
      </c>
      <c r="AQ412" t="str">
        <v>Northern Territory</v>
      </c>
    </row>
    <row r="413" spans="1:43" x14ac:dyDescent="0.25">
      <c r="A413">
        <v>411</v>
      </c>
      <c r="B413">
        <v>94</v>
      </c>
      <c r="C413">
        <v>1073</v>
      </c>
      <c r="D413">
        <v>93</v>
      </c>
      <c r="E413">
        <v>3</v>
      </c>
      <c r="F413">
        <v>279</v>
      </c>
      <c r="G413">
        <v>1</v>
      </c>
      <c r="H413" t="str">
        <f>VLOOKUP($C413,'Raw-products'!$A$2:$H$1261,MATCH(H$1,'Raw-products'!$A$1:$H$1,0))</f>
        <v>Trousers</v>
      </c>
      <c r="I413" t="str">
        <f>VLOOKUP($C413,'Raw-products'!$A$2:$H$1261,MATCH(I$1,'Raw-products'!$A$1:$H$1,0))</f>
        <v>Joggers</v>
      </c>
      <c r="J413" t="str">
        <f>VLOOKUP($C413,'Raw-products'!$A$2:$H$1261,MATCH(J$1,'Raw-products'!$A$1:$H$1,0))</f>
        <v>L</v>
      </c>
      <c r="K413" t="str">
        <f>VLOOKUP($C413,'Raw-products'!$A$2:$H$1261,MATCH(K$1,'Raw-products'!$A$1:$H$1,0))</f>
        <v>blue</v>
      </c>
      <c r="L413">
        <f>VLOOKUP($C413,'Raw-products'!$A$2:$H$1261,MATCH(L$1,'Raw-products'!$A$1:$H$1,0))</f>
        <v>94</v>
      </c>
      <c r="M413">
        <f>VLOOKUP($C413,'Raw-products'!$A$2:$H$1261,MATCH(M$1,'Raw-products'!$A$1:$H$1,0))</f>
        <v>75</v>
      </c>
      <c r="N413" s="5">
        <f t="shared" si="12"/>
        <v>7050</v>
      </c>
      <c r="O413" cm="1">
        <f t="array" ref="O413:R413">_xlfn.XLOOKUP($B413,'Raw -orders'!$A:$A,'Raw -orders'!$B:$E)</f>
        <v>629</v>
      </c>
      <c r="P413">
        <v>47031</v>
      </c>
      <c r="Q413" s="1">
        <v>44263</v>
      </c>
      <c r="R413" s="1">
        <v>44281</v>
      </c>
      <c r="S413" t="str" cm="1">
        <f t="array" ref="S413:Z413">_xlfn.XLOOKUP($O413,'Raw - customers'!$A:$A,'Raw - customers'!$B:$I)</f>
        <v>Sigismundo Basek</v>
      </c>
      <c r="T413" t="str">
        <v>Male</v>
      </c>
      <c r="U413">
        <v>53</v>
      </c>
      <c r="V413" t="str">
        <v>4355 Caitlin CourtApt. 697</v>
      </c>
      <c r="W413">
        <v>6606</v>
      </c>
      <c r="X413" t="str">
        <v>Amberland</v>
      </c>
      <c r="Y413" t="str">
        <v>Western Australia</v>
      </c>
      <c r="Z413" t="str">
        <v>Australia</v>
      </c>
      <c r="AA413">
        <v>3</v>
      </c>
      <c r="AB413" s="3" t="str">
        <f t="shared" si="13"/>
        <v>10 to 20</v>
      </c>
      <c r="AK413" s="6"/>
      <c r="AM413" s="6">
        <v>629</v>
      </c>
      <c r="AN413" s="6" t="s">
        <v>1377</v>
      </c>
      <c r="AP413">
        <v>772</v>
      </c>
      <c r="AQ413" t="str">
        <v>South Australia</v>
      </c>
    </row>
    <row r="414" spans="1:43" x14ac:dyDescent="0.25">
      <c r="A414">
        <v>412</v>
      </c>
      <c r="B414">
        <v>94</v>
      </c>
      <c r="C414">
        <v>212</v>
      </c>
      <c r="D414">
        <v>106</v>
      </c>
      <c r="E414">
        <v>2</v>
      </c>
      <c r="F414">
        <v>212</v>
      </c>
      <c r="G414">
        <v>1</v>
      </c>
      <c r="H414" t="str">
        <f>VLOOKUP($C414,'Raw-products'!$A$2:$H$1261,MATCH(H$1,'Raw-products'!$A$1:$H$1,0))</f>
        <v>Shirt</v>
      </c>
      <c r="I414" t="str">
        <f>VLOOKUP($C414,'Raw-products'!$A$2:$H$1261,MATCH(I$1,'Raw-products'!$A$1:$H$1,0))</f>
        <v>Chambray</v>
      </c>
      <c r="J414" t="str">
        <f>VLOOKUP($C414,'Raw-products'!$A$2:$H$1261,MATCH(J$1,'Raw-products'!$A$1:$H$1,0))</f>
        <v>M</v>
      </c>
      <c r="K414" t="str">
        <f>VLOOKUP($C414,'Raw-products'!$A$2:$H$1261,MATCH(K$1,'Raw-products'!$A$1:$H$1,0))</f>
        <v>red</v>
      </c>
      <c r="L414">
        <f>VLOOKUP($C414,'Raw-products'!$A$2:$H$1261,MATCH(L$1,'Raw-products'!$A$1:$H$1,0))</f>
        <v>105</v>
      </c>
      <c r="M414">
        <f>VLOOKUP($C414,'Raw-products'!$A$2:$H$1261,MATCH(M$1,'Raw-products'!$A$1:$H$1,0))</f>
        <v>48</v>
      </c>
      <c r="N414" s="5">
        <f t="shared" si="12"/>
        <v>5040</v>
      </c>
      <c r="O414" cm="1">
        <f t="array" ref="O414:R414">_xlfn.XLOOKUP($B414,'Raw -orders'!$A:$A,'Raw -orders'!$B:$E)</f>
        <v>629</v>
      </c>
      <c r="P414">
        <v>47031</v>
      </c>
      <c r="Q414" s="1">
        <v>44263</v>
      </c>
      <c r="R414" s="1">
        <v>44281</v>
      </c>
      <c r="S414" t="str" cm="1">
        <f t="array" ref="S414:Z414">_xlfn.XLOOKUP($O414,'Raw - customers'!$A:$A,'Raw - customers'!$B:$I)</f>
        <v>Sigismundo Basek</v>
      </c>
      <c r="T414" t="str">
        <v>Male</v>
      </c>
      <c r="U414">
        <v>53</v>
      </c>
      <c r="V414" t="str">
        <v>4355 Caitlin CourtApt. 697</v>
      </c>
      <c r="W414">
        <v>6606</v>
      </c>
      <c r="X414" t="str">
        <v>Amberland</v>
      </c>
      <c r="Y414" t="str">
        <v>Western Australia</v>
      </c>
      <c r="Z414" t="str">
        <v>Australia</v>
      </c>
      <c r="AA414">
        <v>3</v>
      </c>
      <c r="AB414" s="3" t="str">
        <f t="shared" si="13"/>
        <v>10 to 20</v>
      </c>
      <c r="AK414" s="6"/>
      <c r="AM414" s="6">
        <v>629</v>
      </c>
      <c r="AN414" s="6" t="s">
        <v>1377</v>
      </c>
      <c r="AP414">
        <v>347</v>
      </c>
      <c r="AQ414" t="str">
        <v>Victoria</v>
      </c>
    </row>
    <row r="415" spans="1:43" x14ac:dyDescent="0.25">
      <c r="A415">
        <v>413</v>
      </c>
      <c r="B415">
        <v>94</v>
      </c>
      <c r="C415">
        <v>458</v>
      </c>
      <c r="D415">
        <v>118</v>
      </c>
      <c r="E415">
        <v>3</v>
      </c>
      <c r="F415">
        <v>354</v>
      </c>
      <c r="G415">
        <v>1</v>
      </c>
      <c r="H415" t="str">
        <f>VLOOKUP($C415,'Raw-products'!$A$2:$H$1261,MATCH(H$1,'Raw-products'!$A$1:$H$1,0))</f>
        <v>Jacket</v>
      </c>
      <c r="I415" t="str">
        <f>VLOOKUP($C415,'Raw-products'!$A$2:$H$1261,MATCH(I$1,'Raw-products'!$A$1:$H$1,0))</f>
        <v>Puffer</v>
      </c>
      <c r="J415" t="str">
        <f>VLOOKUP($C415,'Raw-products'!$A$2:$H$1261,MATCH(J$1,'Raw-products'!$A$1:$H$1,0))</f>
        <v>L</v>
      </c>
      <c r="K415" t="str">
        <f>VLOOKUP($C415,'Raw-products'!$A$2:$H$1261,MATCH(K$1,'Raw-products'!$A$1:$H$1,0))</f>
        <v>red</v>
      </c>
      <c r="L415">
        <f>VLOOKUP($C415,'Raw-products'!$A$2:$H$1261,MATCH(L$1,'Raw-products'!$A$1:$H$1,0))</f>
        <v>110</v>
      </c>
      <c r="M415">
        <f>VLOOKUP($C415,'Raw-products'!$A$2:$H$1261,MATCH(M$1,'Raw-products'!$A$1:$H$1,0))</f>
        <v>44</v>
      </c>
      <c r="N415" s="5">
        <f t="shared" si="12"/>
        <v>4840</v>
      </c>
      <c r="O415" cm="1">
        <f t="array" ref="O415:R415">_xlfn.XLOOKUP($B415,'Raw -orders'!$A:$A,'Raw -orders'!$B:$E)</f>
        <v>629</v>
      </c>
      <c r="P415">
        <v>47031</v>
      </c>
      <c r="Q415" s="1">
        <v>44263</v>
      </c>
      <c r="R415" s="1">
        <v>44281</v>
      </c>
      <c r="S415" t="str" cm="1">
        <f t="array" ref="S415:Z415">_xlfn.XLOOKUP($O415,'Raw - customers'!$A:$A,'Raw - customers'!$B:$I)</f>
        <v>Sigismundo Basek</v>
      </c>
      <c r="T415" t="str">
        <v>Male</v>
      </c>
      <c r="U415">
        <v>53</v>
      </c>
      <c r="V415" t="str">
        <v>4355 Caitlin CourtApt. 697</v>
      </c>
      <c r="W415">
        <v>6606</v>
      </c>
      <c r="X415" t="str">
        <v>Amberland</v>
      </c>
      <c r="Y415" t="str">
        <v>Western Australia</v>
      </c>
      <c r="Z415" t="str">
        <v>Australia</v>
      </c>
      <c r="AA415">
        <v>3</v>
      </c>
      <c r="AB415" s="3" t="str">
        <f t="shared" si="13"/>
        <v>10 to 20</v>
      </c>
      <c r="AK415" s="6"/>
      <c r="AM415" s="6">
        <v>629</v>
      </c>
      <c r="AN415" s="6" t="s">
        <v>1377</v>
      </c>
      <c r="AP415">
        <v>135</v>
      </c>
      <c r="AQ415" t="str">
        <v>Western Australia</v>
      </c>
    </row>
    <row r="416" spans="1:43" x14ac:dyDescent="0.25">
      <c r="A416">
        <v>414</v>
      </c>
      <c r="B416">
        <v>94</v>
      </c>
      <c r="C416">
        <v>939</v>
      </c>
      <c r="D416">
        <v>96</v>
      </c>
      <c r="E416">
        <v>2</v>
      </c>
      <c r="F416">
        <v>192</v>
      </c>
      <c r="G416">
        <v>1</v>
      </c>
      <c r="H416" t="str">
        <f>VLOOKUP($C416,'Raw-products'!$A$2:$H$1261,MATCH(H$1,'Raw-products'!$A$1:$H$1,0))</f>
        <v>Trousers</v>
      </c>
      <c r="I416" t="str">
        <f>VLOOKUP($C416,'Raw-products'!$A$2:$H$1261,MATCH(I$1,'Raw-products'!$A$1:$H$1,0))</f>
        <v>Drawstring</v>
      </c>
      <c r="J416" t="str">
        <f>VLOOKUP($C416,'Raw-products'!$A$2:$H$1261,MATCH(J$1,'Raw-products'!$A$1:$H$1,0))</f>
        <v>XL</v>
      </c>
      <c r="K416" t="str">
        <f>VLOOKUP($C416,'Raw-products'!$A$2:$H$1261,MATCH(K$1,'Raw-products'!$A$1:$H$1,0))</f>
        <v>indigo</v>
      </c>
      <c r="L416">
        <f>VLOOKUP($C416,'Raw-products'!$A$2:$H$1261,MATCH(L$1,'Raw-products'!$A$1:$H$1,0))</f>
        <v>104</v>
      </c>
      <c r="M416">
        <f>VLOOKUP($C416,'Raw-products'!$A$2:$H$1261,MATCH(M$1,'Raw-products'!$A$1:$H$1,0))</f>
        <v>41</v>
      </c>
      <c r="N416" s="5">
        <f t="shared" si="12"/>
        <v>4264</v>
      </c>
      <c r="O416" cm="1">
        <f t="array" ref="O416:R416">_xlfn.XLOOKUP($B416,'Raw -orders'!$A:$A,'Raw -orders'!$B:$E)</f>
        <v>629</v>
      </c>
      <c r="P416">
        <v>47031</v>
      </c>
      <c r="Q416" s="1">
        <v>44263</v>
      </c>
      <c r="R416" s="1">
        <v>44281</v>
      </c>
      <c r="S416" t="str" cm="1">
        <f t="array" ref="S416:Z416">_xlfn.XLOOKUP($O416,'Raw - customers'!$A:$A,'Raw - customers'!$B:$I)</f>
        <v>Sigismundo Basek</v>
      </c>
      <c r="T416" t="str">
        <v>Male</v>
      </c>
      <c r="U416">
        <v>53</v>
      </c>
      <c r="V416" t="str">
        <v>4355 Caitlin CourtApt. 697</v>
      </c>
      <c r="W416">
        <v>6606</v>
      </c>
      <c r="X416" t="str">
        <v>Amberland</v>
      </c>
      <c r="Y416" t="str">
        <v>Western Australia</v>
      </c>
      <c r="Z416" t="str">
        <v>Australia</v>
      </c>
      <c r="AA416">
        <v>3</v>
      </c>
      <c r="AB416" s="3" t="str">
        <f t="shared" si="13"/>
        <v>10 to 20</v>
      </c>
      <c r="AK416" s="6"/>
      <c r="AM416" s="6">
        <v>629</v>
      </c>
      <c r="AN416" s="6" t="s">
        <v>1377</v>
      </c>
      <c r="AP416">
        <v>26</v>
      </c>
      <c r="AQ416" t="str">
        <v>New South Wales</v>
      </c>
    </row>
    <row r="417" spans="1:43" x14ac:dyDescent="0.25">
      <c r="A417">
        <v>415</v>
      </c>
      <c r="B417">
        <v>95</v>
      </c>
      <c r="C417">
        <v>1168</v>
      </c>
      <c r="D417">
        <v>99</v>
      </c>
      <c r="E417">
        <v>3</v>
      </c>
      <c r="F417">
        <v>297</v>
      </c>
      <c r="G417">
        <v>1</v>
      </c>
      <c r="H417" t="str">
        <f>VLOOKUP($C417,'Raw-products'!$A$2:$H$1261,MATCH(H$1,'Raw-products'!$A$1:$H$1,0))</f>
        <v>Trousers</v>
      </c>
      <c r="I417" t="str">
        <f>VLOOKUP($C417,'Raw-products'!$A$2:$H$1261,MATCH(I$1,'Raw-products'!$A$1:$H$1,0))</f>
        <v>High-Waisted</v>
      </c>
      <c r="J417" t="str">
        <f>VLOOKUP($C417,'Raw-products'!$A$2:$H$1261,MATCH(J$1,'Raw-products'!$A$1:$H$1,0))</f>
        <v>L</v>
      </c>
      <c r="K417" t="str">
        <f>VLOOKUP($C417,'Raw-products'!$A$2:$H$1261,MATCH(K$1,'Raw-products'!$A$1:$H$1,0))</f>
        <v>yellow</v>
      </c>
      <c r="L417">
        <f>VLOOKUP($C417,'Raw-products'!$A$2:$H$1261,MATCH(L$1,'Raw-products'!$A$1:$H$1,0))</f>
        <v>98</v>
      </c>
      <c r="M417">
        <f>VLOOKUP($C417,'Raw-products'!$A$2:$H$1261,MATCH(M$1,'Raw-products'!$A$1:$H$1,0))</f>
        <v>77</v>
      </c>
      <c r="N417" s="5">
        <f t="shared" si="12"/>
        <v>7546</v>
      </c>
      <c r="O417" cm="1">
        <f t="array" ref="O417:R417">_xlfn.XLOOKUP($B417,'Raw -orders'!$A:$A,'Raw -orders'!$B:$E)</f>
        <v>413</v>
      </c>
      <c r="P417">
        <v>52416</v>
      </c>
      <c r="Q417" s="1">
        <v>44221</v>
      </c>
      <c r="R417" s="1">
        <v>44232</v>
      </c>
      <c r="S417" t="str" cm="1">
        <f t="array" ref="S417:Z417">_xlfn.XLOOKUP($O417,'Raw - customers'!$A:$A,'Raw - customers'!$B:$I)</f>
        <v>Alexis Maps</v>
      </c>
      <c r="T417" t="str">
        <v>Bigender</v>
      </c>
      <c r="U417">
        <v>25</v>
      </c>
      <c r="V417" t="str">
        <v>591 Sarah PassSuite 334</v>
      </c>
      <c r="W417">
        <v>6700</v>
      </c>
      <c r="X417" t="str">
        <v>Morissetteborough</v>
      </c>
      <c r="Y417" t="str">
        <v>Queensland</v>
      </c>
      <c r="Z417" t="str">
        <v>Australia</v>
      </c>
      <c r="AA417">
        <v>1</v>
      </c>
      <c r="AB417" s="3" t="str">
        <f t="shared" si="13"/>
        <v>10 to 20</v>
      </c>
      <c r="AK417" s="6"/>
      <c r="AM417" s="6">
        <v>413</v>
      </c>
      <c r="AN417" s="6" t="s">
        <v>1355</v>
      </c>
      <c r="AP417">
        <v>330</v>
      </c>
      <c r="AQ417" t="str">
        <v>Victoria</v>
      </c>
    </row>
    <row r="418" spans="1:43" x14ac:dyDescent="0.25">
      <c r="A418">
        <v>416</v>
      </c>
      <c r="B418">
        <v>95</v>
      </c>
      <c r="C418">
        <v>444</v>
      </c>
      <c r="D418">
        <v>107</v>
      </c>
      <c r="E418">
        <v>1</v>
      </c>
      <c r="F418">
        <v>107</v>
      </c>
      <c r="G418">
        <v>1</v>
      </c>
      <c r="H418" t="str">
        <f>VLOOKUP($C418,'Raw-products'!$A$2:$H$1261,MATCH(H$1,'Raw-products'!$A$1:$H$1,0))</f>
        <v>Jacket</v>
      </c>
      <c r="I418" t="str">
        <f>VLOOKUP($C418,'Raw-products'!$A$2:$H$1261,MATCH(I$1,'Raw-products'!$A$1:$H$1,0))</f>
        <v>Denim</v>
      </c>
      <c r="J418" t="str">
        <f>VLOOKUP($C418,'Raw-products'!$A$2:$H$1261,MATCH(J$1,'Raw-products'!$A$1:$H$1,0))</f>
        <v>XL</v>
      </c>
      <c r="K418" t="str">
        <f>VLOOKUP($C418,'Raw-products'!$A$2:$H$1261,MATCH(K$1,'Raw-products'!$A$1:$H$1,0))</f>
        <v>blue</v>
      </c>
      <c r="L418">
        <f>VLOOKUP($C418,'Raw-products'!$A$2:$H$1261,MATCH(L$1,'Raw-products'!$A$1:$H$1,0))</f>
        <v>92</v>
      </c>
      <c r="M418">
        <f>VLOOKUP($C418,'Raw-products'!$A$2:$H$1261,MATCH(M$1,'Raw-products'!$A$1:$H$1,0))</f>
        <v>80</v>
      </c>
      <c r="N418" s="5">
        <f t="shared" si="12"/>
        <v>7360</v>
      </c>
      <c r="O418" cm="1">
        <f t="array" ref="O418:R418">_xlfn.XLOOKUP($B418,'Raw -orders'!$A:$A,'Raw -orders'!$B:$E)</f>
        <v>413</v>
      </c>
      <c r="P418">
        <v>52416</v>
      </c>
      <c r="Q418" s="1">
        <v>44221</v>
      </c>
      <c r="R418" s="1">
        <v>44232</v>
      </c>
      <c r="S418" t="str" cm="1">
        <f t="array" ref="S418:Z418">_xlfn.XLOOKUP($O418,'Raw - customers'!$A:$A,'Raw - customers'!$B:$I)</f>
        <v>Alexis Maps</v>
      </c>
      <c r="T418" t="str">
        <v>Bigender</v>
      </c>
      <c r="U418">
        <v>25</v>
      </c>
      <c r="V418" t="str">
        <v>591 Sarah PassSuite 334</v>
      </c>
      <c r="W418">
        <v>6700</v>
      </c>
      <c r="X418" t="str">
        <v>Morissetteborough</v>
      </c>
      <c r="Y418" t="str">
        <v>Queensland</v>
      </c>
      <c r="Z418" t="str">
        <v>Australia</v>
      </c>
      <c r="AA418">
        <v>1</v>
      </c>
      <c r="AB418" s="3" t="str">
        <f t="shared" si="13"/>
        <v>10 to 20</v>
      </c>
      <c r="AK418" s="6"/>
      <c r="AM418" s="6">
        <v>413</v>
      </c>
      <c r="AN418" s="6" t="s">
        <v>1355</v>
      </c>
      <c r="AP418">
        <v>264</v>
      </c>
      <c r="AQ418" t="str">
        <v>Queensland</v>
      </c>
    </row>
    <row r="419" spans="1:43" x14ac:dyDescent="0.25">
      <c r="A419">
        <v>417</v>
      </c>
      <c r="B419">
        <v>95</v>
      </c>
      <c r="C419">
        <v>497</v>
      </c>
      <c r="D419">
        <v>102</v>
      </c>
      <c r="E419">
        <v>2</v>
      </c>
      <c r="F419">
        <v>204</v>
      </c>
      <c r="G419">
        <v>1</v>
      </c>
      <c r="H419" t="str">
        <f>VLOOKUP($C419,'Raw-products'!$A$2:$H$1261,MATCH(H$1,'Raw-products'!$A$1:$H$1,0))</f>
        <v>Jacket</v>
      </c>
      <c r="I419" t="str">
        <f>VLOOKUP($C419,'Raw-products'!$A$2:$H$1261,MATCH(I$1,'Raw-products'!$A$1:$H$1,0))</f>
        <v>Windbreaker</v>
      </c>
      <c r="J419" t="str">
        <f>VLOOKUP($C419,'Raw-products'!$A$2:$H$1261,MATCH(J$1,'Raw-products'!$A$1:$H$1,0))</f>
        <v>M</v>
      </c>
      <c r="K419" t="str">
        <f>VLOOKUP($C419,'Raw-products'!$A$2:$H$1261,MATCH(K$1,'Raw-products'!$A$1:$H$1,0))</f>
        <v>orange</v>
      </c>
      <c r="L419">
        <f>VLOOKUP($C419,'Raw-products'!$A$2:$H$1261,MATCH(L$1,'Raw-products'!$A$1:$H$1,0))</f>
        <v>109</v>
      </c>
      <c r="M419">
        <f>VLOOKUP($C419,'Raw-products'!$A$2:$H$1261,MATCH(M$1,'Raw-products'!$A$1:$H$1,0))</f>
        <v>45</v>
      </c>
      <c r="N419" s="5">
        <f t="shared" si="12"/>
        <v>4905</v>
      </c>
      <c r="O419" cm="1">
        <f t="array" ref="O419:R419">_xlfn.XLOOKUP($B419,'Raw -orders'!$A:$A,'Raw -orders'!$B:$E)</f>
        <v>413</v>
      </c>
      <c r="P419">
        <v>52416</v>
      </c>
      <c r="Q419" s="1">
        <v>44221</v>
      </c>
      <c r="R419" s="1">
        <v>44232</v>
      </c>
      <c r="S419" t="str" cm="1">
        <f t="array" ref="S419:Z419">_xlfn.XLOOKUP($O419,'Raw - customers'!$A:$A,'Raw - customers'!$B:$I)</f>
        <v>Alexis Maps</v>
      </c>
      <c r="T419" t="str">
        <v>Bigender</v>
      </c>
      <c r="U419">
        <v>25</v>
      </c>
      <c r="V419" t="str">
        <v>591 Sarah PassSuite 334</v>
      </c>
      <c r="W419">
        <v>6700</v>
      </c>
      <c r="X419" t="str">
        <v>Morissetteborough</v>
      </c>
      <c r="Y419" t="str">
        <v>Queensland</v>
      </c>
      <c r="Z419" t="str">
        <v>Australia</v>
      </c>
      <c r="AA419">
        <v>1</v>
      </c>
      <c r="AB419" s="3" t="str">
        <f t="shared" si="13"/>
        <v>10 to 20</v>
      </c>
      <c r="AK419" s="6"/>
      <c r="AM419" s="6">
        <v>413</v>
      </c>
      <c r="AN419" s="6" t="s">
        <v>1355</v>
      </c>
      <c r="AP419">
        <v>611</v>
      </c>
      <c r="AQ419" t="str">
        <v>New South Wales</v>
      </c>
    </row>
    <row r="420" spans="1:43" x14ac:dyDescent="0.25">
      <c r="A420">
        <v>418</v>
      </c>
      <c r="B420">
        <v>95</v>
      </c>
      <c r="C420">
        <v>1167</v>
      </c>
      <c r="D420">
        <v>99</v>
      </c>
      <c r="E420">
        <v>2</v>
      </c>
      <c r="F420">
        <v>198</v>
      </c>
      <c r="G420">
        <v>1</v>
      </c>
      <c r="H420" t="str">
        <f>VLOOKUP($C420,'Raw-products'!$A$2:$H$1261,MATCH(H$1,'Raw-products'!$A$1:$H$1,0))</f>
        <v>Trousers</v>
      </c>
      <c r="I420" t="str">
        <f>VLOOKUP($C420,'Raw-products'!$A$2:$H$1261,MATCH(I$1,'Raw-products'!$A$1:$H$1,0))</f>
        <v>High-Waisted</v>
      </c>
      <c r="J420" t="str">
        <f>VLOOKUP($C420,'Raw-products'!$A$2:$H$1261,MATCH(J$1,'Raw-products'!$A$1:$H$1,0))</f>
        <v>M</v>
      </c>
      <c r="K420" t="str">
        <f>VLOOKUP($C420,'Raw-products'!$A$2:$H$1261,MATCH(K$1,'Raw-products'!$A$1:$H$1,0))</f>
        <v>yellow</v>
      </c>
      <c r="L420">
        <f>VLOOKUP($C420,'Raw-products'!$A$2:$H$1261,MATCH(L$1,'Raw-products'!$A$1:$H$1,0))</f>
        <v>98</v>
      </c>
      <c r="M420">
        <f>VLOOKUP($C420,'Raw-products'!$A$2:$H$1261,MATCH(M$1,'Raw-products'!$A$1:$H$1,0))</f>
        <v>45</v>
      </c>
      <c r="N420" s="5">
        <f t="shared" si="12"/>
        <v>4410</v>
      </c>
      <c r="O420" cm="1">
        <f t="array" ref="O420:R420">_xlfn.XLOOKUP($B420,'Raw -orders'!$A:$A,'Raw -orders'!$B:$E)</f>
        <v>413</v>
      </c>
      <c r="P420">
        <v>52416</v>
      </c>
      <c r="Q420" s="1">
        <v>44221</v>
      </c>
      <c r="R420" s="1">
        <v>44232</v>
      </c>
      <c r="S420" t="str" cm="1">
        <f t="array" ref="S420:Z420">_xlfn.XLOOKUP($O420,'Raw - customers'!$A:$A,'Raw - customers'!$B:$I)</f>
        <v>Alexis Maps</v>
      </c>
      <c r="T420" t="str">
        <v>Bigender</v>
      </c>
      <c r="U420">
        <v>25</v>
      </c>
      <c r="V420" t="str">
        <v>591 Sarah PassSuite 334</v>
      </c>
      <c r="W420">
        <v>6700</v>
      </c>
      <c r="X420" t="str">
        <v>Morissetteborough</v>
      </c>
      <c r="Y420" t="str">
        <v>Queensland</v>
      </c>
      <c r="Z420" t="str">
        <v>Australia</v>
      </c>
      <c r="AA420">
        <v>1</v>
      </c>
      <c r="AB420" s="3" t="str">
        <f t="shared" si="13"/>
        <v>10 to 20</v>
      </c>
      <c r="AK420" s="6"/>
      <c r="AM420" s="6">
        <v>413</v>
      </c>
      <c r="AN420" s="6" t="s">
        <v>1355</v>
      </c>
      <c r="AP420">
        <v>11</v>
      </c>
      <c r="AQ420" t="str">
        <v>Northern Territory</v>
      </c>
    </row>
    <row r="421" spans="1:43" x14ac:dyDescent="0.25">
      <c r="A421">
        <v>419</v>
      </c>
      <c r="B421">
        <v>95</v>
      </c>
      <c r="C421">
        <v>415</v>
      </c>
      <c r="D421">
        <v>119</v>
      </c>
      <c r="E421">
        <v>3</v>
      </c>
      <c r="F421">
        <v>357</v>
      </c>
      <c r="G421">
        <v>1</v>
      </c>
      <c r="H421" t="str">
        <f>VLOOKUP($C421,'Raw-products'!$A$2:$H$1261,MATCH(H$1,'Raw-products'!$A$1:$H$1,0))</f>
        <v>Shirt</v>
      </c>
      <c r="I421" t="str">
        <f>VLOOKUP($C421,'Raw-products'!$A$2:$H$1261,MATCH(I$1,'Raw-products'!$A$1:$H$1,0))</f>
        <v>Casual Slim Fit</v>
      </c>
      <c r="J421" t="str">
        <f>VLOOKUP($C421,'Raw-products'!$A$2:$H$1261,MATCH(J$1,'Raw-products'!$A$1:$H$1,0))</f>
        <v>XS</v>
      </c>
      <c r="K421" t="str">
        <f>VLOOKUP($C421,'Raw-products'!$A$2:$H$1261,MATCH(K$1,'Raw-products'!$A$1:$H$1,0))</f>
        <v>violet</v>
      </c>
      <c r="L421">
        <f>VLOOKUP($C421,'Raw-products'!$A$2:$H$1261,MATCH(L$1,'Raw-products'!$A$1:$H$1,0))</f>
        <v>113</v>
      </c>
      <c r="M421">
        <f>VLOOKUP($C421,'Raw-products'!$A$2:$H$1261,MATCH(M$1,'Raw-products'!$A$1:$H$1,0))</f>
        <v>55</v>
      </c>
      <c r="N421" s="5">
        <f t="shared" si="12"/>
        <v>6215</v>
      </c>
      <c r="O421" cm="1">
        <f t="array" ref="O421:R421">_xlfn.XLOOKUP($B421,'Raw -orders'!$A:$A,'Raw -orders'!$B:$E)</f>
        <v>413</v>
      </c>
      <c r="P421">
        <v>52416</v>
      </c>
      <c r="Q421" s="1">
        <v>44221</v>
      </c>
      <c r="R421" s="1">
        <v>44232</v>
      </c>
      <c r="S421" t="str" cm="1">
        <f t="array" ref="S421:Z421">_xlfn.XLOOKUP($O421,'Raw - customers'!$A:$A,'Raw - customers'!$B:$I)</f>
        <v>Alexis Maps</v>
      </c>
      <c r="T421" t="str">
        <v>Bigender</v>
      </c>
      <c r="U421">
        <v>25</v>
      </c>
      <c r="V421" t="str">
        <v>591 Sarah PassSuite 334</v>
      </c>
      <c r="W421">
        <v>6700</v>
      </c>
      <c r="X421" t="str">
        <v>Morissetteborough</v>
      </c>
      <c r="Y421" t="str">
        <v>Queensland</v>
      </c>
      <c r="Z421" t="str">
        <v>Australia</v>
      </c>
      <c r="AA421">
        <v>1</v>
      </c>
      <c r="AB421" s="3" t="str">
        <f t="shared" si="13"/>
        <v>10 to 20</v>
      </c>
      <c r="AK421" s="6"/>
      <c r="AM421" s="6">
        <v>413</v>
      </c>
      <c r="AN421" s="6" t="s">
        <v>1355</v>
      </c>
      <c r="AP421">
        <v>764</v>
      </c>
      <c r="AQ421" t="str">
        <v>Western Australia</v>
      </c>
    </row>
    <row r="422" spans="1:43" x14ac:dyDescent="0.25">
      <c r="A422">
        <v>420</v>
      </c>
      <c r="B422">
        <v>95</v>
      </c>
      <c r="C422">
        <v>426</v>
      </c>
      <c r="D422">
        <v>107</v>
      </c>
      <c r="E422">
        <v>2</v>
      </c>
      <c r="F422">
        <v>214</v>
      </c>
      <c r="G422">
        <v>1</v>
      </c>
      <c r="H422" t="str">
        <f>VLOOKUP($C422,'Raw-products'!$A$2:$H$1261,MATCH(H$1,'Raw-products'!$A$1:$H$1,0))</f>
        <v>Jacket</v>
      </c>
      <c r="I422" t="str">
        <f>VLOOKUP($C422,'Raw-products'!$A$2:$H$1261,MATCH(I$1,'Raw-products'!$A$1:$H$1,0))</f>
        <v>Denim</v>
      </c>
      <c r="J422" t="str">
        <f>VLOOKUP($C422,'Raw-products'!$A$2:$H$1261,MATCH(J$1,'Raw-products'!$A$1:$H$1,0))</f>
        <v>S</v>
      </c>
      <c r="K422" t="str">
        <f>VLOOKUP($C422,'Raw-products'!$A$2:$H$1261,MATCH(K$1,'Raw-products'!$A$1:$H$1,0))</f>
        <v>orange</v>
      </c>
      <c r="L422">
        <f>VLOOKUP($C422,'Raw-products'!$A$2:$H$1261,MATCH(L$1,'Raw-products'!$A$1:$H$1,0))</f>
        <v>92</v>
      </c>
      <c r="M422">
        <f>VLOOKUP($C422,'Raw-products'!$A$2:$H$1261,MATCH(M$1,'Raw-products'!$A$1:$H$1,0))</f>
        <v>51</v>
      </c>
      <c r="N422" s="5">
        <f t="shared" si="12"/>
        <v>4692</v>
      </c>
      <c r="O422" cm="1">
        <f t="array" ref="O422:R422">_xlfn.XLOOKUP($B422,'Raw -orders'!$A:$A,'Raw -orders'!$B:$E)</f>
        <v>413</v>
      </c>
      <c r="P422">
        <v>52416</v>
      </c>
      <c r="Q422" s="1">
        <v>44221</v>
      </c>
      <c r="R422" s="1">
        <v>44232</v>
      </c>
      <c r="S422" t="str" cm="1">
        <f t="array" ref="S422:Z422">_xlfn.XLOOKUP($O422,'Raw - customers'!$A:$A,'Raw - customers'!$B:$I)</f>
        <v>Alexis Maps</v>
      </c>
      <c r="T422" t="str">
        <v>Bigender</v>
      </c>
      <c r="U422">
        <v>25</v>
      </c>
      <c r="V422" t="str">
        <v>591 Sarah PassSuite 334</v>
      </c>
      <c r="W422">
        <v>6700</v>
      </c>
      <c r="X422" t="str">
        <v>Morissetteborough</v>
      </c>
      <c r="Y422" t="str">
        <v>Queensland</v>
      </c>
      <c r="Z422" t="str">
        <v>Australia</v>
      </c>
      <c r="AA422">
        <v>1</v>
      </c>
      <c r="AB422" s="3" t="str">
        <f t="shared" si="13"/>
        <v>10 to 20</v>
      </c>
      <c r="AK422" s="6"/>
      <c r="AM422" s="6">
        <v>413</v>
      </c>
      <c r="AN422" s="6" t="s">
        <v>1355</v>
      </c>
      <c r="AP422">
        <v>632</v>
      </c>
      <c r="AQ422" t="str">
        <v>Northern Territory</v>
      </c>
    </row>
    <row r="423" spans="1:43" x14ac:dyDescent="0.25">
      <c r="A423">
        <v>421</v>
      </c>
      <c r="B423">
        <v>95</v>
      </c>
      <c r="C423">
        <v>1091</v>
      </c>
      <c r="D423">
        <v>115</v>
      </c>
      <c r="E423">
        <v>1</v>
      </c>
      <c r="F423">
        <v>115</v>
      </c>
      <c r="G423">
        <v>1</v>
      </c>
      <c r="H423" t="str">
        <f>VLOOKUP($C423,'Raw-products'!$A$2:$H$1261,MATCH(H$1,'Raw-products'!$A$1:$H$1,0))</f>
        <v>Trousers</v>
      </c>
      <c r="I423" t="str">
        <f>VLOOKUP($C423,'Raw-products'!$A$2:$H$1261,MATCH(I$1,'Raw-products'!$A$1:$H$1,0))</f>
        <v>Cropped</v>
      </c>
      <c r="J423" t="str">
        <f>VLOOKUP($C423,'Raw-products'!$A$2:$H$1261,MATCH(J$1,'Raw-products'!$A$1:$H$1,0))</f>
        <v>S</v>
      </c>
      <c r="K423" t="str">
        <f>VLOOKUP($C423,'Raw-products'!$A$2:$H$1261,MATCH(K$1,'Raw-products'!$A$1:$H$1,0))</f>
        <v>orange</v>
      </c>
      <c r="L423">
        <f>VLOOKUP($C423,'Raw-products'!$A$2:$H$1261,MATCH(L$1,'Raw-products'!$A$1:$H$1,0))</f>
        <v>99</v>
      </c>
      <c r="M423">
        <f>VLOOKUP($C423,'Raw-products'!$A$2:$H$1261,MATCH(M$1,'Raw-products'!$A$1:$H$1,0))</f>
        <v>78</v>
      </c>
      <c r="N423" s="5">
        <f t="shared" si="12"/>
        <v>7722</v>
      </c>
      <c r="O423" cm="1">
        <f t="array" ref="O423:R423">_xlfn.XLOOKUP($B423,'Raw -orders'!$A:$A,'Raw -orders'!$B:$E)</f>
        <v>413</v>
      </c>
      <c r="P423">
        <v>52416</v>
      </c>
      <c r="Q423" s="1">
        <v>44221</v>
      </c>
      <c r="R423" s="1">
        <v>44232</v>
      </c>
      <c r="S423" t="str" cm="1">
        <f t="array" ref="S423:Z423">_xlfn.XLOOKUP($O423,'Raw - customers'!$A:$A,'Raw - customers'!$B:$I)</f>
        <v>Alexis Maps</v>
      </c>
      <c r="T423" t="str">
        <v>Bigender</v>
      </c>
      <c r="U423">
        <v>25</v>
      </c>
      <c r="V423" t="str">
        <v>591 Sarah PassSuite 334</v>
      </c>
      <c r="W423">
        <v>6700</v>
      </c>
      <c r="X423" t="str">
        <v>Morissetteborough</v>
      </c>
      <c r="Y423" t="str">
        <v>Queensland</v>
      </c>
      <c r="Z423" t="str">
        <v>Australia</v>
      </c>
      <c r="AA423">
        <v>1</v>
      </c>
      <c r="AB423" s="3" t="str">
        <f t="shared" si="13"/>
        <v>10 to 20</v>
      </c>
      <c r="AK423" s="6"/>
      <c r="AM423" s="6">
        <v>413</v>
      </c>
      <c r="AN423" s="6" t="s">
        <v>1355</v>
      </c>
      <c r="AP423">
        <v>583</v>
      </c>
      <c r="AQ423" t="str">
        <v>Northern Territory</v>
      </c>
    </row>
    <row r="424" spans="1:43" x14ac:dyDescent="0.25">
      <c r="A424">
        <v>422</v>
      </c>
      <c r="B424">
        <v>95</v>
      </c>
      <c r="C424">
        <v>742</v>
      </c>
      <c r="D424">
        <v>109</v>
      </c>
      <c r="E424">
        <v>2</v>
      </c>
      <c r="F424">
        <v>218</v>
      </c>
      <c r="G424">
        <v>1</v>
      </c>
      <c r="H424" t="str">
        <f>VLOOKUP($C424,'Raw-products'!$A$2:$H$1261,MATCH(H$1,'Raw-products'!$A$1:$H$1,0))</f>
        <v>Jacket</v>
      </c>
      <c r="I424" t="str">
        <f>VLOOKUP($C424,'Raw-products'!$A$2:$H$1261,MATCH(I$1,'Raw-products'!$A$1:$H$1,0))</f>
        <v>Peacoat</v>
      </c>
      <c r="J424" t="str">
        <f>VLOOKUP($C424,'Raw-products'!$A$2:$H$1261,MATCH(J$1,'Raw-products'!$A$1:$H$1,0))</f>
        <v>M</v>
      </c>
      <c r="K424" t="str">
        <f>VLOOKUP($C424,'Raw-products'!$A$2:$H$1261,MATCH(K$1,'Raw-products'!$A$1:$H$1,0))</f>
        <v>orange</v>
      </c>
      <c r="L424">
        <f>VLOOKUP($C424,'Raw-products'!$A$2:$H$1261,MATCH(L$1,'Raw-products'!$A$1:$H$1,0))</f>
        <v>102</v>
      </c>
      <c r="M424">
        <f>VLOOKUP($C424,'Raw-products'!$A$2:$H$1261,MATCH(M$1,'Raw-products'!$A$1:$H$1,0))</f>
        <v>47</v>
      </c>
      <c r="N424" s="5">
        <f t="shared" si="12"/>
        <v>4794</v>
      </c>
      <c r="O424" cm="1">
        <f t="array" ref="O424:R424">_xlfn.XLOOKUP($B424,'Raw -orders'!$A:$A,'Raw -orders'!$B:$E)</f>
        <v>413</v>
      </c>
      <c r="P424">
        <v>52416</v>
      </c>
      <c r="Q424" s="1">
        <v>44221</v>
      </c>
      <c r="R424" s="1">
        <v>44232</v>
      </c>
      <c r="S424" t="str" cm="1">
        <f t="array" ref="S424:Z424">_xlfn.XLOOKUP($O424,'Raw - customers'!$A:$A,'Raw - customers'!$B:$I)</f>
        <v>Alexis Maps</v>
      </c>
      <c r="T424" t="str">
        <v>Bigender</v>
      </c>
      <c r="U424">
        <v>25</v>
      </c>
      <c r="V424" t="str">
        <v>591 Sarah PassSuite 334</v>
      </c>
      <c r="W424">
        <v>6700</v>
      </c>
      <c r="X424" t="str">
        <v>Morissetteborough</v>
      </c>
      <c r="Y424" t="str">
        <v>Queensland</v>
      </c>
      <c r="Z424" t="str">
        <v>Australia</v>
      </c>
      <c r="AA424">
        <v>1</v>
      </c>
      <c r="AB424" s="3" t="str">
        <f t="shared" si="13"/>
        <v>10 to 20</v>
      </c>
      <c r="AK424" s="6"/>
      <c r="AM424" s="6">
        <v>413</v>
      </c>
      <c r="AN424" s="6" t="s">
        <v>1355</v>
      </c>
      <c r="AP424">
        <v>442</v>
      </c>
      <c r="AQ424" t="str">
        <v>New South Wales</v>
      </c>
    </row>
    <row r="425" spans="1:43" x14ac:dyDescent="0.25">
      <c r="A425">
        <v>423</v>
      </c>
      <c r="B425">
        <v>96</v>
      </c>
      <c r="C425">
        <v>1025</v>
      </c>
      <c r="D425">
        <v>90</v>
      </c>
      <c r="E425">
        <v>2</v>
      </c>
      <c r="F425">
        <v>180</v>
      </c>
      <c r="G425">
        <v>1</v>
      </c>
      <c r="H425" t="str">
        <f>VLOOKUP($C425,'Raw-products'!$A$2:$H$1261,MATCH(H$1,'Raw-products'!$A$1:$H$1,0))</f>
        <v>Trousers</v>
      </c>
      <c r="I425" t="str">
        <f>VLOOKUP($C425,'Raw-products'!$A$2:$H$1261,MATCH(I$1,'Raw-products'!$A$1:$H$1,0))</f>
        <v>Relaxed Leg</v>
      </c>
      <c r="J425" t="str">
        <f>VLOOKUP($C425,'Raw-products'!$A$2:$H$1261,MATCH(J$1,'Raw-products'!$A$1:$H$1,0))</f>
        <v>XS</v>
      </c>
      <c r="K425" t="str">
        <f>VLOOKUP($C425,'Raw-products'!$A$2:$H$1261,MATCH(K$1,'Raw-products'!$A$1:$H$1,0))</f>
        <v>yellow</v>
      </c>
      <c r="L425">
        <f>VLOOKUP($C425,'Raw-products'!$A$2:$H$1261,MATCH(L$1,'Raw-products'!$A$1:$H$1,0))</f>
        <v>95</v>
      </c>
      <c r="M425">
        <f>VLOOKUP($C425,'Raw-products'!$A$2:$H$1261,MATCH(M$1,'Raw-products'!$A$1:$H$1,0))</f>
        <v>44</v>
      </c>
      <c r="N425" s="5">
        <f t="shared" si="12"/>
        <v>4180</v>
      </c>
      <c r="O425" cm="1">
        <f t="array" ref="O425:R425">_xlfn.XLOOKUP($B425,'Raw -orders'!$A:$A,'Raw -orders'!$B:$E)</f>
        <v>415</v>
      </c>
      <c r="P425">
        <v>12119</v>
      </c>
      <c r="Q425" s="1">
        <v>44367</v>
      </c>
      <c r="R425" s="1">
        <v>44377</v>
      </c>
      <c r="S425" t="str" cm="1">
        <f t="array" ref="S425:Z425">_xlfn.XLOOKUP($O425,'Raw - customers'!$A:$A,'Raw - customers'!$B:$I)</f>
        <v>Ashley Gant</v>
      </c>
      <c r="T425" t="str">
        <v>Polygender</v>
      </c>
      <c r="U425">
        <v>40</v>
      </c>
      <c r="V425" t="str">
        <v>458 Imogen Station StSuite 799</v>
      </c>
      <c r="W425">
        <v>7671</v>
      </c>
      <c r="X425" t="str">
        <v>Dietrichville</v>
      </c>
      <c r="Y425" t="str">
        <v>South Australia</v>
      </c>
      <c r="Z425" t="str">
        <v>Australia</v>
      </c>
      <c r="AA425">
        <v>6</v>
      </c>
      <c r="AB425" s="3" t="str">
        <f t="shared" si="13"/>
        <v>0 to 10</v>
      </c>
      <c r="AK425" s="6"/>
      <c r="AM425" s="6">
        <v>415</v>
      </c>
      <c r="AN425" s="6" t="s">
        <v>1345</v>
      </c>
      <c r="AP425">
        <v>104</v>
      </c>
      <c r="AQ425" t="str">
        <v>Australian Capital Territory</v>
      </c>
    </row>
    <row r="426" spans="1:43" x14ac:dyDescent="0.25">
      <c r="A426">
        <v>424</v>
      </c>
      <c r="B426">
        <v>96</v>
      </c>
      <c r="C426">
        <v>1123</v>
      </c>
      <c r="D426">
        <v>102</v>
      </c>
      <c r="E426">
        <v>1</v>
      </c>
      <c r="F426">
        <v>102</v>
      </c>
      <c r="G426">
        <v>1</v>
      </c>
      <c r="H426" t="str">
        <f>VLOOKUP($C426,'Raw-products'!$A$2:$H$1261,MATCH(H$1,'Raw-products'!$A$1:$H$1,0))</f>
        <v>Trousers</v>
      </c>
      <c r="I426" t="str">
        <f>VLOOKUP($C426,'Raw-products'!$A$2:$H$1261,MATCH(I$1,'Raw-products'!$A$1:$H$1,0))</f>
        <v>Cargo Pants</v>
      </c>
      <c r="J426" t="str">
        <f>VLOOKUP($C426,'Raw-products'!$A$2:$H$1261,MATCH(J$1,'Raw-products'!$A$1:$H$1,0))</f>
        <v>L</v>
      </c>
      <c r="K426" t="str">
        <f>VLOOKUP($C426,'Raw-products'!$A$2:$H$1261,MATCH(K$1,'Raw-products'!$A$1:$H$1,0))</f>
        <v>red</v>
      </c>
      <c r="L426">
        <f>VLOOKUP($C426,'Raw-products'!$A$2:$H$1261,MATCH(L$1,'Raw-products'!$A$1:$H$1,0))</f>
        <v>106</v>
      </c>
      <c r="M426">
        <f>VLOOKUP($C426,'Raw-products'!$A$2:$H$1261,MATCH(M$1,'Raw-products'!$A$1:$H$1,0))</f>
        <v>61</v>
      </c>
      <c r="N426" s="5">
        <f t="shared" si="12"/>
        <v>6466</v>
      </c>
      <c r="O426" cm="1">
        <f t="array" ref="O426:R426">_xlfn.XLOOKUP($B426,'Raw -orders'!$A:$A,'Raw -orders'!$B:$E)</f>
        <v>415</v>
      </c>
      <c r="P426">
        <v>12119</v>
      </c>
      <c r="Q426" s="1">
        <v>44367</v>
      </c>
      <c r="R426" s="1">
        <v>44377</v>
      </c>
      <c r="S426" t="str" cm="1">
        <f t="array" ref="S426:Z426">_xlfn.XLOOKUP($O426,'Raw - customers'!$A:$A,'Raw - customers'!$B:$I)</f>
        <v>Ashley Gant</v>
      </c>
      <c r="T426" t="str">
        <v>Polygender</v>
      </c>
      <c r="U426">
        <v>40</v>
      </c>
      <c r="V426" t="str">
        <v>458 Imogen Station StSuite 799</v>
      </c>
      <c r="W426">
        <v>7671</v>
      </c>
      <c r="X426" t="str">
        <v>Dietrichville</v>
      </c>
      <c r="Y426" t="str">
        <v>South Australia</v>
      </c>
      <c r="Z426" t="str">
        <v>Australia</v>
      </c>
      <c r="AA426">
        <v>6</v>
      </c>
      <c r="AB426" s="3" t="str">
        <f t="shared" si="13"/>
        <v>0 to 10</v>
      </c>
      <c r="AK426" s="6"/>
      <c r="AM426" s="6">
        <v>415</v>
      </c>
      <c r="AN426" s="6" t="s">
        <v>1345</v>
      </c>
      <c r="AP426">
        <v>81</v>
      </c>
      <c r="AQ426" t="str">
        <v>Western Australia</v>
      </c>
    </row>
    <row r="427" spans="1:43" x14ac:dyDescent="0.25">
      <c r="A427">
        <v>425</v>
      </c>
      <c r="B427">
        <v>96</v>
      </c>
      <c r="C427">
        <v>345</v>
      </c>
      <c r="D427">
        <v>109</v>
      </c>
      <c r="E427">
        <v>2</v>
      </c>
      <c r="F427">
        <v>218</v>
      </c>
      <c r="G427">
        <v>1</v>
      </c>
      <c r="H427" t="str">
        <f>VLOOKUP($C427,'Raw-products'!$A$2:$H$1261,MATCH(H$1,'Raw-products'!$A$1:$H$1,0))</f>
        <v>Shirt</v>
      </c>
      <c r="I427" t="str">
        <f>VLOOKUP($C427,'Raw-products'!$A$2:$H$1261,MATCH(I$1,'Raw-products'!$A$1:$H$1,0))</f>
        <v>Mandarin Collar</v>
      </c>
      <c r="J427" t="str">
        <f>VLOOKUP($C427,'Raw-products'!$A$2:$H$1261,MATCH(J$1,'Raw-products'!$A$1:$H$1,0))</f>
        <v>XS</v>
      </c>
      <c r="K427" t="str">
        <f>VLOOKUP($C427,'Raw-products'!$A$2:$H$1261,MATCH(K$1,'Raw-products'!$A$1:$H$1,0))</f>
        <v>violet</v>
      </c>
      <c r="L427">
        <f>VLOOKUP($C427,'Raw-products'!$A$2:$H$1261,MATCH(L$1,'Raw-products'!$A$1:$H$1,0))</f>
        <v>108</v>
      </c>
      <c r="M427">
        <f>VLOOKUP($C427,'Raw-products'!$A$2:$H$1261,MATCH(M$1,'Raw-products'!$A$1:$H$1,0))</f>
        <v>52</v>
      </c>
      <c r="N427" s="5">
        <f t="shared" si="12"/>
        <v>5616</v>
      </c>
      <c r="O427" cm="1">
        <f t="array" ref="O427:R427">_xlfn.XLOOKUP($B427,'Raw -orders'!$A:$A,'Raw -orders'!$B:$E)</f>
        <v>415</v>
      </c>
      <c r="P427">
        <v>12119</v>
      </c>
      <c r="Q427" s="1">
        <v>44367</v>
      </c>
      <c r="R427" s="1">
        <v>44377</v>
      </c>
      <c r="S427" t="str" cm="1">
        <f t="array" ref="S427:Z427">_xlfn.XLOOKUP($O427,'Raw - customers'!$A:$A,'Raw - customers'!$B:$I)</f>
        <v>Ashley Gant</v>
      </c>
      <c r="T427" t="str">
        <v>Polygender</v>
      </c>
      <c r="U427">
        <v>40</v>
      </c>
      <c r="V427" t="str">
        <v>458 Imogen Station StSuite 799</v>
      </c>
      <c r="W427">
        <v>7671</v>
      </c>
      <c r="X427" t="str">
        <v>Dietrichville</v>
      </c>
      <c r="Y427" t="str">
        <v>South Australia</v>
      </c>
      <c r="Z427" t="str">
        <v>Australia</v>
      </c>
      <c r="AA427">
        <v>6</v>
      </c>
      <c r="AB427" s="3" t="str">
        <f t="shared" si="13"/>
        <v>0 to 10</v>
      </c>
      <c r="AK427" s="6"/>
      <c r="AM427" s="6">
        <v>415</v>
      </c>
      <c r="AN427" s="6" t="s">
        <v>1345</v>
      </c>
      <c r="AP427">
        <v>472</v>
      </c>
      <c r="AQ427" t="str">
        <v>Queensland</v>
      </c>
    </row>
    <row r="428" spans="1:43" x14ac:dyDescent="0.25">
      <c r="A428">
        <v>426</v>
      </c>
      <c r="B428">
        <v>96</v>
      </c>
      <c r="C428">
        <v>395</v>
      </c>
      <c r="D428">
        <v>119</v>
      </c>
      <c r="E428">
        <v>1</v>
      </c>
      <c r="F428">
        <v>119</v>
      </c>
      <c r="G428">
        <v>1</v>
      </c>
      <c r="H428" t="str">
        <f>VLOOKUP($C428,'Raw-products'!$A$2:$H$1261,MATCH(H$1,'Raw-products'!$A$1:$H$1,0))</f>
        <v>Shirt</v>
      </c>
      <c r="I428" t="str">
        <f>VLOOKUP($C428,'Raw-products'!$A$2:$H$1261,MATCH(I$1,'Raw-products'!$A$1:$H$1,0))</f>
        <v>Casual Slim Fit</v>
      </c>
      <c r="J428" t="str">
        <f>VLOOKUP($C428,'Raw-products'!$A$2:$H$1261,MATCH(J$1,'Raw-products'!$A$1:$H$1,0))</f>
        <v>XS</v>
      </c>
      <c r="K428" t="str">
        <f>VLOOKUP($C428,'Raw-products'!$A$2:$H$1261,MATCH(K$1,'Raw-products'!$A$1:$H$1,0))</f>
        <v>yellow</v>
      </c>
      <c r="L428">
        <f>VLOOKUP($C428,'Raw-products'!$A$2:$H$1261,MATCH(L$1,'Raw-products'!$A$1:$H$1,0))</f>
        <v>113</v>
      </c>
      <c r="M428">
        <f>VLOOKUP($C428,'Raw-products'!$A$2:$H$1261,MATCH(M$1,'Raw-products'!$A$1:$H$1,0))</f>
        <v>63</v>
      </c>
      <c r="N428" s="5">
        <f t="shared" si="12"/>
        <v>7119</v>
      </c>
      <c r="O428" cm="1">
        <f t="array" ref="O428:R428">_xlfn.XLOOKUP($B428,'Raw -orders'!$A:$A,'Raw -orders'!$B:$E)</f>
        <v>415</v>
      </c>
      <c r="P428">
        <v>12119</v>
      </c>
      <c r="Q428" s="1">
        <v>44367</v>
      </c>
      <c r="R428" s="1">
        <v>44377</v>
      </c>
      <c r="S428" t="str" cm="1">
        <f t="array" ref="S428:Z428">_xlfn.XLOOKUP($O428,'Raw - customers'!$A:$A,'Raw - customers'!$B:$I)</f>
        <v>Ashley Gant</v>
      </c>
      <c r="T428" t="str">
        <v>Polygender</v>
      </c>
      <c r="U428">
        <v>40</v>
      </c>
      <c r="V428" t="str">
        <v>458 Imogen Station StSuite 799</v>
      </c>
      <c r="W428">
        <v>7671</v>
      </c>
      <c r="X428" t="str">
        <v>Dietrichville</v>
      </c>
      <c r="Y428" t="str">
        <v>South Australia</v>
      </c>
      <c r="Z428" t="str">
        <v>Australia</v>
      </c>
      <c r="AA428">
        <v>6</v>
      </c>
      <c r="AB428" s="3" t="str">
        <f t="shared" si="13"/>
        <v>0 to 10</v>
      </c>
      <c r="AK428" s="6"/>
      <c r="AM428" s="6">
        <v>415</v>
      </c>
      <c r="AN428" s="6" t="s">
        <v>1345</v>
      </c>
      <c r="AP428">
        <v>479</v>
      </c>
      <c r="AQ428" t="str">
        <v>Western Australia</v>
      </c>
    </row>
    <row r="429" spans="1:43" x14ac:dyDescent="0.25">
      <c r="A429">
        <v>427</v>
      </c>
      <c r="B429">
        <v>96</v>
      </c>
      <c r="C429">
        <v>1223</v>
      </c>
      <c r="D429">
        <v>105</v>
      </c>
      <c r="E429">
        <v>2</v>
      </c>
      <c r="F429">
        <v>210</v>
      </c>
      <c r="G429">
        <v>1</v>
      </c>
      <c r="H429" t="str">
        <f>VLOOKUP($C429,'Raw-products'!$A$2:$H$1261,MATCH(H$1,'Raw-products'!$A$1:$H$1,0))</f>
        <v>Trousers</v>
      </c>
      <c r="I429" t="str">
        <f>VLOOKUP($C429,'Raw-products'!$A$2:$H$1261,MATCH(I$1,'Raw-products'!$A$1:$H$1,0))</f>
        <v>Pleated</v>
      </c>
      <c r="J429" t="str">
        <f>VLOOKUP($C429,'Raw-products'!$A$2:$H$1261,MATCH(J$1,'Raw-products'!$A$1:$H$1,0))</f>
        <v>L</v>
      </c>
      <c r="K429" t="str">
        <f>VLOOKUP($C429,'Raw-products'!$A$2:$H$1261,MATCH(K$1,'Raw-products'!$A$1:$H$1,0))</f>
        <v>violet</v>
      </c>
      <c r="L429">
        <f>VLOOKUP($C429,'Raw-products'!$A$2:$H$1261,MATCH(L$1,'Raw-products'!$A$1:$H$1,0))</f>
        <v>90</v>
      </c>
      <c r="M429">
        <f>VLOOKUP($C429,'Raw-products'!$A$2:$H$1261,MATCH(M$1,'Raw-products'!$A$1:$H$1,0))</f>
        <v>48</v>
      </c>
      <c r="N429" s="5">
        <f t="shared" si="12"/>
        <v>4320</v>
      </c>
      <c r="O429" cm="1">
        <f t="array" ref="O429:R429">_xlfn.XLOOKUP($B429,'Raw -orders'!$A:$A,'Raw -orders'!$B:$E)</f>
        <v>415</v>
      </c>
      <c r="P429">
        <v>12119</v>
      </c>
      <c r="Q429" s="1">
        <v>44367</v>
      </c>
      <c r="R429" s="1">
        <v>44377</v>
      </c>
      <c r="S429" t="str" cm="1">
        <f t="array" ref="S429:Z429">_xlfn.XLOOKUP($O429,'Raw - customers'!$A:$A,'Raw - customers'!$B:$I)</f>
        <v>Ashley Gant</v>
      </c>
      <c r="T429" t="str">
        <v>Polygender</v>
      </c>
      <c r="U429">
        <v>40</v>
      </c>
      <c r="V429" t="str">
        <v>458 Imogen Station StSuite 799</v>
      </c>
      <c r="W429">
        <v>7671</v>
      </c>
      <c r="X429" t="str">
        <v>Dietrichville</v>
      </c>
      <c r="Y429" t="str">
        <v>South Australia</v>
      </c>
      <c r="Z429" t="str">
        <v>Australia</v>
      </c>
      <c r="AA429">
        <v>6</v>
      </c>
      <c r="AB429" s="3" t="str">
        <f t="shared" si="13"/>
        <v>0 to 10</v>
      </c>
      <c r="AK429" s="6"/>
      <c r="AM429" s="6">
        <v>415</v>
      </c>
      <c r="AN429" s="6" t="s">
        <v>1345</v>
      </c>
      <c r="AP429">
        <v>434</v>
      </c>
      <c r="AQ429" t="str">
        <v>Western Australia</v>
      </c>
    </row>
    <row r="430" spans="1:43" x14ac:dyDescent="0.25">
      <c r="A430">
        <v>428</v>
      </c>
      <c r="B430">
        <v>96</v>
      </c>
      <c r="C430">
        <v>940</v>
      </c>
      <c r="D430">
        <v>96</v>
      </c>
      <c r="E430">
        <v>1</v>
      </c>
      <c r="F430">
        <v>96</v>
      </c>
      <c r="G430">
        <v>1</v>
      </c>
      <c r="H430" t="str">
        <f>VLOOKUP($C430,'Raw-products'!$A$2:$H$1261,MATCH(H$1,'Raw-products'!$A$1:$H$1,0))</f>
        <v>Trousers</v>
      </c>
      <c r="I430" t="str">
        <f>VLOOKUP($C430,'Raw-products'!$A$2:$H$1261,MATCH(I$1,'Raw-products'!$A$1:$H$1,0))</f>
        <v>Drawstring</v>
      </c>
      <c r="J430" t="str">
        <f>VLOOKUP($C430,'Raw-products'!$A$2:$H$1261,MATCH(J$1,'Raw-products'!$A$1:$H$1,0))</f>
        <v>XS</v>
      </c>
      <c r="K430" t="str">
        <f>VLOOKUP($C430,'Raw-products'!$A$2:$H$1261,MATCH(K$1,'Raw-products'!$A$1:$H$1,0))</f>
        <v>violet</v>
      </c>
      <c r="L430">
        <f>VLOOKUP($C430,'Raw-products'!$A$2:$H$1261,MATCH(L$1,'Raw-products'!$A$1:$H$1,0))</f>
        <v>104</v>
      </c>
      <c r="M430">
        <f>VLOOKUP($C430,'Raw-products'!$A$2:$H$1261,MATCH(M$1,'Raw-products'!$A$1:$H$1,0))</f>
        <v>62</v>
      </c>
      <c r="N430" s="5">
        <f t="shared" si="12"/>
        <v>6448</v>
      </c>
      <c r="O430" cm="1">
        <f t="array" ref="O430:R430">_xlfn.XLOOKUP($B430,'Raw -orders'!$A:$A,'Raw -orders'!$B:$E)</f>
        <v>415</v>
      </c>
      <c r="P430">
        <v>12119</v>
      </c>
      <c r="Q430" s="1">
        <v>44367</v>
      </c>
      <c r="R430" s="1">
        <v>44377</v>
      </c>
      <c r="S430" t="str" cm="1">
        <f t="array" ref="S430:Z430">_xlfn.XLOOKUP($O430,'Raw - customers'!$A:$A,'Raw - customers'!$B:$I)</f>
        <v>Ashley Gant</v>
      </c>
      <c r="T430" t="str">
        <v>Polygender</v>
      </c>
      <c r="U430">
        <v>40</v>
      </c>
      <c r="V430" t="str">
        <v>458 Imogen Station StSuite 799</v>
      </c>
      <c r="W430">
        <v>7671</v>
      </c>
      <c r="X430" t="str">
        <v>Dietrichville</v>
      </c>
      <c r="Y430" t="str">
        <v>South Australia</v>
      </c>
      <c r="Z430" t="str">
        <v>Australia</v>
      </c>
      <c r="AA430">
        <v>6</v>
      </c>
      <c r="AB430" s="3" t="str">
        <f t="shared" si="13"/>
        <v>0 to 10</v>
      </c>
      <c r="AK430" s="6"/>
      <c r="AM430" s="6">
        <v>415</v>
      </c>
      <c r="AN430" s="6" t="s">
        <v>1345</v>
      </c>
      <c r="AP430">
        <v>54</v>
      </c>
      <c r="AQ430" t="str">
        <v>Queensland</v>
      </c>
    </row>
    <row r="431" spans="1:43" x14ac:dyDescent="0.25">
      <c r="A431">
        <v>429</v>
      </c>
      <c r="B431">
        <v>97</v>
      </c>
      <c r="C431">
        <v>120</v>
      </c>
      <c r="D431">
        <v>92</v>
      </c>
      <c r="E431">
        <v>1</v>
      </c>
      <c r="F431">
        <v>92</v>
      </c>
      <c r="G431">
        <v>1</v>
      </c>
      <c r="H431" t="str">
        <f>VLOOKUP($C431,'Raw-products'!$A$2:$H$1261,MATCH(H$1,'Raw-products'!$A$1:$H$1,0))</f>
        <v>Shirt</v>
      </c>
      <c r="I431" t="str">
        <f>VLOOKUP($C431,'Raw-products'!$A$2:$H$1261,MATCH(I$1,'Raw-products'!$A$1:$H$1,0))</f>
        <v>Denim</v>
      </c>
      <c r="J431" t="str">
        <f>VLOOKUP($C431,'Raw-products'!$A$2:$H$1261,MATCH(J$1,'Raw-products'!$A$1:$H$1,0))</f>
        <v>XS</v>
      </c>
      <c r="K431" t="str">
        <f>VLOOKUP($C431,'Raw-products'!$A$2:$H$1261,MATCH(K$1,'Raw-products'!$A$1:$H$1,0))</f>
        <v>green</v>
      </c>
      <c r="L431">
        <f>VLOOKUP($C431,'Raw-products'!$A$2:$H$1261,MATCH(L$1,'Raw-products'!$A$1:$H$1,0))</f>
        <v>115</v>
      </c>
      <c r="M431">
        <f>VLOOKUP($C431,'Raw-products'!$A$2:$H$1261,MATCH(M$1,'Raw-products'!$A$1:$H$1,0))</f>
        <v>66</v>
      </c>
      <c r="N431" s="5">
        <f t="shared" si="12"/>
        <v>7590</v>
      </c>
      <c r="O431" cm="1">
        <f t="array" ref="O431:R431">_xlfn.XLOOKUP($B431,'Raw -orders'!$A:$A,'Raw -orders'!$B:$E)</f>
        <v>106</v>
      </c>
      <c r="P431">
        <v>17772</v>
      </c>
      <c r="Q431" s="1">
        <v>44284</v>
      </c>
      <c r="R431" s="1">
        <v>44286</v>
      </c>
      <c r="S431" t="str" cm="1">
        <f t="array" ref="S431:Z431">_xlfn.XLOOKUP($O431,'Raw - customers'!$A:$A,'Raw - customers'!$B:$I)</f>
        <v>Rachel Colebrook</v>
      </c>
      <c r="T431" t="str">
        <v>Genderqueer</v>
      </c>
      <c r="U431">
        <v>38</v>
      </c>
      <c r="V431" t="str">
        <v>6553 Gibson AvenueSuite 245</v>
      </c>
      <c r="W431">
        <v>7712</v>
      </c>
      <c r="X431" t="str">
        <v>Stokestown</v>
      </c>
      <c r="Y431" t="str">
        <v>Australian Capital Territory</v>
      </c>
      <c r="Z431" t="str">
        <v>Australia</v>
      </c>
      <c r="AA431">
        <v>3</v>
      </c>
      <c r="AB431" s="3" t="str">
        <f t="shared" si="13"/>
        <v>0 to 10</v>
      </c>
      <c r="AK431" s="6"/>
      <c r="AM431" s="6">
        <v>106</v>
      </c>
      <c r="AN431" s="6" t="s">
        <v>1350</v>
      </c>
      <c r="AP431">
        <v>218</v>
      </c>
      <c r="AQ431" t="str">
        <v>Queensland</v>
      </c>
    </row>
    <row r="432" spans="1:43" x14ac:dyDescent="0.25">
      <c r="A432">
        <v>430</v>
      </c>
      <c r="B432">
        <v>97</v>
      </c>
      <c r="C432">
        <v>541</v>
      </c>
      <c r="D432">
        <v>98</v>
      </c>
      <c r="E432">
        <v>1</v>
      </c>
      <c r="F432">
        <v>98</v>
      </c>
      <c r="G432">
        <v>1</v>
      </c>
      <c r="H432" t="str">
        <f>VLOOKUP($C432,'Raw-products'!$A$2:$H$1261,MATCH(H$1,'Raw-products'!$A$1:$H$1,0))</f>
        <v>Jacket</v>
      </c>
      <c r="I432" t="str">
        <f>VLOOKUP($C432,'Raw-products'!$A$2:$H$1261,MATCH(I$1,'Raw-products'!$A$1:$H$1,0))</f>
        <v>Leather</v>
      </c>
      <c r="J432" t="str">
        <f>VLOOKUP($C432,'Raw-products'!$A$2:$H$1261,MATCH(J$1,'Raw-products'!$A$1:$H$1,0))</f>
        <v>S</v>
      </c>
      <c r="K432" t="str">
        <f>VLOOKUP($C432,'Raw-products'!$A$2:$H$1261,MATCH(K$1,'Raw-products'!$A$1:$H$1,0))</f>
        <v>green</v>
      </c>
      <c r="L432">
        <f>VLOOKUP($C432,'Raw-products'!$A$2:$H$1261,MATCH(L$1,'Raw-products'!$A$1:$H$1,0))</f>
        <v>113</v>
      </c>
      <c r="M432">
        <f>VLOOKUP($C432,'Raw-products'!$A$2:$H$1261,MATCH(M$1,'Raw-products'!$A$1:$H$1,0))</f>
        <v>77</v>
      </c>
      <c r="N432" s="5">
        <f t="shared" si="12"/>
        <v>8701</v>
      </c>
      <c r="O432" cm="1">
        <f t="array" ref="O432:R432">_xlfn.XLOOKUP($B432,'Raw -orders'!$A:$A,'Raw -orders'!$B:$E)</f>
        <v>106</v>
      </c>
      <c r="P432">
        <v>17772</v>
      </c>
      <c r="Q432" s="1">
        <v>44284</v>
      </c>
      <c r="R432" s="1">
        <v>44286</v>
      </c>
      <c r="S432" t="str" cm="1">
        <f t="array" ref="S432:Z432">_xlfn.XLOOKUP($O432,'Raw - customers'!$A:$A,'Raw - customers'!$B:$I)</f>
        <v>Rachel Colebrook</v>
      </c>
      <c r="T432" t="str">
        <v>Genderqueer</v>
      </c>
      <c r="U432">
        <v>38</v>
      </c>
      <c r="V432" t="str">
        <v>6553 Gibson AvenueSuite 245</v>
      </c>
      <c r="W432">
        <v>7712</v>
      </c>
      <c r="X432" t="str">
        <v>Stokestown</v>
      </c>
      <c r="Y432" t="str">
        <v>Australian Capital Territory</v>
      </c>
      <c r="Z432" t="str">
        <v>Australia</v>
      </c>
      <c r="AA432">
        <v>3</v>
      </c>
      <c r="AB432" s="3" t="str">
        <f t="shared" si="13"/>
        <v>0 to 10</v>
      </c>
      <c r="AK432" s="6"/>
      <c r="AM432" s="6">
        <v>106</v>
      </c>
      <c r="AN432" s="6" t="s">
        <v>1350</v>
      </c>
      <c r="AP432">
        <v>501</v>
      </c>
      <c r="AQ432" t="str">
        <v>Tasmania</v>
      </c>
    </row>
    <row r="433" spans="1:43" x14ac:dyDescent="0.25">
      <c r="A433">
        <v>431</v>
      </c>
      <c r="B433">
        <v>97</v>
      </c>
      <c r="C433">
        <v>856</v>
      </c>
      <c r="D433">
        <v>113</v>
      </c>
      <c r="E433">
        <v>3</v>
      </c>
      <c r="F433">
        <v>339</v>
      </c>
      <c r="G433">
        <v>1</v>
      </c>
      <c r="H433" t="str">
        <f>VLOOKUP($C433,'Raw-products'!$A$2:$H$1261,MATCH(H$1,'Raw-products'!$A$1:$H$1,0))</f>
        <v>Trousers</v>
      </c>
      <c r="I433" t="str">
        <f>VLOOKUP($C433,'Raw-products'!$A$2:$H$1261,MATCH(I$1,'Raw-products'!$A$1:$H$1,0))</f>
        <v>Chinos</v>
      </c>
      <c r="J433" t="str">
        <f>VLOOKUP($C433,'Raw-products'!$A$2:$H$1261,MATCH(J$1,'Raw-products'!$A$1:$H$1,0))</f>
        <v>S</v>
      </c>
      <c r="K433" t="str">
        <f>VLOOKUP($C433,'Raw-products'!$A$2:$H$1261,MATCH(K$1,'Raw-products'!$A$1:$H$1,0))</f>
        <v>green</v>
      </c>
      <c r="L433">
        <f>VLOOKUP($C433,'Raw-products'!$A$2:$H$1261,MATCH(L$1,'Raw-products'!$A$1:$H$1,0))</f>
        <v>100</v>
      </c>
      <c r="M433">
        <f>VLOOKUP($C433,'Raw-products'!$A$2:$H$1261,MATCH(M$1,'Raw-products'!$A$1:$H$1,0))</f>
        <v>61</v>
      </c>
      <c r="N433" s="5">
        <f t="shared" si="12"/>
        <v>6100</v>
      </c>
      <c r="O433" cm="1">
        <f t="array" ref="O433:R433">_xlfn.XLOOKUP($B433,'Raw -orders'!$A:$A,'Raw -orders'!$B:$E)</f>
        <v>106</v>
      </c>
      <c r="P433">
        <v>17772</v>
      </c>
      <c r="Q433" s="1">
        <v>44284</v>
      </c>
      <c r="R433" s="1">
        <v>44286</v>
      </c>
      <c r="S433" t="str" cm="1">
        <f t="array" ref="S433:Z433">_xlfn.XLOOKUP($O433,'Raw - customers'!$A:$A,'Raw - customers'!$B:$I)</f>
        <v>Rachel Colebrook</v>
      </c>
      <c r="T433" t="str">
        <v>Genderqueer</v>
      </c>
      <c r="U433">
        <v>38</v>
      </c>
      <c r="V433" t="str">
        <v>6553 Gibson AvenueSuite 245</v>
      </c>
      <c r="W433">
        <v>7712</v>
      </c>
      <c r="X433" t="str">
        <v>Stokestown</v>
      </c>
      <c r="Y433" t="str">
        <v>Australian Capital Territory</v>
      </c>
      <c r="Z433" t="str">
        <v>Australia</v>
      </c>
      <c r="AA433">
        <v>3</v>
      </c>
      <c r="AB433" s="3" t="str">
        <f t="shared" si="13"/>
        <v>0 to 10</v>
      </c>
      <c r="AK433" s="6"/>
      <c r="AM433" s="6">
        <v>106</v>
      </c>
      <c r="AN433" s="6" t="s">
        <v>1350</v>
      </c>
      <c r="AP433">
        <v>171</v>
      </c>
      <c r="AQ433" t="str">
        <v>Western Australia</v>
      </c>
    </row>
    <row r="434" spans="1:43" x14ac:dyDescent="0.25">
      <c r="A434">
        <v>432</v>
      </c>
      <c r="B434">
        <v>97</v>
      </c>
      <c r="C434">
        <v>1183</v>
      </c>
      <c r="D434">
        <v>99</v>
      </c>
      <c r="E434">
        <v>1</v>
      </c>
      <c r="F434">
        <v>99</v>
      </c>
      <c r="G434">
        <v>1</v>
      </c>
      <c r="H434" t="str">
        <f>VLOOKUP($C434,'Raw-products'!$A$2:$H$1261,MATCH(H$1,'Raw-products'!$A$1:$H$1,0))</f>
        <v>Trousers</v>
      </c>
      <c r="I434" t="str">
        <f>VLOOKUP($C434,'Raw-products'!$A$2:$H$1261,MATCH(I$1,'Raw-products'!$A$1:$H$1,0))</f>
        <v>High-Waisted</v>
      </c>
      <c r="J434" t="str">
        <f>VLOOKUP($C434,'Raw-products'!$A$2:$H$1261,MATCH(J$1,'Raw-products'!$A$1:$H$1,0))</f>
        <v>L</v>
      </c>
      <c r="K434" t="str">
        <f>VLOOKUP($C434,'Raw-products'!$A$2:$H$1261,MATCH(K$1,'Raw-products'!$A$1:$H$1,0))</f>
        <v>indigo</v>
      </c>
      <c r="L434">
        <f>VLOOKUP($C434,'Raw-products'!$A$2:$H$1261,MATCH(L$1,'Raw-products'!$A$1:$H$1,0))</f>
        <v>98</v>
      </c>
      <c r="M434">
        <f>VLOOKUP($C434,'Raw-products'!$A$2:$H$1261,MATCH(M$1,'Raw-products'!$A$1:$H$1,0))</f>
        <v>55</v>
      </c>
      <c r="N434" s="5">
        <f t="shared" si="12"/>
        <v>5390</v>
      </c>
      <c r="O434" cm="1">
        <f t="array" ref="O434:R434">_xlfn.XLOOKUP($B434,'Raw -orders'!$A:$A,'Raw -orders'!$B:$E)</f>
        <v>106</v>
      </c>
      <c r="P434">
        <v>17772</v>
      </c>
      <c r="Q434" s="1">
        <v>44284</v>
      </c>
      <c r="R434" s="1">
        <v>44286</v>
      </c>
      <c r="S434" t="str" cm="1">
        <f t="array" ref="S434:Z434">_xlfn.XLOOKUP($O434,'Raw - customers'!$A:$A,'Raw - customers'!$B:$I)</f>
        <v>Rachel Colebrook</v>
      </c>
      <c r="T434" t="str">
        <v>Genderqueer</v>
      </c>
      <c r="U434">
        <v>38</v>
      </c>
      <c r="V434" t="str">
        <v>6553 Gibson AvenueSuite 245</v>
      </c>
      <c r="W434">
        <v>7712</v>
      </c>
      <c r="X434" t="str">
        <v>Stokestown</v>
      </c>
      <c r="Y434" t="str">
        <v>Australian Capital Territory</v>
      </c>
      <c r="Z434" t="str">
        <v>Australia</v>
      </c>
      <c r="AA434">
        <v>3</v>
      </c>
      <c r="AB434" s="3" t="str">
        <f t="shared" si="13"/>
        <v>0 to 10</v>
      </c>
      <c r="AK434" s="6"/>
      <c r="AM434" s="6">
        <v>106</v>
      </c>
      <c r="AN434" s="6" t="s">
        <v>1350</v>
      </c>
      <c r="AP434">
        <v>708</v>
      </c>
      <c r="AQ434" t="str">
        <v>Western Australia</v>
      </c>
    </row>
    <row r="435" spans="1:43" x14ac:dyDescent="0.25">
      <c r="A435">
        <v>433</v>
      </c>
      <c r="B435">
        <v>97</v>
      </c>
      <c r="C435">
        <v>307</v>
      </c>
      <c r="D435">
        <v>105</v>
      </c>
      <c r="E435">
        <v>3</v>
      </c>
      <c r="F435">
        <v>315</v>
      </c>
      <c r="G435">
        <v>1</v>
      </c>
      <c r="H435" t="str">
        <f>VLOOKUP($C435,'Raw-products'!$A$2:$H$1261,MATCH(H$1,'Raw-products'!$A$1:$H$1,0))</f>
        <v>Shirt</v>
      </c>
      <c r="I435" t="str">
        <f>VLOOKUP($C435,'Raw-products'!$A$2:$H$1261,MATCH(I$1,'Raw-products'!$A$1:$H$1,0))</f>
        <v>Cuban Collar</v>
      </c>
      <c r="J435" t="str">
        <f>VLOOKUP($C435,'Raw-products'!$A$2:$H$1261,MATCH(J$1,'Raw-products'!$A$1:$H$1,0))</f>
        <v>M</v>
      </c>
      <c r="K435" t="str">
        <f>VLOOKUP($C435,'Raw-products'!$A$2:$H$1261,MATCH(K$1,'Raw-products'!$A$1:$H$1,0))</f>
        <v>indigo</v>
      </c>
      <c r="L435">
        <f>VLOOKUP($C435,'Raw-products'!$A$2:$H$1261,MATCH(L$1,'Raw-products'!$A$1:$H$1,0))</f>
        <v>93</v>
      </c>
      <c r="M435">
        <f>VLOOKUP($C435,'Raw-products'!$A$2:$H$1261,MATCH(M$1,'Raw-products'!$A$1:$H$1,0))</f>
        <v>58</v>
      </c>
      <c r="N435" s="5">
        <f t="shared" si="12"/>
        <v>5394</v>
      </c>
      <c r="O435" cm="1">
        <f t="array" ref="O435:R435">_xlfn.XLOOKUP($B435,'Raw -orders'!$A:$A,'Raw -orders'!$B:$E)</f>
        <v>106</v>
      </c>
      <c r="P435">
        <v>17772</v>
      </c>
      <c r="Q435" s="1">
        <v>44284</v>
      </c>
      <c r="R435" s="1">
        <v>44286</v>
      </c>
      <c r="S435" t="str" cm="1">
        <f t="array" ref="S435:Z435">_xlfn.XLOOKUP($O435,'Raw - customers'!$A:$A,'Raw - customers'!$B:$I)</f>
        <v>Rachel Colebrook</v>
      </c>
      <c r="T435" t="str">
        <v>Genderqueer</v>
      </c>
      <c r="U435">
        <v>38</v>
      </c>
      <c r="V435" t="str">
        <v>6553 Gibson AvenueSuite 245</v>
      </c>
      <c r="W435">
        <v>7712</v>
      </c>
      <c r="X435" t="str">
        <v>Stokestown</v>
      </c>
      <c r="Y435" t="str">
        <v>Australian Capital Territory</v>
      </c>
      <c r="Z435" t="str">
        <v>Australia</v>
      </c>
      <c r="AA435">
        <v>3</v>
      </c>
      <c r="AB435" s="3" t="str">
        <f t="shared" si="13"/>
        <v>0 to 10</v>
      </c>
      <c r="AK435" s="6"/>
      <c r="AM435" s="6">
        <v>106</v>
      </c>
      <c r="AN435" s="6" t="s">
        <v>1350</v>
      </c>
      <c r="AP435">
        <v>290</v>
      </c>
      <c r="AQ435" t="str">
        <v>Tasmania</v>
      </c>
    </row>
    <row r="436" spans="1:43" x14ac:dyDescent="0.25">
      <c r="A436">
        <v>434</v>
      </c>
      <c r="B436">
        <v>97</v>
      </c>
      <c r="C436">
        <v>1209</v>
      </c>
      <c r="D436">
        <v>105</v>
      </c>
      <c r="E436">
        <v>3</v>
      </c>
      <c r="F436">
        <v>315</v>
      </c>
      <c r="G436">
        <v>1</v>
      </c>
      <c r="H436" t="str">
        <f>VLOOKUP($C436,'Raw-products'!$A$2:$H$1261,MATCH(H$1,'Raw-products'!$A$1:$H$1,0))</f>
        <v>Trousers</v>
      </c>
      <c r="I436" t="str">
        <f>VLOOKUP($C436,'Raw-products'!$A$2:$H$1261,MATCH(I$1,'Raw-products'!$A$1:$H$1,0))</f>
        <v>Pleated</v>
      </c>
      <c r="J436" t="str">
        <f>VLOOKUP($C436,'Raw-products'!$A$2:$H$1261,MATCH(J$1,'Raw-products'!$A$1:$H$1,0))</f>
        <v>XL</v>
      </c>
      <c r="K436" t="str">
        <f>VLOOKUP($C436,'Raw-products'!$A$2:$H$1261,MATCH(K$1,'Raw-products'!$A$1:$H$1,0))</f>
        <v>green</v>
      </c>
      <c r="L436">
        <f>VLOOKUP($C436,'Raw-products'!$A$2:$H$1261,MATCH(L$1,'Raw-products'!$A$1:$H$1,0))</f>
        <v>90</v>
      </c>
      <c r="M436">
        <f>VLOOKUP($C436,'Raw-products'!$A$2:$H$1261,MATCH(M$1,'Raw-products'!$A$1:$H$1,0))</f>
        <v>55</v>
      </c>
      <c r="N436" s="5">
        <f t="shared" si="12"/>
        <v>4950</v>
      </c>
      <c r="O436" cm="1">
        <f t="array" ref="O436:R436">_xlfn.XLOOKUP($B436,'Raw -orders'!$A:$A,'Raw -orders'!$B:$E)</f>
        <v>106</v>
      </c>
      <c r="P436">
        <v>17772</v>
      </c>
      <c r="Q436" s="1">
        <v>44284</v>
      </c>
      <c r="R436" s="1">
        <v>44286</v>
      </c>
      <c r="S436" t="str" cm="1">
        <f t="array" ref="S436:Z436">_xlfn.XLOOKUP($O436,'Raw - customers'!$A:$A,'Raw - customers'!$B:$I)</f>
        <v>Rachel Colebrook</v>
      </c>
      <c r="T436" t="str">
        <v>Genderqueer</v>
      </c>
      <c r="U436">
        <v>38</v>
      </c>
      <c r="V436" t="str">
        <v>6553 Gibson AvenueSuite 245</v>
      </c>
      <c r="W436">
        <v>7712</v>
      </c>
      <c r="X436" t="str">
        <v>Stokestown</v>
      </c>
      <c r="Y436" t="str">
        <v>Australian Capital Territory</v>
      </c>
      <c r="Z436" t="str">
        <v>Australia</v>
      </c>
      <c r="AA436">
        <v>3</v>
      </c>
      <c r="AB436" s="3" t="str">
        <f t="shared" si="13"/>
        <v>0 to 10</v>
      </c>
      <c r="AK436" s="6"/>
      <c r="AM436" s="6">
        <v>106</v>
      </c>
      <c r="AN436" s="6" t="s">
        <v>1350</v>
      </c>
      <c r="AP436">
        <v>142</v>
      </c>
      <c r="AQ436" t="str">
        <v>South Australia</v>
      </c>
    </row>
    <row r="437" spans="1:43" x14ac:dyDescent="0.25">
      <c r="A437">
        <v>435</v>
      </c>
      <c r="B437">
        <v>97</v>
      </c>
      <c r="C437">
        <v>545</v>
      </c>
      <c r="D437">
        <v>98</v>
      </c>
      <c r="E437">
        <v>1</v>
      </c>
      <c r="F437">
        <v>98</v>
      </c>
      <c r="G437">
        <v>1</v>
      </c>
      <c r="H437" t="str">
        <f>VLOOKUP($C437,'Raw-products'!$A$2:$H$1261,MATCH(H$1,'Raw-products'!$A$1:$H$1,0))</f>
        <v>Jacket</v>
      </c>
      <c r="I437" t="str">
        <f>VLOOKUP($C437,'Raw-products'!$A$2:$H$1261,MATCH(I$1,'Raw-products'!$A$1:$H$1,0))</f>
        <v>Leather</v>
      </c>
      <c r="J437" t="str">
        <f>VLOOKUP($C437,'Raw-products'!$A$2:$H$1261,MATCH(J$1,'Raw-products'!$A$1:$H$1,0))</f>
        <v>XS</v>
      </c>
      <c r="K437" t="str">
        <f>VLOOKUP($C437,'Raw-products'!$A$2:$H$1261,MATCH(K$1,'Raw-products'!$A$1:$H$1,0))</f>
        <v>blue</v>
      </c>
      <c r="L437">
        <f>VLOOKUP($C437,'Raw-products'!$A$2:$H$1261,MATCH(L$1,'Raw-products'!$A$1:$H$1,0))</f>
        <v>113</v>
      </c>
      <c r="M437">
        <f>VLOOKUP($C437,'Raw-products'!$A$2:$H$1261,MATCH(M$1,'Raw-products'!$A$1:$H$1,0))</f>
        <v>77</v>
      </c>
      <c r="N437" s="5">
        <f t="shared" si="12"/>
        <v>8701</v>
      </c>
      <c r="O437" cm="1">
        <f t="array" ref="O437:R437">_xlfn.XLOOKUP($B437,'Raw -orders'!$A:$A,'Raw -orders'!$B:$E)</f>
        <v>106</v>
      </c>
      <c r="P437">
        <v>17772</v>
      </c>
      <c r="Q437" s="1">
        <v>44284</v>
      </c>
      <c r="R437" s="1">
        <v>44286</v>
      </c>
      <c r="S437" t="str" cm="1">
        <f t="array" ref="S437:Z437">_xlfn.XLOOKUP($O437,'Raw - customers'!$A:$A,'Raw - customers'!$B:$I)</f>
        <v>Rachel Colebrook</v>
      </c>
      <c r="T437" t="str">
        <v>Genderqueer</v>
      </c>
      <c r="U437">
        <v>38</v>
      </c>
      <c r="V437" t="str">
        <v>6553 Gibson AvenueSuite 245</v>
      </c>
      <c r="W437">
        <v>7712</v>
      </c>
      <c r="X437" t="str">
        <v>Stokestown</v>
      </c>
      <c r="Y437" t="str">
        <v>Australian Capital Territory</v>
      </c>
      <c r="Z437" t="str">
        <v>Australia</v>
      </c>
      <c r="AA437">
        <v>3</v>
      </c>
      <c r="AB437" s="3" t="str">
        <f t="shared" si="13"/>
        <v>0 to 10</v>
      </c>
      <c r="AK437" s="6"/>
      <c r="AM437" s="6">
        <v>106</v>
      </c>
      <c r="AN437" s="6" t="s">
        <v>1350</v>
      </c>
      <c r="AP437">
        <v>844</v>
      </c>
      <c r="AQ437" t="str">
        <v>South Australia</v>
      </c>
    </row>
    <row r="438" spans="1:43" x14ac:dyDescent="0.25">
      <c r="A438">
        <v>436</v>
      </c>
      <c r="B438">
        <v>97</v>
      </c>
      <c r="C438">
        <v>476</v>
      </c>
      <c r="D438">
        <v>118</v>
      </c>
      <c r="E438">
        <v>1</v>
      </c>
      <c r="F438">
        <v>118</v>
      </c>
      <c r="G438">
        <v>1</v>
      </c>
      <c r="H438" t="str">
        <f>VLOOKUP($C438,'Raw-products'!$A$2:$H$1261,MATCH(H$1,'Raw-products'!$A$1:$H$1,0))</f>
        <v>Jacket</v>
      </c>
      <c r="I438" t="str">
        <f>VLOOKUP($C438,'Raw-products'!$A$2:$H$1261,MATCH(I$1,'Raw-products'!$A$1:$H$1,0))</f>
        <v>Puffer</v>
      </c>
      <c r="J438" t="str">
        <f>VLOOKUP($C438,'Raw-products'!$A$2:$H$1261,MATCH(J$1,'Raw-products'!$A$1:$H$1,0))</f>
        <v>S</v>
      </c>
      <c r="K438" t="str">
        <f>VLOOKUP($C438,'Raw-products'!$A$2:$H$1261,MATCH(K$1,'Raw-products'!$A$1:$H$1,0))</f>
        <v>blue</v>
      </c>
      <c r="L438">
        <f>VLOOKUP($C438,'Raw-products'!$A$2:$H$1261,MATCH(L$1,'Raw-products'!$A$1:$H$1,0))</f>
        <v>110</v>
      </c>
      <c r="M438">
        <f>VLOOKUP($C438,'Raw-products'!$A$2:$H$1261,MATCH(M$1,'Raw-products'!$A$1:$H$1,0))</f>
        <v>76</v>
      </c>
      <c r="N438" s="5">
        <f t="shared" si="12"/>
        <v>8360</v>
      </c>
      <c r="O438" cm="1">
        <f t="array" ref="O438:R438">_xlfn.XLOOKUP($B438,'Raw -orders'!$A:$A,'Raw -orders'!$B:$E)</f>
        <v>106</v>
      </c>
      <c r="P438">
        <v>17772</v>
      </c>
      <c r="Q438" s="1">
        <v>44284</v>
      </c>
      <c r="R438" s="1">
        <v>44286</v>
      </c>
      <c r="S438" t="str" cm="1">
        <f t="array" ref="S438:Z438">_xlfn.XLOOKUP($O438,'Raw - customers'!$A:$A,'Raw - customers'!$B:$I)</f>
        <v>Rachel Colebrook</v>
      </c>
      <c r="T438" t="str">
        <v>Genderqueer</v>
      </c>
      <c r="U438">
        <v>38</v>
      </c>
      <c r="V438" t="str">
        <v>6553 Gibson AvenueSuite 245</v>
      </c>
      <c r="W438">
        <v>7712</v>
      </c>
      <c r="X438" t="str">
        <v>Stokestown</v>
      </c>
      <c r="Y438" t="str">
        <v>Australian Capital Territory</v>
      </c>
      <c r="Z438" t="str">
        <v>Australia</v>
      </c>
      <c r="AA438">
        <v>3</v>
      </c>
      <c r="AB438" s="3" t="str">
        <f t="shared" si="13"/>
        <v>0 to 10</v>
      </c>
      <c r="AK438" s="6"/>
      <c r="AM438" s="6">
        <v>106</v>
      </c>
      <c r="AN438" s="6" t="s">
        <v>1350</v>
      </c>
      <c r="AP438">
        <v>402</v>
      </c>
      <c r="AQ438" t="str">
        <v>Tasmania</v>
      </c>
    </row>
    <row r="439" spans="1:43" x14ac:dyDescent="0.25">
      <c r="A439">
        <v>437</v>
      </c>
      <c r="B439">
        <v>98</v>
      </c>
      <c r="C439">
        <v>1022</v>
      </c>
      <c r="D439">
        <v>90</v>
      </c>
      <c r="E439">
        <v>2</v>
      </c>
      <c r="F439">
        <v>180</v>
      </c>
      <c r="G439">
        <v>1</v>
      </c>
      <c r="H439" t="str">
        <f>VLOOKUP($C439,'Raw-products'!$A$2:$H$1261,MATCH(H$1,'Raw-products'!$A$1:$H$1,0))</f>
        <v>Trousers</v>
      </c>
      <c r="I439" t="str">
        <f>VLOOKUP($C439,'Raw-products'!$A$2:$H$1261,MATCH(I$1,'Raw-products'!$A$1:$H$1,0))</f>
        <v>Relaxed Leg</v>
      </c>
      <c r="J439" t="str">
        <f>VLOOKUP($C439,'Raw-products'!$A$2:$H$1261,MATCH(J$1,'Raw-products'!$A$1:$H$1,0))</f>
        <v>M</v>
      </c>
      <c r="K439" t="str">
        <f>VLOOKUP($C439,'Raw-products'!$A$2:$H$1261,MATCH(K$1,'Raw-products'!$A$1:$H$1,0))</f>
        <v>orange</v>
      </c>
      <c r="L439">
        <f>VLOOKUP($C439,'Raw-products'!$A$2:$H$1261,MATCH(L$1,'Raw-products'!$A$1:$H$1,0))</f>
        <v>95</v>
      </c>
      <c r="M439">
        <f>VLOOKUP($C439,'Raw-products'!$A$2:$H$1261,MATCH(M$1,'Raw-products'!$A$1:$H$1,0))</f>
        <v>74</v>
      </c>
      <c r="N439" s="5">
        <f t="shared" si="12"/>
        <v>7030</v>
      </c>
      <c r="O439" cm="1">
        <f t="array" ref="O439:R439">_xlfn.XLOOKUP($B439,'Raw -orders'!$A:$A,'Raw -orders'!$B:$E)</f>
        <v>257</v>
      </c>
      <c r="P439">
        <v>44700</v>
      </c>
      <c r="Q439" s="1">
        <v>44315</v>
      </c>
      <c r="R439" s="1">
        <v>44324</v>
      </c>
      <c r="S439" t="str" cm="1">
        <f t="array" ref="S439:Z439">_xlfn.XLOOKUP($O439,'Raw - customers'!$A:$A,'Raw - customers'!$B:$I)</f>
        <v>Trista Aspray</v>
      </c>
      <c r="T439" t="str">
        <v>Genderfluid</v>
      </c>
      <c r="U439">
        <v>61</v>
      </c>
      <c r="V439" t="str">
        <v>9347 Morrison RoadSuite 865</v>
      </c>
      <c r="W439">
        <v>1166</v>
      </c>
      <c r="X439" t="str">
        <v>Johnstonshire</v>
      </c>
      <c r="Y439" t="str">
        <v>Australian Capital Territory</v>
      </c>
      <c r="Z439" t="str">
        <v>Australia</v>
      </c>
      <c r="AA439">
        <v>4</v>
      </c>
      <c r="AB439" s="3" t="str">
        <f t="shared" si="13"/>
        <v>0 to 10</v>
      </c>
      <c r="AK439" s="6"/>
      <c r="AM439" s="6">
        <v>257</v>
      </c>
      <c r="AN439" s="6" t="s">
        <v>1350</v>
      </c>
      <c r="AP439">
        <v>612</v>
      </c>
      <c r="AQ439" t="str">
        <v>South Australia</v>
      </c>
    </row>
    <row r="440" spans="1:43" x14ac:dyDescent="0.25">
      <c r="A440">
        <v>438</v>
      </c>
      <c r="B440">
        <v>98</v>
      </c>
      <c r="C440">
        <v>431</v>
      </c>
      <c r="D440">
        <v>107</v>
      </c>
      <c r="E440">
        <v>2</v>
      </c>
      <c r="F440">
        <v>214</v>
      </c>
      <c r="G440">
        <v>1</v>
      </c>
      <c r="H440" t="str">
        <f>VLOOKUP($C440,'Raw-products'!$A$2:$H$1261,MATCH(H$1,'Raw-products'!$A$1:$H$1,0))</f>
        <v>Jacket</v>
      </c>
      <c r="I440" t="str">
        <f>VLOOKUP($C440,'Raw-products'!$A$2:$H$1261,MATCH(I$1,'Raw-products'!$A$1:$H$1,0))</f>
        <v>Denim</v>
      </c>
      <c r="J440" t="str">
        <f>VLOOKUP($C440,'Raw-products'!$A$2:$H$1261,MATCH(J$1,'Raw-products'!$A$1:$H$1,0))</f>
        <v>S</v>
      </c>
      <c r="K440" t="str">
        <f>VLOOKUP($C440,'Raw-products'!$A$2:$H$1261,MATCH(K$1,'Raw-products'!$A$1:$H$1,0))</f>
        <v>yellow</v>
      </c>
      <c r="L440">
        <f>VLOOKUP($C440,'Raw-products'!$A$2:$H$1261,MATCH(L$1,'Raw-products'!$A$1:$H$1,0))</f>
        <v>92</v>
      </c>
      <c r="M440">
        <f>VLOOKUP($C440,'Raw-products'!$A$2:$H$1261,MATCH(M$1,'Raw-products'!$A$1:$H$1,0))</f>
        <v>43</v>
      </c>
      <c r="N440" s="5">
        <f t="shared" si="12"/>
        <v>3956</v>
      </c>
      <c r="O440" cm="1">
        <f t="array" ref="O440:R440">_xlfn.XLOOKUP($B440,'Raw -orders'!$A:$A,'Raw -orders'!$B:$E)</f>
        <v>257</v>
      </c>
      <c r="P440">
        <v>44700</v>
      </c>
      <c r="Q440" s="1">
        <v>44315</v>
      </c>
      <c r="R440" s="1">
        <v>44324</v>
      </c>
      <c r="S440" t="str" cm="1">
        <f t="array" ref="S440:Z440">_xlfn.XLOOKUP($O440,'Raw - customers'!$A:$A,'Raw - customers'!$B:$I)</f>
        <v>Trista Aspray</v>
      </c>
      <c r="T440" t="str">
        <v>Genderfluid</v>
      </c>
      <c r="U440">
        <v>61</v>
      </c>
      <c r="V440" t="str">
        <v>9347 Morrison RoadSuite 865</v>
      </c>
      <c r="W440">
        <v>1166</v>
      </c>
      <c r="X440" t="str">
        <v>Johnstonshire</v>
      </c>
      <c r="Y440" t="str">
        <v>Australian Capital Territory</v>
      </c>
      <c r="Z440" t="str">
        <v>Australia</v>
      </c>
      <c r="AA440">
        <v>4</v>
      </c>
      <c r="AB440" s="3" t="str">
        <f t="shared" si="13"/>
        <v>0 to 10</v>
      </c>
      <c r="AK440" s="6"/>
      <c r="AM440" s="6">
        <v>257</v>
      </c>
      <c r="AN440" s="6" t="s">
        <v>1350</v>
      </c>
      <c r="AP440">
        <v>692</v>
      </c>
      <c r="AQ440" t="str">
        <v>Tasmania</v>
      </c>
    </row>
    <row r="441" spans="1:43" x14ac:dyDescent="0.25">
      <c r="A441">
        <v>439</v>
      </c>
      <c r="B441">
        <v>98</v>
      </c>
      <c r="C441">
        <v>943</v>
      </c>
      <c r="D441">
        <v>96</v>
      </c>
      <c r="E441">
        <v>1</v>
      </c>
      <c r="F441">
        <v>96</v>
      </c>
      <c r="G441">
        <v>1</v>
      </c>
      <c r="H441" t="str">
        <f>VLOOKUP($C441,'Raw-products'!$A$2:$H$1261,MATCH(H$1,'Raw-products'!$A$1:$H$1,0))</f>
        <v>Trousers</v>
      </c>
      <c r="I441" t="str">
        <f>VLOOKUP($C441,'Raw-products'!$A$2:$H$1261,MATCH(I$1,'Raw-products'!$A$1:$H$1,0))</f>
        <v>Drawstring</v>
      </c>
      <c r="J441" t="str">
        <f>VLOOKUP($C441,'Raw-products'!$A$2:$H$1261,MATCH(J$1,'Raw-products'!$A$1:$H$1,0))</f>
        <v>L</v>
      </c>
      <c r="K441" t="str">
        <f>VLOOKUP($C441,'Raw-products'!$A$2:$H$1261,MATCH(K$1,'Raw-products'!$A$1:$H$1,0))</f>
        <v>violet</v>
      </c>
      <c r="L441">
        <f>VLOOKUP($C441,'Raw-products'!$A$2:$H$1261,MATCH(L$1,'Raw-products'!$A$1:$H$1,0))</f>
        <v>104</v>
      </c>
      <c r="M441">
        <f>VLOOKUP($C441,'Raw-products'!$A$2:$H$1261,MATCH(M$1,'Raw-products'!$A$1:$H$1,0))</f>
        <v>62</v>
      </c>
      <c r="N441" s="5">
        <f t="shared" si="12"/>
        <v>6448</v>
      </c>
      <c r="O441" cm="1">
        <f t="array" ref="O441:R441">_xlfn.XLOOKUP($B441,'Raw -orders'!$A:$A,'Raw -orders'!$B:$E)</f>
        <v>257</v>
      </c>
      <c r="P441">
        <v>44700</v>
      </c>
      <c r="Q441" s="1">
        <v>44315</v>
      </c>
      <c r="R441" s="1">
        <v>44324</v>
      </c>
      <c r="S441" t="str" cm="1">
        <f t="array" ref="S441:Z441">_xlfn.XLOOKUP($O441,'Raw - customers'!$A:$A,'Raw - customers'!$B:$I)</f>
        <v>Trista Aspray</v>
      </c>
      <c r="T441" t="str">
        <v>Genderfluid</v>
      </c>
      <c r="U441">
        <v>61</v>
      </c>
      <c r="V441" t="str">
        <v>9347 Morrison RoadSuite 865</v>
      </c>
      <c r="W441">
        <v>1166</v>
      </c>
      <c r="X441" t="str">
        <v>Johnstonshire</v>
      </c>
      <c r="Y441" t="str">
        <v>Australian Capital Territory</v>
      </c>
      <c r="Z441" t="str">
        <v>Australia</v>
      </c>
      <c r="AA441">
        <v>4</v>
      </c>
      <c r="AB441" s="3" t="str">
        <f t="shared" si="13"/>
        <v>0 to 10</v>
      </c>
      <c r="AK441" s="6"/>
      <c r="AM441" s="6">
        <v>257</v>
      </c>
      <c r="AN441" s="6" t="s">
        <v>1350</v>
      </c>
      <c r="AP441">
        <v>898</v>
      </c>
      <c r="AQ441" t="str">
        <v>New South Wales</v>
      </c>
    </row>
    <row r="442" spans="1:43" x14ac:dyDescent="0.25">
      <c r="A442">
        <v>440</v>
      </c>
      <c r="B442">
        <v>98</v>
      </c>
      <c r="C442">
        <v>1103</v>
      </c>
      <c r="D442">
        <v>115</v>
      </c>
      <c r="E442">
        <v>1</v>
      </c>
      <c r="F442">
        <v>115</v>
      </c>
      <c r="G442">
        <v>1</v>
      </c>
      <c r="H442" t="str">
        <f>VLOOKUP($C442,'Raw-products'!$A$2:$H$1261,MATCH(H$1,'Raw-products'!$A$1:$H$1,0))</f>
        <v>Trousers</v>
      </c>
      <c r="I442" t="str">
        <f>VLOOKUP($C442,'Raw-products'!$A$2:$H$1261,MATCH(I$1,'Raw-products'!$A$1:$H$1,0))</f>
        <v>Cropped</v>
      </c>
      <c r="J442" t="str">
        <f>VLOOKUP($C442,'Raw-products'!$A$2:$H$1261,MATCH(J$1,'Raw-products'!$A$1:$H$1,0))</f>
        <v>L</v>
      </c>
      <c r="K442" t="str">
        <f>VLOOKUP($C442,'Raw-products'!$A$2:$H$1261,MATCH(K$1,'Raw-products'!$A$1:$H$1,0))</f>
        <v>green</v>
      </c>
      <c r="L442">
        <f>VLOOKUP($C442,'Raw-products'!$A$2:$H$1261,MATCH(L$1,'Raw-products'!$A$1:$H$1,0))</f>
        <v>99</v>
      </c>
      <c r="M442">
        <f>VLOOKUP($C442,'Raw-products'!$A$2:$H$1261,MATCH(M$1,'Raw-products'!$A$1:$H$1,0))</f>
        <v>55</v>
      </c>
      <c r="N442" s="5">
        <f t="shared" si="12"/>
        <v>5445</v>
      </c>
      <c r="O442" cm="1">
        <f t="array" ref="O442:R442">_xlfn.XLOOKUP($B442,'Raw -orders'!$A:$A,'Raw -orders'!$B:$E)</f>
        <v>257</v>
      </c>
      <c r="P442">
        <v>44700</v>
      </c>
      <c r="Q442" s="1">
        <v>44315</v>
      </c>
      <c r="R442" s="1">
        <v>44324</v>
      </c>
      <c r="S442" t="str" cm="1">
        <f t="array" ref="S442:Z442">_xlfn.XLOOKUP($O442,'Raw - customers'!$A:$A,'Raw - customers'!$B:$I)</f>
        <v>Trista Aspray</v>
      </c>
      <c r="T442" t="str">
        <v>Genderfluid</v>
      </c>
      <c r="U442">
        <v>61</v>
      </c>
      <c r="V442" t="str">
        <v>9347 Morrison RoadSuite 865</v>
      </c>
      <c r="W442">
        <v>1166</v>
      </c>
      <c r="X442" t="str">
        <v>Johnstonshire</v>
      </c>
      <c r="Y442" t="str">
        <v>Australian Capital Territory</v>
      </c>
      <c r="Z442" t="str">
        <v>Australia</v>
      </c>
      <c r="AA442">
        <v>4</v>
      </c>
      <c r="AB442" s="3" t="str">
        <f t="shared" si="13"/>
        <v>0 to 10</v>
      </c>
      <c r="AK442" s="6"/>
      <c r="AM442" s="6">
        <v>257</v>
      </c>
      <c r="AN442" s="6" t="s">
        <v>1350</v>
      </c>
      <c r="AP442">
        <v>973</v>
      </c>
      <c r="AQ442" t="str">
        <v>Tasmania</v>
      </c>
    </row>
    <row r="443" spans="1:43" x14ac:dyDescent="0.25">
      <c r="A443">
        <v>441</v>
      </c>
      <c r="B443">
        <v>98</v>
      </c>
      <c r="C443">
        <v>982</v>
      </c>
      <c r="D443">
        <v>106</v>
      </c>
      <c r="E443">
        <v>3</v>
      </c>
      <c r="F443">
        <v>318</v>
      </c>
      <c r="G443">
        <v>1</v>
      </c>
      <c r="H443" t="str">
        <f>VLOOKUP($C443,'Raw-products'!$A$2:$H$1261,MATCH(H$1,'Raw-products'!$A$1:$H$1,0))</f>
        <v>Trousers</v>
      </c>
      <c r="I443" t="str">
        <f>VLOOKUP($C443,'Raw-products'!$A$2:$H$1261,MATCH(I$1,'Raw-products'!$A$1:$H$1,0))</f>
        <v>Wool</v>
      </c>
      <c r="J443" t="str">
        <f>VLOOKUP($C443,'Raw-products'!$A$2:$H$1261,MATCH(J$1,'Raw-products'!$A$1:$H$1,0))</f>
        <v>M</v>
      </c>
      <c r="K443" t="str">
        <f>VLOOKUP($C443,'Raw-products'!$A$2:$H$1261,MATCH(K$1,'Raw-products'!$A$1:$H$1,0))</f>
        <v>red</v>
      </c>
      <c r="L443">
        <f>VLOOKUP($C443,'Raw-products'!$A$2:$H$1261,MATCH(L$1,'Raw-products'!$A$1:$H$1,0))</f>
        <v>111</v>
      </c>
      <c r="M443">
        <f>VLOOKUP($C443,'Raw-products'!$A$2:$H$1261,MATCH(M$1,'Raw-products'!$A$1:$H$1,0))</f>
        <v>58</v>
      </c>
      <c r="N443" s="5">
        <f t="shared" si="12"/>
        <v>6438</v>
      </c>
      <c r="O443" cm="1">
        <f t="array" ref="O443:R443">_xlfn.XLOOKUP($B443,'Raw -orders'!$A:$A,'Raw -orders'!$B:$E)</f>
        <v>257</v>
      </c>
      <c r="P443">
        <v>44700</v>
      </c>
      <c r="Q443" s="1">
        <v>44315</v>
      </c>
      <c r="R443" s="1">
        <v>44324</v>
      </c>
      <c r="S443" t="str" cm="1">
        <f t="array" ref="S443:Z443">_xlfn.XLOOKUP($O443,'Raw - customers'!$A:$A,'Raw - customers'!$B:$I)</f>
        <v>Trista Aspray</v>
      </c>
      <c r="T443" t="str">
        <v>Genderfluid</v>
      </c>
      <c r="U443">
        <v>61</v>
      </c>
      <c r="V443" t="str">
        <v>9347 Morrison RoadSuite 865</v>
      </c>
      <c r="W443">
        <v>1166</v>
      </c>
      <c r="X443" t="str">
        <v>Johnstonshire</v>
      </c>
      <c r="Y443" t="str">
        <v>Australian Capital Territory</v>
      </c>
      <c r="Z443" t="str">
        <v>Australia</v>
      </c>
      <c r="AA443">
        <v>4</v>
      </c>
      <c r="AB443" s="3" t="str">
        <f t="shared" si="13"/>
        <v>0 to 10</v>
      </c>
      <c r="AK443" s="6"/>
      <c r="AM443" s="6">
        <v>257</v>
      </c>
      <c r="AN443" s="6" t="s">
        <v>1350</v>
      </c>
      <c r="AP443">
        <v>10</v>
      </c>
      <c r="AQ443" t="str">
        <v>Western Australia</v>
      </c>
    </row>
    <row r="444" spans="1:43" x14ac:dyDescent="0.25">
      <c r="A444">
        <v>442</v>
      </c>
      <c r="B444">
        <v>98</v>
      </c>
      <c r="C444">
        <v>645</v>
      </c>
      <c r="D444">
        <v>93</v>
      </c>
      <c r="E444">
        <v>1</v>
      </c>
      <c r="F444">
        <v>93</v>
      </c>
      <c r="G444">
        <v>1</v>
      </c>
      <c r="H444" t="str">
        <f>VLOOKUP($C444,'Raw-products'!$A$2:$H$1261,MATCH(H$1,'Raw-products'!$A$1:$H$1,0))</f>
        <v>Jacket</v>
      </c>
      <c r="I444" t="str">
        <f>VLOOKUP($C444,'Raw-products'!$A$2:$H$1261,MATCH(I$1,'Raw-products'!$A$1:$H$1,0))</f>
        <v>Coach</v>
      </c>
      <c r="J444" t="str">
        <f>VLOOKUP($C444,'Raw-products'!$A$2:$H$1261,MATCH(J$1,'Raw-products'!$A$1:$H$1,0))</f>
        <v>XS</v>
      </c>
      <c r="K444" t="str">
        <f>VLOOKUP($C444,'Raw-products'!$A$2:$H$1261,MATCH(K$1,'Raw-products'!$A$1:$H$1,0))</f>
        <v>green</v>
      </c>
      <c r="L444">
        <f>VLOOKUP($C444,'Raw-products'!$A$2:$H$1261,MATCH(L$1,'Raw-products'!$A$1:$H$1,0))</f>
        <v>115</v>
      </c>
      <c r="M444">
        <f>VLOOKUP($C444,'Raw-products'!$A$2:$H$1261,MATCH(M$1,'Raw-products'!$A$1:$H$1,0))</f>
        <v>78</v>
      </c>
      <c r="N444" s="5">
        <f t="shared" si="12"/>
        <v>8970</v>
      </c>
      <c r="O444" cm="1">
        <f t="array" ref="O444:R444">_xlfn.XLOOKUP($B444,'Raw -orders'!$A:$A,'Raw -orders'!$B:$E)</f>
        <v>257</v>
      </c>
      <c r="P444">
        <v>44700</v>
      </c>
      <c r="Q444" s="1">
        <v>44315</v>
      </c>
      <c r="R444" s="1">
        <v>44324</v>
      </c>
      <c r="S444" t="str" cm="1">
        <f t="array" ref="S444:Z444">_xlfn.XLOOKUP($O444,'Raw - customers'!$A:$A,'Raw - customers'!$B:$I)</f>
        <v>Trista Aspray</v>
      </c>
      <c r="T444" t="str">
        <v>Genderfluid</v>
      </c>
      <c r="U444">
        <v>61</v>
      </c>
      <c r="V444" t="str">
        <v>9347 Morrison RoadSuite 865</v>
      </c>
      <c r="W444">
        <v>1166</v>
      </c>
      <c r="X444" t="str">
        <v>Johnstonshire</v>
      </c>
      <c r="Y444" t="str">
        <v>Australian Capital Territory</v>
      </c>
      <c r="Z444" t="str">
        <v>Australia</v>
      </c>
      <c r="AA444">
        <v>4</v>
      </c>
      <c r="AB444" s="3" t="str">
        <f t="shared" si="13"/>
        <v>0 to 10</v>
      </c>
      <c r="AK444" s="6"/>
      <c r="AM444" s="6">
        <v>257</v>
      </c>
      <c r="AN444" s="6" t="s">
        <v>1350</v>
      </c>
      <c r="AP444">
        <v>308</v>
      </c>
      <c r="AQ444" t="str">
        <v>Northern Territory</v>
      </c>
    </row>
    <row r="445" spans="1:43" x14ac:dyDescent="0.25">
      <c r="A445">
        <v>443</v>
      </c>
      <c r="B445">
        <v>99</v>
      </c>
      <c r="C445">
        <v>1238</v>
      </c>
      <c r="D445">
        <v>112</v>
      </c>
      <c r="E445">
        <v>2</v>
      </c>
      <c r="F445">
        <v>224</v>
      </c>
      <c r="G445">
        <v>1</v>
      </c>
      <c r="H445" t="str">
        <f>VLOOKUP($C445,'Raw-products'!$A$2:$H$1261,MATCH(H$1,'Raw-products'!$A$1:$H$1,0))</f>
        <v>Trousers</v>
      </c>
      <c r="I445" t="str">
        <f>VLOOKUP($C445,'Raw-products'!$A$2:$H$1261,MATCH(I$1,'Raw-products'!$A$1:$H$1,0))</f>
        <v>Tracksuit Bottoms</v>
      </c>
      <c r="J445" t="str">
        <f>VLOOKUP($C445,'Raw-products'!$A$2:$H$1261,MATCH(J$1,'Raw-products'!$A$1:$H$1,0))</f>
        <v>L</v>
      </c>
      <c r="K445" t="str">
        <f>VLOOKUP($C445,'Raw-products'!$A$2:$H$1261,MATCH(K$1,'Raw-products'!$A$1:$H$1,0))</f>
        <v>yellow</v>
      </c>
      <c r="L445">
        <f>VLOOKUP($C445,'Raw-products'!$A$2:$H$1261,MATCH(L$1,'Raw-products'!$A$1:$H$1,0))</f>
        <v>91</v>
      </c>
      <c r="M445">
        <f>VLOOKUP($C445,'Raw-products'!$A$2:$H$1261,MATCH(M$1,'Raw-products'!$A$1:$H$1,0))</f>
        <v>41</v>
      </c>
      <c r="N445" s="5">
        <f t="shared" si="12"/>
        <v>3731</v>
      </c>
      <c r="O445" cm="1">
        <f t="array" ref="O445:R445">_xlfn.XLOOKUP($B445,'Raw -orders'!$A:$A,'Raw -orders'!$B:$E)</f>
        <v>291</v>
      </c>
      <c r="P445">
        <v>26787</v>
      </c>
      <c r="Q445" s="1">
        <v>44452</v>
      </c>
      <c r="R445" s="1">
        <v>44464</v>
      </c>
      <c r="S445" t="str" cm="1">
        <f t="array" ref="S445:Z445">_xlfn.XLOOKUP($O445,'Raw - customers'!$A:$A,'Raw - customers'!$B:$I)</f>
        <v>Brodie Hedin</v>
      </c>
      <c r="T445" t="str">
        <v>Genderqueer</v>
      </c>
      <c r="U445">
        <v>43</v>
      </c>
      <c r="V445" t="str">
        <v>6428 Boyle MallApt. 711</v>
      </c>
      <c r="W445">
        <v>2048</v>
      </c>
      <c r="X445" t="str">
        <v>South Hannah</v>
      </c>
      <c r="Y445" t="str">
        <v>Tasmania</v>
      </c>
      <c r="Z445" t="str">
        <v>Australia</v>
      </c>
      <c r="AA445">
        <v>9</v>
      </c>
      <c r="AB445" s="3" t="str">
        <f t="shared" si="13"/>
        <v>10 to 20</v>
      </c>
      <c r="AK445" s="6"/>
      <c r="AM445" s="6">
        <v>291</v>
      </c>
      <c r="AN445" s="6" t="s">
        <v>1414</v>
      </c>
      <c r="AP445">
        <v>921</v>
      </c>
      <c r="AQ445" t="str">
        <v>Australian Capital Territory</v>
      </c>
    </row>
    <row r="446" spans="1:43" x14ac:dyDescent="0.25">
      <c r="A446">
        <v>444</v>
      </c>
      <c r="B446">
        <v>99</v>
      </c>
      <c r="C446">
        <v>159</v>
      </c>
      <c r="D446">
        <v>91</v>
      </c>
      <c r="E446">
        <v>3</v>
      </c>
      <c r="F446">
        <v>273</v>
      </c>
      <c r="G446">
        <v>1</v>
      </c>
      <c r="H446" t="str">
        <f>VLOOKUP($C446,'Raw-products'!$A$2:$H$1261,MATCH(H$1,'Raw-products'!$A$1:$H$1,0))</f>
        <v>Shirt</v>
      </c>
      <c r="I446" t="str">
        <f>VLOOKUP($C446,'Raw-products'!$A$2:$H$1261,MATCH(I$1,'Raw-products'!$A$1:$H$1,0))</f>
        <v>Linen</v>
      </c>
      <c r="J446" t="str">
        <f>VLOOKUP($C446,'Raw-products'!$A$2:$H$1261,MATCH(J$1,'Raw-products'!$A$1:$H$1,0))</f>
        <v>XL</v>
      </c>
      <c r="K446" t="str">
        <f>VLOOKUP($C446,'Raw-products'!$A$2:$H$1261,MATCH(K$1,'Raw-products'!$A$1:$H$1,0))</f>
        <v>green</v>
      </c>
      <c r="L446">
        <f>VLOOKUP($C446,'Raw-products'!$A$2:$H$1261,MATCH(L$1,'Raw-products'!$A$1:$H$1,0))</f>
        <v>116</v>
      </c>
      <c r="M446">
        <f>VLOOKUP($C446,'Raw-products'!$A$2:$H$1261,MATCH(M$1,'Raw-products'!$A$1:$H$1,0))</f>
        <v>51</v>
      </c>
      <c r="N446" s="5">
        <f t="shared" si="12"/>
        <v>5916</v>
      </c>
      <c r="O446" cm="1">
        <f t="array" ref="O446:R446">_xlfn.XLOOKUP($B446,'Raw -orders'!$A:$A,'Raw -orders'!$B:$E)</f>
        <v>291</v>
      </c>
      <c r="P446">
        <v>26787</v>
      </c>
      <c r="Q446" s="1">
        <v>44452</v>
      </c>
      <c r="R446" s="1">
        <v>44464</v>
      </c>
      <c r="S446" t="str" cm="1">
        <f t="array" ref="S446:Z446">_xlfn.XLOOKUP($O446,'Raw - customers'!$A:$A,'Raw - customers'!$B:$I)</f>
        <v>Brodie Hedin</v>
      </c>
      <c r="T446" t="str">
        <v>Genderqueer</v>
      </c>
      <c r="U446">
        <v>43</v>
      </c>
      <c r="V446" t="str">
        <v>6428 Boyle MallApt. 711</v>
      </c>
      <c r="W446">
        <v>2048</v>
      </c>
      <c r="X446" t="str">
        <v>South Hannah</v>
      </c>
      <c r="Y446" t="str">
        <v>Tasmania</v>
      </c>
      <c r="Z446" t="str">
        <v>Australia</v>
      </c>
      <c r="AA446">
        <v>9</v>
      </c>
      <c r="AB446" s="3" t="str">
        <f t="shared" si="13"/>
        <v>10 to 20</v>
      </c>
      <c r="AK446" s="6"/>
      <c r="AM446" s="6">
        <v>291</v>
      </c>
      <c r="AN446" s="6" t="s">
        <v>1414</v>
      </c>
      <c r="AP446">
        <v>916</v>
      </c>
      <c r="AQ446" t="str">
        <v>Australian Capital Territory</v>
      </c>
    </row>
    <row r="447" spans="1:43" x14ac:dyDescent="0.25">
      <c r="A447">
        <v>445</v>
      </c>
      <c r="B447">
        <v>99</v>
      </c>
      <c r="C447">
        <v>26</v>
      </c>
      <c r="D447">
        <v>96</v>
      </c>
      <c r="E447">
        <v>1</v>
      </c>
      <c r="F447">
        <v>96</v>
      </c>
      <c r="G447">
        <v>1</v>
      </c>
      <c r="H447" t="str">
        <f>VLOOKUP($C447,'Raw-products'!$A$2:$H$1261,MATCH(H$1,'Raw-products'!$A$1:$H$1,0))</f>
        <v>Shirt</v>
      </c>
      <c r="I447" t="str">
        <f>VLOOKUP($C447,'Raw-products'!$A$2:$H$1261,MATCH(I$1,'Raw-products'!$A$1:$H$1,0))</f>
        <v>Oxford Cloth</v>
      </c>
      <c r="J447" t="str">
        <f>VLOOKUP($C447,'Raw-products'!$A$2:$H$1261,MATCH(J$1,'Raw-products'!$A$1:$H$1,0))</f>
        <v>S</v>
      </c>
      <c r="K447" t="str">
        <f>VLOOKUP($C447,'Raw-products'!$A$2:$H$1261,MATCH(K$1,'Raw-products'!$A$1:$H$1,0))</f>
        <v>indigo</v>
      </c>
      <c r="L447">
        <f>VLOOKUP($C447,'Raw-products'!$A$2:$H$1261,MATCH(L$1,'Raw-products'!$A$1:$H$1,0))</f>
        <v>114</v>
      </c>
      <c r="M447">
        <f>VLOOKUP($C447,'Raw-products'!$A$2:$H$1261,MATCH(M$1,'Raw-products'!$A$1:$H$1,0))</f>
        <v>59</v>
      </c>
      <c r="N447" s="5">
        <f t="shared" si="12"/>
        <v>6726</v>
      </c>
      <c r="O447" cm="1">
        <f t="array" ref="O447:R447">_xlfn.XLOOKUP($B447,'Raw -orders'!$A:$A,'Raw -orders'!$B:$E)</f>
        <v>291</v>
      </c>
      <c r="P447">
        <v>26787</v>
      </c>
      <c r="Q447" s="1">
        <v>44452</v>
      </c>
      <c r="R447" s="1">
        <v>44464</v>
      </c>
      <c r="S447" t="str" cm="1">
        <f t="array" ref="S447:Z447">_xlfn.XLOOKUP($O447,'Raw - customers'!$A:$A,'Raw - customers'!$B:$I)</f>
        <v>Brodie Hedin</v>
      </c>
      <c r="T447" t="str">
        <v>Genderqueer</v>
      </c>
      <c r="U447">
        <v>43</v>
      </c>
      <c r="V447" t="str">
        <v>6428 Boyle MallApt. 711</v>
      </c>
      <c r="W447">
        <v>2048</v>
      </c>
      <c r="X447" t="str">
        <v>South Hannah</v>
      </c>
      <c r="Y447" t="str">
        <v>Tasmania</v>
      </c>
      <c r="Z447" t="str">
        <v>Australia</v>
      </c>
      <c r="AA447">
        <v>9</v>
      </c>
      <c r="AB447" s="3" t="str">
        <f t="shared" si="13"/>
        <v>10 to 20</v>
      </c>
      <c r="AK447" s="6"/>
      <c r="AM447" s="6">
        <v>291</v>
      </c>
      <c r="AN447" s="6" t="s">
        <v>1414</v>
      </c>
      <c r="AP447">
        <v>987</v>
      </c>
      <c r="AQ447" t="str">
        <v>New South Wales</v>
      </c>
    </row>
    <row r="448" spans="1:43" x14ac:dyDescent="0.25">
      <c r="A448">
        <v>446</v>
      </c>
      <c r="B448">
        <v>99</v>
      </c>
      <c r="C448">
        <v>485</v>
      </c>
      <c r="D448">
        <v>118</v>
      </c>
      <c r="E448">
        <v>2</v>
      </c>
      <c r="F448">
        <v>236</v>
      </c>
      <c r="G448">
        <v>1</v>
      </c>
      <c r="H448" t="str">
        <f>VLOOKUP($C448,'Raw-products'!$A$2:$H$1261,MATCH(H$1,'Raw-products'!$A$1:$H$1,0))</f>
        <v>Jacket</v>
      </c>
      <c r="I448" t="str">
        <f>VLOOKUP($C448,'Raw-products'!$A$2:$H$1261,MATCH(I$1,'Raw-products'!$A$1:$H$1,0))</f>
        <v>Puffer</v>
      </c>
      <c r="J448" t="str">
        <f>VLOOKUP($C448,'Raw-products'!$A$2:$H$1261,MATCH(J$1,'Raw-products'!$A$1:$H$1,0))</f>
        <v>XS</v>
      </c>
      <c r="K448" t="str">
        <f>VLOOKUP($C448,'Raw-products'!$A$2:$H$1261,MATCH(K$1,'Raw-products'!$A$1:$H$1,0))</f>
        <v>violet</v>
      </c>
      <c r="L448">
        <f>VLOOKUP($C448,'Raw-products'!$A$2:$H$1261,MATCH(L$1,'Raw-products'!$A$1:$H$1,0))</f>
        <v>110</v>
      </c>
      <c r="M448">
        <f>VLOOKUP($C448,'Raw-products'!$A$2:$H$1261,MATCH(M$1,'Raw-products'!$A$1:$H$1,0))</f>
        <v>74</v>
      </c>
      <c r="N448" s="5">
        <f t="shared" si="12"/>
        <v>8140</v>
      </c>
      <c r="O448" cm="1">
        <f t="array" ref="O448:R448">_xlfn.XLOOKUP($B448,'Raw -orders'!$A:$A,'Raw -orders'!$B:$E)</f>
        <v>291</v>
      </c>
      <c r="P448">
        <v>26787</v>
      </c>
      <c r="Q448" s="1">
        <v>44452</v>
      </c>
      <c r="R448" s="1">
        <v>44464</v>
      </c>
      <c r="S448" t="str" cm="1">
        <f t="array" ref="S448:Z448">_xlfn.XLOOKUP($O448,'Raw - customers'!$A:$A,'Raw - customers'!$B:$I)</f>
        <v>Brodie Hedin</v>
      </c>
      <c r="T448" t="str">
        <v>Genderqueer</v>
      </c>
      <c r="U448">
        <v>43</v>
      </c>
      <c r="V448" t="str">
        <v>6428 Boyle MallApt. 711</v>
      </c>
      <c r="W448">
        <v>2048</v>
      </c>
      <c r="X448" t="str">
        <v>South Hannah</v>
      </c>
      <c r="Y448" t="str">
        <v>Tasmania</v>
      </c>
      <c r="Z448" t="str">
        <v>Australia</v>
      </c>
      <c r="AA448">
        <v>9</v>
      </c>
      <c r="AB448" s="3" t="str">
        <f t="shared" si="13"/>
        <v>10 to 20</v>
      </c>
      <c r="AK448" s="6"/>
      <c r="AM448" s="6">
        <v>291</v>
      </c>
      <c r="AN448" s="6" t="s">
        <v>1414</v>
      </c>
      <c r="AP448">
        <v>25</v>
      </c>
      <c r="AQ448" t="str">
        <v>Victoria</v>
      </c>
    </row>
    <row r="449" spans="1:43" x14ac:dyDescent="0.25">
      <c r="A449">
        <v>447</v>
      </c>
      <c r="B449">
        <v>99</v>
      </c>
      <c r="C449">
        <v>353</v>
      </c>
      <c r="D449">
        <v>94</v>
      </c>
      <c r="E449">
        <v>2</v>
      </c>
      <c r="F449">
        <v>188</v>
      </c>
      <c r="G449">
        <v>1</v>
      </c>
      <c r="H449" t="str">
        <f>VLOOKUP($C449,'Raw-products'!$A$2:$H$1261,MATCH(H$1,'Raw-products'!$A$1:$H$1,0))</f>
        <v>Shirt</v>
      </c>
      <c r="I449" t="str">
        <f>VLOOKUP($C449,'Raw-products'!$A$2:$H$1261,MATCH(I$1,'Raw-products'!$A$1:$H$1,0))</f>
        <v>Henley</v>
      </c>
      <c r="J449" t="str">
        <f>VLOOKUP($C449,'Raw-products'!$A$2:$H$1261,MATCH(J$1,'Raw-products'!$A$1:$H$1,0))</f>
        <v>L</v>
      </c>
      <c r="K449" t="str">
        <f>VLOOKUP($C449,'Raw-products'!$A$2:$H$1261,MATCH(K$1,'Raw-products'!$A$1:$H$1,0))</f>
        <v>red</v>
      </c>
      <c r="L449">
        <f>VLOOKUP($C449,'Raw-products'!$A$2:$H$1261,MATCH(L$1,'Raw-products'!$A$1:$H$1,0))</f>
        <v>92</v>
      </c>
      <c r="M449">
        <f>VLOOKUP($C449,'Raw-products'!$A$2:$H$1261,MATCH(M$1,'Raw-products'!$A$1:$H$1,0))</f>
        <v>62</v>
      </c>
      <c r="N449" s="5">
        <f t="shared" si="12"/>
        <v>5704</v>
      </c>
      <c r="O449" cm="1">
        <f t="array" ref="O449:R449">_xlfn.XLOOKUP($B449,'Raw -orders'!$A:$A,'Raw -orders'!$B:$E)</f>
        <v>291</v>
      </c>
      <c r="P449">
        <v>26787</v>
      </c>
      <c r="Q449" s="1">
        <v>44452</v>
      </c>
      <c r="R449" s="1">
        <v>44464</v>
      </c>
      <c r="S449" t="str" cm="1">
        <f t="array" ref="S449:Z449">_xlfn.XLOOKUP($O449,'Raw - customers'!$A:$A,'Raw - customers'!$B:$I)</f>
        <v>Brodie Hedin</v>
      </c>
      <c r="T449" t="str">
        <v>Genderqueer</v>
      </c>
      <c r="U449">
        <v>43</v>
      </c>
      <c r="V449" t="str">
        <v>6428 Boyle MallApt. 711</v>
      </c>
      <c r="W449">
        <v>2048</v>
      </c>
      <c r="X449" t="str">
        <v>South Hannah</v>
      </c>
      <c r="Y449" t="str">
        <v>Tasmania</v>
      </c>
      <c r="Z449" t="str">
        <v>Australia</v>
      </c>
      <c r="AA449">
        <v>9</v>
      </c>
      <c r="AB449" s="3" t="str">
        <f t="shared" si="13"/>
        <v>10 to 20</v>
      </c>
      <c r="AK449" s="6"/>
      <c r="AM449" s="6">
        <v>291</v>
      </c>
      <c r="AN449" s="6" t="s">
        <v>1414</v>
      </c>
      <c r="AP449">
        <v>735</v>
      </c>
      <c r="AQ449" t="str">
        <v>Queensland</v>
      </c>
    </row>
    <row r="450" spans="1:43" x14ac:dyDescent="0.25">
      <c r="A450">
        <v>448</v>
      </c>
      <c r="B450">
        <v>100</v>
      </c>
      <c r="C450">
        <v>458</v>
      </c>
      <c r="D450">
        <v>118</v>
      </c>
      <c r="E450">
        <v>2</v>
      </c>
      <c r="F450">
        <v>236</v>
      </c>
      <c r="G450">
        <v>1</v>
      </c>
      <c r="H450" t="str">
        <f>VLOOKUP($C450,'Raw-products'!$A$2:$H$1261,MATCH(H$1,'Raw-products'!$A$1:$H$1,0))</f>
        <v>Jacket</v>
      </c>
      <c r="I450" t="str">
        <f>VLOOKUP($C450,'Raw-products'!$A$2:$H$1261,MATCH(I$1,'Raw-products'!$A$1:$H$1,0))</f>
        <v>Puffer</v>
      </c>
      <c r="J450" t="str">
        <f>VLOOKUP($C450,'Raw-products'!$A$2:$H$1261,MATCH(J$1,'Raw-products'!$A$1:$H$1,0))</f>
        <v>L</v>
      </c>
      <c r="K450" t="str">
        <f>VLOOKUP($C450,'Raw-products'!$A$2:$H$1261,MATCH(K$1,'Raw-products'!$A$1:$H$1,0))</f>
        <v>red</v>
      </c>
      <c r="L450">
        <f>VLOOKUP($C450,'Raw-products'!$A$2:$H$1261,MATCH(L$1,'Raw-products'!$A$1:$H$1,0))</f>
        <v>110</v>
      </c>
      <c r="M450">
        <f>VLOOKUP($C450,'Raw-products'!$A$2:$H$1261,MATCH(M$1,'Raw-products'!$A$1:$H$1,0))</f>
        <v>44</v>
      </c>
      <c r="N450" s="5">
        <f t="shared" si="12"/>
        <v>4840</v>
      </c>
      <c r="O450" cm="1">
        <f t="array" ref="O450:R450">_xlfn.XLOOKUP($B450,'Raw -orders'!$A:$A,'Raw -orders'!$B:$E)</f>
        <v>817</v>
      </c>
      <c r="P450">
        <v>57063</v>
      </c>
      <c r="Q450" s="1">
        <v>44285</v>
      </c>
      <c r="R450" s="1">
        <v>44302</v>
      </c>
      <c r="S450" t="str" cm="1">
        <f t="array" ref="S450:Z450">_xlfn.XLOOKUP($O450,'Raw - customers'!$A:$A,'Raw - customers'!$B:$I)</f>
        <v>Joella Tiddeman</v>
      </c>
      <c r="T450" t="str">
        <v>Polygender</v>
      </c>
      <c r="U450">
        <v>45</v>
      </c>
      <c r="V450" t="str">
        <v>887 Goldner PlazaSuite 053</v>
      </c>
      <c r="W450">
        <v>2166</v>
      </c>
      <c r="X450" t="str">
        <v>Johnsonstad</v>
      </c>
      <c r="Y450" t="str">
        <v>Tasmania</v>
      </c>
      <c r="Z450" t="str">
        <v>Australia</v>
      </c>
      <c r="AA450">
        <v>3</v>
      </c>
      <c r="AB450" s="3" t="str">
        <f t="shared" si="13"/>
        <v>10 to 20</v>
      </c>
      <c r="AK450" s="6"/>
      <c r="AM450" s="6">
        <v>817</v>
      </c>
      <c r="AN450" s="6" t="s">
        <v>1414</v>
      </c>
      <c r="AP450">
        <v>486</v>
      </c>
      <c r="AQ450" t="str">
        <v>Northern Territory</v>
      </c>
    </row>
    <row r="451" spans="1:43" x14ac:dyDescent="0.25">
      <c r="A451">
        <v>449</v>
      </c>
      <c r="B451">
        <v>100</v>
      </c>
      <c r="C451">
        <v>1083</v>
      </c>
      <c r="D451">
        <v>93</v>
      </c>
      <c r="E451">
        <v>2</v>
      </c>
      <c r="F451">
        <v>186</v>
      </c>
      <c r="G451">
        <v>1</v>
      </c>
      <c r="H451" t="str">
        <f>VLOOKUP($C451,'Raw-products'!$A$2:$H$1261,MATCH(H$1,'Raw-products'!$A$1:$H$1,0))</f>
        <v>Trousers</v>
      </c>
      <c r="I451" t="str">
        <f>VLOOKUP($C451,'Raw-products'!$A$2:$H$1261,MATCH(I$1,'Raw-products'!$A$1:$H$1,0))</f>
        <v>Joggers</v>
      </c>
      <c r="J451" t="str">
        <f>VLOOKUP($C451,'Raw-products'!$A$2:$H$1261,MATCH(J$1,'Raw-products'!$A$1:$H$1,0))</f>
        <v>L</v>
      </c>
      <c r="K451" t="str">
        <f>VLOOKUP($C451,'Raw-products'!$A$2:$H$1261,MATCH(K$1,'Raw-products'!$A$1:$H$1,0))</f>
        <v>violet</v>
      </c>
      <c r="L451">
        <f>VLOOKUP($C451,'Raw-products'!$A$2:$H$1261,MATCH(L$1,'Raw-products'!$A$1:$H$1,0))</f>
        <v>94</v>
      </c>
      <c r="M451">
        <f>VLOOKUP($C451,'Raw-products'!$A$2:$H$1261,MATCH(M$1,'Raw-products'!$A$1:$H$1,0))</f>
        <v>60</v>
      </c>
      <c r="N451" s="5">
        <f t="shared" ref="N451:N514" si="14">$L451*$M451</f>
        <v>5640</v>
      </c>
      <c r="O451" cm="1">
        <f t="array" ref="O451:R451">_xlfn.XLOOKUP($B451,'Raw -orders'!$A:$A,'Raw -orders'!$B:$E)</f>
        <v>817</v>
      </c>
      <c r="P451">
        <v>57063</v>
      </c>
      <c r="Q451" s="1">
        <v>44285</v>
      </c>
      <c r="R451" s="1">
        <v>44302</v>
      </c>
      <c r="S451" t="str" cm="1">
        <f t="array" ref="S451:Z451">_xlfn.XLOOKUP($O451,'Raw - customers'!$A:$A,'Raw - customers'!$B:$I)</f>
        <v>Joella Tiddeman</v>
      </c>
      <c r="T451" t="str">
        <v>Polygender</v>
      </c>
      <c r="U451">
        <v>45</v>
      </c>
      <c r="V451" t="str">
        <v>887 Goldner PlazaSuite 053</v>
      </c>
      <c r="W451">
        <v>2166</v>
      </c>
      <c r="X451" t="str">
        <v>Johnsonstad</v>
      </c>
      <c r="Y451" t="str">
        <v>Tasmania</v>
      </c>
      <c r="Z451" t="str">
        <v>Australia</v>
      </c>
      <c r="AA451">
        <v>3</v>
      </c>
      <c r="AB451" s="3" t="str">
        <f t="shared" ref="AB451:AB514" si="15">IF(AND(DATEDIF($Q451,$R451,"D")&gt;0,DATEDIF($Q451,$R451,"D")&lt;=10),"0 to 10",IF(AND(DATEDIF($Q451,$R451,"D")&gt;10,DATEDIF($Q451,$R451,"D")&lt;=20),"10 to 20",IF(AND(DATEDIF($Q451,$R451,"D")&gt;20,DATEDIF($Q451,$R451,"D")&lt;=30),"20 to 30")))</f>
        <v>10 to 20</v>
      </c>
      <c r="AK451" s="6"/>
      <c r="AM451" s="6">
        <v>817</v>
      </c>
      <c r="AN451" s="6" t="s">
        <v>1414</v>
      </c>
      <c r="AP451">
        <v>682</v>
      </c>
      <c r="AQ451" t="str">
        <v>Western Australia</v>
      </c>
    </row>
    <row r="452" spans="1:43" x14ac:dyDescent="0.25">
      <c r="A452">
        <v>450</v>
      </c>
      <c r="B452">
        <v>100</v>
      </c>
      <c r="C452">
        <v>471</v>
      </c>
      <c r="D452">
        <v>118</v>
      </c>
      <c r="E452">
        <v>2</v>
      </c>
      <c r="F452">
        <v>236</v>
      </c>
      <c r="G452">
        <v>1</v>
      </c>
      <c r="H452" t="str">
        <f>VLOOKUP($C452,'Raw-products'!$A$2:$H$1261,MATCH(H$1,'Raw-products'!$A$1:$H$1,0))</f>
        <v>Jacket</v>
      </c>
      <c r="I452" t="str">
        <f>VLOOKUP($C452,'Raw-products'!$A$2:$H$1261,MATCH(I$1,'Raw-products'!$A$1:$H$1,0))</f>
        <v>Puffer</v>
      </c>
      <c r="J452" t="str">
        <f>VLOOKUP($C452,'Raw-products'!$A$2:$H$1261,MATCH(J$1,'Raw-products'!$A$1:$H$1,0))</f>
        <v>S</v>
      </c>
      <c r="K452" t="str">
        <f>VLOOKUP($C452,'Raw-products'!$A$2:$H$1261,MATCH(K$1,'Raw-products'!$A$1:$H$1,0))</f>
        <v>green</v>
      </c>
      <c r="L452">
        <f>VLOOKUP($C452,'Raw-products'!$A$2:$H$1261,MATCH(L$1,'Raw-products'!$A$1:$H$1,0))</f>
        <v>110</v>
      </c>
      <c r="M452">
        <f>VLOOKUP($C452,'Raw-products'!$A$2:$H$1261,MATCH(M$1,'Raw-products'!$A$1:$H$1,0))</f>
        <v>54</v>
      </c>
      <c r="N452" s="5">
        <f t="shared" si="14"/>
        <v>5940</v>
      </c>
      <c r="O452" cm="1">
        <f t="array" ref="O452:R452">_xlfn.XLOOKUP($B452,'Raw -orders'!$A:$A,'Raw -orders'!$B:$E)</f>
        <v>817</v>
      </c>
      <c r="P452">
        <v>57063</v>
      </c>
      <c r="Q452" s="1">
        <v>44285</v>
      </c>
      <c r="R452" s="1">
        <v>44302</v>
      </c>
      <c r="S452" t="str" cm="1">
        <f t="array" ref="S452:Z452">_xlfn.XLOOKUP($O452,'Raw - customers'!$A:$A,'Raw - customers'!$B:$I)</f>
        <v>Joella Tiddeman</v>
      </c>
      <c r="T452" t="str">
        <v>Polygender</v>
      </c>
      <c r="U452">
        <v>45</v>
      </c>
      <c r="V452" t="str">
        <v>887 Goldner PlazaSuite 053</v>
      </c>
      <c r="W452">
        <v>2166</v>
      </c>
      <c r="X452" t="str">
        <v>Johnsonstad</v>
      </c>
      <c r="Y452" t="str">
        <v>Tasmania</v>
      </c>
      <c r="Z452" t="str">
        <v>Australia</v>
      </c>
      <c r="AA452">
        <v>3</v>
      </c>
      <c r="AB452" s="3" t="str">
        <f t="shared" si="15"/>
        <v>10 to 20</v>
      </c>
      <c r="AK452" s="6"/>
      <c r="AM452" s="6">
        <v>817</v>
      </c>
      <c r="AN452" s="6" t="s">
        <v>1414</v>
      </c>
      <c r="AP452">
        <v>225</v>
      </c>
      <c r="AQ452" t="str">
        <v>Queensland</v>
      </c>
    </row>
    <row r="453" spans="1:43" x14ac:dyDescent="0.25">
      <c r="A453">
        <v>451</v>
      </c>
      <c r="B453">
        <v>100</v>
      </c>
      <c r="C453">
        <v>138</v>
      </c>
      <c r="D453">
        <v>92</v>
      </c>
      <c r="E453">
        <v>3</v>
      </c>
      <c r="F453">
        <v>276</v>
      </c>
      <c r="G453">
        <v>1</v>
      </c>
      <c r="H453" t="str">
        <f>VLOOKUP($C453,'Raw-products'!$A$2:$H$1261,MATCH(H$1,'Raw-products'!$A$1:$H$1,0))</f>
        <v>Shirt</v>
      </c>
      <c r="I453" t="str">
        <f>VLOOKUP($C453,'Raw-products'!$A$2:$H$1261,MATCH(I$1,'Raw-products'!$A$1:$H$1,0))</f>
        <v>Denim</v>
      </c>
      <c r="J453" t="str">
        <f>VLOOKUP($C453,'Raw-products'!$A$2:$H$1261,MATCH(J$1,'Raw-products'!$A$1:$H$1,0))</f>
        <v>L</v>
      </c>
      <c r="K453" t="str">
        <f>VLOOKUP($C453,'Raw-products'!$A$2:$H$1261,MATCH(K$1,'Raw-products'!$A$1:$H$1,0))</f>
        <v>violet</v>
      </c>
      <c r="L453">
        <f>VLOOKUP($C453,'Raw-products'!$A$2:$H$1261,MATCH(L$1,'Raw-products'!$A$1:$H$1,0))</f>
        <v>115</v>
      </c>
      <c r="M453">
        <f>VLOOKUP($C453,'Raw-products'!$A$2:$H$1261,MATCH(M$1,'Raw-products'!$A$1:$H$1,0))</f>
        <v>78</v>
      </c>
      <c r="N453" s="5">
        <f t="shared" si="14"/>
        <v>8970</v>
      </c>
      <c r="O453" cm="1">
        <f t="array" ref="O453:R453">_xlfn.XLOOKUP($B453,'Raw -orders'!$A:$A,'Raw -orders'!$B:$E)</f>
        <v>817</v>
      </c>
      <c r="P453">
        <v>57063</v>
      </c>
      <c r="Q453" s="1">
        <v>44285</v>
      </c>
      <c r="R453" s="1">
        <v>44302</v>
      </c>
      <c r="S453" t="str" cm="1">
        <f t="array" ref="S453:Z453">_xlfn.XLOOKUP($O453,'Raw - customers'!$A:$A,'Raw - customers'!$B:$I)</f>
        <v>Joella Tiddeman</v>
      </c>
      <c r="T453" t="str">
        <v>Polygender</v>
      </c>
      <c r="U453">
        <v>45</v>
      </c>
      <c r="V453" t="str">
        <v>887 Goldner PlazaSuite 053</v>
      </c>
      <c r="W453">
        <v>2166</v>
      </c>
      <c r="X453" t="str">
        <v>Johnsonstad</v>
      </c>
      <c r="Y453" t="str">
        <v>Tasmania</v>
      </c>
      <c r="Z453" t="str">
        <v>Australia</v>
      </c>
      <c r="AA453">
        <v>3</v>
      </c>
      <c r="AB453" s="3" t="str">
        <f t="shared" si="15"/>
        <v>10 to 20</v>
      </c>
      <c r="AK453" s="6"/>
      <c r="AM453" s="6">
        <v>817</v>
      </c>
      <c r="AN453" s="6" t="s">
        <v>1414</v>
      </c>
      <c r="AP453">
        <v>808</v>
      </c>
      <c r="AQ453" t="str">
        <v>Western Australia</v>
      </c>
    </row>
    <row r="454" spans="1:43" x14ac:dyDescent="0.25">
      <c r="A454">
        <v>452</v>
      </c>
      <c r="B454">
        <v>100</v>
      </c>
      <c r="C454">
        <v>470</v>
      </c>
      <c r="D454">
        <v>118</v>
      </c>
      <c r="E454">
        <v>1</v>
      </c>
      <c r="F454">
        <v>118</v>
      </c>
      <c r="G454">
        <v>1</v>
      </c>
      <c r="H454" t="str">
        <f>VLOOKUP($C454,'Raw-products'!$A$2:$H$1261,MATCH(H$1,'Raw-products'!$A$1:$H$1,0))</f>
        <v>Jacket</v>
      </c>
      <c r="I454" t="str">
        <f>VLOOKUP($C454,'Raw-products'!$A$2:$H$1261,MATCH(I$1,'Raw-products'!$A$1:$H$1,0))</f>
        <v>Puffer</v>
      </c>
      <c r="J454" t="str">
        <f>VLOOKUP($C454,'Raw-products'!$A$2:$H$1261,MATCH(J$1,'Raw-products'!$A$1:$H$1,0))</f>
        <v>XS</v>
      </c>
      <c r="K454" t="str">
        <f>VLOOKUP($C454,'Raw-products'!$A$2:$H$1261,MATCH(K$1,'Raw-products'!$A$1:$H$1,0))</f>
        <v>green</v>
      </c>
      <c r="L454">
        <f>VLOOKUP($C454,'Raw-products'!$A$2:$H$1261,MATCH(L$1,'Raw-products'!$A$1:$H$1,0))</f>
        <v>110</v>
      </c>
      <c r="M454">
        <f>VLOOKUP($C454,'Raw-products'!$A$2:$H$1261,MATCH(M$1,'Raw-products'!$A$1:$H$1,0))</f>
        <v>41</v>
      </c>
      <c r="N454" s="5">
        <f t="shared" si="14"/>
        <v>4510</v>
      </c>
      <c r="O454" cm="1">
        <f t="array" ref="O454:R454">_xlfn.XLOOKUP($B454,'Raw -orders'!$A:$A,'Raw -orders'!$B:$E)</f>
        <v>817</v>
      </c>
      <c r="P454">
        <v>57063</v>
      </c>
      <c r="Q454" s="1">
        <v>44285</v>
      </c>
      <c r="R454" s="1">
        <v>44302</v>
      </c>
      <c r="S454" t="str" cm="1">
        <f t="array" ref="S454:Z454">_xlfn.XLOOKUP($O454,'Raw - customers'!$A:$A,'Raw - customers'!$B:$I)</f>
        <v>Joella Tiddeman</v>
      </c>
      <c r="T454" t="str">
        <v>Polygender</v>
      </c>
      <c r="U454">
        <v>45</v>
      </c>
      <c r="V454" t="str">
        <v>887 Goldner PlazaSuite 053</v>
      </c>
      <c r="W454">
        <v>2166</v>
      </c>
      <c r="X454" t="str">
        <v>Johnsonstad</v>
      </c>
      <c r="Y454" t="str">
        <v>Tasmania</v>
      </c>
      <c r="Z454" t="str">
        <v>Australia</v>
      </c>
      <c r="AA454">
        <v>3</v>
      </c>
      <c r="AB454" s="3" t="str">
        <f t="shared" si="15"/>
        <v>10 to 20</v>
      </c>
      <c r="AK454" s="6"/>
      <c r="AM454" s="6">
        <v>817</v>
      </c>
      <c r="AN454" s="6" t="s">
        <v>1414</v>
      </c>
      <c r="AP454">
        <v>398</v>
      </c>
      <c r="AQ454" t="str">
        <v>Western Australia</v>
      </c>
    </row>
    <row r="455" spans="1:43" x14ac:dyDescent="0.25">
      <c r="A455">
        <v>453</v>
      </c>
      <c r="B455">
        <v>100</v>
      </c>
      <c r="C455">
        <v>373</v>
      </c>
      <c r="D455">
        <v>94</v>
      </c>
      <c r="E455">
        <v>2</v>
      </c>
      <c r="F455">
        <v>188</v>
      </c>
      <c r="G455">
        <v>1</v>
      </c>
      <c r="H455" t="str">
        <f>VLOOKUP($C455,'Raw-products'!$A$2:$H$1261,MATCH(H$1,'Raw-products'!$A$1:$H$1,0))</f>
        <v>Shirt</v>
      </c>
      <c r="I455" t="str">
        <f>VLOOKUP($C455,'Raw-products'!$A$2:$H$1261,MATCH(I$1,'Raw-products'!$A$1:$H$1,0))</f>
        <v>Henley</v>
      </c>
      <c r="J455" t="str">
        <f>VLOOKUP($C455,'Raw-products'!$A$2:$H$1261,MATCH(J$1,'Raw-products'!$A$1:$H$1,0))</f>
        <v>L</v>
      </c>
      <c r="K455" t="str">
        <f>VLOOKUP($C455,'Raw-products'!$A$2:$H$1261,MATCH(K$1,'Raw-products'!$A$1:$H$1,0))</f>
        <v>blue</v>
      </c>
      <c r="L455">
        <f>VLOOKUP($C455,'Raw-products'!$A$2:$H$1261,MATCH(L$1,'Raw-products'!$A$1:$H$1,0))</f>
        <v>92</v>
      </c>
      <c r="M455">
        <f>VLOOKUP($C455,'Raw-products'!$A$2:$H$1261,MATCH(M$1,'Raw-products'!$A$1:$H$1,0))</f>
        <v>60</v>
      </c>
      <c r="N455" s="5">
        <f t="shared" si="14"/>
        <v>5520</v>
      </c>
      <c r="O455" cm="1">
        <f t="array" ref="O455:R455">_xlfn.XLOOKUP($B455,'Raw -orders'!$A:$A,'Raw -orders'!$B:$E)</f>
        <v>817</v>
      </c>
      <c r="P455">
        <v>57063</v>
      </c>
      <c r="Q455" s="1">
        <v>44285</v>
      </c>
      <c r="R455" s="1">
        <v>44302</v>
      </c>
      <c r="S455" t="str" cm="1">
        <f t="array" ref="S455:Z455">_xlfn.XLOOKUP($O455,'Raw - customers'!$A:$A,'Raw - customers'!$B:$I)</f>
        <v>Joella Tiddeman</v>
      </c>
      <c r="T455" t="str">
        <v>Polygender</v>
      </c>
      <c r="U455">
        <v>45</v>
      </c>
      <c r="V455" t="str">
        <v>887 Goldner PlazaSuite 053</v>
      </c>
      <c r="W455">
        <v>2166</v>
      </c>
      <c r="X455" t="str">
        <v>Johnsonstad</v>
      </c>
      <c r="Y455" t="str">
        <v>Tasmania</v>
      </c>
      <c r="Z455" t="str">
        <v>Australia</v>
      </c>
      <c r="AA455">
        <v>3</v>
      </c>
      <c r="AB455" s="3" t="str">
        <f t="shared" si="15"/>
        <v>10 to 20</v>
      </c>
      <c r="AK455" s="6"/>
      <c r="AM455" s="6">
        <v>817</v>
      </c>
      <c r="AN455" s="6" t="s">
        <v>1414</v>
      </c>
      <c r="AP455">
        <v>233</v>
      </c>
      <c r="AQ455" t="str">
        <v>South Australia</v>
      </c>
    </row>
    <row r="456" spans="1:43" x14ac:dyDescent="0.25">
      <c r="A456">
        <v>454</v>
      </c>
      <c r="B456">
        <v>100</v>
      </c>
      <c r="C456">
        <v>392</v>
      </c>
      <c r="D456">
        <v>119</v>
      </c>
      <c r="E456">
        <v>3</v>
      </c>
      <c r="F456">
        <v>357</v>
      </c>
      <c r="G456">
        <v>1</v>
      </c>
      <c r="H456" t="str">
        <f>VLOOKUP($C456,'Raw-products'!$A$2:$H$1261,MATCH(H$1,'Raw-products'!$A$1:$H$1,0))</f>
        <v>Shirt</v>
      </c>
      <c r="I456" t="str">
        <f>VLOOKUP($C456,'Raw-products'!$A$2:$H$1261,MATCH(I$1,'Raw-products'!$A$1:$H$1,0))</f>
        <v>Casual Slim Fit</v>
      </c>
      <c r="J456" t="str">
        <f>VLOOKUP($C456,'Raw-products'!$A$2:$H$1261,MATCH(J$1,'Raw-products'!$A$1:$H$1,0))</f>
        <v>M</v>
      </c>
      <c r="K456" t="str">
        <f>VLOOKUP($C456,'Raw-products'!$A$2:$H$1261,MATCH(K$1,'Raw-products'!$A$1:$H$1,0))</f>
        <v>orange</v>
      </c>
      <c r="L456">
        <f>VLOOKUP($C456,'Raw-products'!$A$2:$H$1261,MATCH(L$1,'Raw-products'!$A$1:$H$1,0))</f>
        <v>113</v>
      </c>
      <c r="M456">
        <f>VLOOKUP($C456,'Raw-products'!$A$2:$H$1261,MATCH(M$1,'Raw-products'!$A$1:$H$1,0))</f>
        <v>47</v>
      </c>
      <c r="N456" s="5">
        <f t="shared" si="14"/>
        <v>5311</v>
      </c>
      <c r="O456" cm="1">
        <f t="array" ref="O456:R456">_xlfn.XLOOKUP($B456,'Raw -orders'!$A:$A,'Raw -orders'!$B:$E)</f>
        <v>817</v>
      </c>
      <c r="P456">
        <v>57063</v>
      </c>
      <c r="Q456" s="1">
        <v>44285</v>
      </c>
      <c r="R456" s="1">
        <v>44302</v>
      </c>
      <c r="S456" t="str" cm="1">
        <f t="array" ref="S456:Z456">_xlfn.XLOOKUP($O456,'Raw - customers'!$A:$A,'Raw - customers'!$B:$I)</f>
        <v>Joella Tiddeman</v>
      </c>
      <c r="T456" t="str">
        <v>Polygender</v>
      </c>
      <c r="U456">
        <v>45</v>
      </c>
      <c r="V456" t="str">
        <v>887 Goldner PlazaSuite 053</v>
      </c>
      <c r="W456">
        <v>2166</v>
      </c>
      <c r="X456" t="str">
        <v>Johnsonstad</v>
      </c>
      <c r="Y456" t="str">
        <v>Tasmania</v>
      </c>
      <c r="Z456" t="str">
        <v>Australia</v>
      </c>
      <c r="AA456">
        <v>3</v>
      </c>
      <c r="AB456" s="3" t="str">
        <f t="shared" si="15"/>
        <v>10 to 20</v>
      </c>
      <c r="AK456" s="6"/>
      <c r="AM456" s="6">
        <v>817</v>
      </c>
      <c r="AN456" s="6" t="s">
        <v>1414</v>
      </c>
      <c r="AP456">
        <v>534</v>
      </c>
      <c r="AQ456" t="str">
        <v>Tasmania</v>
      </c>
    </row>
    <row r="457" spans="1:43" x14ac:dyDescent="0.25">
      <c r="A457">
        <v>455</v>
      </c>
      <c r="B457">
        <v>100</v>
      </c>
      <c r="C457">
        <v>1242</v>
      </c>
      <c r="D457">
        <v>112</v>
      </c>
      <c r="E457">
        <v>1</v>
      </c>
      <c r="F457">
        <v>112</v>
      </c>
      <c r="G457">
        <v>1</v>
      </c>
      <c r="H457" t="str">
        <f>VLOOKUP($C457,'Raw-products'!$A$2:$H$1261,MATCH(H$1,'Raw-products'!$A$1:$H$1,0))</f>
        <v>Trousers</v>
      </c>
      <c r="I457" t="str">
        <f>VLOOKUP($C457,'Raw-products'!$A$2:$H$1261,MATCH(I$1,'Raw-products'!$A$1:$H$1,0))</f>
        <v>Tracksuit Bottoms</v>
      </c>
      <c r="J457" t="str">
        <f>VLOOKUP($C457,'Raw-products'!$A$2:$H$1261,MATCH(J$1,'Raw-products'!$A$1:$H$1,0))</f>
        <v>M</v>
      </c>
      <c r="K457" t="str">
        <f>VLOOKUP($C457,'Raw-products'!$A$2:$H$1261,MATCH(K$1,'Raw-products'!$A$1:$H$1,0))</f>
        <v>green</v>
      </c>
      <c r="L457">
        <f>VLOOKUP($C457,'Raw-products'!$A$2:$H$1261,MATCH(L$1,'Raw-products'!$A$1:$H$1,0))</f>
        <v>91</v>
      </c>
      <c r="M457">
        <f>VLOOKUP($C457,'Raw-products'!$A$2:$H$1261,MATCH(M$1,'Raw-products'!$A$1:$H$1,0))</f>
        <v>47</v>
      </c>
      <c r="N457" s="5">
        <f t="shared" si="14"/>
        <v>4277</v>
      </c>
      <c r="O457" cm="1">
        <f t="array" ref="O457:R457">_xlfn.XLOOKUP($B457,'Raw -orders'!$A:$A,'Raw -orders'!$B:$E)</f>
        <v>817</v>
      </c>
      <c r="P457">
        <v>57063</v>
      </c>
      <c r="Q457" s="1">
        <v>44285</v>
      </c>
      <c r="R457" s="1">
        <v>44302</v>
      </c>
      <c r="S457" t="str" cm="1">
        <f t="array" ref="S457:Z457">_xlfn.XLOOKUP($O457,'Raw - customers'!$A:$A,'Raw - customers'!$B:$I)</f>
        <v>Joella Tiddeman</v>
      </c>
      <c r="T457" t="str">
        <v>Polygender</v>
      </c>
      <c r="U457">
        <v>45</v>
      </c>
      <c r="V457" t="str">
        <v>887 Goldner PlazaSuite 053</v>
      </c>
      <c r="W457">
        <v>2166</v>
      </c>
      <c r="X457" t="str">
        <v>Johnsonstad</v>
      </c>
      <c r="Y457" t="str">
        <v>Tasmania</v>
      </c>
      <c r="Z457" t="str">
        <v>Australia</v>
      </c>
      <c r="AA457">
        <v>3</v>
      </c>
      <c r="AB457" s="3" t="str">
        <f t="shared" si="15"/>
        <v>10 to 20</v>
      </c>
      <c r="AK457" s="6"/>
      <c r="AM457" s="6">
        <v>817</v>
      </c>
      <c r="AN457" s="6" t="s">
        <v>1414</v>
      </c>
      <c r="AP457">
        <v>904</v>
      </c>
      <c r="AQ457" t="str">
        <v>Tasmania</v>
      </c>
    </row>
    <row r="458" spans="1:43" x14ac:dyDescent="0.25">
      <c r="A458">
        <v>456</v>
      </c>
      <c r="B458">
        <v>101</v>
      </c>
      <c r="C458">
        <v>643</v>
      </c>
      <c r="D458">
        <v>93</v>
      </c>
      <c r="E458">
        <v>3</v>
      </c>
      <c r="F458">
        <v>279</v>
      </c>
      <c r="G458">
        <v>1</v>
      </c>
      <c r="H458" t="str">
        <f>VLOOKUP($C458,'Raw-products'!$A$2:$H$1261,MATCH(H$1,'Raw-products'!$A$1:$H$1,0))</f>
        <v>Jacket</v>
      </c>
      <c r="I458" t="str">
        <f>VLOOKUP($C458,'Raw-products'!$A$2:$H$1261,MATCH(I$1,'Raw-products'!$A$1:$H$1,0))</f>
        <v>Coach</v>
      </c>
      <c r="J458" t="str">
        <f>VLOOKUP($C458,'Raw-products'!$A$2:$H$1261,MATCH(J$1,'Raw-products'!$A$1:$H$1,0))</f>
        <v>L</v>
      </c>
      <c r="K458" t="str">
        <f>VLOOKUP($C458,'Raw-products'!$A$2:$H$1261,MATCH(K$1,'Raw-products'!$A$1:$H$1,0))</f>
        <v>yellow</v>
      </c>
      <c r="L458">
        <f>VLOOKUP($C458,'Raw-products'!$A$2:$H$1261,MATCH(L$1,'Raw-products'!$A$1:$H$1,0))</f>
        <v>115</v>
      </c>
      <c r="M458">
        <f>VLOOKUP($C458,'Raw-products'!$A$2:$H$1261,MATCH(M$1,'Raw-products'!$A$1:$H$1,0))</f>
        <v>53</v>
      </c>
      <c r="N458" s="5">
        <f t="shared" si="14"/>
        <v>6095</v>
      </c>
      <c r="O458" cm="1">
        <f t="array" ref="O458:R458">_xlfn.XLOOKUP($B458,'Raw -orders'!$A:$A,'Raw -orders'!$B:$E)</f>
        <v>807</v>
      </c>
      <c r="P458">
        <v>25174</v>
      </c>
      <c r="Q458" s="1">
        <v>44227</v>
      </c>
      <c r="R458" s="1">
        <v>44254</v>
      </c>
      <c r="S458" t="str" cm="1">
        <f t="array" ref="S458:Z458">_xlfn.XLOOKUP($O458,'Raw - customers'!$A:$A,'Raw - customers'!$B:$I)</f>
        <v>Dena Banbrick</v>
      </c>
      <c r="T458" t="str">
        <v>Polygender</v>
      </c>
      <c r="U458">
        <v>26</v>
      </c>
      <c r="V458" t="str">
        <v>80 Adam HillSuite 633</v>
      </c>
      <c r="W458">
        <v>953</v>
      </c>
      <c r="X458" t="str">
        <v>Tylershire</v>
      </c>
      <c r="Y458" t="str">
        <v>Queensland</v>
      </c>
      <c r="Z458" t="str">
        <v>Australia</v>
      </c>
      <c r="AA458">
        <v>1</v>
      </c>
      <c r="AB458" s="3" t="str">
        <f t="shared" si="15"/>
        <v>20 to 30</v>
      </c>
      <c r="AK458" s="6"/>
      <c r="AM458" s="6">
        <v>807</v>
      </c>
      <c r="AN458" s="6" t="s">
        <v>1355</v>
      </c>
      <c r="AP458">
        <v>460</v>
      </c>
      <c r="AQ458" t="str">
        <v>Victoria</v>
      </c>
    </row>
    <row r="459" spans="1:43" x14ac:dyDescent="0.25">
      <c r="A459">
        <v>457</v>
      </c>
      <c r="B459">
        <v>101</v>
      </c>
      <c r="C459">
        <v>1216</v>
      </c>
      <c r="D459">
        <v>105</v>
      </c>
      <c r="E459">
        <v>1</v>
      </c>
      <c r="F459">
        <v>105</v>
      </c>
      <c r="G459">
        <v>1</v>
      </c>
      <c r="H459" t="str">
        <f>VLOOKUP($C459,'Raw-products'!$A$2:$H$1261,MATCH(H$1,'Raw-products'!$A$1:$H$1,0))</f>
        <v>Trousers</v>
      </c>
      <c r="I459" t="str">
        <f>VLOOKUP($C459,'Raw-products'!$A$2:$H$1261,MATCH(I$1,'Raw-products'!$A$1:$H$1,0))</f>
        <v>Pleated</v>
      </c>
      <c r="J459" t="str">
        <f>VLOOKUP($C459,'Raw-products'!$A$2:$H$1261,MATCH(J$1,'Raw-products'!$A$1:$H$1,0))</f>
        <v>S</v>
      </c>
      <c r="K459" t="str">
        <f>VLOOKUP($C459,'Raw-products'!$A$2:$H$1261,MATCH(K$1,'Raw-products'!$A$1:$H$1,0))</f>
        <v>indigo</v>
      </c>
      <c r="L459">
        <f>VLOOKUP($C459,'Raw-products'!$A$2:$H$1261,MATCH(L$1,'Raw-products'!$A$1:$H$1,0))</f>
        <v>90</v>
      </c>
      <c r="M459">
        <f>VLOOKUP($C459,'Raw-products'!$A$2:$H$1261,MATCH(M$1,'Raw-products'!$A$1:$H$1,0))</f>
        <v>41</v>
      </c>
      <c r="N459" s="5">
        <f t="shared" si="14"/>
        <v>3690</v>
      </c>
      <c r="O459" cm="1">
        <f t="array" ref="O459:R459">_xlfn.XLOOKUP($B459,'Raw -orders'!$A:$A,'Raw -orders'!$B:$E)</f>
        <v>807</v>
      </c>
      <c r="P459">
        <v>25174</v>
      </c>
      <c r="Q459" s="1">
        <v>44227</v>
      </c>
      <c r="R459" s="1">
        <v>44254</v>
      </c>
      <c r="S459" t="str" cm="1">
        <f t="array" ref="S459:Z459">_xlfn.XLOOKUP($O459,'Raw - customers'!$A:$A,'Raw - customers'!$B:$I)</f>
        <v>Dena Banbrick</v>
      </c>
      <c r="T459" t="str">
        <v>Polygender</v>
      </c>
      <c r="U459">
        <v>26</v>
      </c>
      <c r="V459" t="str">
        <v>80 Adam HillSuite 633</v>
      </c>
      <c r="W459">
        <v>953</v>
      </c>
      <c r="X459" t="str">
        <v>Tylershire</v>
      </c>
      <c r="Y459" t="str">
        <v>Queensland</v>
      </c>
      <c r="Z459" t="str">
        <v>Australia</v>
      </c>
      <c r="AA459">
        <v>1</v>
      </c>
      <c r="AB459" s="3" t="str">
        <f t="shared" si="15"/>
        <v>20 to 30</v>
      </c>
      <c r="AK459" s="6"/>
      <c r="AM459" s="6">
        <v>807</v>
      </c>
      <c r="AN459" s="6" t="s">
        <v>1355</v>
      </c>
      <c r="AP459">
        <v>952</v>
      </c>
      <c r="AQ459" t="str">
        <v>Northern Territory</v>
      </c>
    </row>
    <row r="460" spans="1:43" x14ac:dyDescent="0.25">
      <c r="A460">
        <v>458</v>
      </c>
      <c r="B460">
        <v>101</v>
      </c>
      <c r="C460">
        <v>1113</v>
      </c>
      <c r="D460">
        <v>115</v>
      </c>
      <c r="E460">
        <v>1</v>
      </c>
      <c r="F460">
        <v>115</v>
      </c>
      <c r="G460">
        <v>1</v>
      </c>
      <c r="H460" t="str">
        <f>VLOOKUP($C460,'Raw-products'!$A$2:$H$1261,MATCH(H$1,'Raw-products'!$A$1:$H$1,0))</f>
        <v>Trousers</v>
      </c>
      <c r="I460" t="str">
        <f>VLOOKUP($C460,'Raw-products'!$A$2:$H$1261,MATCH(I$1,'Raw-products'!$A$1:$H$1,0))</f>
        <v>Cropped</v>
      </c>
      <c r="J460" t="str">
        <f>VLOOKUP($C460,'Raw-products'!$A$2:$H$1261,MATCH(J$1,'Raw-products'!$A$1:$H$1,0))</f>
        <v>L</v>
      </c>
      <c r="K460" t="str">
        <f>VLOOKUP($C460,'Raw-products'!$A$2:$H$1261,MATCH(K$1,'Raw-products'!$A$1:$H$1,0))</f>
        <v>indigo</v>
      </c>
      <c r="L460">
        <f>VLOOKUP($C460,'Raw-products'!$A$2:$H$1261,MATCH(L$1,'Raw-products'!$A$1:$H$1,0))</f>
        <v>99</v>
      </c>
      <c r="M460">
        <f>VLOOKUP($C460,'Raw-products'!$A$2:$H$1261,MATCH(M$1,'Raw-products'!$A$1:$H$1,0))</f>
        <v>63</v>
      </c>
      <c r="N460" s="5">
        <f t="shared" si="14"/>
        <v>6237</v>
      </c>
      <c r="O460" cm="1">
        <f t="array" ref="O460:R460">_xlfn.XLOOKUP($B460,'Raw -orders'!$A:$A,'Raw -orders'!$B:$E)</f>
        <v>807</v>
      </c>
      <c r="P460">
        <v>25174</v>
      </c>
      <c r="Q460" s="1">
        <v>44227</v>
      </c>
      <c r="R460" s="1">
        <v>44254</v>
      </c>
      <c r="S460" t="str" cm="1">
        <f t="array" ref="S460:Z460">_xlfn.XLOOKUP($O460,'Raw - customers'!$A:$A,'Raw - customers'!$B:$I)</f>
        <v>Dena Banbrick</v>
      </c>
      <c r="T460" t="str">
        <v>Polygender</v>
      </c>
      <c r="U460">
        <v>26</v>
      </c>
      <c r="V460" t="str">
        <v>80 Adam HillSuite 633</v>
      </c>
      <c r="W460">
        <v>953</v>
      </c>
      <c r="X460" t="str">
        <v>Tylershire</v>
      </c>
      <c r="Y460" t="str">
        <v>Queensland</v>
      </c>
      <c r="Z460" t="str">
        <v>Australia</v>
      </c>
      <c r="AA460">
        <v>1</v>
      </c>
      <c r="AB460" s="3" t="str">
        <f t="shared" si="15"/>
        <v>20 to 30</v>
      </c>
      <c r="AK460" s="6"/>
      <c r="AM460" s="6">
        <v>807</v>
      </c>
      <c r="AN460" s="6" t="s">
        <v>1355</v>
      </c>
      <c r="AP460">
        <v>183</v>
      </c>
      <c r="AQ460" t="str">
        <v>Queensland</v>
      </c>
    </row>
    <row r="461" spans="1:43" x14ac:dyDescent="0.25">
      <c r="A461">
        <v>459</v>
      </c>
      <c r="B461">
        <v>101</v>
      </c>
      <c r="C461">
        <v>474</v>
      </c>
      <c r="D461">
        <v>118</v>
      </c>
      <c r="E461">
        <v>3</v>
      </c>
      <c r="F461">
        <v>354</v>
      </c>
      <c r="G461">
        <v>1</v>
      </c>
      <c r="H461" t="str">
        <f>VLOOKUP($C461,'Raw-products'!$A$2:$H$1261,MATCH(H$1,'Raw-products'!$A$1:$H$1,0))</f>
        <v>Jacket</v>
      </c>
      <c r="I461" t="str">
        <f>VLOOKUP($C461,'Raw-products'!$A$2:$H$1261,MATCH(I$1,'Raw-products'!$A$1:$H$1,0))</f>
        <v>Puffer</v>
      </c>
      <c r="J461" t="str">
        <f>VLOOKUP($C461,'Raw-products'!$A$2:$H$1261,MATCH(J$1,'Raw-products'!$A$1:$H$1,0))</f>
        <v>XL</v>
      </c>
      <c r="K461" t="str">
        <f>VLOOKUP($C461,'Raw-products'!$A$2:$H$1261,MATCH(K$1,'Raw-products'!$A$1:$H$1,0))</f>
        <v>green</v>
      </c>
      <c r="L461">
        <f>VLOOKUP($C461,'Raw-products'!$A$2:$H$1261,MATCH(L$1,'Raw-products'!$A$1:$H$1,0))</f>
        <v>110</v>
      </c>
      <c r="M461">
        <f>VLOOKUP($C461,'Raw-products'!$A$2:$H$1261,MATCH(M$1,'Raw-products'!$A$1:$H$1,0))</f>
        <v>42</v>
      </c>
      <c r="N461" s="5">
        <f t="shared" si="14"/>
        <v>4620</v>
      </c>
      <c r="O461" cm="1">
        <f t="array" ref="O461:R461">_xlfn.XLOOKUP($B461,'Raw -orders'!$A:$A,'Raw -orders'!$B:$E)</f>
        <v>807</v>
      </c>
      <c r="P461">
        <v>25174</v>
      </c>
      <c r="Q461" s="1">
        <v>44227</v>
      </c>
      <c r="R461" s="1">
        <v>44254</v>
      </c>
      <c r="S461" t="str" cm="1">
        <f t="array" ref="S461:Z461">_xlfn.XLOOKUP($O461,'Raw - customers'!$A:$A,'Raw - customers'!$B:$I)</f>
        <v>Dena Banbrick</v>
      </c>
      <c r="T461" t="str">
        <v>Polygender</v>
      </c>
      <c r="U461">
        <v>26</v>
      </c>
      <c r="V461" t="str">
        <v>80 Adam HillSuite 633</v>
      </c>
      <c r="W461">
        <v>953</v>
      </c>
      <c r="X461" t="str">
        <v>Tylershire</v>
      </c>
      <c r="Y461" t="str">
        <v>Queensland</v>
      </c>
      <c r="Z461" t="str">
        <v>Australia</v>
      </c>
      <c r="AA461">
        <v>1</v>
      </c>
      <c r="AB461" s="3" t="str">
        <f t="shared" si="15"/>
        <v>20 to 30</v>
      </c>
      <c r="AK461" s="6"/>
      <c r="AM461" s="6">
        <v>807</v>
      </c>
      <c r="AN461" s="6" t="s">
        <v>1355</v>
      </c>
      <c r="AP461">
        <v>327</v>
      </c>
      <c r="AQ461" t="str">
        <v>Western Australia</v>
      </c>
    </row>
    <row r="462" spans="1:43" x14ac:dyDescent="0.25">
      <c r="A462">
        <v>460</v>
      </c>
      <c r="B462">
        <v>101</v>
      </c>
      <c r="C462">
        <v>1119</v>
      </c>
      <c r="D462">
        <v>115</v>
      </c>
      <c r="E462">
        <v>3</v>
      </c>
      <c r="F462">
        <v>345</v>
      </c>
      <c r="G462">
        <v>1</v>
      </c>
      <c r="H462" t="str">
        <f>VLOOKUP($C462,'Raw-products'!$A$2:$H$1261,MATCH(H$1,'Raw-products'!$A$1:$H$1,0))</f>
        <v>Trousers</v>
      </c>
      <c r="I462" t="str">
        <f>VLOOKUP($C462,'Raw-products'!$A$2:$H$1261,MATCH(I$1,'Raw-products'!$A$1:$H$1,0))</f>
        <v>Cropped</v>
      </c>
      <c r="J462" t="str">
        <f>VLOOKUP($C462,'Raw-products'!$A$2:$H$1261,MATCH(J$1,'Raw-products'!$A$1:$H$1,0))</f>
        <v>XL</v>
      </c>
      <c r="K462" t="str">
        <f>VLOOKUP($C462,'Raw-products'!$A$2:$H$1261,MATCH(K$1,'Raw-products'!$A$1:$H$1,0))</f>
        <v>violet</v>
      </c>
      <c r="L462">
        <f>VLOOKUP($C462,'Raw-products'!$A$2:$H$1261,MATCH(L$1,'Raw-products'!$A$1:$H$1,0))</f>
        <v>99</v>
      </c>
      <c r="M462">
        <f>VLOOKUP($C462,'Raw-products'!$A$2:$H$1261,MATCH(M$1,'Raw-products'!$A$1:$H$1,0))</f>
        <v>64</v>
      </c>
      <c r="N462" s="5">
        <f t="shared" si="14"/>
        <v>6336</v>
      </c>
      <c r="O462" cm="1">
        <f t="array" ref="O462:R462">_xlfn.XLOOKUP($B462,'Raw -orders'!$A:$A,'Raw -orders'!$B:$E)</f>
        <v>807</v>
      </c>
      <c r="P462">
        <v>25174</v>
      </c>
      <c r="Q462" s="1">
        <v>44227</v>
      </c>
      <c r="R462" s="1">
        <v>44254</v>
      </c>
      <c r="S462" t="str" cm="1">
        <f t="array" ref="S462:Z462">_xlfn.XLOOKUP($O462,'Raw - customers'!$A:$A,'Raw - customers'!$B:$I)</f>
        <v>Dena Banbrick</v>
      </c>
      <c r="T462" t="str">
        <v>Polygender</v>
      </c>
      <c r="U462">
        <v>26</v>
      </c>
      <c r="V462" t="str">
        <v>80 Adam HillSuite 633</v>
      </c>
      <c r="W462">
        <v>953</v>
      </c>
      <c r="X462" t="str">
        <v>Tylershire</v>
      </c>
      <c r="Y462" t="str">
        <v>Queensland</v>
      </c>
      <c r="Z462" t="str">
        <v>Australia</v>
      </c>
      <c r="AA462">
        <v>1</v>
      </c>
      <c r="AB462" s="3" t="str">
        <f t="shared" si="15"/>
        <v>20 to 30</v>
      </c>
      <c r="AK462" s="6"/>
      <c r="AM462" s="6">
        <v>807</v>
      </c>
      <c r="AN462" s="6" t="s">
        <v>1355</v>
      </c>
      <c r="AP462">
        <v>50</v>
      </c>
      <c r="AQ462" t="str">
        <v>Western Australia</v>
      </c>
    </row>
    <row r="463" spans="1:43" x14ac:dyDescent="0.25">
      <c r="A463">
        <v>461</v>
      </c>
      <c r="B463">
        <v>102</v>
      </c>
      <c r="C463">
        <v>332</v>
      </c>
      <c r="D463">
        <v>109</v>
      </c>
      <c r="E463">
        <v>3</v>
      </c>
      <c r="F463">
        <v>327</v>
      </c>
      <c r="G463">
        <v>1</v>
      </c>
      <c r="H463" t="str">
        <f>VLOOKUP($C463,'Raw-products'!$A$2:$H$1261,MATCH(H$1,'Raw-products'!$A$1:$H$1,0))</f>
        <v>Shirt</v>
      </c>
      <c r="I463" t="str">
        <f>VLOOKUP($C463,'Raw-products'!$A$2:$H$1261,MATCH(I$1,'Raw-products'!$A$1:$H$1,0))</f>
        <v>Mandarin Collar</v>
      </c>
      <c r="J463" t="str">
        <f>VLOOKUP($C463,'Raw-products'!$A$2:$H$1261,MATCH(J$1,'Raw-products'!$A$1:$H$1,0))</f>
        <v>M</v>
      </c>
      <c r="K463" t="str">
        <f>VLOOKUP($C463,'Raw-products'!$A$2:$H$1261,MATCH(K$1,'Raw-products'!$A$1:$H$1,0))</f>
        <v>green</v>
      </c>
      <c r="L463">
        <f>VLOOKUP($C463,'Raw-products'!$A$2:$H$1261,MATCH(L$1,'Raw-products'!$A$1:$H$1,0))</f>
        <v>108</v>
      </c>
      <c r="M463">
        <f>VLOOKUP($C463,'Raw-products'!$A$2:$H$1261,MATCH(M$1,'Raw-products'!$A$1:$H$1,0))</f>
        <v>57</v>
      </c>
      <c r="N463" s="5">
        <f t="shared" si="14"/>
        <v>6156</v>
      </c>
      <c r="O463" cm="1">
        <f t="array" ref="O463:R463">_xlfn.XLOOKUP($B463,'Raw -orders'!$A:$A,'Raw -orders'!$B:$E)</f>
        <v>846</v>
      </c>
      <c r="P463">
        <v>41382</v>
      </c>
      <c r="Q463" s="1">
        <v>44323</v>
      </c>
      <c r="R463" s="1">
        <v>44342</v>
      </c>
      <c r="S463" t="str" cm="1">
        <f t="array" ref="S463:Z463">_xlfn.XLOOKUP($O463,'Raw - customers'!$A:$A,'Raw - customers'!$B:$I)</f>
        <v>Isidore Bleasdille</v>
      </c>
      <c r="T463" t="str">
        <v>Genderfluid</v>
      </c>
      <c r="U463">
        <v>72</v>
      </c>
      <c r="V463" t="str">
        <v>69 Michael PlazaApt. 659</v>
      </c>
      <c r="W463">
        <v>6634</v>
      </c>
      <c r="X463" t="str">
        <v>Davidtown</v>
      </c>
      <c r="Y463" t="str">
        <v>Victoria</v>
      </c>
      <c r="Z463" t="str">
        <v>Australia</v>
      </c>
      <c r="AA463">
        <v>5</v>
      </c>
      <c r="AB463" s="3" t="str">
        <f t="shared" si="15"/>
        <v>10 to 20</v>
      </c>
      <c r="AK463" s="6"/>
      <c r="AM463" s="6">
        <v>846</v>
      </c>
      <c r="AN463" s="6" t="s">
        <v>1396</v>
      </c>
      <c r="AP463">
        <v>793</v>
      </c>
      <c r="AQ463" t="str">
        <v>Western Australia</v>
      </c>
    </row>
    <row r="464" spans="1:43" x14ac:dyDescent="0.25">
      <c r="A464">
        <v>462</v>
      </c>
      <c r="B464">
        <v>103</v>
      </c>
      <c r="C464">
        <v>772</v>
      </c>
      <c r="D464">
        <v>91</v>
      </c>
      <c r="E464">
        <v>1</v>
      </c>
      <c r="F464">
        <v>91</v>
      </c>
      <c r="G464">
        <v>1</v>
      </c>
      <c r="H464" t="str">
        <f>VLOOKUP($C464,'Raw-products'!$A$2:$H$1261,MATCH(H$1,'Raw-products'!$A$1:$H$1,0))</f>
        <v>Jacket</v>
      </c>
      <c r="I464" t="str">
        <f>VLOOKUP($C464,'Raw-products'!$A$2:$H$1261,MATCH(I$1,'Raw-products'!$A$1:$H$1,0))</f>
        <v>Pullover</v>
      </c>
      <c r="J464" t="str">
        <f>VLOOKUP($C464,'Raw-products'!$A$2:$H$1261,MATCH(J$1,'Raw-products'!$A$1:$H$1,0))</f>
        <v>M</v>
      </c>
      <c r="K464" t="str">
        <f>VLOOKUP($C464,'Raw-products'!$A$2:$H$1261,MATCH(K$1,'Raw-products'!$A$1:$H$1,0))</f>
        <v>red</v>
      </c>
      <c r="L464">
        <f>VLOOKUP($C464,'Raw-products'!$A$2:$H$1261,MATCH(L$1,'Raw-products'!$A$1:$H$1,0))</f>
        <v>114</v>
      </c>
      <c r="M464">
        <f>VLOOKUP($C464,'Raw-products'!$A$2:$H$1261,MATCH(M$1,'Raw-products'!$A$1:$H$1,0))</f>
        <v>55</v>
      </c>
      <c r="N464" s="5">
        <f t="shared" si="14"/>
        <v>6270</v>
      </c>
      <c r="O464" cm="1">
        <f t="array" ref="O464:R464">_xlfn.XLOOKUP($B464,'Raw -orders'!$A:$A,'Raw -orders'!$B:$E)</f>
        <v>209</v>
      </c>
      <c r="P464">
        <v>49852</v>
      </c>
      <c r="Q464" s="1">
        <v>44363</v>
      </c>
      <c r="R464" s="1">
        <v>44371</v>
      </c>
      <c r="S464" t="str" cm="1">
        <f t="array" ref="S464:Z464">_xlfn.XLOOKUP($O464,'Raw - customers'!$A:$A,'Raw - customers'!$B:$I)</f>
        <v>Lauryn Deport</v>
      </c>
      <c r="T464" t="str">
        <v>Female</v>
      </c>
      <c r="U464">
        <v>29</v>
      </c>
      <c r="V464" t="str">
        <v>47 Green ParkwayApt. 868</v>
      </c>
      <c r="W464">
        <v>8313</v>
      </c>
      <c r="X464" t="str">
        <v>Bayermouth</v>
      </c>
      <c r="Y464" t="str">
        <v>South Australia</v>
      </c>
      <c r="Z464" t="str">
        <v>Australia</v>
      </c>
      <c r="AA464">
        <v>6</v>
      </c>
      <c r="AB464" s="3" t="str">
        <f t="shared" si="15"/>
        <v>0 to 10</v>
      </c>
      <c r="AK464" s="6"/>
      <c r="AM464" s="6">
        <v>209</v>
      </c>
      <c r="AN464" s="6" t="s">
        <v>1345</v>
      </c>
      <c r="AP464">
        <v>548</v>
      </c>
      <c r="AQ464" t="str">
        <v>Northern Territory</v>
      </c>
    </row>
    <row r="465" spans="1:43" x14ac:dyDescent="0.25">
      <c r="A465">
        <v>463</v>
      </c>
      <c r="B465">
        <v>103</v>
      </c>
      <c r="C465">
        <v>756</v>
      </c>
      <c r="D465">
        <v>109</v>
      </c>
      <c r="E465">
        <v>3</v>
      </c>
      <c r="F465">
        <v>327</v>
      </c>
      <c r="G465">
        <v>1</v>
      </c>
      <c r="H465" t="str">
        <f>VLOOKUP($C465,'Raw-products'!$A$2:$H$1261,MATCH(H$1,'Raw-products'!$A$1:$H$1,0))</f>
        <v>Jacket</v>
      </c>
      <c r="I465" t="str">
        <f>VLOOKUP($C465,'Raw-products'!$A$2:$H$1261,MATCH(I$1,'Raw-products'!$A$1:$H$1,0))</f>
        <v>Peacoat</v>
      </c>
      <c r="J465" t="str">
        <f>VLOOKUP($C465,'Raw-products'!$A$2:$H$1261,MATCH(J$1,'Raw-products'!$A$1:$H$1,0))</f>
        <v>S</v>
      </c>
      <c r="K465" t="str">
        <f>VLOOKUP($C465,'Raw-products'!$A$2:$H$1261,MATCH(K$1,'Raw-products'!$A$1:$H$1,0))</f>
        <v>blue</v>
      </c>
      <c r="L465">
        <f>VLOOKUP($C465,'Raw-products'!$A$2:$H$1261,MATCH(L$1,'Raw-products'!$A$1:$H$1,0))</f>
        <v>102</v>
      </c>
      <c r="M465">
        <f>VLOOKUP($C465,'Raw-products'!$A$2:$H$1261,MATCH(M$1,'Raw-products'!$A$1:$H$1,0))</f>
        <v>50</v>
      </c>
      <c r="N465" s="5">
        <f t="shared" si="14"/>
        <v>5100</v>
      </c>
      <c r="O465" cm="1">
        <f t="array" ref="O465:R465">_xlfn.XLOOKUP($B465,'Raw -orders'!$A:$A,'Raw -orders'!$B:$E)</f>
        <v>209</v>
      </c>
      <c r="P465">
        <v>49852</v>
      </c>
      <c r="Q465" s="1">
        <v>44363</v>
      </c>
      <c r="R465" s="1">
        <v>44371</v>
      </c>
      <c r="S465" t="str" cm="1">
        <f t="array" ref="S465:Z465">_xlfn.XLOOKUP($O465,'Raw - customers'!$A:$A,'Raw - customers'!$B:$I)</f>
        <v>Lauryn Deport</v>
      </c>
      <c r="T465" t="str">
        <v>Female</v>
      </c>
      <c r="U465">
        <v>29</v>
      </c>
      <c r="V465" t="str">
        <v>47 Green ParkwayApt. 868</v>
      </c>
      <c r="W465">
        <v>8313</v>
      </c>
      <c r="X465" t="str">
        <v>Bayermouth</v>
      </c>
      <c r="Y465" t="str">
        <v>South Australia</v>
      </c>
      <c r="Z465" t="str">
        <v>Australia</v>
      </c>
      <c r="AA465">
        <v>6</v>
      </c>
      <c r="AB465" s="3" t="str">
        <f t="shared" si="15"/>
        <v>0 to 10</v>
      </c>
      <c r="AK465" s="6"/>
      <c r="AM465" s="6">
        <v>209</v>
      </c>
      <c r="AN465" s="6" t="s">
        <v>1345</v>
      </c>
      <c r="AP465">
        <v>906</v>
      </c>
      <c r="AQ465" t="str">
        <v>Australian Capital Territory</v>
      </c>
    </row>
    <row r="466" spans="1:43" x14ac:dyDescent="0.25">
      <c r="A466">
        <v>464</v>
      </c>
      <c r="B466">
        <v>103</v>
      </c>
      <c r="C466">
        <v>159</v>
      </c>
      <c r="D466">
        <v>91</v>
      </c>
      <c r="E466">
        <v>1</v>
      </c>
      <c r="F466">
        <v>91</v>
      </c>
      <c r="G466">
        <v>1</v>
      </c>
      <c r="H466" t="str">
        <f>VLOOKUP($C466,'Raw-products'!$A$2:$H$1261,MATCH(H$1,'Raw-products'!$A$1:$H$1,0))</f>
        <v>Shirt</v>
      </c>
      <c r="I466" t="str">
        <f>VLOOKUP($C466,'Raw-products'!$A$2:$H$1261,MATCH(I$1,'Raw-products'!$A$1:$H$1,0))</f>
        <v>Linen</v>
      </c>
      <c r="J466" t="str">
        <f>VLOOKUP($C466,'Raw-products'!$A$2:$H$1261,MATCH(J$1,'Raw-products'!$A$1:$H$1,0))</f>
        <v>XL</v>
      </c>
      <c r="K466" t="str">
        <f>VLOOKUP($C466,'Raw-products'!$A$2:$H$1261,MATCH(K$1,'Raw-products'!$A$1:$H$1,0))</f>
        <v>green</v>
      </c>
      <c r="L466">
        <f>VLOOKUP($C466,'Raw-products'!$A$2:$H$1261,MATCH(L$1,'Raw-products'!$A$1:$H$1,0))</f>
        <v>116</v>
      </c>
      <c r="M466">
        <f>VLOOKUP($C466,'Raw-products'!$A$2:$H$1261,MATCH(M$1,'Raw-products'!$A$1:$H$1,0))</f>
        <v>51</v>
      </c>
      <c r="N466" s="5">
        <f t="shared" si="14"/>
        <v>5916</v>
      </c>
      <c r="O466" cm="1">
        <f t="array" ref="O466:R466">_xlfn.XLOOKUP($B466,'Raw -orders'!$A:$A,'Raw -orders'!$B:$E)</f>
        <v>209</v>
      </c>
      <c r="P466">
        <v>49852</v>
      </c>
      <c r="Q466" s="1">
        <v>44363</v>
      </c>
      <c r="R466" s="1">
        <v>44371</v>
      </c>
      <c r="S466" t="str" cm="1">
        <f t="array" ref="S466:Z466">_xlfn.XLOOKUP($O466,'Raw - customers'!$A:$A,'Raw - customers'!$B:$I)</f>
        <v>Lauryn Deport</v>
      </c>
      <c r="T466" t="str">
        <v>Female</v>
      </c>
      <c r="U466">
        <v>29</v>
      </c>
      <c r="V466" t="str">
        <v>47 Green ParkwayApt. 868</v>
      </c>
      <c r="W466">
        <v>8313</v>
      </c>
      <c r="X466" t="str">
        <v>Bayermouth</v>
      </c>
      <c r="Y466" t="str">
        <v>South Australia</v>
      </c>
      <c r="Z466" t="str">
        <v>Australia</v>
      </c>
      <c r="AA466">
        <v>6</v>
      </c>
      <c r="AB466" s="3" t="str">
        <f t="shared" si="15"/>
        <v>0 to 10</v>
      </c>
      <c r="AK466" s="6"/>
      <c r="AM466" s="6">
        <v>209</v>
      </c>
      <c r="AN466" s="6" t="s">
        <v>1345</v>
      </c>
      <c r="AP466">
        <v>778</v>
      </c>
      <c r="AQ466" t="str">
        <v>Northern Territory</v>
      </c>
    </row>
    <row r="467" spans="1:43" x14ac:dyDescent="0.25">
      <c r="A467">
        <v>465</v>
      </c>
      <c r="B467">
        <v>103</v>
      </c>
      <c r="C467">
        <v>663</v>
      </c>
      <c r="D467">
        <v>93</v>
      </c>
      <c r="E467">
        <v>3</v>
      </c>
      <c r="F467">
        <v>279</v>
      </c>
      <c r="G467">
        <v>1</v>
      </c>
      <c r="H467" t="str">
        <f>VLOOKUP($C467,'Raw-products'!$A$2:$H$1261,MATCH(H$1,'Raw-products'!$A$1:$H$1,0))</f>
        <v>Jacket</v>
      </c>
      <c r="I467" t="str">
        <f>VLOOKUP($C467,'Raw-products'!$A$2:$H$1261,MATCH(I$1,'Raw-products'!$A$1:$H$1,0))</f>
        <v>Coach</v>
      </c>
      <c r="J467" t="str">
        <f>VLOOKUP($C467,'Raw-products'!$A$2:$H$1261,MATCH(J$1,'Raw-products'!$A$1:$H$1,0))</f>
        <v>L</v>
      </c>
      <c r="K467" t="str">
        <f>VLOOKUP($C467,'Raw-products'!$A$2:$H$1261,MATCH(K$1,'Raw-products'!$A$1:$H$1,0))</f>
        <v>violet</v>
      </c>
      <c r="L467">
        <f>VLOOKUP($C467,'Raw-products'!$A$2:$H$1261,MATCH(L$1,'Raw-products'!$A$1:$H$1,0))</f>
        <v>115</v>
      </c>
      <c r="M467">
        <f>VLOOKUP($C467,'Raw-products'!$A$2:$H$1261,MATCH(M$1,'Raw-products'!$A$1:$H$1,0))</f>
        <v>80</v>
      </c>
      <c r="N467" s="5">
        <f t="shared" si="14"/>
        <v>9200</v>
      </c>
      <c r="O467" cm="1">
        <f t="array" ref="O467:R467">_xlfn.XLOOKUP($B467,'Raw -orders'!$A:$A,'Raw -orders'!$B:$E)</f>
        <v>209</v>
      </c>
      <c r="P467">
        <v>49852</v>
      </c>
      <c r="Q467" s="1">
        <v>44363</v>
      </c>
      <c r="R467" s="1">
        <v>44371</v>
      </c>
      <c r="S467" t="str" cm="1">
        <f t="array" ref="S467:Z467">_xlfn.XLOOKUP($O467,'Raw - customers'!$A:$A,'Raw - customers'!$B:$I)</f>
        <v>Lauryn Deport</v>
      </c>
      <c r="T467" t="str">
        <v>Female</v>
      </c>
      <c r="U467">
        <v>29</v>
      </c>
      <c r="V467" t="str">
        <v>47 Green ParkwayApt. 868</v>
      </c>
      <c r="W467">
        <v>8313</v>
      </c>
      <c r="X467" t="str">
        <v>Bayermouth</v>
      </c>
      <c r="Y467" t="str">
        <v>South Australia</v>
      </c>
      <c r="Z467" t="str">
        <v>Australia</v>
      </c>
      <c r="AA467">
        <v>6</v>
      </c>
      <c r="AB467" s="3" t="str">
        <f t="shared" si="15"/>
        <v>0 to 10</v>
      </c>
      <c r="AK467" s="6"/>
      <c r="AM467" s="6">
        <v>209</v>
      </c>
      <c r="AN467" s="6" t="s">
        <v>1345</v>
      </c>
      <c r="AP467">
        <v>417</v>
      </c>
      <c r="AQ467" t="str">
        <v>Tasmania</v>
      </c>
    </row>
    <row r="468" spans="1:43" x14ac:dyDescent="0.25">
      <c r="A468">
        <v>466</v>
      </c>
      <c r="B468">
        <v>103</v>
      </c>
      <c r="C468">
        <v>740</v>
      </c>
      <c r="D468">
        <v>109</v>
      </c>
      <c r="E468">
        <v>3</v>
      </c>
      <c r="F468">
        <v>327</v>
      </c>
      <c r="G468">
        <v>1</v>
      </c>
      <c r="H468" t="str">
        <f>VLOOKUP($C468,'Raw-products'!$A$2:$H$1261,MATCH(H$1,'Raw-products'!$A$1:$H$1,0))</f>
        <v>Jacket</v>
      </c>
      <c r="I468" t="str">
        <f>VLOOKUP($C468,'Raw-products'!$A$2:$H$1261,MATCH(I$1,'Raw-products'!$A$1:$H$1,0))</f>
        <v>Peacoat</v>
      </c>
      <c r="J468" t="str">
        <f>VLOOKUP($C468,'Raw-products'!$A$2:$H$1261,MATCH(J$1,'Raw-products'!$A$1:$H$1,0))</f>
        <v>XS</v>
      </c>
      <c r="K468" t="str">
        <f>VLOOKUP($C468,'Raw-products'!$A$2:$H$1261,MATCH(K$1,'Raw-products'!$A$1:$H$1,0))</f>
        <v>orange</v>
      </c>
      <c r="L468">
        <f>VLOOKUP($C468,'Raw-products'!$A$2:$H$1261,MATCH(L$1,'Raw-products'!$A$1:$H$1,0))</f>
        <v>102</v>
      </c>
      <c r="M468">
        <f>VLOOKUP($C468,'Raw-products'!$A$2:$H$1261,MATCH(M$1,'Raw-products'!$A$1:$H$1,0))</f>
        <v>78</v>
      </c>
      <c r="N468" s="5">
        <f t="shared" si="14"/>
        <v>7956</v>
      </c>
      <c r="O468" cm="1">
        <f t="array" ref="O468:R468">_xlfn.XLOOKUP($B468,'Raw -orders'!$A:$A,'Raw -orders'!$B:$E)</f>
        <v>209</v>
      </c>
      <c r="P468">
        <v>49852</v>
      </c>
      <c r="Q468" s="1">
        <v>44363</v>
      </c>
      <c r="R468" s="1">
        <v>44371</v>
      </c>
      <c r="S468" t="str" cm="1">
        <f t="array" ref="S468:Z468">_xlfn.XLOOKUP($O468,'Raw - customers'!$A:$A,'Raw - customers'!$B:$I)</f>
        <v>Lauryn Deport</v>
      </c>
      <c r="T468" t="str">
        <v>Female</v>
      </c>
      <c r="U468">
        <v>29</v>
      </c>
      <c r="V468" t="str">
        <v>47 Green ParkwayApt. 868</v>
      </c>
      <c r="W468">
        <v>8313</v>
      </c>
      <c r="X468" t="str">
        <v>Bayermouth</v>
      </c>
      <c r="Y468" t="str">
        <v>South Australia</v>
      </c>
      <c r="Z468" t="str">
        <v>Australia</v>
      </c>
      <c r="AA468">
        <v>6</v>
      </c>
      <c r="AB468" s="3" t="str">
        <f t="shared" si="15"/>
        <v>0 to 10</v>
      </c>
      <c r="AK468" s="6"/>
      <c r="AM468" s="6">
        <v>209</v>
      </c>
      <c r="AN468" s="6" t="s">
        <v>1345</v>
      </c>
      <c r="AP468">
        <v>333</v>
      </c>
      <c r="AQ468" t="str">
        <v>South Australia</v>
      </c>
    </row>
    <row r="469" spans="1:43" x14ac:dyDescent="0.25">
      <c r="A469">
        <v>467</v>
      </c>
      <c r="B469">
        <v>103</v>
      </c>
      <c r="C469">
        <v>549</v>
      </c>
      <c r="D469">
        <v>98</v>
      </c>
      <c r="E469">
        <v>2</v>
      </c>
      <c r="F469">
        <v>196</v>
      </c>
      <c r="G469">
        <v>1</v>
      </c>
      <c r="H469" t="str">
        <f>VLOOKUP($C469,'Raw-products'!$A$2:$H$1261,MATCH(H$1,'Raw-products'!$A$1:$H$1,0))</f>
        <v>Jacket</v>
      </c>
      <c r="I469" t="str">
        <f>VLOOKUP($C469,'Raw-products'!$A$2:$H$1261,MATCH(I$1,'Raw-products'!$A$1:$H$1,0))</f>
        <v>Leather</v>
      </c>
      <c r="J469" t="str">
        <f>VLOOKUP($C469,'Raw-products'!$A$2:$H$1261,MATCH(J$1,'Raw-products'!$A$1:$H$1,0))</f>
        <v>XL</v>
      </c>
      <c r="K469" t="str">
        <f>VLOOKUP($C469,'Raw-products'!$A$2:$H$1261,MATCH(K$1,'Raw-products'!$A$1:$H$1,0))</f>
        <v>blue</v>
      </c>
      <c r="L469">
        <f>VLOOKUP($C469,'Raw-products'!$A$2:$H$1261,MATCH(L$1,'Raw-products'!$A$1:$H$1,0))</f>
        <v>113</v>
      </c>
      <c r="M469">
        <f>VLOOKUP($C469,'Raw-products'!$A$2:$H$1261,MATCH(M$1,'Raw-products'!$A$1:$H$1,0))</f>
        <v>67</v>
      </c>
      <c r="N469" s="5">
        <f t="shared" si="14"/>
        <v>7571</v>
      </c>
      <c r="O469" cm="1">
        <f t="array" ref="O469:R469">_xlfn.XLOOKUP($B469,'Raw -orders'!$A:$A,'Raw -orders'!$B:$E)</f>
        <v>209</v>
      </c>
      <c r="P469">
        <v>49852</v>
      </c>
      <c r="Q469" s="1">
        <v>44363</v>
      </c>
      <c r="R469" s="1">
        <v>44371</v>
      </c>
      <c r="S469" t="str" cm="1">
        <f t="array" ref="S469:Z469">_xlfn.XLOOKUP($O469,'Raw - customers'!$A:$A,'Raw - customers'!$B:$I)</f>
        <v>Lauryn Deport</v>
      </c>
      <c r="T469" t="str">
        <v>Female</v>
      </c>
      <c r="U469">
        <v>29</v>
      </c>
      <c r="V469" t="str">
        <v>47 Green ParkwayApt. 868</v>
      </c>
      <c r="W469">
        <v>8313</v>
      </c>
      <c r="X469" t="str">
        <v>Bayermouth</v>
      </c>
      <c r="Y469" t="str">
        <v>South Australia</v>
      </c>
      <c r="Z469" t="str">
        <v>Australia</v>
      </c>
      <c r="AA469">
        <v>6</v>
      </c>
      <c r="AB469" s="3" t="str">
        <f t="shared" si="15"/>
        <v>0 to 10</v>
      </c>
      <c r="AK469" s="6"/>
      <c r="AM469" s="6">
        <v>209</v>
      </c>
      <c r="AN469" s="6" t="s">
        <v>1345</v>
      </c>
      <c r="AP469">
        <v>787</v>
      </c>
      <c r="AQ469" t="str">
        <v>South Australia</v>
      </c>
    </row>
    <row r="470" spans="1:43" x14ac:dyDescent="0.25">
      <c r="A470">
        <v>468</v>
      </c>
      <c r="B470">
        <v>103</v>
      </c>
      <c r="C470">
        <v>9</v>
      </c>
      <c r="D470">
        <v>96</v>
      </c>
      <c r="E470">
        <v>2</v>
      </c>
      <c r="F470">
        <v>192</v>
      </c>
      <c r="G470">
        <v>1</v>
      </c>
      <c r="H470" t="str">
        <f>VLOOKUP($C470,'Raw-products'!$A$2:$H$1261,MATCH(H$1,'Raw-products'!$A$1:$H$1,0))</f>
        <v>Shirt</v>
      </c>
      <c r="I470" t="str">
        <f>VLOOKUP($C470,'Raw-products'!$A$2:$H$1261,MATCH(I$1,'Raw-products'!$A$1:$H$1,0))</f>
        <v>Oxford Cloth</v>
      </c>
      <c r="J470" t="str">
        <f>VLOOKUP($C470,'Raw-products'!$A$2:$H$1261,MATCH(J$1,'Raw-products'!$A$1:$H$1,0))</f>
        <v>XL</v>
      </c>
      <c r="K470" t="str">
        <f>VLOOKUP($C470,'Raw-products'!$A$2:$H$1261,MATCH(K$1,'Raw-products'!$A$1:$H$1,0))</f>
        <v>orange</v>
      </c>
      <c r="L470">
        <f>VLOOKUP($C470,'Raw-products'!$A$2:$H$1261,MATCH(L$1,'Raw-products'!$A$1:$H$1,0))</f>
        <v>114</v>
      </c>
      <c r="M470">
        <f>VLOOKUP($C470,'Raw-products'!$A$2:$H$1261,MATCH(M$1,'Raw-products'!$A$1:$H$1,0))</f>
        <v>43</v>
      </c>
      <c r="N470" s="5">
        <f t="shared" si="14"/>
        <v>4902</v>
      </c>
      <c r="O470" cm="1">
        <f t="array" ref="O470:R470">_xlfn.XLOOKUP($B470,'Raw -orders'!$A:$A,'Raw -orders'!$B:$E)</f>
        <v>209</v>
      </c>
      <c r="P470">
        <v>49852</v>
      </c>
      <c r="Q470" s="1">
        <v>44363</v>
      </c>
      <c r="R470" s="1">
        <v>44371</v>
      </c>
      <c r="S470" t="str" cm="1">
        <f t="array" ref="S470:Z470">_xlfn.XLOOKUP($O470,'Raw - customers'!$A:$A,'Raw - customers'!$B:$I)</f>
        <v>Lauryn Deport</v>
      </c>
      <c r="T470" t="str">
        <v>Female</v>
      </c>
      <c r="U470">
        <v>29</v>
      </c>
      <c r="V470" t="str">
        <v>47 Green ParkwayApt. 868</v>
      </c>
      <c r="W470">
        <v>8313</v>
      </c>
      <c r="X470" t="str">
        <v>Bayermouth</v>
      </c>
      <c r="Y470" t="str">
        <v>South Australia</v>
      </c>
      <c r="Z470" t="str">
        <v>Australia</v>
      </c>
      <c r="AA470">
        <v>6</v>
      </c>
      <c r="AB470" s="3" t="str">
        <f t="shared" si="15"/>
        <v>0 to 10</v>
      </c>
      <c r="AK470" s="6"/>
      <c r="AM470" s="6">
        <v>209</v>
      </c>
      <c r="AN470" s="6" t="s">
        <v>1345</v>
      </c>
      <c r="AP470">
        <v>924</v>
      </c>
      <c r="AQ470" t="str">
        <v>Queensland</v>
      </c>
    </row>
    <row r="471" spans="1:43" x14ac:dyDescent="0.25">
      <c r="A471">
        <v>469</v>
      </c>
      <c r="B471">
        <v>103</v>
      </c>
      <c r="C471">
        <v>78</v>
      </c>
      <c r="D471">
        <v>118</v>
      </c>
      <c r="E471">
        <v>3</v>
      </c>
      <c r="F471">
        <v>354</v>
      </c>
      <c r="G471">
        <v>1</v>
      </c>
      <c r="H471" t="str">
        <f>VLOOKUP($C471,'Raw-products'!$A$2:$H$1261,MATCH(H$1,'Raw-products'!$A$1:$H$1,0))</f>
        <v>Shirt</v>
      </c>
      <c r="I471" t="str">
        <f>VLOOKUP($C471,'Raw-products'!$A$2:$H$1261,MATCH(I$1,'Raw-products'!$A$1:$H$1,0))</f>
        <v>Flannel</v>
      </c>
      <c r="J471" t="str">
        <f>VLOOKUP($C471,'Raw-products'!$A$2:$H$1261,MATCH(J$1,'Raw-products'!$A$1:$H$1,0))</f>
        <v>L</v>
      </c>
      <c r="K471" t="str">
        <f>VLOOKUP($C471,'Raw-products'!$A$2:$H$1261,MATCH(K$1,'Raw-products'!$A$1:$H$1,0))</f>
        <v>orange</v>
      </c>
      <c r="L471">
        <f>VLOOKUP($C471,'Raw-products'!$A$2:$H$1261,MATCH(L$1,'Raw-products'!$A$1:$H$1,0))</f>
        <v>96</v>
      </c>
      <c r="M471">
        <f>VLOOKUP($C471,'Raw-products'!$A$2:$H$1261,MATCH(M$1,'Raw-products'!$A$1:$H$1,0))</f>
        <v>59</v>
      </c>
      <c r="N471" s="5">
        <f t="shared" si="14"/>
        <v>5664</v>
      </c>
      <c r="O471" cm="1">
        <f t="array" ref="O471:R471">_xlfn.XLOOKUP($B471,'Raw -orders'!$A:$A,'Raw -orders'!$B:$E)</f>
        <v>209</v>
      </c>
      <c r="P471">
        <v>49852</v>
      </c>
      <c r="Q471" s="1">
        <v>44363</v>
      </c>
      <c r="R471" s="1">
        <v>44371</v>
      </c>
      <c r="S471" t="str" cm="1">
        <f t="array" ref="S471:Z471">_xlfn.XLOOKUP($O471,'Raw - customers'!$A:$A,'Raw - customers'!$B:$I)</f>
        <v>Lauryn Deport</v>
      </c>
      <c r="T471" t="str">
        <v>Female</v>
      </c>
      <c r="U471">
        <v>29</v>
      </c>
      <c r="V471" t="str">
        <v>47 Green ParkwayApt. 868</v>
      </c>
      <c r="W471">
        <v>8313</v>
      </c>
      <c r="X471" t="str">
        <v>Bayermouth</v>
      </c>
      <c r="Y471" t="str">
        <v>South Australia</v>
      </c>
      <c r="Z471" t="str">
        <v>Australia</v>
      </c>
      <c r="AA471">
        <v>6</v>
      </c>
      <c r="AB471" s="3" t="str">
        <f t="shared" si="15"/>
        <v>0 to 10</v>
      </c>
      <c r="AK471" s="6"/>
      <c r="AM471" s="6">
        <v>209</v>
      </c>
      <c r="AN471" s="6" t="s">
        <v>1345</v>
      </c>
      <c r="AP471">
        <v>836</v>
      </c>
      <c r="AQ471" t="str">
        <v>Queensland</v>
      </c>
    </row>
    <row r="472" spans="1:43" x14ac:dyDescent="0.25">
      <c r="A472">
        <v>470</v>
      </c>
      <c r="B472">
        <v>104</v>
      </c>
      <c r="C472">
        <v>1182</v>
      </c>
      <c r="D472">
        <v>99</v>
      </c>
      <c r="E472">
        <v>1</v>
      </c>
      <c r="F472">
        <v>99</v>
      </c>
      <c r="G472">
        <v>1</v>
      </c>
      <c r="H472" t="str">
        <f>VLOOKUP($C472,'Raw-products'!$A$2:$H$1261,MATCH(H$1,'Raw-products'!$A$1:$H$1,0))</f>
        <v>Trousers</v>
      </c>
      <c r="I472" t="str">
        <f>VLOOKUP($C472,'Raw-products'!$A$2:$H$1261,MATCH(I$1,'Raw-products'!$A$1:$H$1,0))</f>
        <v>High-Waisted</v>
      </c>
      <c r="J472" t="str">
        <f>VLOOKUP($C472,'Raw-products'!$A$2:$H$1261,MATCH(J$1,'Raw-products'!$A$1:$H$1,0))</f>
        <v>M</v>
      </c>
      <c r="K472" t="str">
        <f>VLOOKUP($C472,'Raw-products'!$A$2:$H$1261,MATCH(K$1,'Raw-products'!$A$1:$H$1,0))</f>
        <v>indigo</v>
      </c>
      <c r="L472">
        <f>VLOOKUP($C472,'Raw-products'!$A$2:$H$1261,MATCH(L$1,'Raw-products'!$A$1:$H$1,0))</f>
        <v>98</v>
      </c>
      <c r="M472">
        <f>VLOOKUP($C472,'Raw-products'!$A$2:$H$1261,MATCH(M$1,'Raw-products'!$A$1:$H$1,0))</f>
        <v>61</v>
      </c>
      <c r="N472" s="5">
        <f t="shared" si="14"/>
        <v>5978</v>
      </c>
      <c r="O472" cm="1">
        <f t="array" ref="O472:R472">_xlfn.XLOOKUP($B472,'Raw -orders'!$A:$A,'Raw -orders'!$B:$E)</f>
        <v>366</v>
      </c>
      <c r="P472">
        <v>11454</v>
      </c>
      <c r="Q472" s="1">
        <v>44352</v>
      </c>
      <c r="R472" s="1">
        <v>44370</v>
      </c>
      <c r="S472" t="str" cm="1">
        <f t="array" ref="S472:Z472">_xlfn.XLOOKUP($O472,'Raw - customers'!$A:$A,'Raw - customers'!$B:$I)</f>
        <v>Geraldine Naulty</v>
      </c>
      <c r="T472" t="str">
        <v>Agender</v>
      </c>
      <c r="U472">
        <v>64</v>
      </c>
      <c r="V472" t="str">
        <v>491 Fisher IslandSuite 745</v>
      </c>
      <c r="W472">
        <v>1110</v>
      </c>
      <c r="X472" t="str">
        <v>Youngview</v>
      </c>
      <c r="Y472" t="str">
        <v>Victoria</v>
      </c>
      <c r="Z472" t="str">
        <v>Australia</v>
      </c>
      <c r="AA472">
        <v>6</v>
      </c>
      <c r="AB472" s="3" t="str">
        <f t="shared" si="15"/>
        <v>10 to 20</v>
      </c>
      <c r="AK472" s="6"/>
      <c r="AM472" s="6">
        <v>366</v>
      </c>
      <c r="AN472" s="6" t="s">
        <v>1396</v>
      </c>
      <c r="AP472">
        <v>176</v>
      </c>
      <c r="AQ472" t="str">
        <v>New South Wales</v>
      </c>
    </row>
    <row r="473" spans="1:43" x14ac:dyDescent="0.25">
      <c r="A473">
        <v>471</v>
      </c>
      <c r="B473">
        <v>104</v>
      </c>
      <c r="C473">
        <v>67</v>
      </c>
      <c r="D473">
        <v>104</v>
      </c>
      <c r="E473">
        <v>3</v>
      </c>
      <c r="F473">
        <v>312</v>
      </c>
      <c r="G473">
        <v>1</v>
      </c>
      <c r="H473" t="str">
        <f>VLOOKUP($C473,'Raw-products'!$A$2:$H$1261,MATCH(H$1,'Raw-products'!$A$1:$H$1,0))</f>
        <v>Shirt</v>
      </c>
      <c r="I473" t="str">
        <f>VLOOKUP($C473,'Raw-products'!$A$2:$H$1261,MATCH(I$1,'Raw-products'!$A$1:$H$1,0))</f>
        <v>Dress</v>
      </c>
      <c r="J473" t="str">
        <f>VLOOKUP($C473,'Raw-products'!$A$2:$H$1261,MATCH(J$1,'Raw-products'!$A$1:$H$1,0))</f>
        <v>M</v>
      </c>
      <c r="K473" t="str">
        <f>VLOOKUP($C473,'Raw-products'!$A$2:$H$1261,MATCH(K$1,'Raw-products'!$A$1:$H$1,0))</f>
        <v>violet</v>
      </c>
      <c r="L473">
        <f>VLOOKUP($C473,'Raw-products'!$A$2:$H$1261,MATCH(L$1,'Raw-products'!$A$1:$H$1,0))</f>
        <v>119</v>
      </c>
      <c r="M473">
        <f>VLOOKUP($C473,'Raw-products'!$A$2:$H$1261,MATCH(M$1,'Raw-products'!$A$1:$H$1,0))</f>
        <v>41</v>
      </c>
      <c r="N473" s="5">
        <f t="shared" si="14"/>
        <v>4879</v>
      </c>
      <c r="O473" cm="1">
        <f t="array" ref="O473:R473">_xlfn.XLOOKUP($B473,'Raw -orders'!$A:$A,'Raw -orders'!$B:$E)</f>
        <v>366</v>
      </c>
      <c r="P473">
        <v>11454</v>
      </c>
      <c r="Q473" s="1">
        <v>44352</v>
      </c>
      <c r="R473" s="1">
        <v>44370</v>
      </c>
      <c r="S473" t="str" cm="1">
        <f t="array" ref="S473:Z473">_xlfn.XLOOKUP($O473,'Raw - customers'!$A:$A,'Raw - customers'!$B:$I)</f>
        <v>Geraldine Naulty</v>
      </c>
      <c r="T473" t="str">
        <v>Agender</v>
      </c>
      <c r="U473">
        <v>64</v>
      </c>
      <c r="V473" t="str">
        <v>491 Fisher IslandSuite 745</v>
      </c>
      <c r="W473">
        <v>1110</v>
      </c>
      <c r="X473" t="str">
        <v>Youngview</v>
      </c>
      <c r="Y473" t="str">
        <v>Victoria</v>
      </c>
      <c r="Z473" t="str">
        <v>Australia</v>
      </c>
      <c r="AA473">
        <v>6</v>
      </c>
      <c r="AB473" s="3" t="str">
        <f t="shared" si="15"/>
        <v>10 to 20</v>
      </c>
      <c r="AK473" s="6"/>
      <c r="AM473" s="6">
        <v>366</v>
      </c>
      <c r="AN473" s="6" t="s">
        <v>1396</v>
      </c>
      <c r="AP473">
        <v>22</v>
      </c>
      <c r="AQ473" t="str">
        <v>Victoria</v>
      </c>
    </row>
    <row r="474" spans="1:43" x14ac:dyDescent="0.25">
      <c r="A474">
        <v>472</v>
      </c>
      <c r="B474">
        <v>104</v>
      </c>
      <c r="C474">
        <v>1066</v>
      </c>
      <c r="D474">
        <v>93</v>
      </c>
      <c r="E474">
        <v>1</v>
      </c>
      <c r="F474">
        <v>93</v>
      </c>
      <c r="G474">
        <v>1</v>
      </c>
      <c r="H474" t="str">
        <f>VLOOKUP($C474,'Raw-products'!$A$2:$H$1261,MATCH(H$1,'Raw-products'!$A$1:$H$1,0))</f>
        <v>Trousers</v>
      </c>
      <c r="I474" t="str">
        <f>VLOOKUP($C474,'Raw-products'!$A$2:$H$1261,MATCH(I$1,'Raw-products'!$A$1:$H$1,0))</f>
        <v>Joggers</v>
      </c>
      <c r="J474" t="str">
        <f>VLOOKUP($C474,'Raw-products'!$A$2:$H$1261,MATCH(J$1,'Raw-products'!$A$1:$H$1,0))</f>
        <v>S</v>
      </c>
      <c r="K474" t="str">
        <f>VLOOKUP($C474,'Raw-products'!$A$2:$H$1261,MATCH(K$1,'Raw-products'!$A$1:$H$1,0))</f>
        <v>green</v>
      </c>
      <c r="L474">
        <f>VLOOKUP($C474,'Raw-products'!$A$2:$H$1261,MATCH(L$1,'Raw-products'!$A$1:$H$1,0))</f>
        <v>94</v>
      </c>
      <c r="M474">
        <f>VLOOKUP($C474,'Raw-products'!$A$2:$H$1261,MATCH(M$1,'Raw-products'!$A$1:$H$1,0))</f>
        <v>76</v>
      </c>
      <c r="N474" s="5">
        <f t="shared" si="14"/>
        <v>7144</v>
      </c>
      <c r="O474" cm="1">
        <f t="array" ref="O474:R474">_xlfn.XLOOKUP($B474,'Raw -orders'!$A:$A,'Raw -orders'!$B:$E)</f>
        <v>366</v>
      </c>
      <c r="P474">
        <v>11454</v>
      </c>
      <c r="Q474" s="1">
        <v>44352</v>
      </c>
      <c r="R474" s="1">
        <v>44370</v>
      </c>
      <c r="S474" t="str" cm="1">
        <f t="array" ref="S474:Z474">_xlfn.XLOOKUP($O474,'Raw - customers'!$A:$A,'Raw - customers'!$B:$I)</f>
        <v>Geraldine Naulty</v>
      </c>
      <c r="T474" t="str">
        <v>Agender</v>
      </c>
      <c r="U474">
        <v>64</v>
      </c>
      <c r="V474" t="str">
        <v>491 Fisher IslandSuite 745</v>
      </c>
      <c r="W474">
        <v>1110</v>
      </c>
      <c r="X474" t="str">
        <v>Youngview</v>
      </c>
      <c r="Y474" t="str">
        <v>Victoria</v>
      </c>
      <c r="Z474" t="str">
        <v>Australia</v>
      </c>
      <c r="AA474">
        <v>6</v>
      </c>
      <c r="AB474" s="3" t="str">
        <f t="shared" si="15"/>
        <v>10 to 20</v>
      </c>
      <c r="AK474" s="6"/>
      <c r="AM474" s="6">
        <v>366</v>
      </c>
      <c r="AN474" s="6" t="s">
        <v>1396</v>
      </c>
      <c r="AP474">
        <v>247</v>
      </c>
      <c r="AQ474" t="str">
        <v>Victoria</v>
      </c>
    </row>
    <row r="475" spans="1:43" x14ac:dyDescent="0.25">
      <c r="A475">
        <v>473</v>
      </c>
      <c r="B475">
        <v>104</v>
      </c>
      <c r="C475">
        <v>927</v>
      </c>
      <c r="D475">
        <v>96</v>
      </c>
      <c r="E475">
        <v>3</v>
      </c>
      <c r="F475">
        <v>288</v>
      </c>
      <c r="G475">
        <v>1</v>
      </c>
      <c r="H475" t="str">
        <f>VLOOKUP($C475,'Raw-products'!$A$2:$H$1261,MATCH(H$1,'Raw-products'!$A$1:$H$1,0))</f>
        <v>Trousers</v>
      </c>
      <c r="I475" t="str">
        <f>VLOOKUP($C475,'Raw-products'!$A$2:$H$1261,MATCH(I$1,'Raw-products'!$A$1:$H$1,0))</f>
        <v>Drawstring</v>
      </c>
      <c r="J475" t="str">
        <f>VLOOKUP($C475,'Raw-products'!$A$2:$H$1261,MATCH(J$1,'Raw-products'!$A$1:$H$1,0))</f>
        <v>M</v>
      </c>
      <c r="K475" t="str">
        <f>VLOOKUP($C475,'Raw-products'!$A$2:$H$1261,MATCH(K$1,'Raw-products'!$A$1:$H$1,0))</f>
        <v>green</v>
      </c>
      <c r="L475">
        <f>VLOOKUP($C475,'Raw-products'!$A$2:$H$1261,MATCH(L$1,'Raw-products'!$A$1:$H$1,0))</f>
        <v>104</v>
      </c>
      <c r="M475">
        <f>VLOOKUP($C475,'Raw-products'!$A$2:$H$1261,MATCH(M$1,'Raw-products'!$A$1:$H$1,0))</f>
        <v>52</v>
      </c>
      <c r="N475" s="5">
        <f t="shared" si="14"/>
        <v>5408</v>
      </c>
      <c r="O475" cm="1">
        <f t="array" ref="O475:R475">_xlfn.XLOOKUP($B475,'Raw -orders'!$A:$A,'Raw -orders'!$B:$E)</f>
        <v>366</v>
      </c>
      <c r="P475">
        <v>11454</v>
      </c>
      <c r="Q475" s="1">
        <v>44352</v>
      </c>
      <c r="R475" s="1">
        <v>44370</v>
      </c>
      <c r="S475" t="str" cm="1">
        <f t="array" ref="S475:Z475">_xlfn.XLOOKUP($O475,'Raw - customers'!$A:$A,'Raw - customers'!$B:$I)</f>
        <v>Geraldine Naulty</v>
      </c>
      <c r="T475" t="str">
        <v>Agender</v>
      </c>
      <c r="U475">
        <v>64</v>
      </c>
      <c r="V475" t="str">
        <v>491 Fisher IslandSuite 745</v>
      </c>
      <c r="W475">
        <v>1110</v>
      </c>
      <c r="X475" t="str">
        <v>Youngview</v>
      </c>
      <c r="Y475" t="str">
        <v>Victoria</v>
      </c>
      <c r="Z475" t="str">
        <v>Australia</v>
      </c>
      <c r="AA475">
        <v>6</v>
      </c>
      <c r="AB475" s="3" t="str">
        <f t="shared" si="15"/>
        <v>10 to 20</v>
      </c>
      <c r="AK475" s="6"/>
      <c r="AM475" s="6">
        <v>366</v>
      </c>
      <c r="AN475" s="6" t="s">
        <v>1396</v>
      </c>
      <c r="AP475">
        <v>677</v>
      </c>
      <c r="AQ475" t="str">
        <v>Tasmania</v>
      </c>
    </row>
    <row r="476" spans="1:43" x14ac:dyDescent="0.25">
      <c r="A476">
        <v>474</v>
      </c>
      <c r="B476">
        <v>104</v>
      </c>
      <c r="C476">
        <v>385</v>
      </c>
      <c r="D476">
        <v>119</v>
      </c>
      <c r="E476">
        <v>1</v>
      </c>
      <c r="F476">
        <v>119</v>
      </c>
      <c r="G476">
        <v>1</v>
      </c>
      <c r="H476" t="str">
        <f>VLOOKUP($C476,'Raw-products'!$A$2:$H$1261,MATCH(H$1,'Raw-products'!$A$1:$H$1,0))</f>
        <v>Shirt</v>
      </c>
      <c r="I476" t="str">
        <f>VLOOKUP($C476,'Raw-products'!$A$2:$H$1261,MATCH(I$1,'Raw-products'!$A$1:$H$1,0))</f>
        <v>Casual Slim Fit</v>
      </c>
      <c r="J476" t="str">
        <f>VLOOKUP($C476,'Raw-products'!$A$2:$H$1261,MATCH(J$1,'Raw-products'!$A$1:$H$1,0))</f>
        <v>XS</v>
      </c>
      <c r="K476" t="str">
        <f>VLOOKUP($C476,'Raw-products'!$A$2:$H$1261,MATCH(K$1,'Raw-products'!$A$1:$H$1,0))</f>
        <v>red</v>
      </c>
      <c r="L476">
        <f>VLOOKUP($C476,'Raw-products'!$A$2:$H$1261,MATCH(L$1,'Raw-products'!$A$1:$H$1,0))</f>
        <v>113</v>
      </c>
      <c r="M476">
        <f>VLOOKUP($C476,'Raw-products'!$A$2:$H$1261,MATCH(M$1,'Raw-products'!$A$1:$H$1,0))</f>
        <v>49</v>
      </c>
      <c r="N476" s="5">
        <f t="shared" si="14"/>
        <v>5537</v>
      </c>
      <c r="O476" cm="1">
        <f t="array" ref="O476:R476">_xlfn.XLOOKUP($B476,'Raw -orders'!$A:$A,'Raw -orders'!$B:$E)</f>
        <v>366</v>
      </c>
      <c r="P476">
        <v>11454</v>
      </c>
      <c r="Q476" s="1">
        <v>44352</v>
      </c>
      <c r="R476" s="1">
        <v>44370</v>
      </c>
      <c r="S476" t="str" cm="1">
        <f t="array" ref="S476:Z476">_xlfn.XLOOKUP($O476,'Raw - customers'!$A:$A,'Raw - customers'!$B:$I)</f>
        <v>Geraldine Naulty</v>
      </c>
      <c r="T476" t="str">
        <v>Agender</v>
      </c>
      <c r="U476">
        <v>64</v>
      </c>
      <c r="V476" t="str">
        <v>491 Fisher IslandSuite 745</v>
      </c>
      <c r="W476">
        <v>1110</v>
      </c>
      <c r="X476" t="str">
        <v>Youngview</v>
      </c>
      <c r="Y476" t="str">
        <v>Victoria</v>
      </c>
      <c r="Z476" t="str">
        <v>Australia</v>
      </c>
      <c r="AA476">
        <v>6</v>
      </c>
      <c r="AB476" s="3" t="str">
        <f t="shared" si="15"/>
        <v>10 to 20</v>
      </c>
      <c r="AK476" s="6"/>
      <c r="AM476" s="6">
        <v>366</v>
      </c>
      <c r="AN476" s="6" t="s">
        <v>1396</v>
      </c>
      <c r="AP476">
        <v>300</v>
      </c>
      <c r="AQ476" t="str">
        <v>Western Australia</v>
      </c>
    </row>
    <row r="477" spans="1:43" x14ac:dyDescent="0.25">
      <c r="A477">
        <v>475</v>
      </c>
      <c r="B477">
        <v>104</v>
      </c>
      <c r="C477">
        <v>1098</v>
      </c>
      <c r="D477">
        <v>115</v>
      </c>
      <c r="E477">
        <v>2</v>
      </c>
      <c r="F477">
        <v>230</v>
      </c>
      <c r="G477">
        <v>1</v>
      </c>
      <c r="H477" t="str">
        <f>VLOOKUP($C477,'Raw-products'!$A$2:$H$1261,MATCH(H$1,'Raw-products'!$A$1:$H$1,0))</f>
        <v>Trousers</v>
      </c>
      <c r="I477" t="str">
        <f>VLOOKUP($C477,'Raw-products'!$A$2:$H$1261,MATCH(I$1,'Raw-products'!$A$1:$H$1,0))</f>
        <v>Cropped</v>
      </c>
      <c r="J477" t="str">
        <f>VLOOKUP($C477,'Raw-products'!$A$2:$H$1261,MATCH(J$1,'Raw-products'!$A$1:$H$1,0))</f>
        <v>L</v>
      </c>
      <c r="K477" t="str">
        <f>VLOOKUP($C477,'Raw-products'!$A$2:$H$1261,MATCH(K$1,'Raw-products'!$A$1:$H$1,0))</f>
        <v>yellow</v>
      </c>
      <c r="L477">
        <f>VLOOKUP($C477,'Raw-products'!$A$2:$H$1261,MATCH(L$1,'Raw-products'!$A$1:$H$1,0))</f>
        <v>99</v>
      </c>
      <c r="M477">
        <f>VLOOKUP($C477,'Raw-products'!$A$2:$H$1261,MATCH(M$1,'Raw-products'!$A$1:$H$1,0))</f>
        <v>60</v>
      </c>
      <c r="N477" s="5">
        <f t="shared" si="14"/>
        <v>5940</v>
      </c>
      <c r="O477" cm="1">
        <f t="array" ref="O477:R477">_xlfn.XLOOKUP($B477,'Raw -orders'!$A:$A,'Raw -orders'!$B:$E)</f>
        <v>366</v>
      </c>
      <c r="P477">
        <v>11454</v>
      </c>
      <c r="Q477" s="1">
        <v>44352</v>
      </c>
      <c r="R477" s="1">
        <v>44370</v>
      </c>
      <c r="S477" t="str" cm="1">
        <f t="array" ref="S477:Z477">_xlfn.XLOOKUP($O477,'Raw - customers'!$A:$A,'Raw - customers'!$B:$I)</f>
        <v>Geraldine Naulty</v>
      </c>
      <c r="T477" t="str">
        <v>Agender</v>
      </c>
      <c r="U477">
        <v>64</v>
      </c>
      <c r="V477" t="str">
        <v>491 Fisher IslandSuite 745</v>
      </c>
      <c r="W477">
        <v>1110</v>
      </c>
      <c r="X477" t="str">
        <v>Youngview</v>
      </c>
      <c r="Y477" t="str">
        <v>Victoria</v>
      </c>
      <c r="Z477" t="str">
        <v>Australia</v>
      </c>
      <c r="AA477">
        <v>6</v>
      </c>
      <c r="AB477" s="3" t="str">
        <f t="shared" si="15"/>
        <v>10 to 20</v>
      </c>
      <c r="AK477" s="6"/>
      <c r="AM477" s="6">
        <v>366</v>
      </c>
      <c r="AN477" s="6" t="s">
        <v>1396</v>
      </c>
      <c r="AP477">
        <v>896</v>
      </c>
      <c r="AQ477" t="str">
        <v>South Australia</v>
      </c>
    </row>
    <row r="478" spans="1:43" x14ac:dyDescent="0.25">
      <c r="A478">
        <v>476</v>
      </c>
      <c r="B478">
        <v>105</v>
      </c>
      <c r="C478">
        <v>269</v>
      </c>
      <c r="D478">
        <v>95</v>
      </c>
      <c r="E478">
        <v>2</v>
      </c>
      <c r="F478">
        <v>190</v>
      </c>
      <c r="G478">
        <v>1</v>
      </c>
      <c r="H478" t="str">
        <f>VLOOKUP($C478,'Raw-products'!$A$2:$H$1261,MATCH(H$1,'Raw-products'!$A$1:$H$1,0))</f>
        <v>Shirt</v>
      </c>
      <c r="I478" t="str">
        <f>VLOOKUP($C478,'Raw-products'!$A$2:$H$1261,MATCH(I$1,'Raw-products'!$A$1:$H$1,0))</f>
        <v>Polo</v>
      </c>
      <c r="J478" t="str">
        <f>VLOOKUP($C478,'Raw-products'!$A$2:$H$1261,MATCH(J$1,'Raw-products'!$A$1:$H$1,0))</f>
        <v>XL</v>
      </c>
      <c r="K478" t="str">
        <f>VLOOKUP($C478,'Raw-products'!$A$2:$H$1261,MATCH(K$1,'Raw-products'!$A$1:$H$1,0))</f>
        <v>blue</v>
      </c>
      <c r="L478">
        <f>VLOOKUP($C478,'Raw-products'!$A$2:$H$1261,MATCH(L$1,'Raw-products'!$A$1:$H$1,0))</f>
        <v>117</v>
      </c>
      <c r="M478">
        <f>VLOOKUP($C478,'Raw-products'!$A$2:$H$1261,MATCH(M$1,'Raw-products'!$A$1:$H$1,0))</f>
        <v>70</v>
      </c>
      <c r="N478" s="5">
        <f t="shared" si="14"/>
        <v>8190</v>
      </c>
      <c r="O478" cm="1">
        <f t="array" ref="O478:R478">_xlfn.XLOOKUP($B478,'Raw -orders'!$A:$A,'Raw -orders'!$B:$E)</f>
        <v>456</v>
      </c>
      <c r="P478">
        <v>46013</v>
      </c>
      <c r="Q478" s="1">
        <v>44372</v>
      </c>
      <c r="R478" s="1">
        <v>44391</v>
      </c>
      <c r="S478" t="str" cm="1">
        <f t="array" ref="S478:Z478">_xlfn.XLOOKUP($O478,'Raw - customers'!$A:$A,'Raw - customers'!$B:$I)</f>
        <v>Joelynn Remington</v>
      </c>
      <c r="T478" t="str">
        <v>Agender</v>
      </c>
      <c r="U478">
        <v>33</v>
      </c>
      <c r="V478" t="str">
        <v>94 Archie CourtSuite 659</v>
      </c>
      <c r="W478">
        <v>2010</v>
      </c>
      <c r="X478" t="str">
        <v>West Lachlan</v>
      </c>
      <c r="Y478" t="str">
        <v>Queensland</v>
      </c>
      <c r="Z478" t="str">
        <v>Australia</v>
      </c>
      <c r="AA478">
        <v>6</v>
      </c>
      <c r="AB478" s="3" t="str">
        <f t="shared" si="15"/>
        <v>10 to 20</v>
      </c>
      <c r="AK478" s="6"/>
      <c r="AM478" s="6">
        <v>456</v>
      </c>
      <c r="AN478" s="6" t="s">
        <v>1355</v>
      </c>
      <c r="AP478">
        <v>889</v>
      </c>
      <c r="AQ478" t="str">
        <v>Northern Territory</v>
      </c>
    </row>
    <row r="479" spans="1:43" x14ac:dyDescent="0.25">
      <c r="A479">
        <v>477</v>
      </c>
      <c r="B479">
        <v>105</v>
      </c>
      <c r="C479">
        <v>929</v>
      </c>
      <c r="D479">
        <v>96</v>
      </c>
      <c r="E479">
        <v>1</v>
      </c>
      <c r="F479">
        <v>96</v>
      </c>
      <c r="G479">
        <v>1</v>
      </c>
      <c r="H479" t="str">
        <f>VLOOKUP($C479,'Raw-products'!$A$2:$H$1261,MATCH(H$1,'Raw-products'!$A$1:$H$1,0))</f>
        <v>Trousers</v>
      </c>
      <c r="I479" t="str">
        <f>VLOOKUP($C479,'Raw-products'!$A$2:$H$1261,MATCH(I$1,'Raw-products'!$A$1:$H$1,0))</f>
        <v>Drawstring</v>
      </c>
      <c r="J479" t="str">
        <f>VLOOKUP($C479,'Raw-products'!$A$2:$H$1261,MATCH(J$1,'Raw-products'!$A$1:$H$1,0))</f>
        <v>XL</v>
      </c>
      <c r="K479" t="str">
        <f>VLOOKUP($C479,'Raw-products'!$A$2:$H$1261,MATCH(K$1,'Raw-products'!$A$1:$H$1,0))</f>
        <v>green</v>
      </c>
      <c r="L479">
        <f>VLOOKUP($C479,'Raw-products'!$A$2:$H$1261,MATCH(L$1,'Raw-products'!$A$1:$H$1,0))</f>
        <v>104</v>
      </c>
      <c r="M479">
        <f>VLOOKUP($C479,'Raw-products'!$A$2:$H$1261,MATCH(M$1,'Raw-products'!$A$1:$H$1,0))</f>
        <v>49</v>
      </c>
      <c r="N479" s="5">
        <f t="shared" si="14"/>
        <v>5096</v>
      </c>
      <c r="O479" cm="1">
        <f t="array" ref="O479:R479">_xlfn.XLOOKUP($B479,'Raw -orders'!$A:$A,'Raw -orders'!$B:$E)</f>
        <v>456</v>
      </c>
      <c r="P479">
        <v>46013</v>
      </c>
      <c r="Q479" s="1">
        <v>44372</v>
      </c>
      <c r="R479" s="1">
        <v>44391</v>
      </c>
      <c r="S479" t="str" cm="1">
        <f t="array" ref="S479:Z479">_xlfn.XLOOKUP($O479,'Raw - customers'!$A:$A,'Raw - customers'!$B:$I)</f>
        <v>Joelynn Remington</v>
      </c>
      <c r="T479" t="str">
        <v>Agender</v>
      </c>
      <c r="U479">
        <v>33</v>
      </c>
      <c r="V479" t="str">
        <v>94 Archie CourtSuite 659</v>
      </c>
      <c r="W479">
        <v>2010</v>
      </c>
      <c r="X479" t="str">
        <v>West Lachlan</v>
      </c>
      <c r="Y479" t="str">
        <v>Queensland</v>
      </c>
      <c r="Z479" t="str">
        <v>Australia</v>
      </c>
      <c r="AA479">
        <v>6</v>
      </c>
      <c r="AB479" s="3" t="str">
        <f t="shared" si="15"/>
        <v>10 to 20</v>
      </c>
      <c r="AK479" s="6"/>
      <c r="AM479" s="6">
        <v>456</v>
      </c>
      <c r="AN479" s="6" t="s">
        <v>1355</v>
      </c>
      <c r="AP479">
        <v>463</v>
      </c>
      <c r="AQ479" t="str">
        <v>Australian Capital Territory</v>
      </c>
    </row>
    <row r="480" spans="1:43" x14ac:dyDescent="0.25">
      <c r="A480">
        <v>478</v>
      </c>
      <c r="B480">
        <v>106</v>
      </c>
      <c r="C480">
        <v>639</v>
      </c>
      <c r="D480">
        <v>93</v>
      </c>
      <c r="E480">
        <v>2</v>
      </c>
      <c r="F480">
        <v>186</v>
      </c>
      <c r="G480">
        <v>1</v>
      </c>
      <c r="H480" t="str">
        <f>VLOOKUP($C480,'Raw-products'!$A$2:$H$1261,MATCH(H$1,'Raw-products'!$A$1:$H$1,0))</f>
        <v>Jacket</v>
      </c>
      <c r="I480" t="str">
        <f>VLOOKUP($C480,'Raw-products'!$A$2:$H$1261,MATCH(I$1,'Raw-products'!$A$1:$H$1,0))</f>
        <v>Coach</v>
      </c>
      <c r="J480" t="str">
        <f>VLOOKUP($C480,'Raw-products'!$A$2:$H$1261,MATCH(J$1,'Raw-products'!$A$1:$H$1,0))</f>
        <v>XL</v>
      </c>
      <c r="K480" t="str">
        <f>VLOOKUP($C480,'Raw-products'!$A$2:$H$1261,MATCH(K$1,'Raw-products'!$A$1:$H$1,0))</f>
        <v>orange</v>
      </c>
      <c r="L480">
        <f>VLOOKUP($C480,'Raw-products'!$A$2:$H$1261,MATCH(L$1,'Raw-products'!$A$1:$H$1,0))</f>
        <v>115</v>
      </c>
      <c r="M480">
        <f>VLOOKUP($C480,'Raw-products'!$A$2:$H$1261,MATCH(M$1,'Raw-products'!$A$1:$H$1,0))</f>
        <v>46</v>
      </c>
      <c r="N480" s="5">
        <f t="shared" si="14"/>
        <v>5290</v>
      </c>
      <c r="O480" cm="1">
        <f t="array" ref="O480:R480">_xlfn.XLOOKUP($B480,'Raw -orders'!$A:$A,'Raw -orders'!$B:$E)</f>
        <v>573</v>
      </c>
      <c r="P480">
        <v>12033</v>
      </c>
      <c r="Q480" s="1">
        <v>44264</v>
      </c>
      <c r="R480" s="1">
        <v>44283</v>
      </c>
      <c r="S480" t="str" cm="1">
        <f t="array" ref="S480:Z480">_xlfn.XLOOKUP($O480,'Raw - customers'!$A:$A,'Raw - customers'!$B:$I)</f>
        <v>Atlante Dissman</v>
      </c>
      <c r="T480" t="str">
        <v>Male</v>
      </c>
      <c r="U480">
        <v>37</v>
      </c>
      <c r="V480" t="str">
        <v>80 Charles CircuitSuite 023</v>
      </c>
      <c r="W480">
        <v>7541</v>
      </c>
      <c r="X480" t="str">
        <v>Abbeyshire</v>
      </c>
      <c r="Y480" t="str">
        <v>South Australia</v>
      </c>
      <c r="Z480" t="str">
        <v>Australia</v>
      </c>
      <c r="AA480">
        <v>3</v>
      </c>
      <c r="AB480" s="3" t="str">
        <f t="shared" si="15"/>
        <v>10 to 20</v>
      </c>
      <c r="AK480" s="6"/>
      <c r="AM480" s="6">
        <v>573</v>
      </c>
      <c r="AN480" s="6" t="s">
        <v>1345</v>
      </c>
      <c r="AP480">
        <v>276</v>
      </c>
      <c r="AQ480" t="str">
        <v>Victoria</v>
      </c>
    </row>
    <row r="481" spans="1:43" x14ac:dyDescent="0.25">
      <c r="A481">
        <v>479</v>
      </c>
      <c r="B481">
        <v>106</v>
      </c>
      <c r="C481">
        <v>1069</v>
      </c>
      <c r="D481">
        <v>93</v>
      </c>
      <c r="E481">
        <v>3</v>
      </c>
      <c r="F481">
        <v>279</v>
      </c>
      <c r="G481">
        <v>1</v>
      </c>
      <c r="H481" t="str">
        <f>VLOOKUP($C481,'Raw-products'!$A$2:$H$1261,MATCH(H$1,'Raw-products'!$A$1:$H$1,0))</f>
        <v>Trousers</v>
      </c>
      <c r="I481" t="str">
        <f>VLOOKUP($C481,'Raw-products'!$A$2:$H$1261,MATCH(I$1,'Raw-products'!$A$1:$H$1,0))</f>
        <v>Joggers</v>
      </c>
      <c r="J481" t="str">
        <f>VLOOKUP($C481,'Raw-products'!$A$2:$H$1261,MATCH(J$1,'Raw-products'!$A$1:$H$1,0))</f>
        <v>XL</v>
      </c>
      <c r="K481" t="str">
        <f>VLOOKUP($C481,'Raw-products'!$A$2:$H$1261,MATCH(K$1,'Raw-products'!$A$1:$H$1,0))</f>
        <v>green</v>
      </c>
      <c r="L481">
        <f>VLOOKUP($C481,'Raw-products'!$A$2:$H$1261,MATCH(L$1,'Raw-products'!$A$1:$H$1,0))</f>
        <v>94</v>
      </c>
      <c r="M481">
        <f>VLOOKUP($C481,'Raw-products'!$A$2:$H$1261,MATCH(M$1,'Raw-products'!$A$1:$H$1,0))</f>
        <v>56</v>
      </c>
      <c r="N481" s="5">
        <f t="shared" si="14"/>
        <v>5264</v>
      </c>
      <c r="O481" cm="1">
        <f t="array" ref="O481:R481">_xlfn.XLOOKUP($B481,'Raw -orders'!$A:$A,'Raw -orders'!$B:$E)</f>
        <v>573</v>
      </c>
      <c r="P481">
        <v>12033</v>
      </c>
      <c r="Q481" s="1">
        <v>44264</v>
      </c>
      <c r="R481" s="1">
        <v>44283</v>
      </c>
      <c r="S481" t="str" cm="1">
        <f t="array" ref="S481:Z481">_xlfn.XLOOKUP($O481,'Raw - customers'!$A:$A,'Raw - customers'!$B:$I)</f>
        <v>Atlante Dissman</v>
      </c>
      <c r="T481" t="str">
        <v>Male</v>
      </c>
      <c r="U481">
        <v>37</v>
      </c>
      <c r="V481" t="str">
        <v>80 Charles CircuitSuite 023</v>
      </c>
      <c r="W481">
        <v>7541</v>
      </c>
      <c r="X481" t="str">
        <v>Abbeyshire</v>
      </c>
      <c r="Y481" t="str">
        <v>South Australia</v>
      </c>
      <c r="Z481" t="str">
        <v>Australia</v>
      </c>
      <c r="AA481">
        <v>3</v>
      </c>
      <c r="AB481" s="3" t="str">
        <f t="shared" si="15"/>
        <v>10 to 20</v>
      </c>
      <c r="AK481" s="6"/>
      <c r="AM481" s="6">
        <v>573</v>
      </c>
      <c r="AN481" s="6" t="s">
        <v>1345</v>
      </c>
      <c r="AP481">
        <v>956</v>
      </c>
      <c r="AQ481" t="str">
        <v>New South Wales</v>
      </c>
    </row>
    <row r="482" spans="1:43" x14ac:dyDescent="0.25">
      <c r="A482">
        <v>480</v>
      </c>
      <c r="B482">
        <v>106</v>
      </c>
      <c r="C482">
        <v>1105</v>
      </c>
      <c r="D482">
        <v>115</v>
      </c>
      <c r="E482">
        <v>3</v>
      </c>
      <c r="F482">
        <v>345</v>
      </c>
      <c r="G482">
        <v>1</v>
      </c>
      <c r="H482" t="str">
        <f>VLOOKUP($C482,'Raw-products'!$A$2:$H$1261,MATCH(H$1,'Raw-products'!$A$1:$H$1,0))</f>
        <v>Trousers</v>
      </c>
      <c r="I482" t="str">
        <f>VLOOKUP($C482,'Raw-products'!$A$2:$H$1261,MATCH(I$1,'Raw-products'!$A$1:$H$1,0))</f>
        <v>Cropped</v>
      </c>
      <c r="J482" t="str">
        <f>VLOOKUP($C482,'Raw-products'!$A$2:$H$1261,MATCH(J$1,'Raw-products'!$A$1:$H$1,0))</f>
        <v>XS</v>
      </c>
      <c r="K482" t="str">
        <f>VLOOKUP($C482,'Raw-products'!$A$2:$H$1261,MATCH(K$1,'Raw-products'!$A$1:$H$1,0))</f>
        <v>blue</v>
      </c>
      <c r="L482">
        <f>VLOOKUP($C482,'Raw-products'!$A$2:$H$1261,MATCH(L$1,'Raw-products'!$A$1:$H$1,0))</f>
        <v>99</v>
      </c>
      <c r="M482">
        <f>VLOOKUP($C482,'Raw-products'!$A$2:$H$1261,MATCH(M$1,'Raw-products'!$A$1:$H$1,0))</f>
        <v>47</v>
      </c>
      <c r="N482" s="5">
        <f t="shared" si="14"/>
        <v>4653</v>
      </c>
      <c r="O482" cm="1">
        <f t="array" ref="O482:R482">_xlfn.XLOOKUP($B482,'Raw -orders'!$A:$A,'Raw -orders'!$B:$E)</f>
        <v>573</v>
      </c>
      <c r="P482">
        <v>12033</v>
      </c>
      <c r="Q482" s="1">
        <v>44264</v>
      </c>
      <c r="R482" s="1">
        <v>44283</v>
      </c>
      <c r="S482" t="str" cm="1">
        <f t="array" ref="S482:Z482">_xlfn.XLOOKUP($O482,'Raw - customers'!$A:$A,'Raw - customers'!$B:$I)</f>
        <v>Atlante Dissman</v>
      </c>
      <c r="T482" t="str">
        <v>Male</v>
      </c>
      <c r="U482">
        <v>37</v>
      </c>
      <c r="V482" t="str">
        <v>80 Charles CircuitSuite 023</v>
      </c>
      <c r="W482">
        <v>7541</v>
      </c>
      <c r="X482" t="str">
        <v>Abbeyshire</v>
      </c>
      <c r="Y482" t="str">
        <v>South Australia</v>
      </c>
      <c r="Z482" t="str">
        <v>Australia</v>
      </c>
      <c r="AA482">
        <v>3</v>
      </c>
      <c r="AB482" s="3" t="str">
        <f t="shared" si="15"/>
        <v>10 to 20</v>
      </c>
      <c r="AK482" s="6"/>
      <c r="AM482" s="6">
        <v>573</v>
      </c>
      <c r="AN482" s="6" t="s">
        <v>1345</v>
      </c>
      <c r="AP482">
        <v>851</v>
      </c>
      <c r="AQ482" t="str">
        <v>Australian Capital Territory</v>
      </c>
    </row>
    <row r="483" spans="1:43" x14ac:dyDescent="0.25">
      <c r="A483">
        <v>481</v>
      </c>
      <c r="B483">
        <v>107</v>
      </c>
      <c r="C483">
        <v>39</v>
      </c>
      <c r="D483">
        <v>104</v>
      </c>
      <c r="E483">
        <v>2</v>
      </c>
      <c r="F483">
        <v>208</v>
      </c>
      <c r="G483">
        <v>1</v>
      </c>
      <c r="H483" t="str">
        <f>VLOOKUP($C483,'Raw-products'!$A$2:$H$1261,MATCH(H$1,'Raw-products'!$A$1:$H$1,0))</f>
        <v>Shirt</v>
      </c>
      <c r="I483" t="str">
        <f>VLOOKUP($C483,'Raw-products'!$A$2:$H$1261,MATCH(I$1,'Raw-products'!$A$1:$H$1,0))</f>
        <v>Dress</v>
      </c>
      <c r="J483" t="str">
        <f>VLOOKUP($C483,'Raw-products'!$A$2:$H$1261,MATCH(J$1,'Raw-products'!$A$1:$H$1,0))</f>
        <v>XL</v>
      </c>
      <c r="K483" t="str">
        <f>VLOOKUP($C483,'Raw-products'!$A$2:$H$1261,MATCH(K$1,'Raw-products'!$A$1:$H$1,0))</f>
        <v>red</v>
      </c>
      <c r="L483">
        <f>VLOOKUP($C483,'Raw-products'!$A$2:$H$1261,MATCH(L$1,'Raw-products'!$A$1:$H$1,0))</f>
        <v>119</v>
      </c>
      <c r="M483">
        <f>VLOOKUP($C483,'Raw-products'!$A$2:$H$1261,MATCH(M$1,'Raw-products'!$A$1:$H$1,0))</f>
        <v>47</v>
      </c>
      <c r="N483" s="5">
        <f t="shared" si="14"/>
        <v>5593</v>
      </c>
      <c r="O483" cm="1">
        <f t="array" ref="O483:R483">_xlfn.XLOOKUP($B483,'Raw -orders'!$A:$A,'Raw -orders'!$B:$E)</f>
        <v>127</v>
      </c>
      <c r="P483">
        <v>58760</v>
      </c>
      <c r="Q483" s="1">
        <v>44207</v>
      </c>
      <c r="R483" s="1">
        <v>44230</v>
      </c>
      <c r="S483" t="str" cm="1">
        <f t="array" ref="S483:Z483">_xlfn.XLOOKUP($O483,'Raw - customers'!$A:$A,'Raw - customers'!$B:$I)</f>
        <v>Merl Gayforth</v>
      </c>
      <c r="T483" t="str">
        <v>Genderfluid</v>
      </c>
      <c r="U483">
        <v>30</v>
      </c>
      <c r="V483" t="str">
        <v>769 Gibson TrailApt. 359</v>
      </c>
      <c r="W483">
        <v>3708</v>
      </c>
      <c r="X483" t="str">
        <v>South Adam</v>
      </c>
      <c r="Y483" t="str">
        <v>Western Australia</v>
      </c>
      <c r="Z483" t="str">
        <v>Australia</v>
      </c>
      <c r="AA483">
        <v>1</v>
      </c>
      <c r="AB483" s="3" t="str">
        <f t="shared" si="15"/>
        <v>20 to 30</v>
      </c>
      <c r="AK483" s="6"/>
      <c r="AM483" s="6">
        <v>127</v>
      </c>
      <c r="AN483" s="6" t="s">
        <v>1377</v>
      </c>
      <c r="AP483">
        <v>884</v>
      </c>
      <c r="AQ483" t="str">
        <v>Northern Territory</v>
      </c>
    </row>
    <row r="484" spans="1:43" x14ac:dyDescent="0.25">
      <c r="A484">
        <v>482</v>
      </c>
      <c r="B484">
        <v>107</v>
      </c>
      <c r="C484">
        <v>388</v>
      </c>
      <c r="D484">
        <v>119</v>
      </c>
      <c r="E484">
        <v>1</v>
      </c>
      <c r="F484">
        <v>119</v>
      </c>
      <c r="G484">
        <v>1</v>
      </c>
      <c r="H484" t="str">
        <f>VLOOKUP($C484,'Raw-products'!$A$2:$H$1261,MATCH(H$1,'Raw-products'!$A$1:$H$1,0))</f>
        <v>Shirt</v>
      </c>
      <c r="I484" t="str">
        <f>VLOOKUP($C484,'Raw-products'!$A$2:$H$1261,MATCH(I$1,'Raw-products'!$A$1:$H$1,0))</f>
        <v>Casual Slim Fit</v>
      </c>
      <c r="J484" t="str">
        <f>VLOOKUP($C484,'Raw-products'!$A$2:$H$1261,MATCH(J$1,'Raw-products'!$A$1:$H$1,0))</f>
        <v>L</v>
      </c>
      <c r="K484" t="str">
        <f>VLOOKUP($C484,'Raw-products'!$A$2:$H$1261,MATCH(K$1,'Raw-products'!$A$1:$H$1,0))</f>
        <v>red</v>
      </c>
      <c r="L484">
        <f>VLOOKUP($C484,'Raw-products'!$A$2:$H$1261,MATCH(L$1,'Raw-products'!$A$1:$H$1,0))</f>
        <v>113</v>
      </c>
      <c r="M484">
        <f>VLOOKUP($C484,'Raw-products'!$A$2:$H$1261,MATCH(M$1,'Raw-products'!$A$1:$H$1,0))</f>
        <v>78</v>
      </c>
      <c r="N484" s="5">
        <f t="shared" si="14"/>
        <v>8814</v>
      </c>
      <c r="O484" cm="1">
        <f t="array" ref="O484:R484">_xlfn.XLOOKUP($B484,'Raw -orders'!$A:$A,'Raw -orders'!$B:$E)</f>
        <v>127</v>
      </c>
      <c r="P484">
        <v>58760</v>
      </c>
      <c r="Q484" s="1">
        <v>44207</v>
      </c>
      <c r="R484" s="1">
        <v>44230</v>
      </c>
      <c r="S484" t="str" cm="1">
        <f t="array" ref="S484:Z484">_xlfn.XLOOKUP($O484,'Raw - customers'!$A:$A,'Raw - customers'!$B:$I)</f>
        <v>Merl Gayforth</v>
      </c>
      <c r="T484" t="str">
        <v>Genderfluid</v>
      </c>
      <c r="U484">
        <v>30</v>
      </c>
      <c r="V484" t="str">
        <v>769 Gibson TrailApt. 359</v>
      </c>
      <c r="W484">
        <v>3708</v>
      </c>
      <c r="X484" t="str">
        <v>South Adam</v>
      </c>
      <c r="Y484" t="str">
        <v>Western Australia</v>
      </c>
      <c r="Z484" t="str">
        <v>Australia</v>
      </c>
      <c r="AA484">
        <v>1</v>
      </c>
      <c r="AB484" s="3" t="str">
        <f t="shared" si="15"/>
        <v>20 to 30</v>
      </c>
      <c r="AK484" s="6"/>
      <c r="AM484" s="6">
        <v>127</v>
      </c>
      <c r="AN484" s="6" t="s">
        <v>1377</v>
      </c>
      <c r="AP484">
        <v>941</v>
      </c>
      <c r="AQ484" t="str">
        <v>New South Wales</v>
      </c>
    </row>
    <row r="485" spans="1:43" x14ac:dyDescent="0.25">
      <c r="A485">
        <v>483</v>
      </c>
      <c r="B485">
        <v>107</v>
      </c>
      <c r="C485">
        <v>349</v>
      </c>
      <c r="D485">
        <v>109</v>
      </c>
      <c r="E485">
        <v>2</v>
      </c>
      <c r="F485">
        <v>218</v>
      </c>
      <c r="G485">
        <v>1</v>
      </c>
      <c r="H485" t="str">
        <f>VLOOKUP($C485,'Raw-products'!$A$2:$H$1261,MATCH(H$1,'Raw-products'!$A$1:$H$1,0))</f>
        <v>Shirt</v>
      </c>
      <c r="I485" t="str">
        <f>VLOOKUP($C485,'Raw-products'!$A$2:$H$1261,MATCH(I$1,'Raw-products'!$A$1:$H$1,0))</f>
        <v>Mandarin Collar</v>
      </c>
      <c r="J485" t="str">
        <f>VLOOKUP($C485,'Raw-products'!$A$2:$H$1261,MATCH(J$1,'Raw-products'!$A$1:$H$1,0))</f>
        <v>XL</v>
      </c>
      <c r="K485" t="str">
        <f>VLOOKUP($C485,'Raw-products'!$A$2:$H$1261,MATCH(K$1,'Raw-products'!$A$1:$H$1,0))</f>
        <v>violet</v>
      </c>
      <c r="L485">
        <f>VLOOKUP($C485,'Raw-products'!$A$2:$H$1261,MATCH(L$1,'Raw-products'!$A$1:$H$1,0))</f>
        <v>108</v>
      </c>
      <c r="M485">
        <f>VLOOKUP($C485,'Raw-products'!$A$2:$H$1261,MATCH(M$1,'Raw-products'!$A$1:$H$1,0))</f>
        <v>71</v>
      </c>
      <c r="N485" s="5">
        <f t="shared" si="14"/>
        <v>7668</v>
      </c>
      <c r="O485" cm="1">
        <f t="array" ref="O485:R485">_xlfn.XLOOKUP($B485,'Raw -orders'!$A:$A,'Raw -orders'!$B:$E)</f>
        <v>127</v>
      </c>
      <c r="P485">
        <v>58760</v>
      </c>
      <c r="Q485" s="1">
        <v>44207</v>
      </c>
      <c r="R485" s="1">
        <v>44230</v>
      </c>
      <c r="S485" t="str" cm="1">
        <f t="array" ref="S485:Z485">_xlfn.XLOOKUP($O485,'Raw - customers'!$A:$A,'Raw - customers'!$B:$I)</f>
        <v>Merl Gayforth</v>
      </c>
      <c r="T485" t="str">
        <v>Genderfluid</v>
      </c>
      <c r="U485">
        <v>30</v>
      </c>
      <c r="V485" t="str">
        <v>769 Gibson TrailApt. 359</v>
      </c>
      <c r="W485">
        <v>3708</v>
      </c>
      <c r="X485" t="str">
        <v>South Adam</v>
      </c>
      <c r="Y485" t="str">
        <v>Western Australia</v>
      </c>
      <c r="Z485" t="str">
        <v>Australia</v>
      </c>
      <c r="AA485">
        <v>1</v>
      </c>
      <c r="AB485" s="3" t="str">
        <f t="shared" si="15"/>
        <v>20 to 30</v>
      </c>
      <c r="AK485" s="6"/>
      <c r="AM485" s="6">
        <v>127</v>
      </c>
      <c r="AN485" s="6" t="s">
        <v>1377</v>
      </c>
      <c r="AP485">
        <v>697</v>
      </c>
      <c r="AQ485" t="str">
        <v>Australian Capital Territory</v>
      </c>
    </row>
    <row r="486" spans="1:43" x14ac:dyDescent="0.25">
      <c r="A486">
        <v>484</v>
      </c>
      <c r="B486">
        <v>107</v>
      </c>
      <c r="C486">
        <v>203</v>
      </c>
      <c r="D486">
        <v>98</v>
      </c>
      <c r="E486">
        <v>3</v>
      </c>
      <c r="F486">
        <v>294</v>
      </c>
      <c r="G486">
        <v>1</v>
      </c>
      <c r="H486" t="str">
        <f>VLOOKUP($C486,'Raw-products'!$A$2:$H$1261,MATCH(H$1,'Raw-products'!$A$1:$H$1,0))</f>
        <v>Shirt</v>
      </c>
      <c r="I486" t="str">
        <f>VLOOKUP($C486,'Raw-products'!$A$2:$H$1261,MATCH(I$1,'Raw-products'!$A$1:$H$1,0))</f>
        <v>Camp Collared</v>
      </c>
      <c r="J486" t="str">
        <f>VLOOKUP($C486,'Raw-products'!$A$2:$H$1261,MATCH(J$1,'Raw-products'!$A$1:$H$1,0))</f>
        <v>L</v>
      </c>
      <c r="K486" t="str">
        <f>VLOOKUP($C486,'Raw-products'!$A$2:$H$1261,MATCH(K$1,'Raw-products'!$A$1:$H$1,0))</f>
        <v>indigo</v>
      </c>
      <c r="L486">
        <f>VLOOKUP($C486,'Raw-products'!$A$2:$H$1261,MATCH(L$1,'Raw-products'!$A$1:$H$1,0))</f>
        <v>112</v>
      </c>
      <c r="M486">
        <f>VLOOKUP($C486,'Raw-products'!$A$2:$H$1261,MATCH(M$1,'Raw-products'!$A$1:$H$1,0))</f>
        <v>72</v>
      </c>
      <c r="N486" s="5">
        <f t="shared" si="14"/>
        <v>8064</v>
      </c>
      <c r="O486" cm="1">
        <f t="array" ref="O486:R486">_xlfn.XLOOKUP($B486,'Raw -orders'!$A:$A,'Raw -orders'!$B:$E)</f>
        <v>127</v>
      </c>
      <c r="P486">
        <v>58760</v>
      </c>
      <c r="Q486" s="1">
        <v>44207</v>
      </c>
      <c r="R486" s="1">
        <v>44230</v>
      </c>
      <c r="S486" t="str" cm="1">
        <f t="array" ref="S486:Z486">_xlfn.XLOOKUP($O486,'Raw - customers'!$A:$A,'Raw - customers'!$B:$I)</f>
        <v>Merl Gayforth</v>
      </c>
      <c r="T486" t="str">
        <v>Genderfluid</v>
      </c>
      <c r="U486">
        <v>30</v>
      </c>
      <c r="V486" t="str">
        <v>769 Gibson TrailApt. 359</v>
      </c>
      <c r="W486">
        <v>3708</v>
      </c>
      <c r="X486" t="str">
        <v>South Adam</v>
      </c>
      <c r="Y486" t="str">
        <v>Western Australia</v>
      </c>
      <c r="Z486" t="str">
        <v>Australia</v>
      </c>
      <c r="AA486">
        <v>1</v>
      </c>
      <c r="AB486" s="3" t="str">
        <f t="shared" si="15"/>
        <v>20 to 30</v>
      </c>
      <c r="AK486" s="6"/>
      <c r="AM486" s="6">
        <v>127</v>
      </c>
      <c r="AN486" s="6" t="s">
        <v>1377</v>
      </c>
      <c r="AP486">
        <v>714</v>
      </c>
      <c r="AQ486" t="str">
        <v>Northern Territory</v>
      </c>
    </row>
    <row r="487" spans="1:43" x14ac:dyDescent="0.25">
      <c r="A487">
        <v>485</v>
      </c>
      <c r="B487">
        <v>107</v>
      </c>
      <c r="C487">
        <v>882</v>
      </c>
      <c r="D487">
        <v>94</v>
      </c>
      <c r="E487">
        <v>1</v>
      </c>
      <c r="F487">
        <v>94</v>
      </c>
      <c r="G487">
        <v>1</v>
      </c>
      <c r="H487" t="str">
        <f>VLOOKUP($C487,'Raw-products'!$A$2:$H$1261,MATCH(H$1,'Raw-products'!$A$1:$H$1,0))</f>
        <v>Trousers</v>
      </c>
      <c r="I487" t="str">
        <f>VLOOKUP($C487,'Raw-products'!$A$2:$H$1261,MATCH(I$1,'Raw-products'!$A$1:$H$1,0))</f>
        <v>Cords</v>
      </c>
      <c r="J487" t="str">
        <f>VLOOKUP($C487,'Raw-products'!$A$2:$H$1261,MATCH(J$1,'Raw-products'!$A$1:$H$1,0))</f>
        <v>M</v>
      </c>
      <c r="K487" t="str">
        <f>VLOOKUP($C487,'Raw-products'!$A$2:$H$1261,MATCH(K$1,'Raw-products'!$A$1:$H$1,0))</f>
        <v>orange</v>
      </c>
      <c r="L487">
        <f>VLOOKUP($C487,'Raw-products'!$A$2:$H$1261,MATCH(L$1,'Raw-products'!$A$1:$H$1,0))</f>
        <v>113</v>
      </c>
      <c r="M487">
        <f>VLOOKUP($C487,'Raw-products'!$A$2:$H$1261,MATCH(M$1,'Raw-products'!$A$1:$H$1,0))</f>
        <v>53</v>
      </c>
      <c r="N487" s="5">
        <f t="shared" si="14"/>
        <v>5989</v>
      </c>
      <c r="O487" cm="1">
        <f t="array" ref="O487:R487">_xlfn.XLOOKUP($B487,'Raw -orders'!$A:$A,'Raw -orders'!$B:$E)</f>
        <v>127</v>
      </c>
      <c r="P487">
        <v>58760</v>
      </c>
      <c r="Q487" s="1">
        <v>44207</v>
      </c>
      <c r="R487" s="1">
        <v>44230</v>
      </c>
      <c r="S487" t="str" cm="1">
        <f t="array" ref="S487:Z487">_xlfn.XLOOKUP($O487,'Raw - customers'!$A:$A,'Raw - customers'!$B:$I)</f>
        <v>Merl Gayforth</v>
      </c>
      <c r="T487" t="str">
        <v>Genderfluid</v>
      </c>
      <c r="U487">
        <v>30</v>
      </c>
      <c r="V487" t="str">
        <v>769 Gibson TrailApt. 359</v>
      </c>
      <c r="W487">
        <v>3708</v>
      </c>
      <c r="X487" t="str">
        <v>South Adam</v>
      </c>
      <c r="Y487" t="str">
        <v>Western Australia</v>
      </c>
      <c r="Z487" t="str">
        <v>Australia</v>
      </c>
      <c r="AA487">
        <v>1</v>
      </c>
      <c r="AB487" s="3" t="str">
        <f t="shared" si="15"/>
        <v>20 to 30</v>
      </c>
      <c r="AK487" s="6"/>
      <c r="AM487" s="6">
        <v>127</v>
      </c>
      <c r="AN487" s="6" t="s">
        <v>1377</v>
      </c>
      <c r="AP487">
        <v>634</v>
      </c>
      <c r="AQ487" t="str">
        <v>South Australia</v>
      </c>
    </row>
    <row r="488" spans="1:43" x14ac:dyDescent="0.25">
      <c r="A488">
        <v>486</v>
      </c>
      <c r="B488">
        <v>107</v>
      </c>
      <c r="C488">
        <v>242</v>
      </c>
      <c r="D488">
        <v>106</v>
      </c>
      <c r="E488">
        <v>2</v>
      </c>
      <c r="F488">
        <v>212</v>
      </c>
      <c r="G488">
        <v>1</v>
      </c>
      <c r="H488" t="str">
        <f>VLOOKUP($C488,'Raw-products'!$A$2:$H$1261,MATCH(H$1,'Raw-products'!$A$1:$H$1,0))</f>
        <v>Shirt</v>
      </c>
      <c r="I488" t="str">
        <f>VLOOKUP($C488,'Raw-products'!$A$2:$H$1261,MATCH(I$1,'Raw-products'!$A$1:$H$1,0))</f>
        <v>Chambray</v>
      </c>
      <c r="J488" t="str">
        <f>VLOOKUP($C488,'Raw-products'!$A$2:$H$1261,MATCH(J$1,'Raw-products'!$A$1:$H$1,0))</f>
        <v>M</v>
      </c>
      <c r="K488" t="str">
        <f>VLOOKUP($C488,'Raw-products'!$A$2:$H$1261,MATCH(K$1,'Raw-products'!$A$1:$H$1,0))</f>
        <v>violet</v>
      </c>
      <c r="L488">
        <f>VLOOKUP($C488,'Raw-products'!$A$2:$H$1261,MATCH(L$1,'Raw-products'!$A$1:$H$1,0))</f>
        <v>105</v>
      </c>
      <c r="M488">
        <f>VLOOKUP($C488,'Raw-products'!$A$2:$H$1261,MATCH(M$1,'Raw-products'!$A$1:$H$1,0))</f>
        <v>72</v>
      </c>
      <c r="N488" s="5">
        <f t="shared" si="14"/>
        <v>7560</v>
      </c>
      <c r="O488" cm="1">
        <f t="array" ref="O488:R488">_xlfn.XLOOKUP($B488,'Raw -orders'!$A:$A,'Raw -orders'!$B:$E)</f>
        <v>127</v>
      </c>
      <c r="P488">
        <v>58760</v>
      </c>
      <c r="Q488" s="1">
        <v>44207</v>
      </c>
      <c r="R488" s="1">
        <v>44230</v>
      </c>
      <c r="S488" t="str" cm="1">
        <f t="array" ref="S488:Z488">_xlfn.XLOOKUP($O488,'Raw - customers'!$A:$A,'Raw - customers'!$B:$I)</f>
        <v>Merl Gayforth</v>
      </c>
      <c r="T488" t="str">
        <v>Genderfluid</v>
      </c>
      <c r="U488">
        <v>30</v>
      </c>
      <c r="V488" t="str">
        <v>769 Gibson TrailApt. 359</v>
      </c>
      <c r="W488">
        <v>3708</v>
      </c>
      <c r="X488" t="str">
        <v>South Adam</v>
      </c>
      <c r="Y488" t="str">
        <v>Western Australia</v>
      </c>
      <c r="Z488" t="str">
        <v>Australia</v>
      </c>
      <c r="AA488">
        <v>1</v>
      </c>
      <c r="AB488" s="3" t="str">
        <f t="shared" si="15"/>
        <v>20 to 30</v>
      </c>
      <c r="AK488" s="6"/>
      <c r="AM488" s="6">
        <v>127</v>
      </c>
      <c r="AN488" s="6" t="s">
        <v>1377</v>
      </c>
      <c r="AP488">
        <v>230</v>
      </c>
      <c r="AQ488" t="str">
        <v>Tasmania</v>
      </c>
    </row>
    <row r="489" spans="1:43" x14ac:dyDescent="0.25">
      <c r="A489">
        <v>487</v>
      </c>
      <c r="B489">
        <v>108</v>
      </c>
      <c r="C489">
        <v>707</v>
      </c>
      <c r="D489">
        <v>119</v>
      </c>
      <c r="E489">
        <v>3</v>
      </c>
      <c r="F489">
        <v>357</v>
      </c>
      <c r="G489">
        <v>1</v>
      </c>
      <c r="H489" t="str">
        <f>VLOOKUP($C489,'Raw-products'!$A$2:$H$1261,MATCH(H$1,'Raw-products'!$A$1:$H$1,0))</f>
        <v>Jacket</v>
      </c>
      <c r="I489" t="str">
        <f>VLOOKUP($C489,'Raw-products'!$A$2:$H$1261,MATCH(I$1,'Raw-products'!$A$1:$H$1,0))</f>
        <v>Trench Coat</v>
      </c>
      <c r="J489" t="str">
        <f>VLOOKUP($C489,'Raw-products'!$A$2:$H$1261,MATCH(J$1,'Raw-products'!$A$1:$H$1,0))</f>
        <v>M</v>
      </c>
      <c r="K489" t="str">
        <f>VLOOKUP($C489,'Raw-products'!$A$2:$H$1261,MATCH(K$1,'Raw-products'!$A$1:$H$1,0))</f>
        <v>orange</v>
      </c>
      <c r="L489">
        <f>VLOOKUP($C489,'Raw-products'!$A$2:$H$1261,MATCH(L$1,'Raw-products'!$A$1:$H$1,0))</f>
        <v>112</v>
      </c>
      <c r="M489">
        <f>VLOOKUP($C489,'Raw-products'!$A$2:$H$1261,MATCH(M$1,'Raw-products'!$A$1:$H$1,0))</f>
        <v>43</v>
      </c>
      <c r="N489" s="5">
        <f t="shared" si="14"/>
        <v>4816</v>
      </c>
      <c r="O489" cm="1">
        <f t="array" ref="O489:R489">_xlfn.XLOOKUP($B489,'Raw -orders'!$A:$A,'Raw -orders'!$B:$E)</f>
        <v>935</v>
      </c>
      <c r="P489">
        <v>52439</v>
      </c>
      <c r="Q489" s="1">
        <v>44262</v>
      </c>
      <c r="R489" s="1">
        <v>44283</v>
      </c>
      <c r="S489" t="str" cm="1">
        <f t="array" ref="S489:Z489">_xlfn.XLOOKUP($O489,'Raw - customers'!$A:$A,'Raw - customers'!$B:$I)</f>
        <v>Pen Andrzejczak</v>
      </c>
      <c r="T489" t="str">
        <v>Male</v>
      </c>
      <c r="U489">
        <v>30</v>
      </c>
      <c r="V489" t="str">
        <v>09 Baumbach LoopSuite 059</v>
      </c>
      <c r="W489">
        <v>2273</v>
      </c>
      <c r="X489" t="str">
        <v>Lake Oliverberg</v>
      </c>
      <c r="Y489" t="str">
        <v>New South Wales</v>
      </c>
      <c r="Z489" t="str">
        <v>Australia</v>
      </c>
      <c r="AA489">
        <v>3</v>
      </c>
      <c r="AB489" s="3" t="str">
        <f t="shared" si="15"/>
        <v>20 to 30</v>
      </c>
      <c r="AK489" s="6"/>
      <c r="AM489" s="6">
        <v>935</v>
      </c>
      <c r="AN489" s="6" t="s">
        <v>1362</v>
      </c>
      <c r="AP489">
        <v>830</v>
      </c>
      <c r="AQ489" t="str">
        <v>South Australia</v>
      </c>
    </row>
    <row r="490" spans="1:43" x14ac:dyDescent="0.25">
      <c r="A490">
        <v>488</v>
      </c>
      <c r="B490">
        <v>108</v>
      </c>
      <c r="C490">
        <v>155</v>
      </c>
      <c r="D490">
        <v>91</v>
      </c>
      <c r="E490">
        <v>3</v>
      </c>
      <c r="F490">
        <v>273</v>
      </c>
      <c r="G490">
        <v>1</v>
      </c>
      <c r="H490" t="str">
        <f>VLOOKUP($C490,'Raw-products'!$A$2:$H$1261,MATCH(H$1,'Raw-products'!$A$1:$H$1,0))</f>
        <v>Shirt</v>
      </c>
      <c r="I490" t="str">
        <f>VLOOKUP($C490,'Raw-products'!$A$2:$H$1261,MATCH(I$1,'Raw-products'!$A$1:$H$1,0))</f>
        <v>Linen</v>
      </c>
      <c r="J490" t="str">
        <f>VLOOKUP($C490,'Raw-products'!$A$2:$H$1261,MATCH(J$1,'Raw-products'!$A$1:$H$1,0))</f>
        <v>XS</v>
      </c>
      <c r="K490" t="str">
        <f>VLOOKUP($C490,'Raw-products'!$A$2:$H$1261,MATCH(K$1,'Raw-products'!$A$1:$H$1,0))</f>
        <v>green</v>
      </c>
      <c r="L490">
        <f>VLOOKUP($C490,'Raw-products'!$A$2:$H$1261,MATCH(L$1,'Raw-products'!$A$1:$H$1,0))</f>
        <v>116</v>
      </c>
      <c r="M490">
        <f>VLOOKUP($C490,'Raw-products'!$A$2:$H$1261,MATCH(M$1,'Raw-products'!$A$1:$H$1,0))</f>
        <v>49</v>
      </c>
      <c r="N490" s="5">
        <f t="shared" si="14"/>
        <v>5684</v>
      </c>
      <c r="O490" cm="1">
        <f t="array" ref="O490:R490">_xlfn.XLOOKUP($B490,'Raw -orders'!$A:$A,'Raw -orders'!$B:$E)</f>
        <v>935</v>
      </c>
      <c r="P490">
        <v>52439</v>
      </c>
      <c r="Q490" s="1">
        <v>44262</v>
      </c>
      <c r="R490" s="1">
        <v>44283</v>
      </c>
      <c r="S490" t="str" cm="1">
        <f t="array" ref="S490:Z490">_xlfn.XLOOKUP($O490,'Raw - customers'!$A:$A,'Raw - customers'!$B:$I)</f>
        <v>Pen Andrzejczak</v>
      </c>
      <c r="T490" t="str">
        <v>Male</v>
      </c>
      <c r="U490">
        <v>30</v>
      </c>
      <c r="V490" t="str">
        <v>09 Baumbach LoopSuite 059</v>
      </c>
      <c r="W490">
        <v>2273</v>
      </c>
      <c r="X490" t="str">
        <v>Lake Oliverberg</v>
      </c>
      <c r="Y490" t="str">
        <v>New South Wales</v>
      </c>
      <c r="Z490" t="str">
        <v>Australia</v>
      </c>
      <c r="AA490">
        <v>3</v>
      </c>
      <c r="AB490" s="3" t="str">
        <f t="shared" si="15"/>
        <v>20 to 30</v>
      </c>
      <c r="AK490" s="6"/>
      <c r="AM490" s="6">
        <v>935</v>
      </c>
      <c r="AN490" s="6" t="s">
        <v>1362</v>
      </c>
      <c r="AP490">
        <v>821</v>
      </c>
      <c r="AQ490" t="str">
        <v>Australian Capital Territory</v>
      </c>
    </row>
    <row r="491" spans="1:43" x14ac:dyDescent="0.25">
      <c r="A491">
        <v>489</v>
      </c>
      <c r="B491">
        <v>108</v>
      </c>
      <c r="C491">
        <v>1193</v>
      </c>
      <c r="D491">
        <v>105</v>
      </c>
      <c r="E491">
        <v>3</v>
      </c>
      <c r="F491">
        <v>315</v>
      </c>
      <c r="G491">
        <v>1</v>
      </c>
      <c r="H491" t="str">
        <f>VLOOKUP($C491,'Raw-products'!$A$2:$H$1261,MATCH(H$1,'Raw-products'!$A$1:$H$1,0))</f>
        <v>Trousers</v>
      </c>
      <c r="I491" t="str">
        <f>VLOOKUP($C491,'Raw-products'!$A$2:$H$1261,MATCH(I$1,'Raw-products'!$A$1:$H$1,0))</f>
        <v>Pleated</v>
      </c>
      <c r="J491" t="str">
        <f>VLOOKUP($C491,'Raw-products'!$A$2:$H$1261,MATCH(J$1,'Raw-products'!$A$1:$H$1,0))</f>
        <v>L</v>
      </c>
      <c r="K491" t="str">
        <f>VLOOKUP($C491,'Raw-products'!$A$2:$H$1261,MATCH(K$1,'Raw-products'!$A$1:$H$1,0))</f>
        <v>red</v>
      </c>
      <c r="L491">
        <f>VLOOKUP($C491,'Raw-products'!$A$2:$H$1261,MATCH(L$1,'Raw-products'!$A$1:$H$1,0))</f>
        <v>90</v>
      </c>
      <c r="M491">
        <f>VLOOKUP($C491,'Raw-products'!$A$2:$H$1261,MATCH(M$1,'Raw-products'!$A$1:$H$1,0))</f>
        <v>70</v>
      </c>
      <c r="N491" s="5">
        <f t="shared" si="14"/>
        <v>6300</v>
      </c>
      <c r="O491" cm="1">
        <f t="array" ref="O491:R491">_xlfn.XLOOKUP($B491,'Raw -orders'!$A:$A,'Raw -orders'!$B:$E)</f>
        <v>935</v>
      </c>
      <c r="P491">
        <v>52439</v>
      </c>
      <c r="Q491" s="1">
        <v>44262</v>
      </c>
      <c r="R491" s="1">
        <v>44283</v>
      </c>
      <c r="S491" t="str" cm="1">
        <f t="array" ref="S491:Z491">_xlfn.XLOOKUP($O491,'Raw - customers'!$A:$A,'Raw - customers'!$B:$I)</f>
        <v>Pen Andrzejczak</v>
      </c>
      <c r="T491" t="str">
        <v>Male</v>
      </c>
      <c r="U491">
        <v>30</v>
      </c>
      <c r="V491" t="str">
        <v>09 Baumbach LoopSuite 059</v>
      </c>
      <c r="W491">
        <v>2273</v>
      </c>
      <c r="X491" t="str">
        <v>Lake Oliverberg</v>
      </c>
      <c r="Y491" t="str">
        <v>New South Wales</v>
      </c>
      <c r="Z491" t="str">
        <v>Australia</v>
      </c>
      <c r="AA491">
        <v>3</v>
      </c>
      <c r="AB491" s="3" t="str">
        <f t="shared" si="15"/>
        <v>20 to 30</v>
      </c>
      <c r="AK491" s="6"/>
      <c r="AM491" s="6">
        <v>935</v>
      </c>
      <c r="AN491" s="6" t="s">
        <v>1362</v>
      </c>
      <c r="AP491">
        <v>311</v>
      </c>
      <c r="AQ491" t="str">
        <v>Northern Territory</v>
      </c>
    </row>
    <row r="492" spans="1:43" x14ac:dyDescent="0.25">
      <c r="A492">
        <v>490</v>
      </c>
      <c r="B492">
        <v>108</v>
      </c>
      <c r="C492">
        <v>505</v>
      </c>
      <c r="D492">
        <v>102</v>
      </c>
      <c r="E492">
        <v>1</v>
      </c>
      <c r="F492">
        <v>102</v>
      </c>
      <c r="G492">
        <v>1</v>
      </c>
      <c r="H492" t="str">
        <f>VLOOKUP($C492,'Raw-products'!$A$2:$H$1261,MATCH(H$1,'Raw-products'!$A$1:$H$1,0))</f>
        <v>Jacket</v>
      </c>
      <c r="I492" t="str">
        <f>VLOOKUP($C492,'Raw-products'!$A$2:$H$1261,MATCH(I$1,'Raw-products'!$A$1:$H$1,0))</f>
        <v>Windbreaker</v>
      </c>
      <c r="J492" t="str">
        <f>VLOOKUP($C492,'Raw-products'!$A$2:$H$1261,MATCH(J$1,'Raw-products'!$A$1:$H$1,0))</f>
        <v>XS</v>
      </c>
      <c r="K492" t="str">
        <f>VLOOKUP($C492,'Raw-products'!$A$2:$H$1261,MATCH(K$1,'Raw-products'!$A$1:$H$1,0))</f>
        <v>green</v>
      </c>
      <c r="L492">
        <f>VLOOKUP($C492,'Raw-products'!$A$2:$H$1261,MATCH(L$1,'Raw-products'!$A$1:$H$1,0))</f>
        <v>109</v>
      </c>
      <c r="M492">
        <f>VLOOKUP($C492,'Raw-products'!$A$2:$H$1261,MATCH(M$1,'Raw-products'!$A$1:$H$1,0))</f>
        <v>57</v>
      </c>
      <c r="N492" s="5">
        <f t="shared" si="14"/>
        <v>6213</v>
      </c>
      <c r="O492" cm="1">
        <f t="array" ref="O492:R492">_xlfn.XLOOKUP($B492,'Raw -orders'!$A:$A,'Raw -orders'!$B:$E)</f>
        <v>935</v>
      </c>
      <c r="P492">
        <v>52439</v>
      </c>
      <c r="Q492" s="1">
        <v>44262</v>
      </c>
      <c r="R492" s="1">
        <v>44283</v>
      </c>
      <c r="S492" t="str" cm="1">
        <f t="array" ref="S492:Z492">_xlfn.XLOOKUP($O492,'Raw - customers'!$A:$A,'Raw - customers'!$B:$I)</f>
        <v>Pen Andrzejczak</v>
      </c>
      <c r="T492" t="str">
        <v>Male</v>
      </c>
      <c r="U492">
        <v>30</v>
      </c>
      <c r="V492" t="str">
        <v>09 Baumbach LoopSuite 059</v>
      </c>
      <c r="W492">
        <v>2273</v>
      </c>
      <c r="X492" t="str">
        <v>Lake Oliverberg</v>
      </c>
      <c r="Y492" t="str">
        <v>New South Wales</v>
      </c>
      <c r="Z492" t="str">
        <v>Australia</v>
      </c>
      <c r="AA492">
        <v>3</v>
      </c>
      <c r="AB492" s="3" t="str">
        <f t="shared" si="15"/>
        <v>20 to 30</v>
      </c>
      <c r="AK492" s="6"/>
      <c r="AM492" s="6">
        <v>935</v>
      </c>
      <c r="AN492" s="6" t="s">
        <v>1362</v>
      </c>
      <c r="AP492">
        <v>788</v>
      </c>
      <c r="AQ492" t="str">
        <v>Queensland</v>
      </c>
    </row>
    <row r="493" spans="1:43" x14ac:dyDescent="0.25">
      <c r="A493">
        <v>491</v>
      </c>
      <c r="B493">
        <v>108</v>
      </c>
      <c r="C493">
        <v>1214</v>
      </c>
      <c r="D493">
        <v>105</v>
      </c>
      <c r="E493">
        <v>3</v>
      </c>
      <c r="F493">
        <v>315</v>
      </c>
      <c r="G493">
        <v>1</v>
      </c>
      <c r="H493" t="str">
        <f>VLOOKUP($C493,'Raw-products'!$A$2:$H$1261,MATCH(H$1,'Raw-products'!$A$1:$H$1,0))</f>
        <v>Trousers</v>
      </c>
      <c r="I493" t="str">
        <f>VLOOKUP($C493,'Raw-products'!$A$2:$H$1261,MATCH(I$1,'Raw-products'!$A$1:$H$1,0))</f>
        <v>Pleated</v>
      </c>
      <c r="J493" t="str">
        <f>VLOOKUP($C493,'Raw-products'!$A$2:$H$1261,MATCH(J$1,'Raw-products'!$A$1:$H$1,0))</f>
        <v>XL</v>
      </c>
      <c r="K493" t="str">
        <f>VLOOKUP($C493,'Raw-products'!$A$2:$H$1261,MATCH(K$1,'Raw-products'!$A$1:$H$1,0))</f>
        <v>blue</v>
      </c>
      <c r="L493">
        <f>VLOOKUP($C493,'Raw-products'!$A$2:$H$1261,MATCH(L$1,'Raw-products'!$A$1:$H$1,0))</f>
        <v>90</v>
      </c>
      <c r="M493">
        <f>VLOOKUP($C493,'Raw-products'!$A$2:$H$1261,MATCH(M$1,'Raw-products'!$A$1:$H$1,0))</f>
        <v>55</v>
      </c>
      <c r="N493" s="5">
        <f t="shared" si="14"/>
        <v>4950</v>
      </c>
      <c r="O493" cm="1">
        <f t="array" ref="O493:R493">_xlfn.XLOOKUP($B493,'Raw -orders'!$A:$A,'Raw -orders'!$B:$E)</f>
        <v>935</v>
      </c>
      <c r="P493">
        <v>52439</v>
      </c>
      <c r="Q493" s="1">
        <v>44262</v>
      </c>
      <c r="R493" s="1">
        <v>44283</v>
      </c>
      <c r="S493" t="str" cm="1">
        <f t="array" ref="S493:Z493">_xlfn.XLOOKUP($O493,'Raw - customers'!$A:$A,'Raw - customers'!$B:$I)</f>
        <v>Pen Andrzejczak</v>
      </c>
      <c r="T493" t="str">
        <v>Male</v>
      </c>
      <c r="U493">
        <v>30</v>
      </c>
      <c r="V493" t="str">
        <v>09 Baumbach LoopSuite 059</v>
      </c>
      <c r="W493">
        <v>2273</v>
      </c>
      <c r="X493" t="str">
        <v>Lake Oliverberg</v>
      </c>
      <c r="Y493" t="str">
        <v>New South Wales</v>
      </c>
      <c r="Z493" t="str">
        <v>Australia</v>
      </c>
      <c r="AA493">
        <v>3</v>
      </c>
      <c r="AB493" s="3" t="str">
        <f t="shared" si="15"/>
        <v>20 to 30</v>
      </c>
      <c r="AK493" s="6"/>
      <c r="AM493" s="6">
        <v>935</v>
      </c>
      <c r="AN493" s="6" t="s">
        <v>1362</v>
      </c>
      <c r="AP493">
        <v>310</v>
      </c>
      <c r="AQ493" t="str">
        <v>New South Wales</v>
      </c>
    </row>
    <row r="494" spans="1:43" x14ac:dyDescent="0.25">
      <c r="A494">
        <v>492</v>
      </c>
      <c r="B494">
        <v>108</v>
      </c>
      <c r="C494">
        <v>685</v>
      </c>
      <c r="D494">
        <v>113</v>
      </c>
      <c r="E494">
        <v>2</v>
      </c>
      <c r="F494">
        <v>226</v>
      </c>
      <c r="G494">
        <v>1</v>
      </c>
      <c r="H494" t="str">
        <f>VLOOKUP($C494,'Raw-products'!$A$2:$H$1261,MATCH(H$1,'Raw-products'!$A$1:$H$1,0))</f>
        <v>Jacket</v>
      </c>
      <c r="I494" t="str">
        <f>VLOOKUP($C494,'Raw-products'!$A$2:$H$1261,MATCH(I$1,'Raw-products'!$A$1:$H$1,0))</f>
        <v>Parka</v>
      </c>
      <c r="J494" t="str">
        <f>VLOOKUP($C494,'Raw-products'!$A$2:$H$1261,MATCH(J$1,'Raw-products'!$A$1:$H$1,0))</f>
        <v>XS</v>
      </c>
      <c r="K494" t="str">
        <f>VLOOKUP($C494,'Raw-products'!$A$2:$H$1261,MATCH(K$1,'Raw-products'!$A$1:$H$1,0))</f>
        <v>blue</v>
      </c>
      <c r="L494">
        <f>VLOOKUP($C494,'Raw-products'!$A$2:$H$1261,MATCH(L$1,'Raw-products'!$A$1:$H$1,0))</f>
        <v>119</v>
      </c>
      <c r="M494">
        <f>VLOOKUP($C494,'Raw-products'!$A$2:$H$1261,MATCH(M$1,'Raw-products'!$A$1:$H$1,0))</f>
        <v>67</v>
      </c>
      <c r="N494" s="5">
        <f t="shared" si="14"/>
        <v>7973</v>
      </c>
      <c r="O494" cm="1">
        <f t="array" ref="O494:R494">_xlfn.XLOOKUP($B494,'Raw -orders'!$A:$A,'Raw -orders'!$B:$E)</f>
        <v>935</v>
      </c>
      <c r="P494">
        <v>52439</v>
      </c>
      <c r="Q494" s="1">
        <v>44262</v>
      </c>
      <c r="R494" s="1">
        <v>44283</v>
      </c>
      <c r="S494" t="str" cm="1">
        <f t="array" ref="S494:Z494">_xlfn.XLOOKUP($O494,'Raw - customers'!$A:$A,'Raw - customers'!$B:$I)</f>
        <v>Pen Andrzejczak</v>
      </c>
      <c r="T494" t="str">
        <v>Male</v>
      </c>
      <c r="U494">
        <v>30</v>
      </c>
      <c r="V494" t="str">
        <v>09 Baumbach LoopSuite 059</v>
      </c>
      <c r="W494">
        <v>2273</v>
      </c>
      <c r="X494" t="str">
        <v>Lake Oliverberg</v>
      </c>
      <c r="Y494" t="str">
        <v>New South Wales</v>
      </c>
      <c r="Z494" t="str">
        <v>Australia</v>
      </c>
      <c r="AA494">
        <v>3</v>
      </c>
      <c r="AB494" s="3" t="str">
        <f t="shared" si="15"/>
        <v>20 to 30</v>
      </c>
      <c r="AK494" s="6"/>
      <c r="AM494" s="6">
        <v>935</v>
      </c>
      <c r="AN494" s="6" t="s">
        <v>1362</v>
      </c>
      <c r="AP494">
        <v>687</v>
      </c>
      <c r="AQ494" t="str">
        <v>New South Wales</v>
      </c>
    </row>
    <row r="495" spans="1:43" x14ac:dyDescent="0.25">
      <c r="A495">
        <v>493</v>
      </c>
      <c r="B495">
        <v>108</v>
      </c>
      <c r="C495">
        <v>555</v>
      </c>
      <c r="D495">
        <v>98</v>
      </c>
      <c r="E495">
        <v>2</v>
      </c>
      <c r="F495">
        <v>196</v>
      </c>
      <c r="G495">
        <v>1</v>
      </c>
      <c r="H495" t="str">
        <f>VLOOKUP($C495,'Raw-products'!$A$2:$H$1261,MATCH(H$1,'Raw-products'!$A$1:$H$1,0))</f>
        <v>Jacket</v>
      </c>
      <c r="I495" t="str">
        <f>VLOOKUP($C495,'Raw-products'!$A$2:$H$1261,MATCH(I$1,'Raw-products'!$A$1:$H$1,0))</f>
        <v>Leather</v>
      </c>
      <c r="J495" t="str">
        <f>VLOOKUP($C495,'Raw-products'!$A$2:$H$1261,MATCH(J$1,'Raw-products'!$A$1:$H$1,0))</f>
        <v>XS</v>
      </c>
      <c r="K495" t="str">
        <f>VLOOKUP($C495,'Raw-products'!$A$2:$H$1261,MATCH(K$1,'Raw-products'!$A$1:$H$1,0))</f>
        <v>violet</v>
      </c>
      <c r="L495">
        <f>VLOOKUP($C495,'Raw-products'!$A$2:$H$1261,MATCH(L$1,'Raw-products'!$A$1:$H$1,0))</f>
        <v>113</v>
      </c>
      <c r="M495">
        <f>VLOOKUP($C495,'Raw-products'!$A$2:$H$1261,MATCH(M$1,'Raw-products'!$A$1:$H$1,0))</f>
        <v>70</v>
      </c>
      <c r="N495" s="5">
        <f t="shared" si="14"/>
        <v>7910</v>
      </c>
      <c r="O495" cm="1">
        <f t="array" ref="O495:R495">_xlfn.XLOOKUP($B495,'Raw -orders'!$A:$A,'Raw -orders'!$B:$E)</f>
        <v>935</v>
      </c>
      <c r="P495">
        <v>52439</v>
      </c>
      <c r="Q495" s="1">
        <v>44262</v>
      </c>
      <c r="R495" s="1">
        <v>44283</v>
      </c>
      <c r="S495" t="str" cm="1">
        <f t="array" ref="S495:Z495">_xlfn.XLOOKUP($O495,'Raw - customers'!$A:$A,'Raw - customers'!$B:$I)</f>
        <v>Pen Andrzejczak</v>
      </c>
      <c r="T495" t="str">
        <v>Male</v>
      </c>
      <c r="U495">
        <v>30</v>
      </c>
      <c r="V495" t="str">
        <v>09 Baumbach LoopSuite 059</v>
      </c>
      <c r="W495">
        <v>2273</v>
      </c>
      <c r="X495" t="str">
        <v>Lake Oliverberg</v>
      </c>
      <c r="Y495" t="str">
        <v>New South Wales</v>
      </c>
      <c r="Z495" t="str">
        <v>Australia</v>
      </c>
      <c r="AA495">
        <v>3</v>
      </c>
      <c r="AB495" s="3" t="str">
        <f t="shared" si="15"/>
        <v>20 to 30</v>
      </c>
      <c r="AK495" s="6"/>
      <c r="AM495" s="6">
        <v>935</v>
      </c>
      <c r="AN495" s="6" t="s">
        <v>1362</v>
      </c>
      <c r="AP495">
        <v>134</v>
      </c>
      <c r="AQ495" t="str">
        <v>Victoria</v>
      </c>
    </row>
    <row r="496" spans="1:43" x14ac:dyDescent="0.25">
      <c r="A496">
        <v>494</v>
      </c>
      <c r="B496">
        <v>108</v>
      </c>
      <c r="C496">
        <v>394</v>
      </c>
      <c r="D496">
        <v>119</v>
      </c>
      <c r="E496">
        <v>3</v>
      </c>
      <c r="F496">
        <v>357</v>
      </c>
      <c r="G496">
        <v>1</v>
      </c>
      <c r="H496" t="str">
        <f>VLOOKUP($C496,'Raw-products'!$A$2:$H$1261,MATCH(H$1,'Raw-products'!$A$1:$H$1,0))</f>
        <v>Shirt</v>
      </c>
      <c r="I496" t="str">
        <f>VLOOKUP($C496,'Raw-products'!$A$2:$H$1261,MATCH(I$1,'Raw-products'!$A$1:$H$1,0))</f>
        <v>Casual Slim Fit</v>
      </c>
      <c r="J496" t="str">
        <f>VLOOKUP($C496,'Raw-products'!$A$2:$H$1261,MATCH(J$1,'Raw-products'!$A$1:$H$1,0))</f>
        <v>XL</v>
      </c>
      <c r="K496" t="str">
        <f>VLOOKUP($C496,'Raw-products'!$A$2:$H$1261,MATCH(K$1,'Raw-products'!$A$1:$H$1,0))</f>
        <v>orange</v>
      </c>
      <c r="L496">
        <f>VLOOKUP($C496,'Raw-products'!$A$2:$H$1261,MATCH(L$1,'Raw-products'!$A$1:$H$1,0))</f>
        <v>113</v>
      </c>
      <c r="M496">
        <f>VLOOKUP($C496,'Raw-products'!$A$2:$H$1261,MATCH(M$1,'Raw-products'!$A$1:$H$1,0))</f>
        <v>53</v>
      </c>
      <c r="N496" s="5">
        <f t="shared" si="14"/>
        <v>5989</v>
      </c>
      <c r="O496" cm="1">
        <f t="array" ref="O496:R496">_xlfn.XLOOKUP($B496,'Raw -orders'!$A:$A,'Raw -orders'!$B:$E)</f>
        <v>935</v>
      </c>
      <c r="P496">
        <v>52439</v>
      </c>
      <c r="Q496" s="1">
        <v>44262</v>
      </c>
      <c r="R496" s="1">
        <v>44283</v>
      </c>
      <c r="S496" t="str" cm="1">
        <f t="array" ref="S496:Z496">_xlfn.XLOOKUP($O496,'Raw - customers'!$A:$A,'Raw - customers'!$B:$I)</f>
        <v>Pen Andrzejczak</v>
      </c>
      <c r="T496" t="str">
        <v>Male</v>
      </c>
      <c r="U496">
        <v>30</v>
      </c>
      <c r="V496" t="str">
        <v>09 Baumbach LoopSuite 059</v>
      </c>
      <c r="W496">
        <v>2273</v>
      </c>
      <c r="X496" t="str">
        <v>Lake Oliverberg</v>
      </c>
      <c r="Y496" t="str">
        <v>New South Wales</v>
      </c>
      <c r="Z496" t="str">
        <v>Australia</v>
      </c>
      <c r="AA496">
        <v>3</v>
      </c>
      <c r="AB496" s="3" t="str">
        <f t="shared" si="15"/>
        <v>20 to 30</v>
      </c>
      <c r="AK496" s="6"/>
      <c r="AM496" s="6">
        <v>935</v>
      </c>
      <c r="AN496" s="6" t="s">
        <v>1362</v>
      </c>
      <c r="AP496">
        <v>474</v>
      </c>
      <c r="AQ496" t="str">
        <v>South Australia</v>
      </c>
    </row>
    <row r="497" spans="1:43" x14ac:dyDescent="0.25">
      <c r="A497">
        <v>495</v>
      </c>
      <c r="B497">
        <v>109</v>
      </c>
      <c r="C497">
        <v>248</v>
      </c>
      <c r="D497">
        <v>95</v>
      </c>
      <c r="E497">
        <v>3</v>
      </c>
      <c r="F497">
        <v>285</v>
      </c>
      <c r="G497">
        <v>1</v>
      </c>
      <c r="H497" t="str">
        <f>VLOOKUP($C497,'Raw-products'!$A$2:$H$1261,MATCH(H$1,'Raw-products'!$A$1:$H$1,0))</f>
        <v>Shirt</v>
      </c>
      <c r="I497" t="str">
        <f>VLOOKUP($C497,'Raw-products'!$A$2:$H$1261,MATCH(I$1,'Raw-products'!$A$1:$H$1,0))</f>
        <v>Polo</v>
      </c>
      <c r="J497" t="str">
        <f>VLOOKUP($C497,'Raw-products'!$A$2:$H$1261,MATCH(J$1,'Raw-products'!$A$1:$H$1,0))</f>
        <v>L</v>
      </c>
      <c r="K497" t="str">
        <f>VLOOKUP($C497,'Raw-products'!$A$2:$H$1261,MATCH(K$1,'Raw-products'!$A$1:$H$1,0))</f>
        <v>red</v>
      </c>
      <c r="L497">
        <f>VLOOKUP($C497,'Raw-products'!$A$2:$H$1261,MATCH(L$1,'Raw-products'!$A$1:$H$1,0))</f>
        <v>117</v>
      </c>
      <c r="M497">
        <f>VLOOKUP($C497,'Raw-products'!$A$2:$H$1261,MATCH(M$1,'Raw-products'!$A$1:$H$1,0))</f>
        <v>72</v>
      </c>
      <c r="N497" s="5">
        <f t="shared" si="14"/>
        <v>8424</v>
      </c>
      <c r="O497" cm="1">
        <f t="array" ref="O497:R497">_xlfn.XLOOKUP($B497,'Raw -orders'!$A:$A,'Raw -orders'!$B:$E)</f>
        <v>554</v>
      </c>
      <c r="P497">
        <v>12707</v>
      </c>
      <c r="Q497" s="1">
        <v>44292</v>
      </c>
      <c r="R497" s="1">
        <v>44315</v>
      </c>
      <c r="S497" t="str" cm="1">
        <f t="array" ref="S497:Z497">_xlfn.XLOOKUP($O497,'Raw - customers'!$A:$A,'Raw - customers'!$B:$I)</f>
        <v>Lisetta Griffin</v>
      </c>
      <c r="T497" t="str">
        <v>Non-binary</v>
      </c>
      <c r="U497">
        <v>56</v>
      </c>
      <c r="V497" t="str">
        <v>821 Isabella JunctionApt. 238</v>
      </c>
      <c r="W497">
        <v>1928</v>
      </c>
      <c r="X497" t="str">
        <v>New Benjaminborough</v>
      </c>
      <c r="Y497" t="str">
        <v>Tasmania</v>
      </c>
      <c r="Z497" t="str">
        <v>Australia</v>
      </c>
      <c r="AA497">
        <v>4</v>
      </c>
      <c r="AB497" s="3" t="str">
        <f t="shared" si="15"/>
        <v>20 to 30</v>
      </c>
      <c r="AK497" s="6"/>
      <c r="AM497" s="6">
        <v>554</v>
      </c>
      <c r="AN497" s="6" t="s">
        <v>1414</v>
      </c>
      <c r="AP497">
        <v>502</v>
      </c>
      <c r="AQ497" t="str">
        <v>Australian Capital Territory</v>
      </c>
    </row>
    <row r="498" spans="1:43" x14ac:dyDescent="0.25">
      <c r="A498">
        <v>496</v>
      </c>
      <c r="B498">
        <v>109</v>
      </c>
      <c r="C498">
        <v>1108</v>
      </c>
      <c r="D498">
        <v>115</v>
      </c>
      <c r="E498">
        <v>2</v>
      </c>
      <c r="F498">
        <v>230</v>
      </c>
      <c r="G498">
        <v>1</v>
      </c>
      <c r="H498" t="str">
        <f>VLOOKUP($C498,'Raw-products'!$A$2:$H$1261,MATCH(H$1,'Raw-products'!$A$1:$H$1,0))</f>
        <v>Trousers</v>
      </c>
      <c r="I498" t="str">
        <f>VLOOKUP($C498,'Raw-products'!$A$2:$H$1261,MATCH(I$1,'Raw-products'!$A$1:$H$1,0))</f>
        <v>Cropped</v>
      </c>
      <c r="J498" t="str">
        <f>VLOOKUP($C498,'Raw-products'!$A$2:$H$1261,MATCH(J$1,'Raw-products'!$A$1:$H$1,0))</f>
        <v>L</v>
      </c>
      <c r="K498" t="str">
        <f>VLOOKUP($C498,'Raw-products'!$A$2:$H$1261,MATCH(K$1,'Raw-products'!$A$1:$H$1,0))</f>
        <v>blue</v>
      </c>
      <c r="L498">
        <f>VLOOKUP($C498,'Raw-products'!$A$2:$H$1261,MATCH(L$1,'Raw-products'!$A$1:$H$1,0))</f>
        <v>99</v>
      </c>
      <c r="M498">
        <f>VLOOKUP($C498,'Raw-products'!$A$2:$H$1261,MATCH(M$1,'Raw-products'!$A$1:$H$1,0))</f>
        <v>45</v>
      </c>
      <c r="N498" s="5">
        <f t="shared" si="14"/>
        <v>4455</v>
      </c>
      <c r="O498" cm="1">
        <f t="array" ref="O498:R498">_xlfn.XLOOKUP($B498,'Raw -orders'!$A:$A,'Raw -orders'!$B:$E)</f>
        <v>554</v>
      </c>
      <c r="P498">
        <v>12707</v>
      </c>
      <c r="Q498" s="1">
        <v>44292</v>
      </c>
      <c r="R498" s="1">
        <v>44315</v>
      </c>
      <c r="S498" t="str" cm="1">
        <f t="array" ref="S498:Z498">_xlfn.XLOOKUP($O498,'Raw - customers'!$A:$A,'Raw - customers'!$B:$I)</f>
        <v>Lisetta Griffin</v>
      </c>
      <c r="T498" t="str">
        <v>Non-binary</v>
      </c>
      <c r="U498">
        <v>56</v>
      </c>
      <c r="V498" t="str">
        <v>821 Isabella JunctionApt. 238</v>
      </c>
      <c r="W498">
        <v>1928</v>
      </c>
      <c r="X498" t="str">
        <v>New Benjaminborough</v>
      </c>
      <c r="Y498" t="str">
        <v>Tasmania</v>
      </c>
      <c r="Z498" t="str">
        <v>Australia</v>
      </c>
      <c r="AA498">
        <v>4</v>
      </c>
      <c r="AB498" s="3" t="str">
        <f t="shared" si="15"/>
        <v>20 to 30</v>
      </c>
      <c r="AK498" s="6"/>
      <c r="AM498" s="6">
        <v>554</v>
      </c>
      <c r="AN498" s="6" t="s">
        <v>1414</v>
      </c>
      <c r="AP498">
        <v>665</v>
      </c>
      <c r="AQ498" t="str">
        <v>Australian Capital Territory</v>
      </c>
    </row>
    <row r="499" spans="1:43" x14ac:dyDescent="0.25">
      <c r="A499">
        <v>497</v>
      </c>
      <c r="B499">
        <v>109</v>
      </c>
      <c r="C499">
        <v>1072</v>
      </c>
      <c r="D499">
        <v>93</v>
      </c>
      <c r="E499">
        <v>1</v>
      </c>
      <c r="F499">
        <v>93</v>
      </c>
      <c r="G499">
        <v>1</v>
      </c>
      <c r="H499" t="str">
        <f>VLOOKUP($C499,'Raw-products'!$A$2:$H$1261,MATCH(H$1,'Raw-products'!$A$1:$H$1,0))</f>
        <v>Trousers</v>
      </c>
      <c r="I499" t="str">
        <f>VLOOKUP($C499,'Raw-products'!$A$2:$H$1261,MATCH(I$1,'Raw-products'!$A$1:$H$1,0))</f>
        <v>Joggers</v>
      </c>
      <c r="J499" t="str">
        <f>VLOOKUP($C499,'Raw-products'!$A$2:$H$1261,MATCH(J$1,'Raw-products'!$A$1:$H$1,0))</f>
        <v>M</v>
      </c>
      <c r="K499" t="str">
        <f>VLOOKUP($C499,'Raw-products'!$A$2:$H$1261,MATCH(K$1,'Raw-products'!$A$1:$H$1,0))</f>
        <v>blue</v>
      </c>
      <c r="L499">
        <f>VLOOKUP($C499,'Raw-products'!$A$2:$H$1261,MATCH(L$1,'Raw-products'!$A$1:$H$1,0))</f>
        <v>94</v>
      </c>
      <c r="M499">
        <f>VLOOKUP($C499,'Raw-products'!$A$2:$H$1261,MATCH(M$1,'Raw-products'!$A$1:$H$1,0))</f>
        <v>78</v>
      </c>
      <c r="N499" s="5">
        <f t="shared" si="14"/>
        <v>7332</v>
      </c>
      <c r="O499" cm="1">
        <f t="array" ref="O499:R499">_xlfn.XLOOKUP($B499,'Raw -orders'!$A:$A,'Raw -orders'!$B:$E)</f>
        <v>554</v>
      </c>
      <c r="P499">
        <v>12707</v>
      </c>
      <c r="Q499" s="1">
        <v>44292</v>
      </c>
      <c r="R499" s="1">
        <v>44315</v>
      </c>
      <c r="S499" t="str" cm="1">
        <f t="array" ref="S499:Z499">_xlfn.XLOOKUP($O499,'Raw - customers'!$A:$A,'Raw - customers'!$B:$I)</f>
        <v>Lisetta Griffin</v>
      </c>
      <c r="T499" t="str">
        <v>Non-binary</v>
      </c>
      <c r="U499">
        <v>56</v>
      </c>
      <c r="V499" t="str">
        <v>821 Isabella JunctionApt. 238</v>
      </c>
      <c r="W499">
        <v>1928</v>
      </c>
      <c r="X499" t="str">
        <v>New Benjaminborough</v>
      </c>
      <c r="Y499" t="str">
        <v>Tasmania</v>
      </c>
      <c r="Z499" t="str">
        <v>Australia</v>
      </c>
      <c r="AA499">
        <v>4</v>
      </c>
      <c r="AB499" s="3" t="str">
        <f t="shared" si="15"/>
        <v>20 to 30</v>
      </c>
      <c r="AK499" s="6"/>
      <c r="AM499" s="6">
        <v>554</v>
      </c>
      <c r="AN499" s="6" t="s">
        <v>1414</v>
      </c>
      <c r="AP499">
        <v>387</v>
      </c>
      <c r="AQ499" t="str">
        <v>Victoria</v>
      </c>
    </row>
    <row r="500" spans="1:43" x14ac:dyDescent="0.25">
      <c r="A500">
        <v>498</v>
      </c>
      <c r="B500">
        <v>109</v>
      </c>
      <c r="C500">
        <v>586</v>
      </c>
      <c r="D500">
        <v>100</v>
      </c>
      <c r="E500">
        <v>1</v>
      </c>
      <c r="F500">
        <v>100</v>
      </c>
      <c r="G500">
        <v>1</v>
      </c>
      <c r="H500" t="str">
        <f>VLOOKUP($C500,'Raw-products'!$A$2:$H$1261,MATCH(H$1,'Raw-products'!$A$1:$H$1,0))</f>
        <v>Jacket</v>
      </c>
      <c r="I500" t="str">
        <f>VLOOKUP($C500,'Raw-products'!$A$2:$H$1261,MATCH(I$1,'Raw-products'!$A$1:$H$1,0))</f>
        <v>Bomber</v>
      </c>
      <c r="J500" t="str">
        <f>VLOOKUP($C500,'Raw-products'!$A$2:$H$1261,MATCH(J$1,'Raw-products'!$A$1:$H$1,0))</f>
        <v>S</v>
      </c>
      <c r="K500" t="str">
        <f>VLOOKUP($C500,'Raw-products'!$A$2:$H$1261,MATCH(K$1,'Raw-products'!$A$1:$H$1,0))</f>
        <v>indigo</v>
      </c>
      <c r="L500">
        <f>VLOOKUP($C500,'Raw-products'!$A$2:$H$1261,MATCH(L$1,'Raw-products'!$A$1:$H$1,0))</f>
        <v>90</v>
      </c>
      <c r="M500">
        <f>VLOOKUP($C500,'Raw-products'!$A$2:$H$1261,MATCH(M$1,'Raw-products'!$A$1:$H$1,0))</f>
        <v>41</v>
      </c>
      <c r="N500" s="5">
        <f t="shared" si="14"/>
        <v>3690</v>
      </c>
      <c r="O500" cm="1">
        <f t="array" ref="O500:R500">_xlfn.XLOOKUP($B500,'Raw -orders'!$A:$A,'Raw -orders'!$B:$E)</f>
        <v>554</v>
      </c>
      <c r="P500">
        <v>12707</v>
      </c>
      <c r="Q500" s="1">
        <v>44292</v>
      </c>
      <c r="R500" s="1">
        <v>44315</v>
      </c>
      <c r="S500" t="str" cm="1">
        <f t="array" ref="S500:Z500">_xlfn.XLOOKUP($O500,'Raw - customers'!$A:$A,'Raw - customers'!$B:$I)</f>
        <v>Lisetta Griffin</v>
      </c>
      <c r="T500" t="str">
        <v>Non-binary</v>
      </c>
      <c r="U500">
        <v>56</v>
      </c>
      <c r="V500" t="str">
        <v>821 Isabella JunctionApt. 238</v>
      </c>
      <c r="W500">
        <v>1928</v>
      </c>
      <c r="X500" t="str">
        <v>New Benjaminborough</v>
      </c>
      <c r="Y500" t="str">
        <v>Tasmania</v>
      </c>
      <c r="Z500" t="str">
        <v>Australia</v>
      </c>
      <c r="AA500">
        <v>4</v>
      </c>
      <c r="AB500" s="3" t="str">
        <f t="shared" si="15"/>
        <v>20 to 30</v>
      </c>
      <c r="AK500" s="6"/>
      <c r="AM500" s="6">
        <v>554</v>
      </c>
      <c r="AN500" s="6" t="s">
        <v>1414</v>
      </c>
      <c r="AP500">
        <v>465</v>
      </c>
      <c r="AQ500" t="str">
        <v>Victoria</v>
      </c>
    </row>
    <row r="501" spans="1:43" x14ac:dyDescent="0.25">
      <c r="A501">
        <v>499</v>
      </c>
      <c r="B501">
        <v>110</v>
      </c>
      <c r="C501">
        <v>687</v>
      </c>
      <c r="D501">
        <v>113</v>
      </c>
      <c r="E501">
        <v>2</v>
      </c>
      <c r="F501">
        <v>226</v>
      </c>
      <c r="G501">
        <v>1</v>
      </c>
      <c r="H501" t="str">
        <f>VLOOKUP($C501,'Raw-products'!$A$2:$H$1261,MATCH(H$1,'Raw-products'!$A$1:$H$1,0))</f>
        <v>Jacket</v>
      </c>
      <c r="I501" t="str">
        <f>VLOOKUP($C501,'Raw-products'!$A$2:$H$1261,MATCH(I$1,'Raw-products'!$A$1:$H$1,0))</f>
        <v>Parka</v>
      </c>
      <c r="J501" t="str">
        <f>VLOOKUP($C501,'Raw-products'!$A$2:$H$1261,MATCH(J$1,'Raw-products'!$A$1:$H$1,0))</f>
        <v>M</v>
      </c>
      <c r="K501" t="str">
        <f>VLOOKUP($C501,'Raw-products'!$A$2:$H$1261,MATCH(K$1,'Raw-products'!$A$1:$H$1,0))</f>
        <v>blue</v>
      </c>
      <c r="L501">
        <f>VLOOKUP($C501,'Raw-products'!$A$2:$H$1261,MATCH(L$1,'Raw-products'!$A$1:$H$1,0))</f>
        <v>119</v>
      </c>
      <c r="M501">
        <f>VLOOKUP($C501,'Raw-products'!$A$2:$H$1261,MATCH(M$1,'Raw-products'!$A$1:$H$1,0))</f>
        <v>54</v>
      </c>
      <c r="N501" s="5">
        <f t="shared" si="14"/>
        <v>6426</v>
      </c>
      <c r="O501" cm="1">
        <f t="array" ref="O501:R501">_xlfn.XLOOKUP($B501,'Raw -orders'!$A:$A,'Raw -orders'!$B:$E)</f>
        <v>607</v>
      </c>
      <c r="P501">
        <v>15385</v>
      </c>
      <c r="Q501" s="1">
        <v>44441</v>
      </c>
      <c r="R501" s="1">
        <v>44445</v>
      </c>
      <c r="S501" t="str" cm="1">
        <f t="array" ref="S501:Z501">_xlfn.XLOOKUP($O501,'Raw - customers'!$A:$A,'Raw - customers'!$B:$I)</f>
        <v>Angie O Mullen</v>
      </c>
      <c r="T501" t="str">
        <v>Male</v>
      </c>
      <c r="U501">
        <v>42</v>
      </c>
      <c r="V501" t="str">
        <v>8397 Davis CrescentApt. 905</v>
      </c>
      <c r="W501">
        <v>8092</v>
      </c>
      <c r="X501" t="str">
        <v>North Gracetown</v>
      </c>
      <c r="Y501" t="str">
        <v>Northern Territory</v>
      </c>
      <c r="Z501" t="str">
        <v>Australia</v>
      </c>
      <c r="AA501">
        <v>9</v>
      </c>
      <c r="AB501" s="3" t="str">
        <f t="shared" si="15"/>
        <v>0 to 10</v>
      </c>
      <c r="AK501" s="6"/>
      <c r="AM501" s="6">
        <v>607</v>
      </c>
      <c r="AN501" s="6" t="s">
        <v>1339</v>
      </c>
      <c r="AP501">
        <v>755</v>
      </c>
      <c r="AQ501" t="str">
        <v>New South Wales</v>
      </c>
    </row>
    <row r="502" spans="1:43" x14ac:dyDescent="0.25">
      <c r="A502">
        <v>500</v>
      </c>
      <c r="B502">
        <v>110</v>
      </c>
      <c r="C502">
        <v>818</v>
      </c>
      <c r="D502">
        <v>117</v>
      </c>
      <c r="E502">
        <v>1</v>
      </c>
      <c r="F502">
        <v>117</v>
      </c>
      <c r="G502">
        <v>1</v>
      </c>
      <c r="H502" t="str">
        <f>VLOOKUP($C502,'Raw-products'!$A$2:$H$1261,MATCH(H$1,'Raw-products'!$A$1:$H$1,0))</f>
        <v>Jacket</v>
      </c>
      <c r="I502" t="str">
        <f>VLOOKUP($C502,'Raw-products'!$A$2:$H$1261,MATCH(I$1,'Raw-products'!$A$1:$H$1,0))</f>
        <v>Shearling</v>
      </c>
      <c r="J502" t="str">
        <f>VLOOKUP($C502,'Raw-products'!$A$2:$H$1261,MATCH(J$1,'Raw-products'!$A$1:$H$1,0))</f>
        <v>L</v>
      </c>
      <c r="K502" t="str">
        <f>VLOOKUP($C502,'Raw-products'!$A$2:$H$1261,MATCH(K$1,'Raw-products'!$A$1:$H$1,0))</f>
        <v>yellow</v>
      </c>
      <c r="L502">
        <f>VLOOKUP($C502,'Raw-products'!$A$2:$H$1261,MATCH(L$1,'Raw-products'!$A$1:$H$1,0))</f>
        <v>95</v>
      </c>
      <c r="M502">
        <f>VLOOKUP($C502,'Raw-products'!$A$2:$H$1261,MATCH(M$1,'Raw-products'!$A$1:$H$1,0))</f>
        <v>58</v>
      </c>
      <c r="N502" s="5">
        <f t="shared" si="14"/>
        <v>5510</v>
      </c>
      <c r="O502" cm="1">
        <f t="array" ref="O502:R502">_xlfn.XLOOKUP($B502,'Raw -orders'!$A:$A,'Raw -orders'!$B:$E)</f>
        <v>607</v>
      </c>
      <c r="P502">
        <v>15385</v>
      </c>
      <c r="Q502" s="1">
        <v>44441</v>
      </c>
      <c r="R502" s="1">
        <v>44445</v>
      </c>
      <c r="S502" t="str" cm="1">
        <f t="array" ref="S502:Z502">_xlfn.XLOOKUP($O502,'Raw - customers'!$A:$A,'Raw - customers'!$B:$I)</f>
        <v>Angie O Mullen</v>
      </c>
      <c r="T502" t="str">
        <v>Male</v>
      </c>
      <c r="U502">
        <v>42</v>
      </c>
      <c r="V502" t="str">
        <v>8397 Davis CrescentApt. 905</v>
      </c>
      <c r="W502">
        <v>8092</v>
      </c>
      <c r="X502" t="str">
        <v>North Gracetown</v>
      </c>
      <c r="Y502" t="str">
        <v>Northern Territory</v>
      </c>
      <c r="Z502" t="str">
        <v>Australia</v>
      </c>
      <c r="AA502">
        <v>9</v>
      </c>
      <c r="AB502" s="3" t="str">
        <f t="shared" si="15"/>
        <v>0 to 10</v>
      </c>
      <c r="AK502" s="6"/>
      <c r="AM502" s="6">
        <v>607</v>
      </c>
      <c r="AN502" s="6" t="s">
        <v>1339</v>
      </c>
      <c r="AP502">
        <v>394</v>
      </c>
      <c r="AQ502" t="str">
        <v>Tasmania</v>
      </c>
    </row>
    <row r="503" spans="1:43" x14ac:dyDescent="0.25">
      <c r="A503">
        <v>501</v>
      </c>
      <c r="B503">
        <v>110</v>
      </c>
      <c r="C503">
        <v>891</v>
      </c>
      <c r="D503">
        <v>94</v>
      </c>
      <c r="E503">
        <v>1</v>
      </c>
      <c r="F503">
        <v>94</v>
      </c>
      <c r="G503">
        <v>1</v>
      </c>
      <c r="H503" t="str">
        <f>VLOOKUP($C503,'Raw-products'!$A$2:$H$1261,MATCH(H$1,'Raw-products'!$A$1:$H$1,0))</f>
        <v>Trousers</v>
      </c>
      <c r="I503" t="str">
        <f>VLOOKUP($C503,'Raw-products'!$A$2:$H$1261,MATCH(I$1,'Raw-products'!$A$1:$H$1,0))</f>
        <v>Cords</v>
      </c>
      <c r="J503" t="str">
        <f>VLOOKUP($C503,'Raw-products'!$A$2:$H$1261,MATCH(J$1,'Raw-products'!$A$1:$H$1,0))</f>
        <v>S</v>
      </c>
      <c r="K503" t="str">
        <f>VLOOKUP($C503,'Raw-products'!$A$2:$H$1261,MATCH(K$1,'Raw-products'!$A$1:$H$1,0))</f>
        <v>green</v>
      </c>
      <c r="L503">
        <f>VLOOKUP($C503,'Raw-products'!$A$2:$H$1261,MATCH(L$1,'Raw-products'!$A$1:$H$1,0))</f>
        <v>113</v>
      </c>
      <c r="M503">
        <f>VLOOKUP($C503,'Raw-products'!$A$2:$H$1261,MATCH(M$1,'Raw-products'!$A$1:$H$1,0))</f>
        <v>78</v>
      </c>
      <c r="N503" s="5">
        <f t="shared" si="14"/>
        <v>8814</v>
      </c>
      <c r="O503" cm="1">
        <f t="array" ref="O503:R503">_xlfn.XLOOKUP($B503,'Raw -orders'!$A:$A,'Raw -orders'!$B:$E)</f>
        <v>607</v>
      </c>
      <c r="P503">
        <v>15385</v>
      </c>
      <c r="Q503" s="1">
        <v>44441</v>
      </c>
      <c r="R503" s="1">
        <v>44445</v>
      </c>
      <c r="S503" t="str" cm="1">
        <f t="array" ref="S503:Z503">_xlfn.XLOOKUP($O503,'Raw - customers'!$A:$A,'Raw - customers'!$B:$I)</f>
        <v>Angie O Mullen</v>
      </c>
      <c r="T503" t="str">
        <v>Male</v>
      </c>
      <c r="U503">
        <v>42</v>
      </c>
      <c r="V503" t="str">
        <v>8397 Davis CrescentApt. 905</v>
      </c>
      <c r="W503">
        <v>8092</v>
      </c>
      <c r="X503" t="str">
        <v>North Gracetown</v>
      </c>
      <c r="Y503" t="str">
        <v>Northern Territory</v>
      </c>
      <c r="Z503" t="str">
        <v>Australia</v>
      </c>
      <c r="AA503">
        <v>9</v>
      </c>
      <c r="AB503" s="3" t="str">
        <f t="shared" si="15"/>
        <v>0 to 10</v>
      </c>
      <c r="AK503" s="6"/>
      <c r="AM503" s="6">
        <v>607</v>
      </c>
      <c r="AN503" s="6" t="s">
        <v>1339</v>
      </c>
      <c r="AP503">
        <v>447</v>
      </c>
      <c r="AQ503" t="str">
        <v>New South Wales</v>
      </c>
    </row>
    <row r="504" spans="1:43" x14ac:dyDescent="0.25">
      <c r="A504">
        <v>502</v>
      </c>
      <c r="B504">
        <v>110</v>
      </c>
      <c r="C504">
        <v>1144</v>
      </c>
      <c r="D504">
        <v>102</v>
      </c>
      <c r="E504">
        <v>1</v>
      </c>
      <c r="F504">
        <v>102</v>
      </c>
      <c r="G504">
        <v>1</v>
      </c>
      <c r="H504" t="str">
        <f>VLOOKUP($C504,'Raw-products'!$A$2:$H$1261,MATCH(H$1,'Raw-products'!$A$1:$H$1,0))</f>
        <v>Trousers</v>
      </c>
      <c r="I504" t="str">
        <f>VLOOKUP($C504,'Raw-products'!$A$2:$H$1261,MATCH(I$1,'Raw-products'!$A$1:$H$1,0))</f>
        <v>Cargo Pants</v>
      </c>
      <c r="J504" t="str">
        <f>VLOOKUP($C504,'Raw-products'!$A$2:$H$1261,MATCH(J$1,'Raw-products'!$A$1:$H$1,0))</f>
        <v>XL</v>
      </c>
      <c r="K504" t="str">
        <f>VLOOKUP($C504,'Raw-products'!$A$2:$H$1261,MATCH(K$1,'Raw-products'!$A$1:$H$1,0))</f>
        <v>blue</v>
      </c>
      <c r="L504">
        <f>VLOOKUP($C504,'Raw-products'!$A$2:$H$1261,MATCH(L$1,'Raw-products'!$A$1:$H$1,0))</f>
        <v>106</v>
      </c>
      <c r="M504">
        <f>VLOOKUP($C504,'Raw-products'!$A$2:$H$1261,MATCH(M$1,'Raw-products'!$A$1:$H$1,0))</f>
        <v>57</v>
      </c>
      <c r="N504" s="5">
        <f t="shared" si="14"/>
        <v>6042</v>
      </c>
      <c r="O504" cm="1">
        <f t="array" ref="O504:R504">_xlfn.XLOOKUP($B504,'Raw -orders'!$A:$A,'Raw -orders'!$B:$E)</f>
        <v>607</v>
      </c>
      <c r="P504">
        <v>15385</v>
      </c>
      <c r="Q504" s="1">
        <v>44441</v>
      </c>
      <c r="R504" s="1">
        <v>44445</v>
      </c>
      <c r="S504" t="str" cm="1">
        <f t="array" ref="S504:Z504">_xlfn.XLOOKUP($O504,'Raw - customers'!$A:$A,'Raw - customers'!$B:$I)</f>
        <v>Angie O Mullen</v>
      </c>
      <c r="T504" t="str">
        <v>Male</v>
      </c>
      <c r="U504">
        <v>42</v>
      </c>
      <c r="V504" t="str">
        <v>8397 Davis CrescentApt. 905</v>
      </c>
      <c r="W504">
        <v>8092</v>
      </c>
      <c r="X504" t="str">
        <v>North Gracetown</v>
      </c>
      <c r="Y504" t="str">
        <v>Northern Territory</v>
      </c>
      <c r="Z504" t="str">
        <v>Australia</v>
      </c>
      <c r="AA504">
        <v>9</v>
      </c>
      <c r="AB504" s="3" t="str">
        <f t="shared" si="15"/>
        <v>0 to 10</v>
      </c>
      <c r="AK504" s="6"/>
      <c r="AM504" s="6">
        <v>607</v>
      </c>
      <c r="AN504" s="6" t="s">
        <v>1339</v>
      </c>
      <c r="AP504">
        <v>88</v>
      </c>
      <c r="AQ504" t="str">
        <v>South Australia</v>
      </c>
    </row>
    <row r="505" spans="1:43" x14ac:dyDescent="0.25">
      <c r="A505">
        <v>503</v>
      </c>
      <c r="B505">
        <v>110</v>
      </c>
      <c r="C505">
        <v>647</v>
      </c>
      <c r="D505">
        <v>93</v>
      </c>
      <c r="E505">
        <v>3</v>
      </c>
      <c r="F505">
        <v>279</v>
      </c>
      <c r="G505">
        <v>1</v>
      </c>
      <c r="H505" t="str">
        <f>VLOOKUP($C505,'Raw-products'!$A$2:$H$1261,MATCH(H$1,'Raw-products'!$A$1:$H$1,0))</f>
        <v>Jacket</v>
      </c>
      <c r="I505" t="str">
        <f>VLOOKUP($C505,'Raw-products'!$A$2:$H$1261,MATCH(I$1,'Raw-products'!$A$1:$H$1,0))</f>
        <v>Coach</v>
      </c>
      <c r="J505" t="str">
        <f>VLOOKUP($C505,'Raw-products'!$A$2:$H$1261,MATCH(J$1,'Raw-products'!$A$1:$H$1,0))</f>
        <v>M</v>
      </c>
      <c r="K505" t="str">
        <f>VLOOKUP($C505,'Raw-products'!$A$2:$H$1261,MATCH(K$1,'Raw-products'!$A$1:$H$1,0))</f>
        <v>green</v>
      </c>
      <c r="L505">
        <f>VLOOKUP($C505,'Raw-products'!$A$2:$H$1261,MATCH(L$1,'Raw-products'!$A$1:$H$1,0))</f>
        <v>115</v>
      </c>
      <c r="M505">
        <f>VLOOKUP($C505,'Raw-products'!$A$2:$H$1261,MATCH(M$1,'Raw-products'!$A$1:$H$1,0))</f>
        <v>63</v>
      </c>
      <c r="N505" s="5">
        <f t="shared" si="14"/>
        <v>7245</v>
      </c>
      <c r="O505" cm="1">
        <f t="array" ref="O505:R505">_xlfn.XLOOKUP($B505,'Raw -orders'!$A:$A,'Raw -orders'!$B:$E)</f>
        <v>607</v>
      </c>
      <c r="P505">
        <v>15385</v>
      </c>
      <c r="Q505" s="1">
        <v>44441</v>
      </c>
      <c r="R505" s="1">
        <v>44445</v>
      </c>
      <c r="S505" t="str" cm="1">
        <f t="array" ref="S505:Z505">_xlfn.XLOOKUP($O505,'Raw - customers'!$A:$A,'Raw - customers'!$B:$I)</f>
        <v>Angie O Mullen</v>
      </c>
      <c r="T505" t="str">
        <v>Male</v>
      </c>
      <c r="U505">
        <v>42</v>
      </c>
      <c r="V505" t="str">
        <v>8397 Davis CrescentApt. 905</v>
      </c>
      <c r="W505">
        <v>8092</v>
      </c>
      <c r="X505" t="str">
        <v>North Gracetown</v>
      </c>
      <c r="Y505" t="str">
        <v>Northern Territory</v>
      </c>
      <c r="Z505" t="str">
        <v>Australia</v>
      </c>
      <c r="AA505">
        <v>9</v>
      </c>
      <c r="AB505" s="3" t="str">
        <f t="shared" si="15"/>
        <v>0 to 10</v>
      </c>
      <c r="AK505" s="6"/>
      <c r="AM505" s="6">
        <v>607</v>
      </c>
      <c r="AN505" s="6" t="s">
        <v>1339</v>
      </c>
      <c r="AP505">
        <v>214</v>
      </c>
      <c r="AQ505" t="str">
        <v>Queensland</v>
      </c>
    </row>
    <row r="506" spans="1:43" x14ac:dyDescent="0.25">
      <c r="A506">
        <v>504</v>
      </c>
      <c r="B506">
        <v>111</v>
      </c>
      <c r="C506">
        <v>306</v>
      </c>
      <c r="D506">
        <v>105</v>
      </c>
      <c r="E506">
        <v>1</v>
      </c>
      <c r="F506">
        <v>105</v>
      </c>
      <c r="G506">
        <v>1</v>
      </c>
      <c r="H506" t="str">
        <f>VLOOKUP($C506,'Raw-products'!$A$2:$H$1261,MATCH(H$1,'Raw-products'!$A$1:$H$1,0))</f>
        <v>Shirt</v>
      </c>
      <c r="I506" t="str">
        <f>VLOOKUP($C506,'Raw-products'!$A$2:$H$1261,MATCH(I$1,'Raw-products'!$A$1:$H$1,0))</f>
        <v>Cuban Collar</v>
      </c>
      <c r="J506" t="str">
        <f>VLOOKUP($C506,'Raw-products'!$A$2:$H$1261,MATCH(J$1,'Raw-products'!$A$1:$H$1,0))</f>
        <v>S</v>
      </c>
      <c r="K506" t="str">
        <f>VLOOKUP($C506,'Raw-products'!$A$2:$H$1261,MATCH(K$1,'Raw-products'!$A$1:$H$1,0))</f>
        <v>indigo</v>
      </c>
      <c r="L506">
        <f>VLOOKUP($C506,'Raw-products'!$A$2:$H$1261,MATCH(L$1,'Raw-products'!$A$1:$H$1,0))</f>
        <v>93</v>
      </c>
      <c r="M506">
        <f>VLOOKUP($C506,'Raw-products'!$A$2:$H$1261,MATCH(M$1,'Raw-products'!$A$1:$H$1,0))</f>
        <v>41</v>
      </c>
      <c r="N506" s="5">
        <f t="shared" si="14"/>
        <v>3813</v>
      </c>
      <c r="O506" cm="1">
        <f t="array" ref="O506:R506">_xlfn.XLOOKUP($B506,'Raw -orders'!$A:$A,'Raw -orders'!$B:$E)</f>
        <v>794</v>
      </c>
      <c r="P506">
        <v>34096</v>
      </c>
      <c r="Q506" s="1">
        <v>44285</v>
      </c>
      <c r="R506" s="1">
        <v>44300</v>
      </c>
      <c r="S506" t="str" cm="1">
        <f t="array" ref="S506:Z506">_xlfn.XLOOKUP($O506,'Raw - customers'!$A:$A,'Raw - customers'!$B:$I)</f>
        <v>Elizabet Pippin</v>
      </c>
      <c r="T506" t="str">
        <v>Non-binary</v>
      </c>
      <c r="U506">
        <v>72</v>
      </c>
      <c r="V506" t="str">
        <v>14 Clark PlazaSuite 716</v>
      </c>
      <c r="W506">
        <v>9751</v>
      </c>
      <c r="X506" t="str">
        <v>Port Anna</v>
      </c>
      <c r="Y506" t="str">
        <v>South Australia</v>
      </c>
      <c r="Z506" t="str">
        <v>Australia</v>
      </c>
      <c r="AA506">
        <v>3</v>
      </c>
      <c r="AB506" s="3" t="str">
        <f t="shared" si="15"/>
        <v>10 to 20</v>
      </c>
      <c r="AK506" s="6"/>
      <c r="AM506" s="6">
        <v>794</v>
      </c>
      <c r="AN506" s="6" t="s">
        <v>1345</v>
      </c>
      <c r="AP506">
        <v>40</v>
      </c>
      <c r="AQ506" t="str">
        <v>New South Wales</v>
      </c>
    </row>
    <row r="507" spans="1:43" x14ac:dyDescent="0.25">
      <c r="A507">
        <v>505</v>
      </c>
      <c r="B507">
        <v>111</v>
      </c>
      <c r="C507">
        <v>186</v>
      </c>
      <c r="D507">
        <v>98</v>
      </c>
      <c r="E507">
        <v>1</v>
      </c>
      <c r="F507">
        <v>98</v>
      </c>
      <c r="G507">
        <v>1</v>
      </c>
      <c r="H507" t="str">
        <f>VLOOKUP($C507,'Raw-products'!$A$2:$H$1261,MATCH(H$1,'Raw-products'!$A$1:$H$1,0))</f>
        <v>Shirt</v>
      </c>
      <c r="I507" t="str">
        <f>VLOOKUP($C507,'Raw-products'!$A$2:$H$1261,MATCH(I$1,'Raw-products'!$A$1:$H$1,0))</f>
        <v>Camp Collared</v>
      </c>
      <c r="J507" t="str">
        <f>VLOOKUP($C507,'Raw-products'!$A$2:$H$1261,MATCH(J$1,'Raw-products'!$A$1:$H$1,0))</f>
        <v>S</v>
      </c>
      <c r="K507" t="str">
        <f>VLOOKUP($C507,'Raw-products'!$A$2:$H$1261,MATCH(K$1,'Raw-products'!$A$1:$H$1,0))</f>
        <v>yellow</v>
      </c>
      <c r="L507">
        <f>VLOOKUP($C507,'Raw-products'!$A$2:$H$1261,MATCH(L$1,'Raw-products'!$A$1:$H$1,0))</f>
        <v>112</v>
      </c>
      <c r="M507">
        <f>VLOOKUP($C507,'Raw-products'!$A$2:$H$1261,MATCH(M$1,'Raw-products'!$A$1:$H$1,0))</f>
        <v>66</v>
      </c>
      <c r="N507" s="5">
        <f t="shared" si="14"/>
        <v>7392</v>
      </c>
      <c r="O507" cm="1">
        <f t="array" ref="O507:R507">_xlfn.XLOOKUP($B507,'Raw -orders'!$A:$A,'Raw -orders'!$B:$E)</f>
        <v>794</v>
      </c>
      <c r="P507">
        <v>34096</v>
      </c>
      <c r="Q507" s="1">
        <v>44285</v>
      </c>
      <c r="R507" s="1">
        <v>44300</v>
      </c>
      <c r="S507" t="str" cm="1">
        <f t="array" ref="S507:Z507">_xlfn.XLOOKUP($O507,'Raw - customers'!$A:$A,'Raw - customers'!$B:$I)</f>
        <v>Elizabet Pippin</v>
      </c>
      <c r="T507" t="str">
        <v>Non-binary</v>
      </c>
      <c r="U507">
        <v>72</v>
      </c>
      <c r="V507" t="str">
        <v>14 Clark PlazaSuite 716</v>
      </c>
      <c r="W507">
        <v>9751</v>
      </c>
      <c r="X507" t="str">
        <v>Port Anna</v>
      </c>
      <c r="Y507" t="str">
        <v>South Australia</v>
      </c>
      <c r="Z507" t="str">
        <v>Australia</v>
      </c>
      <c r="AA507">
        <v>3</v>
      </c>
      <c r="AB507" s="3" t="str">
        <f t="shared" si="15"/>
        <v>10 to 20</v>
      </c>
      <c r="AK507" s="6"/>
      <c r="AM507" s="6">
        <v>794</v>
      </c>
      <c r="AN507" s="6" t="s">
        <v>1345</v>
      </c>
      <c r="AP507">
        <v>453</v>
      </c>
      <c r="AQ507" t="str">
        <v>Tasmania</v>
      </c>
    </row>
    <row r="508" spans="1:43" x14ac:dyDescent="0.25">
      <c r="A508">
        <v>506</v>
      </c>
      <c r="B508">
        <v>111</v>
      </c>
      <c r="C508">
        <v>1056</v>
      </c>
      <c r="D508">
        <v>93</v>
      </c>
      <c r="E508">
        <v>2</v>
      </c>
      <c r="F508">
        <v>186</v>
      </c>
      <c r="G508">
        <v>1</v>
      </c>
      <c r="H508" t="str">
        <f>VLOOKUP($C508,'Raw-products'!$A$2:$H$1261,MATCH(H$1,'Raw-products'!$A$1:$H$1,0))</f>
        <v>Trousers</v>
      </c>
      <c r="I508" t="str">
        <f>VLOOKUP($C508,'Raw-products'!$A$2:$H$1261,MATCH(I$1,'Raw-products'!$A$1:$H$1,0))</f>
        <v>Joggers</v>
      </c>
      <c r="J508" t="str">
        <f>VLOOKUP($C508,'Raw-products'!$A$2:$H$1261,MATCH(J$1,'Raw-products'!$A$1:$H$1,0))</f>
        <v>S</v>
      </c>
      <c r="K508" t="str">
        <f>VLOOKUP($C508,'Raw-products'!$A$2:$H$1261,MATCH(K$1,'Raw-products'!$A$1:$H$1,0))</f>
        <v>orange</v>
      </c>
      <c r="L508">
        <f>VLOOKUP($C508,'Raw-products'!$A$2:$H$1261,MATCH(L$1,'Raw-products'!$A$1:$H$1,0))</f>
        <v>94</v>
      </c>
      <c r="M508">
        <f>VLOOKUP($C508,'Raw-products'!$A$2:$H$1261,MATCH(M$1,'Raw-products'!$A$1:$H$1,0))</f>
        <v>43</v>
      </c>
      <c r="N508" s="5">
        <f t="shared" si="14"/>
        <v>4042</v>
      </c>
      <c r="O508" cm="1">
        <f t="array" ref="O508:R508">_xlfn.XLOOKUP($B508,'Raw -orders'!$A:$A,'Raw -orders'!$B:$E)</f>
        <v>794</v>
      </c>
      <c r="P508">
        <v>34096</v>
      </c>
      <c r="Q508" s="1">
        <v>44285</v>
      </c>
      <c r="R508" s="1">
        <v>44300</v>
      </c>
      <c r="S508" t="str" cm="1">
        <f t="array" ref="S508:Z508">_xlfn.XLOOKUP($O508,'Raw - customers'!$A:$A,'Raw - customers'!$B:$I)</f>
        <v>Elizabet Pippin</v>
      </c>
      <c r="T508" t="str">
        <v>Non-binary</v>
      </c>
      <c r="U508">
        <v>72</v>
      </c>
      <c r="V508" t="str">
        <v>14 Clark PlazaSuite 716</v>
      </c>
      <c r="W508">
        <v>9751</v>
      </c>
      <c r="X508" t="str">
        <v>Port Anna</v>
      </c>
      <c r="Y508" t="str">
        <v>South Australia</v>
      </c>
      <c r="Z508" t="str">
        <v>Australia</v>
      </c>
      <c r="AA508">
        <v>3</v>
      </c>
      <c r="AB508" s="3" t="str">
        <f t="shared" si="15"/>
        <v>10 to 20</v>
      </c>
      <c r="AK508" s="6"/>
      <c r="AM508" s="6">
        <v>794</v>
      </c>
      <c r="AN508" s="6" t="s">
        <v>1345</v>
      </c>
      <c r="AP508">
        <v>144</v>
      </c>
      <c r="AQ508" t="str">
        <v>South Australia</v>
      </c>
    </row>
    <row r="509" spans="1:43" x14ac:dyDescent="0.25">
      <c r="A509">
        <v>507</v>
      </c>
      <c r="B509">
        <v>111</v>
      </c>
      <c r="C509">
        <v>1031</v>
      </c>
      <c r="D509">
        <v>90</v>
      </c>
      <c r="E509">
        <v>3</v>
      </c>
      <c r="F509">
        <v>270</v>
      </c>
      <c r="G509">
        <v>1</v>
      </c>
      <c r="H509" t="str">
        <f>VLOOKUP($C509,'Raw-products'!$A$2:$H$1261,MATCH(H$1,'Raw-products'!$A$1:$H$1,0))</f>
        <v>Trousers</v>
      </c>
      <c r="I509" t="str">
        <f>VLOOKUP($C509,'Raw-products'!$A$2:$H$1261,MATCH(I$1,'Raw-products'!$A$1:$H$1,0))</f>
        <v>Relaxed Leg</v>
      </c>
      <c r="J509" t="str">
        <f>VLOOKUP($C509,'Raw-products'!$A$2:$H$1261,MATCH(J$1,'Raw-products'!$A$1:$H$1,0))</f>
        <v>S</v>
      </c>
      <c r="K509" t="str">
        <f>VLOOKUP($C509,'Raw-products'!$A$2:$H$1261,MATCH(K$1,'Raw-products'!$A$1:$H$1,0))</f>
        <v>green</v>
      </c>
      <c r="L509">
        <f>VLOOKUP($C509,'Raw-products'!$A$2:$H$1261,MATCH(L$1,'Raw-products'!$A$1:$H$1,0))</f>
        <v>95</v>
      </c>
      <c r="M509">
        <f>VLOOKUP($C509,'Raw-products'!$A$2:$H$1261,MATCH(M$1,'Raw-products'!$A$1:$H$1,0))</f>
        <v>51</v>
      </c>
      <c r="N509" s="5">
        <f t="shared" si="14"/>
        <v>4845</v>
      </c>
      <c r="O509" cm="1">
        <f t="array" ref="O509:R509">_xlfn.XLOOKUP($B509,'Raw -orders'!$A:$A,'Raw -orders'!$B:$E)</f>
        <v>794</v>
      </c>
      <c r="P509">
        <v>34096</v>
      </c>
      <c r="Q509" s="1">
        <v>44285</v>
      </c>
      <c r="R509" s="1">
        <v>44300</v>
      </c>
      <c r="S509" t="str" cm="1">
        <f t="array" ref="S509:Z509">_xlfn.XLOOKUP($O509,'Raw - customers'!$A:$A,'Raw - customers'!$B:$I)</f>
        <v>Elizabet Pippin</v>
      </c>
      <c r="T509" t="str">
        <v>Non-binary</v>
      </c>
      <c r="U509">
        <v>72</v>
      </c>
      <c r="V509" t="str">
        <v>14 Clark PlazaSuite 716</v>
      </c>
      <c r="W509">
        <v>9751</v>
      </c>
      <c r="X509" t="str">
        <v>Port Anna</v>
      </c>
      <c r="Y509" t="str">
        <v>South Australia</v>
      </c>
      <c r="Z509" t="str">
        <v>Australia</v>
      </c>
      <c r="AA509">
        <v>3</v>
      </c>
      <c r="AB509" s="3" t="str">
        <f t="shared" si="15"/>
        <v>10 to 20</v>
      </c>
      <c r="AK509" s="6"/>
      <c r="AM509" s="6">
        <v>794</v>
      </c>
      <c r="AN509" s="6" t="s">
        <v>1345</v>
      </c>
      <c r="AP509">
        <v>211</v>
      </c>
      <c r="AQ509" t="str">
        <v>New South Wales</v>
      </c>
    </row>
    <row r="510" spans="1:43" x14ac:dyDescent="0.25">
      <c r="A510">
        <v>508</v>
      </c>
      <c r="B510">
        <v>111</v>
      </c>
      <c r="C510">
        <v>660</v>
      </c>
      <c r="D510">
        <v>93</v>
      </c>
      <c r="E510">
        <v>3</v>
      </c>
      <c r="F510">
        <v>279</v>
      </c>
      <c r="G510">
        <v>1</v>
      </c>
      <c r="H510" t="str">
        <f>VLOOKUP($C510,'Raw-products'!$A$2:$H$1261,MATCH(H$1,'Raw-products'!$A$1:$H$1,0))</f>
        <v>Jacket</v>
      </c>
      <c r="I510" t="str">
        <f>VLOOKUP($C510,'Raw-products'!$A$2:$H$1261,MATCH(I$1,'Raw-products'!$A$1:$H$1,0))</f>
        <v>Coach</v>
      </c>
      <c r="J510" t="str">
        <f>VLOOKUP($C510,'Raw-products'!$A$2:$H$1261,MATCH(J$1,'Raw-products'!$A$1:$H$1,0))</f>
        <v>XS</v>
      </c>
      <c r="K510" t="str">
        <f>VLOOKUP($C510,'Raw-products'!$A$2:$H$1261,MATCH(K$1,'Raw-products'!$A$1:$H$1,0))</f>
        <v>violet</v>
      </c>
      <c r="L510">
        <f>VLOOKUP($C510,'Raw-products'!$A$2:$H$1261,MATCH(L$1,'Raw-products'!$A$1:$H$1,0))</f>
        <v>115</v>
      </c>
      <c r="M510">
        <f>VLOOKUP($C510,'Raw-products'!$A$2:$H$1261,MATCH(M$1,'Raw-products'!$A$1:$H$1,0))</f>
        <v>58</v>
      </c>
      <c r="N510" s="5">
        <f t="shared" si="14"/>
        <v>6670</v>
      </c>
      <c r="O510" cm="1">
        <f t="array" ref="O510:R510">_xlfn.XLOOKUP($B510,'Raw -orders'!$A:$A,'Raw -orders'!$B:$E)</f>
        <v>794</v>
      </c>
      <c r="P510">
        <v>34096</v>
      </c>
      <c r="Q510" s="1">
        <v>44285</v>
      </c>
      <c r="R510" s="1">
        <v>44300</v>
      </c>
      <c r="S510" t="str" cm="1">
        <f t="array" ref="S510:Z510">_xlfn.XLOOKUP($O510,'Raw - customers'!$A:$A,'Raw - customers'!$B:$I)</f>
        <v>Elizabet Pippin</v>
      </c>
      <c r="T510" t="str">
        <v>Non-binary</v>
      </c>
      <c r="U510">
        <v>72</v>
      </c>
      <c r="V510" t="str">
        <v>14 Clark PlazaSuite 716</v>
      </c>
      <c r="W510">
        <v>9751</v>
      </c>
      <c r="X510" t="str">
        <v>Port Anna</v>
      </c>
      <c r="Y510" t="str">
        <v>South Australia</v>
      </c>
      <c r="Z510" t="str">
        <v>Australia</v>
      </c>
      <c r="AA510">
        <v>3</v>
      </c>
      <c r="AB510" s="3" t="str">
        <f t="shared" si="15"/>
        <v>10 to 20</v>
      </c>
      <c r="AK510" s="6"/>
      <c r="AM510" s="6">
        <v>794</v>
      </c>
      <c r="AN510" s="6" t="s">
        <v>1345</v>
      </c>
      <c r="AP510">
        <v>178</v>
      </c>
      <c r="AQ510" t="str">
        <v>Australian Capital Territory</v>
      </c>
    </row>
    <row r="511" spans="1:43" x14ac:dyDescent="0.25">
      <c r="A511">
        <v>509</v>
      </c>
      <c r="B511">
        <v>111</v>
      </c>
      <c r="C511">
        <v>1091</v>
      </c>
      <c r="D511">
        <v>115</v>
      </c>
      <c r="E511">
        <v>1</v>
      </c>
      <c r="F511">
        <v>115</v>
      </c>
      <c r="G511">
        <v>1</v>
      </c>
      <c r="H511" t="str">
        <f>VLOOKUP($C511,'Raw-products'!$A$2:$H$1261,MATCH(H$1,'Raw-products'!$A$1:$H$1,0))</f>
        <v>Trousers</v>
      </c>
      <c r="I511" t="str">
        <f>VLOOKUP($C511,'Raw-products'!$A$2:$H$1261,MATCH(I$1,'Raw-products'!$A$1:$H$1,0))</f>
        <v>Cropped</v>
      </c>
      <c r="J511" t="str">
        <f>VLOOKUP($C511,'Raw-products'!$A$2:$H$1261,MATCH(J$1,'Raw-products'!$A$1:$H$1,0))</f>
        <v>S</v>
      </c>
      <c r="K511" t="str">
        <f>VLOOKUP($C511,'Raw-products'!$A$2:$H$1261,MATCH(K$1,'Raw-products'!$A$1:$H$1,0))</f>
        <v>orange</v>
      </c>
      <c r="L511">
        <f>VLOOKUP($C511,'Raw-products'!$A$2:$H$1261,MATCH(L$1,'Raw-products'!$A$1:$H$1,0))</f>
        <v>99</v>
      </c>
      <c r="M511">
        <f>VLOOKUP($C511,'Raw-products'!$A$2:$H$1261,MATCH(M$1,'Raw-products'!$A$1:$H$1,0))</f>
        <v>78</v>
      </c>
      <c r="N511" s="5">
        <f t="shared" si="14"/>
        <v>7722</v>
      </c>
      <c r="O511" cm="1">
        <f t="array" ref="O511:R511">_xlfn.XLOOKUP($B511,'Raw -orders'!$A:$A,'Raw -orders'!$B:$E)</f>
        <v>794</v>
      </c>
      <c r="P511">
        <v>34096</v>
      </c>
      <c r="Q511" s="1">
        <v>44285</v>
      </c>
      <c r="R511" s="1">
        <v>44300</v>
      </c>
      <c r="S511" t="str" cm="1">
        <f t="array" ref="S511:Z511">_xlfn.XLOOKUP($O511,'Raw - customers'!$A:$A,'Raw - customers'!$B:$I)</f>
        <v>Elizabet Pippin</v>
      </c>
      <c r="T511" t="str">
        <v>Non-binary</v>
      </c>
      <c r="U511">
        <v>72</v>
      </c>
      <c r="V511" t="str">
        <v>14 Clark PlazaSuite 716</v>
      </c>
      <c r="W511">
        <v>9751</v>
      </c>
      <c r="X511" t="str">
        <v>Port Anna</v>
      </c>
      <c r="Y511" t="str">
        <v>South Australia</v>
      </c>
      <c r="Z511" t="str">
        <v>Australia</v>
      </c>
      <c r="AA511">
        <v>3</v>
      </c>
      <c r="AB511" s="3" t="str">
        <f t="shared" si="15"/>
        <v>10 to 20</v>
      </c>
      <c r="AK511" s="6"/>
      <c r="AM511" s="6">
        <v>794</v>
      </c>
      <c r="AN511" s="6" t="s">
        <v>1345</v>
      </c>
      <c r="AP511">
        <v>750</v>
      </c>
      <c r="AQ511" t="str">
        <v>Victoria</v>
      </c>
    </row>
    <row r="512" spans="1:43" x14ac:dyDescent="0.25">
      <c r="A512">
        <v>510</v>
      </c>
      <c r="B512">
        <v>112</v>
      </c>
      <c r="C512">
        <v>401</v>
      </c>
      <c r="D512">
        <v>119</v>
      </c>
      <c r="E512">
        <v>2</v>
      </c>
      <c r="F512">
        <v>238</v>
      </c>
      <c r="G512">
        <v>1</v>
      </c>
      <c r="H512" t="str">
        <f>VLOOKUP($C512,'Raw-products'!$A$2:$H$1261,MATCH(H$1,'Raw-products'!$A$1:$H$1,0))</f>
        <v>Shirt</v>
      </c>
      <c r="I512" t="str">
        <f>VLOOKUP($C512,'Raw-products'!$A$2:$H$1261,MATCH(I$1,'Raw-products'!$A$1:$H$1,0))</f>
        <v>Casual Slim Fit</v>
      </c>
      <c r="J512" t="str">
        <f>VLOOKUP($C512,'Raw-products'!$A$2:$H$1261,MATCH(J$1,'Raw-products'!$A$1:$H$1,0))</f>
        <v>S</v>
      </c>
      <c r="K512" t="str">
        <f>VLOOKUP($C512,'Raw-products'!$A$2:$H$1261,MATCH(K$1,'Raw-products'!$A$1:$H$1,0))</f>
        <v>green</v>
      </c>
      <c r="L512">
        <f>VLOOKUP($C512,'Raw-products'!$A$2:$H$1261,MATCH(L$1,'Raw-products'!$A$1:$H$1,0))</f>
        <v>113</v>
      </c>
      <c r="M512">
        <f>VLOOKUP($C512,'Raw-products'!$A$2:$H$1261,MATCH(M$1,'Raw-products'!$A$1:$H$1,0))</f>
        <v>72</v>
      </c>
      <c r="N512" s="5">
        <f t="shared" si="14"/>
        <v>8136</v>
      </c>
      <c r="O512" cm="1">
        <f t="array" ref="O512:R512">_xlfn.XLOOKUP($B512,'Raw -orders'!$A:$A,'Raw -orders'!$B:$E)</f>
        <v>75</v>
      </c>
      <c r="P512">
        <v>46956</v>
      </c>
      <c r="Q512" s="1">
        <v>44231</v>
      </c>
      <c r="R512" s="1">
        <v>44244</v>
      </c>
      <c r="S512" t="str" cm="1">
        <f t="array" ref="S512:Z512">_xlfn.XLOOKUP($O512,'Raw - customers'!$A:$A,'Raw - customers'!$B:$I)</f>
        <v>Katinka Currier</v>
      </c>
      <c r="T512" t="str">
        <v>Non-binary</v>
      </c>
      <c r="U512">
        <v>75</v>
      </c>
      <c r="V512" t="str">
        <v>96 Caitlin HillSuite 366</v>
      </c>
      <c r="W512">
        <v>9777</v>
      </c>
      <c r="X512" t="str">
        <v>Smythland</v>
      </c>
      <c r="Y512" t="str">
        <v>South Australia</v>
      </c>
      <c r="Z512" t="str">
        <v>Australia</v>
      </c>
      <c r="AA512">
        <v>2</v>
      </c>
      <c r="AB512" s="3" t="str">
        <f t="shared" si="15"/>
        <v>10 to 20</v>
      </c>
      <c r="AK512" s="6"/>
      <c r="AM512" s="6">
        <v>75</v>
      </c>
      <c r="AN512" s="6" t="s">
        <v>1345</v>
      </c>
      <c r="AP512">
        <v>445</v>
      </c>
      <c r="AQ512" t="str">
        <v>Victoria</v>
      </c>
    </row>
    <row r="513" spans="1:43" x14ac:dyDescent="0.25">
      <c r="A513">
        <v>511</v>
      </c>
      <c r="B513">
        <v>112</v>
      </c>
      <c r="C513">
        <v>1166</v>
      </c>
      <c r="D513">
        <v>99</v>
      </c>
      <c r="E513">
        <v>1</v>
      </c>
      <c r="F513">
        <v>99</v>
      </c>
      <c r="G513">
        <v>1</v>
      </c>
      <c r="H513" t="str">
        <f>VLOOKUP($C513,'Raw-products'!$A$2:$H$1261,MATCH(H$1,'Raw-products'!$A$1:$H$1,0))</f>
        <v>Trousers</v>
      </c>
      <c r="I513" t="str">
        <f>VLOOKUP($C513,'Raw-products'!$A$2:$H$1261,MATCH(I$1,'Raw-products'!$A$1:$H$1,0))</f>
        <v>High-Waisted</v>
      </c>
      <c r="J513" t="str">
        <f>VLOOKUP($C513,'Raw-products'!$A$2:$H$1261,MATCH(J$1,'Raw-products'!$A$1:$H$1,0))</f>
        <v>S</v>
      </c>
      <c r="K513" t="str">
        <f>VLOOKUP($C513,'Raw-products'!$A$2:$H$1261,MATCH(K$1,'Raw-products'!$A$1:$H$1,0))</f>
        <v>yellow</v>
      </c>
      <c r="L513">
        <f>VLOOKUP($C513,'Raw-products'!$A$2:$H$1261,MATCH(L$1,'Raw-products'!$A$1:$H$1,0))</f>
        <v>98</v>
      </c>
      <c r="M513">
        <f>VLOOKUP($C513,'Raw-products'!$A$2:$H$1261,MATCH(M$1,'Raw-products'!$A$1:$H$1,0))</f>
        <v>56</v>
      </c>
      <c r="N513" s="5">
        <f t="shared" si="14"/>
        <v>5488</v>
      </c>
      <c r="O513" cm="1">
        <f t="array" ref="O513:R513">_xlfn.XLOOKUP($B513,'Raw -orders'!$A:$A,'Raw -orders'!$B:$E)</f>
        <v>75</v>
      </c>
      <c r="P513">
        <v>46956</v>
      </c>
      <c r="Q513" s="1">
        <v>44231</v>
      </c>
      <c r="R513" s="1">
        <v>44244</v>
      </c>
      <c r="S513" t="str" cm="1">
        <f t="array" ref="S513:Z513">_xlfn.XLOOKUP($O513,'Raw - customers'!$A:$A,'Raw - customers'!$B:$I)</f>
        <v>Katinka Currier</v>
      </c>
      <c r="T513" t="str">
        <v>Non-binary</v>
      </c>
      <c r="U513">
        <v>75</v>
      </c>
      <c r="V513" t="str">
        <v>96 Caitlin HillSuite 366</v>
      </c>
      <c r="W513">
        <v>9777</v>
      </c>
      <c r="X513" t="str">
        <v>Smythland</v>
      </c>
      <c r="Y513" t="str">
        <v>South Australia</v>
      </c>
      <c r="Z513" t="str">
        <v>Australia</v>
      </c>
      <c r="AA513">
        <v>2</v>
      </c>
      <c r="AB513" s="3" t="str">
        <f t="shared" si="15"/>
        <v>10 to 20</v>
      </c>
      <c r="AK513" s="6"/>
      <c r="AM513" s="6">
        <v>75</v>
      </c>
      <c r="AN513" s="6" t="s">
        <v>1345</v>
      </c>
      <c r="AP513">
        <v>27</v>
      </c>
      <c r="AQ513" t="str">
        <v>Western Australia</v>
      </c>
    </row>
    <row r="514" spans="1:43" x14ac:dyDescent="0.25">
      <c r="A514">
        <v>512</v>
      </c>
      <c r="B514">
        <v>112</v>
      </c>
      <c r="C514">
        <v>884</v>
      </c>
      <c r="D514">
        <v>94</v>
      </c>
      <c r="E514">
        <v>3</v>
      </c>
      <c r="F514">
        <v>282</v>
      </c>
      <c r="G514">
        <v>1</v>
      </c>
      <c r="H514" t="str">
        <f>VLOOKUP($C514,'Raw-products'!$A$2:$H$1261,MATCH(H$1,'Raw-products'!$A$1:$H$1,0))</f>
        <v>Trousers</v>
      </c>
      <c r="I514" t="str">
        <f>VLOOKUP($C514,'Raw-products'!$A$2:$H$1261,MATCH(I$1,'Raw-products'!$A$1:$H$1,0))</f>
        <v>Cords</v>
      </c>
      <c r="J514" t="str">
        <f>VLOOKUP($C514,'Raw-products'!$A$2:$H$1261,MATCH(J$1,'Raw-products'!$A$1:$H$1,0))</f>
        <v>XL</v>
      </c>
      <c r="K514" t="str">
        <f>VLOOKUP($C514,'Raw-products'!$A$2:$H$1261,MATCH(K$1,'Raw-products'!$A$1:$H$1,0))</f>
        <v>orange</v>
      </c>
      <c r="L514">
        <f>VLOOKUP($C514,'Raw-products'!$A$2:$H$1261,MATCH(L$1,'Raw-products'!$A$1:$H$1,0))</f>
        <v>113</v>
      </c>
      <c r="M514">
        <f>VLOOKUP($C514,'Raw-products'!$A$2:$H$1261,MATCH(M$1,'Raw-products'!$A$1:$H$1,0))</f>
        <v>72</v>
      </c>
      <c r="N514" s="5">
        <f t="shared" si="14"/>
        <v>8136</v>
      </c>
      <c r="O514" cm="1">
        <f t="array" ref="O514:R514">_xlfn.XLOOKUP($B514,'Raw -orders'!$A:$A,'Raw -orders'!$B:$E)</f>
        <v>75</v>
      </c>
      <c r="P514">
        <v>46956</v>
      </c>
      <c r="Q514" s="1">
        <v>44231</v>
      </c>
      <c r="R514" s="1">
        <v>44244</v>
      </c>
      <c r="S514" t="str" cm="1">
        <f t="array" ref="S514:Z514">_xlfn.XLOOKUP($O514,'Raw - customers'!$A:$A,'Raw - customers'!$B:$I)</f>
        <v>Katinka Currier</v>
      </c>
      <c r="T514" t="str">
        <v>Non-binary</v>
      </c>
      <c r="U514">
        <v>75</v>
      </c>
      <c r="V514" t="str">
        <v>96 Caitlin HillSuite 366</v>
      </c>
      <c r="W514">
        <v>9777</v>
      </c>
      <c r="X514" t="str">
        <v>Smythland</v>
      </c>
      <c r="Y514" t="str">
        <v>South Australia</v>
      </c>
      <c r="Z514" t="str">
        <v>Australia</v>
      </c>
      <c r="AA514">
        <v>2</v>
      </c>
      <c r="AB514" s="3" t="str">
        <f t="shared" si="15"/>
        <v>10 to 20</v>
      </c>
      <c r="AK514" s="6"/>
      <c r="AM514" s="6">
        <v>75</v>
      </c>
      <c r="AN514" s="6" t="s">
        <v>1345</v>
      </c>
      <c r="AP514">
        <v>254</v>
      </c>
      <c r="AQ514" t="str">
        <v>Queensland</v>
      </c>
    </row>
    <row r="515" spans="1:43" x14ac:dyDescent="0.25">
      <c r="A515">
        <v>513</v>
      </c>
      <c r="B515">
        <v>112</v>
      </c>
      <c r="C515">
        <v>755</v>
      </c>
      <c r="D515">
        <v>109</v>
      </c>
      <c r="E515">
        <v>2</v>
      </c>
      <c r="F515">
        <v>218</v>
      </c>
      <c r="G515">
        <v>1</v>
      </c>
      <c r="H515" t="str">
        <f>VLOOKUP($C515,'Raw-products'!$A$2:$H$1261,MATCH(H$1,'Raw-products'!$A$1:$H$1,0))</f>
        <v>Jacket</v>
      </c>
      <c r="I515" t="str">
        <f>VLOOKUP($C515,'Raw-products'!$A$2:$H$1261,MATCH(I$1,'Raw-products'!$A$1:$H$1,0))</f>
        <v>Peacoat</v>
      </c>
      <c r="J515" t="str">
        <f>VLOOKUP($C515,'Raw-products'!$A$2:$H$1261,MATCH(J$1,'Raw-products'!$A$1:$H$1,0))</f>
        <v>XS</v>
      </c>
      <c r="K515" t="str">
        <f>VLOOKUP($C515,'Raw-products'!$A$2:$H$1261,MATCH(K$1,'Raw-products'!$A$1:$H$1,0))</f>
        <v>blue</v>
      </c>
      <c r="L515">
        <f>VLOOKUP($C515,'Raw-products'!$A$2:$H$1261,MATCH(L$1,'Raw-products'!$A$1:$H$1,0))</f>
        <v>102</v>
      </c>
      <c r="M515">
        <f>VLOOKUP($C515,'Raw-products'!$A$2:$H$1261,MATCH(M$1,'Raw-products'!$A$1:$H$1,0))</f>
        <v>48</v>
      </c>
      <c r="N515" s="5">
        <f t="shared" ref="N515:N578" si="16">$L515*$M515</f>
        <v>4896</v>
      </c>
      <c r="O515" cm="1">
        <f t="array" ref="O515:R515">_xlfn.XLOOKUP($B515,'Raw -orders'!$A:$A,'Raw -orders'!$B:$E)</f>
        <v>75</v>
      </c>
      <c r="P515">
        <v>46956</v>
      </c>
      <c r="Q515" s="1">
        <v>44231</v>
      </c>
      <c r="R515" s="1">
        <v>44244</v>
      </c>
      <c r="S515" t="str" cm="1">
        <f t="array" ref="S515:Z515">_xlfn.XLOOKUP($O515,'Raw - customers'!$A:$A,'Raw - customers'!$B:$I)</f>
        <v>Katinka Currier</v>
      </c>
      <c r="T515" t="str">
        <v>Non-binary</v>
      </c>
      <c r="U515">
        <v>75</v>
      </c>
      <c r="V515" t="str">
        <v>96 Caitlin HillSuite 366</v>
      </c>
      <c r="W515">
        <v>9777</v>
      </c>
      <c r="X515" t="str">
        <v>Smythland</v>
      </c>
      <c r="Y515" t="str">
        <v>South Australia</v>
      </c>
      <c r="Z515" t="str">
        <v>Australia</v>
      </c>
      <c r="AA515">
        <v>2</v>
      </c>
      <c r="AB515" s="3" t="str">
        <f t="shared" ref="AB515:AB578" si="17">IF(AND(DATEDIF($Q515,$R515,"D")&gt;0,DATEDIF($Q515,$R515,"D")&lt;=10),"0 to 10",IF(AND(DATEDIF($Q515,$R515,"D")&gt;10,DATEDIF($Q515,$R515,"D")&lt;=20),"10 to 20",IF(AND(DATEDIF($Q515,$R515,"D")&gt;20,DATEDIF($Q515,$R515,"D")&lt;=30),"20 to 30")))</f>
        <v>10 to 20</v>
      </c>
      <c r="AK515" s="6"/>
      <c r="AM515" s="6">
        <v>75</v>
      </c>
      <c r="AN515" s="6" t="s">
        <v>1345</v>
      </c>
      <c r="AP515">
        <v>781</v>
      </c>
      <c r="AQ515" t="str">
        <v>Victoria</v>
      </c>
    </row>
    <row r="516" spans="1:43" x14ac:dyDescent="0.25">
      <c r="A516">
        <v>514</v>
      </c>
      <c r="B516">
        <v>112</v>
      </c>
      <c r="C516">
        <v>259</v>
      </c>
      <c r="D516">
        <v>95</v>
      </c>
      <c r="E516">
        <v>1</v>
      </c>
      <c r="F516">
        <v>95</v>
      </c>
      <c r="G516">
        <v>1</v>
      </c>
      <c r="H516" t="str">
        <f>VLOOKUP($C516,'Raw-products'!$A$2:$H$1261,MATCH(H$1,'Raw-products'!$A$1:$H$1,0))</f>
        <v>Shirt</v>
      </c>
      <c r="I516" t="str">
        <f>VLOOKUP($C516,'Raw-products'!$A$2:$H$1261,MATCH(I$1,'Raw-products'!$A$1:$H$1,0))</f>
        <v>Polo</v>
      </c>
      <c r="J516" t="str">
        <f>VLOOKUP($C516,'Raw-products'!$A$2:$H$1261,MATCH(J$1,'Raw-products'!$A$1:$H$1,0))</f>
        <v>XL</v>
      </c>
      <c r="K516" t="str">
        <f>VLOOKUP($C516,'Raw-products'!$A$2:$H$1261,MATCH(K$1,'Raw-products'!$A$1:$H$1,0))</f>
        <v>yellow</v>
      </c>
      <c r="L516">
        <f>VLOOKUP($C516,'Raw-products'!$A$2:$H$1261,MATCH(L$1,'Raw-products'!$A$1:$H$1,0))</f>
        <v>117</v>
      </c>
      <c r="M516">
        <f>VLOOKUP($C516,'Raw-products'!$A$2:$H$1261,MATCH(M$1,'Raw-products'!$A$1:$H$1,0))</f>
        <v>46</v>
      </c>
      <c r="N516" s="5">
        <f t="shared" si="16"/>
        <v>5382</v>
      </c>
      <c r="O516" cm="1">
        <f t="array" ref="O516:R516">_xlfn.XLOOKUP($B516,'Raw -orders'!$A:$A,'Raw -orders'!$B:$E)</f>
        <v>75</v>
      </c>
      <c r="P516">
        <v>46956</v>
      </c>
      <c r="Q516" s="1">
        <v>44231</v>
      </c>
      <c r="R516" s="1">
        <v>44244</v>
      </c>
      <c r="S516" t="str" cm="1">
        <f t="array" ref="S516:Z516">_xlfn.XLOOKUP($O516,'Raw - customers'!$A:$A,'Raw - customers'!$B:$I)</f>
        <v>Katinka Currier</v>
      </c>
      <c r="T516" t="str">
        <v>Non-binary</v>
      </c>
      <c r="U516">
        <v>75</v>
      </c>
      <c r="V516" t="str">
        <v>96 Caitlin HillSuite 366</v>
      </c>
      <c r="W516">
        <v>9777</v>
      </c>
      <c r="X516" t="str">
        <v>Smythland</v>
      </c>
      <c r="Y516" t="str">
        <v>South Australia</v>
      </c>
      <c r="Z516" t="str">
        <v>Australia</v>
      </c>
      <c r="AA516">
        <v>2</v>
      </c>
      <c r="AB516" s="3" t="str">
        <f t="shared" si="17"/>
        <v>10 to 20</v>
      </c>
      <c r="AK516" s="6"/>
      <c r="AM516" s="6">
        <v>75</v>
      </c>
      <c r="AN516" s="6" t="s">
        <v>1345</v>
      </c>
      <c r="AP516">
        <v>857</v>
      </c>
      <c r="AQ516" t="str">
        <v>Western Australia</v>
      </c>
    </row>
    <row r="517" spans="1:43" x14ac:dyDescent="0.25">
      <c r="A517">
        <v>515</v>
      </c>
      <c r="B517">
        <v>112</v>
      </c>
      <c r="C517">
        <v>1245</v>
      </c>
      <c r="D517">
        <v>112</v>
      </c>
      <c r="E517">
        <v>1</v>
      </c>
      <c r="F517">
        <v>112</v>
      </c>
      <c r="G517">
        <v>1</v>
      </c>
      <c r="H517" t="str">
        <f>VLOOKUP($C517,'Raw-products'!$A$2:$H$1261,MATCH(H$1,'Raw-products'!$A$1:$H$1,0))</f>
        <v>Trousers</v>
      </c>
      <c r="I517" t="str">
        <f>VLOOKUP($C517,'Raw-products'!$A$2:$H$1261,MATCH(I$1,'Raw-products'!$A$1:$H$1,0))</f>
        <v>Tracksuit Bottoms</v>
      </c>
      <c r="J517" t="str">
        <f>VLOOKUP($C517,'Raw-products'!$A$2:$H$1261,MATCH(J$1,'Raw-products'!$A$1:$H$1,0))</f>
        <v>XS</v>
      </c>
      <c r="K517" t="str">
        <f>VLOOKUP($C517,'Raw-products'!$A$2:$H$1261,MATCH(K$1,'Raw-products'!$A$1:$H$1,0))</f>
        <v>blue</v>
      </c>
      <c r="L517">
        <f>VLOOKUP($C517,'Raw-products'!$A$2:$H$1261,MATCH(L$1,'Raw-products'!$A$1:$H$1,0))</f>
        <v>91</v>
      </c>
      <c r="M517">
        <f>VLOOKUP($C517,'Raw-products'!$A$2:$H$1261,MATCH(M$1,'Raw-products'!$A$1:$H$1,0))</f>
        <v>42</v>
      </c>
      <c r="N517" s="5">
        <f t="shared" si="16"/>
        <v>3822</v>
      </c>
      <c r="O517" cm="1">
        <f t="array" ref="O517:R517">_xlfn.XLOOKUP($B517,'Raw -orders'!$A:$A,'Raw -orders'!$B:$E)</f>
        <v>75</v>
      </c>
      <c r="P517">
        <v>46956</v>
      </c>
      <c r="Q517" s="1">
        <v>44231</v>
      </c>
      <c r="R517" s="1">
        <v>44244</v>
      </c>
      <c r="S517" t="str" cm="1">
        <f t="array" ref="S517:Z517">_xlfn.XLOOKUP($O517,'Raw - customers'!$A:$A,'Raw - customers'!$B:$I)</f>
        <v>Katinka Currier</v>
      </c>
      <c r="T517" t="str">
        <v>Non-binary</v>
      </c>
      <c r="U517">
        <v>75</v>
      </c>
      <c r="V517" t="str">
        <v>96 Caitlin HillSuite 366</v>
      </c>
      <c r="W517">
        <v>9777</v>
      </c>
      <c r="X517" t="str">
        <v>Smythland</v>
      </c>
      <c r="Y517" t="str">
        <v>South Australia</v>
      </c>
      <c r="Z517" t="str">
        <v>Australia</v>
      </c>
      <c r="AA517">
        <v>2</v>
      </c>
      <c r="AB517" s="3" t="str">
        <f t="shared" si="17"/>
        <v>10 to 20</v>
      </c>
      <c r="AK517" s="6"/>
      <c r="AM517" s="6">
        <v>75</v>
      </c>
      <c r="AN517" s="6" t="s">
        <v>1345</v>
      </c>
      <c r="AP517">
        <v>198</v>
      </c>
      <c r="AQ517" t="str">
        <v>Victoria</v>
      </c>
    </row>
    <row r="518" spans="1:43" x14ac:dyDescent="0.25">
      <c r="A518">
        <v>516</v>
      </c>
      <c r="B518">
        <v>113</v>
      </c>
      <c r="C518">
        <v>760</v>
      </c>
      <c r="D518">
        <v>109</v>
      </c>
      <c r="E518">
        <v>3</v>
      </c>
      <c r="F518">
        <v>327</v>
      </c>
      <c r="G518">
        <v>1</v>
      </c>
      <c r="H518" t="str">
        <f>VLOOKUP($C518,'Raw-products'!$A$2:$H$1261,MATCH(H$1,'Raw-products'!$A$1:$H$1,0))</f>
        <v>Jacket</v>
      </c>
      <c r="I518" t="str">
        <f>VLOOKUP($C518,'Raw-products'!$A$2:$H$1261,MATCH(I$1,'Raw-products'!$A$1:$H$1,0))</f>
        <v>Peacoat</v>
      </c>
      <c r="J518" t="str">
        <f>VLOOKUP($C518,'Raw-products'!$A$2:$H$1261,MATCH(J$1,'Raw-products'!$A$1:$H$1,0))</f>
        <v>XS</v>
      </c>
      <c r="K518" t="str">
        <f>VLOOKUP($C518,'Raw-products'!$A$2:$H$1261,MATCH(K$1,'Raw-products'!$A$1:$H$1,0))</f>
        <v>indigo</v>
      </c>
      <c r="L518">
        <f>VLOOKUP($C518,'Raw-products'!$A$2:$H$1261,MATCH(L$1,'Raw-products'!$A$1:$H$1,0))</f>
        <v>102</v>
      </c>
      <c r="M518">
        <f>VLOOKUP($C518,'Raw-products'!$A$2:$H$1261,MATCH(M$1,'Raw-products'!$A$1:$H$1,0))</f>
        <v>45</v>
      </c>
      <c r="N518" s="5">
        <f t="shared" si="16"/>
        <v>4590</v>
      </c>
      <c r="O518" cm="1">
        <f t="array" ref="O518:R518">_xlfn.XLOOKUP($B518,'Raw -orders'!$A:$A,'Raw -orders'!$B:$E)</f>
        <v>565</v>
      </c>
      <c r="P518">
        <v>49592</v>
      </c>
      <c r="Q518" s="1">
        <v>44274</v>
      </c>
      <c r="R518" s="1">
        <v>44294</v>
      </c>
      <c r="S518" t="str" cm="1">
        <f t="array" ref="S518:Z518">_xlfn.XLOOKUP($O518,'Raw - customers'!$A:$A,'Raw - customers'!$B:$I)</f>
        <v>Hoebart Edger</v>
      </c>
      <c r="T518" t="str">
        <v>Genderqueer</v>
      </c>
      <c r="U518">
        <v>73</v>
      </c>
      <c r="V518" t="str">
        <v>27 Kiara MeadowSuite 662</v>
      </c>
      <c r="W518">
        <v>4126</v>
      </c>
      <c r="X518" t="str">
        <v>Hamiltonport</v>
      </c>
      <c r="Y518" t="str">
        <v>Queensland</v>
      </c>
      <c r="Z518" t="str">
        <v>Australia</v>
      </c>
      <c r="AA518">
        <v>3</v>
      </c>
      <c r="AB518" s="3" t="str">
        <f t="shared" si="17"/>
        <v>10 to 20</v>
      </c>
      <c r="AK518" s="6"/>
      <c r="AM518" s="6">
        <v>565</v>
      </c>
      <c r="AN518" s="6" t="s">
        <v>1355</v>
      </c>
      <c r="AP518">
        <v>83</v>
      </c>
      <c r="AQ518" t="str">
        <v>Northern Territory</v>
      </c>
    </row>
    <row r="519" spans="1:43" x14ac:dyDescent="0.25">
      <c r="A519">
        <v>517</v>
      </c>
      <c r="B519">
        <v>113</v>
      </c>
      <c r="C519">
        <v>1236</v>
      </c>
      <c r="D519">
        <v>112</v>
      </c>
      <c r="E519">
        <v>3</v>
      </c>
      <c r="F519">
        <v>336</v>
      </c>
      <c r="G519">
        <v>1</v>
      </c>
      <c r="H519" t="str">
        <f>VLOOKUP($C519,'Raw-products'!$A$2:$H$1261,MATCH(H$1,'Raw-products'!$A$1:$H$1,0))</f>
        <v>Trousers</v>
      </c>
      <c r="I519" t="str">
        <f>VLOOKUP($C519,'Raw-products'!$A$2:$H$1261,MATCH(I$1,'Raw-products'!$A$1:$H$1,0))</f>
        <v>Tracksuit Bottoms</v>
      </c>
      <c r="J519" t="str">
        <f>VLOOKUP($C519,'Raw-products'!$A$2:$H$1261,MATCH(J$1,'Raw-products'!$A$1:$H$1,0))</f>
        <v>S</v>
      </c>
      <c r="K519" t="str">
        <f>VLOOKUP($C519,'Raw-products'!$A$2:$H$1261,MATCH(K$1,'Raw-products'!$A$1:$H$1,0))</f>
        <v>yellow</v>
      </c>
      <c r="L519">
        <f>VLOOKUP($C519,'Raw-products'!$A$2:$H$1261,MATCH(L$1,'Raw-products'!$A$1:$H$1,0))</f>
        <v>91</v>
      </c>
      <c r="M519">
        <f>VLOOKUP($C519,'Raw-products'!$A$2:$H$1261,MATCH(M$1,'Raw-products'!$A$1:$H$1,0))</f>
        <v>49</v>
      </c>
      <c r="N519" s="5">
        <f t="shared" si="16"/>
        <v>4459</v>
      </c>
      <c r="O519" cm="1">
        <f t="array" ref="O519:R519">_xlfn.XLOOKUP($B519,'Raw -orders'!$A:$A,'Raw -orders'!$B:$E)</f>
        <v>565</v>
      </c>
      <c r="P519">
        <v>49592</v>
      </c>
      <c r="Q519" s="1">
        <v>44274</v>
      </c>
      <c r="R519" s="1">
        <v>44294</v>
      </c>
      <c r="S519" t="str" cm="1">
        <f t="array" ref="S519:Z519">_xlfn.XLOOKUP($O519,'Raw - customers'!$A:$A,'Raw - customers'!$B:$I)</f>
        <v>Hoebart Edger</v>
      </c>
      <c r="T519" t="str">
        <v>Genderqueer</v>
      </c>
      <c r="U519">
        <v>73</v>
      </c>
      <c r="V519" t="str">
        <v>27 Kiara MeadowSuite 662</v>
      </c>
      <c r="W519">
        <v>4126</v>
      </c>
      <c r="X519" t="str">
        <v>Hamiltonport</v>
      </c>
      <c r="Y519" t="str">
        <v>Queensland</v>
      </c>
      <c r="Z519" t="str">
        <v>Australia</v>
      </c>
      <c r="AA519">
        <v>3</v>
      </c>
      <c r="AB519" s="3" t="str">
        <f t="shared" si="17"/>
        <v>10 to 20</v>
      </c>
      <c r="AK519" s="6"/>
      <c r="AM519" s="6">
        <v>565</v>
      </c>
      <c r="AN519" s="6" t="s">
        <v>1355</v>
      </c>
      <c r="AP519">
        <v>974</v>
      </c>
      <c r="AQ519" t="str">
        <v>South Australia</v>
      </c>
    </row>
    <row r="520" spans="1:43" x14ac:dyDescent="0.25">
      <c r="A520">
        <v>518</v>
      </c>
      <c r="B520">
        <v>113</v>
      </c>
      <c r="C520">
        <v>153</v>
      </c>
      <c r="D520">
        <v>91</v>
      </c>
      <c r="E520">
        <v>2</v>
      </c>
      <c r="F520">
        <v>182</v>
      </c>
      <c r="G520">
        <v>1</v>
      </c>
      <c r="H520" t="str">
        <f>VLOOKUP($C520,'Raw-products'!$A$2:$H$1261,MATCH(H$1,'Raw-products'!$A$1:$H$1,0))</f>
        <v>Shirt</v>
      </c>
      <c r="I520" t="str">
        <f>VLOOKUP($C520,'Raw-products'!$A$2:$H$1261,MATCH(I$1,'Raw-products'!$A$1:$H$1,0))</f>
        <v>Linen</v>
      </c>
      <c r="J520" t="str">
        <f>VLOOKUP($C520,'Raw-products'!$A$2:$H$1261,MATCH(J$1,'Raw-products'!$A$1:$H$1,0))</f>
        <v>L</v>
      </c>
      <c r="K520" t="str">
        <f>VLOOKUP($C520,'Raw-products'!$A$2:$H$1261,MATCH(K$1,'Raw-products'!$A$1:$H$1,0))</f>
        <v>yellow</v>
      </c>
      <c r="L520">
        <f>VLOOKUP($C520,'Raw-products'!$A$2:$H$1261,MATCH(L$1,'Raw-products'!$A$1:$H$1,0))</f>
        <v>116</v>
      </c>
      <c r="M520">
        <f>VLOOKUP($C520,'Raw-products'!$A$2:$H$1261,MATCH(M$1,'Raw-products'!$A$1:$H$1,0))</f>
        <v>72</v>
      </c>
      <c r="N520" s="5">
        <f t="shared" si="16"/>
        <v>8352</v>
      </c>
      <c r="O520" cm="1">
        <f t="array" ref="O520:R520">_xlfn.XLOOKUP($B520,'Raw -orders'!$A:$A,'Raw -orders'!$B:$E)</f>
        <v>565</v>
      </c>
      <c r="P520">
        <v>49592</v>
      </c>
      <c r="Q520" s="1">
        <v>44274</v>
      </c>
      <c r="R520" s="1">
        <v>44294</v>
      </c>
      <c r="S520" t="str" cm="1">
        <f t="array" ref="S520:Z520">_xlfn.XLOOKUP($O520,'Raw - customers'!$A:$A,'Raw - customers'!$B:$I)</f>
        <v>Hoebart Edger</v>
      </c>
      <c r="T520" t="str">
        <v>Genderqueer</v>
      </c>
      <c r="U520">
        <v>73</v>
      </c>
      <c r="V520" t="str">
        <v>27 Kiara MeadowSuite 662</v>
      </c>
      <c r="W520">
        <v>4126</v>
      </c>
      <c r="X520" t="str">
        <v>Hamiltonport</v>
      </c>
      <c r="Y520" t="str">
        <v>Queensland</v>
      </c>
      <c r="Z520" t="str">
        <v>Australia</v>
      </c>
      <c r="AA520">
        <v>3</v>
      </c>
      <c r="AB520" s="3" t="str">
        <f t="shared" si="17"/>
        <v>10 to 20</v>
      </c>
      <c r="AK520" s="6"/>
      <c r="AM520" s="6">
        <v>565</v>
      </c>
      <c r="AN520" s="6" t="s">
        <v>1355</v>
      </c>
      <c r="AP520">
        <v>955</v>
      </c>
      <c r="AQ520" t="str">
        <v>Australian Capital Territory</v>
      </c>
    </row>
    <row r="521" spans="1:43" x14ac:dyDescent="0.25">
      <c r="A521">
        <v>519</v>
      </c>
      <c r="B521">
        <v>113</v>
      </c>
      <c r="C521">
        <v>979</v>
      </c>
      <c r="D521">
        <v>97</v>
      </c>
      <c r="E521">
        <v>3</v>
      </c>
      <c r="F521">
        <v>291</v>
      </c>
      <c r="G521">
        <v>1</v>
      </c>
      <c r="H521" t="str">
        <f>VLOOKUP($C521,'Raw-products'!$A$2:$H$1261,MATCH(H$1,'Raw-products'!$A$1:$H$1,0))</f>
        <v>Trousers</v>
      </c>
      <c r="I521" t="str">
        <f>VLOOKUP($C521,'Raw-products'!$A$2:$H$1261,MATCH(I$1,'Raw-products'!$A$1:$H$1,0))</f>
        <v>Slim-Fit</v>
      </c>
      <c r="J521" t="str">
        <f>VLOOKUP($C521,'Raw-products'!$A$2:$H$1261,MATCH(J$1,'Raw-products'!$A$1:$H$1,0))</f>
        <v>XL</v>
      </c>
      <c r="K521" t="str">
        <f>VLOOKUP($C521,'Raw-products'!$A$2:$H$1261,MATCH(K$1,'Raw-products'!$A$1:$H$1,0))</f>
        <v>violet</v>
      </c>
      <c r="L521">
        <f>VLOOKUP($C521,'Raw-products'!$A$2:$H$1261,MATCH(L$1,'Raw-products'!$A$1:$H$1,0))</f>
        <v>119</v>
      </c>
      <c r="M521">
        <f>VLOOKUP($C521,'Raw-products'!$A$2:$H$1261,MATCH(M$1,'Raw-products'!$A$1:$H$1,0))</f>
        <v>48</v>
      </c>
      <c r="N521" s="5">
        <f t="shared" si="16"/>
        <v>5712</v>
      </c>
      <c r="O521" cm="1">
        <f t="array" ref="O521:R521">_xlfn.XLOOKUP($B521,'Raw -orders'!$A:$A,'Raw -orders'!$B:$E)</f>
        <v>565</v>
      </c>
      <c r="P521">
        <v>49592</v>
      </c>
      <c r="Q521" s="1">
        <v>44274</v>
      </c>
      <c r="R521" s="1">
        <v>44294</v>
      </c>
      <c r="S521" t="str" cm="1">
        <f t="array" ref="S521:Z521">_xlfn.XLOOKUP($O521,'Raw - customers'!$A:$A,'Raw - customers'!$B:$I)</f>
        <v>Hoebart Edger</v>
      </c>
      <c r="T521" t="str">
        <v>Genderqueer</v>
      </c>
      <c r="U521">
        <v>73</v>
      </c>
      <c r="V521" t="str">
        <v>27 Kiara MeadowSuite 662</v>
      </c>
      <c r="W521">
        <v>4126</v>
      </c>
      <c r="X521" t="str">
        <v>Hamiltonport</v>
      </c>
      <c r="Y521" t="str">
        <v>Queensland</v>
      </c>
      <c r="Z521" t="str">
        <v>Australia</v>
      </c>
      <c r="AA521">
        <v>3</v>
      </c>
      <c r="AB521" s="3" t="str">
        <f t="shared" si="17"/>
        <v>10 to 20</v>
      </c>
      <c r="AK521" s="6"/>
      <c r="AM521" s="6">
        <v>565</v>
      </c>
      <c r="AN521" s="6" t="s">
        <v>1355</v>
      </c>
      <c r="AP521">
        <v>660</v>
      </c>
      <c r="AQ521" t="str">
        <v>Australian Capital Territory</v>
      </c>
    </row>
    <row r="522" spans="1:43" x14ac:dyDescent="0.25">
      <c r="A522">
        <v>520</v>
      </c>
      <c r="B522">
        <v>113</v>
      </c>
      <c r="C522">
        <v>172</v>
      </c>
      <c r="D522">
        <v>91</v>
      </c>
      <c r="E522">
        <v>3</v>
      </c>
      <c r="F522">
        <v>273</v>
      </c>
      <c r="G522">
        <v>1</v>
      </c>
      <c r="H522" t="str">
        <f>VLOOKUP($C522,'Raw-products'!$A$2:$H$1261,MATCH(H$1,'Raw-products'!$A$1:$H$1,0))</f>
        <v>Shirt</v>
      </c>
      <c r="I522" t="str">
        <f>VLOOKUP($C522,'Raw-products'!$A$2:$H$1261,MATCH(I$1,'Raw-products'!$A$1:$H$1,0))</f>
        <v>Linen</v>
      </c>
      <c r="J522" t="str">
        <f>VLOOKUP($C522,'Raw-products'!$A$2:$H$1261,MATCH(J$1,'Raw-products'!$A$1:$H$1,0))</f>
        <v>M</v>
      </c>
      <c r="K522" t="str">
        <f>VLOOKUP($C522,'Raw-products'!$A$2:$H$1261,MATCH(K$1,'Raw-products'!$A$1:$H$1,0))</f>
        <v>violet</v>
      </c>
      <c r="L522">
        <f>VLOOKUP($C522,'Raw-products'!$A$2:$H$1261,MATCH(L$1,'Raw-products'!$A$1:$H$1,0))</f>
        <v>116</v>
      </c>
      <c r="M522">
        <f>VLOOKUP($C522,'Raw-products'!$A$2:$H$1261,MATCH(M$1,'Raw-products'!$A$1:$H$1,0))</f>
        <v>44</v>
      </c>
      <c r="N522" s="5">
        <f t="shared" si="16"/>
        <v>5104</v>
      </c>
      <c r="O522" cm="1">
        <f t="array" ref="O522:R522">_xlfn.XLOOKUP($B522,'Raw -orders'!$A:$A,'Raw -orders'!$B:$E)</f>
        <v>565</v>
      </c>
      <c r="P522">
        <v>49592</v>
      </c>
      <c r="Q522" s="1">
        <v>44274</v>
      </c>
      <c r="R522" s="1">
        <v>44294</v>
      </c>
      <c r="S522" t="str" cm="1">
        <f t="array" ref="S522:Z522">_xlfn.XLOOKUP($O522,'Raw - customers'!$A:$A,'Raw - customers'!$B:$I)</f>
        <v>Hoebart Edger</v>
      </c>
      <c r="T522" t="str">
        <v>Genderqueer</v>
      </c>
      <c r="U522">
        <v>73</v>
      </c>
      <c r="V522" t="str">
        <v>27 Kiara MeadowSuite 662</v>
      </c>
      <c r="W522">
        <v>4126</v>
      </c>
      <c r="X522" t="str">
        <v>Hamiltonport</v>
      </c>
      <c r="Y522" t="str">
        <v>Queensland</v>
      </c>
      <c r="Z522" t="str">
        <v>Australia</v>
      </c>
      <c r="AA522">
        <v>3</v>
      </c>
      <c r="AB522" s="3" t="str">
        <f t="shared" si="17"/>
        <v>10 to 20</v>
      </c>
      <c r="AK522" s="6"/>
      <c r="AM522" s="6">
        <v>565</v>
      </c>
      <c r="AN522" s="6" t="s">
        <v>1355</v>
      </c>
      <c r="AP522">
        <v>929</v>
      </c>
      <c r="AQ522" t="str">
        <v>Northern Territory</v>
      </c>
    </row>
    <row r="523" spans="1:43" x14ac:dyDescent="0.25">
      <c r="A523">
        <v>521</v>
      </c>
      <c r="B523">
        <v>113</v>
      </c>
      <c r="C523">
        <v>562</v>
      </c>
      <c r="D523">
        <v>100</v>
      </c>
      <c r="E523">
        <v>3</v>
      </c>
      <c r="F523">
        <v>300</v>
      </c>
      <c r="G523">
        <v>1</v>
      </c>
      <c r="H523" t="str">
        <f>VLOOKUP($C523,'Raw-products'!$A$2:$H$1261,MATCH(H$1,'Raw-products'!$A$1:$H$1,0))</f>
        <v>Jacket</v>
      </c>
      <c r="I523" t="str">
        <f>VLOOKUP($C523,'Raw-products'!$A$2:$H$1261,MATCH(I$1,'Raw-products'!$A$1:$H$1,0))</f>
        <v>Bomber</v>
      </c>
      <c r="J523" t="str">
        <f>VLOOKUP($C523,'Raw-products'!$A$2:$H$1261,MATCH(J$1,'Raw-products'!$A$1:$H$1,0))</f>
        <v>M</v>
      </c>
      <c r="K523" t="str">
        <f>VLOOKUP($C523,'Raw-products'!$A$2:$H$1261,MATCH(K$1,'Raw-products'!$A$1:$H$1,0))</f>
        <v>red</v>
      </c>
      <c r="L523">
        <f>VLOOKUP($C523,'Raw-products'!$A$2:$H$1261,MATCH(L$1,'Raw-products'!$A$1:$H$1,0))</f>
        <v>90</v>
      </c>
      <c r="M523">
        <f>VLOOKUP($C523,'Raw-products'!$A$2:$H$1261,MATCH(M$1,'Raw-products'!$A$1:$H$1,0))</f>
        <v>79</v>
      </c>
      <c r="N523" s="5">
        <f t="shared" si="16"/>
        <v>7110</v>
      </c>
      <c r="O523" cm="1">
        <f t="array" ref="O523:R523">_xlfn.XLOOKUP($B523,'Raw -orders'!$A:$A,'Raw -orders'!$B:$E)</f>
        <v>565</v>
      </c>
      <c r="P523">
        <v>49592</v>
      </c>
      <c r="Q523" s="1">
        <v>44274</v>
      </c>
      <c r="R523" s="1">
        <v>44294</v>
      </c>
      <c r="S523" t="str" cm="1">
        <f t="array" ref="S523:Z523">_xlfn.XLOOKUP($O523,'Raw - customers'!$A:$A,'Raw - customers'!$B:$I)</f>
        <v>Hoebart Edger</v>
      </c>
      <c r="T523" t="str">
        <v>Genderqueer</v>
      </c>
      <c r="U523">
        <v>73</v>
      </c>
      <c r="V523" t="str">
        <v>27 Kiara MeadowSuite 662</v>
      </c>
      <c r="W523">
        <v>4126</v>
      </c>
      <c r="X523" t="str">
        <v>Hamiltonport</v>
      </c>
      <c r="Y523" t="str">
        <v>Queensland</v>
      </c>
      <c r="Z523" t="str">
        <v>Australia</v>
      </c>
      <c r="AA523">
        <v>3</v>
      </c>
      <c r="AB523" s="3" t="str">
        <f t="shared" si="17"/>
        <v>10 to 20</v>
      </c>
      <c r="AK523" s="6"/>
      <c r="AM523" s="6">
        <v>565</v>
      </c>
      <c r="AN523" s="6" t="s">
        <v>1355</v>
      </c>
      <c r="AP523">
        <v>169</v>
      </c>
      <c r="AQ523" t="str">
        <v>Western Australia</v>
      </c>
    </row>
    <row r="524" spans="1:43" x14ac:dyDescent="0.25">
      <c r="A524">
        <v>522</v>
      </c>
      <c r="B524">
        <v>113</v>
      </c>
      <c r="C524">
        <v>1030</v>
      </c>
      <c r="D524">
        <v>90</v>
      </c>
      <c r="E524">
        <v>2</v>
      </c>
      <c r="F524">
        <v>180</v>
      </c>
      <c r="G524">
        <v>1</v>
      </c>
      <c r="H524" t="str">
        <f>VLOOKUP($C524,'Raw-products'!$A$2:$H$1261,MATCH(H$1,'Raw-products'!$A$1:$H$1,0))</f>
        <v>Trousers</v>
      </c>
      <c r="I524" t="str">
        <f>VLOOKUP($C524,'Raw-products'!$A$2:$H$1261,MATCH(I$1,'Raw-products'!$A$1:$H$1,0))</f>
        <v>Relaxed Leg</v>
      </c>
      <c r="J524" t="str">
        <f>VLOOKUP($C524,'Raw-products'!$A$2:$H$1261,MATCH(J$1,'Raw-products'!$A$1:$H$1,0))</f>
        <v>XS</v>
      </c>
      <c r="K524" t="str">
        <f>VLOOKUP($C524,'Raw-products'!$A$2:$H$1261,MATCH(K$1,'Raw-products'!$A$1:$H$1,0))</f>
        <v>green</v>
      </c>
      <c r="L524">
        <f>VLOOKUP($C524,'Raw-products'!$A$2:$H$1261,MATCH(L$1,'Raw-products'!$A$1:$H$1,0))</f>
        <v>95</v>
      </c>
      <c r="M524">
        <f>VLOOKUP($C524,'Raw-products'!$A$2:$H$1261,MATCH(M$1,'Raw-products'!$A$1:$H$1,0))</f>
        <v>80</v>
      </c>
      <c r="N524" s="5">
        <f t="shared" si="16"/>
        <v>7600</v>
      </c>
      <c r="O524" cm="1">
        <f t="array" ref="O524:R524">_xlfn.XLOOKUP($B524,'Raw -orders'!$A:$A,'Raw -orders'!$B:$E)</f>
        <v>565</v>
      </c>
      <c r="P524">
        <v>49592</v>
      </c>
      <c r="Q524" s="1">
        <v>44274</v>
      </c>
      <c r="R524" s="1">
        <v>44294</v>
      </c>
      <c r="S524" t="str" cm="1">
        <f t="array" ref="S524:Z524">_xlfn.XLOOKUP($O524,'Raw - customers'!$A:$A,'Raw - customers'!$B:$I)</f>
        <v>Hoebart Edger</v>
      </c>
      <c r="T524" t="str">
        <v>Genderqueer</v>
      </c>
      <c r="U524">
        <v>73</v>
      </c>
      <c r="V524" t="str">
        <v>27 Kiara MeadowSuite 662</v>
      </c>
      <c r="W524">
        <v>4126</v>
      </c>
      <c r="X524" t="str">
        <v>Hamiltonport</v>
      </c>
      <c r="Y524" t="str">
        <v>Queensland</v>
      </c>
      <c r="Z524" t="str">
        <v>Australia</v>
      </c>
      <c r="AA524">
        <v>3</v>
      </c>
      <c r="AB524" s="3" t="str">
        <f t="shared" si="17"/>
        <v>10 to 20</v>
      </c>
      <c r="AK524" s="6"/>
      <c r="AM524" s="6">
        <v>565</v>
      </c>
      <c r="AN524" s="6" t="s">
        <v>1355</v>
      </c>
      <c r="AP524">
        <v>422</v>
      </c>
      <c r="AQ524" t="str">
        <v>Queensland</v>
      </c>
    </row>
    <row r="525" spans="1:43" x14ac:dyDescent="0.25">
      <c r="A525">
        <v>523</v>
      </c>
      <c r="B525">
        <v>113</v>
      </c>
      <c r="C525">
        <v>90</v>
      </c>
      <c r="D525">
        <v>118</v>
      </c>
      <c r="E525">
        <v>2</v>
      </c>
      <c r="F525">
        <v>236</v>
      </c>
      <c r="G525">
        <v>1</v>
      </c>
      <c r="H525" t="str">
        <f>VLOOKUP($C525,'Raw-products'!$A$2:$H$1261,MATCH(H$1,'Raw-products'!$A$1:$H$1,0))</f>
        <v>Shirt</v>
      </c>
      <c r="I525" t="str">
        <f>VLOOKUP($C525,'Raw-products'!$A$2:$H$1261,MATCH(I$1,'Raw-products'!$A$1:$H$1,0))</f>
        <v>Flannel</v>
      </c>
      <c r="J525" t="str">
        <f>VLOOKUP($C525,'Raw-products'!$A$2:$H$1261,MATCH(J$1,'Raw-products'!$A$1:$H$1,0))</f>
        <v>XS</v>
      </c>
      <c r="K525" t="str">
        <f>VLOOKUP($C525,'Raw-products'!$A$2:$H$1261,MATCH(K$1,'Raw-products'!$A$1:$H$1,0))</f>
        <v>blue</v>
      </c>
      <c r="L525">
        <f>VLOOKUP($C525,'Raw-products'!$A$2:$H$1261,MATCH(L$1,'Raw-products'!$A$1:$H$1,0))</f>
        <v>96</v>
      </c>
      <c r="M525">
        <f>VLOOKUP($C525,'Raw-products'!$A$2:$H$1261,MATCH(M$1,'Raw-products'!$A$1:$H$1,0))</f>
        <v>62</v>
      </c>
      <c r="N525" s="5">
        <f t="shared" si="16"/>
        <v>5952</v>
      </c>
      <c r="O525" cm="1">
        <f t="array" ref="O525:R525">_xlfn.XLOOKUP($B525,'Raw -orders'!$A:$A,'Raw -orders'!$B:$E)</f>
        <v>565</v>
      </c>
      <c r="P525">
        <v>49592</v>
      </c>
      <c r="Q525" s="1">
        <v>44274</v>
      </c>
      <c r="R525" s="1">
        <v>44294</v>
      </c>
      <c r="S525" t="str" cm="1">
        <f t="array" ref="S525:Z525">_xlfn.XLOOKUP($O525,'Raw - customers'!$A:$A,'Raw - customers'!$B:$I)</f>
        <v>Hoebart Edger</v>
      </c>
      <c r="T525" t="str">
        <v>Genderqueer</v>
      </c>
      <c r="U525">
        <v>73</v>
      </c>
      <c r="V525" t="str">
        <v>27 Kiara MeadowSuite 662</v>
      </c>
      <c r="W525">
        <v>4126</v>
      </c>
      <c r="X525" t="str">
        <v>Hamiltonport</v>
      </c>
      <c r="Y525" t="str">
        <v>Queensland</v>
      </c>
      <c r="Z525" t="str">
        <v>Australia</v>
      </c>
      <c r="AA525">
        <v>3</v>
      </c>
      <c r="AB525" s="3" t="str">
        <f t="shared" si="17"/>
        <v>10 to 20</v>
      </c>
      <c r="AK525" s="6"/>
      <c r="AM525" s="6">
        <v>565</v>
      </c>
      <c r="AN525" s="6" t="s">
        <v>1355</v>
      </c>
      <c r="AP525">
        <v>868</v>
      </c>
      <c r="AQ525" t="str">
        <v>Western Australia</v>
      </c>
    </row>
    <row r="526" spans="1:43" x14ac:dyDescent="0.25">
      <c r="A526">
        <v>524</v>
      </c>
      <c r="B526">
        <v>113</v>
      </c>
      <c r="C526">
        <v>533</v>
      </c>
      <c r="D526">
        <v>98</v>
      </c>
      <c r="E526">
        <v>1</v>
      </c>
      <c r="F526">
        <v>98</v>
      </c>
      <c r="G526">
        <v>1</v>
      </c>
      <c r="H526" t="str">
        <f>VLOOKUP($C526,'Raw-products'!$A$2:$H$1261,MATCH(H$1,'Raw-products'!$A$1:$H$1,0))</f>
        <v>Jacket</v>
      </c>
      <c r="I526" t="str">
        <f>VLOOKUP($C526,'Raw-products'!$A$2:$H$1261,MATCH(I$1,'Raw-products'!$A$1:$H$1,0))</f>
        <v>Leather</v>
      </c>
      <c r="J526" t="str">
        <f>VLOOKUP($C526,'Raw-products'!$A$2:$H$1261,MATCH(J$1,'Raw-products'!$A$1:$H$1,0))</f>
        <v>L</v>
      </c>
      <c r="K526" t="str">
        <f>VLOOKUP($C526,'Raw-products'!$A$2:$H$1261,MATCH(K$1,'Raw-products'!$A$1:$H$1,0))</f>
        <v>orange</v>
      </c>
      <c r="L526">
        <f>VLOOKUP($C526,'Raw-products'!$A$2:$H$1261,MATCH(L$1,'Raw-products'!$A$1:$H$1,0))</f>
        <v>113</v>
      </c>
      <c r="M526">
        <f>VLOOKUP($C526,'Raw-products'!$A$2:$H$1261,MATCH(M$1,'Raw-products'!$A$1:$H$1,0))</f>
        <v>78</v>
      </c>
      <c r="N526" s="5">
        <f t="shared" si="16"/>
        <v>8814</v>
      </c>
      <c r="O526" cm="1">
        <f t="array" ref="O526:R526">_xlfn.XLOOKUP($B526,'Raw -orders'!$A:$A,'Raw -orders'!$B:$E)</f>
        <v>565</v>
      </c>
      <c r="P526">
        <v>49592</v>
      </c>
      <c r="Q526" s="1">
        <v>44274</v>
      </c>
      <c r="R526" s="1">
        <v>44294</v>
      </c>
      <c r="S526" t="str" cm="1">
        <f t="array" ref="S526:Z526">_xlfn.XLOOKUP($O526,'Raw - customers'!$A:$A,'Raw - customers'!$B:$I)</f>
        <v>Hoebart Edger</v>
      </c>
      <c r="T526" t="str">
        <v>Genderqueer</v>
      </c>
      <c r="U526">
        <v>73</v>
      </c>
      <c r="V526" t="str">
        <v>27 Kiara MeadowSuite 662</v>
      </c>
      <c r="W526">
        <v>4126</v>
      </c>
      <c r="X526" t="str">
        <v>Hamiltonport</v>
      </c>
      <c r="Y526" t="str">
        <v>Queensland</v>
      </c>
      <c r="Z526" t="str">
        <v>Australia</v>
      </c>
      <c r="AA526">
        <v>3</v>
      </c>
      <c r="AB526" s="3" t="str">
        <f t="shared" si="17"/>
        <v>10 to 20</v>
      </c>
      <c r="AK526" s="6"/>
      <c r="AM526" s="6">
        <v>565</v>
      </c>
      <c r="AN526" s="6" t="s">
        <v>1355</v>
      </c>
      <c r="AP526">
        <v>970</v>
      </c>
      <c r="AQ526" t="str">
        <v>Queensland</v>
      </c>
    </row>
    <row r="527" spans="1:43" x14ac:dyDescent="0.25">
      <c r="A527">
        <v>525</v>
      </c>
      <c r="B527">
        <v>113</v>
      </c>
      <c r="C527">
        <v>640</v>
      </c>
      <c r="D527">
        <v>93</v>
      </c>
      <c r="E527">
        <v>1</v>
      </c>
      <c r="F527">
        <v>93</v>
      </c>
      <c r="G527">
        <v>1</v>
      </c>
      <c r="H527" t="str">
        <f>VLOOKUP($C527,'Raw-products'!$A$2:$H$1261,MATCH(H$1,'Raw-products'!$A$1:$H$1,0))</f>
        <v>Jacket</v>
      </c>
      <c r="I527" t="str">
        <f>VLOOKUP($C527,'Raw-products'!$A$2:$H$1261,MATCH(I$1,'Raw-products'!$A$1:$H$1,0))</f>
        <v>Coach</v>
      </c>
      <c r="J527" t="str">
        <f>VLOOKUP($C527,'Raw-products'!$A$2:$H$1261,MATCH(J$1,'Raw-products'!$A$1:$H$1,0))</f>
        <v>XS</v>
      </c>
      <c r="K527" t="str">
        <f>VLOOKUP($C527,'Raw-products'!$A$2:$H$1261,MATCH(K$1,'Raw-products'!$A$1:$H$1,0))</f>
        <v>yellow</v>
      </c>
      <c r="L527">
        <f>VLOOKUP($C527,'Raw-products'!$A$2:$H$1261,MATCH(L$1,'Raw-products'!$A$1:$H$1,0))</f>
        <v>115</v>
      </c>
      <c r="M527">
        <f>VLOOKUP($C527,'Raw-products'!$A$2:$H$1261,MATCH(M$1,'Raw-products'!$A$1:$H$1,0))</f>
        <v>52</v>
      </c>
      <c r="N527" s="5">
        <f t="shared" si="16"/>
        <v>5980</v>
      </c>
      <c r="O527" cm="1">
        <f t="array" ref="O527:R527">_xlfn.XLOOKUP($B527,'Raw -orders'!$A:$A,'Raw -orders'!$B:$E)</f>
        <v>565</v>
      </c>
      <c r="P527">
        <v>49592</v>
      </c>
      <c r="Q527" s="1">
        <v>44274</v>
      </c>
      <c r="R527" s="1">
        <v>44294</v>
      </c>
      <c r="S527" t="str" cm="1">
        <f t="array" ref="S527:Z527">_xlfn.XLOOKUP($O527,'Raw - customers'!$A:$A,'Raw - customers'!$B:$I)</f>
        <v>Hoebart Edger</v>
      </c>
      <c r="T527" t="str">
        <v>Genderqueer</v>
      </c>
      <c r="U527">
        <v>73</v>
      </c>
      <c r="V527" t="str">
        <v>27 Kiara MeadowSuite 662</v>
      </c>
      <c r="W527">
        <v>4126</v>
      </c>
      <c r="X527" t="str">
        <v>Hamiltonport</v>
      </c>
      <c r="Y527" t="str">
        <v>Queensland</v>
      </c>
      <c r="Z527" t="str">
        <v>Australia</v>
      </c>
      <c r="AA527">
        <v>3</v>
      </c>
      <c r="AB527" s="3" t="str">
        <f t="shared" si="17"/>
        <v>10 to 20</v>
      </c>
      <c r="AK527" s="6"/>
      <c r="AM527" s="6">
        <v>565</v>
      </c>
      <c r="AN527" s="6" t="s">
        <v>1355</v>
      </c>
      <c r="AP527">
        <v>416</v>
      </c>
      <c r="AQ527" t="str">
        <v>New South Wales</v>
      </c>
    </row>
    <row r="528" spans="1:43" x14ac:dyDescent="0.25">
      <c r="A528">
        <v>526</v>
      </c>
      <c r="B528">
        <v>114</v>
      </c>
      <c r="C528">
        <v>922</v>
      </c>
      <c r="D528">
        <v>96</v>
      </c>
      <c r="E528">
        <v>2</v>
      </c>
      <c r="F528">
        <v>192</v>
      </c>
      <c r="G528">
        <v>1</v>
      </c>
      <c r="H528" t="str">
        <f>VLOOKUP($C528,'Raw-products'!$A$2:$H$1261,MATCH(H$1,'Raw-products'!$A$1:$H$1,0))</f>
        <v>Trousers</v>
      </c>
      <c r="I528" t="str">
        <f>VLOOKUP($C528,'Raw-products'!$A$2:$H$1261,MATCH(I$1,'Raw-products'!$A$1:$H$1,0))</f>
        <v>Drawstring</v>
      </c>
      <c r="J528" t="str">
        <f>VLOOKUP($C528,'Raw-products'!$A$2:$H$1261,MATCH(J$1,'Raw-products'!$A$1:$H$1,0))</f>
        <v>M</v>
      </c>
      <c r="K528" t="str">
        <f>VLOOKUP($C528,'Raw-products'!$A$2:$H$1261,MATCH(K$1,'Raw-products'!$A$1:$H$1,0))</f>
        <v>yellow</v>
      </c>
      <c r="L528">
        <f>VLOOKUP($C528,'Raw-products'!$A$2:$H$1261,MATCH(L$1,'Raw-products'!$A$1:$H$1,0))</f>
        <v>104</v>
      </c>
      <c r="M528">
        <f>VLOOKUP($C528,'Raw-products'!$A$2:$H$1261,MATCH(M$1,'Raw-products'!$A$1:$H$1,0))</f>
        <v>55</v>
      </c>
      <c r="N528" s="5">
        <f t="shared" si="16"/>
        <v>5720</v>
      </c>
      <c r="O528" cm="1">
        <f t="array" ref="O528:R528">_xlfn.XLOOKUP($B528,'Raw -orders'!$A:$A,'Raw -orders'!$B:$E)</f>
        <v>160</v>
      </c>
      <c r="P528">
        <v>49686</v>
      </c>
      <c r="Q528" s="1">
        <v>44416</v>
      </c>
      <c r="R528" s="1">
        <v>44441</v>
      </c>
      <c r="S528" t="str" cm="1">
        <f t="array" ref="S528:Z528">_xlfn.XLOOKUP($O528,'Raw - customers'!$A:$A,'Raw - customers'!$B:$I)</f>
        <v>Christi Reston</v>
      </c>
      <c r="T528" t="str">
        <v>Male</v>
      </c>
      <c r="U528">
        <v>26</v>
      </c>
      <c r="V528" t="str">
        <v>70 Phoenix DriveApt. 109</v>
      </c>
      <c r="W528">
        <v>3950</v>
      </c>
      <c r="X528" t="str">
        <v>Hicklebury</v>
      </c>
      <c r="Y528" t="str">
        <v>New South Wales</v>
      </c>
      <c r="Z528" t="str">
        <v>Australia</v>
      </c>
      <c r="AA528">
        <v>8</v>
      </c>
      <c r="AB528" s="3" t="str">
        <f t="shared" si="17"/>
        <v>20 to 30</v>
      </c>
      <c r="AK528" s="6"/>
      <c r="AM528" s="6">
        <v>160</v>
      </c>
      <c r="AN528" s="6" t="s">
        <v>1362</v>
      </c>
      <c r="AP528">
        <v>265</v>
      </c>
      <c r="AQ528" t="str">
        <v>Tasmania</v>
      </c>
    </row>
    <row r="529" spans="1:43" x14ac:dyDescent="0.25">
      <c r="A529">
        <v>527</v>
      </c>
      <c r="B529">
        <v>114</v>
      </c>
      <c r="C529">
        <v>260</v>
      </c>
      <c r="D529">
        <v>95</v>
      </c>
      <c r="E529">
        <v>2</v>
      </c>
      <c r="F529">
        <v>190</v>
      </c>
      <c r="G529">
        <v>1</v>
      </c>
      <c r="H529" t="str">
        <f>VLOOKUP($C529,'Raw-products'!$A$2:$H$1261,MATCH(H$1,'Raw-products'!$A$1:$H$1,0))</f>
        <v>Shirt</v>
      </c>
      <c r="I529" t="str">
        <f>VLOOKUP($C529,'Raw-products'!$A$2:$H$1261,MATCH(I$1,'Raw-products'!$A$1:$H$1,0))</f>
        <v>Polo</v>
      </c>
      <c r="J529" t="str">
        <f>VLOOKUP($C529,'Raw-products'!$A$2:$H$1261,MATCH(J$1,'Raw-products'!$A$1:$H$1,0))</f>
        <v>XS</v>
      </c>
      <c r="K529" t="str">
        <f>VLOOKUP($C529,'Raw-products'!$A$2:$H$1261,MATCH(K$1,'Raw-products'!$A$1:$H$1,0))</f>
        <v>green</v>
      </c>
      <c r="L529">
        <f>VLOOKUP($C529,'Raw-products'!$A$2:$H$1261,MATCH(L$1,'Raw-products'!$A$1:$H$1,0))</f>
        <v>117</v>
      </c>
      <c r="M529">
        <f>VLOOKUP($C529,'Raw-products'!$A$2:$H$1261,MATCH(M$1,'Raw-products'!$A$1:$H$1,0))</f>
        <v>45</v>
      </c>
      <c r="N529" s="5">
        <f t="shared" si="16"/>
        <v>5265</v>
      </c>
      <c r="O529" cm="1">
        <f t="array" ref="O529:R529">_xlfn.XLOOKUP($B529,'Raw -orders'!$A:$A,'Raw -orders'!$B:$E)</f>
        <v>160</v>
      </c>
      <c r="P529">
        <v>49686</v>
      </c>
      <c r="Q529" s="1">
        <v>44416</v>
      </c>
      <c r="R529" s="1">
        <v>44441</v>
      </c>
      <c r="S529" t="str" cm="1">
        <f t="array" ref="S529:Z529">_xlfn.XLOOKUP($O529,'Raw - customers'!$A:$A,'Raw - customers'!$B:$I)</f>
        <v>Christi Reston</v>
      </c>
      <c r="T529" t="str">
        <v>Male</v>
      </c>
      <c r="U529">
        <v>26</v>
      </c>
      <c r="V529" t="str">
        <v>70 Phoenix DriveApt. 109</v>
      </c>
      <c r="W529">
        <v>3950</v>
      </c>
      <c r="X529" t="str">
        <v>Hicklebury</v>
      </c>
      <c r="Y529" t="str">
        <v>New South Wales</v>
      </c>
      <c r="Z529" t="str">
        <v>Australia</v>
      </c>
      <c r="AA529">
        <v>8</v>
      </c>
      <c r="AB529" s="3" t="str">
        <f t="shared" si="17"/>
        <v>20 to 30</v>
      </c>
      <c r="AK529" s="6"/>
      <c r="AM529" s="6">
        <v>160</v>
      </c>
      <c r="AN529" s="6" t="s">
        <v>1362</v>
      </c>
      <c r="AP529">
        <v>42</v>
      </c>
      <c r="AQ529" t="str">
        <v>Victoria</v>
      </c>
    </row>
    <row r="530" spans="1:43" x14ac:dyDescent="0.25">
      <c r="A530">
        <v>528</v>
      </c>
      <c r="B530">
        <v>114</v>
      </c>
      <c r="C530">
        <v>997</v>
      </c>
      <c r="D530">
        <v>106</v>
      </c>
      <c r="E530">
        <v>3</v>
      </c>
      <c r="F530">
        <v>318</v>
      </c>
      <c r="G530">
        <v>1</v>
      </c>
      <c r="H530" t="str">
        <f>VLOOKUP($C530,'Raw-products'!$A$2:$H$1261,MATCH(H$1,'Raw-products'!$A$1:$H$1,0))</f>
        <v>Trousers</v>
      </c>
      <c r="I530" t="str">
        <f>VLOOKUP($C530,'Raw-products'!$A$2:$H$1261,MATCH(I$1,'Raw-products'!$A$1:$H$1,0))</f>
        <v>Wool</v>
      </c>
      <c r="J530" t="str">
        <f>VLOOKUP($C530,'Raw-products'!$A$2:$H$1261,MATCH(J$1,'Raw-products'!$A$1:$H$1,0))</f>
        <v>M</v>
      </c>
      <c r="K530" t="str">
        <f>VLOOKUP($C530,'Raw-products'!$A$2:$H$1261,MATCH(K$1,'Raw-products'!$A$1:$H$1,0))</f>
        <v>green</v>
      </c>
      <c r="L530">
        <f>VLOOKUP($C530,'Raw-products'!$A$2:$H$1261,MATCH(L$1,'Raw-products'!$A$1:$H$1,0))</f>
        <v>111</v>
      </c>
      <c r="M530">
        <f>VLOOKUP($C530,'Raw-products'!$A$2:$H$1261,MATCH(M$1,'Raw-products'!$A$1:$H$1,0))</f>
        <v>41</v>
      </c>
      <c r="N530" s="5">
        <f t="shared" si="16"/>
        <v>4551</v>
      </c>
      <c r="O530" cm="1">
        <f t="array" ref="O530:R530">_xlfn.XLOOKUP($B530,'Raw -orders'!$A:$A,'Raw -orders'!$B:$E)</f>
        <v>160</v>
      </c>
      <c r="P530">
        <v>49686</v>
      </c>
      <c r="Q530" s="1">
        <v>44416</v>
      </c>
      <c r="R530" s="1">
        <v>44441</v>
      </c>
      <c r="S530" t="str" cm="1">
        <f t="array" ref="S530:Z530">_xlfn.XLOOKUP($O530,'Raw - customers'!$A:$A,'Raw - customers'!$B:$I)</f>
        <v>Christi Reston</v>
      </c>
      <c r="T530" t="str">
        <v>Male</v>
      </c>
      <c r="U530">
        <v>26</v>
      </c>
      <c r="V530" t="str">
        <v>70 Phoenix DriveApt. 109</v>
      </c>
      <c r="W530">
        <v>3950</v>
      </c>
      <c r="X530" t="str">
        <v>Hicklebury</v>
      </c>
      <c r="Y530" t="str">
        <v>New South Wales</v>
      </c>
      <c r="Z530" t="str">
        <v>Australia</v>
      </c>
      <c r="AA530">
        <v>8</v>
      </c>
      <c r="AB530" s="3" t="str">
        <f t="shared" si="17"/>
        <v>20 to 30</v>
      </c>
      <c r="AK530" s="6"/>
      <c r="AM530" s="6">
        <v>160</v>
      </c>
      <c r="AN530" s="6" t="s">
        <v>1362</v>
      </c>
      <c r="AP530">
        <v>698</v>
      </c>
      <c r="AQ530" t="str">
        <v>Victoria</v>
      </c>
    </row>
    <row r="531" spans="1:43" x14ac:dyDescent="0.25">
      <c r="A531">
        <v>529</v>
      </c>
      <c r="B531">
        <v>114</v>
      </c>
      <c r="C531">
        <v>740</v>
      </c>
      <c r="D531">
        <v>109</v>
      </c>
      <c r="E531">
        <v>1</v>
      </c>
      <c r="F531">
        <v>109</v>
      </c>
      <c r="G531">
        <v>1</v>
      </c>
      <c r="H531" t="str">
        <f>VLOOKUP($C531,'Raw-products'!$A$2:$H$1261,MATCH(H$1,'Raw-products'!$A$1:$H$1,0))</f>
        <v>Jacket</v>
      </c>
      <c r="I531" t="str">
        <f>VLOOKUP($C531,'Raw-products'!$A$2:$H$1261,MATCH(I$1,'Raw-products'!$A$1:$H$1,0))</f>
        <v>Peacoat</v>
      </c>
      <c r="J531" t="str">
        <f>VLOOKUP($C531,'Raw-products'!$A$2:$H$1261,MATCH(J$1,'Raw-products'!$A$1:$H$1,0))</f>
        <v>XS</v>
      </c>
      <c r="K531" t="str">
        <f>VLOOKUP($C531,'Raw-products'!$A$2:$H$1261,MATCH(K$1,'Raw-products'!$A$1:$H$1,0))</f>
        <v>orange</v>
      </c>
      <c r="L531">
        <f>VLOOKUP($C531,'Raw-products'!$A$2:$H$1261,MATCH(L$1,'Raw-products'!$A$1:$H$1,0))</f>
        <v>102</v>
      </c>
      <c r="M531">
        <f>VLOOKUP($C531,'Raw-products'!$A$2:$H$1261,MATCH(M$1,'Raw-products'!$A$1:$H$1,0))</f>
        <v>78</v>
      </c>
      <c r="N531" s="5">
        <f t="shared" si="16"/>
        <v>7956</v>
      </c>
      <c r="O531" cm="1">
        <f t="array" ref="O531:R531">_xlfn.XLOOKUP($B531,'Raw -orders'!$A:$A,'Raw -orders'!$B:$E)</f>
        <v>160</v>
      </c>
      <c r="P531">
        <v>49686</v>
      </c>
      <c r="Q531" s="1">
        <v>44416</v>
      </c>
      <c r="R531" s="1">
        <v>44441</v>
      </c>
      <c r="S531" t="str" cm="1">
        <f t="array" ref="S531:Z531">_xlfn.XLOOKUP($O531,'Raw - customers'!$A:$A,'Raw - customers'!$B:$I)</f>
        <v>Christi Reston</v>
      </c>
      <c r="T531" t="str">
        <v>Male</v>
      </c>
      <c r="U531">
        <v>26</v>
      </c>
      <c r="V531" t="str">
        <v>70 Phoenix DriveApt. 109</v>
      </c>
      <c r="W531">
        <v>3950</v>
      </c>
      <c r="X531" t="str">
        <v>Hicklebury</v>
      </c>
      <c r="Y531" t="str">
        <v>New South Wales</v>
      </c>
      <c r="Z531" t="str">
        <v>Australia</v>
      </c>
      <c r="AA531">
        <v>8</v>
      </c>
      <c r="AB531" s="3" t="str">
        <f t="shared" si="17"/>
        <v>20 to 30</v>
      </c>
      <c r="AK531" s="6"/>
      <c r="AM531" s="6">
        <v>160</v>
      </c>
      <c r="AN531" s="6" t="s">
        <v>1362</v>
      </c>
      <c r="AP531">
        <v>436</v>
      </c>
      <c r="AQ531" t="str">
        <v>South Australia</v>
      </c>
    </row>
    <row r="532" spans="1:43" x14ac:dyDescent="0.25">
      <c r="A532">
        <v>530</v>
      </c>
      <c r="B532">
        <v>114</v>
      </c>
      <c r="C532">
        <v>991</v>
      </c>
      <c r="D532">
        <v>106</v>
      </c>
      <c r="E532">
        <v>3</v>
      </c>
      <c r="F532">
        <v>318</v>
      </c>
      <c r="G532">
        <v>1</v>
      </c>
      <c r="H532" t="str">
        <f>VLOOKUP($C532,'Raw-products'!$A$2:$H$1261,MATCH(H$1,'Raw-products'!$A$1:$H$1,0))</f>
        <v>Trousers</v>
      </c>
      <c r="I532" t="str">
        <f>VLOOKUP($C532,'Raw-products'!$A$2:$H$1261,MATCH(I$1,'Raw-products'!$A$1:$H$1,0))</f>
        <v>Wool</v>
      </c>
      <c r="J532" t="str">
        <f>VLOOKUP($C532,'Raw-products'!$A$2:$H$1261,MATCH(J$1,'Raw-products'!$A$1:$H$1,0))</f>
        <v>S</v>
      </c>
      <c r="K532" t="str">
        <f>VLOOKUP($C532,'Raw-products'!$A$2:$H$1261,MATCH(K$1,'Raw-products'!$A$1:$H$1,0))</f>
        <v>yellow</v>
      </c>
      <c r="L532">
        <f>VLOOKUP($C532,'Raw-products'!$A$2:$H$1261,MATCH(L$1,'Raw-products'!$A$1:$H$1,0))</f>
        <v>111</v>
      </c>
      <c r="M532">
        <f>VLOOKUP($C532,'Raw-products'!$A$2:$H$1261,MATCH(M$1,'Raw-products'!$A$1:$H$1,0))</f>
        <v>69</v>
      </c>
      <c r="N532" s="5">
        <f t="shared" si="16"/>
        <v>7659</v>
      </c>
      <c r="O532" cm="1">
        <f t="array" ref="O532:R532">_xlfn.XLOOKUP($B532,'Raw -orders'!$A:$A,'Raw -orders'!$B:$E)</f>
        <v>160</v>
      </c>
      <c r="P532">
        <v>49686</v>
      </c>
      <c r="Q532" s="1">
        <v>44416</v>
      </c>
      <c r="R532" s="1">
        <v>44441</v>
      </c>
      <c r="S532" t="str" cm="1">
        <f t="array" ref="S532:Z532">_xlfn.XLOOKUP($O532,'Raw - customers'!$A:$A,'Raw - customers'!$B:$I)</f>
        <v>Christi Reston</v>
      </c>
      <c r="T532" t="str">
        <v>Male</v>
      </c>
      <c r="U532">
        <v>26</v>
      </c>
      <c r="V532" t="str">
        <v>70 Phoenix DriveApt. 109</v>
      </c>
      <c r="W532">
        <v>3950</v>
      </c>
      <c r="X532" t="str">
        <v>Hicklebury</v>
      </c>
      <c r="Y532" t="str">
        <v>New South Wales</v>
      </c>
      <c r="Z532" t="str">
        <v>Australia</v>
      </c>
      <c r="AA532">
        <v>8</v>
      </c>
      <c r="AB532" s="3" t="str">
        <f t="shared" si="17"/>
        <v>20 to 30</v>
      </c>
      <c r="AK532" s="6"/>
      <c r="AM532" s="6">
        <v>160</v>
      </c>
      <c r="AN532" s="6" t="s">
        <v>1362</v>
      </c>
      <c r="AP532">
        <v>44</v>
      </c>
      <c r="AQ532" t="str">
        <v>Tasmania</v>
      </c>
    </row>
    <row r="533" spans="1:43" x14ac:dyDescent="0.25">
      <c r="A533">
        <v>531</v>
      </c>
      <c r="B533">
        <v>114</v>
      </c>
      <c r="C533">
        <v>965</v>
      </c>
      <c r="D533">
        <v>97</v>
      </c>
      <c r="E533">
        <v>2</v>
      </c>
      <c r="F533">
        <v>194</v>
      </c>
      <c r="G533">
        <v>1</v>
      </c>
      <c r="H533" t="str">
        <f>VLOOKUP($C533,'Raw-products'!$A$2:$H$1261,MATCH(H$1,'Raw-products'!$A$1:$H$1,0))</f>
        <v>Trousers</v>
      </c>
      <c r="I533" t="str">
        <f>VLOOKUP($C533,'Raw-products'!$A$2:$H$1261,MATCH(I$1,'Raw-products'!$A$1:$H$1,0))</f>
        <v>Slim-Fit</v>
      </c>
      <c r="J533" t="str">
        <f>VLOOKUP($C533,'Raw-products'!$A$2:$H$1261,MATCH(J$1,'Raw-products'!$A$1:$H$1,0))</f>
        <v>XS</v>
      </c>
      <c r="K533" t="str">
        <f>VLOOKUP($C533,'Raw-products'!$A$2:$H$1261,MATCH(K$1,'Raw-products'!$A$1:$H$1,0))</f>
        <v>blue</v>
      </c>
      <c r="L533">
        <f>VLOOKUP($C533,'Raw-products'!$A$2:$H$1261,MATCH(L$1,'Raw-products'!$A$1:$H$1,0))</f>
        <v>119</v>
      </c>
      <c r="M533">
        <f>VLOOKUP($C533,'Raw-products'!$A$2:$H$1261,MATCH(M$1,'Raw-products'!$A$1:$H$1,0))</f>
        <v>55</v>
      </c>
      <c r="N533" s="5">
        <f t="shared" si="16"/>
        <v>6545</v>
      </c>
      <c r="O533" cm="1">
        <f t="array" ref="O533:R533">_xlfn.XLOOKUP($B533,'Raw -orders'!$A:$A,'Raw -orders'!$B:$E)</f>
        <v>160</v>
      </c>
      <c r="P533">
        <v>49686</v>
      </c>
      <c r="Q533" s="1">
        <v>44416</v>
      </c>
      <c r="R533" s="1">
        <v>44441</v>
      </c>
      <c r="S533" t="str" cm="1">
        <f t="array" ref="S533:Z533">_xlfn.XLOOKUP($O533,'Raw - customers'!$A:$A,'Raw - customers'!$B:$I)</f>
        <v>Christi Reston</v>
      </c>
      <c r="T533" t="str">
        <v>Male</v>
      </c>
      <c r="U533">
        <v>26</v>
      </c>
      <c r="V533" t="str">
        <v>70 Phoenix DriveApt. 109</v>
      </c>
      <c r="W533">
        <v>3950</v>
      </c>
      <c r="X533" t="str">
        <v>Hicklebury</v>
      </c>
      <c r="Y533" t="str">
        <v>New South Wales</v>
      </c>
      <c r="Z533" t="str">
        <v>Australia</v>
      </c>
      <c r="AA533">
        <v>8</v>
      </c>
      <c r="AB533" s="3" t="str">
        <f t="shared" si="17"/>
        <v>20 to 30</v>
      </c>
      <c r="AK533" s="6"/>
      <c r="AM533" s="6">
        <v>160</v>
      </c>
      <c r="AN533" s="6" t="s">
        <v>1362</v>
      </c>
      <c r="AP533">
        <v>108</v>
      </c>
      <c r="AQ533" t="str">
        <v>Queensland</v>
      </c>
    </row>
    <row r="534" spans="1:43" x14ac:dyDescent="0.25">
      <c r="A534">
        <v>532</v>
      </c>
      <c r="B534">
        <v>114</v>
      </c>
      <c r="C534">
        <v>171</v>
      </c>
      <c r="D534">
        <v>91</v>
      </c>
      <c r="E534">
        <v>1</v>
      </c>
      <c r="F534">
        <v>91</v>
      </c>
      <c r="G534">
        <v>1</v>
      </c>
      <c r="H534" t="str">
        <f>VLOOKUP($C534,'Raw-products'!$A$2:$H$1261,MATCH(H$1,'Raw-products'!$A$1:$H$1,0))</f>
        <v>Shirt</v>
      </c>
      <c r="I534" t="str">
        <f>VLOOKUP($C534,'Raw-products'!$A$2:$H$1261,MATCH(I$1,'Raw-products'!$A$1:$H$1,0))</f>
        <v>Linen</v>
      </c>
      <c r="J534" t="str">
        <f>VLOOKUP($C534,'Raw-products'!$A$2:$H$1261,MATCH(J$1,'Raw-products'!$A$1:$H$1,0))</f>
        <v>S</v>
      </c>
      <c r="K534" t="str">
        <f>VLOOKUP($C534,'Raw-products'!$A$2:$H$1261,MATCH(K$1,'Raw-products'!$A$1:$H$1,0))</f>
        <v>violet</v>
      </c>
      <c r="L534">
        <f>VLOOKUP($C534,'Raw-products'!$A$2:$H$1261,MATCH(L$1,'Raw-products'!$A$1:$H$1,0))</f>
        <v>116</v>
      </c>
      <c r="M534">
        <f>VLOOKUP($C534,'Raw-products'!$A$2:$H$1261,MATCH(M$1,'Raw-products'!$A$1:$H$1,0))</f>
        <v>44</v>
      </c>
      <c r="N534" s="5">
        <f t="shared" si="16"/>
        <v>5104</v>
      </c>
      <c r="O534" cm="1">
        <f t="array" ref="O534:R534">_xlfn.XLOOKUP($B534,'Raw -orders'!$A:$A,'Raw -orders'!$B:$E)</f>
        <v>160</v>
      </c>
      <c r="P534">
        <v>49686</v>
      </c>
      <c r="Q534" s="1">
        <v>44416</v>
      </c>
      <c r="R534" s="1">
        <v>44441</v>
      </c>
      <c r="S534" t="str" cm="1">
        <f t="array" ref="S534:Z534">_xlfn.XLOOKUP($O534,'Raw - customers'!$A:$A,'Raw - customers'!$B:$I)</f>
        <v>Christi Reston</v>
      </c>
      <c r="T534" t="str">
        <v>Male</v>
      </c>
      <c r="U534">
        <v>26</v>
      </c>
      <c r="V534" t="str">
        <v>70 Phoenix DriveApt. 109</v>
      </c>
      <c r="W534">
        <v>3950</v>
      </c>
      <c r="X534" t="str">
        <v>Hicklebury</v>
      </c>
      <c r="Y534" t="str">
        <v>New South Wales</v>
      </c>
      <c r="Z534" t="str">
        <v>Australia</v>
      </c>
      <c r="AA534">
        <v>8</v>
      </c>
      <c r="AB534" s="3" t="str">
        <f t="shared" si="17"/>
        <v>20 to 30</v>
      </c>
      <c r="AK534" s="6"/>
      <c r="AM534" s="6">
        <v>160</v>
      </c>
      <c r="AN534" s="6" t="s">
        <v>1362</v>
      </c>
      <c r="AP534">
        <v>762</v>
      </c>
      <c r="AQ534" t="str">
        <v>Tasmania</v>
      </c>
    </row>
    <row r="535" spans="1:43" x14ac:dyDescent="0.25">
      <c r="A535">
        <v>533</v>
      </c>
      <c r="B535">
        <v>115</v>
      </c>
      <c r="C535">
        <v>249</v>
      </c>
      <c r="D535">
        <v>95</v>
      </c>
      <c r="E535">
        <v>3</v>
      </c>
      <c r="F535">
        <v>285</v>
      </c>
      <c r="G535">
        <v>1</v>
      </c>
      <c r="H535" t="str">
        <f>VLOOKUP($C535,'Raw-products'!$A$2:$H$1261,MATCH(H$1,'Raw-products'!$A$1:$H$1,0))</f>
        <v>Shirt</v>
      </c>
      <c r="I535" t="str">
        <f>VLOOKUP($C535,'Raw-products'!$A$2:$H$1261,MATCH(I$1,'Raw-products'!$A$1:$H$1,0))</f>
        <v>Polo</v>
      </c>
      <c r="J535" t="str">
        <f>VLOOKUP($C535,'Raw-products'!$A$2:$H$1261,MATCH(J$1,'Raw-products'!$A$1:$H$1,0))</f>
        <v>XL</v>
      </c>
      <c r="K535" t="str">
        <f>VLOOKUP($C535,'Raw-products'!$A$2:$H$1261,MATCH(K$1,'Raw-products'!$A$1:$H$1,0))</f>
        <v>red</v>
      </c>
      <c r="L535">
        <f>VLOOKUP($C535,'Raw-products'!$A$2:$H$1261,MATCH(L$1,'Raw-products'!$A$1:$H$1,0))</f>
        <v>117</v>
      </c>
      <c r="M535">
        <f>VLOOKUP($C535,'Raw-products'!$A$2:$H$1261,MATCH(M$1,'Raw-products'!$A$1:$H$1,0))</f>
        <v>76</v>
      </c>
      <c r="N535" s="5">
        <f t="shared" si="16"/>
        <v>8892</v>
      </c>
      <c r="O535" cm="1">
        <f t="array" ref="O535:R535">_xlfn.XLOOKUP($B535,'Raw -orders'!$A:$A,'Raw -orders'!$B:$E)</f>
        <v>492</v>
      </c>
      <c r="P535">
        <v>12685</v>
      </c>
      <c r="Q535" s="1">
        <v>44297</v>
      </c>
      <c r="R535" s="1">
        <v>44308</v>
      </c>
      <c r="S535" t="str" cm="1">
        <f t="array" ref="S535:Z535">_xlfn.XLOOKUP($O535,'Raw - customers'!$A:$A,'Raw - customers'!$B:$I)</f>
        <v>Jolee Stailey</v>
      </c>
      <c r="T535" t="str">
        <v>Bigender</v>
      </c>
      <c r="U535">
        <v>62</v>
      </c>
      <c r="V535" t="str">
        <v>046 Leah RidgeSuite 190</v>
      </c>
      <c r="W535">
        <v>8954</v>
      </c>
      <c r="X535" t="str">
        <v>Josephmouth</v>
      </c>
      <c r="Y535" t="str">
        <v>Queensland</v>
      </c>
      <c r="Z535" t="str">
        <v>Australia</v>
      </c>
      <c r="AA535">
        <v>4</v>
      </c>
      <c r="AB535" s="3" t="str">
        <f t="shared" si="17"/>
        <v>10 to 20</v>
      </c>
      <c r="AK535" s="6"/>
      <c r="AM535" s="6">
        <v>492</v>
      </c>
      <c r="AN535" s="6" t="s">
        <v>1355</v>
      </c>
      <c r="AP535">
        <v>187</v>
      </c>
      <c r="AQ535" t="str">
        <v>Queensland</v>
      </c>
    </row>
    <row r="536" spans="1:43" x14ac:dyDescent="0.25">
      <c r="A536">
        <v>534</v>
      </c>
      <c r="B536">
        <v>115</v>
      </c>
      <c r="C536">
        <v>1196</v>
      </c>
      <c r="D536">
        <v>105</v>
      </c>
      <c r="E536">
        <v>1</v>
      </c>
      <c r="F536">
        <v>105</v>
      </c>
      <c r="G536">
        <v>1</v>
      </c>
      <c r="H536" t="str">
        <f>VLOOKUP($C536,'Raw-products'!$A$2:$H$1261,MATCH(H$1,'Raw-products'!$A$1:$H$1,0))</f>
        <v>Trousers</v>
      </c>
      <c r="I536" t="str">
        <f>VLOOKUP($C536,'Raw-products'!$A$2:$H$1261,MATCH(I$1,'Raw-products'!$A$1:$H$1,0))</f>
        <v>Pleated</v>
      </c>
      <c r="J536" t="str">
        <f>VLOOKUP($C536,'Raw-products'!$A$2:$H$1261,MATCH(J$1,'Raw-products'!$A$1:$H$1,0))</f>
        <v>S</v>
      </c>
      <c r="K536" t="str">
        <f>VLOOKUP($C536,'Raw-products'!$A$2:$H$1261,MATCH(K$1,'Raw-products'!$A$1:$H$1,0))</f>
        <v>orange</v>
      </c>
      <c r="L536">
        <f>VLOOKUP($C536,'Raw-products'!$A$2:$H$1261,MATCH(L$1,'Raw-products'!$A$1:$H$1,0))</f>
        <v>90</v>
      </c>
      <c r="M536">
        <f>VLOOKUP($C536,'Raw-products'!$A$2:$H$1261,MATCH(M$1,'Raw-products'!$A$1:$H$1,0))</f>
        <v>72</v>
      </c>
      <c r="N536" s="5">
        <f t="shared" si="16"/>
        <v>6480</v>
      </c>
      <c r="O536" cm="1">
        <f t="array" ref="O536:R536">_xlfn.XLOOKUP($B536,'Raw -orders'!$A:$A,'Raw -orders'!$B:$E)</f>
        <v>492</v>
      </c>
      <c r="P536">
        <v>12685</v>
      </c>
      <c r="Q536" s="1">
        <v>44297</v>
      </c>
      <c r="R536" s="1">
        <v>44308</v>
      </c>
      <c r="S536" t="str" cm="1">
        <f t="array" ref="S536:Z536">_xlfn.XLOOKUP($O536,'Raw - customers'!$A:$A,'Raw - customers'!$B:$I)</f>
        <v>Jolee Stailey</v>
      </c>
      <c r="T536" t="str">
        <v>Bigender</v>
      </c>
      <c r="U536">
        <v>62</v>
      </c>
      <c r="V536" t="str">
        <v>046 Leah RidgeSuite 190</v>
      </c>
      <c r="W536">
        <v>8954</v>
      </c>
      <c r="X536" t="str">
        <v>Josephmouth</v>
      </c>
      <c r="Y536" t="str">
        <v>Queensland</v>
      </c>
      <c r="Z536" t="str">
        <v>Australia</v>
      </c>
      <c r="AA536">
        <v>4</v>
      </c>
      <c r="AB536" s="3" t="str">
        <f t="shared" si="17"/>
        <v>10 to 20</v>
      </c>
      <c r="AK536" s="6"/>
      <c r="AM536" s="6">
        <v>492</v>
      </c>
      <c r="AN536" s="6" t="s">
        <v>1355</v>
      </c>
      <c r="AP536">
        <v>476</v>
      </c>
      <c r="AQ536" t="str">
        <v>South Australia</v>
      </c>
    </row>
    <row r="537" spans="1:43" x14ac:dyDescent="0.25">
      <c r="A537">
        <v>535</v>
      </c>
      <c r="B537">
        <v>115</v>
      </c>
      <c r="C537">
        <v>539</v>
      </c>
      <c r="D537">
        <v>98</v>
      </c>
      <c r="E537">
        <v>1</v>
      </c>
      <c r="F537">
        <v>98</v>
      </c>
      <c r="G537">
        <v>1</v>
      </c>
      <c r="H537" t="str">
        <f>VLOOKUP($C537,'Raw-products'!$A$2:$H$1261,MATCH(H$1,'Raw-products'!$A$1:$H$1,0))</f>
        <v>Jacket</v>
      </c>
      <c r="I537" t="str">
        <f>VLOOKUP($C537,'Raw-products'!$A$2:$H$1261,MATCH(I$1,'Raw-products'!$A$1:$H$1,0))</f>
        <v>Leather</v>
      </c>
      <c r="J537" t="str">
        <f>VLOOKUP($C537,'Raw-products'!$A$2:$H$1261,MATCH(J$1,'Raw-products'!$A$1:$H$1,0))</f>
        <v>XL</v>
      </c>
      <c r="K537" t="str">
        <f>VLOOKUP($C537,'Raw-products'!$A$2:$H$1261,MATCH(K$1,'Raw-products'!$A$1:$H$1,0))</f>
        <v>yellow</v>
      </c>
      <c r="L537">
        <f>VLOOKUP($C537,'Raw-products'!$A$2:$H$1261,MATCH(L$1,'Raw-products'!$A$1:$H$1,0))</f>
        <v>113</v>
      </c>
      <c r="M537">
        <f>VLOOKUP($C537,'Raw-products'!$A$2:$H$1261,MATCH(M$1,'Raw-products'!$A$1:$H$1,0))</f>
        <v>67</v>
      </c>
      <c r="N537" s="5">
        <f t="shared" si="16"/>
        <v>7571</v>
      </c>
      <c r="O537" cm="1">
        <f t="array" ref="O537:R537">_xlfn.XLOOKUP($B537,'Raw -orders'!$A:$A,'Raw -orders'!$B:$E)</f>
        <v>492</v>
      </c>
      <c r="P537">
        <v>12685</v>
      </c>
      <c r="Q537" s="1">
        <v>44297</v>
      </c>
      <c r="R537" s="1">
        <v>44308</v>
      </c>
      <c r="S537" t="str" cm="1">
        <f t="array" ref="S537:Z537">_xlfn.XLOOKUP($O537,'Raw - customers'!$A:$A,'Raw - customers'!$B:$I)</f>
        <v>Jolee Stailey</v>
      </c>
      <c r="T537" t="str">
        <v>Bigender</v>
      </c>
      <c r="U537">
        <v>62</v>
      </c>
      <c r="V537" t="str">
        <v>046 Leah RidgeSuite 190</v>
      </c>
      <c r="W537">
        <v>8954</v>
      </c>
      <c r="X537" t="str">
        <v>Josephmouth</v>
      </c>
      <c r="Y537" t="str">
        <v>Queensland</v>
      </c>
      <c r="Z537" t="str">
        <v>Australia</v>
      </c>
      <c r="AA537">
        <v>4</v>
      </c>
      <c r="AB537" s="3" t="str">
        <f t="shared" si="17"/>
        <v>10 to 20</v>
      </c>
      <c r="AK537" s="6"/>
      <c r="AM537" s="6">
        <v>492</v>
      </c>
      <c r="AN537" s="6" t="s">
        <v>1355</v>
      </c>
      <c r="AP537">
        <v>418</v>
      </c>
      <c r="AQ537" t="str">
        <v>Australian Capital Territory</v>
      </c>
    </row>
    <row r="538" spans="1:43" x14ac:dyDescent="0.25">
      <c r="A538">
        <v>536</v>
      </c>
      <c r="B538">
        <v>115</v>
      </c>
      <c r="C538">
        <v>984</v>
      </c>
      <c r="D538">
        <v>106</v>
      </c>
      <c r="E538">
        <v>1</v>
      </c>
      <c r="F538">
        <v>106</v>
      </c>
      <c r="G538">
        <v>1</v>
      </c>
      <c r="H538" t="str">
        <f>VLOOKUP($C538,'Raw-products'!$A$2:$H$1261,MATCH(H$1,'Raw-products'!$A$1:$H$1,0))</f>
        <v>Trousers</v>
      </c>
      <c r="I538" t="str">
        <f>VLOOKUP($C538,'Raw-products'!$A$2:$H$1261,MATCH(I$1,'Raw-products'!$A$1:$H$1,0))</f>
        <v>Wool</v>
      </c>
      <c r="J538" t="str">
        <f>VLOOKUP($C538,'Raw-products'!$A$2:$H$1261,MATCH(J$1,'Raw-products'!$A$1:$H$1,0))</f>
        <v>XL</v>
      </c>
      <c r="K538" t="str">
        <f>VLOOKUP($C538,'Raw-products'!$A$2:$H$1261,MATCH(K$1,'Raw-products'!$A$1:$H$1,0))</f>
        <v>red</v>
      </c>
      <c r="L538">
        <f>VLOOKUP($C538,'Raw-products'!$A$2:$H$1261,MATCH(L$1,'Raw-products'!$A$1:$H$1,0))</f>
        <v>111</v>
      </c>
      <c r="M538">
        <f>VLOOKUP($C538,'Raw-products'!$A$2:$H$1261,MATCH(M$1,'Raw-products'!$A$1:$H$1,0))</f>
        <v>58</v>
      </c>
      <c r="N538" s="5">
        <f t="shared" si="16"/>
        <v>6438</v>
      </c>
      <c r="O538" cm="1">
        <f t="array" ref="O538:R538">_xlfn.XLOOKUP($B538,'Raw -orders'!$A:$A,'Raw -orders'!$B:$E)</f>
        <v>492</v>
      </c>
      <c r="P538">
        <v>12685</v>
      </c>
      <c r="Q538" s="1">
        <v>44297</v>
      </c>
      <c r="R538" s="1">
        <v>44308</v>
      </c>
      <c r="S538" t="str" cm="1">
        <f t="array" ref="S538:Z538">_xlfn.XLOOKUP($O538,'Raw - customers'!$A:$A,'Raw - customers'!$B:$I)</f>
        <v>Jolee Stailey</v>
      </c>
      <c r="T538" t="str">
        <v>Bigender</v>
      </c>
      <c r="U538">
        <v>62</v>
      </c>
      <c r="V538" t="str">
        <v>046 Leah RidgeSuite 190</v>
      </c>
      <c r="W538">
        <v>8954</v>
      </c>
      <c r="X538" t="str">
        <v>Josephmouth</v>
      </c>
      <c r="Y538" t="str">
        <v>Queensland</v>
      </c>
      <c r="Z538" t="str">
        <v>Australia</v>
      </c>
      <c r="AA538">
        <v>4</v>
      </c>
      <c r="AB538" s="3" t="str">
        <f t="shared" si="17"/>
        <v>10 to 20</v>
      </c>
      <c r="AK538" s="6"/>
      <c r="AM538" s="6">
        <v>492</v>
      </c>
      <c r="AN538" s="6" t="s">
        <v>1355</v>
      </c>
      <c r="AP538">
        <v>592</v>
      </c>
      <c r="AQ538" t="str">
        <v>South Australia</v>
      </c>
    </row>
    <row r="539" spans="1:43" x14ac:dyDescent="0.25">
      <c r="A539">
        <v>537</v>
      </c>
      <c r="B539">
        <v>116</v>
      </c>
      <c r="C539">
        <v>370</v>
      </c>
      <c r="D539">
        <v>94</v>
      </c>
      <c r="E539">
        <v>1</v>
      </c>
      <c r="F539">
        <v>94</v>
      </c>
      <c r="G539">
        <v>1</v>
      </c>
      <c r="H539" t="str">
        <f>VLOOKUP($C539,'Raw-products'!$A$2:$H$1261,MATCH(H$1,'Raw-products'!$A$1:$H$1,0))</f>
        <v>Shirt</v>
      </c>
      <c r="I539" t="str">
        <f>VLOOKUP($C539,'Raw-products'!$A$2:$H$1261,MATCH(I$1,'Raw-products'!$A$1:$H$1,0))</f>
        <v>Henley</v>
      </c>
      <c r="J539" t="str">
        <f>VLOOKUP($C539,'Raw-products'!$A$2:$H$1261,MATCH(J$1,'Raw-products'!$A$1:$H$1,0))</f>
        <v>XS</v>
      </c>
      <c r="K539" t="str">
        <f>VLOOKUP($C539,'Raw-products'!$A$2:$H$1261,MATCH(K$1,'Raw-products'!$A$1:$H$1,0))</f>
        <v>blue</v>
      </c>
      <c r="L539">
        <f>VLOOKUP($C539,'Raw-products'!$A$2:$H$1261,MATCH(L$1,'Raw-products'!$A$1:$H$1,0))</f>
        <v>92</v>
      </c>
      <c r="M539">
        <f>VLOOKUP($C539,'Raw-products'!$A$2:$H$1261,MATCH(M$1,'Raw-products'!$A$1:$H$1,0))</f>
        <v>61</v>
      </c>
      <c r="N539" s="5">
        <f t="shared" si="16"/>
        <v>5612</v>
      </c>
      <c r="O539" cm="1">
        <f t="array" ref="O539:R539">_xlfn.XLOOKUP($B539,'Raw -orders'!$A:$A,'Raw -orders'!$B:$E)</f>
        <v>510</v>
      </c>
      <c r="P539">
        <v>15397</v>
      </c>
      <c r="Q539" s="1">
        <v>44311</v>
      </c>
      <c r="R539" s="1">
        <v>44336</v>
      </c>
      <c r="S539" t="str" cm="1">
        <f t="array" ref="S539:Z539">_xlfn.XLOOKUP($O539,'Raw - customers'!$A:$A,'Raw - customers'!$B:$I)</f>
        <v>Kinny Roget</v>
      </c>
      <c r="T539" t="str">
        <v>Non-binary</v>
      </c>
      <c r="U539">
        <v>67</v>
      </c>
      <c r="V539" t="str">
        <v>2684 Tillman ParadeApt. 492</v>
      </c>
      <c r="W539">
        <v>7867</v>
      </c>
      <c r="X539" t="str">
        <v>Alexandramouth</v>
      </c>
      <c r="Y539" t="str">
        <v>New South Wales</v>
      </c>
      <c r="Z539" t="str">
        <v>Australia</v>
      </c>
      <c r="AA539">
        <v>4</v>
      </c>
      <c r="AB539" s="3" t="str">
        <f t="shared" si="17"/>
        <v>20 to 30</v>
      </c>
      <c r="AK539" s="6"/>
      <c r="AM539" s="6">
        <v>510</v>
      </c>
      <c r="AN539" s="6" t="s">
        <v>1362</v>
      </c>
      <c r="AP539">
        <v>825</v>
      </c>
      <c r="AQ539" t="str">
        <v>Tasmania</v>
      </c>
    </row>
    <row r="540" spans="1:43" x14ac:dyDescent="0.25">
      <c r="A540">
        <v>538</v>
      </c>
      <c r="B540">
        <v>116</v>
      </c>
      <c r="C540">
        <v>621</v>
      </c>
      <c r="D540">
        <v>112</v>
      </c>
      <c r="E540">
        <v>2</v>
      </c>
      <c r="F540">
        <v>224</v>
      </c>
      <c r="G540">
        <v>1</v>
      </c>
      <c r="H540" t="str">
        <f>VLOOKUP($C540,'Raw-products'!$A$2:$H$1261,MATCH(H$1,'Raw-products'!$A$1:$H$1,0))</f>
        <v>Jacket</v>
      </c>
      <c r="I540" t="str">
        <f>VLOOKUP($C540,'Raw-products'!$A$2:$H$1261,MATCH(I$1,'Raw-products'!$A$1:$H$1,0))</f>
        <v>Cardigan</v>
      </c>
      <c r="J540" t="str">
        <f>VLOOKUP($C540,'Raw-products'!$A$2:$H$1261,MATCH(J$1,'Raw-products'!$A$1:$H$1,0))</f>
        <v>S</v>
      </c>
      <c r="K540" t="str">
        <f>VLOOKUP($C540,'Raw-products'!$A$2:$H$1261,MATCH(K$1,'Raw-products'!$A$1:$H$1,0))</f>
        <v>indigo</v>
      </c>
      <c r="L540">
        <f>VLOOKUP($C540,'Raw-products'!$A$2:$H$1261,MATCH(L$1,'Raw-products'!$A$1:$H$1,0))</f>
        <v>118</v>
      </c>
      <c r="M540">
        <f>VLOOKUP($C540,'Raw-products'!$A$2:$H$1261,MATCH(M$1,'Raw-products'!$A$1:$H$1,0))</f>
        <v>61</v>
      </c>
      <c r="N540" s="5">
        <f t="shared" si="16"/>
        <v>7198</v>
      </c>
      <c r="O540" cm="1">
        <f t="array" ref="O540:R540">_xlfn.XLOOKUP($B540,'Raw -orders'!$A:$A,'Raw -orders'!$B:$E)</f>
        <v>510</v>
      </c>
      <c r="P540">
        <v>15397</v>
      </c>
      <c r="Q540" s="1">
        <v>44311</v>
      </c>
      <c r="R540" s="1">
        <v>44336</v>
      </c>
      <c r="S540" t="str" cm="1">
        <f t="array" ref="S540:Z540">_xlfn.XLOOKUP($O540,'Raw - customers'!$A:$A,'Raw - customers'!$B:$I)</f>
        <v>Kinny Roget</v>
      </c>
      <c r="T540" t="str">
        <v>Non-binary</v>
      </c>
      <c r="U540">
        <v>67</v>
      </c>
      <c r="V540" t="str">
        <v>2684 Tillman ParadeApt. 492</v>
      </c>
      <c r="W540">
        <v>7867</v>
      </c>
      <c r="X540" t="str">
        <v>Alexandramouth</v>
      </c>
      <c r="Y540" t="str">
        <v>New South Wales</v>
      </c>
      <c r="Z540" t="str">
        <v>Australia</v>
      </c>
      <c r="AA540">
        <v>4</v>
      </c>
      <c r="AB540" s="3" t="str">
        <f t="shared" si="17"/>
        <v>20 to 30</v>
      </c>
      <c r="AK540" s="6"/>
      <c r="AM540" s="6">
        <v>510</v>
      </c>
      <c r="AN540" s="6" t="s">
        <v>1362</v>
      </c>
      <c r="AP540">
        <v>651</v>
      </c>
      <c r="AQ540" t="str">
        <v>South Australia</v>
      </c>
    </row>
    <row r="541" spans="1:43" x14ac:dyDescent="0.25">
      <c r="A541">
        <v>539</v>
      </c>
      <c r="B541">
        <v>117</v>
      </c>
      <c r="C541">
        <v>405</v>
      </c>
      <c r="D541">
        <v>119</v>
      </c>
      <c r="E541">
        <v>2</v>
      </c>
      <c r="F541">
        <v>238</v>
      </c>
      <c r="G541">
        <v>1</v>
      </c>
      <c r="H541" t="str">
        <f>VLOOKUP($C541,'Raw-products'!$A$2:$H$1261,MATCH(H$1,'Raw-products'!$A$1:$H$1,0))</f>
        <v>Shirt</v>
      </c>
      <c r="I541" t="str">
        <f>VLOOKUP($C541,'Raw-products'!$A$2:$H$1261,MATCH(I$1,'Raw-products'!$A$1:$H$1,0))</f>
        <v>Casual Slim Fit</v>
      </c>
      <c r="J541" t="str">
        <f>VLOOKUP($C541,'Raw-products'!$A$2:$H$1261,MATCH(J$1,'Raw-products'!$A$1:$H$1,0))</f>
        <v>XS</v>
      </c>
      <c r="K541" t="str">
        <f>VLOOKUP($C541,'Raw-products'!$A$2:$H$1261,MATCH(K$1,'Raw-products'!$A$1:$H$1,0))</f>
        <v>blue</v>
      </c>
      <c r="L541">
        <f>VLOOKUP($C541,'Raw-products'!$A$2:$H$1261,MATCH(L$1,'Raw-products'!$A$1:$H$1,0))</f>
        <v>113</v>
      </c>
      <c r="M541">
        <f>VLOOKUP($C541,'Raw-products'!$A$2:$H$1261,MATCH(M$1,'Raw-products'!$A$1:$H$1,0))</f>
        <v>55</v>
      </c>
      <c r="N541" s="5">
        <f t="shared" si="16"/>
        <v>6215</v>
      </c>
      <c r="O541" cm="1">
        <f t="array" ref="O541:R541">_xlfn.XLOOKUP($B541,'Raw -orders'!$A:$A,'Raw -orders'!$B:$E)</f>
        <v>971</v>
      </c>
      <c r="P541">
        <v>58134</v>
      </c>
      <c r="Q541" s="1">
        <v>44204</v>
      </c>
      <c r="R541" s="1">
        <v>44219</v>
      </c>
      <c r="S541" t="str" cm="1">
        <f t="array" ref="S541:Z541">_xlfn.XLOOKUP($O541,'Raw - customers'!$A:$A,'Raw - customers'!$B:$I)</f>
        <v>Constance Piddington</v>
      </c>
      <c r="T541" t="str">
        <v>Genderfluid</v>
      </c>
      <c r="U541">
        <v>27</v>
      </c>
      <c r="V541" t="str">
        <v>135 Ella RunApt. 424</v>
      </c>
      <c r="W541">
        <v>4268</v>
      </c>
      <c r="X541" t="str">
        <v>East Chasehaven</v>
      </c>
      <c r="Y541" t="str">
        <v>Queensland</v>
      </c>
      <c r="Z541" t="str">
        <v>Australia</v>
      </c>
      <c r="AA541">
        <v>1</v>
      </c>
      <c r="AB541" s="3" t="str">
        <f t="shared" si="17"/>
        <v>10 to 20</v>
      </c>
      <c r="AK541" s="6"/>
      <c r="AM541" s="6">
        <v>971</v>
      </c>
      <c r="AN541" s="6" t="s">
        <v>1355</v>
      </c>
      <c r="AP541">
        <v>995</v>
      </c>
      <c r="AQ541" t="str">
        <v>Western Australia</v>
      </c>
    </row>
    <row r="542" spans="1:43" x14ac:dyDescent="0.25">
      <c r="A542">
        <v>540</v>
      </c>
      <c r="B542">
        <v>117</v>
      </c>
      <c r="C542">
        <v>765</v>
      </c>
      <c r="D542">
        <v>109</v>
      </c>
      <c r="E542">
        <v>1</v>
      </c>
      <c r="F542">
        <v>109</v>
      </c>
      <c r="G542">
        <v>1</v>
      </c>
      <c r="H542" t="str">
        <f>VLOOKUP($C542,'Raw-products'!$A$2:$H$1261,MATCH(H$1,'Raw-products'!$A$1:$H$1,0))</f>
        <v>Jacket</v>
      </c>
      <c r="I542" t="str">
        <f>VLOOKUP($C542,'Raw-products'!$A$2:$H$1261,MATCH(I$1,'Raw-products'!$A$1:$H$1,0))</f>
        <v>Peacoat</v>
      </c>
      <c r="J542" t="str">
        <f>VLOOKUP($C542,'Raw-products'!$A$2:$H$1261,MATCH(J$1,'Raw-products'!$A$1:$H$1,0))</f>
        <v>XS</v>
      </c>
      <c r="K542" t="str">
        <f>VLOOKUP($C542,'Raw-products'!$A$2:$H$1261,MATCH(K$1,'Raw-products'!$A$1:$H$1,0))</f>
        <v>violet</v>
      </c>
      <c r="L542">
        <f>VLOOKUP($C542,'Raw-products'!$A$2:$H$1261,MATCH(L$1,'Raw-products'!$A$1:$H$1,0))</f>
        <v>102</v>
      </c>
      <c r="M542">
        <f>VLOOKUP($C542,'Raw-products'!$A$2:$H$1261,MATCH(M$1,'Raw-products'!$A$1:$H$1,0))</f>
        <v>54</v>
      </c>
      <c r="N542" s="5">
        <f t="shared" si="16"/>
        <v>5508</v>
      </c>
      <c r="O542" cm="1">
        <f t="array" ref="O542:R542">_xlfn.XLOOKUP($B542,'Raw -orders'!$A:$A,'Raw -orders'!$B:$E)</f>
        <v>971</v>
      </c>
      <c r="P542">
        <v>58134</v>
      </c>
      <c r="Q542" s="1">
        <v>44204</v>
      </c>
      <c r="R542" s="1">
        <v>44219</v>
      </c>
      <c r="S542" t="str" cm="1">
        <f t="array" ref="S542:Z542">_xlfn.XLOOKUP($O542,'Raw - customers'!$A:$A,'Raw - customers'!$B:$I)</f>
        <v>Constance Piddington</v>
      </c>
      <c r="T542" t="str">
        <v>Genderfluid</v>
      </c>
      <c r="U542">
        <v>27</v>
      </c>
      <c r="V542" t="str">
        <v>135 Ella RunApt. 424</v>
      </c>
      <c r="W542">
        <v>4268</v>
      </c>
      <c r="X542" t="str">
        <v>East Chasehaven</v>
      </c>
      <c r="Y542" t="str">
        <v>Queensland</v>
      </c>
      <c r="Z542" t="str">
        <v>Australia</v>
      </c>
      <c r="AA542">
        <v>1</v>
      </c>
      <c r="AB542" s="3" t="str">
        <f t="shared" si="17"/>
        <v>10 to 20</v>
      </c>
      <c r="AK542" s="6"/>
      <c r="AM542" s="6">
        <v>971</v>
      </c>
      <c r="AN542" s="6" t="s">
        <v>1355</v>
      </c>
      <c r="AP542">
        <v>625</v>
      </c>
      <c r="AQ542" t="str">
        <v>Western Australia</v>
      </c>
    </row>
    <row r="543" spans="1:43" x14ac:dyDescent="0.25">
      <c r="A543">
        <v>541</v>
      </c>
      <c r="B543">
        <v>117</v>
      </c>
      <c r="C543">
        <v>890</v>
      </c>
      <c r="D543">
        <v>94</v>
      </c>
      <c r="E543">
        <v>3</v>
      </c>
      <c r="F543">
        <v>282</v>
      </c>
      <c r="G543">
        <v>1</v>
      </c>
      <c r="H543" t="str">
        <f>VLOOKUP($C543,'Raw-products'!$A$2:$H$1261,MATCH(H$1,'Raw-products'!$A$1:$H$1,0))</f>
        <v>Trousers</v>
      </c>
      <c r="I543" t="str">
        <f>VLOOKUP($C543,'Raw-products'!$A$2:$H$1261,MATCH(I$1,'Raw-products'!$A$1:$H$1,0))</f>
        <v>Cords</v>
      </c>
      <c r="J543" t="str">
        <f>VLOOKUP($C543,'Raw-products'!$A$2:$H$1261,MATCH(J$1,'Raw-products'!$A$1:$H$1,0))</f>
        <v>XS</v>
      </c>
      <c r="K543" t="str">
        <f>VLOOKUP($C543,'Raw-products'!$A$2:$H$1261,MATCH(K$1,'Raw-products'!$A$1:$H$1,0))</f>
        <v>green</v>
      </c>
      <c r="L543">
        <f>VLOOKUP($C543,'Raw-products'!$A$2:$H$1261,MATCH(L$1,'Raw-products'!$A$1:$H$1,0))</f>
        <v>113</v>
      </c>
      <c r="M543">
        <f>VLOOKUP($C543,'Raw-products'!$A$2:$H$1261,MATCH(M$1,'Raw-products'!$A$1:$H$1,0))</f>
        <v>50</v>
      </c>
      <c r="N543" s="5">
        <f t="shared" si="16"/>
        <v>5650</v>
      </c>
      <c r="O543" cm="1">
        <f t="array" ref="O543:R543">_xlfn.XLOOKUP($B543,'Raw -orders'!$A:$A,'Raw -orders'!$B:$E)</f>
        <v>971</v>
      </c>
      <c r="P543">
        <v>58134</v>
      </c>
      <c r="Q543" s="1">
        <v>44204</v>
      </c>
      <c r="R543" s="1">
        <v>44219</v>
      </c>
      <c r="S543" t="str" cm="1">
        <f t="array" ref="S543:Z543">_xlfn.XLOOKUP($O543,'Raw - customers'!$A:$A,'Raw - customers'!$B:$I)</f>
        <v>Constance Piddington</v>
      </c>
      <c r="T543" t="str">
        <v>Genderfluid</v>
      </c>
      <c r="U543">
        <v>27</v>
      </c>
      <c r="V543" t="str">
        <v>135 Ella RunApt. 424</v>
      </c>
      <c r="W543">
        <v>4268</v>
      </c>
      <c r="X543" t="str">
        <v>East Chasehaven</v>
      </c>
      <c r="Y543" t="str">
        <v>Queensland</v>
      </c>
      <c r="Z543" t="str">
        <v>Australia</v>
      </c>
      <c r="AA543">
        <v>1</v>
      </c>
      <c r="AB543" s="3" t="str">
        <f t="shared" si="17"/>
        <v>10 to 20</v>
      </c>
      <c r="AK543" s="6"/>
      <c r="AM543" s="6">
        <v>971</v>
      </c>
      <c r="AN543" s="6" t="s">
        <v>1355</v>
      </c>
      <c r="AP543">
        <v>323</v>
      </c>
      <c r="AQ543" t="str">
        <v>South Australia</v>
      </c>
    </row>
    <row r="544" spans="1:43" x14ac:dyDescent="0.25">
      <c r="A544">
        <v>542</v>
      </c>
      <c r="B544">
        <v>117</v>
      </c>
      <c r="C544">
        <v>532</v>
      </c>
      <c r="D544">
        <v>98</v>
      </c>
      <c r="E544">
        <v>1</v>
      </c>
      <c r="F544">
        <v>98</v>
      </c>
      <c r="G544">
        <v>1</v>
      </c>
      <c r="H544" t="str">
        <f>VLOOKUP($C544,'Raw-products'!$A$2:$H$1261,MATCH(H$1,'Raw-products'!$A$1:$H$1,0))</f>
        <v>Jacket</v>
      </c>
      <c r="I544" t="str">
        <f>VLOOKUP($C544,'Raw-products'!$A$2:$H$1261,MATCH(I$1,'Raw-products'!$A$1:$H$1,0))</f>
        <v>Leather</v>
      </c>
      <c r="J544" t="str">
        <f>VLOOKUP($C544,'Raw-products'!$A$2:$H$1261,MATCH(J$1,'Raw-products'!$A$1:$H$1,0))</f>
        <v>M</v>
      </c>
      <c r="K544" t="str">
        <f>VLOOKUP($C544,'Raw-products'!$A$2:$H$1261,MATCH(K$1,'Raw-products'!$A$1:$H$1,0))</f>
        <v>orange</v>
      </c>
      <c r="L544">
        <f>VLOOKUP($C544,'Raw-products'!$A$2:$H$1261,MATCH(L$1,'Raw-products'!$A$1:$H$1,0))</f>
        <v>113</v>
      </c>
      <c r="M544">
        <f>VLOOKUP($C544,'Raw-products'!$A$2:$H$1261,MATCH(M$1,'Raw-products'!$A$1:$H$1,0))</f>
        <v>80</v>
      </c>
      <c r="N544" s="5">
        <f t="shared" si="16"/>
        <v>9040</v>
      </c>
      <c r="O544" cm="1">
        <f t="array" ref="O544:R544">_xlfn.XLOOKUP($B544,'Raw -orders'!$A:$A,'Raw -orders'!$B:$E)</f>
        <v>971</v>
      </c>
      <c r="P544">
        <v>58134</v>
      </c>
      <c r="Q544" s="1">
        <v>44204</v>
      </c>
      <c r="R544" s="1">
        <v>44219</v>
      </c>
      <c r="S544" t="str" cm="1">
        <f t="array" ref="S544:Z544">_xlfn.XLOOKUP($O544,'Raw - customers'!$A:$A,'Raw - customers'!$B:$I)</f>
        <v>Constance Piddington</v>
      </c>
      <c r="T544" t="str">
        <v>Genderfluid</v>
      </c>
      <c r="U544">
        <v>27</v>
      </c>
      <c r="V544" t="str">
        <v>135 Ella RunApt. 424</v>
      </c>
      <c r="W544">
        <v>4268</v>
      </c>
      <c r="X544" t="str">
        <v>East Chasehaven</v>
      </c>
      <c r="Y544" t="str">
        <v>Queensland</v>
      </c>
      <c r="Z544" t="str">
        <v>Australia</v>
      </c>
      <c r="AA544">
        <v>1</v>
      </c>
      <c r="AB544" s="3" t="str">
        <f t="shared" si="17"/>
        <v>10 to 20</v>
      </c>
      <c r="AK544" s="6"/>
      <c r="AM544" s="6">
        <v>971</v>
      </c>
      <c r="AN544" s="6" t="s">
        <v>1355</v>
      </c>
      <c r="AP544">
        <v>684</v>
      </c>
      <c r="AQ544" t="str">
        <v>Western Australia</v>
      </c>
    </row>
    <row r="545" spans="1:43" x14ac:dyDescent="0.25">
      <c r="A545">
        <v>543</v>
      </c>
      <c r="B545">
        <v>117</v>
      </c>
      <c r="C545">
        <v>462</v>
      </c>
      <c r="D545">
        <v>118</v>
      </c>
      <c r="E545">
        <v>3</v>
      </c>
      <c r="F545">
        <v>354</v>
      </c>
      <c r="G545">
        <v>1</v>
      </c>
      <c r="H545" t="str">
        <f>VLOOKUP($C545,'Raw-products'!$A$2:$H$1261,MATCH(H$1,'Raw-products'!$A$1:$H$1,0))</f>
        <v>Jacket</v>
      </c>
      <c r="I545" t="str">
        <f>VLOOKUP($C545,'Raw-products'!$A$2:$H$1261,MATCH(I$1,'Raw-products'!$A$1:$H$1,0))</f>
        <v>Puffer</v>
      </c>
      <c r="J545" t="str">
        <f>VLOOKUP($C545,'Raw-products'!$A$2:$H$1261,MATCH(J$1,'Raw-products'!$A$1:$H$1,0))</f>
        <v>M</v>
      </c>
      <c r="K545" t="str">
        <f>VLOOKUP($C545,'Raw-products'!$A$2:$H$1261,MATCH(K$1,'Raw-products'!$A$1:$H$1,0))</f>
        <v>orange</v>
      </c>
      <c r="L545">
        <f>VLOOKUP($C545,'Raw-products'!$A$2:$H$1261,MATCH(L$1,'Raw-products'!$A$1:$H$1,0))</f>
        <v>110</v>
      </c>
      <c r="M545">
        <f>VLOOKUP($C545,'Raw-products'!$A$2:$H$1261,MATCH(M$1,'Raw-products'!$A$1:$H$1,0))</f>
        <v>61</v>
      </c>
      <c r="N545" s="5">
        <f t="shared" si="16"/>
        <v>6710</v>
      </c>
      <c r="O545" cm="1">
        <f t="array" ref="O545:R545">_xlfn.XLOOKUP($B545,'Raw -orders'!$A:$A,'Raw -orders'!$B:$E)</f>
        <v>971</v>
      </c>
      <c r="P545">
        <v>58134</v>
      </c>
      <c r="Q545" s="1">
        <v>44204</v>
      </c>
      <c r="R545" s="1">
        <v>44219</v>
      </c>
      <c r="S545" t="str" cm="1">
        <f t="array" ref="S545:Z545">_xlfn.XLOOKUP($O545,'Raw - customers'!$A:$A,'Raw - customers'!$B:$I)</f>
        <v>Constance Piddington</v>
      </c>
      <c r="T545" t="str">
        <v>Genderfluid</v>
      </c>
      <c r="U545">
        <v>27</v>
      </c>
      <c r="V545" t="str">
        <v>135 Ella RunApt. 424</v>
      </c>
      <c r="W545">
        <v>4268</v>
      </c>
      <c r="X545" t="str">
        <v>East Chasehaven</v>
      </c>
      <c r="Y545" t="str">
        <v>Queensland</v>
      </c>
      <c r="Z545" t="str">
        <v>Australia</v>
      </c>
      <c r="AA545">
        <v>1</v>
      </c>
      <c r="AB545" s="3" t="str">
        <f t="shared" si="17"/>
        <v>10 to 20</v>
      </c>
      <c r="AK545" s="6"/>
      <c r="AM545" s="6">
        <v>971</v>
      </c>
      <c r="AN545" s="6" t="s">
        <v>1355</v>
      </c>
      <c r="AP545">
        <v>219</v>
      </c>
      <c r="AQ545" t="str">
        <v>Tasmania</v>
      </c>
    </row>
    <row r="546" spans="1:43" x14ac:dyDescent="0.25">
      <c r="A546">
        <v>544</v>
      </c>
      <c r="B546">
        <v>117</v>
      </c>
      <c r="C546">
        <v>522</v>
      </c>
      <c r="D546">
        <v>102</v>
      </c>
      <c r="E546">
        <v>1</v>
      </c>
      <c r="F546">
        <v>102</v>
      </c>
      <c r="G546">
        <v>1</v>
      </c>
      <c r="H546" t="str">
        <f>VLOOKUP($C546,'Raw-products'!$A$2:$H$1261,MATCH(H$1,'Raw-products'!$A$1:$H$1,0))</f>
        <v>Jacket</v>
      </c>
      <c r="I546" t="str">
        <f>VLOOKUP($C546,'Raw-products'!$A$2:$H$1261,MATCH(I$1,'Raw-products'!$A$1:$H$1,0))</f>
        <v>Windbreaker</v>
      </c>
      <c r="J546" t="str">
        <f>VLOOKUP($C546,'Raw-products'!$A$2:$H$1261,MATCH(J$1,'Raw-products'!$A$1:$H$1,0))</f>
        <v>M</v>
      </c>
      <c r="K546" t="str">
        <f>VLOOKUP($C546,'Raw-products'!$A$2:$H$1261,MATCH(K$1,'Raw-products'!$A$1:$H$1,0))</f>
        <v>violet</v>
      </c>
      <c r="L546">
        <f>VLOOKUP($C546,'Raw-products'!$A$2:$H$1261,MATCH(L$1,'Raw-products'!$A$1:$H$1,0))</f>
        <v>109</v>
      </c>
      <c r="M546">
        <f>VLOOKUP($C546,'Raw-products'!$A$2:$H$1261,MATCH(M$1,'Raw-products'!$A$1:$H$1,0))</f>
        <v>64</v>
      </c>
      <c r="N546" s="5">
        <f t="shared" si="16"/>
        <v>6976</v>
      </c>
      <c r="O546" cm="1">
        <f t="array" ref="O546:R546">_xlfn.XLOOKUP($B546,'Raw -orders'!$A:$A,'Raw -orders'!$B:$E)</f>
        <v>971</v>
      </c>
      <c r="P546">
        <v>58134</v>
      </c>
      <c r="Q546" s="1">
        <v>44204</v>
      </c>
      <c r="R546" s="1">
        <v>44219</v>
      </c>
      <c r="S546" t="str" cm="1">
        <f t="array" ref="S546:Z546">_xlfn.XLOOKUP($O546,'Raw - customers'!$A:$A,'Raw - customers'!$B:$I)</f>
        <v>Constance Piddington</v>
      </c>
      <c r="T546" t="str">
        <v>Genderfluid</v>
      </c>
      <c r="U546">
        <v>27</v>
      </c>
      <c r="V546" t="str">
        <v>135 Ella RunApt. 424</v>
      </c>
      <c r="W546">
        <v>4268</v>
      </c>
      <c r="X546" t="str">
        <v>East Chasehaven</v>
      </c>
      <c r="Y546" t="str">
        <v>Queensland</v>
      </c>
      <c r="Z546" t="str">
        <v>Australia</v>
      </c>
      <c r="AA546">
        <v>1</v>
      </c>
      <c r="AB546" s="3" t="str">
        <f t="shared" si="17"/>
        <v>10 to 20</v>
      </c>
      <c r="AK546" s="6"/>
      <c r="AM546" s="6">
        <v>971</v>
      </c>
      <c r="AN546" s="6" t="s">
        <v>1355</v>
      </c>
      <c r="AP546">
        <v>73</v>
      </c>
      <c r="AQ546" t="str">
        <v>South Australia</v>
      </c>
    </row>
    <row r="547" spans="1:43" x14ac:dyDescent="0.25">
      <c r="A547">
        <v>545</v>
      </c>
      <c r="B547">
        <v>118</v>
      </c>
      <c r="C547">
        <v>360</v>
      </c>
      <c r="D547">
        <v>94</v>
      </c>
      <c r="E547">
        <v>1</v>
      </c>
      <c r="F547">
        <v>94</v>
      </c>
      <c r="G547">
        <v>1</v>
      </c>
      <c r="H547" t="str">
        <f>VLOOKUP($C547,'Raw-products'!$A$2:$H$1261,MATCH(H$1,'Raw-products'!$A$1:$H$1,0))</f>
        <v>Shirt</v>
      </c>
      <c r="I547" t="str">
        <f>VLOOKUP($C547,'Raw-products'!$A$2:$H$1261,MATCH(I$1,'Raw-products'!$A$1:$H$1,0))</f>
        <v>Henley</v>
      </c>
      <c r="J547" t="str">
        <f>VLOOKUP($C547,'Raw-products'!$A$2:$H$1261,MATCH(J$1,'Raw-products'!$A$1:$H$1,0))</f>
        <v>XS</v>
      </c>
      <c r="K547" t="str">
        <f>VLOOKUP($C547,'Raw-products'!$A$2:$H$1261,MATCH(K$1,'Raw-products'!$A$1:$H$1,0))</f>
        <v>yellow</v>
      </c>
      <c r="L547">
        <f>VLOOKUP($C547,'Raw-products'!$A$2:$H$1261,MATCH(L$1,'Raw-products'!$A$1:$H$1,0))</f>
        <v>92</v>
      </c>
      <c r="M547">
        <f>VLOOKUP($C547,'Raw-products'!$A$2:$H$1261,MATCH(M$1,'Raw-products'!$A$1:$H$1,0))</f>
        <v>42</v>
      </c>
      <c r="N547" s="5">
        <f t="shared" si="16"/>
        <v>3864</v>
      </c>
      <c r="O547" cm="1">
        <f t="array" ref="O547:R547">_xlfn.XLOOKUP($B547,'Raw -orders'!$A:$A,'Raw -orders'!$B:$E)</f>
        <v>639</v>
      </c>
      <c r="P547">
        <v>37950</v>
      </c>
      <c r="Q547" s="1">
        <v>44247</v>
      </c>
      <c r="R547" s="1">
        <v>44249</v>
      </c>
      <c r="S547" t="str" cm="1">
        <f t="array" ref="S547:Z547">_xlfn.XLOOKUP($O547,'Raw - customers'!$A:$A,'Raw - customers'!$B:$I)</f>
        <v>Tobin Jeffryes</v>
      </c>
      <c r="T547" t="str">
        <v>Non-binary</v>
      </c>
      <c r="U547">
        <v>40</v>
      </c>
      <c r="V547" t="str">
        <v>23 Zara KnollApt. 502</v>
      </c>
      <c r="W547">
        <v>6722</v>
      </c>
      <c r="X547" t="str">
        <v>Lake Alice</v>
      </c>
      <c r="Y547" t="str">
        <v>Victoria</v>
      </c>
      <c r="Z547" t="str">
        <v>Australia</v>
      </c>
      <c r="AA547">
        <v>2</v>
      </c>
      <c r="AB547" s="3" t="str">
        <f t="shared" si="17"/>
        <v>0 to 10</v>
      </c>
      <c r="AK547" s="6"/>
      <c r="AM547" s="6">
        <v>639</v>
      </c>
      <c r="AN547" s="6" t="s">
        <v>1396</v>
      </c>
      <c r="AP547">
        <v>768</v>
      </c>
      <c r="AQ547" t="str">
        <v>Northern Territory</v>
      </c>
    </row>
    <row r="548" spans="1:43" x14ac:dyDescent="0.25">
      <c r="A548">
        <v>546</v>
      </c>
      <c r="B548">
        <v>118</v>
      </c>
      <c r="C548">
        <v>99</v>
      </c>
      <c r="D548">
        <v>118</v>
      </c>
      <c r="E548">
        <v>1</v>
      </c>
      <c r="F548">
        <v>118</v>
      </c>
      <c r="G548">
        <v>1</v>
      </c>
      <c r="H548" t="str">
        <f>VLOOKUP($C548,'Raw-products'!$A$2:$H$1261,MATCH(H$1,'Raw-products'!$A$1:$H$1,0))</f>
        <v>Shirt</v>
      </c>
      <c r="I548" t="str">
        <f>VLOOKUP($C548,'Raw-products'!$A$2:$H$1261,MATCH(I$1,'Raw-products'!$A$1:$H$1,0))</f>
        <v>Flannel</v>
      </c>
      <c r="J548" t="str">
        <f>VLOOKUP($C548,'Raw-products'!$A$2:$H$1261,MATCH(J$1,'Raw-products'!$A$1:$H$1,0))</f>
        <v>XL</v>
      </c>
      <c r="K548" t="str">
        <f>VLOOKUP($C548,'Raw-products'!$A$2:$H$1261,MATCH(K$1,'Raw-products'!$A$1:$H$1,0))</f>
        <v>indigo</v>
      </c>
      <c r="L548">
        <f>VLOOKUP($C548,'Raw-products'!$A$2:$H$1261,MATCH(L$1,'Raw-products'!$A$1:$H$1,0))</f>
        <v>96</v>
      </c>
      <c r="M548">
        <f>VLOOKUP($C548,'Raw-products'!$A$2:$H$1261,MATCH(M$1,'Raw-products'!$A$1:$H$1,0))</f>
        <v>57</v>
      </c>
      <c r="N548" s="5">
        <f t="shared" si="16"/>
        <v>5472</v>
      </c>
      <c r="O548" cm="1">
        <f t="array" ref="O548:R548">_xlfn.XLOOKUP($B548,'Raw -orders'!$A:$A,'Raw -orders'!$B:$E)</f>
        <v>639</v>
      </c>
      <c r="P548">
        <v>37950</v>
      </c>
      <c r="Q548" s="1">
        <v>44247</v>
      </c>
      <c r="R548" s="1">
        <v>44249</v>
      </c>
      <c r="S548" t="str" cm="1">
        <f t="array" ref="S548:Z548">_xlfn.XLOOKUP($O548,'Raw - customers'!$A:$A,'Raw - customers'!$B:$I)</f>
        <v>Tobin Jeffryes</v>
      </c>
      <c r="T548" t="str">
        <v>Non-binary</v>
      </c>
      <c r="U548">
        <v>40</v>
      </c>
      <c r="V548" t="str">
        <v>23 Zara KnollApt. 502</v>
      </c>
      <c r="W548">
        <v>6722</v>
      </c>
      <c r="X548" t="str">
        <v>Lake Alice</v>
      </c>
      <c r="Y548" t="str">
        <v>Victoria</v>
      </c>
      <c r="Z548" t="str">
        <v>Australia</v>
      </c>
      <c r="AA548">
        <v>2</v>
      </c>
      <c r="AB548" s="3" t="str">
        <f t="shared" si="17"/>
        <v>0 to 10</v>
      </c>
      <c r="AK548" s="6"/>
      <c r="AM548" s="6">
        <v>639</v>
      </c>
      <c r="AN548" s="6" t="s">
        <v>1396</v>
      </c>
      <c r="AP548">
        <v>572</v>
      </c>
      <c r="AQ548" t="str">
        <v>South Australia</v>
      </c>
    </row>
    <row r="549" spans="1:43" x14ac:dyDescent="0.25">
      <c r="A549">
        <v>547</v>
      </c>
      <c r="B549">
        <v>118</v>
      </c>
      <c r="C549">
        <v>110</v>
      </c>
      <c r="D549">
        <v>92</v>
      </c>
      <c r="E549">
        <v>1</v>
      </c>
      <c r="F549">
        <v>92</v>
      </c>
      <c r="G549">
        <v>1</v>
      </c>
      <c r="H549" t="str">
        <f>VLOOKUP($C549,'Raw-products'!$A$2:$H$1261,MATCH(H$1,'Raw-products'!$A$1:$H$1,0))</f>
        <v>Shirt</v>
      </c>
      <c r="I549" t="str">
        <f>VLOOKUP($C549,'Raw-products'!$A$2:$H$1261,MATCH(I$1,'Raw-products'!$A$1:$H$1,0))</f>
        <v>Denim</v>
      </c>
      <c r="J549" t="str">
        <f>VLOOKUP($C549,'Raw-products'!$A$2:$H$1261,MATCH(J$1,'Raw-products'!$A$1:$H$1,0))</f>
        <v>XS</v>
      </c>
      <c r="K549" t="str">
        <f>VLOOKUP($C549,'Raw-products'!$A$2:$H$1261,MATCH(K$1,'Raw-products'!$A$1:$H$1,0))</f>
        <v>orange</v>
      </c>
      <c r="L549">
        <f>VLOOKUP($C549,'Raw-products'!$A$2:$H$1261,MATCH(L$1,'Raw-products'!$A$1:$H$1,0))</f>
        <v>115</v>
      </c>
      <c r="M549">
        <f>VLOOKUP($C549,'Raw-products'!$A$2:$H$1261,MATCH(M$1,'Raw-products'!$A$1:$H$1,0))</f>
        <v>45</v>
      </c>
      <c r="N549" s="5">
        <f t="shared" si="16"/>
        <v>5175</v>
      </c>
      <c r="O549" cm="1">
        <f t="array" ref="O549:R549">_xlfn.XLOOKUP($B549,'Raw -orders'!$A:$A,'Raw -orders'!$B:$E)</f>
        <v>639</v>
      </c>
      <c r="P549">
        <v>37950</v>
      </c>
      <c r="Q549" s="1">
        <v>44247</v>
      </c>
      <c r="R549" s="1">
        <v>44249</v>
      </c>
      <c r="S549" t="str" cm="1">
        <f t="array" ref="S549:Z549">_xlfn.XLOOKUP($O549,'Raw - customers'!$A:$A,'Raw - customers'!$B:$I)</f>
        <v>Tobin Jeffryes</v>
      </c>
      <c r="T549" t="str">
        <v>Non-binary</v>
      </c>
      <c r="U549">
        <v>40</v>
      </c>
      <c r="V549" t="str">
        <v>23 Zara KnollApt. 502</v>
      </c>
      <c r="W549">
        <v>6722</v>
      </c>
      <c r="X549" t="str">
        <v>Lake Alice</v>
      </c>
      <c r="Y549" t="str">
        <v>Victoria</v>
      </c>
      <c r="Z549" t="str">
        <v>Australia</v>
      </c>
      <c r="AA549">
        <v>2</v>
      </c>
      <c r="AB549" s="3" t="str">
        <f t="shared" si="17"/>
        <v>0 to 10</v>
      </c>
      <c r="AK549" s="6"/>
      <c r="AM549" s="6">
        <v>639</v>
      </c>
      <c r="AN549" s="6" t="s">
        <v>1396</v>
      </c>
      <c r="AP549">
        <v>944</v>
      </c>
      <c r="AQ549" t="str">
        <v>Victoria</v>
      </c>
    </row>
    <row r="550" spans="1:43" x14ac:dyDescent="0.25">
      <c r="A550">
        <v>548</v>
      </c>
      <c r="B550">
        <v>118</v>
      </c>
      <c r="C550">
        <v>603</v>
      </c>
      <c r="D550">
        <v>112</v>
      </c>
      <c r="E550">
        <v>2</v>
      </c>
      <c r="F550">
        <v>224</v>
      </c>
      <c r="G550">
        <v>1</v>
      </c>
      <c r="H550" t="str">
        <f>VLOOKUP($C550,'Raw-products'!$A$2:$H$1261,MATCH(H$1,'Raw-products'!$A$1:$H$1,0))</f>
        <v>Jacket</v>
      </c>
      <c r="I550" t="str">
        <f>VLOOKUP($C550,'Raw-products'!$A$2:$H$1261,MATCH(I$1,'Raw-products'!$A$1:$H$1,0))</f>
        <v>Cardigan</v>
      </c>
      <c r="J550" t="str">
        <f>VLOOKUP($C550,'Raw-products'!$A$2:$H$1261,MATCH(J$1,'Raw-products'!$A$1:$H$1,0))</f>
        <v>L</v>
      </c>
      <c r="K550" t="str">
        <f>VLOOKUP($C550,'Raw-products'!$A$2:$H$1261,MATCH(K$1,'Raw-products'!$A$1:$H$1,0))</f>
        <v>orange</v>
      </c>
      <c r="L550">
        <f>VLOOKUP($C550,'Raw-products'!$A$2:$H$1261,MATCH(L$1,'Raw-products'!$A$1:$H$1,0))</f>
        <v>118</v>
      </c>
      <c r="M550">
        <f>VLOOKUP($C550,'Raw-products'!$A$2:$H$1261,MATCH(M$1,'Raw-products'!$A$1:$H$1,0))</f>
        <v>79</v>
      </c>
      <c r="N550" s="5">
        <f t="shared" si="16"/>
        <v>9322</v>
      </c>
      <c r="O550" cm="1">
        <f t="array" ref="O550:R550">_xlfn.XLOOKUP($B550,'Raw -orders'!$A:$A,'Raw -orders'!$B:$E)</f>
        <v>639</v>
      </c>
      <c r="P550">
        <v>37950</v>
      </c>
      <c r="Q550" s="1">
        <v>44247</v>
      </c>
      <c r="R550" s="1">
        <v>44249</v>
      </c>
      <c r="S550" t="str" cm="1">
        <f t="array" ref="S550:Z550">_xlfn.XLOOKUP($O550,'Raw - customers'!$A:$A,'Raw - customers'!$B:$I)</f>
        <v>Tobin Jeffryes</v>
      </c>
      <c r="T550" t="str">
        <v>Non-binary</v>
      </c>
      <c r="U550">
        <v>40</v>
      </c>
      <c r="V550" t="str">
        <v>23 Zara KnollApt. 502</v>
      </c>
      <c r="W550">
        <v>6722</v>
      </c>
      <c r="X550" t="str">
        <v>Lake Alice</v>
      </c>
      <c r="Y550" t="str">
        <v>Victoria</v>
      </c>
      <c r="Z550" t="str">
        <v>Australia</v>
      </c>
      <c r="AA550">
        <v>2</v>
      </c>
      <c r="AB550" s="3" t="str">
        <f t="shared" si="17"/>
        <v>0 to 10</v>
      </c>
      <c r="AK550" s="6"/>
      <c r="AM550" s="6">
        <v>639</v>
      </c>
      <c r="AN550" s="6" t="s">
        <v>1396</v>
      </c>
      <c r="AP550">
        <v>801</v>
      </c>
      <c r="AQ550" t="str">
        <v>Australian Capital Territory</v>
      </c>
    </row>
    <row r="551" spans="1:43" x14ac:dyDescent="0.25">
      <c r="A551">
        <v>549</v>
      </c>
      <c r="B551">
        <v>119</v>
      </c>
      <c r="C551">
        <v>551</v>
      </c>
      <c r="D551">
        <v>98</v>
      </c>
      <c r="E551">
        <v>2</v>
      </c>
      <c r="F551">
        <v>196</v>
      </c>
      <c r="G551">
        <v>1</v>
      </c>
      <c r="H551" t="str">
        <f>VLOOKUP($C551,'Raw-products'!$A$2:$H$1261,MATCH(H$1,'Raw-products'!$A$1:$H$1,0))</f>
        <v>Jacket</v>
      </c>
      <c r="I551" t="str">
        <f>VLOOKUP($C551,'Raw-products'!$A$2:$H$1261,MATCH(I$1,'Raw-products'!$A$1:$H$1,0))</f>
        <v>Leather</v>
      </c>
      <c r="J551" t="str">
        <f>VLOOKUP($C551,'Raw-products'!$A$2:$H$1261,MATCH(J$1,'Raw-products'!$A$1:$H$1,0))</f>
        <v>S</v>
      </c>
      <c r="K551" t="str">
        <f>VLOOKUP($C551,'Raw-products'!$A$2:$H$1261,MATCH(K$1,'Raw-products'!$A$1:$H$1,0))</f>
        <v>indigo</v>
      </c>
      <c r="L551">
        <f>VLOOKUP($C551,'Raw-products'!$A$2:$H$1261,MATCH(L$1,'Raw-products'!$A$1:$H$1,0))</f>
        <v>113</v>
      </c>
      <c r="M551">
        <f>VLOOKUP($C551,'Raw-products'!$A$2:$H$1261,MATCH(M$1,'Raw-products'!$A$1:$H$1,0))</f>
        <v>40</v>
      </c>
      <c r="N551" s="5">
        <f t="shared" si="16"/>
        <v>4520</v>
      </c>
      <c r="O551" cm="1">
        <f t="array" ref="O551:R551">_xlfn.XLOOKUP($B551,'Raw -orders'!$A:$A,'Raw -orders'!$B:$E)</f>
        <v>545</v>
      </c>
      <c r="P551">
        <v>19955</v>
      </c>
      <c r="Q551" s="1">
        <v>44315</v>
      </c>
      <c r="R551" s="1">
        <v>44322</v>
      </c>
      <c r="S551" t="str" cm="1">
        <f t="array" ref="S551:Z551">_xlfn.XLOOKUP($O551,'Raw - customers'!$A:$A,'Raw - customers'!$B:$I)</f>
        <v>Jakob Munks</v>
      </c>
      <c r="T551" t="str">
        <v>Non-binary</v>
      </c>
      <c r="U551">
        <v>59</v>
      </c>
      <c r="V551" t="str">
        <v>27 Hermann ManorSuite 124</v>
      </c>
      <c r="W551">
        <v>8864</v>
      </c>
      <c r="X551" t="str">
        <v>Durgantown</v>
      </c>
      <c r="Y551" t="str">
        <v>Queensland</v>
      </c>
      <c r="Z551" t="str">
        <v>Australia</v>
      </c>
      <c r="AA551">
        <v>4</v>
      </c>
      <c r="AB551" s="3" t="str">
        <f t="shared" si="17"/>
        <v>0 to 10</v>
      </c>
      <c r="AK551" s="6"/>
      <c r="AM551" s="6">
        <v>545</v>
      </c>
      <c r="AN551" s="6" t="s">
        <v>1355</v>
      </c>
      <c r="AP551">
        <v>118</v>
      </c>
      <c r="AQ551" t="str">
        <v>Australian Capital Territory</v>
      </c>
    </row>
    <row r="552" spans="1:43" x14ac:dyDescent="0.25">
      <c r="A552">
        <v>550</v>
      </c>
      <c r="B552">
        <v>119</v>
      </c>
      <c r="C552">
        <v>911</v>
      </c>
      <c r="D552">
        <v>96</v>
      </c>
      <c r="E552">
        <v>1</v>
      </c>
      <c r="F552">
        <v>96</v>
      </c>
      <c r="G552">
        <v>1</v>
      </c>
      <c r="H552" t="str">
        <f>VLOOKUP($C552,'Raw-products'!$A$2:$H$1261,MATCH(H$1,'Raw-products'!$A$1:$H$1,0))</f>
        <v>Trousers</v>
      </c>
      <c r="I552" t="str">
        <f>VLOOKUP($C552,'Raw-products'!$A$2:$H$1261,MATCH(I$1,'Raw-products'!$A$1:$H$1,0))</f>
        <v>Drawstring</v>
      </c>
      <c r="J552" t="str">
        <f>VLOOKUP($C552,'Raw-products'!$A$2:$H$1261,MATCH(J$1,'Raw-products'!$A$1:$H$1,0))</f>
        <v>S</v>
      </c>
      <c r="K552" t="str">
        <f>VLOOKUP($C552,'Raw-products'!$A$2:$H$1261,MATCH(K$1,'Raw-products'!$A$1:$H$1,0))</f>
        <v>red</v>
      </c>
      <c r="L552">
        <f>VLOOKUP($C552,'Raw-products'!$A$2:$H$1261,MATCH(L$1,'Raw-products'!$A$1:$H$1,0))</f>
        <v>104</v>
      </c>
      <c r="M552">
        <f>VLOOKUP($C552,'Raw-products'!$A$2:$H$1261,MATCH(M$1,'Raw-products'!$A$1:$H$1,0))</f>
        <v>64</v>
      </c>
      <c r="N552" s="5">
        <f t="shared" si="16"/>
        <v>6656</v>
      </c>
      <c r="O552" cm="1">
        <f t="array" ref="O552:R552">_xlfn.XLOOKUP($B552,'Raw -orders'!$A:$A,'Raw -orders'!$B:$E)</f>
        <v>545</v>
      </c>
      <c r="P552">
        <v>19955</v>
      </c>
      <c r="Q552" s="1">
        <v>44315</v>
      </c>
      <c r="R552" s="1">
        <v>44322</v>
      </c>
      <c r="S552" t="str" cm="1">
        <f t="array" ref="S552:Z552">_xlfn.XLOOKUP($O552,'Raw - customers'!$A:$A,'Raw - customers'!$B:$I)</f>
        <v>Jakob Munks</v>
      </c>
      <c r="T552" t="str">
        <v>Non-binary</v>
      </c>
      <c r="U552">
        <v>59</v>
      </c>
      <c r="V552" t="str">
        <v>27 Hermann ManorSuite 124</v>
      </c>
      <c r="W552">
        <v>8864</v>
      </c>
      <c r="X552" t="str">
        <v>Durgantown</v>
      </c>
      <c r="Y552" t="str">
        <v>Queensland</v>
      </c>
      <c r="Z552" t="str">
        <v>Australia</v>
      </c>
      <c r="AA552">
        <v>4</v>
      </c>
      <c r="AB552" s="3" t="str">
        <f t="shared" si="17"/>
        <v>0 to 10</v>
      </c>
      <c r="AK552" s="6"/>
      <c r="AM552" s="6">
        <v>545</v>
      </c>
      <c r="AN552" s="6" t="s">
        <v>1355</v>
      </c>
      <c r="AP552">
        <v>524</v>
      </c>
      <c r="AQ552" t="str">
        <v>Queensland</v>
      </c>
    </row>
    <row r="553" spans="1:43" x14ac:dyDescent="0.25">
      <c r="A553">
        <v>551</v>
      </c>
      <c r="B553">
        <v>119</v>
      </c>
      <c r="C553">
        <v>66</v>
      </c>
      <c r="D553">
        <v>104</v>
      </c>
      <c r="E553">
        <v>1</v>
      </c>
      <c r="F553">
        <v>104</v>
      </c>
      <c r="G553">
        <v>1</v>
      </c>
      <c r="H553" t="str">
        <f>VLOOKUP($C553,'Raw-products'!$A$2:$H$1261,MATCH(H$1,'Raw-products'!$A$1:$H$1,0))</f>
        <v>Shirt</v>
      </c>
      <c r="I553" t="str">
        <f>VLOOKUP($C553,'Raw-products'!$A$2:$H$1261,MATCH(I$1,'Raw-products'!$A$1:$H$1,0))</f>
        <v>Dress</v>
      </c>
      <c r="J553" t="str">
        <f>VLOOKUP($C553,'Raw-products'!$A$2:$H$1261,MATCH(J$1,'Raw-products'!$A$1:$H$1,0))</f>
        <v>S</v>
      </c>
      <c r="K553" t="str">
        <f>VLOOKUP($C553,'Raw-products'!$A$2:$H$1261,MATCH(K$1,'Raw-products'!$A$1:$H$1,0))</f>
        <v>violet</v>
      </c>
      <c r="L553">
        <f>VLOOKUP($C553,'Raw-products'!$A$2:$H$1261,MATCH(L$1,'Raw-products'!$A$1:$H$1,0))</f>
        <v>119</v>
      </c>
      <c r="M553">
        <f>VLOOKUP($C553,'Raw-products'!$A$2:$H$1261,MATCH(M$1,'Raw-products'!$A$1:$H$1,0))</f>
        <v>69</v>
      </c>
      <c r="N553" s="5">
        <f t="shared" si="16"/>
        <v>8211</v>
      </c>
      <c r="O553" cm="1">
        <f t="array" ref="O553:R553">_xlfn.XLOOKUP($B553,'Raw -orders'!$A:$A,'Raw -orders'!$B:$E)</f>
        <v>545</v>
      </c>
      <c r="P553">
        <v>19955</v>
      </c>
      <c r="Q553" s="1">
        <v>44315</v>
      </c>
      <c r="R553" s="1">
        <v>44322</v>
      </c>
      <c r="S553" t="str" cm="1">
        <f t="array" ref="S553:Z553">_xlfn.XLOOKUP($O553,'Raw - customers'!$A:$A,'Raw - customers'!$B:$I)</f>
        <v>Jakob Munks</v>
      </c>
      <c r="T553" t="str">
        <v>Non-binary</v>
      </c>
      <c r="U553">
        <v>59</v>
      </c>
      <c r="V553" t="str">
        <v>27 Hermann ManorSuite 124</v>
      </c>
      <c r="W553">
        <v>8864</v>
      </c>
      <c r="X553" t="str">
        <v>Durgantown</v>
      </c>
      <c r="Y553" t="str">
        <v>Queensland</v>
      </c>
      <c r="Z553" t="str">
        <v>Australia</v>
      </c>
      <c r="AA553">
        <v>4</v>
      </c>
      <c r="AB553" s="3" t="str">
        <f t="shared" si="17"/>
        <v>0 to 10</v>
      </c>
      <c r="AK553" s="6"/>
      <c r="AM553" s="6">
        <v>545</v>
      </c>
      <c r="AN553" s="6" t="s">
        <v>1355</v>
      </c>
      <c r="AP553">
        <v>724</v>
      </c>
      <c r="AQ553" t="str">
        <v>New South Wales</v>
      </c>
    </row>
    <row r="554" spans="1:43" x14ac:dyDescent="0.25">
      <c r="A554">
        <v>552</v>
      </c>
      <c r="B554">
        <v>119</v>
      </c>
      <c r="C554">
        <v>63</v>
      </c>
      <c r="D554">
        <v>104</v>
      </c>
      <c r="E554">
        <v>1</v>
      </c>
      <c r="F554">
        <v>104</v>
      </c>
      <c r="G554">
        <v>1</v>
      </c>
      <c r="H554" t="str">
        <f>VLOOKUP($C554,'Raw-products'!$A$2:$H$1261,MATCH(H$1,'Raw-products'!$A$1:$H$1,0))</f>
        <v>Shirt</v>
      </c>
      <c r="I554" t="str">
        <f>VLOOKUP($C554,'Raw-products'!$A$2:$H$1261,MATCH(I$1,'Raw-products'!$A$1:$H$1,0))</f>
        <v>Dress</v>
      </c>
      <c r="J554" t="str">
        <f>VLOOKUP($C554,'Raw-products'!$A$2:$H$1261,MATCH(J$1,'Raw-products'!$A$1:$H$1,0))</f>
        <v>L</v>
      </c>
      <c r="K554" t="str">
        <f>VLOOKUP($C554,'Raw-products'!$A$2:$H$1261,MATCH(K$1,'Raw-products'!$A$1:$H$1,0))</f>
        <v>indigo</v>
      </c>
      <c r="L554">
        <f>VLOOKUP($C554,'Raw-products'!$A$2:$H$1261,MATCH(L$1,'Raw-products'!$A$1:$H$1,0))</f>
        <v>119</v>
      </c>
      <c r="M554">
        <f>VLOOKUP($C554,'Raw-products'!$A$2:$H$1261,MATCH(M$1,'Raw-products'!$A$1:$H$1,0))</f>
        <v>71</v>
      </c>
      <c r="N554" s="5">
        <f t="shared" si="16"/>
        <v>8449</v>
      </c>
      <c r="O554" cm="1">
        <f t="array" ref="O554:R554">_xlfn.XLOOKUP($B554,'Raw -orders'!$A:$A,'Raw -orders'!$B:$E)</f>
        <v>545</v>
      </c>
      <c r="P554">
        <v>19955</v>
      </c>
      <c r="Q554" s="1">
        <v>44315</v>
      </c>
      <c r="R554" s="1">
        <v>44322</v>
      </c>
      <c r="S554" t="str" cm="1">
        <f t="array" ref="S554:Z554">_xlfn.XLOOKUP($O554,'Raw - customers'!$A:$A,'Raw - customers'!$B:$I)</f>
        <v>Jakob Munks</v>
      </c>
      <c r="T554" t="str">
        <v>Non-binary</v>
      </c>
      <c r="U554">
        <v>59</v>
      </c>
      <c r="V554" t="str">
        <v>27 Hermann ManorSuite 124</v>
      </c>
      <c r="W554">
        <v>8864</v>
      </c>
      <c r="X554" t="str">
        <v>Durgantown</v>
      </c>
      <c r="Y554" t="str">
        <v>Queensland</v>
      </c>
      <c r="Z554" t="str">
        <v>Australia</v>
      </c>
      <c r="AA554">
        <v>4</v>
      </c>
      <c r="AB554" s="3" t="str">
        <f t="shared" si="17"/>
        <v>0 to 10</v>
      </c>
      <c r="AK554" s="6"/>
      <c r="AM554" s="6">
        <v>545</v>
      </c>
      <c r="AN554" s="6" t="s">
        <v>1355</v>
      </c>
      <c r="AP554">
        <v>951</v>
      </c>
      <c r="AQ554" t="str">
        <v>Tasmania</v>
      </c>
    </row>
    <row r="555" spans="1:43" x14ac:dyDescent="0.25">
      <c r="A555">
        <v>553</v>
      </c>
      <c r="B555">
        <v>120</v>
      </c>
      <c r="C555">
        <v>1231</v>
      </c>
      <c r="D555">
        <v>112</v>
      </c>
      <c r="E555">
        <v>1</v>
      </c>
      <c r="F555">
        <v>112</v>
      </c>
      <c r="G555">
        <v>1</v>
      </c>
      <c r="H555" t="str">
        <f>VLOOKUP($C555,'Raw-products'!$A$2:$H$1261,MATCH(H$1,'Raw-products'!$A$1:$H$1,0))</f>
        <v>Trousers</v>
      </c>
      <c r="I555" t="str">
        <f>VLOOKUP($C555,'Raw-products'!$A$2:$H$1261,MATCH(I$1,'Raw-products'!$A$1:$H$1,0))</f>
        <v>Tracksuit Bottoms</v>
      </c>
      <c r="J555" t="str">
        <f>VLOOKUP($C555,'Raw-products'!$A$2:$H$1261,MATCH(J$1,'Raw-products'!$A$1:$H$1,0))</f>
        <v>S</v>
      </c>
      <c r="K555" t="str">
        <f>VLOOKUP($C555,'Raw-products'!$A$2:$H$1261,MATCH(K$1,'Raw-products'!$A$1:$H$1,0))</f>
        <v>orange</v>
      </c>
      <c r="L555">
        <f>VLOOKUP($C555,'Raw-products'!$A$2:$H$1261,MATCH(L$1,'Raw-products'!$A$1:$H$1,0))</f>
        <v>91</v>
      </c>
      <c r="M555">
        <f>VLOOKUP($C555,'Raw-products'!$A$2:$H$1261,MATCH(M$1,'Raw-products'!$A$1:$H$1,0))</f>
        <v>59</v>
      </c>
      <c r="N555" s="5">
        <f t="shared" si="16"/>
        <v>5369</v>
      </c>
      <c r="O555" cm="1">
        <f t="array" ref="O555:R555">_xlfn.XLOOKUP($B555,'Raw -orders'!$A:$A,'Raw -orders'!$B:$E)</f>
        <v>585</v>
      </c>
      <c r="P555">
        <v>53001</v>
      </c>
      <c r="Q555" s="1">
        <v>44356</v>
      </c>
      <c r="R555" s="1">
        <v>44361</v>
      </c>
      <c r="S555" t="str" cm="1">
        <f t="array" ref="S555:Z555">_xlfn.XLOOKUP($O555,'Raw - customers'!$A:$A,'Raw - customers'!$B:$I)</f>
        <v>Alicea Momford</v>
      </c>
      <c r="T555" t="str">
        <v>Non-binary</v>
      </c>
      <c r="U555">
        <v>23</v>
      </c>
      <c r="V555" t="str">
        <v>01 Lee GroveSuite 419</v>
      </c>
      <c r="W555">
        <v>3863</v>
      </c>
      <c r="X555" t="str">
        <v>West Bella</v>
      </c>
      <c r="Y555" t="str">
        <v>South Australia</v>
      </c>
      <c r="Z555" t="str">
        <v>Australia</v>
      </c>
      <c r="AA555">
        <v>6</v>
      </c>
      <c r="AB555" s="3" t="str">
        <f t="shared" si="17"/>
        <v>0 to 10</v>
      </c>
      <c r="AK555" s="6"/>
      <c r="AM555" s="6">
        <v>585</v>
      </c>
      <c r="AN555" s="6" t="s">
        <v>1345</v>
      </c>
      <c r="AP555">
        <v>338</v>
      </c>
      <c r="AQ555" t="str">
        <v>New South Wales</v>
      </c>
    </row>
    <row r="556" spans="1:43" x14ac:dyDescent="0.25">
      <c r="A556">
        <v>554</v>
      </c>
      <c r="B556">
        <v>120</v>
      </c>
      <c r="C556">
        <v>340</v>
      </c>
      <c r="D556">
        <v>109</v>
      </c>
      <c r="E556">
        <v>2</v>
      </c>
      <c r="F556">
        <v>218</v>
      </c>
      <c r="G556">
        <v>1</v>
      </c>
      <c r="H556" t="str">
        <f>VLOOKUP($C556,'Raw-products'!$A$2:$H$1261,MATCH(H$1,'Raw-products'!$A$1:$H$1,0))</f>
        <v>Shirt</v>
      </c>
      <c r="I556" t="str">
        <f>VLOOKUP($C556,'Raw-products'!$A$2:$H$1261,MATCH(I$1,'Raw-products'!$A$1:$H$1,0))</f>
        <v>Mandarin Collar</v>
      </c>
      <c r="J556" t="str">
        <f>VLOOKUP($C556,'Raw-products'!$A$2:$H$1261,MATCH(J$1,'Raw-products'!$A$1:$H$1,0))</f>
        <v>XS</v>
      </c>
      <c r="K556" t="str">
        <f>VLOOKUP($C556,'Raw-products'!$A$2:$H$1261,MATCH(K$1,'Raw-products'!$A$1:$H$1,0))</f>
        <v>indigo</v>
      </c>
      <c r="L556">
        <f>VLOOKUP($C556,'Raw-products'!$A$2:$H$1261,MATCH(L$1,'Raw-products'!$A$1:$H$1,0))</f>
        <v>108</v>
      </c>
      <c r="M556">
        <f>VLOOKUP($C556,'Raw-products'!$A$2:$H$1261,MATCH(M$1,'Raw-products'!$A$1:$H$1,0))</f>
        <v>80</v>
      </c>
      <c r="N556" s="5">
        <f t="shared" si="16"/>
        <v>8640</v>
      </c>
      <c r="O556" cm="1">
        <f t="array" ref="O556:R556">_xlfn.XLOOKUP($B556,'Raw -orders'!$A:$A,'Raw -orders'!$B:$E)</f>
        <v>585</v>
      </c>
      <c r="P556">
        <v>53001</v>
      </c>
      <c r="Q556" s="1">
        <v>44356</v>
      </c>
      <c r="R556" s="1">
        <v>44361</v>
      </c>
      <c r="S556" t="str" cm="1">
        <f t="array" ref="S556:Z556">_xlfn.XLOOKUP($O556,'Raw - customers'!$A:$A,'Raw - customers'!$B:$I)</f>
        <v>Alicea Momford</v>
      </c>
      <c r="T556" t="str">
        <v>Non-binary</v>
      </c>
      <c r="U556">
        <v>23</v>
      </c>
      <c r="V556" t="str">
        <v>01 Lee GroveSuite 419</v>
      </c>
      <c r="W556">
        <v>3863</v>
      </c>
      <c r="X556" t="str">
        <v>West Bella</v>
      </c>
      <c r="Y556" t="str">
        <v>South Australia</v>
      </c>
      <c r="Z556" t="str">
        <v>Australia</v>
      </c>
      <c r="AA556">
        <v>6</v>
      </c>
      <c r="AB556" s="3" t="str">
        <f t="shared" si="17"/>
        <v>0 to 10</v>
      </c>
      <c r="AK556" s="6"/>
      <c r="AM556" s="6">
        <v>585</v>
      </c>
      <c r="AN556" s="6" t="s">
        <v>1345</v>
      </c>
      <c r="AP556">
        <v>139</v>
      </c>
      <c r="AQ556" t="str">
        <v>Australian Capital Territory</v>
      </c>
    </row>
    <row r="557" spans="1:43" x14ac:dyDescent="0.25">
      <c r="A557">
        <v>555</v>
      </c>
      <c r="B557">
        <v>120</v>
      </c>
      <c r="C557">
        <v>881</v>
      </c>
      <c r="D557">
        <v>94</v>
      </c>
      <c r="E557">
        <v>2</v>
      </c>
      <c r="F557">
        <v>188</v>
      </c>
      <c r="G557">
        <v>1</v>
      </c>
      <c r="H557" t="str">
        <f>VLOOKUP($C557,'Raw-products'!$A$2:$H$1261,MATCH(H$1,'Raw-products'!$A$1:$H$1,0))</f>
        <v>Trousers</v>
      </c>
      <c r="I557" t="str">
        <f>VLOOKUP($C557,'Raw-products'!$A$2:$H$1261,MATCH(I$1,'Raw-products'!$A$1:$H$1,0))</f>
        <v>Cords</v>
      </c>
      <c r="J557" t="str">
        <f>VLOOKUP($C557,'Raw-products'!$A$2:$H$1261,MATCH(J$1,'Raw-products'!$A$1:$H$1,0))</f>
        <v>S</v>
      </c>
      <c r="K557" t="str">
        <f>VLOOKUP($C557,'Raw-products'!$A$2:$H$1261,MATCH(K$1,'Raw-products'!$A$1:$H$1,0))</f>
        <v>orange</v>
      </c>
      <c r="L557">
        <f>VLOOKUP($C557,'Raw-products'!$A$2:$H$1261,MATCH(L$1,'Raw-products'!$A$1:$H$1,0))</f>
        <v>113</v>
      </c>
      <c r="M557">
        <f>VLOOKUP($C557,'Raw-products'!$A$2:$H$1261,MATCH(M$1,'Raw-products'!$A$1:$H$1,0))</f>
        <v>59</v>
      </c>
      <c r="N557" s="5">
        <f t="shared" si="16"/>
        <v>6667</v>
      </c>
      <c r="O557" cm="1">
        <f t="array" ref="O557:R557">_xlfn.XLOOKUP($B557,'Raw -orders'!$A:$A,'Raw -orders'!$B:$E)</f>
        <v>585</v>
      </c>
      <c r="P557">
        <v>53001</v>
      </c>
      <c r="Q557" s="1">
        <v>44356</v>
      </c>
      <c r="R557" s="1">
        <v>44361</v>
      </c>
      <c r="S557" t="str" cm="1">
        <f t="array" ref="S557:Z557">_xlfn.XLOOKUP($O557,'Raw - customers'!$A:$A,'Raw - customers'!$B:$I)</f>
        <v>Alicea Momford</v>
      </c>
      <c r="T557" t="str">
        <v>Non-binary</v>
      </c>
      <c r="U557">
        <v>23</v>
      </c>
      <c r="V557" t="str">
        <v>01 Lee GroveSuite 419</v>
      </c>
      <c r="W557">
        <v>3863</v>
      </c>
      <c r="X557" t="str">
        <v>West Bella</v>
      </c>
      <c r="Y557" t="str">
        <v>South Australia</v>
      </c>
      <c r="Z557" t="str">
        <v>Australia</v>
      </c>
      <c r="AA557">
        <v>6</v>
      </c>
      <c r="AB557" s="3" t="str">
        <f t="shared" si="17"/>
        <v>0 to 10</v>
      </c>
      <c r="AK557" s="6"/>
      <c r="AM557" s="6">
        <v>585</v>
      </c>
      <c r="AN557" s="6" t="s">
        <v>1345</v>
      </c>
      <c r="AP557">
        <v>946</v>
      </c>
      <c r="AQ557" t="str">
        <v>Queensland</v>
      </c>
    </row>
    <row r="558" spans="1:43" x14ac:dyDescent="0.25">
      <c r="A558">
        <v>556</v>
      </c>
      <c r="B558">
        <v>120</v>
      </c>
      <c r="C558">
        <v>560</v>
      </c>
      <c r="D558">
        <v>100</v>
      </c>
      <c r="E558">
        <v>1</v>
      </c>
      <c r="F558">
        <v>100</v>
      </c>
      <c r="G558">
        <v>1</v>
      </c>
      <c r="H558" t="str">
        <f>VLOOKUP($C558,'Raw-products'!$A$2:$H$1261,MATCH(H$1,'Raw-products'!$A$1:$H$1,0))</f>
        <v>Jacket</v>
      </c>
      <c r="I558" t="str">
        <f>VLOOKUP($C558,'Raw-products'!$A$2:$H$1261,MATCH(I$1,'Raw-products'!$A$1:$H$1,0))</f>
        <v>Bomber</v>
      </c>
      <c r="J558" t="str">
        <f>VLOOKUP($C558,'Raw-products'!$A$2:$H$1261,MATCH(J$1,'Raw-products'!$A$1:$H$1,0))</f>
        <v>XS</v>
      </c>
      <c r="K558" t="str">
        <f>VLOOKUP($C558,'Raw-products'!$A$2:$H$1261,MATCH(K$1,'Raw-products'!$A$1:$H$1,0))</f>
        <v>red</v>
      </c>
      <c r="L558">
        <f>VLOOKUP($C558,'Raw-products'!$A$2:$H$1261,MATCH(L$1,'Raw-products'!$A$1:$H$1,0))</f>
        <v>90</v>
      </c>
      <c r="M558">
        <f>VLOOKUP($C558,'Raw-products'!$A$2:$H$1261,MATCH(M$1,'Raw-products'!$A$1:$H$1,0))</f>
        <v>76</v>
      </c>
      <c r="N558" s="5">
        <f t="shared" si="16"/>
        <v>6840</v>
      </c>
      <c r="O558" cm="1">
        <f t="array" ref="O558:R558">_xlfn.XLOOKUP($B558,'Raw -orders'!$A:$A,'Raw -orders'!$B:$E)</f>
        <v>585</v>
      </c>
      <c r="P558">
        <v>53001</v>
      </c>
      <c r="Q558" s="1">
        <v>44356</v>
      </c>
      <c r="R558" s="1">
        <v>44361</v>
      </c>
      <c r="S558" t="str" cm="1">
        <f t="array" ref="S558:Z558">_xlfn.XLOOKUP($O558,'Raw - customers'!$A:$A,'Raw - customers'!$B:$I)</f>
        <v>Alicea Momford</v>
      </c>
      <c r="T558" t="str">
        <v>Non-binary</v>
      </c>
      <c r="U558">
        <v>23</v>
      </c>
      <c r="V558" t="str">
        <v>01 Lee GroveSuite 419</v>
      </c>
      <c r="W558">
        <v>3863</v>
      </c>
      <c r="X558" t="str">
        <v>West Bella</v>
      </c>
      <c r="Y558" t="str">
        <v>South Australia</v>
      </c>
      <c r="Z558" t="str">
        <v>Australia</v>
      </c>
      <c r="AA558">
        <v>6</v>
      </c>
      <c r="AB558" s="3" t="str">
        <f t="shared" si="17"/>
        <v>0 to 10</v>
      </c>
      <c r="AK558" s="6"/>
      <c r="AM558" s="6">
        <v>585</v>
      </c>
      <c r="AN558" s="6" t="s">
        <v>1345</v>
      </c>
      <c r="AP558">
        <v>306</v>
      </c>
      <c r="AQ558" t="str">
        <v>Queensland</v>
      </c>
    </row>
    <row r="559" spans="1:43" x14ac:dyDescent="0.25">
      <c r="A559">
        <v>557</v>
      </c>
      <c r="B559">
        <v>120</v>
      </c>
      <c r="C559">
        <v>11</v>
      </c>
      <c r="D559">
        <v>96</v>
      </c>
      <c r="E559">
        <v>2</v>
      </c>
      <c r="F559">
        <v>192</v>
      </c>
      <c r="G559">
        <v>1</v>
      </c>
      <c r="H559" t="str">
        <f>VLOOKUP($C559,'Raw-products'!$A$2:$H$1261,MATCH(H$1,'Raw-products'!$A$1:$H$1,0))</f>
        <v>Shirt</v>
      </c>
      <c r="I559" t="str">
        <f>VLOOKUP($C559,'Raw-products'!$A$2:$H$1261,MATCH(I$1,'Raw-products'!$A$1:$H$1,0))</f>
        <v>Oxford Cloth</v>
      </c>
      <c r="J559" t="str">
        <f>VLOOKUP($C559,'Raw-products'!$A$2:$H$1261,MATCH(J$1,'Raw-products'!$A$1:$H$1,0))</f>
        <v>S</v>
      </c>
      <c r="K559" t="str">
        <f>VLOOKUP($C559,'Raw-products'!$A$2:$H$1261,MATCH(K$1,'Raw-products'!$A$1:$H$1,0))</f>
        <v>yellow</v>
      </c>
      <c r="L559">
        <f>VLOOKUP($C559,'Raw-products'!$A$2:$H$1261,MATCH(L$1,'Raw-products'!$A$1:$H$1,0))</f>
        <v>114</v>
      </c>
      <c r="M559">
        <f>VLOOKUP($C559,'Raw-products'!$A$2:$H$1261,MATCH(M$1,'Raw-products'!$A$1:$H$1,0))</f>
        <v>78</v>
      </c>
      <c r="N559" s="5">
        <f t="shared" si="16"/>
        <v>8892</v>
      </c>
      <c r="O559" cm="1">
        <f t="array" ref="O559:R559">_xlfn.XLOOKUP($B559,'Raw -orders'!$A:$A,'Raw -orders'!$B:$E)</f>
        <v>585</v>
      </c>
      <c r="P559">
        <v>53001</v>
      </c>
      <c r="Q559" s="1">
        <v>44356</v>
      </c>
      <c r="R559" s="1">
        <v>44361</v>
      </c>
      <c r="S559" t="str" cm="1">
        <f t="array" ref="S559:Z559">_xlfn.XLOOKUP($O559,'Raw - customers'!$A:$A,'Raw - customers'!$B:$I)</f>
        <v>Alicea Momford</v>
      </c>
      <c r="T559" t="str">
        <v>Non-binary</v>
      </c>
      <c r="U559">
        <v>23</v>
      </c>
      <c r="V559" t="str">
        <v>01 Lee GroveSuite 419</v>
      </c>
      <c r="W559">
        <v>3863</v>
      </c>
      <c r="X559" t="str">
        <v>West Bella</v>
      </c>
      <c r="Y559" t="str">
        <v>South Australia</v>
      </c>
      <c r="Z559" t="str">
        <v>Australia</v>
      </c>
      <c r="AA559">
        <v>6</v>
      </c>
      <c r="AB559" s="3" t="str">
        <f t="shared" si="17"/>
        <v>0 to 10</v>
      </c>
      <c r="AK559" s="6"/>
      <c r="AM559" s="6">
        <v>585</v>
      </c>
      <c r="AN559" s="6" t="s">
        <v>1345</v>
      </c>
      <c r="AP559">
        <v>35</v>
      </c>
      <c r="AQ559" t="str">
        <v>Queensland</v>
      </c>
    </row>
    <row r="560" spans="1:43" x14ac:dyDescent="0.25">
      <c r="A560">
        <v>558</v>
      </c>
      <c r="B560">
        <v>120</v>
      </c>
      <c r="C560">
        <v>395</v>
      </c>
      <c r="D560">
        <v>119</v>
      </c>
      <c r="E560">
        <v>3</v>
      </c>
      <c r="F560">
        <v>357</v>
      </c>
      <c r="G560">
        <v>1</v>
      </c>
      <c r="H560" t="str">
        <f>VLOOKUP($C560,'Raw-products'!$A$2:$H$1261,MATCH(H$1,'Raw-products'!$A$1:$H$1,0))</f>
        <v>Shirt</v>
      </c>
      <c r="I560" t="str">
        <f>VLOOKUP($C560,'Raw-products'!$A$2:$H$1261,MATCH(I$1,'Raw-products'!$A$1:$H$1,0))</f>
        <v>Casual Slim Fit</v>
      </c>
      <c r="J560" t="str">
        <f>VLOOKUP($C560,'Raw-products'!$A$2:$H$1261,MATCH(J$1,'Raw-products'!$A$1:$H$1,0))</f>
        <v>XS</v>
      </c>
      <c r="K560" t="str">
        <f>VLOOKUP($C560,'Raw-products'!$A$2:$H$1261,MATCH(K$1,'Raw-products'!$A$1:$H$1,0))</f>
        <v>yellow</v>
      </c>
      <c r="L560">
        <f>VLOOKUP($C560,'Raw-products'!$A$2:$H$1261,MATCH(L$1,'Raw-products'!$A$1:$H$1,0))</f>
        <v>113</v>
      </c>
      <c r="M560">
        <f>VLOOKUP($C560,'Raw-products'!$A$2:$H$1261,MATCH(M$1,'Raw-products'!$A$1:$H$1,0))</f>
        <v>63</v>
      </c>
      <c r="N560" s="5">
        <f t="shared" si="16"/>
        <v>7119</v>
      </c>
      <c r="O560" cm="1">
        <f t="array" ref="O560:R560">_xlfn.XLOOKUP($B560,'Raw -orders'!$A:$A,'Raw -orders'!$B:$E)</f>
        <v>585</v>
      </c>
      <c r="P560">
        <v>53001</v>
      </c>
      <c r="Q560" s="1">
        <v>44356</v>
      </c>
      <c r="R560" s="1">
        <v>44361</v>
      </c>
      <c r="S560" t="str" cm="1">
        <f t="array" ref="S560:Z560">_xlfn.XLOOKUP($O560,'Raw - customers'!$A:$A,'Raw - customers'!$B:$I)</f>
        <v>Alicea Momford</v>
      </c>
      <c r="T560" t="str">
        <v>Non-binary</v>
      </c>
      <c r="U560">
        <v>23</v>
      </c>
      <c r="V560" t="str">
        <v>01 Lee GroveSuite 419</v>
      </c>
      <c r="W560">
        <v>3863</v>
      </c>
      <c r="X560" t="str">
        <v>West Bella</v>
      </c>
      <c r="Y560" t="str">
        <v>South Australia</v>
      </c>
      <c r="Z560" t="str">
        <v>Australia</v>
      </c>
      <c r="AA560">
        <v>6</v>
      </c>
      <c r="AB560" s="3" t="str">
        <f t="shared" si="17"/>
        <v>0 to 10</v>
      </c>
      <c r="AK560" s="6"/>
      <c r="AM560" s="6">
        <v>585</v>
      </c>
      <c r="AN560" s="6" t="s">
        <v>1345</v>
      </c>
      <c r="AP560">
        <v>813</v>
      </c>
      <c r="AQ560" t="str">
        <v>New South Wales</v>
      </c>
    </row>
    <row r="561" spans="1:43" x14ac:dyDescent="0.25">
      <c r="A561">
        <v>559</v>
      </c>
      <c r="B561">
        <v>121</v>
      </c>
      <c r="C561">
        <v>920</v>
      </c>
      <c r="D561">
        <v>96</v>
      </c>
      <c r="E561">
        <v>2</v>
      </c>
      <c r="F561">
        <v>192</v>
      </c>
      <c r="G561">
        <v>1</v>
      </c>
      <c r="H561" t="str">
        <f>VLOOKUP($C561,'Raw-products'!$A$2:$H$1261,MATCH(H$1,'Raw-products'!$A$1:$H$1,0))</f>
        <v>Trousers</v>
      </c>
      <c r="I561" t="str">
        <f>VLOOKUP($C561,'Raw-products'!$A$2:$H$1261,MATCH(I$1,'Raw-products'!$A$1:$H$1,0))</f>
        <v>Drawstring</v>
      </c>
      <c r="J561" t="str">
        <f>VLOOKUP($C561,'Raw-products'!$A$2:$H$1261,MATCH(J$1,'Raw-products'!$A$1:$H$1,0))</f>
        <v>XS</v>
      </c>
      <c r="K561" t="str">
        <f>VLOOKUP($C561,'Raw-products'!$A$2:$H$1261,MATCH(K$1,'Raw-products'!$A$1:$H$1,0))</f>
        <v>yellow</v>
      </c>
      <c r="L561">
        <f>VLOOKUP($C561,'Raw-products'!$A$2:$H$1261,MATCH(L$1,'Raw-products'!$A$1:$H$1,0))</f>
        <v>104</v>
      </c>
      <c r="M561">
        <f>VLOOKUP($C561,'Raw-products'!$A$2:$H$1261,MATCH(M$1,'Raw-products'!$A$1:$H$1,0))</f>
        <v>41</v>
      </c>
      <c r="N561" s="5">
        <f t="shared" si="16"/>
        <v>4264</v>
      </c>
      <c r="O561" cm="1">
        <f t="array" ref="O561:R561">_xlfn.XLOOKUP($B561,'Raw -orders'!$A:$A,'Raw -orders'!$B:$E)</f>
        <v>549</v>
      </c>
      <c r="P561">
        <v>27436</v>
      </c>
      <c r="Q561" s="1">
        <v>44307</v>
      </c>
      <c r="R561" s="1">
        <v>44309</v>
      </c>
      <c r="S561" t="str" cm="1">
        <f t="array" ref="S561:Z561">_xlfn.XLOOKUP($O561,'Raw - customers'!$A:$A,'Raw - customers'!$B:$I)</f>
        <v>Barclay Beswick</v>
      </c>
      <c r="T561" t="str">
        <v>Male</v>
      </c>
      <c r="U561">
        <v>50</v>
      </c>
      <c r="V561" t="str">
        <v>667 Feil RidgeSuite 935</v>
      </c>
      <c r="W561">
        <v>1919</v>
      </c>
      <c r="X561" t="str">
        <v>Gleasonburgh</v>
      </c>
      <c r="Y561" t="str">
        <v>Northern Territory</v>
      </c>
      <c r="Z561" t="str">
        <v>Australia</v>
      </c>
      <c r="AA561">
        <v>4</v>
      </c>
      <c r="AB561" s="3" t="str">
        <f t="shared" si="17"/>
        <v>0 to 10</v>
      </c>
      <c r="AK561" s="6"/>
      <c r="AM561" s="6">
        <v>549</v>
      </c>
      <c r="AN561" s="6" t="s">
        <v>1339</v>
      </c>
      <c r="AP561">
        <v>365</v>
      </c>
      <c r="AQ561" t="str">
        <v>Tasmania</v>
      </c>
    </row>
    <row r="562" spans="1:43" x14ac:dyDescent="0.25">
      <c r="A562">
        <v>560</v>
      </c>
      <c r="B562">
        <v>121</v>
      </c>
      <c r="C562">
        <v>58</v>
      </c>
      <c r="D562">
        <v>104</v>
      </c>
      <c r="E562">
        <v>1</v>
      </c>
      <c r="F562">
        <v>104</v>
      </c>
      <c r="G562">
        <v>1</v>
      </c>
      <c r="H562" t="str">
        <f>VLOOKUP($C562,'Raw-products'!$A$2:$H$1261,MATCH(H$1,'Raw-products'!$A$1:$H$1,0))</f>
        <v>Shirt</v>
      </c>
      <c r="I562" t="str">
        <f>VLOOKUP($C562,'Raw-products'!$A$2:$H$1261,MATCH(I$1,'Raw-products'!$A$1:$H$1,0))</f>
        <v>Dress</v>
      </c>
      <c r="J562" t="str">
        <f>VLOOKUP($C562,'Raw-products'!$A$2:$H$1261,MATCH(J$1,'Raw-products'!$A$1:$H$1,0))</f>
        <v>L</v>
      </c>
      <c r="K562" t="str">
        <f>VLOOKUP($C562,'Raw-products'!$A$2:$H$1261,MATCH(K$1,'Raw-products'!$A$1:$H$1,0))</f>
        <v>blue</v>
      </c>
      <c r="L562">
        <f>VLOOKUP($C562,'Raw-products'!$A$2:$H$1261,MATCH(L$1,'Raw-products'!$A$1:$H$1,0))</f>
        <v>119</v>
      </c>
      <c r="M562">
        <f>VLOOKUP($C562,'Raw-products'!$A$2:$H$1261,MATCH(M$1,'Raw-products'!$A$1:$H$1,0))</f>
        <v>61</v>
      </c>
      <c r="N562" s="5">
        <f t="shared" si="16"/>
        <v>7259</v>
      </c>
      <c r="O562" cm="1">
        <f t="array" ref="O562:R562">_xlfn.XLOOKUP($B562,'Raw -orders'!$A:$A,'Raw -orders'!$B:$E)</f>
        <v>549</v>
      </c>
      <c r="P562">
        <v>27436</v>
      </c>
      <c r="Q562" s="1">
        <v>44307</v>
      </c>
      <c r="R562" s="1">
        <v>44309</v>
      </c>
      <c r="S562" t="str" cm="1">
        <f t="array" ref="S562:Z562">_xlfn.XLOOKUP($O562,'Raw - customers'!$A:$A,'Raw - customers'!$B:$I)</f>
        <v>Barclay Beswick</v>
      </c>
      <c r="T562" t="str">
        <v>Male</v>
      </c>
      <c r="U562">
        <v>50</v>
      </c>
      <c r="V562" t="str">
        <v>667 Feil RidgeSuite 935</v>
      </c>
      <c r="W562">
        <v>1919</v>
      </c>
      <c r="X562" t="str">
        <v>Gleasonburgh</v>
      </c>
      <c r="Y562" t="str">
        <v>Northern Territory</v>
      </c>
      <c r="Z562" t="str">
        <v>Australia</v>
      </c>
      <c r="AA562">
        <v>4</v>
      </c>
      <c r="AB562" s="3" t="str">
        <f t="shared" si="17"/>
        <v>0 to 10</v>
      </c>
      <c r="AK562" s="6"/>
      <c r="AM562" s="6">
        <v>549</v>
      </c>
      <c r="AN562" s="6" t="s">
        <v>1339</v>
      </c>
      <c r="AP562">
        <v>653</v>
      </c>
      <c r="AQ562" t="str">
        <v>Queensland</v>
      </c>
    </row>
    <row r="563" spans="1:43" x14ac:dyDescent="0.25">
      <c r="A563">
        <v>561</v>
      </c>
      <c r="B563">
        <v>121</v>
      </c>
      <c r="C563">
        <v>568</v>
      </c>
      <c r="D563">
        <v>100</v>
      </c>
      <c r="E563">
        <v>2</v>
      </c>
      <c r="F563">
        <v>200</v>
      </c>
      <c r="G563">
        <v>1</v>
      </c>
      <c r="H563" t="str">
        <f>VLOOKUP($C563,'Raw-products'!$A$2:$H$1261,MATCH(H$1,'Raw-products'!$A$1:$H$1,0))</f>
        <v>Jacket</v>
      </c>
      <c r="I563" t="str">
        <f>VLOOKUP($C563,'Raw-products'!$A$2:$H$1261,MATCH(I$1,'Raw-products'!$A$1:$H$1,0))</f>
        <v>Bomber</v>
      </c>
      <c r="J563" t="str">
        <f>VLOOKUP($C563,'Raw-products'!$A$2:$H$1261,MATCH(J$1,'Raw-products'!$A$1:$H$1,0))</f>
        <v>L</v>
      </c>
      <c r="K563" t="str">
        <f>VLOOKUP($C563,'Raw-products'!$A$2:$H$1261,MATCH(K$1,'Raw-products'!$A$1:$H$1,0))</f>
        <v>orange</v>
      </c>
      <c r="L563">
        <f>VLOOKUP($C563,'Raw-products'!$A$2:$H$1261,MATCH(L$1,'Raw-products'!$A$1:$H$1,0))</f>
        <v>90</v>
      </c>
      <c r="M563">
        <f>VLOOKUP($C563,'Raw-products'!$A$2:$H$1261,MATCH(M$1,'Raw-products'!$A$1:$H$1,0))</f>
        <v>71</v>
      </c>
      <c r="N563" s="5">
        <f t="shared" si="16"/>
        <v>6390</v>
      </c>
      <c r="O563" cm="1">
        <f t="array" ref="O563:R563">_xlfn.XLOOKUP($B563,'Raw -orders'!$A:$A,'Raw -orders'!$B:$E)</f>
        <v>549</v>
      </c>
      <c r="P563">
        <v>27436</v>
      </c>
      <c r="Q563" s="1">
        <v>44307</v>
      </c>
      <c r="R563" s="1">
        <v>44309</v>
      </c>
      <c r="S563" t="str" cm="1">
        <f t="array" ref="S563:Z563">_xlfn.XLOOKUP($O563,'Raw - customers'!$A:$A,'Raw - customers'!$B:$I)</f>
        <v>Barclay Beswick</v>
      </c>
      <c r="T563" t="str">
        <v>Male</v>
      </c>
      <c r="U563">
        <v>50</v>
      </c>
      <c r="V563" t="str">
        <v>667 Feil RidgeSuite 935</v>
      </c>
      <c r="W563">
        <v>1919</v>
      </c>
      <c r="X563" t="str">
        <v>Gleasonburgh</v>
      </c>
      <c r="Y563" t="str">
        <v>Northern Territory</v>
      </c>
      <c r="Z563" t="str">
        <v>Australia</v>
      </c>
      <c r="AA563">
        <v>4</v>
      </c>
      <c r="AB563" s="3" t="str">
        <f t="shared" si="17"/>
        <v>0 to 10</v>
      </c>
      <c r="AK563" s="6"/>
      <c r="AM563" s="6">
        <v>549</v>
      </c>
      <c r="AN563" s="6" t="s">
        <v>1339</v>
      </c>
      <c r="AP563">
        <v>289</v>
      </c>
      <c r="AQ563" t="str">
        <v>Australian Capital Territory</v>
      </c>
    </row>
    <row r="564" spans="1:43" x14ac:dyDescent="0.25">
      <c r="A564">
        <v>562</v>
      </c>
      <c r="B564">
        <v>121</v>
      </c>
      <c r="C564">
        <v>1200</v>
      </c>
      <c r="D564">
        <v>105</v>
      </c>
      <c r="E564">
        <v>1</v>
      </c>
      <c r="F564">
        <v>105</v>
      </c>
      <c r="G564">
        <v>1</v>
      </c>
      <c r="H564" t="str">
        <f>VLOOKUP($C564,'Raw-products'!$A$2:$H$1261,MATCH(H$1,'Raw-products'!$A$1:$H$1,0))</f>
        <v>Trousers</v>
      </c>
      <c r="I564" t="str">
        <f>VLOOKUP($C564,'Raw-products'!$A$2:$H$1261,MATCH(I$1,'Raw-products'!$A$1:$H$1,0))</f>
        <v>Pleated</v>
      </c>
      <c r="J564" t="str">
        <f>VLOOKUP($C564,'Raw-products'!$A$2:$H$1261,MATCH(J$1,'Raw-products'!$A$1:$H$1,0))</f>
        <v>XS</v>
      </c>
      <c r="K564" t="str">
        <f>VLOOKUP($C564,'Raw-products'!$A$2:$H$1261,MATCH(K$1,'Raw-products'!$A$1:$H$1,0))</f>
        <v>yellow</v>
      </c>
      <c r="L564">
        <f>VLOOKUP($C564,'Raw-products'!$A$2:$H$1261,MATCH(L$1,'Raw-products'!$A$1:$H$1,0))</f>
        <v>90</v>
      </c>
      <c r="M564">
        <f>VLOOKUP($C564,'Raw-products'!$A$2:$H$1261,MATCH(M$1,'Raw-products'!$A$1:$H$1,0))</f>
        <v>75</v>
      </c>
      <c r="N564" s="5">
        <f t="shared" si="16"/>
        <v>6750</v>
      </c>
      <c r="O564" cm="1">
        <f t="array" ref="O564:R564">_xlfn.XLOOKUP($B564,'Raw -orders'!$A:$A,'Raw -orders'!$B:$E)</f>
        <v>549</v>
      </c>
      <c r="P564">
        <v>27436</v>
      </c>
      <c r="Q564" s="1">
        <v>44307</v>
      </c>
      <c r="R564" s="1">
        <v>44309</v>
      </c>
      <c r="S564" t="str" cm="1">
        <f t="array" ref="S564:Z564">_xlfn.XLOOKUP($O564,'Raw - customers'!$A:$A,'Raw - customers'!$B:$I)</f>
        <v>Barclay Beswick</v>
      </c>
      <c r="T564" t="str">
        <v>Male</v>
      </c>
      <c r="U564">
        <v>50</v>
      </c>
      <c r="V564" t="str">
        <v>667 Feil RidgeSuite 935</v>
      </c>
      <c r="W564">
        <v>1919</v>
      </c>
      <c r="X564" t="str">
        <v>Gleasonburgh</v>
      </c>
      <c r="Y564" t="str">
        <v>Northern Territory</v>
      </c>
      <c r="Z564" t="str">
        <v>Australia</v>
      </c>
      <c r="AA564">
        <v>4</v>
      </c>
      <c r="AB564" s="3" t="str">
        <f t="shared" si="17"/>
        <v>0 to 10</v>
      </c>
      <c r="AK564" s="6"/>
      <c r="AM564" s="6">
        <v>549</v>
      </c>
      <c r="AN564" s="6" t="s">
        <v>1339</v>
      </c>
      <c r="AP564">
        <v>577</v>
      </c>
      <c r="AQ564" t="str">
        <v>South Australia</v>
      </c>
    </row>
    <row r="565" spans="1:43" x14ac:dyDescent="0.25">
      <c r="A565">
        <v>563</v>
      </c>
      <c r="B565">
        <v>121</v>
      </c>
      <c r="C565">
        <v>60</v>
      </c>
      <c r="D565">
        <v>104</v>
      </c>
      <c r="E565">
        <v>2</v>
      </c>
      <c r="F565">
        <v>208</v>
      </c>
      <c r="G565">
        <v>1</v>
      </c>
      <c r="H565" t="str">
        <f>VLOOKUP($C565,'Raw-products'!$A$2:$H$1261,MATCH(H$1,'Raw-products'!$A$1:$H$1,0))</f>
        <v>Shirt</v>
      </c>
      <c r="I565" t="str">
        <f>VLOOKUP($C565,'Raw-products'!$A$2:$H$1261,MATCH(I$1,'Raw-products'!$A$1:$H$1,0))</f>
        <v>Dress</v>
      </c>
      <c r="J565" t="str">
        <f>VLOOKUP($C565,'Raw-products'!$A$2:$H$1261,MATCH(J$1,'Raw-products'!$A$1:$H$1,0))</f>
        <v>XS</v>
      </c>
      <c r="K565" t="str">
        <f>VLOOKUP($C565,'Raw-products'!$A$2:$H$1261,MATCH(K$1,'Raw-products'!$A$1:$H$1,0))</f>
        <v>indigo</v>
      </c>
      <c r="L565">
        <f>VLOOKUP($C565,'Raw-products'!$A$2:$H$1261,MATCH(L$1,'Raw-products'!$A$1:$H$1,0))</f>
        <v>119</v>
      </c>
      <c r="M565">
        <f>VLOOKUP($C565,'Raw-products'!$A$2:$H$1261,MATCH(M$1,'Raw-products'!$A$1:$H$1,0))</f>
        <v>56</v>
      </c>
      <c r="N565" s="5">
        <f t="shared" si="16"/>
        <v>6664</v>
      </c>
      <c r="O565" cm="1">
        <f t="array" ref="O565:R565">_xlfn.XLOOKUP($B565,'Raw -orders'!$A:$A,'Raw -orders'!$B:$E)</f>
        <v>549</v>
      </c>
      <c r="P565">
        <v>27436</v>
      </c>
      <c r="Q565" s="1">
        <v>44307</v>
      </c>
      <c r="R565" s="1">
        <v>44309</v>
      </c>
      <c r="S565" t="str" cm="1">
        <f t="array" ref="S565:Z565">_xlfn.XLOOKUP($O565,'Raw - customers'!$A:$A,'Raw - customers'!$B:$I)</f>
        <v>Barclay Beswick</v>
      </c>
      <c r="T565" t="str">
        <v>Male</v>
      </c>
      <c r="U565">
        <v>50</v>
      </c>
      <c r="V565" t="str">
        <v>667 Feil RidgeSuite 935</v>
      </c>
      <c r="W565">
        <v>1919</v>
      </c>
      <c r="X565" t="str">
        <v>Gleasonburgh</v>
      </c>
      <c r="Y565" t="str">
        <v>Northern Territory</v>
      </c>
      <c r="Z565" t="str">
        <v>Australia</v>
      </c>
      <c r="AA565">
        <v>4</v>
      </c>
      <c r="AB565" s="3" t="str">
        <f t="shared" si="17"/>
        <v>0 to 10</v>
      </c>
      <c r="AK565" s="6"/>
      <c r="AM565" s="6">
        <v>549</v>
      </c>
      <c r="AN565" s="6" t="s">
        <v>1339</v>
      </c>
      <c r="AP565">
        <v>984</v>
      </c>
      <c r="AQ565" t="str">
        <v>Northern Territory</v>
      </c>
    </row>
    <row r="566" spans="1:43" x14ac:dyDescent="0.25">
      <c r="A566">
        <v>564</v>
      </c>
      <c r="B566">
        <v>121</v>
      </c>
      <c r="C566">
        <v>266</v>
      </c>
      <c r="D566">
        <v>95</v>
      </c>
      <c r="E566">
        <v>2</v>
      </c>
      <c r="F566">
        <v>190</v>
      </c>
      <c r="G566">
        <v>1</v>
      </c>
      <c r="H566" t="str">
        <f>VLOOKUP($C566,'Raw-products'!$A$2:$H$1261,MATCH(H$1,'Raw-products'!$A$1:$H$1,0))</f>
        <v>Shirt</v>
      </c>
      <c r="I566" t="str">
        <f>VLOOKUP($C566,'Raw-products'!$A$2:$H$1261,MATCH(I$1,'Raw-products'!$A$1:$H$1,0))</f>
        <v>Polo</v>
      </c>
      <c r="J566" t="str">
        <f>VLOOKUP($C566,'Raw-products'!$A$2:$H$1261,MATCH(J$1,'Raw-products'!$A$1:$H$1,0))</f>
        <v>S</v>
      </c>
      <c r="K566" t="str">
        <f>VLOOKUP($C566,'Raw-products'!$A$2:$H$1261,MATCH(K$1,'Raw-products'!$A$1:$H$1,0))</f>
        <v>blue</v>
      </c>
      <c r="L566">
        <f>VLOOKUP($C566,'Raw-products'!$A$2:$H$1261,MATCH(L$1,'Raw-products'!$A$1:$H$1,0))</f>
        <v>117</v>
      </c>
      <c r="M566">
        <f>VLOOKUP($C566,'Raw-products'!$A$2:$H$1261,MATCH(M$1,'Raw-products'!$A$1:$H$1,0))</f>
        <v>76</v>
      </c>
      <c r="N566" s="5">
        <f t="shared" si="16"/>
        <v>8892</v>
      </c>
      <c r="O566" cm="1">
        <f t="array" ref="O566:R566">_xlfn.XLOOKUP($B566,'Raw -orders'!$A:$A,'Raw -orders'!$B:$E)</f>
        <v>549</v>
      </c>
      <c r="P566">
        <v>27436</v>
      </c>
      <c r="Q566" s="1">
        <v>44307</v>
      </c>
      <c r="R566" s="1">
        <v>44309</v>
      </c>
      <c r="S566" t="str" cm="1">
        <f t="array" ref="S566:Z566">_xlfn.XLOOKUP($O566,'Raw - customers'!$A:$A,'Raw - customers'!$B:$I)</f>
        <v>Barclay Beswick</v>
      </c>
      <c r="T566" t="str">
        <v>Male</v>
      </c>
      <c r="U566">
        <v>50</v>
      </c>
      <c r="V566" t="str">
        <v>667 Feil RidgeSuite 935</v>
      </c>
      <c r="W566">
        <v>1919</v>
      </c>
      <c r="X566" t="str">
        <v>Gleasonburgh</v>
      </c>
      <c r="Y566" t="str">
        <v>Northern Territory</v>
      </c>
      <c r="Z566" t="str">
        <v>Australia</v>
      </c>
      <c r="AA566">
        <v>4</v>
      </c>
      <c r="AB566" s="3" t="str">
        <f t="shared" si="17"/>
        <v>0 to 10</v>
      </c>
      <c r="AK566" s="6"/>
      <c r="AM566" s="6">
        <v>549</v>
      </c>
      <c r="AN566" s="6" t="s">
        <v>1339</v>
      </c>
      <c r="AP566">
        <v>342</v>
      </c>
      <c r="AQ566" t="str">
        <v>Victoria</v>
      </c>
    </row>
    <row r="567" spans="1:43" x14ac:dyDescent="0.25">
      <c r="A567">
        <v>565</v>
      </c>
      <c r="B567">
        <v>121</v>
      </c>
      <c r="C567">
        <v>1222</v>
      </c>
      <c r="D567">
        <v>105</v>
      </c>
      <c r="E567">
        <v>3</v>
      </c>
      <c r="F567">
        <v>315</v>
      </c>
      <c r="G567">
        <v>1</v>
      </c>
      <c r="H567" t="str">
        <f>VLOOKUP($C567,'Raw-products'!$A$2:$H$1261,MATCH(H$1,'Raw-products'!$A$1:$H$1,0))</f>
        <v>Trousers</v>
      </c>
      <c r="I567" t="str">
        <f>VLOOKUP($C567,'Raw-products'!$A$2:$H$1261,MATCH(I$1,'Raw-products'!$A$1:$H$1,0))</f>
        <v>Pleated</v>
      </c>
      <c r="J567" t="str">
        <f>VLOOKUP($C567,'Raw-products'!$A$2:$H$1261,MATCH(J$1,'Raw-products'!$A$1:$H$1,0))</f>
        <v>M</v>
      </c>
      <c r="K567" t="str">
        <f>VLOOKUP($C567,'Raw-products'!$A$2:$H$1261,MATCH(K$1,'Raw-products'!$A$1:$H$1,0))</f>
        <v>violet</v>
      </c>
      <c r="L567">
        <f>VLOOKUP($C567,'Raw-products'!$A$2:$H$1261,MATCH(L$1,'Raw-products'!$A$1:$H$1,0))</f>
        <v>90</v>
      </c>
      <c r="M567">
        <f>VLOOKUP($C567,'Raw-products'!$A$2:$H$1261,MATCH(M$1,'Raw-products'!$A$1:$H$1,0))</f>
        <v>45</v>
      </c>
      <c r="N567" s="5">
        <f t="shared" si="16"/>
        <v>4050</v>
      </c>
      <c r="O567" cm="1">
        <f t="array" ref="O567:R567">_xlfn.XLOOKUP($B567,'Raw -orders'!$A:$A,'Raw -orders'!$B:$E)</f>
        <v>549</v>
      </c>
      <c r="P567">
        <v>27436</v>
      </c>
      <c r="Q567" s="1">
        <v>44307</v>
      </c>
      <c r="R567" s="1">
        <v>44309</v>
      </c>
      <c r="S567" t="str" cm="1">
        <f t="array" ref="S567:Z567">_xlfn.XLOOKUP($O567,'Raw - customers'!$A:$A,'Raw - customers'!$B:$I)</f>
        <v>Barclay Beswick</v>
      </c>
      <c r="T567" t="str">
        <v>Male</v>
      </c>
      <c r="U567">
        <v>50</v>
      </c>
      <c r="V567" t="str">
        <v>667 Feil RidgeSuite 935</v>
      </c>
      <c r="W567">
        <v>1919</v>
      </c>
      <c r="X567" t="str">
        <v>Gleasonburgh</v>
      </c>
      <c r="Y567" t="str">
        <v>Northern Territory</v>
      </c>
      <c r="Z567" t="str">
        <v>Australia</v>
      </c>
      <c r="AA567">
        <v>4</v>
      </c>
      <c r="AB567" s="3" t="str">
        <f t="shared" si="17"/>
        <v>0 to 10</v>
      </c>
      <c r="AK567" s="6"/>
      <c r="AM567" s="6">
        <v>549</v>
      </c>
      <c r="AN567" s="6" t="s">
        <v>1339</v>
      </c>
      <c r="AP567">
        <v>550</v>
      </c>
      <c r="AQ567" t="str">
        <v>New South Wales</v>
      </c>
    </row>
    <row r="568" spans="1:43" x14ac:dyDescent="0.25">
      <c r="A568">
        <v>566</v>
      </c>
      <c r="B568">
        <v>121</v>
      </c>
      <c r="C568">
        <v>1126</v>
      </c>
      <c r="D568">
        <v>102</v>
      </c>
      <c r="E568">
        <v>1</v>
      </c>
      <c r="F568">
        <v>102</v>
      </c>
      <c r="G568">
        <v>1</v>
      </c>
      <c r="H568" t="str">
        <f>VLOOKUP($C568,'Raw-products'!$A$2:$H$1261,MATCH(H$1,'Raw-products'!$A$1:$H$1,0))</f>
        <v>Trousers</v>
      </c>
      <c r="I568" t="str">
        <f>VLOOKUP($C568,'Raw-products'!$A$2:$H$1261,MATCH(I$1,'Raw-products'!$A$1:$H$1,0))</f>
        <v>Cargo Pants</v>
      </c>
      <c r="J568" t="str">
        <f>VLOOKUP($C568,'Raw-products'!$A$2:$H$1261,MATCH(J$1,'Raw-products'!$A$1:$H$1,0))</f>
        <v>S</v>
      </c>
      <c r="K568" t="str">
        <f>VLOOKUP($C568,'Raw-products'!$A$2:$H$1261,MATCH(K$1,'Raw-products'!$A$1:$H$1,0))</f>
        <v>orange</v>
      </c>
      <c r="L568">
        <f>VLOOKUP($C568,'Raw-products'!$A$2:$H$1261,MATCH(L$1,'Raw-products'!$A$1:$H$1,0))</f>
        <v>106</v>
      </c>
      <c r="M568">
        <f>VLOOKUP($C568,'Raw-products'!$A$2:$H$1261,MATCH(M$1,'Raw-products'!$A$1:$H$1,0))</f>
        <v>60</v>
      </c>
      <c r="N568" s="5">
        <f t="shared" si="16"/>
        <v>6360</v>
      </c>
      <c r="O568" cm="1">
        <f t="array" ref="O568:R568">_xlfn.XLOOKUP($B568,'Raw -orders'!$A:$A,'Raw -orders'!$B:$E)</f>
        <v>549</v>
      </c>
      <c r="P568">
        <v>27436</v>
      </c>
      <c r="Q568" s="1">
        <v>44307</v>
      </c>
      <c r="R568" s="1">
        <v>44309</v>
      </c>
      <c r="S568" t="str" cm="1">
        <f t="array" ref="S568:Z568">_xlfn.XLOOKUP($O568,'Raw - customers'!$A:$A,'Raw - customers'!$B:$I)</f>
        <v>Barclay Beswick</v>
      </c>
      <c r="T568" t="str">
        <v>Male</v>
      </c>
      <c r="U568">
        <v>50</v>
      </c>
      <c r="V568" t="str">
        <v>667 Feil RidgeSuite 935</v>
      </c>
      <c r="W568">
        <v>1919</v>
      </c>
      <c r="X568" t="str">
        <v>Gleasonburgh</v>
      </c>
      <c r="Y568" t="str">
        <v>Northern Territory</v>
      </c>
      <c r="Z568" t="str">
        <v>Australia</v>
      </c>
      <c r="AA568">
        <v>4</v>
      </c>
      <c r="AB568" s="3" t="str">
        <f t="shared" si="17"/>
        <v>0 to 10</v>
      </c>
      <c r="AK568" s="6"/>
      <c r="AM568" s="6">
        <v>549</v>
      </c>
      <c r="AN568" s="6" t="s">
        <v>1339</v>
      </c>
      <c r="AP568">
        <v>954</v>
      </c>
      <c r="AQ568" t="str">
        <v>South Australia</v>
      </c>
    </row>
    <row r="569" spans="1:43" x14ac:dyDescent="0.25">
      <c r="A569">
        <v>567</v>
      </c>
      <c r="B569">
        <v>122</v>
      </c>
      <c r="C569">
        <v>1015</v>
      </c>
      <c r="D569">
        <v>90</v>
      </c>
      <c r="E569">
        <v>3</v>
      </c>
      <c r="F569">
        <v>270</v>
      </c>
      <c r="G569">
        <v>1</v>
      </c>
      <c r="H569" t="str">
        <f>VLOOKUP($C569,'Raw-products'!$A$2:$H$1261,MATCH(H$1,'Raw-products'!$A$1:$H$1,0))</f>
        <v>Trousers</v>
      </c>
      <c r="I569" t="str">
        <f>VLOOKUP($C569,'Raw-products'!$A$2:$H$1261,MATCH(I$1,'Raw-products'!$A$1:$H$1,0))</f>
        <v>Relaxed Leg</v>
      </c>
      <c r="J569" t="str">
        <f>VLOOKUP($C569,'Raw-products'!$A$2:$H$1261,MATCH(J$1,'Raw-products'!$A$1:$H$1,0))</f>
        <v>XS</v>
      </c>
      <c r="K569" t="str">
        <f>VLOOKUP($C569,'Raw-products'!$A$2:$H$1261,MATCH(K$1,'Raw-products'!$A$1:$H$1,0))</f>
        <v>red</v>
      </c>
      <c r="L569">
        <f>VLOOKUP($C569,'Raw-products'!$A$2:$H$1261,MATCH(L$1,'Raw-products'!$A$1:$H$1,0))</f>
        <v>95</v>
      </c>
      <c r="M569">
        <f>VLOOKUP($C569,'Raw-products'!$A$2:$H$1261,MATCH(M$1,'Raw-products'!$A$1:$H$1,0))</f>
        <v>52</v>
      </c>
      <c r="N569" s="5">
        <f t="shared" si="16"/>
        <v>4940</v>
      </c>
      <c r="O569" cm="1">
        <f t="array" ref="O569:R569">_xlfn.XLOOKUP($B569,'Raw -orders'!$A:$A,'Raw -orders'!$B:$E)</f>
        <v>732</v>
      </c>
      <c r="P569">
        <v>29226</v>
      </c>
      <c r="Q569" s="1">
        <v>44299</v>
      </c>
      <c r="R569" s="1">
        <v>44320</v>
      </c>
      <c r="S569" t="str" cm="1">
        <f t="array" ref="S569:Z569">_xlfn.XLOOKUP($O569,'Raw - customers'!$A:$A,'Raw - customers'!$B:$I)</f>
        <v>Gorden Seago</v>
      </c>
      <c r="T569" t="str">
        <v>Genderfluid</v>
      </c>
      <c r="U569">
        <v>80</v>
      </c>
      <c r="V569" t="str">
        <v>905 Stephanie BoulevardApt. 217</v>
      </c>
      <c r="W569">
        <v>8114</v>
      </c>
      <c r="X569" t="str">
        <v>Port Aaronton</v>
      </c>
      <c r="Y569" t="str">
        <v>Queensland</v>
      </c>
      <c r="Z569" t="str">
        <v>Australia</v>
      </c>
      <c r="AA569">
        <v>4</v>
      </c>
      <c r="AB569" s="3" t="str">
        <f t="shared" si="17"/>
        <v>20 to 30</v>
      </c>
      <c r="AK569" s="6"/>
      <c r="AM569" s="6">
        <v>732</v>
      </c>
      <c r="AN569" s="6" t="s">
        <v>1355</v>
      </c>
      <c r="AP569">
        <v>557</v>
      </c>
      <c r="AQ569" t="str">
        <v>Tasmania</v>
      </c>
    </row>
    <row r="570" spans="1:43" x14ac:dyDescent="0.25">
      <c r="A570">
        <v>568</v>
      </c>
      <c r="B570">
        <v>122</v>
      </c>
      <c r="C570">
        <v>616</v>
      </c>
      <c r="D570">
        <v>112</v>
      </c>
      <c r="E570">
        <v>1</v>
      </c>
      <c r="F570">
        <v>112</v>
      </c>
      <c r="G570">
        <v>1</v>
      </c>
      <c r="H570" t="str">
        <f>VLOOKUP($C570,'Raw-products'!$A$2:$H$1261,MATCH(H$1,'Raw-products'!$A$1:$H$1,0))</f>
        <v>Jacket</v>
      </c>
      <c r="I570" t="str">
        <f>VLOOKUP($C570,'Raw-products'!$A$2:$H$1261,MATCH(I$1,'Raw-products'!$A$1:$H$1,0))</f>
        <v>Cardigan</v>
      </c>
      <c r="J570" t="str">
        <f>VLOOKUP($C570,'Raw-products'!$A$2:$H$1261,MATCH(J$1,'Raw-products'!$A$1:$H$1,0))</f>
        <v>S</v>
      </c>
      <c r="K570" t="str">
        <f>VLOOKUP($C570,'Raw-products'!$A$2:$H$1261,MATCH(K$1,'Raw-products'!$A$1:$H$1,0))</f>
        <v>blue</v>
      </c>
      <c r="L570">
        <f>VLOOKUP($C570,'Raw-products'!$A$2:$H$1261,MATCH(L$1,'Raw-products'!$A$1:$H$1,0))</f>
        <v>118</v>
      </c>
      <c r="M570">
        <f>VLOOKUP($C570,'Raw-products'!$A$2:$H$1261,MATCH(M$1,'Raw-products'!$A$1:$H$1,0))</f>
        <v>53</v>
      </c>
      <c r="N570" s="5">
        <f t="shared" si="16"/>
        <v>6254</v>
      </c>
      <c r="O570" cm="1">
        <f t="array" ref="O570:R570">_xlfn.XLOOKUP($B570,'Raw -orders'!$A:$A,'Raw -orders'!$B:$E)</f>
        <v>732</v>
      </c>
      <c r="P570">
        <v>29226</v>
      </c>
      <c r="Q570" s="1">
        <v>44299</v>
      </c>
      <c r="R570" s="1">
        <v>44320</v>
      </c>
      <c r="S570" t="str" cm="1">
        <f t="array" ref="S570:Z570">_xlfn.XLOOKUP($O570,'Raw - customers'!$A:$A,'Raw - customers'!$B:$I)</f>
        <v>Gorden Seago</v>
      </c>
      <c r="T570" t="str">
        <v>Genderfluid</v>
      </c>
      <c r="U570">
        <v>80</v>
      </c>
      <c r="V570" t="str">
        <v>905 Stephanie BoulevardApt. 217</v>
      </c>
      <c r="W570">
        <v>8114</v>
      </c>
      <c r="X570" t="str">
        <v>Port Aaronton</v>
      </c>
      <c r="Y570" t="str">
        <v>Queensland</v>
      </c>
      <c r="Z570" t="str">
        <v>Australia</v>
      </c>
      <c r="AA570">
        <v>4</v>
      </c>
      <c r="AB570" s="3" t="str">
        <f t="shared" si="17"/>
        <v>20 to 30</v>
      </c>
      <c r="AK570" s="6"/>
      <c r="AM570" s="6">
        <v>732</v>
      </c>
      <c r="AN570" s="6" t="s">
        <v>1355</v>
      </c>
      <c r="AP570">
        <v>370</v>
      </c>
      <c r="AQ570" t="str">
        <v>Australian Capital Territory</v>
      </c>
    </row>
    <row r="571" spans="1:43" x14ac:dyDescent="0.25">
      <c r="A571">
        <v>569</v>
      </c>
      <c r="B571">
        <v>122</v>
      </c>
      <c r="C571">
        <v>258</v>
      </c>
      <c r="D571">
        <v>95</v>
      </c>
      <c r="E571">
        <v>1</v>
      </c>
      <c r="F571">
        <v>95</v>
      </c>
      <c r="G571">
        <v>1</v>
      </c>
      <c r="H571" t="str">
        <f>VLOOKUP($C571,'Raw-products'!$A$2:$H$1261,MATCH(H$1,'Raw-products'!$A$1:$H$1,0))</f>
        <v>Shirt</v>
      </c>
      <c r="I571" t="str">
        <f>VLOOKUP($C571,'Raw-products'!$A$2:$H$1261,MATCH(I$1,'Raw-products'!$A$1:$H$1,0))</f>
        <v>Polo</v>
      </c>
      <c r="J571" t="str">
        <f>VLOOKUP($C571,'Raw-products'!$A$2:$H$1261,MATCH(J$1,'Raw-products'!$A$1:$H$1,0))</f>
        <v>L</v>
      </c>
      <c r="K571" t="str">
        <f>VLOOKUP($C571,'Raw-products'!$A$2:$H$1261,MATCH(K$1,'Raw-products'!$A$1:$H$1,0))</f>
        <v>yellow</v>
      </c>
      <c r="L571">
        <f>VLOOKUP($C571,'Raw-products'!$A$2:$H$1261,MATCH(L$1,'Raw-products'!$A$1:$H$1,0))</f>
        <v>117</v>
      </c>
      <c r="M571">
        <f>VLOOKUP($C571,'Raw-products'!$A$2:$H$1261,MATCH(M$1,'Raw-products'!$A$1:$H$1,0))</f>
        <v>46</v>
      </c>
      <c r="N571" s="5">
        <f t="shared" si="16"/>
        <v>5382</v>
      </c>
      <c r="O571" cm="1">
        <f t="array" ref="O571:R571">_xlfn.XLOOKUP($B571,'Raw -orders'!$A:$A,'Raw -orders'!$B:$E)</f>
        <v>732</v>
      </c>
      <c r="P571">
        <v>29226</v>
      </c>
      <c r="Q571" s="1">
        <v>44299</v>
      </c>
      <c r="R571" s="1">
        <v>44320</v>
      </c>
      <c r="S571" t="str" cm="1">
        <f t="array" ref="S571:Z571">_xlfn.XLOOKUP($O571,'Raw - customers'!$A:$A,'Raw - customers'!$B:$I)</f>
        <v>Gorden Seago</v>
      </c>
      <c r="T571" t="str">
        <v>Genderfluid</v>
      </c>
      <c r="U571">
        <v>80</v>
      </c>
      <c r="V571" t="str">
        <v>905 Stephanie BoulevardApt. 217</v>
      </c>
      <c r="W571">
        <v>8114</v>
      </c>
      <c r="X571" t="str">
        <v>Port Aaronton</v>
      </c>
      <c r="Y571" t="str">
        <v>Queensland</v>
      </c>
      <c r="Z571" t="str">
        <v>Australia</v>
      </c>
      <c r="AA571">
        <v>4</v>
      </c>
      <c r="AB571" s="3" t="str">
        <f t="shared" si="17"/>
        <v>20 to 30</v>
      </c>
      <c r="AK571" s="6"/>
      <c r="AM571" s="6">
        <v>732</v>
      </c>
      <c r="AN571" s="6" t="s">
        <v>1355</v>
      </c>
      <c r="AP571">
        <v>360</v>
      </c>
      <c r="AQ571" t="str">
        <v>Northern Territory</v>
      </c>
    </row>
    <row r="572" spans="1:43" x14ac:dyDescent="0.25">
      <c r="A572">
        <v>570</v>
      </c>
      <c r="B572">
        <v>122</v>
      </c>
      <c r="C572">
        <v>712</v>
      </c>
      <c r="D572">
        <v>119</v>
      </c>
      <c r="E572">
        <v>2</v>
      </c>
      <c r="F572">
        <v>238</v>
      </c>
      <c r="G572">
        <v>1</v>
      </c>
      <c r="H572" t="str">
        <f>VLOOKUP($C572,'Raw-products'!$A$2:$H$1261,MATCH(H$1,'Raw-products'!$A$1:$H$1,0))</f>
        <v>Jacket</v>
      </c>
      <c r="I572" t="str">
        <f>VLOOKUP($C572,'Raw-products'!$A$2:$H$1261,MATCH(I$1,'Raw-products'!$A$1:$H$1,0))</f>
        <v>Trench Coat</v>
      </c>
      <c r="J572" t="str">
        <f>VLOOKUP($C572,'Raw-products'!$A$2:$H$1261,MATCH(J$1,'Raw-products'!$A$1:$H$1,0))</f>
        <v>M</v>
      </c>
      <c r="K572" t="str">
        <f>VLOOKUP($C572,'Raw-products'!$A$2:$H$1261,MATCH(K$1,'Raw-products'!$A$1:$H$1,0))</f>
        <v>yellow</v>
      </c>
      <c r="L572">
        <f>VLOOKUP($C572,'Raw-products'!$A$2:$H$1261,MATCH(L$1,'Raw-products'!$A$1:$H$1,0))</f>
        <v>112</v>
      </c>
      <c r="M572">
        <f>VLOOKUP($C572,'Raw-products'!$A$2:$H$1261,MATCH(M$1,'Raw-products'!$A$1:$H$1,0))</f>
        <v>54</v>
      </c>
      <c r="N572" s="5">
        <f t="shared" si="16"/>
        <v>6048</v>
      </c>
      <c r="O572" cm="1">
        <f t="array" ref="O572:R572">_xlfn.XLOOKUP($B572,'Raw -orders'!$A:$A,'Raw -orders'!$B:$E)</f>
        <v>732</v>
      </c>
      <c r="P572">
        <v>29226</v>
      </c>
      <c r="Q572" s="1">
        <v>44299</v>
      </c>
      <c r="R572" s="1">
        <v>44320</v>
      </c>
      <c r="S572" t="str" cm="1">
        <f t="array" ref="S572:Z572">_xlfn.XLOOKUP($O572,'Raw - customers'!$A:$A,'Raw - customers'!$B:$I)</f>
        <v>Gorden Seago</v>
      </c>
      <c r="T572" t="str">
        <v>Genderfluid</v>
      </c>
      <c r="U572">
        <v>80</v>
      </c>
      <c r="V572" t="str">
        <v>905 Stephanie BoulevardApt. 217</v>
      </c>
      <c r="W572">
        <v>8114</v>
      </c>
      <c r="X572" t="str">
        <v>Port Aaronton</v>
      </c>
      <c r="Y572" t="str">
        <v>Queensland</v>
      </c>
      <c r="Z572" t="str">
        <v>Australia</v>
      </c>
      <c r="AA572">
        <v>4</v>
      </c>
      <c r="AB572" s="3" t="str">
        <f t="shared" si="17"/>
        <v>20 to 30</v>
      </c>
      <c r="AK572" s="6"/>
      <c r="AM572" s="6">
        <v>732</v>
      </c>
      <c r="AN572" s="6" t="s">
        <v>1355</v>
      </c>
      <c r="AP572">
        <v>16</v>
      </c>
      <c r="AQ572" t="str">
        <v>Victoria</v>
      </c>
    </row>
    <row r="573" spans="1:43" x14ac:dyDescent="0.25">
      <c r="A573">
        <v>571</v>
      </c>
      <c r="B573">
        <v>123</v>
      </c>
      <c r="C573">
        <v>616</v>
      </c>
      <c r="D573">
        <v>112</v>
      </c>
      <c r="E573">
        <v>1</v>
      </c>
      <c r="F573">
        <v>112</v>
      </c>
      <c r="G573">
        <v>1</v>
      </c>
      <c r="H573" t="str">
        <f>VLOOKUP($C573,'Raw-products'!$A$2:$H$1261,MATCH(H$1,'Raw-products'!$A$1:$H$1,0))</f>
        <v>Jacket</v>
      </c>
      <c r="I573" t="str">
        <f>VLOOKUP($C573,'Raw-products'!$A$2:$H$1261,MATCH(I$1,'Raw-products'!$A$1:$H$1,0))</f>
        <v>Cardigan</v>
      </c>
      <c r="J573" t="str">
        <f>VLOOKUP($C573,'Raw-products'!$A$2:$H$1261,MATCH(J$1,'Raw-products'!$A$1:$H$1,0))</f>
        <v>S</v>
      </c>
      <c r="K573" t="str">
        <f>VLOOKUP($C573,'Raw-products'!$A$2:$H$1261,MATCH(K$1,'Raw-products'!$A$1:$H$1,0))</f>
        <v>blue</v>
      </c>
      <c r="L573">
        <f>VLOOKUP($C573,'Raw-products'!$A$2:$H$1261,MATCH(L$1,'Raw-products'!$A$1:$H$1,0))</f>
        <v>118</v>
      </c>
      <c r="M573">
        <f>VLOOKUP($C573,'Raw-products'!$A$2:$H$1261,MATCH(M$1,'Raw-products'!$A$1:$H$1,0))</f>
        <v>53</v>
      </c>
      <c r="N573" s="5">
        <f t="shared" si="16"/>
        <v>6254</v>
      </c>
      <c r="O573" cm="1">
        <f t="array" ref="O573:R573">_xlfn.XLOOKUP($B573,'Raw -orders'!$A:$A,'Raw -orders'!$B:$E)</f>
        <v>471</v>
      </c>
      <c r="P573">
        <v>17133</v>
      </c>
      <c r="Q573" s="1">
        <v>44259</v>
      </c>
      <c r="R573" s="1">
        <v>44277</v>
      </c>
      <c r="S573" t="str" cm="1">
        <f t="array" ref="S573:Z573">_xlfn.XLOOKUP($O573,'Raw - customers'!$A:$A,'Raw - customers'!$B:$I)</f>
        <v>Hayyim Trewhella</v>
      </c>
      <c r="T573" t="str">
        <v>Non-binary</v>
      </c>
      <c r="U573">
        <v>31</v>
      </c>
      <c r="V573" t="str">
        <v>8662 Maya PlaceApt. 834</v>
      </c>
      <c r="W573">
        <v>8731</v>
      </c>
      <c r="X573" t="str">
        <v>Boyerland</v>
      </c>
      <c r="Y573" t="str">
        <v>New South Wales</v>
      </c>
      <c r="Z573" t="str">
        <v>Australia</v>
      </c>
      <c r="AA573">
        <v>3</v>
      </c>
      <c r="AB573" s="3" t="str">
        <f t="shared" si="17"/>
        <v>10 to 20</v>
      </c>
      <c r="AK573" s="6"/>
      <c r="AM573" s="6">
        <v>471</v>
      </c>
      <c r="AN573" s="6" t="s">
        <v>1362</v>
      </c>
      <c r="AP573">
        <v>669</v>
      </c>
      <c r="AQ573" t="str">
        <v>Victoria</v>
      </c>
    </row>
    <row r="574" spans="1:43" x14ac:dyDescent="0.25">
      <c r="A574">
        <v>572</v>
      </c>
      <c r="B574">
        <v>123</v>
      </c>
      <c r="C574">
        <v>724</v>
      </c>
      <c r="D574">
        <v>119</v>
      </c>
      <c r="E574">
        <v>2</v>
      </c>
      <c r="F574">
        <v>238</v>
      </c>
      <c r="G574">
        <v>1</v>
      </c>
      <c r="H574" t="str">
        <f>VLOOKUP($C574,'Raw-products'!$A$2:$H$1261,MATCH(H$1,'Raw-products'!$A$1:$H$1,0))</f>
        <v>Jacket</v>
      </c>
      <c r="I574" t="str">
        <f>VLOOKUP($C574,'Raw-products'!$A$2:$H$1261,MATCH(I$1,'Raw-products'!$A$1:$H$1,0))</f>
        <v>Trench Coat</v>
      </c>
      <c r="J574" t="str">
        <f>VLOOKUP($C574,'Raw-products'!$A$2:$H$1261,MATCH(J$1,'Raw-products'!$A$1:$H$1,0))</f>
        <v>XL</v>
      </c>
      <c r="K574" t="str">
        <f>VLOOKUP($C574,'Raw-products'!$A$2:$H$1261,MATCH(K$1,'Raw-products'!$A$1:$H$1,0))</f>
        <v>blue</v>
      </c>
      <c r="L574">
        <f>VLOOKUP($C574,'Raw-products'!$A$2:$H$1261,MATCH(L$1,'Raw-products'!$A$1:$H$1,0))</f>
        <v>112</v>
      </c>
      <c r="M574">
        <f>VLOOKUP($C574,'Raw-products'!$A$2:$H$1261,MATCH(M$1,'Raw-products'!$A$1:$H$1,0))</f>
        <v>69</v>
      </c>
      <c r="N574" s="5">
        <f t="shared" si="16"/>
        <v>7728</v>
      </c>
      <c r="O574" cm="1">
        <f t="array" ref="O574:R574">_xlfn.XLOOKUP($B574,'Raw -orders'!$A:$A,'Raw -orders'!$B:$E)</f>
        <v>471</v>
      </c>
      <c r="P574">
        <v>17133</v>
      </c>
      <c r="Q574" s="1">
        <v>44259</v>
      </c>
      <c r="R574" s="1">
        <v>44277</v>
      </c>
      <c r="S574" t="str" cm="1">
        <f t="array" ref="S574:Z574">_xlfn.XLOOKUP($O574,'Raw - customers'!$A:$A,'Raw - customers'!$B:$I)</f>
        <v>Hayyim Trewhella</v>
      </c>
      <c r="T574" t="str">
        <v>Non-binary</v>
      </c>
      <c r="U574">
        <v>31</v>
      </c>
      <c r="V574" t="str">
        <v>8662 Maya PlaceApt. 834</v>
      </c>
      <c r="W574">
        <v>8731</v>
      </c>
      <c r="X574" t="str">
        <v>Boyerland</v>
      </c>
      <c r="Y574" t="str">
        <v>New South Wales</v>
      </c>
      <c r="Z574" t="str">
        <v>Australia</v>
      </c>
      <c r="AA574">
        <v>3</v>
      </c>
      <c r="AB574" s="3" t="str">
        <f t="shared" si="17"/>
        <v>10 to 20</v>
      </c>
      <c r="AK574" s="6"/>
      <c r="AM574" s="6">
        <v>471</v>
      </c>
      <c r="AN574" s="6" t="s">
        <v>1362</v>
      </c>
      <c r="AP574">
        <v>649</v>
      </c>
      <c r="AQ574" t="str">
        <v>Northern Territory</v>
      </c>
    </row>
    <row r="575" spans="1:43" x14ac:dyDescent="0.25">
      <c r="A575">
        <v>573</v>
      </c>
      <c r="B575">
        <v>123</v>
      </c>
      <c r="C575">
        <v>700</v>
      </c>
      <c r="D575">
        <v>119</v>
      </c>
      <c r="E575">
        <v>3</v>
      </c>
      <c r="F575">
        <v>357</v>
      </c>
      <c r="G575">
        <v>1</v>
      </c>
      <c r="H575" t="str">
        <f>VLOOKUP($C575,'Raw-products'!$A$2:$H$1261,MATCH(H$1,'Raw-products'!$A$1:$H$1,0))</f>
        <v>Jacket</v>
      </c>
      <c r="I575" t="str">
        <f>VLOOKUP($C575,'Raw-products'!$A$2:$H$1261,MATCH(I$1,'Raw-products'!$A$1:$H$1,0))</f>
        <v>Trench Coat</v>
      </c>
      <c r="J575" t="str">
        <f>VLOOKUP($C575,'Raw-products'!$A$2:$H$1261,MATCH(J$1,'Raw-products'!$A$1:$H$1,0))</f>
        <v>XS</v>
      </c>
      <c r="K575" t="str">
        <f>VLOOKUP($C575,'Raw-products'!$A$2:$H$1261,MATCH(K$1,'Raw-products'!$A$1:$H$1,0))</f>
        <v>red</v>
      </c>
      <c r="L575">
        <f>VLOOKUP($C575,'Raw-products'!$A$2:$H$1261,MATCH(L$1,'Raw-products'!$A$1:$H$1,0))</f>
        <v>112</v>
      </c>
      <c r="M575">
        <f>VLOOKUP($C575,'Raw-products'!$A$2:$H$1261,MATCH(M$1,'Raw-products'!$A$1:$H$1,0))</f>
        <v>78</v>
      </c>
      <c r="N575" s="5">
        <f t="shared" si="16"/>
        <v>8736</v>
      </c>
      <c r="O575" cm="1">
        <f t="array" ref="O575:R575">_xlfn.XLOOKUP($B575,'Raw -orders'!$A:$A,'Raw -orders'!$B:$E)</f>
        <v>471</v>
      </c>
      <c r="P575">
        <v>17133</v>
      </c>
      <c r="Q575" s="1">
        <v>44259</v>
      </c>
      <c r="R575" s="1">
        <v>44277</v>
      </c>
      <c r="S575" t="str" cm="1">
        <f t="array" ref="S575:Z575">_xlfn.XLOOKUP($O575,'Raw - customers'!$A:$A,'Raw - customers'!$B:$I)</f>
        <v>Hayyim Trewhella</v>
      </c>
      <c r="T575" t="str">
        <v>Non-binary</v>
      </c>
      <c r="U575">
        <v>31</v>
      </c>
      <c r="V575" t="str">
        <v>8662 Maya PlaceApt. 834</v>
      </c>
      <c r="W575">
        <v>8731</v>
      </c>
      <c r="X575" t="str">
        <v>Boyerland</v>
      </c>
      <c r="Y575" t="str">
        <v>New South Wales</v>
      </c>
      <c r="Z575" t="str">
        <v>Australia</v>
      </c>
      <c r="AA575">
        <v>3</v>
      </c>
      <c r="AB575" s="3" t="str">
        <f t="shared" si="17"/>
        <v>10 to 20</v>
      </c>
      <c r="AK575" s="6"/>
      <c r="AM575" s="6">
        <v>471</v>
      </c>
      <c r="AN575" s="6" t="s">
        <v>1362</v>
      </c>
      <c r="AP575">
        <v>350</v>
      </c>
      <c r="AQ575" t="str">
        <v>Victoria</v>
      </c>
    </row>
    <row r="576" spans="1:43" x14ac:dyDescent="0.25">
      <c r="A576">
        <v>574</v>
      </c>
      <c r="B576">
        <v>123</v>
      </c>
      <c r="C576">
        <v>553</v>
      </c>
      <c r="D576">
        <v>98</v>
      </c>
      <c r="E576">
        <v>2</v>
      </c>
      <c r="F576">
        <v>196</v>
      </c>
      <c r="G576">
        <v>1</v>
      </c>
      <c r="H576" t="str">
        <f>VLOOKUP($C576,'Raw-products'!$A$2:$H$1261,MATCH(H$1,'Raw-products'!$A$1:$H$1,0))</f>
        <v>Jacket</v>
      </c>
      <c r="I576" t="str">
        <f>VLOOKUP($C576,'Raw-products'!$A$2:$H$1261,MATCH(I$1,'Raw-products'!$A$1:$H$1,0))</f>
        <v>Leather</v>
      </c>
      <c r="J576" t="str">
        <f>VLOOKUP($C576,'Raw-products'!$A$2:$H$1261,MATCH(J$1,'Raw-products'!$A$1:$H$1,0))</f>
        <v>L</v>
      </c>
      <c r="K576" t="str">
        <f>VLOOKUP($C576,'Raw-products'!$A$2:$H$1261,MATCH(K$1,'Raw-products'!$A$1:$H$1,0))</f>
        <v>indigo</v>
      </c>
      <c r="L576">
        <f>VLOOKUP($C576,'Raw-products'!$A$2:$H$1261,MATCH(L$1,'Raw-products'!$A$1:$H$1,0))</f>
        <v>113</v>
      </c>
      <c r="M576">
        <f>VLOOKUP($C576,'Raw-products'!$A$2:$H$1261,MATCH(M$1,'Raw-products'!$A$1:$H$1,0))</f>
        <v>79</v>
      </c>
      <c r="N576" s="5">
        <f t="shared" si="16"/>
        <v>8927</v>
      </c>
      <c r="O576" cm="1">
        <f t="array" ref="O576:R576">_xlfn.XLOOKUP($B576,'Raw -orders'!$A:$A,'Raw -orders'!$B:$E)</f>
        <v>471</v>
      </c>
      <c r="P576">
        <v>17133</v>
      </c>
      <c r="Q576" s="1">
        <v>44259</v>
      </c>
      <c r="R576" s="1">
        <v>44277</v>
      </c>
      <c r="S576" t="str" cm="1">
        <f t="array" ref="S576:Z576">_xlfn.XLOOKUP($O576,'Raw - customers'!$A:$A,'Raw - customers'!$B:$I)</f>
        <v>Hayyim Trewhella</v>
      </c>
      <c r="T576" t="str">
        <v>Non-binary</v>
      </c>
      <c r="U576">
        <v>31</v>
      </c>
      <c r="V576" t="str">
        <v>8662 Maya PlaceApt. 834</v>
      </c>
      <c r="W576">
        <v>8731</v>
      </c>
      <c r="X576" t="str">
        <v>Boyerland</v>
      </c>
      <c r="Y576" t="str">
        <v>New South Wales</v>
      </c>
      <c r="Z576" t="str">
        <v>Australia</v>
      </c>
      <c r="AA576">
        <v>3</v>
      </c>
      <c r="AB576" s="3" t="str">
        <f t="shared" si="17"/>
        <v>10 to 20</v>
      </c>
      <c r="AK576" s="6"/>
      <c r="AM576" s="6">
        <v>471</v>
      </c>
      <c r="AN576" s="6" t="s">
        <v>1362</v>
      </c>
      <c r="AP576">
        <v>854</v>
      </c>
      <c r="AQ576" t="str">
        <v>Victoria</v>
      </c>
    </row>
    <row r="577" spans="1:43" x14ac:dyDescent="0.25">
      <c r="A577">
        <v>575</v>
      </c>
      <c r="B577">
        <v>123</v>
      </c>
      <c r="C577">
        <v>958</v>
      </c>
      <c r="D577">
        <v>97</v>
      </c>
      <c r="E577">
        <v>2</v>
      </c>
      <c r="F577">
        <v>194</v>
      </c>
      <c r="G577">
        <v>1</v>
      </c>
      <c r="H577" t="str">
        <f>VLOOKUP($C577,'Raw-products'!$A$2:$H$1261,MATCH(H$1,'Raw-products'!$A$1:$H$1,0))</f>
        <v>Trousers</v>
      </c>
      <c r="I577" t="str">
        <f>VLOOKUP($C577,'Raw-products'!$A$2:$H$1261,MATCH(I$1,'Raw-products'!$A$1:$H$1,0))</f>
        <v>Slim-Fit</v>
      </c>
      <c r="J577" t="str">
        <f>VLOOKUP($C577,'Raw-products'!$A$2:$H$1261,MATCH(J$1,'Raw-products'!$A$1:$H$1,0))</f>
        <v>L</v>
      </c>
      <c r="K577" t="str">
        <f>VLOOKUP($C577,'Raw-products'!$A$2:$H$1261,MATCH(K$1,'Raw-products'!$A$1:$H$1,0))</f>
        <v>yellow</v>
      </c>
      <c r="L577">
        <f>VLOOKUP($C577,'Raw-products'!$A$2:$H$1261,MATCH(L$1,'Raw-products'!$A$1:$H$1,0))</f>
        <v>119</v>
      </c>
      <c r="M577">
        <f>VLOOKUP($C577,'Raw-products'!$A$2:$H$1261,MATCH(M$1,'Raw-products'!$A$1:$H$1,0))</f>
        <v>64</v>
      </c>
      <c r="N577" s="5">
        <f t="shared" si="16"/>
        <v>7616</v>
      </c>
      <c r="O577" cm="1">
        <f t="array" ref="O577:R577">_xlfn.XLOOKUP($B577,'Raw -orders'!$A:$A,'Raw -orders'!$B:$E)</f>
        <v>471</v>
      </c>
      <c r="P577">
        <v>17133</v>
      </c>
      <c r="Q577" s="1">
        <v>44259</v>
      </c>
      <c r="R577" s="1">
        <v>44277</v>
      </c>
      <c r="S577" t="str" cm="1">
        <f t="array" ref="S577:Z577">_xlfn.XLOOKUP($O577,'Raw - customers'!$A:$A,'Raw - customers'!$B:$I)</f>
        <v>Hayyim Trewhella</v>
      </c>
      <c r="T577" t="str">
        <v>Non-binary</v>
      </c>
      <c r="U577">
        <v>31</v>
      </c>
      <c r="V577" t="str">
        <v>8662 Maya PlaceApt. 834</v>
      </c>
      <c r="W577">
        <v>8731</v>
      </c>
      <c r="X577" t="str">
        <v>Boyerland</v>
      </c>
      <c r="Y577" t="str">
        <v>New South Wales</v>
      </c>
      <c r="Z577" t="str">
        <v>Australia</v>
      </c>
      <c r="AA577">
        <v>3</v>
      </c>
      <c r="AB577" s="3" t="str">
        <f t="shared" si="17"/>
        <v>10 to 20</v>
      </c>
      <c r="AK577" s="6"/>
      <c r="AM577" s="6">
        <v>471</v>
      </c>
      <c r="AN577" s="6" t="s">
        <v>1362</v>
      </c>
      <c r="AP577">
        <v>1000</v>
      </c>
      <c r="AQ577" t="str">
        <v>Tasmania</v>
      </c>
    </row>
    <row r="578" spans="1:43" x14ac:dyDescent="0.25">
      <c r="A578">
        <v>576</v>
      </c>
      <c r="B578">
        <v>123</v>
      </c>
      <c r="C578">
        <v>1065</v>
      </c>
      <c r="D578">
        <v>93</v>
      </c>
      <c r="E578">
        <v>2</v>
      </c>
      <c r="F578">
        <v>186</v>
      </c>
      <c r="G578">
        <v>1</v>
      </c>
      <c r="H578" t="str">
        <f>VLOOKUP($C578,'Raw-products'!$A$2:$H$1261,MATCH(H$1,'Raw-products'!$A$1:$H$1,0))</f>
        <v>Trousers</v>
      </c>
      <c r="I578" t="str">
        <f>VLOOKUP($C578,'Raw-products'!$A$2:$H$1261,MATCH(I$1,'Raw-products'!$A$1:$H$1,0))</f>
        <v>Joggers</v>
      </c>
      <c r="J578" t="str">
        <f>VLOOKUP($C578,'Raw-products'!$A$2:$H$1261,MATCH(J$1,'Raw-products'!$A$1:$H$1,0))</f>
        <v>XS</v>
      </c>
      <c r="K578" t="str">
        <f>VLOOKUP($C578,'Raw-products'!$A$2:$H$1261,MATCH(K$1,'Raw-products'!$A$1:$H$1,0))</f>
        <v>green</v>
      </c>
      <c r="L578">
        <f>VLOOKUP($C578,'Raw-products'!$A$2:$H$1261,MATCH(L$1,'Raw-products'!$A$1:$H$1,0))</f>
        <v>94</v>
      </c>
      <c r="M578">
        <f>VLOOKUP($C578,'Raw-products'!$A$2:$H$1261,MATCH(M$1,'Raw-products'!$A$1:$H$1,0))</f>
        <v>77</v>
      </c>
      <c r="N578" s="5">
        <f t="shared" si="16"/>
        <v>7238</v>
      </c>
      <c r="O578" cm="1">
        <f t="array" ref="O578:R578">_xlfn.XLOOKUP($B578,'Raw -orders'!$A:$A,'Raw -orders'!$B:$E)</f>
        <v>471</v>
      </c>
      <c r="P578">
        <v>17133</v>
      </c>
      <c r="Q578" s="1">
        <v>44259</v>
      </c>
      <c r="R578" s="1">
        <v>44277</v>
      </c>
      <c r="S578" t="str" cm="1">
        <f t="array" ref="S578:Z578">_xlfn.XLOOKUP($O578,'Raw - customers'!$A:$A,'Raw - customers'!$B:$I)</f>
        <v>Hayyim Trewhella</v>
      </c>
      <c r="T578" t="str">
        <v>Non-binary</v>
      </c>
      <c r="U578">
        <v>31</v>
      </c>
      <c r="V578" t="str">
        <v>8662 Maya PlaceApt. 834</v>
      </c>
      <c r="W578">
        <v>8731</v>
      </c>
      <c r="X578" t="str">
        <v>Boyerland</v>
      </c>
      <c r="Y578" t="str">
        <v>New South Wales</v>
      </c>
      <c r="Z578" t="str">
        <v>Australia</v>
      </c>
      <c r="AA578">
        <v>3</v>
      </c>
      <c r="AB578" s="3" t="str">
        <f t="shared" si="17"/>
        <v>10 to 20</v>
      </c>
      <c r="AK578" s="6"/>
      <c r="AM578" s="6">
        <v>471</v>
      </c>
      <c r="AN578" s="6" t="s">
        <v>1362</v>
      </c>
      <c r="AP578">
        <v>278</v>
      </c>
      <c r="AQ578" t="str">
        <v>Queensland</v>
      </c>
    </row>
    <row r="579" spans="1:43" x14ac:dyDescent="0.25">
      <c r="A579">
        <v>577</v>
      </c>
      <c r="B579">
        <v>123</v>
      </c>
      <c r="C579">
        <v>108</v>
      </c>
      <c r="D579">
        <v>92</v>
      </c>
      <c r="E579">
        <v>2</v>
      </c>
      <c r="F579">
        <v>184</v>
      </c>
      <c r="G579">
        <v>1</v>
      </c>
      <c r="H579" t="str">
        <f>VLOOKUP($C579,'Raw-products'!$A$2:$H$1261,MATCH(H$1,'Raw-products'!$A$1:$H$1,0))</f>
        <v>Shirt</v>
      </c>
      <c r="I579" t="str">
        <f>VLOOKUP($C579,'Raw-products'!$A$2:$H$1261,MATCH(I$1,'Raw-products'!$A$1:$H$1,0))</f>
        <v>Denim</v>
      </c>
      <c r="J579" t="str">
        <f>VLOOKUP($C579,'Raw-products'!$A$2:$H$1261,MATCH(J$1,'Raw-products'!$A$1:$H$1,0))</f>
        <v>L</v>
      </c>
      <c r="K579" t="str">
        <f>VLOOKUP($C579,'Raw-products'!$A$2:$H$1261,MATCH(K$1,'Raw-products'!$A$1:$H$1,0))</f>
        <v>red</v>
      </c>
      <c r="L579">
        <f>VLOOKUP($C579,'Raw-products'!$A$2:$H$1261,MATCH(L$1,'Raw-products'!$A$1:$H$1,0))</f>
        <v>115</v>
      </c>
      <c r="M579">
        <f>VLOOKUP($C579,'Raw-products'!$A$2:$H$1261,MATCH(M$1,'Raw-products'!$A$1:$H$1,0))</f>
        <v>52</v>
      </c>
      <c r="N579" s="5">
        <f t="shared" ref="N579:N642" si="18">$L579*$M579</f>
        <v>5980</v>
      </c>
      <c r="O579" cm="1">
        <f t="array" ref="O579:R579">_xlfn.XLOOKUP($B579,'Raw -orders'!$A:$A,'Raw -orders'!$B:$E)</f>
        <v>471</v>
      </c>
      <c r="P579">
        <v>17133</v>
      </c>
      <c r="Q579" s="1">
        <v>44259</v>
      </c>
      <c r="R579" s="1">
        <v>44277</v>
      </c>
      <c r="S579" t="str" cm="1">
        <f t="array" ref="S579:Z579">_xlfn.XLOOKUP($O579,'Raw - customers'!$A:$A,'Raw - customers'!$B:$I)</f>
        <v>Hayyim Trewhella</v>
      </c>
      <c r="T579" t="str">
        <v>Non-binary</v>
      </c>
      <c r="U579">
        <v>31</v>
      </c>
      <c r="V579" t="str">
        <v>8662 Maya PlaceApt. 834</v>
      </c>
      <c r="W579">
        <v>8731</v>
      </c>
      <c r="X579" t="str">
        <v>Boyerland</v>
      </c>
      <c r="Y579" t="str">
        <v>New South Wales</v>
      </c>
      <c r="Z579" t="str">
        <v>Australia</v>
      </c>
      <c r="AA579">
        <v>3</v>
      </c>
      <c r="AB579" s="3" t="str">
        <f t="shared" ref="AB579:AB642" si="19">IF(AND(DATEDIF($Q579,$R579,"D")&gt;0,DATEDIF($Q579,$R579,"D")&lt;=10),"0 to 10",IF(AND(DATEDIF($Q579,$R579,"D")&gt;10,DATEDIF($Q579,$R579,"D")&lt;=20),"10 to 20",IF(AND(DATEDIF($Q579,$R579,"D")&gt;20,DATEDIF($Q579,$R579,"D")&lt;=30),"20 to 30")))</f>
        <v>10 to 20</v>
      </c>
      <c r="AK579" s="6"/>
      <c r="AM579" s="6">
        <v>471</v>
      </c>
      <c r="AN579" s="6" t="s">
        <v>1362</v>
      </c>
      <c r="AP579">
        <v>408</v>
      </c>
      <c r="AQ579" t="str">
        <v>Australian Capital Territory</v>
      </c>
    </row>
    <row r="580" spans="1:43" x14ac:dyDescent="0.25">
      <c r="A580">
        <v>578</v>
      </c>
      <c r="B580">
        <v>123</v>
      </c>
      <c r="C580">
        <v>75</v>
      </c>
      <c r="D580">
        <v>118</v>
      </c>
      <c r="E580">
        <v>1</v>
      </c>
      <c r="F580">
        <v>118</v>
      </c>
      <c r="G580">
        <v>1</v>
      </c>
      <c r="H580" t="str">
        <f>VLOOKUP($C580,'Raw-products'!$A$2:$H$1261,MATCH(H$1,'Raw-products'!$A$1:$H$1,0))</f>
        <v>Shirt</v>
      </c>
      <c r="I580" t="str">
        <f>VLOOKUP($C580,'Raw-products'!$A$2:$H$1261,MATCH(I$1,'Raw-products'!$A$1:$H$1,0))</f>
        <v>Flannel</v>
      </c>
      <c r="J580" t="str">
        <f>VLOOKUP($C580,'Raw-products'!$A$2:$H$1261,MATCH(J$1,'Raw-products'!$A$1:$H$1,0))</f>
        <v>XS</v>
      </c>
      <c r="K580" t="str">
        <f>VLOOKUP($C580,'Raw-products'!$A$2:$H$1261,MATCH(K$1,'Raw-products'!$A$1:$H$1,0))</f>
        <v>orange</v>
      </c>
      <c r="L580">
        <f>VLOOKUP($C580,'Raw-products'!$A$2:$H$1261,MATCH(L$1,'Raw-products'!$A$1:$H$1,0))</f>
        <v>96</v>
      </c>
      <c r="M580">
        <f>VLOOKUP($C580,'Raw-products'!$A$2:$H$1261,MATCH(M$1,'Raw-products'!$A$1:$H$1,0))</f>
        <v>42</v>
      </c>
      <c r="N580" s="5">
        <f t="shared" si="18"/>
        <v>4032</v>
      </c>
      <c r="O580" cm="1">
        <f t="array" ref="O580:R580">_xlfn.XLOOKUP($B580,'Raw -orders'!$A:$A,'Raw -orders'!$B:$E)</f>
        <v>471</v>
      </c>
      <c r="P580">
        <v>17133</v>
      </c>
      <c r="Q580" s="1">
        <v>44259</v>
      </c>
      <c r="R580" s="1">
        <v>44277</v>
      </c>
      <c r="S580" t="str" cm="1">
        <f t="array" ref="S580:Z580">_xlfn.XLOOKUP($O580,'Raw - customers'!$A:$A,'Raw - customers'!$B:$I)</f>
        <v>Hayyim Trewhella</v>
      </c>
      <c r="T580" t="str">
        <v>Non-binary</v>
      </c>
      <c r="U580">
        <v>31</v>
      </c>
      <c r="V580" t="str">
        <v>8662 Maya PlaceApt. 834</v>
      </c>
      <c r="W580">
        <v>8731</v>
      </c>
      <c r="X580" t="str">
        <v>Boyerland</v>
      </c>
      <c r="Y580" t="str">
        <v>New South Wales</v>
      </c>
      <c r="Z580" t="str">
        <v>Australia</v>
      </c>
      <c r="AA580">
        <v>3</v>
      </c>
      <c r="AB580" s="3" t="str">
        <f t="shared" si="19"/>
        <v>10 to 20</v>
      </c>
      <c r="AK580" s="6"/>
      <c r="AM580" s="6">
        <v>471</v>
      </c>
      <c r="AN580" s="6" t="s">
        <v>1362</v>
      </c>
      <c r="AP580">
        <v>305</v>
      </c>
      <c r="AQ580" t="str">
        <v>Australian Capital Territory</v>
      </c>
    </row>
    <row r="581" spans="1:43" x14ac:dyDescent="0.25">
      <c r="A581">
        <v>579</v>
      </c>
      <c r="B581">
        <v>123</v>
      </c>
      <c r="C581">
        <v>361</v>
      </c>
      <c r="D581">
        <v>94</v>
      </c>
      <c r="E581">
        <v>3</v>
      </c>
      <c r="F581">
        <v>282</v>
      </c>
      <c r="G581">
        <v>1</v>
      </c>
      <c r="H581" t="str">
        <f>VLOOKUP($C581,'Raw-products'!$A$2:$H$1261,MATCH(H$1,'Raw-products'!$A$1:$H$1,0))</f>
        <v>Shirt</v>
      </c>
      <c r="I581" t="str">
        <f>VLOOKUP($C581,'Raw-products'!$A$2:$H$1261,MATCH(I$1,'Raw-products'!$A$1:$H$1,0))</f>
        <v>Henley</v>
      </c>
      <c r="J581" t="str">
        <f>VLOOKUP($C581,'Raw-products'!$A$2:$H$1261,MATCH(J$1,'Raw-products'!$A$1:$H$1,0))</f>
        <v>S</v>
      </c>
      <c r="K581" t="str">
        <f>VLOOKUP($C581,'Raw-products'!$A$2:$H$1261,MATCH(K$1,'Raw-products'!$A$1:$H$1,0))</f>
        <v>yellow</v>
      </c>
      <c r="L581">
        <f>VLOOKUP($C581,'Raw-products'!$A$2:$H$1261,MATCH(L$1,'Raw-products'!$A$1:$H$1,0))</f>
        <v>92</v>
      </c>
      <c r="M581">
        <f>VLOOKUP($C581,'Raw-products'!$A$2:$H$1261,MATCH(M$1,'Raw-products'!$A$1:$H$1,0))</f>
        <v>70</v>
      </c>
      <c r="N581" s="5">
        <f t="shared" si="18"/>
        <v>6440</v>
      </c>
      <c r="O581" cm="1">
        <f t="array" ref="O581:R581">_xlfn.XLOOKUP($B581,'Raw -orders'!$A:$A,'Raw -orders'!$B:$E)</f>
        <v>471</v>
      </c>
      <c r="P581">
        <v>17133</v>
      </c>
      <c r="Q581" s="1">
        <v>44259</v>
      </c>
      <c r="R581" s="1">
        <v>44277</v>
      </c>
      <c r="S581" t="str" cm="1">
        <f t="array" ref="S581:Z581">_xlfn.XLOOKUP($O581,'Raw - customers'!$A:$A,'Raw - customers'!$B:$I)</f>
        <v>Hayyim Trewhella</v>
      </c>
      <c r="T581" t="str">
        <v>Non-binary</v>
      </c>
      <c r="U581">
        <v>31</v>
      </c>
      <c r="V581" t="str">
        <v>8662 Maya PlaceApt. 834</v>
      </c>
      <c r="W581">
        <v>8731</v>
      </c>
      <c r="X581" t="str">
        <v>Boyerland</v>
      </c>
      <c r="Y581" t="str">
        <v>New South Wales</v>
      </c>
      <c r="Z581" t="str">
        <v>Australia</v>
      </c>
      <c r="AA581">
        <v>3</v>
      </c>
      <c r="AB581" s="3" t="str">
        <f t="shared" si="19"/>
        <v>10 to 20</v>
      </c>
      <c r="AK581" s="6"/>
      <c r="AM581" s="6">
        <v>471</v>
      </c>
      <c r="AN581" s="6" t="s">
        <v>1362</v>
      </c>
      <c r="AP581">
        <v>738</v>
      </c>
      <c r="AQ581" t="str">
        <v>Northern Territory</v>
      </c>
    </row>
    <row r="582" spans="1:43" x14ac:dyDescent="0.25">
      <c r="A582">
        <v>580</v>
      </c>
      <c r="B582">
        <v>124</v>
      </c>
      <c r="C582">
        <v>352</v>
      </c>
      <c r="D582">
        <v>94</v>
      </c>
      <c r="E582">
        <v>2</v>
      </c>
      <c r="F582">
        <v>188</v>
      </c>
      <c r="G582">
        <v>1</v>
      </c>
      <c r="H582" t="str">
        <f>VLOOKUP($C582,'Raw-products'!$A$2:$H$1261,MATCH(H$1,'Raw-products'!$A$1:$H$1,0))</f>
        <v>Shirt</v>
      </c>
      <c r="I582" t="str">
        <f>VLOOKUP($C582,'Raw-products'!$A$2:$H$1261,MATCH(I$1,'Raw-products'!$A$1:$H$1,0))</f>
        <v>Henley</v>
      </c>
      <c r="J582" t="str">
        <f>VLOOKUP($C582,'Raw-products'!$A$2:$H$1261,MATCH(J$1,'Raw-products'!$A$1:$H$1,0))</f>
        <v>M</v>
      </c>
      <c r="K582" t="str">
        <f>VLOOKUP($C582,'Raw-products'!$A$2:$H$1261,MATCH(K$1,'Raw-products'!$A$1:$H$1,0))</f>
        <v>red</v>
      </c>
      <c r="L582">
        <f>VLOOKUP($C582,'Raw-products'!$A$2:$H$1261,MATCH(L$1,'Raw-products'!$A$1:$H$1,0))</f>
        <v>92</v>
      </c>
      <c r="M582">
        <f>VLOOKUP($C582,'Raw-products'!$A$2:$H$1261,MATCH(M$1,'Raw-products'!$A$1:$H$1,0))</f>
        <v>52</v>
      </c>
      <c r="N582" s="5">
        <f t="shared" si="18"/>
        <v>4784</v>
      </c>
      <c r="O582" cm="1">
        <f t="array" ref="O582:R582">_xlfn.XLOOKUP($B582,'Raw -orders'!$A:$A,'Raw -orders'!$B:$E)</f>
        <v>776</v>
      </c>
      <c r="P582">
        <v>43888</v>
      </c>
      <c r="Q582" s="1">
        <v>44383</v>
      </c>
      <c r="R582" s="1">
        <v>44392</v>
      </c>
      <c r="S582" t="str" cm="1">
        <f t="array" ref="S582:Z582">_xlfn.XLOOKUP($O582,'Raw - customers'!$A:$A,'Raw - customers'!$B:$I)</f>
        <v>Felice Dumbleton</v>
      </c>
      <c r="T582" t="str">
        <v>Genderfluid</v>
      </c>
      <c r="U582">
        <v>24</v>
      </c>
      <c r="V582" t="str">
        <v>3744 Max PlaceApt. 109</v>
      </c>
      <c r="W582">
        <v>8348</v>
      </c>
      <c r="X582" t="str">
        <v>Harveyville</v>
      </c>
      <c r="Y582" t="str">
        <v>Australian Capital Territory</v>
      </c>
      <c r="Z582" t="str">
        <v>Australia</v>
      </c>
      <c r="AA582">
        <v>7</v>
      </c>
      <c r="AB582" s="3" t="str">
        <f t="shared" si="19"/>
        <v>0 to 10</v>
      </c>
      <c r="AK582" s="6"/>
      <c r="AM582" s="6">
        <v>776</v>
      </c>
      <c r="AN582" s="6" t="s">
        <v>1350</v>
      </c>
      <c r="AP582">
        <v>780</v>
      </c>
      <c r="AQ582" t="str">
        <v>Victoria</v>
      </c>
    </row>
    <row r="583" spans="1:43" x14ac:dyDescent="0.25">
      <c r="A583">
        <v>581</v>
      </c>
      <c r="B583">
        <v>124</v>
      </c>
      <c r="C583">
        <v>563</v>
      </c>
      <c r="D583">
        <v>100</v>
      </c>
      <c r="E583">
        <v>1</v>
      </c>
      <c r="F583">
        <v>100</v>
      </c>
      <c r="G583">
        <v>1</v>
      </c>
      <c r="H583" t="str">
        <f>VLOOKUP($C583,'Raw-products'!$A$2:$H$1261,MATCH(H$1,'Raw-products'!$A$1:$H$1,0))</f>
        <v>Jacket</v>
      </c>
      <c r="I583" t="str">
        <f>VLOOKUP($C583,'Raw-products'!$A$2:$H$1261,MATCH(I$1,'Raw-products'!$A$1:$H$1,0))</f>
        <v>Bomber</v>
      </c>
      <c r="J583" t="str">
        <f>VLOOKUP($C583,'Raw-products'!$A$2:$H$1261,MATCH(J$1,'Raw-products'!$A$1:$H$1,0))</f>
        <v>L</v>
      </c>
      <c r="K583" t="str">
        <f>VLOOKUP($C583,'Raw-products'!$A$2:$H$1261,MATCH(K$1,'Raw-products'!$A$1:$H$1,0))</f>
        <v>red</v>
      </c>
      <c r="L583">
        <f>VLOOKUP($C583,'Raw-products'!$A$2:$H$1261,MATCH(L$1,'Raw-products'!$A$1:$H$1,0))</f>
        <v>90</v>
      </c>
      <c r="M583">
        <f>VLOOKUP($C583,'Raw-products'!$A$2:$H$1261,MATCH(M$1,'Raw-products'!$A$1:$H$1,0))</f>
        <v>50</v>
      </c>
      <c r="N583" s="5">
        <f t="shared" si="18"/>
        <v>4500</v>
      </c>
      <c r="O583" cm="1">
        <f t="array" ref="O583:R583">_xlfn.XLOOKUP($B583,'Raw -orders'!$A:$A,'Raw -orders'!$B:$E)</f>
        <v>776</v>
      </c>
      <c r="P583">
        <v>43888</v>
      </c>
      <c r="Q583" s="1">
        <v>44383</v>
      </c>
      <c r="R583" s="1">
        <v>44392</v>
      </c>
      <c r="S583" t="str" cm="1">
        <f t="array" ref="S583:Z583">_xlfn.XLOOKUP($O583,'Raw - customers'!$A:$A,'Raw - customers'!$B:$I)</f>
        <v>Felice Dumbleton</v>
      </c>
      <c r="T583" t="str">
        <v>Genderfluid</v>
      </c>
      <c r="U583">
        <v>24</v>
      </c>
      <c r="V583" t="str">
        <v>3744 Max PlaceApt. 109</v>
      </c>
      <c r="W583">
        <v>8348</v>
      </c>
      <c r="X583" t="str">
        <v>Harveyville</v>
      </c>
      <c r="Y583" t="str">
        <v>Australian Capital Territory</v>
      </c>
      <c r="Z583" t="str">
        <v>Australia</v>
      </c>
      <c r="AA583">
        <v>7</v>
      </c>
      <c r="AB583" s="3" t="str">
        <f t="shared" si="19"/>
        <v>0 to 10</v>
      </c>
      <c r="AK583" s="6"/>
      <c r="AM583" s="6">
        <v>776</v>
      </c>
      <c r="AN583" s="6" t="s">
        <v>1350</v>
      </c>
      <c r="AP583">
        <v>597</v>
      </c>
      <c r="AQ583" t="str">
        <v>South Australia</v>
      </c>
    </row>
    <row r="584" spans="1:43" x14ac:dyDescent="0.25">
      <c r="A584">
        <v>582</v>
      </c>
      <c r="B584">
        <v>124</v>
      </c>
      <c r="C584">
        <v>647</v>
      </c>
      <c r="D584">
        <v>93</v>
      </c>
      <c r="E584">
        <v>1</v>
      </c>
      <c r="F584">
        <v>93</v>
      </c>
      <c r="G584">
        <v>1</v>
      </c>
      <c r="H584" t="str">
        <f>VLOOKUP($C584,'Raw-products'!$A$2:$H$1261,MATCH(H$1,'Raw-products'!$A$1:$H$1,0))</f>
        <v>Jacket</v>
      </c>
      <c r="I584" t="str">
        <f>VLOOKUP($C584,'Raw-products'!$A$2:$H$1261,MATCH(I$1,'Raw-products'!$A$1:$H$1,0))</f>
        <v>Coach</v>
      </c>
      <c r="J584" t="str">
        <f>VLOOKUP($C584,'Raw-products'!$A$2:$H$1261,MATCH(J$1,'Raw-products'!$A$1:$H$1,0))</f>
        <v>M</v>
      </c>
      <c r="K584" t="str">
        <f>VLOOKUP($C584,'Raw-products'!$A$2:$H$1261,MATCH(K$1,'Raw-products'!$A$1:$H$1,0))</f>
        <v>green</v>
      </c>
      <c r="L584">
        <f>VLOOKUP($C584,'Raw-products'!$A$2:$H$1261,MATCH(L$1,'Raw-products'!$A$1:$H$1,0))</f>
        <v>115</v>
      </c>
      <c r="M584">
        <f>VLOOKUP($C584,'Raw-products'!$A$2:$H$1261,MATCH(M$1,'Raw-products'!$A$1:$H$1,0))</f>
        <v>63</v>
      </c>
      <c r="N584" s="5">
        <f t="shared" si="18"/>
        <v>7245</v>
      </c>
      <c r="O584" cm="1">
        <f t="array" ref="O584:R584">_xlfn.XLOOKUP($B584,'Raw -orders'!$A:$A,'Raw -orders'!$B:$E)</f>
        <v>776</v>
      </c>
      <c r="P584">
        <v>43888</v>
      </c>
      <c r="Q584" s="1">
        <v>44383</v>
      </c>
      <c r="R584" s="1">
        <v>44392</v>
      </c>
      <c r="S584" t="str" cm="1">
        <f t="array" ref="S584:Z584">_xlfn.XLOOKUP($O584,'Raw - customers'!$A:$A,'Raw - customers'!$B:$I)</f>
        <v>Felice Dumbleton</v>
      </c>
      <c r="T584" t="str">
        <v>Genderfluid</v>
      </c>
      <c r="U584">
        <v>24</v>
      </c>
      <c r="V584" t="str">
        <v>3744 Max PlaceApt. 109</v>
      </c>
      <c r="W584">
        <v>8348</v>
      </c>
      <c r="X584" t="str">
        <v>Harveyville</v>
      </c>
      <c r="Y584" t="str">
        <v>Australian Capital Territory</v>
      </c>
      <c r="Z584" t="str">
        <v>Australia</v>
      </c>
      <c r="AA584">
        <v>7</v>
      </c>
      <c r="AB584" s="3" t="str">
        <f t="shared" si="19"/>
        <v>0 to 10</v>
      </c>
      <c r="AK584" s="6"/>
      <c r="AM584" s="6">
        <v>776</v>
      </c>
      <c r="AN584" s="6" t="s">
        <v>1350</v>
      </c>
      <c r="AP584">
        <v>703</v>
      </c>
      <c r="AQ584" t="str">
        <v>South Australia</v>
      </c>
    </row>
    <row r="585" spans="1:43" x14ac:dyDescent="0.25">
      <c r="A585">
        <v>583</v>
      </c>
      <c r="B585">
        <v>124</v>
      </c>
      <c r="C585">
        <v>572</v>
      </c>
      <c r="D585">
        <v>100</v>
      </c>
      <c r="E585">
        <v>2</v>
      </c>
      <c r="F585">
        <v>200</v>
      </c>
      <c r="G585">
        <v>1</v>
      </c>
      <c r="H585" t="str">
        <f>VLOOKUP($C585,'Raw-products'!$A$2:$H$1261,MATCH(H$1,'Raw-products'!$A$1:$H$1,0))</f>
        <v>Jacket</v>
      </c>
      <c r="I585" t="str">
        <f>VLOOKUP($C585,'Raw-products'!$A$2:$H$1261,MATCH(I$1,'Raw-products'!$A$1:$H$1,0))</f>
        <v>Bomber</v>
      </c>
      <c r="J585" t="str">
        <f>VLOOKUP($C585,'Raw-products'!$A$2:$H$1261,MATCH(J$1,'Raw-products'!$A$1:$H$1,0))</f>
        <v>M</v>
      </c>
      <c r="K585" t="str">
        <f>VLOOKUP($C585,'Raw-products'!$A$2:$H$1261,MATCH(K$1,'Raw-products'!$A$1:$H$1,0))</f>
        <v>yellow</v>
      </c>
      <c r="L585">
        <f>VLOOKUP($C585,'Raw-products'!$A$2:$H$1261,MATCH(L$1,'Raw-products'!$A$1:$H$1,0))</f>
        <v>90</v>
      </c>
      <c r="M585">
        <f>VLOOKUP($C585,'Raw-products'!$A$2:$H$1261,MATCH(M$1,'Raw-products'!$A$1:$H$1,0))</f>
        <v>71</v>
      </c>
      <c r="N585" s="5">
        <f t="shared" si="18"/>
        <v>6390</v>
      </c>
      <c r="O585" cm="1">
        <f t="array" ref="O585:R585">_xlfn.XLOOKUP($B585,'Raw -orders'!$A:$A,'Raw -orders'!$B:$E)</f>
        <v>776</v>
      </c>
      <c r="P585">
        <v>43888</v>
      </c>
      <c r="Q585" s="1">
        <v>44383</v>
      </c>
      <c r="R585" s="1">
        <v>44392</v>
      </c>
      <c r="S585" t="str" cm="1">
        <f t="array" ref="S585:Z585">_xlfn.XLOOKUP($O585,'Raw - customers'!$A:$A,'Raw - customers'!$B:$I)</f>
        <v>Felice Dumbleton</v>
      </c>
      <c r="T585" t="str">
        <v>Genderfluid</v>
      </c>
      <c r="U585">
        <v>24</v>
      </c>
      <c r="V585" t="str">
        <v>3744 Max PlaceApt. 109</v>
      </c>
      <c r="W585">
        <v>8348</v>
      </c>
      <c r="X585" t="str">
        <v>Harveyville</v>
      </c>
      <c r="Y585" t="str">
        <v>Australian Capital Territory</v>
      </c>
      <c r="Z585" t="str">
        <v>Australia</v>
      </c>
      <c r="AA585">
        <v>7</v>
      </c>
      <c r="AB585" s="3" t="str">
        <f t="shared" si="19"/>
        <v>0 to 10</v>
      </c>
      <c r="AK585" s="6"/>
      <c r="AM585" s="6">
        <v>776</v>
      </c>
      <c r="AN585" s="6" t="s">
        <v>1350</v>
      </c>
      <c r="AP585">
        <v>786</v>
      </c>
      <c r="AQ585" t="str">
        <v>New South Wales</v>
      </c>
    </row>
    <row r="586" spans="1:43" x14ac:dyDescent="0.25">
      <c r="A586">
        <v>584</v>
      </c>
      <c r="B586">
        <v>124</v>
      </c>
      <c r="C586">
        <v>32</v>
      </c>
      <c r="D586">
        <v>96</v>
      </c>
      <c r="E586">
        <v>3</v>
      </c>
      <c r="F586">
        <v>288</v>
      </c>
      <c r="G586">
        <v>1</v>
      </c>
      <c r="H586" t="str">
        <f>VLOOKUP($C586,'Raw-products'!$A$2:$H$1261,MATCH(H$1,'Raw-products'!$A$1:$H$1,0))</f>
        <v>Shirt</v>
      </c>
      <c r="I586" t="str">
        <f>VLOOKUP($C586,'Raw-products'!$A$2:$H$1261,MATCH(I$1,'Raw-products'!$A$1:$H$1,0))</f>
        <v>Oxford Cloth</v>
      </c>
      <c r="J586" t="str">
        <f>VLOOKUP($C586,'Raw-products'!$A$2:$H$1261,MATCH(J$1,'Raw-products'!$A$1:$H$1,0))</f>
        <v>M</v>
      </c>
      <c r="K586" t="str">
        <f>VLOOKUP($C586,'Raw-products'!$A$2:$H$1261,MATCH(K$1,'Raw-products'!$A$1:$H$1,0))</f>
        <v>violet</v>
      </c>
      <c r="L586">
        <f>VLOOKUP($C586,'Raw-products'!$A$2:$H$1261,MATCH(L$1,'Raw-products'!$A$1:$H$1,0))</f>
        <v>114</v>
      </c>
      <c r="M586">
        <f>VLOOKUP($C586,'Raw-products'!$A$2:$H$1261,MATCH(M$1,'Raw-products'!$A$1:$H$1,0))</f>
        <v>65</v>
      </c>
      <c r="N586" s="5">
        <f t="shared" si="18"/>
        <v>7410</v>
      </c>
      <c r="O586" cm="1">
        <f t="array" ref="O586:R586">_xlfn.XLOOKUP($B586,'Raw -orders'!$A:$A,'Raw -orders'!$B:$E)</f>
        <v>776</v>
      </c>
      <c r="P586">
        <v>43888</v>
      </c>
      <c r="Q586" s="1">
        <v>44383</v>
      </c>
      <c r="R586" s="1">
        <v>44392</v>
      </c>
      <c r="S586" t="str" cm="1">
        <f t="array" ref="S586:Z586">_xlfn.XLOOKUP($O586,'Raw - customers'!$A:$A,'Raw - customers'!$B:$I)</f>
        <v>Felice Dumbleton</v>
      </c>
      <c r="T586" t="str">
        <v>Genderfluid</v>
      </c>
      <c r="U586">
        <v>24</v>
      </c>
      <c r="V586" t="str">
        <v>3744 Max PlaceApt. 109</v>
      </c>
      <c r="W586">
        <v>8348</v>
      </c>
      <c r="X586" t="str">
        <v>Harveyville</v>
      </c>
      <c r="Y586" t="str">
        <v>Australian Capital Territory</v>
      </c>
      <c r="Z586" t="str">
        <v>Australia</v>
      </c>
      <c r="AA586">
        <v>7</v>
      </c>
      <c r="AB586" s="3" t="str">
        <f t="shared" si="19"/>
        <v>0 to 10</v>
      </c>
      <c r="AK586" s="6"/>
      <c r="AM586" s="6">
        <v>776</v>
      </c>
      <c r="AN586" s="6" t="s">
        <v>1350</v>
      </c>
      <c r="AP586">
        <v>272</v>
      </c>
      <c r="AQ586" t="str">
        <v>Victoria</v>
      </c>
    </row>
    <row r="587" spans="1:43" x14ac:dyDescent="0.25">
      <c r="A587">
        <v>585</v>
      </c>
      <c r="B587">
        <v>124</v>
      </c>
      <c r="C587">
        <v>200</v>
      </c>
      <c r="D587">
        <v>98</v>
      </c>
      <c r="E587">
        <v>3</v>
      </c>
      <c r="F587">
        <v>294</v>
      </c>
      <c r="G587">
        <v>1</v>
      </c>
      <c r="H587" t="str">
        <f>VLOOKUP($C587,'Raw-products'!$A$2:$H$1261,MATCH(H$1,'Raw-products'!$A$1:$H$1,0))</f>
        <v>Shirt</v>
      </c>
      <c r="I587" t="str">
        <f>VLOOKUP($C587,'Raw-products'!$A$2:$H$1261,MATCH(I$1,'Raw-products'!$A$1:$H$1,0))</f>
        <v>Camp Collared</v>
      </c>
      <c r="J587" t="str">
        <f>VLOOKUP($C587,'Raw-products'!$A$2:$H$1261,MATCH(J$1,'Raw-products'!$A$1:$H$1,0))</f>
        <v>XS</v>
      </c>
      <c r="K587" t="str">
        <f>VLOOKUP($C587,'Raw-products'!$A$2:$H$1261,MATCH(K$1,'Raw-products'!$A$1:$H$1,0))</f>
        <v>indigo</v>
      </c>
      <c r="L587">
        <f>VLOOKUP($C587,'Raw-products'!$A$2:$H$1261,MATCH(L$1,'Raw-products'!$A$1:$H$1,0))</f>
        <v>112</v>
      </c>
      <c r="M587">
        <f>VLOOKUP($C587,'Raw-products'!$A$2:$H$1261,MATCH(M$1,'Raw-products'!$A$1:$H$1,0))</f>
        <v>64</v>
      </c>
      <c r="N587" s="5">
        <f t="shared" si="18"/>
        <v>7168</v>
      </c>
      <c r="O587" cm="1">
        <f t="array" ref="O587:R587">_xlfn.XLOOKUP($B587,'Raw -orders'!$A:$A,'Raw -orders'!$B:$E)</f>
        <v>776</v>
      </c>
      <c r="P587">
        <v>43888</v>
      </c>
      <c r="Q587" s="1">
        <v>44383</v>
      </c>
      <c r="R587" s="1">
        <v>44392</v>
      </c>
      <c r="S587" t="str" cm="1">
        <f t="array" ref="S587:Z587">_xlfn.XLOOKUP($O587,'Raw - customers'!$A:$A,'Raw - customers'!$B:$I)</f>
        <v>Felice Dumbleton</v>
      </c>
      <c r="T587" t="str">
        <v>Genderfluid</v>
      </c>
      <c r="U587">
        <v>24</v>
      </c>
      <c r="V587" t="str">
        <v>3744 Max PlaceApt. 109</v>
      </c>
      <c r="W587">
        <v>8348</v>
      </c>
      <c r="X587" t="str">
        <v>Harveyville</v>
      </c>
      <c r="Y587" t="str">
        <v>Australian Capital Territory</v>
      </c>
      <c r="Z587" t="str">
        <v>Australia</v>
      </c>
      <c r="AA587">
        <v>7</v>
      </c>
      <c r="AB587" s="3" t="str">
        <f t="shared" si="19"/>
        <v>0 to 10</v>
      </c>
      <c r="AK587" s="6"/>
      <c r="AM587" s="6">
        <v>776</v>
      </c>
      <c r="AN587" s="6" t="s">
        <v>1350</v>
      </c>
      <c r="AP587">
        <v>963</v>
      </c>
      <c r="AQ587" t="str">
        <v>Northern Territory</v>
      </c>
    </row>
    <row r="588" spans="1:43" x14ac:dyDescent="0.25">
      <c r="A588">
        <v>586</v>
      </c>
      <c r="B588">
        <v>124</v>
      </c>
      <c r="C588">
        <v>1199</v>
      </c>
      <c r="D588">
        <v>105</v>
      </c>
      <c r="E588">
        <v>2</v>
      </c>
      <c r="F588">
        <v>210</v>
      </c>
      <c r="G588">
        <v>1</v>
      </c>
      <c r="H588" t="str">
        <f>VLOOKUP($C588,'Raw-products'!$A$2:$H$1261,MATCH(H$1,'Raw-products'!$A$1:$H$1,0))</f>
        <v>Trousers</v>
      </c>
      <c r="I588" t="str">
        <f>VLOOKUP($C588,'Raw-products'!$A$2:$H$1261,MATCH(I$1,'Raw-products'!$A$1:$H$1,0))</f>
        <v>Pleated</v>
      </c>
      <c r="J588" t="str">
        <f>VLOOKUP($C588,'Raw-products'!$A$2:$H$1261,MATCH(J$1,'Raw-products'!$A$1:$H$1,0))</f>
        <v>XL</v>
      </c>
      <c r="K588" t="str">
        <f>VLOOKUP($C588,'Raw-products'!$A$2:$H$1261,MATCH(K$1,'Raw-products'!$A$1:$H$1,0))</f>
        <v>orange</v>
      </c>
      <c r="L588">
        <f>VLOOKUP($C588,'Raw-products'!$A$2:$H$1261,MATCH(L$1,'Raw-products'!$A$1:$H$1,0))</f>
        <v>90</v>
      </c>
      <c r="M588">
        <f>VLOOKUP($C588,'Raw-products'!$A$2:$H$1261,MATCH(M$1,'Raw-products'!$A$1:$H$1,0))</f>
        <v>69</v>
      </c>
      <c r="N588" s="5">
        <f t="shared" si="18"/>
        <v>6210</v>
      </c>
      <c r="O588" cm="1">
        <f t="array" ref="O588:R588">_xlfn.XLOOKUP($B588,'Raw -orders'!$A:$A,'Raw -orders'!$B:$E)</f>
        <v>776</v>
      </c>
      <c r="P588">
        <v>43888</v>
      </c>
      <c r="Q588" s="1">
        <v>44383</v>
      </c>
      <c r="R588" s="1">
        <v>44392</v>
      </c>
      <c r="S588" t="str" cm="1">
        <f t="array" ref="S588:Z588">_xlfn.XLOOKUP($O588,'Raw - customers'!$A:$A,'Raw - customers'!$B:$I)</f>
        <v>Felice Dumbleton</v>
      </c>
      <c r="T588" t="str">
        <v>Genderfluid</v>
      </c>
      <c r="U588">
        <v>24</v>
      </c>
      <c r="V588" t="str">
        <v>3744 Max PlaceApt. 109</v>
      </c>
      <c r="W588">
        <v>8348</v>
      </c>
      <c r="X588" t="str">
        <v>Harveyville</v>
      </c>
      <c r="Y588" t="str">
        <v>Australian Capital Territory</v>
      </c>
      <c r="Z588" t="str">
        <v>Australia</v>
      </c>
      <c r="AA588">
        <v>7</v>
      </c>
      <c r="AB588" s="3" t="str">
        <f t="shared" si="19"/>
        <v>0 to 10</v>
      </c>
      <c r="AK588" s="6"/>
      <c r="AM588" s="6">
        <v>776</v>
      </c>
      <c r="AN588" s="6" t="s">
        <v>1350</v>
      </c>
      <c r="AP588">
        <v>397</v>
      </c>
      <c r="AQ588" t="str">
        <v>Australian Capital Territory</v>
      </c>
    </row>
    <row r="589" spans="1:43" x14ac:dyDescent="0.25">
      <c r="A589">
        <v>587</v>
      </c>
      <c r="B589">
        <v>124</v>
      </c>
      <c r="C589">
        <v>137</v>
      </c>
      <c r="D589">
        <v>92</v>
      </c>
      <c r="E589">
        <v>3</v>
      </c>
      <c r="F589">
        <v>276</v>
      </c>
      <c r="G589">
        <v>1</v>
      </c>
      <c r="H589" t="str">
        <f>VLOOKUP($C589,'Raw-products'!$A$2:$H$1261,MATCH(H$1,'Raw-products'!$A$1:$H$1,0))</f>
        <v>Shirt</v>
      </c>
      <c r="I589" t="str">
        <f>VLOOKUP($C589,'Raw-products'!$A$2:$H$1261,MATCH(I$1,'Raw-products'!$A$1:$H$1,0))</f>
        <v>Denim</v>
      </c>
      <c r="J589" t="str">
        <f>VLOOKUP($C589,'Raw-products'!$A$2:$H$1261,MATCH(J$1,'Raw-products'!$A$1:$H$1,0))</f>
        <v>M</v>
      </c>
      <c r="K589" t="str">
        <f>VLOOKUP($C589,'Raw-products'!$A$2:$H$1261,MATCH(K$1,'Raw-products'!$A$1:$H$1,0))</f>
        <v>violet</v>
      </c>
      <c r="L589">
        <f>VLOOKUP($C589,'Raw-products'!$A$2:$H$1261,MATCH(L$1,'Raw-products'!$A$1:$H$1,0))</f>
        <v>115</v>
      </c>
      <c r="M589">
        <f>VLOOKUP($C589,'Raw-products'!$A$2:$H$1261,MATCH(M$1,'Raw-products'!$A$1:$H$1,0))</f>
        <v>55</v>
      </c>
      <c r="N589" s="5">
        <f t="shared" si="18"/>
        <v>6325</v>
      </c>
      <c r="O589" cm="1">
        <f t="array" ref="O589:R589">_xlfn.XLOOKUP($B589,'Raw -orders'!$A:$A,'Raw -orders'!$B:$E)</f>
        <v>776</v>
      </c>
      <c r="P589">
        <v>43888</v>
      </c>
      <c r="Q589" s="1">
        <v>44383</v>
      </c>
      <c r="R589" s="1">
        <v>44392</v>
      </c>
      <c r="S589" t="str" cm="1">
        <f t="array" ref="S589:Z589">_xlfn.XLOOKUP($O589,'Raw - customers'!$A:$A,'Raw - customers'!$B:$I)</f>
        <v>Felice Dumbleton</v>
      </c>
      <c r="T589" t="str">
        <v>Genderfluid</v>
      </c>
      <c r="U589">
        <v>24</v>
      </c>
      <c r="V589" t="str">
        <v>3744 Max PlaceApt. 109</v>
      </c>
      <c r="W589">
        <v>8348</v>
      </c>
      <c r="X589" t="str">
        <v>Harveyville</v>
      </c>
      <c r="Y589" t="str">
        <v>Australian Capital Territory</v>
      </c>
      <c r="Z589" t="str">
        <v>Australia</v>
      </c>
      <c r="AA589">
        <v>7</v>
      </c>
      <c r="AB589" s="3" t="str">
        <f t="shared" si="19"/>
        <v>0 to 10</v>
      </c>
      <c r="AK589" s="6"/>
      <c r="AM589" s="6">
        <v>776</v>
      </c>
      <c r="AN589" s="6" t="s">
        <v>1350</v>
      </c>
      <c r="AP589">
        <v>150</v>
      </c>
      <c r="AQ589" t="str">
        <v>Tasmania</v>
      </c>
    </row>
    <row r="590" spans="1:43" x14ac:dyDescent="0.25">
      <c r="A590">
        <v>588</v>
      </c>
      <c r="B590">
        <v>124</v>
      </c>
      <c r="C590">
        <v>1058</v>
      </c>
      <c r="D590">
        <v>93</v>
      </c>
      <c r="E590">
        <v>3</v>
      </c>
      <c r="F590">
        <v>279</v>
      </c>
      <c r="G590">
        <v>1</v>
      </c>
      <c r="H590" t="str">
        <f>VLOOKUP($C590,'Raw-products'!$A$2:$H$1261,MATCH(H$1,'Raw-products'!$A$1:$H$1,0))</f>
        <v>Trousers</v>
      </c>
      <c r="I590" t="str">
        <f>VLOOKUP($C590,'Raw-products'!$A$2:$H$1261,MATCH(I$1,'Raw-products'!$A$1:$H$1,0))</f>
        <v>Joggers</v>
      </c>
      <c r="J590" t="str">
        <f>VLOOKUP($C590,'Raw-products'!$A$2:$H$1261,MATCH(J$1,'Raw-products'!$A$1:$H$1,0))</f>
        <v>L</v>
      </c>
      <c r="K590" t="str">
        <f>VLOOKUP($C590,'Raw-products'!$A$2:$H$1261,MATCH(K$1,'Raw-products'!$A$1:$H$1,0))</f>
        <v>orange</v>
      </c>
      <c r="L590">
        <f>VLOOKUP($C590,'Raw-products'!$A$2:$H$1261,MATCH(L$1,'Raw-products'!$A$1:$H$1,0))</f>
        <v>94</v>
      </c>
      <c r="M590">
        <f>VLOOKUP($C590,'Raw-products'!$A$2:$H$1261,MATCH(M$1,'Raw-products'!$A$1:$H$1,0))</f>
        <v>49</v>
      </c>
      <c r="N590" s="5">
        <f t="shared" si="18"/>
        <v>4606</v>
      </c>
      <c r="O590" cm="1">
        <f t="array" ref="O590:R590">_xlfn.XLOOKUP($B590,'Raw -orders'!$A:$A,'Raw -orders'!$B:$E)</f>
        <v>776</v>
      </c>
      <c r="P590">
        <v>43888</v>
      </c>
      <c r="Q590" s="1">
        <v>44383</v>
      </c>
      <c r="R590" s="1">
        <v>44392</v>
      </c>
      <c r="S590" t="str" cm="1">
        <f t="array" ref="S590:Z590">_xlfn.XLOOKUP($O590,'Raw - customers'!$A:$A,'Raw - customers'!$B:$I)</f>
        <v>Felice Dumbleton</v>
      </c>
      <c r="T590" t="str">
        <v>Genderfluid</v>
      </c>
      <c r="U590">
        <v>24</v>
      </c>
      <c r="V590" t="str">
        <v>3744 Max PlaceApt. 109</v>
      </c>
      <c r="W590">
        <v>8348</v>
      </c>
      <c r="X590" t="str">
        <v>Harveyville</v>
      </c>
      <c r="Y590" t="str">
        <v>Australian Capital Territory</v>
      </c>
      <c r="Z590" t="str">
        <v>Australia</v>
      </c>
      <c r="AA590">
        <v>7</v>
      </c>
      <c r="AB590" s="3" t="str">
        <f t="shared" si="19"/>
        <v>0 to 10</v>
      </c>
      <c r="AK590" s="6"/>
      <c r="AM590" s="6">
        <v>776</v>
      </c>
      <c r="AN590" s="6" t="s">
        <v>1350</v>
      </c>
      <c r="AP590">
        <v>45</v>
      </c>
      <c r="AQ590" t="str">
        <v>Australian Capital Territory</v>
      </c>
    </row>
    <row r="591" spans="1:43" x14ac:dyDescent="0.25">
      <c r="A591">
        <v>589</v>
      </c>
      <c r="B591">
        <v>124</v>
      </c>
      <c r="C591">
        <v>640</v>
      </c>
      <c r="D591">
        <v>93</v>
      </c>
      <c r="E591">
        <v>1</v>
      </c>
      <c r="F591">
        <v>93</v>
      </c>
      <c r="G591">
        <v>1</v>
      </c>
      <c r="H591" t="str">
        <f>VLOOKUP($C591,'Raw-products'!$A$2:$H$1261,MATCH(H$1,'Raw-products'!$A$1:$H$1,0))</f>
        <v>Jacket</v>
      </c>
      <c r="I591" t="str">
        <f>VLOOKUP($C591,'Raw-products'!$A$2:$H$1261,MATCH(I$1,'Raw-products'!$A$1:$H$1,0))</f>
        <v>Coach</v>
      </c>
      <c r="J591" t="str">
        <f>VLOOKUP($C591,'Raw-products'!$A$2:$H$1261,MATCH(J$1,'Raw-products'!$A$1:$H$1,0))</f>
        <v>XS</v>
      </c>
      <c r="K591" t="str">
        <f>VLOOKUP($C591,'Raw-products'!$A$2:$H$1261,MATCH(K$1,'Raw-products'!$A$1:$H$1,0))</f>
        <v>yellow</v>
      </c>
      <c r="L591">
        <f>VLOOKUP($C591,'Raw-products'!$A$2:$H$1261,MATCH(L$1,'Raw-products'!$A$1:$H$1,0))</f>
        <v>115</v>
      </c>
      <c r="M591">
        <f>VLOOKUP($C591,'Raw-products'!$A$2:$H$1261,MATCH(M$1,'Raw-products'!$A$1:$H$1,0))</f>
        <v>52</v>
      </c>
      <c r="N591" s="5">
        <f t="shared" si="18"/>
        <v>5980</v>
      </c>
      <c r="O591" cm="1">
        <f t="array" ref="O591:R591">_xlfn.XLOOKUP($B591,'Raw -orders'!$A:$A,'Raw -orders'!$B:$E)</f>
        <v>776</v>
      </c>
      <c r="P591">
        <v>43888</v>
      </c>
      <c r="Q591" s="1">
        <v>44383</v>
      </c>
      <c r="R591" s="1">
        <v>44392</v>
      </c>
      <c r="S591" t="str" cm="1">
        <f t="array" ref="S591:Z591">_xlfn.XLOOKUP($O591,'Raw - customers'!$A:$A,'Raw - customers'!$B:$I)</f>
        <v>Felice Dumbleton</v>
      </c>
      <c r="T591" t="str">
        <v>Genderfluid</v>
      </c>
      <c r="U591">
        <v>24</v>
      </c>
      <c r="V591" t="str">
        <v>3744 Max PlaceApt. 109</v>
      </c>
      <c r="W591">
        <v>8348</v>
      </c>
      <c r="X591" t="str">
        <v>Harveyville</v>
      </c>
      <c r="Y591" t="str">
        <v>Australian Capital Territory</v>
      </c>
      <c r="Z591" t="str">
        <v>Australia</v>
      </c>
      <c r="AA591">
        <v>7</v>
      </c>
      <c r="AB591" s="3" t="str">
        <f t="shared" si="19"/>
        <v>0 to 10</v>
      </c>
      <c r="AK591" s="6"/>
      <c r="AM591" s="6">
        <v>776</v>
      </c>
      <c r="AN591" s="6" t="s">
        <v>1350</v>
      </c>
      <c r="AP591">
        <v>148</v>
      </c>
      <c r="AQ591" t="str">
        <v>Northern Territory</v>
      </c>
    </row>
    <row r="592" spans="1:43" x14ac:dyDescent="0.25">
      <c r="A592">
        <v>590</v>
      </c>
      <c r="B592">
        <v>125</v>
      </c>
      <c r="C592">
        <v>586</v>
      </c>
      <c r="D592">
        <v>100</v>
      </c>
      <c r="E592">
        <v>1</v>
      </c>
      <c r="F592">
        <v>100</v>
      </c>
      <c r="G592">
        <v>1</v>
      </c>
      <c r="H592" t="str">
        <f>VLOOKUP($C592,'Raw-products'!$A$2:$H$1261,MATCH(H$1,'Raw-products'!$A$1:$H$1,0))</f>
        <v>Jacket</v>
      </c>
      <c r="I592" t="str">
        <f>VLOOKUP($C592,'Raw-products'!$A$2:$H$1261,MATCH(I$1,'Raw-products'!$A$1:$H$1,0))</f>
        <v>Bomber</v>
      </c>
      <c r="J592" t="str">
        <f>VLOOKUP($C592,'Raw-products'!$A$2:$H$1261,MATCH(J$1,'Raw-products'!$A$1:$H$1,0))</f>
        <v>S</v>
      </c>
      <c r="K592" t="str">
        <f>VLOOKUP($C592,'Raw-products'!$A$2:$H$1261,MATCH(K$1,'Raw-products'!$A$1:$H$1,0))</f>
        <v>indigo</v>
      </c>
      <c r="L592">
        <f>VLOOKUP($C592,'Raw-products'!$A$2:$H$1261,MATCH(L$1,'Raw-products'!$A$1:$H$1,0))</f>
        <v>90</v>
      </c>
      <c r="M592">
        <f>VLOOKUP($C592,'Raw-products'!$A$2:$H$1261,MATCH(M$1,'Raw-products'!$A$1:$H$1,0))</f>
        <v>41</v>
      </c>
      <c r="N592" s="5">
        <f t="shared" si="18"/>
        <v>3690</v>
      </c>
      <c r="O592" cm="1">
        <f t="array" ref="O592:R592">_xlfn.XLOOKUP($B592,'Raw -orders'!$A:$A,'Raw -orders'!$B:$E)</f>
        <v>321</v>
      </c>
      <c r="P592">
        <v>29600</v>
      </c>
      <c r="Q592" s="1">
        <v>44491</v>
      </c>
      <c r="R592" s="1">
        <v>44503</v>
      </c>
      <c r="S592" t="str" cm="1">
        <f t="array" ref="S592:Z592">_xlfn.XLOOKUP($O592,'Raw - customers'!$A:$A,'Raw - customers'!$B:$I)</f>
        <v>Jena Kelling</v>
      </c>
      <c r="T592" t="str">
        <v>Female</v>
      </c>
      <c r="U592">
        <v>44</v>
      </c>
      <c r="V592" t="str">
        <v>52 Savannah LaneApt. 519</v>
      </c>
      <c r="W592">
        <v>6724</v>
      </c>
      <c r="X592" t="str">
        <v>Kaihaven</v>
      </c>
      <c r="Y592" t="str">
        <v>New South Wales</v>
      </c>
      <c r="Z592" t="str">
        <v>Australia</v>
      </c>
      <c r="AA592">
        <v>10</v>
      </c>
      <c r="AB592" s="3" t="str">
        <f t="shared" si="19"/>
        <v>10 to 20</v>
      </c>
      <c r="AK592" s="6"/>
      <c r="AM592" s="6">
        <v>321</v>
      </c>
      <c r="AN592" s="6" t="s">
        <v>1362</v>
      </c>
      <c r="AP592">
        <v>72</v>
      </c>
      <c r="AQ592" t="str">
        <v>Tasmania</v>
      </c>
    </row>
    <row r="593" spans="1:43" x14ac:dyDescent="0.25">
      <c r="A593">
        <v>591</v>
      </c>
      <c r="B593">
        <v>125</v>
      </c>
      <c r="C593">
        <v>1223</v>
      </c>
      <c r="D593">
        <v>105</v>
      </c>
      <c r="E593">
        <v>1</v>
      </c>
      <c r="F593">
        <v>105</v>
      </c>
      <c r="G593">
        <v>1</v>
      </c>
      <c r="H593" t="str">
        <f>VLOOKUP($C593,'Raw-products'!$A$2:$H$1261,MATCH(H$1,'Raw-products'!$A$1:$H$1,0))</f>
        <v>Trousers</v>
      </c>
      <c r="I593" t="str">
        <f>VLOOKUP($C593,'Raw-products'!$A$2:$H$1261,MATCH(I$1,'Raw-products'!$A$1:$H$1,0))</f>
        <v>Pleated</v>
      </c>
      <c r="J593" t="str">
        <f>VLOOKUP($C593,'Raw-products'!$A$2:$H$1261,MATCH(J$1,'Raw-products'!$A$1:$H$1,0))</f>
        <v>L</v>
      </c>
      <c r="K593" t="str">
        <f>VLOOKUP($C593,'Raw-products'!$A$2:$H$1261,MATCH(K$1,'Raw-products'!$A$1:$H$1,0))</f>
        <v>violet</v>
      </c>
      <c r="L593">
        <f>VLOOKUP($C593,'Raw-products'!$A$2:$H$1261,MATCH(L$1,'Raw-products'!$A$1:$H$1,0))</f>
        <v>90</v>
      </c>
      <c r="M593">
        <f>VLOOKUP($C593,'Raw-products'!$A$2:$H$1261,MATCH(M$1,'Raw-products'!$A$1:$H$1,0))</f>
        <v>48</v>
      </c>
      <c r="N593" s="5">
        <f t="shared" si="18"/>
        <v>4320</v>
      </c>
      <c r="O593" cm="1">
        <f t="array" ref="O593:R593">_xlfn.XLOOKUP($B593,'Raw -orders'!$A:$A,'Raw -orders'!$B:$E)</f>
        <v>321</v>
      </c>
      <c r="P593">
        <v>29600</v>
      </c>
      <c r="Q593" s="1">
        <v>44491</v>
      </c>
      <c r="R593" s="1">
        <v>44503</v>
      </c>
      <c r="S593" t="str" cm="1">
        <f t="array" ref="S593:Z593">_xlfn.XLOOKUP($O593,'Raw - customers'!$A:$A,'Raw - customers'!$B:$I)</f>
        <v>Jena Kelling</v>
      </c>
      <c r="T593" t="str">
        <v>Female</v>
      </c>
      <c r="U593">
        <v>44</v>
      </c>
      <c r="V593" t="str">
        <v>52 Savannah LaneApt. 519</v>
      </c>
      <c r="W593">
        <v>6724</v>
      </c>
      <c r="X593" t="str">
        <v>Kaihaven</v>
      </c>
      <c r="Y593" t="str">
        <v>New South Wales</v>
      </c>
      <c r="Z593" t="str">
        <v>Australia</v>
      </c>
      <c r="AA593">
        <v>10</v>
      </c>
      <c r="AB593" s="3" t="str">
        <f t="shared" si="19"/>
        <v>10 to 20</v>
      </c>
      <c r="AK593" s="6"/>
      <c r="AM593" s="6">
        <v>321</v>
      </c>
      <c r="AN593" s="6" t="s">
        <v>1362</v>
      </c>
      <c r="AP593">
        <v>128</v>
      </c>
      <c r="AQ593" t="str">
        <v>Northern Territory</v>
      </c>
    </row>
    <row r="594" spans="1:43" x14ac:dyDescent="0.25">
      <c r="A594">
        <v>592</v>
      </c>
      <c r="B594">
        <v>126</v>
      </c>
      <c r="C594">
        <v>678</v>
      </c>
      <c r="D594">
        <v>113</v>
      </c>
      <c r="E594">
        <v>1</v>
      </c>
      <c r="F594">
        <v>113</v>
      </c>
      <c r="G594">
        <v>1</v>
      </c>
      <c r="H594" t="str">
        <f>VLOOKUP($C594,'Raw-products'!$A$2:$H$1261,MATCH(H$1,'Raw-products'!$A$1:$H$1,0))</f>
        <v>Jacket</v>
      </c>
      <c r="I594" t="str">
        <f>VLOOKUP($C594,'Raw-products'!$A$2:$H$1261,MATCH(I$1,'Raw-products'!$A$1:$H$1,0))</f>
        <v>Parka</v>
      </c>
      <c r="J594" t="str">
        <f>VLOOKUP($C594,'Raw-products'!$A$2:$H$1261,MATCH(J$1,'Raw-products'!$A$1:$H$1,0))</f>
        <v>L</v>
      </c>
      <c r="K594" t="str">
        <f>VLOOKUP($C594,'Raw-products'!$A$2:$H$1261,MATCH(K$1,'Raw-products'!$A$1:$H$1,0))</f>
        <v>yellow</v>
      </c>
      <c r="L594">
        <f>VLOOKUP($C594,'Raw-products'!$A$2:$H$1261,MATCH(L$1,'Raw-products'!$A$1:$H$1,0))</f>
        <v>119</v>
      </c>
      <c r="M594">
        <f>VLOOKUP($C594,'Raw-products'!$A$2:$H$1261,MATCH(M$1,'Raw-products'!$A$1:$H$1,0))</f>
        <v>72</v>
      </c>
      <c r="N594" s="5">
        <f t="shared" si="18"/>
        <v>8568</v>
      </c>
      <c r="O594" cm="1">
        <f t="array" ref="O594:R594">_xlfn.XLOOKUP($B594,'Raw -orders'!$A:$A,'Raw -orders'!$B:$E)</f>
        <v>326</v>
      </c>
      <c r="P594">
        <v>29536</v>
      </c>
      <c r="Q594" s="1">
        <v>44227</v>
      </c>
      <c r="R594" s="1">
        <v>44247</v>
      </c>
      <c r="S594" t="str" cm="1">
        <f t="array" ref="S594:Z594">_xlfn.XLOOKUP($O594,'Raw - customers'!$A:$A,'Raw - customers'!$B:$I)</f>
        <v>Meade Yglesia</v>
      </c>
      <c r="T594" t="str">
        <v>Genderfluid</v>
      </c>
      <c r="U594">
        <v>54</v>
      </c>
      <c r="V594" t="str">
        <v>624 Bode TrailSuite 795</v>
      </c>
      <c r="W594">
        <v>6294</v>
      </c>
      <c r="X594" t="str">
        <v>New Masonport</v>
      </c>
      <c r="Y594" t="str">
        <v>Northern Territory</v>
      </c>
      <c r="Z594" t="str">
        <v>Australia</v>
      </c>
      <c r="AA594">
        <v>1</v>
      </c>
      <c r="AB594" s="3" t="str">
        <f t="shared" si="19"/>
        <v>10 to 20</v>
      </c>
      <c r="AK594" s="6"/>
      <c r="AM594" s="6">
        <v>326</v>
      </c>
      <c r="AN594" s="6" t="s">
        <v>1339</v>
      </c>
      <c r="AP594">
        <v>432</v>
      </c>
      <c r="AQ594" t="str">
        <v>Victoria</v>
      </c>
    </row>
    <row r="595" spans="1:43" x14ac:dyDescent="0.25">
      <c r="A595">
        <v>593</v>
      </c>
      <c r="B595">
        <v>126</v>
      </c>
      <c r="C595">
        <v>312</v>
      </c>
      <c r="D595">
        <v>105</v>
      </c>
      <c r="E595">
        <v>2</v>
      </c>
      <c r="F595">
        <v>210</v>
      </c>
      <c r="G595">
        <v>1</v>
      </c>
      <c r="H595" t="str">
        <f>VLOOKUP($C595,'Raw-products'!$A$2:$H$1261,MATCH(H$1,'Raw-products'!$A$1:$H$1,0))</f>
        <v>Shirt</v>
      </c>
      <c r="I595" t="str">
        <f>VLOOKUP($C595,'Raw-products'!$A$2:$H$1261,MATCH(I$1,'Raw-products'!$A$1:$H$1,0))</f>
        <v>Cuban Collar</v>
      </c>
      <c r="J595" t="str">
        <f>VLOOKUP($C595,'Raw-products'!$A$2:$H$1261,MATCH(J$1,'Raw-products'!$A$1:$H$1,0))</f>
        <v>M</v>
      </c>
      <c r="K595" t="str">
        <f>VLOOKUP($C595,'Raw-products'!$A$2:$H$1261,MATCH(K$1,'Raw-products'!$A$1:$H$1,0))</f>
        <v>violet</v>
      </c>
      <c r="L595">
        <f>VLOOKUP($C595,'Raw-products'!$A$2:$H$1261,MATCH(L$1,'Raw-products'!$A$1:$H$1,0))</f>
        <v>93</v>
      </c>
      <c r="M595">
        <f>VLOOKUP($C595,'Raw-products'!$A$2:$H$1261,MATCH(M$1,'Raw-products'!$A$1:$H$1,0))</f>
        <v>67</v>
      </c>
      <c r="N595" s="5">
        <f t="shared" si="18"/>
        <v>6231</v>
      </c>
      <c r="O595" cm="1">
        <f t="array" ref="O595:R595">_xlfn.XLOOKUP($B595,'Raw -orders'!$A:$A,'Raw -orders'!$B:$E)</f>
        <v>326</v>
      </c>
      <c r="P595">
        <v>29536</v>
      </c>
      <c r="Q595" s="1">
        <v>44227</v>
      </c>
      <c r="R595" s="1">
        <v>44247</v>
      </c>
      <c r="S595" t="str" cm="1">
        <f t="array" ref="S595:Z595">_xlfn.XLOOKUP($O595,'Raw - customers'!$A:$A,'Raw - customers'!$B:$I)</f>
        <v>Meade Yglesia</v>
      </c>
      <c r="T595" t="str">
        <v>Genderfluid</v>
      </c>
      <c r="U595">
        <v>54</v>
      </c>
      <c r="V595" t="str">
        <v>624 Bode TrailSuite 795</v>
      </c>
      <c r="W595">
        <v>6294</v>
      </c>
      <c r="X595" t="str">
        <v>New Masonport</v>
      </c>
      <c r="Y595" t="str">
        <v>Northern Territory</v>
      </c>
      <c r="Z595" t="str">
        <v>Australia</v>
      </c>
      <c r="AA595">
        <v>1</v>
      </c>
      <c r="AB595" s="3" t="str">
        <f t="shared" si="19"/>
        <v>10 to 20</v>
      </c>
      <c r="AK595" s="6"/>
      <c r="AM595" s="6">
        <v>326</v>
      </c>
      <c r="AN595" s="6" t="s">
        <v>1339</v>
      </c>
      <c r="AP595">
        <v>662</v>
      </c>
      <c r="AQ595" t="str">
        <v>Queensland</v>
      </c>
    </row>
    <row r="596" spans="1:43" x14ac:dyDescent="0.25">
      <c r="A596">
        <v>594</v>
      </c>
      <c r="B596">
        <v>126</v>
      </c>
      <c r="C596">
        <v>444</v>
      </c>
      <c r="D596">
        <v>107</v>
      </c>
      <c r="E596">
        <v>2</v>
      </c>
      <c r="F596">
        <v>214</v>
      </c>
      <c r="G596">
        <v>1</v>
      </c>
      <c r="H596" t="str">
        <f>VLOOKUP($C596,'Raw-products'!$A$2:$H$1261,MATCH(H$1,'Raw-products'!$A$1:$H$1,0))</f>
        <v>Jacket</v>
      </c>
      <c r="I596" t="str">
        <f>VLOOKUP($C596,'Raw-products'!$A$2:$H$1261,MATCH(I$1,'Raw-products'!$A$1:$H$1,0))</f>
        <v>Denim</v>
      </c>
      <c r="J596" t="str">
        <f>VLOOKUP($C596,'Raw-products'!$A$2:$H$1261,MATCH(J$1,'Raw-products'!$A$1:$H$1,0))</f>
        <v>XL</v>
      </c>
      <c r="K596" t="str">
        <f>VLOOKUP($C596,'Raw-products'!$A$2:$H$1261,MATCH(K$1,'Raw-products'!$A$1:$H$1,0))</f>
        <v>blue</v>
      </c>
      <c r="L596">
        <f>VLOOKUP($C596,'Raw-products'!$A$2:$H$1261,MATCH(L$1,'Raw-products'!$A$1:$H$1,0))</f>
        <v>92</v>
      </c>
      <c r="M596">
        <f>VLOOKUP($C596,'Raw-products'!$A$2:$H$1261,MATCH(M$1,'Raw-products'!$A$1:$H$1,0))</f>
        <v>80</v>
      </c>
      <c r="N596" s="5">
        <f t="shared" si="18"/>
        <v>7360</v>
      </c>
      <c r="O596" cm="1">
        <f t="array" ref="O596:R596">_xlfn.XLOOKUP($B596,'Raw -orders'!$A:$A,'Raw -orders'!$B:$E)</f>
        <v>326</v>
      </c>
      <c r="P596">
        <v>29536</v>
      </c>
      <c r="Q596" s="1">
        <v>44227</v>
      </c>
      <c r="R596" s="1">
        <v>44247</v>
      </c>
      <c r="S596" t="str" cm="1">
        <f t="array" ref="S596:Z596">_xlfn.XLOOKUP($O596,'Raw - customers'!$A:$A,'Raw - customers'!$B:$I)</f>
        <v>Meade Yglesia</v>
      </c>
      <c r="T596" t="str">
        <v>Genderfluid</v>
      </c>
      <c r="U596">
        <v>54</v>
      </c>
      <c r="V596" t="str">
        <v>624 Bode TrailSuite 795</v>
      </c>
      <c r="W596">
        <v>6294</v>
      </c>
      <c r="X596" t="str">
        <v>New Masonport</v>
      </c>
      <c r="Y596" t="str">
        <v>Northern Territory</v>
      </c>
      <c r="Z596" t="str">
        <v>Australia</v>
      </c>
      <c r="AA596">
        <v>1</v>
      </c>
      <c r="AB596" s="3" t="str">
        <f t="shared" si="19"/>
        <v>10 to 20</v>
      </c>
      <c r="AK596" s="6"/>
      <c r="AM596" s="6">
        <v>326</v>
      </c>
      <c r="AN596" s="6" t="s">
        <v>1339</v>
      </c>
      <c r="AP596">
        <v>76</v>
      </c>
      <c r="AQ596" t="str">
        <v>New South Wales</v>
      </c>
    </row>
    <row r="597" spans="1:43" x14ac:dyDescent="0.25">
      <c r="A597">
        <v>595</v>
      </c>
      <c r="B597">
        <v>126</v>
      </c>
      <c r="C597">
        <v>33</v>
      </c>
      <c r="D597">
        <v>96</v>
      </c>
      <c r="E597">
        <v>2</v>
      </c>
      <c r="F597">
        <v>192</v>
      </c>
      <c r="G597">
        <v>1</v>
      </c>
      <c r="H597" t="str">
        <f>VLOOKUP($C597,'Raw-products'!$A$2:$H$1261,MATCH(H$1,'Raw-products'!$A$1:$H$1,0))</f>
        <v>Shirt</v>
      </c>
      <c r="I597" t="str">
        <f>VLOOKUP($C597,'Raw-products'!$A$2:$H$1261,MATCH(I$1,'Raw-products'!$A$1:$H$1,0))</f>
        <v>Oxford Cloth</v>
      </c>
      <c r="J597" t="str">
        <f>VLOOKUP($C597,'Raw-products'!$A$2:$H$1261,MATCH(J$1,'Raw-products'!$A$1:$H$1,0))</f>
        <v>L</v>
      </c>
      <c r="K597" t="str">
        <f>VLOOKUP($C597,'Raw-products'!$A$2:$H$1261,MATCH(K$1,'Raw-products'!$A$1:$H$1,0))</f>
        <v>violet</v>
      </c>
      <c r="L597">
        <f>VLOOKUP($C597,'Raw-products'!$A$2:$H$1261,MATCH(L$1,'Raw-products'!$A$1:$H$1,0))</f>
        <v>114</v>
      </c>
      <c r="M597">
        <f>VLOOKUP($C597,'Raw-products'!$A$2:$H$1261,MATCH(M$1,'Raw-products'!$A$1:$H$1,0))</f>
        <v>73</v>
      </c>
      <c r="N597" s="5">
        <f t="shared" si="18"/>
        <v>8322</v>
      </c>
      <c r="O597" cm="1">
        <f t="array" ref="O597:R597">_xlfn.XLOOKUP($B597,'Raw -orders'!$A:$A,'Raw -orders'!$B:$E)</f>
        <v>326</v>
      </c>
      <c r="P597">
        <v>29536</v>
      </c>
      <c r="Q597" s="1">
        <v>44227</v>
      </c>
      <c r="R597" s="1">
        <v>44247</v>
      </c>
      <c r="S597" t="str" cm="1">
        <f t="array" ref="S597:Z597">_xlfn.XLOOKUP($O597,'Raw - customers'!$A:$A,'Raw - customers'!$B:$I)</f>
        <v>Meade Yglesia</v>
      </c>
      <c r="T597" t="str">
        <v>Genderfluid</v>
      </c>
      <c r="U597">
        <v>54</v>
      </c>
      <c r="V597" t="str">
        <v>624 Bode TrailSuite 795</v>
      </c>
      <c r="W597">
        <v>6294</v>
      </c>
      <c r="X597" t="str">
        <v>New Masonport</v>
      </c>
      <c r="Y597" t="str">
        <v>Northern Territory</v>
      </c>
      <c r="Z597" t="str">
        <v>Australia</v>
      </c>
      <c r="AA597">
        <v>1</v>
      </c>
      <c r="AB597" s="3" t="str">
        <f t="shared" si="19"/>
        <v>10 to 20</v>
      </c>
      <c r="AK597" s="6"/>
      <c r="AM597" s="6">
        <v>326</v>
      </c>
      <c r="AN597" s="6" t="s">
        <v>1339</v>
      </c>
      <c r="AP597">
        <v>455</v>
      </c>
      <c r="AQ597" t="str">
        <v>Northern Territory</v>
      </c>
    </row>
    <row r="598" spans="1:43" x14ac:dyDescent="0.25">
      <c r="A598">
        <v>596</v>
      </c>
      <c r="B598">
        <v>126</v>
      </c>
      <c r="C598">
        <v>613</v>
      </c>
      <c r="D598">
        <v>112</v>
      </c>
      <c r="E598">
        <v>2</v>
      </c>
      <c r="F598">
        <v>224</v>
      </c>
      <c r="G598">
        <v>1</v>
      </c>
      <c r="H598" t="str">
        <f>VLOOKUP($C598,'Raw-products'!$A$2:$H$1261,MATCH(H$1,'Raw-products'!$A$1:$H$1,0))</f>
        <v>Jacket</v>
      </c>
      <c r="I598" t="str">
        <f>VLOOKUP($C598,'Raw-products'!$A$2:$H$1261,MATCH(I$1,'Raw-products'!$A$1:$H$1,0))</f>
        <v>Cardigan</v>
      </c>
      <c r="J598" t="str">
        <f>VLOOKUP($C598,'Raw-products'!$A$2:$H$1261,MATCH(J$1,'Raw-products'!$A$1:$H$1,0))</f>
        <v>L</v>
      </c>
      <c r="K598" t="str">
        <f>VLOOKUP($C598,'Raw-products'!$A$2:$H$1261,MATCH(K$1,'Raw-products'!$A$1:$H$1,0))</f>
        <v>green</v>
      </c>
      <c r="L598">
        <f>VLOOKUP($C598,'Raw-products'!$A$2:$H$1261,MATCH(L$1,'Raw-products'!$A$1:$H$1,0))</f>
        <v>118</v>
      </c>
      <c r="M598">
        <f>VLOOKUP($C598,'Raw-products'!$A$2:$H$1261,MATCH(M$1,'Raw-products'!$A$1:$H$1,0))</f>
        <v>63</v>
      </c>
      <c r="N598" s="5">
        <f t="shared" si="18"/>
        <v>7434</v>
      </c>
      <c r="O598" cm="1">
        <f t="array" ref="O598:R598">_xlfn.XLOOKUP($B598,'Raw -orders'!$A:$A,'Raw -orders'!$B:$E)</f>
        <v>326</v>
      </c>
      <c r="P598">
        <v>29536</v>
      </c>
      <c r="Q598" s="1">
        <v>44227</v>
      </c>
      <c r="R598" s="1">
        <v>44247</v>
      </c>
      <c r="S598" t="str" cm="1">
        <f t="array" ref="S598:Z598">_xlfn.XLOOKUP($O598,'Raw - customers'!$A:$A,'Raw - customers'!$B:$I)</f>
        <v>Meade Yglesia</v>
      </c>
      <c r="T598" t="str">
        <v>Genderfluid</v>
      </c>
      <c r="U598">
        <v>54</v>
      </c>
      <c r="V598" t="str">
        <v>624 Bode TrailSuite 795</v>
      </c>
      <c r="W598">
        <v>6294</v>
      </c>
      <c r="X598" t="str">
        <v>New Masonport</v>
      </c>
      <c r="Y598" t="str">
        <v>Northern Territory</v>
      </c>
      <c r="Z598" t="str">
        <v>Australia</v>
      </c>
      <c r="AA598">
        <v>1</v>
      </c>
      <c r="AB598" s="3" t="str">
        <f t="shared" si="19"/>
        <v>10 to 20</v>
      </c>
      <c r="AK598" s="6"/>
      <c r="AM598" s="6">
        <v>326</v>
      </c>
      <c r="AN598" s="6" t="s">
        <v>1339</v>
      </c>
      <c r="AP598">
        <v>883</v>
      </c>
      <c r="AQ598" t="str">
        <v>South Australia</v>
      </c>
    </row>
    <row r="599" spans="1:43" x14ac:dyDescent="0.25">
      <c r="A599">
        <v>597</v>
      </c>
      <c r="B599">
        <v>126</v>
      </c>
      <c r="C599">
        <v>310</v>
      </c>
      <c r="D599">
        <v>105</v>
      </c>
      <c r="E599">
        <v>3</v>
      </c>
      <c r="F599">
        <v>315</v>
      </c>
      <c r="G599">
        <v>1</v>
      </c>
      <c r="H599" t="str">
        <f>VLOOKUP($C599,'Raw-products'!$A$2:$H$1261,MATCH(H$1,'Raw-products'!$A$1:$H$1,0))</f>
        <v>Shirt</v>
      </c>
      <c r="I599" t="str">
        <f>VLOOKUP($C599,'Raw-products'!$A$2:$H$1261,MATCH(I$1,'Raw-products'!$A$1:$H$1,0))</f>
        <v>Cuban Collar</v>
      </c>
      <c r="J599" t="str">
        <f>VLOOKUP($C599,'Raw-products'!$A$2:$H$1261,MATCH(J$1,'Raw-products'!$A$1:$H$1,0))</f>
        <v>XS</v>
      </c>
      <c r="K599" t="str">
        <f>VLOOKUP($C599,'Raw-products'!$A$2:$H$1261,MATCH(K$1,'Raw-products'!$A$1:$H$1,0))</f>
        <v>violet</v>
      </c>
      <c r="L599">
        <f>VLOOKUP($C599,'Raw-products'!$A$2:$H$1261,MATCH(L$1,'Raw-products'!$A$1:$H$1,0))</f>
        <v>93</v>
      </c>
      <c r="M599">
        <f>VLOOKUP($C599,'Raw-products'!$A$2:$H$1261,MATCH(M$1,'Raw-products'!$A$1:$H$1,0))</f>
        <v>49</v>
      </c>
      <c r="N599" s="5">
        <f t="shared" si="18"/>
        <v>4557</v>
      </c>
      <c r="O599" cm="1">
        <f t="array" ref="O599:R599">_xlfn.XLOOKUP($B599,'Raw -orders'!$A:$A,'Raw -orders'!$B:$E)</f>
        <v>326</v>
      </c>
      <c r="P599">
        <v>29536</v>
      </c>
      <c r="Q599" s="1">
        <v>44227</v>
      </c>
      <c r="R599" s="1">
        <v>44247</v>
      </c>
      <c r="S599" t="str" cm="1">
        <f t="array" ref="S599:Z599">_xlfn.XLOOKUP($O599,'Raw - customers'!$A:$A,'Raw - customers'!$B:$I)</f>
        <v>Meade Yglesia</v>
      </c>
      <c r="T599" t="str">
        <v>Genderfluid</v>
      </c>
      <c r="U599">
        <v>54</v>
      </c>
      <c r="V599" t="str">
        <v>624 Bode TrailSuite 795</v>
      </c>
      <c r="W599">
        <v>6294</v>
      </c>
      <c r="X599" t="str">
        <v>New Masonport</v>
      </c>
      <c r="Y599" t="str">
        <v>Northern Territory</v>
      </c>
      <c r="Z599" t="str">
        <v>Australia</v>
      </c>
      <c r="AA599">
        <v>1</v>
      </c>
      <c r="AB599" s="3" t="str">
        <f t="shared" si="19"/>
        <v>10 to 20</v>
      </c>
      <c r="AK599" s="6"/>
      <c r="AM599" s="6">
        <v>326</v>
      </c>
      <c r="AN599" s="6" t="s">
        <v>1339</v>
      </c>
      <c r="AP599">
        <v>733</v>
      </c>
      <c r="AQ599" t="str">
        <v>New South Wales</v>
      </c>
    </row>
    <row r="600" spans="1:43" x14ac:dyDescent="0.25">
      <c r="A600">
        <v>598</v>
      </c>
      <c r="B600">
        <v>127</v>
      </c>
      <c r="C600">
        <v>384</v>
      </c>
      <c r="D600">
        <v>94</v>
      </c>
      <c r="E600">
        <v>3</v>
      </c>
      <c r="F600">
        <v>282</v>
      </c>
      <c r="G600">
        <v>1</v>
      </c>
      <c r="H600" t="str">
        <f>VLOOKUP($C600,'Raw-products'!$A$2:$H$1261,MATCH(H$1,'Raw-products'!$A$1:$H$1,0))</f>
        <v>Shirt</v>
      </c>
      <c r="I600" t="str">
        <f>VLOOKUP($C600,'Raw-products'!$A$2:$H$1261,MATCH(I$1,'Raw-products'!$A$1:$H$1,0))</f>
        <v>Henley</v>
      </c>
      <c r="J600" t="str">
        <f>VLOOKUP($C600,'Raw-products'!$A$2:$H$1261,MATCH(J$1,'Raw-products'!$A$1:$H$1,0))</f>
        <v>XL</v>
      </c>
      <c r="K600" t="str">
        <f>VLOOKUP($C600,'Raw-products'!$A$2:$H$1261,MATCH(K$1,'Raw-products'!$A$1:$H$1,0))</f>
        <v>violet</v>
      </c>
      <c r="L600">
        <f>VLOOKUP($C600,'Raw-products'!$A$2:$H$1261,MATCH(L$1,'Raw-products'!$A$1:$H$1,0))</f>
        <v>92</v>
      </c>
      <c r="M600">
        <f>VLOOKUP($C600,'Raw-products'!$A$2:$H$1261,MATCH(M$1,'Raw-products'!$A$1:$H$1,0))</f>
        <v>77</v>
      </c>
      <c r="N600" s="5">
        <f t="shared" si="18"/>
        <v>7084</v>
      </c>
      <c r="O600" cm="1">
        <f t="array" ref="O600:R600">_xlfn.XLOOKUP($B600,'Raw -orders'!$A:$A,'Raw -orders'!$B:$E)</f>
        <v>51</v>
      </c>
      <c r="P600">
        <v>43262</v>
      </c>
      <c r="Q600" s="1">
        <v>44287</v>
      </c>
      <c r="R600" s="1">
        <v>44297</v>
      </c>
      <c r="S600" t="str" cm="1">
        <f t="array" ref="S600:Z600">_xlfn.XLOOKUP($O600,'Raw - customers'!$A:$A,'Raw - customers'!$B:$I)</f>
        <v>Kayley Brosoli</v>
      </c>
      <c r="T600" t="str">
        <v>Non-binary</v>
      </c>
      <c r="U600">
        <v>52</v>
      </c>
      <c r="V600" t="str">
        <v>59 Hand ManorApt. 544</v>
      </c>
      <c r="W600">
        <v>6322</v>
      </c>
      <c r="X600" t="str">
        <v>South Evaport</v>
      </c>
      <c r="Y600" t="str">
        <v>Northern Territory</v>
      </c>
      <c r="Z600" t="str">
        <v>Australia</v>
      </c>
      <c r="AA600">
        <v>4</v>
      </c>
      <c r="AB600" s="3" t="str">
        <f t="shared" si="19"/>
        <v>0 to 10</v>
      </c>
      <c r="AK600" s="6"/>
      <c r="AM600" s="6">
        <v>51</v>
      </c>
      <c r="AN600" s="6" t="s">
        <v>1339</v>
      </c>
      <c r="AP600">
        <v>362</v>
      </c>
      <c r="AQ600" t="str">
        <v>Queensland</v>
      </c>
    </row>
    <row r="601" spans="1:43" x14ac:dyDescent="0.25">
      <c r="A601">
        <v>599</v>
      </c>
      <c r="B601">
        <v>127</v>
      </c>
      <c r="C601">
        <v>539</v>
      </c>
      <c r="D601">
        <v>98</v>
      </c>
      <c r="E601">
        <v>3</v>
      </c>
      <c r="F601">
        <v>294</v>
      </c>
      <c r="G601">
        <v>1</v>
      </c>
      <c r="H601" t="str">
        <f>VLOOKUP($C601,'Raw-products'!$A$2:$H$1261,MATCH(H$1,'Raw-products'!$A$1:$H$1,0))</f>
        <v>Jacket</v>
      </c>
      <c r="I601" t="str">
        <f>VLOOKUP($C601,'Raw-products'!$A$2:$H$1261,MATCH(I$1,'Raw-products'!$A$1:$H$1,0))</f>
        <v>Leather</v>
      </c>
      <c r="J601" t="str">
        <f>VLOOKUP($C601,'Raw-products'!$A$2:$H$1261,MATCH(J$1,'Raw-products'!$A$1:$H$1,0))</f>
        <v>XL</v>
      </c>
      <c r="K601" t="str">
        <f>VLOOKUP($C601,'Raw-products'!$A$2:$H$1261,MATCH(K$1,'Raw-products'!$A$1:$H$1,0))</f>
        <v>yellow</v>
      </c>
      <c r="L601">
        <f>VLOOKUP($C601,'Raw-products'!$A$2:$H$1261,MATCH(L$1,'Raw-products'!$A$1:$H$1,0))</f>
        <v>113</v>
      </c>
      <c r="M601">
        <f>VLOOKUP($C601,'Raw-products'!$A$2:$H$1261,MATCH(M$1,'Raw-products'!$A$1:$H$1,0))</f>
        <v>67</v>
      </c>
      <c r="N601" s="5">
        <f t="shared" si="18"/>
        <v>7571</v>
      </c>
      <c r="O601" cm="1">
        <f t="array" ref="O601:R601">_xlfn.XLOOKUP($B601,'Raw -orders'!$A:$A,'Raw -orders'!$B:$E)</f>
        <v>51</v>
      </c>
      <c r="P601">
        <v>43262</v>
      </c>
      <c r="Q601" s="1">
        <v>44287</v>
      </c>
      <c r="R601" s="1">
        <v>44297</v>
      </c>
      <c r="S601" t="str" cm="1">
        <f t="array" ref="S601:Z601">_xlfn.XLOOKUP($O601,'Raw - customers'!$A:$A,'Raw - customers'!$B:$I)</f>
        <v>Kayley Brosoli</v>
      </c>
      <c r="T601" t="str">
        <v>Non-binary</v>
      </c>
      <c r="U601">
        <v>52</v>
      </c>
      <c r="V601" t="str">
        <v>59 Hand ManorApt. 544</v>
      </c>
      <c r="W601">
        <v>6322</v>
      </c>
      <c r="X601" t="str">
        <v>South Evaport</v>
      </c>
      <c r="Y601" t="str">
        <v>Northern Territory</v>
      </c>
      <c r="Z601" t="str">
        <v>Australia</v>
      </c>
      <c r="AA601">
        <v>4</v>
      </c>
      <c r="AB601" s="3" t="str">
        <f t="shared" si="19"/>
        <v>0 to 10</v>
      </c>
      <c r="AK601" s="6"/>
      <c r="AM601" s="6">
        <v>51</v>
      </c>
      <c r="AN601" s="6" t="s">
        <v>1339</v>
      </c>
      <c r="AP601">
        <v>717</v>
      </c>
      <c r="AQ601" t="str">
        <v>Victoria</v>
      </c>
    </row>
    <row r="602" spans="1:43" x14ac:dyDescent="0.25">
      <c r="A602">
        <v>600</v>
      </c>
      <c r="B602">
        <v>127</v>
      </c>
      <c r="C602">
        <v>1138</v>
      </c>
      <c r="D602">
        <v>102</v>
      </c>
      <c r="E602">
        <v>1</v>
      </c>
      <c r="F602">
        <v>102</v>
      </c>
      <c r="G602">
        <v>1</v>
      </c>
      <c r="H602" t="str">
        <f>VLOOKUP($C602,'Raw-products'!$A$2:$H$1261,MATCH(H$1,'Raw-products'!$A$1:$H$1,0))</f>
        <v>Trousers</v>
      </c>
      <c r="I602" t="str">
        <f>VLOOKUP($C602,'Raw-products'!$A$2:$H$1261,MATCH(I$1,'Raw-products'!$A$1:$H$1,0))</f>
        <v>Cargo Pants</v>
      </c>
      <c r="J602" t="str">
        <f>VLOOKUP($C602,'Raw-products'!$A$2:$H$1261,MATCH(J$1,'Raw-products'!$A$1:$H$1,0))</f>
        <v>L</v>
      </c>
      <c r="K602" t="str">
        <f>VLOOKUP($C602,'Raw-products'!$A$2:$H$1261,MATCH(K$1,'Raw-products'!$A$1:$H$1,0))</f>
        <v>green</v>
      </c>
      <c r="L602">
        <f>VLOOKUP($C602,'Raw-products'!$A$2:$H$1261,MATCH(L$1,'Raw-products'!$A$1:$H$1,0))</f>
        <v>106</v>
      </c>
      <c r="M602">
        <f>VLOOKUP($C602,'Raw-products'!$A$2:$H$1261,MATCH(M$1,'Raw-products'!$A$1:$H$1,0))</f>
        <v>42</v>
      </c>
      <c r="N602" s="5">
        <f t="shared" si="18"/>
        <v>4452</v>
      </c>
      <c r="O602" cm="1">
        <f t="array" ref="O602:R602">_xlfn.XLOOKUP($B602,'Raw -orders'!$A:$A,'Raw -orders'!$B:$E)</f>
        <v>51</v>
      </c>
      <c r="P602">
        <v>43262</v>
      </c>
      <c r="Q602" s="1">
        <v>44287</v>
      </c>
      <c r="R602" s="1">
        <v>44297</v>
      </c>
      <c r="S602" t="str" cm="1">
        <f t="array" ref="S602:Z602">_xlfn.XLOOKUP($O602,'Raw - customers'!$A:$A,'Raw - customers'!$B:$I)</f>
        <v>Kayley Brosoli</v>
      </c>
      <c r="T602" t="str">
        <v>Non-binary</v>
      </c>
      <c r="U602">
        <v>52</v>
      </c>
      <c r="V602" t="str">
        <v>59 Hand ManorApt. 544</v>
      </c>
      <c r="W602">
        <v>6322</v>
      </c>
      <c r="X602" t="str">
        <v>South Evaport</v>
      </c>
      <c r="Y602" t="str">
        <v>Northern Territory</v>
      </c>
      <c r="Z602" t="str">
        <v>Australia</v>
      </c>
      <c r="AA602">
        <v>4</v>
      </c>
      <c r="AB602" s="3" t="str">
        <f t="shared" si="19"/>
        <v>0 to 10</v>
      </c>
      <c r="AK602" s="6"/>
      <c r="AM602" s="6">
        <v>51</v>
      </c>
      <c r="AN602" s="6" t="s">
        <v>1339</v>
      </c>
      <c r="AP602">
        <v>69</v>
      </c>
      <c r="AQ602" t="str">
        <v>Victoria</v>
      </c>
    </row>
    <row r="603" spans="1:43" x14ac:dyDescent="0.25">
      <c r="A603">
        <v>601</v>
      </c>
      <c r="B603">
        <v>127</v>
      </c>
      <c r="C603">
        <v>34</v>
      </c>
      <c r="D603">
        <v>96</v>
      </c>
      <c r="E603">
        <v>1</v>
      </c>
      <c r="F603">
        <v>96</v>
      </c>
      <c r="G603">
        <v>1</v>
      </c>
      <c r="H603" t="str">
        <f>VLOOKUP($C603,'Raw-products'!$A$2:$H$1261,MATCH(H$1,'Raw-products'!$A$1:$H$1,0))</f>
        <v>Shirt</v>
      </c>
      <c r="I603" t="str">
        <f>VLOOKUP($C603,'Raw-products'!$A$2:$H$1261,MATCH(I$1,'Raw-products'!$A$1:$H$1,0))</f>
        <v>Oxford Cloth</v>
      </c>
      <c r="J603" t="str">
        <f>VLOOKUP($C603,'Raw-products'!$A$2:$H$1261,MATCH(J$1,'Raw-products'!$A$1:$H$1,0))</f>
        <v>XL</v>
      </c>
      <c r="K603" t="str">
        <f>VLOOKUP($C603,'Raw-products'!$A$2:$H$1261,MATCH(K$1,'Raw-products'!$A$1:$H$1,0))</f>
        <v>violet</v>
      </c>
      <c r="L603">
        <f>VLOOKUP($C603,'Raw-products'!$A$2:$H$1261,MATCH(L$1,'Raw-products'!$A$1:$H$1,0))</f>
        <v>114</v>
      </c>
      <c r="M603">
        <f>VLOOKUP($C603,'Raw-products'!$A$2:$H$1261,MATCH(M$1,'Raw-products'!$A$1:$H$1,0))</f>
        <v>54</v>
      </c>
      <c r="N603" s="5">
        <f t="shared" si="18"/>
        <v>6156</v>
      </c>
      <c r="O603" cm="1">
        <f t="array" ref="O603:R603">_xlfn.XLOOKUP($B603,'Raw -orders'!$A:$A,'Raw -orders'!$B:$E)</f>
        <v>51</v>
      </c>
      <c r="P603">
        <v>43262</v>
      </c>
      <c r="Q603" s="1">
        <v>44287</v>
      </c>
      <c r="R603" s="1">
        <v>44297</v>
      </c>
      <c r="S603" t="str" cm="1">
        <f t="array" ref="S603:Z603">_xlfn.XLOOKUP($O603,'Raw - customers'!$A:$A,'Raw - customers'!$B:$I)</f>
        <v>Kayley Brosoli</v>
      </c>
      <c r="T603" t="str">
        <v>Non-binary</v>
      </c>
      <c r="U603">
        <v>52</v>
      </c>
      <c r="V603" t="str">
        <v>59 Hand ManorApt. 544</v>
      </c>
      <c r="W603">
        <v>6322</v>
      </c>
      <c r="X603" t="str">
        <v>South Evaport</v>
      </c>
      <c r="Y603" t="str">
        <v>Northern Territory</v>
      </c>
      <c r="Z603" t="str">
        <v>Australia</v>
      </c>
      <c r="AA603">
        <v>4</v>
      </c>
      <c r="AB603" s="3" t="str">
        <f t="shared" si="19"/>
        <v>0 to 10</v>
      </c>
      <c r="AK603" s="6"/>
      <c r="AM603" s="6">
        <v>51</v>
      </c>
      <c r="AN603" s="6" t="s">
        <v>1339</v>
      </c>
      <c r="AP603">
        <v>765</v>
      </c>
      <c r="AQ603" t="str">
        <v>New South Wales</v>
      </c>
    </row>
    <row r="604" spans="1:43" x14ac:dyDescent="0.25">
      <c r="A604">
        <v>602</v>
      </c>
      <c r="B604">
        <v>127</v>
      </c>
      <c r="C604">
        <v>542</v>
      </c>
      <c r="D604">
        <v>98</v>
      </c>
      <c r="E604">
        <v>1</v>
      </c>
      <c r="F604">
        <v>98</v>
      </c>
      <c r="G604">
        <v>1</v>
      </c>
      <c r="H604" t="str">
        <f>VLOOKUP($C604,'Raw-products'!$A$2:$H$1261,MATCH(H$1,'Raw-products'!$A$1:$H$1,0))</f>
        <v>Jacket</v>
      </c>
      <c r="I604" t="str">
        <f>VLOOKUP($C604,'Raw-products'!$A$2:$H$1261,MATCH(I$1,'Raw-products'!$A$1:$H$1,0))</f>
        <v>Leather</v>
      </c>
      <c r="J604" t="str">
        <f>VLOOKUP($C604,'Raw-products'!$A$2:$H$1261,MATCH(J$1,'Raw-products'!$A$1:$H$1,0))</f>
        <v>M</v>
      </c>
      <c r="K604" t="str">
        <f>VLOOKUP($C604,'Raw-products'!$A$2:$H$1261,MATCH(K$1,'Raw-products'!$A$1:$H$1,0))</f>
        <v>green</v>
      </c>
      <c r="L604">
        <f>VLOOKUP($C604,'Raw-products'!$A$2:$H$1261,MATCH(L$1,'Raw-products'!$A$1:$H$1,0))</f>
        <v>113</v>
      </c>
      <c r="M604">
        <f>VLOOKUP($C604,'Raw-products'!$A$2:$H$1261,MATCH(M$1,'Raw-products'!$A$1:$H$1,0))</f>
        <v>45</v>
      </c>
      <c r="N604" s="5">
        <f t="shared" si="18"/>
        <v>5085</v>
      </c>
      <c r="O604" cm="1">
        <f t="array" ref="O604:R604">_xlfn.XLOOKUP($B604,'Raw -orders'!$A:$A,'Raw -orders'!$B:$E)</f>
        <v>51</v>
      </c>
      <c r="P604">
        <v>43262</v>
      </c>
      <c r="Q604" s="1">
        <v>44287</v>
      </c>
      <c r="R604" s="1">
        <v>44297</v>
      </c>
      <c r="S604" t="str" cm="1">
        <f t="array" ref="S604:Z604">_xlfn.XLOOKUP($O604,'Raw - customers'!$A:$A,'Raw - customers'!$B:$I)</f>
        <v>Kayley Brosoli</v>
      </c>
      <c r="T604" t="str">
        <v>Non-binary</v>
      </c>
      <c r="U604">
        <v>52</v>
      </c>
      <c r="V604" t="str">
        <v>59 Hand ManorApt. 544</v>
      </c>
      <c r="W604">
        <v>6322</v>
      </c>
      <c r="X604" t="str">
        <v>South Evaport</v>
      </c>
      <c r="Y604" t="str">
        <v>Northern Territory</v>
      </c>
      <c r="Z604" t="str">
        <v>Australia</v>
      </c>
      <c r="AA604">
        <v>4</v>
      </c>
      <c r="AB604" s="3" t="str">
        <f t="shared" si="19"/>
        <v>0 to 10</v>
      </c>
      <c r="AK604" s="6"/>
      <c r="AM604" s="6">
        <v>51</v>
      </c>
      <c r="AN604" s="6" t="s">
        <v>1339</v>
      </c>
      <c r="AP604">
        <v>117</v>
      </c>
      <c r="AQ604" t="str">
        <v>Tasmania</v>
      </c>
    </row>
    <row r="605" spans="1:43" x14ac:dyDescent="0.25">
      <c r="A605">
        <v>603</v>
      </c>
      <c r="B605">
        <v>127</v>
      </c>
      <c r="C605">
        <v>477</v>
      </c>
      <c r="D605">
        <v>118</v>
      </c>
      <c r="E605">
        <v>2</v>
      </c>
      <c r="F605">
        <v>236</v>
      </c>
      <c r="G605">
        <v>1</v>
      </c>
      <c r="H605" t="str">
        <f>VLOOKUP($C605,'Raw-products'!$A$2:$H$1261,MATCH(H$1,'Raw-products'!$A$1:$H$1,0))</f>
        <v>Jacket</v>
      </c>
      <c r="I605" t="str">
        <f>VLOOKUP($C605,'Raw-products'!$A$2:$H$1261,MATCH(I$1,'Raw-products'!$A$1:$H$1,0))</f>
        <v>Puffer</v>
      </c>
      <c r="J605" t="str">
        <f>VLOOKUP($C605,'Raw-products'!$A$2:$H$1261,MATCH(J$1,'Raw-products'!$A$1:$H$1,0))</f>
        <v>M</v>
      </c>
      <c r="K605" t="str">
        <f>VLOOKUP($C605,'Raw-products'!$A$2:$H$1261,MATCH(K$1,'Raw-products'!$A$1:$H$1,0))</f>
        <v>blue</v>
      </c>
      <c r="L605">
        <f>VLOOKUP($C605,'Raw-products'!$A$2:$H$1261,MATCH(L$1,'Raw-products'!$A$1:$H$1,0))</f>
        <v>110</v>
      </c>
      <c r="M605">
        <f>VLOOKUP($C605,'Raw-products'!$A$2:$H$1261,MATCH(M$1,'Raw-products'!$A$1:$H$1,0))</f>
        <v>60</v>
      </c>
      <c r="N605" s="5">
        <f t="shared" si="18"/>
        <v>6600</v>
      </c>
      <c r="O605" cm="1">
        <f t="array" ref="O605:R605">_xlfn.XLOOKUP($B605,'Raw -orders'!$A:$A,'Raw -orders'!$B:$E)</f>
        <v>51</v>
      </c>
      <c r="P605">
        <v>43262</v>
      </c>
      <c r="Q605" s="1">
        <v>44287</v>
      </c>
      <c r="R605" s="1">
        <v>44297</v>
      </c>
      <c r="S605" t="str" cm="1">
        <f t="array" ref="S605:Z605">_xlfn.XLOOKUP($O605,'Raw - customers'!$A:$A,'Raw - customers'!$B:$I)</f>
        <v>Kayley Brosoli</v>
      </c>
      <c r="T605" t="str">
        <v>Non-binary</v>
      </c>
      <c r="U605">
        <v>52</v>
      </c>
      <c r="V605" t="str">
        <v>59 Hand ManorApt. 544</v>
      </c>
      <c r="W605">
        <v>6322</v>
      </c>
      <c r="X605" t="str">
        <v>South Evaport</v>
      </c>
      <c r="Y605" t="str">
        <v>Northern Territory</v>
      </c>
      <c r="Z605" t="str">
        <v>Australia</v>
      </c>
      <c r="AA605">
        <v>4</v>
      </c>
      <c r="AB605" s="3" t="str">
        <f t="shared" si="19"/>
        <v>0 to 10</v>
      </c>
      <c r="AK605" s="6"/>
      <c r="AM605" s="6">
        <v>51</v>
      </c>
      <c r="AN605" s="6" t="s">
        <v>1339</v>
      </c>
      <c r="AP605">
        <v>232</v>
      </c>
      <c r="AQ605" t="str">
        <v>Northern Territory</v>
      </c>
    </row>
    <row r="606" spans="1:43" x14ac:dyDescent="0.25">
      <c r="A606">
        <v>604</v>
      </c>
      <c r="B606">
        <v>127</v>
      </c>
      <c r="C606">
        <v>328</v>
      </c>
      <c r="D606">
        <v>109</v>
      </c>
      <c r="E606">
        <v>2</v>
      </c>
      <c r="F606">
        <v>218</v>
      </c>
      <c r="G606">
        <v>1</v>
      </c>
      <c r="H606" t="str">
        <f>VLOOKUP($C606,'Raw-products'!$A$2:$H$1261,MATCH(H$1,'Raw-products'!$A$1:$H$1,0))</f>
        <v>Shirt</v>
      </c>
      <c r="I606" t="str">
        <f>VLOOKUP($C606,'Raw-products'!$A$2:$H$1261,MATCH(I$1,'Raw-products'!$A$1:$H$1,0))</f>
        <v>Mandarin Collar</v>
      </c>
      <c r="J606" t="str">
        <f>VLOOKUP($C606,'Raw-products'!$A$2:$H$1261,MATCH(J$1,'Raw-products'!$A$1:$H$1,0))</f>
        <v>L</v>
      </c>
      <c r="K606" t="str">
        <f>VLOOKUP($C606,'Raw-products'!$A$2:$H$1261,MATCH(K$1,'Raw-products'!$A$1:$H$1,0))</f>
        <v>yellow</v>
      </c>
      <c r="L606">
        <f>VLOOKUP($C606,'Raw-products'!$A$2:$H$1261,MATCH(L$1,'Raw-products'!$A$1:$H$1,0))</f>
        <v>108</v>
      </c>
      <c r="M606">
        <f>VLOOKUP($C606,'Raw-products'!$A$2:$H$1261,MATCH(M$1,'Raw-products'!$A$1:$H$1,0))</f>
        <v>78</v>
      </c>
      <c r="N606" s="5">
        <f t="shared" si="18"/>
        <v>8424</v>
      </c>
      <c r="O606" cm="1">
        <f t="array" ref="O606:R606">_xlfn.XLOOKUP($B606,'Raw -orders'!$A:$A,'Raw -orders'!$B:$E)</f>
        <v>51</v>
      </c>
      <c r="P606">
        <v>43262</v>
      </c>
      <c r="Q606" s="1">
        <v>44287</v>
      </c>
      <c r="R606" s="1">
        <v>44297</v>
      </c>
      <c r="S606" t="str" cm="1">
        <f t="array" ref="S606:Z606">_xlfn.XLOOKUP($O606,'Raw - customers'!$A:$A,'Raw - customers'!$B:$I)</f>
        <v>Kayley Brosoli</v>
      </c>
      <c r="T606" t="str">
        <v>Non-binary</v>
      </c>
      <c r="U606">
        <v>52</v>
      </c>
      <c r="V606" t="str">
        <v>59 Hand ManorApt. 544</v>
      </c>
      <c r="W606">
        <v>6322</v>
      </c>
      <c r="X606" t="str">
        <v>South Evaport</v>
      </c>
      <c r="Y606" t="str">
        <v>Northern Territory</v>
      </c>
      <c r="Z606" t="str">
        <v>Australia</v>
      </c>
      <c r="AA606">
        <v>4</v>
      </c>
      <c r="AB606" s="3" t="str">
        <f t="shared" si="19"/>
        <v>0 to 10</v>
      </c>
      <c r="AK606" s="6"/>
      <c r="AM606" s="6">
        <v>51</v>
      </c>
      <c r="AN606" s="6" t="s">
        <v>1339</v>
      </c>
      <c r="AP606">
        <v>221</v>
      </c>
      <c r="AQ606" t="str">
        <v>Australian Capital Territory</v>
      </c>
    </row>
    <row r="607" spans="1:43" x14ac:dyDescent="0.25">
      <c r="A607">
        <v>605</v>
      </c>
      <c r="B607">
        <v>127</v>
      </c>
      <c r="C607">
        <v>121</v>
      </c>
      <c r="D607">
        <v>92</v>
      </c>
      <c r="E607">
        <v>1</v>
      </c>
      <c r="F607">
        <v>92</v>
      </c>
      <c r="G607">
        <v>1</v>
      </c>
      <c r="H607" t="str">
        <f>VLOOKUP($C607,'Raw-products'!$A$2:$H$1261,MATCH(H$1,'Raw-products'!$A$1:$H$1,0))</f>
        <v>Shirt</v>
      </c>
      <c r="I607" t="str">
        <f>VLOOKUP($C607,'Raw-products'!$A$2:$H$1261,MATCH(I$1,'Raw-products'!$A$1:$H$1,0))</f>
        <v>Denim</v>
      </c>
      <c r="J607" t="str">
        <f>VLOOKUP($C607,'Raw-products'!$A$2:$H$1261,MATCH(J$1,'Raw-products'!$A$1:$H$1,0))</f>
        <v>S</v>
      </c>
      <c r="K607" t="str">
        <f>VLOOKUP($C607,'Raw-products'!$A$2:$H$1261,MATCH(K$1,'Raw-products'!$A$1:$H$1,0))</f>
        <v>green</v>
      </c>
      <c r="L607">
        <f>VLOOKUP($C607,'Raw-products'!$A$2:$H$1261,MATCH(L$1,'Raw-products'!$A$1:$H$1,0))</f>
        <v>115</v>
      </c>
      <c r="M607">
        <f>VLOOKUP($C607,'Raw-products'!$A$2:$H$1261,MATCH(M$1,'Raw-products'!$A$1:$H$1,0))</f>
        <v>49</v>
      </c>
      <c r="N607" s="5">
        <f t="shared" si="18"/>
        <v>5635</v>
      </c>
      <c r="O607" cm="1">
        <f t="array" ref="O607:R607">_xlfn.XLOOKUP($B607,'Raw -orders'!$A:$A,'Raw -orders'!$B:$E)</f>
        <v>51</v>
      </c>
      <c r="P607">
        <v>43262</v>
      </c>
      <c r="Q607" s="1">
        <v>44287</v>
      </c>
      <c r="R607" s="1">
        <v>44297</v>
      </c>
      <c r="S607" t="str" cm="1">
        <f t="array" ref="S607:Z607">_xlfn.XLOOKUP($O607,'Raw - customers'!$A:$A,'Raw - customers'!$B:$I)</f>
        <v>Kayley Brosoli</v>
      </c>
      <c r="T607" t="str">
        <v>Non-binary</v>
      </c>
      <c r="U607">
        <v>52</v>
      </c>
      <c r="V607" t="str">
        <v>59 Hand ManorApt. 544</v>
      </c>
      <c r="W607">
        <v>6322</v>
      </c>
      <c r="X607" t="str">
        <v>South Evaport</v>
      </c>
      <c r="Y607" t="str">
        <v>Northern Territory</v>
      </c>
      <c r="Z607" t="str">
        <v>Australia</v>
      </c>
      <c r="AA607">
        <v>4</v>
      </c>
      <c r="AB607" s="3" t="str">
        <f t="shared" si="19"/>
        <v>0 to 10</v>
      </c>
      <c r="AK607" s="6"/>
      <c r="AM607" s="6">
        <v>51</v>
      </c>
      <c r="AN607" s="6" t="s">
        <v>1339</v>
      </c>
      <c r="AP607">
        <v>316</v>
      </c>
      <c r="AQ607" t="str">
        <v>Northern Territory</v>
      </c>
    </row>
    <row r="608" spans="1:43" x14ac:dyDescent="0.25">
      <c r="A608">
        <v>606</v>
      </c>
      <c r="B608">
        <v>128</v>
      </c>
      <c r="C608">
        <v>674</v>
      </c>
      <c r="D608">
        <v>113</v>
      </c>
      <c r="E608">
        <v>3</v>
      </c>
      <c r="F608">
        <v>339</v>
      </c>
      <c r="G608">
        <v>1</v>
      </c>
      <c r="H608" t="str">
        <f>VLOOKUP($C608,'Raw-products'!$A$2:$H$1261,MATCH(H$1,'Raw-products'!$A$1:$H$1,0))</f>
        <v>Jacket</v>
      </c>
      <c r="I608" t="str">
        <f>VLOOKUP($C608,'Raw-products'!$A$2:$H$1261,MATCH(I$1,'Raw-products'!$A$1:$H$1,0))</f>
        <v>Parka</v>
      </c>
      <c r="J608" t="str">
        <f>VLOOKUP($C608,'Raw-products'!$A$2:$H$1261,MATCH(J$1,'Raw-products'!$A$1:$H$1,0))</f>
        <v>XL</v>
      </c>
      <c r="K608" t="str">
        <f>VLOOKUP($C608,'Raw-products'!$A$2:$H$1261,MATCH(K$1,'Raw-products'!$A$1:$H$1,0))</f>
        <v>orange</v>
      </c>
      <c r="L608">
        <f>VLOOKUP($C608,'Raw-products'!$A$2:$H$1261,MATCH(L$1,'Raw-products'!$A$1:$H$1,0))</f>
        <v>119</v>
      </c>
      <c r="M608">
        <f>VLOOKUP($C608,'Raw-products'!$A$2:$H$1261,MATCH(M$1,'Raw-products'!$A$1:$H$1,0))</f>
        <v>68</v>
      </c>
      <c r="N608" s="5">
        <f t="shared" si="18"/>
        <v>8092</v>
      </c>
      <c r="O608" cm="1">
        <f t="array" ref="O608:R608">_xlfn.XLOOKUP($B608,'Raw -orders'!$A:$A,'Raw -orders'!$B:$E)</f>
        <v>936</v>
      </c>
      <c r="P608">
        <v>17661</v>
      </c>
      <c r="Q608" s="1">
        <v>44482</v>
      </c>
      <c r="R608" s="1">
        <v>44509</v>
      </c>
      <c r="S608" t="str" cm="1">
        <f t="array" ref="S608:Z608">_xlfn.XLOOKUP($O608,'Raw - customers'!$A:$A,'Raw - customers'!$B:$I)</f>
        <v>Mart Naismith</v>
      </c>
      <c r="T608" t="str">
        <v>Genderfluid</v>
      </c>
      <c r="U608">
        <v>77</v>
      </c>
      <c r="V608" t="str">
        <v>562 Mann MeadowApt. 977</v>
      </c>
      <c r="W608">
        <v>2372</v>
      </c>
      <c r="X608" t="str">
        <v>Huelfort</v>
      </c>
      <c r="Y608" t="str">
        <v>Australian Capital Territory</v>
      </c>
      <c r="Z608" t="str">
        <v>Australia</v>
      </c>
      <c r="AA608">
        <v>10</v>
      </c>
      <c r="AB608" s="3" t="str">
        <f t="shared" si="19"/>
        <v>20 to 30</v>
      </c>
      <c r="AK608" s="6"/>
      <c r="AM608" s="6">
        <v>936</v>
      </c>
      <c r="AN608" s="6" t="s">
        <v>1350</v>
      </c>
      <c r="AP608">
        <v>827</v>
      </c>
      <c r="AQ608" t="str">
        <v>Tasmania</v>
      </c>
    </row>
    <row r="609" spans="1:43" x14ac:dyDescent="0.25">
      <c r="A609">
        <v>607</v>
      </c>
      <c r="B609">
        <v>128</v>
      </c>
      <c r="C609">
        <v>240</v>
      </c>
      <c r="D609">
        <v>106</v>
      </c>
      <c r="E609">
        <v>3</v>
      </c>
      <c r="F609">
        <v>318</v>
      </c>
      <c r="G609">
        <v>1</v>
      </c>
      <c r="H609" t="str">
        <f>VLOOKUP($C609,'Raw-products'!$A$2:$H$1261,MATCH(H$1,'Raw-products'!$A$1:$H$1,0))</f>
        <v>Shirt</v>
      </c>
      <c r="I609" t="str">
        <f>VLOOKUP($C609,'Raw-products'!$A$2:$H$1261,MATCH(I$1,'Raw-products'!$A$1:$H$1,0))</f>
        <v>Chambray</v>
      </c>
      <c r="J609" t="str">
        <f>VLOOKUP($C609,'Raw-products'!$A$2:$H$1261,MATCH(J$1,'Raw-products'!$A$1:$H$1,0))</f>
        <v>XS</v>
      </c>
      <c r="K609" t="str">
        <f>VLOOKUP($C609,'Raw-products'!$A$2:$H$1261,MATCH(K$1,'Raw-products'!$A$1:$H$1,0))</f>
        <v>violet</v>
      </c>
      <c r="L609">
        <f>VLOOKUP($C609,'Raw-products'!$A$2:$H$1261,MATCH(L$1,'Raw-products'!$A$1:$H$1,0))</f>
        <v>105</v>
      </c>
      <c r="M609">
        <f>VLOOKUP($C609,'Raw-products'!$A$2:$H$1261,MATCH(M$1,'Raw-products'!$A$1:$H$1,0))</f>
        <v>47</v>
      </c>
      <c r="N609" s="5">
        <f t="shared" si="18"/>
        <v>4935</v>
      </c>
      <c r="O609" cm="1">
        <f t="array" ref="O609:R609">_xlfn.XLOOKUP($B609,'Raw -orders'!$A:$A,'Raw -orders'!$B:$E)</f>
        <v>936</v>
      </c>
      <c r="P609">
        <v>17661</v>
      </c>
      <c r="Q609" s="1">
        <v>44482</v>
      </c>
      <c r="R609" s="1">
        <v>44509</v>
      </c>
      <c r="S609" t="str" cm="1">
        <f t="array" ref="S609:Z609">_xlfn.XLOOKUP($O609,'Raw - customers'!$A:$A,'Raw - customers'!$B:$I)</f>
        <v>Mart Naismith</v>
      </c>
      <c r="T609" t="str">
        <v>Genderfluid</v>
      </c>
      <c r="U609">
        <v>77</v>
      </c>
      <c r="V609" t="str">
        <v>562 Mann MeadowApt. 977</v>
      </c>
      <c r="W609">
        <v>2372</v>
      </c>
      <c r="X609" t="str">
        <v>Huelfort</v>
      </c>
      <c r="Y609" t="str">
        <v>Australian Capital Territory</v>
      </c>
      <c r="Z609" t="str">
        <v>Australia</v>
      </c>
      <c r="AA609">
        <v>10</v>
      </c>
      <c r="AB609" s="3" t="str">
        <f t="shared" si="19"/>
        <v>20 to 30</v>
      </c>
      <c r="AK609" s="6"/>
      <c r="AM609" s="6">
        <v>936</v>
      </c>
      <c r="AN609" s="6" t="s">
        <v>1350</v>
      </c>
      <c r="AP609">
        <v>359</v>
      </c>
      <c r="AQ609" t="str">
        <v>Victoria</v>
      </c>
    </row>
    <row r="610" spans="1:43" x14ac:dyDescent="0.25">
      <c r="A610">
        <v>608</v>
      </c>
      <c r="B610">
        <v>128</v>
      </c>
      <c r="C610">
        <v>1002</v>
      </c>
      <c r="D610">
        <v>106</v>
      </c>
      <c r="E610">
        <v>2</v>
      </c>
      <c r="F610">
        <v>212</v>
      </c>
      <c r="G610">
        <v>1</v>
      </c>
      <c r="H610" t="str">
        <f>VLOOKUP($C610,'Raw-products'!$A$2:$H$1261,MATCH(H$1,'Raw-products'!$A$1:$H$1,0))</f>
        <v>Trousers</v>
      </c>
      <c r="I610" t="str">
        <f>VLOOKUP($C610,'Raw-products'!$A$2:$H$1261,MATCH(I$1,'Raw-products'!$A$1:$H$1,0))</f>
        <v>Wool</v>
      </c>
      <c r="J610" t="str">
        <f>VLOOKUP($C610,'Raw-products'!$A$2:$H$1261,MATCH(J$1,'Raw-products'!$A$1:$H$1,0))</f>
        <v>M</v>
      </c>
      <c r="K610" t="str">
        <f>VLOOKUP($C610,'Raw-products'!$A$2:$H$1261,MATCH(K$1,'Raw-products'!$A$1:$H$1,0))</f>
        <v>blue</v>
      </c>
      <c r="L610">
        <f>VLOOKUP($C610,'Raw-products'!$A$2:$H$1261,MATCH(L$1,'Raw-products'!$A$1:$H$1,0))</f>
        <v>111</v>
      </c>
      <c r="M610">
        <f>VLOOKUP($C610,'Raw-products'!$A$2:$H$1261,MATCH(M$1,'Raw-products'!$A$1:$H$1,0))</f>
        <v>52</v>
      </c>
      <c r="N610" s="5">
        <f t="shared" si="18"/>
        <v>5772</v>
      </c>
      <c r="O610" cm="1">
        <f t="array" ref="O610:R610">_xlfn.XLOOKUP($B610,'Raw -orders'!$A:$A,'Raw -orders'!$B:$E)</f>
        <v>936</v>
      </c>
      <c r="P610">
        <v>17661</v>
      </c>
      <c r="Q610" s="1">
        <v>44482</v>
      </c>
      <c r="R610" s="1">
        <v>44509</v>
      </c>
      <c r="S610" t="str" cm="1">
        <f t="array" ref="S610:Z610">_xlfn.XLOOKUP($O610,'Raw - customers'!$A:$A,'Raw - customers'!$B:$I)</f>
        <v>Mart Naismith</v>
      </c>
      <c r="T610" t="str">
        <v>Genderfluid</v>
      </c>
      <c r="U610">
        <v>77</v>
      </c>
      <c r="V610" t="str">
        <v>562 Mann MeadowApt. 977</v>
      </c>
      <c r="W610">
        <v>2372</v>
      </c>
      <c r="X610" t="str">
        <v>Huelfort</v>
      </c>
      <c r="Y610" t="str">
        <v>Australian Capital Territory</v>
      </c>
      <c r="Z610" t="str">
        <v>Australia</v>
      </c>
      <c r="AA610">
        <v>10</v>
      </c>
      <c r="AB610" s="3" t="str">
        <f t="shared" si="19"/>
        <v>20 to 30</v>
      </c>
      <c r="AK610" s="6"/>
      <c r="AM610" s="6">
        <v>936</v>
      </c>
      <c r="AN610" s="6" t="s">
        <v>1350</v>
      </c>
      <c r="AP610">
        <v>116</v>
      </c>
      <c r="AQ610" t="str">
        <v>Northern Territory</v>
      </c>
    </row>
    <row r="611" spans="1:43" x14ac:dyDescent="0.25">
      <c r="A611">
        <v>609</v>
      </c>
      <c r="B611">
        <v>128</v>
      </c>
      <c r="C611">
        <v>322</v>
      </c>
      <c r="D611">
        <v>109</v>
      </c>
      <c r="E611">
        <v>2</v>
      </c>
      <c r="F611">
        <v>218</v>
      </c>
      <c r="G611">
        <v>1</v>
      </c>
      <c r="H611" t="str">
        <f>VLOOKUP($C611,'Raw-products'!$A$2:$H$1261,MATCH(H$1,'Raw-products'!$A$1:$H$1,0))</f>
        <v>Shirt</v>
      </c>
      <c r="I611" t="str">
        <f>VLOOKUP($C611,'Raw-products'!$A$2:$H$1261,MATCH(I$1,'Raw-products'!$A$1:$H$1,0))</f>
        <v>Mandarin Collar</v>
      </c>
      <c r="J611" t="str">
        <f>VLOOKUP($C611,'Raw-products'!$A$2:$H$1261,MATCH(J$1,'Raw-products'!$A$1:$H$1,0))</f>
        <v>M</v>
      </c>
      <c r="K611" t="str">
        <f>VLOOKUP($C611,'Raw-products'!$A$2:$H$1261,MATCH(K$1,'Raw-products'!$A$1:$H$1,0))</f>
        <v>orange</v>
      </c>
      <c r="L611">
        <f>VLOOKUP($C611,'Raw-products'!$A$2:$H$1261,MATCH(L$1,'Raw-products'!$A$1:$H$1,0))</f>
        <v>108</v>
      </c>
      <c r="M611">
        <f>VLOOKUP($C611,'Raw-products'!$A$2:$H$1261,MATCH(M$1,'Raw-products'!$A$1:$H$1,0))</f>
        <v>78</v>
      </c>
      <c r="N611" s="5">
        <f t="shared" si="18"/>
        <v>8424</v>
      </c>
      <c r="O611" cm="1">
        <f t="array" ref="O611:R611">_xlfn.XLOOKUP($B611,'Raw -orders'!$A:$A,'Raw -orders'!$B:$E)</f>
        <v>936</v>
      </c>
      <c r="P611">
        <v>17661</v>
      </c>
      <c r="Q611" s="1">
        <v>44482</v>
      </c>
      <c r="R611" s="1">
        <v>44509</v>
      </c>
      <c r="S611" t="str" cm="1">
        <f t="array" ref="S611:Z611">_xlfn.XLOOKUP($O611,'Raw - customers'!$A:$A,'Raw - customers'!$B:$I)</f>
        <v>Mart Naismith</v>
      </c>
      <c r="T611" t="str">
        <v>Genderfluid</v>
      </c>
      <c r="U611">
        <v>77</v>
      </c>
      <c r="V611" t="str">
        <v>562 Mann MeadowApt. 977</v>
      </c>
      <c r="W611">
        <v>2372</v>
      </c>
      <c r="X611" t="str">
        <v>Huelfort</v>
      </c>
      <c r="Y611" t="str">
        <v>Australian Capital Territory</v>
      </c>
      <c r="Z611" t="str">
        <v>Australia</v>
      </c>
      <c r="AA611">
        <v>10</v>
      </c>
      <c r="AB611" s="3" t="str">
        <f t="shared" si="19"/>
        <v>20 to 30</v>
      </c>
      <c r="AK611" s="6"/>
      <c r="AM611" s="6">
        <v>936</v>
      </c>
      <c r="AN611" s="6" t="s">
        <v>1350</v>
      </c>
      <c r="AP611">
        <v>496</v>
      </c>
      <c r="AQ611" t="str">
        <v>South Australia</v>
      </c>
    </row>
    <row r="612" spans="1:43" x14ac:dyDescent="0.25">
      <c r="A612">
        <v>610</v>
      </c>
      <c r="B612">
        <v>128</v>
      </c>
      <c r="C612">
        <v>814</v>
      </c>
      <c r="D612">
        <v>117</v>
      </c>
      <c r="E612">
        <v>3</v>
      </c>
      <c r="F612">
        <v>351</v>
      </c>
      <c r="G612">
        <v>1</v>
      </c>
      <c r="H612" t="str">
        <f>VLOOKUP($C612,'Raw-products'!$A$2:$H$1261,MATCH(H$1,'Raw-products'!$A$1:$H$1,0))</f>
        <v>Jacket</v>
      </c>
      <c r="I612" t="str">
        <f>VLOOKUP($C612,'Raw-products'!$A$2:$H$1261,MATCH(I$1,'Raw-products'!$A$1:$H$1,0))</f>
        <v>Shearling</v>
      </c>
      <c r="J612" t="str">
        <f>VLOOKUP($C612,'Raw-products'!$A$2:$H$1261,MATCH(J$1,'Raw-products'!$A$1:$H$1,0))</f>
        <v>XL</v>
      </c>
      <c r="K612" t="str">
        <f>VLOOKUP($C612,'Raw-products'!$A$2:$H$1261,MATCH(K$1,'Raw-products'!$A$1:$H$1,0))</f>
        <v>orange</v>
      </c>
      <c r="L612">
        <f>VLOOKUP($C612,'Raw-products'!$A$2:$H$1261,MATCH(L$1,'Raw-products'!$A$1:$H$1,0))</f>
        <v>95</v>
      </c>
      <c r="M612">
        <f>VLOOKUP($C612,'Raw-products'!$A$2:$H$1261,MATCH(M$1,'Raw-products'!$A$1:$H$1,0))</f>
        <v>60</v>
      </c>
      <c r="N612" s="5">
        <f t="shared" si="18"/>
        <v>5700</v>
      </c>
      <c r="O612" cm="1">
        <f t="array" ref="O612:R612">_xlfn.XLOOKUP($B612,'Raw -orders'!$A:$A,'Raw -orders'!$B:$E)</f>
        <v>936</v>
      </c>
      <c r="P612">
        <v>17661</v>
      </c>
      <c r="Q612" s="1">
        <v>44482</v>
      </c>
      <c r="R612" s="1">
        <v>44509</v>
      </c>
      <c r="S612" t="str" cm="1">
        <f t="array" ref="S612:Z612">_xlfn.XLOOKUP($O612,'Raw - customers'!$A:$A,'Raw - customers'!$B:$I)</f>
        <v>Mart Naismith</v>
      </c>
      <c r="T612" t="str">
        <v>Genderfluid</v>
      </c>
      <c r="U612">
        <v>77</v>
      </c>
      <c r="V612" t="str">
        <v>562 Mann MeadowApt. 977</v>
      </c>
      <c r="W612">
        <v>2372</v>
      </c>
      <c r="X612" t="str">
        <v>Huelfort</v>
      </c>
      <c r="Y612" t="str">
        <v>Australian Capital Territory</v>
      </c>
      <c r="Z612" t="str">
        <v>Australia</v>
      </c>
      <c r="AA612">
        <v>10</v>
      </c>
      <c r="AB612" s="3" t="str">
        <f t="shared" si="19"/>
        <v>20 to 30</v>
      </c>
      <c r="AK612" s="6"/>
      <c r="AM612" s="6">
        <v>936</v>
      </c>
      <c r="AN612" s="6" t="s">
        <v>1350</v>
      </c>
      <c r="AP612">
        <v>87</v>
      </c>
      <c r="AQ612" t="str">
        <v>Northern Territory</v>
      </c>
    </row>
    <row r="613" spans="1:43" x14ac:dyDescent="0.25">
      <c r="A613">
        <v>611</v>
      </c>
      <c r="B613">
        <v>128</v>
      </c>
      <c r="C613">
        <v>185</v>
      </c>
      <c r="D613">
        <v>98</v>
      </c>
      <c r="E613">
        <v>1</v>
      </c>
      <c r="F613">
        <v>98</v>
      </c>
      <c r="G613">
        <v>1</v>
      </c>
      <c r="H613" t="str">
        <f>VLOOKUP($C613,'Raw-products'!$A$2:$H$1261,MATCH(H$1,'Raw-products'!$A$1:$H$1,0))</f>
        <v>Shirt</v>
      </c>
      <c r="I613" t="str">
        <f>VLOOKUP($C613,'Raw-products'!$A$2:$H$1261,MATCH(I$1,'Raw-products'!$A$1:$H$1,0))</f>
        <v>Camp Collared</v>
      </c>
      <c r="J613" t="str">
        <f>VLOOKUP($C613,'Raw-products'!$A$2:$H$1261,MATCH(J$1,'Raw-products'!$A$1:$H$1,0))</f>
        <v>XS</v>
      </c>
      <c r="K613" t="str">
        <f>VLOOKUP($C613,'Raw-products'!$A$2:$H$1261,MATCH(K$1,'Raw-products'!$A$1:$H$1,0))</f>
        <v>yellow</v>
      </c>
      <c r="L613">
        <f>VLOOKUP($C613,'Raw-products'!$A$2:$H$1261,MATCH(L$1,'Raw-products'!$A$1:$H$1,0))</f>
        <v>112</v>
      </c>
      <c r="M613">
        <f>VLOOKUP($C613,'Raw-products'!$A$2:$H$1261,MATCH(M$1,'Raw-products'!$A$1:$H$1,0))</f>
        <v>55</v>
      </c>
      <c r="N613" s="5">
        <f t="shared" si="18"/>
        <v>6160</v>
      </c>
      <c r="O613" cm="1">
        <f t="array" ref="O613:R613">_xlfn.XLOOKUP($B613,'Raw -orders'!$A:$A,'Raw -orders'!$B:$E)</f>
        <v>936</v>
      </c>
      <c r="P613">
        <v>17661</v>
      </c>
      <c r="Q613" s="1">
        <v>44482</v>
      </c>
      <c r="R613" s="1">
        <v>44509</v>
      </c>
      <c r="S613" t="str" cm="1">
        <f t="array" ref="S613:Z613">_xlfn.XLOOKUP($O613,'Raw - customers'!$A:$A,'Raw - customers'!$B:$I)</f>
        <v>Mart Naismith</v>
      </c>
      <c r="T613" t="str">
        <v>Genderfluid</v>
      </c>
      <c r="U613">
        <v>77</v>
      </c>
      <c r="V613" t="str">
        <v>562 Mann MeadowApt. 977</v>
      </c>
      <c r="W613">
        <v>2372</v>
      </c>
      <c r="X613" t="str">
        <v>Huelfort</v>
      </c>
      <c r="Y613" t="str">
        <v>Australian Capital Territory</v>
      </c>
      <c r="Z613" t="str">
        <v>Australia</v>
      </c>
      <c r="AA613">
        <v>10</v>
      </c>
      <c r="AB613" s="3" t="str">
        <f t="shared" si="19"/>
        <v>20 to 30</v>
      </c>
      <c r="AK613" s="6"/>
      <c r="AM613" s="6">
        <v>936</v>
      </c>
      <c r="AN613" s="6" t="s">
        <v>1350</v>
      </c>
      <c r="AP613">
        <v>770</v>
      </c>
      <c r="AQ613" t="str">
        <v>South Australia</v>
      </c>
    </row>
    <row r="614" spans="1:43" x14ac:dyDescent="0.25">
      <c r="A614">
        <v>612</v>
      </c>
      <c r="B614">
        <v>128</v>
      </c>
      <c r="C614">
        <v>787</v>
      </c>
      <c r="D614">
        <v>91</v>
      </c>
      <c r="E614">
        <v>2</v>
      </c>
      <c r="F614">
        <v>182</v>
      </c>
      <c r="G614">
        <v>1</v>
      </c>
      <c r="H614" t="str">
        <f>VLOOKUP($C614,'Raw-products'!$A$2:$H$1261,MATCH(H$1,'Raw-products'!$A$1:$H$1,0))</f>
        <v>Jacket</v>
      </c>
      <c r="I614" t="str">
        <f>VLOOKUP($C614,'Raw-products'!$A$2:$H$1261,MATCH(I$1,'Raw-products'!$A$1:$H$1,0))</f>
        <v>Pullover</v>
      </c>
      <c r="J614" t="str">
        <f>VLOOKUP($C614,'Raw-products'!$A$2:$H$1261,MATCH(J$1,'Raw-products'!$A$1:$H$1,0))</f>
        <v>M</v>
      </c>
      <c r="K614" t="str">
        <f>VLOOKUP($C614,'Raw-products'!$A$2:$H$1261,MATCH(K$1,'Raw-products'!$A$1:$H$1,0))</f>
        <v>green</v>
      </c>
      <c r="L614">
        <f>VLOOKUP($C614,'Raw-products'!$A$2:$H$1261,MATCH(L$1,'Raw-products'!$A$1:$H$1,0))</f>
        <v>114</v>
      </c>
      <c r="M614">
        <f>VLOOKUP($C614,'Raw-products'!$A$2:$H$1261,MATCH(M$1,'Raw-products'!$A$1:$H$1,0))</f>
        <v>47</v>
      </c>
      <c r="N614" s="5">
        <f t="shared" si="18"/>
        <v>5358</v>
      </c>
      <c r="O614" cm="1">
        <f t="array" ref="O614:R614">_xlfn.XLOOKUP($B614,'Raw -orders'!$A:$A,'Raw -orders'!$B:$E)</f>
        <v>936</v>
      </c>
      <c r="P614">
        <v>17661</v>
      </c>
      <c r="Q614" s="1">
        <v>44482</v>
      </c>
      <c r="R614" s="1">
        <v>44509</v>
      </c>
      <c r="S614" t="str" cm="1">
        <f t="array" ref="S614:Z614">_xlfn.XLOOKUP($O614,'Raw - customers'!$A:$A,'Raw - customers'!$B:$I)</f>
        <v>Mart Naismith</v>
      </c>
      <c r="T614" t="str">
        <v>Genderfluid</v>
      </c>
      <c r="U614">
        <v>77</v>
      </c>
      <c r="V614" t="str">
        <v>562 Mann MeadowApt. 977</v>
      </c>
      <c r="W614">
        <v>2372</v>
      </c>
      <c r="X614" t="str">
        <v>Huelfort</v>
      </c>
      <c r="Y614" t="str">
        <v>Australian Capital Territory</v>
      </c>
      <c r="Z614" t="str">
        <v>Australia</v>
      </c>
      <c r="AA614">
        <v>10</v>
      </c>
      <c r="AB614" s="3" t="str">
        <f t="shared" si="19"/>
        <v>20 to 30</v>
      </c>
      <c r="AK614" s="6"/>
      <c r="AM614" s="6">
        <v>936</v>
      </c>
      <c r="AN614" s="6" t="s">
        <v>1350</v>
      </c>
      <c r="AP614">
        <v>268</v>
      </c>
      <c r="AQ614" t="str">
        <v>South Australia</v>
      </c>
    </row>
    <row r="615" spans="1:43" x14ac:dyDescent="0.25">
      <c r="A615">
        <v>613</v>
      </c>
      <c r="B615">
        <v>129</v>
      </c>
      <c r="C615">
        <v>1026</v>
      </c>
      <c r="D615">
        <v>90</v>
      </c>
      <c r="E615">
        <v>2</v>
      </c>
      <c r="F615">
        <v>180</v>
      </c>
      <c r="G615">
        <v>1</v>
      </c>
      <c r="H615" t="str">
        <f>VLOOKUP($C615,'Raw-products'!$A$2:$H$1261,MATCH(H$1,'Raw-products'!$A$1:$H$1,0))</f>
        <v>Trousers</v>
      </c>
      <c r="I615" t="str">
        <f>VLOOKUP($C615,'Raw-products'!$A$2:$H$1261,MATCH(I$1,'Raw-products'!$A$1:$H$1,0))</f>
        <v>Relaxed Leg</v>
      </c>
      <c r="J615" t="str">
        <f>VLOOKUP($C615,'Raw-products'!$A$2:$H$1261,MATCH(J$1,'Raw-products'!$A$1:$H$1,0))</f>
        <v>S</v>
      </c>
      <c r="K615" t="str">
        <f>VLOOKUP($C615,'Raw-products'!$A$2:$H$1261,MATCH(K$1,'Raw-products'!$A$1:$H$1,0))</f>
        <v>yellow</v>
      </c>
      <c r="L615">
        <f>VLOOKUP($C615,'Raw-products'!$A$2:$H$1261,MATCH(L$1,'Raw-products'!$A$1:$H$1,0))</f>
        <v>95</v>
      </c>
      <c r="M615">
        <f>VLOOKUP($C615,'Raw-products'!$A$2:$H$1261,MATCH(M$1,'Raw-products'!$A$1:$H$1,0))</f>
        <v>43</v>
      </c>
      <c r="N615" s="5">
        <f t="shared" si="18"/>
        <v>4085</v>
      </c>
      <c r="O615" cm="1">
        <f t="array" ref="O615:R615">_xlfn.XLOOKUP($B615,'Raw -orders'!$A:$A,'Raw -orders'!$B:$E)</f>
        <v>428</v>
      </c>
      <c r="P615">
        <v>42185</v>
      </c>
      <c r="Q615" s="1">
        <v>44340</v>
      </c>
      <c r="R615" s="1">
        <v>44343</v>
      </c>
      <c r="S615" t="str" cm="1">
        <f t="array" ref="S615:Z615">_xlfn.XLOOKUP($O615,'Raw - customers'!$A:$A,'Raw - customers'!$B:$I)</f>
        <v>Jammal Varcoe</v>
      </c>
      <c r="T615" t="str">
        <v>Polygender</v>
      </c>
      <c r="U615">
        <v>66</v>
      </c>
      <c r="V615" t="str">
        <v>80 Hermiston WaySuite 403</v>
      </c>
      <c r="W615">
        <v>1112</v>
      </c>
      <c r="X615" t="str">
        <v>North Liamfort</v>
      </c>
      <c r="Y615" t="str">
        <v>Australian Capital Territory</v>
      </c>
      <c r="Z615" t="str">
        <v>Australia</v>
      </c>
      <c r="AA615">
        <v>5</v>
      </c>
      <c r="AB615" s="3" t="str">
        <f t="shared" si="19"/>
        <v>0 to 10</v>
      </c>
      <c r="AK615" s="6"/>
      <c r="AM615" s="6">
        <v>428</v>
      </c>
      <c r="AN615" s="6" t="s">
        <v>1350</v>
      </c>
      <c r="AP615">
        <v>920</v>
      </c>
      <c r="AQ615" t="str">
        <v>Northern Territory</v>
      </c>
    </row>
    <row r="616" spans="1:43" x14ac:dyDescent="0.25">
      <c r="A616">
        <v>614</v>
      </c>
      <c r="B616">
        <v>129</v>
      </c>
      <c r="C616">
        <v>570</v>
      </c>
      <c r="D616">
        <v>100</v>
      </c>
      <c r="E616">
        <v>1</v>
      </c>
      <c r="F616">
        <v>100</v>
      </c>
      <c r="G616">
        <v>1</v>
      </c>
      <c r="H616" t="str">
        <f>VLOOKUP($C616,'Raw-products'!$A$2:$H$1261,MATCH(H$1,'Raw-products'!$A$1:$H$1,0))</f>
        <v>Jacket</v>
      </c>
      <c r="I616" t="str">
        <f>VLOOKUP($C616,'Raw-products'!$A$2:$H$1261,MATCH(I$1,'Raw-products'!$A$1:$H$1,0))</f>
        <v>Bomber</v>
      </c>
      <c r="J616" t="str">
        <f>VLOOKUP($C616,'Raw-products'!$A$2:$H$1261,MATCH(J$1,'Raw-products'!$A$1:$H$1,0))</f>
        <v>XS</v>
      </c>
      <c r="K616" t="str">
        <f>VLOOKUP($C616,'Raw-products'!$A$2:$H$1261,MATCH(K$1,'Raw-products'!$A$1:$H$1,0))</f>
        <v>yellow</v>
      </c>
      <c r="L616">
        <f>VLOOKUP($C616,'Raw-products'!$A$2:$H$1261,MATCH(L$1,'Raw-products'!$A$1:$H$1,0))</f>
        <v>90</v>
      </c>
      <c r="M616">
        <f>VLOOKUP($C616,'Raw-products'!$A$2:$H$1261,MATCH(M$1,'Raw-products'!$A$1:$H$1,0))</f>
        <v>57</v>
      </c>
      <c r="N616" s="5">
        <f t="shared" si="18"/>
        <v>5130</v>
      </c>
      <c r="O616" cm="1">
        <f t="array" ref="O616:R616">_xlfn.XLOOKUP($B616,'Raw -orders'!$A:$A,'Raw -orders'!$B:$E)</f>
        <v>428</v>
      </c>
      <c r="P616">
        <v>42185</v>
      </c>
      <c r="Q616" s="1">
        <v>44340</v>
      </c>
      <c r="R616" s="1">
        <v>44343</v>
      </c>
      <c r="S616" t="str" cm="1">
        <f t="array" ref="S616:Z616">_xlfn.XLOOKUP($O616,'Raw - customers'!$A:$A,'Raw - customers'!$B:$I)</f>
        <v>Jammal Varcoe</v>
      </c>
      <c r="T616" t="str">
        <v>Polygender</v>
      </c>
      <c r="U616">
        <v>66</v>
      </c>
      <c r="V616" t="str">
        <v>80 Hermiston WaySuite 403</v>
      </c>
      <c r="W616">
        <v>1112</v>
      </c>
      <c r="X616" t="str">
        <v>North Liamfort</v>
      </c>
      <c r="Y616" t="str">
        <v>Australian Capital Territory</v>
      </c>
      <c r="Z616" t="str">
        <v>Australia</v>
      </c>
      <c r="AA616">
        <v>5</v>
      </c>
      <c r="AB616" s="3" t="str">
        <f t="shared" si="19"/>
        <v>0 to 10</v>
      </c>
      <c r="AK616" s="6"/>
      <c r="AM616" s="6">
        <v>428</v>
      </c>
      <c r="AN616" s="6" t="s">
        <v>1350</v>
      </c>
      <c r="AP616">
        <v>345</v>
      </c>
      <c r="AQ616" t="str">
        <v>Victoria</v>
      </c>
    </row>
    <row r="617" spans="1:43" x14ac:dyDescent="0.25">
      <c r="A617">
        <v>615</v>
      </c>
      <c r="B617">
        <v>129</v>
      </c>
      <c r="C617">
        <v>872</v>
      </c>
      <c r="D617">
        <v>113</v>
      </c>
      <c r="E617">
        <v>2</v>
      </c>
      <c r="F617">
        <v>226</v>
      </c>
      <c r="G617">
        <v>1</v>
      </c>
      <c r="H617" t="str">
        <f>VLOOKUP($C617,'Raw-products'!$A$2:$H$1261,MATCH(H$1,'Raw-products'!$A$1:$H$1,0))</f>
        <v>Trousers</v>
      </c>
      <c r="I617" t="str">
        <f>VLOOKUP($C617,'Raw-products'!$A$2:$H$1261,MATCH(I$1,'Raw-products'!$A$1:$H$1,0))</f>
        <v>Chinos</v>
      </c>
      <c r="J617" t="str">
        <f>VLOOKUP($C617,'Raw-products'!$A$2:$H$1261,MATCH(J$1,'Raw-products'!$A$1:$H$1,0))</f>
        <v>M</v>
      </c>
      <c r="K617" t="str">
        <f>VLOOKUP($C617,'Raw-products'!$A$2:$H$1261,MATCH(K$1,'Raw-products'!$A$1:$H$1,0))</f>
        <v>violet</v>
      </c>
      <c r="L617">
        <f>VLOOKUP($C617,'Raw-products'!$A$2:$H$1261,MATCH(L$1,'Raw-products'!$A$1:$H$1,0))</f>
        <v>100</v>
      </c>
      <c r="M617">
        <f>VLOOKUP($C617,'Raw-products'!$A$2:$H$1261,MATCH(M$1,'Raw-products'!$A$1:$H$1,0))</f>
        <v>54</v>
      </c>
      <c r="N617" s="5">
        <f t="shared" si="18"/>
        <v>5400</v>
      </c>
      <c r="O617" cm="1">
        <f t="array" ref="O617:R617">_xlfn.XLOOKUP($B617,'Raw -orders'!$A:$A,'Raw -orders'!$B:$E)</f>
        <v>428</v>
      </c>
      <c r="P617">
        <v>42185</v>
      </c>
      <c r="Q617" s="1">
        <v>44340</v>
      </c>
      <c r="R617" s="1">
        <v>44343</v>
      </c>
      <c r="S617" t="str" cm="1">
        <f t="array" ref="S617:Z617">_xlfn.XLOOKUP($O617,'Raw - customers'!$A:$A,'Raw - customers'!$B:$I)</f>
        <v>Jammal Varcoe</v>
      </c>
      <c r="T617" t="str">
        <v>Polygender</v>
      </c>
      <c r="U617">
        <v>66</v>
      </c>
      <c r="V617" t="str">
        <v>80 Hermiston WaySuite 403</v>
      </c>
      <c r="W617">
        <v>1112</v>
      </c>
      <c r="X617" t="str">
        <v>North Liamfort</v>
      </c>
      <c r="Y617" t="str">
        <v>Australian Capital Territory</v>
      </c>
      <c r="Z617" t="str">
        <v>Australia</v>
      </c>
      <c r="AA617">
        <v>5</v>
      </c>
      <c r="AB617" s="3" t="str">
        <f t="shared" si="19"/>
        <v>0 to 10</v>
      </c>
      <c r="AK617" s="6"/>
      <c r="AM617" s="6">
        <v>428</v>
      </c>
      <c r="AN617" s="6" t="s">
        <v>1350</v>
      </c>
      <c r="AP617">
        <v>346</v>
      </c>
      <c r="AQ617" t="str">
        <v>Northern Territory</v>
      </c>
    </row>
    <row r="618" spans="1:43" x14ac:dyDescent="0.25">
      <c r="A618">
        <v>616</v>
      </c>
      <c r="B618">
        <v>130</v>
      </c>
      <c r="C618">
        <v>250</v>
      </c>
      <c r="D618">
        <v>95</v>
      </c>
      <c r="E618">
        <v>1</v>
      </c>
      <c r="F618">
        <v>95</v>
      </c>
      <c r="G618">
        <v>1</v>
      </c>
      <c r="H618" t="str">
        <f>VLOOKUP($C618,'Raw-products'!$A$2:$H$1261,MATCH(H$1,'Raw-products'!$A$1:$H$1,0))</f>
        <v>Shirt</v>
      </c>
      <c r="I618" t="str">
        <f>VLOOKUP($C618,'Raw-products'!$A$2:$H$1261,MATCH(I$1,'Raw-products'!$A$1:$H$1,0))</f>
        <v>Polo</v>
      </c>
      <c r="J618" t="str">
        <f>VLOOKUP($C618,'Raw-products'!$A$2:$H$1261,MATCH(J$1,'Raw-products'!$A$1:$H$1,0))</f>
        <v>XS</v>
      </c>
      <c r="K618" t="str">
        <f>VLOOKUP($C618,'Raw-products'!$A$2:$H$1261,MATCH(K$1,'Raw-products'!$A$1:$H$1,0))</f>
        <v>orange</v>
      </c>
      <c r="L618">
        <f>VLOOKUP($C618,'Raw-products'!$A$2:$H$1261,MATCH(L$1,'Raw-products'!$A$1:$H$1,0))</f>
        <v>117</v>
      </c>
      <c r="M618">
        <f>VLOOKUP($C618,'Raw-products'!$A$2:$H$1261,MATCH(M$1,'Raw-products'!$A$1:$H$1,0))</f>
        <v>75</v>
      </c>
      <c r="N618" s="5">
        <f t="shared" si="18"/>
        <v>8775</v>
      </c>
      <c r="O618" cm="1">
        <f t="array" ref="O618:R618">_xlfn.XLOOKUP($B618,'Raw -orders'!$A:$A,'Raw -orders'!$B:$E)</f>
        <v>439</v>
      </c>
      <c r="P618">
        <v>12827</v>
      </c>
      <c r="Q618" s="1">
        <v>44367</v>
      </c>
      <c r="R618" s="1">
        <v>44392</v>
      </c>
      <c r="S618" t="str" cm="1">
        <f t="array" ref="S618:Z618">_xlfn.XLOOKUP($O618,'Raw - customers'!$A:$A,'Raw - customers'!$B:$I)</f>
        <v>Daren Airs</v>
      </c>
      <c r="T618" t="str">
        <v>Female</v>
      </c>
      <c r="U618">
        <v>75</v>
      </c>
      <c r="V618" t="str">
        <v>378 John MallSuite 835</v>
      </c>
      <c r="W618">
        <v>3142</v>
      </c>
      <c r="X618" t="str">
        <v>West Thomas</v>
      </c>
      <c r="Y618" t="str">
        <v>Victoria</v>
      </c>
      <c r="Z618" t="str">
        <v>Australia</v>
      </c>
      <c r="AA618">
        <v>6</v>
      </c>
      <c r="AB618" s="3" t="str">
        <f t="shared" si="19"/>
        <v>20 to 30</v>
      </c>
      <c r="AK618" s="6"/>
      <c r="AM618" s="6">
        <v>439</v>
      </c>
      <c r="AN618" s="6" t="s">
        <v>1396</v>
      </c>
      <c r="AP618">
        <v>407</v>
      </c>
      <c r="AQ618" t="str">
        <v>Queensland</v>
      </c>
    </row>
    <row r="619" spans="1:43" x14ac:dyDescent="0.25">
      <c r="A619">
        <v>617</v>
      </c>
      <c r="B619">
        <v>131</v>
      </c>
      <c r="C619">
        <v>215</v>
      </c>
      <c r="D619">
        <v>106</v>
      </c>
      <c r="E619">
        <v>3</v>
      </c>
      <c r="F619">
        <v>318</v>
      </c>
      <c r="G619">
        <v>1</v>
      </c>
      <c r="H619" t="str">
        <f>VLOOKUP($C619,'Raw-products'!$A$2:$H$1261,MATCH(H$1,'Raw-products'!$A$1:$H$1,0))</f>
        <v>Shirt</v>
      </c>
      <c r="I619" t="str">
        <f>VLOOKUP($C619,'Raw-products'!$A$2:$H$1261,MATCH(I$1,'Raw-products'!$A$1:$H$1,0))</f>
        <v>Chambray</v>
      </c>
      <c r="J619" t="str">
        <f>VLOOKUP($C619,'Raw-products'!$A$2:$H$1261,MATCH(J$1,'Raw-products'!$A$1:$H$1,0))</f>
        <v>XS</v>
      </c>
      <c r="K619" t="str">
        <f>VLOOKUP($C619,'Raw-products'!$A$2:$H$1261,MATCH(K$1,'Raw-products'!$A$1:$H$1,0))</f>
        <v>orange</v>
      </c>
      <c r="L619">
        <f>VLOOKUP($C619,'Raw-products'!$A$2:$H$1261,MATCH(L$1,'Raw-products'!$A$1:$H$1,0))</f>
        <v>105</v>
      </c>
      <c r="M619">
        <f>VLOOKUP($C619,'Raw-products'!$A$2:$H$1261,MATCH(M$1,'Raw-products'!$A$1:$H$1,0))</f>
        <v>76</v>
      </c>
      <c r="N619" s="5">
        <f t="shared" si="18"/>
        <v>7980</v>
      </c>
      <c r="O619" cm="1">
        <f t="array" ref="O619:R619">_xlfn.XLOOKUP($B619,'Raw -orders'!$A:$A,'Raw -orders'!$B:$E)</f>
        <v>629</v>
      </c>
      <c r="P619">
        <v>52850</v>
      </c>
      <c r="Q619" s="1">
        <v>44459</v>
      </c>
      <c r="R619" s="1">
        <v>44463</v>
      </c>
      <c r="S619" t="str" cm="1">
        <f t="array" ref="S619:Z619">_xlfn.XLOOKUP($O619,'Raw - customers'!$A:$A,'Raw - customers'!$B:$I)</f>
        <v>Sigismundo Basek</v>
      </c>
      <c r="T619" t="str">
        <v>Male</v>
      </c>
      <c r="U619">
        <v>53</v>
      </c>
      <c r="V619" t="str">
        <v>4355 Caitlin CourtApt. 697</v>
      </c>
      <c r="W619">
        <v>6606</v>
      </c>
      <c r="X619" t="str">
        <v>Amberland</v>
      </c>
      <c r="Y619" t="str">
        <v>Western Australia</v>
      </c>
      <c r="Z619" t="str">
        <v>Australia</v>
      </c>
      <c r="AA619">
        <v>9</v>
      </c>
      <c r="AB619" s="3" t="str">
        <f t="shared" si="19"/>
        <v>0 to 10</v>
      </c>
      <c r="AK619" s="6"/>
      <c r="AM619" s="6">
        <v>629</v>
      </c>
      <c r="AN619" s="6" t="s">
        <v>1377</v>
      </c>
      <c r="AP619">
        <v>0</v>
      </c>
      <c r="AQ619">
        <v>0</v>
      </c>
    </row>
    <row r="620" spans="1:43" x14ac:dyDescent="0.25">
      <c r="A620">
        <v>618</v>
      </c>
      <c r="B620">
        <v>131</v>
      </c>
      <c r="C620">
        <v>535</v>
      </c>
      <c r="D620">
        <v>98</v>
      </c>
      <c r="E620">
        <v>1</v>
      </c>
      <c r="F620">
        <v>98</v>
      </c>
      <c r="G620">
        <v>1</v>
      </c>
      <c r="H620" t="str">
        <f>VLOOKUP($C620,'Raw-products'!$A$2:$H$1261,MATCH(H$1,'Raw-products'!$A$1:$H$1,0))</f>
        <v>Jacket</v>
      </c>
      <c r="I620" t="str">
        <f>VLOOKUP($C620,'Raw-products'!$A$2:$H$1261,MATCH(I$1,'Raw-products'!$A$1:$H$1,0))</f>
        <v>Leather</v>
      </c>
      <c r="J620" t="str">
        <f>VLOOKUP($C620,'Raw-products'!$A$2:$H$1261,MATCH(J$1,'Raw-products'!$A$1:$H$1,0))</f>
        <v>XS</v>
      </c>
      <c r="K620" t="str">
        <f>VLOOKUP($C620,'Raw-products'!$A$2:$H$1261,MATCH(K$1,'Raw-products'!$A$1:$H$1,0))</f>
        <v>yellow</v>
      </c>
      <c r="L620">
        <f>VLOOKUP($C620,'Raw-products'!$A$2:$H$1261,MATCH(L$1,'Raw-products'!$A$1:$H$1,0))</f>
        <v>113</v>
      </c>
      <c r="M620">
        <f>VLOOKUP($C620,'Raw-products'!$A$2:$H$1261,MATCH(M$1,'Raw-products'!$A$1:$H$1,0))</f>
        <v>73</v>
      </c>
      <c r="N620" s="5">
        <f t="shared" si="18"/>
        <v>8249</v>
      </c>
      <c r="O620" cm="1">
        <f t="array" ref="O620:R620">_xlfn.XLOOKUP($B620,'Raw -orders'!$A:$A,'Raw -orders'!$B:$E)</f>
        <v>629</v>
      </c>
      <c r="P620">
        <v>52850</v>
      </c>
      <c r="Q620" s="1">
        <v>44459</v>
      </c>
      <c r="R620" s="1">
        <v>44463</v>
      </c>
      <c r="S620" t="str" cm="1">
        <f t="array" ref="S620:Z620">_xlfn.XLOOKUP($O620,'Raw - customers'!$A:$A,'Raw - customers'!$B:$I)</f>
        <v>Sigismundo Basek</v>
      </c>
      <c r="T620" t="str">
        <v>Male</v>
      </c>
      <c r="U620">
        <v>53</v>
      </c>
      <c r="V620" t="str">
        <v>4355 Caitlin CourtApt. 697</v>
      </c>
      <c r="W620">
        <v>6606</v>
      </c>
      <c r="X620" t="str">
        <v>Amberland</v>
      </c>
      <c r="Y620" t="str">
        <v>Western Australia</v>
      </c>
      <c r="Z620" t="str">
        <v>Australia</v>
      </c>
      <c r="AA620">
        <v>9</v>
      </c>
      <c r="AB620" s="3" t="str">
        <f t="shared" si="19"/>
        <v>0 to 10</v>
      </c>
      <c r="AK620" s="6"/>
      <c r="AM620" s="6">
        <v>629</v>
      </c>
      <c r="AN620" s="6" t="s">
        <v>1377</v>
      </c>
    </row>
    <row r="621" spans="1:43" x14ac:dyDescent="0.25">
      <c r="A621">
        <v>619</v>
      </c>
      <c r="B621">
        <v>131</v>
      </c>
      <c r="C621">
        <v>865</v>
      </c>
      <c r="D621">
        <v>113</v>
      </c>
      <c r="E621">
        <v>2</v>
      </c>
      <c r="F621">
        <v>226</v>
      </c>
      <c r="G621">
        <v>1</v>
      </c>
      <c r="H621" t="str">
        <f>VLOOKUP($C621,'Raw-products'!$A$2:$H$1261,MATCH(H$1,'Raw-products'!$A$1:$H$1,0))</f>
        <v>Trousers</v>
      </c>
      <c r="I621" t="str">
        <f>VLOOKUP($C621,'Raw-products'!$A$2:$H$1261,MATCH(I$1,'Raw-products'!$A$1:$H$1,0))</f>
        <v>Chinos</v>
      </c>
      <c r="J621" t="str">
        <f>VLOOKUP($C621,'Raw-products'!$A$2:$H$1261,MATCH(J$1,'Raw-products'!$A$1:$H$1,0))</f>
        <v>XS</v>
      </c>
      <c r="K621" t="str">
        <f>VLOOKUP($C621,'Raw-products'!$A$2:$H$1261,MATCH(K$1,'Raw-products'!$A$1:$H$1,0))</f>
        <v>indigo</v>
      </c>
      <c r="L621">
        <f>VLOOKUP($C621,'Raw-products'!$A$2:$H$1261,MATCH(L$1,'Raw-products'!$A$1:$H$1,0))</f>
        <v>100</v>
      </c>
      <c r="M621">
        <f>VLOOKUP($C621,'Raw-products'!$A$2:$H$1261,MATCH(M$1,'Raw-products'!$A$1:$H$1,0))</f>
        <v>61</v>
      </c>
      <c r="N621" s="5">
        <f t="shared" si="18"/>
        <v>6100</v>
      </c>
      <c r="O621" cm="1">
        <f t="array" ref="O621:R621">_xlfn.XLOOKUP($B621,'Raw -orders'!$A:$A,'Raw -orders'!$B:$E)</f>
        <v>629</v>
      </c>
      <c r="P621">
        <v>52850</v>
      </c>
      <c r="Q621" s="1">
        <v>44459</v>
      </c>
      <c r="R621" s="1">
        <v>44463</v>
      </c>
      <c r="S621" t="str" cm="1">
        <f t="array" ref="S621:Z621">_xlfn.XLOOKUP($O621,'Raw - customers'!$A:$A,'Raw - customers'!$B:$I)</f>
        <v>Sigismundo Basek</v>
      </c>
      <c r="T621" t="str">
        <v>Male</v>
      </c>
      <c r="U621">
        <v>53</v>
      </c>
      <c r="V621" t="str">
        <v>4355 Caitlin CourtApt. 697</v>
      </c>
      <c r="W621">
        <v>6606</v>
      </c>
      <c r="X621" t="str">
        <v>Amberland</v>
      </c>
      <c r="Y621" t="str">
        <v>Western Australia</v>
      </c>
      <c r="Z621" t="str">
        <v>Australia</v>
      </c>
      <c r="AA621">
        <v>9</v>
      </c>
      <c r="AB621" s="3" t="str">
        <f t="shared" si="19"/>
        <v>0 to 10</v>
      </c>
      <c r="AK621" s="6"/>
      <c r="AM621" s="6">
        <v>629</v>
      </c>
      <c r="AN621" s="6" t="s">
        <v>1377</v>
      </c>
    </row>
    <row r="622" spans="1:43" x14ac:dyDescent="0.25">
      <c r="A622">
        <v>620</v>
      </c>
      <c r="B622">
        <v>131</v>
      </c>
      <c r="C622">
        <v>1142</v>
      </c>
      <c r="D622">
        <v>102</v>
      </c>
      <c r="E622">
        <v>2</v>
      </c>
      <c r="F622">
        <v>204</v>
      </c>
      <c r="G622">
        <v>1</v>
      </c>
      <c r="H622" t="str">
        <f>VLOOKUP($C622,'Raw-products'!$A$2:$H$1261,MATCH(H$1,'Raw-products'!$A$1:$H$1,0))</f>
        <v>Trousers</v>
      </c>
      <c r="I622" t="str">
        <f>VLOOKUP($C622,'Raw-products'!$A$2:$H$1261,MATCH(I$1,'Raw-products'!$A$1:$H$1,0))</f>
        <v>Cargo Pants</v>
      </c>
      <c r="J622" t="str">
        <f>VLOOKUP($C622,'Raw-products'!$A$2:$H$1261,MATCH(J$1,'Raw-products'!$A$1:$H$1,0))</f>
        <v>M</v>
      </c>
      <c r="K622" t="str">
        <f>VLOOKUP($C622,'Raw-products'!$A$2:$H$1261,MATCH(K$1,'Raw-products'!$A$1:$H$1,0))</f>
        <v>blue</v>
      </c>
      <c r="L622">
        <f>VLOOKUP($C622,'Raw-products'!$A$2:$H$1261,MATCH(L$1,'Raw-products'!$A$1:$H$1,0))</f>
        <v>106</v>
      </c>
      <c r="M622">
        <f>VLOOKUP($C622,'Raw-products'!$A$2:$H$1261,MATCH(M$1,'Raw-products'!$A$1:$H$1,0))</f>
        <v>64</v>
      </c>
      <c r="N622" s="5">
        <f t="shared" si="18"/>
        <v>6784</v>
      </c>
      <c r="O622" cm="1">
        <f t="array" ref="O622:R622">_xlfn.XLOOKUP($B622,'Raw -orders'!$A:$A,'Raw -orders'!$B:$E)</f>
        <v>629</v>
      </c>
      <c r="P622">
        <v>52850</v>
      </c>
      <c r="Q622" s="1">
        <v>44459</v>
      </c>
      <c r="R622" s="1">
        <v>44463</v>
      </c>
      <c r="S622" t="str" cm="1">
        <f t="array" ref="S622:Z622">_xlfn.XLOOKUP($O622,'Raw - customers'!$A:$A,'Raw - customers'!$B:$I)</f>
        <v>Sigismundo Basek</v>
      </c>
      <c r="T622" t="str">
        <v>Male</v>
      </c>
      <c r="U622">
        <v>53</v>
      </c>
      <c r="V622" t="str">
        <v>4355 Caitlin CourtApt. 697</v>
      </c>
      <c r="W622">
        <v>6606</v>
      </c>
      <c r="X622" t="str">
        <v>Amberland</v>
      </c>
      <c r="Y622" t="str">
        <v>Western Australia</v>
      </c>
      <c r="Z622" t="str">
        <v>Australia</v>
      </c>
      <c r="AA622">
        <v>9</v>
      </c>
      <c r="AB622" s="3" t="str">
        <f t="shared" si="19"/>
        <v>0 to 10</v>
      </c>
      <c r="AK622" s="6"/>
      <c r="AM622" s="6">
        <v>629</v>
      </c>
      <c r="AN622" s="6" t="s">
        <v>1377</v>
      </c>
    </row>
    <row r="623" spans="1:43" x14ac:dyDescent="0.25">
      <c r="A623">
        <v>621</v>
      </c>
      <c r="B623">
        <v>131</v>
      </c>
      <c r="C623">
        <v>517</v>
      </c>
      <c r="D623">
        <v>102</v>
      </c>
      <c r="E623">
        <v>1</v>
      </c>
      <c r="F623">
        <v>102</v>
      </c>
      <c r="G623">
        <v>1</v>
      </c>
      <c r="H623" t="str">
        <f>VLOOKUP($C623,'Raw-products'!$A$2:$H$1261,MATCH(H$1,'Raw-products'!$A$1:$H$1,0))</f>
        <v>Jacket</v>
      </c>
      <c r="I623" t="str">
        <f>VLOOKUP($C623,'Raw-products'!$A$2:$H$1261,MATCH(I$1,'Raw-products'!$A$1:$H$1,0))</f>
        <v>Windbreaker</v>
      </c>
      <c r="J623" t="str">
        <f>VLOOKUP($C623,'Raw-products'!$A$2:$H$1261,MATCH(J$1,'Raw-products'!$A$1:$H$1,0))</f>
        <v>M</v>
      </c>
      <c r="K623" t="str">
        <f>VLOOKUP($C623,'Raw-products'!$A$2:$H$1261,MATCH(K$1,'Raw-products'!$A$1:$H$1,0))</f>
        <v>indigo</v>
      </c>
      <c r="L623">
        <f>VLOOKUP($C623,'Raw-products'!$A$2:$H$1261,MATCH(L$1,'Raw-products'!$A$1:$H$1,0))</f>
        <v>109</v>
      </c>
      <c r="M623">
        <f>VLOOKUP($C623,'Raw-products'!$A$2:$H$1261,MATCH(M$1,'Raw-products'!$A$1:$H$1,0))</f>
        <v>56</v>
      </c>
      <c r="N623" s="5">
        <f t="shared" si="18"/>
        <v>6104</v>
      </c>
      <c r="O623" cm="1">
        <f t="array" ref="O623:R623">_xlfn.XLOOKUP($B623,'Raw -orders'!$A:$A,'Raw -orders'!$B:$E)</f>
        <v>629</v>
      </c>
      <c r="P623">
        <v>52850</v>
      </c>
      <c r="Q623" s="1">
        <v>44459</v>
      </c>
      <c r="R623" s="1">
        <v>44463</v>
      </c>
      <c r="S623" t="str" cm="1">
        <f t="array" ref="S623:Z623">_xlfn.XLOOKUP($O623,'Raw - customers'!$A:$A,'Raw - customers'!$B:$I)</f>
        <v>Sigismundo Basek</v>
      </c>
      <c r="T623" t="str">
        <v>Male</v>
      </c>
      <c r="U623">
        <v>53</v>
      </c>
      <c r="V623" t="str">
        <v>4355 Caitlin CourtApt. 697</v>
      </c>
      <c r="W623">
        <v>6606</v>
      </c>
      <c r="X623" t="str">
        <v>Amberland</v>
      </c>
      <c r="Y623" t="str">
        <v>Western Australia</v>
      </c>
      <c r="Z623" t="str">
        <v>Australia</v>
      </c>
      <c r="AA623">
        <v>9</v>
      </c>
      <c r="AB623" s="3" t="str">
        <f t="shared" si="19"/>
        <v>0 to 10</v>
      </c>
      <c r="AK623" s="6"/>
      <c r="AM623" s="6">
        <v>629</v>
      </c>
      <c r="AN623" s="6" t="s">
        <v>1377</v>
      </c>
    </row>
    <row r="624" spans="1:43" x14ac:dyDescent="0.25">
      <c r="A624">
        <v>622</v>
      </c>
      <c r="B624">
        <v>132</v>
      </c>
      <c r="C624">
        <v>420</v>
      </c>
      <c r="D624">
        <v>107</v>
      </c>
      <c r="E624">
        <v>1</v>
      </c>
      <c r="F624">
        <v>107</v>
      </c>
      <c r="G624">
        <v>1</v>
      </c>
      <c r="H624" t="str">
        <f>VLOOKUP($C624,'Raw-products'!$A$2:$H$1261,MATCH(H$1,'Raw-products'!$A$1:$H$1,0))</f>
        <v>Jacket</v>
      </c>
      <c r="I624" t="str">
        <f>VLOOKUP($C624,'Raw-products'!$A$2:$H$1261,MATCH(I$1,'Raw-products'!$A$1:$H$1,0))</f>
        <v>Denim</v>
      </c>
      <c r="J624" t="str">
        <f>VLOOKUP($C624,'Raw-products'!$A$2:$H$1261,MATCH(J$1,'Raw-products'!$A$1:$H$1,0))</f>
        <v>XS</v>
      </c>
      <c r="K624" t="str">
        <f>VLOOKUP($C624,'Raw-products'!$A$2:$H$1261,MATCH(K$1,'Raw-products'!$A$1:$H$1,0))</f>
        <v>red</v>
      </c>
      <c r="L624">
        <f>VLOOKUP($C624,'Raw-products'!$A$2:$H$1261,MATCH(L$1,'Raw-products'!$A$1:$H$1,0))</f>
        <v>92</v>
      </c>
      <c r="M624">
        <f>VLOOKUP($C624,'Raw-products'!$A$2:$H$1261,MATCH(M$1,'Raw-products'!$A$1:$H$1,0))</f>
        <v>60</v>
      </c>
      <c r="N624" s="5">
        <f t="shared" si="18"/>
        <v>5520</v>
      </c>
      <c r="O624" cm="1">
        <f t="array" ref="O624:R624">_xlfn.XLOOKUP($B624,'Raw -orders'!$A:$A,'Raw -orders'!$B:$E)</f>
        <v>562</v>
      </c>
      <c r="P624">
        <v>10396</v>
      </c>
      <c r="Q624" s="1">
        <v>44303</v>
      </c>
      <c r="R624" s="1">
        <v>44317</v>
      </c>
      <c r="S624" t="str" cm="1">
        <f t="array" ref="S624:Z624">_xlfn.XLOOKUP($O624,'Raw - customers'!$A:$A,'Raw - customers'!$B:$I)</f>
        <v>Joy Mirrlees</v>
      </c>
      <c r="T624" t="str">
        <v>Agender</v>
      </c>
      <c r="U624">
        <v>58</v>
      </c>
      <c r="V624" t="str">
        <v>04 Spencer MallApt. 910</v>
      </c>
      <c r="W624">
        <v>8257</v>
      </c>
      <c r="X624" t="str">
        <v>West Rubyland</v>
      </c>
      <c r="Y624" t="str">
        <v>Queensland</v>
      </c>
      <c r="Z624" t="str">
        <v>Australia</v>
      </c>
      <c r="AA624">
        <v>4</v>
      </c>
      <c r="AB624" s="3" t="str">
        <f t="shared" si="19"/>
        <v>10 to 20</v>
      </c>
      <c r="AK624" s="6"/>
      <c r="AM624" s="6">
        <v>562</v>
      </c>
      <c r="AN624" s="6" t="s">
        <v>1355</v>
      </c>
    </row>
    <row r="625" spans="1:40" x14ac:dyDescent="0.25">
      <c r="A625">
        <v>623</v>
      </c>
      <c r="B625">
        <v>132</v>
      </c>
      <c r="C625">
        <v>207</v>
      </c>
      <c r="D625">
        <v>98</v>
      </c>
      <c r="E625">
        <v>2</v>
      </c>
      <c r="F625">
        <v>196</v>
      </c>
      <c r="G625">
        <v>1</v>
      </c>
      <c r="H625" t="str">
        <f>VLOOKUP($C625,'Raw-products'!$A$2:$H$1261,MATCH(H$1,'Raw-products'!$A$1:$H$1,0))</f>
        <v>Shirt</v>
      </c>
      <c r="I625" t="str">
        <f>VLOOKUP($C625,'Raw-products'!$A$2:$H$1261,MATCH(I$1,'Raw-products'!$A$1:$H$1,0))</f>
        <v>Camp Collared</v>
      </c>
      <c r="J625" t="str">
        <f>VLOOKUP($C625,'Raw-products'!$A$2:$H$1261,MATCH(J$1,'Raw-products'!$A$1:$H$1,0))</f>
        <v>M</v>
      </c>
      <c r="K625" t="str">
        <f>VLOOKUP($C625,'Raw-products'!$A$2:$H$1261,MATCH(K$1,'Raw-products'!$A$1:$H$1,0))</f>
        <v>violet</v>
      </c>
      <c r="L625">
        <f>VLOOKUP($C625,'Raw-products'!$A$2:$H$1261,MATCH(L$1,'Raw-products'!$A$1:$H$1,0))</f>
        <v>112</v>
      </c>
      <c r="M625">
        <f>VLOOKUP($C625,'Raw-products'!$A$2:$H$1261,MATCH(M$1,'Raw-products'!$A$1:$H$1,0))</f>
        <v>41</v>
      </c>
      <c r="N625" s="5">
        <f t="shared" si="18"/>
        <v>4592</v>
      </c>
      <c r="O625" cm="1">
        <f t="array" ref="O625:R625">_xlfn.XLOOKUP($B625,'Raw -orders'!$A:$A,'Raw -orders'!$B:$E)</f>
        <v>562</v>
      </c>
      <c r="P625">
        <v>10396</v>
      </c>
      <c r="Q625" s="1">
        <v>44303</v>
      </c>
      <c r="R625" s="1">
        <v>44317</v>
      </c>
      <c r="S625" t="str" cm="1">
        <f t="array" ref="S625:Z625">_xlfn.XLOOKUP($O625,'Raw - customers'!$A:$A,'Raw - customers'!$B:$I)</f>
        <v>Joy Mirrlees</v>
      </c>
      <c r="T625" t="str">
        <v>Agender</v>
      </c>
      <c r="U625">
        <v>58</v>
      </c>
      <c r="V625" t="str">
        <v>04 Spencer MallApt. 910</v>
      </c>
      <c r="W625">
        <v>8257</v>
      </c>
      <c r="X625" t="str">
        <v>West Rubyland</v>
      </c>
      <c r="Y625" t="str">
        <v>Queensland</v>
      </c>
      <c r="Z625" t="str">
        <v>Australia</v>
      </c>
      <c r="AA625">
        <v>4</v>
      </c>
      <c r="AB625" s="3" t="str">
        <f t="shared" si="19"/>
        <v>10 to 20</v>
      </c>
      <c r="AK625" s="6"/>
      <c r="AM625" s="6">
        <v>562</v>
      </c>
      <c r="AN625" s="6" t="s">
        <v>1355</v>
      </c>
    </row>
    <row r="626" spans="1:40" x14ac:dyDescent="0.25">
      <c r="A626">
        <v>624</v>
      </c>
      <c r="B626">
        <v>132</v>
      </c>
      <c r="C626">
        <v>979</v>
      </c>
      <c r="D626">
        <v>97</v>
      </c>
      <c r="E626">
        <v>1</v>
      </c>
      <c r="F626">
        <v>97</v>
      </c>
      <c r="G626">
        <v>1</v>
      </c>
      <c r="H626" t="str">
        <f>VLOOKUP($C626,'Raw-products'!$A$2:$H$1261,MATCH(H$1,'Raw-products'!$A$1:$H$1,0))</f>
        <v>Trousers</v>
      </c>
      <c r="I626" t="str">
        <f>VLOOKUP($C626,'Raw-products'!$A$2:$H$1261,MATCH(I$1,'Raw-products'!$A$1:$H$1,0))</f>
        <v>Slim-Fit</v>
      </c>
      <c r="J626" t="str">
        <f>VLOOKUP($C626,'Raw-products'!$A$2:$H$1261,MATCH(J$1,'Raw-products'!$A$1:$H$1,0))</f>
        <v>XL</v>
      </c>
      <c r="K626" t="str">
        <f>VLOOKUP($C626,'Raw-products'!$A$2:$H$1261,MATCH(K$1,'Raw-products'!$A$1:$H$1,0))</f>
        <v>violet</v>
      </c>
      <c r="L626">
        <f>VLOOKUP($C626,'Raw-products'!$A$2:$H$1261,MATCH(L$1,'Raw-products'!$A$1:$H$1,0))</f>
        <v>119</v>
      </c>
      <c r="M626">
        <f>VLOOKUP($C626,'Raw-products'!$A$2:$H$1261,MATCH(M$1,'Raw-products'!$A$1:$H$1,0))</f>
        <v>48</v>
      </c>
      <c r="N626" s="5">
        <f t="shared" si="18"/>
        <v>5712</v>
      </c>
      <c r="O626" cm="1">
        <f t="array" ref="O626:R626">_xlfn.XLOOKUP($B626,'Raw -orders'!$A:$A,'Raw -orders'!$B:$E)</f>
        <v>562</v>
      </c>
      <c r="P626">
        <v>10396</v>
      </c>
      <c r="Q626" s="1">
        <v>44303</v>
      </c>
      <c r="R626" s="1">
        <v>44317</v>
      </c>
      <c r="S626" t="str" cm="1">
        <f t="array" ref="S626:Z626">_xlfn.XLOOKUP($O626,'Raw - customers'!$A:$A,'Raw - customers'!$B:$I)</f>
        <v>Joy Mirrlees</v>
      </c>
      <c r="T626" t="str">
        <v>Agender</v>
      </c>
      <c r="U626">
        <v>58</v>
      </c>
      <c r="V626" t="str">
        <v>04 Spencer MallApt. 910</v>
      </c>
      <c r="W626">
        <v>8257</v>
      </c>
      <c r="X626" t="str">
        <v>West Rubyland</v>
      </c>
      <c r="Y626" t="str">
        <v>Queensland</v>
      </c>
      <c r="Z626" t="str">
        <v>Australia</v>
      </c>
      <c r="AA626">
        <v>4</v>
      </c>
      <c r="AB626" s="3" t="str">
        <f t="shared" si="19"/>
        <v>10 to 20</v>
      </c>
      <c r="AK626" s="6"/>
      <c r="AM626" s="6">
        <v>562</v>
      </c>
      <c r="AN626" s="6" t="s">
        <v>1355</v>
      </c>
    </row>
    <row r="627" spans="1:40" x14ac:dyDescent="0.25">
      <c r="A627">
        <v>625</v>
      </c>
      <c r="B627">
        <v>132</v>
      </c>
      <c r="C627">
        <v>1227</v>
      </c>
      <c r="D627">
        <v>112</v>
      </c>
      <c r="E627">
        <v>2</v>
      </c>
      <c r="F627">
        <v>224</v>
      </c>
      <c r="G627">
        <v>1</v>
      </c>
      <c r="H627" t="str">
        <f>VLOOKUP($C627,'Raw-products'!$A$2:$H$1261,MATCH(H$1,'Raw-products'!$A$1:$H$1,0))</f>
        <v>Trousers</v>
      </c>
      <c r="I627" t="str">
        <f>VLOOKUP($C627,'Raw-products'!$A$2:$H$1261,MATCH(I$1,'Raw-products'!$A$1:$H$1,0))</f>
        <v>Tracksuit Bottoms</v>
      </c>
      <c r="J627" t="str">
        <f>VLOOKUP($C627,'Raw-products'!$A$2:$H$1261,MATCH(J$1,'Raw-products'!$A$1:$H$1,0))</f>
        <v>M</v>
      </c>
      <c r="K627" t="str">
        <f>VLOOKUP($C627,'Raw-products'!$A$2:$H$1261,MATCH(K$1,'Raw-products'!$A$1:$H$1,0))</f>
        <v>red</v>
      </c>
      <c r="L627">
        <f>VLOOKUP($C627,'Raw-products'!$A$2:$H$1261,MATCH(L$1,'Raw-products'!$A$1:$H$1,0))</f>
        <v>91</v>
      </c>
      <c r="M627">
        <f>VLOOKUP($C627,'Raw-products'!$A$2:$H$1261,MATCH(M$1,'Raw-products'!$A$1:$H$1,0))</f>
        <v>78</v>
      </c>
      <c r="N627" s="5">
        <f t="shared" si="18"/>
        <v>7098</v>
      </c>
      <c r="O627" cm="1">
        <f t="array" ref="O627:R627">_xlfn.XLOOKUP($B627,'Raw -orders'!$A:$A,'Raw -orders'!$B:$E)</f>
        <v>562</v>
      </c>
      <c r="P627">
        <v>10396</v>
      </c>
      <c r="Q627" s="1">
        <v>44303</v>
      </c>
      <c r="R627" s="1">
        <v>44317</v>
      </c>
      <c r="S627" t="str" cm="1">
        <f t="array" ref="S627:Z627">_xlfn.XLOOKUP($O627,'Raw - customers'!$A:$A,'Raw - customers'!$B:$I)</f>
        <v>Joy Mirrlees</v>
      </c>
      <c r="T627" t="str">
        <v>Agender</v>
      </c>
      <c r="U627">
        <v>58</v>
      </c>
      <c r="V627" t="str">
        <v>04 Spencer MallApt. 910</v>
      </c>
      <c r="W627">
        <v>8257</v>
      </c>
      <c r="X627" t="str">
        <v>West Rubyland</v>
      </c>
      <c r="Y627" t="str">
        <v>Queensland</v>
      </c>
      <c r="Z627" t="str">
        <v>Australia</v>
      </c>
      <c r="AA627">
        <v>4</v>
      </c>
      <c r="AB627" s="3" t="str">
        <f t="shared" si="19"/>
        <v>10 to 20</v>
      </c>
      <c r="AK627" s="6"/>
      <c r="AM627" s="6">
        <v>562</v>
      </c>
      <c r="AN627" s="6" t="s">
        <v>1355</v>
      </c>
    </row>
    <row r="628" spans="1:40" x14ac:dyDescent="0.25">
      <c r="A628">
        <v>626</v>
      </c>
      <c r="B628">
        <v>132</v>
      </c>
      <c r="C628">
        <v>658</v>
      </c>
      <c r="D628">
        <v>93</v>
      </c>
      <c r="E628">
        <v>3</v>
      </c>
      <c r="F628">
        <v>279</v>
      </c>
      <c r="G628">
        <v>1</v>
      </c>
      <c r="H628" t="str">
        <f>VLOOKUP($C628,'Raw-products'!$A$2:$H$1261,MATCH(H$1,'Raw-products'!$A$1:$H$1,0))</f>
        <v>Jacket</v>
      </c>
      <c r="I628" t="str">
        <f>VLOOKUP($C628,'Raw-products'!$A$2:$H$1261,MATCH(I$1,'Raw-products'!$A$1:$H$1,0))</f>
        <v>Coach</v>
      </c>
      <c r="J628" t="str">
        <f>VLOOKUP($C628,'Raw-products'!$A$2:$H$1261,MATCH(J$1,'Raw-products'!$A$1:$H$1,0))</f>
        <v>L</v>
      </c>
      <c r="K628" t="str">
        <f>VLOOKUP($C628,'Raw-products'!$A$2:$H$1261,MATCH(K$1,'Raw-products'!$A$1:$H$1,0))</f>
        <v>indigo</v>
      </c>
      <c r="L628">
        <f>VLOOKUP($C628,'Raw-products'!$A$2:$H$1261,MATCH(L$1,'Raw-products'!$A$1:$H$1,0))</f>
        <v>115</v>
      </c>
      <c r="M628">
        <f>VLOOKUP($C628,'Raw-products'!$A$2:$H$1261,MATCH(M$1,'Raw-products'!$A$1:$H$1,0))</f>
        <v>74</v>
      </c>
      <c r="N628" s="5">
        <f t="shared" si="18"/>
        <v>8510</v>
      </c>
      <c r="O628" cm="1">
        <f t="array" ref="O628:R628">_xlfn.XLOOKUP($B628,'Raw -orders'!$A:$A,'Raw -orders'!$B:$E)</f>
        <v>562</v>
      </c>
      <c r="P628">
        <v>10396</v>
      </c>
      <c r="Q628" s="1">
        <v>44303</v>
      </c>
      <c r="R628" s="1">
        <v>44317</v>
      </c>
      <c r="S628" t="str" cm="1">
        <f t="array" ref="S628:Z628">_xlfn.XLOOKUP($O628,'Raw - customers'!$A:$A,'Raw - customers'!$B:$I)</f>
        <v>Joy Mirrlees</v>
      </c>
      <c r="T628" t="str">
        <v>Agender</v>
      </c>
      <c r="U628">
        <v>58</v>
      </c>
      <c r="V628" t="str">
        <v>04 Spencer MallApt. 910</v>
      </c>
      <c r="W628">
        <v>8257</v>
      </c>
      <c r="X628" t="str">
        <v>West Rubyland</v>
      </c>
      <c r="Y628" t="str">
        <v>Queensland</v>
      </c>
      <c r="Z628" t="str">
        <v>Australia</v>
      </c>
      <c r="AA628">
        <v>4</v>
      </c>
      <c r="AB628" s="3" t="str">
        <f t="shared" si="19"/>
        <v>10 to 20</v>
      </c>
      <c r="AK628" s="6"/>
      <c r="AM628" s="6">
        <v>562</v>
      </c>
      <c r="AN628" s="6" t="s">
        <v>1355</v>
      </c>
    </row>
    <row r="629" spans="1:40" x14ac:dyDescent="0.25">
      <c r="A629">
        <v>627</v>
      </c>
      <c r="B629">
        <v>133</v>
      </c>
      <c r="C629">
        <v>523</v>
      </c>
      <c r="D629">
        <v>102</v>
      </c>
      <c r="E629">
        <v>1</v>
      </c>
      <c r="F629">
        <v>102</v>
      </c>
      <c r="G629">
        <v>1</v>
      </c>
      <c r="H629" t="str">
        <f>VLOOKUP($C629,'Raw-products'!$A$2:$H$1261,MATCH(H$1,'Raw-products'!$A$1:$H$1,0))</f>
        <v>Jacket</v>
      </c>
      <c r="I629" t="str">
        <f>VLOOKUP($C629,'Raw-products'!$A$2:$H$1261,MATCH(I$1,'Raw-products'!$A$1:$H$1,0))</f>
        <v>Windbreaker</v>
      </c>
      <c r="J629" t="str">
        <f>VLOOKUP($C629,'Raw-products'!$A$2:$H$1261,MATCH(J$1,'Raw-products'!$A$1:$H$1,0))</f>
        <v>L</v>
      </c>
      <c r="K629" t="str">
        <f>VLOOKUP($C629,'Raw-products'!$A$2:$H$1261,MATCH(K$1,'Raw-products'!$A$1:$H$1,0))</f>
        <v>violet</v>
      </c>
      <c r="L629">
        <f>VLOOKUP($C629,'Raw-products'!$A$2:$H$1261,MATCH(L$1,'Raw-products'!$A$1:$H$1,0))</f>
        <v>109</v>
      </c>
      <c r="M629">
        <f>VLOOKUP($C629,'Raw-products'!$A$2:$H$1261,MATCH(M$1,'Raw-products'!$A$1:$H$1,0))</f>
        <v>72</v>
      </c>
      <c r="N629" s="5">
        <f t="shared" si="18"/>
        <v>7848</v>
      </c>
      <c r="O629" cm="1">
        <f t="array" ref="O629:R629">_xlfn.XLOOKUP($B629,'Raw -orders'!$A:$A,'Raw -orders'!$B:$E)</f>
        <v>878</v>
      </c>
      <c r="P629">
        <v>43759</v>
      </c>
      <c r="Q629" s="1">
        <v>44384</v>
      </c>
      <c r="R629" s="1">
        <v>44394</v>
      </c>
      <c r="S629" t="str" cm="1">
        <f t="array" ref="S629:Z629">_xlfn.XLOOKUP($O629,'Raw - customers'!$A:$A,'Raw - customers'!$B:$I)</f>
        <v>Elianore Syphas</v>
      </c>
      <c r="T629" t="str">
        <v>Genderfluid</v>
      </c>
      <c r="U629">
        <v>54</v>
      </c>
      <c r="V629" t="str">
        <v>478 Amy RunSuite 042</v>
      </c>
      <c r="W629">
        <v>5733</v>
      </c>
      <c r="X629" t="str">
        <v>Lake William</v>
      </c>
      <c r="Y629" t="str">
        <v>Victoria</v>
      </c>
      <c r="Z629" t="str">
        <v>Australia</v>
      </c>
      <c r="AA629">
        <v>7</v>
      </c>
      <c r="AB629" s="3" t="str">
        <f t="shared" si="19"/>
        <v>0 to 10</v>
      </c>
      <c r="AK629" s="6"/>
      <c r="AM629" s="6">
        <v>878</v>
      </c>
      <c r="AN629" s="6" t="s">
        <v>1396</v>
      </c>
    </row>
    <row r="630" spans="1:40" x14ac:dyDescent="0.25">
      <c r="A630">
        <v>628</v>
      </c>
      <c r="B630">
        <v>133</v>
      </c>
      <c r="C630">
        <v>942</v>
      </c>
      <c r="D630">
        <v>96</v>
      </c>
      <c r="E630">
        <v>2</v>
      </c>
      <c r="F630">
        <v>192</v>
      </c>
      <c r="G630">
        <v>1</v>
      </c>
      <c r="H630" t="str">
        <f>VLOOKUP($C630,'Raw-products'!$A$2:$H$1261,MATCH(H$1,'Raw-products'!$A$1:$H$1,0))</f>
        <v>Trousers</v>
      </c>
      <c r="I630" t="str">
        <f>VLOOKUP($C630,'Raw-products'!$A$2:$H$1261,MATCH(I$1,'Raw-products'!$A$1:$H$1,0))</f>
        <v>Drawstring</v>
      </c>
      <c r="J630" t="str">
        <f>VLOOKUP($C630,'Raw-products'!$A$2:$H$1261,MATCH(J$1,'Raw-products'!$A$1:$H$1,0))</f>
        <v>M</v>
      </c>
      <c r="K630" t="str">
        <f>VLOOKUP($C630,'Raw-products'!$A$2:$H$1261,MATCH(K$1,'Raw-products'!$A$1:$H$1,0))</f>
        <v>violet</v>
      </c>
      <c r="L630">
        <f>VLOOKUP($C630,'Raw-products'!$A$2:$H$1261,MATCH(L$1,'Raw-products'!$A$1:$H$1,0))</f>
        <v>104</v>
      </c>
      <c r="M630">
        <f>VLOOKUP($C630,'Raw-products'!$A$2:$H$1261,MATCH(M$1,'Raw-products'!$A$1:$H$1,0))</f>
        <v>73</v>
      </c>
      <c r="N630" s="5">
        <f t="shared" si="18"/>
        <v>7592</v>
      </c>
      <c r="O630" cm="1">
        <f t="array" ref="O630:R630">_xlfn.XLOOKUP($B630,'Raw -orders'!$A:$A,'Raw -orders'!$B:$E)</f>
        <v>878</v>
      </c>
      <c r="P630">
        <v>43759</v>
      </c>
      <c r="Q630" s="1">
        <v>44384</v>
      </c>
      <c r="R630" s="1">
        <v>44394</v>
      </c>
      <c r="S630" t="str" cm="1">
        <f t="array" ref="S630:Z630">_xlfn.XLOOKUP($O630,'Raw - customers'!$A:$A,'Raw - customers'!$B:$I)</f>
        <v>Elianore Syphas</v>
      </c>
      <c r="T630" t="str">
        <v>Genderfluid</v>
      </c>
      <c r="U630">
        <v>54</v>
      </c>
      <c r="V630" t="str">
        <v>478 Amy RunSuite 042</v>
      </c>
      <c r="W630">
        <v>5733</v>
      </c>
      <c r="X630" t="str">
        <v>Lake William</v>
      </c>
      <c r="Y630" t="str">
        <v>Victoria</v>
      </c>
      <c r="Z630" t="str">
        <v>Australia</v>
      </c>
      <c r="AA630">
        <v>7</v>
      </c>
      <c r="AB630" s="3" t="str">
        <f t="shared" si="19"/>
        <v>0 to 10</v>
      </c>
      <c r="AK630" s="6"/>
      <c r="AM630" s="6">
        <v>878</v>
      </c>
      <c r="AN630" s="6" t="s">
        <v>1396</v>
      </c>
    </row>
    <row r="631" spans="1:40" x14ac:dyDescent="0.25">
      <c r="A631">
        <v>629</v>
      </c>
      <c r="B631">
        <v>133</v>
      </c>
      <c r="C631">
        <v>374</v>
      </c>
      <c r="D631">
        <v>94</v>
      </c>
      <c r="E631">
        <v>3</v>
      </c>
      <c r="F631">
        <v>282</v>
      </c>
      <c r="G631">
        <v>1</v>
      </c>
      <c r="H631" t="str">
        <f>VLOOKUP($C631,'Raw-products'!$A$2:$H$1261,MATCH(H$1,'Raw-products'!$A$1:$H$1,0))</f>
        <v>Shirt</v>
      </c>
      <c r="I631" t="str">
        <f>VLOOKUP($C631,'Raw-products'!$A$2:$H$1261,MATCH(I$1,'Raw-products'!$A$1:$H$1,0))</f>
        <v>Henley</v>
      </c>
      <c r="J631" t="str">
        <f>VLOOKUP($C631,'Raw-products'!$A$2:$H$1261,MATCH(J$1,'Raw-products'!$A$1:$H$1,0))</f>
        <v>XL</v>
      </c>
      <c r="K631" t="str">
        <f>VLOOKUP($C631,'Raw-products'!$A$2:$H$1261,MATCH(K$1,'Raw-products'!$A$1:$H$1,0))</f>
        <v>blue</v>
      </c>
      <c r="L631">
        <f>VLOOKUP($C631,'Raw-products'!$A$2:$H$1261,MATCH(L$1,'Raw-products'!$A$1:$H$1,0))</f>
        <v>92</v>
      </c>
      <c r="M631">
        <f>VLOOKUP($C631,'Raw-products'!$A$2:$H$1261,MATCH(M$1,'Raw-products'!$A$1:$H$1,0))</f>
        <v>75</v>
      </c>
      <c r="N631" s="5">
        <f t="shared" si="18"/>
        <v>6900</v>
      </c>
      <c r="O631" cm="1">
        <f t="array" ref="O631:R631">_xlfn.XLOOKUP($B631,'Raw -orders'!$A:$A,'Raw -orders'!$B:$E)</f>
        <v>878</v>
      </c>
      <c r="P631">
        <v>43759</v>
      </c>
      <c r="Q631" s="1">
        <v>44384</v>
      </c>
      <c r="R631" s="1">
        <v>44394</v>
      </c>
      <c r="S631" t="str" cm="1">
        <f t="array" ref="S631:Z631">_xlfn.XLOOKUP($O631,'Raw - customers'!$A:$A,'Raw - customers'!$B:$I)</f>
        <v>Elianore Syphas</v>
      </c>
      <c r="T631" t="str">
        <v>Genderfluid</v>
      </c>
      <c r="U631">
        <v>54</v>
      </c>
      <c r="V631" t="str">
        <v>478 Amy RunSuite 042</v>
      </c>
      <c r="W631">
        <v>5733</v>
      </c>
      <c r="X631" t="str">
        <v>Lake William</v>
      </c>
      <c r="Y631" t="str">
        <v>Victoria</v>
      </c>
      <c r="Z631" t="str">
        <v>Australia</v>
      </c>
      <c r="AA631">
        <v>7</v>
      </c>
      <c r="AB631" s="3" t="str">
        <f t="shared" si="19"/>
        <v>0 to 10</v>
      </c>
      <c r="AK631" s="6"/>
      <c r="AM631" s="6">
        <v>878</v>
      </c>
      <c r="AN631" s="6" t="s">
        <v>1396</v>
      </c>
    </row>
    <row r="632" spans="1:40" x14ac:dyDescent="0.25">
      <c r="A632">
        <v>630</v>
      </c>
      <c r="B632">
        <v>134</v>
      </c>
      <c r="C632">
        <v>770</v>
      </c>
      <c r="D632">
        <v>91</v>
      </c>
      <c r="E632">
        <v>1</v>
      </c>
      <c r="F632">
        <v>91</v>
      </c>
      <c r="G632">
        <v>1</v>
      </c>
      <c r="H632" t="str">
        <f>VLOOKUP($C632,'Raw-products'!$A$2:$H$1261,MATCH(H$1,'Raw-products'!$A$1:$H$1,0))</f>
        <v>Jacket</v>
      </c>
      <c r="I632" t="str">
        <f>VLOOKUP($C632,'Raw-products'!$A$2:$H$1261,MATCH(I$1,'Raw-products'!$A$1:$H$1,0))</f>
        <v>Pullover</v>
      </c>
      <c r="J632" t="str">
        <f>VLOOKUP($C632,'Raw-products'!$A$2:$H$1261,MATCH(J$1,'Raw-products'!$A$1:$H$1,0))</f>
        <v>XS</v>
      </c>
      <c r="K632" t="str">
        <f>VLOOKUP($C632,'Raw-products'!$A$2:$H$1261,MATCH(K$1,'Raw-products'!$A$1:$H$1,0))</f>
        <v>red</v>
      </c>
      <c r="L632">
        <f>VLOOKUP($C632,'Raw-products'!$A$2:$H$1261,MATCH(L$1,'Raw-products'!$A$1:$H$1,0))</f>
        <v>114</v>
      </c>
      <c r="M632">
        <f>VLOOKUP($C632,'Raw-products'!$A$2:$H$1261,MATCH(M$1,'Raw-products'!$A$1:$H$1,0))</f>
        <v>54</v>
      </c>
      <c r="N632" s="5">
        <f t="shared" si="18"/>
        <v>6156</v>
      </c>
      <c r="O632" cm="1">
        <f t="array" ref="O632:R632">_xlfn.XLOOKUP($B632,'Raw -orders'!$A:$A,'Raw -orders'!$B:$E)</f>
        <v>12</v>
      </c>
      <c r="P632">
        <v>39451</v>
      </c>
      <c r="Q632" s="1">
        <v>44366</v>
      </c>
      <c r="R632" s="1">
        <v>44378</v>
      </c>
      <c r="S632" t="str" cm="1">
        <f t="array" ref="S632:Z632">_xlfn.XLOOKUP($O632,'Raw - customers'!$A:$A,'Raw - customers'!$B:$I)</f>
        <v>Fedora Dmych</v>
      </c>
      <c r="T632" t="str">
        <v>Bigender</v>
      </c>
      <c r="U632">
        <v>78</v>
      </c>
      <c r="V632" t="str">
        <v>66 Kayla MewsSuite 951</v>
      </c>
      <c r="W632">
        <v>6334</v>
      </c>
      <c r="X632" t="str">
        <v>Taylorburgh</v>
      </c>
      <c r="Y632" t="str">
        <v>South Australia</v>
      </c>
      <c r="Z632" t="str">
        <v>Australia</v>
      </c>
      <c r="AA632">
        <v>6</v>
      </c>
      <c r="AB632" s="3" t="str">
        <f t="shared" si="19"/>
        <v>10 to 20</v>
      </c>
      <c r="AK632" s="6"/>
      <c r="AM632" s="6">
        <v>12</v>
      </c>
      <c r="AN632" s="6" t="s">
        <v>1345</v>
      </c>
    </row>
    <row r="633" spans="1:40" x14ac:dyDescent="0.25">
      <c r="A633">
        <v>631</v>
      </c>
      <c r="B633">
        <v>134</v>
      </c>
      <c r="C633">
        <v>516</v>
      </c>
      <c r="D633">
        <v>102</v>
      </c>
      <c r="E633">
        <v>2</v>
      </c>
      <c r="F633">
        <v>204</v>
      </c>
      <c r="G633">
        <v>1</v>
      </c>
      <c r="H633" t="str">
        <f>VLOOKUP($C633,'Raw-products'!$A$2:$H$1261,MATCH(H$1,'Raw-products'!$A$1:$H$1,0))</f>
        <v>Jacket</v>
      </c>
      <c r="I633" t="str">
        <f>VLOOKUP($C633,'Raw-products'!$A$2:$H$1261,MATCH(I$1,'Raw-products'!$A$1:$H$1,0))</f>
        <v>Windbreaker</v>
      </c>
      <c r="J633" t="str">
        <f>VLOOKUP($C633,'Raw-products'!$A$2:$H$1261,MATCH(J$1,'Raw-products'!$A$1:$H$1,0))</f>
        <v>S</v>
      </c>
      <c r="K633" t="str">
        <f>VLOOKUP($C633,'Raw-products'!$A$2:$H$1261,MATCH(K$1,'Raw-products'!$A$1:$H$1,0))</f>
        <v>indigo</v>
      </c>
      <c r="L633">
        <f>VLOOKUP($C633,'Raw-products'!$A$2:$H$1261,MATCH(L$1,'Raw-products'!$A$1:$H$1,0))</f>
        <v>109</v>
      </c>
      <c r="M633">
        <f>VLOOKUP($C633,'Raw-products'!$A$2:$H$1261,MATCH(M$1,'Raw-products'!$A$1:$H$1,0))</f>
        <v>62</v>
      </c>
      <c r="N633" s="5">
        <f t="shared" si="18"/>
        <v>6758</v>
      </c>
      <c r="O633" cm="1">
        <f t="array" ref="O633:R633">_xlfn.XLOOKUP($B633,'Raw -orders'!$A:$A,'Raw -orders'!$B:$E)</f>
        <v>12</v>
      </c>
      <c r="P633">
        <v>39451</v>
      </c>
      <c r="Q633" s="1">
        <v>44366</v>
      </c>
      <c r="R633" s="1">
        <v>44378</v>
      </c>
      <c r="S633" t="str" cm="1">
        <f t="array" ref="S633:Z633">_xlfn.XLOOKUP($O633,'Raw - customers'!$A:$A,'Raw - customers'!$B:$I)</f>
        <v>Fedora Dmych</v>
      </c>
      <c r="T633" t="str">
        <v>Bigender</v>
      </c>
      <c r="U633">
        <v>78</v>
      </c>
      <c r="V633" t="str">
        <v>66 Kayla MewsSuite 951</v>
      </c>
      <c r="W633">
        <v>6334</v>
      </c>
      <c r="X633" t="str">
        <v>Taylorburgh</v>
      </c>
      <c r="Y633" t="str">
        <v>South Australia</v>
      </c>
      <c r="Z633" t="str">
        <v>Australia</v>
      </c>
      <c r="AA633">
        <v>6</v>
      </c>
      <c r="AB633" s="3" t="str">
        <f t="shared" si="19"/>
        <v>10 to 20</v>
      </c>
      <c r="AK633" s="6"/>
      <c r="AM633" s="6">
        <v>12</v>
      </c>
      <c r="AN633" s="6" t="s">
        <v>1345</v>
      </c>
    </row>
    <row r="634" spans="1:40" x14ac:dyDescent="0.25">
      <c r="A634">
        <v>632</v>
      </c>
      <c r="B634">
        <v>134</v>
      </c>
      <c r="C634">
        <v>989</v>
      </c>
      <c r="D634">
        <v>106</v>
      </c>
      <c r="E634">
        <v>2</v>
      </c>
      <c r="F634">
        <v>212</v>
      </c>
      <c r="G634">
        <v>1</v>
      </c>
      <c r="H634" t="str">
        <f>VLOOKUP($C634,'Raw-products'!$A$2:$H$1261,MATCH(H$1,'Raw-products'!$A$1:$H$1,0))</f>
        <v>Trousers</v>
      </c>
      <c r="I634" t="str">
        <f>VLOOKUP($C634,'Raw-products'!$A$2:$H$1261,MATCH(I$1,'Raw-products'!$A$1:$H$1,0))</f>
        <v>Wool</v>
      </c>
      <c r="J634" t="str">
        <f>VLOOKUP($C634,'Raw-products'!$A$2:$H$1261,MATCH(J$1,'Raw-products'!$A$1:$H$1,0))</f>
        <v>XL</v>
      </c>
      <c r="K634" t="str">
        <f>VLOOKUP($C634,'Raw-products'!$A$2:$H$1261,MATCH(K$1,'Raw-products'!$A$1:$H$1,0))</f>
        <v>orange</v>
      </c>
      <c r="L634">
        <f>VLOOKUP($C634,'Raw-products'!$A$2:$H$1261,MATCH(L$1,'Raw-products'!$A$1:$H$1,0))</f>
        <v>111</v>
      </c>
      <c r="M634">
        <f>VLOOKUP($C634,'Raw-products'!$A$2:$H$1261,MATCH(M$1,'Raw-products'!$A$1:$H$1,0))</f>
        <v>56</v>
      </c>
      <c r="N634" s="5">
        <f t="shared" si="18"/>
        <v>6216</v>
      </c>
      <c r="O634" cm="1">
        <f t="array" ref="O634:R634">_xlfn.XLOOKUP($B634,'Raw -orders'!$A:$A,'Raw -orders'!$B:$E)</f>
        <v>12</v>
      </c>
      <c r="P634">
        <v>39451</v>
      </c>
      <c r="Q634" s="1">
        <v>44366</v>
      </c>
      <c r="R634" s="1">
        <v>44378</v>
      </c>
      <c r="S634" t="str" cm="1">
        <f t="array" ref="S634:Z634">_xlfn.XLOOKUP($O634,'Raw - customers'!$A:$A,'Raw - customers'!$B:$I)</f>
        <v>Fedora Dmych</v>
      </c>
      <c r="T634" t="str">
        <v>Bigender</v>
      </c>
      <c r="U634">
        <v>78</v>
      </c>
      <c r="V634" t="str">
        <v>66 Kayla MewsSuite 951</v>
      </c>
      <c r="W634">
        <v>6334</v>
      </c>
      <c r="X634" t="str">
        <v>Taylorburgh</v>
      </c>
      <c r="Y634" t="str">
        <v>South Australia</v>
      </c>
      <c r="Z634" t="str">
        <v>Australia</v>
      </c>
      <c r="AA634">
        <v>6</v>
      </c>
      <c r="AB634" s="3" t="str">
        <f t="shared" si="19"/>
        <v>10 to 20</v>
      </c>
      <c r="AK634" s="6"/>
      <c r="AM634" s="6">
        <v>12</v>
      </c>
      <c r="AN634" s="6" t="s">
        <v>1345</v>
      </c>
    </row>
    <row r="635" spans="1:40" x14ac:dyDescent="0.25">
      <c r="A635">
        <v>633</v>
      </c>
      <c r="B635">
        <v>134</v>
      </c>
      <c r="C635">
        <v>407</v>
      </c>
      <c r="D635">
        <v>119</v>
      </c>
      <c r="E635">
        <v>2</v>
      </c>
      <c r="F635">
        <v>238</v>
      </c>
      <c r="G635">
        <v>1</v>
      </c>
      <c r="H635" t="str">
        <f>VLOOKUP($C635,'Raw-products'!$A$2:$H$1261,MATCH(H$1,'Raw-products'!$A$1:$H$1,0))</f>
        <v>Shirt</v>
      </c>
      <c r="I635" t="str">
        <f>VLOOKUP($C635,'Raw-products'!$A$2:$H$1261,MATCH(I$1,'Raw-products'!$A$1:$H$1,0))</f>
        <v>Casual Slim Fit</v>
      </c>
      <c r="J635" t="str">
        <f>VLOOKUP($C635,'Raw-products'!$A$2:$H$1261,MATCH(J$1,'Raw-products'!$A$1:$H$1,0))</f>
        <v>M</v>
      </c>
      <c r="K635" t="str">
        <f>VLOOKUP($C635,'Raw-products'!$A$2:$H$1261,MATCH(K$1,'Raw-products'!$A$1:$H$1,0))</f>
        <v>blue</v>
      </c>
      <c r="L635">
        <f>VLOOKUP($C635,'Raw-products'!$A$2:$H$1261,MATCH(L$1,'Raw-products'!$A$1:$H$1,0))</f>
        <v>113</v>
      </c>
      <c r="M635">
        <f>VLOOKUP($C635,'Raw-products'!$A$2:$H$1261,MATCH(M$1,'Raw-products'!$A$1:$H$1,0))</f>
        <v>61</v>
      </c>
      <c r="N635" s="5">
        <f t="shared" si="18"/>
        <v>6893</v>
      </c>
      <c r="O635" cm="1">
        <f t="array" ref="O635:R635">_xlfn.XLOOKUP($B635,'Raw -orders'!$A:$A,'Raw -orders'!$B:$E)</f>
        <v>12</v>
      </c>
      <c r="P635">
        <v>39451</v>
      </c>
      <c r="Q635" s="1">
        <v>44366</v>
      </c>
      <c r="R635" s="1">
        <v>44378</v>
      </c>
      <c r="S635" t="str" cm="1">
        <f t="array" ref="S635:Z635">_xlfn.XLOOKUP($O635,'Raw - customers'!$A:$A,'Raw - customers'!$B:$I)</f>
        <v>Fedora Dmych</v>
      </c>
      <c r="T635" t="str">
        <v>Bigender</v>
      </c>
      <c r="U635">
        <v>78</v>
      </c>
      <c r="V635" t="str">
        <v>66 Kayla MewsSuite 951</v>
      </c>
      <c r="W635">
        <v>6334</v>
      </c>
      <c r="X635" t="str">
        <v>Taylorburgh</v>
      </c>
      <c r="Y635" t="str">
        <v>South Australia</v>
      </c>
      <c r="Z635" t="str">
        <v>Australia</v>
      </c>
      <c r="AA635">
        <v>6</v>
      </c>
      <c r="AB635" s="3" t="str">
        <f t="shared" si="19"/>
        <v>10 to 20</v>
      </c>
      <c r="AK635" s="6"/>
      <c r="AM635" s="6">
        <v>12</v>
      </c>
      <c r="AN635" s="6" t="s">
        <v>1345</v>
      </c>
    </row>
    <row r="636" spans="1:40" x14ac:dyDescent="0.25">
      <c r="A636">
        <v>634</v>
      </c>
      <c r="B636">
        <v>134</v>
      </c>
      <c r="C636">
        <v>840</v>
      </c>
      <c r="D636">
        <v>113</v>
      </c>
      <c r="E636">
        <v>2</v>
      </c>
      <c r="F636">
        <v>226</v>
      </c>
      <c r="G636">
        <v>1</v>
      </c>
      <c r="H636" t="str">
        <f>VLOOKUP($C636,'Raw-products'!$A$2:$H$1261,MATCH(H$1,'Raw-products'!$A$1:$H$1,0))</f>
        <v>Trousers</v>
      </c>
      <c r="I636" t="str">
        <f>VLOOKUP($C636,'Raw-products'!$A$2:$H$1261,MATCH(I$1,'Raw-products'!$A$1:$H$1,0))</f>
        <v>Chinos</v>
      </c>
      <c r="J636" t="str">
        <f>VLOOKUP($C636,'Raw-products'!$A$2:$H$1261,MATCH(J$1,'Raw-products'!$A$1:$H$1,0))</f>
        <v>XS</v>
      </c>
      <c r="K636" t="str">
        <f>VLOOKUP($C636,'Raw-products'!$A$2:$H$1261,MATCH(K$1,'Raw-products'!$A$1:$H$1,0))</f>
        <v>red</v>
      </c>
      <c r="L636">
        <f>VLOOKUP($C636,'Raw-products'!$A$2:$H$1261,MATCH(L$1,'Raw-products'!$A$1:$H$1,0))</f>
        <v>100</v>
      </c>
      <c r="M636">
        <f>VLOOKUP($C636,'Raw-products'!$A$2:$H$1261,MATCH(M$1,'Raw-products'!$A$1:$H$1,0))</f>
        <v>69</v>
      </c>
      <c r="N636" s="5">
        <f t="shared" si="18"/>
        <v>6900</v>
      </c>
      <c r="O636" cm="1">
        <f t="array" ref="O636:R636">_xlfn.XLOOKUP($B636,'Raw -orders'!$A:$A,'Raw -orders'!$B:$E)</f>
        <v>12</v>
      </c>
      <c r="P636">
        <v>39451</v>
      </c>
      <c r="Q636" s="1">
        <v>44366</v>
      </c>
      <c r="R636" s="1">
        <v>44378</v>
      </c>
      <c r="S636" t="str" cm="1">
        <f t="array" ref="S636:Z636">_xlfn.XLOOKUP($O636,'Raw - customers'!$A:$A,'Raw - customers'!$B:$I)</f>
        <v>Fedora Dmych</v>
      </c>
      <c r="T636" t="str">
        <v>Bigender</v>
      </c>
      <c r="U636">
        <v>78</v>
      </c>
      <c r="V636" t="str">
        <v>66 Kayla MewsSuite 951</v>
      </c>
      <c r="W636">
        <v>6334</v>
      </c>
      <c r="X636" t="str">
        <v>Taylorburgh</v>
      </c>
      <c r="Y636" t="str">
        <v>South Australia</v>
      </c>
      <c r="Z636" t="str">
        <v>Australia</v>
      </c>
      <c r="AA636">
        <v>6</v>
      </c>
      <c r="AB636" s="3" t="str">
        <f t="shared" si="19"/>
        <v>10 to 20</v>
      </c>
      <c r="AK636" s="6"/>
      <c r="AM636" s="6">
        <v>12</v>
      </c>
      <c r="AN636" s="6" t="s">
        <v>1345</v>
      </c>
    </row>
    <row r="637" spans="1:40" x14ac:dyDescent="0.25">
      <c r="A637">
        <v>635</v>
      </c>
      <c r="B637">
        <v>134</v>
      </c>
      <c r="C637">
        <v>185</v>
      </c>
      <c r="D637">
        <v>98</v>
      </c>
      <c r="E637">
        <v>2</v>
      </c>
      <c r="F637">
        <v>196</v>
      </c>
      <c r="G637">
        <v>1</v>
      </c>
      <c r="H637" t="str">
        <f>VLOOKUP($C637,'Raw-products'!$A$2:$H$1261,MATCH(H$1,'Raw-products'!$A$1:$H$1,0))</f>
        <v>Shirt</v>
      </c>
      <c r="I637" t="str">
        <f>VLOOKUP($C637,'Raw-products'!$A$2:$H$1261,MATCH(I$1,'Raw-products'!$A$1:$H$1,0))</f>
        <v>Camp Collared</v>
      </c>
      <c r="J637" t="str">
        <f>VLOOKUP($C637,'Raw-products'!$A$2:$H$1261,MATCH(J$1,'Raw-products'!$A$1:$H$1,0))</f>
        <v>XS</v>
      </c>
      <c r="K637" t="str">
        <f>VLOOKUP($C637,'Raw-products'!$A$2:$H$1261,MATCH(K$1,'Raw-products'!$A$1:$H$1,0))</f>
        <v>yellow</v>
      </c>
      <c r="L637">
        <f>VLOOKUP($C637,'Raw-products'!$A$2:$H$1261,MATCH(L$1,'Raw-products'!$A$1:$H$1,0))</f>
        <v>112</v>
      </c>
      <c r="M637">
        <f>VLOOKUP($C637,'Raw-products'!$A$2:$H$1261,MATCH(M$1,'Raw-products'!$A$1:$H$1,0))</f>
        <v>55</v>
      </c>
      <c r="N637" s="5">
        <f t="shared" si="18"/>
        <v>6160</v>
      </c>
      <c r="O637" cm="1">
        <f t="array" ref="O637:R637">_xlfn.XLOOKUP($B637,'Raw -orders'!$A:$A,'Raw -orders'!$B:$E)</f>
        <v>12</v>
      </c>
      <c r="P637">
        <v>39451</v>
      </c>
      <c r="Q637" s="1">
        <v>44366</v>
      </c>
      <c r="R637" s="1">
        <v>44378</v>
      </c>
      <c r="S637" t="str" cm="1">
        <f t="array" ref="S637:Z637">_xlfn.XLOOKUP($O637,'Raw - customers'!$A:$A,'Raw - customers'!$B:$I)</f>
        <v>Fedora Dmych</v>
      </c>
      <c r="T637" t="str">
        <v>Bigender</v>
      </c>
      <c r="U637">
        <v>78</v>
      </c>
      <c r="V637" t="str">
        <v>66 Kayla MewsSuite 951</v>
      </c>
      <c r="W637">
        <v>6334</v>
      </c>
      <c r="X637" t="str">
        <v>Taylorburgh</v>
      </c>
      <c r="Y637" t="str">
        <v>South Australia</v>
      </c>
      <c r="Z637" t="str">
        <v>Australia</v>
      </c>
      <c r="AA637">
        <v>6</v>
      </c>
      <c r="AB637" s="3" t="str">
        <f t="shared" si="19"/>
        <v>10 to 20</v>
      </c>
      <c r="AK637" s="6"/>
      <c r="AM637" s="6">
        <v>12</v>
      </c>
      <c r="AN637" s="6" t="s">
        <v>1345</v>
      </c>
    </row>
    <row r="638" spans="1:40" x14ac:dyDescent="0.25">
      <c r="A638">
        <v>636</v>
      </c>
      <c r="B638">
        <v>134</v>
      </c>
      <c r="C638">
        <v>653</v>
      </c>
      <c r="D638">
        <v>93</v>
      </c>
      <c r="E638">
        <v>3</v>
      </c>
      <c r="F638">
        <v>279</v>
      </c>
      <c r="G638">
        <v>1</v>
      </c>
      <c r="H638" t="str">
        <f>VLOOKUP($C638,'Raw-products'!$A$2:$H$1261,MATCH(H$1,'Raw-products'!$A$1:$H$1,0))</f>
        <v>Jacket</v>
      </c>
      <c r="I638" t="str">
        <f>VLOOKUP($C638,'Raw-products'!$A$2:$H$1261,MATCH(I$1,'Raw-products'!$A$1:$H$1,0))</f>
        <v>Coach</v>
      </c>
      <c r="J638" t="str">
        <f>VLOOKUP($C638,'Raw-products'!$A$2:$H$1261,MATCH(J$1,'Raw-products'!$A$1:$H$1,0))</f>
        <v>L</v>
      </c>
      <c r="K638" t="str">
        <f>VLOOKUP($C638,'Raw-products'!$A$2:$H$1261,MATCH(K$1,'Raw-products'!$A$1:$H$1,0))</f>
        <v>blue</v>
      </c>
      <c r="L638">
        <f>VLOOKUP($C638,'Raw-products'!$A$2:$H$1261,MATCH(L$1,'Raw-products'!$A$1:$H$1,0))</f>
        <v>115</v>
      </c>
      <c r="M638">
        <f>VLOOKUP($C638,'Raw-products'!$A$2:$H$1261,MATCH(M$1,'Raw-products'!$A$1:$H$1,0))</f>
        <v>80</v>
      </c>
      <c r="N638" s="5">
        <f t="shared" si="18"/>
        <v>9200</v>
      </c>
      <c r="O638" cm="1">
        <f t="array" ref="O638:R638">_xlfn.XLOOKUP($B638,'Raw -orders'!$A:$A,'Raw -orders'!$B:$E)</f>
        <v>12</v>
      </c>
      <c r="P638">
        <v>39451</v>
      </c>
      <c r="Q638" s="1">
        <v>44366</v>
      </c>
      <c r="R638" s="1">
        <v>44378</v>
      </c>
      <c r="S638" t="str" cm="1">
        <f t="array" ref="S638:Z638">_xlfn.XLOOKUP($O638,'Raw - customers'!$A:$A,'Raw - customers'!$B:$I)</f>
        <v>Fedora Dmych</v>
      </c>
      <c r="T638" t="str">
        <v>Bigender</v>
      </c>
      <c r="U638">
        <v>78</v>
      </c>
      <c r="V638" t="str">
        <v>66 Kayla MewsSuite 951</v>
      </c>
      <c r="W638">
        <v>6334</v>
      </c>
      <c r="X638" t="str">
        <v>Taylorburgh</v>
      </c>
      <c r="Y638" t="str">
        <v>South Australia</v>
      </c>
      <c r="Z638" t="str">
        <v>Australia</v>
      </c>
      <c r="AA638">
        <v>6</v>
      </c>
      <c r="AB638" s="3" t="str">
        <f t="shared" si="19"/>
        <v>10 to 20</v>
      </c>
      <c r="AK638" s="6"/>
      <c r="AM638" s="6">
        <v>12</v>
      </c>
      <c r="AN638" s="6" t="s">
        <v>1345</v>
      </c>
    </row>
    <row r="639" spans="1:40" x14ac:dyDescent="0.25">
      <c r="A639">
        <v>637</v>
      </c>
      <c r="B639">
        <v>134</v>
      </c>
      <c r="C639">
        <v>1194</v>
      </c>
      <c r="D639">
        <v>105</v>
      </c>
      <c r="E639">
        <v>1</v>
      </c>
      <c r="F639">
        <v>105</v>
      </c>
      <c r="G639">
        <v>1</v>
      </c>
      <c r="H639" t="str">
        <f>VLOOKUP($C639,'Raw-products'!$A$2:$H$1261,MATCH(H$1,'Raw-products'!$A$1:$H$1,0))</f>
        <v>Trousers</v>
      </c>
      <c r="I639" t="str">
        <f>VLOOKUP($C639,'Raw-products'!$A$2:$H$1261,MATCH(I$1,'Raw-products'!$A$1:$H$1,0))</f>
        <v>Pleated</v>
      </c>
      <c r="J639" t="str">
        <f>VLOOKUP($C639,'Raw-products'!$A$2:$H$1261,MATCH(J$1,'Raw-products'!$A$1:$H$1,0))</f>
        <v>XL</v>
      </c>
      <c r="K639" t="str">
        <f>VLOOKUP($C639,'Raw-products'!$A$2:$H$1261,MATCH(K$1,'Raw-products'!$A$1:$H$1,0))</f>
        <v>red</v>
      </c>
      <c r="L639">
        <f>VLOOKUP($C639,'Raw-products'!$A$2:$H$1261,MATCH(L$1,'Raw-products'!$A$1:$H$1,0))</f>
        <v>90</v>
      </c>
      <c r="M639">
        <f>VLOOKUP($C639,'Raw-products'!$A$2:$H$1261,MATCH(M$1,'Raw-products'!$A$1:$H$1,0))</f>
        <v>58</v>
      </c>
      <c r="N639" s="5">
        <f t="shared" si="18"/>
        <v>5220</v>
      </c>
      <c r="O639" cm="1">
        <f t="array" ref="O639:R639">_xlfn.XLOOKUP($B639,'Raw -orders'!$A:$A,'Raw -orders'!$B:$E)</f>
        <v>12</v>
      </c>
      <c r="P639">
        <v>39451</v>
      </c>
      <c r="Q639" s="1">
        <v>44366</v>
      </c>
      <c r="R639" s="1">
        <v>44378</v>
      </c>
      <c r="S639" t="str" cm="1">
        <f t="array" ref="S639:Z639">_xlfn.XLOOKUP($O639,'Raw - customers'!$A:$A,'Raw - customers'!$B:$I)</f>
        <v>Fedora Dmych</v>
      </c>
      <c r="T639" t="str">
        <v>Bigender</v>
      </c>
      <c r="U639">
        <v>78</v>
      </c>
      <c r="V639" t="str">
        <v>66 Kayla MewsSuite 951</v>
      </c>
      <c r="W639">
        <v>6334</v>
      </c>
      <c r="X639" t="str">
        <v>Taylorburgh</v>
      </c>
      <c r="Y639" t="str">
        <v>South Australia</v>
      </c>
      <c r="Z639" t="str">
        <v>Australia</v>
      </c>
      <c r="AA639">
        <v>6</v>
      </c>
      <c r="AB639" s="3" t="str">
        <f t="shared" si="19"/>
        <v>10 to 20</v>
      </c>
      <c r="AK639" s="6"/>
      <c r="AM639" s="6">
        <v>12</v>
      </c>
      <c r="AN639" s="6" t="s">
        <v>1345</v>
      </c>
    </row>
    <row r="640" spans="1:40" x14ac:dyDescent="0.25">
      <c r="A640">
        <v>638</v>
      </c>
      <c r="B640">
        <v>135</v>
      </c>
      <c r="C640">
        <v>106</v>
      </c>
      <c r="D640">
        <v>92</v>
      </c>
      <c r="E640">
        <v>1</v>
      </c>
      <c r="F640">
        <v>92</v>
      </c>
      <c r="G640">
        <v>1</v>
      </c>
      <c r="H640" t="str">
        <f>VLOOKUP($C640,'Raw-products'!$A$2:$H$1261,MATCH(H$1,'Raw-products'!$A$1:$H$1,0))</f>
        <v>Shirt</v>
      </c>
      <c r="I640" t="str">
        <f>VLOOKUP($C640,'Raw-products'!$A$2:$H$1261,MATCH(I$1,'Raw-products'!$A$1:$H$1,0))</f>
        <v>Denim</v>
      </c>
      <c r="J640" t="str">
        <f>VLOOKUP($C640,'Raw-products'!$A$2:$H$1261,MATCH(J$1,'Raw-products'!$A$1:$H$1,0))</f>
        <v>S</v>
      </c>
      <c r="K640" t="str">
        <f>VLOOKUP($C640,'Raw-products'!$A$2:$H$1261,MATCH(K$1,'Raw-products'!$A$1:$H$1,0))</f>
        <v>red</v>
      </c>
      <c r="L640">
        <f>VLOOKUP($C640,'Raw-products'!$A$2:$H$1261,MATCH(L$1,'Raw-products'!$A$1:$H$1,0))</f>
        <v>115</v>
      </c>
      <c r="M640">
        <f>VLOOKUP($C640,'Raw-products'!$A$2:$H$1261,MATCH(M$1,'Raw-products'!$A$1:$H$1,0))</f>
        <v>57</v>
      </c>
      <c r="N640" s="5">
        <f t="shared" si="18"/>
        <v>6555</v>
      </c>
      <c r="O640" cm="1">
        <f t="array" ref="O640:R640">_xlfn.XLOOKUP($B640,'Raw -orders'!$A:$A,'Raw -orders'!$B:$E)</f>
        <v>942</v>
      </c>
      <c r="P640">
        <v>53723</v>
      </c>
      <c r="Q640" s="1">
        <v>44331</v>
      </c>
      <c r="R640" s="1">
        <v>44349</v>
      </c>
      <c r="S640" t="str" cm="1">
        <f t="array" ref="S640:Z640">_xlfn.XLOOKUP($O640,'Raw - customers'!$A:$A,'Raw - customers'!$B:$I)</f>
        <v>Lacee Denyukin</v>
      </c>
      <c r="T640" t="str">
        <v>Genderfluid</v>
      </c>
      <c r="U640">
        <v>45</v>
      </c>
      <c r="V640" t="str">
        <v>040 Patrick Estate DrApt. 254</v>
      </c>
      <c r="W640">
        <v>5149</v>
      </c>
      <c r="X640" t="str">
        <v>North Nicholaston</v>
      </c>
      <c r="Y640" t="str">
        <v>Victoria</v>
      </c>
      <c r="Z640" t="str">
        <v>Australia</v>
      </c>
      <c r="AA640">
        <v>5</v>
      </c>
      <c r="AB640" s="3" t="str">
        <f t="shared" si="19"/>
        <v>10 to 20</v>
      </c>
      <c r="AK640" s="6"/>
      <c r="AM640" s="6">
        <v>942</v>
      </c>
      <c r="AN640" s="6" t="s">
        <v>1396</v>
      </c>
    </row>
    <row r="641" spans="1:40" x14ac:dyDescent="0.25">
      <c r="A641">
        <v>639</v>
      </c>
      <c r="B641">
        <v>135</v>
      </c>
      <c r="C641">
        <v>730</v>
      </c>
      <c r="D641">
        <v>119</v>
      </c>
      <c r="E641">
        <v>2</v>
      </c>
      <c r="F641">
        <v>238</v>
      </c>
      <c r="G641">
        <v>1</v>
      </c>
      <c r="H641" t="str">
        <f>VLOOKUP($C641,'Raw-products'!$A$2:$H$1261,MATCH(H$1,'Raw-products'!$A$1:$H$1,0))</f>
        <v>Jacket</v>
      </c>
      <c r="I641" t="str">
        <f>VLOOKUP($C641,'Raw-products'!$A$2:$H$1261,MATCH(I$1,'Raw-products'!$A$1:$H$1,0))</f>
        <v>Trench Coat</v>
      </c>
      <c r="J641" t="str">
        <f>VLOOKUP($C641,'Raw-products'!$A$2:$H$1261,MATCH(J$1,'Raw-products'!$A$1:$H$1,0))</f>
        <v>XS</v>
      </c>
      <c r="K641" t="str">
        <f>VLOOKUP($C641,'Raw-products'!$A$2:$H$1261,MATCH(K$1,'Raw-products'!$A$1:$H$1,0))</f>
        <v>violet</v>
      </c>
      <c r="L641">
        <f>VLOOKUP($C641,'Raw-products'!$A$2:$H$1261,MATCH(L$1,'Raw-products'!$A$1:$H$1,0))</f>
        <v>112</v>
      </c>
      <c r="M641">
        <f>VLOOKUP($C641,'Raw-products'!$A$2:$H$1261,MATCH(M$1,'Raw-products'!$A$1:$H$1,0))</f>
        <v>64</v>
      </c>
      <c r="N641" s="5">
        <f t="shared" si="18"/>
        <v>7168</v>
      </c>
      <c r="O641" cm="1">
        <f t="array" ref="O641:R641">_xlfn.XLOOKUP($B641,'Raw -orders'!$A:$A,'Raw -orders'!$B:$E)</f>
        <v>942</v>
      </c>
      <c r="P641">
        <v>53723</v>
      </c>
      <c r="Q641" s="1">
        <v>44331</v>
      </c>
      <c r="R641" s="1">
        <v>44349</v>
      </c>
      <c r="S641" t="str" cm="1">
        <f t="array" ref="S641:Z641">_xlfn.XLOOKUP($O641,'Raw - customers'!$A:$A,'Raw - customers'!$B:$I)</f>
        <v>Lacee Denyukin</v>
      </c>
      <c r="T641" t="str">
        <v>Genderfluid</v>
      </c>
      <c r="U641">
        <v>45</v>
      </c>
      <c r="V641" t="str">
        <v>040 Patrick Estate DrApt. 254</v>
      </c>
      <c r="W641">
        <v>5149</v>
      </c>
      <c r="X641" t="str">
        <v>North Nicholaston</v>
      </c>
      <c r="Y641" t="str">
        <v>Victoria</v>
      </c>
      <c r="Z641" t="str">
        <v>Australia</v>
      </c>
      <c r="AA641">
        <v>5</v>
      </c>
      <c r="AB641" s="3" t="str">
        <f t="shared" si="19"/>
        <v>10 to 20</v>
      </c>
      <c r="AK641" s="6"/>
      <c r="AM641" s="6">
        <v>942</v>
      </c>
      <c r="AN641" s="6" t="s">
        <v>1396</v>
      </c>
    </row>
    <row r="642" spans="1:40" x14ac:dyDescent="0.25">
      <c r="A642">
        <v>640</v>
      </c>
      <c r="B642">
        <v>135</v>
      </c>
      <c r="C642">
        <v>654</v>
      </c>
      <c r="D642">
        <v>93</v>
      </c>
      <c r="E642">
        <v>2</v>
      </c>
      <c r="F642">
        <v>186</v>
      </c>
      <c r="G642">
        <v>1</v>
      </c>
      <c r="H642" t="str">
        <f>VLOOKUP($C642,'Raw-products'!$A$2:$H$1261,MATCH(H$1,'Raw-products'!$A$1:$H$1,0))</f>
        <v>Jacket</v>
      </c>
      <c r="I642" t="str">
        <f>VLOOKUP($C642,'Raw-products'!$A$2:$H$1261,MATCH(I$1,'Raw-products'!$A$1:$H$1,0))</f>
        <v>Coach</v>
      </c>
      <c r="J642" t="str">
        <f>VLOOKUP($C642,'Raw-products'!$A$2:$H$1261,MATCH(J$1,'Raw-products'!$A$1:$H$1,0))</f>
        <v>XL</v>
      </c>
      <c r="K642" t="str">
        <f>VLOOKUP($C642,'Raw-products'!$A$2:$H$1261,MATCH(K$1,'Raw-products'!$A$1:$H$1,0))</f>
        <v>blue</v>
      </c>
      <c r="L642">
        <f>VLOOKUP($C642,'Raw-products'!$A$2:$H$1261,MATCH(L$1,'Raw-products'!$A$1:$H$1,0))</f>
        <v>115</v>
      </c>
      <c r="M642">
        <f>VLOOKUP($C642,'Raw-products'!$A$2:$H$1261,MATCH(M$1,'Raw-products'!$A$1:$H$1,0))</f>
        <v>46</v>
      </c>
      <c r="N642" s="5">
        <f t="shared" si="18"/>
        <v>5290</v>
      </c>
      <c r="O642" cm="1">
        <f t="array" ref="O642:R642">_xlfn.XLOOKUP($B642,'Raw -orders'!$A:$A,'Raw -orders'!$B:$E)</f>
        <v>942</v>
      </c>
      <c r="P642">
        <v>53723</v>
      </c>
      <c r="Q642" s="1">
        <v>44331</v>
      </c>
      <c r="R642" s="1">
        <v>44349</v>
      </c>
      <c r="S642" t="str" cm="1">
        <f t="array" ref="S642:Z642">_xlfn.XLOOKUP($O642,'Raw - customers'!$A:$A,'Raw - customers'!$B:$I)</f>
        <v>Lacee Denyukin</v>
      </c>
      <c r="T642" t="str">
        <v>Genderfluid</v>
      </c>
      <c r="U642">
        <v>45</v>
      </c>
      <c r="V642" t="str">
        <v>040 Patrick Estate DrApt. 254</v>
      </c>
      <c r="W642">
        <v>5149</v>
      </c>
      <c r="X642" t="str">
        <v>North Nicholaston</v>
      </c>
      <c r="Y642" t="str">
        <v>Victoria</v>
      </c>
      <c r="Z642" t="str">
        <v>Australia</v>
      </c>
      <c r="AA642">
        <v>5</v>
      </c>
      <c r="AB642" s="3" t="str">
        <f t="shared" si="19"/>
        <v>10 to 20</v>
      </c>
      <c r="AK642" s="6"/>
      <c r="AM642" s="6">
        <v>942</v>
      </c>
      <c r="AN642" s="6" t="s">
        <v>1396</v>
      </c>
    </row>
    <row r="643" spans="1:40" x14ac:dyDescent="0.25">
      <c r="A643">
        <v>641</v>
      </c>
      <c r="B643">
        <v>135</v>
      </c>
      <c r="C643">
        <v>376</v>
      </c>
      <c r="D643">
        <v>94</v>
      </c>
      <c r="E643">
        <v>1</v>
      </c>
      <c r="F643">
        <v>94</v>
      </c>
      <c r="G643">
        <v>1</v>
      </c>
      <c r="H643" t="str">
        <f>VLOOKUP($C643,'Raw-products'!$A$2:$H$1261,MATCH(H$1,'Raw-products'!$A$1:$H$1,0))</f>
        <v>Shirt</v>
      </c>
      <c r="I643" t="str">
        <f>VLOOKUP($C643,'Raw-products'!$A$2:$H$1261,MATCH(I$1,'Raw-products'!$A$1:$H$1,0))</f>
        <v>Henley</v>
      </c>
      <c r="J643" t="str">
        <f>VLOOKUP($C643,'Raw-products'!$A$2:$H$1261,MATCH(J$1,'Raw-products'!$A$1:$H$1,0))</f>
        <v>S</v>
      </c>
      <c r="K643" t="str">
        <f>VLOOKUP($C643,'Raw-products'!$A$2:$H$1261,MATCH(K$1,'Raw-products'!$A$1:$H$1,0))</f>
        <v>indigo</v>
      </c>
      <c r="L643">
        <f>VLOOKUP($C643,'Raw-products'!$A$2:$H$1261,MATCH(L$1,'Raw-products'!$A$1:$H$1,0))</f>
        <v>92</v>
      </c>
      <c r="M643">
        <f>VLOOKUP($C643,'Raw-products'!$A$2:$H$1261,MATCH(M$1,'Raw-products'!$A$1:$H$1,0))</f>
        <v>45</v>
      </c>
      <c r="N643" s="5">
        <f t="shared" ref="N643:N706" si="20">$L643*$M643</f>
        <v>4140</v>
      </c>
      <c r="O643" cm="1">
        <f t="array" ref="O643:R643">_xlfn.XLOOKUP($B643,'Raw -orders'!$A:$A,'Raw -orders'!$B:$E)</f>
        <v>942</v>
      </c>
      <c r="P643">
        <v>53723</v>
      </c>
      <c r="Q643" s="1">
        <v>44331</v>
      </c>
      <c r="R643" s="1">
        <v>44349</v>
      </c>
      <c r="S643" t="str" cm="1">
        <f t="array" ref="S643:Z643">_xlfn.XLOOKUP($O643,'Raw - customers'!$A:$A,'Raw - customers'!$B:$I)</f>
        <v>Lacee Denyukin</v>
      </c>
      <c r="T643" t="str">
        <v>Genderfluid</v>
      </c>
      <c r="U643">
        <v>45</v>
      </c>
      <c r="V643" t="str">
        <v>040 Patrick Estate DrApt. 254</v>
      </c>
      <c r="W643">
        <v>5149</v>
      </c>
      <c r="X643" t="str">
        <v>North Nicholaston</v>
      </c>
      <c r="Y643" t="str">
        <v>Victoria</v>
      </c>
      <c r="Z643" t="str">
        <v>Australia</v>
      </c>
      <c r="AA643">
        <v>5</v>
      </c>
      <c r="AB643" s="3" t="str">
        <f t="shared" ref="AB643:AB706" si="21">IF(AND(DATEDIF($Q643,$R643,"D")&gt;0,DATEDIF($Q643,$R643,"D")&lt;=10),"0 to 10",IF(AND(DATEDIF($Q643,$R643,"D")&gt;10,DATEDIF($Q643,$R643,"D")&lt;=20),"10 to 20",IF(AND(DATEDIF($Q643,$R643,"D")&gt;20,DATEDIF($Q643,$R643,"D")&lt;=30),"20 to 30")))</f>
        <v>10 to 20</v>
      </c>
      <c r="AK643" s="6"/>
      <c r="AM643" s="6">
        <v>942</v>
      </c>
      <c r="AN643" s="6" t="s">
        <v>1396</v>
      </c>
    </row>
    <row r="644" spans="1:40" x14ac:dyDescent="0.25">
      <c r="A644">
        <v>642</v>
      </c>
      <c r="B644">
        <v>136</v>
      </c>
      <c r="C644">
        <v>816</v>
      </c>
      <c r="D644">
        <v>117</v>
      </c>
      <c r="E644">
        <v>2</v>
      </c>
      <c r="F644">
        <v>234</v>
      </c>
      <c r="G644">
        <v>1</v>
      </c>
      <c r="H644" t="str">
        <f>VLOOKUP($C644,'Raw-products'!$A$2:$H$1261,MATCH(H$1,'Raw-products'!$A$1:$H$1,0))</f>
        <v>Jacket</v>
      </c>
      <c r="I644" t="str">
        <f>VLOOKUP($C644,'Raw-products'!$A$2:$H$1261,MATCH(I$1,'Raw-products'!$A$1:$H$1,0))</f>
        <v>Shearling</v>
      </c>
      <c r="J644" t="str">
        <f>VLOOKUP($C644,'Raw-products'!$A$2:$H$1261,MATCH(J$1,'Raw-products'!$A$1:$H$1,0))</f>
        <v>S</v>
      </c>
      <c r="K644" t="str">
        <f>VLOOKUP($C644,'Raw-products'!$A$2:$H$1261,MATCH(K$1,'Raw-products'!$A$1:$H$1,0))</f>
        <v>yellow</v>
      </c>
      <c r="L644">
        <f>VLOOKUP($C644,'Raw-products'!$A$2:$H$1261,MATCH(L$1,'Raw-products'!$A$1:$H$1,0))</f>
        <v>95</v>
      </c>
      <c r="M644">
        <f>VLOOKUP($C644,'Raw-products'!$A$2:$H$1261,MATCH(M$1,'Raw-products'!$A$1:$H$1,0))</f>
        <v>48</v>
      </c>
      <c r="N644" s="5">
        <f t="shared" si="20"/>
        <v>4560</v>
      </c>
      <c r="O644" cm="1">
        <f t="array" ref="O644:R644">_xlfn.XLOOKUP($B644,'Raw -orders'!$A:$A,'Raw -orders'!$B:$E)</f>
        <v>539</v>
      </c>
      <c r="P644">
        <v>35331</v>
      </c>
      <c r="Q644" s="1">
        <v>44445</v>
      </c>
      <c r="R644" s="1">
        <v>44447</v>
      </c>
      <c r="S644" t="str" cm="1">
        <f t="array" ref="S644:Z644">_xlfn.XLOOKUP($O644,'Raw - customers'!$A:$A,'Raw - customers'!$B:$I)</f>
        <v>Sonny Tremollet</v>
      </c>
      <c r="T644" t="str">
        <v>Male</v>
      </c>
      <c r="U644">
        <v>78</v>
      </c>
      <c r="V644" t="str">
        <v>6481 Isaac LoopApt. 355</v>
      </c>
      <c r="W644">
        <v>4362</v>
      </c>
      <c r="X644" t="str">
        <v>Port Blake</v>
      </c>
      <c r="Y644" t="str">
        <v>Queensland</v>
      </c>
      <c r="Z644" t="str">
        <v>Australia</v>
      </c>
      <c r="AA644">
        <v>9</v>
      </c>
      <c r="AB644" s="3" t="str">
        <f t="shared" si="21"/>
        <v>0 to 10</v>
      </c>
      <c r="AK644" s="6"/>
      <c r="AM644" s="6">
        <v>539</v>
      </c>
      <c r="AN644" s="6" t="s">
        <v>1355</v>
      </c>
    </row>
    <row r="645" spans="1:40" x14ac:dyDescent="0.25">
      <c r="A645">
        <v>643</v>
      </c>
      <c r="B645">
        <v>136</v>
      </c>
      <c r="C645">
        <v>174</v>
      </c>
      <c r="D645">
        <v>91</v>
      </c>
      <c r="E645">
        <v>3</v>
      </c>
      <c r="F645">
        <v>273</v>
      </c>
      <c r="G645">
        <v>1</v>
      </c>
      <c r="H645" t="str">
        <f>VLOOKUP($C645,'Raw-products'!$A$2:$H$1261,MATCH(H$1,'Raw-products'!$A$1:$H$1,0))</f>
        <v>Shirt</v>
      </c>
      <c r="I645" t="str">
        <f>VLOOKUP($C645,'Raw-products'!$A$2:$H$1261,MATCH(I$1,'Raw-products'!$A$1:$H$1,0))</f>
        <v>Linen</v>
      </c>
      <c r="J645" t="str">
        <f>VLOOKUP($C645,'Raw-products'!$A$2:$H$1261,MATCH(J$1,'Raw-products'!$A$1:$H$1,0))</f>
        <v>XL</v>
      </c>
      <c r="K645" t="str">
        <f>VLOOKUP($C645,'Raw-products'!$A$2:$H$1261,MATCH(K$1,'Raw-products'!$A$1:$H$1,0))</f>
        <v>violet</v>
      </c>
      <c r="L645">
        <f>VLOOKUP($C645,'Raw-products'!$A$2:$H$1261,MATCH(L$1,'Raw-products'!$A$1:$H$1,0))</f>
        <v>116</v>
      </c>
      <c r="M645">
        <f>VLOOKUP($C645,'Raw-products'!$A$2:$H$1261,MATCH(M$1,'Raw-products'!$A$1:$H$1,0))</f>
        <v>73</v>
      </c>
      <c r="N645" s="5">
        <f t="shared" si="20"/>
        <v>8468</v>
      </c>
      <c r="O645" cm="1">
        <f t="array" ref="O645:R645">_xlfn.XLOOKUP($B645,'Raw -orders'!$A:$A,'Raw -orders'!$B:$E)</f>
        <v>539</v>
      </c>
      <c r="P645">
        <v>35331</v>
      </c>
      <c r="Q645" s="1">
        <v>44445</v>
      </c>
      <c r="R645" s="1">
        <v>44447</v>
      </c>
      <c r="S645" t="str" cm="1">
        <f t="array" ref="S645:Z645">_xlfn.XLOOKUP($O645,'Raw - customers'!$A:$A,'Raw - customers'!$B:$I)</f>
        <v>Sonny Tremollet</v>
      </c>
      <c r="T645" t="str">
        <v>Male</v>
      </c>
      <c r="U645">
        <v>78</v>
      </c>
      <c r="V645" t="str">
        <v>6481 Isaac LoopApt. 355</v>
      </c>
      <c r="W645">
        <v>4362</v>
      </c>
      <c r="X645" t="str">
        <v>Port Blake</v>
      </c>
      <c r="Y645" t="str">
        <v>Queensland</v>
      </c>
      <c r="Z645" t="str">
        <v>Australia</v>
      </c>
      <c r="AA645">
        <v>9</v>
      </c>
      <c r="AB645" s="3" t="str">
        <f t="shared" si="21"/>
        <v>0 to 10</v>
      </c>
      <c r="AK645" s="6"/>
      <c r="AM645" s="6">
        <v>539</v>
      </c>
      <c r="AN645" s="6" t="s">
        <v>1355</v>
      </c>
    </row>
    <row r="646" spans="1:40" x14ac:dyDescent="0.25">
      <c r="A646">
        <v>644</v>
      </c>
      <c r="B646">
        <v>136</v>
      </c>
      <c r="C646">
        <v>582</v>
      </c>
      <c r="D646">
        <v>100</v>
      </c>
      <c r="E646">
        <v>3</v>
      </c>
      <c r="F646">
        <v>300</v>
      </c>
      <c r="G646">
        <v>1</v>
      </c>
      <c r="H646" t="str">
        <f>VLOOKUP($C646,'Raw-products'!$A$2:$H$1261,MATCH(H$1,'Raw-products'!$A$1:$H$1,0))</f>
        <v>Jacket</v>
      </c>
      <c r="I646" t="str">
        <f>VLOOKUP($C646,'Raw-products'!$A$2:$H$1261,MATCH(I$1,'Raw-products'!$A$1:$H$1,0))</f>
        <v>Bomber</v>
      </c>
      <c r="J646" t="str">
        <f>VLOOKUP($C646,'Raw-products'!$A$2:$H$1261,MATCH(J$1,'Raw-products'!$A$1:$H$1,0))</f>
        <v>M</v>
      </c>
      <c r="K646" t="str">
        <f>VLOOKUP($C646,'Raw-products'!$A$2:$H$1261,MATCH(K$1,'Raw-products'!$A$1:$H$1,0))</f>
        <v>blue</v>
      </c>
      <c r="L646">
        <f>VLOOKUP($C646,'Raw-products'!$A$2:$H$1261,MATCH(L$1,'Raw-products'!$A$1:$H$1,0))</f>
        <v>90</v>
      </c>
      <c r="M646">
        <f>VLOOKUP($C646,'Raw-products'!$A$2:$H$1261,MATCH(M$1,'Raw-products'!$A$1:$H$1,0))</f>
        <v>44</v>
      </c>
      <c r="N646" s="5">
        <f t="shared" si="20"/>
        <v>3960</v>
      </c>
      <c r="O646" cm="1">
        <f t="array" ref="O646:R646">_xlfn.XLOOKUP($B646,'Raw -orders'!$A:$A,'Raw -orders'!$B:$E)</f>
        <v>539</v>
      </c>
      <c r="P646">
        <v>35331</v>
      </c>
      <c r="Q646" s="1">
        <v>44445</v>
      </c>
      <c r="R646" s="1">
        <v>44447</v>
      </c>
      <c r="S646" t="str" cm="1">
        <f t="array" ref="S646:Z646">_xlfn.XLOOKUP($O646,'Raw - customers'!$A:$A,'Raw - customers'!$B:$I)</f>
        <v>Sonny Tremollet</v>
      </c>
      <c r="T646" t="str">
        <v>Male</v>
      </c>
      <c r="U646">
        <v>78</v>
      </c>
      <c r="V646" t="str">
        <v>6481 Isaac LoopApt. 355</v>
      </c>
      <c r="W646">
        <v>4362</v>
      </c>
      <c r="X646" t="str">
        <v>Port Blake</v>
      </c>
      <c r="Y646" t="str">
        <v>Queensland</v>
      </c>
      <c r="Z646" t="str">
        <v>Australia</v>
      </c>
      <c r="AA646">
        <v>9</v>
      </c>
      <c r="AB646" s="3" t="str">
        <f t="shared" si="21"/>
        <v>0 to 10</v>
      </c>
      <c r="AK646" s="6"/>
      <c r="AM646" s="6">
        <v>539</v>
      </c>
      <c r="AN646" s="6" t="s">
        <v>1355</v>
      </c>
    </row>
    <row r="647" spans="1:40" x14ac:dyDescent="0.25">
      <c r="A647">
        <v>645</v>
      </c>
      <c r="B647">
        <v>137</v>
      </c>
      <c r="C647">
        <v>1137</v>
      </c>
      <c r="D647">
        <v>102</v>
      </c>
      <c r="E647">
        <v>1</v>
      </c>
      <c r="F647">
        <v>102</v>
      </c>
      <c r="G647">
        <v>1</v>
      </c>
      <c r="H647" t="str">
        <f>VLOOKUP($C647,'Raw-products'!$A$2:$H$1261,MATCH(H$1,'Raw-products'!$A$1:$H$1,0))</f>
        <v>Trousers</v>
      </c>
      <c r="I647" t="str">
        <f>VLOOKUP($C647,'Raw-products'!$A$2:$H$1261,MATCH(I$1,'Raw-products'!$A$1:$H$1,0))</f>
        <v>Cargo Pants</v>
      </c>
      <c r="J647" t="str">
        <f>VLOOKUP($C647,'Raw-products'!$A$2:$H$1261,MATCH(J$1,'Raw-products'!$A$1:$H$1,0))</f>
        <v>M</v>
      </c>
      <c r="K647" t="str">
        <f>VLOOKUP($C647,'Raw-products'!$A$2:$H$1261,MATCH(K$1,'Raw-products'!$A$1:$H$1,0))</f>
        <v>green</v>
      </c>
      <c r="L647">
        <f>VLOOKUP($C647,'Raw-products'!$A$2:$H$1261,MATCH(L$1,'Raw-products'!$A$1:$H$1,0))</f>
        <v>106</v>
      </c>
      <c r="M647">
        <f>VLOOKUP($C647,'Raw-products'!$A$2:$H$1261,MATCH(M$1,'Raw-products'!$A$1:$H$1,0))</f>
        <v>78</v>
      </c>
      <c r="N647" s="5">
        <f t="shared" si="20"/>
        <v>8268</v>
      </c>
      <c r="O647" cm="1">
        <f t="array" ref="O647:R647">_xlfn.XLOOKUP($B647,'Raw -orders'!$A:$A,'Raw -orders'!$B:$E)</f>
        <v>298</v>
      </c>
      <c r="P647">
        <v>58875</v>
      </c>
      <c r="Q647" s="1">
        <v>44487</v>
      </c>
      <c r="R647" s="1">
        <v>44489</v>
      </c>
      <c r="S647" t="str" cm="1">
        <f t="array" ref="S647:Z647">_xlfn.XLOOKUP($O647,'Raw - customers'!$A:$A,'Raw - customers'!$B:$I)</f>
        <v>Roobbie Persich</v>
      </c>
      <c r="T647" t="str">
        <v>Female</v>
      </c>
      <c r="U647">
        <v>29</v>
      </c>
      <c r="V647" t="str">
        <v>42 Mackenzie CourtApt. 934</v>
      </c>
      <c r="W647">
        <v>6386</v>
      </c>
      <c r="X647" t="str">
        <v>Sanfordberg</v>
      </c>
      <c r="Y647" t="str">
        <v>Queensland</v>
      </c>
      <c r="Z647" t="str">
        <v>Australia</v>
      </c>
      <c r="AA647">
        <v>10</v>
      </c>
      <c r="AB647" s="3" t="str">
        <f t="shared" si="21"/>
        <v>0 to 10</v>
      </c>
      <c r="AK647" s="6"/>
      <c r="AM647" s="6">
        <v>298</v>
      </c>
      <c r="AN647" s="6" t="s">
        <v>1355</v>
      </c>
    </row>
    <row r="648" spans="1:40" x14ac:dyDescent="0.25">
      <c r="A648">
        <v>646</v>
      </c>
      <c r="B648">
        <v>137</v>
      </c>
      <c r="C648">
        <v>175</v>
      </c>
      <c r="D648">
        <v>98</v>
      </c>
      <c r="E648">
        <v>1</v>
      </c>
      <c r="F648">
        <v>98</v>
      </c>
      <c r="G648">
        <v>1</v>
      </c>
      <c r="H648" t="str">
        <f>VLOOKUP($C648,'Raw-products'!$A$2:$H$1261,MATCH(H$1,'Raw-products'!$A$1:$H$1,0))</f>
        <v>Shirt</v>
      </c>
      <c r="I648" t="str">
        <f>VLOOKUP($C648,'Raw-products'!$A$2:$H$1261,MATCH(I$1,'Raw-products'!$A$1:$H$1,0))</f>
        <v>Camp Collared</v>
      </c>
      <c r="J648" t="str">
        <f>VLOOKUP($C648,'Raw-products'!$A$2:$H$1261,MATCH(J$1,'Raw-products'!$A$1:$H$1,0))</f>
        <v>XS</v>
      </c>
      <c r="K648" t="str">
        <f>VLOOKUP($C648,'Raw-products'!$A$2:$H$1261,MATCH(K$1,'Raw-products'!$A$1:$H$1,0))</f>
        <v>red</v>
      </c>
      <c r="L648">
        <f>VLOOKUP($C648,'Raw-products'!$A$2:$H$1261,MATCH(L$1,'Raw-products'!$A$1:$H$1,0))</f>
        <v>112</v>
      </c>
      <c r="M648">
        <f>VLOOKUP($C648,'Raw-products'!$A$2:$H$1261,MATCH(M$1,'Raw-products'!$A$1:$H$1,0))</f>
        <v>77</v>
      </c>
      <c r="N648" s="5">
        <f t="shared" si="20"/>
        <v>8624</v>
      </c>
      <c r="O648" cm="1">
        <f t="array" ref="O648:R648">_xlfn.XLOOKUP($B648,'Raw -orders'!$A:$A,'Raw -orders'!$B:$E)</f>
        <v>298</v>
      </c>
      <c r="P648">
        <v>58875</v>
      </c>
      <c r="Q648" s="1">
        <v>44487</v>
      </c>
      <c r="R648" s="1">
        <v>44489</v>
      </c>
      <c r="S648" t="str" cm="1">
        <f t="array" ref="S648:Z648">_xlfn.XLOOKUP($O648,'Raw - customers'!$A:$A,'Raw - customers'!$B:$I)</f>
        <v>Roobbie Persich</v>
      </c>
      <c r="T648" t="str">
        <v>Female</v>
      </c>
      <c r="U648">
        <v>29</v>
      </c>
      <c r="V648" t="str">
        <v>42 Mackenzie CourtApt. 934</v>
      </c>
      <c r="W648">
        <v>6386</v>
      </c>
      <c r="X648" t="str">
        <v>Sanfordberg</v>
      </c>
      <c r="Y648" t="str">
        <v>Queensland</v>
      </c>
      <c r="Z648" t="str">
        <v>Australia</v>
      </c>
      <c r="AA648">
        <v>10</v>
      </c>
      <c r="AB648" s="3" t="str">
        <f t="shared" si="21"/>
        <v>0 to 10</v>
      </c>
      <c r="AK648" s="6"/>
      <c r="AM648" s="6">
        <v>298</v>
      </c>
      <c r="AN648" s="6" t="s">
        <v>1355</v>
      </c>
    </row>
    <row r="649" spans="1:40" x14ac:dyDescent="0.25">
      <c r="A649">
        <v>647</v>
      </c>
      <c r="B649">
        <v>137</v>
      </c>
      <c r="C649">
        <v>826</v>
      </c>
      <c r="D649">
        <v>117</v>
      </c>
      <c r="E649">
        <v>1</v>
      </c>
      <c r="F649">
        <v>117</v>
      </c>
      <c r="G649">
        <v>1</v>
      </c>
      <c r="H649" t="str">
        <f>VLOOKUP($C649,'Raw-products'!$A$2:$H$1261,MATCH(H$1,'Raw-products'!$A$1:$H$1,0))</f>
        <v>Jacket</v>
      </c>
      <c r="I649" t="str">
        <f>VLOOKUP($C649,'Raw-products'!$A$2:$H$1261,MATCH(I$1,'Raw-products'!$A$1:$H$1,0))</f>
        <v>Shearling</v>
      </c>
      <c r="J649" t="str">
        <f>VLOOKUP($C649,'Raw-products'!$A$2:$H$1261,MATCH(J$1,'Raw-products'!$A$1:$H$1,0))</f>
        <v>S</v>
      </c>
      <c r="K649" t="str">
        <f>VLOOKUP($C649,'Raw-products'!$A$2:$H$1261,MATCH(K$1,'Raw-products'!$A$1:$H$1,0))</f>
        <v>blue</v>
      </c>
      <c r="L649">
        <f>VLOOKUP($C649,'Raw-products'!$A$2:$H$1261,MATCH(L$1,'Raw-products'!$A$1:$H$1,0))</f>
        <v>95</v>
      </c>
      <c r="M649">
        <f>VLOOKUP($C649,'Raw-products'!$A$2:$H$1261,MATCH(M$1,'Raw-products'!$A$1:$H$1,0))</f>
        <v>72</v>
      </c>
      <c r="N649" s="5">
        <f t="shared" si="20"/>
        <v>6840</v>
      </c>
      <c r="O649" cm="1">
        <f t="array" ref="O649:R649">_xlfn.XLOOKUP($B649,'Raw -orders'!$A:$A,'Raw -orders'!$B:$E)</f>
        <v>298</v>
      </c>
      <c r="P649">
        <v>58875</v>
      </c>
      <c r="Q649" s="1">
        <v>44487</v>
      </c>
      <c r="R649" s="1">
        <v>44489</v>
      </c>
      <c r="S649" t="str" cm="1">
        <f t="array" ref="S649:Z649">_xlfn.XLOOKUP($O649,'Raw - customers'!$A:$A,'Raw - customers'!$B:$I)</f>
        <v>Roobbie Persich</v>
      </c>
      <c r="T649" t="str">
        <v>Female</v>
      </c>
      <c r="U649">
        <v>29</v>
      </c>
      <c r="V649" t="str">
        <v>42 Mackenzie CourtApt. 934</v>
      </c>
      <c r="W649">
        <v>6386</v>
      </c>
      <c r="X649" t="str">
        <v>Sanfordberg</v>
      </c>
      <c r="Y649" t="str">
        <v>Queensland</v>
      </c>
      <c r="Z649" t="str">
        <v>Australia</v>
      </c>
      <c r="AA649">
        <v>10</v>
      </c>
      <c r="AB649" s="3" t="str">
        <f t="shared" si="21"/>
        <v>0 to 10</v>
      </c>
      <c r="AK649" s="6"/>
      <c r="AM649" s="6">
        <v>298</v>
      </c>
      <c r="AN649" s="6" t="s">
        <v>1355</v>
      </c>
    </row>
    <row r="650" spans="1:40" x14ac:dyDescent="0.25">
      <c r="A650">
        <v>648</v>
      </c>
      <c r="B650">
        <v>137</v>
      </c>
      <c r="C650">
        <v>236</v>
      </c>
      <c r="D650">
        <v>106</v>
      </c>
      <c r="E650">
        <v>3</v>
      </c>
      <c r="F650">
        <v>318</v>
      </c>
      <c r="G650">
        <v>1</v>
      </c>
      <c r="H650" t="str">
        <f>VLOOKUP($C650,'Raw-products'!$A$2:$H$1261,MATCH(H$1,'Raw-products'!$A$1:$H$1,0))</f>
        <v>Shirt</v>
      </c>
      <c r="I650" t="str">
        <f>VLOOKUP($C650,'Raw-products'!$A$2:$H$1261,MATCH(I$1,'Raw-products'!$A$1:$H$1,0))</f>
        <v>Chambray</v>
      </c>
      <c r="J650" t="str">
        <f>VLOOKUP($C650,'Raw-products'!$A$2:$H$1261,MATCH(J$1,'Raw-products'!$A$1:$H$1,0))</f>
        <v>S</v>
      </c>
      <c r="K650" t="str">
        <f>VLOOKUP($C650,'Raw-products'!$A$2:$H$1261,MATCH(K$1,'Raw-products'!$A$1:$H$1,0))</f>
        <v>indigo</v>
      </c>
      <c r="L650">
        <f>VLOOKUP($C650,'Raw-products'!$A$2:$H$1261,MATCH(L$1,'Raw-products'!$A$1:$H$1,0))</f>
        <v>105</v>
      </c>
      <c r="M650">
        <f>VLOOKUP($C650,'Raw-products'!$A$2:$H$1261,MATCH(M$1,'Raw-products'!$A$1:$H$1,0))</f>
        <v>59</v>
      </c>
      <c r="N650" s="5">
        <f t="shared" si="20"/>
        <v>6195</v>
      </c>
      <c r="O650" cm="1">
        <f t="array" ref="O650:R650">_xlfn.XLOOKUP($B650,'Raw -orders'!$A:$A,'Raw -orders'!$B:$E)</f>
        <v>298</v>
      </c>
      <c r="P650">
        <v>58875</v>
      </c>
      <c r="Q650" s="1">
        <v>44487</v>
      </c>
      <c r="R650" s="1">
        <v>44489</v>
      </c>
      <c r="S650" t="str" cm="1">
        <f t="array" ref="S650:Z650">_xlfn.XLOOKUP($O650,'Raw - customers'!$A:$A,'Raw - customers'!$B:$I)</f>
        <v>Roobbie Persich</v>
      </c>
      <c r="T650" t="str">
        <v>Female</v>
      </c>
      <c r="U650">
        <v>29</v>
      </c>
      <c r="V650" t="str">
        <v>42 Mackenzie CourtApt. 934</v>
      </c>
      <c r="W650">
        <v>6386</v>
      </c>
      <c r="X650" t="str">
        <v>Sanfordberg</v>
      </c>
      <c r="Y650" t="str">
        <v>Queensland</v>
      </c>
      <c r="Z650" t="str">
        <v>Australia</v>
      </c>
      <c r="AA650">
        <v>10</v>
      </c>
      <c r="AB650" s="3" t="str">
        <f t="shared" si="21"/>
        <v>0 to 10</v>
      </c>
      <c r="AK650" s="6"/>
      <c r="AM650" s="6">
        <v>298</v>
      </c>
      <c r="AN650" s="6" t="s">
        <v>1355</v>
      </c>
    </row>
    <row r="651" spans="1:40" x14ac:dyDescent="0.25">
      <c r="A651">
        <v>649</v>
      </c>
      <c r="B651">
        <v>138</v>
      </c>
      <c r="C651">
        <v>51</v>
      </c>
      <c r="D651">
        <v>104</v>
      </c>
      <c r="E651">
        <v>2</v>
      </c>
      <c r="F651">
        <v>208</v>
      </c>
      <c r="G651">
        <v>1</v>
      </c>
      <c r="H651" t="str">
        <f>VLOOKUP($C651,'Raw-products'!$A$2:$H$1261,MATCH(H$1,'Raw-products'!$A$1:$H$1,0))</f>
        <v>Shirt</v>
      </c>
      <c r="I651" t="str">
        <f>VLOOKUP($C651,'Raw-products'!$A$2:$H$1261,MATCH(I$1,'Raw-products'!$A$1:$H$1,0))</f>
        <v>Dress</v>
      </c>
      <c r="J651" t="str">
        <f>VLOOKUP($C651,'Raw-products'!$A$2:$H$1261,MATCH(J$1,'Raw-products'!$A$1:$H$1,0))</f>
        <v>S</v>
      </c>
      <c r="K651" t="str">
        <f>VLOOKUP($C651,'Raw-products'!$A$2:$H$1261,MATCH(K$1,'Raw-products'!$A$1:$H$1,0))</f>
        <v>green</v>
      </c>
      <c r="L651">
        <f>VLOOKUP($C651,'Raw-products'!$A$2:$H$1261,MATCH(L$1,'Raw-products'!$A$1:$H$1,0))</f>
        <v>119</v>
      </c>
      <c r="M651">
        <f>VLOOKUP($C651,'Raw-products'!$A$2:$H$1261,MATCH(M$1,'Raw-products'!$A$1:$H$1,0))</f>
        <v>60</v>
      </c>
      <c r="N651" s="5">
        <f t="shared" si="20"/>
        <v>7140</v>
      </c>
      <c r="O651" cm="1">
        <f t="array" ref="O651:R651">_xlfn.XLOOKUP($B651,'Raw -orders'!$A:$A,'Raw -orders'!$B:$E)</f>
        <v>331</v>
      </c>
      <c r="P651">
        <v>50666</v>
      </c>
      <c r="Q651" s="1">
        <v>44232</v>
      </c>
      <c r="R651" s="1">
        <v>44237</v>
      </c>
      <c r="S651" t="str" cm="1">
        <f t="array" ref="S651:Z651">_xlfn.XLOOKUP($O651,'Raw - customers'!$A:$A,'Raw - customers'!$B:$I)</f>
        <v>Binnie Gonzales</v>
      </c>
      <c r="T651" t="str">
        <v>Polygender</v>
      </c>
      <c r="U651">
        <v>32</v>
      </c>
      <c r="V651" t="str">
        <v>5756 Savannah DriveApt. 644</v>
      </c>
      <c r="W651">
        <v>7980</v>
      </c>
      <c r="X651" t="str">
        <v>Aidenton</v>
      </c>
      <c r="Y651" t="str">
        <v>Northern Territory</v>
      </c>
      <c r="Z651" t="str">
        <v>Australia</v>
      </c>
      <c r="AA651">
        <v>2</v>
      </c>
      <c r="AB651" s="3" t="str">
        <f t="shared" si="21"/>
        <v>0 to 10</v>
      </c>
      <c r="AK651" s="6"/>
      <c r="AM651" s="6">
        <v>331</v>
      </c>
      <c r="AN651" s="6" t="s">
        <v>1339</v>
      </c>
    </row>
    <row r="652" spans="1:40" x14ac:dyDescent="0.25">
      <c r="A652">
        <v>650</v>
      </c>
      <c r="B652">
        <v>138</v>
      </c>
      <c r="C652">
        <v>518</v>
      </c>
      <c r="D652">
        <v>102</v>
      </c>
      <c r="E652">
        <v>3</v>
      </c>
      <c r="F652">
        <v>306</v>
      </c>
      <c r="G652">
        <v>1</v>
      </c>
      <c r="H652" t="str">
        <f>VLOOKUP($C652,'Raw-products'!$A$2:$H$1261,MATCH(H$1,'Raw-products'!$A$1:$H$1,0))</f>
        <v>Jacket</v>
      </c>
      <c r="I652" t="str">
        <f>VLOOKUP($C652,'Raw-products'!$A$2:$H$1261,MATCH(I$1,'Raw-products'!$A$1:$H$1,0))</f>
        <v>Windbreaker</v>
      </c>
      <c r="J652" t="str">
        <f>VLOOKUP($C652,'Raw-products'!$A$2:$H$1261,MATCH(J$1,'Raw-products'!$A$1:$H$1,0))</f>
        <v>L</v>
      </c>
      <c r="K652" t="str">
        <f>VLOOKUP($C652,'Raw-products'!$A$2:$H$1261,MATCH(K$1,'Raw-products'!$A$1:$H$1,0))</f>
        <v>indigo</v>
      </c>
      <c r="L652">
        <f>VLOOKUP($C652,'Raw-products'!$A$2:$H$1261,MATCH(L$1,'Raw-products'!$A$1:$H$1,0))</f>
        <v>109</v>
      </c>
      <c r="M652">
        <f>VLOOKUP($C652,'Raw-products'!$A$2:$H$1261,MATCH(M$1,'Raw-products'!$A$1:$H$1,0))</f>
        <v>67</v>
      </c>
      <c r="N652" s="5">
        <f t="shared" si="20"/>
        <v>7303</v>
      </c>
      <c r="O652" cm="1">
        <f t="array" ref="O652:R652">_xlfn.XLOOKUP($B652,'Raw -orders'!$A:$A,'Raw -orders'!$B:$E)</f>
        <v>331</v>
      </c>
      <c r="P652">
        <v>50666</v>
      </c>
      <c r="Q652" s="1">
        <v>44232</v>
      </c>
      <c r="R652" s="1">
        <v>44237</v>
      </c>
      <c r="S652" t="str" cm="1">
        <f t="array" ref="S652:Z652">_xlfn.XLOOKUP($O652,'Raw - customers'!$A:$A,'Raw - customers'!$B:$I)</f>
        <v>Binnie Gonzales</v>
      </c>
      <c r="T652" t="str">
        <v>Polygender</v>
      </c>
      <c r="U652">
        <v>32</v>
      </c>
      <c r="V652" t="str">
        <v>5756 Savannah DriveApt. 644</v>
      </c>
      <c r="W652">
        <v>7980</v>
      </c>
      <c r="X652" t="str">
        <v>Aidenton</v>
      </c>
      <c r="Y652" t="str">
        <v>Northern Territory</v>
      </c>
      <c r="Z652" t="str">
        <v>Australia</v>
      </c>
      <c r="AA652">
        <v>2</v>
      </c>
      <c r="AB652" s="3" t="str">
        <f t="shared" si="21"/>
        <v>0 to 10</v>
      </c>
      <c r="AK652" s="6"/>
      <c r="AM652" s="6">
        <v>331</v>
      </c>
      <c r="AN652" s="6" t="s">
        <v>1339</v>
      </c>
    </row>
    <row r="653" spans="1:40" x14ac:dyDescent="0.25">
      <c r="A653">
        <v>651</v>
      </c>
      <c r="B653">
        <v>138</v>
      </c>
      <c r="C653">
        <v>2</v>
      </c>
      <c r="D653">
        <v>96</v>
      </c>
      <c r="E653">
        <v>2</v>
      </c>
      <c r="F653">
        <v>192</v>
      </c>
      <c r="G653">
        <v>1</v>
      </c>
      <c r="H653" t="str">
        <f>VLOOKUP($C653,'Raw-products'!$A$2:$H$1261,MATCH(H$1,'Raw-products'!$A$1:$H$1,0))</f>
        <v>Shirt</v>
      </c>
      <c r="I653" t="str">
        <f>VLOOKUP($C653,'Raw-products'!$A$2:$H$1261,MATCH(I$1,'Raw-products'!$A$1:$H$1,0))</f>
        <v>Oxford Cloth</v>
      </c>
      <c r="J653" t="str">
        <f>VLOOKUP($C653,'Raw-products'!$A$2:$H$1261,MATCH(J$1,'Raw-products'!$A$1:$H$1,0))</f>
        <v>M</v>
      </c>
      <c r="K653" t="str">
        <f>VLOOKUP($C653,'Raw-products'!$A$2:$H$1261,MATCH(K$1,'Raw-products'!$A$1:$H$1,0))</f>
        <v>red</v>
      </c>
      <c r="L653">
        <f>VLOOKUP($C653,'Raw-products'!$A$2:$H$1261,MATCH(L$1,'Raw-products'!$A$1:$H$1,0))</f>
        <v>114</v>
      </c>
      <c r="M653">
        <f>VLOOKUP($C653,'Raw-products'!$A$2:$H$1261,MATCH(M$1,'Raw-products'!$A$1:$H$1,0))</f>
        <v>54</v>
      </c>
      <c r="N653" s="5">
        <f t="shared" si="20"/>
        <v>6156</v>
      </c>
      <c r="O653" cm="1">
        <f t="array" ref="O653:R653">_xlfn.XLOOKUP($B653,'Raw -orders'!$A:$A,'Raw -orders'!$B:$E)</f>
        <v>331</v>
      </c>
      <c r="P653">
        <v>50666</v>
      </c>
      <c r="Q653" s="1">
        <v>44232</v>
      </c>
      <c r="R653" s="1">
        <v>44237</v>
      </c>
      <c r="S653" t="str" cm="1">
        <f t="array" ref="S653:Z653">_xlfn.XLOOKUP($O653,'Raw - customers'!$A:$A,'Raw - customers'!$B:$I)</f>
        <v>Binnie Gonzales</v>
      </c>
      <c r="T653" t="str">
        <v>Polygender</v>
      </c>
      <c r="U653">
        <v>32</v>
      </c>
      <c r="V653" t="str">
        <v>5756 Savannah DriveApt. 644</v>
      </c>
      <c r="W653">
        <v>7980</v>
      </c>
      <c r="X653" t="str">
        <v>Aidenton</v>
      </c>
      <c r="Y653" t="str">
        <v>Northern Territory</v>
      </c>
      <c r="Z653" t="str">
        <v>Australia</v>
      </c>
      <c r="AA653">
        <v>2</v>
      </c>
      <c r="AB653" s="3" t="str">
        <f t="shared" si="21"/>
        <v>0 to 10</v>
      </c>
      <c r="AK653" s="6"/>
      <c r="AM653" s="6">
        <v>331</v>
      </c>
      <c r="AN653" s="6" t="s">
        <v>1339</v>
      </c>
    </row>
    <row r="654" spans="1:40" x14ac:dyDescent="0.25">
      <c r="A654">
        <v>652</v>
      </c>
      <c r="B654">
        <v>138</v>
      </c>
      <c r="C654">
        <v>1065</v>
      </c>
      <c r="D654">
        <v>93</v>
      </c>
      <c r="E654">
        <v>1</v>
      </c>
      <c r="F654">
        <v>93</v>
      </c>
      <c r="G654">
        <v>1</v>
      </c>
      <c r="H654" t="str">
        <f>VLOOKUP($C654,'Raw-products'!$A$2:$H$1261,MATCH(H$1,'Raw-products'!$A$1:$H$1,0))</f>
        <v>Trousers</v>
      </c>
      <c r="I654" t="str">
        <f>VLOOKUP($C654,'Raw-products'!$A$2:$H$1261,MATCH(I$1,'Raw-products'!$A$1:$H$1,0))</f>
        <v>Joggers</v>
      </c>
      <c r="J654" t="str">
        <f>VLOOKUP($C654,'Raw-products'!$A$2:$H$1261,MATCH(J$1,'Raw-products'!$A$1:$H$1,0))</f>
        <v>XS</v>
      </c>
      <c r="K654" t="str">
        <f>VLOOKUP($C654,'Raw-products'!$A$2:$H$1261,MATCH(K$1,'Raw-products'!$A$1:$H$1,0))</f>
        <v>green</v>
      </c>
      <c r="L654">
        <f>VLOOKUP($C654,'Raw-products'!$A$2:$H$1261,MATCH(L$1,'Raw-products'!$A$1:$H$1,0))</f>
        <v>94</v>
      </c>
      <c r="M654">
        <f>VLOOKUP($C654,'Raw-products'!$A$2:$H$1261,MATCH(M$1,'Raw-products'!$A$1:$H$1,0))</f>
        <v>77</v>
      </c>
      <c r="N654" s="5">
        <f t="shared" si="20"/>
        <v>7238</v>
      </c>
      <c r="O654" cm="1">
        <f t="array" ref="O654:R654">_xlfn.XLOOKUP($B654,'Raw -orders'!$A:$A,'Raw -orders'!$B:$E)</f>
        <v>331</v>
      </c>
      <c r="P654">
        <v>50666</v>
      </c>
      <c r="Q654" s="1">
        <v>44232</v>
      </c>
      <c r="R654" s="1">
        <v>44237</v>
      </c>
      <c r="S654" t="str" cm="1">
        <f t="array" ref="S654:Z654">_xlfn.XLOOKUP($O654,'Raw - customers'!$A:$A,'Raw - customers'!$B:$I)</f>
        <v>Binnie Gonzales</v>
      </c>
      <c r="T654" t="str">
        <v>Polygender</v>
      </c>
      <c r="U654">
        <v>32</v>
      </c>
      <c r="V654" t="str">
        <v>5756 Savannah DriveApt. 644</v>
      </c>
      <c r="W654">
        <v>7980</v>
      </c>
      <c r="X654" t="str">
        <v>Aidenton</v>
      </c>
      <c r="Y654" t="str">
        <v>Northern Territory</v>
      </c>
      <c r="Z654" t="str">
        <v>Australia</v>
      </c>
      <c r="AA654">
        <v>2</v>
      </c>
      <c r="AB654" s="3" t="str">
        <f t="shared" si="21"/>
        <v>0 to 10</v>
      </c>
      <c r="AK654" s="6"/>
      <c r="AM654" s="6">
        <v>331</v>
      </c>
      <c r="AN654" s="6" t="s">
        <v>1339</v>
      </c>
    </row>
    <row r="655" spans="1:40" x14ac:dyDescent="0.25">
      <c r="A655">
        <v>653</v>
      </c>
      <c r="B655">
        <v>138</v>
      </c>
      <c r="C655">
        <v>383</v>
      </c>
      <c r="D655">
        <v>94</v>
      </c>
      <c r="E655">
        <v>2</v>
      </c>
      <c r="F655">
        <v>188</v>
      </c>
      <c r="G655">
        <v>1</v>
      </c>
      <c r="H655" t="str">
        <f>VLOOKUP($C655,'Raw-products'!$A$2:$H$1261,MATCH(H$1,'Raw-products'!$A$1:$H$1,0))</f>
        <v>Shirt</v>
      </c>
      <c r="I655" t="str">
        <f>VLOOKUP($C655,'Raw-products'!$A$2:$H$1261,MATCH(I$1,'Raw-products'!$A$1:$H$1,0))</f>
        <v>Henley</v>
      </c>
      <c r="J655" t="str">
        <f>VLOOKUP($C655,'Raw-products'!$A$2:$H$1261,MATCH(J$1,'Raw-products'!$A$1:$H$1,0))</f>
        <v>L</v>
      </c>
      <c r="K655" t="str">
        <f>VLOOKUP($C655,'Raw-products'!$A$2:$H$1261,MATCH(K$1,'Raw-products'!$A$1:$H$1,0))</f>
        <v>violet</v>
      </c>
      <c r="L655">
        <f>VLOOKUP($C655,'Raw-products'!$A$2:$H$1261,MATCH(L$1,'Raw-products'!$A$1:$H$1,0))</f>
        <v>92</v>
      </c>
      <c r="M655">
        <f>VLOOKUP($C655,'Raw-products'!$A$2:$H$1261,MATCH(M$1,'Raw-products'!$A$1:$H$1,0))</f>
        <v>51</v>
      </c>
      <c r="N655" s="5">
        <f t="shared" si="20"/>
        <v>4692</v>
      </c>
      <c r="O655" cm="1">
        <f t="array" ref="O655:R655">_xlfn.XLOOKUP($B655,'Raw -orders'!$A:$A,'Raw -orders'!$B:$E)</f>
        <v>331</v>
      </c>
      <c r="P655">
        <v>50666</v>
      </c>
      <c r="Q655" s="1">
        <v>44232</v>
      </c>
      <c r="R655" s="1">
        <v>44237</v>
      </c>
      <c r="S655" t="str" cm="1">
        <f t="array" ref="S655:Z655">_xlfn.XLOOKUP($O655,'Raw - customers'!$A:$A,'Raw - customers'!$B:$I)</f>
        <v>Binnie Gonzales</v>
      </c>
      <c r="T655" t="str">
        <v>Polygender</v>
      </c>
      <c r="U655">
        <v>32</v>
      </c>
      <c r="V655" t="str">
        <v>5756 Savannah DriveApt. 644</v>
      </c>
      <c r="W655">
        <v>7980</v>
      </c>
      <c r="X655" t="str">
        <v>Aidenton</v>
      </c>
      <c r="Y655" t="str">
        <v>Northern Territory</v>
      </c>
      <c r="Z655" t="str">
        <v>Australia</v>
      </c>
      <c r="AA655">
        <v>2</v>
      </c>
      <c r="AB655" s="3" t="str">
        <f t="shared" si="21"/>
        <v>0 to 10</v>
      </c>
      <c r="AK655" s="6"/>
      <c r="AM655" s="6">
        <v>331</v>
      </c>
      <c r="AN655" s="6" t="s">
        <v>1339</v>
      </c>
    </row>
    <row r="656" spans="1:40" x14ac:dyDescent="0.25">
      <c r="A656">
        <v>654</v>
      </c>
      <c r="B656">
        <v>139</v>
      </c>
      <c r="C656">
        <v>521</v>
      </c>
      <c r="D656">
        <v>102</v>
      </c>
      <c r="E656">
        <v>2</v>
      </c>
      <c r="F656">
        <v>204</v>
      </c>
      <c r="G656">
        <v>1</v>
      </c>
      <c r="H656" t="str">
        <f>VLOOKUP($C656,'Raw-products'!$A$2:$H$1261,MATCH(H$1,'Raw-products'!$A$1:$H$1,0))</f>
        <v>Jacket</v>
      </c>
      <c r="I656" t="str">
        <f>VLOOKUP($C656,'Raw-products'!$A$2:$H$1261,MATCH(I$1,'Raw-products'!$A$1:$H$1,0))</f>
        <v>Windbreaker</v>
      </c>
      <c r="J656" t="str">
        <f>VLOOKUP($C656,'Raw-products'!$A$2:$H$1261,MATCH(J$1,'Raw-products'!$A$1:$H$1,0))</f>
        <v>S</v>
      </c>
      <c r="K656" t="str">
        <f>VLOOKUP($C656,'Raw-products'!$A$2:$H$1261,MATCH(K$1,'Raw-products'!$A$1:$H$1,0))</f>
        <v>violet</v>
      </c>
      <c r="L656">
        <f>VLOOKUP($C656,'Raw-products'!$A$2:$H$1261,MATCH(L$1,'Raw-products'!$A$1:$H$1,0))</f>
        <v>109</v>
      </c>
      <c r="M656">
        <f>VLOOKUP($C656,'Raw-products'!$A$2:$H$1261,MATCH(M$1,'Raw-products'!$A$1:$H$1,0))</f>
        <v>46</v>
      </c>
      <c r="N656" s="5">
        <f t="shared" si="20"/>
        <v>5014</v>
      </c>
      <c r="O656" cm="1">
        <f t="array" ref="O656:R656">_xlfn.XLOOKUP($B656,'Raw -orders'!$A:$A,'Raw -orders'!$B:$E)</f>
        <v>871</v>
      </c>
      <c r="P656">
        <v>11224</v>
      </c>
      <c r="Q656" s="1">
        <v>44362</v>
      </c>
      <c r="R656" s="1">
        <v>44375</v>
      </c>
      <c r="S656" t="str" cm="1">
        <f t="array" ref="S656:Z656">_xlfn.XLOOKUP($O656,'Raw - customers'!$A:$A,'Raw - customers'!$B:$I)</f>
        <v>Calypso Ellaway</v>
      </c>
      <c r="T656" t="str">
        <v>Bigender</v>
      </c>
      <c r="U656">
        <v>48</v>
      </c>
      <c r="V656" t="str">
        <v>174 Thomson StreetSuite 883</v>
      </c>
      <c r="W656">
        <v>3471</v>
      </c>
      <c r="X656" t="str">
        <v>Port Joshualand</v>
      </c>
      <c r="Y656" t="str">
        <v>Western Australia</v>
      </c>
      <c r="Z656" t="str">
        <v>Australia</v>
      </c>
      <c r="AA656">
        <v>6</v>
      </c>
      <c r="AB656" s="3" t="str">
        <f t="shared" si="21"/>
        <v>10 to 20</v>
      </c>
      <c r="AK656" s="6"/>
      <c r="AM656" s="6">
        <v>871</v>
      </c>
      <c r="AN656" s="6" t="s">
        <v>1377</v>
      </c>
    </row>
    <row r="657" spans="1:40" x14ac:dyDescent="0.25">
      <c r="A657">
        <v>655</v>
      </c>
      <c r="B657">
        <v>139</v>
      </c>
      <c r="C657">
        <v>428</v>
      </c>
      <c r="D657">
        <v>107</v>
      </c>
      <c r="E657">
        <v>1</v>
      </c>
      <c r="F657">
        <v>107</v>
      </c>
      <c r="G657">
        <v>1</v>
      </c>
      <c r="H657" t="str">
        <f>VLOOKUP($C657,'Raw-products'!$A$2:$H$1261,MATCH(H$1,'Raw-products'!$A$1:$H$1,0))</f>
        <v>Jacket</v>
      </c>
      <c r="I657" t="str">
        <f>VLOOKUP($C657,'Raw-products'!$A$2:$H$1261,MATCH(I$1,'Raw-products'!$A$1:$H$1,0))</f>
        <v>Denim</v>
      </c>
      <c r="J657" t="str">
        <f>VLOOKUP($C657,'Raw-products'!$A$2:$H$1261,MATCH(J$1,'Raw-products'!$A$1:$H$1,0))</f>
        <v>L</v>
      </c>
      <c r="K657" t="str">
        <f>VLOOKUP($C657,'Raw-products'!$A$2:$H$1261,MATCH(K$1,'Raw-products'!$A$1:$H$1,0))</f>
        <v>orange</v>
      </c>
      <c r="L657">
        <f>VLOOKUP($C657,'Raw-products'!$A$2:$H$1261,MATCH(L$1,'Raw-products'!$A$1:$H$1,0))</f>
        <v>92</v>
      </c>
      <c r="M657">
        <f>VLOOKUP($C657,'Raw-products'!$A$2:$H$1261,MATCH(M$1,'Raw-products'!$A$1:$H$1,0))</f>
        <v>73</v>
      </c>
      <c r="N657" s="5">
        <f t="shared" si="20"/>
        <v>6716</v>
      </c>
      <c r="O657" cm="1">
        <f t="array" ref="O657:R657">_xlfn.XLOOKUP($B657,'Raw -orders'!$A:$A,'Raw -orders'!$B:$E)</f>
        <v>871</v>
      </c>
      <c r="P657">
        <v>11224</v>
      </c>
      <c r="Q657" s="1">
        <v>44362</v>
      </c>
      <c r="R657" s="1">
        <v>44375</v>
      </c>
      <c r="S657" t="str" cm="1">
        <f t="array" ref="S657:Z657">_xlfn.XLOOKUP($O657,'Raw - customers'!$A:$A,'Raw - customers'!$B:$I)</f>
        <v>Calypso Ellaway</v>
      </c>
      <c r="T657" t="str">
        <v>Bigender</v>
      </c>
      <c r="U657">
        <v>48</v>
      </c>
      <c r="V657" t="str">
        <v>174 Thomson StreetSuite 883</v>
      </c>
      <c r="W657">
        <v>3471</v>
      </c>
      <c r="X657" t="str">
        <v>Port Joshualand</v>
      </c>
      <c r="Y657" t="str">
        <v>Western Australia</v>
      </c>
      <c r="Z657" t="str">
        <v>Australia</v>
      </c>
      <c r="AA657">
        <v>6</v>
      </c>
      <c r="AB657" s="3" t="str">
        <f t="shared" si="21"/>
        <v>10 to 20</v>
      </c>
      <c r="AK657" s="6"/>
      <c r="AM657" s="6">
        <v>871</v>
      </c>
      <c r="AN657" s="6" t="s">
        <v>1377</v>
      </c>
    </row>
    <row r="658" spans="1:40" x14ac:dyDescent="0.25">
      <c r="A658">
        <v>656</v>
      </c>
      <c r="B658">
        <v>139</v>
      </c>
      <c r="C658">
        <v>280</v>
      </c>
      <c r="D658">
        <v>105</v>
      </c>
      <c r="E658">
        <v>1</v>
      </c>
      <c r="F658">
        <v>105</v>
      </c>
      <c r="G658">
        <v>1</v>
      </c>
      <c r="H658" t="str">
        <f>VLOOKUP($C658,'Raw-products'!$A$2:$H$1261,MATCH(H$1,'Raw-products'!$A$1:$H$1,0))</f>
        <v>Shirt</v>
      </c>
      <c r="I658" t="str">
        <f>VLOOKUP($C658,'Raw-products'!$A$2:$H$1261,MATCH(I$1,'Raw-products'!$A$1:$H$1,0))</f>
        <v>Cuban Collar</v>
      </c>
      <c r="J658" t="str">
        <f>VLOOKUP($C658,'Raw-products'!$A$2:$H$1261,MATCH(J$1,'Raw-products'!$A$1:$H$1,0))</f>
        <v>XS</v>
      </c>
      <c r="K658" t="str">
        <f>VLOOKUP($C658,'Raw-products'!$A$2:$H$1261,MATCH(K$1,'Raw-products'!$A$1:$H$1,0))</f>
        <v>red</v>
      </c>
      <c r="L658">
        <f>VLOOKUP($C658,'Raw-products'!$A$2:$H$1261,MATCH(L$1,'Raw-products'!$A$1:$H$1,0))</f>
        <v>93</v>
      </c>
      <c r="M658">
        <f>VLOOKUP($C658,'Raw-products'!$A$2:$H$1261,MATCH(M$1,'Raw-products'!$A$1:$H$1,0))</f>
        <v>56</v>
      </c>
      <c r="N658" s="5">
        <f t="shared" si="20"/>
        <v>5208</v>
      </c>
      <c r="O658" cm="1">
        <f t="array" ref="O658:R658">_xlfn.XLOOKUP($B658,'Raw -orders'!$A:$A,'Raw -orders'!$B:$E)</f>
        <v>871</v>
      </c>
      <c r="P658">
        <v>11224</v>
      </c>
      <c r="Q658" s="1">
        <v>44362</v>
      </c>
      <c r="R658" s="1">
        <v>44375</v>
      </c>
      <c r="S658" t="str" cm="1">
        <f t="array" ref="S658:Z658">_xlfn.XLOOKUP($O658,'Raw - customers'!$A:$A,'Raw - customers'!$B:$I)</f>
        <v>Calypso Ellaway</v>
      </c>
      <c r="T658" t="str">
        <v>Bigender</v>
      </c>
      <c r="U658">
        <v>48</v>
      </c>
      <c r="V658" t="str">
        <v>174 Thomson StreetSuite 883</v>
      </c>
      <c r="W658">
        <v>3471</v>
      </c>
      <c r="X658" t="str">
        <v>Port Joshualand</v>
      </c>
      <c r="Y658" t="str">
        <v>Western Australia</v>
      </c>
      <c r="Z658" t="str">
        <v>Australia</v>
      </c>
      <c r="AA658">
        <v>6</v>
      </c>
      <c r="AB658" s="3" t="str">
        <f t="shared" si="21"/>
        <v>10 to 20</v>
      </c>
      <c r="AK658" s="6"/>
      <c r="AM658" s="6">
        <v>871</v>
      </c>
      <c r="AN658" s="6" t="s">
        <v>1377</v>
      </c>
    </row>
    <row r="659" spans="1:40" x14ac:dyDescent="0.25">
      <c r="A659">
        <v>657</v>
      </c>
      <c r="B659">
        <v>139</v>
      </c>
      <c r="C659">
        <v>1110</v>
      </c>
      <c r="D659">
        <v>115</v>
      </c>
      <c r="E659">
        <v>3</v>
      </c>
      <c r="F659">
        <v>345</v>
      </c>
      <c r="G659">
        <v>1</v>
      </c>
      <c r="H659" t="str">
        <f>VLOOKUP($C659,'Raw-products'!$A$2:$H$1261,MATCH(H$1,'Raw-products'!$A$1:$H$1,0))</f>
        <v>Trousers</v>
      </c>
      <c r="I659" t="str">
        <f>VLOOKUP($C659,'Raw-products'!$A$2:$H$1261,MATCH(I$1,'Raw-products'!$A$1:$H$1,0))</f>
        <v>Cropped</v>
      </c>
      <c r="J659" t="str">
        <f>VLOOKUP($C659,'Raw-products'!$A$2:$H$1261,MATCH(J$1,'Raw-products'!$A$1:$H$1,0))</f>
        <v>XS</v>
      </c>
      <c r="K659" t="str">
        <f>VLOOKUP($C659,'Raw-products'!$A$2:$H$1261,MATCH(K$1,'Raw-products'!$A$1:$H$1,0))</f>
        <v>indigo</v>
      </c>
      <c r="L659">
        <f>VLOOKUP($C659,'Raw-products'!$A$2:$H$1261,MATCH(L$1,'Raw-products'!$A$1:$H$1,0))</f>
        <v>99</v>
      </c>
      <c r="M659">
        <f>VLOOKUP($C659,'Raw-products'!$A$2:$H$1261,MATCH(M$1,'Raw-products'!$A$1:$H$1,0))</f>
        <v>55</v>
      </c>
      <c r="N659" s="5">
        <f t="shared" si="20"/>
        <v>5445</v>
      </c>
      <c r="O659" cm="1">
        <f t="array" ref="O659:R659">_xlfn.XLOOKUP($B659,'Raw -orders'!$A:$A,'Raw -orders'!$B:$E)</f>
        <v>871</v>
      </c>
      <c r="P659">
        <v>11224</v>
      </c>
      <c r="Q659" s="1">
        <v>44362</v>
      </c>
      <c r="R659" s="1">
        <v>44375</v>
      </c>
      <c r="S659" t="str" cm="1">
        <f t="array" ref="S659:Z659">_xlfn.XLOOKUP($O659,'Raw - customers'!$A:$A,'Raw - customers'!$B:$I)</f>
        <v>Calypso Ellaway</v>
      </c>
      <c r="T659" t="str">
        <v>Bigender</v>
      </c>
      <c r="U659">
        <v>48</v>
      </c>
      <c r="V659" t="str">
        <v>174 Thomson StreetSuite 883</v>
      </c>
      <c r="W659">
        <v>3471</v>
      </c>
      <c r="X659" t="str">
        <v>Port Joshualand</v>
      </c>
      <c r="Y659" t="str">
        <v>Western Australia</v>
      </c>
      <c r="Z659" t="str">
        <v>Australia</v>
      </c>
      <c r="AA659">
        <v>6</v>
      </c>
      <c r="AB659" s="3" t="str">
        <f t="shared" si="21"/>
        <v>10 to 20</v>
      </c>
      <c r="AK659" s="6"/>
      <c r="AM659" s="6">
        <v>871</v>
      </c>
      <c r="AN659" s="6" t="s">
        <v>1377</v>
      </c>
    </row>
    <row r="660" spans="1:40" x14ac:dyDescent="0.25">
      <c r="A660">
        <v>658</v>
      </c>
      <c r="B660">
        <v>140</v>
      </c>
      <c r="C660">
        <v>701</v>
      </c>
      <c r="D660">
        <v>119</v>
      </c>
      <c r="E660">
        <v>3</v>
      </c>
      <c r="F660">
        <v>357</v>
      </c>
      <c r="G660">
        <v>1</v>
      </c>
      <c r="H660" t="str">
        <f>VLOOKUP($C660,'Raw-products'!$A$2:$H$1261,MATCH(H$1,'Raw-products'!$A$1:$H$1,0))</f>
        <v>Jacket</v>
      </c>
      <c r="I660" t="str">
        <f>VLOOKUP($C660,'Raw-products'!$A$2:$H$1261,MATCH(I$1,'Raw-products'!$A$1:$H$1,0))</f>
        <v>Trench Coat</v>
      </c>
      <c r="J660" t="str">
        <f>VLOOKUP($C660,'Raw-products'!$A$2:$H$1261,MATCH(J$1,'Raw-products'!$A$1:$H$1,0))</f>
        <v>S</v>
      </c>
      <c r="K660" t="str">
        <f>VLOOKUP($C660,'Raw-products'!$A$2:$H$1261,MATCH(K$1,'Raw-products'!$A$1:$H$1,0))</f>
        <v>red</v>
      </c>
      <c r="L660">
        <f>VLOOKUP($C660,'Raw-products'!$A$2:$H$1261,MATCH(L$1,'Raw-products'!$A$1:$H$1,0))</f>
        <v>112</v>
      </c>
      <c r="M660">
        <f>VLOOKUP($C660,'Raw-products'!$A$2:$H$1261,MATCH(M$1,'Raw-products'!$A$1:$H$1,0))</f>
        <v>54</v>
      </c>
      <c r="N660" s="5">
        <f t="shared" si="20"/>
        <v>6048</v>
      </c>
      <c r="O660" cm="1">
        <f t="array" ref="O660:R660">_xlfn.XLOOKUP($B660,'Raw -orders'!$A:$A,'Raw -orders'!$B:$E)</f>
        <v>539</v>
      </c>
      <c r="P660">
        <v>35025</v>
      </c>
      <c r="Q660" s="1">
        <v>44294</v>
      </c>
      <c r="R660" s="1">
        <v>44299</v>
      </c>
      <c r="S660" t="str" cm="1">
        <f t="array" ref="S660:Z660">_xlfn.XLOOKUP($O660,'Raw - customers'!$A:$A,'Raw - customers'!$B:$I)</f>
        <v>Sonny Tremollet</v>
      </c>
      <c r="T660" t="str">
        <v>Male</v>
      </c>
      <c r="U660">
        <v>78</v>
      </c>
      <c r="V660" t="str">
        <v>6481 Isaac LoopApt. 355</v>
      </c>
      <c r="W660">
        <v>4362</v>
      </c>
      <c r="X660" t="str">
        <v>Port Blake</v>
      </c>
      <c r="Y660" t="str">
        <v>Queensland</v>
      </c>
      <c r="Z660" t="str">
        <v>Australia</v>
      </c>
      <c r="AA660">
        <v>4</v>
      </c>
      <c r="AB660" s="3" t="str">
        <f t="shared" si="21"/>
        <v>0 to 10</v>
      </c>
      <c r="AK660" s="6"/>
      <c r="AM660" s="6">
        <v>539</v>
      </c>
      <c r="AN660" s="6" t="s">
        <v>1355</v>
      </c>
    </row>
    <row r="661" spans="1:40" x14ac:dyDescent="0.25">
      <c r="A661">
        <v>659</v>
      </c>
      <c r="B661">
        <v>140</v>
      </c>
      <c r="C661">
        <v>955</v>
      </c>
      <c r="D661">
        <v>97</v>
      </c>
      <c r="E661">
        <v>1</v>
      </c>
      <c r="F661">
        <v>97</v>
      </c>
      <c r="G661">
        <v>1</v>
      </c>
      <c r="H661" t="str">
        <f>VLOOKUP($C661,'Raw-products'!$A$2:$H$1261,MATCH(H$1,'Raw-products'!$A$1:$H$1,0))</f>
        <v>Trousers</v>
      </c>
      <c r="I661" t="str">
        <f>VLOOKUP($C661,'Raw-products'!$A$2:$H$1261,MATCH(I$1,'Raw-products'!$A$1:$H$1,0))</f>
        <v>Slim-Fit</v>
      </c>
      <c r="J661" t="str">
        <f>VLOOKUP($C661,'Raw-products'!$A$2:$H$1261,MATCH(J$1,'Raw-products'!$A$1:$H$1,0))</f>
        <v>XS</v>
      </c>
      <c r="K661" t="str">
        <f>VLOOKUP($C661,'Raw-products'!$A$2:$H$1261,MATCH(K$1,'Raw-products'!$A$1:$H$1,0))</f>
        <v>yellow</v>
      </c>
      <c r="L661">
        <f>VLOOKUP($C661,'Raw-products'!$A$2:$H$1261,MATCH(L$1,'Raw-products'!$A$1:$H$1,0))</f>
        <v>119</v>
      </c>
      <c r="M661">
        <f>VLOOKUP($C661,'Raw-products'!$A$2:$H$1261,MATCH(M$1,'Raw-products'!$A$1:$H$1,0))</f>
        <v>59</v>
      </c>
      <c r="N661" s="5">
        <f t="shared" si="20"/>
        <v>7021</v>
      </c>
      <c r="O661" cm="1">
        <f t="array" ref="O661:R661">_xlfn.XLOOKUP($B661,'Raw -orders'!$A:$A,'Raw -orders'!$B:$E)</f>
        <v>539</v>
      </c>
      <c r="P661">
        <v>35025</v>
      </c>
      <c r="Q661" s="1">
        <v>44294</v>
      </c>
      <c r="R661" s="1">
        <v>44299</v>
      </c>
      <c r="S661" t="str" cm="1">
        <f t="array" ref="S661:Z661">_xlfn.XLOOKUP($O661,'Raw - customers'!$A:$A,'Raw - customers'!$B:$I)</f>
        <v>Sonny Tremollet</v>
      </c>
      <c r="T661" t="str">
        <v>Male</v>
      </c>
      <c r="U661">
        <v>78</v>
      </c>
      <c r="V661" t="str">
        <v>6481 Isaac LoopApt. 355</v>
      </c>
      <c r="W661">
        <v>4362</v>
      </c>
      <c r="X661" t="str">
        <v>Port Blake</v>
      </c>
      <c r="Y661" t="str">
        <v>Queensland</v>
      </c>
      <c r="Z661" t="str">
        <v>Australia</v>
      </c>
      <c r="AA661">
        <v>4</v>
      </c>
      <c r="AB661" s="3" t="str">
        <f t="shared" si="21"/>
        <v>0 to 10</v>
      </c>
      <c r="AK661" s="6"/>
      <c r="AM661" s="6">
        <v>539</v>
      </c>
      <c r="AN661" s="6" t="s">
        <v>1355</v>
      </c>
    </row>
    <row r="662" spans="1:40" x14ac:dyDescent="0.25">
      <c r="A662">
        <v>660</v>
      </c>
      <c r="B662">
        <v>140</v>
      </c>
      <c r="C662">
        <v>575</v>
      </c>
      <c r="D662">
        <v>100</v>
      </c>
      <c r="E662">
        <v>1</v>
      </c>
      <c r="F662">
        <v>100</v>
      </c>
      <c r="G662">
        <v>1</v>
      </c>
      <c r="H662" t="str">
        <f>VLOOKUP($C662,'Raw-products'!$A$2:$H$1261,MATCH(H$1,'Raw-products'!$A$1:$H$1,0))</f>
        <v>Jacket</v>
      </c>
      <c r="I662" t="str">
        <f>VLOOKUP($C662,'Raw-products'!$A$2:$H$1261,MATCH(I$1,'Raw-products'!$A$1:$H$1,0))</f>
        <v>Bomber</v>
      </c>
      <c r="J662" t="str">
        <f>VLOOKUP($C662,'Raw-products'!$A$2:$H$1261,MATCH(J$1,'Raw-products'!$A$1:$H$1,0))</f>
        <v>XS</v>
      </c>
      <c r="K662" t="str">
        <f>VLOOKUP($C662,'Raw-products'!$A$2:$H$1261,MATCH(K$1,'Raw-products'!$A$1:$H$1,0))</f>
        <v>green</v>
      </c>
      <c r="L662">
        <f>VLOOKUP($C662,'Raw-products'!$A$2:$H$1261,MATCH(L$1,'Raw-products'!$A$1:$H$1,0))</f>
        <v>90</v>
      </c>
      <c r="M662">
        <f>VLOOKUP($C662,'Raw-products'!$A$2:$H$1261,MATCH(M$1,'Raw-products'!$A$1:$H$1,0))</f>
        <v>48</v>
      </c>
      <c r="N662" s="5">
        <f t="shared" si="20"/>
        <v>4320</v>
      </c>
      <c r="O662" cm="1">
        <f t="array" ref="O662:R662">_xlfn.XLOOKUP($B662,'Raw -orders'!$A:$A,'Raw -orders'!$B:$E)</f>
        <v>539</v>
      </c>
      <c r="P662">
        <v>35025</v>
      </c>
      <c r="Q662" s="1">
        <v>44294</v>
      </c>
      <c r="R662" s="1">
        <v>44299</v>
      </c>
      <c r="S662" t="str" cm="1">
        <f t="array" ref="S662:Z662">_xlfn.XLOOKUP($O662,'Raw - customers'!$A:$A,'Raw - customers'!$B:$I)</f>
        <v>Sonny Tremollet</v>
      </c>
      <c r="T662" t="str">
        <v>Male</v>
      </c>
      <c r="U662">
        <v>78</v>
      </c>
      <c r="V662" t="str">
        <v>6481 Isaac LoopApt. 355</v>
      </c>
      <c r="W662">
        <v>4362</v>
      </c>
      <c r="X662" t="str">
        <v>Port Blake</v>
      </c>
      <c r="Y662" t="str">
        <v>Queensland</v>
      </c>
      <c r="Z662" t="str">
        <v>Australia</v>
      </c>
      <c r="AA662">
        <v>4</v>
      </c>
      <c r="AB662" s="3" t="str">
        <f t="shared" si="21"/>
        <v>0 to 10</v>
      </c>
      <c r="AK662" s="6"/>
      <c r="AM662" s="6">
        <v>539</v>
      </c>
      <c r="AN662" s="6" t="s">
        <v>1355</v>
      </c>
    </row>
    <row r="663" spans="1:40" x14ac:dyDescent="0.25">
      <c r="A663">
        <v>661</v>
      </c>
      <c r="B663">
        <v>140</v>
      </c>
      <c r="C663">
        <v>533</v>
      </c>
      <c r="D663">
        <v>98</v>
      </c>
      <c r="E663">
        <v>2</v>
      </c>
      <c r="F663">
        <v>196</v>
      </c>
      <c r="G663">
        <v>1</v>
      </c>
      <c r="H663" t="str">
        <f>VLOOKUP($C663,'Raw-products'!$A$2:$H$1261,MATCH(H$1,'Raw-products'!$A$1:$H$1,0))</f>
        <v>Jacket</v>
      </c>
      <c r="I663" t="str">
        <f>VLOOKUP($C663,'Raw-products'!$A$2:$H$1261,MATCH(I$1,'Raw-products'!$A$1:$H$1,0))</f>
        <v>Leather</v>
      </c>
      <c r="J663" t="str">
        <f>VLOOKUP($C663,'Raw-products'!$A$2:$H$1261,MATCH(J$1,'Raw-products'!$A$1:$H$1,0))</f>
        <v>L</v>
      </c>
      <c r="K663" t="str">
        <f>VLOOKUP($C663,'Raw-products'!$A$2:$H$1261,MATCH(K$1,'Raw-products'!$A$1:$H$1,0))</f>
        <v>orange</v>
      </c>
      <c r="L663">
        <f>VLOOKUP($C663,'Raw-products'!$A$2:$H$1261,MATCH(L$1,'Raw-products'!$A$1:$H$1,0))</f>
        <v>113</v>
      </c>
      <c r="M663">
        <f>VLOOKUP($C663,'Raw-products'!$A$2:$H$1261,MATCH(M$1,'Raw-products'!$A$1:$H$1,0))</f>
        <v>78</v>
      </c>
      <c r="N663" s="5">
        <f t="shared" si="20"/>
        <v>8814</v>
      </c>
      <c r="O663" cm="1">
        <f t="array" ref="O663:R663">_xlfn.XLOOKUP($B663,'Raw -orders'!$A:$A,'Raw -orders'!$B:$E)</f>
        <v>539</v>
      </c>
      <c r="P663">
        <v>35025</v>
      </c>
      <c r="Q663" s="1">
        <v>44294</v>
      </c>
      <c r="R663" s="1">
        <v>44299</v>
      </c>
      <c r="S663" t="str" cm="1">
        <f t="array" ref="S663:Z663">_xlfn.XLOOKUP($O663,'Raw - customers'!$A:$A,'Raw - customers'!$B:$I)</f>
        <v>Sonny Tremollet</v>
      </c>
      <c r="T663" t="str">
        <v>Male</v>
      </c>
      <c r="U663">
        <v>78</v>
      </c>
      <c r="V663" t="str">
        <v>6481 Isaac LoopApt. 355</v>
      </c>
      <c r="W663">
        <v>4362</v>
      </c>
      <c r="X663" t="str">
        <v>Port Blake</v>
      </c>
      <c r="Y663" t="str">
        <v>Queensland</v>
      </c>
      <c r="Z663" t="str">
        <v>Australia</v>
      </c>
      <c r="AA663">
        <v>4</v>
      </c>
      <c r="AB663" s="3" t="str">
        <f t="shared" si="21"/>
        <v>0 to 10</v>
      </c>
      <c r="AK663" s="6"/>
      <c r="AM663" s="6">
        <v>539</v>
      </c>
      <c r="AN663" s="6" t="s">
        <v>1355</v>
      </c>
    </row>
    <row r="664" spans="1:40" x14ac:dyDescent="0.25">
      <c r="A664">
        <v>662</v>
      </c>
      <c r="B664">
        <v>140</v>
      </c>
      <c r="C664">
        <v>687</v>
      </c>
      <c r="D664">
        <v>113</v>
      </c>
      <c r="E664">
        <v>3</v>
      </c>
      <c r="F664">
        <v>339</v>
      </c>
      <c r="G664">
        <v>1</v>
      </c>
      <c r="H664" t="str">
        <f>VLOOKUP($C664,'Raw-products'!$A$2:$H$1261,MATCH(H$1,'Raw-products'!$A$1:$H$1,0))</f>
        <v>Jacket</v>
      </c>
      <c r="I664" t="str">
        <f>VLOOKUP($C664,'Raw-products'!$A$2:$H$1261,MATCH(I$1,'Raw-products'!$A$1:$H$1,0))</f>
        <v>Parka</v>
      </c>
      <c r="J664" t="str">
        <f>VLOOKUP($C664,'Raw-products'!$A$2:$H$1261,MATCH(J$1,'Raw-products'!$A$1:$H$1,0))</f>
        <v>M</v>
      </c>
      <c r="K664" t="str">
        <f>VLOOKUP($C664,'Raw-products'!$A$2:$H$1261,MATCH(K$1,'Raw-products'!$A$1:$H$1,0))</f>
        <v>blue</v>
      </c>
      <c r="L664">
        <f>VLOOKUP($C664,'Raw-products'!$A$2:$H$1261,MATCH(L$1,'Raw-products'!$A$1:$H$1,0))</f>
        <v>119</v>
      </c>
      <c r="M664">
        <f>VLOOKUP($C664,'Raw-products'!$A$2:$H$1261,MATCH(M$1,'Raw-products'!$A$1:$H$1,0))</f>
        <v>54</v>
      </c>
      <c r="N664" s="5">
        <f t="shared" si="20"/>
        <v>6426</v>
      </c>
      <c r="O664" cm="1">
        <f t="array" ref="O664:R664">_xlfn.XLOOKUP($B664,'Raw -orders'!$A:$A,'Raw -orders'!$B:$E)</f>
        <v>539</v>
      </c>
      <c r="P664">
        <v>35025</v>
      </c>
      <c r="Q664" s="1">
        <v>44294</v>
      </c>
      <c r="R664" s="1">
        <v>44299</v>
      </c>
      <c r="S664" t="str" cm="1">
        <f t="array" ref="S664:Z664">_xlfn.XLOOKUP($O664,'Raw - customers'!$A:$A,'Raw - customers'!$B:$I)</f>
        <v>Sonny Tremollet</v>
      </c>
      <c r="T664" t="str">
        <v>Male</v>
      </c>
      <c r="U664">
        <v>78</v>
      </c>
      <c r="V664" t="str">
        <v>6481 Isaac LoopApt. 355</v>
      </c>
      <c r="W664">
        <v>4362</v>
      </c>
      <c r="X664" t="str">
        <v>Port Blake</v>
      </c>
      <c r="Y664" t="str">
        <v>Queensland</v>
      </c>
      <c r="Z664" t="str">
        <v>Australia</v>
      </c>
      <c r="AA664">
        <v>4</v>
      </c>
      <c r="AB664" s="3" t="str">
        <f t="shared" si="21"/>
        <v>0 to 10</v>
      </c>
      <c r="AK664" s="6"/>
      <c r="AM664" s="6">
        <v>539</v>
      </c>
      <c r="AN664" s="6" t="s">
        <v>1355</v>
      </c>
    </row>
    <row r="665" spans="1:40" x14ac:dyDescent="0.25">
      <c r="A665">
        <v>663</v>
      </c>
      <c r="B665">
        <v>140</v>
      </c>
      <c r="C665">
        <v>628</v>
      </c>
      <c r="D665">
        <v>112</v>
      </c>
      <c r="E665">
        <v>1</v>
      </c>
      <c r="F665">
        <v>112</v>
      </c>
      <c r="G665">
        <v>1</v>
      </c>
      <c r="H665" t="str">
        <f>VLOOKUP($C665,'Raw-products'!$A$2:$H$1261,MATCH(H$1,'Raw-products'!$A$1:$H$1,0))</f>
        <v>Jacket</v>
      </c>
      <c r="I665" t="str">
        <f>VLOOKUP($C665,'Raw-products'!$A$2:$H$1261,MATCH(I$1,'Raw-products'!$A$1:$H$1,0))</f>
        <v>Cardigan</v>
      </c>
      <c r="J665" t="str">
        <f>VLOOKUP($C665,'Raw-products'!$A$2:$H$1261,MATCH(J$1,'Raw-products'!$A$1:$H$1,0))</f>
        <v>L</v>
      </c>
      <c r="K665" t="str">
        <f>VLOOKUP($C665,'Raw-products'!$A$2:$H$1261,MATCH(K$1,'Raw-products'!$A$1:$H$1,0))</f>
        <v>violet</v>
      </c>
      <c r="L665">
        <f>VLOOKUP($C665,'Raw-products'!$A$2:$H$1261,MATCH(L$1,'Raw-products'!$A$1:$H$1,0))</f>
        <v>118</v>
      </c>
      <c r="M665">
        <f>VLOOKUP($C665,'Raw-products'!$A$2:$H$1261,MATCH(M$1,'Raw-products'!$A$1:$H$1,0))</f>
        <v>66</v>
      </c>
      <c r="N665" s="5">
        <f t="shared" si="20"/>
        <v>7788</v>
      </c>
      <c r="O665" cm="1">
        <f t="array" ref="O665:R665">_xlfn.XLOOKUP($B665,'Raw -orders'!$A:$A,'Raw -orders'!$B:$E)</f>
        <v>539</v>
      </c>
      <c r="P665">
        <v>35025</v>
      </c>
      <c r="Q665" s="1">
        <v>44294</v>
      </c>
      <c r="R665" s="1">
        <v>44299</v>
      </c>
      <c r="S665" t="str" cm="1">
        <f t="array" ref="S665:Z665">_xlfn.XLOOKUP($O665,'Raw - customers'!$A:$A,'Raw - customers'!$B:$I)</f>
        <v>Sonny Tremollet</v>
      </c>
      <c r="T665" t="str">
        <v>Male</v>
      </c>
      <c r="U665">
        <v>78</v>
      </c>
      <c r="V665" t="str">
        <v>6481 Isaac LoopApt. 355</v>
      </c>
      <c r="W665">
        <v>4362</v>
      </c>
      <c r="X665" t="str">
        <v>Port Blake</v>
      </c>
      <c r="Y665" t="str">
        <v>Queensland</v>
      </c>
      <c r="Z665" t="str">
        <v>Australia</v>
      </c>
      <c r="AA665">
        <v>4</v>
      </c>
      <c r="AB665" s="3" t="str">
        <f t="shared" si="21"/>
        <v>0 to 10</v>
      </c>
      <c r="AK665" s="6"/>
      <c r="AM665" s="6">
        <v>539</v>
      </c>
      <c r="AN665" s="6" t="s">
        <v>1355</v>
      </c>
    </row>
    <row r="666" spans="1:40" x14ac:dyDescent="0.25">
      <c r="A666">
        <v>664</v>
      </c>
      <c r="B666">
        <v>140</v>
      </c>
      <c r="C666">
        <v>1130</v>
      </c>
      <c r="D666">
        <v>102</v>
      </c>
      <c r="E666">
        <v>3</v>
      </c>
      <c r="F666">
        <v>306</v>
      </c>
      <c r="G666">
        <v>1</v>
      </c>
      <c r="H666" t="str">
        <f>VLOOKUP($C666,'Raw-products'!$A$2:$H$1261,MATCH(H$1,'Raw-products'!$A$1:$H$1,0))</f>
        <v>Trousers</v>
      </c>
      <c r="I666" t="str">
        <f>VLOOKUP($C666,'Raw-products'!$A$2:$H$1261,MATCH(I$1,'Raw-products'!$A$1:$H$1,0))</f>
        <v>Cargo Pants</v>
      </c>
      <c r="J666" t="str">
        <f>VLOOKUP($C666,'Raw-products'!$A$2:$H$1261,MATCH(J$1,'Raw-products'!$A$1:$H$1,0))</f>
        <v>XS</v>
      </c>
      <c r="K666" t="str">
        <f>VLOOKUP($C666,'Raw-products'!$A$2:$H$1261,MATCH(K$1,'Raw-products'!$A$1:$H$1,0))</f>
        <v>yellow</v>
      </c>
      <c r="L666">
        <f>VLOOKUP($C666,'Raw-products'!$A$2:$H$1261,MATCH(L$1,'Raw-products'!$A$1:$H$1,0))</f>
        <v>106</v>
      </c>
      <c r="M666">
        <f>VLOOKUP($C666,'Raw-products'!$A$2:$H$1261,MATCH(M$1,'Raw-products'!$A$1:$H$1,0))</f>
        <v>68</v>
      </c>
      <c r="N666" s="5">
        <f t="shared" si="20"/>
        <v>7208</v>
      </c>
      <c r="O666" cm="1">
        <f t="array" ref="O666:R666">_xlfn.XLOOKUP($B666,'Raw -orders'!$A:$A,'Raw -orders'!$B:$E)</f>
        <v>539</v>
      </c>
      <c r="P666">
        <v>35025</v>
      </c>
      <c r="Q666" s="1">
        <v>44294</v>
      </c>
      <c r="R666" s="1">
        <v>44299</v>
      </c>
      <c r="S666" t="str" cm="1">
        <f t="array" ref="S666:Z666">_xlfn.XLOOKUP($O666,'Raw - customers'!$A:$A,'Raw - customers'!$B:$I)</f>
        <v>Sonny Tremollet</v>
      </c>
      <c r="T666" t="str">
        <v>Male</v>
      </c>
      <c r="U666">
        <v>78</v>
      </c>
      <c r="V666" t="str">
        <v>6481 Isaac LoopApt. 355</v>
      </c>
      <c r="W666">
        <v>4362</v>
      </c>
      <c r="X666" t="str">
        <v>Port Blake</v>
      </c>
      <c r="Y666" t="str">
        <v>Queensland</v>
      </c>
      <c r="Z666" t="str">
        <v>Australia</v>
      </c>
      <c r="AA666">
        <v>4</v>
      </c>
      <c r="AB666" s="3" t="str">
        <f t="shared" si="21"/>
        <v>0 to 10</v>
      </c>
      <c r="AK666" s="6"/>
      <c r="AM666" s="6">
        <v>539</v>
      </c>
      <c r="AN666" s="6" t="s">
        <v>1355</v>
      </c>
    </row>
    <row r="667" spans="1:40" x14ac:dyDescent="0.25">
      <c r="A667">
        <v>665</v>
      </c>
      <c r="B667">
        <v>141</v>
      </c>
      <c r="C667">
        <v>805</v>
      </c>
      <c r="D667">
        <v>117</v>
      </c>
      <c r="E667">
        <v>3</v>
      </c>
      <c r="F667">
        <v>351</v>
      </c>
      <c r="G667">
        <v>1</v>
      </c>
      <c r="H667" t="str">
        <f>VLOOKUP($C667,'Raw-products'!$A$2:$H$1261,MATCH(H$1,'Raw-products'!$A$1:$H$1,0))</f>
        <v>Jacket</v>
      </c>
      <c r="I667" t="str">
        <f>VLOOKUP($C667,'Raw-products'!$A$2:$H$1261,MATCH(I$1,'Raw-products'!$A$1:$H$1,0))</f>
        <v>Shearling</v>
      </c>
      <c r="J667" t="str">
        <f>VLOOKUP($C667,'Raw-products'!$A$2:$H$1261,MATCH(J$1,'Raw-products'!$A$1:$H$1,0))</f>
        <v>XS</v>
      </c>
      <c r="K667" t="str">
        <f>VLOOKUP($C667,'Raw-products'!$A$2:$H$1261,MATCH(K$1,'Raw-products'!$A$1:$H$1,0))</f>
        <v>red</v>
      </c>
      <c r="L667">
        <f>VLOOKUP($C667,'Raw-products'!$A$2:$H$1261,MATCH(L$1,'Raw-products'!$A$1:$H$1,0))</f>
        <v>95</v>
      </c>
      <c r="M667">
        <f>VLOOKUP($C667,'Raw-products'!$A$2:$H$1261,MATCH(M$1,'Raw-products'!$A$1:$H$1,0))</f>
        <v>74</v>
      </c>
      <c r="N667" s="5">
        <f t="shared" si="20"/>
        <v>7030</v>
      </c>
      <c r="O667" cm="1">
        <f t="array" ref="O667:R667">_xlfn.XLOOKUP($B667,'Raw -orders'!$A:$A,'Raw -orders'!$B:$E)</f>
        <v>528</v>
      </c>
      <c r="P667">
        <v>40203</v>
      </c>
      <c r="Q667" s="1">
        <v>44434</v>
      </c>
      <c r="R667" s="1">
        <v>44452</v>
      </c>
      <c r="S667" t="str" cm="1">
        <f t="array" ref="S667:Z667">_xlfn.XLOOKUP($O667,'Raw - customers'!$A:$A,'Raw - customers'!$B:$I)</f>
        <v>Cad Dominichetti</v>
      </c>
      <c r="T667" t="str">
        <v>Non-binary</v>
      </c>
      <c r="U667">
        <v>63</v>
      </c>
      <c r="V667" t="str">
        <v>556 Jacobson PlaceApt. 974</v>
      </c>
      <c r="W667">
        <v>1126</v>
      </c>
      <c r="X667" t="str">
        <v>Lake Madelineton</v>
      </c>
      <c r="Y667" t="str">
        <v>Western Australia</v>
      </c>
      <c r="Z667" t="str">
        <v>Australia</v>
      </c>
      <c r="AA667">
        <v>8</v>
      </c>
      <c r="AB667" s="3" t="str">
        <f t="shared" si="21"/>
        <v>10 to 20</v>
      </c>
      <c r="AK667" s="6"/>
      <c r="AM667" s="6">
        <v>528</v>
      </c>
      <c r="AN667" s="6" t="s">
        <v>1377</v>
      </c>
    </row>
    <row r="668" spans="1:40" x14ac:dyDescent="0.25">
      <c r="A668">
        <v>666</v>
      </c>
      <c r="B668">
        <v>141</v>
      </c>
      <c r="C668">
        <v>950</v>
      </c>
      <c r="D668">
        <v>97</v>
      </c>
      <c r="E668">
        <v>1</v>
      </c>
      <c r="F668">
        <v>97</v>
      </c>
      <c r="G668">
        <v>1</v>
      </c>
      <c r="H668" t="str">
        <f>VLOOKUP($C668,'Raw-products'!$A$2:$H$1261,MATCH(H$1,'Raw-products'!$A$1:$H$1,0))</f>
        <v>Trousers</v>
      </c>
      <c r="I668" t="str">
        <f>VLOOKUP($C668,'Raw-products'!$A$2:$H$1261,MATCH(I$1,'Raw-products'!$A$1:$H$1,0))</f>
        <v>Slim-Fit</v>
      </c>
      <c r="J668" t="str">
        <f>VLOOKUP($C668,'Raw-products'!$A$2:$H$1261,MATCH(J$1,'Raw-products'!$A$1:$H$1,0))</f>
        <v>XS</v>
      </c>
      <c r="K668" t="str">
        <f>VLOOKUP($C668,'Raw-products'!$A$2:$H$1261,MATCH(K$1,'Raw-products'!$A$1:$H$1,0))</f>
        <v>orange</v>
      </c>
      <c r="L668">
        <f>VLOOKUP($C668,'Raw-products'!$A$2:$H$1261,MATCH(L$1,'Raw-products'!$A$1:$H$1,0))</f>
        <v>119</v>
      </c>
      <c r="M668">
        <f>VLOOKUP($C668,'Raw-products'!$A$2:$H$1261,MATCH(M$1,'Raw-products'!$A$1:$H$1,0))</f>
        <v>69</v>
      </c>
      <c r="N668" s="5">
        <f t="shared" si="20"/>
        <v>8211</v>
      </c>
      <c r="O668" cm="1">
        <f t="array" ref="O668:R668">_xlfn.XLOOKUP($B668,'Raw -orders'!$A:$A,'Raw -orders'!$B:$E)</f>
        <v>528</v>
      </c>
      <c r="P668">
        <v>40203</v>
      </c>
      <c r="Q668" s="1">
        <v>44434</v>
      </c>
      <c r="R668" s="1">
        <v>44452</v>
      </c>
      <c r="S668" t="str" cm="1">
        <f t="array" ref="S668:Z668">_xlfn.XLOOKUP($O668,'Raw - customers'!$A:$A,'Raw - customers'!$B:$I)</f>
        <v>Cad Dominichetti</v>
      </c>
      <c r="T668" t="str">
        <v>Non-binary</v>
      </c>
      <c r="U668">
        <v>63</v>
      </c>
      <c r="V668" t="str">
        <v>556 Jacobson PlaceApt. 974</v>
      </c>
      <c r="W668">
        <v>1126</v>
      </c>
      <c r="X668" t="str">
        <v>Lake Madelineton</v>
      </c>
      <c r="Y668" t="str">
        <v>Western Australia</v>
      </c>
      <c r="Z668" t="str">
        <v>Australia</v>
      </c>
      <c r="AA668">
        <v>8</v>
      </c>
      <c r="AB668" s="3" t="str">
        <f t="shared" si="21"/>
        <v>10 to 20</v>
      </c>
      <c r="AK668" s="6"/>
      <c r="AM668" s="6">
        <v>528</v>
      </c>
      <c r="AN668" s="6" t="s">
        <v>1377</v>
      </c>
    </row>
    <row r="669" spans="1:40" x14ac:dyDescent="0.25">
      <c r="A669">
        <v>667</v>
      </c>
      <c r="B669">
        <v>141</v>
      </c>
      <c r="C669">
        <v>733</v>
      </c>
      <c r="D669">
        <v>119</v>
      </c>
      <c r="E669">
        <v>3</v>
      </c>
      <c r="F669">
        <v>357</v>
      </c>
      <c r="G669">
        <v>1</v>
      </c>
      <c r="H669" t="str">
        <f>VLOOKUP($C669,'Raw-products'!$A$2:$H$1261,MATCH(H$1,'Raw-products'!$A$1:$H$1,0))</f>
        <v>Jacket</v>
      </c>
      <c r="I669" t="str">
        <f>VLOOKUP($C669,'Raw-products'!$A$2:$H$1261,MATCH(I$1,'Raw-products'!$A$1:$H$1,0))</f>
        <v>Trench Coat</v>
      </c>
      <c r="J669" t="str">
        <f>VLOOKUP($C669,'Raw-products'!$A$2:$H$1261,MATCH(J$1,'Raw-products'!$A$1:$H$1,0))</f>
        <v>L</v>
      </c>
      <c r="K669" t="str">
        <f>VLOOKUP($C669,'Raw-products'!$A$2:$H$1261,MATCH(K$1,'Raw-products'!$A$1:$H$1,0))</f>
        <v>violet</v>
      </c>
      <c r="L669">
        <f>VLOOKUP($C669,'Raw-products'!$A$2:$H$1261,MATCH(L$1,'Raw-products'!$A$1:$H$1,0))</f>
        <v>112</v>
      </c>
      <c r="M669">
        <f>VLOOKUP($C669,'Raw-products'!$A$2:$H$1261,MATCH(M$1,'Raw-products'!$A$1:$H$1,0))</f>
        <v>76</v>
      </c>
      <c r="N669" s="5">
        <f t="shared" si="20"/>
        <v>8512</v>
      </c>
      <c r="O669" cm="1">
        <f t="array" ref="O669:R669">_xlfn.XLOOKUP($B669,'Raw -orders'!$A:$A,'Raw -orders'!$B:$E)</f>
        <v>528</v>
      </c>
      <c r="P669">
        <v>40203</v>
      </c>
      <c r="Q669" s="1">
        <v>44434</v>
      </c>
      <c r="R669" s="1">
        <v>44452</v>
      </c>
      <c r="S669" t="str" cm="1">
        <f t="array" ref="S669:Z669">_xlfn.XLOOKUP($O669,'Raw - customers'!$A:$A,'Raw - customers'!$B:$I)</f>
        <v>Cad Dominichetti</v>
      </c>
      <c r="T669" t="str">
        <v>Non-binary</v>
      </c>
      <c r="U669">
        <v>63</v>
      </c>
      <c r="V669" t="str">
        <v>556 Jacobson PlaceApt. 974</v>
      </c>
      <c r="W669">
        <v>1126</v>
      </c>
      <c r="X669" t="str">
        <v>Lake Madelineton</v>
      </c>
      <c r="Y669" t="str">
        <v>Western Australia</v>
      </c>
      <c r="Z669" t="str">
        <v>Australia</v>
      </c>
      <c r="AA669">
        <v>8</v>
      </c>
      <c r="AB669" s="3" t="str">
        <f t="shared" si="21"/>
        <v>10 to 20</v>
      </c>
      <c r="AK669" s="6"/>
      <c r="AM669" s="6">
        <v>528</v>
      </c>
      <c r="AN669" s="6" t="s">
        <v>1377</v>
      </c>
    </row>
    <row r="670" spans="1:40" x14ac:dyDescent="0.25">
      <c r="A670">
        <v>668</v>
      </c>
      <c r="B670">
        <v>142</v>
      </c>
      <c r="C670">
        <v>8</v>
      </c>
      <c r="D670">
        <v>96</v>
      </c>
      <c r="E670">
        <v>3</v>
      </c>
      <c r="F670">
        <v>288</v>
      </c>
      <c r="G670">
        <v>1</v>
      </c>
      <c r="H670" t="str">
        <f>VLOOKUP($C670,'Raw-products'!$A$2:$H$1261,MATCH(H$1,'Raw-products'!$A$1:$H$1,0))</f>
        <v>Shirt</v>
      </c>
      <c r="I670" t="str">
        <f>VLOOKUP($C670,'Raw-products'!$A$2:$H$1261,MATCH(I$1,'Raw-products'!$A$1:$H$1,0))</f>
        <v>Oxford Cloth</v>
      </c>
      <c r="J670" t="str">
        <f>VLOOKUP($C670,'Raw-products'!$A$2:$H$1261,MATCH(J$1,'Raw-products'!$A$1:$H$1,0))</f>
        <v>L</v>
      </c>
      <c r="K670" t="str">
        <f>VLOOKUP($C670,'Raw-products'!$A$2:$H$1261,MATCH(K$1,'Raw-products'!$A$1:$H$1,0))</f>
        <v>orange</v>
      </c>
      <c r="L670">
        <f>VLOOKUP($C670,'Raw-products'!$A$2:$H$1261,MATCH(L$1,'Raw-products'!$A$1:$H$1,0))</f>
        <v>114</v>
      </c>
      <c r="M670">
        <f>VLOOKUP($C670,'Raw-products'!$A$2:$H$1261,MATCH(M$1,'Raw-products'!$A$1:$H$1,0))</f>
        <v>48</v>
      </c>
      <c r="N670" s="5">
        <f t="shared" si="20"/>
        <v>5472</v>
      </c>
      <c r="O670" cm="1">
        <f t="array" ref="O670:R670">_xlfn.XLOOKUP($B670,'Raw -orders'!$A:$A,'Raw -orders'!$B:$E)</f>
        <v>237</v>
      </c>
      <c r="P670">
        <v>53165</v>
      </c>
      <c r="Q670" s="1">
        <v>44362</v>
      </c>
      <c r="R670" s="1">
        <v>44389</v>
      </c>
      <c r="S670" t="str" cm="1">
        <f t="array" ref="S670:Z670">_xlfn.XLOOKUP($O670,'Raw - customers'!$A:$A,'Raw - customers'!$B:$I)</f>
        <v>Cassaundra Sliman</v>
      </c>
      <c r="T670" t="str">
        <v>Agender</v>
      </c>
      <c r="U670">
        <v>71</v>
      </c>
      <c r="V670" t="str">
        <v>3679 Kiehn ParkwaySuite 444</v>
      </c>
      <c r="W670">
        <v>6639</v>
      </c>
      <c r="X670" t="str">
        <v>Lake Mollyburgh</v>
      </c>
      <c r="Y670" t="str">
        <v>New South Wales</v>
      </c>
      <c r="Z670" t="str">
        <v>Australia</v>
      </c>
      <c r="AA670">
        <v>6</v>
      </c>
      <c r="AB670" s="3" t="str">
        <f t="shared" si="21"/>
        <v>20 to 30</v>
      </c>
      <c r="AK670" s="6"/>
      <c r="AM670" s="6">
        <v>237</v>
      </c>
      <c r="AN670" s="6" t="s">
        <v>1362</v>
      </c>
    </row>
    <row r="671" spans="1:40" x14ac:dyDescent="0.25">
      <c r="A671">
        <v>669</v>
      </c>
      <c r="B671">
        <v>142</v>
      </c>
      <c r="C671">
        <v>843</v>
      </c>
      <c r="D671">
        <v>113</v>
      </c>
      <c r="E671">
        <v>2</v>
      </c>
      <c r="F671">
        <v>226</v>
      </c>
      <c r="G671">
        <v>1</v>
      </c>
      <c r="H671" t="str">
        <f>VLOOKUP($C671,'Raw-products'!$A$2:$H$1261,MATCH(H$1,'Raw-products'!$A$1:$H$1,0))</f>
        <v>Trousers</v>
      </c>
      <c r="I671" t="str">
        <f>VLOOKUP($C671,'Raw-products'!$A$2:$H$1261,MATCH(I$1,'Raw-products'!$A$1:$H$1,0))</f>
        <v>Chinos</v>
      </c>
      <c r="J671" t="str">
        <f>VLOOKUP($C671,'Raw-products'!$A$2:$H$1261,MATCH(J$1,'Raw-products'!$A$1:$H$1,0))</f>
        <v>L</v>
      </c>
      <c r="K671" t="str">
        <f>VLOOKUP($C671,'Raw-products'!$A$2:$H$1261,MATCH(K$1,'Raw-products'!$A$1:$H$1,0))</f>
        <v>red</v>
      </c>
      <c r="L671">
        <f>VLOOKUP($C671,'Raw-products'!$A$2:$H$1261,MATCH(L$1,'Raw-products'!$A$1:$H$1,0))</f>
        <v>100</v>
      </c>
      <c r="M671">
        <f>VLOOKUP($C671,'Raw-products'!$A$2:$H$1261,MATCH(M$1,'Raw-products'!$A$1:$H$1,0))</f>
        <v>44</v>
      </c>
      <c r="N671" s="5">
        <f t="shared" si="20"/>
        <v>4400</v>
      </c>
      <c r="O671" cm="1">
        <f t="array" ref="O671:R671">_xlfn.XLOOKUP($B671,'Raw -orders'!$A:$A,'Raw -orders'!$B:$E)</f>
        <v>237</v>
      </c>
      <c r="P671">
        <v>53165</v>
      </c>
      <c r="Q671" s="1">
        <v>44362</v>
      </c>
      <c r="R671" s="1">
        <v>44389</v>
      </c>
      <c r="S671" t="str" cm="1">
        <f t="array" ref="S671:Z671">_xlfn.XLOOKUP($O671,'Raw - customers'!$A:$A,'Raw - customers'!$B:$I)</f>
        <v>Cassaundra Sliman</v>
      </c>
      <c r="T671" t="str">
        <v>Agender</v>
      </c>
      <c r="U671">
        <v>71</v>
      </c>
      <c r="V671" t="str">
        <v>3679 Kiehn ParkwaySuite 444</v>
      </c>
      <c r="W671">
        <v>6639</v>
      </c>
      <c r="X671" t="str">
        <v>Lake Mollyburgh</v>
      </c>
      <c r="Y671" t="str">
        <v>New South Wales</v>
      </c>
      <c r="Z671" t="str">
        <v>Australia</v>
      </c>
      <c r="AA671">
        <v>6</v>
      </c>
      <c r="AB671" s="3" t="str">
        <f t="shared" si="21"/>
        <v>20 to 30</v>
      </c>
      <c r="AK671" s="6"/>
      <c r="AM671" s="6">
        <v>237</v>
      </c>
      <c r="AN671" s="6" t="s">
        <v>1362</v>
      </c>
    </row>
    <row r="672" spans="1:40" x14ac:dyDescent="0.25">
      <c r="A672">
        <v>670</v>
      </c>
      <c r="B672">
        <v>142</v>
      </c>
      <c r="C672">
        <v>131</v>
      </c>
      <c r="D672">
        <v>92</v>
      </c>
      <c r="E672">
        <v>3</v>
      </c>
      <c r="F672">
        <v>276</v>
      </c>
      <c r="G672">
        <v>1</v>
      </c>
      <c r="H672" t="str">
        <f>VLOOKUP($C672,'Raw-products'!$A$2:$H$1261,MATCH(H$1,'Raw-products'!$A$1:$H$1,0))</f>
        <v>Shirt</v>
      </c>
      <c r="I672" t="str">
        <f>VLOOKUP($C672,'Raw-products'!$A$2:$H$1261,MATCH(I$1,'Raw-products'!$A$1:$H$1,0))</f>
        <v>Denim</v>
      </c>
      <c r="J672" t="str">
        <f>VLOOKUP($C672,'Raw-products'!$A$2:$H$1261,MATCH(J$1,'Raw-products'!$A$1:$H$1,0))</f>
        <v>S</v>
      </c>
      <c r="K672" t="str">
        <f>VLOOKUP($C672,'Raw-products'!$A$2:$H$1261,MATCH(K$1,'Raw-products'!$A$1:$H$1,0))</f>
        <v>indigo</v>
      </c>
      <c r="L672">
        <f>VLOOKUP($C672,'Raw-products'!$A$2:$H$1261,MATCH(L$1,'Raw-products'!$A$1:$H$1,0))</f>
        <v>115</v>
      </c>
      <c r="M672">
        <f>VLOOKUP($C672,'Raw-products'!$A$2:$H$1261,MATCH(M$1,'Raw-products'!$A$1:$H$1,0))</f>
        <v>69</v>
      </c>
      <c r="N672" s="5">
        <f t="shared" si="20"/>
        <v>7935</v>
      </c>
      <c r="O672" cm="1">
        <f t="array" ref="O672:R672">_xlfn.XLOOKUP($B672,'Raw -orders'!$A:$A,'Raw -orders'!$B:$E)</f>
        <v>237</v>
      </c>
      <c r="P672">
        <v>53165</v>
      </c>
      <c r="Q672" s="1">
        <v>44362</v>
      </c>
      <c r="R672" s="1">
        <v>44389</v>
      </c>
      <c r="S672" t="str" cm="1">
        <f t="array" ref="S672:Z672">_xlfn.XLOOKUP($O672,'Raw - customers'!$A:$A,'Raw - customers'!$B:$I)</f>
        <v>Cassaundra Sliman</v>
      </c>
      <c r="T672" t="str">
        <v>Agender</v>
      </c>
      <c r="U672">
        <v>71</v>
      </c>
      <c r="V672" t="str">
        <v>3679 Kiehn ParkwaySuite 444</v>
      </c>
      <c r="W672">
        <v>6639</v>
      </c>
      <c r="X672" t="str">
        <v>Lake Mollyburgh</v>
      </c>
      <c r="Y672" t="str">
        <v>New South Wales</v>
      </c>
      <c r="Z672" t="str">
        <v>Australia</v>
      </c>
      <c r="AA672">
        <v>6</v>
      </c>
      <c r="AB672" s="3" t="str">
        <f t="shared" si="21"/>
        <v>20 to 30</v>
      </c>
      <c r="AK672" s="6"/>
      <c r="AM672" s="6">
        <v>237</v>
      </c>
      <c r="AN672" s="6" t="s">
        <v>1362</v>
      </c>
    </row>
    <row r="673" spans="1:40" x14ac:dyDescent="0.25">
      <c r="A673">
        <v>671</v>
      </c>
      <c r="B673">
        <v>142</v>
      </c>
      <c r="C673">
        <v>575</v>
      </c>
      <c r="D673">
        <v>100</v>
      </c>
      <c r="E673">
        <v>3</v>
      </c>
      <c r="F673">
        <v>300</v>
      </c>
      <c r="G673">
        <v>1</v>
      </c>
      <c r="H673" t="str">
        <f>VLOOKUP($C673,'Raw-products'!$A$2:$H$1261,MATCH(H$1,'Raw-products'!$A$1:$H$1,0))</f>
        <v>Jacket</v>
      </c>
      <c r="I673" t="str">
        <f>VLOOKUP($C673,'Raw-products'!$A$2:$H$1261,MATCH(I$1,'Raw-products'!$A$1:$H$1,0))</f>
        <v>Bomber</v>
      </c>
      <c r="J673" t="str">
        <f>VLOOKUP($C673,'Raw-products'!$A$2:$H$1261,MATCH(J$1,'Raw-products'!$A$1:$H$1,0))</f>
        <v>XS</v>
      </c>
      <c r="K673" t="str">
        <f>VLOOKUP($C673,'Raw-products'!$A$2:$H$1261,MATCH(K$1,'Raw-products'!$A$1:$H$1,0))</f>
        <v>green</v>
      </c>
      <c r="L673">
        <f>VLOOKUP($C673,'Raw-products'!$A$2:$H$1261,MATCH(L$1,'Raw-products'!$A$1:$H$1,0))</f>
        <v>90</v>
      </c>
      <c r="M673">
        <f>VLOOKUP($C673,'Raw-products'!$A$2:$H$1261,MATCH(M$1,'Raw-products'!$A$1:$H$1,0))</f>
        <v>48</v>
      </c>
      <c r="N673" s="5">
        <f t="shared" si="20"/>
        <v>4320</v>
      </c>
      <c r="O673" cm="1">
        <f t="array" ref="O673:R673">_xlfn.XLOOKUP($B673,'Raw -orders'!$A:$A,'Raw -orders'!$B:$E)</f>
        <v>237</v>
      </c>
      <c r="P673">
        <v>53165</v>
      </c>
      <c r="Q673" s="1">
        <v>44362</v>
      </c>
      <c r="R673" s="1">
        <v>44389</v>
      </c>
      <c r="S673" t="str" cm="1">
        <f t="array" ref="S673:Z673">_xlfn.XLOOKUP($O673,'Raw - customers'!$A:$A,'Raw - customers'!$B:$I)</f>
        <v>Cassaundra Sliman</v>
      </c>
      <c r="T673" t="str">
        <v>Agender</v>
      </c>
      <c r="U673">
        <v>71</v>
      </c>
      <c r="V673" t="str">
        <v>3679 Kiehn ParkwaySuite 444</v>
      </c>
      <c r="W673">
        <v>6639</v>
      </c>
      <c r="X673" t="str">
        <v>Lake Mollyburgh</v>
      </c>
      <c r="Y673" t="str">
        <v>New South Wales</v>
      </c>
      <c r="Z673" t="str">
        <v>Australia</v>
      </c>
      <c r="AA673">
        <v>6</v>
      </c>
      <c r="AB673" s="3" t="str">
        <f t="shared" si="21"/>
        <v>20 to 30</v>
      </c>
      <c r="AK673" s="6"/>
      <c r="AM673" s="6">
        <v>237</v>
      </c>
      <c r="AN673" s="6" t="s">
        <v>1362</v>
      </c>
    </row>
    <row r="674" spans="1:40" x14ac:dyDescent="0.25">
      <c r="A674">
        <v>672</v>
      </c>
      <c r="B674">
        <v>142</v>
      </c>
      <c r="C674">
        <v>717</v>
      </c>
      <c r="D674">
        <v>119</v>
      </c>
      <c r="E674">
        <v>3</v>
      </c>
      <c r="F674">
        <v>357</v>
      </c>
      <c r="G674">
        <v>1</v>
      </c>
      <c r="H674" t="str">
        <f>VLOOKUP($C674,'Raw-products'!$A$2:$H$1261,MATCH(H$1,'Raw-products'!$A$1:$H$1,0))</f>
        <v>Jacket</v>
      </c>
      <c r="I674" t="str">
        <f>VLOOKUP($C674,'Raw-products'!$A$2:$H$1261,MATCH(I$1,'Raw-products'!$A$1:$H$1,0))</f>
        <v>Trench Coat</v>
      </c>
      <c r="J674" t="str">
        <f>VLOOKUP($C674,'Raw-products'!$A$2:$H$1261,MATCH(J$1,'Raw-products'!$A$1:$H$1,0))</f>
        <v>M</v>
      </c>
      <c r="K674" t="str">
        <f>VLOOKUP($C674,'Raw-products'!$A$2:$H$1261,MATCH(K$1,'Raw-products'!$A$1:$H$1,0))</f>
        <v>green</v>
      </c>
      <c r="L674">
        <f>VLOOKUP($C674,'Raw-products'!$A$2:$H$1261,MATCH(L$1,'Raw-products'!$A$1:$H$1,0))</f>
        <v>112</v>
      </c>
      <c r="M674">
        <f>VLOOKUP($C674,'Raw-products'!$A$2:$H$1261,MATCH(M$1,'Raw-products'!$A$1:$H$1,0))</f>
        <v>67</v>
      </c>
      <c r="N674" s="5">
        <f t="shared" si="20"/>
        <v>7504</v>
      </c>
      <c r="O674" cm="1">
        <f t="array" ref="O674:R674">_xlfn.XLOOKUP($B674,'Raw -orders'!$A:$A,'Raw -orders'!$B:$E)</f>
        <v>237</v>
      </c>
      <c r="P674">
        <v>53165</v>
      </c>
      <c r="Q674" s="1">
        <v>44362</v>
      </c>
      <c r="R674" s="1">
        <v>44389</v>
      </c>
      <c r="S674" t="str" cm="1">
        <f t="array" ref="S674:Z674">_xlfn.XLOOKUP($O674,'Raw - customers'!$A:$A,'Raw - customers'!$B:$I)</f>
        <v>Cassaundra Sliman</v>
      </c>
      <c r="T674" t="str">
        <v>Agender</v>
      </c>
      <c r="U674">
        <v>71</v>
      </c>
      <c r="V674" t="str">
        <v>3679 Kiehn ParkwaySuite 444</v>
      </c>
      <c r="W674">
        <v>6639</v>
      </c>
      <c r="X674" t="str">
        <v>Lake Mollyburgh</v>
      </c>
      <c r="Y674" t="str">
        <v>New South Wales</v>
      </c>
      <c r="Z674" t="str">
        <v>Australia</v>
      </c>
      <c r="AA674">
        <v>6</v>
      </c>
      <c r="AB674" s="3" t="str">
        <f t="shared" si="21"/>
        <v>20 to 30</v>
      </c>
      <c r="AK674" s="6"/>
      <c r="AM674" s="6">
        <v>237</v>
      </c>
      <c r="AN674" s="6" t="s">
        <v>1362</v>
      </c>
    </row>
    <row r="675" spans="1:40" x14ac:dyDescent="0.25">
      <c r="A675">
        <v>673</v>
      </c>
      <c r="B675">
        <v>142</v>
      </c>
      <c r="C675">
        <v>1237</v>
      </c>
      <c r="D675">
        <v>112</v>
      </c>
      <c r="E675">
        <v>3</v>
      </c>
      <c r="F675">
        <v>336</v>
      </c>
      <c r="G675">
        <v>1</v>
      </c>
      <c r="H675" t="str">
        <f>VLOOKUP($C675,'Raw-products'!$A$2:$H$1261,MATCH(H$1,'Raw-products'!$A$1:$H$1,0))</f>
        <v>Trousers</v>
      </c>
      <c r="I675" t="str">
        <f>VLOOKUP($C675,'Raw-products'!$A$2:$H$1261,MATCH(I$1,'Raw-products'!$A$1:$H$1,0))</f>
        <v>Tracksuit Bottoms</v>
      </c>
      <c r="J675" t="str">
        <f>VLOOKUP($C675,'Raw-products'!$A$2:$H$1261,MATCH(J$1,'Raw-products'!$A$1:$H$1,0))</f>
        <v>M</v>
      </c>
      <c r="K675" t="str">
        <f>VLOOKUP($C675,'Raw-products'!$A$2:$H$1261,MATCH(K$1,'Raw-products'!$A$1:$H$1,0))</f>
        <v>yellow</v>
      </c>
      <c r="L675">
        <f>VLOOKUP($C675,'Raw-products'!$A$2:$H$1261,MATCH(L$1,'Raw-products'!$A$1:$H$1,0))</f>
        <v>91</v>
      </c>
      <c r="M675">
        <f>VLOOKUP($C675,'Raw-products'!$A$2:$H$1261,MATCH(M$1,'Raw-products'!$A$1:$H$1,0))</f>
        <v>80</v>
      </c>
      <c r="N675" s="5">
        <f t="shared" si="20"/>
        <v>7280</v>
      </c>
      <c r="O675" cm="1">
        <f t="array" ref="O675:R675">_xlfn.XLOOKUP($B675,'Raw -orders'!$A:$A,'Raw -orders'!$B:$E)</f>
        <v>237</v>
      </c>
      <c r="P675">
        <v>53165</v>
      </c>
      <c r="Q675" s="1">
        <v>44362</v>
      </c>
      <c r="R675" s="1">
        <v>44389</v>
      </c>
      <c r="S675" t="str" cm="1">
        <f t="array" ref="S675:Z675">_xlfn.XLOOKUP($O675,'Raw - customers'!$A:$A,'Raw - customers'!$B:$I)</f>
        <v>Cassaundra Sliman</v>
      </c>
      <c r="T675" t="str">
        <v>Agender</v>
      </c>
      <c r="U675">
        <v>71</v>
      </c>
      <c r="V675" t="str">
        <v>3679 Kiehn ParkwaySuite 444</v>
      </c>
      <c r="W675">
        <v>6639</v>
      </c>
      <c r="X675" t="str">
        <v>Lake Mollyburgh</v>
      </c>
      <c r="Y675" t="str">
        <v>New South Wales</v>
      </c>
      <c r="Z675" t="str">
        <v>Australia</v>
      </c>
      <c r="AA675">
        <v>6</v>
      </c>
      <c r="AB675" s="3" t="str">
        <f t="shared" si="21"/>
        <v>20 to 30</v>
      </c>
      <c r="AK675" s="6"/>
      <c r="AM675" s="6">
        <v>237</v>
      </c>
      <c r="AN675" s="6" t="s">
        <v>1362</v>
      </c>
    </row>
    <row r="676" spans="1:40" x14ac:dyDescent="0.25">
      <c r="A676">
        <v>674</v>
      </c>
      <c r="B676">
        <v>142</v>
      </c>
      <c r="C676">
        <v>712</v>
      </c>
      <c r="D676">
        <v>119</v>
      </c>
      <c r="E676">
        <v>1</v>
      </c>
      <c r="F676">
        <v>119</v>
      </c>
      <c r="G676">
        <v>1</v>
      </c>
      <c r="H676" t="str">
        <f>VLOOKUP($C676,'Raw-products'!$A$2:$H$1261,MATCH(H$1,'Raw-products'!$A$1:$H$1,0))</f>
        <v>Jacket</v>
      </c>
      <c r="I676" t="str">
        <f>VLOOKUP($C676,'Raw-products'!$A$2:$H$1261,MATCH(I$1,'Raw-products'!$A$1:$H$1,0))</f>
        <v>Trench Coat</v>
      </c>
      <c r="J676" t="str">
        <f>VLOOKUP($C676,'Raw-products'!$A$2:$H$1261,MATCH(J$1,'Raw-products'!$A$1:$H$1,0))</f>
        <v>M</v>
      </c>
      <c r="K676" t="str">
        <f>VLOOKUP($C676,'Raw-products'!$A$2:$H$1261,MATCH(K$1,'Raw-products'!$A$1:$H$1,0))</f>
        <v>yellow</v>
      </c>
      <c r="L676">
        <f>VLOOKUP($C676,'Raw-products'!$A$2:$H$1261,MATCH(L$1,'Raw-products'!$A$1:$H$1,0))</f>
        <v>112</v>
      </c>
      <c r="M676">
        <f>VLOOKUP($C676,'Raw-products'!$A$2:$H$1261,MATCH(M$1,'Raw-products'!$A$1:$H$1,0))</f>
        <v>54</v>
      </c>
      <c r="N676" s="5">
        <f t="shared" si="20"/>
        <v>6048</v>
      </c>
      <c r="O676" cm="1">
        <f t="array" ref="O676:R676">_xlfn.XLOOKUP($B676,'Raw -orders'!$A:$A,'Raw -orders'!$B:$E)</f>
        <v>237</v>
      </c>
      <c r="P676">
        <v>53165</v>
      </c>
      <c r="Q676" s="1">
        <v>44362</v>
      </c>
      <c r="R676" s="1">
        <v>44389</v>
      </c>
      <c r="S676" t="str" cm="1">
        <f t="array" ref="S676:Z676">_xlfn.XLOOKUP($O676,'Raw - customers'!$A:$A,'Raw - customers'!$B:$I)</f>
        <v>Cassaundra Sliman</v>
      </c>
      <c r="T676" t="str">
        <v>Agender</v>
      </c>
      <c r="U676">
        <v>71</v>
      </c>
      <c r="V676" t="str">
        <v>3679 Kiehn ParkwaySuite 444</v>
      </c>
      <c r="W676">
        <v>6639</v>
      </c>
      <c r="X676" t="str">
        <v>Lake Mollyburgh</v>
      </c>
      <c r="Y676" t="str">
        <v>New South Wales</v>
      </c>
      <c r="Z676" t="str">
        <v>Australia</v>
      </c>
      <c r="AA676">
        <v>6</v>
      </c>
      <c r="AB676" s="3" t="str">
        <f t="shared" si="21"/>
        <v>20 to 30</v>
      </c>
      <c r="AK676" s="6"/>
      <c r="AM676" s="6">
        <v>237</v>
      </c>
      <c r="AN676" s="6" t="s">
        <v>1362</v>
      </c>
    </row>
    <row r="677" spans="1:40" x14ac:dyDescent="0.25">
      <c r="A677">
        <v>675</v>
      </c>
      <c r="B677">
        <v>142</v>
      </c>
      <c r="C677">
        <v>932</v>
      </c>
      <c r="D677">
        <v>96</v>
      </c>
      <c r="E677">
        <v>3</v>
      </c>
      <c r="F677">
        <v>288</v>
      </c>
      <c r="G677">
        <v>1</v>
      </c>
      <c r="H677" t="str">
        <f>VLOOKUP($C677,'Raw-products'!$A$2:$H$1261,MATCH(H$1,'Raw-products'!$A$1:$H$1,0))</f>
        <v>Trousers</v>
      </c>
      <c r="I677" t="str">
        <f>VLOOKUP($C677,'Raw-products'!$A$2:$H$1261,MATCH(I$1,'Raw-products'!$A$1:$H$1,0))</f>
        <v>Drawstring</v>
      </c>
      <c r="J677" t="str">
        <f>VLOOKUP($C677,'Raw-products'!$A$2:$H$1261,MATCH(J$1,'Raw-products'!$A$1:$H$1,0))</f>
        <v>M</v>
      </c>
      <c r="K677" t="str">
        <f>VLOOKUP($C677,'Raw-products'!$A$2:$H$1261,MATCH(K$1,'Raw-products'!$A$1:$H$1,0))</f>
        <v>blue</v>
      </c>
      <c r="L677">
        <f>VLOOKUP($C677,'Raw-products'!$A$2:$H$1261,MATCH(L$1,'Raw-products'!$A$1:$H$1,0))</f>
        <v>104</v>
      </c>
      <c r="M677">
        <f>VLOOKUP($C677,'Raw-products'!$A$2:$H$1261,MATCH(M$1,'Raw-products'!$A$1:$H$1,0))</f>
        <v>41</v>
      </c>
      <c r="N677" s="5">
        <f t="shared" si="20"/>
        <v>4264</v>
      </c>
      <c r="O677" cm="1">
        <f t="array" ref="O677:R677">_xlfn.XLOOKUP($B677,'Raw -orders'!$A:$A,'Raw -orders'!$B:$E)</f>
        <v>237</v>
      </c>
      <c r="P677">
        <v>53165</v>
      </c>
      <c r="Q677" s="1">
        <v>44362</v>
      </c>
      <c r="R677" s="1">
        <v>44389</v>
      </c>
      <c r="S677" t="str" cm="1">
        <f t="array" ref="S677:Z677">_xlfn.XLOOKUP($O677,'Raw - customers'!$A:$A,'Raw - customers'!$B:$I)</f>
        <v>Cassaundra Sliman</v>
      </c>
      <c r="T677" t="str">
        <v>Agender</v>
      </c>
      <c r="U677">
        <v>71</v>
      </c>
      <c r="V677" t="str">
        <v>3679 Kiehn ParkwaySuite 444</v>
      </c>
      <c r="W677">
        <v>6639</v>
      </c>
      <c r="X677" t="str">
        <v>Lake Mollyburgh</v>
      </c>
      <c r="Y677" t="str">
        <v>New South Wales</v>
      </c>
      <c r="Z677" t="str">
        <v>Australia</v>
      </c>
      <c r="AA677">
        <v>6</v>
      </c>
      <c r="AB677" s="3" t="str">
        <f t="shared" si="21"/>
        <v>20 to 30</v>
      </c>
      <c r="AK677" s="6"/>
      <c r="AM677" s="6">
        <v>237</v>
      </c>
      <c r="AN677" s="6" t="s">
        <v>1362</v>
      </c>
    </row>
    <row r="678" spans="1:40" x14ac:dyDescent="0.25">
      <c r="A678">
        <v>676</v>
      </c>
      <c r="B678">
        <v>142</v>
      </c>
      <c r="C678">
        <v>630</v>
      </c>
      <c r="D678">
        <v>93</v>
      </c>
      <c r="E678">
        <v>3</v>
      </c>
      <c r="F678">
        <v>279</v>
      </c>
      <c r="G678">
        <v>1</v>
      </c>
      <c r="H678" t="str">
        <f>VLOOKUP($C678,'Raw-products'!$A$2:$H$1261,MATCH(H$1,'Raw-products'!$A$1:$H$1,0))</f>
        <v>Jacket</v>
      </c>
      <c r="I678" t="str">
        <f>VLOOKUP($C678,'Raw-products'!$A$2:$H$1261,MATCH(I$1,'Raw-products'!$A$1:$H$1,0))</f>
        <v>Coach</v>
      </c>
      <c r="J678" t="str">
        <f>VLOOKUP($C678,'Raw-products'!$A$2:$H$1261,MATCH(J$1,'Raw-products'!$A$1:$H$1,0))</f>
        <v>XS</v>
      </c>
      <c r="K678" t="str">
        <f>VLOOKUP($C678,'Raw-products'!$A$2:$H$1261,MATCH(K$1,'Raw-products'!$A$1:$H$1,0))</f>
        <v>red</v>
      </c>
      <c r="L678">
        <f>VLOOKUP($C678,'Raw-products'!$A$2:$H$1261,MATCH(L$1,'Raw-products'!$A$1:$H$1,0))</f>
        <v>115</v>
      </c>
      <c r="M678">
        <f>VLOOKUP($C678,'Raw-products'!$A$2:$H$1261,MATCH(M$1,'Raw-products'!$A$1:$H$1,0))</f>
        <v>71</v>
      </c>
      <c r="N678" s="5">
        <f t="shared" si="20"/>
        <v>8165</v>
      </c>
      <c r="O678" cm="1">
        <f t="array" ref="O678:R678">_xlfn.XLOOKUP($B678,'Raw -orders'!$A:$A,'Raw -orders'!$B:$E)</f>
        <v>237</v>
      </c>
      <c r="P678">
        <v>53165</v>
      </c>
      <c r="Q678" s="1">
        <v>44362</v>
      </c>
      <c r="R678" s="1">
        <v>44389</v>
      </c>
      <c r="S678" t="str" cm="1">
        <f t="array" ref="S678:Z678">_xlfn.XLOOKUP($O678,'Raw - customers'!$A:$A,'Raw - customers'!$B:$I)</f>
        <v>Cassaundra Sliman</v>
      </c>
      <c r="T678" t="str">
        <v>Agender</v>
      </c>
      <c r="U678">
        <v>71</v>
      </c>
      <c r="V678" t="str">
        <v>3679 Kiehn ParkwaySuite 444</v>
      </c>
      <c r="W678">
        <v>6639</v>
      </c>
      <c r="X678" t="str">
        <v>Lake Mollyburgh</v>
      </c>
      <c r="Y678" t="str">
        <v>New South Wales</v>
      </c>
      <c r="Z678" t="str">
        <v>Australia</v>
      </c>
      <c r="AA678">
        <v>6</v>
      </c>
      <c r="AB678" s="3" t="str">
        <f t="shared" si="21"/>
        <v>20 to 30</v>
      </c>
      <c r="AK678" s="6"/>
      <c r="AM678" s="6">
        <v>237</v>
      </c>
      <c r="AN678" s="6" t="s">
        <v>1362</v>
      </c>
    </row>
    <row r="679" spans="1:40" x14ac:dyDescent="0.25">
      <c r="A679">
        <v>677</v>
      </c>
      <c r="B679">
        <v>143</v>
      </c>
      <c r="C679">
        <v>740</v>
      </c>
      <c r="D679">
        <v>109</v>
      </c>
      <c r="E679">
        <v>2</v>
      </c>
      <c r="F679">
        <v>218</v>
      </c>
      <c r="G679">
        <v>1</v>
      </c>
      <c r="H679" t="str">
        <f>VLOOKUP($C679,'Raw-products'!$A$2:$H$1261,MATCH(H$1,'Raw-products'!$A$1:$H$1,0))</f>
        <v>Jacket</v>
      </c>
      <c r="I679" t="str">
        <f>VLOOKUP($C679,'Raw-products'!$A$2:$H$1261,MATCH(I$1,'Raw-products'!$A$1:$H$1,0))</f>
        <v>Peacoat</v>
      </c>
      <c r="J679" t="str">
        <f>VLOOKUP($C679,'Raw-products'!$A$2:$H$1261,MATCH(J$1,'Raw-products'!$A$1:$H$1,0))</f>
        <v>XS</v>
      </c>
      <c r="K679" t="str">
        <f>VLOOKUP($C679,'Raw-products'!$A$2:$H$1261,MATCH(K$1,'Raw-products'!$A$1:$H$1,0))</f>
        <v>orange</v>
      </c>
      <c r="L679">
        <f>VLOOKUP($C679,'Raw-products'!$A$2:$H$1261,MATCH(L$1,'Raw-products'!$A$1:$H$1,0))</f>
        <v>102</v>
      </c>
      <c r="M679">
        <f>VLOOKUP($C679,'Raw-products'!$A$2:$H$1261,MATCH(M$1,'Raw-products'!$A$1:$H$1,0))</f>
        <v>78</v>
      </c>
      <c r="N679" s="5">
        <f t="shared" si="20"/>
        <v>7956</v>
      </c>
      <c r="O679" cm="1">
        <f t="array" ref="O679:R679">_xlfn.XLOOKUP($B679,'Raw -orders'!$A:$A,'Raw -orders'!$B:$E)</f>
        <v>828</v>
      </c>
      <c r="P679">
        <v>37187</v>
      </c>
      <c r="Q679" s="1">
        <v>44235</v>
      </c>
      <c r="R679" s="1">
        <v>44238</v>
      </c>
      <c r="S679" t="str" cm="1">
        <f t="array" ref="S679:Z679">_xlfn.XLOOKUP($O679,'Raw - customers'!$A:$A,'Raw - customers'!$B:$I)</f>
        <v>Tucky Kitchaside</v>
      </c>
      <c r="T679" t="str">
        <v>Female</v>
      </c>
      <c r="U679">
        <v>57</v>
      </c>
      <c r="V679" t="str">
        <v>381 Matthew Estate DrSuite 656</v>
      </c>
      <c r="W679">
        <v>6351</v>
      </c>
      <c r="X679" t="str">
        <v>East Zacharystad</v>
      </c>
      <c r="Y679" t="str">
        <v>Queensland</v>
      </c>
      <c r="Z679" t="str">
        <v>Australia</v>
      </c>
      <c r="AA679">
        <v>2</v>
      </c>
      <c r="AB679" s="3" t="str">
        <f t="shared" si="21"/>
        <v>0 to 10</v>
      </c>
      <c r="AK679" s="6"/>
      <c r="AM679" s="6">
        <v>828</v>
      </c>
      <c r="AN679" s="6" t="s">
        <v>1355</v>
      </c>
    </row>
    <row r="680" spans="1:40" x14ac:dyDescent="0.25">
      <c r="A680">
        <v>678</v>
      </c>
      <c r="B680">
        <v>143</v>
      </c>
      <c r="C680">
        <v>94</v>
      </c>
      <c r="D680">
        <v>118</v>
      </c>
      <c r="E680">
        <v>2</v>
      </c>
      <c r="F680">
        <v>236</v>
      </c>
      <c r="G680">
        <v>1</v>
      </c>
      <c r="H680" t="str">
        <f>VLOOKUP($C680,'Raw-products'!$A$2:$H$1261,MATCH(H$1,'Raw-products'!$A$1:$H$1,0))</f>
        <v>Shirt</v>
      </c>
      <c r="I680" t="str">
        <f>VLOOKUP($C680,'Raw-products'!$A$2:$H$1261,MATCH(I$1,'Raw-products'!$A$1:$H$1,0))</f>
        <v>Flannel</v>
      </c>
      <c r="J680" t="str">
        <f>VLOOKUP($C680,'Raw-products'!$A$2:$H$1261,MATCH(J$1,'Raw-products'!$A$1:$H$1,0))</f>
        <v>XL</v>
      </c>
      <c r="K680" t="str">
        <f>VLOOKUP($C680,'Raw-products'!$A$2:$H$1261,MATCH(K$1,'Raw-products'!$A$1:$H$1,0))</f>
        <v>blue</v>
      </c>
      <c r="L680">
        <f>VLOOKUP($C680,'Raw-products'!$A$2:$H$1261,MATCH(L$1,'Raw-products'!$A$1:$H$1,0))</f>
        <v>96</v>
      </c>
      <c r="M680">
        <f>VLOOKUP($C680,'Raw-products'!$A$2:$H$1261,MATCH(M$1,'Raw-products'!$A$1:$H$1,0))</f>
        <v>61</v>
      </c>
      <c r="N680" s="5">
        <f t="shared" si="20"/>
        <v>5856</v>
      </c>
      <c r="O680" cm="1">
        <f t="array" ref="O680:R680">_xlfn.XLOOKUP($B680,'Raw -orders'!$A:$A,'Raw -orders'!$B:$E)</f>
        <v>828</v>
      </c>
      <c r="P680">
        <v>37187</v>
      </c>
      <c r="Q680" s="1">
        <v>44235</v>
      </c>
      <c r="R680" s="1">
        <v>44238</v>
      </c>
      <c r="S680" t="str" cm="1">
        <f t="array" ref="S680:Z680">_xlfn.XLOOKUP($O680,'Raw - customers'!$A:$A,'Raw - customers'!$B:$I)</f>
        <v>Tucky Kitchaside</v>
      </c>
      <c r="T680" t="str">
        <v>Female</v>
      </c>
      <c r="U680">
        <v>57</v>
      </c>
      <c r="V680" t="str">
        <v>381 Matthew Estate DrSuite 656</v>
      </c>
      <c r="W680">
        <v>6351</v>
      </c>
      <c r="X680" t="str">
        <v>East Zacharystad</v>
      </c>
      <c r="Y680" t="str">
        <v>Queensland</v>
      </c>
      <c r="Z680" t="str">
        <v>Australia</v>
      </c>
      <c r="AA680">
        <v>2</v>
      </c>
      <c r="AB680" s="3" t="str">
        <f t="shared" si="21"/>
        <v>0 to 10</v>
      </c>
      <c r="AK680" s="6"/>
      <c r="AM680" s="6">
        <v>828</v>
      </c>
      <c r="AN680" s="6" t="s">
        <v>1355</v>
      </c>
    </row>
    <row r="681" spans="1:40" x14ac:dyDescent="0.25">
      <c r="A681">
        <v>679</v>
      </c>
      <c r="B681">
        <v>143</v>
      </c>
      <c r="C681">
        <v>1083</v>
      </c>
      <c r="D681">
        <v>93</v>
      </c>
      <c r="E681">
        <v>1</v>
      </c>
      <c r="F681">
        <v>93</v>
      </c>
      <c r="G681">
        <v>1</v>
      </c>
      <c r="H681" t="str">
        <f>VLOOKUP($C681,'Raw-products'!$A$2:$H$1261,MATCH(H$1,'Raw-products'!$A$1:$H$1,0))</f>
        <v>Trousers</v>
      </c>
      <c r="I681" t="str">
        <f>VLOOKUP($C681,'Raw-products'!$A$2:$H$1261,MATCH(I$1,'Raw-products'!$A$1:$H$1,0))</f>
        <v>Joggers</v>
      </c>
      <c r="J681" t="str">
        <f>VLOOKUP($C681,'Raw-products'!$A$2:$H$1261,MATCH(J$1,'Raw-products'!$A$1:$H$1,0))</f>
        <v>L</v>
      </c>
      <c r="K681" t="str">
        <f>VLOOKUP($C681,'Raw-products'!$A$2:$H$1261,MATCH(K$1,'Raw-products'!$A$1:$H$1,0))</f>
        <v>violet</v>
      </c>
      <c r="L681">
        <f>VLOOKUP($C681,'Raw-products'!$A$2:$H$1261,MATCH(L$1,'Raw-products'!$A$1:$H$1,0))</f>
        <v>94</v>
      </c>
      <c r="M681">
        <f>VLOOKUP($C681,'Raw-products'!$A$2:$H$1261,MATCH(M$1,'Raw-products'!$A$1:$H$1,0))</f>
        <v>60</v>
      </c>
      <c r="N681" s="5">
        <f t="shared" si="20"/>
        <v>5640</v>
      </c>
      <c r="O681" cm="1">
        <f t="array" ref="O681:R681">_xlfn.XLOOKUP($B681,'Raw -orders'!$A:$A,'Raw -orders'!$B:$E)</f>
        <v>828</v>
      </c>
      <c r="P681">
        <v>37187</v>
      </c>
      <c r="Q681" s="1">
        <v>44235</v>
      </c>
      <c r="R681" s="1">
        <v>44238</v>
      </c>
      <c r="S681" t="str" cm="1">
        <f t="array" ref="S681:Z681">_xlfn.XLOOKUP($O681,'Raw - customers'!$A:$A,'Raw - customers'!$B:$I)</f>
        <v>Tucky Kitchaside</v>
      </c>
      <c r="T681" t="str">
        <v>Female</v>
      </c>
      <c r="U681">
        <v>57</v>
      </c>
      <c r="V681" t="str">
        <v>381 Matthew Estate DrSuite 656</v>
      </c>
      <c r="W681">
        <v>6351</v>
      </c>
      <c r="X681" t="str">
        <v>East Zacharystad</v>
      </c>
      <c r="Y681" t="str">
        <v>Queensland</v>
      </c>
      <c r="Z681" t="str">
        <v>Australia</v>
      </c>
      <c r="AA681">
        <v>2</v>
      </c>
      <c r="AB681" s="3" t="str">
        <f t="shared" si="21"/>
        <v>0 to 10</v>
      </c>
      <c r="AK681" s="6"/>
      <c r="AM681" s="6">
        <v>828</v>
      </c>
      <c r="AN681" s="6" t="s">
        <v>1355</v>
      </c>
    </row>
    <row r="682" spans="1:40" x14ac:dyDescent="0.25">
      <c r="A682">
        <v>680</v>
      </c>
      <c r="B682">
        <v>143</v>
      </c>
      <c r="C682">
        <v>387</v>
      </c>
      <c r="D682">
        <v>119</v>
      </c>
      <c r="E682">
        <v>1</v>
      </c>
      <c r="F682">
        <v>119</v>
      </c>
      <c r="G682">
        <v>1</v>
      </c>
      <c r="H682" t="str">
        <f>VLOOKUP($C682,'Raw-products'!$A$2:$H$1261,MATCH(H$1,'Raw-products'!$A$1:$H$1,0))</f>
        <v>Shirt</v>
      </c>
      <c r="I682" t="str">
        <f>VLOOKUP($C682,'Raw-products'!$A$2:$H$1261,MATCH(I$1,'Raw-products'!$A$1:$H$1,0))</f>
        <v>Casual Slim Fit</v>
      </c>
      <c r="J682" t="str">
        <f>VLOOKUP($C682,'Raw-products'!$A$2:$H$1261,MATCH(J$1,'Raw-products'!$A$1:$H$1,0))</f>
        <v>M</v>
      </c>
      <c r="K682" t="str">
        <f>VLOOKUP($C682,'Raw-products'!$A$2:$H$1261,MATCH(K$1,'Raw-products'!$A$1:$H$1,0))</f>
        <v>red</v>
      </c>
      <c r="L682">
        <f>VLOOKUP($C682,'Raw-products'!$A$2:$H$1261,MATCH(L$1,'Raw-products'!$A$1:$H$1,0))</f>
        <v>113</v>
      </c>
      <c r="M682">
        <f>VLOOKUP($C682,'Raw-products'!$A$2:$H$1261,MATCH(M$1,'Raw-products'!$A$1:$H$1,0))</f>
        <v>67</v>
      </c>
      <c r="N682" s="5">
        <f t="shared" si="20"/>
        <v>7571</v>
      </c>
      <c r="O682" cm="1">
        <f t="array" ref="O682:R682">_xlfn.XLOOKUP($B682,'Raw -orders'!$A:$A,'Raw -orders'!$B:$E)</f>
        <v>828</v>
      </c>
      <c r="P682">
        <v>37187</v>
      </c>
      <c r="Q682" s="1">
        <v>44235</v>
      </c>
      <c r="R682" s="1">
        <v>44238</v>
      </c>
      <c r="S682" t="str" cm="1">
        <f t="array" ref="S682:Z682">_xlfn.XLOOKUP($O682,'Raw - customers'!$A:$A,'Raw - customers'!$B:$I)</f>
        <v>Tucky Kitchaside</v>
      </c>
      <c r="T682" t="str">
        <v>Female</v>
      </c>
      <c r="U682">
        <v>57</v>
      </c>
      <c r="V682" t="str">
        <v>381 Matthew Estate DrSuite 656</v>
      </c>
      <c r="W682">
        <v>6351</v>
      </c>
      <c r="X682" t="str">
        <v>East Zacharystad</v>
      </c>
      <c r="Y682" t="str">
        <v>Queensland</v>
      </c>
      <c r="Z682" t="str">
        <v>Australia</v>
      </c>
      <c r="AA682">
        <v>2</v>
      </c>
      <c r="AB682" s="3" t="str">
        <f t="shared" si="21"/>
        <v>0 to 10</v>
      </c>
      <c r="AK682" s="6"/>
      <c r="AM682" s="6">
        <v>828</v>
      </c>
      <c r="AN682" s="6" t="s">
        <v>1355</v>
      </c>
    </row>
    <row r="683" spans="1:40" x14ac:dyDescent="0.25">
      <c r="A683">
        <v>681</v>
      </c>
      <c r="B683">
        <v>143</v>
      </c>
      <c r="C683">
        <v>1123</v>
      </c>
      <c r="D683">
        <v>102</v>
      </c>
      <c r="E683">
        <v>3</v>
      </c>
      <c r="F683">
        <v>306</v>
      </c>
      <c r="G683">
        <v>1</v>
      </c>
      <c r="H683" t="str">
        <f>VLOOKUP($C683,'Raw-products'!$A$2:$H$1261,MATCH(H$1,'Raw-products'!$A$1:$H$1,0))</f>
        <v>Trousers</v>
      </c>
      <c r="I683" t="str">
        <f>VLOOKUP($C683,'Raw-products'!$A$2:$H$1261,MATCH(I$1,'Raw-products'!$A$1:$H$1,0))</f>
        <v>Cargo Pants</v>
      </c>
      <c r="J683" t="str">
        <f>VLOOKUP($C683,'Raw-products'!$A$2:$H$1261,MATCH(J$1,'Raw-products'!$A$1:$H$1,0))</f>
        <v>L</v>
      </c>
      <c r="K683" t="str">
        <f>VLOOKUP($C683,'Raw-products'!$A$2:$H$1261,MATCH(K$1,'Raw-products'!$A$1:$H$1,0))</f>
        <v>red</v>
      </c>
      <c r="L683">
        <f>VLOOKUP($C683,'Raw-products'!$A$2:$H$1261,MATCH(L$1,'Raw-products'!$A$1:$H$1,0))</f>
        <v>106</v>
      </c>
      <c r="M683">
        <f>VLOOKUP($C683,'Raw-products'!$A$2:$H$1261,MATCH(M$1,'Raw-products'!$A$1:$H$1,0))</f>
        <v>61</v>
      </c>
      <c r="N683" s="5">
        <f t="shared" si="20"/>
        <v>6466</v>
      </c>
      <c r="O683" cm="1">
        <f t="array" ref="O683:R683">_xlfn.XLOOKUP($B683,'Raw -orders'!$A:$A,'Raw -orders'!$B:$E)</f>
        <v>828</v>
      </c>
      <c r="P683">
        <v>37187</v>
      </c>
      <c r="Q683" s="1">
        <v>44235</v>
      </c>
      <c r="R683" s="1">
        <v>44238</v>
      </c>
      <c r="S683" t="str" cm="1">
        <f t="array" ref="S683:Z683">_xlfn.XLOOKUP($O683,'Raw - customers'!$A:$A,'Raw - customers'!$B:$I)</f>
        <v>Tucky Kitchaside</v>
      </c>
      <c r="T683" t="str">
        <v>Female</v>
      </c>
      <c r="U683">
        <v>57</v>
      </c>
      <c r="V683" t="str">
        <v>381 Matthew Estate DrSuite 656</v>
      </c>
      <c r="W683">
        <v>6351</v>
      </c>
      <c r="X683" t="str">
        <v>East Zacharystad</v>
      </c>
      <c r="Y683" t="str">
        <v>Queensland</v>
      </c>
      <c r="Z683" t="str">
        <v>Australia</v>
      </c>
      <c r="AA683">
        <v>2</v>
      </c>
      <c r="AB683" s="3" t="str">
        <f t="shared" si="21"/>
        <v>0 to 10</v>
      </c>
      <c r="AK683" s="6"/>
      <c r="AM683" s="6">
        <v>828</v>
      </c>
      <c r="AN683" s="6" t="s">
        <v>1355</v>
      </c>
    </row>
    <row r="684" spans="1:40" x14ac:dyDescent="0.25">
      <c r="A684">
        <v>682</v>
      </c>
      <c r="B684">
        <v>143</v>
      </c>
      <c r="C684">
        <v>837</v>
      </c>
      <c r="D684">
        <v>117</v>
      </c>
      <c r="E684">
        <v>1</v>
      </c>
      <c r="F684">
        <v>117</v>
      </c>
      <c r="G684">
        <v>1</v>
      </c>
      <c r="H684" t="str">
        <f>VLOOKUP($C684,'Raw-products'!$A$2:$H$1261,MATCH(H$1,'Raw-products'!$A$1:$H$1,0))</f>
        <v>Jacket</v>
      </c>
      <c r="I684" t="str">
        <f>VLOOKUP($C684,'Raw-products'!$A$2:$H$1261,MATCH(I$1,'Raw-products'!$A$1:$H$1,0))</f>
        <v>Shearling</v>
      </c>
      <c r="J684" t="str">
        <f>VLOOKUP($C684,'Raw-products'!$A$2:$H$1261,MATCH(J$1,'Raw-products'!$A$1:$H$1,0))</f>
        <v>M</v>
      </c>
      <c r="K684" t="str">
        <f>VLOOKUP($C684,'Raw-products'!$A$2:$H$1261,MATCH(K$1,'Raw-products'!$A$1:$H$1,0))</f>
        <v>violet</v>
      </c>
      <c r="L684">
        <f>VLOOKUP($C684,'Raw-products'!$A$2:$H$1261,MATCH(L$1,'Raw-products'!$A$1:$H$1,0))</f>
        <v>95</v>
      </c>
      <c r="M684">
        <f>VLOOKUP($C684,'Raw-products'!$A$2:$H$1261,MATCH(M$1,'Raw-products'!$A$1:$H$1,0))</f>
        <v>74</v>
      </c>
      <c r="N684" s="5">
        <f t="shared" si="20"/>
        <v>7030</v>
      </c>
      <c r="O684" cm="1">
        <f t="array" ref="O684:R684">_xlfn.XLOOKUP($B684,'Raw -orders'!$A:$A,'Raw -orders'!$B:$E)</f>
        <v>828</v>
      </c>
      <c r="P684">
        <v>37187</v>
      </c>
      <c r="Q684" s="1">
        <v>44235</v>
      </c>
      <c r="R684" s="1">
        <v>44238</v>
      </c>
      <c r="S684" t="str" cm="1">
        <f t="array" ref="S684:Z684">_xlfn.XLOOKUP($O684,'Raw - customers'!$A:$A,'Raw - customers'!$B:$I)</f>
        <v>Tucky Kitchaside</v>
      </c>
      <c r="T684" t="str">
        <v>Female</v>
      </c>
      <c r="U684">
        <v>57</v>
      </c>
      <c r="V684" t="str">
        <v>381 Matthew Estate DrSuite 656</v>
      </c>
      <c r="W684">
        <v>6351</v>
      </c>
      <c r="X684" t="str">
        <v>East Zacharystad</v>
      </c>
      <c r="Y684" t="str">
        <v>Queensland</v>
      </c>
      <c r="Z684" t="str">
        <v>Australia</v>
      </c>
      <c r="AA684">
        <v>2</v>
      </c>
      <c r="AB684" s="3" t="str">
        <f t="shared" si="21"/>
        <v>0 to 10</v>
      </c>
      <c r="AK684" s="6"/>
      <c r="AM684" s="6">
        <v>828</v>
      </c>
      <c r="AN684" s="6" t="s">
        <v>1355</v>
      </c>
    </row>
    <row r="685" spans="1:40" x14ac:dyDescent="0.25">
      <c r="A685">
        <v>683</v>
      </c>
      <c r="B685">
        <v>144</v>
      </c>
      <c r="C685">
        <v>698</v>
      </c>
      <c r="D685">
        <v>113</v>
      </c>
      <c r="E685">
        <v>1</v>
      </c>
      <c r="F685">
        <v>113</v>
      </c>
      <c r="G685">
        <v>1</v>
      </c>
      <c r="H685" t="str">
        <f>VLOOKUP($C685,'Raw-products'!$A$2:$H$1261,MATCH(H$1,'Raw-products'!$A$1:$H$1,0))</f>
        <v>Jacket</v>
      </c>
      <c r="I685" t="str">
        <f>VLOOKUP($C685,'Raw-products'!$A$2:$H$1261,MATCH(I$1,'Raw-products'!$A$1:$H$1,0))</f>
        <v>Parka</v>
      </c>
      <c r="J685" t="str">
        <f>VLOOKUP($C685,'Raw-products'!$A$2:$H$1261,MATCH(J$1,'Raw-products'!$A$1:$H$1,0))</f>
        <v>L</v>
      </c>
      <c r="K685" t="str">
        <f>VLOOKUP($C685,'Raw-products'!$A$2:$H$1261,MATCH(K$1,'Raw-products'!$A$1:$H$1,0))</f>
        <v>violet</v>
      </c>
      <c r="L685">
        <f>VLOOKUP($C685,'Raw-products'!$A$2:$H$1261,MATCH(L$1,'Raw-products'!$A$1:$H$1,0))</f>
        <v>119</v>
      </c>
      <c r="M685">
        <f>VLOOKUP($C685,'Raw-products'!$A$2:$H$1261,MATCH(M$1,'Raw-products'!$A$1:$H$1,0))</f>
        <v>53</v>
      </c>
      <c r="N685" s="5">
        <f t="shared" si="20"/>
        <v>6307</v>
      </c>
      <c r="O685" cm="1">
        <f t="array" ref="O685:R685">_xlfn.XLOOKUP($B685,'Raw -orders'!$A:$A,'Raw -orders'!$B:$E)</f>
        <v>928</v>
      </c>
      <c r="P685">
        <v>15762</v>
      </c>
      <c r="Q685" s="1">
        <v>44338</v>
      </c>
      <c r="R685" s="1">
        <v>44344</v>
      </c>
      <c r="S685" t="str" cm="1">
        <f t="array" ref="S685:Z685">_xlfn.XLOOKUP($O685,'Raw - customers'!$A:$A,'Raw - customers'!$B:$I)</f>
        <v>Hughie Trelease</v>
      </c>
      <c r="T685" t="str">
        <v>Bigender</v>
      </c>
      <c r="U685">
        <v>63</v>
      </c>
      <c r="V685" t="str">
        <v>5014 Gemma ParadeSuite 066</v>
      </c>
      <c r="W685">
        <v>1048</v>
      </c>
      <c r="X685" t="str">
        <v>Haydentown</v>
      </c>
      <c r="Y685" t="str">
        <v>Australian Capital Territory</v>
      </c>
      <c r="Z685" t="str">
        <v>Australia</v>
      </c>
      <c r="AA685">
        <v>5</v>
      </c>
      <c r="AB685" s="3" t="str">
        <f t="shared" si="21"/>
        <v>0 to 10</v>
      </c>
      <c r="AK685" s="6"/>
      <c r="AM685" s="6">
        <v>928</v>
      </c>
      <c r="AN685" s="6" t="s">
        <v>1350</v>
      </c>
    </row>
    <row r="686" spans="1:40" x14ac:dyDescent="0.25">
      <c r="A686">
        <v>684</v>
      </c>
      <c r="B686">
        <v>144</v>
      </c>
      <c r="C686">
        <v>295</v>
      </c>
      <c r="D686">
        <v>105</v>
      </c>
      <c r="E686">
        <v>3</v>
      </c>
      <c r="F686">
        <v>315</v>
      </c>
      <c r="G686">
        <v>1</v>
      </c>
      <c r="H686" t="str">
        <f>VLOOKUP($C686,'Raw-products'!$A$2:$H$1261,MATCH(H$1,'Raw-products'!$A$1:$H$1,0))</f>
        <v>Shirt</v>
      </c>
      <c r="I686" t="str">
        <f>VLOOKUP($C686,'Raw-products'!$A$2:$H$1261,MATCH(I$1,'Raw-products'!$A$1:$H$1,0))</f>
        <v>Cuban Collar</v>
      </c>
      <c r="J686" t="str">
        <f>VLOOKUP($C686,'Raw-products'!$A$2:$H$1261,MATCH(J$1,'Raw-products'!$A$1:$H$1,0))</f>
        <v>XS</v>
      </c>
      <c r="K686" t="str">
        <f>VLOOKUP($C686,'Raw-products'!$A$2:$H$1261,MATCH(K$1,'Raw-products'!$A$1:$H$1,0))</f>
        <v>green</v>
      </c>
      <c r="L686">
        <f>VLOOKUP($C686,'Raw-products'!$A$2:$H$1261,MATCH(L$1,'Raw-products'!$A$1:$H$1,0))</f>
        <v>93</v>
      </c>
      <c r="M686">
        <f>VLOOKUP($C686,'Raw-products'!$A$2:$H$1261,MATCH(M$1,'Raw-products'!$A$1:$H$1,0))</f>
        <v>63</v>
      </c>
      <c r="N686" s="5">
        <f t="shared" si="20"/>
        <v>5859</v>
      </c>
      <c r="O686" cm="1">
        <f t="array" ref="O686:R686">_xlfn.XLOOKUP($B686,'Raw -orders'!$A:$A,'Raw -orders'!$B:$E)</f>
        <v>928</v>
      </c>
      <c r="P686">
        <v>15762</v>
      </c>
      <c r="Q686" s="1">
        <v>44338</v>
      </c>
      <c r="R686" s="1">
        <v>44344</v>
      </c>
      <c r="S686" t="str" cm="1">
        <f t="array" ref="S686:Z686">_xlfn.XLOOKUP($O686,'Raw - customers'!$A:$A,'Raw - customers'!$B:$I)</f>
        <v>Hughie Trelease</v>
      </c>
      <c r="T686" t="str">
        <v>Bigender</v>
      </c>
      <c r="U686">
        <v>63</v>
      </c>
      <c r="V686" t="str">
        <v>5014 Gemma ParadeSuite 066</v>
      </c>
      <c r="W686">
        <v>1048</v>
      </c>
      <c r="X686" t="str">
        <v>Haydentown</v>
      </c>
      <c r="Y686" t="str">
        <v>Australian Capital Territory</v>
      </c>
      <c r="Z686" t="str">
        <v>Australia</v>
      </c>
      <c r="AA686">
        <v>5</v>
      </c>
      <c r="AB686" s="3" t="str">
        <f t="shared" si="21"/>
        <v>0 to 10</v>
      </c>
      <c r="AK686" s="6"/>
      <c r="AM686" s="6">
        <v>928</v>
      </c>
      <c r="AN686" s="6" t="s">
        <v>1350</v>
      </c>
    </row>
    <row r="687" spans="1:40" x14ac:dyDescent="0.25">
      <c r="A687">
        <v>685</v>
      </c>
      <c r="B687">
        <v>144</v>
      </c>
      <c r="C687">
        <v>461</v>
      </c>
      <c r="D687">
        <v>118</v>
      </c>
      <c r="E687">
        <v>2</v>
      </c>
      <c r="F687">
        <v>236</v>
      </c>
      <c r="G687">
        <v>1</v>
      </c>
      <c r="H687" t="str">
        <f>VLOOKUP($C687,'Raw-products'!$A$2:$H$1261,MATCH(H$1,'Raw-products'!$A$1:$H$1,0))</f>
        <v>Jacket</v>
      </c>
      <c r="I687" t="str">
        <f>VLOOKUP($C687,'Raw-products'!$A$2:$H$1261,MATCH(I$1,'Raw-products'!$A$1:$H$1,0))</f>
        <v>Puffer</v>
      </c>
      <c r="J687" t="str">
        <f>VLOOKUP($C687,'Raw-products'!$A$2:$H$1261,MATCH(J$1,'Raw-products'!$A$1:$H$1,0))</f>
        <v>S</v>
      </c>
      <c r="K687" t="str">
        <f>VLOOKUP($C687,'Raw-products'!$A$2:$H$1261,MATCH(K$1,'Raw-products'!$A$1:$H$1,0))</f>
        <v>orange</v>
      </c>
      <c r="L687">
        <f>VLOOKUP($C687,'Raw-products'!$A$2:$H$1261,MATCH(L$1,'Raw-products'!$A$1:$H$1,0))</f>
        <v>110</v>
      </c>
      <c r="M687">
        <f>VLOOKUP($C687,'Raw-products'!$A$2:$H$1261,MATCH(M$1,'Raw-products'!$A$1:$H$1,0))</f>
        <v>69</v>
      </c>
      <c r="N687" s="5">
        <f t="shared" si="20"/>
        <v>7590</v>
      </c>
      <c r="O687" cm="1">
        <f t="array" ref="O687:R687">_xlfn.XLOOKUP($B687,'Raw -orders'!$A:$A,'Raw -orders'!$B:$E)</f>
        <v>928</v>
      </c>
      <c r="P687">
        <v>15762</v>
      </c>
      <c r="Q687" s="1">
        <v>44338</v>
      </c>
      <c r="R687" s="1">
        <v>44344</v>
      </c>
      <c r="S687" t="str" cm="1">
        <f t="array" ref="S687:Z687">_xlfn.XLOOKUP($O687,'Raw - customers'!$A:$A,'Raw - customers'!$B:$I)</f>
        <v>Hughie Trelease</v>
      </c>
      <c r="T687" t="str">
        <v>Bigender</v>
      </c>
      <c r="U687">
        <v>63</v>
      </c>
      <c r="V687" t="str">
        <v>5014 Gemma ParadeSuite 066</v>
      </c>
      <c r="W687">
        <v>1048</v>
      </c>
      <c r="X687" t="str">
        <v>Haydentown</v>
      </c>
      <c r="Y687" t="str">
        <v>Australian Capital Territory</v>
      </c>
      <c r="Z687" t="str">
        <v>Australia</v>
      </c>
      <c r="AA687">
        <v>5</v>
      </c>
      <c r="AB687" s="3" t="str">
        <f t="shared" si="21"/>
        <v>0 to 10</v>
      </c>
      <c r="AK687" s="6"/>
      <c r="AM687" s="6">
        <v>928</v>
      </c>
      <c r="AN687" s="6" t="s">
        <v>1350</v>
      </c>
    </row>
    <row r="688" spans="1:40" x14ac:dyDescent="0.25">
      <c r="A688">
        <v>686</v>
      </c>
      <c r="B688">
        <v>144</v>
      </c>
      <c r="C688">
        <v>680</v>
      </c>
      <c r="D688">
        <v>113</v>
      </c>
      <c r="E688">
        <v>2</v>
      </c>
      <c r="F688">
        <v>226</v>
      </c>
      <c r="G688">
        <v>1</v>
      </c>
      <c r="H688" t="str">
        <f>VLOOKUP($C688,'Raw-products'!$A$2:$H$1261,MATCH(H$1,'Raw-products'!$A$1:$H$1,0))</f>
        <v>Jacket</v>
      </c>
      <c r="I688" t="str">
        <f>VLOOKUP($C688,'Raw-products'!$A$2:$H$1261,MATCH(I$1,'Raw-products'!$A$1:$H$1,0))</f>
        <v>Parka</v>
      </c>
      <c r="J688" t="str">
        <f>VLOOKUP($C688,'Raw-products'!$A$2:$H$1261,MATCH(J$1,'Raw-products'!$A$1:$H$1,0))</f>
        <v>XS</v>
      </c>
      <c r="K688" t="str">
        <f>VLOOKUP($C688,'Raw-products'!$A$2:$H$1261,MATCH(K$1,'Raw-products'!$A$1:$H$1,0))</f>
        <v>green</v>
      </c>
      <c r="L688">
        <f>VLOOKUP($C688,'Raw-products'!$A$2:$H$1261,MATCH(L$1,'Raw-products'!$A$1:$H$1,0))</f>
        <v>119</v>
      </c>
      <c r="M688">
        <f>VLOOKUP($C688,'Raw-products'!$A$2:$H$1261,MATCH(M$1,'Raw-products'!$A$1:$H$1,0))</f>
        <v>75</v>
      </c>
      <c r="N688" s="5">
        <f t="shared" si="20"/>
        <v>8925</v>
      </c>
      <c r="O688" cm="1">
        <f t="array" ref="O688:R688">_xlfn.XLOOKUP($B688,'Raw -orders'!$A:$A,'Raw -orders'!$B:$E)</f>
        <v>928</v>
      </c>
      <c r="P688">
        <v>15762</v>
      </c>
      <c r="Q688" s="1">
        <v>44338</v>
      </c>
      <c r="R688" s="1">
        <v>44344</v>
      </c>
      <c r="S688" t="str" cm="1">
        <f t="array" ref="S688:Z688">_xlfn.XLOOKUP($O688,'Raw - customers'!$A:$A,'Raw - customers'!$B:$I)</f>
        <v>Hughie Trelease</v>
      </c>
      <c r="T688" t="str">
        <v>Bigender</v>
      </c>
      <c r="U688">
        <v>63</v>
      </c>
      <c r="V688" t="str">
        <v>5014 Gemma ParadeSuite 066</v>
      </c>
      <c r="W688">
        <v>1048</v>
      </c>
      <c r="X688" t="str">
        <v>Haydentown</v>
      </c>
      <c r="Y688" t="str">
        <v>Australian Capital Territory</v>
      </c>
      <c r="Z688" t="str">
        <v>Australia</v>
      </c>
      <c r="AA688">
        <v>5</v>
      </c>
      <c r="AB688" s="3" t="str">
        <f t="shared" si="21"/>
        <v>0 to 10</v>
      </c>
      <c r="AK688" s="6"/>
      <c r="AM688" s="6">
        <v>928</v>
      </c>
      <c r="AN688" s="6" t="s">
        <v>1350</v>
      </c>
    </row>
    <row r="689" spans="1:40" x14ac:dyDescent="0.25">
      <c r="A689">
        <v>687</v>
      </c>
      <c r="B689">
        <v>145</v>
      </c>
      <c r="C689">
        <v>1138</v>
      </c>
      <c r="D689">
        <v>102</v>
      </c>
      <c r="E689">
        <v>1</v>
      </c>
      <c r="F689">
        <v>102</v>
      </c>
      <c r="G689">
        <v>1</v>
      </c>
      <c r="H689" t="str">
        <f>VLOOKUP($C689,'Raw-products'!$A$2:$H$1261,MATCH(H$1,'Raw-products'!$A$1:$H$1,0))</f>
        <v>Trousers</v>
      </c>
      <c r="I689" t="str">
        <f>VLOOKUP($C689,'Raw-products'!$A$2:$H$1261,MATCH(I$1,'Raw-products'!$A$1:$H$1,0))</f>
        <v>Cargo Pants</v>
      </c>
      <c r="J689" t="str">
        <f>VLOOKUP($C689,'Raw-products'!$A$2:$H$1261,MATCH(J$1,'Raw-products'!$A$1:$H$1,0))</f>
        <v>L</v>
      </c>
      <c r="K689" t="str">
        <f>VLOOKUP($C689,'Raw-products'!$A$2:$H$1261,MATCH(K$1,'Raw-products'!$A$1:$H$1,0))</f>
        <v>green</v>
      </c>
      <c r="L689">
        <f>VLOOKUP($C689,'Raw-products'!$A$2:$H$1261,MATCH(L$1,'Raw-products'!$A$1:$H$1,0))</f>
        <v>106</v>
      </c>
      <c r="M689">
        <f>VLOOKUP($C689,'Raw-products'!$A$2:$H$1261,MATCH(M$1,'Raw-products'!$A$1:$H$1,0))</f>
        <v>42</v>
      </c>
      <c r="N689" s="5">
        <f t="shared" si="20"/>
        <v>4452</v>
      </c>
      <c r="O689" cm="1">
        <f t="array" ref="O689:R689">_xlfn.XLOOKUP($B689,'Raw -orders'!$A:$A,'Raw -orders'!$B:$E)</f>
        <v>871</v>
      </c>
      <c r="P689">
        <v>26358</v>
      </c>
      <c r="Q689" s="1">
        <v>44229</v>
      </c>
      <c r="R689" s="1">
        <v>44237</v>
      </c>
      <c r="S689" t="str" cm="1">
        <f t="array" ref="S689:Z689">_xlfn.XLOOKUP($O689,'Raw - customers'!$A:$A,'Raw - customers'!$B:$I)</f>
        <v>Calypso Ellaway</v>
      </c>
      <c r="T689" t="str">
        <v>Bigender</v>
      </c>
      <c r="U689">
        <v>48</v>
      </c>
      <c r="V689" t="str">
        <v>174 Thomson StreetSuite 883</v>
      </c>
      <c r="W689">
        <v>3471</v>
      </c>
      <c r="X689" t="str">
        <v>Port Joshualand</v>
      </c>
      <c r="Y689" t="str">
        <v>Western Australia</v>
      </c>
      <c r="Z689" t="str">
        <v>Australia</v>
      </c>
      <c r="AA689">
        <v>2</v>
      </c>
      <c r="AB689" s="3" t="str">
        <f t="shared" si="21"/>
        <v>0 to 10</v>
      </c>
      <c r="AK689" s="6"/>
      <c r="AM689" s="6">
        <v>871</v>
      </c>
      <c r="AN689" s="6" t="s">
        <v>1377</v>
      </c>
    </row>
    <row r="690" spans="1:40" x14ac:dyDescent="0.25">
      <c r="A690">
        <v>688</v>
      </c>
      <c r="B690">
        <v>145</v>
      </c>
      <c r="C690">
        <v>623</v>
      </c>
      <c r="D690">
        <v>112</v>
      </c>
      <c r="E690">
        <v>3</v>
      </c>
      <c r="F690">
        <v>336</v>
      </c>
      <c r="G690">
        <v>1</v>
      </c>
      <c r="H690" t="str">
        <f>VLOOKUP($C690,'Raw-products'!$A$2:$H$1261,MATCH(H$1,'Raw-products'!$A$1:$H$1,0))</f>
        <v>Jacket</v>
      </c>
      <c r="I690" t="str">
        <f>VLOOKUP($C690,'Raw-products'!$A$2:$H$1261,MATCH(I$1,'Raw-products'!$A$1:$H$1,0))</f>
        <v>Cardigan</v>
      </c>
      <c r="J690" t="str">
        <f>VLOOKUP($C690,'Raw-products'!$A$2:$H$1261,MATCH(J$1,'Raw-products'!$A$1:$H$1,0))</f>
        <v>L</v>
      </c>
      <c r="K690" t="str">
        <f>VLOOKUP($C690,'Raw-products'!$A$2:$H$1261,MATCH(K$1,'Raw-products'!$A$1:$H$1,0))</f>
        <v>indigo</v>
      </c>
      <c r="L690">
        <f>VLOOKUP($C690,'Raw-products'!$A$2:$H$1261,MATCH(L$1,'Raw-products'!$A$1:$H$1,0))</f>
        <v>118</v>
      </c>
      <c r="M690">
        <f>VLOOKUP($C690,'Raw-products'!$A$2:$H$1261,MATCH(M$1,'Raw-products'!$A$1:$H$1,0))</f>
        <v>40</v>
      </c>
      <c r="N690" s="5">
        <f t="shared" si="20"/>
        <v>4720</v>
      </c>
      <c r="O690" cm="1">
        <f t="array" ref="O690:R690">_xlfn.XLOOKUP($B690,'Raw -orders'!$A:$A,'Raw -orders'!$B:$E)</f>
        <v>871</v>
      </c>
      <c r="P690">
        <v>26358</v>
      </c>
      <c r="Q690" s="1">
        <v>44229</v>
      </c>
      <c r="R690" s="1">
        <v>44237</v>
      </c>
      <c r="S690" t="str" cm="1">
        <f t="array" ref="S690:Z690">_xlfn.XLOOKUP($O690,'Raw - customers'!$A:$A,'Raw - customers'!$B:$I)</f>
        <v>Calypso Ellaway</v>
      </c>
      <c r="T690" t="str">
        <v>Bigender</v>
      </c>
      <c r="U690">
        <v>48</v>
      </c>
      <c r="V690" t="str">
        <v>174 Thomson StreetSuite 883</v>
      </c>
      <c r="W690">
        <v>3471</v>
      </c>
      <c r="X690" t="str">
        <v>Port Joshualand</v>
      </c>
      <c r="Y690" t="str">
        <v>Western Australia</v>
      </c>
      <c r="Z690" t="str">
        <v>Australia</v>
      </c>
      <c r="AA690">
        <v>2</v>
      </c>
      <c r="AB690" s="3" t="str">
        <f t="shared" si="21"/>
        <v>0 to 10</v>
      </c>
      <c r="AK690" s="6"/>
      <c r="AM690" s="6">
        <v>871</v>
      </c>
      <c r="AN690" s="6" t="s">
        <v>1377</v>
      </c>
    </row>
    <row r="691" spans="1:40" x14ac:dyDescent="0.25">
      <c r="A691">
        <v>689</v>
      </c>
      <c r="B691">
        <v>145</v>
      </c>
      <c r="C691">
        <v>655</v>
      </c>
      <c r="D691">
        <v>93</v>
      </c>
      <c r="E691">
        <v>2</v>
      </c>
      <c r="F691">
        <v>186</v>
      </c>
      <c r="G691">
        <v>1</v>
      </c>
      <c r="H691" t="str">
        <f>VLOOKUP($C691,'Raw-products'!$A$2:$H$1261,MATCH(H$1,'Raw-products'!$A$1:$H$1,0))</f>
        <v>Jacket</v>
      </c>
      <c r="I691" t="str">
        <f>VLOOKUP($C691,'Raw-products'!$A$2:$H$1261,MATCH(I$1,'Raw-products'!$A$1:$H$1,0))</f>
        <v>Coach</v>
      </c>
      <c r="J691" t="str">
        <f>VLOOKUP($C691,'Raw-products'!$A$2:$H$1261,MATCH(J$1,'Raw-products'!$A$1:$H$1,0))</f>
        <v>XS</v>
      </c>
      <c r="K691" t="str">
        <f>VLOOKUP($C691,'Raw-products'!$A$2:$H$1261,MATCH(K$1,'Raw-products'!$A$1:$H$1,0))</f>
        <v>indigo</v>
      </c>
      <c r="L691">
        <f>VLOOKUP($C691,'Raw-products'!$A$2:$H$1261,MATCH(L$1,'Raw-products'!$A$1:$H$1,0))</f>
        <v>115</v>
      </c>
      <c r="M691">
        <f>VLOOKUP($C691,'Raw-products'!$A$2:$H$1261,MATCH(M$1,'Raw-products'!$A$1:$H$1,0))</f>
        <v>42</v>
      </c>
      <c r="N691" s="5">
        <f t="shared" si="20"/>
        <v>4830</v>
      </c>
      <c r="O691" cm="1">
        <f t="array" ref="O691:R691">_xlfn.XLOOKUP($B691,'Raw -orders'!$A:$A,'Raw -orders'!$B:$E)</f>
        <v>871</v>
      </c>
      <c r="P691">
        <v>26358</v>
      </c>
      <c r="Q691" s="1">
        <v>44229</v>
      </c>
      <c r="R691" s="1">
        <v>44237</v>
      </c>
      <c r="S691" t="str" cm="1">
        <f t="array" ref="S691:Z691">_xlfn.XLOOKUP($O691,'Raw - customers'!$A:$A,'Raw - customers'!$B:$I)</f>
        <v>Calypso Ellaway</v>
      </c>
      <c r="T691" t="str">
        <v>Bigender</v>
      </c>
      <c r="U691">
        <v>48</v>
      </c>
      <c r="V691" t="str">
        <v>174 Thomson StreetSuite 883</v>
      </c>
      <c r="W691">
        <v>3471</v>
      </c>
      <c r="X691" t="str">
        <v>Port Joshualand</v>
      </c>
      <c r="Y691" t="str">
        <v>Western Australia</v>
      </c>
      <c r="Z691" t="str">
        <v>Australia</v>
      </c>
      <c r="AA691">
        <v>2</v>
      </c>
      <c r="AB691" s="3" t="str">
        <f t="shared" si="21"/>
        <v>0 to 10</v>
      </c>
      <c r="AK691" s="6"/>
      <c r="AM691" s="6">
        <v>871</v>
      </c>
      <c r="AN691" s="6" t="s">
        <v>1377</v>
      </c>
    </row>
    <row r="692" spans="1:40" x14ac:dyDescent="0.25">
      <c r="A692">
        <v>690</v>
      </c>
      <c r="B692">
        <v>145</v>
      </c>
      <c r="C692">
        <v>472</v>
      </c>
      <c r="D692">
        <v>118</v>
      </c>
      <c r="E692">
        <v>3</v>
      </c>
      <c r="F692">
        <v>354</v>
      </c>
      <c r="G692">
        <v>1</v>
      </c>
      <c r="H692" t="str">
        <f>VLOOKUP($C692,'Raw-products'!$A$2:$H$1261,MATCH(H$1,'Raw-products'!$A$1:$H$1,0))</f>
        <v>Jacket</v>
      </c>
      <c r="I692" t="str">
        <f>VLOOKUP($C692,'Raw-products'!$A$2:$H$1261,MATCH(I$1,'Raw-products'!$A$1:$H$1,0))</f>
        <v>Puffer</v>
      </c>
      <c r="J692" t="str">
        <f>VLOOKUP($C692,'Raw-products'!$A$2:$H$1261,MATCH(J$1,'Raw-products'!$A$1:$H$1,0))</f>
        <v>M</v>
      </c>
      <c r="K692" t="str">
        <f>VLOOKUP($C692,'Raw-products'!$A$2:$H$1261,MATCH(K$1,'Raw-products'!$A$1:$H$1,0))</f>
        <v>green</v>
      </c>
      <c r="L692">
        <f>VLOOKUP($C692,'Raw-products'!$A$2:$H$1261,MATCH(L$1,'Raw-products'!$A$1:$H$1,0))</f>
        <v>110</v>
      </c>
      <c r="M692">
        <f>VLOOKUP($C692,'Raw-products'!$A$2:$H$1261,MATCH(M$1,'Raw-products'!$A$1:$H$1,0))</f>
        <v>72</v>
      </c>
      <c r="N692" s="5">
        <f t="shared" si="20"/>
        <v>7920</v>
      </c>
      <c r="O692" cm="1">
        <f t="array" ref="O692:R692">_xlfn.XLOOKUP($B692,'Raw -orders'!$A:$A,'Raw -orders'!$B:$E)</f>
        <v>871</v>
      </c>
      <c r="P692">
        <v>26358</v>
      </c>
      <c r="Q692" s="1">
        <v>44229</v>
      </c>
      <c r="R692" s="1">
        <v>44237</v>
      </c>
      <c r="S692" t="str" cm="1">
        <f t="array" ref="S692:Z692">_xlfn.XLOOKUP($O692,'Raw - customers'!$A:$A,'Raw - customers'!$B:$I)</f>
        <v>Calypso Ellaway</v>
      </c>
      <c r="T692" t="str">
        <v>Bigender</v>
      </c>
      <c r="U692">
        <v>48</v>
      </c>
      <c r="V692" t="str">
        <v>174 Thomson StreetSuite 883</v>
      </c>
      <c r="W692">
        <v>3471</v>
      </c>
      <c r="X692" t="str">
        <v>Port Joshualand</v>
      </c>
      <c r="Y692" t="str">
        <v>Western Australia</v>
      </c>
      <c r="Z692" t="str">
        <v>Australia</v>
      </c>
      <c r="AA692">
        <v>2</v>
      </c>
      <c r="AB692" s="3" t="str">
        <f t="shared" si="21"/>
        <v>0 to 10</v>
      </c>
      <c r="AK692" s="6"/>
      <c r="AM692" s="6">
        <v>871</v>
      </c>
      <c r="AN692" s="6" t="s">
        <v>1377</v>
      </c>
    </row>
    <row r="693" spans="1:40" x14ac:dyDescent="0.25">
      <c r="A693">
        <v>691</v>
      </c>
      <c r="B693">
        <v>146</v>
      </c>
      <c r="C693">
        <v>17</v>
      </c>
      <c r="D693">
        <v>96</v>
      </c>
      <c r="E693">
        <v>3</v>
      </c>
      <c r="F693">
        <v>288</v>
      </c>
      <c r="G693">
        <v>1</v>
      </c>
      <c r="H693" t="str">
        <f>VLOOKUP($C693,'Raw-products'!$A$2:$H$1261,MATCH(H$1,'Raw-products'!$A$1:$H$1,0))</f>
        <v>Shirt</v>
      </c>
      <c r="I693" t="str">
        <f>VLOOKUP($C693,'Raw-products'!$A$2:$H$1261,MATCH(I$1,'Raw-products'!$A$1:$H$1,0))</f>
        <v>Oxford Cloth</v>
      </c>
      <c r="J693" t="str">
        <f>VLOOKUP($C693,'Raw-products'!$A$2:$H$1261,MATCH(J$1,'Raw-products'!$A$1:$H$1,0))</f>
        <v>M</v>
      </c>
      <c r="K693" t="str">
        <f>VLOOKUP($C693,'Raw-products'!$A$2:$H$1261,MATCH(K$1,'Raw-products'!$A$1:$H$1,0))</f>
        <v>green</v>
      </c>
      <c r="L693">
        <f>VLOOKUP($C693,'Raw-products'!$A$2:$H$1261,MATCH(L$1,'Raw-products'!$A$1:$H$1,0))</f>
        <v>114</v>
      </c>
      <c r="M693">
        <f>VLOOKUP($C693,'Raw-products'!$A$2:$H$1261,MATCH(M$1,'Raw-products'!$A$1:$H$1,0))</f>
        <v>60</v>
      </c>
      <c r="N693" s="5">
        <f t="shared" si="20"/>
        <v>6840</v>
      </c>
      <c r="O693" cm="1">
        <f t="array" ref="O693:R693">_xlfn.XLOOKUP($B693,'Raw -orders'!$A:$A,'Raw -orders'!$B:$E)</f>
        <v>912</v>
      </c>
      <c r="P693">
        <v>22750</v>
      </c>
      <c r="Q693" s="1">
        <v>44438</v>
      </c>
      <c r="R693" s="1">
        <v>44465</v>
      </c>
      <c r="S693" t="str" cm="1">
        <f t="array" ref="S693:Z693">_xlfn.XLOOKUP($O693,'Raw - customers'!$A:$A,'Raw - customers'!$B:$I)</f>
        <v>Chancey Iacovozzo</v>
      </c>
      <c r="T693" t="str">
        <v>Agender</v>
      </c>
      <c r="U693">
        <v>60</v>
      </c>
      <c r="V693" t="str">
        <v>501 Nader RidgeApt. 355</v>
      </c>
      <c r="W693">
        <v>7229</v>
      </c>
      <c r="X693" t="str">
        <v>West John</v>
      </c>
      <c r="Y693" t="str">
        <v>Tasmania</v>
      </c>
      <c r="Z693" t="str">
        <v>Australia</v>
      </c>
      <c r="AA693">
        <v>8</v>
      </c>
      <c r="AB693" s="3" t="str">
        <f t="shared" si="21"/>
        <v>20 to 30</v>
      </c>
      <c r="AK693" s="6"/>
      <c r="AM693" s="6">
        <v>912</v>
      </c>
      <c r="AN693" s="6" t="s">
        <v>1414</v>
      </c>
    </row>
    <row r="694" spans="1:40" x14ac:dyDescent="0.25">
      <c r="A694">
        <v>692</v>
      </c>
      <c r="B694">
        <v>146</v>
      </c>
      <c r="C694">
        <v>610</v>
      </c>
      <c r="D694">
        <v>112</v>
      </c>
      <c r="E694">
        <v>3</v>
      </c>
      <c r="F694">
        <v>336</v>
      </c>
      <c r="G694">
        <v>1</v>
      </c>
      <c r="H694" t="str">
        <f>VLOOKUP($C694,'Raw-products'!$A$2:$H$1261,MATCH(H$1,'Raw-products'!$A$1:$H$1,0))</f>
        <v>Jacket</v>
      </c>
      <c r="I694" t="str">
        <f>VLOOKUP($C694,'Raw-products'!$A$2:$H$1261,MATCH(I$1,'Raw-products'!$A$1:$H$1,0))</f>
        <v>Cardigan</v>
      </c>
      <c r="J694" t="str">
        <f>VLOOKUP($C694,'Raw-products'!$A$2:$H$1261,MATCH(J$1,'Raw-products'!$A$1:$H$1,0))</f>
        <v>XS</v>
      </c>
      <c r="K694" t="str">
        <f>VLOOKUP($C694,'Raw-products'!$A$2:$H$1261,MATCH(K$1,'Raw-products'!$A$1:$H$1,0))</f>
        <v>green</v>
      </c>
      <c r="L694">
        <f>VLOOKUP($C694,'Raw-products'!$A$2:$H$1261,MATCH(L$1,'Raw-products'!$A$1:$H$1,0))</f>
        <v>118</v>
      </c>
      <c r="M694">
        <f>VLOOKUP($C694,'Raw-products'!$A$2:$H$1261,MATCH(M$1,'Raw-products'!$A$1:$H$1,0))</f>
        <v>40</v>
      </c>
      <c r="N694" s="5">
        <f t="shared" si="20"/>
        <v>4720</v>
      </c>
      <c r="O694" cm="1">
        <f t="array" ref="O694:R694">_xlfn.XLOOKUP($B694,'Raw -orders'!$A:$A,'Raw -orders'!$B:$E)</f>
        <v>912</v>
      </c>
      <c r="P694">
        <v>22750</v>
      </c>
      <c r="Q694" s="1">
        <v>44438</v>
      </c>
      <c r="R694" s="1">
        <v>44465</v>
      </c>
      <c r="S694" t="str" cm="1">
        <f t="array" ref="S694:Z694">_xlfn.XLOOKUP($O694,'Raw - customers'!$A:$A,'Raw - customers'!$B:$I)</f>
        <v>Chancey Iacovozzo</v>
      </c>
      <c r="T694" t="str">
        <v>Agender</v>
      </c>
      <c r="U694">
        <v>60</v>
      </c>
      <c r="V694" t="str">
        <v>501 Nader RidgeApt. 355</v>
      </c>
      <c r="W694">
        <v>7229</v>
      </c>
      <c r="X694" t="str">
        <v>West John</v>
      </c>
      <c r="Y694" t="str">
        <v>Tasmania</v>
      </c>
      <c r="Z694" t="str">
        <v>Australia</v>
      </c>
      <c r="AA694">
        <v>8</v>
      </c>
      <c r="AB694" s="3" t="str">
        <f t="shared" si="21"/>
        <v>20 to 30</v>
      </c>
      <c r="AM694" s="6">
        <v>912</v>
      </c>
      <c r="AN694" s="6" t="s">
        <v>1414</v>
      </c>
    </row>
    <row r="695" spans="1:40" x14ac:dyDescent="0.25">
      <c r="A695">
        <v>693</v>
      </c>
      <c r="B695">
        <v>147</v>
      </c>
      <c r="C695">
        <v>1250</v>
      </c>
      <c r="D695">
        <v>112</v>
      </c>
      <c r="E695">
        <v>1</v>
      </c>
      <c r="F695">
        <v>112</v>
      </c>
      <c r="G695">
        <v>1</v>
      </c>
      <c r="H695" t="str">
        <f>VLOOKUP($C695,'Raw-products'!$A$2:$H$1261,MATCH(H$1,'Raw-products'!$A$1:$H$1,0))</f>
        <v>Trousers</v>
      </c>
      <c r="I695" t="str">
        <f>VLOOKUP($C695,'Raw-products'!$A$2:$H$1261,MATCH(I$1,'Raw-products'!$A$1:$H$1,0))</f>
        <v>Tracksuit Bottoms</v>
      </c>
      <c r="J695" t="str">
        <f>VLOOKUP($C695,'Raw-products'!$A$2:$H$1261,MATCH(J$1,'Raw-products'!$A$1:$H$1,0))</f>
        <v>XS</v>
      </c>
      <c r="K695" t="str">
        <f>VLOOKUP($C695,'Raw-products'!$A$2:$H$1261,MATCH(K$1,'Raw-products'!$A$1:$H$1,0))</f>
        <v>indigo</v>
      </c>
      <c r="L695">
        <f>VLOOKUP($C695,'Raw-products'!$A$2:$H$1261,MATCH(L$1,'Raw-products'!$A$1:$H$1,0))</f>
        <v>91</v>
      </c>
      <c r="M695">
        <f>VLOOKUP($C695,'Raw-products'!$A$2:$H$1261,MATCH(M$1,'Raw-products'!$A$1:$H$1,0))</f>
        <v>63</v>
      </c>
      <c r="N695" s="5">
        <f t="shared" si="20"/>
        <v>5733</v>
      </c>
      <c r="O695" cm="1">
        <f t="array" ref="O695:R695">_xlfn.XLOOKUP($B695,'Raw -orders'!$A:$A,'Raw -orders'!$B:$E)</f>
        <v>818</v>
      </c>
      <c r="P695">
        <v>20690</v>
      </c>
      <c r="Q695" s="1">
        <v>44467</v>
      </c>
      <c r="R695" s="1">
        <v>44485</v>
      </c>
      <c r="S695" t="str" cm="1">
        <f t="array" ref="S695:Z695">_xlfn.XLOOKUP($O695,'Raw - customers'!$A:$A,'Raw - customers'!$B:$I)</f>
        <v>Nathaniel Mccandless</v>
      </c>
      <c r="T695" t="str">
        <v>Polygender</v>
      </c>
      <c r="U695">
        <v>59</v>
      </c>
      <c r="V695" t="str">
        <v>5085 Bergstrom MewsApt. 347</v>
      </c>
      <c r="W695">
        <v>3302</v>
      </c>
      <c r="X695" t="str">
        <v>West Eviebury</v>
      </c>
      <c r="Y695" t="str">
        <v>Western Australia</v>
      </c>
      <c r="Z695" t="str">
        <v>Australia</v>
      </c>
      <c r="AA695">
        <v>9</v>
      </c>
      <c r="AB695" s="3" t="str">
        <f t="shared" si="21"/>
        <v>10 to 20</v>
      </c>
      <c r="AM695" s="6">
        <v>818</v>
      </c>
      <c r="AN695" s="6" t="s">
        <v>1377</v>
      </c>
    </row>
    <row r="696" spans="1:40" x14ac:dyDescent="0.25">
      <c r="A696">
        <v>694</v>
      </c>
      <c r="B696">
        <v>148</v>
      </c>
      <c r="C696">
        <v>213</v>
      </c>
      <c r="D696">
        <v>106</v>
      </c>
      <c r="E696">
        <v>1</v>
      </c>
      <c r="F696">
        <v>106</v>
      </c>
      <c r="G696">
        <v>1</v>
      </c>
      <c r="H696" t="str">
        <f>VLOOKUP($C696,'Raw-products'!$A$2:$H$1261,MATCH(H$1,'Raw-products'!$A$1:$H$1,0))</f>
        <v>Shirt</v>
      </c>
      <c r="I696" t="str">
        <f>VLOOKUP($C696,'Raw-products'!$A$2:$H$1261,MATCH(I$1,'Raw-products'!$A$1:$H$1,0))</f>
        <v>Chambray</v>
      </c>
      <c r="J696" t="str">
        <f>VLOOKUP($C696,'Raw-products'!$A$2:$H$1261,MATCH(J$1,'Raw-products'!$A$1:$H$1,0))</f>
        <v>L</v>
      </c>
      <c r="K696" t="str">
        <f>VLOOKUP($C696,'Raw-products'!$A$2:$H$1261,MATCH(K$1,'Raw-products'!$A$1:$H$1,0))</f>
        <v>red</v>
      </c>
      <c r="L696">
        <f>VLOOKUP($C696,'Raw-products'!$A$2:$H$1261,MATCH(L$1,'Raw-products'!$A$1:$H$1,0))</f>
        <v>105</v>
      </c>
      <c r="M696">
        <f>VLOOKUP($C696,'Raw-products'!$A$2:$H$1261,MATCH(M$1,'Raw-products'!$A$1:$H$1,0))</f>
        <v>44</v>
      </c>
      <c r="N696" s="5">
        <f t="shared" si="20"/>
        <v>4620</v>
      </c>
      <c r="O696" cm="1">
        <f t="array" ref="O696:R696">_xlfn.XLOOKUP($B696,'Raw -orders'!$A:$A,'Raw -orders'!$B:$E)</f>
        <v>573</v>
      </c>
      <c r="P696">
        <v>14073</v>
      </c>
      <c r="Q696" s="1">
        <v>44210</v>
      </c>
      <c r="R696" s="1">
        <v>44220</v>
      </c>
      <c r="S696" t="str" cm="1">
        <f t="array" ref="S696:Z696">_xlfn.XLOOKUP($O696,'Raw - customers'!$A:$A,'Raw - customers'!$B:$I)</f>
        <v>Atlante Dissman</v>
      </c>
      <c r="T696" t="str">
        <v>Male</v>
      </c>
      <c r="U696">
        <v>37</v>
      </c>
      <c r="V696" t="str">
        <v>80 Charles CircuitSuite 023</v>
      </c>
      <c r="W696">
        <v>7541</v>
      </c>
      <c r="X696" t="str">
        <v>Abbeyshire</v>
      </c>
      <c r="Y696" t="str">
        <v>South Australia</v>
      </c>
      <c r="Z696" t="str">
        <v>Australia</v>
      </c>
      <c r="AA696">
        <v>1</v>
      </c>
      <c r="AB696" s="3" t="str">
        <f t="shared" si="21"/>
        <v>0 to 10</v>
      </c>
      <c r="AM696" s="6">
        <v>573</v>
      </c>
      <c r="AN696" s="6" t="s">
        <v>1345</v>
      </c>
    </row>
    <row r="697" spans="1:40" x14ac:dyDescent="0.25">
      <c r="A697">
        <v>695</v>
      </c>
      <c r="B697">
        <v>148</v>
      </c>
      <c r="C697">
        <v>779</v>
      </c>
      <c r="D697">
        <v>91</v>
      </c>
      <c r="E697">
        <v>3</v>
      </c>
      <c r="F697">
        <v>273</v>
      </c>
      <c r="G697">
        <v>1</v>
      </c>
      <c r="H697" t="str">
        <f>VLOOKUP($C697,'Raw-products'!$A$2:$H$1261,MATCH(H$1,'Raw-products'!$A$1:$H$1,0))</f>
        <v>Jacket</v>
      </c>
      <c r="I697" t="str">
        <f>VLOOKUP($C697,'Raw-products'!$A$2:$H$1261,MATCH(I$1,'Raw-products'!$A$1:$H$1,0))</f>
        <v>Pullover</v>
      </c>
      <c r="J697" t="str">
        <f>VLOOKUP($C697,'Raw-products'!$A$2:$H$1261,MATCH(J$1,'Raw-products'!$A$1:$H$1,0))</f>
        <v>XL</v>
      </c>
      <c r="K697" t="str">
        <f>VLOOKUP($C697,'Raw-products'!$A$2:$H$1261,MATCH(K$1,'Raw-products'!$A$1:$H$1,0))</f>
        <v>orange</v>
      </c>
      <c r="L697">
        <f>VLOOKUP($C697,'Raw-products'!$A$2:$H$1261,MATCH(L$1,'Raw-products'!$A$1:$H$1,0))</f>
        <v>114</v>
      </c>
      <c r="M697">
        <f>VLOOKUP($C697,'Raw-products'!$A$2:$H$1261,MATCH(M$1,'Raw-products'!$A$1:$H$1,0))</f>
        <v>69</v>
      </c>
      <c r="N697" s="5">
        <f t="shared" si="20"/>
        <v>7866</v>
      </c>
      <c r="O697" cm="1">
        <f t="array" ref="O697:R697">_xlfn.XLOOKUP($B697,'Raw -orders'!$A:$A,'Raw -orders'!$B:$E)</f>
        <v>573</v>
      </c>
      <c r="P697">
        <v>14073</v>
      </c>
      <c r="Q697" s="1">
        <v>44210</v>
      </c>
      <c r="R697" s="1">
        <v>44220</v>
      </c>
      <c r="S697" t="str" cm="1">
        <f t="array" ref="S697:Z697">_xlfn.XLOOKUP($O697,'Raw - customers'!$A:$A,'Raw - customers'!$B:$I)</f>
        <v>Atlante Dissman</v>
      </c>
      <c r="T697" t="str">
        <v>Male</v>
      </c>
      <c r="U697">
        <v>37</v>
      </c>
      <c r="V697" t="str">
        <v>80 Charles CircuitSuite 023</v>
      </c>
      <c r="W697">
        <v>7541</v>
      </c>
      <c r="X697" t="str">
        <v>Abbeyshire</v>
      </c>
      <c r="Y697" t="str">
        <v>South Australia</v>
      </c>
      <c r="Z697" t="str">
        <v>Australia</v>
      </c>
      <c r="AA697">
        <v>1</v>
      </c>
      <c r="AB697" s="3" t="str">
        <f t="shared" si="21"/>
        <v>0 to 10</v>
      </c>
      <c r="AM697" s="6">
        <v>573</v>
      </c>
      <c r="AN697" s="6" t="s">
        <v>1345</v>
      </c>
    </row>
    <row r="698" spans="1:40" x14ac:dyDescent="0.25">
      <c r="A698">
        <v>696</v>
      </c>
      <c r="B698">
        <v>148</v>
      </c>
      <c r="C698">
        <v>1214</v>
      </c>
      <c r="D698">
        <v>105</v>
      </c>
      <c r="E698">
        <v>3</v>
      </c>
      <c r="F698">
        <v>315</v>
      </c>
      <c r="G698">
        <v>1</v>
      </c>
      <c r="H698" t="str">
        <f>VLOOKUP($C698,'Raw-products'!$A$2:$H$1261,MATCH(H$1,'Raw-products'!$A$1:$H$1,0))</f>
        <v>Trousers</v>
      </c>
      <c r="I698" t="str">
        <f>VLOOKUP($C698,'Raw-products'!$A$2:$H$1261,MATCH(I$1,'Raw-products'!$A$1:$H$1,0))</f>
        <v>Pleated</v>
      </c>
      <c r="J698" t="str">
        <f>VLOOKUP($C698,'Raw-products'!$A$2:$H$1261,MATCH(J$1,'Raw-products'!$A$1:$H$1,0))</f>
        <v>XL</v>
      </c>
      <c r="K698" t="str">
        <f>VLOOKUP($C698,'Raw-products'!$A$2:$H$1261,MATCH(K$1,'Raw-products'!$A$1:$H$1,0))</f>
        <v>blue</v>
      </c>
      <c r="L698">
        <f>VLOOKUP($C698,'Raw-products'!$A$2:$H$1261,MATCH(L$1,'Raw-products'!$A$1:$H$1,0))</f>
        <v>90</v>
      </c>
      <c r="M698">
        <f>VLOOKUP($C698,'Raw-products'!$A$2:$H$1261,MATCH(M$1,'Raw-products'!$A$1:$H$1,0))</f>
        <v>55</v>
      </c>
      <c r="N698" s="5">
        <f t="shared" si="20"/>
        <v>4950</v>
      </c>
      <c r="O698" cm="1">
        <f t="array" ref="O698:R698">_xlfn.XLOOKUP($B698,'Raw -orders'!$A:$A,'Raw -orders'!$B:$E)</f>
        <v>573</v>
      </c>
      <c r="P698">
        <v>14073</v>
      </c>
      <c r="Q698" s="1">
        <v>44210</v>
      </c>
      <c r="R698" s="1">
        <v>44220</v>
      </c>
      <c r="S698" t="str" cm="1">
        <f t="array" ref="S698:Z698">_xlfn.XLOOKUP($O698,'Raw - customers'!$A:$A,'Raw - customers'!$B:$I)</f>
        <v>Atlante Dissman</v>
      </c>
      <c r="T698" t="str">
        <v>Male</v>
      </c>
      <c r="U698">
        <v>37</v>
      </c>
      <c r="V698" t="str">
        <v>80 Charles CircuitSuite 023</v>
      </c>
      <c r="W698">
        <v>7541</v>
      </c>
      <c r="X698" t="str">
        <v>Abbeyshire</v>
      </c>
      <c r="Y698" t="str">
        <v>South Australia</v>
      </c>
      <c r="Z698" t="str">
        <v>Australia</v>
      </c>
      <c r="AA698">
        <v>1</v>
      </c>
      <c r="AB698" s="3" t="str">
        <f t="shared" si="21"/>
        <v>0 to 10</v>
      </c>
      <c r="AM698" s="6">
        <v>573</v>
      </c>
      <c r="AN698" s="6" t="s">
        <v>1345</v>
      </c>
    </row>
    <row r="699" spans="1:40" x14ac:dyDescent="0.25">
      <c r="A699">
        <v>697</v>
      </c>
      <c r="B699">
        <v>148</v>
      </c>
      <c r="C699">
        <v>220</v>
      </c>
      <c r="D699">
        <v>106</v>
      </c>
      <c r="E699">
        <v>3</v>
      </c>
      <c r="F699">
        <v>318</v>
      </c>
      <c r="G699">
        <v>1</v>
      </c>
      <c r="H699" t="str">
        <f>VLOOKUP($C699,'Raw-products'!$A$2:$H$1261,MATCH(H$1,'Raw-products'!$A$1:$H$1,0))</f>
        <v>Shirt</v>
      </c>
      <c r="I699" t="str">
        <f>VLOOKUP($C699,'Raw-products'!$A$2:$H$1261,MATCH(I$1,'Raw-products'!$A$1:$H$1,0))</f>
        <v>Chambray</v>
      </c>
      <c r="J699" t="str">
        <f>VLOOKUP($C699,'Raw-products'!$A$2:$H$1261,MATCH(J$1,'Raw-products'!$A$1:$H$1,0))</f>
        <v>XS</v>
      </c>
      <c r="K699" t="str">
        <f>VLOOKUP($C699,'Raw-products'!$A$2:$H$1261,MATCH(K$1,'Raw-products'!$A$1:$H$1,0))</f>
        <v>yellow</v>
      </c>
      <c r="L699">
        <f>VLOOKUP($C699,'Raw-products'!$A$2:$H$1261,MATCH(L$1,'Raw-products'!$A$1:$H$1,0))</f>
        <v>105</v>
      </c>
      <c r="M699">
        <f>VLOOKUP($C699,'Raw-products'!$A$2:$H$1261,MATCH(M$1,'Raw-products'!$A$1:$H$1,0))</f>
        <v>57</v>
      </c>
      <c r="N699" s="5">
        <f t="shared" si="20"/>
        <v>5985</v>
      </c>
      <c r="O699" cm="1">
        <f t="array" ref="O699:R699">_xlfn.XLOOKUP($B699,'Raw -orders'!$A:$A,'Raw -orders'!$B:$E)</f>
        <v>573</v>
      </c>
      <c r="P699">
        <v>14073</v>
      </c>
      <c r="Q699" s="1">
        <v>44210</v>
      </c>
      <c r="R699" s="1">
        <v>44220</v>
      </c>
      <c r="S699" t="str" cm="1">
        <f t="array" ref="S699:Z699">_xlfn.XLOOKUP($O699,'Raw - customers'!$A:$A,'Raw - customers'!$B:$I)</f>
        <v>Atlante Dissman</v>
      </c>
      <c r="T699" t="str">
        <v>Male</v>
      </c>
      <c r="U699">
        <v>37</v>
      </c>
      <c r="V699" t="str">
        <v>80 Charles CircuitSuite 023</v>
      </c>
      <c r="W699">
        <v>7541</v>
      </c>
      <c r="X699" t="str">
        <v>Abbeyshire</v>
      </c>
      <c r="Y699" t="str">
        <v>South Australia</v>
      </c>
      <c r="Z699" t="str">
        <v>Australia</v>
      </c>
      <c r="AA699">
        <v>1</v>
      </c>
      <c r="AB699" s="3" t="str">
        <f t="shared" si="21"/>
        <v>0 to 10</v>
      </c>
      <c r="AM699" s="6">
        <v>573</v>
      </c>
      <c r="AN699" s="6" t="s">
        <v>1345</v>
      </c>
    </row>
    <row r="700" spans="1:40" x14ac:dyDescent="0.25">
      <c r="A700">
        <v>698</v>
      </c>
      <c r="B700">
        <v>149</v>
      </c>
      <c r="C700">
        <v>423</v>
      </c>
      <c r="D700">
        <v>107</v>
      </c>
      <c r="E700">
        <v>1</v>
      </c>
      <c r="F700">
        <v>107</v>
      </c>
      <c r="G700">
        <v>1</v>
      </c>
      <c r="H700" t="str">
        <f>VLOOKUP($C700,'Raw-products'!$A$2:$H$1261,MATCH(H$1,'Raw-products'!$A$1:$H$1,0))</f>
        <v>Jacket</v>
      </c>
      <c r="I700" t="str">
        <f>VLOOKUP($C700,'Raw-products'!$A$2:$H$1261,MATCH(I$1,'Raw-products'!$A$1:$H$1,0))</f>
        <v>Denim</v>
      </c>
      <c r="J700" t="str">
        <f>VLOOKUP($C700,'Raw-products'!$A$2:$H$1261,MATCH(J$1,'Raw-products'!$A$1:$H$1,0))</f>
        <v>L</v>
      </c>
      <c r="K700" t="str">
        <f>VLOOKUP($C700,'Raw-products'!$A$2:$H$1261,MATCH(K$1,'Raw-products'!$A$1:$H$1,0))</f>
        <v>red</v>
      </c>
      <c r="L700">
        <f>VLOOKUP($C700,'Raw-products'!$A$2:$H$1261,MATCH(L$1,'Raw-products'!$A$1:$H$1,0))</f>
        <v>92</v>
      </c>
      <c r="M700">
        <f>VLOOKUP($C700,'Raw-products'!$A$2:$H$1261,MATCH(M$1,'Raw-products'!$A$1:$H$1,0))</f>
        <v>63</v>
      </c>
      <c r="N700" s="5">
        <f t="shared" si="20"/>
        <v>5796</v>
      </c>
      <c r="O700" cm="1">
        <f t="array" ref="O700:R700">_xlfn.XLOOKUP($B700,'Raw -orders'!$A:$A,'Raw -orders'!$B:$E)</f>
        <v>500</v>
      </c>
      <c r="P700">
        <v>31490</v>
      </c>
      <c r="Q700" s="1">
        <v>44258</v>
      </c>
      <c r="R700" s="1">
        <v>44269</v>
      </c>
      <c r="S700" t="str" cm="1">
        <f t="array" ref="S700:Z700">_xlfn.XLOOKUP($O700,'Raw - customers'!$A:$A,'Raw - customers'!$B:$I)</f>
        <v>Carlen Kelway</v>
      </c>
      <c r="T700" t="str">
        <v>Non-binary</v>
      </c>
      <c r="U700">
        <v>78</v>
      </c>
      <c r="V700" t="str">
        <v>74 Aaron HillSuite 794</v>
      </c>
      <c r="W700">
        <v>1819</v>
      </c>
      <c r="X700" t="str">
        <v>Port Haydenchester</v>
      </c>
      <c r="Y700" t="str">
        <v>Western Australia</v>
      </c>
      <c r="Z700" t="str">
        <v>Australia</v>
      </c>
      <c r="AA700">
        <v>3</v>
      </c>
      <c r="AB700" s="3" t="str">
        <f t="shared" si="21"/>
        <v>10 to 20</v>
      </c>
      <c r="AM700" s="6">
        <v>500</v>
      </c>
      <c r="AN700" s="6" t="s">
        <v>1377</v>
      </c>
    </row>
    <row r="701" spans="1:40" x14ac:dyDescent="0.25">
      <c r="A701">
        <v>699</v>
      </c>
      <c r="B701">
        <v>149</v>
      </c>
      <c r="C701">
        <v>549</v>
      </c>
      <c r="D701">
        <v>98</v>
      </c>
      <c r="E701">
        <v>3</v>
      </c>
      <c r="F701">
        <v>294</v>
      </c>
      <c r="G701">
        <v>1</v>
      </c>
      <c r="H701" t="str">
        <f>VLOOKUP($C701,'Raw-products'!$A$2:$H$1261,MATCH(H$1,'Raw-products'!$A$1:$H$1,0))</f>
        <v>Jacket</v>
      </c>
      <c r="I701" t="str">
        <f>VLOOKUP($C701,'Raw-products'!$A$2:$H$1261,MATCH(I$1,'Raw-products'!$A$1:$H$1,0))</f>
        <v>Leather</v>
      </c>
      <c r="J701" t="str">
        <f>VLOOKUP($C701,'Raw-products'!$A$2:$H$1261,MATCH(J$1,'Raw-products'!$A$1:$H$1,0))</f>
        <v>XL</v>
      </c>
      <c r="K701" t="str">
        <f>VLOOKUP($C701,'Raw-products'!$A$2:$H$1261,MATCH(K$1,'Raw-products'!$A$1:$H$1,0))</f>
        <v>blue</v>
      </c>
      <c r="L701">
        <f>VLOOKUP($C701,'Raw-products'!$A$2:$H$1261,MATCH(L$1,'Raw-products'!$A$1:$H$1,0))</f>
        <v>113</v>
      </c>
      <c r="M701">
        <f>VLOOKUP($C701,'Raw-products'!$A$2:$H$1261,MATCH(M$1,'Raw-products'!$A$1:$H$1,0))</f>
        <v>67</v>
      </c>
      <c r="N701" s="5">
        <f t="shared" si="20"/>
        <v>7571</v>
      </c>
      <c r="O701" cm="1">
        <f t="array" ref="O701:R701">_xlfn.XLOOKUP($B701,'Raw -orders'!$A:$A,'Raw -orders'!$B:$E)</f>
        <v>500</v>
      </c>
      <c r="P701">
        <v>31490</v>
      </c>
      <c r="Q701" s="1">
        <v>44258</v>
      </c>
      <c r="R701" s="1">
        <v>44269</v>
      </c>
      <c r="S701" t="str" cm="1">
        <f t="array" ref="S701:Z701">_xlfn.XLOOKUP($O701,'Raw - customers'!$A:$A,'Raw - customers'!$B:$I)</f>
        <v>Carlen Kelway</v>
      </c>
      <c r="T701" t="str">
        <v>Non-binary</v>
      </c>
      <c r="U701">
        <v>78</v>
      </c>
      <c r="V701" t="str">
        <v>74 Aaron HillSuite 794</v>
      </c>
      <c r="W701">
        <v>1819</v>
      </c>
      <c r="X701" t="str">
        <v>Port Haydenchester</v>
      </c>
      <c r="Y701" t="str">
        <v>Western Australia</v>
      </c>
      <c r="Z701" t="str">
        <v>Australia</v>
      </c>
      <c r="AA701">
        <v>3</v>
      </c>
      <c r="AB701" s="3" t="str">
        <f t="shared" si="21"/>
        <v>10 to 20</v>
      </c>
      <c r="AM701" s="6">
        <v>500</v>
      </c>
      <c r="AN701" s="6" t="s">
        <v>1377</v>
      </c>
    </row>
    <row r="702" spans="1:40" x14ac:dyDescent="0.25">
      <c r="A702">
        <v>700</v>
      </c>
      <c r="B702">
        <v>149</v>
      </c>
      <c r="C702">
        <v>931</v>
      </c>
      <c r="D702">
        <v>96</v>
      </c>
      <c r="E702">
        <v>1</v>
      </c>
      <c r="F702">
        <v>96</v>
      </c>
      <c r="G702">
        <v>1</v>
      </c>
      <c r="H702" t="str">
        <f>VLOOKUP($C702,'Raw-products'!$A$2:$H$1261,MATCH(H$1,'Raw-products'!$A$1:$H$1,0))</f>
        <v>Trousers</v>
      </c>
      <c r="I702" t="str">
        <f>VLOOKUP($C702,'Raw-products'!$A$2:$H$1261,MATCH(I$1,'Raw-products'!$A$1:$H$1,0))</f>
        <v>Drawstring</v>
      </c>
      <c r="J702" t="str">
        <f>VLOOKUP($C702,'Raw-products'!$A$2:$H$1261,MATCH(J$1,'Raw-products'!$A$1:$H$1,0))</f>
        <v>S</v>
      </c>
      <c r="K702" t="str">
        <f>VLOOKUP($C702,'Raw-products'!$A$2:$H$1261,MATCH(K$1,'Raw-products'!$A$1:$H$1,0))</f>
        <v>blue</v>
      </c>
      <c r="L702">
        <f>VLOOKUP($C702,'Raw-products'!$A$2:$H$1261,MATCH(L$1,'Raw-products'!$A$1:$H$1,0))</f>
        <v>104</v>
      </c>
      <c r="M702">
        <f>VLOOKUP($C702,'Raw-products'!$A$2:$H$1261,MATCH(M$1,'Raw-products'!$A$1:$H$1,0))</f>
        <v>48</v>
      </c>
      <c r="N702" s="5">
        <f t="shared" si="20"/>
        <v>4992</v>
      </c>
      <c r="O702" cm="1">
        <f t="array" ref="O702:R702">_xlfn.XLOOKUP($B702,'Raw -orders'!$A:$A,'Raw -orders'!$B:$E)</f>
        <v>500</v>
      </c>
      <c r="P702">
        <v>31490</v>
      </c>
      <c r="Q702" s="1">
        <v>44258</v>
      </c>
      <c r="R702" s="1">
        <v>44269</v>
      </c>
      <c r="S702" t="str" cm="1">
        <f t="array" ref="S702:Z702">_xlfn.XLOOKUP($O702,'Raw - customers'!$A:$A,'Raw - customers'!$B:$I)</f>
        <v>Carlen Kelway</v>
      </c>
      <c r="T702" t="str">
        <v>Non-binary</v>
      </c>
      <c r="U702">
        <v>78</v>
      </c>
      <c r="V702" t="str">
        <v>74 Aaron HillSuite 794</v>
      </c>
      <c r="W702">
        <v>1819</v>
      </c>
      <c r="X702" t="str">
        <v>Port Haydenchester</v>
      </c>
      <c r="Y702" t="str">
        <v>Western Australia</v>
      </c>
      <c r="Z702" t="str">
        <v>Australia</v>
      </c>
      <c r="AA702">
        <v>3</v>
      </c>
      <c r="AB702" s="3" t="str">
        <f t="shared" si="21"/>
        <v>10 to 20</v>
      </c>
      <c r="AM702" s="6">
        <v>500</v>
      </c>
      <c r="AN702" s="6" t="s">
        <v>1377</v>
      </c>
    </row>
    <row r="703" spans="1:40" x14ac:dyDescent="0.25">
      <c r="A703">
        <v>701</v>
      </c>
      <c r="B703">
        <v>149</v>
      </c>
      <c r="C703">
        <v>380</v>
      </c>
      <c r="D703">
        <v>94</v>
      </c>
      <c r="E703">
        <v>2</v>
      </c>
      <c r="F703">
        <v>188</v>
      </c>
      <c r="G703">
        <v>1</v>
      </c>
      <c r="H703" t="str">
        <f>VLOOKUP($C703,'Raw-products'!$A$2:$H$1261,MATCH(H$1,'Raw-products'!$A$1:$H$1,0))</f>
        <v>Shirt</v>
      </c>
      <c r="I703" t="str">
        <f>VLOOKUP($C703,'Raw-products'!$A$2:$H$1261,MATCH(I$1,'Raw-products'!$A$1:$H$1,0))</f>
        <v>Henley</v>
      </c>
      <c r="J703" t="str">
        <f>VLOOKUP($C703,'Raw-products'!$A$2:$H$1261,MATCH(J$1,'Raw-products'!$A$1:$H$1,0))</f>
        <v>XS</v>
      </c>
      <c r="K703" t="str">
        <f>VLOOKUP($C703,'Raw-products'!$A$2:$H$1261,MATCH(K$1,'Raw-products'!$A$1:$H$1,0))</f>
        <v>violet</v>
      </c>
      <c r="L703">
        <f>VLOOKUP($C703,'Raw-products'!$A$2:$H$1261,MATCH(L$1,'Raw-products'!$A$1:$H$1,0))</f>
        <v>92</v>
      </c>
      <c r="M703">
        <f>VLOOKUP($C703,'Raw-products'!$A$2:$H$1261,MATCH(M$1,'Raw-products'!$A$1:$H$1,0))</f>
        <v>50</v>
      </c>
      <c r="N703" s="5">
        <f t="shared" si="20"/>
        <v>4600</v>
      </c>
      <c r="O703" cm="1">
        <f t="array" ref="O703:R703">_xlfn.XLOOKUP($B703,'Raw -orders'!$A:$A,'Raw -orders'!$B:$E)</f>
        <v>500</v>
      </c>
      <c r="P703">
        <v>31490</v>
      </c>
      <c r="Q703" s="1">
        <v>44258</v>
      </c>
      <c r="R703" s="1">
        <v>44269</v>
      </c>
      <c r="S703" t="str" cm="1">
        <f t="array" ref="S703:Z703">_xlfn.XLOOKUP($O703,'Raw - customers'!$A:$A,'Raw - customers'!$B:$I)</f>
        <v>Carlen Kelway</v>
      </c>
      <c r="T703" t="str">
        <v>Non-binary</v>
      </c>
      <c r="U703">
        <v>78</v>
      </c>
      <c r="V703" t="str">
        <v>74 Aaron HillSuite 794</v>
      </c>
      <c r="W703">
        <v>1819</v>
      </c>
      <c r="X703" t="str">
        <v>Port Haydenchester</v>
      </c>
      <c r="Y703" t="str">
        <v>Western Australia</v>
      </c>
      <c r="Z703" t="str">
        <v>Australia</v>
      </c>
      <c r="AA703">
        <v>3</v>
      </c>
      <c r="AB703" s="3" t="str">
        <f t="shared" si="21"/>
        <v>10 to 20</v>
      </c>
      <c r="AM703" s="6">
        <v>500</v>
      </c>
      <c r="AN703" s="6" t="s">
        <v>1377</v>
      </c>
    </row>
    <row r="704" spans="1:40" x14ac:dyDescent="0.25">
      <c r="A704">
        <v>702</v>
      </c>
      <c r="B704">
        <v>149</v>
      </c>
      <c r="C704">
        <v>93</v>
      </c>
      <c r="D704">
        <v>118</v>
      </c>
      <c r="E704">
        <v>3</v>
      </c>
      <c r="F704">
        <v>354</v>
      </c>
      <c r="G704">
        <v>1</v>
      </c>
      <c r="H704" t="str">
        <f>VLOOKUP($C704,'Raw-products'!$A$2:$H$1261,MATCH(H$1,'Raw-products'!$A$1:$H$1,0))</f>
        <v>Shirt</v>
      </c>
      <c r="I704" t="str">
        <f>VLOOKUP($C704,'Raw-products'!$A$2:$H$1261,MATCH(I$1,'Raw-products'!$A$1:$H$1,0))</f>
        <v>Flannel</v>
      </c>
      <c r="J704" t="str">
        <f>VLOOKUP($C704,'Raw-products'!$A$2:$H$1261,MATCH(J$1,'Raw-products'!$A$1:$H$1,0))</f>
        <v>L</v>
      </c>
      <c r="K704" t="str">
        <f>VLOOKUP($C704,'Raw-products'!$A$2:$H$1261,MATCH(K$1,'Raw-products'!$A$1:$H$1,0))</f>
        <v>blue</v>
      </c>
      <c r="L704">
        <f>VLOOKUP($C704,'Raw-products'!$A$2:$H$1261,MATCH(L$1,'Raw-products'!$A$1:$H$1,0))</f>
        <v>96</v>
      </c>
      <c r="M704">
        <f>VLOOKUP($C704,'Raw-products'!$A$2:$H$1261,MATCH(M$1,'Raw-products'!$A$1:$H$1,0))</f>
        <v>44</v>
      </c>
      <c r="N704" s="5">
        <f t="shared" si="20"/>
        <v>4224</v>
      </c>
      <c r="O704" cm="1">
        <f t="array" ref="O704:R704">_xlfn.XLOOKUP($B704,'Raw -orders'!$A:$A,'Raw -orders'!$B:$E)</f>
        <v>500</v>
      </c>
      <c r="P704">
        <v>31490</v>
      </c>
      <c r="Q704" s="1">
        <v>44258</v>
      </c>
      <c r="R704" s="1">
        <v>44269</v>
      </c>
      <c r="S704" t="str" cm="1">
        <f t="array" ref="S704:Z704">_xlfn.XLOOKUP($O704,'Raw - customers'!$A:$A,'Raw - customers'!$B:$I)</f>
        <v>Carlen Kelway</v>
      </c>
      <c r="T704" t="str">
        <v>Non-binary</v>
      </c>
      <c r="U704">
        <v>78</v>
      </c>
      <c r="V704" t="str">
        <v>74 Aaron HillSuite 794</v>
      </c>
      <c r="W704">
        <v>1819</v>
      </c>
      <c r="X704" t="str">
        <v>Port Haydenchester</v>
      </c>
      <c r="Y704" t="str">
        <v>Western Australia</v>
      </c>
      <c r="Z704" t="str">
        <v>Australia</v>
      </c>
      <c r="AA704">
        <v>3</v>
      </c>
      <c r="AB704" s="3" t="str">
        <f t="shared" si="21"/>
        <v>10 to 20</v>
      </c>
      <c r="AM704" s="6">
        <v>500</v>
      </c>
      <c r="AN704" s="6" t="s">
        <v>1377</v>
      </c>
    </row>
    <row r="705" spans="1:40" x14ac:dyDescent="0.25">
      <c r="A705">
        <v>703</v>
      </c>
      <c r="B705">
        <v>150</v>
      </c>
      <c r="C705">
        <v>736</v>
      </c>
      <c r="D705">
        <v>109</v>
      </c>
      <c r="E705">
        <v>1</v>
      </c>
      <c r="F705">
        <v>109</v>
      </c>
      <c r="G705">
        <v>1</v>
      </c>
      <c r="H705" t="str">
        <f>VLOOKUP($C705,'Raw-products'!$A$2:$H$1261,MATCH(H$1,'Raw-products'!$A$1:$H$1,0))</f>
        <v>Jacket</v>
      </c>
      <c r="I705" t="str">
        <f>VLOOKUP($C705,'Raw-products'!$A$2:$H$1261,MATCH(I$1,'Raw-products'!$A$1:$H$1,0))</f>
        <v>Peacoat</v>
      </c>
      <c r="J705" t="str">
        <f>VLOOKUP($C705,'Raw-products'!$A$2:$H$1261,MATCH(J$1,'Raw-products'!$A$1:$H$1,0))</f>
        <v>S</v>
      </c>
      <c r="K705" t="str">
        <f>VLOOKUP($C705,'Raw-products'!$A$2:$H$1261,MATCH(K$1,'Raw-products'!$A$1:$H$1,0))</f>
        <v>red</v>
      </c>
      <c r="L705">
        <f>VLOOKUP($C705,'Raw-products'!$A$2:$H$1261,MATCH(L$1,'Raw-products'!$A$1:$H$1,0))</f>
        <v>102</v>
      </c>
      <c r="M705">
        <f>VLOOKUP($C705,'Raw-products'!$A$2:$H$1261,MATCH(M$1,'Raw-products'!$A$1:$H$1,0))</f>
        <v>67</v>
      </c>
      <c r="N705" s="5">
        <f t="shared" si="20"/>
        <v>6834</v>
      </c>
      <c r="O705" cm="1">
        <f t="array" ref="O705:R705">_xlfn.XLOOKUP($B705,'Raw -orders'!$A:$A,'Raw -orders'!$B:$E)</f>
        <v>462</v>
      </c>
      <c r="P705">
        <v>34428</v>
      </c>
      <c r="Q705" s="1">
        <v>44369</v>
      </c>
      <c r="R705" s="1">
        <v>44374</v>
      </c>
      <c r="S705" t="str" cm="1">
        <f t="array" ref="S705:Z705">_xlfn.XLOOKUP($O705,'Raw - customers'!$A:$A,'Raw - customers'!$B:$I)</f>
        <v>Francklyn Willeman</v>
      </c>
      <c r="T705" t="str">
        <v>Non-binary</v>
      </c>
      <c r="U705">
        <v>45</v>
      </c>
      <c r="V705" t="str">
        <v>22 Ellie View RdApt. 141</v>
      </c>
      <c r="W705">
        <v>1919</v>
      </c>
      <c r="X705" t="str">
        <v>D'amoreborough</v>
      </c>
      <c r="Y705" t="str">
        <v>South Australia</v>
      </c>
      <c r="Z705" t="str">
        <v>Australia</v>
      </c>
      <c r="AA705">
        <v>6</v>
      </c>
      <c r="AB705" s="3" t="str">
        <f t="shared" si="21"/>
        <v>0 to 10</v>
      </c>
      <c r="AM705" s="6">
        <v>462</v>
      </c>
      <c r="AN705" s="6" t="s">
        <v>1345</v>
      </c>
    </row>
    <row r="706" spans="1:40" x14ac:dyDescent="0.25">
      <c r="A706">
        <v>704</v>
      </c>
      <c r="B706">
        <v>150</v>
      </c>
      <c r="C706">
        <v>1110</v>
      </c>
      <c r="D706">
        <v>115</v>
      </c>
      <c r="E706">
        <v>3</v>
      </c>
      <c r="F706">
        <v>345</v>
      </c>
      <c r="G706">
        <v>1</v>
      </c>
      <c r="H706" t="str">
        <f>VLOOKUP($C706,'Raw-products'!$A$2:$H$1261,MATCH(H$1,'Raw-products'!$A$1:$H$1,0))</f>
        <v>Trousers</v>
      </c>
      <c r="I706" t="str">
        <f>VLOOKUP($C706,'Raw-products'!$A$2:$H$1261,MATCH(I$1,'Raw-products'!$A$1:$H$1,0))</f>
        <v>Cropped</v>
      </c>
      <c r="J706" t="str">
        <f>VLOOKUP($C706,'Raw-products'!$A$2:$H$1261,MATCH(J$1,'Raw-products'!$A$1:$H$1,0))</f>
        <v>XS</v>
      </c>
      <c r="K706" t="str">
        <f>VLOOKUP($C706,'Raw-products'!$A$2:$H$1261,MATCH(K$1,'Raw-products'!$A$1:$H$1,0))</f>
        <v>indigo</v>
      </c>
      <c r="L706">
        <f>VLOOKUP($C706,'Raw-products'!$A$2:$H$1261,MATCH(L$1,'Raw-products'!$A$1:$H$1,0))</f>
        <v>99</v>
      </c>
      <c r="M706">
        <f>VLOOKUP($C706,'Raw-products'!$A$2:$H$1261,MATCH(M$1,'Raw-products'!$A$1:$H$1,0))</f>
        <v>55</v>
      </c>
      <c r="N706" s="5">
        <f t="shared" si="20"/>
        <v>5445</v>
      </c>
      <c r="O706" cm="1">
        <f t="array" ref="O706:R706">_xlfn.XLOOKUP($B706,'Raw -orders'!$A:$A,'Raw -orders'!$B:$E)</f>
        <v>462</v>
      </c>
      <c r="P706">
        <v>34428</v>
      </c>
      <c r="Q706" s="1">
        <v>44369</v>
      </c>
      <c r="R706" s="1">
        <v>44374</v>
      </c>
      <c r="S706" t="str" cm="1">
        <f t="array" ref="S706:Z706">_xlfn.XLOOKUP($O706,'Raw - customers'!$A:$A,'Raw - customers'!$B:$I)</f>
        <v>Francklyn Willeman</v>
      </c>
      <c r="T706" t="str">
        <v>Non-binary</v>
      </c>
      <c r="U706">
        <v>45</v>
      </c>
      <c r="V706" t="str">
        <v>22 Ellie View RdApt. 141</v>
      </c>
      <c r="W706">
        <v>1919</v>
      </c>
      <c r="X706" t="str">
        <v>D'amoreborough</v>
      </c>
      <c r="Y706" t="str">
        <v>South Australia</v>
      </c>
      <c r="Z706" t="str">
        <v>Australia</v>
      </c>
      <c r="AA706">
        <v>6</v>
      </c>
      <c r="AB706" s="3" t="str">
        <f t="shared" si="21"/>
        <v>0 to 10</v>
      </c>
      <c r="AM706" s="6">
        <v>462</v>
      </c>
      <c r="AN706" s="6" t="s">
        <v>1345</v>
      </c>
    </row>
    <row r="707" spans="1:40" x14ac:dyDescent="0.25">
      <c r="A707">
        <v>705</v>
      </c>
      <c r="B707">
        <v>150</v>
      </c>
      <c r="C707">
        <v>263</v>
      </c>
      <c r="D707">
        <v>95</v>
      </c>
      <c r="E707">
        <v>3</v>
      </c>
      <c r="F707">
        <v>285</v>
      </c>
      <c r="G707">
        <v>1</v>
      </c>
      <c r="H707" t="str">
        <f>VLOOKUP($C707,'Raw-products'!$A$2:$H$1261,MATCH(H$1,'Raw-products'!$A$1:$H$1,0))</f>
        <v>Shirt</v>
      </c>
      <c r="I707" t="str">
        <f>VLOOKUP($C707,'Raw-products'!$A$2:$H$1261,MATCH(I$1,'Raw-products'!$A$1:$H$1,0))</f>
        <v>Polo</v>
      </c>
      <c r="J707" t="str">
        <f>VLOOKUP($C707,'Raw-products'!$A$2:$H$1261,MATCH(J$1,'Raw-products'!$A$1:$H$1,0))</f>
        <v>L</v>
      </c>
      <c r="K707" t="str">
        <f>VLOOKUP($C707,'Raw-products'!$A$2:$H$1261,MATCH(K$1,'Raw-products'!$A$1:$H$1,0))</f>
        <v>green</v>
      </c>
      <c r="L707">
        <f>VLOOKUP($C707,'Raw-products'!$A$2:$H$1261,MATCH(L$1,'Raw-products'!$A$1:$H$1,0))</f>
        <v>117</v>
      </c>
      <c r="M707">
        <f>VLOOKUP($C707,'Raw-products'!$A$2:$H$1261,MATCH(M$1,'Raw-products'!$A$1:$H$1,0))</f>
        <v>68</v>
      </c>
      <c r="N707" s="5">
        <f t="shared" ref="N707:N770" si="22">$L707*$M707</f>
        <v>7956</v>
      </c>
      <c r="O707" cm="1">
        <f t="array" ref="O707:R707">_xlfn.XLOOKUP($B707,'Raw -orders'!$A:$A,'Raw -orders'!$B:$E)</f>
        <v>462</v>
      </c>
      <c r="P707">
        <v>34428</v>
      </c>
      <c r="Q707" s="1">
        <v>44369</v>
      </c>
      <c r="R707" s="1">
        <v>44374</v>
      </c>
      <c r="S707" t="str" cm="1">
        <f t="array" ref="S707:Z707">_xlfn.XLOOKUP($O707,'Raw - customers'!$A:$A,'Raw - customers'!$B:$I)</f>
        <v>Francklyn Willeman</v>
      </c>
      <c r="T707" t="str">
        <v>Non-binary</v>
      </c>
      <c r="U707">
        <v>45</v>
      </c>
      <c r="V707" t="str">
        <v>22 Ellie View RdApt. 141</v>
      </c>
      <c r="W707">
        <v>1919</v>
      </c>
      <c r="X707" t="str">
        <v>D'amoreborough</v>
      </c>
      <c r="Y707" t="str">
        <v>South Australia</v>
      </c>
      <c r="Z707" t="str">
        <v>Australia</v>
      </c>
      <c r="AA707">
        <v>6</v>
      </c>
      <c r="AB707" s="3" t="str">
        <f t="shared" ref="AB707:AB770" si="23">IF(AND(DATEDIF($Q707,$R707,"D")&gt;0,DATEDIF($Q707,$R707,"D")&lt;=10),"0 to 10",IF(AND(DATEDIF($Q707,$R707,"D")&gt;10,DATEDIF($Q707,$R707,"D")&lt;=20),"10 to 20",IF(AND(DATEDIF($Q707,$R707,"D")&gt;20,DATEDIF($Q707,$R707,"D")&lt;=30),"20 to 30")))</f>
        <v>0 to 10</v>
      </c>
      <c r="AM707" s="6">
        <v>462</v>
      </c>
      <c r="AN707" s="6" t="s">
        <v>1345</v>
      </c>
    </row>
    <row r="708" spans="1:40" x14ac:dyDescent="0.25">
      <c r="A708">
        <v>706</v>
      </c>
      <c r="B708">
        <v>150</v>
      </c>
      <c r="C708">
        <v>234</v>
      </c>
      <c r="D708">
        <v>106</v>
      </c>
      <c r="E708">
        <v>2</v>
      </c>
      <c r="F708">
        <v>212</v>
      </c>
      <c r="G708">
        <v>1</v>
      </c>
      <c r="H708" t="str">
        <f>VLOOKUP($C708,'Raw-products'!$A$2:$H$1261,MATCH(H$1,'Raw-products'!$A$1:$H$1,0))</f>
        <v>Shirt</v>
      </c>
      <c r="I708" t="str">
        <f>VLOOKUP($C708,'Raw-products'!$A$2:$H$1261,MATCH(I$1,'Raw-products'!$A$1:$H$1,0))</f>
        <v>Chambray</v>
      </c>
      <c r="J708" t="str">
        <f>VLOOKUP($C708,'Raw-products'!$A$2:$H$1261,MATCH(J$1,'Raw-products'!$A$1:$H$1,0))</f>
        <v>XL</v>
      </c>
      <c r="K708" t="str">
        <f>VLOOKUP($C708,'Raw-products'!$A$2:$H$1261,MATCH(K$1,'Raw-products'!$A$1:$H$1,0))</f>
        <v>blue</v>
      </c>
      <c r="L708">
        <f>VLOOKUP($C708,'Raw-products'!$A$2:$H$1261,MATCH(L$1,'Raw-products'!$A$1:$H$1,0))</f>
        <v>105</v>
      </c>
      <c r="M708">
        <f>VLOOKUP($C708,'Raw-products'!$A$2:$H$1261,MATCH(M$1,'Raw-products'!$A$1:$H$1,0))</f>
        <v>43</v>
      </c>
      <c r="N708" s="5">
        <f t="shared" si="22"/>
        <v>4515</v>
      </c>
      <c r="O708" cm="1">
        <f t="array" ref="O708:R708">_xlfn.XLOOKUP($B708,'Raw -orders'!$A:$A,'Raw -orders'!$B:$E)</f>
        <v>462</v>
      </c>
      <c r="P708">
        <v>34428</v>
      </c>
      <c r="Q708" s="1">
        <v>44369</v>
      </c>
      <c r="R708" s="1">
        <v>44374</v>
      </c>
      <c r="S708" t="str" cm="1">
        <f t="array" ref="S708:Z708">_xlfn.XLOOKUP($O708,'Raw - customers'!$A:$A,'Raw - customers'!$B:$I)</f>
        <v>Francklyn Willeman</v>
      </c>
      <c r="T708" t="str">
        <v>Non-binary</v>
      </c>
      <c r="U708">
        <v>45</v>
      </c>
      <c r="V708" t="str">
        <v>22 Ellie View RdApt. 141</v>
      </c>
      <c r="W708">
        <v>1919</v>
      </c>
      <c r="X708" t="str">
        <v>D'amoreborough</v>
      </c>
      <c r="Y708" t="str">
        <v>South Australia</v>
      </c>
      <c r="Z708" t="str">
        <v>Australia</v>
      </c>
      <c r="AA708">
        <v>6</v>
      </c>
      <c r="AB708" s="3" t="str">
        <f t="shared" si="23"/>
        <v>0 to 10</v>
      </c>
      <c r="AM708" s="6">
        <v>462</v>
      </c>
      <c r="AN708" s="6" t="s">
        <v>1345</v>
      </c>
    </row>
    <row r="709" spans="1:40" x14ac:dyDescent="0.25">
      <c r="A709">
        <v>707</v>
      </c>
      <c r="B709">
        <v>151</v>
      </c>
      <c r="C709">
        <v>772</v>
      </c>
      <c r="D709">
        <v>91</v>
      </c>
      <c r="E709">
        <v>1</v>
      </c>
      <c r="F709">
        <v>91</v>
      </c>
      <c r="G709">
        <v>1</v>
      </c>
      <c r="H709" t="str">
        <f>VLOOKUP($C709,'Raw-products'!$A$2:$H$1261,MATCH(H$1,'Raw-products'!$A$1:$H$1,0))</f>
        <v>Jacket</v>
      </c>
      <c r="I709" t="str">
        <f>VLOOKUP($C709,'Raw-products'!$A$2:$H$1261,MATCH(I$1,'Raw-products'!$A$1:$H$1,0))</f>
        <v>Pullover</v>
      </c>
      <c r="J709" t="str">
        <f>VLOOKUP($C709,'Raw-products'!$A$2:$H$1261,MATCH(J$1,'Raw-products'!$A$1:$H$1,0))</f>
        <v>M</v>
      </c>
      <c r="K709" t="str">
        <f>VLOOKUP($C709,'Raw-products'!$A$2:$H$1261,MATCH(K$1,'Raw-products'!$A$1:$H$1,0))</f>
        <v>red</v>
      </c>
      <c r="L709">
        <f>VLOOKUP($C709,'Raw-products'!$A$2:$H$1261,MATCH(L$1,'Raw-products'!$A$1:$H$1,0))</f>
        <v>114</v>
      </c>
      <c r="M709">
        <f>VLOOKUP($C709,'Raw-products'!$A$2:$H$1261,MATCH(M$1,'Raw-products'!$A$1:$H$1,0))</f>
        <v>55</v>
      </c>
      <c r="N709" s="5">
        <f t="shared" si="22"/>
        <v>6270</v>
      </c>
      <c r="O709" cm="1">
        <f t="array" ref="O709:R709">_xlfn.XLOOKUP($B709,'Raw -orders'!$A:$A,'Raw -orders'!$B:$E)</f>
        <v>357</v>
      </c>
      <c r="P709">
        <v>24626</v>
      </c>
      <c r="Q709" s="1">
        <v>44416</v>
      </c>
      <c r="R709" s="1">
        <v>44440</v>
      </c>
      <c r="S709" t="str" cm="1">
        <f t="array" ref="S709:Z709">_xlfn.XLOOKUP($O709,'Raw - customers'!$A:$A,'Raw - customers'!$B:$I)</f>
        <v>Crawford Bolden</v>
      </c>
      <c r="T709" t="str">
        <v>Polygender</v>
      </c>
      <c r="U709">
        <v>41</v>
      </c>
      <c r="V709" t="str">
        <v>63 Charlie LaneSuite 463</v>
      </c>
      <c r="W709">
        <v>7454</v>
      </c>
      <c r="X709" t="str">
        <v>North Kaylastad</v>
      </c>
      <c r="Y709" t="str">
        <v>Australian Capital Territory</v>
      </c>
      <c r="Z709" t="str">
        <v>Australia</v>
      </c>
      <c r="AA709">
        <v>8</v>
      </c>
      <c r="AB709" s="3" t="str">
        <f t="shared" si="23"/>
        <v>20 to 30</v>
      </c>
      <c r="AM709" s="6">
        <v>357</v>
      </c>
      <c r="AN709" s="6" t="s">
        <v>1350</v>
      </c>
    </row>
    <row r="710" spans="1:40" x14ac:dyDescent="0.25">
      <c r="A710">
        <v>708</v>
      </c>
      <c r="B710">
        <v>151</v>
      </c>
      <c r="C710">
        <v>842</v>
      </c>
      <c r="D710">
        <v>113</v>
      </c>
      <c r="E710">
        <v>2</v>
      </c>
      <c r="F710">
        <v>226</v>
      </c>
      <c r="G710">
        <v>1</v>
      </c>
      <c r="H710" t="str">
        <f>VLOOKUP($C710,'Raw-products'!$A$2:$H$1261,MATCH(H$1,'Raw-products'!$A$1:$H$1,0))</f>
        <v>Trousers</v>
      </c>
      <c r="I710" t="str">
        <f>VLOOKUP($C710,'Raw-products'!$A$2:$H$1261,MATCH(I$1,'Raw-products'!$A$1:$H$1,0))</f>
        <v>Chinos</v>
      </c>
      <c r="J710" t="str">
        <f>VLOOKUP($C710,'Raw-products'!$A$2:$H$1261,MATCH(J$1,'Raw-products'!$A$1:$H$1,0))</f>
        <v>M</v>
      </c>
      <c r="K710" t="str">
        <f>VLOOKUP($C710,'Raw-products'!$A$2:$H$1261,MATCH(K$1,'Raw-products'!$A$1:$H$1,0))</f>
        <v>red</v>
      </c>
      <c r="L710">
        <f>VLOOKUP($C710,'Raw-products'!$A$2:$H$1261,MATCH(L$1,'Raw-products'!$A$1:$H$1,0))</f>
        <v>100</v>
      </c>
      <c r="M710">
        <f>VLOOKUP($C710,'Raw-products'!$A$2:$H$1261,MATCH(M$1,'Raw-products'!$A$1:$H$1,0))</f>
        <v>54</v>
      </c>
      <c r="N710" s="5">
        <f t="shared" si="22"/>
        <v>5400</v>
      </c>
      <c r="O710" cm="1">
        <f t="array" ref="O710:R710">_xlfn.XLOOKUP($B710,'Raw -orders'!$A:$A,'Raw -orders'!$B:$E)</f>
        <v>357</v>
      </c>
      <c r="P710">
        <v>24626</v>
      </c>
      <c r="Q710" s="1">
        <v>44416</v>
      </c>
      <c r="R710" s="1">
        <v>44440</v>
      </c>
      <c r="S710" t="str" cm="1">
        <f t="array" ref="S710:Z710">_xlfn.XLOOKUP($O710,'Raw - customers'!$A:$A,'Raw - customers'!$B:$I)</f>
        <v>Crawford Bolden</v>
      </c>
      <c r="T710" t="str">
        <v>Polygender</v>
      </c>
      <c r="U710">
        <v>41</v>
      </c>
      <c r="V710" t="str">
        <v>63 Charlie LaneSuite 463</v>
      </c>
      <c r="W710">
        <v>7454</v>
      </c>
      <c r="X710" t="str">
        <v>North Kaylastad</v>
      </c>
      <c r="Y710" t="str">
        <v>Australian Capital Territory</v>
      </c>
      <c r="Z710" t="str">
        <v>Australia</v>
      </c>
      <c r="AA710">
        <v>8</v>
      </c>
      <c r="AB710" s="3" t="str">
        <f t="shared" si="23"/>
        <v>20 to 30</v>
      </c>
      <c r="AM710" s="6">
        <v>357</v>
      </c>
      <c r="AN710" s="6" t="s">
        <v>1350</v>
      </c>
    </row>
    <row r="711" spans="1:40" x14ac:dyDescent="0.25">
      <c r="A711">
        <v>709</v>
      </c>
      <c r="B711">
        <v>151</v>
      </c>
      <c r="C711">
        <v>287</v>
      </c>
      <c r="D711">
        <v>105</v>
      </c>
      <c r="E711">
        <v>3</v>
      </c>
      <c r="F711">
        <v>315</v>
      </c>
      <c r="G711">
        <v>1</v>
      </c>
      <c r="H711" t="str">
        <f>VLOOKUP($C711,'Raw-products'!$A$2:$H$1261,MATCH(H$1,'Raw-products'!$A$1:$H$1,0))</f>
        <v>Shirt</v>
      </c>
      <c r="I711" t="str">
        <f>VLOOKUP($C711,'Raw-products'!$A$2:$H$1261,MATCH(I$1,'Raw-products'!$A$1:$H$1,0))</f>
        <v>Cuban Collar</v>
      </c>
      <c r="J711" t="str">
        <f>VLOOKUP($C711,'Raw-products'!$A$2:$H$1261,MATCH(J$1,'Raw-products'!$A$1:$H$1,0))</f>
        <v>M</v>
      </c>
      <c r="K711" t="str">
        <f>VLOOKUP($C711,'Raw-products'!$A$2:$H$1261,MATCH(K$1,'Raw-products'!$A$1:$H$1,0))</f>
        <v>orange</v>
      </c>
      <c r="L711">
        <f>VLOOKUP($C711,'Raw-products'!$A$2:$H$1261,MATCH(L$1,'Raw-products'!$A$1:$H$1,0))</f>
        <v>93</v>
      </c>
      <c r="M711">
        <f>VLOOKUP($C711,'Raw-products'!$A$2:$H$1261,MATCH(M$1,'Raw-products'!$A$1:$H$1,0))</f>
        <v>49</v>
      </c>
      <c r="N711" s="5">
        <f t="shared" si="22"/>
        <v>4557</v>
      </c>
      <c r="O711" cm="1">
        <f t="array" ref="O711:R711">_xlfn.XLOOKUP($B711,'Raw -orders'!$A:$A,'Raw -orders'!$B:$E)</f>
        <v>357</v>
      </c>
      <c r="P711">
        <v>24626</v>
      </c>
      <c r="Q711" s="1">
        <v>44416</v>
      </c>
      <c r="R711" s="1">
        <v>44440</v>
      </c>
      <c r="S711" t="str" cm="1">
        <f t="array" ref="S711:Z711">_xlfn.XLOOKUP($O711,'Raw - customers'!$A:$A,'Raw - customers'!$B:$I)</f>
        <v>Crawford Bolden</v>
      </c>
      <c r="T711" t="str">
        <v>Polygender</v>
      </c>
      <c r="U711">
        <v>41</v>
      </c>
      <c r="V711" t="str">
        <v>63 Charlie LaneSuite 463</v>
      </c>
      <c r="W711">
        <v>7454</v>
      </c>
      <c r="X711" t="str">
        <v>North Kaylastad</v>
      </c>
      <c r="Y711" t="str">
        <v>Australian Capital Territory</v>
      </c>
      <c r="Z711" t="str">
        <v>Australia</v>
      </c>
      <c r="AA711">
        <v>8</v>
      </c>
      <c r="AB711" s="3" t="str">
        <f t="shared" si="23"/>
        <v>20 to 30</v>
      </c>
      <c r="AM711" s="6">
        <v>357</v>
      </c>
      <c r="AN711" s="6" t="s">
        <v>1350</v>
      </c>
    </row>
    <row r="712" spans="1:40" x14ac:dyDescent="0.25">
      <c r="A712">
        <v>710</v>
      </c>
      <c r="B712">
        <v>151</v>
      </c>
      <c r="C712">
        <v>992</v>
      </c>
      <c r="D712">
        <v>106</v>
      </c>
      <c r="E712">
        <v>1</v>
      </c>
      <c r="F712">
        <v>106</v>
      </c>
      <c r="G712">
        <v>1</v>
      </c>
      <c r="H712" t="str">
        <f>VLOOKUP($C712,'Raw-products'!$A$2:$H$1261,MATCH(H$1,'Raw-products'!$A$1:$H$1,0))</f>
        <v>Trousers</v>
      </c>
      <c r="I712" t="str">
        <f>VLOOKUP($C712,'Raw-products'!$A$2:$H$1261,MATCH(I$1,'Raw-products'!$A$1:$H$1,0))</f>
        <v>Wool</v>
      </c>
      <c r="J712" t="str">
        <f>VLOOKUP($C712,'Raw-products'!$A$2:$H$1261,MATCH(J$1,'Raw-products'!$A$1:$H$1,0))</f>
        <v>M</v>
      </c>
      <c r="K712" t="str">
        <f>VLOOKUP($C712,'Raw-products'!$A$2:$H$1261,MATCH(K$1,'Raw-products'!$A$1:$H$1,0))</f>
        <v>yellow</v>
      </c>
      <c r="L712">
        <f>VLOOKUP($C712,'Raw-products'!$A$2:$H$1261,MATCH(L$1,'Raw-products'!$A$1:$H$1,0))</f>
        <v>111</v>
      </c>
      <c r="M712">
        <f>VLOOKUP($C712,'Raw-products'!$A$2:$H$1261,MATCH(M$1,'Raw-products'!$A$1:$H$1,0))</f>
        <v>43</v>
      </c>
      <c r="N712" s="5">
        <f t="shared" si="22"/>
        <v>4773</v>
      </c>
      <c r="O712" cm="1">
        <f t="array" ref="O712:R712">_xlfn.XLOOKUP($B712,'Raw -orders'!$A:$A,'Raw -orders'!$B:$E)</f>
        <v>357</v>
      </c>
      <c r="P712">
        <v>24626</v>
      </c>
      <c r="Q712" s="1">
        <v>44416</v>
      </c>
      <c r="R712" s="1">
        <v>44440</v>
      </c>
      <c r="S712" t="str" cm="1">
        <f t="array" ref="S712:Z712">_xlfn.XLOOKUP($O712,'Raw - customers'!$A:$A,'Raw - customers'!$B:$I)</f>
        <v>Crawford Bolden</v>
      </c>
      <c r="T712" t="str">
        <v>Polygender</v>
      </c>
      <c r="U712">
        <v>41</v>
      </c>
      <c r="V712" t="str">
        <v>63 Charlie LaneSuite 463</v>
      </c>
      <c r="W712">
        <v>7454</v>
      </c>
      <c r="X712" t="str">
        <v>North Kaylastad</v>
      </c>
      <c r="Y712" t="str">
        <v>Australian Capital Territory</v>
      </c>
      <c r="Z712" t="str">
        <v>Australia</v>
      </c>
      <c r="AA712">
        <v>8</v>
      </c>
      <c r="AB712" s="3" t="str">
        <f t="shared" si="23"/>
        <v>20 to 30</v>
      </c>
      <c r="AM712" s="6">
        <v>357</v>
      </c>
      <c r="AN712" s="6" t="s">
        <v>1350</v>
      </c>
    </row>
    <row r="713" spans="1:40" x14ac:dyDescent="0.25">
      <c r="A713">
        <v>711</v>
      </c>
      <c r="B713">
        <v>152</v>
      </c>
      <c r="C713">
        <v>246</v>
      </c>
      <c r="D713">
        <v>95</v>
      </c>
      <c r="E713">
        <v>1</v>
      </c>
      <c r="F713">
        <v>95</v>
      </c>
      <c r="G713">
        <v>1</v>
      </c>
      <c r="H713" t="str">
        <f>VLOOKUP($C713,'Raw-products'!$A$2:$H$1261,MATCH(H$1,'Raw-products'!$A$1:$H$1,0))</f>
        <v>Shirt</v>
      </c>
      <c r="I713" t="str">
        <f>VLOOKUP($C713,'Raw-products'!$A$2:$H$1261,MATCH(I$1,'Raw-products'!$A$1:$H$1,0))</f>
        <v>Polo</v>
      </c>
      <c r="J713" t="str">
        <f>VLOOKUP($C713,'Raw-products'!$A$2:$H$1261,MATCH(J$1,'Raw-products'!$A$1:$H$1,0))</f>
        <v>S</v>
      </c>
      <c r="K713" t="str">
        <f>VLOOKUP($C713,'Raw-products'!$A$2:$H$1261,MATCH(K$1,'Raw-products'!$A$1:$H$1,0))</f>
        <v>red</v>
      </c>
      <c r="L713">
        <f>VLOOKUP($C713,'Raw-products'!$A$2:$H$1261,MATCH(L$1,'Raw-products'!$A$1:$H$1,0))</f>
        <v>117</v>
      </c>
      <c r="M713">
        <f>VLOOKUP($C713,'Raw-products'!$A$2:$H$1261,MATCH(M$1,'Raw-products'!$A$1:$H$1,0))</f>
        <v>60</v>
      </c>
      <c r="N713" s="5">
        <f t="shared" si="22"/>
        <v>7020</v>
      </c>
      <c r="O713" cm="1">
        <f t="array" ref="O713:R713">_xlfn.XLOOKUP($B713,'Raw -orders'!$A:$A,'Raw -orders'!$B:$E)</f>
        <v>320</v>
      </c>
      <c r="P713">
        <v>24866</v>
      </c>
      <c r="Q713" s="1">
        <v>44264</v>
      </c>
      <c r="R713" s="1">
        <v>44267</v>
      </c>
      <c r="S713" t="str" cm="1">
        <f t="array" ref="S713:Z713">_xlfn.XLOOKUP($O713,'Raw - customers'!$A:$A,'Raw - customers'!$B:$I)</f>
        <v>Dani Pinches</v>
      </c>
      <c r="T713" t="str">
        <v>Polygender</v>
      </c>
      <c r="U713">
        <v>43</v>
      </c>
      <c r="V713" t="str">
        <v>83 Reynolds ParadeSuite 974</v>
      </c>
      <c r="W713">
        <v>299</v>
      </c>
      <c r="X713" t="str">
        <v>Howehaven</v>
      </c>
      <c r="Y713" t="str">
        <v>Tasmania</v>
      </c>
      <c r="Z713" t="str">
        <v>Australia</v>
      </c>
      <c r="AA713">
        <v>3</v>
      </c>
      <c r="AB713" s="3" t="str">
        <f t="shared" si="23"/>
        <v>0 to 10</v>
      </c>
      <c r="AM713" s="6">
        <v>320</v>
      </c>
      <c r="AN713" s="6" t="s">
        <v>1414</v>
      </c>
    </row>
    <row r="714" spans="1:40" x14ac:dyDescent="0.25">
      <c r="A714">
        <v>712</v>
      </c>
      <c r="B714">
        <v>152</v>
      </c>
      <c r="C714">
        <v>731</v>
      </c>
      <c r="D714">
        <v>119</v>
      </c>
      <c r="E714">
        <v>1</v>
      </c>
      <c r="F714">
        <v>119</v>
      </c>
      <c r="G714">
        <v>1</v>
      </c>
      <c r="H714" t="str">
        <f>VLOOKUP($C714,'Raw-products'!$A$2:$H$1261,MATCH(H$1,'Raw-products'!$A$1:$H$1,0))</f>
        <v>Jacket</v>
      </c>
      <c r="I714" t="str">
        <f>VLOOKUP($C714,'Raw-products'!$A$2:$H$1261,MATCH(I$1,'Raw-products'!$A$1:$H$1,0))</f>
        <v>Trench Coat</v>
      </c>
      <c r="J714" t="str">
        <f>VLOOKUP($C714,'Raw-products'!$A$2:$H$1261,MATCH(J$1,'Raw-products'!$A$1:$H$1,0))</f>
        <v>S</v>
      </c>
      <c r="K714" t="str">
        <f>VLOOKUP($C714,'Raw-products'!$A$2:$H$1261,MATCH(K$1,'Raw-products'!$A$1:$H$1,0))</f>
        <v>violet</v>
      </c>
      <c r="L714">
        <f>VLOOKUP($C714,'Raw-products'!$A$2:$H$1261,MATCH(L$1,'Raw-products'!$A$1:$H$1,0))</f>
        <v>112</v>
      </c>
      <c r="M714">
        <f>VLOOKUP($C714,'Raw-products'!$A$2:$H$1261,MATCH(M$1,'Raw-products'!$A$1:$H$1,0))</f>
        <v>69</v>
      </c>
      <c r="N714" s="5">
        <f t="shared" si="22"/>
        <v>7728</v>
      </c>
      <c r="O714" cm="1">
        <f t="array" ref="O714:R714">_xlfn.XLOOKUP($B714,'Raw -orders'!$A:$A,'Raw -orders'!$B:$E)</f>
        <v>320</v>
      </c>
      <c r="P714">
        <v>24866</v>
      </c>
      <c r="Q714" s="1">
        <v>44264</v>
      </c>
      <c r="R714" s="1">
        <v>44267</v>
      </c>
      <c r="S714" t="str" cm="1">
        <f t="array" ref="S714:Z714">_xlfn.XLOOKUP($O714,'Raw - customers'!$A:$A,'Raw - customers'!$B:$I)</f>
        <v>Dani Pinches</v>
      </c>
      <c r="T714" t="str">
        <v>Polygender</v>
      </c>
      <c r="U714">
        <v>43</v>
      </c>
      <c r="V714" t="str">
        <v>83 Reynolds ParadeSuite 974</v>
      </c>
      <c r="W714">
        <v>299</v>
      </c>
      <c r="X714" t="str">
        <v>Howehaven</v>
      </c>
      <c r="Y714" t="str">
        <v>Tasmania</v>
      </c>
      <c r="Z714" t="str">
        <v>Australia</v>
      </c>
      <c r="AA714">
        <v>3</v>
      </c>
      <c r="AB714" s="3" t="str">
        <f t="shared" si="23"/>
        <v>0 to 10</v>
      </c>
      <c r="AM714" s="6">
        <v>320</v>
      </c>
      <c r="AN714" s="6" t="s">
        <v>1414</v>
      </c>
    </row>
    <row r="715" spans="1:40" x14ac:dyDescent="0.25">
      <c r="A715">
        <v>713</v>
      </c>
      <c r="B715">
        <v>152</v>
      </c>
      <c r="C715">
        <v>490</v>
      </c>
      <c r="D715">
        <v>102</v>
      </c>
      <c r="E715">
        <v>1</v>
      </c>
      <c r="F715">
        <v>102</v>
      </c>
      <c r="G715">
        <v>1</v>
      </c>
      <c r="H715" t="str">
        <f>VLOOKUP($C715,'Raw-products'!$A$2:$H$1261,MATCH(H$1,'Raw-products'!$A$1:$H$1,0))</f>
        <v>Jacket</v>
      </c>
      <c r="I715" t="str">
        <f>VLOOKUP($C715,'Raw-products'!$A$2:$H$1261,MATCH(I$1,'Raw-products'!$A$1:$H$1,0))</f>
        <v>Windbreaker</v>
      </c>
      <c r="J715" t="str">
        <f>VLOOKUP($C715,'Raw-products'!$A$2:$H$1261,MATCH(J$1,'Raw-products'!$A$1:$H$1,0))</f>
        <v>XS</v>
      </c>
      <c r="K715" t="str">
        <f>VLOOKUP($C715,'Raw-products'!$A$2:$H$1261,MATCH(K$1,'Raw-products'!$A$1:$H$1,0))</f>
        <v>red</v>
      </c>
      <c r="L715">
        <f>VLOOKUP($C715,'Raw-products'!$A$2:$H$1261,MATCH(L$1,'Raw-products'!$A$1:$H$1,0))</f>
        <v>109</v>
      </c>
      <c r="M715">
        <f>VLOOKUP($C715,'Raw-products'!$A$2:$H$1261,MATCH(M$1,'Raw-products'!$A$1:$H$1,0))</f>
        <v>79</v>
      </c>
      <c r="N715" s="5">
        <f t="shared" si="22"/>
        <v>8611</v>
      </c>
      <c r="O715" cm="1">
        <f t="array" ref="O715:R715">_xlfn.XLOOKUP($B715,'Raw -orders'!$A:$A,'Raw -orders'!$B:$E)</f>
        <v>320</v>
      </c>
      <c r="P715">
        <v>24866</v>
      </c>
      <c r="Q715" s="1">
        <v>44264</v>
      </c>
      <c r="R715" s="1">
        <v>44267</v>
      </c>
      <c r="S715" t="str" cm="1">
        <f t="array" ref="S715:Z715">_xlfn.XLOOKUP($O715,'Raw - customers'!$A:$A,'Raw - customers'!$B:$I)</f>
        <v>Dani Pinches</v>
      </c>
      <c r="T715" t="str">
        <v>Polygender</v>
      </c>
      <c r="U715">
        <v>43</v>
      </c>
      <c r="V715" t="str">
        <v>83 Reynolds ParadeSuite 974</v>
      </c>
      <c r="W715">
        <v>299</v>
      </c>
      <c r="X715" t="str">
        <v>Howehaven</v>
      </c>
      <c r="Y715" t="str">
        <v>Tasmania</v>
      </c>
      <c r="Z715" t="str">
        <v>Australia</v>
      </c>
      <c r="AA715">
        <v>3</v>
      </c>
      <c r="AB715" s="3" t="str">
        <f t="shared" si="23"/>
        <v>0 to 10</v>
      </c>
      <c r="AM715" s="6">
        <v>320</v>
      </c>
      <c r="AN715" s="6" t="s">
        <v>1414</v>
      </c>
    </row>
    <row r="716" spans="1:40" x14ac:dyDescent="0.25">
      <c r="A716">
        <v>714</v>
      </c>
      <c r="B716">
        <v>152</v>
      </c>
      <c r="C716">
        <v>897</v>
      </c>
      <c r="D716">
        <v>94</v>
      </c>
      <c r="E716">
        <v>1</v>
      </c>
      <c r="F716">
        <v>94</v>
      </c>
      <c r="G716">
        <v>1</v>
      </c>
      <c r="H716" t="str">
        <f>VLOOKUP($C716,'Raw-products'!$A$2:$H$1261,MATCH(H$1,'Raw-products'!$A$1:$H$1,0))</f>
        <v>Trousers</v>
      </c>
      <c r="I716" t="str">
        <f>VLOOKUP($C716,'Raw-products'!$A$2:$H$1261,MATCH(I$1,'Raw-products'!$A$1:$H$1,0))</f>
        <v>Cords</v>
      </c>
      <c r="J716" t="str">
        <f>VLOOKUP($C716,'Raw-products'!$A$2:$H$1261,MATCH(J$1,'Raw-products'!$A$1:$H$1,0))</f>
        <v>M</v>
      </c>
      <c r="K716" t="str">
        <f>VLOOKUP($C716,'Raw-products'!$A$2:$H$1261,MATCH(K$1,'Raw-products'!$A$1:$H$1,0))</f>
        <v>blue</v>
      </c>
      <c r="L716">
        <f>VLOOKUP($C716,'Raw-products'!$A$2:$H$1261,MATCH(L$1,'Raw-products'!$A$1:$H$1,0))</f>
        <v>113</v>
      </c>
      <c r="M716">
        <f>VLOOKUP($C716,'Raw-products'!$A$2:$H$1261,MATCH(M$1,'Raw-products'!$A$1:$H$1,0))</f>
        <v>47</v>
      </c>
      <c r="N716" s="5">
        <f t="shared" si="22"/>
        <v>5311</v>
      </c>
      <c r="O716" cm="1">
        <f t="array" ref="O716:R716">_xlfn.XLOOKUP($B716,'Raw -orders'!$A:$A,'Raw -orders'!$B:$E)</f>
        <v>320</v>
      </c>
      <c r="P716">
        <v>24866</v>
      </c>
      <c r="Q716" s="1">
        <v>44264</v>
      </c>
      <c r="R716" s="1">
        <v>44267</v>
      </c>
      <c r="S716" t="str" cm="1">
        <f t="array" ref="S716:Z716">_xlfn.XLOOKUP($O716,'Raw - customers'!$A:$A,'Raw - customers'!$B:$I)</f>
        <v>Dani Pinches</v>
      </c>
      <c r="T716" t="str">
        <v>Polygender</v>
      </c>
      <c r="U716">
        <v>43</v>
      </c>
      <c r="V716" t="str">
        <v>83 Reynolds ParadeSuite 974</v>
      </c>
      <c r="W716">
        <v>299</v>
      </c>
      <c r="X716" t="str">
        <v>Howehaven</v>
      </c>
      <c r="Y716" t="str">
        <v>Tasmania</v>
      </c>
      <c r="Z716" t="str">
        <v>Australia</v>
      </c>
      <c r="AA716">
        <v>3</v>
      </c>
      <c r="AB716" s="3" t="str">
        <f t="shared" si="23"/>
        <v>0 to 10</v>
      </c>
      <c r="AM716" s="6">
        <v>320</v>
      </c>
      <c r="AN716" s="6" t="s">
        <v>1414</v>
      </c>
    </row>
    <row r="717" spans="1:40" x14ac:dyDescent="0.25">
      <c r="A717">
        <v>715</v>
      </c>
      <c r="B717">
        <v>152</v>
      </c>
      <c r="C717">
        <v>537</v>
      </c>
      <c r="D717">
        <v>98</v>
      </c>
      <c r="E717">
        <v>3</v>
      </c>
      <c r="F717">
        <v>294</v>
      </c>
      <c r="G717">
        <v>1</v>
      </c>
      <c r="H717" t="str">
        <f>VLOOKUP($C717,'Raw-products'!$A$2:$H$1261,MATCH(H$1,'Raw-products'!$A$1:$H$1,0))</f>
        <v>Jacket</v>
      </c>
      <c r="I717" t="str">
        <f>VLOOKUP($C717,'Raw-products'!$A$2:$H$1261,MATCH(I$1,'Raw-products'!$A$1:$H$1,0))</f>
        <v>Leather</v>
      </c>
      <c r="J717" t="str">
        <f>VLOOKUP($C717,'Raw-products'!$A$2:$H$1261,MATCH(J$1,'Raw-products'!$A$1:$H$1,0))</f>
        <v>M</v>
      </c>
      <c r="K717" t="str">
        <f>VLOOKUP($C717,'Raw-products'!$A$2:$H$1261,MATCH(K$1,'Raw-products'!$A$1:$H$1,0))</f>
        <v>yellow</v>
      </c>
      <c r="L717">
        <f>VLOOKUP($C717,'Raw-products'!$A$2:$H$1261,MATCH(L$1,'Raw-products'!$A$1:$H$1,0))</f>
        <v>113</v>
      </c>
      <c r="M717">
        <f>VLOOKUP($C717,'Raw-products'!$A$2:$H$1261,MATCH(M$1,'Raw-products'!$A$1:$H$1,0))</f>
        <v>77</v>
      </c>
      <c r="N717" s="5">
        <f t="shared" si="22"/>
        <v>8701</v>
      </c>
      <c r="O717" cm="1">
        <f t="array" ref="O717:R717">_xlfn.XLOOKUP($B717,'Raw -orders'!$A:$A,'Raw -orders'!$B:$E)</f>
        <v>320</v>
      </c>
      <c r="P717">
        <v>24866</v>
      </c>
      <c r="Q717" s="1">
        <v>44264</v>
      </c>
      <c r="R717" s="1">
        <v>44267</v>
      </c>
      <c r="S717" t="str" cm="1">
        <f t="array" ref="S717:Z717">_xlfn.XLOOKUP($O717,'Raw - customers'!$A:$A,'Raw - customers'!$B:$I)</f>
        <v>Dani Pinches</v>
      </c>
      <c r="T717" t="str">
        <v>Polygender</v>
      </c>
      <c r="U717">
        <v>43</v>
      </c>
      <c r="V717" t="str">
        <v>83 Reynolds ParadeSuite 974</v>
      </c>
      <c r="W717">
        <v>299</v>
      </c>
      <c r="X717" t="str">
        <v>Howehaven</v>
      </c>
      <c r="Y717" t="str">
        <v>Tasmania</v>
      </c>
      <c r="Z717" t="str">
        <v>Australia</v>
      </c>
      <c r="AA717">
        <v>3</v>
      </c>
      <c r="AB717" s="3" t="str">
        <f t="shared" si="23"/>
        <v>0 to 10</v>
      </c>
      <c r="AM717" s="6">
        <v>320</v>
      </c>
      <c r="AN717" s="6" t="s">
        <v>1414</v>
      </c>
    </row>
    <row r="718" spans="1:40" x14ac:dyDescent="0.25">
      <c r="A718">
        <v>716</v>
      </c>
      <c r="B718">
        <v>152</v>
      </c>
      <c r="C718">
        <v>904</v>
      </c>
      <c r="D718">
        <v>94</v>
      </c>
      <c r="E718">
        <v>3</v>
      </c>
      <c r="F718">
        <v>282</v>
      </c>
      <c r="G718">
        <v>1</v>
      </c>
      <c r="H718" t="str">
        <f>VLOOKUP($C718,'Raw-products'!$A$2:$H$1261,MATCH(H$1,'Raw-products'!$A$1:$H$1,0))</f>
        <v>Trousers</v>
      </c>
      <c r="I718" t="str">
        <f>VLOOKUP($C718,'Raw-products'!$A$2:$H$1261,MATCH(I$1,'Raw-products'!$A$1:$H$1,0))</f>
        <v>Cords</v>
      </c>
      <c r="J718" t="str">
        <f>VLOOKUP($C718,'Raw-products'!$A$2:$H$1261,MATCH(J$1,'Raw-products'!$A$1:$H$1,0))</f>
        <v>XL</v>
      </c>
      <c r="K718" t="str">
        <f>VLOOKUP($C718,'Raw-products'!$A$2:$H$1261,MATCH(K$1,'Raw-products'!$A$1:$H$1,0))</f>
        <v>indigo</v>
      </c>
      <c r="L718">
        <f>VLOOKUP($C718,'Raw-products'!$A$2:$H$1261,MATCH(L$1,'Raw-products'!$A$1:$H$1,0))</f>
        <v>113</v>
      </c>
      <c r="M718">
        <f>VLOOKUP($C718,'Raw-products'!$A$2:$H$1261,MATCH(M$1,'Raw-products'!$A$1:$H$1,0))</f>
        <v>70</v>
      </c>
      <c r="N718" s="5">
        <f t="shared" si="22"/>
        <v>7910</v>
      </c>
      <c r="O718" cm="1">
        <f t="array" ref="O718:R718">_xlfn.XLOOKUP($B718,'Raw -orders'!$A:$A,'Raw -orders'!$B:$E)</f>
        <v>320</v>
      </c>
      <c r="P718">
        <v>24866</v>
      </c>
      <c r="Q718" s="1">
        <v>44264</v>
      </c>
      <c r="R718" s="1">
        <v>44267</v>
      </c>
      <c r="S718" t="str" cm="1">
        <f t="array" ref="S718:Z718">_xlfn.XLOOKUP($O718,'Raw - customers'!$A:$A,'Raw - customers'!$B:$I)</f>
        <v>Dani Pinches</v>
      </c>
      <c r="T718" t="str">
        <v>Polygender</v>
      </c>
      <c r="U718">
        <v>43</v>
      </c>
      <c r="V718" t="str">
        <v>83 Reynolds ParadeSuite 974</v>
      </c>
      <c r="W718">
        <v>299</v>
      </c>
      <c r="X718" t="str">
        <v>Howehaven</v>
      </c>
      <c r="Y718" t="str">
        <v>Tasmania</v>
      </c>
      <c r="Z718" t="str">
        <v>Australia</v>
      </c>
      <c r="AA718">
        <v>3</v>
      </c>
      <c r="AB718" s="3" t="str">
        <f t="shared" si="23"/>
        <v>0 to 10</v>
      </c>
      <c r="AM718" s="6">
        <v>320</v>
      </c>
      <c r="AN718" s="6" t="s">
        <v>1414</v>
      </c>
    </row>
    <row r="719" spans="1:40" x14ac:dyDescent="0.25">
      <c r="A719">
        <v>717</v>
      </c>
      <c r="B719">
        <v>152</v>
      </c>
      <c r="C719">
        <v>1230</v>
      </c>
      <c r="D719">
        <v>112</v>
      </c>
      <c r="E719">
        <v>1</v>
      </c>
      <c r="F719">
        <v>112</v>
      </c>
      <c r="G719">
        <v>1</v>
      </c>
      <c r="H719" t="str">
        <f>VLOOKUP($C719,'Raw-products'!$A$2:$H$1261,MATCH(H$1,'Raw-products'!$A$1:$H$1,0))</f>
        <v>Trousers</v>
      </c>
      <c r="I719" t="str">
        <f>VLOOKUP($C719,'Raw-products'!$A$2:$H$1261,MATCH(I$1,'Raw-products'!$A$1:$H$1,0))</f>
        <v>Tracksuit Bottoms</v>
      </c>
      <c r="J719" t="str">
        <f>VLOOKUP($C719,'Raw-products'!$A$2:$H$1261,MATCH(J$1,'Raw-products'!$A$1:$H$1,0))</f>
        <v>XS</v>
      </c>
      <c r="K719" t="str">
        <f>VLOOKUP($C719,'Raw-products'!$A$2:$H$1261,MATCH(K$1,'Raw-products'!$A$1:$H$1,0))</f>
        <v>orange</v>
      </c>
      <c r="L719">
        <f>VLOOKUP($C719,'Raw-products'!$A$2:$H$1261,MATCH(L$1,'Raw-products'!$A$1:$H$1,0))</f>
        <v>91</v>
      </c>
      <c r="M719">
        <f>VLOOKUP($C719,'Raw-products'!$A$2:$H$1261,MATCH(M$1,'Raw-products'!$A$1:$H$1,0))</f>
        <v>57</v>
      </c>
      <c r="N719" s="5">
        <f t="shared" si="22"/>
        <v>5187</v>
      </c>
      <c r="O719" cm="1">
        <f t="array" ref="O719:R719">_xlfn.XLOOKUP($B719,'Raw -orders'!$A:$A,'Raw -orders'!$B:$E)</f>
        <v>320</v>
      </c>
      <c r="P719">
        <v>24866</v>
      </c>
      <c r="Q719" s="1">
        <v>44264</v>
      </c>
      <c r="R719" s="1">
        <v>44267</v>
      </c>
      <c r="S719" t="str" cm="1">
        <f t="array" ref="S719:Z719">_xlfn.XLOOKUP($O719,'Raw - customers'!$A:$A,'Raw - customers'!$B:$I)</f>
        <v>Dani Pinches</v>
      </c>
      <c r="T719" t="str">
        <v>Polygender</v>
      </c>
      <c r="U719">
        <v>43</v>
      </c>
      <c r="V719" t="str">
        <v>83 Reynolds ParadeSuite 974</v>
      </c>
      <c r="W719">
        <v>299</v>
      </c>
      <c r="X719" t="str">
        <v>Howehaven</v>
      </c>
      <c r="Y719" t="str">
        <v>Tasmania</v>
      </c>
      <c r="Z719" t="str">
        <v>Australia</v>
      </c>
      <c r="AA719">
        <v>3</v>
      </c>
      <c r="AB719" s="3" t="str">
        <f t="shared" si="23"/>
        <v>0 to 10</v>
      </c>
      <c r="AM719" s="6">
        <v>320</v>
      </c>
      <c r="AN719" s="6" t="s">
        <v>1414</v>
      </c>
    </row>
    <row r="720" spans="1:40" x14ac:dyDescent="0.25">
      <c r="A720">
        <v>718</v>
      </c>
      <c r="B720">
        <v>152</v>
      </c>
      <c r="C720">
        <v>1188</v>
      </c>
      <c r="D720">
        <v>99</v>
      </c>
      <c r="E720">
        <v>2</v>
      </c>
      <c r="F720">
        <v>198</v>
      </c>
      <c r="G720">
        <v>1</v>
      </c>
      <c r="H720" t="str">
        <f>VLOOKUP($C720,'Raw-products'!$A$2:$H$1261,MATCH(H$1,'Raw-products'!$A$1:$H$1,0))</f>
        <v>Trousers</v>
      </c>
      <c r="I720" t="str">
        <f>VLOOKUP($C720,'Raw-products'!$A$2:$H$1261,MATCH(I$1,'Raw-products'!$A$1:$H$1,0))</f>
        <v>High-Waisted</v>
      </c>
      <c r="J720" t="str">
        <f>VLOOKUP($C720,'Raw-products'!$A$2:$H$1261,MATCH(J$1,'Raw-products'!$A$1:$H$1,0))</f>
        <v>L</v>
      </c>
      <c r="K720" t="str">
        <f>VLOOKUP($C720,'Raw-products'!$A$2:$H$1261,MATCH(K$1,'Raw-products'!$A$1:$H$1,0))</f>
        <v>violet</v>
      </c>
      <c r="L720">
        <f>VLOOKUP($C720,'Raw-products'!$A$2:$H$1261,MATCH(L$1,'Raw-products'!$A$1:$H$1,0))</f>
        <v>98</v>
      </c>
      <c r="M720">
        <f>VLOOKUP($C720,'Raw-products'!$A$2:$H$1261,MATCH(M$1,'Raw-products'!$A$1:$H$1,0))</f>
        <v>68</v>
      </c>
      <c r="N720" s="5">
        <f t="shared" si="22"/>
        <v>6664</v>
      </c>
      <c r="O720" cm="1">
        <f t="array" ref="O720:R720">_xlfn.XLOOKUP($B720,'Raw -orders'!$A:$A,'Raw -orders'!$B:$E)</f>
        <v>320</v>
      </c>
      <c r="P720">
        <v>24866</v>
      </c>
      <c r="Q720" s="1">
        <v>44264</v>
      </c>
      <c r="R720" s="1">
        <v>44267</v>
      </c>
      <c r="S720" t="str" cm="1">
        <f t="array" ref="S720:Z720">_xlfn.XLOOKUP($O720,'Raw - customers'!$A:$A,'Raw - customers'!$B:$I)</f>
        <v>Dani Pinches</v>
      </c>
      <c r="T720" t="str">
        <v>Polygender</v>
      </c>
      <c r="U720">
        <v>43</v>
      </c>
      <c r="V720" t="str">
        <v>83 Reynolds ParadeSuite 974</v>
      </c>
      <c r="W720">
        <v>299</v>
      </c>
      <c r="X720" t="str">
        <v>Howehaven</v>
      </c>
      <c r="Y720" t="str">
        <v>Tasmania</v>
      </c>
      <c r="Z720" t="str">
        <v>Australia</v>
      </c>
      <c r="AA720">
        <v>3</v>
      </c>
      <c r="AB720" s="3" t="str">
        <f t="shared" si="23"/>
        <v>0 to 10</v>
      </c>
      <c r="AM720" s="6">
        <v>320</v>
      </c>
      <c r="AN720" s="6" t="s">
        <v>1414</v>
      </c>
    </row>
    <row r="721" spans="1:40" x14ac:dyDescent="0.25">
      <c r="A721">
        <v>719</v>
      </c>
      <c r="B721">
        <v>153</v>
      </c>
      <c r="C721">
        <v>542</v>
      </c>
      <c r="D721">
        <v>98</v>
      </c>
      <c r="E721">
        <v>3</v>
      </c>
      <c r="F721">
        <v>294</v>
      </c>
      <c r="G721">
        <v>1</v>
      </c>
      <c r="H721" t="str">
        <f>VLOOKUP($C721,'Raw-products'!$A$2:$H$1261,MATCH(H$1,'Raw-products'!$A$1:$H$1,0))</f>
        <v>Jacket</v>
      </c>
      <c r="I721" t="str">
        <f>VLOOKUP($C721,'Raw-products'!$A$2:$H$1261,MATCH(I$1,'Raw-products'!$A$1:$H$1,0))</f>
        <v>Leather</v>
      </c>
      <c r="J721" t="str">
        <f>VLOOKUP($C721,'Raw-products'!$A$2:$H$1261,MATCH(J$1,'Raw-products'!$A$1:$H$1,0))</f>
        <v>M</v>
      </c>
      <c r="K721" t="str">
        <f>VLOOKUP($C721,'Raw-products'!$A$2:$H$1261,MATCH(K$1,'Raw-products'!$A$1:$H$1,0))</f>
        <v>green</v>
      </c>
      <c r="L721">
        <f>VLOOKUP($C721,'Raw-products'!$A$2:$H$1261,MATCH(L$1,'Raw-products'!$A$1:$H$1,0))</f>
        <v>113</v>
      </c>
      <c r="M721">
        <f>VLOOKUP($C721,'Raw-products'!$A$2:$H$1261,MATCH(M$1,'Raw-products'!$A$1:$H$1,0))</f>
        <v>45</v>
      </c>
      <c r="N721" s="5">
        <f t="shared" si="22"/>
        <v>5085</v>
      </c>
      <c r="O721" cm="1">
        <f t="array" ref="O721:R721">_xlfn.XLOOKUP($B721,'Raw -orders'!$A:$A,'Raw -orders'!$B:$E)</f>
        <v>727</v>
      </c>
      <c r="P721">
        <v>49677</v>
      </c>
      <c r="Q721" s="1">
        <v>44490</v>
      </c>
      <c r="R721" s="1">
        <v>44517</v>
      </c>
      <c r="S721" t="str" cm="1">
        <f t="array" ref="S721:Z721">_xlfn.XLOOKUP($O721,'Raw - customers'!$A:$A,'Raw - customers'!$B:$I)</f>
        <v>Herschel Verdey</v>
      </c>
      <c r="T721" t="str">
        <v>Female</v>
      </c>
      <c r="U721">
        <v>26</v>
      </c>
      <c r="V721" t="str">
        <v>2752 Lily RoadApt. 721</v>
      </c>
      <c r="W721">
        <v>3249</v>
      </c>
      <c r="X721" t="str">
        <v>Jacobport</v>
      </c>
      <c r="Y721" t="str">
        <v>New South Wales</v>
      </c>
      <c r="Z721" t="str">
        <v>Australia</v>
      </c>
      <c r="AA721">
        <v>10</v>
      </c>
      <c r="AB721" s="3" t="str">
        <f t="shared" si="23"/>
        <v>20 to 30</v>
      </c>
      <c r="AM721" s="6">
        <v>727</v>
      </c>
      <c r="AN721" s="6" t="s">
        <v>1362</v>
      </c>
    </row>
    <row r="722" spans="1:40" x14ac:dyDescent="0.25">
      <c r="A722">
        <v>720</v>
      </c>
      <c r="B722">
        <v>153</v>
      </c>
      <c r="C722">
        <v>698</v>
      </c>
      <c r="D722">
        <v>113</v>
      </c>
      <c r="E722">
        <v>1</v>
      </c>
      <c r="F722">
        <v>113</v>
      </c>
      <c r="G722">
        <v>1</v>
      </c>
      <c r="H722" t="str">
        <f>VLOOKUP($C722,'Raw-products'!$A$2:$H$1261,MATCH(H$1,'Raw-products'!$A$1:$H$1,0))</f>
        <v>Jacket</v>
      </c>
      <c r="I722" t="str">
        <f>VLOOKUP($C722,'Raw-products'!$A$2:$H$1261,MATCH(I$1,'Raw-products'!$A$1:$H$1,0))</f>
        <v>Parka</v>
      </c>
      <c r="J722" t="str">
        <f>VLOOKUP($C722,'Raw-products'!$A$2:$H$1261,MATCH(J$1,'Raw-products'!$A$1:$H$1,0))</f>
        <v>L</v>
      </c>
      <c r="K722" t="str">
        <f>VLOOKUP($C722,'Raw-products'!$A$2:$H$1261,MATCH(K$1,'Raw-products'!$A$1:$H$1,0))</f>
        <v>violet</v>
      </c>
      <c r="L722">
        <f>VLOOKUP($C722,'Raw-products'!$A$2:$H$1261,MATCH(L$1,'Raw-products'!$A$1:$H$1,0))</f>
        <v>119</v>
      </c>
      <c r="M722">
        <f>VLOOKUP($C722,'Raw-products'!$A$2:$H$1261,MATCH(M$1,'Raw-products'!$A$1:$H$1,0))</f>
        <v>53</v>
      </c>
      <c r="N722" s="5">
        <f t="shared" si="22"/>
        <v>6307</v>
      </c>
      <c r="O722" cm="1">
        <f t="array" ref="O722:R722">_xlfn.XLOOKUP($B722,'Raw -orders'!$A:$A,'Raw -orders'!$B:$E)</f>
        <v>727</v>
      </c>
      <c r="P722">
        <v>49677</v>
      </c>
      <c r="Q722" s="1">
        <v>44490</v>
      </c>
      <c r="R722" s="1">
        <v>44517</v>
      </c>
      <c r="S722" t="str" cm="1">
        <f t="array" ref="S722:Z722">_xlfn.XLOOKUP($O722,'Raw - customers'!$A:$A,'Raw - customers'!$B:$I)</f>
        <v>Herschel Verdey</v>
      </c>
      <c r="T722" t="str">
        <v>Female</v>
      </c>
      <c r="U722">
        <v>26</v>
      </c>
      <c r="V722" t="str">
        <v>2752 Lily RoadApt. 721</v>
      </c>
      <c r="W722">
        <v>3249</v>
      </c>
      <c r="X722" t="str">
        <v>Jacobport</v>
      </c>
      <c r="Y722" t="str">
        <v>New South Wales</v>
      </c>
      <c r="Z722" t="str">
        <v>Australia</v>
      </c>
      <c r="AA722">
        <v>10</v>
      </c>
      <c r="AB722" s="3" t="str">
        <f t="shared" si="23"/>
        <v>20 to 30</v>
      </c>
      <c r="AM722" s="6">
        <v>727</v>
      </c>
      <c r="AN722" s="6" t="s">
        <v>1362</v>
      </c>
    </row>
    <row r="723" spans="1:40" x14ac:dyDescent="0.25">
      <c r="A723">
        <v>721</v>
      </c>
      <c r="B723">
        <v>153</v>
      </c>
      <c r="C723">
        <v>769</v>
      </c>
      <c r="D723">
        <v>109</v>
      </c>
      <c r="E723">
        <v>3</v>
      </c>
      <c r="F723">
        <v>327</v>
      </c>
      <c r="G723">
        <v>1</v>
      </c>
      <c r="H723" t="str">
        <f>VLOOKUP($C723,'Raw-products'!$A$2:$H$1261,MATCH(H$1,'Raw-products'!$A$1:$H$1,0))</f>
        <v>Jacket</v>
      </c>
      <c r="I723" t="str">
        <f>VLOOKUP($C723,'Raw-products'!$A$2:$H$1261,MATCH(I$1,'Raw-products'!$A$1:$H$1,0))</f>
        <v>Peacoat</v>
      </c>
      <c r="J723" t="str">
        <f>VLOOKUP($C723,'Raw-products'!$A$2:$H$1261,MATCH(J$1,'Raw-products'!$A$1:$H$1,0))</f>
        <v>XL</v>
      </c>
      <c r="K723" t="str">
        <f>VLOOKUP($C723,'Raw-products'!$A$2:$H$1261,MATCH(K$1,'Raw-products'!$A$1:$H$1,0))</f>
        <v>violet</v>
      </c>
      <c r="L723">
        <f>VLOOKUP($C723,'Raw-products'!$A$2:$H$1261,MATCH(L$1,'Raw-products'!$A$1:$H$1,0))</f>
        <v>102</v>
      </c>
      <c r="M723">
        <f>VLOOKUP($C723,'Raw-products'!$A$2:$H$1261,MATCH(M$1,'Raw-products'!$A$1:$H$1,0))</f>
        <v>42</v>
      </c>
      <c r="N723" s="5">
        <f t="shared" si="22"/>
        <v>4284</v>
      </c>
      <c r="O723" cm="1">
        <f t="array" ref="O723:R723">_xlfn.XLOOKUP($B723,'Raw -orders'!$A:$A,'Raw -orders'!$B:$E)</f>
        <v>727</v>
      </c>
      <c r="P723">
        <v>49677</v>
      </c>
      <c r="Q723" s="1">
        <v>44490</v>
      </c>
      <c r="R723" s="1">
        <v>44517</v>
      </c>
      <c r="S723" t="str" cm="1">
        <f t="array" ref="S723:Z723">_xlfn.XLOOKUP($O723,'Raw - customers'!$A:$A,'Raw - customers'!$B:$I)</f>
        <v>Herschel Verdey</v>
      </c>
      <c r="T723" t="str">
        <v>Female</v>
      </c>
      <c r="U723">
        <v>26</v>
      </c>
      <c r="V723" t="str">
        <v>2752 Lily RoadApt. 721</v>
      </c>
      <c r="W723">
        <v>3249</v>
      </c>
      <c r="X723" t="str">
        <v>Jacobport</v>
      </c>
      <c r="Y723" t="str">
        <v>New South Wales</v>
      </c>
      <c r="Z723" t="str">
        <v>Australia</v>
      </c>
      <c r="AA723">
        <v>10</v>
      </c>
      <c r="AB723" s="3" t="str">
        <f t="shared" si="23"/>
        <v>20 to 30</v>
      </c>
      <c r="AM723" s="6">
        <v>727</v>
      </c>
      <c r="AN723" s="6" t="s">
        <v>1362</v>
      </c>
    </row>
    <row r="724" spans="1:40" x14ac:dyDescent="0.25">
      <c r="A724">
        <v>722</v>
      </c>
      <c r="B724">
        <v>153</v>
      </c>
      <c r="C724">
        <v>989</v>
      </c>
      <c r="D724">
        <v>106</v>
      </c>
      <c r="E724">
        <v>2</v>
      </c>
      <c r="F724">
        <v>212</v>
      </c>
      <c r="G724">
        <v>1</v>
      </c>
      <c r="H724" t="str">
        <f>VLOOKUP($C724,'Raw-products'!$A$2:$H$1261,MATCH(H$1,'Raw-products'!$A$1:$H$1,0))</f>
        <v>Trousers</v>
      </c>
      <c r="I724" t="str">
        <f>VLOOKUP($C724,'Raw-products'!$A$2:$H$1261,MATCH(I$1,'Raw-products'!$A$1:$H$1,0))</f>
        <v>Wool</v>
      </c>
      <c r="J724" t="str">
        <f>VLOOKUP($C724,'Raw-products'!$A$2:$H$1261,MATCH(J$1,'Raw-products'!$A$1:$H$1,0))</f>
        <v>XL</v>
      </c>
      <c r="K724" t="str">
        <f>VLOOKUP($C724,'Raw-products'!$A$2:$H$1261,MATCH(K$1,'Raw-products'!$A$1:$H$1,0))</f>
        <v>orange</v>
      </c>
      <c r="L724">
        <f>VLOOKUP($C724,'Raw-products'!$A$2:$H$1261,MATCH(L$1,'Raw-products'!$A$1:$H$1,0))</f>
        <v>111</v>
      </c>
      <c r="M724">
        <f>VLOOKUP($C724,'Raw-products'!$A$2:$H$1261,MATCH(M$1,'Raw-products'!$A$1:$H$1,0))</f>
        <v>56</v>
      </c>
      <c r="N724" s="5">
        <f t="shared" si="22"/>
        <v>6216</v>
      </c>
      <c r="O724" cm="1">
        <f t="array" ref="O724:R724">_xlfn.XLOOKUP($B724,'Raw -orders'!$A:$A,'Raw -orders'!$B:$E)</f>
        <v>727</v>
      </c>
      <c r="P724">
        <v>49677</v>
      </c>
      <c r="Q724" s="1">
        <v>44490</v>
      </c>
      <c r="R724" s="1">
        <v>44517</v>
      </c>
      <c r="S724" t="str" cm="1">
        <f t="array" ref="S724:Z724">_xlfn.XLOOKUP($O724,'Raw - customers'!$A:$A,'Raw - customers'!$B:$I)</f>
        <v>Herschel Verdey</v>
      </c>
      <c r="T724" t="str">
        <v>Female</v>
      </c>
      <c r="U724">
        <v>26</v>
      </c>
      <c r="V724" t="str">
        <v>2752 Lily RoadApt. 721</v>
      </c>
      <c r="W724">
        <v>3249</v>
      </c>
      <c r="X724" t="str">
        <v>Jacobport</v>
      </c>
      <c r="Y724" t="str">
        <v>New South Wales</v>
      </c>
      <c r="Z724" t="str">
        <v>Australia</v>
      </c>
      <c r="AA724">
        <v>10</v>
      </c>
      <c r="AB724" s="3" t="str">
        <f t="shared" si="23"/>
        <v>20 to 30</v>
      </c>
      <c r="AM724" s="6">
        <v>727</v>
      </c>
      <c r="AN724" s="6" t="s">
        <v>1362</v>
      </c>
    </row>
    <row r="725" spans="1:40" x14ac:dyDescent="0.25">
      <c r="A725">
        <v>723</v>
      </c>
      <c r="B725">
        <v>153</v>
      </c>
      <c r="C725">
        <v>1188</v>
      </c>
      <c r="D725">
        <v>99</v>
      </c>
      <c r="E725">
        <v>3</v>
      </c>
      <c r="F725">
        <v>297</v>
      </c>
      <c r="G725">
        <v>1</v>
      </c>
      <c r="H725" t="str">
        <f>VLOOKUP($C725,'Raw-products'!$A$2:$H$1261,MATCH(H$1,'Raw-products'!$A$1:$H$1,0))</f>
        <v>Trousers</v>
      </c>
      <c r="I725" t="str">
        <f>VLOOKUP($C725,'Raw-products'!$A$2:$H$1261,MATCH(I$1,'Raw-products'!$A$1:$H$1,0))</f>
        <v>High-Waisted</v>
      </c>
      <c r="J725" t="str">
        <f>VLOOKUP($C725,'Raw-products'!$A$2:$H$1261,MATCH(J$1,'Raw-products'!$A$1:$H$1,0))</f>
        <v>L</v>
      </c>
      <c r="K725" t="str">
        <f>VLOOKUP($C725,'Raw-products'!$A$2:$H$1261,MATCH(K$1,'Raw-products'!$A$1:$H$1,0))</f>
        <v>violet</v>
      </c>
      <c r="L725">
        <f>VLOOKUP($C725,'Raw-products'!$A$2:$H$1261,MATCH(L$1,'Raw-products'!$A$1:$H$1,0))</f>
        <v>98</v>
      </c>
      <c r="M725">
        <f>VLOOKUP($C725,'Raw-products'!$A$2:$H$1261,MATCH(M$1,'Raw-products'!$A$1:$H$1,0))</f>
        <v>68</v>
      </c>
      <c r="N725" s="5">
        <f t="shared" si="22"/>
        <v>6664</v>
      </c>
      <c r="O725" cm="1">
        <f t="array" ref="O725:R725">_xlfn.XLOOKUP($B725,'Raw -orders'!$A:$A,'Raw -orders'!$B:$E)</f>
        <v>727</v>
      </c>
      <c r="P725">
        <v>49677</v>
      </c>
      <c r="Q725" s="1">
        <v>44490</v>
      </c>
      <c r="R725" s="1">
        <v>44517</v>
      </c>
      <c r="S725" t="str" cm="1">
        <f t="array" ref="S725:Z725">_xlfn.XLOOKUP($O725,'Raw - customers'!$A:$A,'Raw - customers'!$B:$I)</f>
        <v>Herschel Verdey</v>
      </c>
      <c r="T725" t="str">
        <v>Female</v>
      </c>
      <c r="U725">
        <v>26</v>
      </c>
      <c r="V725" t="str">
        <v>2752 Lily RoadApt. 721</v>
      </c>
      <c r="W725">
        <v>3249</v>
      </c>
      <c r="X725" t="str">
        <v>Jacobport</v>
      </c>
      <c r="Y725" t="str">
        <v>New South Wales</v>
      </c>
      <c r="Z725" t="str">
        <v>Australia</v>
      </c>
      <c r="AA725">
        <v>10</v>
      </c>
      <c r="AB725" s="3" t="str">
        <f t="shared" si="23"/>
        <v>20 to 30</v>
      </c>
      <c r="AM725" s="6">
        <v>727</v>
      </c>
      <c r="AN725" s="6" t="s">
        <v>1362</v>
      </c>
    </row>
    <row r="726" spans="1:40" x14ac:dyDescent="0.25">
      <c r="A726">
        <v>724</v>
      </c>
      <c r="B726">
        <v>153</v>
      </c>
      <c r="C726">
        <v>1235</v>
      </c>
      <c r="D726">
        <v>112</v>
      </c>
      <c r="E726">
        <v>3</v>
      </c>
      <c r="F726">
        <v>336</v>
      </c>
      <c r="G726">
        <v>1</v>
      </c>
      <c r="H726" t="str">
        <f>VLOOKUP($C726,'Raw-products'!$A$2:$H$1261,MATCH(H$1,'Raw-products'!$A$1:$H$1,0))</f>
        <v>Trousers</v>
      </c>
      <c r="I726" t="str">
        <f>VLOOKUP($C726,'Raw-products'!$A$2:$H$1261,MATCH(I$1,'Raw-products'!$A$1:$H$1,0))</f>
        <v>Tracksuit Bottoms</v>
      </c>
      <c r="J726" t="str">
        <f>VLOOKUP($C726,'Raw-products'!$A$2:$H$1261,MATCH(J$1,'Raw-products'!$A$1:$H$1,0))</f>
        <v>XS</v>
      </c>
      <c r="K726" t="str">
        <f>VLOOKUP($C726,'Raw-products'!$A$2:$H$1261,MATCH(K$1,'Raw-products'!$A$1:$H$1,0))</f>
        <v>yellow</v>
      </c>
      <c r="L726">
        <f>VLOOKUP($C726,'Raw-products'!$A$2:$H$1261,MATCH(L$1,'Raw-products'!$A$1:$H$1,0))</f>
        <v>91</v>
      </c>
      <c r="M726">
        <f>VLOOKUP($C726,'Raw-products'!$A$2:$H$1261,MATCH(M$1,'Raw-products'!$A$1:$H$1,0))</f>
        <v>76</v>
      </c>
      <c r="N726" s="5">
        <f t="shared" si="22"/>
        <v>6916</v>
      </c>
      <c r="O726" cm="1">
        <f t="array" ref="O726:R726">_xlfn.XLOOKUP($B726,'Raw -orders'!$A:$A,'Raw -orders'!$B:$E)</f>
        <v>727</v>
      </c>
      <c r="P726">
        <v>49677</v>
      </c>
      <c r="Q726" s="1">
        <v>44490</v>
      </c>
      <c r="R726" s="1">
        <v>44517</v>
      </c>
      <c r="S726" t="str" cm="1">
        <f t="array" ref="S726:Z726">_xlfn.XLOOKUP($O726,'Raw - customers'!$A:$A,'Raw - customers'!$B:$I)</f>
        <v>Herschel Verdey</v>
      </c>
      <c r="T726" t="str">
        <v>Female</v>
      </c>
      <c r="U726">
        <v>26</v>
      </c>
      <c r="V726" t="str">
        <v>2752 Lily RoadApt. 721</v>
      </c>
      <c r="W726">
        <v>3249</v>
      </c>
      <c r="X726" t="str">
        <v>Jacobport</v>
      </c>
      <c r="Y726" t="str">
        <v>New South Wales</v>
      </c>
      <c r="Z726" t="str">
        <v>Australia</v>
      </c>
      <c r="AA726">
        <v>10</v>
      </c>
      <c r="AB726" s="3" t="str">
        <f t="shared" si="23"/>
        <v>20 to 30</v>
      </c>
      <c r="AM726" s="6">
        <v>727</v>
      </c>
      <c r="AN726" s="6" t="s">
        <v>1362</v>
      </c>
    </row>
    <row r="727" spans="1:40" x14ac:dyDescent="0.25">
      <c r="A727">
        <v>725</v>
      </c>
      <c r="B727">
        <v>154</v>
      </c>
      <c r="C727">
        <v>347</v>
      </c>
      <c r="D727">
        <v>109</v>
      </c>
      <c r="E727">
        <v>1</v>
      </c>
      <c r="F727">
        <v>109</v>
      </c>
      <c r="G727">
        <v>1</v>
      </c>
      <c r="H727" t="str">
        <f>VLOOKUP($C727,'Raw-products'!$A$2:$H$1261,MATCH(H$1,'Raw-products'!$A$1:$H$1,0))</f>
        <v>Shirt</v>
      </c>
      <c r="I727" t="str">
        <f>VLOOKUP($C727,'Raw-products'!$A$2:$H$1261,MATCH(I$1,'Raw-products'!$A$1:$H$1,0))</f>
        <v>Mandarin Collar</v>
      </c>
      <c r="J727" t="str">
        <f>VLOOKUP($C727,'Raw-products'!$A$2:$H$1261,MATCH(J$1,'Raw-products'!$A$1:$H$1,0))</f>
        <v>M</v>
      </c>
      <c r="K727" t="str">
        <f>VLOOKUP($C727,'Raw-products'!$A$2:$H$1261,MATCH(K$1,'Raw-products'!$A$1:$H$1,0))</f>
        <v>violet</v>
      </c>
      <c r="L727">
        <f>VLOOKUP($C727,'Raw-products'!$A$2:$H$1261,MATCH(L$1,'Raw-products'!$A$1:$H$1,0))</f>
        <v>108</v>
      </c>
      <c r="M727">
        <f>VLOOKUP($C727,'Raw-products'!$A$2:$H$1261,MATCH(M$1,'Raw-products'!$A$1:$H$1,0))</f>
        <v>76</v>
      </c>
      <c r="N727" s="5">
        <f t="shared" si="22"/>
        <v>8208</v>
      </c>
      <c r="O727" cm="1">
        <f t="array" ref="O727:R727">_xlfn.XLOOKUP($B727,'Raw -orders'!$A:$A,'Raw -orders'!$B:$E)</f>
        <v>674</v>
      </c>
      <c r="P727">
        <v>49994</v>
      </c>
      <c r="Q727" s="1">
        <v>44486</v>
      </c>
      <c r="R727" s="1">
        <v>44507</v>
      </c>
      <c r="S727" t="str" cm="1">
        <f t="array" ref="S727:Z727">_xlfn.XLOOKUP($O727,'Raw - customers'!$A:$A,'Raw - customers'!$B:$I)</f>
        <v>Marthena Matterson</v>
      </c>
      <c r="T727" t="str">
        <v>Bigender</v>
      </c>
      <c r="U727">
        <v>36</v>
      </c>
      <c r="V727" t="str">
        <v>5420 Amelia IslandSuite 286</v>
      </c>
      <c r="W727">
        <v>4389</v>
      </c>
      <c r="X727" t="str">
        <v>Goodwinmouth</v>
      </c>
      <c r="Y727" t="str">
        <v>South Australia</v>
      </c>
      <c r="Z727" t="str">
        <v>Australia</v>
      </c>
      <c r="AA727">
        <v>10</v>
      </c>
      <c r="AB727" s="3" t="str">
        <f t="shared" si="23"/>
        <v>20 to 30</v>
      </c>
      <c r="AM727" s="6">
        <v>674</v>
      </c>
      <c r="AN727" s="6" t="s">
        <v>1345</v>
      </c>
    </row>
    <row r="728" spans="1:40" x14ac:dyDescent="0.25">
      <c r="A728">
        <v>726</v>
      </c>
      <c r="B728">
        <v>154</v>
      </c>
      <c r="C728">
        <v>1043</v>
      </c>
      <c r="D728">
        <v>90</v>
      </c>
      <c r="E728">
        <v>1</v>
      </c>
      <c r="F728">
        <v>90</v>
      </c>
      <c r="G728">
        <v>1</v>
      </c>
      <c r="H728" t="str">
        <f>VLOOKUP($C728,'Raw-products'!$A$2:$H$1261,MATCH(H$1,'Raw-products'!$A$1:$H$1,0))</f>
        <v>Trousers</v>
      </c>
      <c r="I728" t="str">
        <f>VLOOKUP($C728,'Raw-products'!$A$2:$H$1261,MATCH(I$1,'Raw-products'!$A$1:$H$1,0))</f>
        <v>Relaxed Leg</v>
      </c>
      <c r="J728" t="str">
        <f>VLOOKUP($C728,'Raw-products'!$A$2:$H$1261,MATCH(J$1,'Raw-products'!$A$1:$H$1,0))</f>
        <v>L</v>
      </c>
      <c r="K728" t="str">
        <f>VLOOKUP($C728,'Raw-products'!$A$2:$H$1261,MATCH(K$1,'Raw-products'!$A$1:$H$1,0))</f>
        <v>indigo</v>
      </c>
      <c r="L728">
        <f>VLOOKUP($C728,'Raw-products'!$A$2:$H$1261,MATCH(L$1,'Raw-products'!$A$1:$H$1,0))</f>
        <v>95</v>
      </c>
      <c r="M728">
        <f>VLOOKUP($C728,'Raw-products'!$A$2:$H$1261,MATCH(M$1,'Raw-products'!$A$1:$H$1,0))</f>
        <v>48</v>
      </c>
      <c r="N728" s="5">
        <f t="shared" si="22"/>
        <v>4560</v>
      </c>
      <c r="O728" cm="1">
        <f t="array" ref="O728:R728">_xlfn.XLOOKUP($B728,'Raw -orders'!$A:$A,'Raw -orders'!$B:$E)</f>
        <v>674</v>
      </c>
      <c r="P728">
        <v>49994</v>
      </c>
      <c r="Q728" s="1">
        <v>44486</v>
      </c>
      <c r="R728" s="1">
        <v>44507</v>
      </c>
      <c r="S728" t="str" cm="1">
        <f t="array" ref="S728:Z728">_xlfn.XLOOKUP($O728,'Raw - customers'!$A:$A,'Raw - customers'!$B:$I)</f>
        <v>Marthena Matterson</v>
      </c>
      <c r="T728" t="str">
        <v>Bigender</v>
      </c>
      <c r="U728">
        <v>36</v>
      </c>
      <c r="V728" t="str">
        <v>5420 Amelia IslandSuite 286</v>
      </c>
      <c r="W728">
        <v>4389</v>
      </c>
      <c r="X728" t="str">
        <v>Goodwinmouth</v>
      </c>
      <c r="Y728" t="str">
        <v>South Australia</v>
      </c>
      <c r="Z728" t="str">
        <v>Australia</v>
      </c>
      <c r="AA728">
        <v>10</v>
      </c>
      <c r="AB728" s="3" t="str">
        <f t="shared" si="23"/>
        <v>20 to 30</v>
      </c>
      <c r="AM728" s="6">
        <v>674</v>
      </c>
      <c r="AN728" s="6" t="s">
        <v>1345</v>
      </c>
    </row>
    <row r="729" spans="1:40" x14ac:dyDescent="0.25">
      <c r="A729">
        <v>727</v>
      </c>
      <c r="B729">
        <v>154</v>
      </c>
      <c r="C729">
        <v>174</v>
      </c>
      <c r="D729">
        <v>91</v>
      </c>
      <c r="E729">
        <v>1</v>
      </c>
      <c r="F729">
        <v>91</v>
      </c>
      <c r="G729">
        <v>1</v>
      </c>
      <c r="H729" t="str">
        <f>VLOOKUP($C729,'Raw-products'!$A$2:$H$1261,MATCH(H$1,'Raw-products'!$A$1:$H$1,0))</f>
        <v>Shirt</v>
      </c>
      <c r="I729" t="str">
        <f>VLOOKUP($C729,'Raw-products'!$A$2:$H$1261,MATCH(I$1,'Raw-products'!$A$1:$H$1,0))</f>
        <v>Linen</v>
      </c>
      <c r="J729" t="str">
        <f>VLOOKUP($C729,'Raw-products'!$A$2:$H$1261,MATCH(J$1,'Raw-products'!$A$1:$H$1,0))</f>
        <v>XL</v>
      </c>
      <c r="K729" t="str">
        <f>VLOOKUP($C729,'Raw-products'!$A$2:$H$1261,MATCH(K$1,'Raw-products'!$A$1:$H$1,0))</f>
        <v>violet</v>
      </c>
      <c r="L729">
        <f>VLOOKUP($C729,'Raw-products'!$A$2:$H$1261,MATCH(L$1,'Raw-products'!$A$1:$H$1,0))</f>
        <v>116</v>
      </c>
      <c r="M729">
        <f>VLOOKUP($C729,'Raw-products'!$A$2:$H$1261,MATCH(M$1,'Raw-products'!$A$1:$H$1,0))</f>
        <v>73</v>
      </c>
      <c r="N729" s="5">
        <f t="shared" si="22"/>
        <v>8468</v>
      </c>
      <c r="O729" cm="1">
        <f t="array" ref="O729:R729">_xlfn.XLOOKUP($B729,'Raw -orders'!$A:$A,'Raw -orders'!$B:$E)</f>
        <v>674</v>
      </c>
      <c r="P729">
        <v>49994</v>
      </c>
      <c r="Q729" s="1">
        <v>44486</v>
      </c>
      <c r="R729" s="1">
        <v>44507</v>
      </c>
      <c r="S729" t="str" cm="1">
        <f t="array" ref="S729:Z729">_xlfn.XLOOKUP($O729,'Raw - customers'!$A:$A,'Raw - customers'!$B:$I)</f>
        <v>Marthena Matterson</v>
      </c>
      <c r="T729" t="str">
        <v>Bigender</v>
      </c>
      <c r="U729">
        <v>36</v>
      </c>
      <c r="V729" t="str">
        <v>5420 Amelia IslandSuite 286</v>
      </c>
      <c r="W729">
        <v>4389</v>
      </c>
      <c r="X729" t="str">
        <v>Goodwinmouth</v>
      </c>
      <c r="Y729" t="str">
        <v>South Australia</v>
      </c>
      <c r="Z729" t="str">
        <v>Australia</v>
      </c>
      <c r="AA729">
        <v>10</v>
      </c>
      <c r="AB729" s="3" t="str">
        <f t="shared" si="23"/>
        <v>20 to 30</v>
      </c>
      <c r="AM729" s="6">
        <v>674</v>
      </c>
      <c r="AN729" s="6" t="s">
        <v>1345</v>
      </c>
    </row>
    <row r="730" spans="1:40" x14ac:dyDescent="0.25">
      <c r="A730">
        <v>728</v>
      </c>
      <c r="B730">
        <v>154</v>
      </c>
      <c r="C730">
        <v>630</v>
      </c>
      <c r="D730">
        <v>93</v>
      </c>
      <c r="E730">
        <v>2</v>
      </c>
      <c r="F730">
        <v>186</v>
      </c>
      <c r="G730">
        <v>1</v>
      </c>
      <c r="H730" t="str">
        <f>VLOOKUP($C730,'Raw-products'!$A$2:$H$1261,MATCH(H$1,'Raw-products'!$A$1:$H$1,0))</f>
        <v>Jacket</v>
      </c>
      <c r="I730" t="str">
        <f>VLOOKUP($C730,'Raw-products'!$A$2:$H$1261,MATCH(I$1,'Raw-products'!$A$1:$H$1,0))</f>
        <v>Coach</v>
      </c>
      <c r="J730" t="str">
        <f>VLOOKUP($C730,'Raw-products'!$A$2:$H$1261,MATCH(J$1,'Raw-products'!$A$1:$H$1,0))</f>
        <v>XS</v>
      </c>
      <c r="K730" t="str">
        <f>VLOOKUP($C730,'Raw-products'!$A$2:$H$1261,MATCH(K$1,'Raw-products'!$A$1:$H$1,0))</f>
        <v>red</v>
      </c>
      <c r="L730">
        <f>VLOOKUP($C730,'Raw-products'!$A$2:$H$1261,MATCH(L$1,'Raw-products'!$A$1:$H$1,0))</f>
        <v>115</v>
      </c>
      <c r="M730">
        <f>VLOOKUP($C730,'Raw-products'!$A$2:$H$1261,MATCH(M$1,'Raw-products'!$A$1:$H$1,0))</f>
        <v>71</v>
      </c>
      <c r="N730" s="5">
        <f t="shared" si="22"/>
        <v>8165</v>
      </c>
      <c r="O730" cm="1">
        <f t="array" ref="O730:R730">_xlfn.XLOOKUP($B730,'Raw -orders'!$A:$A,'Raw -orders'!$B:$E)</f>
        <v>674</v>
      </c>
      <c r="P730">
        <v>49994</v>
      </c>
      <c r="Q730" s="1">
        <v>44486</v>
      </c>
      <c r="R730" s="1">
        <v>44507</v>
      </c>
      <c r="S730" t="str" cm="1">
        <f t="array" ref="S730:Z730">_xlfn.XLOOKUP($O730,'Raw - customers'!$A:$A,'Raw - customers'!$B:$I)</f>
        <v>Marthena Matterson</v>
      </c>
      <c r="T730" t="str">
        <v>Bigender</v>
      </c>
      <c r="U730">
        <v>36</v>
      </c>
      <c r="V730" t="str">
        <v>5420 Amelia IslandSuite 286</v>
      </c>
      <c r="W730">
        <v>4389</v>
      </c>
      <c r="X730" t="str">
        <v>Goodwinmouth</v>
      </c>
      <c r="Y730" t="str">
        <v>South Australia</v>
      </c>
      <c r="Z730" t="str">
        <v>Australia</v>
      </c>
      <c r="AA730">
        <v>10</v>
      </c>
      <c r="AB730" s="3" t="str">
        <f t="shared" si="23"/>
        <v>20 to 30</v>
      </c>
      <c r="AM730" s="6">
        <v>674</v>
      </c>
      <c r="AN730" s="6" t="s">
        <v>1345</v>
      </c>
    </row>
    <row r="731" spans="1:40" x14ac:dyDescent="0.25">
      <c r="A731">
        <v>729</v>
      </c>
      <c r="B731">
        <v>154</v>
      </c>
      <c r="C731">
        <v>625</v>
      </c>
      <c r="D731">
        <v>112</v>
      </c>
      <c r="E731">
        <v>2</v>
      </c>
      <c r="F731">
        <v>224</v>
      </c>
      <c r="G731">
        <v>1</v>
      </c>
      <c r="H731" t="str">
        <f>VLOOKUP($C731,'Raw-products'!$A$2:$H$1261,MATCH(H$1,'Raw-products'!$A$1:$H$1,0))</f>
        <v>Jacket</v>
      </c>
      <c r="I731" t="str">
        <f>VLOOKUP($C731,'Raw-products'!$A$2:$H$1261,MATCH(I$1,'Raw-products'!$A$1:$H$1,0))</f>
        <v>Cardigan</v>
      </c>
      <c r="J731" t="str">
        <f>VLOOKUP($C731,'Raw-products'!$A$2:$H$1261,MATCH(J$1,'Raw-products'!$A$1:$H$1,0))</f>
        <v>XS</v>
      </c>
      <c r="K731" t="str">
        <f>VLOOKUP($C731,'Raw-products'!$A$2:$H$1261,MATCH(K$1,'Raw-products'!$A$1:$H$1,0))</f>
        <v>violet</v>
      </c>
      <c r="L731">
        <f>VLOOKUP($C731,'Raw-products'!$A$2:$H$1261,MATCH(L$1,'Raw-products'!$A$1:$H$1,0))</f>
        <v>118</v>
      </c>
      <c r="M731">
        <f>VLOOKUP($C731,'Raw-products'!$A$2:$H$1261,MATCH(M$1,'Raw-products'!$A$1:$H$1,0))</f>
        <v>40</v>
      </c>
      <c r="N731" s="5">
        <f t="shared" si="22"/>
        <v>4720</v>
      </c>
      <c r="O731" cm="1">
        <f t="array" ref="O731:R731">_xlfn.XLOOKUP($B731,'Raw -orders'!$A:$A,'Raw -orders'!$B:$E)</f>
        <v>674</v>
      </c>
      <c r="P731">
        <v>49994</v>
      </c>
      <c r="Q731" s="1">
        <v>44486</v>
      </c>
      <c r="R731" s="1">
        <v>44507</v>
      </c>
      <c r="S731" t="str" cm="1">
        <f t="array" ref="S731:Z731">_xlfn.XLOOKUP($O731,'Raw - customers'!$A:$A,'Raw - customers'!$B:$I)</f>
        <v>Marthena Matterson</v>
      </c>
      <c r="T731" t="str">
        <v>Bigender</v>
      </c>
      <c r="U731">
        <v>36</v>
      </c>
      <c r="V731" t="str">
        <v>5420 Amelia IslandSuite 286</v>
      </c>
      <c r="W731">
        <v>4389</v>
      </c>
      <c r="X731" t="str">
        <v>Goodwinmouth</v>
      </c>
      <c r="Y731" t="str">
        <v>South Australia</v>
      </c>
      <c r="Z731" t="str">
        <v>Australia</v>
      </c>
      <c r="AA731">
        <v>10</v>
      </c>
      <c r="AB731" s="3" t="str">
        <f t="shared" si="23"/>
        <v>20 to 30</v>
      </c>
      <c r="AM731" s="6">
        <v>674</v>
      </c>
      <c r="AN731" s="6" t="s">
        <v>1345</v>
      </c>
    </row>
    <row r="732" spans="1:40" x14ac:dyDescent="0.25">
      <c r="A732">
        <v>730</v>
      </c>
      <c r="B732">
        <v>155</v>
      </c>
      <c r="C732">
        <v>512</v>
      </c>
      <c r="D732">
        <v>102</v>
      </c>
      <c r="E732">
        <v>1</v>
      </c>
      <c r="F732">
        <v>102</v>
      </c>
      <c r="G732">
        <v>1</v>
      </c>
      <c r="H732" t="str">
        <f>VLOOKUP($C732,'Raw-products'!$A$2:$H$1261,MATCH(H$1,'Raw-products'!$A$1:$H$1,0))</f>
        <v>Jacket</v>
      </c>
      <c r="I732" t="str">
        <f>VLOOKUP($C732,'Raw-products'!$A$2:$H$1261,MATCH(I$1,'Raw-products'!$A$1:$H$1,0))</f>
        <v>Windbreaker</v>
      </c>
      <c r="J732" t="str">
        <f>VLOOKUP($C732,'Raw-products'!$A$2:$H$1261,MATCH(J$1,'Raw-products'!$A$1:$H$1,0))</f>
        <v>M</v>
      </c>
      <c r="K732" t="str">
        <f>VLOOKUP($C732,'Raw-products'!$A$2:$H$1261,MATCH(K$1,'Raw-products'!$A$1:$H$1,0))</f>
        <v>blue</v>
      </c>
      <c r="L732">
        <f>VLOOKUP($C732,'Raw-products'!$A$2:$H$1261,MATCH(L$1,'Raw-products'!$A$1:$H$1,0))</f>
        <v>109</v>
      </c>
      <c r="M732">
        <f>VLOOKUP($C732,'Raw-products'!$A$2:$H$1261,MATCH(M$1,'Raw-products'!$A$1:$H$1,0))</f>
        <v>70</v>
      </c>
      <c r="N732" s="5">
        <f t="shared" si="22"/>
        <v>7630</v>
      </c>
      <c r="O732" cm="1">
        <f t="array" ref="O732:R732">_xlfn.XLOOKUP($B732,'Raw -orders'!$A:$A,'Raw -orders'!$B:$E)</f>
        <v>834</v>
      </c>
      <c r="P732">
        <v>11166</v>
      </c>
      <c r="Q732" s="1">
        <v>44377</v>
      </c>
      <c r="R732" s="1">
        <v>44395</v>
      </c>
      <c r="S732" t="str" cm="1">
        <f t="array" ref="S732:Z732">_xlfn.XLOOKUP($O732,'Raw - customers'!$A:$A,'Raw - customers'!$B:$I)</f>
        <v>Glenn Keri</v>
      </c>
      <c r="T732" t="str">
        <v>Non-binary</v>
      </c>
      <c r="U732">
        <v>61</v>
      </c>
      <c r="V732" t="str">
        <v>4838 Jacobi HillApt. 825</v>
      </c>
      <c r="W732">
        <v>2848</v>
      </c>
      <c r="X732" t="str">
        <v>Port Ellaside</v>
      </c>
      <c r="Y732" t="str">
        <v>New South Wales</v>
      </c>
      <c r="Z732" t="str">
        <v>Australia</v>
      </c>
      <c r="AA732">
        <v>6</v>
      </c>
      <c r="AB732" s="3" t="str">
        <f t="shared" si="23"/>
        <v>10 to 20</v>
      </c>
      <c r="AM732" s="6">
        <v>834</v>
      </c>
      <c r="AN732" s="6" t="s">
        <v>1362</v>
      </c>
    </row>
    <row r="733" spans="1:40" x14ac:dyDescent="0.25">
      <c r="A733">
        <v>731</v>
      </c>
      <c r="B733">
        <v>156</v>
      </c>
      <c r="C733">
        <v>1253</v>
      </c>
      <c r="D733">
        <v>112</v>
      </c>
      <c r="E733">
        <v>1</v>
      </c>
      <c r="F733">
        <v>112</v>
      </c>
      <c r="G733">
        <v>1</v>
      </c>
      <c r="H733" t="str">
        <f>VLOOKUP($C733,'Raw-products'!$A$2:$H$1261,MATCH(H$1,'Raw-products'!$A$1:$H$1,0))</f>
        <v>Trousers</v>
      </c>
      <c r="I733" t="str">
        <f>VLOOKUP($C733,'Raw-products'!$A$2:$H$1261,MATCH(I$1,'Raw-products'!$A$1:$H$1,0))</f>
        <v>Tracksuit Bottoms</v>
      </c>
      <c r="J733" t="str">
        <f>VLOOKUP($C733,'Raw-products'!$A$2:$H$1261,MATCH(J$1,'Raw-products'!$A$1:$H$1,0))</f>
        <v>L</v>
      </c>
      <c r="K733" t="str">
        <f>VLOOKUP($C733,'Raw-products'!$A$2:$H$1261,MATCH(K$1,'Raw-products'!$A$1:$H$1,0))</f>
        <v>indigo</v>
      </c>
      <c r="L733">
        <f>VLOOKUP($C733,'Raw-products'!$A$2:$H$1261,MATCH(L$1,'Raw-products'!$A$1:$H$1,0))</f>
        <v>91</v>
      </c>
      <c r="M733">
        <f>VLOOKUP($C733,'Raw-products'!$A$2:$H$1261,MATCH(M$1,'Raw-products'!$A$1:$H$1,0))</f>
        <v>50</v>
      </c>
      <c r="N733" s="5">
        <f t="shared" si="22"/>
        <v>4550</v>
      </c>
      <c r="O733" cm="1">
        <f t="array" ref="O733:R733">_xlfn.XLOOKUP($B733,'Raw -orders'!$A:$A,'Raw -orders'!$B:$E)</f>
        <v>727</v>
      </c>
      <c r="P733">
        <v>37878</v>
      </c>
      <c r="Q733" s="1">
        <v>44387</v>
      </c>
      <c r="R733" s="1">
        <v>44406</v>
      </c>
      <c r="S733" t="str" cm="1">
        <f t="array" ref="S733:Z733">_xlfn.XLOOKUP($O733,'Raw - customers'!$A:$A,'Raw - customers'!$B:$I)</f>
        <v>Herschel Verdey</v>
      </c>
      <c r="T733" t="str">
        <v>Female</v>
      </c>
      <c r="U733">
        <v>26</v>
      </c>
      <c r="V733" t="str">
        <v>2752 Lily RoadApt. 721</v>
      </c>
      <c r="W733">
        <v>3249</v>
      </c>
      <c r="X733" t="str">
        <v>Jacobport</v>
      </c>
      <c r="Y733" t="str">
        <v>New South Wales</v>
      </c>
      <c r="Z733" t="str">
        <v>Australia</v>
      </c>
      <c r="AA733">
        <v>7</v>
      </c>
      <c r="AB733" s="3" t="str">
        <f t="shared" si="23"/>
        <v>10 to 20</v>
      </c>
      <c r="AM733" s="6">
        <v>727</v>
      </c>
      <c r="AN733" s="6" t="s">
        <v>1362</v>
      </c>
    </row>
    <row r="734" spans="1:40" x14ac:dyDescent="0.25">
      <c r="A734">
        <v>732</v>
      </c>
      <c r="B734">
        <v>156</v>
      </c>
      <c r="C734">
        <v>1155</v>
      </c>
      <c r="D734">
        <v>99</v>
      </c>
      <c r="E734">
        <v>2</v>
      </c>
      <c r="F734">
        <v>198</v>
      </c>
      <c r="G734">
        <v>1</v>
      </c>
      <c r="H734" t="str">
        <f>VLOOKUP($C734,'Raw-products'!$A$2:$H$1261,MATCH(H$1,'Raw-products'!$A$1:$H$1,0))</f>
        <v>Trousers</v>
      </c>
      <c r="I734" t="str">
        <f>VLOOKUP($C734,'Raw-products'!$A$2:$H$1261,MATCH(I$1,'Raw-products'!$A$1:$H$1,0))</f>
        <v>High-Waisted</v>
      </c>
      <c r="J734" t="str">
        <f>VLOOKUP($C734,'Raw-products'!$A$2:$H$1261,MATCH(J$1,'Raw-products'!$A$1:$H$1,0))</f>
        <v>XS</v>
      </c>
      <c r="K734" t="str">
        <f>VLOOKUP($C734,'Raw-products'!$A$2:$H$1261,MATCH(K$1,'Raw-products'!$A$1:$H$1,0))</f>
        <v>red</v>
      </c>
      <c r="L734">
        <f>VLOOKUP($C734,'Raw-products'!$A$2:$H$1261,MATCH(L$1,'Raw-products'!$A$1:$H$1,0))</f>
        <v>98</v>
      </c>
      <c r="M734">
        <f>VLOOKUP($C734,'Raw-products'!$A$2:$H$1261,MATCH(M$1,'Raw-products'!$A$1:$H$1,0))</f>
        <v>74</v>
      </c>
      <c r="N734" s="5">
        <f t="shared" si="22"/>
        <v>7252</v>
      </c>
      <c r="O734" cm="1">
        <f t="array" ref="O734:R734">_xlfn.XLOOKUP($B734,'Raw -orders'!$A:$A,'Raw -orders'!$B:$E)</f>
        <v>727</v>
      </c>
      <c r="P734">
        <v>37878</v>
      </c>
      <c r="Q734" s="1">
        <v>44387</v>
      </c>
      <c r="R734" s="1">
        <v>44406</v>
      </c>
      <c r="S734" t="str" cm="1">
        <f t="array" ref="S734:Z734">_xlfn.XLOOKUP($O734,'Raw - customers'!$A:$A,'Raw - customers'!$B:$I)</f>
        <v>Herschel Verdey</v>
      </c>
      <c r="T734" t="str">
        <v>Female</v>
      </c>
      <c r="U734">
        <v>26</v>
      </c>
      <c r="V734" t="str">
        <v>2752 Lily RoadApt. 721</v>
      </c>
      <c r="W734">
        <v>3249</v>
      </c>
      <c r="X734" t="str">
        <v>Jacobport</v>
      </c>
      <c r="Y734" t="str">
        <v>New South Wales</v>
      </c>
      <c r="Z734" t="str">
        <v>Australia</v>
      </c>
      <c r="AA734">
        <v>7</v>
      </c>
      <c r="AB734" s="3" t="str">
        <f t="shared" si="23"/>
        <v>10 to 20</v>
      </c>
      <c r="AM734" s="6">
        <v>727</v>
      </c>
      <c r="AN734" s="6" t="s">
        <v>1362</v>
      </c>
    </row>
    <row r="735" spans="1:40" x14ac:dyDescent="0.25">
      <c r="A735">
        <v>733</v>
      </c>
      <c r="B735">
        <v>156</v>
      </c>
      <c r="C735">
        <v>438</v>
      </c>
      <c r="D735">
        <v>107</v>
      </c>
      <c r="E735">
        <v>2</v>
      </c>
      <c r="F735">
        <v>214</v>
      </c>
      <c r="G735">
        <v>1</v>
      </c>
      <c r="H735" t="str">
        <f>VLOOKUP($C735,'Raw-products'!$A$2:$H$1261,MATCH(H$1,'Raw-products'!$A$1:$H$1,0))</f>
        <v>Jacket</v>
      </c>
      <c r="I735" t="str">
        <f>VLOOKUP($C735,'Raw-products'!$A$2:$H$1261,MATCH(I$1,'Raw-products'!$A$1:$H$1,0))</f>
        <v>Denim</v>
      </c>
      <c r="J735" t="str">
        <f>VLOOKUP($C735,'Raw-products'!$A$2:$H$1261,MATCH(J$1,'Raw-products'!$A$1:$H$1,0))</f>
        <v>L</v>
      </c>
      <c r="K735" t="str">
        <f>VLOOKUP($C735,'Raw-products'!$A$2:$H$1261,MATCH(K$1,'Raw-products'!$A$1:$H$1,0))</f>
        <v>green</v>
      </c>
      <c r="L735">
        <f>VLOOKUP($C735,'Raw-products'!$A$2:$H$1261,MATCH(L$1,'Raw-products'!$A$1:$H$1,0))</f>
        <v>92</v>
      </c>
      <c r="M735">
        <f>VLOOKUP($C735,'Raw-products'!$A$2:$H$1261,MATCH(M$1,'Raw-products'!$A$1:$H$1,0))</f>
        <v>52</v>
      </c>
      <c r="N735" s="5">
        <f t="shared" si="22"/>
        <v>4784</v>
      </c>
      <c r="O735" cm="1">
        <f t="array" ref="O735:R735">_xlfn.XLOOKUP($B735,'Raw -orders'!$A:$A,'Raw -orders'!$B:$E)</f>
        <v>727</v>
      </c>
      <c r="P735">
        <v>37878</v>
      </c>
      <c r="Q735" s="1">
        <v>44387</v>
      </c>
      <c r="R735" s="1">
        <v>44406</v>
      </c>
      <c r="S735" t="str" cm="1">
        <f t="array" ref="S735:Z735">_xlfn.XLOOKUP($O735,'Raw - customers'!$A:$A,'Raw - customers'!$B:$I)</f>
        <v>Herschel Verdey</v>
      </c>
      <c r="T735" t="str">
        <v>Female</v>
      </c>
      <c r="U735">
        <v>26</v>
      </c>
      <c r="V735" t="str">
        <v>2752 Lily RoadApt. 721</v>
      </c>
      <c r="W735">
        <v>3249</v>
      </c>
      <c r="X735" t="str">
        <v>Jacobport</v>
      </c>
      <c r="Y735" t="str">
        <v>New South Wales</v>
      </c>
      <c r="Z735" t="str">
        <v>Australia</v>
      </c>
      <c r="AA735">
        <v>7</v>
      </c>
      <c r="AB735" s="3" t="str">
        <f t="shared" si="23"/>
        <v>10 to 20</v>
      </c>
      <c r="AM735" s="6">
        <v>727</v>
      </c>
      <c r="AN735" s="6" t="s">
        <v>1362</v>
      </c>
    </row>
    <row r="736" spans="1:40" x14ac:dyDescent="0.25">
      <c r="A736">
        <v>734</v>
      </c>
      <c r="B736">
        <v>156</v>
      </c>
      <c r="C736">
        <v>719</v>
      </c>
      <c r="D736">
        <v>119</v>
      </c>
      <c r="E736">
        <v>1</v>
      </c>
      <c r="F736">
        <v>119</v>
      </c>
      <c r="G736">
        <v>1</v>
      </c>
      <c r="H736" t="str">
        <f>VLOOKUP($C736,'Raw-products'!$A$2:$H$1261,MATCH(H$1,'Raw-products'!$A$1:$H$1,0))</f>
        <v>Jacket</v>
      </c>
      <c r="I736" t="str">
        <f>VLOOKUP($C736,'Raw-products'!$A$2:$H$1261,MATCH(I$1,'Raw-products'!$A$1:$H$1,0))</f>
        <v>Trench Coat</v>
      </c>
      <c r="J736" t="str">
        <f>VLOOKUP($C736,'Raw-products'!$A$2:$H$1261,MATCH(J$1,'Raw-products'!$A$1:$H$1,0))</f>
        <v>XL</v>
      </c>
      <c r="K736" t="str">
        <f>VLOOKUP($C736,'Raw-products'!$A$2:$H$1261,MATCH(K$1,'Raw-products'!$A$1:$H$1,0))</f>
        <v>green</v>
      </c>
      <c r="L736">
        <f>VLOOKUP($C736,'Raw-products'!$A$2:$H$1261,MATCH(L$1,'Raw-products'!$A$1:$H$1,0))</f>
        <v>112</v>
      </c>
      <c r="M736">
        <f>VLOOKUP($C736,'Raw-products'!$A$2:$H$1261,MATCH(M$1,'Raw-products'!$A$1:$H$1,0))</f>
        <v>53</v>
      </c>
      <c r="N736" s="5">
        <f t="shared" si="22"/>
        <v>5936</v>
      </c>
      <c r="O736" cm="1">
        <f t="array" ref="O736:R736">_xlfn.XLOOKUP($B736,'Raw -orders'!$A:$A,'Raw -orders'!$B:$E)</f>
        <v>727</v>
      </c>
      <c r="P736">
        <v>37878</v>
      </c>
      <c r="Q736" s="1">
        <v>44387</v>
      </c>
      <c r="R736" s="1">
        <v>44406</v>
      </c>
      <c r="S736" t="str" cm="1">
        <f t="array" ref="S736:Z736">_xlfn.XLOOKUP($O736,'Raw - customers'!$A:$A,'Raw - customers'!$B:$I)</f>
        <v>Herschel Verdey</v>
      </c>
      <c r="T736" t="str">
        <v>Female</v>
      </c>
      <c r="U736">
        <v>26</v>
      </c>
      <c r="V736" t="str">
        <v>2752 Lily RoadApt. 721</v>
      </c>
      <c r="W736">
        <v>3249</v>
      </c>
      <c r="X736" t="str">
        <v>Jacobport</v>
      </c>
      <c r="Y736" t="str">
        <v>New South Wales</v>
      </c>
      <c r="Z736" t="str">
        <v>Australia</v>
      </c>
      <c r="AA736">
        <v>7</v>
      </c>
      <c r="AB736" s="3" t="str">
        <f t="shared" si="23"/>
        <v>10 to 20</v>
      </c>
      <c r="AM736" s="6">
        <v>727</v>
      </c>
      <c r="AN736" s="6" t="s">
        <v>1362</v>
      </c>
    </row>
    <row r="737" spans="1:40" x14ac:dyDescent="0.25">
      <c r="A737">
        <v>735</v>
      </c>
      <c r="B737">
        <v>156</v>
      </c>
      <c r="C737">
        <v>470</v>
      </c>
      <c r="D737">
        <v>118</v>
      </c>
      <c r="E737">
        <v>3</v>
      </c>
      <c r="F737">
        <v>354</v>
      </c>
      <c r="G737">
        <v>1</v>
      </c>
      <c r="H737" t="str">
        <f>VLOOKUP($C737,'Raw-products'!$A$2:$H$1261,MATCH(H$1,'Raw-products'!$A$1:$H$1,0))</f>
        <v>Jacket</v>
      </c>
      <c r="I737" t="str">
        <f>VLOOKUP($C737,'Raw-products'!$A$2:$H$1261,MATCH(I$1,'Raw-products'!$A$1:$H$1,0))</f>
        <v>Puffer</v>
      </c>
      <c r="J737" t="str">
        <f>VLOOKUP($C737,'Raw-products'!$A$2:$H$1261,MATCH(J$1,'Raw-products'!$A$1:$H$1,0))</f>
        <v>XS</v>
      </c>
      <c r="K737" t="str">
        <f>VLOOKUP($C737,'Raw-products'!$A$2:$H$1261,MATCH(K$1,'Raw-products'!$A$1:$H$1,0))</f>
        <v>green</v>
      </c>
      <c r="L737">
        <f>VLOOKUP($C737,'Raw-products'!$A$2:$H$1261,MATCH(L$1,'Raw-products'!$A$1:$H$1,0))</f>
        <v>110</v>
      </c>
      <c r="M737">
        <f>VLOOKUP($C737,'Raw-products'!$A$2:$H$1261,MATCH(M$1,'Raw-products'!$A$1:$H$1,0))</f>
        <v>41</v>
      </c>
      <c r="N737" s="5">
        <f t="shared" si="22"/>
        <v>4510</v>
      </c>
      <c r="O737" cm="1">
        <f t="array" ref="O737:R737">_xlfn.XLOOKUP($B737,'Raw -orders'!$A:$A,'Raw -orders'!$B:$E)</f>
        <v>727</v>
      </c>
      <c r="P737">
        <v>37878</v>
      </c>
      <c r="Q737" s="1">
        <v>44387</v>
      </c>
      <c r="R737" s="1">
        <v>44406</v>
      </c>
      <c r="S737" t="str" cm="1">
        <f t="array" ref="S737:Z737">_xlfn.XLOOKUP($O737,'Raw - customers'!$A:$A,'Raw - customers'!$B:$I)</f>
        <v>Herschel Verdey</v>
      </c>
      <c r="T737" t="str">
        <v>Female</v>
      </c>
      <c r="U737">
        <v>26</v>
      </c>
      <c r="V737" t="str">
        <v>2752 Lily RoadApt. 721</v>
      </c>
      <c r="W737">
        <v>3249</v>
      </c>
      <c r="X737" t="str">
        <v>Jacobport</v>
      </c>
      <c r="Y737" t="str">
        <v>New South Wales</v>
      </c>
      <c r="Z737" t="str">
        <v>Australia</v>
      </c>
      <c r="AA737">
        <v>7</v>
      </c>
      <c r="AB737" s="3" t="str">
        <f t="shared" si="23"/>
        <v>10 to 20</v>
      </c>
      <c r="AM737" s="6">
        <v>727</v>
      </c>
      <c r="AN737" s="6" t="s">
        <v>1362</v>
      </c>
    </row>
    <row r="738" spans="1:40" x14ac:dyDescent="0.25">
      <c r="A738">
        <v>736</v>
      </c>
      <c r="B738">
        <v>157</v>
      </c>
      <c r="C738">
        <v>918</v>
      </c>
      <c r="D738">
        <v>96</v>
      </c>
      <c r="E738">
        <v>3</v>
      </c>
      <c r="F738">
        <v>288</v>
      </c>
      <c r="G738">
        <v>1</v>
      </c>
      <c r="H738" t="str">
        <f>VLOOKUP($C738,'Raw-products'!$A$2:$H$1261,MATCH(H$1,'Raw-products'!$A$1:$H$1,0))</f>
        <v>Trousers</v>
      </c>
      <c r="I738" t="str">
        <f>VLOOKUP($C738,'Raw-products'!$A$2:$H$1261,MATCH(I$1,'Raw-products'!$A$1:$H$1,0))</f>
        <v>Drawstring</v>
      </c>
      <c r="J738" t="str">
        <f>VLOOKUP($C738,'Raw-products'!$A$2:$H$1261,MATCH(J$1,'Raw-products'!$A$1:$H$1,0))</f>
        <v>L</v>
      </c>
      <c r="K738" t="str">
        <f>VLOOKUP($C738,'Raw-products'!$A$2:$H$1261,MATCH(K$1,'Raw-products'!$A$1:$H$1,0))</f>
        <v>orange</v>
      </c>
      <c r="L738">
        <f>VLOOKUP($C738,'Raw-products'!$A$2:$H$1261,MATCH(L$1,'Raw-products'!$A$1:$H$1,0))</f>
        <v>104</v>
      </c>
      <c r="M738">
        <f>VLOOKUP($C738,'Raw-products'!$A$2:$H$1261,MATCH(M$1,'Raw-products'!$A$1:$H$1,0))</f>
        <v>54</v>
      </c>
      <c r="N738" s="5">
        <f t="shared" si="22"/>
        <v>5616</v>
      </c>
      <c r="O738" cm="1">
        <f t="array" ref="O738:R738">_xlfn.XLOOKUP($B738,'Raw -orders'!$A:$A,'Raw -orders'!$B:$E)</f>
        <v>909</v>
      </c>
      <c r="P738">
        <v>17955</v>
      </c>
      <c r="Q738" s="1">
        <v>44293</v>
      </c>
      <c r="R738" s="1">
        <v>44303</v>
      </c>
      <c r="S738" t="str" cm="1">
        <f t="array" ref="S738:Z738">_xlfn.XLOOKUP($O738,'Raw - customers'!$A:$A,'Raw - customers'!$B:$I)</f>
        <v>Patin Circuit</v>
      </c>
      <c r="T738" t="str">
        <v>Genderqueer</v>
      </c>
      <c r="U738">
        <v>62</v>
      </c>
      <c r="V738" t="str">
        <v>976 Murray Station StApt. 036</v>
      </c>
      <c r="W738">
        <v>3227</v>
      </c>
      <c r="X738" t="str">
        <v>Langfort</v>
      </c>
      <c r="Y738" t="str">
        <v>Tasmania</v>
      </c>
      <c r="Z738" t="str">
        <v>Australia</v>
      </c>
      <c r="AA738">
        <v>4</v>
      </c>
      <c r="AB738" s="3" t="str">
        <f t="shared" si="23"/>
        <v>0 to 10</v>
      </c>
      <c r="AM738" s="6">
        <v>909</v>
      </c>
      <c r="AN738" s="6" t="s">
        <v>1414</v>
      </c>
    </row>
    <row r="739" spans="1:40" x14ac:dyDescent="0.25">
      <c r="A739">
        <v>737</v>
      </c>
      <c r="B739">
        <v>157</v>
      </c>
      <c r="C739">
        <v>585</v>
      </c>
      <c r="D739">
        <v>100</v>
      </c>
      <c r="E739">
        <v>1</v>
      </c>
      <c r="F739">
        <v>100</v>
      </c>
      <c r="G739">
        <v>1</v>
      </c>
      <c r="H739" t="str">
        <f>VLOOKUP($C739,'Raw-products'!$A$2:$H$1261,MATCH(H$1,'Raw-products'!$A$1:$H$1,0))</f>
        <v>Jacket</v>
      </c>
      <c r="I739" t="str">
        <f>VLOOKUP($C739,'Raw-products'!$A$2:$H$1261,MATCH(I$1,'Raw-products'!$A$1:$H$1,0))</f>
        <v>Bomber</v>
      </c>
      <c r="J739" t="str">
        <f>VLOOKUP($C739,'Raw-products'!$A$2:$H$1261,MATCH(J$1,'Raw-products'!$A$1:$H$1,0))</f>
        <v>XS</v>
      </c>
      <c r="K739" t="str">
        <f>VLOOKUP($C739,'Raw-products'!$A$2:$H$1261,MATCH(K$1,'Raw-products'!$A$1:$H$1,0))</f>
        <v>indigo</v>
      </c>
      <c r="L739">
        <f>VLOOKUP($C739,'Raw-products'!$A$2:$H$1261,MATCH(L$1,'Raw-products'!$A$1:$H$1,0))</f>
        <v>90</v>
      </c>
      <c r="M739">
        <f>VLOOKUP($C739,'Raw-products'!$A$2:$H$1261,MATCH(M$1,'Raw-products'!$A$1:$H$1,0))</f>
        <v>59</v>
      </c>
      <c r="N739" s="5">
        <f t="shared" si="22"/>
        <v>5310</v>
      </c>
      <c r="O739" cm="1">
        <f t="array" ref="O739:R739">_xlfn.XLOOKUP($B739,'Raw -orders'!$A:$A,'Raw -orders'!$B:$E)</f>
        <v>909</v>
      </c>
      <c r="P739">
        <v>17955</v>
      </c>
      <c r="Q739" s="1">
        <v>44293</v>
      </c>
      <c r="R739" s="1">
        <v>44303</v>
      </c>
      <c r="S739" t="str" cm="1">
        <f t="array" ref="S739:Z739">_xlfn.XLOOKUP($O739,'Raw - customers'!$A:$A,'Raw - customers'!$B:$I)</f>
        <v>Patin Circuit</v>
      </c>
      <c r="T739" t="str">
        <v>Genderqueer</v>
      </c>
      <c r="U739">
        <v>62</v>
      </c>
      <c r="V739" t="str">
        <v>976 Murray Station StApt. 036</v>
      </c>
      <c r="W739">
        <v>3227</v>
      </c>
      <c r="X739" t="str">
        <v>Langfort</v>
      </c>
      <c r="Y739" t="str">
        <v>Tasmania</v>
      </c>
      <c r="Z739" t="str">
        <v>Australia</v>
      </c>
      <c r="AA739">
        <v>4</v>
      </c>
      <c r="AB739" s="3" t="str">
        <f t="shared" si="23"/>
        <v>0 to 10</v>
      </c>
      <c r="AM739" s="6">
        <v>909</v>
      </c>
      <c r="AN739" s="6" t="s">
        <v>1414</v>
      </c>
    </row>
    <row r="740" spans="1:40" x14ac:dyDescent="0.25">
      <c r="A740">
        <v>738</v>
      </c>
      <c r="B740">
        <v>157</v>
      </c>
      <c r="C740">
        <v>493</v>
      </c>
      <c r="D740">
        <v>102</v>
      </c>
      <c r="E740">
        <v>2</v>
      </c>
      <c r="F740">
        <v>204</v>
      </c>
      <c r="G740">
        <v>1</v>
      </c>
      <c r="H740" t="str">
        <f>VLOOKUP($C740,'Raw-products'!$A$2:$H$1261,MATCH(H$1,'Raw-products'!$A$1:$H$1,0))</f>
        <v>Jacket</v>
      </c>
      <c r="I740" t="str">
        <f>VLOOKUP($C740,'Raw-products'!$A$2:$H$1261,MATCH(I$1,'Raw-products'!$A$1:$H$1,0))</f>
        <v>Windbreaker</v>
      </c>
      <c r="J740" t="str">
        <f>VLOOKUP($C740,'Raw-products'!$A$2:$H$1261,MATCH(J$1,'Raw-products'!$A$1:$H$1,0))</f>
        <v>L</v>
      </c>
      <c r="K740" t="str">
        <f>VLOOKUP($C740,'Raw-products'!$A$2:$H$1261,MATCH(K$1,'Raw-products'!$A$1:$H$1,0))</f>
        <v>red</v>
      </c>
      <c r="L740">
        <f>VLOOKUP($C740,'Raw-products'!$A$2:$H$1261,MATCH(L$1,'Raw-products'!$A$1:$H$1,0))</f>
        <v>109</v>
      </c>
      <c r="M740">
        <f>VLOOKUP($C740,'Raw-products'!$A$2:$H$1261,MATCH(M$1,'Raw-products'!$A$1:$H$1,0))</f>
        <v>40</v>
      </c>
      <c r="N740" s="5">
        <f t="shared" si="22"/>
        <v>4360</v>
      </c>
      <c r="O740" cm="1">
        <f t="array" ref="O740:R740">_xlfn.XLOOKUP($B740,'Raw -orders'!$A:$A,'Raw -orders'!$B:$E)</f>
        <v>909</v>
      </c>
      <c r="P740">
        <v>17955</v>
      </c>
      <c r="Q740" s="1">
        <v>44293</v>
      </c>
      <c r="R740" s="1">
        <v>44303</v>
      </c>
      <c r="S740" t="str" cm="1">
        <f t="array" ref="S740:Z740">_xlfn.XLOOKUP($O740,'Raw - customers'!$A:$A,'Raw - customers'!$B:$I)</f>
        <v>Patin Circuit</v>
      </c>
      <c r="T740" t="str">
        <v>Genderqueer</v>
      </c>
      <c r="U740">
        <v>62</v>
      </c>
      <c r="V740" t="str">
        <v>976 Murray Station StApt. 036</v>
      </c>
      <c r="W740">
        <v>3227</v>
      </c>
      <c r="X740" t="str">
        <v>Langfort</v>
      </c>
      <c r="Y740" t="str">
        <v>Tasmania</v>
      </c>
      <c r="Z740" t="str">
        <v>Australia</v>
      </c>
      <c r="AA740">
        <v>4</v>
      </c>
      <c r="AB740" s="3" t="str">
        <f t="shared" si="23"/>
        <v>0 to 10</v>
      </c>
      <c r="AM740" s="6">
        <v>909</v>
      </c>
      <c r="AN740" s="6" t="s">
        <v>1414</v>
      </c>
    </row>
    <row r="741" spans="1:40" x14ac:dyDescent="0.25">
      <c r="A741">
        <v>739</v>
      </c>
      <c r="B741">
        <v>157</v>
      </c>
      <c r="C741">
        <v>442</v>
      </c>
      <c r="D741">
        <v>107</v>
      </c>
      <c r="E741">
        <v>1</v>
      </c>
      <c r="F741">
        <v>107</v>
      </c>
      <c r="G741">
        <v>1</v>
      </c>
      <c r="H741" t="str">
        <f>VLOOKUP($C741,'Raw-products'!$A$2:$H$1261,MATCH(H$1,'Raw-products'!$A$1:$H$1,0))</f>
        <v>Jacket</v>
      </c>
      <c r="I741" t="str">
        <f>VLOOKUP($C741,'Raw-products'!$A$2:$H$1261,MATCH(I$1,'Raw-products'!$A$1:$H$1,0))</f>
        <v>Denim</v>
      </c>
      <c r="J741" t="str">
        <f>VLOOKUP($C741,'Raw-products'!$A$2:$H$1261,MATCH(J$1,'Raw-products'!$A$1:$H$1,0))</f>
        <v>M</v>
      </c>
      <c r="K741" t="str">
        <f>VLOOKUP($C741,'Raw-products'!$A$2:$H$1261,MATCH(K$1,'Raw-products'!$A$1:$H$1,0))</f>
        <v>blue</v>
      </c>
      <c r="L741">
        <f>VLOOKUP($C741,'Raw-products'!$A$2:$H$1261,MATCH(L$1,'Raw-products'!$A$1:$H$1,0))</f>
        <v>92</v>
      </c>
      <c r="M741">
        <f>VLOOKUP($C741,'Raw-products'!$A$2:$H$1261,MATCH(M$1,'Raw-products'!$A$1:$H$1,0))</f>
        <v>61</v>
      </c>
      <c r="N741" s="5">
        <f t="shared" si="22"/>
        <v>5612</v>
      </c>
      <c r="O741" cm="1">
        <f t="array" ref="O741:R741">_xlfn.XLOOKUP($B741,'Raw -orders'!$A:$A,'Raw -orders'!$B:$E)</f>
        <v>909</v>
      </c>
      <c r="P741">
        <v>17955</v>
      </c>
      <c r="Q741" s="1">
        <v>44293</v>
      </c>
      <c r="R741" s="1">
        <v>44303</v>
      </c>
      <c r="S741" t="str" cm="1">
        <f t="array" ref="S741:Z741">_xlfn.XLOOKUP($O741,'Raw - customers'!$A:$A,'Raw - customers'!$B:$I)</f>
        <v>Patin Circuit</v>
      </c>
      <c r="T741" t="str">
        <v>Genderqueer</v>
      </c>
      <c r="U741">
        <v>62</v>
      </c>
      <c r="V741" t="str">
        <v>976 Murray Station StApt. 036</v>
      </c>
      <c r="W741">
        <v>3227</v>
      </c>
      <c r="X741" t="str">
        <v>Langfort</v>
      </c>
      <c r="Y741" t="str">
        <v>Tasmania</v>
      </c>
      <c r="Z741" t="str">
        <v>Australia</v>
      </c>
      <c r="AA741">
        <v>4</v>
      </c>
      <c r="AB741" s="3" t="str">
        <f t="shared" si="23"/>
        <v>0 to 10</v>
      </c>
      <c r="AM741" s="6">
        <v>909</v>
      </c>
      <c r="AN741" s="6" t="s">
        <v>1414</v>
      </c>
    </row>
    <row r="742" spans="1:40" x14ac:dyDescent="0.25">
      <c r="A742">
        <v>740</v>
      </c>
      <c r="B742">
        <v>158</v>
      </c>
      <c r="C742">
        <v>1173</v>
      </c>
      <c r="D742">
        <v>99</v>
      </c>
      <c r="E742">
        <v>2</v>
      </c>
      <c r="F742">
        <v>198</v>
      </c>
      <c r="G742">
        <v>1</v>
      </c>
      <c r="H742" t="str">
        <f>VLOOKUP($C742,'Raw-products'!$A$2:$H$1261,MATCH(H$1,'Raw-products'!$A$1:$H$1,0))</f>
        <v>Trousers</v>
      </c>
      <c r="I742" t="str">
        <f>VLOOKUP($C742,'Raw-products'!$A$2:$H$1261,MATCH(I$1,'Raw-products'!$A$1:$H$1,0))</f>
        <v>High-Waisted</v>
      </c>
      <c r="J742" t="str">
        <f>VLOOKUP($C742,'Raw-products'!$A$2:$H$1261,MATCH(J$1,'Raw-products'!$A$1:$H$1,0))</f>
        <v>L</v>
      </c>
      <c r="K742" t="str">
        <f>VLOOKUP($C742,'Raw-products'!$A$2:$H$1261,MATCH(K$1,'Raw-products'!$A$1:$H$1,0))</f>
        <v>green</v>
      </c>
      <c r="L742">
        <f>VLOOKUP($C742,'Raw-products'!$A$2:$H$1261,MATCH(L$1,'Raw-products'!$A$1:$H$1,0))</f>
        <v>98</v>
      </c>
      <c r="M742">
        <f>VLOOKUP($C742,'Raw-products'!$A$2:$H$1261,MATCH(M$1,'Raw-products'!$A$1:$H$1,0))</f>
        <v>75</v>
      </c>
      <c r="N742" s="5">
        <f t="shared" si="22"/>
        <v>7350</v>
      </c>
      <c r="O742" cm="1">
        <f t="array" ref="O742:R742">_xlfn.XLOOKUP($B742,'Raw -orders'!$A:$A,'Raw -orders'!$B:$E)</f>
        <v>828</v>
      </c>
      <c r="P742">
        <v>14010</v>
      </c>
      <c r="Q742" s="1">
        <v>44390</v>
      </c>
      <c r="R742" s="1">
        <v>44412</v>
      </c>
      <c r="S742" t="str" cm="1">
        <f t="array" ref="S742:Z742">_xlfn.XLOOKUP($O742,'Raw - customers'!$A:$A,'Raw - customers'!$B:$I)</f>
        <v>Tucky Kitchaside</v>
      </c>
      <c r="T742" t="str">
        <v>Female</v>
      </c>
      <c r="U742">
        <v>57</v>
      </c>
      <c r="V742" t="str">
        <v>381 Matthew Estate DrSuite 656</v>
      </c>
      <c r="W742">
        <v>6351</v>
      </c>
      <c r="X742" t="str">
        <v>East Zacharystad</v>
      </c>
      <c r="Y742" t="str">
        <v>Queensland</v>
      </c>
      <c r="Z742" t="str">
        <v>Australia</v>
      </c>
      <c r="AA742">
        <v>7</v>
      </c>
      <c r="AB742" s="3" t="str">
        <f t="shared" si="23"/>
        <v>20 to 30</v>
      </c>
      <c r="AM742" s="6">
        <v>828</v>
      </c>
      <c r="AN742" s="6" t="s">
        <v>1355</v>
      </c>
    </row>
    <row r="743" spans="1:40" x14ac:dyDescent="0.25">
      <c r="A743">
        <v>741</v>
      </c>
      <c r="B743">
        <v>158</v>
      </c>
      <c r="C743">
        <v>975</v>
      </c>
      <c r="D743">
        <v>97</v>
      </c>
      <c r="E743">
        <v>2</v>
      </c>
      <c r="F743">
        <v>194</v>
      </c>
      <c r="G743">
        <v>1</v>
      </c>
      <c r="H743" t="str">
        <f>VLOOKUP($C743,'Raw-products'!$A$2:$H$1261,MATCH(H$1,'Raw-products'!$A$1:$H$1,0))</f>
        <v>Trousers</v>
      </c>
      <c r="I743" t="str">
        <f>VLOOKUP($C743,'Raw-products'!$A$2:$H$1261,MATCH(I$1,'Raw-products'!$A$1:$H$1,0))</f>
        <v>Slim-Fit</v>
      </c>
      <c r="J743" t="str">
        <f>VLOOKUP($C743,'Raw-products'!$A$2:$H$1261,MATCH(J$1,'Raw-products'!$A$1:$H$1,0))</f>
        <v>XS</v>
      </c>
      <c r="K743" t="str">
        <f>VLOOKUP($C743,'Raw-products'!$A$2:$H$1261,MATCH(K$1,'Raw-products'!$A$1:$H$1,0))</f>
        <v>violet</v>
      </c>
      <c r="L743">
        <f>VLOOKUP($C743,'Raw-products'!$A$2:$H$1261,MATCH(L$1,'Raw-products'!$A$1:$H$1,0))</f>
        <v>119</v>
      </c>
      <c r="M743">
        <f>VLOOKUP($C743,'Raw-products'!$A$2:$H$1261,MATCH(M$1,'Raw-products'!$A$1:$H$1,0))</f>
        <v>70</v>
      </c>
      <c r="N743" s="5">
        <f t="shared" si="22"/>
        <v>8330</v>
      </c>
      <c r="O743" cm="1">
        <f t="array" ref="O743:R743">_xlfn.XLOOKUP($B743,'Raw -orders'!$A:$A,'Raw -orders'!$B:$E)</f>
        <v>828</v>
      </c>
      <c r="P743">
        <v>14010</v>
      </c>
      <c r="Q743" s="1">
        <v>44390</v>
      </c>
      <c r="R743" s="1">
        <v>44412</v>
      </c>
      <c r="S743" t="str" cm="1">
        <f t="array" ref="S743:Z743">_xlfn.XLOOKUP($O743,'Raw - customers'!$A:$A,'Raw - customers'!$B:$I)</f>
        <v>Tucky Kitchaside</v>
      </c>
      <c r="T743" t="str">
        <v>Female</v>
      </c>
      <c r="U743">
        <v>57</v>
      </c>
      <c r="V743" t="str">
        <v>381 Matthew Estate DrSuite 656</v>
      </c>
      <c r="W743">
        <v>6351</v>
      </c>
      <c r="X743" t="str">
        <v>East Zacharystad</v>
      </c>
      <c r="Y743" t="str">
        <v>Queensland</v>
      </c>
      <c r="Z743" t="str">
        <v>Australia</v>
      </c>
      <c r="AA743">
        <v>7</v>
      </c>
      <c r="AB743" s="3" t="str">
        <f t="shared" si="23"/>
        <v>20 to 30</v>
      </c>
      <c r="AM743" s="6">
        <v>828</v>
      </c>
      <c r="AN743" s="6" t="s">
        <v>1355</v>
      </c>
    </row>
    <row r="744" spans="1:40" x14ac:dyDescent="0.25">
      <c r="A744">
        <v>742</v>
      </c>
      <c r="B744">
        <v>158</v>
      </c>
      <c r="C744">
        <v>238</v>
      </c>
      <c r="D744">
        <v>106</v>
      </c>
      <c r="E744">
        <v>1</v>
      </c>
      <c r="F744">
        <v>106</v>
      </c>
      <c r="G744">
        <v>1</v>
      </c>
      <c r="H744" t="str">
        <f>VLOOKUP($C744,'Raw-products'!$A$2:$H$1261,MATCH(H$1,'Raw-products'!$A$1:$H$1,0))</f>
        <v>Shirt</v>
      </c>
      <c r="I744" t="str">
        <f>VLOOKUP($C744,'Raw-products'!$A$2:$H$1261,MATCH(I$1,'Raw-products'!$A$1:$H$1,0))</f>
        <v>Chambray</v>
      </c>
      <c r="J744" t="str">
        <f>VLOOKUP($C744,'Raw-products'!$A$2:$H$1261,MATCH(J$1,'Raw-products'!$A$1:$H$1,0))</f>
        <v>L</v>
      </c>
      <c r="K744" t="str">
        <f>VLOOKUP($C744,'Raw-products'!$A$2:$H$1261,MATCH(K$1,'Raw-products'!$A$1:$H$1,0))</f>
        <v>indigo</v>
      </c>
      <c r="L744">
        <f>VLOOKUP($C744,'Raw-products'!$A$2:$H$1261,MATCH(L$1,'Raw-products'!$A$1:$H$1,0))</f>
        <v>105</v>
      </c>
      <c r="M744">
        <f>VLOOKUP($C744,'Raw-products'!$A$2:$H$1261,MATCH(M$1,'Raw-products'!$A$1:$H$1,0))</f>
        <v>79</v>
      </c>
      <c r="N744" s="5">
        <f t="shared" si="22"/>
        <v>8295</v>
      </c>
      <c r="O744" cm="1">
        <f t="array" ref="O744:R744">_xlfn.XLOOKUP($B744,'Raw -orders'!$A:$A,'Raw -orders'!$B:$E)</f>
        <v>828</v>
      </c>
      <c r="P744">
        <v>14010</v>
      </c>
      <c r="Q744" s="1">
        <v>44390</v>
      </c>
      <c r="R744" s="1">
        <v>44412</v>
      </c>
      <c r="S744" t="str" cm="1">
        <f t="array" ref="S744:Z744">_xlfn.XLOOKUP($O744,'Raw - customers'!$A:$A,'Raw - customers'!$B:$I)</f>
        <v>Tucky Kitchaside</v>
      </c>
      <c r="T744" t="str">
        <v>Female</v>
      </c>
      <c r="U744">
        <v>57</v>
      </c>
      <c r="V744" t="str">
        <v>381 Matthew Estate DrSuite 656</v>
      </c>
      <c r="W744">
        <v>6351</v>
      </c>
      <c r="X744" t="str">
        <v>East Zacharystad</v>
      </c>
      <c r="Y744" t="str">
        <v>Queensland</v>
      </c>
      <c r="Z744" t="str">
        <v>Australia</v>
      </c>
      <c r="AA744">
        <v>7</v>
      </c>
      <c r="AB744" s="3" t="str">
        <f t="shared" si="23"/>
        <v>20 to 30</v>
      </c>
      <c r="AM744" s="6">
        <v>828</v>
      </c>
      <c r="AN744" s="6" t="s">
        <v>1355</v>
      </c>
    </row>
    <row r="745" spans="1:40" x14ac:dyDescent="0.25">
      <c r="A745">
        <v>743</v>
      </c>
      <c r="B745">
        <v>158</v>
      </c>
      <c r="C745">
        <v>130</v>
      </c>
      <c r="D745">
        <v>92</v>
      </c>
      <c r="E745">
        <v>2</v>
      </c>
      <c r="F745">
        <v>184</v>
      </c>
      <c r="G745">
        <v>1</v>
      </c>
      <c r="H745" t="str">
        <f>VLOOKUP($C745,'Raw-products'!$A$2:$H$1261,MATCH(H$1,'Raw-products'!$A$1:$H$1,0))</f>
        <v>Shirt</v>
      </c>
      <c r="I745" t="str">
        <f>VLOOKUP($C745,'Raw-products'!$A$2:$H$1261,MATCH(I$1,'Raw-products'!$A$1:$H$1,0))</f>
        <v>Denim</v>
      </c>
      <c r="J745" t="str">
        <f>VLOOKUP($C745,'Raw-products'!$A$2:$H$1261,MATCH(J$1,'Raw-products'!$A$1:$H$1,0))</f>
        <v>XS</v>
      </c>
      <c r="K745" t="str">
        <f>VLOOKUP($C745,'Raw-products'!$A$2:$H$1261,MATCH(K$1,'Raw-products'!$A$1:$H$1,0))</f>
        <v>indigo</v>
      </c>
      <c r="L745">
        <f>VLOOKUP($C745,'Raw-products'!$A$2:$H$1261,MATCH(L$1,'Raw-products'!$A$1:$H$1,0))</f>
        <v>115</v>
      </c>
      <c r="M745">
        <f>VLOOKUP($C745,'Raw-products'!$A$2:$H$1261,MATCH(M$1,'Raw-products'!$A$1:$H$1,0))</f>
        <v>79</v>
      </c>
      <c r="N745" s="5">
        <f t="shared" si="22"/>
        <v>9085</v>
      </c>
      <c r="O745" cm="1">
        <f t="array" ref="O745:R745">_xlfn.XLOOKUP($B745,'Raw -orders'!$A:$A,'Raw -orders'!$B:$E)</f>
        <v>828</v>
      </c>
      <c r="P745">
        <v>14010</v>
      </c>
      <c r="Q745" s="1">
        <v>44390</v>
      </c>
      <c r="R745" s="1">
        <v>44412</v>
      </c>
      <c r="S745" t="str" cm="1">
        <f t="array" ref="S745:Z745">_xlfn.XLOOKUP($O745,'Raw - customers'!$A:$A,'Raw - customers'!$B:$I)</f>
        <v>Tucky Kitchaside</v>
      </c>
      <c r="T745" t="str">
        <v>Female</v>
      </c>
      <c r="U745">
        <v>57</v>
      </c>
      <c r="V745" t="str">
        <v>381 Matthew Estate DrSuite 656</v>
      </c>
      <c r="W745">
        <v>6351</v>
      </c>
      <c r="X745" t="str">
        <v>East Zacharystad</v>
      </c>
      <c r="Y745" t="str">
        <v>Queensland</v>
      </c>
      <c r="Z745" t="str">
        <v>Australia</v>
      </c>
      <c r="AA745">
        <v>7</v>
      </c>
      <c r="AB745" s="3" t="str">
        <f t="shared" si="23"/>
        <v>20 to 30</v>
      </c>
      <c r="AM745" s="6">
        <v>828</v>
      </c>
      <c r="AN745" s="6" t="s">
        <v>1355</v>
      </c>
    </row>
    <row r="746" spans="1:40" x14ac:dyDescent="0.25">
      <c r="A746">
        <v>744</v>
      </c>
      <c r="B746">
        <v>158</v>
      </c>
      <c r="C746">
        <v>257</v>
      </c>
      <c r="D746">
        <v>95</v>
      </c>
      <c r="E746">
        <v>2</v>
      </c>
      <c r="F746">
        <v>190</v>
      </c>
      <c r="G746">
        <v>1</v>
      </c>
      <c r="H746" t="str">
        <f>VLOOKUP($C746,'Raw-products'!$A$2:$H$1261,MATCH(H$1,'Raw-products'!$A$1:$H$1,0))</f>
        <v>Shirt</v>
      </c>
      <c r="I746" t="str">
        <f>VLOOKUP($C746,'Raw-products'!$A$2:$H$1261,MATCH(I$1,'Raw-products'!$A$1:$H$1,0))</f>
        <v>Polo</v>
      </c>
      <c r="J746" t="str">
        <f>VLOOKUP($C746,'Raw-products'!$A$2:$H$1261,MATCH(J$1,'Raw-products'!$A$1:$H$1,0))</f>
        <v>M</v>
      </c>
      <c r="K746" t="str">
        <f>VLOOKUP($C746,'Raw-products'!$A$2:$H$1261,MATCH(K$1,'Raw-products'!$A$1:$H$1,0))</f>
        <v>yellow</v>
      </c>
      <c r="L746">
        <f>VLOOKUP($C746,'Raw-products'!$A$2:$H$1261,MATCH(L$1,'Raw-products'!$A$1:$H$1,0))</f>
        <v>117</v>
      </c>
      <c r="M746">
        <f>VLOOKUP($C746,'Raw-products'!$A$2:$H$1261,MATCH(M$1,'Raw-products'!$A$1:$H$1,0))</f>
        <v>52</v>
      </c>
      <c r="N746" s="5">
        <f t="shared" si="22"/>
        <v>6084</v>
      </c>
      <c r="O746" cm="1">
        <f t="array" ref="O746:R746">_xlfn.XLOOKUP($B746,'Raw -orders'!$A:$A,'Raw -orders'!$B:$E)</f>
        <v>828</v>
      </c>
      <c r="P746">
        <v>14010</v>
      </c>
      <c r="Q746" s="1">
        <v>44390</v>
      </c>
      <c r="R746" s="1">
        <v>44412</v>
      </c>
      <c r="S746" t="str" cm="1">
        <f t="array" ref="S746:Z746">_xlfn.XLOOKUP($O746,'Raw - customers'!$A:$A,'Raw - customers'!$B:$I)</f>
        <v>Tucky Kitchaside</v>
      </c>
      <c r="T746" t="str">
        <v>Female</v>
      </c>
      <c r="U746">
        <v>57</v>
      </c>
      <c r="V746" t="str">
        <v>381 Matthew Estate DrSuite 656</v>
      </c>
      <c r="W746">
        <v>6351</v>
      </c>
      <c r="X746" t="str">
        <v>East Zacharystad</v>
      </c>
      <c r="Y746" t="str">
        <v>Queensland</v>
      </c>
      <c r="Z746" t="str">
        <v>Australia</v>
      </c>
      <c r="AA746">
        <v>7</v>
      </c>
      <c r="AB746" s="3" t="str">
        <f t="shared" si="23"/>
        <v>20 to 30</v>
      </c>
      <c r="AM746" s="6">
        <v>828</v>
      </c>
      <c r="AN746" s="6" t="s">
        <v>1355</v>
      </c>
    </row>
    <row r="747" spans="1:40" x14ac:dyDescent="0.25">
      <c r="A747">
        <v>745</v>
      </c>
      <c r="B747">
        <v>158</v>
      </c>
      <c r="C747">
        <v>100</v>
      </c>
      <c r="D747">
        <v>118</v>
      </c>
      <c r="E747">
        <v>3</v>
      </c>
      <c r="F747">
        <v>354</v>
      </c>
      <c r="G747">
        <v>1</v>
      </c>
      <c r="H747" t="str">
        <f>VLOOKUP($C747,'Raw-products'!$A$2:$H$1261,MATCH(H$1,'Raw-products'!$A$1:$H$1,0))</f>
        <v>Shirt</v>
      </c>
      <c r="I747" t="str">
        <f>VLOOKUP($C747,'Raw-products'!$A$2:$H$1261,MATCH(I$1,'Raw-products'!$A$1:$H$1,0))</f>
        <v>Flannel</v>
      </c>
      <c r="J747" t="str">
        <f>VLOOKUP($C747,'Raw-products'!$A$2:$H$1261,MATCH(J$1,'Raw-products'!$A$1:$H$1,0))</f>
        <v>XS</v>
      </c>
      <c r="K747" t="str">
        <f>VLOOKUP($C747,'Raw-products'!$A$2:$H$1261,MATCH(K$1,'Raw-products'!$A$1:$H$1,0))</f>
        <v>violet</v>
      </c>
      <c r="L747">
        <f>VLOOKUP($C747,'Raw-products'!$A$2:$H$1261,MATCH(L$1,'Raw-products'!$A$1:$H$1,0))</f>
        <v>96</v>
      </c>
      <c r="M747">
        <f>VLOOKUP($C747,'Raw-products'!$A$2:$H$1261,MATCH(M$1,'Raw-products'!$A$1:$H$1,0))</f>
        <v>72</v>
      </c>
      <c r="N747" s="5">
        <f t="shared" si="22"/>
        <v>6912</v>
      </c>
      <c r="O747" cm="1">
        <f t="array" ref="O747:R747">_xlfn.XLOOKUP($B747,'Raw -orders'!$A:$A,'Raw -orders'!$B:$E)</f>
        <v>828</v>
      </c>
      <c r="P747">
        <v>14010</v>
      </c>
      <c r="Q747" s="1">
        <v>44390</v>
      </c>
      <c r="R747" s="1">
        <v>44412</v>
      </c>
      <c r="S747" t="str" cm="1">
        <f t="array" ref="S747:Z747">_xlfn.XLOOKUP($O747,'Raw - customers'!$A:$A,'Raw - customers'!$B:$I)</f>
        <v>Tucky Kitchaside</v>
      </c>
      <c r="T747" t="str">
        <v>Female</v>
      </c>
      <c r="U747">
        <v>57</v>
      </c>
      <c r="V747" t="str">
        <v>381 Matthew Estate DrSuite 656</v>
      </c>
      <c r="W747">
        <v>6351</v>
      </c>
      <c r="X747" t="str">
        <v>East Zacharystad</v>
      </c>
      <c r="Y747" t="str">
        <v>Queensland</v>
      </c>
      <c r="Z747" t="str">
        <v>Australia</v>
      </c>
      <c r="AA747">
        <v>7</v>
      </c>
      <c r="AB747" s="3" t="str">
        <f t="shared" si="23"/>
        <v>20 to 30</v>
      </c>
      <c r="AM747" s="6">
        <v>828</v>
      </c>
      <c r="AN747" s="6" t="s">
        <v>1355</v>
      </c>
    </row>
    <row r="748" spans="1:40" x14ac:dyDescent="0.25">
      <c r="A748">
        <v>746</v>
      </c>
      <c r="B748">
        <v>159</v>
      </c>
      <c r="C748">
        <v>118</v>
      </c>
      <c r="D748">
        <v>92</v>
      </c>
      <c r="E748">
        <v>2</v>
      </c>
      <c r="F748">
        <v>184</v>
      </c>
      <c r="G748">
        <v>1</v>
      </c>
      <c r="H748" t="str">
        <f>VLOOKUP($C748,'Raw-products'!$A$2:$H$1261,MATCH(H$1,'Raw-products'!$A$1:$H$1,0))</f>
        <v>Shirt</v>
      </c>
      <c r="I748" t="str">
        <f>VLOOKUP($C748,'Raw-products'!$A$2:$H$1261,MATCH(I$1,'Raw-products'!$A$1:$H$1,0))</f>
        <v>Denim</v>
      </c>
      <c r="J748" t="str">
        <f>VLOOKUP($C748,'Raw-products'!$A$2:$H$1261,MATCH(J$1,'Raw-products'!$A$1:$H$1,0))</f>
        <v>L</v>
      </c>
      <c r="K748" t="str">
        <f>VLOOKUP($C748,'Raw-products'!$A$2:$H$1261,MATCH(K$1,'Raw-products'!$A$1:$H$1,0))</f>
        <v>yellow</v>
      </c>
      <c r="L748">
        <f>VLOOKUP($C748,'Raw-products'!$A$2:$H$1261,MATCH(L$1,'Raw-products'!$A$1:$H$1,0))</f>
        <v>115</v>
      </c>
      <c r="M748">
        <f>VLOOKUP($C748,'Raw-products'!$A$2:$H$1261,MATCH(M$1,'Raw-products'!$A$1:$H$1,0))</f>
        <v>75</v>
      </c>
      <c r="N748" s="5">
        <f t="shared" si="22"/>
        <v>8625</v>
      </c>
      <c r="O748" cm="1">
        <f t="array" ref="O748:R748">_xlfn.XLOOKUP($B748,'Raw -orders'!$A:$A,'Raw -orders'!$B:$E)</f>
        <v>208</v>
      </c>
      <c r="P748">
        <v>12449</v>
      </c>
      <c r="Q748" s="1">
        <v>44444</v>
      </c>
      <c r="R748" s="1">
        <v>44452</v>
      </c>
      <c r="S748" t="str" cm="1">
        <f t="array" ref="S748:Z748">_xlfn.XLOOKUP($O748,'Raw - customers'!$A:$A,'Raw - customers'!$B:$I)</f>
        <v>Shaylyn Musla</v>
      </c>
      <c r="T748" t="str">
        <v>Bigender</v>
      </c>
      <c r="U748">
        <v>71</v>
      </c>
      <c r="V748" t="str">
        <v>814 Jayden MewsSuite 958</v>
      </c>
      <c r="W748">
        <v>994</v>
      </c>
      <c r="X748" t="str">
        <v>Josephland</v>
      </c>
      <c r="Y748" t="str">
        <v>South Australia</v>
      </c>
      <c r="Z748" t="str">
        <v>Australia</v>
      </c>
      <c r="AA748">
        <v>9</v>
      </c>
      <c r="AB748" s="3" t="str">
        <f t="shared" si="23"/>
        <v>0 to 10</v>
      </c>
      <c r="AM748" s="6">
        <v>208</v>
      </c>
      <c r="AN748" s="6" t="s">
        <v>1345</v>
      </c>
    </row>
    <row r="749" spans="1:40" x14ac:dyDescent="0.25">
      <c r="A749">
        <v>747</v>
      </c>
      <c r="B749">
        <v>159</v>
      </c>
      <c r="C749">
        <v>172</v>
      </c>
      <c r="D749">
        <v>91</v>
      </c>
      <c r="E749">
        <v>2</v>
      </c>
      <c r="F749">
        <v>182</v>
      </c>
      <c r="G749">
        <v>1</v>
      </c>
      <c r="H749" t="str">
        <f>VLOOKUP($C749,'Raw-products'!$A$2:$H$1261,MATCH(H$1,'Raw-products'!$A$1:$H$1,0))</f>
        <v>Shirt</v>
      </c>
      <c r="I749" t="str">
        <f>VLOOKUP($C749,'Raw-products'!$A$2:$H$1261,MATCH(I$1,'Raw-products'!$A$1:$H$1,0))</f>
        <v>Linen</v>
      </c>
      <c r="J749" t="str">
        <f>VLOOKUP($C749,'Raw-products'!$A$2:$H$1261,MATCH(J$1,'Raw-products'!$A$1:$H$1,0))</f>
        <v>M</v>
      </c>
      <c r="K749" t="str">
        <f>VLOOKUP($C749,'Raw-products'!$A$2:$H$1261,MATCH(K$1,'Raw-products'!$A$1:$H$1,0))</f>
        <v>violet</v>
      </c>
      <c r="L749">
        <f>VLOOKUP($C749,'Raw-products'!$A$2:$H$1261,MATCH(L$1,'Raw-products'!$A$1:$H$1,0))</f>
        <v>116</v>
      </c>
      <c r="M749">
        <f>VLOOKUP($C749,'Raw-products'!$A$2:$H$1261,MATCH(M$1,'Raw-products'!$A$1:$H$1,0))</f>
        <v>44</v>
      </c>
      <c r="N749" s="5">
        <f t="shared" si="22"/>
        <v>5104</v>
      </c>
      <c r="O749" cm="1">
        <f t="array" ref="O749:R749">_xlfn.XLOOKUP($B749,'Raw -orders'!$A:$A,'Raw -orders'!$B:$E)</f>
        <v>208</v>
      </c>
      <c r="P749">
        <v>12449</v>
      </c>
      <c r="Q749" s="1">
        <v>44444</v>
      </c>
      <c r="R749" s="1">
        <v>44452</v>
      </c>
      <c r="S749" t="str" cm="1">
        <f t="array" ref="S749:Z749">_xlfn.XLOOKUP($O749,'Raw - customers'!$A:$A,'Raw - customers'!$B:$I)</f>
        <v>Shaylyn Musla</v>
      </c>
      <c r="T749" t="str">
        <v>Bigender</v>
      </c>
      <c r="U749">
        <v>71</v>
      </c>
      <c r="V749" t="str">
        <v>814 Jayden MewsSuite 958</v>
      </c>
      <c r="W749">
        <v>994</v>
      </c>
      <c r="X749" t="str">
        <v>Josephland</v>
      </c>
      <c r="Y749" t="str">
        <v>South Australia</v>
      </c>
      <c r="Z749" t="str">
        <v>Australia</v>
      </c>
      <c r="AA749">
        <v>9</v>
      </c>
      <c r="AB749" s="3" t="str">
        <f t="shared" si="23"/>
        <v>0 to 10</v>
      </c>
      <c r="AM749" s="6">
        <v>208</v>
      </c>
      <c r="AN749" s="6" t="s">
        <v>1345</v>
      </c>
    </row>
    <row r="750" spans="1:40" x14ac:dyDescent="0.25">
      <c r="A750">
        <v>748</v>
      </c>
      <c r="B750">
        <v>159</v>
      </c>
      <c r="C750">
        <v>209</v>
      </c>
      <c r="D750">
        <v>98</v>
      </c>
      <c r="E750">
        <v>2</v>
      </c>
      <c r="F750">
        <v>196</v>
      </c>
      <c r="G750">
        <v>1</v>
      </c>
      <c r="H750" t="str">
        <f>VLOOKUP($C750,'Raw-products'!$A$2:$H$1261,MATCH(H$1,'Raw-products'!$A$1:$H$1,0))</f>
        <v>Shirt</v>
      </c>
      <c r="I750" t="str">
        <f>VLOOKUP($C750,'Raw-products'!$A$2:$H$1261,MATCH(I$1,'Raw-products'!$A$1:$H$1,0))</f>
        <v>Camp Collared</v>
      </c>
      <c r="J750" t="str">
        <f>VLOOKUP($C750,'Raw-products'!$A$2:$H$1261,MATCH(J$1,'Raw-products'!$A$1:$H$1,0))</f>
        <v>XL</v>
      </c>
      <c r="K750" t="str">
        <f>VLOOKUP($C750,'Raw-products'!$A$2:$H$1261,MATCH(K$1,'Raw-products'!$A$1:$H$1,0))</f>
        <v>violet</v>
      </c>
      <c r="L750">
        <f>VLOOKUP($C750,'Raw-products'!$A$2:$H$1261,MATCH(L$1,'Raw-products'!$A$1:$H$1,0))</f>
        <v>112</v>
      </c>
      <c r="M750">
        <f>VLOOKUP($C750,'Raw-products'!$A$2:$H$1261,MATCH(M$1,'Raw-products'!$A$1:$H$1,0))</f>
        <v>40</v>
      </c>
      <c r="N750" s="5">
        <f t="shared" si="22"/>
        <v>4480</v>
      </c>
      <c r="O750" cm="1">
        <f t="array" ref="O750:R750">_xlfn.XLOOKUP($B750,'Raw -orders'!$A:$A,'Raw -orders'!$B:$E)</f>
        <v>208</v>
      </c>
      <c r="P750">
        <v>12449</v>
      </c>
      <c r="Q750" s="1">
        <v>44444</v>
      </c>
      <c r="R750" s="1">
        <v>44452</v>
      </c>
      <c r="S750" t="str" cm="1">
        <f t="array" ref="S750:Z750">_xlfn.XLOOKUP($O750,'Raw - customers'!$A:$A,'Raw - customers'!$B:$I)</f>
        <v>Shaylyn Musla</v>
      </c>
      <c r="T750" t="str">
        <v>Bigender</v>
      </c>
      <c r="U750">
        <v>71</v>
      </c>
      <c r="V750" t="str">
        <v>814 Jayden MewsSuite 958</v>
      </c>
      <c r="W750">
        <v>994</v>
      </c>
      <c r="X750" t="str">
        <v>Josephland</v>
      </c>
      <c r="Y750" t="str">
        <v>South Australia</v>
      </c>
      <c r="Z750" t="str">
        <v>Australia</v>
      </c>
      <c r="AA750">
        <v>9</v>
      </c>
      <c r="AB750" s="3" t="str">
        <f t="shared" si="23"/>
        <v>0 to 10</v>
      </c>
      <c r="AM750" s="6">
        <v>208</v>
      </c>
      <c r="AN750" s="6" t="s">
        <v>1345</v>
      </c>
    </row>
    <row r="751" spans="1:40" x14ac:dyDescent="0.25">
      <c r="A751">
        <v>749</v>
      </c>
      <c r="B751">
        <v>159</v>
      </c>
      <c r="C751">
        <v>410</v>
      </c>
      <c r="D751">
        <v>119</v>
      </c>
      <c r="E751">
        <v>3</v>
      </c>
      <c r="F751">
        <v>357</v>
      </c>
      <c r="G751">
        <v>1</v>
      </c>
      <c r="H751" t="str">
        <f>VLOOKUP($C751,'Raw-products'!$A$2:$H$1261,MATCH(H$1,'Raw-products'!$A$1:$H$1,0))</f>
        <v>Shirt</v>
      </c>
      <c r="I751" t="str">
        <f>VLOOKUP($C751,'Raw-products'!$A$2:$H$1261,MATCH(I$1,'Raw-products'!$A$1:$H$1,0))</f>
        <v>Casual Slim Fit</v>
      </c>
      <c r="J751" t="str">
        <f>VLOOKUP($C751,'Raw-products'!$A$2:$H$1261,MATCH(J$1,'Raw-products'!$A$1:$H$1,0))</f>
        <v>XS</v>
      </c>
      <c r="K751" t="str">
        <f>VLOOKUP($C751,'Raw-products'!$A$2:$H$1261,MATCH(K$1,'Raw-products'!$A$1:$H$1,0))</f>
        <v>indigo</v>
      </c>
      <c r="L751">
        <f>VLOOKUP($C751,'Raw-products'!$A$2:$H$1261,MATCH(L$1,'Raw-products'!$A$1:$H$1,0))</f>
        <v>113</v>
      </c>
      <c r="M751">
        <f>VLOOKUP($C751,'Raw-products'!$A$2:$H$1261,MATCH(M$1,'Raw-products'!$A$1:$H$1,0))</f>
        <v>57</v>
      </c>
      <c r="N751" s="5">
        <f t="shared" si="22"/>
        <v>6441</v>
      </c>
      <c r="O751" cm="1">
        <f t="array" ref="O751:R751">_xlfn.XLOOKUP($B751,'Raw -orders'!$A:$A,'Raw -orders'!$B:$E)</f>
        <v>208</v>
      </c>
      <c r="P751">
        <v>12449</v>
      </c>
      <c r="Q751" s="1">
        <v>44444</v>
      </c>
      <c r="R751" s="1">
        <v>44452</v>
      </c>
      <c r="S751" t="str" cm="1">
        <f t="array" ref="S751:Z751">_xlfn.XLOOKUP($O751,'Raw - customers'!$A:$A,'Raw - customers'!$B:$I)</f>
        <v>Shaylyn Musla</v>
      </c>
      <c r="T751" t="str">
        <v>Bigender</v>
      </c>
      <c r="U751">
        <v>71</v>
      </c>
      <c r="V751" t="str">
        <v>814 Jayden MewsSuite 958</v>
      </c>
      <c r="W751">
        <v>994</v>
      </c>
      <c r="X751" t="str">
        <v>Josephland</v>
      </c>
      <c r="Y751" t="str">
        <v>South Australia</v>
      </c>
      <c r="Z751" t="str">
        <v>Australia</v>
      </c>
      <c r="AA751">
        <v>9</v>
      </c>
      <c r="AB751" s="3" t="str">
        <f t="shared" si="23"/>
        <v>0 to 10</v>
      </c>
      <c r="AM751" s="6">
        <v>208</v>
      </c>
      <c r="AN751" s="6" t="s">
        <v>1345</v>
      </c>
    </row>
    <row r="752" spans="1:40" x14ac:dyDescent="0.25">
      <c r="A752">
        <v>750</v>
      </c>
      <c r="B752">
        <v>160</v>
      </c>
      <c r="C752">
        <v>765</v>
      </c>
      <c r="D752">
        <v>109</v>
      </c>
      <c r="E752">
        <v>1</v>
      </c>
      <c r="F752">
        <v>109</v>
      </c>
      <c r="G752">
        <v>1</v>
      </c>
      <c r="H752" t="str">
        <f>VLOOKUP($C752,'Raw-products'!$A$2:$H$1261,MATCH(H$1,'Raw-products'!$A$1:$H$1,0))</f>
        <v>Jacket</v>
      </c>
      <c r="I752" t="str">
        <f>VLOOKUP($C752,'Raw-products'!$A$2:$H$1261,MATCH(I$1,'Raw-products'!$A$1:$H$1,0))</f>
        <v>Peacoat</v>
      </c>
      <c r="J752" t="str">
        <f>VLOOKUP($C752,'Raw-products'!$A$2:$H$1261,MATCH(J$1,'Raw-products'!$A$1:$H$1,0))</f>
        <v>XS</v>
      </c>
      <c r="K752" t="str">
        <f>VLOOKUP($C752,'Raw-products'!$A$2:$H$1261,MATCH(K$1,'Raw-products'!$A$1:$H$1,0))</f>
        <v>violet</v>
      </c>
      <c r="L752">
        <f>VLOOKUP($C752,'Raw-products'!$A$2:$H$1261,MATCH(L$1,'Raw-products'!$A$1:$H$1,0))</f>
        <v>102</v>
      </c>
      <c r="M752">
        <f>VLOOKUP($C752,'Raw-products'!$A$2:$H$1261,MATCH(M$1,'Raw-products'!$A$1:$H$1,0))</f>
        <v>54</v>
      </c>
      <c r="N752" s="5">
        <f t="shared" si="22"/>
        <v>5508</v>
      </c>
      <c r="O752" cm="1">
        <f t="array" ref="O752:R752">_xlfn.XLOOKUP($B752,'Raw -orders'!$A:$A,'Raw -orders'!$B:$E)</f>
        <v>725</v>
      </c>
      <c r="P752">
        <v>41442</v>
      </c>
      <c r="Q752" s="1">
        <v>44408</v>
      </c>
      <c r="R752" s="1">
        <v>44414</v>
      </c>
      <c r="S752" t="str" cm="1">
        <f t="array" ref="S752:Z752">_xlfn.XLOOKUP($O752,'Raw - customers'!$A:$A,'Raw - customers'!$B:$I)</f>
        <v>Bucky Cragell</v>
      </c>
      <c r="T752" t="str">
        <v>Non-binary</v>
      </c>
      <c r="U752">
        <v>23</v>
      </c>
      <c r="V752" t="str">
        <v>345 Elijah TrailSuite 066</v>
      </c>
      <c r="W752">
        <v>9174</v>
      </c>
      <c r="X752" t="str">
        <v>Gracemouth</v>
      </c>
      <c r="Y752" t="str">
        <v>Northern Territory</v>
      </c>
      <c r="Z752" t="str">
        <v>Australia</v>
      </c>
      <c r="AA752">
        <v>7</v>
      </c>
      <c r="AB752" s="3" t="str">
        <f t="shared" si="23"/>
        <v>0 to 10</v>
      </c>
      <c r="AM752" s="6">
        <v>725</v>
      </c>
      <c r="AN752" s="6" t="s">
        <v>1339</v>
      </c>
    </row>
    <row r="753" spans="1:40" x14ac:dyDescent="0.25">
      <c r="A753">
        <v>751</v>
      </c>
      <c r="B753">
        <v>160</v>
      </c>
      <c r="C753">
        <v>117</v>
      </c>
      <c r="D753">
        <v>92</v>
      </c>
      <c r="E753">
        <v>1</v>
      </c>
      <c r="F753">
        <v>92</v>
      </c>
      <c r="G753">
        <v>1</v>
      </c>
      <c r="H753" t="str">
        <f>VLOOKUP($C753,'Raw-products'!$A$2:$H$1261,MATCH(H$1,'Raw-products'!$A$1:$H$1,0))</f>
        <v>Shirt</v>
      </c>
      <c r="I753" t="str">
        <f>VLOOKUP($C753,'Raw-products'!$A$2:$H$1261,MATCH(I$1,'Raw-products'!$A$1:$H$1,0))</f>
        <v>Denim</v>
      </c>
      <c r="J753" t="str">
        <f>VLOOKUP($C753,'Raw-products'!$A$2:$H$1261,MATCH(J$1,'Raw-products'!$A$1:$H$1,0))</f>
        <v>M</v>
      </c>
      <c r="K753" t="str">
        <f>VLOOKUP($C753,'Raw-products'!$A$2:$H$1261,MATCH(K$1,'Raw-products'!$A$1:$H$1,0))</f>
        <v>yellow</v>
      </c>
      <c r="L753">
        <f>VLOOKUP($C753,'Raw-products'!$A$2:$H$1261,MATCH(L$1,'Raw-products'!$A$1:$H$1,0))</f>
        <v>115</v>
      </c>
      <c r="M753">
        <f>VLOOKUP($C753,'Raw-products'!$A$2:$H$1261,MATCH(M$1,'Raw-products'!$A$1:$H$1,0))</f>
        <v>67</v>
      </c>
      <c r="N753" s="5">
        <f t="shared" si="22"/>
        <v>7705</v>
      </c>
      <c r="O753" cm="1">
        <f t="array" ref="O753:R753">_xlfn.XLOOKUP($B753,'Raw -orders'!$A:$A,'Raw -orders'!$B:$E)</f>
        <v>725</v>
      </c>
      <c r="P753">
        <v>41442</v>
      </c>
      <c r="Q753" s="1">
        <v>44408</v>
      </c>
      <c r="R753" s="1">
        <v>44414</v>
      </c>
      <c r="S753" t="str" cm="1">
        <f t="array" ref="S753:Z753">_xlfn.XLOOKUP($O753,'Raw - customers'!$A:$A,'Raw - customers'!$B:$I)</f>
        <v>Bucky Cragell</v>
      </c>
      <c r="T753" t="str">
        <v>Non-binary</v>
      </c>
      <c r="U753">
        <v>23</v>
      </c>
      <c r="V753" t="str">
        <v>345 Elijah TrailSuite 066</v>
      </c>
      <c r="W753">
        <v>9174</v>
      </c>
      <c r="X753" t="str">
        <v>Gracemouth</v>
      </c>
      <c r="Y753" t="str">
        <v>Northern Territory</v>
      </c>
      <c r="Z753" t="str">
        <v>Australia</v>
      </c>
      <c r="AA753">
        <v>7</v>
      </c>
      <c r="AB753" s="3" t="str">
        <f t="shared" si="23"/>
        <v>0 to 10</v>
      </c>
      <c r="AM753" s="6">
        <v>725</v>
      </c>
      <c r="AN753" s="6" t="s">
        <v>1339</v>
      </c>
    </row>
    <row r="754" spans="1:40" x14ac:dyDescent="0.25">
      <c r="A754">
        <v>752</v>
      </c>
      <c r="B754">
        <v>160</v>
      </c>
      <c r="C754">
        <v>94</v>
      </c>
      <c r="D754">
        <v>118</v>
      </c>
      <c r="E754">
        <v>1</v>
      </c>
      <c r="F754">
        <v>118</v>
      </c>
      <c r="G754">
        <v>1</v>
      </c>
      <c r="H754" t="str">
        <f>VLOOKUP($C754,'Raw-products'!$A$2:$H$1261,MATCH(H$1,'Raw-products'!$A$1:$H$1,0))</f>
        <v>Shirt</v>
      </c>
      <c r="I754" t="str">
        <f>VLOOKUP($C754,'Raw-products'!$A$2:$H$1261,MATCH(I$1,'Raw-products'!$A$1:$H$1,0))</f>
        <v>Flannel</v>
      </c>
      <c r="J754" t="str">
        <f>VLOOKUP($C754,'Raw-products'!$A$2:$H$1261,MATCH(J$1,'Raw-products'!$A$1:$H$1,0))</f>
        <v>XL</v>
      </c>
      <c r="K754" t="str">
        <f>VLOOKUP($C754,'Raw-products'!$A$2:$H$1261,MATCH(K$1,'Raw-products'!$A$1:$H$1,0))</f>
        <v>blue</v>
      </c>
      <c r="L754">
        <f>VLOOKUP($C754,'Raw-products'!$A$2:$H$1261,MATCH(L$1,'Raw-products'!$A$1:$H$1,0))</f>
        <v>96</v>
      </c>
      <c r="M754">
        <f>VLOOKUP($C754,'Raw-products'!$A$2:$H$1261,MATCH(M$1,'Raw-products'!$A$1:$H$1,0))</f>
        <v>61</v>
      </c>
      <c r="N754" s="5">
        <f t="shared" si="22"/>
        <v>5856</v>
      </c>
      <c r="O754" cm="1">
        <f t="array" ref="O754:R754">_xlfn.XLOOKUP($B754,'Raw -orders'!$A:$A,'Raw -orders'!$B:$E)</f>
        <v>725</v>
      </c>
      <c r="P754">
        <v>41442</v>
      </c>
      <c r="Q754" s="1">
        <v>44408</v>
      </c>
      <c r="R754" s="1">
        <v>44414</v>
      </c>
      <c r="S754" t="str" cm="1">
        <f t="array" ref="S754:Z754">_xlfn.XLOOKUP($O754,'Raw - customers'!$A:$A,'Raw - customers'!$B:$I)</f>
        <v>Bucky Cragell</v>
      </c>
      <c r="T754" t="str">
        <v>Non-binary</v>
      </c>
      <c r="U754">
        <v>23</v>
      </c>
      <c r="V754" t="str">
        <v>345 Elijah TrailSuite 066</v>
      </c>
      <c r="W754">
        <v>9174</v>
      </c>
      <c r="X754" t="str">
        <v>Gracemouth</v>
      </c>
      <c r="Y754" t="str">
        <v>Northern Territory</v>
      </c>
      <c r="Z754" t="str">
        <v>Australia</v>
      </c>
      <c r="AA754">
        <v>7</v>
      </c>
      <c r="AB754" s="3" t="str">
        <f t="shared" si="23"/>
        <v>0 to 10</v>
      </c>
      <c r="AM754" s="6">
        <v>725</v>
      </c>
      <c r="AN754" s="6" t="s">
        <v>1339</v>
      </c>
    </row>
    <row r="755" spans="1:40" x14ac:dyDescent="0.25">
      <c r="A755">
        <v>753</v>
      </c>
      <c r="B755">
        <v>160</v>
      </c>
      <c r="C755">
        <v>1213</v>
      </c>
      <c r="D755">
        <v>105</v>
      </c>
      <c r="E755">
        <v>1</v>
      </c>
      <c r="F755">
        <v>105</v>
      </c>
      <c r="G755">
        <v>1</v>
      </c>
      <c r="H755" t="str">
        <f>VLOOKUP($C755,'Raw-products'!$A$2:$H$1261,MATCH(H$1,'Raw-products'!$A$1:$H$1,0))</f>
        <v>Trousers</v>
      </c>
      <c r="I755" t="str">
        <f>VLOOKUP($C755,'Raw-products'!$A$2:$H$1261,MATCH(I$1,'Raw-products'!$A$1:$H$1,0))</f>
        <v>Pleated</v>
      </c>
      <c r="J755" t="str">
        <f>VLOOKUP($C755,'Raw-products'!$A$2:$H$1261,MATCH(J$1,'Raw-products'!$A$1:$H$1,0))</f>
        <v>L</v>
      </c>
      <c r="K755" t="str">
        <f>VLOOKUP($C755,'Raw-products'!$A$2:$H$1261,MATCH(K$1,'Raw-products'!$A$1:$H$1,0))</f>
        <v>blue</v>
      </c>
      <c r="L755">
        <f>VLOOKUP($C755,'Raw-products'!$A$2:$H$1261,MATCH(L$1,'Raw-products'!$A$1:$H$1,0))</f>
        <v>90</v>
      </c>
      <c r="M755">
        <f>VLOOKUP($C755,'Raw-products'!$A$2:$H$1261,MATCH(M$1,'Raw-products'!$A$1:$H$1,0))</f>
        <v>79</v>
      </c>
      <c r="N755" s="5">
        <f t="shared" si="22"/>
        <v>7110</v>
      </c>
      <c r="O755" cm="1">
        <f t="array" ref="O755:R755">_xlfn.XLOOKUP($B755,'Raw -orders'!$A:$A,'Raw -orders'!$B:$E)</f>
        <v>725</v>
      </c>
      <c r="P755">
        <v>41442</v>
      </c>
      <c r="Q755" s="1">
        <v>44408</v>
      </c>
      <c r="R755" s="1">
        <v>44414</v>
      </c>
      <c r="S755" t="str" cm="1">
        <f t="array" ref="S755:Z755">_xlfn.XLOOKUP($O755,'Raw - customers'!$A:$A,'Raw - customers'!$B:$I)</f>
        <v>Bucky Cragell</v>
      </c>
      <c r="T755" t="str">
        <v>Non-binary</v>
      </c>
      <c r="U755">
        <v>23</v>
      </c>
      <c r="V755" t="str">
        <v>345 Elijah TrailSuite 066</v>
      </c>
      <c r="W755">
        <v>9174</v>
      </c>
      <c r="X755" t="str">
        <v>Gracemouth</v>
      </c>
      <c r="Y755" t="str">
        <v>Northern Territory</v>
      </c>
      <c r="Z755" t="str">
        <v>Australia</v>
      </c>
      <c r="AA755">
        <v>7</v>
      </c>
      <c r="AB755" s="3" t="str">
        <f t="shared" si="23"/>
        <v>0 to 10</v>
      </c>
      <c r="AM755" s="6">
        <v>725</v>
      </c>
      <c r="AN755" s="6" t="s">
        <v>1339</v>
      </c>
    </row>
    <row r="756" spans="1:40" x14ac:dyDescent="0.25">
      <c r="A756">
        <v>754</v>
      </c>
      <c r="B756">
        <v>160</v>
      </c>
      <c r="C756">
        <v>437</v>
      </c>
      <c r="D756">
        <v>107</v>
      </c>
      <c r="E756">
        <v>2</v>
      </c>
      <c r="F756">
        <v>214</v>
      </c>
      <c r="G756">
        <v>1</v>
      </c>
      <c r="H756" t="str">
        <f>VLOOKUP($C756,'Raw-products'!$A$2:$H$1261,MATCH(H$1,'Raw-products'!$A$1:$H$1,0))</f>
        <v>Jacket</v>
      </c>
      <c r="I756" t="str">
        <f>VLOOKUP($C756,'Raw-products'!$A$2:$H$1261,MATCH(I$1,'Raw-products'!$A$1:$H$1,0))</f>
        <v>Denim</v>
      </c>
      <c r="J756" t="str">
        <f>VLOOKUP($C756,'Raw-products'!$A$2:$H$1261,MATCH(J$1,'Raw-products'!$A$1:$H$1,0))</f>
        <v>M</v>
      </c>
      <c r="K756" t="str">
        <f>VLOOKUP($C756,'Raw-products'!$A$2:$H$1261,MATCH(K$1,'Raw-products'!$A$1:$H$1,0))</f>
        <v>green</v>
      </c>
      <c r="L756">
        <f>VLOOKUP($C756,'Raw-products'!$A$2:$H$1261,MATCH(L$1,'Raw-products'!$A$1:$H$1,0))</f>
        <v>92</v>
      </c>
      <c r="M756">
        <f>VLOOKUP($C756,'Raw-products'!$A$2:$H$1261,MATCH(M$1,'Raw-products'!$A$1:$H$1,0))</f>
        <v>79</v>
      </c>
      <c r="N756" s="5">
        <f t="shared" si="22"/>
        <v>7268</v>
      </c>
      <c r="O756" cm="1">
        <f t="array" ref="O756:R756">_xlfn.XLOOKUP($B756,'Raw -orders'!$A:$A,'Raw -orders'!$B:$E)</f>
        <v>725</v>
      </c>
      <c r="P756">
        <v>41442</v>
      </c>
      <c r="Q756" s="1">
        <v>44408</v>
      </c>
      <c r="R756" s="1">
        <v>44414</v>
      </c>
      <c r="S756" t="str" cm="1">
        <f t="array" ref="S756:Z756">_xlfn.XLOOKUP($O756,'Raw - customers'!$A:$A,'Raw - customers'!$B:$I)</f>
        <v>Bucky Cragell</v>
      </c>
      <c r="T756" t="str">
        <v>Non-binary</v>
      </c>
      <c r="U756">
        <v>23</v>
      </c>
      <c r="V756" t="str">
        <v>345 Elijah TrailSuite 066</v>
      </c>
      <c r="W756">
        <v>9174</v>
      </c>
      <c r="X756" t="str">
        <v>Gracemouth</v>
      </c>
      <c r="Y756" t="str">
        <v>Northern Territory</v>
      </c>
      <c r="Z756" t="str">
        <v>Australia</v>
      </c>
      <c r="AA756">
        <v>7</v>
      </c>
      <c r="AB756" s="3" t="str">
        <f t="shared" si="23"/>
        <v>0 to 10</v>
      </c>
      <c r="AM756" s="6">
        <v>725</v>
      </c>
      <c r="AN756" s="6" t="s">
        <v>1339</v>
      </c>
    </row>
    <row r="757" spans="1:40" x14ac:dyDescent="0.25">
      <c r="A757">
        <v>755</v>
      </c>
      <c r="B757">
        <v>160</v>
      </c>
      <c r="C757">
        <v>1102</v>
      </c>
      <c r="D757">
        <v>115</v>
      </c>
      <c r="E757">
        <v>1</v>
      </c>
      <c r="F757">
        <v>115</v>
      </c>
      <c r="G757">
        <v>1</v>
      </c>
      <c r="H757" t="str">
        <f>VLOOKUP($C757,'Raw-products'!$A$2:$H$1261,MATCH(H$1,'Raw-products'!$A$1:$H$1,0))</f>
        <v>Trousers</v>
      </c>
      <c r="I757" t="str">
        <f>VLOOKUP($C757,'Raw-products'!$A$2:$H$1261,MATCH(I$1,'Raw-products'!$A$1:$H$1,0))</f>
        <v>Cropped</v>
      </c>
      <c r="J757" t="str">
        <f>VLOOKUP($C757,'Raw-products'!$A$2:$H$1261,MATCH(J$1,'Raw-products'!$A$1:$H$1,0))</f>
        <v>M</v>
      </c>
      <c r="K757" t="str">
        <f>VLOOKUP($C757,'Raw-products'!$A$2:$H$1261,MATCH(K$1,'Raw-products'!$A$1:$H$1,0))</f>
        <v>green</v>
      </c>
      <c r="L757">
        <f>VLOOKUP($C757,'Raw-products'!$A$2:$H$1261,MATCH(L$1,'Raw-products'!$A$1:$H$1,0))</f>
        <v>99</v>
      </c>
      <c r="M757">
        <f>VLOOKUP($C757,'Raw-products'!$A$2:$H$1261,MATCH(M$1,'Raw-products'!$A$1:$H$1,0))</f>
        <v>65</v>
      </c>
      <c r="N757" s="5">
        <f t="shared" si="22"/>
        <v>6435</v>
      </c>
      <c r="O757" cm="1">
        <f t="array" ref="O757:R757">_xlfn.XLOOKUP($B757,'Raw -orders'!$A:$A,'Raw -orders'!$B:$E)</f>
        <v>725</v>
      </c>
      <c r="P757">
        <v>41442</v>
      </c>
      <c r="Q757" s="1">
        <v>44408</v>
      </c>
      <c r="R757" s="1">
        <v>44414</v>
      </c>
      <c r="S757" t="str" cm="1">
        <f t="array" ref="S757:Z757">_xlfn.XLOOKUP($O757,'Raw - customers'!$A:$A,'Raw - customers'!$B:$I)</f>
        <v>Bucky Cragell</v>
      </c>
      <c r="T757" t="str">
        <v>Non-binary</v>
      </c>
      <c r="U757">
        <v>23</v>
      </c>
      <c r="V757" t="str">
        <v>345 Elijah TrailSuite 066</v>
      </c>
      <c r="W757">
        <v>9174</v>
      </c>
      <c r="X757" t="str">
        <v>Gracemouth</v>
      </c>
      <c r="Y757" t="str">
        <v>Northern Territory</v>
      </c>
      <c r="Z757" t="str">
        <v>Australia</v>
      </c>
      <c r="AA757">
        <v>7</v>
      </c>
      <c r="AB757" s="3" t="str">
        <f t="shared" si="23"/>
        <v>0 to 10</v>
      </c>
      <c r="AM757" s="6">
        <v>725</v>
      </c>
      <c r="AN757" s="6" t="s">
        <v>1339</v>
      </c>
    </row>
    <row r="758" spans="1:40" x14ac:dyDescent="0.25">
      <c r="A758">
        <v>756</v>
      </c>
      <c r="B758">
        <v>160</v>
      </c>
      <c r="C758">
        <v>122</v>
      </c>
      <c r="D758">
        <v>92</v>
      </c>
      <c r="E758">
        <v>2</v>
      </c>
      <c r="F758">
        <v>184</v>
      </c>
      <c r="G758">
        <v>1</v>
      </c>
      <c r="H758" t="str">
        <f>VLOOKUP($C758,'Raw-products'!$A$2:$H$1261,MATCH(H$1,'Raw-products'!$A$1:$H$1,0))</f>
        <v>Shirt</v>
      </c>
      <c r="I758" t="str">
        <f>VLOOKUP($C758,'Raw-products'!$A$2:$H$1261,MATCH(I$1,'Raw-products'!$A$1:$H$1,0))</f>
        <v>Denim</v>
      </c>
      <c r="J758" t="str">
        <f>VLOOKUP($C758,'Raw-products'!$A$2:$H$1261,MATCH(J$1,'Raw-products'!$A$1:$H$1,0))</f>
        <v>M</v>
      </c>
      <c r="K758" t="str">
        <f>VLOOKUP($C758,'Raw-products'!$A$2:$H$1261,MATCH(K$1,'Raw-products'!$A$1:$H$1,0))</f>
        <v>green</v>
      </c>
      <c r="L758">
        <f>VLOOKUP($C758,'Raw-products'!$A$2:$H$1261,MATCH(L$1,'Raw-products'!$A$1:$H$1,0))</f>
        <v>115</v>
      </c>
      <c r="M758">
        <f>VLOOKUP($C758,'Raw-products'!$A$2:$H$1261,MATCH(M$1,'Raw-products'!$A$1:$H$1,0))</f>
        <v>66</v>
      </c>
      <c r="N758" s="5">
        <f t="shared" si="22"/>
        <v>7590</v>
      </c>
      <c r="O758" cm="1">
        <f t="array" ref="O758:R758">_xlfn.XLOOKUP($B758,'Raw -orders'!$A:$A,'Raw -orders'!$B:$E)</f>
        <v>725</v>
      </c>
      <c r="P758">
        <v>41442</v>
      </c>
      <c r="Q758" s="1">
        <v>44408</v>
      </c>
      <c r="R758" s="1">
        <v>44414</v>
      </c>
      <c r="S758" t="str" cm="1">
        <f t="array" ref="S758:Z758">_xlfn.XLOOKUP($O758,'Raw - customers'!$A:$A,'Raw - customers'!$B:$I)</f>
        <v>Bucky Cragell</v>
      </c>
      <c r="T758" t="str">
        <v>Non-binary</v>
      </c>
      <c r="U758">
        <v>23</v>
      </c>
      <c r="V758" t="str">
        <v>345 Elijah TrailSuite 066</v>
      </c>
      <c r="W758">
        <v>9174</v>
      </c>
      <c r="X758" t="str">
        <v>Gracemouth</v>
      </c>
      <c r="Y758" t="str">
        <v>Northern Territory</v>
      </c>
      <c r="Z758" t="str">
        <v>Australia</v>
      </c>
      <c r="AA758">
        <v>7</v>
      </c>
      <c r="AB758" s="3" t="str">
        <f t="shared" si="23"/>
        <v>0 to 10</v>
      </c>
      <c r="AM758" s="6">
        <v>725</v>
      </c>
      <c r="AN758" s="6" t="s">
        <v>1339</v>
      </c>
    </row>
    <row r="759" spans="1:40" x14ac:dyDescent="0.25">
      <c r="A759">
        <v>757</v>
      </c>
      <c r="B759">
        <v>160</v>
      </c>
      <c r="C759">
        <v>878</v>
      </c>
      <c r="D759">
        <v>94</v>
      </c>
      <c r="E759">
        <v>2</v>
      </c>
      <c r="F759">
        <v>188</v>
      </c>
      <c r="G759">
        <v>1</v>
      </c>
      <c r="H759" t="str">
        <f>VLOOKUP($C759,'Raw-products'!$A$2:$H$1261,MATCH(H$1,'Raw-products'!$A$1:$H$1,0))</f>
        <v>Trousers</v>
      </c>
      <c r="I759" t="str">
        <f>VLOOKUP($C759,'Raw-products'!$A$2:$H$1261,MATCH(I$1,'Raw-products'!$A$1:$H$1,0))</f>
        <v>Cords</v>
      </c>
      <c r="J759" t="str">
        <f>VLOOKUP($C759,'Raw-products'!$A$2:$H$1261,MATCH(J$1,'Raw-products'!$A$1:$H$1,0))</f>
        <v>L</v>
      </c>
      <c r="K759" t="str">
        <f>VLOOKUP($C759,'Raw-products'!$A$2:$H$1261,MATCH(K$1,'Raw-products'!$A$1:$H$1,0))</f>
        <v>red</v>
      </c>
      <c r="L759">
        <f>VLOOKUP($C759,'Raw-products'!$A$2:$H$1261,MATCH(L$1,'Raw-products'!$A$1:$H$1,0))</f>
        <v>113</v>
      </c>
      <c r="M759">
        <f>VLOOKUP($C759,'Raw-products'!$A$2:$H$1261,MATCH(M$1,'Raw-products'!$A$1:$H$1,0))</f>
        <v>53</v>
      </c>
      <c r="N759" s="5">
        <f t="shared" si="22"/>
        <v>5989</v>
      </c>
      <c r="O759" cm="1">
        <f t="array" ref="O759:R759">_xlfn.XLOOKUP($B759,'Raw -orders'!$A:$A,'Raw -orders'!$B:$E)</f>
        <v>725</v>
      </c>
      <c r="P759">
        <v>41442</v>
      </c>
      <c r="Q759" s="1">
        <v>44408</v>
      </c>
      <c r="R759" s="1">
        <v>44414</v>
      </c>
      <c r="S759" t="str" cm="1">
        <f t="array" ref="S759:Z759">_xlfn.XLOOKUP($O759,'Raw - customers'!$A:$A,'Raw - customers'!$B:$I)</f>
        <v>Bucky Cragell</v>
      </c>
      <c r="T759" t="str">
        <v>Non-binary</v>
      </c>
      <c r="U759">
        <v>23</v>
      </c>
      <c r="V759" t="str">
        <v>345 Elijah TrailSuite 066</v>
      </c>
      <c r="W759">
        <v>9174</v>
      </c>
      <c r="X759" t="str">
        <v>Gracemouth</v>
      </c>
      <c r="Y759" t="str">
        <v>Northern Territory</v>
      </c>
      <c r="Z759" t="str">
        <v>Australia</v>
      </c>
      <c r="AA759">
        <v>7</v>
      </c>
      <c r="AB759" s="3" t="str">
        <f t="shared" si="23"/>
        <v>0 to 10</v>
      </c>
      <c r="AM759" s="6">
        <v>725</v>
      </c>
      <c r="AN759" s="6" t="s">
        <v>1339</v>
      </c>
    </row>
    <row r="760" spans="1:40" x14ac:dyDescent="0.25">
      <c r="A760">
        <v>758</v>
      </c>
      <c r="B760">
        <v>160</v>
      </c>
      <c r="C760">
        <v>134</v>
      </c>
      <c r="D760">
        <v>92</v>
      </c>
      <c r="E760">
        <v>3</v>
      </c>
      <c r="F760">
        <v>276</v>
      </c>
      <c r="G760">
        <v>1</v>
      </c>
      <c r="H760" t="str">
        <f>VLOOKUP($C760,'Raw-products'!$A$2:$H$1261,MATCH(H$1,'Raw-products'!$A$1:$H$1,0))</f>
        <v>Shirt</v>
      </c>
      <c r="I760" t="str">
        <f>VLOOKUP($C760,'Raw-products'!$A$2:$H$1261,MATCH(I$1,'Raw-products'!$A$1:$H$1,0))</f>
        <v>Denim</v>
      </c>
      <c r="J760" t="str">
        <f>VLOOKUP($C760,'Raw-products'!$A$2:$H$1261,MATCH(J$1,'Raw-products'!$A$1:$H$1,0))</f>
        <v>XL</v>
      </c>
      <c r="K760" t="str">
        <f>VLOOKUP($C760,'Raw-products'!$A$2:$H$1261,MATCH(K$1,'Raw-products'!$A$1:$H$1,0))</f>
        <v>indigo</v>
      </c>
      <c r="L760">
        <f>VLOOKUP($C760,'Raw-products'!$A$2:$H$1261,MATCH(L$1,'Raw-products'!$A$1:$H$1,0))</f>
        <v>115</v>
      </c>
      <c r="M760">
        <f>VLOOKUP($C760,'Raw-products'!$A$2:$H$1261,MATCH(M$1,'Raw-products'!$A$1:$H$1,0))</f>
        <v>58</v>
      </c>
      <c r="N760" s="5">
        <f t="shared" si="22"/>
        <v>6670</v>
      </c>
      <c r="O760" cm="1">
        <f t="array" ref="O760:R760">_xlfn.XLOOKUP($B760,'Raw -orders'!$A:$A,'Raw -orders'!$B:$E)</f>
        <v>725</v>
      </c>
      <c r="P760">
        <v>41442</v>
      </c>
      <c r="Q760" s="1">
        <v>44408</v>
      </c>
      <c r="R760" s="1">
        <v>44414</v>
      </c>
      <c r="S760" t="str" cm="1">
        <f t="array" ref="S760:Z760">_xlfn.XLOOKUP($O760,'Raw - customers'!$A:$A,'Raw - customers'!$B:$I)</f>
        <v>Bucky Cragell</v>
      </c>
      <c r="T760" t="str">
        <v>Non-binary</v>
      </c>
      <c r="U760">
        <v>23</v>
      </c>
      <c r="V760" t="str">
        <v>345 Elijah TrailSuite 066</v>
      </c>
      <c r="W760">
        <v>9174</v>
      </c>
      <c r="X760" t="str">
        <v>Gracemouth</v>
      </c>
      <c r="Y760" t="str">
        <v>Northern Territory</v>
      </c>
      <c r="Z760" t="str">
        <v>Australia</v>
      </c>
      <c r="AA760">
        <v>7</v>
      </c>
      <c r="AB760" s="3" t="str">
        <f t="shared" si="23"/>
        <v>0 to 10</v>
      </c>
      <c r="AM760" s="6">
        <v>725</v>
      </c>
      <c r="AN760" s="6" t="s">
        <v>1339</v>
      </c>
    </row>
    <row r="761" spans="1:40" x14ac:dyDescent="0.25">
      <c r="A761">
        <v>759</v>
      </c>
      <c r="B761">
        <v>160</v>
      </c>
      <c r="C761">
        <v>951</v>
      </c>
      <c r="D761">
        <v>97</v>
      </c>
      <c r="E761">
        <v>1</v>
      </c>
      <c r="F761">
        <v>97</v>
      </c>
      <c r="G761">
        <v>1</v>
      </c>
      <c r="H761" t="str">
        <f>VLOOKUP($C761,'Raw-products'!$A$2:$H$1261,MATCH(H$1,'Raw-products'!$A$1:$H$1,0))</f>
        <v>Trousers</v>
      </c>
      <c r="I761" t="str">
        <f>VLOOKUP($C761,'Raw-products'!$A$2:$H$1261,MATCH(I$1,'Raw-products'!$A$1:$H$1,0))</f>
        <v>Slim-Fit</v>
      </c>
      <c r="J761" t="str">
        <f>VLOOKUP($C761,'Raw-products'!$A$2:$H$1261,MATCH(J$1,'Raw-products'!$A$1:$H$1,0))</f>
        <v>S</v>
      </c>
      <c r="K761" t="str">
        <f>VLOOKUP($C761,'Raw-products'!$A$2:$H$1261,MATCH(K$1,'Raw-products'!$A$1:$H$1,0))</f>
        <v>orange</v>
      </c>
      <c r="L761">
        <f>VLOOKUP($C761,'Raw-products'!$A$2:$H$1261,MATCH(L$1,'Raw-products'!$A$1:$H$1,0))</f>
        <v>119</v>
      </c>
      <c r="M761">
        <f>VLOOKUP($C761,'Raw-products'!$A$2:$H$1261,MATCH(M$1,'Raw-products'!$A$1:$H$1,0))</f>
        <v>55</v>
      </c>
      <c r="N761" s="5">
        <f t="shared" si="22"/>
        <v>6545</v>
      </c>
      <c r="O761" cm="1">
        <f t="array" ref="O761:R761">_xlfn.XLOOKUP($B761,'Raw -orders'!$A:$A,'Raw -orders'!$B:$E)</f>
        <v>725</v>
      </c>
      <c r="P761">
        <v>41442</v>
      </c>
      <c r="Q761" s="1">
        <v>44408</v>
      </c>
      <c r="R761" s="1">
        <v>44414</v>
      </c>
      <c r="S761" t="str" cm="1">
        <f t="array" ref="S761:Z761">_xlfn.XLOOKUP($O761,'Raw - customers'!$A:$A,'Raw - customers'!$B:$I)</f>
        <v>Bucky Cragell</v>
      </c>
      <c r="T761" t="str">
        <v>Non-binary</v>
      </c>
      <c r="U761">
        <v>23</v>
      </c>
      <c r="V761" t="str">
        <v>345 Elijah TrailSuite 066</v>
      </c>
      <c r="W761">
        <v>9174</v>
      </c>
      <c r="X761" t="str">
        <v>Gracemouth</v>
      </c>
      <c r="Y761" t="str">
        <v>Northern Territory</v>
      </c>
      <c r="Z761" t="str">
        <v>Australia</v>
      </c>
      <c r="AA761">
        <v>7</v>
      </c>
      <c r="AB761" s="3" t="str">
        <f t="shared" si="23"/>
        <v>0 to 10</v>
      </c>
      <c r="AM761" s="6">
        <v>725</v>
      </c>
      <c r="AN761" s="6" t="s">
        <v>1339</v>
      </c>
    </row>
    <row r="762" spans="1:40" x14ac:dyDescent="0.25">
      <c r="A762">
        <v>760</v>
      </c>
      <c r="B762">
        <v>161</v>
      </c>
      <c r="C762">
        <v>48</v>
      </c>
      <c r="D762">
        <v>104</v>
      </c>
      <c r="E762">
        <v>2</v>
      </c>
      <c r="F762">
        <v>208</v>
      </c>
      <c r="G762">
        <v>1</v>
      </c>
      <c r="H762" t="str">
        <f>VLOOKUP($C762,'Raw-products'!$A$2:$H$1261,MATCH(H$1,'Raw-products'!$A$1:$H$1,0))</f>
        <v>Shirt</v>
      </c>
      <c r="I762" t="str">
        <f>VLOOKUP($C762,'Raw-products'!$A$2:$H$1261,MATCH(I$1,'Raw-products'!$A$1:$H$1,0))</f>
        <v>Dress</v>
      </c>
      <c r="J762" t="str">
        <f>VLOOKUP($C762,'Raw-products'!$A$2:$H$1261,MATCH(J$1,'Raw-products'!$A$1:$H$1,0))</f>
        <v>L</v>
      </c>
      <c r="K762" t="str">
        <f>VLOOKUP($C762,'Raw-products'!$A$2:$H$1261,MATCH(K$1,'Raw-products'!$A$1:$H$1,0))</f>
        <v>yellow</v>
      </c>
      <c r="L762">
        <f>VLOOKUP($C762,'Raw-products'!$A$2:$H$1261,MATCH(L$1,'Raw-products'!$A$1:$H$1,0))</f>
        <v>119</v>
      </c>
      <c r="M762">
        <f>VLOOKUP($C762,'Raw-products'!$A$2:$H$1261,MATCH(M$1,'Raw-products'!$A$1:$H$1,0))</f>
        <v>56</v>
      </c>
      <c r="N762" s="5">
        <f t="shared" si="22"/>
        <v>6664</v>
      </c>
      <c r="O762" cm="1">
        <f t="array" ref="O762:R762">_xlfn.XLOOKUP($B762,'Raw -orders'!$A:$A,'Raw -orders'!$B:$E)</f>
        <v>566</v>
      </c>
      <c r="P762">
        <v>45840</v>
      </c>
      <c r="Q762" s="1">
        <v>44277</v>
      </c>
      <c r="R762" s="1">
        <v>44297</v>
      </c>
      <c r="S762" t="str" cm="1">
        <f t="array" ref="S762:Z762">_xlfn.XLOOKUP($O762,'Raw - customers'!$A:$A,'Raw - customers'!$B:$I)</f>
        <v>Melissa Partkya</v>
      </c>
      <c r="T762" t="str">
        <v>Male</v>
      </c>
      <c r="U762">
        <v>23</v>
      </c>
      <c r="V762" t="str">
        <v>95 Rice Station StSuite 985</v>
      </c>
      <c r="W762">
        <v>2919</v>
      </c>
      <c r="X762" t="str">
        <v>O'keefeton</v>
      </c>
      <c r="Y762" t="str">
        <v>Tasmania</v>
      </c>
      <c r="Z762" t="str">
        <v>Australia</v>
      </c>
      <c r="AA762">
        <v>3</v>
      </c>
      <c r="AB762" s="3" t="str">
        <f t="shared" si="23"/>
        <v>10 to 20</v>
      </c>
      <c r="AM762" s="6">
        <v>566</v>
      </c>
      <c r="AN762" s="6" t="s">
        <v>1414</v>
      </c>
    </row>
    <row r="763" spans="1:40" x14ac:dyDescent="0.25">
      <c r="A763">
        <v>761</v>
      </c>
      <c r="B763">
        <v>161</v>
      </c>
      <c r="C763">
        <v>1177</v>
      </c>
      <c r="D763">
        <v>99</v>
      </c>
      <c r="E763">
        <v>2</v>
      </c>
      <c r="F763">
        <v>198</v>
      </c>
      <c r="G763">
        <v>1</v>
      </c>
      <c r="H763" t="str">
        <f>VLOOKUP($C763,'Raw-products'!$A$2:$H$1261,MATCH(H$1,'Raw-products'!$A$1:$H$1,0))</f>
        <v>Trousers</v>
      </c>
      <c r="I763" t="str">
        <f>VLOOKUP($C763,'Raw-products'!$A$2:$H$1261,MATCH(I$1,'Raw-products'!$A$1:$H$1,0))</f>
        <v>High-Waisted</v>
      </c>
      <c r="J763" t="str">
        <f>VLOOKUP($C763,'Raw-products'!$A$2:$H$1261,MATCH(J$1,'Raw-products'!$A$1:$H$1,0))</f>
        <v>M</v>
      </c>
      <c r="K763" t="str">
        <f>VLOOKUP($C763,'Raw-products'!$A$2:$H$1261,MATCH(K$1,'Raw-products'!$A$1:$H$1,0))</f>
        <v>blue</v>
      </c>
      <c r="L763">
        <f>VLOOKUP($C763,'Raw-products'!$A$2:$H$1261,MATCH(L$1,'Raw-products'!$A$1:$H$1,0))</f>
        <v>98</v>
      </c>
      <c r="M763">
        <f>VLOOKUP($C763,'Raw-products'!$A$2:$H$1261,MATCH(M$1,'Raw-products'!$A$1:$H$1,0))</f>
        <v>52</v>
      </c>
      <c r="N763" s="5">
        <f t="shared" si="22"/>
        <v>5096</v>
      </c>
      <c r="O763" cm="1">
        <f t="array" ref="O763:R763">_xlfn.XLOOKUP($B763,'Raw -orders'!$A:$A,'Raw -orders'!$B:$E)</f>
        <v>566</v>
      </c>
      <c r="P763">
        <v>45840</v>
      </c>
      <c r="Q763" s="1">
        <v>44277</v>
      </c>
      <c r="R763" s="1">
        <v>44297</v>
      </c>
      <c r="S763" t="str" cm="1">
        <f t="array" ref="S763:Z763">_xlfn.XLOOKUP($O763,'Raw - customers'!$A:$A,'Raw - customers'!$B:$I)</f>
        <v>Melissa Partkya</v>
      </c>
      <c r="T763" t="str">
        <v>Male</v>
      </c>
      <c r="U763">
        <v>23</v>
      </c>
      <c r="V763" t="str">
        <v>95 Rice Station StSuite 985</v>
      </c>
      <c r="W763">
        <v>2919</v>
      </c>
      <c r="X763" t="str">
        <v>O'keefeton</v>
      </c>
      <c r="Y763" t="str">
        <v>Tasmania</v>
      </c>
      <c r="Z763" t="str">
        <v>Australia</v>
      </c>
      <c r="AA763">
        <v>3</v>
      </c>
      <c r="AB763" s="3" t="str">
        <f t="shared" si="23"/>
        <v>10 to 20</v>
      </c>
      <c r="AM763" s="6">
        <v>566</v>
      </c>
      <c r="AN763" s="6" t="s">
        <v>1414</v>
      </c>
    </row>
    <row r="764" spans="1:40" x14ac:dyDescent="0.25">
      <c r="A764">
        <v>762</v>
      </c>
      <c r="B764">
        <v>161</v>
      </c>
      <c r="C764">
        <v>936</v>
      </c>
      <c r="D764">
        <v>96</v>
      </c>
      <c r="E764">
        <v>1</v>
      </c>
      <c r="F764">
        <v>96</v>
      </c>
      <c r="G764">
        <v>1</v>
      </c>
      <c r="H764" t="str">
        <f>VLOOKUP($C764,'Raw-products'!$A$2:$H$1261,MATCH(H$1,'Raw-products'!$A$1:$H$1,0))</f>
        <v>Trousers</v>
      </c>
      <c r="I764" t="str">
        <f>VLOOKUP($C764,'Raw-products'!$A$2:$H$1261,MATCH(I$1,'Raw-products'!$A$1:$H$1,0))</f>
        <v>Drawstring</v>
      </c>
      <c r="J764" t="str">
        <f>VLOOKUP($C764,'Raw-products'!$A$2:$H$1261,MATCH(J$1,'Raw-products'!$A$1:$H$1,0))</f>
        <v>S</v>
      </c>
      <c r="K764" t="str">
        <f>VLOOKUP($C764,'Raw-products'!$A$2:$H$1261,MATCH(K$1,'Raw-products'!$A$1:$H$1,0))</f>
        <v>indigo</v>
      </c>
      <c r="L764">
        <f>VLOOKUP($C764,'Raw-products'!$A$2:$H$1261,MATCH(L$1,'Raw-products'!$A$1:$H$1,0))</f>
        <v>104</v>
      </c>
      <c r="M764">
        <f>VLOOKUP($C764,'Raw-products'!$A$2:$H$1261,MATCH(M$1,'Raw-products'!$A$1:$H$1,0))</f>
        <v>46</v>
      </c>
      <c r="N764" s="5">
        <f t="shared" si="22"/>
        <v>4784</v>
      </c>
      <c r="O764" cm="1">
        <f t="array" ref="O764:R764">_xlfn.XLOOKUP($B764,'Raw -orders'!$A:$A,'Raw -orders'!$B:$E)</f>
        <v>566</v>
      </c>
      <c r="P764">
        <v>45840</v>
      </c>
      <c r="Q764" s="1">
        <v>44277</v>
      </c>
      <c r="R764" s="1">
        <v>44297</v>
      </c>
      <c r="S764" t="str" cm="1">
        <f t="array" ref="S764:Z764">_xlfn.XLOOKUP($O764,'Raw - customers'!$A:$A,'Raw - customers'!$B:$I)</f>
        <v>Melissa Partkya</v>
      </c>
      <c r="T764" t="str">
        <v>Male</v>
      </c>
      <c r="U764">
        <v>23</v>
      </c>
      <c r="V764" t="str">
        <v>95 Rice Station StSuite 985</v>
      </c>
      <c r="W764">
        <v>2919</v>
      </c>
      <c r="X764" t="str">
        <v>O'keefeton</v>
      </c>
      <c r="Y764" t="str">
        <v>Tasmania</v>
      </c>
      <c r="Z764" t="str">
        <v>Australia</v>
      </c>
      <c r="AA764">
        <v>3</v>
      </c>
      <c r="AB764" s="3" t="str">
        <f t="shared" si="23"/>
        <v>10 to 20</v>
      </c>
      <c r="AM764" s="6">
        <v>566</v>
      </c>
      <c r="AN764" s="6" t="s">
        <v>1414</v>
      </c>
    </row>
    <row r="765" spans="1:40" x14ac:dyDescent="0.25">
      <c r="A765">
        <v>763</v>
      </c>
      <c r="B765">
        <v>161</v>
      </c>
      <c r="C765">
        <v>1041</v>
      </c>
      <c r="D765">
        <v>90</v>
      </c>
      <c r="E765">
        <v>2</v>
      </c>
      <c r="F765">
        <v>180</v>
      </c>
      <c r="G765">
        <v>1</v>
      </c>
      <c r="H765" t="str">
        <f>VLOOKUP($C765,'Raw-products'!$A$2:$H$1261,MATCH(H$1,'Raw-products'!$A$1:$H$1,0))</f>
        <v>Trousers</v>
      </c>
      <c r="I765" t="str">
        <f>VLOOKUP($C765,'Raw-products'!$A$2:$H$1261,MATCH(I$1,'Raw-products'!$A$1:$H$1,0))</f>
        <v>Relaxed Leg</v>
      </c>
      <c r="J765" t="str">
        <f>VLOOKUP($C765,'Raw-products'!$A$2:$H$1261,MATCH(J$1,'Raw-products'!$A$1:$H$1,0))</f>
        <v>S</v>
      </c>
      <c r="K765" t="str">
        <f>VLOOKUP($C765,'Raw-products'!$A$2:$H$1261,MATCH(K$1,'Raw-products'!$A$1:$H$1,0))</f>
        <v>indigo</v>
      </c>
      <c r="L765">
        <f>VLOOKUP($C765,'Raw-products'!$A$2:$H$1261,MATCH(L$1,'Raw-products'!$A$1:$H$1,0))</f>
        <v>95</v>
      </c>
      <c r="M765">
        <f>VLOOKUP($C765,'Raw-products'!$A$2:$H$1261,MATCH(M$1,'Raw-products'!$A$1:$H$1,0))</f>
        <v>40</v>
      </c>
      <c r="N765" s="5">
        <f t="shared" si="22"/>
        <v>3800</v>
      </c>
      <c r="O765" cm="1">
        <f t="array" ref="O765:R765">_xlfn.XLOOKUP($B765,'Raw -orders'!$A:$A,'Raw -orders'!$B:$E)</f>
        <v>566</v>
      </c>
      <c r="P765">
        <v>45840</v>
      </c>
      <c r="Q765" s="1">
        <v>44277</v>
      </c>
      <c r="R765" s="1">
        <v>44297</v>
      </c>
      <c r="S765" t="str" cm="1">
        <f t="array" ref="S765:Z765">_xlfn.XLOOKUP($O765,'Raw - customers'!$A:$A,'Raw - customers'!$B:$I)</f>
        <v>Melissa Partkya</v>
      </c>
      <c r="T765" t="str">
        <v>Male</v>
      </c>
      <c r="U765">
        <v>23</v>
      </c>
      <c r="V765" t="str">
        <v>95 Rice Station StSuite 985</v>
      </c>
      <c r="W765">
        <v>2919</v>
      </c>
      <c r="X765" t="str">
        <v>O'keefeton</v>
      </c>
      <c r="Y765" t="str">
        <v>Tasmania</v>
      </c>
      <c r="Z765" t="str">
        <v>Australia</v>
      </c>
      <c r="AA765">
        <v>3</v>
      </c>
      <c r="AB765" s="3" t="str">
        <f t="shared" si="23"/>
        <v>10 to 20</v>
      </c>
      <c r="AM765" s="6">
        <v>566</v>
      </c>
      <c r="AN765" s="6" t="s">
        <v>1414</v>
      </c>
    </row>
    <row r="766" spans="1:40" x14ac:dyDescent="0.25">
      <c r="A766">
        <v>764</v>
      </c>
      <c r="B766">
        <v>161</v>
      </c>
      <c r="C766">
        <v>483</v>
      </c>
      <c r="D766">
        <v>118</v>
      </c>
      <c r="E766">
        <v>2</v>
      </c>
      <c r="F766">
        <v>236</v>
      </c>
      <c r="G766">
        <v>1</v>
      </c>
      <c r="H766" t="str">
        <f>VLOOKUP($C766,'Raw-products'!$A$2:$H$1261,MATCH(H$1,'Raw-products'!$A$1:$H$1,0))</f>
        <v>Jacket</v>
      </c>
      <c r="I766" t="str">
        <f>VLOOKUP($C766,'Raw-products'!$A$2:$H$1261,MATCH(I$1,'Raw-products'!$A$1:$H$1,0))</f>
        <v>Puffer</v>
      </c>
      <c r="J766" t="str">
        <f>VLOOKUP($C766,'Raw-products'!$A$2:$H$1261,MATCH(J$1,'Raw-products'!$A$1:$H$1,0))</f>
        <v>L</v>
      </c>
      <c r="K766" t="str">
        <f>VLOOKUP($C766,'Raw-products'!$A$2:$H$1261,MATCH(K$1,'Raw-products'!$A$1:$H$1,0))</f>
        <v>indigo</v>
      </c>
      <c r="L766">
        <f>VLOOKUP($C766,'Raw-products'!$A$2:$H$1261,MATCH(L$1,'Raw-products'!$A$1:$H$1,0))</f>
        <v>110</v>
      </c>
      <c r="M766">
        <f>VLOOKUP($C766,'Raw-products'!$A$2:$H$1261,MATCH(M$1,'Raw-products'!$A$1:$H$1,0))</f>
        <v>61</v>
      </c>
      <c r="N766" s="5">
        <f t="shared" si="22"/>
        <v>6710</v>
      </c>
      <c r="O766" cm="1">
        <f t="array" ref="O766:R766">_xlfn.XLOOKUP($B766,'Raw -orders'!$A:$A,'Raw -orders'!$B:$E)</f>
        <v>566</v>
      </c>
      <c r="P766">
        <v>45840</v>
      </c>
      <c r="Q766" s="1">
        <v>44277</v>
      </c>
      <c r="R766" s="1">
        <v>44297</v>
      </c>
      <c r="S766" t="str" cm="1">
        <f t="array" ref="S766:Z766">_xlfn.XLOOKUP($O766,'Raw - customers'!$A:$A,'Raw - customers'!$B:$I)</f>
        <v>Melissa Partkya</v>
      </c>
      <c r="T766" t="str">
        <v>Male</v>
      </c>
      <c r="U766">
        <v>23</v>
      </c>
      <c r="V766" t="str">
        <v>95 Rice Station StSuite 985</v>
      </c>
      <c r="W766">
        <v>2919</v>
      </c>
      <c r="X766" t="str">
        <v>O'keefeton</v>
      </c>
      <c r="Y766" t="str">
        <v>Tasmania</v>
      </c>
      <c r="Z766" t="str">
        <v>Australia</v>
      </c>
      <c r="AA766">
        <v>3</v>
      </c>
      <c r="AB766" s="3" t="str">
        <f t="shared" si="23"/>
        <v>10 to 20</v>
      </c>
      <c r="AM766" s="6">
        <v>566</v>
      </c>
      <c r="AN766" s="6" t="s">
        <v>1414</v>
      </c>
    </row>
    <row r="767" spans="1:40" x14ac:dyDescent="0.25">
      <c r="A767">
        <v>765</v>
      </c>
      <c r="B767">
        <v>161</v>
      </c>
      <c r="C767">
        <v>525</v>
      </c>
      <c r="D767">
        <v>98</v>
      </c>
      <c r="E767">
        <v>3</v>
      </c>
      <c r="F767">
        <v>294</v>
      </c>
      <c r="G767">
        <v>1</v>
      </c>
      <c r="H767" t="str">
        <f>VLOOKUP($C767,'Raw-products'!$A$2:$H$1261,MATCH(H$1,'Raw-products'!$A$1:$H$1,0))</f>
        <v>Jacket</v>
      </c>
      <c r="I767" t="str">
        <f>VLOOKUP($C767,'Raw-products'!$A$2:$H$1261,MATCH(I$1,'Raw-products'!$A$1:$H$1,0))</f>
        <v>Leather</v>
      </c>
      <c r="J767" t="str">
        <f>VLOOKUP($C767,'Raw-products'!$A$2:$H$1261,MATCH(J$1,'Raw-products'!$A$1:$H$1,0))</f>
        <v>XS</v>
      </c>
      <c r="K767" t="str">
        <f>VLOOKUP($C767,'Raw-products'!$A$2:$H$1261,MATCH(K$1,'Raw-products'!$A$1:$H$1,0))</f>
        <v>red</v>
      </c>
      <c r="L767">
        <f>VLOOKUP($C767,'Raw-products'!$A$2:$H$1261,MATCH(L$1,'Raw-products'!$A$1:$H$1,0))</f>
        <v>113</v>
      </c>
      <c r="M767">
        <f>VLOOKUP($C767,'Raw-products'!$A$2:$H$1261,MATCH(M$1,'Raw-products'!$A$1:$H$1,0))</f>
        <v>67</v>
      </c>
      <c r="N767" s="5">
        <f t="shared" si="22"/>
        <v>7571</v>
      </c>
      <c r="O767" cm="1">
        <f t="array" ref="O767:R767">_xlfn.XLOOKUP($B767,'Raw -orders'!$A:$A,'Raw -orders'!$B:$E)</f>
        <v>566</v>
      </c>
      <c r="P767">
        <v>45840</v>
      </c>
      <c r="Q767" s="1">
        <v>44277</v>
      </c>
      <c r="R767" s="1">
        <v>44297</v>
      </c>
      <c r="S767" t="str" cm="1">
        <f t="array" ref="S767:Z767">_xlfn.XLOOKUP($O767,'Raw - customers'!$A:$A,'Raw - customers'!$B:$I)</f>
        <v>Melissa Partkya</v>
      </c>
      <c r="T767" t="str">
        <v>Male</v>
      </c>
      <c r="U767">
        <v>23</v>
      </c>
      <c r="V767" t="str">
        <v>95 Rice Station StSuite 985</v>
      </c>
      <c r="W767">
        <v>2919</v>
      </c>
      <c r="X767" t="str">
        <v>O'keefeton</v>
      </c>
      <c r="Y767" t="str">
        <v>Tasmania</v>
      </c>
      <c r="Z767" t="str">
        <v>Australia</v>
      </c>
      <c r="AA767">
        <v>3</v>
      </c>
      <c r="AB767" s="3" t="str">
        <f t="shared" si="23"/>
        <v>10 to 20</v>
      </c>
      <c r="AM767" s="6">
        <v>566</v>
      </c>
      <c r="AN767" s="6" t="s">
        <v>1414</v>
      </c>
    </row>
    <row r="768" spans="1:40" x14ac:dyDescent="0.25">
      <c r="A768">
        <v>766</v>
      </c>
      <c r="B768">
        <v>161</v>
      </c>
      <c r="C768">
        <v>63</v>
      </c>
      <c r="D768">
        <v>104</v>
      </c>
      <c r="E768">
        <v>3</v>
      </c>
      <c r="F768">
        <v>312</v>
      </c>
      <c r="G768">
        <v>1</v>
      </c>
      <c r="H768" t="str">
        <f>VLOOKUP($C768,'Raw-products'!$A$2:$H$1261,MATCH(H$1,'Raw-products'!$A$1:$H$1,0))</f>
        <v>Shirt</v>
      </c>
      <c r="I768" t="str">
        <f>VLOOKUP($C768,'Raw-products'!$A$2:$H$1261,MATCH(I$1,'Raw-products'!$A$1:$H$1,0))</f>
        <v>Dress</v>
      </c>
      <c r="J768" t="str">
        <f>VLOOKUP($C768,'Raw-products'!$A$2:$H$1261,MATCH(J$1,'Raw-products'!$A$1:$H$1,0))</f>
        <v>L</v>
      </c>
      <c r="K768" t="str">
        <f>VLOOKUP($C768,'Raw-products'!$A$2:$H$1261,MATCH(K$1,'Raw-products'!$A$1:$H$1,0))</f>
        <v>indigo</v>
      </c>
      <c r="L768">
        <f>VLOOKUP($C768,'Raw-products'!$A$2:$H$1261,MATCH(L$1,'Raw-products'!$A$1:$H$1,0))</f>
        <v>119</v>
      </c>
      <c r="M768">
        <f>VLOOKUP($C768,'Raw-products'!$A$2:$H$1261,MATCH(M$1,'Raw-products'!$A$1:$H$1,0))</f>
        <v>71</v>
      </c>
      <c r="N768" s="5">
        <f t="shared" si="22"/>
        <v>8449</v>
      </c>
      <c r="O768" cm="1">
        <f t="array" ref="O768:R768">_xlfn.XLOOKUP($B768,'Raw -orders'!$A:$A,'Raw -orders'!$B:$E)</f>
        <v>566</v>
      </c>
      <c r="P768">
        <v>45840</v>
      </c>
      <c r="Q768" s="1">
        <v>44277</v>
      </c>
      <c r="R768" s="1">
        <v>44297</v>
      </c>
      <c r="S768" t="str" cm="1">
        <f t="array" ref="S768:Z768">_xlfn.XLOOKUP($O768,'Raw - customers'!$A:$A,'Raw - customers'!$B:$I)</f>
        <v>Melissa Partkya</v>
      </c>
      <c r="T768" t="str">
        <v>Male</v>
      </c>
      <c r="U768">
        <v>23</v>
      </c>
      <c r="V768" t="str">
        <v>95 Rice Station StSuite 985</v>
      </c>
      <c r="W768">
        <v>2919</v>
      </c>
      <c r="X768" t="str">
        <v>O'keefeton</v>
      </c>
      <c r="Y768" t="str">
        <v>Tasmania</v>
      </c>
      <c r="Z768" t="str">
        <v>Australia</v>
      </c>
      <c r="AA768">
        <v>3</v>
      </c>
      <c r="AB768" s="3" t="str">
        <f t="shared" si="23"/>
        <v>10 to 20</v>
      </c>
      <c r="AM768" s="6">
        <v>566</v>
      </c>
      <c r="AN768" s="6" t="s">
        <v>1414</v>
      </c>
    </row>
    <row r="769" spans="1:40" x14ac:dyDescent="0.25">
      <c r="A769">
        <v>767</v>
      </c>
      <c r="B769">
        <v>161</v>
      </c>
      <c r="C769">
        <v>517</v>
      </c>
      <c r="D769">
        <v>102</v>
      </c>
      <c r="E769">
        <v>2</v>
      </c>
      <c r="F769">
        <v>204</v>
      </c>
      <c r="G769">
        <v>1</v>
      </c>
      <c r="H769" t="str">
        <f>VLOOKUP($C769,'Raw-products'!$A$2:$H$1261,MATCH(H$1,'Raw-products'!$A$1:$H$1,0))</f>
        <v>Jacket</v>
      </c>
      <c r="I769" t="str">
        <f>VLOOKUP($C769,'Raw-products'!$A$2:$H$1261,MATCH(I$1,'Raw-products'!$A$1:$H$1,0))</f>
        <v>Windbreaker</v>
      </c>
      <c r="J769" t="str">
        <f>VLOOKUP($C769,'Raw-products'!$A$2:$H$1261,MATCH(J$1,'Raw-products'!$A$1:$H$1,0))</f>
        <v>M</v>
      </c>
      <c r="K769" t="str">
        <f>VLOOKUP($C769,'Raw-products'!$A$2:$H$1261,MATCH(K$1,'Raw-products'!$A$1:$H$1,0))</f>
        <v>indigo</v>
      </c>
      <c r="L769">
        <f>VLOOKUP($C769,'Raw-products'!$A$2:$H$1261,MATCH(L$1,'Raw-products'!$A$1:$H$1,0))</f>
        <v>109</v>
      </c>
      <c r="M769">
        <f>VLOOKUP($C769,'Raw-products'!$A$2:$H$1261,MATCH(M$1,'Raw-products'!$A$1:$H$1,0))</f>
        <v>56</v>
      </c>
      <c r="N769" s="5">
        <f t="shared" si="22"/>
        <v>6104</v>
      </c>
      <c r="O769" cm="1">
        <f t="array" ref="O769:R769">_xlfn.XLOOKUP($B769,'Raw -orders'!$A:$A,'Raw -orders'!$B:$E)</f>
        <v>566</v>
      </c>
      <c r="P769">
        <v>45840</v>
      </c>
      <c r="Q769" s="1">
        <v>44277</v>
      </c>
      <c r="R769" s="1">
        <v>44297</v>
      </c>
      <c r="S769" t="str" cm="1">
        <f t="array" ref="S769:Z769">_xlfn.XLOOKUP($O769,'Raw - customers'!$A:$A,'Raw - customers'!$B:$I)</f>
        <v>Melissa Partkya</v>
      </c>
      <c r="T769" t="str">
        <v>Male</v>
      </c>
      <c r="U769">
        <v>23</v>
      </c>
      <c r="V769" t="str">
        <v>95 Rice Station StSuite 985</v>
      </c>
      <c r="W769">
        <v>2919</v>
      </c>
      <c r="X769" t="str">
        <v>O'keefeton</v>
      </c>
      <c r="Y769" t="str">
        <v>Tasmania</v>
      </c>
      <c r="Z769" t="str">
        <v>Australia</v>
      </c>
      <c r="AA769">
        <v>3</v>
      </c>
      <c r="AB769" s="3" t="str">
        <f t="shared" si="23"/>
        <v>10 to 20</v>
      </c>
      <c r="AM769" s="6">
        <v>566</v>
      </c>
      <c r="AN769" s="6" t="s">
        <v>1414</v>
      </c>
    </row>
    <row r="770" spans="1:40" x14ac:dyDescent="0.25">
      <c r="A770">
        <v>768</v>
      </c>
      <c r="B770">
        <v>162</v>
      </c>
      <c r="C770">
        <v>896</v>
      </c>
      <c r="D770">
        <v>94</v>
      </c>
      <c r="E770">
        <v>1</v>
      </c>
      <c r="F770">
        <v>94</v>
      </c>
      <c r="G770">
        <v>1</v>
      </c>
      <c r="H770" t="str">
        <f>VLOOKUP($C770,'Raw-products'!$A$2:$H$1261,MATCH(H$1,'Raw-products'!$A$1:$H$1,0))</f>
        <v>Trousers</v>
      </c>
      <c r="I770" t="str">
        <f>VLOOKUP($C770,'Raw-products'!$A$2:$H$1261,MATCH(I$1,'Raw-products'!$A$1:$H$1,0))</f>
        <v>Cords</v>
      </c>
      <c r="J770" t="str">
        <f>VLOOKUP($C770,'Raw-products'!$A$2:$H$1261,MATCH(J$1,'Raw-products'!$A$1:$H$1,0))</f>
        <v>S</v>
      </c>
      <c r="K770" t="str">
        <f>VLOOKUP($C770,'Raw-products'!$A$2:$H$1261,MATCH(K$1,'Raw-products'!$A$1:$H$1,0))</f>
        <v>blue</v>
      </c>
      <c r="L770">
        <f>VLOOKUP($C770,'Raw-products'!$A$2:$H$1261,MATCH(L$1,'Raw-products'!$A$1:$H$1,0))</f>
        <v>113</v>
      </c>
      <c r="M770">
        <f>VLOOKUP($C770,'Raw-products'!$A$2:$H$1261,MATCH(M$1,'Raw-products'!$A$1:$H$1,0))</f>
        <v>59</v>
      </c>
      <c r="N770" s="5">
        <f t="shared" si="22"/>
        <v>6667</v>
      </c>
      <c r="O770" cm="1">
        <f t="array" ref="O770:R770">_xlfn.XLOOKUP($B770,'Raw -orders'!$A:$A,'Raw -orders'!$B:$E)</f>
        <v>431</v>
      </c>
      <c r="P770">
        <v>20238</v>
      </c>
      <c r="Q770" s="1">
        <v>44311</v>
      </c>
      <c r="R770" s="1">
        <v>44321</v>
      </c>
      <c r="S770" t="str" cm="1">
        <f t="array" ref="S770:Z770">_xlfn.XLOOKUP($O770,'Raw - customers'!$A:$A,'Raw - customers'!$B:$I)</f>
        <v>Ronni Gruszczak</v>
      </c>
      <c r="T770" t="str">
        <v>Agender</v>
      </c>
      <c r="U770">
        <v>41</v>
      </c>
      <c r="V770" t="str">
        <v>535 Angelina CourtSuite 875</v>
      </c>
      <c r="W770">
        <v>8422</v>
      </c>
      <c r="X770" t="str">
        <v>Jademouth</v>
      </c>
      <c r="Y770" t="str">
        <v>Victoria</v>
      </c>
      <c r="Z770" t="str">
        <v>Australia</v>
      </c>
      <c r="AA770">
        <v>4</v>
      </c>
      <c r="AB770" s="3" t="str">
        <f t="shared" si="23"/>
        <v>0 to 10</v>
      </c>
      <c r="AM770" s="6">
        <v>431</v>
      </c>
      <c r="AN770" s="6" t="s">
        <v>1396</v>
      </c>
    </row>
    <row r="771" spans="1:40" x14ac:dyDescent="0.25">
      <c r="A771">
        <v>769</v>
      </c>
      <c r="B771">
        <v>162</v>
      </c>
      <c r="C771">
        <v>1052</v>
      </c>
      <c r="D771">
        <v>93</v>
      </c>
      <c r="E771">
        <v>3</v>
      </c>
      <c r="F771">
        <v>279</v>
      </c>
      <c r="G771">
        <v>1</v>
      </c>
      <c r="H771" t="str">
        <f>VLOOKUP($C771,'Raw-products'!$A$2:$H$1261,MATCH(H$1,'Raw-products'!$A$1:$H$1,0))</f>
        <v>Trousers</v>
      </c>
      <c r="I771" t="str">
        <f>VLOOKUP($C771,'Raw-products'!$A$2:$H$1261,MATCH(I$1,'Raw-products'!$A$1:$H$1,0))</f>
        <v>Joggers</v>
      </c>
      <c r="J771" t="str">
        <f>VLOOKUP($C771,'Raw-products'!$A$2:$H$1261,MATCH(J$1,'Raw-products'!$A$1:$H$1,0))</f>
        <v>M</v>
      </c>
      <c r="K771" t="str">
        <f>VLOOKUP($C771,'Raw-products'!$A$2:$H$1261,MATCH(K$1,'Raw-products'!$A$1:$H$1,0))</f>
        <v>red</v>
      </c>
      <c r="L771">
        <f>VLOOKUP($C771,'Raw-products'!$A$2:$H$1261,MATCH(L$1,'Raw-products'!$A$1:$H$1,0))</f>
        <v>94</v>
      </c>
      <c r="M771">
        <f>VLOOKUP($C771,'Raw-products'!$A$2:$H$1261,MATCH(M$1,'Raw-products'!$A$1:$H$1,0))</f>
        <v>43</v>
      </c>
      <c r="N771" s="5">
        <f t="shared" ref="N771:N834" si="24">$L771*$M771</f>
        <v>4042</v>
      </c>
      <c r="O771" cm="1">
        <f t="array" ref="O771:R771">_xlfn.XLOOKUP($B771,'Raw -orders'!$A:$A,'Raw -orders'!$B:$E)</f>
        <v>431</v>
      </c>
      <c r="P771">
        <v>20238</v>
      </c>
      <c r="Q771" s="1">
        <v>44311</v>
      </c>
      <c r="R771" s="1">
        <v>44321</v>
      </c>
      <c r="S771" t="str" cm="1">
        <f t="array" ref="S771:Z771">_xlfn.XLOOKUP($O771,'Raw - customers'!$A:$A,'Raw - customers'!$B:$I)</f>
        <v>Ronni Gruszczak</v>
      </c>
      <c r="T771" t="str">
        <v>Agender</v>
      </c>
      <c r="U771">
        <v>41</v>
      </c>
      <c r="V771" t="str">
        <v>535 Angelina CourtSuite 875</v>
      </c>
      <c r="W771">
        <v>8422</v>
      </c>
      <c r="X771" t="str">
        <v>Jademouth</v>
      </c>
      <c r="Y771" t="str">
        <v>Victoria</v>
      </c>
      <c r="Z771" t="str">
        <v>Australia</v>
      </c>
      <c r="AA771">
        <v>4</v>
      </c>
      <c r="AB771" s="3" t="str">
        <f t="shared" ref="AB771:AB834" si="25">IF(AND(DATEDIF($Q771,$R771,"D")&gt;0,DATEDIF($Q771,$R771,"D")&lt;=10),"0 to 10",IF(AND(DATEDIF($Q771,$R771,"D")&gt;10,DATEDIF($Q771,$R771,"D")&lt;=20),"10 to 20",IF(AND(DATEDIF($Q771,$R771,"D")&gt;20,DATEDIF($Q771,$R771,"D")&lt;=30),"20 to 30")))</f>
        <v>0 to 10</v>
      </c>
      <c r="AM771" s="6">
        <v>431</v>
      </c>
      <c r="AN771" s="6" t="s">
        <v>1396</v>
      </c>
    </row>
    <row r="772" spans="1:40" x14ac:dyDescent="0.25">
      <c r="A772">
        <v>770</v>
      </c>
      <c r="B772">
        <v>162</v>
      </c>
      <c r="C772">
        <v>1091</v>
      </c>
      <c r="D772">
        <v>115</v>
      </c>
      <c r="E772">
        <v>3</v>
      </c>
      <c r="F772">
        <v>345</v>
      </c>
      <c r="G772">
        <v>1</v>
      </c>
      <c r="H772" t="str">
        <f>VLOOKUP($C772,'Raw-products'!$A$2:$H$1261,MATCH(H$1,'Raw-products'!$A$1:$H$1,0))</f>
        <v>Trousers</v>
      </c>
      <c r="I772" t="str">
        <f>VLOOKUP($C772,'Raw-products'!$A$2:$H$1261,MATCH(I$1,'Raw-products'!$A$1:$H$1,0))</f>
        <v>Cropped</v>
      </c>
      <c r="J772" t="str">
        <f>VLOOKUP($C772,'Raw-products'!$A$2:$H$1261,MATCH(J$1,'Raw-products'!$A$1:$H$1,0))</f>
        <v>S</v>
      </c>
      <c r="K772" t="str">
        <f>VLOOKUP($C772,'Raw-products'!$A$2:$H$1261,MATCH(K$1,'Raw-products'!$A$1:$H$1,0))</f>
        <v>orange</v>
      </c>
      <c r="L772">
        <f>VLOOKUP($C772,'Raw-products'!$A$2:$H$1261,MATCH(L$1,'Raw-products'!$A$1:$H$1,0))</f>
        <v>99</v>
      </c>
      <c r="M772">
        <f>VLOOKUP($C772,'Raw-products'!$A$2:$H$1261,MATCH(M$1,'Raw-products'!$A$1:$H$1,0))</f>
        <v>78</v>
      </c>
      <c r="N772" s="5">
        <f t="shared" si="24"/>
        <v>7722</v>
      </c>
      <c r="O772" cm="1">
        <f t="array" ref="O772:R772">_xlfn.XLOOKUP($B772,'Raw -orders'!$A:$A,'Raw -orders'!$B:$E)</f>
        <v>431</v>
      </c>
      <c r="P772">
        <v>20238</v>
      </c>
      <c r="Q772" s="1">
        <v>44311</v>
      </c>
      <c r="R772" s="1">
        <v>44321</v>
      </c>
      <c r="S772" t="str" cm="1">
        <f t="array" ref="S772:Z772">_xlfn.XLOOKUP($O772,'Raw - customers'!$A:$A,'Raw - customers'!$B:$I)</f>
        <v>Ronni Gruszczak</v>
      </c>
      <c r="T772" t="str">
        <v>Agender</v>
      </c>
      <c r="U772">
        <v>41</v>
      </c>
      <c r="V772" t="str">
        <v>535 Angelina CourtSuite 875</v>
      </c>
      <c r="W772">
        <v>8422</v>
      </c>
      <c r="X772" t="str">
        <v>Jademouth</v>
      </c>
      <c r="Y772" t="str">
        <v>Victoria</v>
      </c>
      <c r="Z772" t="str">
        <v>Australia</v>
      </c>
      <c r="AA772">
        <v>4</v>
      </c>
      <c r="AB772" s="3" t="str">
        <f t="shared" si="25"/>
        <v>0 to 10</v>
      </c>
      <c r="AM772" s="6">
        <v>431</v>
      </c>
      <c r="AN772" s="6" t="s">
        <v>1396</v>
      </c>
    </row>
    <row r="773" spans="1:40" x14ac:dyDescent="0.25">
      <c r="A773">
        <v>771</v>
      </c>
      <c r="B773">
        <v>162</v>
      </c>
      <c r="C773">
        <v>870</v>
      </c>
      <c r="D773">
        <v>113</v>
      </c>
      <c r="E773">
        <v>2</v>
      </c>
      <c r="F773">
        <v>226</v>
      </c>
      <c r="G773">
        <v>1</v>
      </c>
      <c r="H773" t="str">
        <f>VLOOKUP($C773,'Raw-products'!$A$2:$H$1261,MATCH(H$1,'Raw-products'!$A$1:$H$1,0))</f>
        <v>Trousers</v>
      </c>
      <c r="I773" t="str">
        <f>VLOOKUP($C773,'Raw-products'!$A$2:$H$1261,MATCH(I$1,'Raw-products'!$A$1:$H$1,0))</f>
        <v>Chinos</v>
      </c>
      <c r="J773" t="str">
        <f>VLOOKUP($C773,'Raw-products'!$A$2:$H$1261,MATCH(J$1,'Raw-products'!$A$1:$H$1,0))</f>
        <v>XS</v>
      </c>
      <c r="K773" t="str">
        <f>VLOOKUP($C773,'Raw-products'!$A$2:$H$1261,MATCH(K$1,'Raw-products'!$A$1:$H$1,0))</f>
        <v>violet</v>
      </c>
      <c r="L773">
        <f>VLOOKUP($C773,'Raw-products'!$A$2:$H$1261,MATCH(L$1,'Raw-products'!$A$1:$H$1,0))</f>
        <v>100</v>
      </c>
      <c r="M773">
        <f>VLOOKUP($C773,'Raw-products'!$A$2:$H$1261,MATCH(M$1,'Raw-products'!$A$1:$H$1,0))</f>
        <v>72</v>
      </c>
      <c r="N773" s="5">
        <f t="shared" si="24"/>
        <v>7200</v>
      </c>
      <c r="O773" cm="1">
        <f t="array" ref="O773:R773">_xlfn.XLOOKUP($B773,'Raw -orders'!$A:$A,'Raw -orders'!$B:$E)</f>
        <v>431</v>
      </c>
      <c r="P773">
        <v>20238</v>
      </c>
      <c r="Q773" s="1">
        <v>44311</v>
      </c>
      <c r="R773" s="1">
        <v>44321</v>
      </c>
      <c r="S773" t="str" cm="1">
        <f t="array" ref="S773:Z773">_xlfn.XLOOKUP($O773,'Raw - customers'!$A:$A,'Raw - customers'!$B:$I)</f>
        <v>Ronni Gruszczak</v>
      </c>
      <c r="T773" t="str">
        <v>Agender</v>
      </c>
      <c r="U773">
        <v>41</v>
      </c>
      <c r="V773" t="str">
        <v>535 Angelina CourtSuite 875</v>
      </c>
      <c r="W773">
        <v>8422</v>
      </c>
      <c r="X773" t="str">
        <v>Jademouth</v>
      </c>
      <c r="Y773" t="str">
        <v>Victoria</v>
      </c>
      <c r="Z773" t="str">
        <v>Australia</v>
      </c>
      <c r="AA773">
        <v>4</v>
      </c>
      <c r="AB773" s="3" t="str">
        <f t="shared" si="25"/>
        <v>0 to 10</v>
      </c>
      <c r="AM773" s="6">
        <v>431</v>
      </c>
      <c r="AN773" s="6" t="s">
        <v>1396</v>
      </c>
    </row>
    <row r="774" spans="1:40" x14ac:dyDescent="0.25">
      <c r="A774">
        <v>772</v>
      </c>
      <c r="B774">
        <v>162</v>
      </c>
      <c r="C774">
        <v>849</v>
      </c>
      <c r="D774">
        <v>113</v>
      </c>
      <c r="E774">
        <v>2</v>
      </c>
      <c r="F774">
        <v>226</v>
      </c>
      <c r="G774">
        <v>1</v>
      </c>
      <c r="H774" t="str">
        <f>VLOOKUP($C774,'Raw-products'!$A$2:$H$1261,MATCH(H$1,'Raw-products'!$A$1:$H$1,0))</f>
        <v>Trousers</v>
      </c>
      <c r="I774" t="str">
        <f>VLOOKUP($C774,'Raw-products'!$A$2:$H$1261,MATCH(I$1,'Raw-products'!$A$1:$H$1,0))</f>
        <v>Chinos</v>
      </c>
      <c r="J774" t="str">
        <f>VLOOKUP($C774,'Raw-products'!$A$2:$H$1261,MATCH(J$1,'Raw-products'!$A$1:$H$1,0))</f>
        <v>XL</v>
      </c>
      <c r="K774" t="str">
        <f>VLOOKUP($C774,'Raw-products'!$A$2:$H$1261,MATCH(K$1,'Raw-products'!$A$1:$H$1,0))</f>
        <v>orange</v>
      </c>
      <c r="L774">
        <f>VLOOKUP($C774,'Raw-products'!$A$2:$H$1261,MATCH(L$1,'Raw-products'!$A$1:$H$1,0))</f>
        <v>100</v>
      </c>
      <c r="M774">
        <f>VLOOKUP($C774,'Raw-products'!$A$2:$H$1261,MATCH(M$1,'Raw-products'!$A$1:$H$1,0))</f>
        <v>48</v>
      </c>
      <c r="N774" s="5">
        <f t="shared" si="24"/>
        <v>4800</v>
      </c>
      <c r="O774" cm="1">
        <f t="array" ref="O774:R774">_xlfn.XLOOKUP($B774,'Raw -orders'!$A:$A,'Raw -orders'!$B:$E)</f>
        <v>431</v>
      </c>
      <c r="P774">
        <v>20238</v>
      </c>
      <c r="Q774" s="1">
        <v>44311</v>
      </c>
      <c r="R774" s="1">
        <v>44321</v>
      </c>
      <c r="S774" t="str" cm="1">
        <f t="array" ref="S774:Z774">_xlfn.XLOOKUP($O774,'Raw - customers'!$A:$A,'Raw - customers'!$B:$I)</f>
        <v>Ronni Gruszczak</v>
      </c>
      <c r="T774" t="str">
        <v>Agender</v>
      </c>
      <c r="U774">
        <v>41</v>
      </c>
      <c r="V774" t="str">
        <v>535 Angelina CourtSuite 875</v>
      </c>
      <c r="W774">
        <v>8422</v>
      </c>
      <c r="X774" t="str">
        <v>Jademouth</v>
      </c>
      <c r="Y774" t="str">
        <v>Victoria</v>
      </c>
      <c r="Z774" t="str">
        <v>Australia</v>
      </c>
      <c r="AA774">
        <v>4</v>
      </c>
      <c r="AB774" s="3" t="str">
        <f t="shared" si="25"/>
        <v>0 to 10</v>
      </c>
      <c r="AM774" s="6">
        <v>431</v>
      </c>
      <c r="AN774" s="6" t="s">
        <v>1396</v>
      </c>
    </row>
    <row r="775" spans="1:40" x14ac:dyDescent="0.25">
      <c r="A775">
        <v>773</v>
      </c>
      <c r="B775">
        <v>163</v>
      </c>
      <c r="C775">
        <v>937</v>
      </c>
      <c r="D775">
        <v>96</v>
      </c>
      <c r="E775">
        <v>2</v>
      </c>
      <c r="F775">
        <v>192</v>
      </c>
      <c r="G775">
        <v>1</v>
      </c>
      <c r="H775" t="str">
        <f>VLOOKUP($C775,'Raw-products'!$A$2:$H$1261,MATCH(H$1,'Raw-products'!$A$1:$H$1,0))</f>
        <v>Trousers</v>
      </c>
      <c r="I775" t="str">
        <f>VLOOKUP($C775,'Raw-products'!$A$2:$H$1261,MATCH(I$1,'Raw-products'!$A$1:$H$1,0))</f>
        <v>Drawstring</v>
      </c>
      <c r="J775" t="str">
        <f>VLOOKUP($C775,'Raw-products'!$A$2:$H$1261,MATCH(J$1,'Raw-products'!$A$1:$H$1,0))</f>
        <v>M</v>
      </c>
      <c r="K775" t="str">
        <f>VLOOKUP($C775,'Raw-products'!$A$2:$H$1261,MATCH(K$1,'Raw-products'!$A$1:$H$1,0))</f>
        <v>indigo</v>
      </c>
      <c r="L775">
        <f>VLOOKUP($C775,'Raw-products'!$A$2:$H$1261,MATCH(L$1,'Raw-products'!$A$1:$H$1,0))</f>
        <v>104</v>
      </c>
      <c r="M775">
        <f>VLOOKUP($C775,'Raw-products'!$A$2:$H$1261,MATCH(M$1,'Raw-products'!$A$1:$H$1,0))</f>
        <v>58</v>
      </c>
      <c r="N775" s="5">
        <f t="shared" si="24"/>
        <v>6032</v>
      </c>
      <c r="O775" cm="1">
        <f t="array" ref="O775:R775">_xlfn.XLOOKUP($B775,'Raw -orders'!$A:$A,'Raw -orders'!$B:$E)</f>
        <v>84</v>
      </c>
      <c r="P775">
        <v>11473</v>
      </c>
      <c r="Q775" s="1">
        <v>44359</v>
      </c>
      <c r="R775" s="1">
        <v>44364</v>
      </c>
      <c r="S775" t="str" cm="1">
        <f t="array" ref="S775:Z775">_xlfn.XLOOKUP($O775,'Raw - customers'!$A:$A,'Raw - customers'!$B:$I)</f>
        <v>Minta Loble</v>
      </c>
      <c r="T775" t="str">
        <v>Female</v>
      </c>
      <c r="U775">
        <v>63</v>
      </c>
      <c r="V775" t="str">
        <v>195 Wilson HillApt. 597</v>
      </c>
      <c r="W775">
        <v>7587</v>
      </c>
      <c r="X775" t="str">
        <v>Lake Paigemouth</v>
      </c>
      <c r="Y775" t="str">
        <v>Northern Territory</v>
      </c>
      <c r="Z775" t="str">
        <v>Australia</v>
      </c>
      <c r="AA775">
        <v>6</v>
      </c>
      <c r="AB775" s="3" t="str">
        <f t="shared" si="25"/>
        <v>0 to 10</v>
      </c>
      <c r="AM775" s="6">
        <v>84</v>
      </c>
      <c r="AN775" s="6" t="s">
        <v>1339</v>
      </c>
    </row>
    <row r="776" spans="1:40" x14ac:dyDescent="0.25">
      <c r="A776">
        <v>774</v>
      </c>
      <c r="B776">
        <v>163</v>
      </c>
      <c r="C776">
        <v>753</v>
      </c>
      <c r="D776">
        <v>109</v>
      </c>
      <c r="E776">
        <v>1</v>
      </c>
      <c r="F776">
        <v>109</v>
      </c>
      <c r="G776">
        <v>1</v>
      </c>
      <c r="H776" t="str">
        <f>VLOOKUP($C776,'Raw-products'!$A$2:$H$1261,MATCH(H$1,'Raw-products'!$A$1:$H$1,0))</f>
        <v>Jacket</v>
      </c>
      <c r="I776" t="str">
        <f>VLOOKUP($C776,'Raw-products'!$A$2:$H$1261,MATCH(I$1,'Raw-products'!$A$1:$H$1,0))</f>
        <v>Peacoat</v>
      </c>
      <c r="J776" t="str">
        <f>VLOOKUP($C776,'Raw-products'!$A$2:$H$1261,MATCH(J$1,'Raw-products'!$A$1:$H$1,0))</f>
        <v>L</v>
      </c>
      <c r="K776" t="str">
        <f>VLOOKUP($C776,'Raw-products'!$A$2:$H$1261,MATCH(K$1,'Raw-products'!$A$1:$H$1,0))</f>
        <v>green</v>
      </c>
      <c r="L776">
        <f>VLOOKUP($C776,'Raw-products'!$A$2:$H$1261,MATCH(L$1,'Raw-products'!$A$1:$H$1,0))</f>
        <v>102</v>
      </c>
      <c r="M776">
        <f>VLOOKUP($C776,'Raw-products'!$A$2:$H$1261,MATCH(M$1,'Raw-products'!$A$1:$H$1,0))</f>
        <v>73</v>
      </c>
      <c r="N776" s="5">
        <f t="shared" si="24"/>
        <v>7446</v>
      </c>
      <c r="O776" cm="1">
        <f t="array" ref="O776:R776">_xlfn.XLOOKUP($B776,'Raw -orders'!$A:$A,'Raw -orders'!$B:$E)</f>
        <v>84</v>
      </c>
      <c r="P776">
        <v>11473</v>
      </c>
      <c r="Q776" s="1">
        <v>44359</v>
      </c>
      <c r="R776" s="1">
        <v>44364</v>
      </c>
      <c r="S776" t="str" cm="1">
        <f t="array" ref="S776:Z776">_xlfn.XLOOKUP($O776,'Raw - customers'!$A:$A,'Raw - customers'!$B:$I)</f>
        <v>Minta Loble</v>
      </c>
      <c r="T776" t="str">
        <v>Female</v>
      </c>
      <c r="U776">
        <v>63</v>
      </c>
      <c r="V776" t="str">
        <v>195 Wilson HillApt. 597</v>
      </c>
      <c r="W776">
        <v>7587</v>
      </c>
      <c r="X776" t="str">
        <v>Lake Paigemouth</v>
      </c>
      <c r="Y776" t="str">
        <v>Northern Territory</v>
      </c>
      <c r="Z776" t="str">
        <v>Australia</v>
      </c>
      <c r="AA776">
        <v>6</v>
      </c>
      <c r="AB776" s="3" t="str">
        <f t="shared" si="25"/>
        <v>0 to 10</v>
      </c>
      <c r="AM776" s="6">
        <v>84</v>
      </c>
      <c r="AN776" s="6" t="s">
        <v>1339</v>
      </c>
    </row>
    <row r="777" spans="1:40" x14ac:dyDescent="0.25">
      <c r="A777">
        <v>775</v>
      </c>
      <c r="B777">
        <v>163</v>
      </c>
      <c r="C777">
        <v>563</v>
      </c>
      <c r="D777">
        <v>100</v>
      </c>
      <c r="E777">
        <v>3</v>
      </c>
      <c r="F777">
        <v>300</v>
      </c>
      <c r="G777">
        <v>1</v>
      </c>
      <c r="H777" t="str">
        <f>VLOOKUP($C777,'Raw-products'!$A$2:$H$1261,MATCH(H$1,'Raw-products'!$A$1:$H$1,0))</f>
        <v>Jacket</v>
      </c>
      <c r="I777" t="str">
        <f>VLOOKUP($C777,'Raw-products'!$A$2:$H$1261,MATCH(I$1,'Raw-products'!$A$1:$H$1,0))</f>
        <v>Bomber</v>
      </c>
      <c r="J777" t="str">
        <f>VLOOKUP($C777,'Raw-products'!$A$2:$H$1261,MATCH(J$1,'Raw-products'!$A$1:$H$1,0))</f>
        <v>L</v>
      </c>
      <c r="K777" t="str">
        <f>VLOOKUP($C777,'Raw-products'!$A$2:$H$1261,MATCH(K$1,'Raw-products'!$A$1:$H$1,0))</f>
        <v>red</v>
      </c>
      <c r="L777">
        <f>VLOOKUP($C777,'Raw-products'!$A$2:$H$1261,MATCH(L$1,'Raw-products'!$A$1:$H$1,0))</f>
        <v>90</v>
      </c>
      <c r="M777">
        <f>VLOOKUP($C777,'Raw-products'!$A$2:$H$1261,MATCH(M$1,'Raw-products'!$A$1:$H$1,0))</f>
        <v>50</v>
      </c>
      <c r="N777" s="5">
        <f t="shared" si="24"/>
        <v>4500</v>
      </c>
      <c r="O777" cm="1">
        <f t="array" ref="O777:R777">_xlfn.XLOOKUP($B777,'Raw -orders'!$A:$A,'Raw -orders'!$B:$E)</f>
        <v>84</v>
      </c>
      <c r="P777">
        <v>11473</v>
      </c>
      <c r="Q777" s="1">
        <v>44359</v>
      </c>
      <c r="R777" s="1">
        <v>44364</v>
      </c>
      <c r="S777" t="str" cm="1">
        <f t="array" ref="S777:Z777">_xlfn.XLOOKUP($O777,'Raw - customers'!$A:$A,'Raw - customers'!$B:$I)</f>
        <v>Minta Loble</v>
      </c>
      <c r="T777" t="str">
        <v>Female</v>
      </c>
      <c r="U777">
        <v>63</v>
      </c>
      <c r="V777" t="str">
        <v>195 Wilson HillApt. 597</v>
      </c>
      <c r="W777">
        <v>7587</v>
      </c>
      <c r="X777" t="str">
        <v>Lake Paigemouth</v>
      </c>
      <c r="Y777" t="str">
        <v>Northern Territory</v>
      </c>
      <c r="Z777" t="str">
        <v>Australia</v>
      </c>
      <c r="AA777">
        <v>6</v>
      </c>
      <c r="AB777" s="3" t="str">
        <f t="shared" si="25"/>
        <v>0 to 10</v>
      </c>
      <c r="AM777" s="6">
        <v>84</v>
      </c>
      <c r="AN777" s="6" t="s">
        <v>1339</v>
      </c>
    </row>
    <row r="778" spans="1:40" x14ac:dyDescent="0.25">
      <c r="A778">
        <v>776</v>
      </c>
      <c r="B778">
        <v>163</v>
      </c>
      <c r="C778">
        <v>549</v>
      </c>
      <c r="D778">
        <v>98</v>
      </c>
      <c r="E778">
        <v>2</v>
      </c>
      <c r="F778">
        <v>196</v>
      </c>
      <c r="G778">
        <v>1</v>
      </c>
      <c r="H778" t="str">
        <f>VLOOKUP($C778,'Raw-products'!$A$2:$H$1261,MATCH(H$1,'Raw-products'!$A$1:$H$1,0))</f>
        <v>Jacket</v>
      </c>
      <c r="I778" t="str">
        <f>VLOOKUP($C778,'Raw-products'!$A$2:$H$1261,MATCH(I$1,'Raw-products'!$A$1:$H$1,0))</f>
        <v>Leather</v>
      </c>
      <c r="J778" t="str">
        <f>VLOOKUP($C778,'Raw-products'!$A$2:$H$1261,MATCH(J$1,'Raw-products'!$A$1:$H$1,0))</f>
        <v>XL</v>
      </c>
      <c r="K778" t="str">
        <f>VLOOKUP($C778,'Raw-products'!$A$2:$H$1261,MATCH(K$1,'Raw-products'!$A$1:$H$1,0))</f>
        <v>blue</v>
      </c>
      <c r="L778">
        <f>VLOOKUP($C778,'Raw-products'!$A$2:$H$1261,MATCH(L$1,'Raw-products'!$A$1:$H$1,0))</f>
        <v>113</v>
      </c>
      <c r="M778">
        <f>VLOOKUP($C778,'Raw-products'!$A$2:$H$1261,MATCH(M$1,'Raw-products'!$A$1:$H$1,0))</f>
        <v>67</v>
      </c>
      <c r="N778" s="5">
        <f t="shared" si="24"/>
        <v>7571</v>
      </c>
      <c r="O778" cm="1">
        <f t="array" ref="O778:R778">_xlfn.XLOOKUP($B778,'Raw -orders'!$A:$A,'Raw -orders'!$B:$E)</f>
        <v>84</v>
      </c>
      <c r="P778">
        <v>11473</v>
      </c>
      <c r="Q778" s="1">
        <v>44359</v>
      </c>
      <c r="R778" s="1">
        <v>44364</v>
      </c>
      <c r="S778" t="str" cm="1">
        <f t="array" ref="S778:Z778">_xlfn.XLOOKUP($O778,'Raw - customers'!$A:$A,'Raw - customers'!$B:$I)</f>
        <v>Minta Loble</v>
      </c>
      <c r="T778" t="str">
        <v>Female</v>
      </c>
      <c r="U778">
        <v>63</v>
      </c>
      <c r="V778" t="str">
        <v>195 Wilson HillApt. 597</v>
      </c>
      <c r="W778">
        <v>7587</v>
      </c>
      <c r="X778" t="str">
        <v>Lake Paigemouth</v>
      </c>
      <c r="Y778" t="str">
        <v>Northern Territory</v>
      </c>
      <c r="Z778" t="str">
        <v>Australia</v>
      </c>
      <c r="AA778">
        <v>6</v>
      </c>
      <c r="AB778" s="3" t="str">
        <f t="shared" si="25"/>
        <v>0 to 10</v>
      </c>
      <c r="AM778" s="6">
        <v>84</v>
      </c>
      <c r="AN778" s="6" t="s">
        <v>1339</v>
      </c>
    </row>
    <row r="779" spans="1:40" x14ac:dyDescent="0.25">
      <c r="A779">
        <v>777</v>
      </c>
      <c r="B779">
        <v>163</v>
      </c>
      <c r="C779">
        <v>43</v>
      </c>
      <c r="D779">
        <v>104</v>
      </c>
      <c r="E779">
        <v>3</v>
      </c>
      <c r="F779">
        <v>312</v>
      </c>
      <c r="G779">
        <v>1</v>
      </c>
      <c r="H779" t="str">
        <f>VLOOKUP($C779,'Raw-products'!$A$2:$H$1261,MATCH(H$1,'Raw-products'!$A$1:$H$1,0))</f>
        <v>Shirt</v>
      </c>
      <c r="I779" t="str">
        <f>VLOOKUP($C779,'Raw-products'!$A$2:$H$1261,MATCH(I$1,'Raw-products'!$A$1:$H$1,0))</f>
        <v>Dress</v>
      </c>
      <c r="J779" t="str">
        <f>VLOOKUP($C779,'Raw-products'!$A$2:$H$1261,MATCH(J$1,'Raw-products'!$A$1:$H$1,0))</f>
        <v>L</v>
      </c>
      <c r="K779" t="str">
        <f>VLOOKUP($C779,'Raw-products'!$A$2:$H$1261,MATCH(K$1,'Raw-products'!$A$1:$H$1,0))</f>
        <v>orange</v>
      </c>
      <c r="L779">
        <f>VLOOKUP($C779,'Raw-products'!$A$2:$H$1261,MATCH(L$1,'Raw-products'!$A$1:$H$1,0))</f>
        <v>119</v>
      </c>
      <c r="M779">
        <f>VLOOKUP($C779,'Raw-products'!$A$2:$H$1261,MATCH(M$1,'Raw-products'!$A$1:$H$1,0))</f>
        <v>73</v>
      </c>
      <c r="N779" s="5">
        <f t="shared" si="24"/>
        <v>8687</v>
      </c>
      <c r="O779" cm="1">
        <f t="array" ref="O779:R779">_xlfn.XLOOKUP($B779,'Raw -orders'!$A:$A,'Raw -orders'!$B:$E)</f>
        <v>84</v>
      </c>
      <c r="P779">
        <v>11473</v>
      </c>
      <c r="Q779" s="1">
        <v>44359</v>
      </c>
      <c r="R779" s="1">
        <v>44364</v>
      </c>
      <c r="S779" t="str" cm="1">
        <f t="array" ref="S779:Z779">_xlfn.XLOOKUP($O779,'Raw - customers'!$A:$A,'Raw - customers'!$B:$I)</f>
        <v>Minta Loble</v>
      </c>
      <c r="T779" t="str">
        <v>Female</v>
      </c>
      <c r="U779">
        <v>63</v>
      </c>
      <c r="V779" t="str">
        <v>195 Wilson HillApt. 597</v>
      </c>
      <c r="W779">
        <v>7587</v>
      </c>
      <c r="X779" t="str">
        <v>Lake Paigemouth</v>
      </c>
      <c r="Y779" t="str">
        <v>Northern Territory</v>
      </c>
      <c r="Z779" t="str">
        <v>Australia</v>
      </c>
      <c r="AA779">
        <v>6</v>
      </c>
      <c r="AB779" s="3" t="str">
        <f t="shared" si="25"/>
        <v>0 to 10</v>
      </c>
      <c r="AM779" s="6">
        <v>84</v>
      </c>
      <c r="AN779" s="6" t="s">
        <v>1339</v>
      </c>
    </row>
    <row r="780" spans="1:40" x14ac:dyDescent="0.25">
      <c r="A780">
        <v>778</v>
      </c>
      <c r="B780">
        <v>163</v>
      </c>
      <c r="C780">
        <v>682</v>
      </c>
      <c r="D780">
        <v>113</v>
      </c>
      <c r="E780">
        <v>3</v>
      </c>
      <c r="F780">
        <v>339</v>
      </c>
      <c r="G780">
        <v>1</v>
      </c>
      <c r="H780" t="str">
        <f>VLOOKUP($C780,'Raw-products'!$A$2:$H$1261,MATCH(H$1,'Raw-products'!$A$1:$H$1,0))</f>
        <v>Jacket</v>
      </c>
      <c r="I780" t="str">
        <f>VLOOKUP($C780,'Raw-products'!$A$2:$H$1261,MATCH(I$1,'Raw-products'!$A$1:$H$1,0))</f>
        <v>Parka</v>
      </c>
      <c r="J780" t="str">
        <f>VLOOKUP($C780,'Raw-products'!$A$2:$H$1261,MATCH(J$1,'Raw-products'!$A$1:$H$1,0))</f>
        <v>M</v>
      </c>
      <c r="K780" t="str">
        <f>VLOOKUP($C780,'Raw-products'!$A$2:$H$1261,MATCH(K$1,'Raw-products'!$A$1:$H$1,0))</f>
        <v>green</v>
      </c>
      <c r="L780">
        <f>VLOOKUP($C780,'Raw-products'!$A$2:$H$1261,MATCH(L$1,'Raw-products'!$A$1:$H$1,0))</f>
        <v>119</v>
      </c>
      <c r="M780">
        <f>VLOOKUP($C780,'Raw-products'!$A$2:$H$1261,MATCH(M$1,'Raw-products'!$A$1:$H$1,0))</f>
        <v>71</v>
      </c>
      <c r="N780" s="5">
        <f t="shared" si="24"/>
        <v>8449</v>
      </c>
      <c r="O780" cm="1">
        <f t="array" ref="O780:R780">_xlfn.XLOOKUP($B780,'Raw -orders'!$A:$A,'Raw -orders'!$B:$E)</f>
        <v>84</v>
      </c>
      <c r="P780">
        <v>11473</v>
      </c>
      <c r="Q780" s="1">
        <v>44359</v>
      </c>
      <c r="R780" s="1">
        <v>44364</v>
      </c>
      <c r="S780" t="str" cm="1">
        <f t="array" ref="S780:Z780">_xlfn.XLOOKUP($O780,'Raw - customers'!$A:$A,'Raw - customers'!$B:$I)</f>
        <v>Minta Loble</v>
      </c>
      <c r="T780" t="str">
        <v>Female</v>
      </c>
      <c r="U780">
        <v>63</v>
      </c>
      <c r="V780" t="str">
        <v>195 Wilson HillApt. 597</v>
      </c>
      <c r="W780">
        <v>7587</v>
      </c>
      <c r="X780" t="str">
        <v>Lake Paigemouth</v>
      </c>
      <c r="Y780" t="str">
        <v>Northern Territory</v>
      </c>
      <c r="Z780" t="str">
        <v>Australia</v>
      </c>
      <c r="AA780">
        <v>6</v>
      </c>
      <c r="AB780" s="3" t="str">
        <f t="shared" si="25"/>
        <v>0 to 10</v>
      </c>
      <c r="AM780" s="6">
        <v>84</v>
      </c>
      <c r="AN780" s="6" t="s">
        <v>1339</v>
      </c>
    </row>
    <row r="781" spans="1:40" x14ac:dyDescent="0.25">
      <c r="A781">
        <v>779</v>
      </c>
      <c r="B781">
        <v>163</v>
      </c>
      <c r="C781">
        <v>372</v>
      </c>
      <c r="D781">
        <v>94</v>
      </c>
      <c r="E781">
        <v>1</v>
      </c>
      <c r="F781">
        <v>94</v>
      </c>
      <c r="G781">
        <v>1</v>
      </c>
      <c r="H781" t="str">
        <f>VLOOKUP($C781,'Raw-products'!$A$2:$H$1261,MATCH(H$1,'Raw-products'!$A$1:$H$1,0))</f>
        <v>Shirt</v>
      </c>
      <c r="I781" t="str">
        <f>VLOOKUP($C781,'Raw-products'!$A$2:$H$1261,MATCH(I$1,'Raw-products'!$A$1:$H$1,0))</f>
        <v>Henley</v>
      </c>
      <c r="J781" t="str">
        <f>VLOOKUP($C781,'Raw-products'!$A$2:$H$1261,MATCH(J$1,'Raw-products'!$A$1:$H$1,0))</f>
        <v>M</v>
      </c>
      <c r="K781" t="str">
        <f>VLOOKUP($C781,'Raw-products'!$A$2:$H$1261,MATCH(K$1,'Raw-products'!$A$1:$H$1,0))</f>
        <v>blue</v>
      </c>
      <c r="L781">
        <f>VLOOKUP($C781,'Raw-products'!$A$2:$H$1261,MATCH(L$1,'Raw-products'!$A$1:$H$1,0))</f>
        <v>92</v>
      </c>
      <c r="M781">
        <f>VLOOKUP($C781,'Raw-products'!$A$2:$H$1261,MATCH(M$1,'Raw-products'!$A$1:$H$1,0))</f>
        <v>42</v>
      </c>
      <c r="N781" s="5">
        <f t="shared" si="24"/>
        <v>3864</v>
      </c>
      <c r="O781" cm="1">
        <f t="array" ref="O781:R781">_xlfn.XLOOKUP($B781,'Raw -orders'!$A:$A,'Raw -orders'!$B:$E)</f>
        <v>84</v>
      </c>
      <c r="P781">
        <v>11473</v>
      </c>
      <c r="Q781" s="1">
        <v>44359</v>
      </c>
      <c r="R781" s="1">
        <v>44364</v>
      </c>
      <c r="S781" t="str" cm="1">
        <f t="array" ref="S781:Z781">_xlfn.XLOOKUP($O781,'Raw - customers'!$A:$A,'Raw - customers'!$B:$I)</f>
        <v>Minta Loble</v>
      </c>
      <c r="T781" t="str">
        <v>Female</v>
      </c>
      <c r="U781">
        <v>63</v>
      </c>
      <c r="V781" t="str">
        <v>195 Wilson HillApt. 597</v>
      </c>
      <c r="W781">
        <v>7587</v>
      </c>
      <c r="X781" t="str">
        <v>Lake Paigemouth</v>
      </c>
      <c r="Y781" t="str">
        <v>Northern Territory</v>
      </c>
      <c r="Z781" t="str">
        <v>Australia</v>
      </c>
      <c r="AA781">
        <v>6</v>
      </c>
      <c r="AB781" s="3" t="str">
        <f t="shared" si="25"/>
        <v>0 to 10</v>
      </c>
      <c r="AM781" s="6">
        <v>84</v>
      </c>
      <c r="AN781" s="6" t="s">
        <v>1339</v>
      </c>
    </row>
    <row r="782" spans="1:40" x14ac:dyDescent="0.25">
      <c r="A782">
        <v>780</v>
      </c>
      <c r="B782">
        <v>163</v>
      </c>
      <c r="C782">
        <v>153</v>
      </c>
      <c r="D782">
        <v>91</v>
      </c>
      <c r="E782">
        <v>2</v>
      </c>
      <c r="F782">
        <v>182</v>
      </c>
      <c r="G782">
        <v>1</v>
      </c>
      <c r="H782" t="str">
        <f>VLOOKUP($C782,'Raw-products'!$A$2:$H$1261,MATCH(H$1,'Raw-products'!$A$1:$H$1,0))</f>
        <v>Shirt</v>
      </c>
      <c r="I782" t="str">
        <f>VLOOKUP($C782,'Raw-products'!$A$2:$H$1261,MATCH(I$1,'Raw-products'!$A$1:$H$1,0))</f>
        <v>Linen</v>
      </c>
      <c r="J782" t="str">
        <f>VLOOKUP($C782,'Raw-products'!$A$2:$H$1261,MATCH(J$1,'Raw-products'!$A$1:$H$1,0))</f>
        <v>L</v>
      </c>
      <c r="K782" t="str">
        <f>VLOOKUP($C782,'Raw-products'!$A$2:$H$1261,MATCH(K$1,'Raw-products'!$A$1:$H$1,0))</f>
        <v>yellow</v>
      </c>
      <c r="L782">
        <f>VLOOKUP($C782,'Raw-products'!$A$2:$H$1261,MATCH(L$1,'Raw-products'!$A$1:$H$1,0))</f>
        <v>116</v>
      </c>
      <c r="M782">
        <f>VLOOKUP($C782,'Raw-products'!$A$2:$H$1261,MATCH(M$1,'Raw-products'!$A$1:$H$1,0))</f>
        <v>72</v>
      </c>
      <c r="N782" s="5">
        <f t="shared" si="24"/>
        <v>8352</v>
      </c>
      <c r="O782" cm="1">
        <f t="array" ref="O782:R782">_xlfn.XLOOKUP($B782,'Raw -orders'!$A:$A,'Raw -orders'!$B:$E)</f>
        <v>84</v>
      </c>
      <c r="P782">
        <v>11473</v>
      </c>
      <c r="Q782" s="1">
        <v>44359</v>
      </c>
      <c r="R782" s="1">
        <v>44364</v>
      </c>
      <c r="S782" t="str" cm="1">
        <f t="array" ref="S782:Z782">_xlfn.XLOOKUP($O782,'Raw - customers'!$A:$A,'Raw - customers'!$B:$I)</f>
        <v>Minta Loble</v>
      </c>
      <c r="T782" t="str">
        <v>Female</v>
      </c>
      <c r="U782">
        <v>63</v>
      </c>
      <c r="V782" t="str">
        <v>195 Wilson HillApt. 597</v>
      </c>
      <c r="W782">
        <v>7587</v>
      </c>
      <c r="X782" t="str">
        <v>Lake Paigemouth</v>
      </c>
      <c r="Y782" t="str">
        <v>Northern Territory</v>
      </c>
      <c r="Z782" t="str">
        <v>Australia</v>
      </c>
      <c r="AA782">
        <v>6</v>
      </c>
      <c r="AB782" s="3" t="str">
        <f t="shared" si="25"/>
        <v>0 to 10</v>
      </c>
      <c r="AM782" s="6">
        <v>84</v>
      </c>
      <c r="AN782" s="6" t="s">
        <v>1339</v>
      </c>
    </row>
    <row r="783" spans="1:40" x14ac:dyDescent="0.25">
      <c r="A783">
        <v>781</v>
      </c>
      <c r="B783">
        <v>164</v>
      </c>
      <c r="C783">
        <v>1202</v>
      </c>
      <c r="D783">
        <v>105</v>
      </c>
      <c r="E783">
        <v>2</v>
      </c>
      <c r="F783">
        <v>210</v>
      </c>
      <c r="G783">
        <v>1</v>
      </c>
      <c r="H783" t="str">
        <f>VLOOKUP($C783,'Raw-products'!$A$2:$H$1261,MATCH(H$1,'Raw-products'!$A$1:$H$1,0))</f>
        <v>Trousers</v>
      </c>
      <c r="I783" t="str">
        <f>VLOOKUP($C783,'Raw-products'!$A$2:$H$1261,MATCH(I$1,'Raw-products'!$A$1:$H$1,0))</f>
        <v>Pleated</v>
      </c>
      <c r="J783" t="str">
        <f>VLOOKUP($C783,'Raw-products'!$A$2:$H$1261,MATCH(J$1,'Raw-products'!$A$1:$H$1,0))</f>
        <v>M</v>
      </c>
      <c r="K783" t="str">
        <f>VLOOKUP($C783,'Raw-products'!$A$2:$H$1261,MATCH(K$1,'Raw-products'!$A$1:$H$1,0))</f>
        <v>yellow</v>
      </c>
      <c r="L783">
        <f>VLOOKUP($C783,'Raw-products'!$A$2:$H$1261,MATCH(L$1,'Raw-products'!$A$1:$H$1,0))</f>
        <v>90</v>
      </c>
      <c r="M783">
        <f>VLOOKUP($C783,'Raw-products'!$A$2:$H$1261,MATCH(M$1,'Raw-products'!$A$1:$H$1,0))</f>
        <v>54</v>
      </c>
      <c r="N783" s="5">
        <f t="shared" si="24"/>
        <v>4860</v>
      </c>
      <c r="O783" cm="1">
        <f t="array" ref="O783:R783">_xlfn.XLOOKUP($B783,'Raw -orders'!$A:$A,'Raw -orders'!$B:$E)</f>
        <v>412</v>
      </c>
      <c r="P783">
        <v>26249</v>
      </c>
      <c r="Q783" s="1">
        <v>44337</v>
      </c>
      <c r="R783" s="1">
        <v>44350</v>
      </c>
      <c r="S783" t="str" cm="1">
        <f t="array" ref="S783:Z783">_xlfn.XLOOKUP($O783,'Raw - customers'!$A:$A,'Raw - customers'!$B:$I)</f>
        <v>Chandal Fransinelli</v>
      </c>
      <c r="T783" t="str">
        <v>Polygender</v>
      </c>
      <c r="U783">
        <v>21</v>
      </c>
      <c r="V783" t="str">
        <v>7048 Barrows CrescentSuite 562</v>
      </c>
      <c r="W783">
        <v>238</v>
      </c>
      <c r="X783" t="str">
        <v>Hackettchester</v>
      </c>
      <c r="Y783" t="str">
        <v>South Australia</v>
      </c>
      <c r="Z783" t="str">
        <v>Australia</v>
      </c>
      <c r="AA783">
        <v>5</v>
      </c>
      <c r="AB783" s="3" t="str">
        <f t="shared" si="25"/>
        <v>10 to 20</v>
      </c>
      <c r="AM783" s="6">
        <v>412</v>
      </c>
      <c r="AN783" s="6" t="s">
        <v>1345</v>
      </c>
    </row>
    <row r="784" spans="1:40" x14ac:dyDescent="0.25">
      <c r="A784">
        <v>782</v>
      </c>
      <c r="B784">
        <v>164</v>
      </c>
      <c r="C784">
        <v>604</v>
      </c>
      <c r="D784">
        <v>112</v>
      </c>
      <c r="E784">
        <v>1</v>
      </c>
      <c r="F784">
        <v>112</v>
      </c>
      <c r="G784">
        <v>1</v>
      </c>
      <c r="H784" t="str">
        <f>VLOOKUP($C784,'Raw-products'!$A$2:$H$1261,MATCH(H$1,'Raw-products'!$A$1:$H$1,0))</f>
        <v>Jacket</v>
      </c>
      <c r="I784" t="str">
        <f>VLOOKUP($C784,'Raw-products'!$A$2:$H$1261,MATCH(I$1,'Raw-products'!$A$1:$H$1,0))</f>
        <v>Cardigan</v>
      </c>
      <c r="J784" t="str">
        <f>VLOOKUP($C784,'Raw-products'!$A$2:$H$1261,MATCH(J$1,'Raw-products'!$A$1:$H$1,0))</f>
        <v>XL</v>
      </c>
      <c r="K784" t="str">
        <f>VLOOKUP($C784,'Raw-products'!$A$2:$H$1261,MATCH(K$1,'Raw-products'!$A$1:$H$1,0))</f>
        <v>orange</v>
      </c>
      <c r="L784">
        <f>VLOOKUP($C784,'Raw-products'!$A$2:$H$1261,MATCH(L$1,'Raw-products'!$A$1:$H$1,0))</f>
        <v>118</v>
      </c>
      <c r="M784">
        <f>VLOOKUP($C784,'Raw-products'!$A$2:$H$1261,MATCH(M$1,'Raw-products'!$A$1:$H$1,0))</f>
        <v>75</v>
      </c>
      <c r="N784" s="5">
        <f t="shared" si="24"/>
        <v>8850</v>
      </c>
      <c r="O784" cm="1">
        <f t="array" ref="O784:R784">_xlfn.XLOOKUP($B784,'Raw -orders'!$A:$A,'Raw -orders'!$B:$E)</f>
        <v>412</v>
      </c>
      <c r="P784">
        <v>26249</v>
      </c>
      <c r="Q784" s="1">
        <v>44337</v>
      </c>
      <c r="R784" s="1">
        <v>44350</v>
      </c>
      <c r="S784" t="str" cm="1">
        <f t="array" ref="S784:Z784">_xlfn.XLOOKUP($O784,'Raw - customers'!$A:$A,'Raw - customers'!$B:$I)</f>
        <v>Chandal Fransinelli</v>
      </c>
      <c r="T784" t="str">
        <v>Polygender</v>
      </c>
      <c r="U784">
        <v>21</v>
      </c>
      <c r="V784" t="str">
        <v>7048 Barrows CrescentSuite 562</v>
      </c>
      <c r="W784">
        <v>238</v>
      </c>
      <c r="X784" t="str">
        <v>Hackettchester</v>
      </c>
      <c r="Y784" t="str">
        <v>South Australia</v>
      </c>
      <c r="Z784" t="str">
        <v>Australia</v>
      </c>
      <c r="AA784">
        <v>5</v>
      </c>
      <c r="AB784" s="3" t="str">
        <f t="shared" si="25"/>
        <v>10 to 20</v>
      </c>
      <c r="AM784" s="6">
        <v>412</v>
      </c>
      <c r="AN784" s="6" t="s">
        <v>1345</v>
      </c>
    </row>
    <row r="785" spans="1:40" x14ac:dyDescent="0.25">
      <c r="A785">
        <v>783</v>
      </c>
      <c r="B785">
        <v>164</v>
      </c>
      <c r="C785">
        <v>275</v>
      </c>
      <c r="D785">
        <v>95</v>
      </c>
      <c r="E785">
        <v>2</v>
      </c>
      <c r="F785">
        <v>190</v>
      </c>
      <c r="G785">
        <v>1</v>
      </c>
      <c r="H785" t="str">
        <f>VLOOKUP($C785,'Raw-products'!$A$2:$H$1261,MATCH(H$1,'Raw-products'!$A$1:$H$1,0))</f>
        <v>Shirt</v>
      </c>
      <c r="I785" t="str">
        <f>VLOOKUP($C785,'Raw-products'!$A$2:$H$1261,MATCH(I$1,'Raw-products'!$A$1:$H$1,0))</f>
        <v>Polo</v>
      </c>
      <c r="J785" t="str">
        <f>VLOOKUP($C785,'Raw-products'!$A$2:$H$1261,MATCH(J$1,'Raw-products'!$A$1:$H$1,0))</f>
        <v>XS</v>
      </c>
      <c r="K785" t="str">
        <f>VLOOKUP($C785,'Raw-products'!$A$2:$H$1261,MATCH(K$1,'Raw-products'!$A$1:$H$1,0))</f>
        <v>violet</v>
      </c>
      <c r="L785">
        <f>VLOOKUP($C785,'Raw-products'!$A$2:$H$1261,MATCH(L$1,'Raw-products'!$A$1:$H$1,0))</f>
        <v>117</v>
      </c>
      <c r="M785">
        <f>VLOOKUP($C785,'Raw-products'!$A$2:$H$1261,MATCH(M$1,'Raw-products'!$A$1:$H$1,0))</f>
        <v>67</v>
      </c>
      <c r="N785" s="5">
        <f t="shared" si="24"/>
        <v>7839</v>
      </c>
      <c r="O785" cm="1">
        <f t="array" ref="O785:R785">_xlfn.XLOOKUP($B785,'Raw -orders'!$A:$A,'Raw -orders'!$B:$E)</f>
        <v>412</v>
      </c>
      <c r="P785">
        <v>26249</v>
      </c>
      <c r="Q785" s="1">
        <v>44337</v>
      </c>
      <c r="R785" s="1">
        <v>44350</v>
      </c>
      <c r="S785" t="str" cm="1">
        <f t="array" ref="S785:Z785">_xlfn.XLOOKUP($O785,'Raw - customers'!$A:$A,'Raw - customers'!$B:$I)</f>
        <v>Chandal Fransinelli</v>
      </c>
      <c r="T785" t="str">
        <v>Polygender</v>
      </c>
      <c r="U785">
        <v>21</v>
      </c>
      <c r="V785" t="str">
        <v>7048 Barrows CrescentSuite 562</v>
      </c>
      <c r="W785">
        <v>238</v>
      </c>
      <c r="X785" t="str">
        <v>Hackettchester</v>
      </c>
      <c r="Y785" t="str">
        <v>South Australia</v>
      </c>
      <c r="Z785" t="str">
        <v>Australia</v>
      </c>
      <c r="AA785">
        <v>5</v>
      </c>
      <c r="AB785" s="3" t="str">
        <f t="shared" si="25"/>
        <v>10 to 20</v>
      </c>
      <c r="AM785" s="6">
        <v>412</v>
      </c>
      <c r="AN785" s="6" t="s">
        <v>1345</v>
      </c>
    </row>
    <row r="786" spans="1:40" x14ac:dyDescent="0.25">
      <c r="A786">
        <v>784</v>
      </c>
      <c r="B786">
        <v>164</v>
      </c>
      <c r="C786">
        <v>8</v>
      </c>
      <c r="D786">
        <v>96</v>
      </c>
      <c r="E786">
        <v>1</v>
      </c>
      <c r="F786">
        <v>96</v>
      </c>
      <c r="G786">
        <v>1</v>
      </c>
      <c r="H786" t="str">
        <f>VLOOKUP($C786,'Raw-products'!$A$2:$H$1261,MATCH(H$1,'Raw-products'!$A$1:$H$1,0))</f>
        <v>Shirt</v>
      </c>
      <c r="I786" t="str">
        <f>VLOOKUP($C786,'Raw-products'!$A$2:$H$1261,MATCH(I$1,'Raw-products'!$A$1:$H$1,0))</f>
        <v>Oxford Cloth</v>
      </c>
      <c r="J786" t="str">
        <f>VLOOKUP($C786,'Raw-products'!$A$2:$H$1261,MATCH(J$1,'Raw-products'!$A$1:$H$1,0))</f>
        <v>L</v>
      </c>
      <c r="K786" t="str">
        <f>VLOOKUP($C786,'Raw-products'!$A$2:$H$1261,MATCH(K$1,'Raw-products'!$A$1:$H$1,0))</f>
        <v>orange</v>
      </c>
      <c r="L786">
        <f>VLOOKUP($C786,'Raw-products'!$A$2:$H$1261,MATCH(L$1,'Raw-products'!$A$1:$H$1,0))</f>
        <v>114</v>
      </c>
      <c r="M786">
        <f>VLOOKUP($C786,'Raw-products'!$A$2:$H$1261,MATCH(M$1,'Raw-products'!$A$1:$H$1,0))</f>
        <v>48</v>
      </c>
      <c r="N786" s="5">
        <f t="shared" si="24"/>
        <v>5472</v>
      </c>
      <c r="O786" cm="1">
        <f t="array" ref="O786:R786">_xlfn.XLOOKUP($B786,'Raw -orders'!$A:$A,'Raw -orders'!$B:$E)</f>
        <v>412</v>
      </c>
      <c r="P786">
        <v>26249</v>
      </c>
      <c r="Q786" s="1">
        <v>44337</v>
      </c>
      <c r="R786" s="1">
        <v>44350</v>
      </c>
      <c r="S786" t="str" cm="1">
        <f t="array" ref="S786:Z786">_xlfn.XLOOKUP($O786,'Raw - customers'!$A:$A,'Raw - customers'!$B:$I)</f>
        <v>Chandal Fransinelli</v>
      </c>
      <c r="T786" t="str">
        <v>Polygender</v>
      </c>
      <c r="U786">
        <v>21</v>
      </c>
      <c r="V786" t="str">
        <v>7048 Barrows CrescentSuite 562</v>
      </c>
      <c r="W786">
        <v>238</v>
      </c>
      <c r="X786" t="str">
        <v>Hackettchester</v>
      </c>
      <c r="Y786" t="str">
        <v>South Australia</v>
      </c>
      <c r="Z786" t="str">
        <v>Australia</v>
      </c>
      <c r="AA786">
        <v>5</v>
      </c>
      <c r="AB786" s="3" t="str">
        <f t="shared" si="25"/>
        <v>10 to 20</v>
      </c>
      <c r="AM786" s="6">
        <v>412</v>
      </c>
      <c r="AN786" s="6" t="s">
        <v>1345</v>
      </c>
    </row>
    <row r="787" spans="1:40" x14ac:dyDescent="0.25">
      <c r="A787">
        <v>785</v>
      </c>
      <c r="B787">
        <v>164</v>
      </c>
      <c r="C787">
        <v>425</v>
      </c>
      <c r="D787">
        <v>107</v>
      </c>
      <c r="E787">
        <v>3</v>
      </c>
      <c r="F787">
        <v>321</v>
      </c>
      <c r="G787">
        <v>1</v>
      </c>
      <c r="H787" t="str">
        <f>VLOOKUP($C787,'Raw-products'!$A$2:$H$1261,MATCH(H$1,'Raw-products'!$A$1:$H$1,0))</f>
        <v>Jacket</v>
      </c>
      <c r="I787" t="str">
        <f>VLOOKUP($C787,'Raw-products'!$A$2:$H$1261,MATCH(I$1,'Raw-products'!$A$1:$H$1,0))</f>
        <v>Denim</v>
      </c>
      <c r="J787" t="str">
        <f>VLOOKUP($C787,'Raw-products'!$A$2:$H$1261,MATCH(J$1,'Raw-products'!$A$1:$H$1,0))</f>
        <v>XS</v>
      </c>
      <c r="K787" t="str">
        <f>VLOOKUP($C787,'Raw-products'!$A$2:$H$1261,MATCH(K$1,'Raw-products'!$A$1:$H$1,0))</f>
        <v>orange</v>
      </c>
      <c r="L787">
        <f>VLOOKUP($C787,'Raw-products'!$A$2:$H$1261,MATCH(L$1,'Raw-products'!$A$1:$H$1,0))</f>
        <v>92</v>
      </c>
      <c r="M787">
        <f>VLOOKUP($C787,'Raw-products'!$A$2:$H$1261,MATCH(M$1,'Raw-products'!$A$1:$H$1,0))</f>
        <v>60</v>
      </c>
      <c r="N787" s="5">
        <f t="shared" si="24"/>
        <v>5520</v>
      </c>
      <c r="O787" cm="1">
        <f t="array" ref="O787:R787">_xlfn.XLOOKUP($B787,'Raw -orders'!$A:$A,'Raw -orders'!$B:$E)</f>
        <v>412</v>
      </c>
      <c r="P787">
        <v>26249</v>
      </c>
      <c r="Q787" s="1">
        <v>44337</v>
      </c>
      <c r="R787" s="1">
        <v>44350</v>
      </c>
      <c r="S787" t="str" cm="1">
        <f t="array" ref="S787:Z787">_xlfn.XLOOKUP($O787,'Raw - customers'!$A:$A,'Raw - customers'!$B:$I)</f>
        <v>Chandal Fransinelli</v>
      </c>
      <c r="T787" t="str">
        <v>Polygender</v>
      </c>
      <c r="U787">
        <v>21</v>
      </c>
      <c r="V787" t="str">
        <v>7048 Barrows CrescentSuite 562</v>
      </c>
      <c r="W787">
        <v>238</v>
      </c>
      <c r="X787" t="str">
        <v>Hackettchester</v>
      </c>
      <c r="Y787" t="str">
        <v>South Australia</v>
      </c>
      <c r="Z787" t="str">
        <v>Australia</v>
      </c>
      <c r="AA787">
        <v>5</v>
      </c>
      <c r="AB787" s="3" t="str">
        <f t="shared" si="25"/>
        <v>10 to 20</v>
      </c>
      <c r="AM787" s="6">
        <v>412</v>
      </c>
      <c r="AN787" s="6" t="s">
        <v>1345</v>
      </c>
    </row>
    <row r="788" spans="1:40" x14ac:dyDescent="0.25">
      <c r="A788">
        <v>786</v>
      </c>
      <c r="B788">
        <v>165</v>
      </c>
      <c r="C788">
        <v>1165</v>
      </c>
      <c r="D788">
        <v>99</v>
      </c>
      <c r="E788">
        <v>3</v>
      </c>
      <c r="F788">
        <v>297</v>
      </c>
      <c r="G788">
        <v>1</v>
      </c>
      <c r="H788" t="str">
        <f>VLOOKUP($C788,'Raw-products'!$A$2:$H$1261,MATCH(H$1,'Raw-products'!$A$1:$H$1,0))</f>
        <v>Trousers</v>
      </c>
      <c r="I788" t="str">
        <f>VLOOKUP($C788,'Raw-products'!$A$2:$H$1261,MATCH(I$1,'Raw-products'!$A$1:$H$1,0))</f>
        <v>High-Waisted</v>
      </c>
      <c r="J788" t="str">
        <f>VLOOKUP($C788,'Raw-products'!$A$2:$H$1261,MATCH(J$1,'Raw-products'!$A$1:$H$1,0))</f>
        <v>XS</v>
      </c>
      <c r="K788" t="str">
        <f>VLOOKUP($C788,'Raw-products'!$A$2:$H$1261,MATCH(K$1,'Raw-products'!$A$1:$H$1,0))</f>
        <v>yellow</v>
      </c>
      <c r="L788">
        <f>VLOOKUP($C788,'Raw-products'!$A$2:$H$1261,MATCH(L$1,'Raw-products'!$A$1:$H$1,0))</f>
        <v>98</v>
      </c>
      <c r="M788">
        <f>VLOOKUP($C788,'Raw-products'!$A$2:$H$1261,MATCH(M$1,'Raw-products'!$A$1:$H$1,0))</f>
        <v>64</v>
      </c>
      <c r="N788" s="5">
        <f t="shared" si="24"/>
        <v>6272</v>
      </c>
      <c r="O788" cm="1">
        <f t="array" ref="O788:R788">_xlfn.XLOOKUP($B788,'Raw -orders'!$A:$A,'Raw -orders'!$B:$E)</f>
        <v>389</v>
      </c>
      <c r="P788">
        <v>28345</v>
      </c>
      <c r="Q788" s="1">
        <v>44370</v>
      </c>
      <c r="R788" s="1">
        <v>44397</v>
      </c>
      <c r="S788" t="str" cm="1">
        <f t="array" ref="S788:Z788">_xlfn.XLOOKUP($O788,'Raw - customers'!$A:$A,'Raw - customers'!$B:$I)</f>
        <v>Caroljean Elstob</v>
      </c>
      <c r="T788" t="str">
        <v>Agender</v>
      </c>
      <c r="U788">
        <v>41</v>
      </c>
      <c r="V788" t="str">
        <v>5990 John View RdApt. 812</v>
      </c>
      <c r="W788">
        <v>5989</v>
      </c>
      <c r="X788" t="str">
        <v>Lake Lukeberg</v>
      </c>
      <c r="Y788" t="str">
        <v>South Australia</v>
      </c>
      <c r="Z788" t="str">
        <v>Australia</v>
      </c>
      <c r="AA788">
        <v>6</v>
      </c>
      <c r="AB788" s="3" t="str">
        <f t="shared" si="25"/>
        <v>20 to 30</v>
      </c>
      <c r="AM788" s="6">
        <v>389</v>
      </c>
      <c r="AN788" s="6" t="s">
        <v>1345</v>
      </c>
    </row>
    <row r="789" spans="1:40" x14ac:dyDescent="0.25">
      <c r="A789">
        <v>787</v>
      </c>
      <c r="B789">
        <v>165</v>
      </c>
      <c r="C789">
        <v>1029</v>
      </c>
      <c r="D789">
        <v>90</v>
      </c>
      <c r="E789">
        <v>1</v>
      </c>
      <c r="F789">
        <v>90</v>
      </c>
      <c r="G789">
        <v>1</v>
      </c>
      <c r="H789" t="str">
        <f>VLOOKUP($C789,'Raw-products'!$A$2:$H$1261,MATCH(H$1,'Raw-products'!$A$1:$H$1,0))</f>
        <v>Trousers</v>
      </c>
      <c r="I789" t="str">
        <f>VLOOKUP($C789,'Raw-products'!$A$2:$H$1261,MATCH(I$1,'Raw-products'!$A$1:$H$1,0))</f>
        <v>Relaxed Leg</v>
      </c>
      <c r="J789" t="str">
        <f>VLOOKUP($C789,'Raw-products'!$A$2:$H$1261,MATCH(J$1,'Raw-products'!$A$1:$H$1,0))</f>
        <v>XL</v>
      </c>
      <c r="K789" t="str">
        <f>VLOOKUP($C789,'Raw-products'!$A$2:$H$1261,MATCH(K$1,'Raw-products'!$A$1:$H$1,0))</f>
        <v>yellow</v>
      </c>
      <c r="L789">
        <f>VLOOKUP($C789,'Raw-products'!$A$2:$H$1261,MATCH(L$1,'Raw-products'!$A$1:$H$1,0))</f>
        <v>95</v>
      </c>
      <c r="M789">
        <f>VLOOKUP($C789,'Raw-products'!$A$2:$H$1261,MATCH(M$1,'Raw-products'!$A$1:$H$1,0))</f>
        <v>54</v>
      </c>
      <c r="N789" s="5">
        <f t="shared" si="24"/>
        <v>5130</v>
      </c>
      <c r="O789" cm="1">
        <f t="array" ref="O789:R789">_xlfn.XLOOKUP($B789,'Raw -orders'!$A:$A,'Raw -orders'!$B:$E)</f>
        <v>389</v>
      </c>
      <c r="P789">
        <v>28345</v>
      </c>
      <c r="Q789" s="1">
        <v>44370</v>
      </c>
      <c r="R789" s="1">
        <v>44397</v>
      </c>
      <c r="S789" t="str" cm="1">
        <f t="array" ref="S789:Z789">_xlfn.XLOOKUP($O789,'Raw - customers'!$A:$A,'Raw - customers'!$B:$I)</f>
        <v>Caroljean Elstob</v>
      </c>
      <c r="T789" t="str">
        <v>Agender</v>
      </c>
      <c r="U789">
        <v>41</v>
      </c>
      <c r="V789" t="str">
        <v>5990 John View RdApt. 812</v>
      </c>
      <c r="W789">
        <v>5989</v>
      </c>
      <c r="X789" t="str">
        <v>Lake Lukeberg</v>
      </c>
      <c r="Y789" t="str">
        <v>South Australia</v>
      </c>
      <c r="Z789" t="str">
        <v>Australia</v>
      </c>
      <c r="AA789">
        <v>6</v>
      </c>
      <c r="AB789" s="3" t="str">
        <f t="shared" si="25"/>
        <v>20 to 30</v>
      </c>
      <c r="AM789" s="6">
        <v>389</v>
      </c>
      <c r="AN789" s="6" t="s">
        <v>1345</v>
      </c>
    </row>
    <row r="790" spans="1:40" x14ac:dyDescent="0.25">
      <c r="A790">
        <v>788</v>
      </c>
      <c r="B790">
        <v>165</v>
      </c>
      <c r="C790">
        <v>118</v>
      </c>
      <c r="D790">
        <v>92</v>
      </c>
      <c r="E790">
        <v>2</v>
      </c>
      <c r="F790">
        <v>184</v>
      </c>
      <c r="G790">
        <v>1</v>
      </c>
      <c r="H790" t="str">
        <f>VLOOKUP($C790,'Raw-products'!$A$2:$H$1261,MATCH(H$1,'Raw-products'!$A$1:$H$1,0))</f>
        <v>Shirt</v>
      </c>
      <c r="I790" t="str">
        <f>VLOOKUP($C790,'Raw-products'!$A$2:$H$1261,MATCH(I$1,'Raw-products'!$A$1:$H$1,0))</f>
        <v>Denim</v>
      </c>
      <c r="J790" t="str">
        <f>VLOOKUP($C790,'Raw-products'!$A$2:$H$1261,MATCH(J$1,'Raw-products'!$A$1:$H$1,0))</f>
        <v>L</v>
      </c>
      <c r="K790" t="str">
        <f>VLOOKUP($C790,'Raw-products'!$A$2:$H$1261,MATCH(K$1,'Raw-products'!$A$1:$H$1,0))</f>
        <v>yellow</v>
      </c>
      <c r="L790">
        <f>VLOOKUP($C790,'Raw-products'!$A$2:$H$1261,MATCH(L$1,'Raw-products'!$A$1:$H$1,0))</f>
        <v>115</v>
      </c>
      <c r="M790">
        <f>VLOOKUP($C790,'Raw-products'!$A$2:$H$1261,MATCH(M$1,'Raw-products'!$A$1:$H$1,0))</f>
        <v>75</v>
      </c>
      <c r="N790" s="5">
        <f t="shared" si="24"/>
        <v>8625</v>
      </c>
      <c r="O790" cm="1">
        <f t="array" ref="O790:R790">_xlfn.XLOOKUP($B790,'Raw -orders'!$A:$A,'Raw -orders'!$B:$E)</f>
        <v>389</v>
      </c>
      <c r="P790">
        <v>28345</v>
      </c>
      <c r="Q790" s="1">
        <v>44370</v>
      </c>
      <c r="R790" s="1">
        <v>44397</v>
      </c>
      <c r="S790" t="str" cm="1">
        <f t="array" ref="S790:Z790">_xlfn.XLOOKUP($O790,'Raw - customers'!$A:$A,'Raw - customers'!$B:$I)</f>
        <v>Caroljean Elstob</v>
      </c>
      <c r="T790" t="str">
        <v>Agender</v>
      </c>
      <c r="U790">
        <v>41</v>
      </c>
      <c r="V790" t="str">
        <v>5990 John View RdApt. 812</v>
      </c>
      <c r="W790">
        <v>5989</v>
      </c>
      <c r="X790" t="str">
        <v>Lake Lukeberg</v>
      </c>
      <c r="Y790" t="str">
        <v>South Australia</v>
      </c>
      <c r="Z790" t="str">
        <v>Australia</v>
      </c>
      <c r="AA790">
        <v>6</v>
      </c>
      <c r="AB790" s="3" t="str">
        <f t="shared" si="25"/>
        <v>20 to 30</v>
      </c>
      <c r="AM790" s="6">
        <v>389</v>
      </c>
      <c r="AN790" s="6" t="s">
        <v>1345</v>
      </c>
    </row>
    <row r="791" spans="1:40" x14ac:dyDescent="0.25">
      <c r="A791">
        <v>789</v>
      </c>
      <c r="B791">
        <v>165</v>
      </c>
      <c r="C791">
        <v>700</v>
      </c>
      <c r="D791">
        <v>119</v>
      </c>
      <c r="E791">
        <v>1</v>
      </c>
      <c r="F791">
        <v>119</v>
      </c>
      <c r="G791">
        <v>1</v>
      </c>
      <c r="H791" t="str">
        <f>VLOOKUP($C791,'Raw-products'!$A$2:$H$1261,MATCH(H$1,'Raw-products'!$A$1:$H$1,0))</f>
        <v>Jacket</v>
      </c>
      <c r="I791" t="str">
        <f>VLOOKUP($C791,'Raw-products'!$A$2:$H$1261,MATCH(I$1,'Raw-products'!$A$1:$H$1,0))</f>
        <v>Trench Coat</v>
      </c>
      <c r="J791" t="str">
        <f>VLOOKUP($C791,'Raw-products'!$A$2:$H$1261,MATCH(J$1,'Raw-products'!$A$1:$H$1,0))</f>
        <v>XS</v>
      </c>
      <c r="K791" t="str">
        <f>VLOOKUP($C791,'Raw-products'!$A$2:$H$1261,MATCH(K$1,'Raw-products'!$A$1:$H$1,0))</f>
        <v>red</v>
      </c>
      <c r="L791">
        <f>VLOOKUP($C791,'Raw-products'!$A$2:$H$1261,MATCH(L$1,'Raw-products'!$A$1:$H$1,0))</f>
        <v>112</v>
      </c>
      <c r="M791">
        <f>VLOOKUP($C791,'Raw-products'!$A$2:$H$1261,MATCH(M$1,'Raw-products'!$A$1:$H$1,0))</f>
        <v>78</v>
      </c>
      <c r="N791" s="5">
        <f t="shared" si="24"/>
        <v>8736</v>
      </c>
      <c r="O791" cm="1">
        <f t="array" ref="O791:R791">_xlfn.XLOOKUP($B791,'Raw -orders'!$A:$A,'Raw -orders'!$B:$E)</f>
        <v>389</v>
      </c>
      <c r="P791">
        <v>28345</v>
      </c>
      <c r="Q791" s="1">
        <v>44370</v>
      </c>
      <c r="R791" s="1">
        <v>44397</v>
      </c>
      <c r="S791" t="str" cm="1">
        <f t="array" ref="S791:Z791">_xlfn.XLOOKUP($O791,'Raw - customers'!$A:$A,'Raw - customers'!$B:$I)</f>
        <v>Caroljean Elstob</v>
      </c>
      <c r="T791" t="str">
        <v>Agender</v>
      </c>
      <c r="U791">
        <v>41</v>
      </c>
      <c r="V791" t="str">
        <v>5990 John View RdApt. 812</v>
      </c>
      <c r="W791">
        <v>5989</v>
      </c>
      <c r="X791" t="str">
        <v>Lake Lukeberg</v>
      </c>
      <c r="Y791" t="str">
        <v>South Australia</v>
      </c>
      <c r="Z791" t="str">
        <v>Australia</v>
      </c>
      <c r="AA791">
        <v>6</v>
      </c>
      <c r="AB791" s="3" t="str">
        <f t="shared" si="25"/>
        <v>20 to 30</v>
      </c>
      <c r="AM791" s="6">
        <v>389</v>
      </c>
      <c r="AN791" s="6" t="s">
        <v>1345</v>
      </c>
    </row>
    <row r="792" spans="1:40" x14ac:dyDescent="0.25">
      <c r="A792">
        <v>790</v>
      </c>
      <c r="B792">
        <v>165</v>
      </c>
      <c r="C792">
        <v>679</v>
      </c>
      <c r="D792">
        <v>113</v>
      </c>
      <c r="E792">
        <v>1</v>
      </c>
      <c r="F792">
        <v>113</v>
      </c>
      <c r="G792">
        <v>1</v>
      </c>
      <c r="H792" t="str">
        <f>VLOOKUP($C792,'Raw-products'!$A$2:$H$1261,MATCH(H$1,'Raw-products'!$A$1:$H$1,0))</f>
        <v>Jacket</v>
      </c>
      <c r="I792" t="str">
        <f>VLOOKUP($C792,'Raw-products'!$A$2:$H$1261,MATCH(I$1,'Raw-products'!$A$1:$H$1,0))</f>
        <v>Parka</v>
      </c>
      <c r="J792" t="str">
        <f>VLOOKUP($C792,'Raw-products'!$A$2:$H$1261,MATCH(J$1,'Raw-products'!$A$1:$H$1,0))</f>
        <v>XL</v>
      </c>
      <c r="K792" t="str">
        <f>VLOOKUP($C792,'Raw-products'!$A$2:$H$1261,MATCH(K$1,'Raw-products'!$A$1:$H$1,0))</f>
        <v>yellow</v>
      </c>
      <c r="L792">
        <f>VLOOKUP($C792,'Raw-products'!$A$2:$H$1261,MATCH(L$1,'Raw-products'!$A$1:$H$1,0))</f>
        <v>119</v>
      </c>
      <c r="M792">
        <f>VLOOKUP($C792,'Raw-products'!$A$2:$H$1261,MATCH(M$1,'Raw-products'!$A$1:$H$1,0))</f>
        <v>44</v>
      </c>
      <c r="N792" s="5">
        <f t="shared" si="24"/>
        <v>5236</v>
      </c>
      <c r="O792" cm="1">
        <f t="array" ref="O792:R792">_xlfn.XLOOKUP($B792,'Raw -orders'!$A:$A,'Raw -orders'!$B:$E)</f>
        <v>389</v>
      </c>
      <c r="P792">
        <v>28345</v>
      </c>
      <c r="Q792" s="1">
        <v>44370</v>
      </c>
      <c r="R792" s="1">
        <v>44397</v>
      </c>
      <c r="S792" t="str" cm="1">
        <f t="array" ref="S792:Z792">_xlfn.XLOOKUP($O792,'Raw - customers'!$A:$A,'Raw - customers'!$B:$I)</f>
        <v>Caroljean Elstob</v>
      </c>
      <c r="T792" t="str">
        <v>Agender</v>
      </c>
      <c r="U792">
        <v>41</v>
      </c>
      <c r="V792" t="str">
        <v>5990 John View RdApt. 812</v>
      </c>
      <c r="W792">
        <v>5989</v>
      </c>
      <c r="X792" t="str">
        <v>Lake Lukeberg</v>
      </c>
      <c r="Y792" t="str">
        <v>South Australia</v>
      </c>
      <c r="Z792" t="str">
        <v>Australia</v>
      </c>
      <c r="AA792">
        <v>6</v>
      </c>
      <c r="AB792" s="3" t="str">
        <f t="shared" si="25"/>
        <v>20 to 30</v>
      </c>
      <c r="AM792" s="6">
        <v>389</v>
      </c>
      <c r="AN792" s="6" t="s">
        <v>1345</v>
      </c>
    </row>
    <row r="793" spans="1:40" x14ac:dyDescent="0.25">
      <c r="A793">
        <v>791</v>
      </c>
      <c r="B793">
        <v>165</v>
      </c>
      <c r="C793">
        <v>1060</v>
      </c>
      <c r="D793">
        <v>93</v>
      </c>
      <c r="E793">
        <v>2</v>
      </c>
      <c r="F793">
        <v>186</v>
      </c>
      <c r="G793">
        <v>1</v>
      </c>
      <c r="H793" t="str">
        <f>VLOOKUP($C793,'Raw-products'!$A$2:$H$1261,MATCH(H$1,'Raw-products'!$A$1:$H$1,0))</f>
        <v>Trousers</v>
      </c>
      <c r="I793" t="str">
        <f>VLOOKUP($C793,'Raw-products'!$A$2:$H$1261,MATCH(I$1,'Raw-products'!$A$1:$H$1,0))</f>
        <v>Joggers</v>
      </c>
      <c r="J793" t="str">
        <f>VLOOKUP($C793,'Raw-products'!$A$2:$H$1261,MATCH(J$1,'Raw-products'!$A$1:$H$1,0))</f>
        <v>XS</v>
      </c>
      <c r="K793" t="str">
        <f>VLOOKUP($C793,'Raw-products'!$A$2:$H$1261,MATCH(K$1,'Raw-products'!$A$1:$H$1,0))</f>
        <v>yellow</v>
      </c>
      <c r="L793">
        <f>VLOOKUP($C793,'Raw-products'!$A$2:$H$1261,MATCH(L$1,'Raw-products'!$A$1:$H$1,0))</f>
        <v>94</v>
      </c>
      <c r="M793">
        <f>VLOOKUP($C793,'Raw-products'!$A$2:$H$1261,MATCH(M$1,'Raw-products'!$A$1:$H$1,0))</f>
        <v>62</v>
      </c>
      <c r="N793" s="5">
        <f t="shared" si="24"/>
        <v>5828</v>
      </c>
      <c r="O793" cm="1">
        <f t="array" ref="O793:R793">_xlfn.XLOOKUP($B793,'Raw -orders'!$A:$A,'Raw -orders'!$B:$E)</f>
        <v>389</v>
      </c>
      <c r="P793">
        <v>28345</v>
      </c>
      <c r="Q793" s="1">
        <v>44370</v>
      </c>
      <c r="R793" s="1">
        <v>44397</v>
      </c>
      <c r="S793" t="str" cm="1">
        <f t="array" ref="S793:Z793">_xlfn.XLOOKUP($O793,'Raw - customers'!$A:$A,'Raw - customers'!$B:$I)</f>
        <v>Caroljean Elstob</v>
      </c>
      <c r="T793" t="str">
        <v>Agender</v>
      </c>
      <c r="U793">
        <v>41</v>
      </c>
      <c r="V793" t="str">
        <v>5990 John View RdApt. 812</v>
      </c>
      <c r="W793">
        <v>5989</v>
      </c>
      <c r="X793" t="str">
        <v>Lake Lukeberg</v>
      </c>
      <c r="Y793" t="str">
        <v>South Australia</v>
      </c>
      <c r="Z793" t="str">
        <v>Australia</v>
      </c>
      <c r="AA793">
        <v>6</v>
      </c>
      <c r="AB793" s="3" t="str">
        <f t="shared" si="25"/>
        <v>20 to 30</v>
      </c>
      <c r="AM793" s="6">
        <v>389</v>
      </c>
      <c r="AN793" s="6" t="s">
        <v>1345</v>
      </c>
    </row>
    <row r="794" spans="1:40" x14ac:dyDescent="0.25">
      <c r="A794">
        <v>792</v>
      </c>
      <c r="B794">
        <v>165</v>
      </c>
      <c r="C794">
        <v>26</v>
      </c>
      <c r="D794">
        <v>96</v>
      </c>
      <c r="E794">
        <v>1</v>
      </c>
      <c r="F794">
        <v>96</v>
      </c>
      <c r="G794">
        <v>1</v>
      </c>
      <c r="H794" t="str">
        <f>VLOOKUP($C794,'Raw-products'!$A$2:$H$1261,MATCH(H$1,'Raw-products'!$A$1:$H$1,0))</f>
        <v>Shirt</v>
      </c>
      <c r="I794" t="str">
        <f>VLOOKUP($C794,'Raw-products'!$A$2:$H$1261,MATCH(I$1,'Raw-products'!$A$1:$H$1,0))</f>
        <v>Oxford Cloth</v>
      </c>
      <c r="J794" t="str">
        <f>VLOOKUP($C794,'Raw-products'!$A$2:$H$1261,MATCH(J$1,'Raw-products'!$A$1:$H$1,0))</f>
        <v>S</v>
      </c>
      <c r="K794" t="str">
        <f>VLOOKUP($C794,'Raw-products'!$A$2:$H$1261,MATCH(K$1,'Raw-products'!$A$1:$H$1,0))</f>
        <v>indigo</v>
      </c>
      <c r="L794">
        <f>VLOOKUP($C794,'Raw-products'!$A$2:$H$1261,MATCH(L$1,'Raw-products'!$A$1:$H$1,0))</f>
        <v>114</v>
      </c>
      <c r="M794">
        <f>VLOOKUP($C794,'Raw-products'!$A$2:$H$1261,MATCH(M$1,'Raw-products'!$A$1:$H$1,0))</f>
        <v>59</v>
      </c>
      <c r="N794" s="5">
        <f t="shared" si="24"/>
        <v>6726</v>
      </c>
      <c r="O794" cm="1">
        <f t="array" ref="O794:R794">_xlfn.XLOOKUP($B794,'Raw -orders'!$A:$A,'Raw -orders'!$B:$E)</f>
        <v>389</v>
      </c>
      <c r="P794">
        <v>28345</v>
      </c>
      <c r="Q794" s="1">
        <v>44370</v>
      </c>
      <c r="R794" s="1">
        <v>44397</v>
      </c>
      <c r="S794" t="str" cm="1">
        <f t="array" ref="S794:Z794">_xlfn.XLOOKUP($O794,'Raw - customers'!$A:$A,'Raw - customers'!$B:$I)</f>
        <v>Caroljean Elstob</v>
      </c>
      <c r="T794" t="str">
        <v>Agender</v>
      </c>
      <c r="U794">
        <v>41</v>
      </c>
      <c r="V794" t="str">
        <v>5990 John View RdApt. 812</v>
      </c>
      <c r="W794">
        <v>5989</v>
      </c>
      <c r="X794" t="str">
        <v>Lake Lukeberg</v>
      </c>
      <c r="Y794" t="str">
        <v>South Australia</v>
      </c>
      <c r="Z794" t="str">
        <v>Australia</v>
      </c>
      <c r="AA794">
        <v>6</v>
      </c>
      <c r="AB794" s="3" t="str">
        <f t="shared" si="25"/>
        <v>20 to 30</v>
      </c>
      <c r="AM794" s="6">
        <v>389</v>
      </c>
      <c r="AN794" s="6" t="s">
        <v>1345</v>
      </c>
    </row>
    <row r="795" spans="1:40" x14ac:dyDescent="0.25">
      <c r="A795">
        <v>793</v>
      </c>
      <c r="B795">
        <v>166</v>
      </c>
      <c r="C795">
        <v>743</v>
      </c>
      <c r="D795">
        <v>109</v>
      </c>
      <c r="E795">
        <v>1</v>
      </c>
      <c r="F795">
        <v>109</v>
      </c>
      <c r="G795">
        <v>1</v>
      </c>
      <c r="H795" t="str">
        <f>VLOOKUP($C795,'Raw-products'!$A$2:$H$1261,MATCH(H$1,'Raw-products'!$A$1:$H$1,0))</f>
        <v>Jacket</v>
      </c>
      <c r="I795" t="str">
        <f>VLOOKUP($C795,'Raw-products'!$A$2:$H$1261,MATCH(I$1,'Raw-products'!$A$1:$H$1,0))</f>
        <v>Peacoat</v>
      </c>
      <c r="J795" t="str">
        <f>VLOOKUP($C795,'Raw-products'!$A$2:$H$1261,MATCH(J$1,'Raw-products'!$A$1:$H$1,0))</f>
        <v>L</v>
      </c>
      <c r="K795" t="str">
        <f>VLOOKUP($C795,'Raw-products'!$A$2:$H$1261,MATCH(K$1,'Raw-products'!$A$1:$H$1,0))</f>
        <v>orange</v>
      </c>
      <c r="L795">
        <f>VLOOKUP($C795,'Raw-products'!$A$2:$H$1261,MATCH(L$1,'Raw-products'!$A$1:$H$1,0))</f>
        <v>102</v>
      </c>
      <c r="M795">
        <f>VLOOKUP($C795,'Raw-products'!$A$2:$H$1261,MATCH(M$1,'Raw-products'!$A$1:$H$1,0))</f>
        <v>45</v>
      </c>
      <c r="N795" s="5">
        <f t="shared" si="24"/>
        <v>4590</v>
      </c>
      <c r="O795" cm="1">
        <f t="array" ref="O795:R795">_xlfn.XLOOKUP($B795,'Raw -orders'!$A:$A,'Raw -orders'!$B:$E)</f>
        <v>113</v>
      </c>
      <c r="P795">
        <v>11914</v>
      </c>
      <c r="Q795" s="1">
        <v>44388</v>
      </c>
      <c r="R795" s="1">
        <v>44391</v>
      </c>
      <c r="S795" t="str" cm="1">
        <f t="array" ref="S795:Z795">_xlfn.XLOOKUP($O795,'Raw - customers'!$A:$A,'Raw - customers'!$B:$I)</f>
        <v>Hew Cardinal</v>
      </c>
      <c r="T795" t="str">
        <v>Agender</v>
      </c>
      <c r="U795">
        <v>57</v>
      </c>
      <c r="V795" t="str">
        <v>29 David JunctionApt. 733</v>
      </c>
      <c r="W795">
        <v>3303</v>
      </c>
      <c r="X795" t="str">
        <v>North Ruby</v>
      </c>
      <c r="Y795" t="str">
        <v>South Australia</v>
      </c>
      <c r="Z795" t="str">
        <v>Australia</v>
      </c>
      <c r="AA795">
        <v>7</v>
      </c>
      <c r="AB795" s="3" t="str">
        <f t="shared" si="25"/>
        <v>0 to 10</v>
      </c>
      <c r="AM795" s="6">
        <v>113</v>
      </c>
      <c r="AN795" s="6" t="s">
        <v>1345</v>
      </c>
    </row>
    <row r="796" spans="1:40" x14ac:dyDescent="0.25">
      <c r="A796">
        <v>794</v>
      </c>
      <c r="B796">
        <v>166</v>
      </c>
      <c r="C796">
        <v>827</v>
      </c>
      <c r="D796">
        <v>117</v>
      </c>
      <c r="E796">
        <v>3</v>
      </c>
      <c r="F796">
        <v>351</v>
      </c>
      <c r="G796">
        <v>1</v>
      </c>
      <c r="H796" t="str">
        <f>VLOOKUP($C796,'Raw-products'!$A$2:$H$1261,MATCH(H$1,'Raw-products'!$A$1:$H$1,0))</f>
        <v>Jacket</v>
      </c>
      <c r="I796" t="str">
        <f>VLOOKUP($C796,'Raw-products'!$A$2:$H$1261,MATCH(I$1,'Raw-products'!$A$1:$H$1,0))</f>
        <v>Shearling</v>
      </c>
      <c r="J796" t="str">
        <f>VLOOKUP($C796,'Raw-products'!$A$2:$H$1261,MATCH(J$1,'Raw-products'!$A$1:$H$1,0))</f>
        <v>M</v>
      </c>
      <c r="K796" t="str">
        <f>VLOOKUP($C796,'Raw-products'!$A$2:$H$1261,MATCH(K$1,'Raw-products'!$A$1:$H$1,0))</f>
        <v>blue</v>
      </c>
      <c r="L796">
        <f>VLOOKUP($C796,'Raw-products'!$A$2:$H$1261,MATCH(L$1,'Raw-products'!$A$1:$H$1,0))</f>
        <v>95</v>
      </c>
      <c r="M796">
        <f>VLOOKUP($C796,'Raw-products'!$A$2:$H$1261,MATCH(M$1,'Raw-products'!$A$1:$H$1,0))</f>
        <v>73</v>
      </c>
      <c r="N796" s="5">
        <f t="shared" si="24"/>
        <v>6935</v>
      </c>
      <c r="O796" cm="1">
        <f t="array" ref="O796:R796">_xlfn.XLOOKUP($B796,'Raw -orders'!$A:$A,'Raw -orders'!$B:$E)</f>
        <v>113</v>
      </c>
      <c r="P796">
        <v>11914</v>
      </c>
      <c r="Q796" s="1">
        <v>44388</v>
      </c>
      <c r="R796" s="1">
        <v>44391</v>
      </c>
      <c r="S796" t="str" cm="1">
        <f t="array" ref="S796:Z796">_xlfn.XLOOKUP($O796,'Raw - customers'!$A:$A,'Raw - customers'!$B:$I)</f>
        <v>Hew Cardinal</v>
      </c>
      <c r="T796" t="str">
        <v>Agender</v>
      </c>
      <c r="U796">
        <v>57</v>
      </c>
      <c r="V796" t="str">
        <v>29 David JunctionApt. 733</v>
      </c>
      <c r="W796">
        <v>3303</v>
      </c>
      <c r="X796" t="str">
        <v>North Ruby</v>
      </c>
      <c r="Y796" t="str">
        <v>South Australia</v>
      </c>
      <c r="Z796" t="str">
        <v>Australia</v>
      </c>
      <c r="AA796">
        <v>7</v>
      </c>
      <c r="AB796" s="3" t="str">
        <f t="shared" si="25"/>
        <v>0 to 10</v>
      </c>
      <c r="AM796" s="6">
        <v>113</v>
      </c>
      <c r="AN796" s="6" t="s">
        <v>1345</v>
      </c>
    </row>
    <row r="797" spans="1:40" x14ac:dyDescent="0.25">
      <c r="A797">
        <v>795</v>
      </c>
      <c r="B797">
        <v>166</v>
      </c>
      <c r="C797">
        <v>740</v>
      </c>
      <c r="D797">
        <v>109</v>
      </c>
      <c r="E797">
        <v>1</v>
      </c>
      <c r="F797">
        <v>109</v>
      </c>
      <c r="G797">
        <v>1</v>
      </c>
      <c r="H797" t="str">
        <f>VLOOKUP($C797,'Raw-products'!$A$2:$H$1261,MATCH(H$1,'Raw-products'!$A$1:$H$1,0))</f>
        <v>Jacket</v>
      </c>
      <c r="I797" t="str">
        <f>VLOOKUP($C797,'Raw-products'!$A$2:$H$1261,MATCH(I$1,'Raw-products'!$A$1:$H$1,0))</f>
        <v>Peacoat</v>
      </c>
      <c r="J797" t="str">
        <f>VLOOKUP($C797,'Raw-products'!$A$2:$H$1261,MATCH(J$1,'Raw-products'!$A$1:$H$1,0))</f>
        <v>XS</v>
      </c>
      <c r="K797" t="str">
        <f>VLOOKUP($C797,'Raw-products'!$A$2:$H$1261,MATCH(K$1,'Raw-products'!$A$1:$H$1,0))</f>
        <v>orange</v>
      </c>
      <c r="L797">
        <f>VLOOKUP($C797,'Raw-products'!$A$2:$H$1261,MATCH(L$1,'Raw-products'!$A$1:$H$1,0))</f>
        <v>102</v>
      </c>
      <c r="M797">
        <f>VLOOKUP($C797,'Raw-products'!$A$2:$H$1261,MATCH(M$1,'Raw-products'!$A$1:$H$1,0))</f>
        <v>78</v>
      </c>
      <c r="N797" s="5">
        <f t="shared" si="24"/>
        <v>7956</v>
      </c>
      <c r="O797" cm="1">
        <f t="array" ref="O797:R797">_xlfn.XLOOKUP($B797,'Raw -orders'!$A:$A,'Raw -orders'!$B:$E)</f>
        <v>113</v>
      </c>
      <c r="P797">
        <v>11914</v>
      </c>
      <c r="Q797" s="1">
        <v>44388</v>
      </c>
      <c r="R797" s="1">
        <v>44391</v>
      </c>
      <c r="S797" t="str" cm="1">
        <f t="array" ref="S797:Z797">_xlfn.XLOOKUP($O797,'Raw - customers'!$A:$A,'Raw - customers'!$B:$I)</f>
        <v>Hew Cardinal</v>
      </c>
      <c r="T797" t="str">
        <v>Agender</v>
      </c>
      <c r="U797">
        <v>57</v>
      </c>
      <c r="V797" t="str">
        <v>29 David JunctionApt. 733</v>
      </c>
      <c r="W797">
        <v>3303</v>
      </c>
      <c r="X797" t="str">
        <v>North Ruby</v>
      </c>
      <c r="Y797" t="str">
        <v>South Australia</v>
      </c>
      <c r="Z797" t="str">
        <v>Australia</v>
      </c>
      <c r="AA797">
        <v>7</v>
      </c>
      <c r="AB797" s="3" t="str">
        <f t="shared" si="25"/>
        <v>0 to 10</v>
      </c>
      <c r="AM797" s="6">
        <v>113</v>
      </c>
      <c r="AN797" s="6" t="s">
        <v>1345</v>
      </c>
    </row>
    <row r="798" spans="1:40" x14ac:dyDescent="0.25">
      <c r="A798">
        <v>796</v>
      </c>
      <c r="B798">
        <v>166</v>
      </c>
      <c r="C798">
        <v>661</v>
      </c>
      <c r="D798">
        <v>93</v>
      </c>
      <c r="E798">
        <v>2</v>
      </c>
      <c r="F798">
        <v>186</v>
      </c>
      <c r="G798">
        <v>1</v>
      </c>
      <c r="H798" t="str">
        <f>VLOOKUP($C798,'Raw-products'!$A$2:$H$1261,MATCH(H$1,'Raw-products'!$A$1:$H$1,0))</f>
        <v>Jacket</v>
      </c>
      <c r="I798" t="str">
        <f>VLOOKUP($C798,'Raw-products'!$A$2:$H$1261,MATCH(I$1,'Raw-products'!$A$1:$H$1,0))</f>
        <v>Coach</v>
      </c>
      <c r="J798" t="str">
        <f>VLOOKUP($C798,'Raw-products'!$A$2:$H$1261,MATCH(J$1,'Raw-products'!$A$1:$H$1,0))</f>
        <v>S</v>
      </c>
      <c r="K798" t="str">
        <f>VLOOKUP($C798,'Raw-products'!$A$2:$H$1261,MATCH(K$1,'Raw-products'!$A$1:$H$1,0))</f>
        <v>violet</v>
      </c>
      <c r="L798">
        <f>VLOOKUP($C798,'Raw-products'!$A$2:$H$1261,MATCH(L$1,'Raw-products'!$A$1:$H$1,0))</f>
        <v>115</v>
      </c>
      <c r="M798">
        <f>VLOOKUP($C798,'Raw-products'!$A$2:$H$1261,MATCH(M$1,'Raw-products'!$A$1:$H$1,0))</f>
        <v>74</v>
      </c>
      <c r="N798" s="5">
        <f t="shared" si="24"/>
        <v>8510</v>
      </c>
      <c r="O798" cm="1">
        <f t="array" ref="O798:R798">_xlfn.XLOOKUP($B798,'Raw -orders'!$A:$A,'Raw -orders'!$B:$E)</f>
        <v>113</v>
      </c>
      <c r="P798">
        <v>11914</v>
      </c>
      <c r="Q798" s="1">
        <v>44388</v>
      </c>
      <c r="R798" s="1">
        <v>44391</v>
      </c>
      <c r="S798" t="str" cm="1">
        <f t="array" ref="S798:Z798">_xlfn.XLOOKUP($O798,'Raw - customers'!$A:$A,'Raw - customers'!$B:$I)</f>
        <v>Hew Cardinal</v>
      </c>
      <c r="T798" t="str">
        <v>Agender</v>
      </c>
      <c r="U798">
        <v>57</v>
      </c>
      <c r="V798" t="str">
        <v>29 David JunctionApt. 733</v>
      </c>
      <c r="W798">
        <v>3303</v>
      </c>
      <c r="X798" t="str">
        <v>North Ruby</v>
      </c>
      <c r="Y798" t="str">
        <v>South Australia</v>
      </c>
      <c r="Z798" t="str">
        <v>Australia</v>
      </c>
      <c r="AA798">
        <v>7</v>
      </c>
      <c r="AB798" s="3" t="str">
        <f t="shared" si="25"/>
        <v>0 to 10</v>
      </c>
      <c r="AM798" s="6">
        <v>113</v>
      </c>
      <c r="AN798" s="6" t="s">
        <v>1345</v>
      </c>
    </row>
    <row r="799" spans="1:40" x14ac:dyDescent="0.25">
      <c r="A799">
        <v>797</v>
      </c>
      <c r="B799">
        <v>166</v>
      </c>
      <c r="C799">
        <v>217</v>
      </c>
      <c r="D799">
        <v>106</v>
      </c>
      <c r="E799">
        <v>2</v>
      </c>
      <c r="F799">
        <v>212</v>
      </c>
      <c r="G799">
        <v>1</v>
      </c>
      <c r="H799" t="str">
        <f>VLOOKUP($C799,'Raw-products'!$A$2:$H$1261,MATCH(H$1,'Raw-products'!$A$1:$H$1,0))</f>
        <v>Shirt</v>
      </c>
      <c r="I799" t="str">
        <f>VLOOKUP($C799,'Raw-products'!$A$2:$H$1261,MATCH(I$1,'Raw-products'!$A$1:$H$1,0))</f>
        <v>Chambray</v>
      </c>
      <c r="J799" t="str">
        <f>VLOOKUP($C799,'Raw-products'!$A$2:$H$1261,MATCH(J$1,'Raw-products'!$A$1:$H$1,0))</f>
        <v>M</v>
      </c>
      <c r="K799" t="str">
        <f>VLOOKUP($C799,'Raw-products'!$A$2:$H$1261,MATCH(K$1,'Raw-products'!$A$1:$H$1,0))</f>
        <v>orange</v>
      </c>
      <c r="L799">
        <f>VLOOKUP($C799,'Raw-products'!$A$2:$H$1261,MATCH(L$1,'Raw-products'!$A$1:$H$1,0))</f>
        <v>105</v>
      </c>
      <c r="M799">
        <f>VLOOKUP($C799,'Raw-products'!$A$2:$H$1261,MATCH(M$1,'Raw-products'!$A$1:$H$1,0))</f>
        <v>43</v>
      </c>
      <c r="N799" s="5">
        <f t="shared" si="24"/>
        <v>4515</v>
      </c>
      <c r="O799" cm="1">
        <f t="array" ref="O799:R799">_xlfn.XLOOKUP($B799,'Raw -orders'!$A:$A,'Raw -orders'!$B:$E)</f>
        <v>113</v>
      </c>
      <c r="P799">
        <v>11914</v>
      </c>
      <c r="Q799" s="1">
        <v>44388</v>
      </c>
      <c r="R799" s="1">
        <v>44391</v>
      </c>
      <c r="S799" t="str" cm="1">
        <f t="array" ref="S799:Z799">_xlfn.XLOOKUP($O799,'Raw - customers'!$A:$A,'Raw - customers'!$B:$I)</f>
        <v>Hew Cardinal</v>
      </c>
      <c r="T799" t="str">
        <v>Agender</v>
      </c>
      <c r="U799">
        <v>57</v>
      </c>
      <c r="V799" t="str">
        <v>29 David JunctionApt. 733</v>
      </c>
      <c r="W799">
        <v>3303</v>
      </c>
      <c r="X799" t="str">
        <v>North Ruby</v>
      </c>
      <c r="Y799" t="str">
        <v>South Australia</v>
      </c>
      <c r="Z799" t="str">
        <v>Australia</v>
      </c>
      <c r="AA799">
        <v>7</v>
      </c>
      <c r="AB799" s="3" t="str">
        <f t="shared" si="25"/>
        <v>0 to 10</v>
      </c>
      <c r="AM799" s="6">
        <v>113</v>
      </c>
      <c r="AN799" s="6" t="s">
        <v>1345</v>
      </c>
    </row>
    <row r="800" spans="1:40" x14ac:dyDescent="0.25">
      <c r="A800">
        <v>798</v>
      </c>
      <c r="B800">
        <v>166</v>
      </c>
      <c r="C800">
        <v>430</v>
      </c>
      <c r="D800">
        <v>107</v>
      </c>
      <c r="E800">
        <v>3</v>
      </c>
      <c r="F800">
        <v>321</v>
      </c>
      <c r="G800">
        <v>1</v>
      </c>
      <c r="H800" t="str">
        <f>VLOOKUP($C800,'Raw-products'!$A$2:$H$1261,MATCH(H$1,'Raw-products'!$A$1:$H$1,0))</f>
        <v>Jacket</v>
      </c>
      <c r="I800" t="str">
        <f>VLOOKUP($C800,'Raw-products'!$A$2:$H$1261,MATCH(I$1,'Raw-products'!$A$1:$H$1,0))</f>
        <v>Denim</v>
      </c>
      <c r="J800" t="str">
        <f>VLOOKUP($C800,'Raw-products'!$A$2:$H$1261,MATCH(J$1,'Raw-products'!$A$1:$H$1,0))</f>
        <v>XS</v>
      </c>
      <c r="K800" t="str">
        <f>VLOOKUP($C800,'Raw-products'!$A$2:$H$1261,MATCH(K$1,'Raw-products'!$A$1:$H$1,0))</f>
        <v>yellow</v>
      </c>
      <c r="L800">
        <f>VLOOKUP($C800,'Raw-products'!$A$2:$H$1261,MATCH(L$1,'Raw-products'!$A$1:$H$1,0))</f>
        <v>92</v>
      </c>
      <c r="M800">
        <f>VLOOKUP($C800,'Raw-products'!$A$2:$H$1261,MATCH(M$1,'Raw-products'!$A$1:$H$1,0))</f>
        <v>52</v>
      </c>
      <c r="N800" s="5">
        <f t="shared" si="24"/>
        <v>4784</v>
      </c>
      <c r="O800" cm="1">
        <f t="array" ref="O800:R800">_xlfn.XLOOKUP($B800,'Raw -orders'!$A:$A,'Raw -orders'!$B:$E)</f>
        <v>113</v>
      </c>
      <c r="P800">
        <v>11914</v>
      </c>
      <c r="Q800" s="1">
        <v>44388</v>
      </c>
      <c r="R800" s="1">
        <v>44391</v>
      </c>
      <c r="S800" t="str" cm="1">
        <f t="array" ref="S800:Z800">_xlfn.XLOOKUP($O800,'Raw - customers'!$A:$A,'Raw - customers'!$B:$I)</f>
        <v>Hew Cardinal</v>
      </c>
      <c r="T800" t="str">
        <v>Agender</v>
      </c>
      <c r="U800">
        <v>57</v>
      </c>
      <c r="V800" t="str">
        <v>29 David JunctionApt. 733</v>
      </c>
      <c r="W800">
        <v>3303</v>
      </c>
      <c r="X800" t="str">
        <v>North Ruby</v>
      </c>
      <c r="Y800" t="str">
        <v>South Australia</v>
      </c>
      <c r="Z800" t="str">
        <v>Australia</v>
      </c>
      <c r="AA800">
        <v>7</v>
      </c>
      <c r="AB800" s="3" t="str">
        <f t="shared" si="25"/>
        <v>0 to 10</v>
      </c>
      <c r="AM800" s="6">
        <v>113</v>
      </c>
      <c r="AN800" s="6" t="s">
        <v>1345</v>
      </c>
    </row>
    <row r="801" spans="1:40" x14ac:dyDescent="0.25">
      <c r="A801">
        <v>799</v>
      </c>
      <c r="B801">
        <v>167</v>
      </c>
      <c r="C801">
        <v>1035</v>
      </c>
      <c r="D801">
        <v>90</v>
      </c>
      <c r="E801">
        <v>2</v>
      </c>
      <c r="F801">
        <v>180</v>
      </c>
      <c r="G801">
        <v>1</v>
      </c>
      <c r="H801" t="str">
        <f>VLOOKUP($C801,'Raw-products'!$A$2:$H$1261,MATCH(H$1,'Raw-products'!$A$1:$H$1,0))</f>
        <v>Trousers</v>
      </c>
      <c r="I801" t="str">
        <f>VLOOKUP($C801,'Raw-products'!$A$2:$H$1261,MATCH(I$1,'Raw-products'!$A$1:$H$1,0))</f>
        <v>Relaxed Leg</v>
      </c>
      <c r="J801" t="str">
        <f>VLOOKUP($C801,'Raw-products'!$A$2:$H$1261,MATCH(J$1,'Raw-products'!$A$1:$H$1,0))</f>
        <v>XS</v>
      </c>
      <c r="K801" t="str">
        <f>VLOOKUP($C801,'Raw-products'!$A$2:$H$1261,MATCH(K$1,'Raw-products'!$A$1:$H$1,0))</f>
        <v>blue</v>
      </c>
      <c r="L801">
        <f>VLOOKUP($C801,'Raw-products'!$A$2:$H$1261,MATCH(L$1,'Raw-products'!$A$1:$H$1,0))</f>
        <v>95</v>
      </c>
      <c r="M801">
        <f>VLOOKUP($C801,'Raw-products'!$A$2:$H$1261,MATCH(M$1,'Raw-products'!$A$1:$H$1,0))</f>
        <v>54</v>
      </c>
      <c r="N801" s="5">
        <f t="shared" si="24"/>
        <v>5130</v>
      </c>
      <c r="O801" cm="1">
        <f t="array" ref="O801:R801">_xlfn.XLOOKUP($B801,'Raw -orders'!$A:$A,'Raw -orders'!$B:$E)</f>
        <v>595</v>
      </c>
      <c r="P801">
        <v>44269</v>
      </c>
      <c r="Q801" s="1">
        <v>44373</v>
      </c>
      <c r="R801" s="1">
        <v>44395</v>
      </c>
      <c r="S801" t="str" cm="1">
        <f t="array" ref="S801:Z801">_xlfn.XLOOKUP($O801,'Raw - customers'!$A:$A,'Raw - customers'!$B:$I)</f>
        <v>Thomasine Baudet</v>
      </c>
      <c r="T801" t="str">
        <v>Female</v>
      </c>
      <c r="U801">
        <v>60</v>
      </c>
      <c r="V801" t="str">
        <v>313 Grace LoopApt. 523</v>
      </c>
      <c r="W801">
        <v>939</v>
      </c>
      <c r="X801" t="str">
        <v>Ameliaview</v>
      </c>
      <c r="Y801" t="str">
        <v>South Australia</v>
      </c>
      <c r="Z801" t="str">
        <v>Australia</v>
      </c>
      <c r="AA801">
        <v>6</v>
      </c>
      <c r="AB801" s="3" t="str">
        <f t="shared" si="25"/>
        <v>20 to 30</v>
      </c>
      <c r="AM801" s="6">
        <v>595</v>
      </c>
      <c r="AN801" s="6" t="s">
        <v>1345</v>
      </c>
    </row>
    <row r="802" spans="1:40" x14ac:dyDescent="0.25">
      <c r="A802">
        <v>800</v>
      </c>
      <c r="B802">
        <v>167</v>
      </c>
      <c r="C802">
        <v>930</v>
      </c>
      <c r="D802">
        <v>96</v>
      </c>
      <c r="E802">
        <v>1</v>
      </c>
      <c r="F802">
        <v>96</v>
      </c>
      <c r="G802">
        <v>1</v>
      </c>
      <c r="H802" t="str">
        <f>VLOOKUP($C802,'Raw-products'!$A$2:$H$1261,MATCH(H$1,'Raw-products'!$A$1:$H$1,0))</f>
        <v>Trousers</v>
      </c>
      <c r="I802" t="str">
        <f>VLOOKUP($C802,'Raw-products'!$A$2:$H$1261,MATCH(I$1,'Raw-products'!$A$1:$H$1,0))</f>
        <v>Drawstring</v>
      </c>
      <c r="J802" t="str">
        <f>VLOOKUP($C802,'Raw-products'!$A$2:$H$1261,MATCH(J$1,'Raw-products'!$A$1:$H$1,0))</f>
        <v>XS</v>
      </c>
      <c r="K802" t="str">
        <f>VLOOKUP($C802,'Raw-products'!$A$2:$H$1261,MATCH(K$1,'Raw-products'!$A$1:$H$1,0))</f>
        <v>blue</v>
      </c>
      <c r="L802">
        <f>VLOOKUP($C802,'Raw-products'!$A$2:$H$1261,MATCH(L$1,'Raw-products'!$A$1:$H$1,0))</f>
        <v>104</v>
      </c>
      <c r="M802">
        <f>VLOOKUP($C802,'Raw-products'!$A$2:$H$1261,MATCH(M$1,'Raw-products'!$A$1:$H$1,0))</f>
        <v>45</v>
      </c>
      <c r="N802" s="5">
        <f t="shared" si="24"/>
        <v>4680</v>
      </c>
      <c r="O802" cm="1">
        <f t="array" ref="O802:R802">_xlfn.XLOOKUP($B802,'Raw -orders'!$A:$A,'Raw -orders'!$B:$E)</f>
        <v>595</v>
      </c>
      <c r="P802">
        <v>44269</v>
      </c>
      <c r="Q802" s="1">
        <v>44373</v>
      </c>
      <c r="R802" s="1">
        <v>44395</v>
      </c>
      <c r="S802" t="str" cm="1">
        <f t="array" ref="S802:Z802">_xlfn.XLOOKUP($O802,'Raw - customers'!$A:$A,'Raw - customers'!$B:$I)</f>
        <v>Thomasine Baudet</v>
      </c>
      <c r="T802" t="str">
        <v>Female</v>
      </c>
      <c r="U802">
        <v>60</v>
      </c>
      <c r="V802" t="str">
        <v>313 Grace LoopApt. 523</v>
      </c>
      <c r="W802">
        <v>939</v>
      </c>
      <c r="X802" t="str">
        <v>Ameliaview</v>
      </c>
      <c r="Y802" t="str">
        <v>South Australia</v>
      </c>
      <c r="Z802" t="str">
        <v>Australia</v>
      </c>
      <c r="AA802">
        <v>6</v>
      </c>
      <c r="AB802" s="3" t="str">
        <f t="shared" si="25"/>
        <v>20 to 30</v>
      </c>
      <c r="AM802" s="6">
        <v>595</v>
      </c>
      <c r="AN802" s="6" t="s">
        <v>1345</v>
      </c>
    </row>
    <row r="803" spans="1:40" x14ac:dyDescent="0.25">
      <c r="A803">
        <v>801</v>
      </c>
      <c r="B803">
        <v>167</v>
      </c>
      <c r="C803">
        <v>217</v>
      </c>
      <c r="D803">
        <v>106</v>
      </c>
      <c r="E803">
        <v>1</v>
      </c>
      <c r="F803">
        <v>106</v>
      </c>
      <c r="G803">
        <v>1</v>
      </c>
      <c r="H803" t="str">
        <f>VLOOKUP($C803,'Raw-products'!$A$2:$H$1261,MATCH(H$1,'Raw-products'!$A$1:$H$1,0))</f>
        <v>Shirt</v>
      </c>
      <c r="I803" t="str">
        <f>VLOOKUP($C803,'Raw-products'!$A$2:$H$1261,MATCH(I$1,'Raw-products'!$A$1:$H$1,0))</f>
        <v>Chambray</v>
      </c>
      <c r="J803" t="str">
        <f>VLOOKUP($C803,'Raw-products'!$A$2:$H$1261,MATCH(J$1,'Raw-products'!$A$1:$H$1,0))</f>
        <v>M</v>
      </c>
      <c r="K803" t="str">
        <f>VLOOKUP($C803,'Raw-products'!$A$2:$H$1261,MATCH(K$1,'Raw-products'!$A$1:$H$1,0))</f>
        <v>orange</v>
      </c>
      <c r="L803">
        <f>VLOOKUP($C803,'Raw-products'!$A$2:$H$1261,MATCH(L$1,'Raw-products'!$A$1:$H$1,0))</f>
        <v>105</v>
      </c>
      <c r="M803">
        <f>VLOOKUP($C803,'Raw-products'!$A$2:$H$1261,MATCH(M$1,'Raw-products'!$A$1:$H$1,0))</f>
        <v>43</v>
      </c>
      <c r="N803" s="5">
        <f t="shared" si="24"/>
        <v>4515</v>
      </c>
      <c r="O803" cm="1">
        <f t="array" ref="O803:R803">_xlfn.XLOOKUP($B803,'Raw -orders'!$A:$A,'Raw -orders'!$B:$E)</f>
        <v>595</v>
      </c>
      <c r="P803">
        <v>44269</v>
      </c>
      <c r="Q803" s="1">
        <v>44373</v>
      </c>
      <c r="R803" s="1">
        <v>44395</v>
      </c>
      <c r="S803" t="str" cm="1">
        <f t="array" ref="S803:Z803">_xlfn.XLOOKUP($O803,'Raw - customers'!$A:$A,'Raw - customers'!$B:$I)</f>
        <v>Thomasine Baudet</v>
      </c>
      <c r="T803" t="str">
        <v>Female</v>
      </c>
      <c r="U803">
        <v>60</v>
      </c>
      <c r="V803" t="str">
        <v>313 Grace LoopApt. 523</v>
      </c>
      <c r="W803">
        <v>939</v>
      </c>
      <c r="X803" t="str">
        <v>Ameliaview</v>
      </c>
      <c r="Y803" t="str">
        <v>South Australia</v>
      </c>
      <c r="Z803" t="str">
        <v>Australia</v>
      </c>
      <c r="AA803">
        <v>6</v>
      </c>
      <c r="AB803" s="3" t="str">
        <f t="shared" si="25"/>
        <v>20 to 30</v>
      </c>
      <c r="AM803" s="6">
        <v>595</v>
      </c>
      <c r="AN803" s="6" t="s">
        <v>1345</v>
      </c>
    </row>
    <row r="804" spans="1:40" x14ac:dyDescent="0.25">
      <c r="A804">
        <v>802</v>
      </c>
      <c r="B804">
        <v>167</v>
      </c>
      <c r="C804">
        <v>134</v>
      </c>
      <c r="D804">
        <v>92</v>
      </c>
      <c r="E804">
        <v>2</v>
      </c>
      <c r="F804">
        <v>184</v>
      </c>
      <c r="G804">
        <v>1</v>
      </c>
      <c r="H804" t="str">
        <f>VLOOKUP($C804,'Raw-products'!$A$2:$H$1261,MATCH(H$1,'Raw-products'!$A$1:$H$1,0))</f>
        <v>Shirt</v>
      </c>
      <c r="I804" t="str">
        <f>VLOOKUP($C804,'Raw-products'!$A$2:$H$1261,MATCH(I$1,'Raw-products'!$A$1:$H$1,0))</f>
        <v>Denim</v>
      </c>
      <c r="J804" t="str">
        <f>VLOOKUP($C804,'Raw-products'!$A$2:$H$1261,MATCH(J$1,'Raw-products'!$A$1:$H$1,0))</f>
        <v>XL</v>
      </c>
      <c r="K804" t="str">
        <f>VLOOKUP($C804,'Raw-products'!$A$2:$H$1261,MATCH(K$1,'Raw-products'!$A$1:$H$1,0))</f>
        <v>indigo</v>
      </c>
      <c r="L804">
        <f>VLOOKUP($C804,'Raw-products'!$A$2:$H$1261,MATCH(L$1,'Raw-products'!$A$1:$H$1,0))</f>
        <v>115</v>
      </c>
      <c r="M804">
        <f>VLOOKUP($C804,'Raw-products'!$A$2:$H$1261,MATCH(M$1,'Raw-products'!$A$1:$H$1,0))</f>
        <v>58</v>
      </c>
      <c r="N804" s="5">
        <f t="shared" si="24"/>
        <v>6670</v>
      </c>
      <c r="O804" cm="1">
        <f t="array" ref="O804:R804">_xlfn.XLOOKUP($B804,'Raw -orders'!$A:$A,'Raw -orders'!$B:$E)</f>
        <v>595</v>
      </c>
      <c r="P804">
        <v>44269</v>
      </c>
      <c r="Q804" s="1">
        <v>44373</v>
      </c>
      <c r="R804" s="1">
        <v>44395</v>
      </c>
      <c r="S804" t="str" cm="1">
        <f t="array" ref="S804:Z804">_xlfn.XLOOKUP($O804,'Raw - customers'!$A:$A,'Raw - customers'!$B:$I)</f>
        <v>Thomasine Baudet</v>
      </c>
      <c r="T804" t="str">
        <v>Female</v>
      </c>
      <c r="U804">
        <v>60</v>
      </c>
      <c r="V804" t="str">
        <v>313 Grace LoopApt. 523</v>
      </c>
      <c r="W804">
        <v>939</v>
      </c>
      <c r="X804" t="str">
        <v>Ameliaview</v>
      </c>
      <c r="Y804" t="str">
        <v>South Australia</v>
      </c>
      <c r="Z804" t="str">
        <v>Australia</v>
      </c>
      <c r="AA804">
        <v>6</v>
      </c>
      <c r="AB804" s="3" t="str">
        <f t="shared" si="25"/>
        <v>20 to 30</v>
      </c>
      <c r="AM804" s="6">
        <v>595</v>
      </c>
      <c r="AN804" s="6" t="s">
        <v>1345</v>
      </c>
    </row>
    <row r="805" spans="1:40" x14ac:dyDescent="0.25">
      <c r="A805">
        <v>803</v>
      </c>
      <c r="B805">
        <v>168</v>
      </c>
      <c r="C805">
        <v>1037</v>
      </c>
      <c r="D805">
        <v>90</v>
      </c>
      <c r="E805">
        <v>3</v>
      </c>
      <c r="F805">
        <v>270</v>
      </c>
      <c r="G805">
        <v>1</v>
      </c>
      <c r="H805" t="str">
        <f>VLOOKUP($C805,'Raw-products'!$A$2:$H$1261,MATCH(H$1,'Raw-products'!$A$1:$H$1,0))</f>
        <v>Trousers</v>
      </c>
      <c r="I805" t="str">
        <f>VLOOKUP($C805,'Raw-products'!$A$2:$H$1261,MATCH(I$1,'Raw-products'!$A$1:$H$1,0))</f>
        <v>Relaxed Leg</v>
      </c>
      <c r="J805" t="str">
        <f>VLOOKUP($C805,'Raw-products'!$A$2:$H$1261,MATCH(J$1,'Raw-products'!$A$1:$H$1,0))</f>
        <v>M</v>
      </c>
      <c r="K805" t="str">
        <f>VLOOKUP($C805,'Raw-products'!$A$2:$H$1261,MATCH(K$1,'Raw-products'!$A$1:$H$1,0))</f>
        <v>blue</v>
      </c>
      <c r="L805">
        <f>VLOOKUP($C805,'Raw-products'!$A$2:$H$1261,MATCH(L$1,'Raw-products'!$A$1:$H$1,0))</f>
        <v>95</v>
      </c>
      <c r="M805">
        <f>VLOOKUP($C805,'Raw-products'!$A$2:$H$1261,MATCH(M$1,'Raw-products'!$A$1:$H$1,0))</f>
        <v>72</v>
      </c>
      <c r="N805" s="5">
        <f t="shared" si="24"/>
        <v>6840</v>
      </c>
      <c r="O805" cm="1">
        <f t="array" ref="O805:R805">_xlfn.XLOOKUP($B805,'Raw -orders'!$A:$A,'Raw -orders'!$B:$E)</f>
        <v>664</v>
      </c>
      <c r="P805">
        <v>51244</v>
      </c>
      <c r="Q805" s="1">
        <v>44206</v>
      </c>
      <c r="R805" s="1">
        <v>44223</v>
      </c>
      <c r="S805" t="str" cm="1">
        <f t="array" ref="S805:Z805">_xlfn.XLOOKUP($O805,'Raw - customers'!$A:$A,'Raw - customers'!$B:$I)</f>
        <v>Dannie Fidler</v>
      </c>
      <c r="T805" t="str">
        <v>Genderfluid</v>
      </c>
      <c r="U805">
        <v>32</v>
      </c>
      <c r="V805" t="str">
        <v>157 Rohan MallApt. 466</v>
      </c>
      <c r="W805">
        <v>4145</v>
      </c>
      <c r="X805" t="str">
        <v>East Max</v>
      </c>
      <c r="Y805" t="str">
        <v>Tasmania</v>
      </c>
      <c r="Z805" t="str">
        <v>Australia</v>
      </c>
      <c r="AA805">
        <v>1</v>
      </c>
      <c r="AB805" s="3" t="str">
        <f t="shared" si="25"/>
        <v>10 to 20</v>
      </c>
      <c r="AM805" s="6">
        <v>664</v>
      </c>
      <c r="AN805" s="6" t="s">
        <v>1414</v>
      </c>
    </row>
    <row r="806" spans="1:40" x14ac:dyDescent="0.25">
      <c r="A806">
        <v>804</v>
      </c>
      <c r="B806">
        <v>168</v>
      </c>
      <c r="C806">
        <v>1112</v>
      </c>
      <c r="D806">
        <v>115</v>
      </c>
      <c r="E806">
        <v>3</v>
      </c>
      <c r="F806">
        <v>345</v>
      </c>
      <c r="G806">
        <v>1</v>
      </c>
      <c r="H806" t="str">
        <f>VLOOKUP($C806,'Raw-products'!$A$2:$H$1261,MATCH(H$1,'Raw-products'!$A$1:$H$1,0))</f>
        <v>Trousers</v>
      </c>
      <c r="I806" t="str">
        <f>VLOOKUP($C806,'Raw-products'!$A$2:$H$1261,MATCH(I$1,'Raw-products'!$A$1:$H$1,0))</f>
        <v>Cropped</v>
      </c>
      <c r="J806" t="str">
        <f>VLOOKUP($C806,'Raw-products'!$A$2:$H$1261,MATCH(J$1,'Raw-products'!$A$1:$H$1,0))</f>
        <v>M</v>
      </c>
      <c r="K806" t="str">
        <f>VLOOKUP($C806,'Raw-products'!$A$2:$H$1261,MATCH(K$1,'Raw-products'!$A$1:$H$1,0))</f>
        <v>indigo</v>
      </c>
      <c r="L806">
        <f>VLOOKUP($C806,'Raw-products'!$A$2:$H$1261,MATCH(L$1,'Raw-products'!$A$1:$H$1,0))</f>
        <v>99</v>
      </c>
      <c r="M806">
        <f>VLOOKUP($C806,'Raw-products'!$A$2:$H$1261,MATCH(M$1,'Raw-products'!$A$1:$H$1,0))</f>
        <v>73</v>
      </c>
      <c r="N806" s="5">
        <f t="shared" si="24"/>
        <v>7227</v>
      </c>
      <c r="O806" cm="1">
        <f t="array" ref="O806:R806">_xlfn.XLOOKUP($B806,'Raw -orders'!$A:$A,'Raw -orders'!$B:$E)</f>
        <v>664</v>
      </c>
      <c r="P806">
        <v>51244</v>
      </c>
      <c r="Q806" s="1">
        <v>44206</v>
      </c>
      <c r="R806" s="1">
        <v>44223</v>
      </c>
      <c r="S806" t="str" cm="1">
        <f t="array" ref="S806:Z806">_xlfn.XLOOKUP($O806,'Raw - customers'!$A:$A,'Raw - customers'!$B:$I)</f>
        <v>Dannie Fidler</v>
      </c>
      <c r="T806" t="str">
        <v>Genderfluid</v>
      </c>
      <c r="U806">
        <v>32</v>
      </c>
      <c r="V806" t="str">
        <v>157 Rohan MallApt. 466</v>
      </c>
      <c r="W806">
        <v>4145</v>
      </c>
      <c r="X806" t="str">
        <v>East Max</v>
      </c>
      <c r="Y806" t="str">
        <v>Tasmania</v>
      </c>
      <c r="Z806" t="str">
        <v>Australia</v>
      </c>
      <c r="AA806">
        <v>1</v>
      </c>
      <c r="AB806" s="3" t="str">
        <f t="shared" si="25"/>
        <v>10 to 20</v>
      </c>
      <c r="AM806" s="6">
        <v>664</v>
      </c>
      <c r="AN806" s="6" t="s">
        <v>1414</v>
      </c>
    </row>
    <row r="807" spans="1:40" x14ac:dyDescent="0.25">
      <c r="A807">
        <v>805</v>
      </c>
      <c r="B807">
        <v>168</v>
      </c>
      <c r="C807">
        <v>19</v>
      </c>
      <c r="D807">
        <v>96</v>
      </c>
      <c r="E807">
        <v>1</v>
      </c>
      <c r="F807">
        <v>96</v>
      </c>
      <c r="G807">
        <v>1</v>
      </c>
      <c r="H807" t="str">
        <f>VLOOKUP($C807,'Raw-products'!$A$2:$H$1261,MATCH(H$1,'Raw-products'!$A$1:$H$1,0))</f>
        <v>Shirt</v>
      </c>
      <c r="I807" t="str">
        <f>VLOOKUP($C807,'Raw-products'!$A$2:$H$1261,MATCH(I$1,'Raw-products'!$A$1:$H$1,0))</f>
        <v>Oxford Cloth</v>
      </c>
      <c r="J807" t="str">
        <f>VLOOKUP($C807,'Raw-products'!$A$2:$H$1261,MATCH(J$1,'Raw-products'!$A$1:$H$1,0))</f>
        <v>XL</v>
      </c>
      <c r="K807" t="str">
        <f>VLOOKUP($C807,'Raw-products'!$A$2:$H$1261,MATCH(K$1,'Raw-products'!$A$1:$H$1,0))</f>
        <v>green</v>
      </c>
      <c r="L807">
        <f>VLOOKUP($C807,'Raw-products'!$A$2:$H$1261,MATCH(L$1,'Raw-products'!$A$1:$H$1,0))</f>
        <v>114</v>
      </c>
      <c r="M807">
        <f>VLOOKUP($C807,'Raw-products'!$A$2:$H$1261,MATCH(M$1,'Raw-products'!$A$1:$H$1,0))</f>
        <v>42</v>
      </c>
      <c r="N807" s="5">
        <f t="shared" si="24"/>
        <v>4788</v>
      </c>
      <c r="O807" cm="1">
        <f t="array" ref="O807:R807">_xlfn.XLOOKUP($B807,'Raw -orders'!$A:$A,'Raw -orders'!$B:$E)</f>
        <v>664</v>
      </c>
      <c r="P807">
        <v>51244</v>
      </c>
      <c r="Q807" s="1">
        <v>44206</v>
      </c>
      <c r="R807" s="1">
        <v>44223</v>
      </c>
      <c r="S807" t="str" cm="1">
        <f t="array" ref="S807:Z807">_xlfn.XLOOKUP($O807,'Raw - customers'!$A:$A,'Raw - customers'!$B:$I)</f>
        <v>Dannie Fidler</v>
      </c>
      <c r="T807" t="str">
        <v>Genderfluid</v>
      </c>
      <c r="U807">
        <v>32</v>
      </c>
      <c r="V807" t="str">
        <v>157 Rohan MallApt. 466</v>
      </c>
      <c r="W807">
        <v>4145</v>
      </c>
      <c r="X807" t="str">
        <v>East Max</v>
      </c>
      <c r="Y807" t="str">
        <v>Tasmania</v>
      </c>
      <c r="Z807" t="str">
        <v>Australia</v>
      </c>
      <c r="AA807">
        <v>1</v>
      </c>
      <c r="AB807" s="3" t="str">
        <f t="shared" si="25"/>
        <v>10 to 20</v>
      </c>
      <c r="AM807" s="6">
        <v>664</v>
      </c>
      <c r="AN807" s="6" t="s">
        <v>1414</v>
      </c>
    </row>
    <row r="808" spans="1:40" x14ac:dyDescent="0.25">
      <c r="A808">
        <v>806</v>
      </c>
      <c r="B808">
        <v>168</v>
      </c>
      <c r="C808">
        <v>439</v>
      </c>
      <c r="D808">
        <v>107</v>
      </c>
      <c r="E808">
        <v>1</v>
      </c>
      <c r="F808">
        <v>107</v>
      </c>
      <c r="G808">
        <v>1</v>
      </c>
      <c r="H808" t="str">
        <f>VLOOKUP($C808,'Raw-products'!$A$2:$H$1261,MATCH(H$1,'Raw-products'!$A$1:$H$1,0))</f>
        <v>Jacket</v>
      </c>
      <c r="I808" t="str">
        <f>VLOOKUP($C808,'Raw-products'!$A$2:$H$1261,MATCH(I$1,'Raw-products'!$A$1:$H$1,0))</f>
        <v>Denim</v>
      </c>
      <c r="J808" t="str">
        <f>VLOOKUP($C808,'Raw-products'!$A$2:$H$1261,MATCH(J$1,'Raw-products'!$A$1:$H$1,0))</f>
        <v>XL</v>
      </c>
      <c r="K808" t="str">
        <f>VLOOKUP($C808,'Raw-products'!$A$2:$H$1261,MATCH(K$1,'Raw-products'!$A$1:$H$1,0))</f>
        <v>green</v>
      </c>
      <c r="L808">
        <f>VLOOKUP($C808,'Raw-products'!$A$2:$H$1261,MATCH(L$1,'Raw-products'!$A$1:$H$1,0))</f>
        <v>92</v>
      </c>
      <c r="M808">
        <f>VLOOKUP($C808,'Raw-products'!$A$2:$H$1261,MATCH(M$1,'Raw-products'!$A$1:$H$1,0))</f>
        <v>59</v>
      </c>
      <c r="N808" s="5">
        <f t="shared" si="24"/>
        <v>5428</v>
      </c>
      <c r="O808" cm="1">
        <f t="array" ref="O808:R808">_xlfn.XLOOKUP($B808,'Raw -orders'!$A:$A,'Raw -orders'!$B:$E)</f>
        <v>664</v>
      </c>
      <c r="P808">
        <v>51244</v>
      </c>
      <c r="Q808" s="1">
        <v>44206</v>
      </c>
      <c r="R808" s="1">
        <v>44223</v>
      </c>
      <c r="S808" t="str" cm="1">
        <f t="array" ref="S808:Z808">_xlfn.XLOOKUP($O808,'Raw - customers'!$A:$A,'Raw - customers'!$B:$I)</f>
        <v>Dannie Fidler</v>
      </c>
      <c r="T808" t="str">
        <v>Genderfluid</v>
      </c>
      <c r="U808">
        <v>32</v>
      </c>
      <c r="V808" t="str">
        <v>157 Rohan MallApt. 466</v>
      </c>
      <c r="W808">
        <v>4145</v>
      </c>
      <c r="X808" t="str">
        <v>East Max</v>
      </c>
      <c r="Y808" t="str">
        <v>Tasmania</v>
      </c>
      <c r="Z808" t="str">
        <v>Australia</v>
      </c>
      <c r="AA808">
        <v>1</v>
      </c>
      <c r="AB808" s="3" t="str">
        <f t="shared" si="25"/>
        <v>10 to 20</v>
      </c>
      <c r="AM808" s="6">
        <v>664</v>
      </c>
      <c r="AN808" s="6" t="s">
        <v>1414</v>
      </c>
    </row>
    <row r="809" spans="1:40" x14ac:dyDescent="0.25">
      <c r="A809">
        <v>807</v>
      </c>
      <c r="B809">
        <v>168</v>
      </c>
      <c r="C809">
        <v>605</v>
      </c>
      <c r="D809">
        <v>112</v>
      </c>
      <c r="E809">
        <v>2</v>
      </c>
      <c r="F809">
        <v>224</v>
      </c>
      <c r="G809">
        <v>1</v>
      </c>
      <c r="H809" t="str">
        <f>VLOOKUP($C809,'Raw-products'!$A$2:$H$1261,MATCH(H$1,'Raw-products'!$A$1:$H$1,0))</f>
        <v>Jacket</v>
      </c>
      <c r="I809" t="str">
        <f>VLOOKUP($C809,'Raw-products'!$A$2:$H$1261,MATCH(I$1,'Raw-products'!$A$1:$H$1,0))</f>
        <v>Cardigan</v>
      </c>
      <c r="J809" t="str">
        <f>VLOOKUP($C809,'Raw-products'!$A$2:$H$1261,MATCH(J$1,'Raw-products'!$A$1:$H$1,0))</f>
        <v>XS</v>
      </c>
      <c r="K809" t="str">
        <f>VLOOKUP($C809,'Raw-products'!$A$2:$H$1261,MATCH(K$1,'Raw-products'!$A$1:$H$1,0))</f>
        <v>yellow</v>
      </c>
      <c r="L809">
        <f>VLOOKUP($C809,'Raw-products'!$A$2:$H$1261,MATCH(L$1,'Raw-products'!$A$1:$H$1,0))</f>
        <v>118</v>
      </c>
      <c r="M809">
        <f>VLOOKUP($C809,'Raw-products'!$A$2:$H$1261,MATCH(M$1,'Raw-products'!$A$1:$H$1,0))</f>
        <v>46</v>
      </c>
      <c r="N809" s="5">
        <f t="shared" si="24"/>
        <v>5428</v>
      </c>
      <c r="O809" cm="1">
        <f t="array" ref="O809:R809">_xlfn.XLOOKUP($B809,'Raw -orders'!$A:$A,'Raw -orders'!$B:$E)</f>
        <v>664</v>
      </c>
      <c r="P809">
        <v>51244</v>
      </c>
      <c r="Q809" s="1">
        <v>44206</v>
      </c>
      <c r="R809" s="1">
        <v>44223</v>
      </c>
      <c r="S809" t="str" cm="1">
        <f t="array" ref="S809:Z809">_xlfn.XLOOKUP($O809,'Raw - customers'!$A:$A,'Raw - customers'!$B:$I)</f>
        <v>Dannie Fidler</v>
      </c>
      <c r="T809" t="str">
        <v>Genderfluid</v>
      </c>
      <c r="U809">
        <v>32</v>
      </c>
      <c r="V809" t="str">
        <v>157 Rohan MallApt. 466</v>
      </c>
      <c r="W809">
        <v>4145</v>
      </c>
      <c r="X809" t="str">
        <v>East Max</v>
      </c>
      <c r="Y809" t="str">
        <v>Tasmania</v>
      </c>
      <c r="Z809" t="str">
        <v>Australia</v>
      </c>
      <c r="AA809">
        <v>1</v>
      </c>
      <c r="AB809" s="3" t="str">
        <f t="shared" si="25"/>
        <v>10 to 20</v>
      </c>
      <c r="AM809" s="6">
        <v>664</v>
      </c>
      <c r="AN809" s="6" t="s">
        <v>1414</v>
      </c>
    </row>
    <row r="810" spans="1:40" x14ac:dyDescent="0.25">
      <c r="A810">
        <v>808</v>
      </c>
      <c r="B810">
        <v>169</v>
      </c>
      <c r="C810">
        <v>1016</v>
      </c>
      <c r="D810">
        <v>90</v>
      </c>
      <c r="E810">
        <v>2</v>
      </c>
      <c r="F810">
        <v>180</v>
      </c>
      <c r="G810">
        <v>1</v>
      </c>
      <c r="H810" t="str">
        <f>VLOOKUP($C810,'Raw-products'!$A$2:$H$1261,MATCH(H$1,'Raw-products'!$A$1:$H$1,0))</f>
        <v>Trousers</v>
      </c>
      <c r="I810" t="str">
        <f>VLOOKUP($C810,'Raw-products'!$A$2:$H$1261,MATCH(I$1,'Raw-products'!$A$1:$H$1,0))</f>
        <v>Relaxed Leg</v>
      </c>
      <c r="J810" t="str">
        <f>VLOOKUP($C810,'Raw-products'!$A$2:$H$1261,MATCH(J$1,'Raw-products'!$A$1:$H$1,0))</f>
        <v>S</v>
      </c>
      <c r="K810" t="str">
        <f>VLOOKUP($C810,'Raw-products'!$A$2:$H$1261,MATCH(K$1,'Raw-products'!$A$1:$H$1,0))</f>
        <v>red</v>
      </c>
      <c r="L810">
        <f>VLOOKUP($C810,'Raw-products'!$A$2:$H$1261,MATCH(L$1,'Raw-products'!$A$1:$H$1,0))</f>
        <v>95</v>
      </c>
      <c r="M810">
        <f>VLOOKUP($C810,'Raw-products'!$A$2:$H$1261,MATCH(M$1,'Raw-products'!$A$1:$H$1,0))</f>
        <v>70</v>
      </c>
      <c r="N810" s="5">
        <f t="shared" si="24"/>
        <v>6650</v>
      </c>
      <c r="O810" cm="1">
        <f t="array" ref="O810:R810">_xlfn.XLOOKUP($B810,'Raw -orders'!$A:$A,'Raw -orders'!$B:$E)</f>
        <v>996</v>
      </c>
      <c r="P810">
        <v>22089</v>
      </c>
      <c r="Q810" s="1">
        <v>44264</v>
      </c>
      <c r="R810" s="1">
        <v>44267</v>
      </c>
      <c r="S810" t="str" cm="1">
        <f t="array" ref="S810:Z810">_xlfn.XLOOKUP($O810,'Raw - customers'!$A:$A,'Raw - customers'!$B:$I)</f>
        <v>Elvira Sarfati</v>
      </c>
      <c r="T810" t="str">
        <v>Agender</v>
      </c>
      <c r="U810">
        <v>59</v>
      </c>
      <c r="V810" t="str">
        <v>0433 Armstrong HillSuite 974</v>
      </c>
      <c r="W810">
        <v>7613</v>
      </c>
      <c r="X810" t="str">
        <v>Lake Danielland</v>
      </c>
      <c r="Y810" t="str">
        <v>Tasmania</v>
      </c>
      <c r="Z810" t="str">
        <v>Australia</v>
      </c>
      <c r="AA810">
        <v>3</v>
      </c>
      <c r="AB810" s="3" t="str">
        <f t="shared" si="25"/>
        <v>0 to 10</v>
      </c>
      <c r="AM810" s="6">
        <v>996</v>
      </c>
      <c r="AN810" s="6" t="s">
        <v>1414</v>
      </c>
    </row>
    <row r="811" spans="1:40" x14ac:dyDescent="0.25">
      <c r="A811">
        <v>809</v>
      </c>
      <c r="B811">
        <v>169</v>
      </c>
      <c r="C811">
        <v>468</v>
      </c>
      <c r="D811">
        <v>118</v>
      </c>
      <c r="E811">
        <v>3</v>
      </c>
      <c r="F811">
        <v>354</v>
      </c>
      <c r="G811">
        <v>1</v>
      </c>
      <c r="H811" t="str">
        <f>VLOOKUP($C811,'Raw-products'!$A$2:$H$1261,MATCH(H$1,'Raw-products'!$A$1:$H$1,0))</f>
        <v>Jacket</v>
      </c>
      <c r="I811" t="str">
        <f>VLOOKUP($C811,'Raw-products'!$A$2:$H$1261,MATCH(I$1,'Raw-products'!$A$1:$H$1,0))</f>
        <v>Puffer</v>
      </c>
      <c r="J811" t="str">
        <f>VLOOKUP($C811,'Raw-products'!$A$2:$H$1261,MATCH(J$1,'Raw-products'!$A$1:$H$1,0))</f>
        <v>L</v>
      </c>
      <c r="K811" t="str">
        <f>VLOOKUP($C811,'Raw-products'!$A$2:$H$1261,MATCH(K$1,'Raw-products'!$A$1:$H$1,0))</f>
        <v>yellow</v>
      </c>
      <c r="L811">
        <f>VLOOKUP($C811,'Raw-products'!$A$2:$H$1261,MATCH(L$1,'Raw-products'!$A$1:$H$1,0))</f>
        <v>110</v>
      </c>
      <c r="M811">
        <f>VLOOKUP($C811,'Raw-products'!$A$2:$H$1261,MATCH(M$1,'Raw-products'!$A$1:$H$1,0))</f>
        <v>46</v>
      </c>
      <c r="N811" s="5">
        <f t="shared" si="24"/>
        <v>5060</v>
      </c>
      <c r="O811" cm="1">
        <f t="array" ref="O811:R811">_xlfn.XLOOKUP($B811,'Raw -orders'!$A:$A,'Raw -orders'!$B:$E)</f>
        <v>996</v>
      </c>
      <c r="P811">
        <v>22089</v>
      </c>
      <c r="Q811" s="1">
        <v>44264</v>
      </c>
      <c r="R811" s="1">
        <v>44267</v>
      </c>
      <c r="S811" t="str" cm="1">
        <f t="array" ref="S811:Z811">_xlfn.XLOOKUP($O811,'Raw - customers'!$A:$A,'Raw - customers'!$B:$I)</f>
        <v>Elvira Sarfati</v>
      </c>
      <c r="T811" t="str">
        <v>Agender</v>
      </c>
      <c r="U811">
        <v>59</v>
      </c>
      <c r="V811" t="str">
        <v>0433 Armstrong HillSuite 974</v>
      </c>
      <c r="W811">
        <v>7613</v>
      </c>
      <c r="X811" t="str">
        <v>Lake Danielland</v>
      </c>
      <c r="Y811" t="str">
        <v>Tasmania</v>
      </c>
      <c r="Z811" t="str">
        <v>Australia</v>
      </c>
      <c r="AA811">
        <v>3</v>
      </c>
      <c r="AB811" s="3" t="str">
        <f t="shared" si="25"/>
        <v>0 to 10</v>
      </c>
      <c r="AM811" s="6">
        <v>996</v>
      </c>
      <c r="AN811" s="6" t="s">
        <v>1414</v>
      </c>
    </row>
    <row r="812" spans="1:40" x14ac:dyDescent="0.25">
      <c r="A812">
        <v>810</v>
      </c>
      <c r="B812">
        <v>169</v>
      </c>
      <c r="C812">
        <v>928</v>
      </c>
      <c r="D812">
        <v>96</v>
      </c>
      <c r="E812">
        <v>2</v>
      </c>
      <c r="F812">
        <v>192</v>
      </c>
      <c r="G812">
        <v>1</v>
      </c>
      <c r="H812" t="str">
        <f>VLOOKUP($C812,'Raw-products'!$A$2:$H$1261,MATCH(H$1,'Raw-products'!$A$1:$H$1,0))</f>
        <v>Trousers</v>
      </c>
      <c r="I812" t="str">
        <f>VLOOKUP($C812,'Raw-products'!$A$2:$H$1261,MATCH(I$1,'Raw-products'!$A$1:$H$1,0))</f>
        <v>Drawstring</v>
      </c>
      <c r="J812" t="str">
        <f>VLOOKUP($C812,'Raw-products'!$A$2:$H$1261,MATCH(J$1,'Raw-products'!$A$1:$H$1,0))</f>
        <v>L</v>
      </c>
      <c r="K812" t="str">
        <f>VLOOKUP($C812,'Raw-products'!$A$2:$H$1261,MATCH(K$1,'Raw-products'!$A$1:$H$1,0))</f>
        <v>green</v>
      </c>
      <c r="L812">
        <f>VLOOKUP($C812,'Raw-products'!$A$2:$H$1261,MATCH(L$1,'Raw-products'!$A$1:$H$1,0))</f>
        <v>104</v>
      </c>
      <c r="M812">
        <f>VLOOKUP($C812,'Raw-products'!$A$2:$H$1261,MATCH(M$1,'Raw-products'!$A$1:$H$1,0))</f>
        <v>43</v>
      </c>
      <c r="N812" s="5">
        <f t="shared" si="24"/>
        <v>4472</v>
      </c>
      <c r="O812" cm="1">
        <f t="array" ref="O812:R812">_xlfn.XLOOKUP($B812,'Raw -orders'!$A:$A,'Raw -orders'!$B:$E)</f>
        <v>996</v>
      </c>
      <c r="P812">
        <v>22089</v>
      </c>
      <c r="Q812" s="1">
        <v>44264</v>
      </c>
      <c r="R812" s="1">
        <v>44267</v>
      </c>
      <c r="S812" t="str" cm="1">
        <f t="array" ref="S812:Z812">_xlfn.XLOOKUP($O812,'Raw - customers'!$A:$A,'Raw - customers'!$B:$I)</f>
        <v>Elvira Sarfati</v>
      </c>
      <c r="T812" t="str">
        <v>Agender</v>
      </c>
      <c r="U812">
        <v>59</v>
      </c>
      <c r="V812" t="str">
        <v>0433 Armstrong HillSuite 974</v>
      </c>
      <c r="W812">
        <v>7613</v>
      </c>
      <c r="X812" t="str">
        <v>Lake Danielland</v>
      </c>
      <c r="Y812" t="str">
        <v>Tasmania</v>
      </c>
      <c r="Z812" t="str">
        <v>Australia</v>
      </c>
      <c r="AA812">
        <v>3</v>
      </c>
      <c r="AB812" s="3" t="str">
        <f t="shared" si="25"/>
        <v>0 to 10</v>
      </c>
      <c r="AM812" s="6">
        <v>996</v>
      </c>
      <c r="AN812" s="6" t="s">
        <v>1414</v>
      </c>
    </row>
    <row r="813" spans="1:40" x14ac:dyDescent="0.25">
      <c r="A813">
        <v>811</v>
      </c>
      <c r="B813">
        <v>169</v>
      </c>
      <c r="C813">
        <v>605</v>
      </c>
      <c r="D813">
        <v>112</v>
      </c>
      <c r="E813">
        <v>2</v>
      </c>
      <c r="F813">
        <v>224</v>
      </c>
      <c r="G813">
        <v>1</v>
      </c>
      <c r="H813" t="str">
        <f>VLOOKUP($C813,'Raw-products'!$A$2:$H$1261,MATCH(H$1,'Raw-products'!$A$1:$H$1,0))</f>
        <v>Jacket</v>
      </c>
      <c r="I813" t="str">
        <f>VLOOKUP($C813,'Raw-products'!$A$2:$H$1261,MATCH(I$1,'Raw-products'!$A$1:$H$1,0))</f>
        <v>Cardigan</v>
      </c>
      <c r="J813" t="str">
        <f>VLOOKUP($C813,'Raw-products'!$A$2:$H$1261,MATCH(J$1,'Raw-products'!$A$1:$H$1,0))</f>
        <v>XS</v>
      </c>
      <c r="K813" t="str">
        <f>VLOOKUP($C813,'Raw-products'!$A$2:$H$1261,MATCH(K$1,'Raw-products'!$A$1:$H$1,0))</f>
        <v>yellow</v>
      </c>
      <c r="L813">
        <f>VLOOKUP($C813,'Raw-products'!$A$2:$H$1261,MATCH(L$1,'Raw-products'!$A$1:$H$1,0))</f>
        <v>118</v>
      </c>
      <c r="M813">
        <f>VLOOKUP($C813,'Raw-products'!$A$2:$H$1261,MATCH(M$1,'Raw-products'!$A$1:$H$1,0))</f>
        <v>46</v>
      </c>
      <c r="N813" s="5">
        <f t="shared" si="24"/>
        <v>5428</v>
      </c>
      <c r="O813" cm="1">
        <f t="array" ref="O813:R813">_xlfn.XLOOKUP($B813,'Raw -orders'!$A:$A,'Raw -orders'!$B:$E)</f>
        <v>996</v>
      </c>
      <c r="P813">
        <v>22089</v>
      </c>
      <c r="Q813" s="1">
        <v>44264</v>
      </c>
      <c r="R813" s="1">
        <v>44267</v>
      </c>
      <c r="S813" t="str" cm="1">
        <f t="array" ref="S813:Z813">_xlfn.XLOOKUP($O813,'Raw - customers'!$A:$A,'Raw - customers'!$B:$I)</f>
        <v>Elvira Sarfati</v>
      </c>
      <c r="T813" t="str">
        <v>Agender</v>
      </c>
      <c r="U813">
        <v>59</v>
      </c>
      <c r="V813" t="str">
        <v>0433 Armstrong HillSuite 974</v>
      </c>
      <c r="W813">
        <v>7613</v>
      </c>
      <c r="X813" t="str">
        <v>Lake Danielland</v>
      </c>
      <c r="Y813" t="str">
        <v>Tasmania</v>
      </c>
      <c r="Z813" t="str">
        <v>Australia</v>
      </c>
      <c r="AA813">
        <v>3</v>
      </c>
      <c r="AB813" s="3" t="str">
        <f t="shared" si="25"/>
        <v>0 to 10</v>
      </c>
      <c r="AM813" s="6">
        <v>996</v>
      </c>
      <c r="AN813" s="6" t="s">
        <v>1414</v>
      </c>
    </row>
    <row r="814" spans="1:40" x14ac:dyDescent="0.25">
      <c r="A814">
        <v>812</v>
      </c>
      <c r="B814">
        <v>169</v>
      </c>
      <c r="C814">
        <v>722</v>
      </c>
      <c r="D814">
        <v>119</v>
      </c>
      <c r="E814">
        <v>2</v>
      </c>
      <c r="F814">
        <v>238</v>
      </c>
      <c r="G814">
        <v>1</v>
      </c>
      <c r="H814" t="str">
        <f>VLOOKUP($C814,'Raw-products'!$A$2:$H$1261,MATCH(H$1,'Raw-products'!$A$1:$H$1,0))</f>
        <v>Jacket</v>
      </c>
      <c r="I814" t="str">
        <f>VLOOKUP($C814,'Raw-products'!$A$2:$H$1261,MATCH(I$1,'Raw-products'!$A$1:$H$1,0))</f>
        <v>Trench Coat</v>
      </c>
      <c r="J814" t="str">
        <f>VLOOKUP($C814,'Raw-products'!$A$2:$H$1261,MATCH(J$1,'Raw-products'!$A$1:$H$1,0))</f>
        <v>M</v>
      </c>
      <c r="K814" t="str">
        <f>VLOOKUP($C814,'Raw-products'!$A$2:$H$1261,MATCH(K$1,'Raw-products'!$A$1:$H$1,0))</f>
        <v>blue</v>
      </c>
      <c r="L814">
        <f>VLOOKUP($C814,'Raw-products'!$A$2:$H$1261,MATCH(L$1,'Raw-products'!$A$1:$H$1,0))</f>
        <v>112</v>
      </c>
      <c r="M814">
        <f>VLOOKUP($C814,'Raw-products'!$A$2:$H$1261,MATCH(M$1,'Raw-products'!$A$1:$H$1,0))</f>
        <v>46</v>
      </c>
      <c r="N814" s="5">
        <f t="shared" si="24"/>
        <v>5152</v>
      </c>
      <c r="O814" cm="1">
        <f t="array" ref="O814:R814">_xlfn.XLOOKUP($B814,'Raw -orders'!$A:$A,'Raw -orders'!$B:$E)</f>
        <v>996</v>
      </c>
      <c r="P814">
        <v>22089</v>
      </c>
      <c r="Q814" s="1">
        <v>44264</v>
      </c>
      <c r="R814" s="1">
        <v>44267</v>
      </c>
      <c r="S814" t="str" cm="1">
        <f t="array" ref="S814:Z814">_xlfn.XLOOKUP($O814,'Raw - customers'!$A:$A,'Raw - customers'!$B:$I)</f>
        <v>Elvira Sarfati</v>
      </c>
      <c r="T814" t="str">
        <v>Agender</v>
      </c>
      <c r="U814">
        <v>59</v>
      </c>
      <c r="V814" t="str">
        <v>0433 Armstrong HillSuite 974</v>
      </c>
      <c r="W814">
        <v>7613</v>
      </c>
      <c r="X814" t="str">
        <v>Lake Danielland</v>
      </c>
      <c r="Y814" t="str">
        <v>Tasmania</v>
      </c>
      <c r="Z814" t="str">
        <v>Australia</v>
      </c>
      <c r="AA814">
        <v>3</v>
      </c>
      <c r="AB814" s="3" t="str">
        <f t="shared" si="25"/>
        <v>0 to 10</v>
      </c>
      <c r="AM814" s="6">
        <v>996</v>
      </c>
      <c r="AN814" s="6" t="s">
        <v>1414</v>
      </c>
    </row>
    <row r="815" spans="1:40" x14ac:dyDescent="0.25">
      <c r="A815">
        <v>813</v>
      </c>
      <c r="B815">
        <v>169</v>
      </c>
      <c r="C815">
        <v>792</v>
      </c>
      <c r="D815">
        <v>91</v>
      </c>
      <c r="E815">
        <v>3</v>
      </c>
      <c r="F815">
        <v>273</v>
      </c>
      <c r="G815">
        <v>1</v>
      </c>
      <c r="H815" t="str">
        <f>VLOOKUP($C815,'Raw-products'!$A$2:$H$1261,MATCH(H$1,'Raw-products'!$A$1:$H$1,0))</f>
        <v>Jacket</v>
      </c>
      <c r="I815" t="str">
        <f>VLOOKUP($C815,'Raw-products'!$A$2:$H$1261,MATCH(I$1,'Raw-products'!$A$1:$H$1,0))</f>
        <v>Pullover</v>
      </c>
      <c r="J815" t="str">
        <f>VLOOKUP($C815,'Raw-products'!$A$2:$H$1261,MATCH(J$1,'Raw-products'!$A$1:$H$1,0))</f>
        <v>M</v>
      </c>
      <c r="K815" t="str">
        <f>VLOOKUP($C815,'Raw-products'!$A$2:$H$1261,MATCH(K$1,'Raw-products'!$A$1:$H$1,0))</f>
        <v>blue</v>
      </c>
      <c r="L815">
        <f>VLOOKUP($C815,'Raw-products'!$A$2:$H$1261,MATCH(L$1,'Raw-products'!$A$1:$H$1,0))</f>
        <v>114</v>
      </c>
      <c r="M815">
        <f>VLOOKUP($C815,'Raw-products'!$A$2:$H$1261,MATCH(M$1,'Raw-products'!$A$1:$H$1,0))</f>
        <v>44</v>
      </c>
      <c r="N815" s="5">
        <f t="shared" si="24"/>
        <v>5016</v>
      </c>
      <c r="O815" cm="1">
        <f t="array" ref="O815:R815">_xlfn.XLOOKUP($B815,'Raw -orders'!$A:$A,'Raw -orders'!$B:$E)</f>
        <v>996</v>
      </c>
      <c r="P815">
        <v>22089</v>
      </c>
      <c r="Q815" s="1">
        <v>44264</v>
      </c>
      <c r="R815" s="1">
        <v>44267</v>
      </c>
      <c r="S815" t="str" cm="1">
        <f t="array" ref="S815:Z815">_xlfn.XLOOKUP($O815,'Raw - customers'!$A:$A,'Raw - customers'!$B:$I)</f>
        <v>Elvira Sarfati</v>
      </c>
      <c r="T815" t="str">
        <v>Agender</v>
      </c>
      <c r="U815">
        <v>59</v>
      </c>
      <c r="V815" t="str">
        <v>0433 Armstrong HillSuite 974</v>
      </c>
      <c r="W815">
        <v>7613</v>
      </c>
      <c r="X815" t="str">
        <v>Lake Danielland</v>
      </c>
      <c r="Y815" t="str">
        <v>Tasmania</v>
      </c>
      <c r="Z815" t="str">
        <v>Australia</v>
      </c>
      <c r="AA815">
        <v>3</v>
      </c>
      <c r="AB815" s="3" t="str">
        <f t="shared" si="25"/>
        <v>0 to 10</v>
      </c>
      <c r="AM815" s="6">
        <v>996</v>
      </c>
      <c r="AN815" s="6" t="s">
        <v>1414</v>
      </c>
    </row>
    <row r="816" spans="1:40" x14ac:dyDescent="0.25">
      <c r="A816">
        <v>814</v>
      </c>
      <c r="B816">
        <v>169</v>
      </c>
      <c r="C816">
        <v>526</v>
      </c>
      <c r="D816">
        <v>98</v>
      </c>
      <c r="E816">
        <v>3</v>
      </c>
      <c r="F816">
        <v>294</v>
      </c>
      <c r="G816">
        <v>1</v>
      </c>
      <c r="H816" t="str">
        <f>VLOOKUP($C816,'Raw-products'!$A$2:$H$1261,MATCH(H$1,'Raw-products'!$A$1:$H$1,0))</f>
        <v>Jacket</v>
      </c>
      <c r="I816" t="str">
        <f>VLOOKUP($C816,'Raw-products'!$A$2:$H$1261,MATCH(I$1,'Raw-products'!$A$1:$H$1,0))</f>
        <v>Leather</v>
      </c>
      <c r="J816" t="str">
        <f>VLOOKUP($C816,'Raw-products'!$A$2:$H$1261,MATCH(J$1,'Raw-products'!$A$1:$H$1,0))</f>
        <v>S</v>
      </c>
      <c r="K816" t="str">
        <f>VLOOKUP($C816,'Raw-products'!$A$2:$H$1261,MATCH(K$1,'Raw-products'!$A$1:$H$1,0))</f>
        <v>red</v>
      </c>
      <c r="L816">
        <f>VLOOKUP($C816,'Raw-products'!$A$2:$H$1261,MATCH(L$1,'Raw-products'!$A$1:$H$1,0))</f>
        <v>113</v>
      </c>
      <c r="M816">
        <f>VLOOKUP($C816,'Raw-products'!$A$2:$H$1261,MATCH(M$1,'Raw-products'!$A$1:$H$1,0))</f>
        <v>80</v>
      </c>
      <c r="N816" s="5">
        <f t="shared" si="24"/>
        <v>9040</v>
      </c>
      <c r="O816" cm="1">
        <f t="array" ref="O816:R816">_xlfn.XLOOKUP($B816,'Raw -orders'!$A:$A,'Raw -orders'!$B:$E)</f>
        <v>996</v>
      </c>
      <c r="P816">
        <v>22089</v>
      </c>
      <c r="Q816" s="1">
        <v>44264</v>
      </c>
      <c r="R816" s="1">
        <v>44267</v>
      </c>
      <c r="S816" t="str" cm="1">
        <f t="array" ref="S816:Z816">_xlfn.XLOOKUP($O816,'Raw - customers'!$A:$A,'Raw - customers'!$B:$I)</f>
        <v>Elvira Sarfati</v>
      </c>
      <c r="T816" t="str">
        <v>Agender</v>
      </c>
      <c r="U816">
        <v>59</v>
      </c>
      <c r="V816" t="str">
        <v>0433 Armstrong HillSuite 974</v>
      </c>
      <c r="W816">
        <v>7613</v>
      </c>
      <c r="X816" t="str">
        <v>Lake Danielland</v>
      </c>
      <c r="Y816" t="str">
        <v>Tasmania</v>
      </c>
      <c r="Z816" t="str">
        <v>Australia</v>
      </c>
      <c r="AA816">
        <v>3</v>
      </c>
      <c r="AB816" s="3" t="str">
        <f t="shared" si="25"/>
        <v>0 to 10</v>
      </c>
      <c r="AM816" s="6">
        <v>996</v>
      </c>
      <c r="AN816" s="6" t="s">
        <v>1414</v>
      </c>
    </row>
    <row r="817" spans="1:40" x14ac:dyDescent="0.25">
      <c r="A817">
        <v>815</v>
      </c>
      <c r="B817">
        <v>169</v>
      </c>
      <c r="C817">
        <v>1062</v>
      </c>
      <c r="D817">
        <v>93</v>
      </c>
      <c r="E817">
        <v>1</v>
      </c>
      <c r="F817">
        <v>93</v>
      </c>
      <c r="G817">
        <v>1</v>
      </c>
      <c r="H817" t="str">
        <f>VLOOKUP($C817,'Raw-products'!$A$2:$H$1261,MATCH(H$1,'Raw-products'!$A$1:$H$1,0))</f>
        <v>Trousers</v>
      </c>
      <c r="I817" t="str">
        <f>VLOOKUP($C817,'Raw-products'!$A$2:$H$1261,MATCH(I$1,'Raw-products'!$A$1:$H$1,0))</f>
        <v>Joggers</v>
      </c>
      <c r="J817" t="str">
        <f>VLOOKUP($C817,'Raw-products'!$A$2:$H$1261,MATCH(J$1,'Raw-products'!$A$1:$H$1,0))</f>
        <v>M</v>
      </c>
      <c r="K817" t="str">
        <f>VLOOKUP($C817,'Raw-products'!$A$2:$H$1261,MATCH(K$1,'Raw-products'!$A$1:$H$1,0))</f>
        <v>yellow</v>
      </c>
      <c r="L817">
        <f>VLOOKUP($C817,'Raw-products'!$A$2:$H$1261,MATCH(L$1,'Raw-products'!$A$1:$H$1,0))</f>
        <v>94</v>
      </c>
      <c r="M817">
        <f>VLOOKUP($C817,'Raw-products'!$A$2:$H$1261,MATCH(M$1,'Raw-products'!$A$1:$H$1,0))</f>
        <v>72</v>
      </c>
      <c r="N817" s="5">
        <f t="shared" si="24"/>
        <v>6768</v>
      </c>
      <c r="O817" cm="1">
        <f t="array" ref="O817:R817">_xlfn.XLOOKUP($B817,'Raw -orders'!$A:$A,'Raw -orders'!$B:$E)</f>
        <v>996</v>
      </c>
      <c r="P817">
        <v>22089</v>
      </c>
      <c r="Q817" s="1">
        <v>44264</v>
      </c>
      <c r="R817" s="1">
        <v>44267</v>
      </c>
      <c r="S817" t="str" cm="1">
        <f t="array" ref="S817:Z817">_xlfn.XLOOKUP($O817,'Raw - customers'!$A:$A,'Raw - customers'!$B:$I)</f>
        <v>Elvira Sarfati</v>
      </c>
      <c r="T817" t="str">
        <v>Agender</v>
      </c>
      <c r="U817">
        <v>59</v>
      </c>
      <c r="V817" t="str">
        <v>0433 Armstrong HillSuite 974</v>
      </c>
      <c r="W817">
        <v>7613</v>
      </c>
      <c r="X817" t="str">
        <v>Lake Danielland</v>
      </c>
      <c r="Y817" t="str">
        <v>Tasmania</v>
      </c>
      <c r="Z817" t="str">
        <v>Australia</v>
      </c>
      <c r="AA817">
        <v>3</v>
      </c>
      <c r="AB817" s="3" t="str">
        <f t="shared" si="25"/>
        <v>0 to 10</v>
      </c>
      <c r="AM817" s="6">
        <v>996</v>
      </c>
      <c r="AN817" s="6" t="s">
        <v>1414</v>
      </c>
    </row>
    <row r="818" spans="1:40" x14ac:dyDescent="0.25">
      <c r="A818">
        <v>816</v>
      </c>
      <c r="B818">
        <v>169</v>
      </c>
      <c r="C818">
        <v>751</v>
      </c>
      <c r="D818">
        <v>109</v>
      </c>
      <c r="E818">
        <v>2</v>
      </c>
      <c r="F818">
        <v>218</v>
      </c>
      <c r="G818">
        <v>1</v>
      </c>
      <c r="H818" t="str">
        <f>VLOOKUP($C818,'Raw-products'!$A$2:$H$1261,MATCH(H$1,'Raw-products'!$A$1:$H$1,0))</f>
        <v>Jacket</v>
      </c>
      <c r="I818" t="str">
        <f>VLOOKUP($C818,'Raw-products'!$A$2:$H$1261,MATCH(I$1,'Raw-products'!$A$1:$H$1,0))</f>
        <v>Peacoat</v>
      </c>
      <c r="J818" t="str">
        <f>VLOOKUP($C818,'Raw-products'!$A$2:$H$1261,MATCH(J$1,'Raw-products'!$A$1:$H$1,0))</f>
        <v>S</v>
      </c>
      <c r="K818" t="str">
        <f>VLOOKUP($C818,'Raw-products'!$A$2:$H$1261,MATCH(K$1,'Raw-products'!$A$1:$H$1,0))</f>
        <v>green</v>
      </c>
      <c r="L818">
        <f>VLOOKUP($C818,'Raw-products'!$A$2:$H$1261,MATCH(L$1,'Raw-products'!$A$1:$H$1,0))</f>
        <v>102</v>
      </c>
      <c r="M818">
        <f>VLOOKUP($C818,'Raw-products'!$A$2:$H$1261,MATCH(M$1,'Raw-products'!$A$1:$H$1,0))</f>
        <v>41</v>
      </c>
      <c r="N818" s="5">
        <f t="shared" si="24"/>
        <v>4182</v>
      </c>
      <c r="O818" cm="1">
        <f t="array" ref="O818:R818">_xlfn.XLOOKUP($B818,'Raw -orders'!$A:$A,'Raw -orders'!$B:$E)</f>
        <v>996</v>
      </c>
      <c r="P818">
        <v>22089</v>
      </c>
      <c r="Q818" s="1">
        <v>44264</v>
      </c>
      <c r="R818" s="1">
        <v>44267</v>
      </c>
      <c r="S818" t="str" cm="1">
        <f t="array" ref="S818:Z818">_xlfn.XLOOKUP($O818,'Raw - customers'!$A:$A,'Raw - customers'!$B:$I)</f>
        <v>Elvira Sarfati</v>
      </c>
      <c r="T818" t="str">
        <v>Agender</v>
      </c>
      <c r="U818">
        <v>59</v>
      </c>
      <c r="V818" t="str">
        <v>0433 Armstrong HillSuite 974</v>
      </c>
      <c r="W818">
        <v>7613</v>
      </c>
      <c r="X818" t="str">
        <v>Lake Danielland</v>
      </c>
      <c r="Y818" t="str">
        <v>Tasmania</v>
      </c>
      <c r="Z818" t="str">
        <v>Australia</v>
      </c>
      <c r="AA818">
        <v>3</v>
      </c>
      <c r="AB818" s="3" t="str">
        <f t="shared" si="25"/>
        <v>0 to 10</v>
      </c>
      <c r="AM818" s="6">
        <v>996</v>
      </c>
      <c r="AN818" s="6" t="s">
        <v>1414</v>
      </c>
    </row>
    <row r="819" spans="1:40" x14ac:dyDescent="0.25">
      <c r="A819">
        <v>817</v>
      </c>
      <c r="B819">
        <v>170</v>
      </c>
      <c r="C819">
        <v>673</v>
      </c>
      <c r="D819">
        <v>113</v>
      </c>
      <c r="E819">
        <v>3</v>
      </c>
      <c r="F819">
        <v>339</v>
      </c>
      <c r="G819">
        <v>1</v>
      </c>
      <c r="H819" t="str">
        <f>VLOOKUP($C819,'Raw-products'!$A$2:$H$1261,MATCH(H$1,'Raw-products'!$A$1:$H$1,0))</f>
        <v>Jacket</v>
      </c>
      <c r="I819" t="str">
        <f>VLOOKUP($C819,'Raw-products'!$A$2:$H$1261,MATCH(I$1,'Raw-products'!$A$1:$H$1,0))</f>
        <v>Parka</v>
      </c>
      <c r="J819" t="str">
        <f>VLOOKUP($C819,'Raw-products'!$A$2:$H$1261,MATCH(J$1,'Raw-products'!$A$1:$H$1,0))</f>
        <v>L</v>
      </c>
      <c r="K819" t="str">
        <f>VLOOKUP($C819,'Raw-products'!$A$2:$H$1261,MATCH(K$1,'Raw-products'!$A$1:$H$1,0))</f>
        <v>orange</v>
      </c>
      <c r="L819">
        <f>VLOOKUP($C819,'Raw-products'!$A$2:$H$1261,MATCH(L$1,'Raw-products'!$A$1:$H$1,0))</f>
        <v>119</v>
      </c>
      <c r="M819">
        <f>VLOOKUP($C819,'Raw-products'!$A$2:$H$1261,MATCH(M$1,'Raw-products'!$A$1:$H$1,0))</f>
        <v>77</v>
      </c>
      <c r="N819" s="5">
        <f t="shared" si="24"/>
        <v>9163</v>
      </c>
      <c r="O819" cm="1">
        <f t="array" ref="O819:R819">_xlfn.XLOOKUP($B819,'Raw -orders'!$A:$A,'Raw -orders'!$B:$E)</f>
        <v>867</v>
      </c>
      <c r="P819">
        <v>28597</v>
      </c>
      <c r="Q819" s="1">
        <v>44425</v>
      </c>
      <c r="R819" s="1">
        <v>44442</v>
      </c>
      <c r="S819" t="str" cm="1">
        <f t="array" ref="S819:Z819">_xlfn.XLOOKUP($O819,'Raw - customers'!$A:$A,'Raw - customers'!$B:$I)</f>
        <v>Hunfredo Peyto</v>
      </c>
      <c r="T819" t="str">
        <v>Bigender</v>
      </c>
      <c r="U819">
        <v>36</v>
      </c>
      <c r="V819" t="str">
        <v>68 Doyle View RdSuite 917</v>
      </c>
      <c r="W819">
        <v>757</v>
      </c>
      <c r="X819" t="str">
        <v>Port Davidburgh</v>
      </c>
      <c r="Y819" t="str">
        <v>Tasmania</v>
      </c>
      <c r="Z819" t="str">
        <v>Australia</v>
      </c>
      <c r="AA819">
        <v>8</v>
      </c>
      <c r="AB819" s="3" t="str">
        <f t="shared" si="25"/>
        <v>10 to 20</v>
      </c>
      <c r="AM819" s="6">
        <v>867</v>
      </c>
      <c r="AN819" s="6" t="s">
        <v>1414</v>
      </c>
    </row>
    <row r="820" spans="1:40" x14ac:dyDescent="0.25">
      <c r="A820">
        <v>818</v>
      </c>
      <c r="B820">
        <v>170</v>
      </c>
      <c r="C820">
        <v>357</v>
      </c>
      <c r="D820">
        <v>94</v>
      </c>
      <c r="E820">
        <v>1</v>
      </c>
      <c r="F820">
        <v>94</v>
      </c>
      <c r="G820">
        <v>1</v>
      </c>
      <c r="H820" t="str">
        <f>VLOOKUP($C820,'Raw-products'!$A$2:$H$1261,MATCH(H$1,'Raw-products'!$A$1:$H$1,0))</f>
        <v>Shirt</v>
      </c>
      <c r="I820" t="str">
        <f>VLOOKUP($C820,'Raw-products'!$A$2:$H$1261,MATCH(I$1,'Raw-products'!$A$1:$H$1,0))</f>
        <v>Henley</v>
      </c>
      <c r="J820" t="str">
        <f>VLOOKUP($C820,'Raw-products'!$A$2:$H$1261,MATCH(J$1,'Raw-products'!$A$1:$H$1,0))</f>
        <v>M</v>
      </c>
      <c r="K820" t="str">
        <f>VLOOKUP($C820,'Raw-products'!$A$2:$H$1261,MATCH(K$1,'Raw-products'!$A$1:$H$1,0))</f>
        <v>orange</v>
      </c>
      <c r="L820">
        <f>VLOOKUP($C820,'Raw-products'!$A$2:$H$1261,MATCH(L$1,'Raw-products'!$A$1:$H$1,0))</f>
        <v>92</v>
      </c>
      <c r="M820">
        <f>VLOOKUP($C820,'Raw-products'!$A$2:$H$1261,MATCH(M$1,'Raw-products'!$A$1:$H$1,0))</f>
        <v>70</v>
      </c>
      <c r="N820" s="5">
        <f t="shared" si="24"/>
        <v>6440</v>
      </c>
      <c r="O820" cm="1">
        <f t="array" ref="O820:R820">_xlfn.XLOOKUP($B820,'Raw -orders'!$A:$A,'Raw -orders'!$B:$E)</f>
        <v>867</v>
      </c>
      <c r="P820">
        <v>28597</v>
      </c>
      <c r="Q820" s="1">
        <v>44425</v>
      </c>
      <c r="R820" s="1">
        <v>44442</v>
      </c>
      <c r="S820" t="str" cm="1">
        <f t="array" ref="S820:Z820">_xlfn.XLOOKUP($O820,'Raw - customers'!$A:$A,'Raw - customers'!$B:$I)</f>
        <v>Hunfredo Peyto</v>
      </c>
      <c r="T820" t="str">
        <v>Bigender</v>
      </c>
      <c r="U820">
        <v>36</v>
      </c>
      <c r="V820" t="str">
        <v>68 Doyle View RdSuite 917</v>
      </c>
      <c r="W820">
        <v>757</v>
      </c>
      <c r="X820" t="str">
        <v>Port Davidburgh</v>
      </c>
      <c r="Y820" t="str">
        <v>Tasmania</v>
      </c>
      <c r="Z820" t="str">
        <v>Australia</v>
      </c>
      <c r="AA820">
        <v>8</v>
      </c>
      <c r="AB820" s="3" t="str">
        <f t="shared" si="25"/>
        <v>10 to 20</v>
      </c>
      <c r="AM820" s="6">
        <v>867</v>
      </c>
      <c r="AN820" s="6" t="s">
        <v>1414</v>
      </c>
    </row>
    <row r="821" spans="1:40" x14ac:dyDescent="0.25">
      <c r="A821">
        <v>819</v>
      </c>
      <c r="B821">
        <v>170</v>
      </c>
      <c r="C821">
        <v>345</v>
      </c>
      <c r="D821">
        <v>109</v>
      </c>
      <c r="E821">
        <v>1</v>
      </c>
      <c r="F821">
        <v>109</v>
      </c>
      <c r="G821">
        <v>1</v>
      </c>
      <c r="H821" t="str">
        <f>VLOOKUP($C821,'Raw-products'!$A$2:$H$1261,MATCH(H$1,'Raw-products'!$A$1:$H$1,0))</f>
        <v>Shirt</v>
      </c>
      <c r="I821" t="str">
        <f>VLOOKUP($C821,'Raw-products'!$A$2:$H$1261,MATCH(I$1,'Raw-products'!$A$1:$H$1,0))</f>
        <v>Mandarin Collar</v>
      </c>
      <c r="J821" t="str">
        <f>VLOOKUP($C821,'Raw-products'!$A$2:$H$1261,MATCH(J$1,'Raw-products'!$A$1:$H$1,0))</f>
        <v>XS</v>
      </c>
      <c r="K821" t="str">
        <f>VLOOKUP($C821,'Raw-products'!$A$2:$H$1261,MATCH(K$1,'Raw-products'!$A$1:$H$1,0))</f>
        <v>violet</v>
      </c>
      <c r="L821">
        <f>VLOOKUP($C821,'Raw-products'!$A$2:$H$1261,MATCH(L$1,'Raw-products'!$A$1:$H$1,0))</f>
        <v>108</v>
      </c>
      <c r="M821">
        <f>VLOOKUP($C821,'Raw-products'!$A$2:$H$1261,MATCH(M$1,'Raw-products'!$A$1:$H$1,0))</f>
        <v>52</v>
      </c>
      <c r="N821" s="5">
        <f t="shared" si="24"/>
        <v>5616</v>
      </c>
      <c r="O821" cm="1">
        <f t="array" ref="O821:R821">_xlfn.XLOOKUP($B821,'Raw -orders'!$A:$A,'Raw -orders'!$B:$E)</f>
        <v>867</v>
      </c>
      <c r="P821">
        <v>28597</v>
      </c>
      <c r="Q821" s="1">
        <v>44425</v>
      </c>
      <c r="R821" s="1">
        <v>44442</v>
      </c>
      <c r="S821" t="str" cm="1">
        <f t="array" ref="S821:Z821">_xlfn.XLOOKUP($O821,'Raw - customers'!$A:$A,'Raw - customers'!$B:$I)</f>
        <v>Hunfredo Peyto</v>
      </c>
      <c r="T821" t="str">
        <v>Bigender</v>
      </c>
      <c r="U821">
        <v>36</v>
      </c>
      <c r="V821" t="str">
        <v>68 Doyle View RdSuite 917</v>
      </c>
      <c r="W821">
        <v>757</v>
      </c>
      <c r="X821" t="str">
        <v>Port Davidburgh</v>
      </c>
      <c r="Y821" t="str">
        <v>Tasmania</v>
      </c>
      <c r="Z821" t="str">
        <v>Australia</v>
      </c>
      <c r="AA821">
        <v>8</v>
      </c>
      <c r="AB821" s="3" t="str">
        <f t="shared" si="25"/>
        <v>10 to 20</v>
      </c>
      <c r="AM821" s="6">
        <v>867</v>
      </c>
      <c r="AN821" s="6" t="s">
        <v>1414</v>
      </c>
    </row>
    <row r="822" spans="1:40" x14ac:dyDescent="0.25">
      <c r="A822">
        <v>820</v>
      </c>
      <c r="B822">
        <v>170</v>
      </c>
      <c r="C822">
        <v>1224</v>
      </c>
      <c r="D822">
        <v>105</v>
      </c>
      <c r="E822">
        <v>2</v>
      </c>
      <c r="F822">
        <v>210</v>
      </c>
      <c r="G822">
        <v>1</v>
      </c>
      <c r="H822" t="str">
        <f>VLOOKUP($C822,'Raw-products'!$A$2:$H$1261,MATCH(H$1,'Raw-products'!$A$1:$H$1,0))</f>
        <v>Trousers</v>
      </c>
      <c r="I822" t="str">
        <f>VLOOKUP($C822,'Raw-products'!$A$2:$H$1261,MATCH(I$1,'Raw-products'!$A$1:$H$1,0))</f>
        <v>Pleated</v>
      </c>
      <c r="J822" t="str">
        <f>VLOOKUP($C822,'Raw-products'!$A$2:$H$1261,MATCH(J$1,'Raw-products'!$A$1:$H$1,0))</f>
        <v>XL</v>
      </c>
      <c r="K822" t="str">
        <f>VLOOKUP($C822,'Raw-products'!$A$2:$H$1261,MATCH(K$1,'Raw-products'!$A$1:$H$1,0))</f>
        <v>violet</v>
      </c>
      <c r="L822">
        <f>VLOOKUP($C822,'Raw-products'!$A$2:$H$1261,MATCH(L$1,'Raw-products'!$A$1:$H$1,0))</f>
        <v>90</v>
      </c>
      <c r="M822">
        <f>VLOOKUP($C822,'Raw-products'!$A$2:$H$1261,MATCH(M$1,'Raw-products'!$A$1:$H$1,0))</f>
        <v>65</v>
      </c>
      <c r="N822" s="5">
        <f t="shared" si="24"/>
        <v>5850</v>
      </c>
      <c r="O822" cm="1">
        <f t="array" ref="O822:R822">_xlfn.XLOOKUP($B822,'Raw -orders'!$A:$A,'Raw -orders'!$B:$E)</f>
        <v>867</v>
      </c>
      <c r="P822">
        <v>28597</v>
      </c>
      <c r="Q822" s="1">
        <v>44425</v>
      </c>
      <c r="R822" s="1">
        <v>44442</v>
      </c>
      <c r="S822" t="str" cm="1">
        <f t="array" ref="S822:Z822">_xlfn.XLOOKUP($O822,'Raw - customers'!$A:$A,'Raw - customers'!$B:$I)</f>
        <v>Hunfredo Peyto</v>
      </c>
      <c r="T822" t="str">
        <v>Bigender</v>
      </c>
      <c r="U822">
        <v>36</v>
      </c>
      <c r="V822" t="str">
        <v>68 Doyle View RdSuite 917</v>
      </c>
      <c r="W822">
        <v>757</v>
      </c>
      <c r="X822" t="str">
        <v>Port Davidburgh</v>
      </c>
      <c r="Y822" t="str">
        <v>Tasmania</v>
      </c>
      <c r="Z822" t="str">
        <v>Australia</v>
      </c>
      <c r="AA822">
        <v>8</v>
      </c>
      <c r="AB822" s="3" t="str">
        <f t="shared" si="25"/>
        <v>10 to 20</v>
      </c>
      <c r="AM822" s="6">
        <v>867</v>
      </c>
      <c r="AN822" s="6" t="s">
        <v>1414</v>
      </c>
    </row>
    <row r="823" spans="1:40" x14ac:dyDescent="0.25">
      <c r="A823">
        <v>821</v>
      </c>
      <c r="B823">
        <v>170</v>
      </c>
      <c r="C823">
        <v>899</v>
      </c>
      <c r="D823">
        <v>94</v>
      </c>
      <c r="E823">
        <v>2</v>
      </c>
      <c r="F823">
        <v>188</v>
      </c>
      <c r="G823">
        <v>1</v>
      </c>
      <c r="H823" t="str">
        <f>VLOOKUP($C823,'Raw-products'!$A$2:$H$1261,MATCH(H$1,'Raw-products'!$A$1:$H$1,0))</f>
        <v>Trousers</v>
      </c>
      <c r="I823" t="str">
        <f>VLOOKUP($C823,'Raw-products'!$A$2:$H$1261,MATCH(I$1,'Raw-products'!$A$1:$H$1,0))</f>
        <v>Cords</v>
      </c>
      <c r="J823" t="str">
        <f>VLOOKUP($C823,'Raw-products'!$A$2:$H$1261,MATCH(J$1,'Raw-products'!$A$1:$H$1,0))</f>
        <v>XL</v>
      </c>
      <c r="K823" t="str">
        <f>VLOOKUP($C823,'Raw-products'!$A$2:$H$1261,MATCH(K$1,'Raw-products'!$A$1:$H$1,0))</f>
        <v>blue</v>
      </c>
      <c r="L823">
        <f>VLOOKUP($C823,'Raw-products'!$A$2:$H$1261,MATCH(L$1,'Raw-products'!$A$1:$H$1,0))</f>
        <v>113</v>
      </c>
      <c r="M823">
        <f>VLOOKUP($C823,'Raw-products'!$A$2:$H$1261,MATCH(M$1,'Raw-products'!$A$1:$H$1,0))</f>
        <v>65</v>
      </c>
      <c r="N823" s="5">
        <f t="shared" si="24"/>
        <v>7345</v>
      </c>
      <c r="O823" cm="1">
        <f t="array" ref="O823:R823">_xlfn.XLOOKUP($B823,'Raw -orders'!$A:$A,'Raw -orders'!$B:$E)</f>
        <v>867</v>
      </c>
      <c r="P823">
        <v>28597</v>
      </c>
      <c r="Q823" s="1">
        <v>44425</v>
      </c>
      <c r="R823" s="1">
        <v>44442</v>
      </c>
      <c r="S823" t="str" cm="1">
        <f t="array" ref="S823:Z823">_xlfn.XLOOKUP($O823,'Raw - customers'!$A:$A,'Raw - customers'!$B:$I)</f>
        <v>Hunfredo Peyto</v>
      </c>
      <c r="T823" t="str">
        <v>Bigender</v>
      </c>
      <c r="U823">
        <v>36</v>
      </c>
      <c r="V823" t="str">
        <v>68 Doyle View RdSuite 917</v>
      </c>
      <c r="W823">
        <v>757</v>
      </c>
      <c r="X823" t="str">
        <v>Port Davidburgh</v>
      </c>
      <c r="Y823" t="str">
        <v>Tasmania</v>
      </c>
      <c r="Z823" t="str">
        <v>Australia</v>
      </c>
      <c r="AA823">
        <v>8</v>
      </c>
      <c r="AB823" s="3" t="str">
        <f t="shared" si="25"/>
        <v>10 to 20</v>
      </c>
      <c r="AM823" s="6">
        <v>867</v>
      </c>
      <c r="AN823" s="6" t="s">
        <v>1414</v>
      </c>
    </row>
    <row r="824" spans="1:40" x14ac:dyDescent="0.25">
      <c r="A824">
        <v>822</v>
      </c>
      <c r="B824">
        <v>171</v>
      </c>
      <c r="C824">
        <v>520</v>
      </c>
      <c r="D824">
        <v>102</v>
      </c>
      <c r="E824">
        <v>2</v>
      </c>
      <c r="F824">
        <v>204</v>
      </c>
      <c r="G824">
        <v>1</v>
      </c>
      <c r="H824" t="str">
        <f>VLOOKUP($C824,'Raw-products'!$A$2:$H$1261,MATCH(H$1,'Raw-products'!$A$1:$H$1,0))</f>
        <v>Jacket</v>
      </c>
      <c r="I824" t="str">
        <f>VLOOKUP($C824,'Raw-products'!$A$2:$H$1261,MATCH(I$1,'Raw-products'!$A$1:$H$1,0))</f>
        <v>Windbreaker</v>
      </c>
      <c r="J824" t="str">
        <f>VLOOKUP($C824,'Raw-products'!$A$2:$H$1261,MATCH(J$1,'Raw-products'!$A$1:$H$1,0))</f>
        <v>XS</v>
      </c>
      <c r="K824" t="str">
        <f>VLOOKUP($C824,'Raw-products'!$A$2:$H$1261,MATCH(K$1,'Raw-products'!$A$1:$H$1,0))</f>
        <v>violet</v>
      </c>
      <c r="L824">
        <f>VLOOKUP($C824,'Raw-products'!$A$2:$H$1261,MATCH(L$1,'Raw-products'!$A$1:$H$1,0))</f>
        <v>109</v>
      </c>
      <c r="M824">
        <f>VLOOKUP($C824,'Raw-products'!$A$2:$H$1261,MATCH(M$1,'Raw-products'!$A$1:$H$1,0))</f>
        <v>68</v>
      </c>
      <c r="N824" s="5">
        <f t="shared" si="24"/>
        <v>7412</v>
      </c>
      <c r="O824" cm="1">
        <f t="array" ref="O824:R824">_xlfn.XLOOKUP($B824,'Raw -orders'!$A:$A,'Raw -orders'!$B:$E)</f>
        <v>443</v>
      </c>
      <c r="P824">
        <v>19467</v>
      </c>
      <c r="Q824" s="1">
        <v>44453</v>
      </c>
      <c r="R824" s="1">
        <v>44455</v>
      </c>
      <c r="S824" t="str" cm="1">
        <f t="array" ref="S824:Z824">_xlfn.XLOOKUP($O824,'Raw - customers'!$A:$A,'Raw - customers'!$B:$I)</f>
        <v>Melodee Spencley</v>
      </c>
      <c r="T824" t="str">
        <v>Bigender</v>
      </c>
      <c r="U824">
        <v>49</v>
      </c>
      <c r="V824" t="str">
        <v>033 Mitchell IslandApt. 732</v>
      </c>
      <c r="W824">
        <v>9651</v>
      </c>
      <c r="X824" t="str">
        <v>Crooksshire</v>
      </c>
      <c r="Y824" t="str">
        <v>Victoria</v>
      </c>
      <c r="Z824" t="str">
        <v>Australia</v>
      </c>
      <c r="AA824">
        <v>9</v>
      </c>
      <c r="AB824" s="3" t="str">
        <f t="shared" si="25"/>
        <v>0 to 10</v>
      </c>
      <c r="AM824" s="6">
        <v>443</v>
      </c>
      <c r="AN824" s="6" t="s">
        <v>1396</v>
      </c>
    </row>
    <row r="825" spans="1:40" x14ac:dyDescent="0.25">
      <c r="A825">
        <v>823</v>
      </c>
      <c r="B825">
        <v>171</v>
      </c>
      <c r="C825">
        <v>655</v>
      </c>
      <c r="D825">
        <v>93</v>
      </c>
      <c r="E825">
        <v>1</v>
      </c>
      <c r="F825">
        <v>93</v>
      </c>
      <c r="G825">
        <v>1</v>
      </c>
      <c r="H825" t="str">
        <f>VLOOKUP($C825,'Raw-products'!$A$2:$H$1261,MATCH(H$1,'Raw-products'!$A$1:$H$1,0))</f>
        <v>Jacket</v>
      </c>
      <c r="I825" t="str">
        <f>VLOOKUP($C825,'Raw-products'!$A$2:$H$1261,MATCH(I$1,'Raw-products'!$A$1:$H$1,0))</f>
        <v>Coach</v>
      </c>
      <c r="J825" t="str">
        <f>VLOOKUP($C825,'Raw-products'!$A$2:$H$1261,MATCH(J$1,'Raw-products'!$A$1:$H$1,0))</f>
        <v>XS</v>
      </c>
      <c r="K825" t="str">
        <f>VLOOKUP($C825,'Raw-products'!$A$2:$H$1261,MATCH(K$1,'Raw-products'!$A$1:$H$1,0))</f>
        <v>indigo</v>
      </c>
      <c r="L825">
        <f>VLOOKUP($C825,'Raw-products'!$A$2:$H$1261,MATCH(L$1,'Raw-products'!$A$1:$H$1,0))</f>
        <v>115</v>
      </c>
      <c r="M825">
        <f>VLOOKUP($C825,'Raw-products'!$A$2:$H$1261,MATCH(M$1,'Raw-products'!$A$1:$H$1,0))</f>
        <v>42</v>
      </c>
      <c r="N825" s="5">
        <f t="shared" si="24"/>
        <v>4830</v>
      </c>
      <c r="O825" cm="1">
        <f t="array" ref="O825:R825">_xlfn.XLOOKUP($B825,'Raw -orders'!$A:$A,'Raw -orders'!$B:$E)</f>
        <v>443</v>
      </c>
      <c r="P825">
        <v>19467</v>
      </c>
      <c r="Q825" s="1">
        <v>44453</v>
      </c>
      <c r="R825" s="1">
        <v>44455</v>
      </c>
      <c r="S825" t="str" cm="1">
        <f t="array" ref="S825:Z825">_xlfn.XLOOKUP($O825,'Raw - customers'!$A:$A,'Raw - customers'!$B:$I)</f>
        <v>Melodee Spencley</v>
      </c>
      <c r="T825" t="str">
        <v>Bigender</v>
      </c>
      <c r="U825">
        <v>49</v>
      </c>
      <c r="V825" t="str">
        <v>033 Mitchell IslandApt. 732</v>
      </c>
      <c r="W825">
        <v>9651</v>
      </c>
      <c r="X825" t="str">
        <v>Crooksshire</v>
      </c>
      <c r="Y825" t="str">
        <v>Victoria</v>
      </c>
      <c r="Z825" t="str">
        <v>Australia</v>
      </c>
      <c r="AA825">
        <v>9</v>
      </c>
      <c r="AB825" s="3" t="str">
        <f t="shared" si="25"/>
        <v>0 to 10</v>
      </c>
      <c r="AM825" s="6">
        <v>443</v>
      </c>
      <c r="AN825" s="6" t="s">
        <v>1396</v>
      </c>
    </row>
    <row r="826" spans="1:40" x14ac:dyDescent="0.25">
      <c r="A826">
        <v>824</v>
      </c>
      <c r="B826">
        <v>171</v>
      </c>
      <c r="C826">
        <v>812</v>
      </c>
      <c r="D826">
        <v>117</v>
      </c>
      <c r="E826">
        <v>1</v>
      </c>
      <c r="F826">
        <v>117</v>
      </c>
      <c r="G826">
        <v>1</v>
      </c>
      <c r="H826" t="str">
        <f>VLOOKUP($C826,'Raw-products'!$A$2:$H$1261,MATCH(H$1,'Raw-products'!$A$1:$H$1,0))</f>
        <v>Jacket</v>
      </c>
      <c r="I826" t="str">
        <f>VLOOKUP($C826,'Raw-products'!$A$2:$H$1261,MATCH(I$1,'Raw-products'!$A$1:$H$1,0))</f>
        <v>Shearling</v>
      </c>
      <c r="J826" t="str">
        <f>VLOOKUP($C826,'Raw-products'!$A$2:$H$1261,MATCH(J$1,'Raw-products'!$A$1:$H$1,0))</f>
        <v>M</v>
      </c>
      <c r="K826" t="str">
        <f>VLOOKUP($C826,'Raw-products'!$A$2:$H$1261,MATCH(K$1,'Raw-products'!$A$1:$H$1,0))</f>
        <v>orange</v>
      </c>
      <c r="L826">
        <f>VLOOKUP($C826,'Raw-products'!$A$2:$H$1261,MATCH(L$1,'Raw-products'!$A$1:$H$1,0))</f>
        <v>95</v>
      </c>
      <c r="M826">
        <f>VLOOKUP($C826,'Raw-products'!$A$2:$H$1261,MATCH(M$1,'Raw-products'!$A$1:$H$1,0))</f>
        <v>45</v>
      </c>
      <c r="N826" s="5">
        <f t="shared" si="24"/>
        <v>4275</v>
      </c>
      <c r="O826" cm="1">
        <f t="array" ref="O826:R826">_xlfn.XLOOKUP($B826,'Raw -orders'!$A:$A,'Raw -orders'!$B:$E)</f>
        <v>443</v>
      </c>
      <c r="P826">
        <v>19467</v>
      </c>
      <c r="Q826" s="1">
        <v>44453</v>
      </c>
      <c r="R826" s="1">
        <v>44455</v>
      </c>
      <c r="S826" t="str" cm="1">
        <f t="array" ref="S826:Z826">_xlfn.XLOOKUP($O826,'Raw - customers'!$A:$A,'Raw - customers'!$B:$I)</f>
        <v>Melodee Spencley</v>
      </c>
      <c r="T826" t="str">
        <v>Bigender</v>
      </c>
      <c r="U826">
        <v>49</v>
      </c>
      <c r="V826" t="str">
        <v>033 Mitchell IslandApt. 732</v>
      </c>
      <c r="W826">
        <v>9651</v>
      </c>
      <c r="X826" t="str">
        <v>Crooksshire</v>
      </c>
      <c r="Y826" t="str">
        <v>Victoria</v>
      </c>
      <c r="Z826" t="str">
        <v>Australia</v>
      </c>
      <c r="AA826">
        <v>9</v>
      </c>
      <c r="AB826" s="3" t="str">
        <f t="shared" si="25"/>
        <v>0 to 10</v>
      </c>
      <c r="AM826" s="6">
        <v>443</v>
      </c>
      <c r="AN826" s="6" t="s">
        <v>1396</v>
      </c>
    </row>
    <row r="827" spans="1:40" x14ac:dyDescent="0.25">
      <c r="A827">
        <v>825</v>
      </c>
      <c r="B827">
        <v>171</v>
      </c>
      <c r="C827">
        <v>444</v>
      </c>
      <c r="D827">
        <v>107</v>
      </c>
      <c r="E827">
        <v>3</v>
      </c>
      <c r="F827">
        <v>321</v>
      </c>
      <c r="G827">
        <v>1</v>
      </c>
      <c r="H827" t="str">
        <f>VLOOKUP($C827,'Raw-products'!$A$2:$H$1261,MATCH(H$1,'Raw-products'!$A$1:$H$1,0))</f>
        <v>Jacket</v>
      </c>
      <c r="I827" t="str">
        <f>VLOOKUP($C827,'Raw-products'!$A$2:$H$1261,MATCH(I$1,'Raw-products'!$A$1:$H$1,0))</f>
        <v>Denim</v>
      </c>
      <c r="J827" t="str">
        <f>VLOOKUP($C827,'Raw-products'!$A$2:$H$1261,MATCH(J$1,'Raw-products'!$A$1:$H$1,0))</f>
        <v>XL</v>
      </c>
      <c r="K827" t="str">
        <f>VLOOKUP($C827,'Raw-products'!$A$2:$H$1261,MATCH(K$1,'Raw-products'!$A$1:$H$1,0))</f>
        <v>blue</v>
      </c>
      <c r="L827">
        <f>VLOOKUP($C827,'Raw-products'!$A$2:$H$1261,MATCH(L$1,'Raw-products'!$A$1:$H$1,0))</f>
        <v>92</v>
      </c>
      <c r="M827">
        <f>VLOOKUP($C827,'Raw-products'!$A$2:$H$1261,MATCH(M$1,'Raw-products'!$A$1:$H$1,0))</f>
        <v>80</v>
      </c>
      <c r="N827" s="5">
        <f t="shared" si="24"/>
        <v>7360</v>
      </c>
      <c r="O827" cm="1">
        <f t="array" ref="O827:R827">_xlfn.XLOOKUP($B827,'Raw -orders'!$A:$A,'Raw -orders'!$B:$E)</f>
        <v>443</v>
      </c>
      <c r="P827">
        <v>19467</v>
      </c>
      <c r="Q827" s="1">
        <v>44453</v>
      </c>
      <c r="R827" s="1">
        <v>44455</v>
      </c>
      <c r="S827" t="str" cm="1">
        <f t="array" ref="S827:Z827">_xlfn.XLOOKUP($O827,'Raw - customers'!$A:$A,'Raw - customers'!$B:$I)</f>
        <v>Melodee Spencley</v>
      </c>
      <c r="T827" t="str">
        <v>Bigender</v>
      </c>
      <c r="U827">
        <v>49</v>
      </c>
      <c r="V827" t="str">
        <v>033 Mitchell IslandApt. 732</v>
      </c>
      <c r="W827">
        <v>9651</v>
      </c>
      <c r="X827" t="str">
        <v>Crooksshire</v>
      </c>
      <c r="Y827" t="str">
        <v>Victoria</v>
      </c>
      <c r="Z827" t="str">
        <v>Australia</v>
      </c>
      <c r="AA827">
        <v>9</v>
      </c>
      <c r="AB827" s="3" t="str">
        <f t="shared" si="25"/>
        <v>0 to 10</v>
      </c>
      <c r="AM827" s="6">
        <v>443</v>
      </c>
      <c r="AN827" s="6" t="s">
        <v>1396</v>
      </c>
    </row>
    <row r="828" spans="1:40" x14ac:dyDescent="0.25">
      <c r="A828">
        <v>826</v>
      </c>
      <c r="B828">
        <v>171</v>
      </c>
      <c r="C828">
        <v>785</v>
      </c>
      <c r="D828">
        <v>91</v>
      </c>
      <c r="E828">
        <v>1</v>
      </c>
      <c r="F828">
        <v>91</v>
      </c>
      <c r="G828">
        <v>1</v>
      </c>
      <c r="H828" t="str">
        <f>VLOOKUP($C828,'Raw-products'!$A$2:$H$1261,MATCH(H$1,'Raw-products'!$A$1:$H$1,0))</f>
        <v>Jacket</v>
      </c>
      <c r="I828" t="str">
        <f>VLOOKUP($C828,'Raw-products'!$A$2:$H$1261,MATCH(I$1,'Raw-products'!$A$1:$H$1,0))</f>
        <v>Pullover</v>
      </c>
      <c r="J828" t="str">
        <f>VLOOKUP($C828,'Raw-products'!$A$2:$H$1261,MATCH(J$1,'Raw-products'!$A$1:$H$1,0))</f>
        <v>XS</v>
      </c>
      <c r="K828" t="str">
        <f>VLOOKUP($C828,'Raw-products'!$A$2:$H$1261,MATCH(K$1,'Raw-products'!$A$1:$H$1,0))</f>
        <v>green</v>
      </c>
      <c r="L828">
        <f>VLOOKUP($C828,'Raw-products'!$A$2:$H$1261,MATCH(L$1,'Raw-products'!$A$1:$H$1,0))</f>
        <v>114</v>
      </c>
      <c r="M828">
        <f>VLOOKUP($C828,'Raw-products'!$A$2:$H$1261,MATCH(M$1,'Raw-products'!$A$1:$H$1,0))</f>
        <v>70</v>
      </c>
      <c r="N828" s="5">
        <f t="shared" si="24"/>
        <v>7980</v>
      </c>
      <c r="O828" cm="1">
        <f t="array" ref="O828:R828">_xlfn.XLOOKUP($B828,'Raw -orders'!$A:$A,'Raw -orders'!$B:$E)</f>
        <v>443</v>
      </c>
      <c r="P828">
        <v>19467</v>
      </c>
      <c r="Q828" s="1">
        <v>44453</v>
      </c>
      <c r="R828" s="1">
        <v>44455</v>
      </c>
      <c r="S828" t="str" cm="1">
        <f t="array" ref="S828:Z828">_xlfn.XLOOKUP($O828,'Raw - customers'!$A:$A,'Raw - customers'!$B:$I)</f>
        <v>Melodee Spencley</v>
      </c>
      <c r="T828" t="str">
        <v>Bigender</v>
      </c>
      <c r="U828">
        <v>49</v>
      </c>
      <c r="V828" t="str">
        <v>033 Mitchell IslandApt. 732</v>
      </c>
      <c r="W828">
        <v>9651</v>
      </c>
      <c r="X828" t="str">
        <v>Crooksshire</v>
      </c>
      <c r="Y828" t="str">
        <v>Victoria</v>
      </c>
      <c r="Z828" t="str">
        <v>Australia</v>
      </c>
      <c r="AA828">
        <v>9</v>
      </c>
      <c r="AB828" s="3" t="str">
        <f t="shared" si="25"/>
        <v>0 to 10</v>
      </c>
      <c r="AM828" s="6">
        <v>443</v>
      </c>
      <c r="AN828" s="6" t="s">
        <v>1396</v>
      </c>
    </row>
    <row r="829" spans="1:40" x14ac:dyDescent="0.25">
      <c r="A829">
        <v>827</v>
      </c>
      <c r="B829">
        <v>171</v>
      </c>
      <c r="C829">
        <v>85</v>
      </c>
      <c r="D829">
        <v>118</v>
      </c>
      <c r="E829">
        <v>2</v>
      </c>
      <c r="F829">
        <v>236</v>
      </c>
      <c r="G829">
        <v>1</v>
      </c>
      <c r="H829" t="str">
        <f>VLOOKUP($C829,'Raw-products'!$A$2:$H$1261,MATCH(H$1,'Raw-products'!$A$1:$H$1,0))</f>
        <v>Shirt</v>
      </c>
      <c r="I829" t="str">
        <f>VLOOKUP($C829,'Raw-products'!$A$2:$H$1261,MATCH(I$1,'Raw-products'!$A$1:$H$1,0))</f>
        <v>Flannel</v>
      </c>
      <c r="J829" t="str">
        <f>VLOOKUP($C829,'Raw-products'!$A$2:$H$1261,MATCH(J$1,'Raw-products'!$A$1:$H$1,0))</f>
        <v>XS</v>
      </c>
      <c r="K829" t="str">
        <f>VLOOKUP($C829,'Raw-products'!$A$2:$H$1261,MATCH(K$1,'Raw-products'!$A$1:$H$1,0))</f>
        <v>green</v>
      </c>
      <c r="L829">
        <f>VLOOKUP($C829,'Raw-products'!$A$2:$H$1261,MATCH(L$1,'Raw-products'!$A$1:$H$1,0))</f>
        <v>96</v>
      </c>
      <c r="M829">
        <f>VLOOKUP($C829,'Raw-products'!$A$2:$H$1261,MATCH(M$1,'Raw-products'!$A$1:$H$1,0))</f>
        <v>55</v>
      </c>
      <c r="N829" s="5">
        <f t="shared" si="24"/>
        <v>5280</v>
      </c>
      <c r="O829" cm="1">
        <f t="array" ref="O829:R829">_xlfn.XLOOKUP($B829,'Raw -orders'!$A:$A,'Raw -orders'!$B:$E)</f>
        <v>443</v>
      </c>
      <c r="P829">
        <v>19467</v>
      </c>
      <c r="Q829" s="1">
        <v>44453</v>
      </c>
      <c r="R829" s="1">
        <v>44455</v>
      </c>
      <c r="S829" t="str" cm="1">
        <f t="array" ref="S829:Z829">_xlfn.XLOOKUP($O829,'Raw - customers'!$A:$A,'Raw - customers'!$B:$I)</f>
        <v>Melodee Spencley</v>
      </c>
      <c r="T829" t="str">
        <v>Bigender</v>
      </c>
      <c r="U829">
        <v>49</v>
      </c>
      <c r="V829" t="str">
        <v>033 Mitchell IslandApt. 732</v>
      </c>
      <c r="W829">
        <v>9651</v>
      </c>
      <c r="X829" t="str">
        <v>Crooksshire</v>
      </c>
      <c r="Y829" t="str">
        <v>Victoria</v>
      </c>
      <c r="Z829" t="str">
        <v>Australia</v>
      </c>
      <c r="AA829">
        <v>9</v>
      </c>
      <c r="AB829" s="3" t="str">
        <f t="shared" si="25"/>
        <v>0 to 10</v>
      </c>
      <c r="AM829" s="6">
        <v>443</v>
      </c>
      <c r="AN829" s="6" t="s">
        <v>1396</v>
      </c>
    </row>
    <row r="830" spans="1:40" x14ac:dyDescent="0.25">
      <c r="A830">
        <v>828</v>
      </c>
      <c r="B830">
        <v>171</v>
      </c>
      <c r="C830">
        <v>198</v>
      </c>
      <c r="D830">
        <v>98</v>
      </c>
      <c r="E830">
        <v>2</v>
      </c>
      <c r="F830">
        <v>196</v>
      </c>
      <c r="G830">
        <v>1</v>
      </c>
      <c r="H830" t="str">
        <f>VLOOKUP($C830,'Raw-products'!$A$2:$H$1261,MATCH(H$1,'Raw-products'!$A$1:$H$1,0))</f>
        <v>Shirt</v>
      </c>
      <c r="I830" t="str">
        <f>VLOOKUP($C830,'Raw-products'!$A$2:$H$1261,MATCH(I$1,'Raw-products'!$A$1:$H$1,0))</f>
        <v>Camp Collared</v>
      </c>
      <c r="J830" t="str">
        <f>VLOOKUP($C830,'Raw-products'!$A$2:$H$1261,MATCH(J$1,'Raw-products'!$A$1:$H$1,0))</f>
        <v>L</v>
      </c>
      <c r="K830" t="str">
        <f>VLOOKUP($C830,'Raw-products'!$A$2:$H$1261,MATCH(K$1,'Raw-products'!$A$1:$H$1,0))</f>
        <v>blue</v>
      </c>
      <c r="L830">
        <f>VLOOKUP($C830,'Raw-products'!$A$2:$H$1261,MATCH(L$1,'Raw-products'!$A$1:$H$1,0))</f>
        <v>112</v>
      </c>
      <c r="M830">
        <f>VLOOKUP($C830,'Raw-products'!$A$2:$H$1261,MATCH(M$1,'Raw-products'!$A$1:$H$1,0))</f>
        <v>56</v>
      </c>
      <c r="N830" s="5">
        <f t="shared" si="24"/>
        <v>6272</v>
      </c>
      <c r="O830" cm="1">
        <f t="array" ref="O830:R830">_xlfn.XLOOKUP($B830,'Raw -orders'!$A:$A,'Raw -orders'!$B:$E)</f>
        <v>443</v>
      </c>
      <c r="P830">
        <v>19467</v>
      </c>
      <c r="Q830" s="1">
        <v>44453</v>
      </c>
      <c r="R830" s="1">
        <v>44455</v>
      </c>
      <c r="S830" t="str" cm="1">
        <f t="array" ref="S830:Z830">_xlfn.XLOOKUP($O830,'Raw - customers'!$A:$A,'Raw - customers'!$B:$I)</f>
        <v>Melodee Spencley</v>
      </c>
      <c r="T830" t="str">
        <v>Bigender</v>
      </c>
      <c r="U830">
        <v>49</v>
      </c>
      <c r="V830" t="str">
        <v>033 Mitchell IslandApt. 732</v>
      </c>
      <c r="W830">
        <v>9651</v>
      </c>
      <c r="X830" t="str">
        <v>Crooksshire</v>
      </c>
      <c r="Y830" t="str">
        <v>Victoria</v>
      </c>
      <c r="Z830" t="str">
        <v>Australia</v>
      </c>
      <c r="AA830">
        <v>9</v>
      </c>
      <c r="AB830" s="3" t="str">
        <f t="shared" si="25"/>
        <v>0 to 10</v>
      </c>
      <c r="AM830" s="6">
        <v>443</v>
      </c>
      <c r="AN830" s="6" t="s">
        <v>1396</v>
      </c>
    </row>
    <row r="831" spans="1:40" x14ac:dyDescent="0.25">
      <c r="A831">
        <v>829</v>
      </c>
      <c r="B831">
        <v>171</v>
      </c>
      <c r="C831">
        <v>314</v>
      </c>
      <c r="D831">
        <v>105</v>
      </c>
      <c r="E831">
        <v>2</v>
      </c>
      <c r="F831">
        <v>210</v>
      </c>
      <c r="G831">
        <v>1</v>
      </c>
      <c r="H831" t="str">
        <f>VLOOKUP($C831,'Raw-products'!$A$2:$H$1261,MATCH(H$1,'Raw-products'!$A$1:$H$1,0))</f>
        <v>Shirt</v>
      </c>
      <c r="I831" t="str">
        <f>VLOOKUP($C831,'Raw-products'!$A$2:$H$1261,MATCH(I$1,'Raw-products'!$A$1:$H$1,0))</f>
        <v>Cuban Collar</v>
      </c>
      <c r="J831" t="str">
        <f>VLOOKUP($C831,'Raw-products'!$A$2:$H$1261,MATCH(J$1,'Raw-products'!$A$1:$H$1,0))</f>
        <v>XL</v>
      </c>
      <c r="K831" t="str">
        <f>VLOOKUP($C831,'Raw-products'!$A$2:$H$1261,MATCH(K$1,'Raw-products'!$A$1:$H$1,0))</f>
        <v>violet</v>
      </c>
      <c r="L831">
        <f>VLOOKUP($C831,'Raw-products'!$A$2:$H$1261,MATCH(L$1,'Raw-products'!$A$1:$H$1,0))</f>
        <v>93</v>
      </c>
      <c r="M831">
        <f>VLOOKUP($C831,'Raw-products'!$A$2:$H$1261,MATCH(M$1,'Raw-products'!$A$1:$H$1,0))</f>
        <v>44</v>
      </c>
      <c r="N831" s="5">
        <f t="shared" si="24"/>
        <v>4092</v>
      </c>
      <c r="O831" cm="1">
        <f t="array" ref="O831:R831">_xlfn.XLOOKUP($B831,'Raw -orders'!$A:$A,'Raw -orders'!$B:$E)</f>
        <v>443</v>
      </c>
      <c r="P831">
        <v>19467</v>
      </c>
      <c r="Q831" s="1">
        <v>44453</v>
      </c>
      <c r="R831" s="1">
        <v>44455</v>
      </c>
      <c r="S831" t="str" cm="1">
        <f t="array" ref="S831:Z831">_xlfn.XLOOKUP($O831,'Raw - customers'!$A:$A,'Raw - customers'!$B:$I)</f>
        <v>Melodee Spencley</v>
      </c>
      <c r="T831" t="str">
        <v>Bigender</v>
      </c>
      <c r="U831">
        <v>49</v>
      </c>
      <c r="V831" t="str">
        <v>033 Mitchell IslandApt. 732</v>
      </c>
      <c r="W831">
        <v>9651</v>
      </c>
      <c r="X831" t="str">
        <v>Crooksshire</v>
      </c>
      <c r="Y831" t="str">
        <v>Victoria</v>
      </c>
      <c r="Z831" t="str">
        <v>Australia</v>
      </c>
      <c r="AA831">
        <v>9</v>
      </c>
      <c r="AB831" s="3" t="str">
        <f t="shared" si="25"/>
        <v>0 to 10</v>
      </c>
      <c r="AM831" s="6">
        <v>443</v>
      </c>
      <c r="AN831" s="6" t="s">
        <v>1396</v>
      </c>
    </row>
    <row r="832" spans="1:40" x14ac:dyDescent="0.25">
      <c r="A832">
        <v>830</v>
      </c>
      <c r="B832">
        <v>172</v>
      </c>
      <c r="C832">
        <v>574</v>
      </c>
      <c r="D832">
        <v>100</v>
      </c>
      <c r="E832">
        <v>3</v>
      </c>
      <c r="F832">
        <v>300</v>
      </c>
      <c r="G832">
        <v>1</v>
      </c>
      <c r="H832" t="str">
        <f>VLOOKUP($C832,'Raw-products'!$A$2:$H$1261,MATCH(H$1,'Raw-products'!$A$1:$H$1,0))</f>
        <v>Jacket</v>
      </c>
      <c r="I832" t="str">
        <f>VLOOKUP($C832,'Raw-products'!$A$2:$H$1261,MATCH(I$1,'Raw-products'!$A$1:$H$1,0))</f>
        <v>Bomber</v>
      </c>
      <c r="J832" t="str">
        <f>VLOOKUP($C832,'Raw-products'!$A$2:$H$1261,MATCH(J$1,'Raw-products'!$A$1:$H$1,0))</f>
        <v>XL</v>
      </c>
      <c r="K832" t="str">
        <f>VLOOKUP($C832,'Raw-products'!$A$2:$H$1261,MATCH(K$1,'Raw-products'!$A$1:$H$1,0))</f>
        <v>yellow</v>
      </c>
      <c r="L832">
        <f>VLOOKUP($C832,'Raw-products'!$A$2:$H$1261,MATCH(L$1,'Raw-products'!$A$1:$H$1,0))</f>
        <v>90</v>
      </c>
      <c r="M832">
        <f>VLOOKUP($C832,'Raw-products'!$A$2:$H$1261,MATCH(M$1,'Raw-products'!$A$1:$H$1,0))</f>
        <v>50</v>
      </c>
      <c r="N832" s="5">
        <f t="shared" si="24"/>
        <v>4500</v>
      </c>
      <c r="O832" cm="1">
        <f t="array" ref="O832:R832">_xlfn.XLOOKUP($B832,'Raw -orders'!$A:$A,'Raw -orders'!$B:$E)</f>
        <v>224</v>
      </c>
      <c r="P832">
        <v>47514</v>
      </c>
      <c r="Q832" s="1">
        <v>44201</v>
      </c>
      <c r="R832" s="1">
        <v>44223</v>
      </c>
      <c r="S832" t="str" cm="1">
        <f t="array" ref="S832:Z832">_xlfn.XLOOKUP($O832,'Raw - customers'!$A:$A,'Raw - customers'!$B:$I)</f>
        <v>Shelbi Impson</v>
      </c>
      <c r="T832" t="str">
        <v>Genderfluid</v>
      </c>
      <c r="U832">
        <v>78</v>
      </c>
      <c r="V832" t="str">
        <v>20 Xavier RidgeApt. 805</v>
      </c>
      <c r="W832">
        <v>7744</v>
      </c>
      <c r="X832" t="str">
        <v>Hansenberg</v>
      </c>
      <c r="Y832" t="str">
        <v>New South Wales</v>
      </c>
      <c r="Z832" t="str">
        <v>Australia</v>
      </c>
      <c r="AA832">
        <v>1</v>
      </c>
      <c r="AB832" s="3" t="str">
        <f t="shared" si="25"/>
        <v>20 to 30</v>
      </c>
      <c r="AM832" s="6">
        <v>224</v>
      </c>
      <c r="AN832" s="6" t="s">
        <v>1362</v>
      </c>
    </row>
    <row r="833" spans="1:40" x14ac:dyDescent="0.25">
      <c r="A833">
        <v>831</v>
      </c>
      <c r="B833">
        <v>172</v>
      </c>
      <c r="C833">
        <v>413</v>
      </c>
      <c r="D833">
        <v>119</v>
      </c>
      <c r="E833">
        <v>1</v>
      </c>
      <c r="F833">
        <v>119</v>
      </c>
      <c r="G833">
        <v>1</v>
      </c>
      <c r="H833" t="str">
        <f>VLOOKUP($C833,'Raw-products'!$A$2:$H$1261,MATCH(H$1,'Raw-products'!$A$1:$H$1,0))</f>
        <v>Shirt</v>
      </c>
      <c r="I833" t="str">
        <f>VLOOKUP($C833,'Raw-products'!$A$2:$H$1261,MATCH(I$1,'Raw-products'!$A$1:$H$1,0))</f>
        <v>Casual Slim Fit</v>
      </c>
      <c r="J833" t="str">
        <f>VLOOKUP($C833,'Raw-products'!$A$2:$H$1261,MATCH(J$1,'Raw-products'!$A$1:$H$1,0))</f>
        <v>L</v>
      </c>
      <c r="K833" t="str">
        <f>VLOOKUP($C833,'Raw-products'!$A$2:$H$1261,MATCH(K$1,'Raw-products'!$A$1:$H$1,0))</f>
        <v>indigo</v>
      </c>
      <c r="L833">
        <f>VLOOKUP($C833,'Raw-products'!$A$2:$H$1261,MATCH(L$1,'Raw-products'!$A$1:$H$1,0))</f>
        <v>113</v>
      </c>
      <c r="M833">
        <f>VLOOKUP($C833,'Raw-products'!$A$2:$H$1261,MATCH(M$1,'Raw-products'!$A$1:$H$1,0))</f>
        <v>60</v>
      </c>
      <c r="N833" s="5">
        <f t="shared" si="24"/>
        <v>6780</v>
      </c>
      <c r="O833" cm="1">
        <f t="array" ref="O833:R833">_xlfn.XLOOKUP($B833,'Raw -orders'!$A:$A,'Raw -orders'!$B:$E)</f>
        <v>224</v>
      </c>
      <c r="P833">
        <v>47514</v>
      </c>
      <c r="Q833" s="1">
        <v>44201</v>
      </c>
      <c r="R833" s="1">
        <v>44223</v>
      </c>
      <c r="S833" t="str" cm="1">
        <f t="array" ref="S833:Z833">_xlfn.XLOOKUP($O833,'Raw - customers'!$A:$A,'Raw - customers'!$B:$I)</f>
        <v>Shelbi Impson</v>
      </c>
      <c r="T833" t="str">
        <v>Genderfluid</v>
      </c>
      <c r="U833">
        <v>78</v>
      </c>
      <c r="V833" t="str">
        <v>20 Xavier RidgeApt. 805</v>
      </c>
      <c r="W833">
        <v>7744</v>
      </c>
      <c r="X833" t="str">
        <v>Hansenberg</v>
      </c>
      <c r="Y833" t="str">
        <v>New South Wales</v>
      </c>
      <c r="Z833" t="str">
        <v>Australia</v>
      </c>
      <c r="AA833">
        <v>1</v>
      </c>
      <c r="AB833" s="3" t="str">
        <f t="shared" si="25"/>
        <v>20 to 30</v>
      </c>
      <c r="AM833" s="6">
        <v>224</v>
      </c>
      <c r="AN833" s="6" t="s">
        <v>1362</v>
      </c>
    </row>
    <row r="834" spans="1:40" x14ac:dyDescent="0.25">
      <c r="A834">
        <v>832</v>
      </c>
      <c r="B834">
        <v>172</v>
      </c>
      <c r="C834">
        <v>1156</v>
      </c>
      <c r="D834">
        <v>99</v>
      </c>
      <c r="E834">
        <v>2</v>
      </c>
      <c r="F834">
        <v>198</v>
      </c>
      <c r="G834">
        <v>1</v>
      </c>
      <c r="H834" t="str">
        <f>VLOOKUP($C834,'Raw-products'!$A$2:$H$1261,MATCH(H$1,'Raw-products'!$A$1:$H$1,0))</f>
        <v>Trousers</v>
      </c>
      <c r="I834" t="str">
        <f>VLOOKUP($C834,'Raw-products'!$A$2:$H$1261,MATCH(I$1,'Raw-products'!$A$1:$H$1,0))</f>
        <v>High-Waisted</v>
      </c>
      <c r="J834" t="str">
        <f>VLOOKUP($C834,'Raw-products'!$A$2:$H$1261,MATCH(J$1,'Raw-products'!$A$1:$H$1,0))</f>
        <v>S</v>
      </c>
      <c r="K834" t="str">
        <f>VLOOKUP($C834,'Raw-products'!$A$2:$H$1261,MATCH(K$1,'Raw-products'!$A$1:$H$1,0))</f>
        <v>red</v>
      </c>
      <c r="L834">
        <f>VLOOKUP($C834,'Raw-products'!$A$2:$H$1261,MATCH(L$1,'Raw-products'!$A$1:$H$1,0))</f>
        <v>98</v>
      </c>
      <c r="M834">
        <f>VLOOKUP($C834,'Raw-products'!$A$2:$H$1261,MATCH(M$1,'Raw-products'!$A$1:$H$1,0))</f>
        <v>80</v>
      </c>
      <c r="N834" s="5">
        <f t="shared" si="24"/>
        <v>7840</v>
      </c>
      <c r="O834" cm="1">
        <f t="array" ref="O834:R834">_xlfn.XLOOKUP($B834,'Raw -orders'!$A:$A,'Raw -orders'!$B:$E)</f>
        <v>224</v>
      </c>
      <c r="P834">
        <v>47514</v>
      </c>
      <c r="Q834" s="1">
        <v>44201</v>
      </c>
      <c r="R834" s="1">
        <v>44223</v>
      </c>
      <c r="S834" t="str" cm="1">
        <f t="array" ref="S834:Z834">_xlfn.XLOOKUP($O834,'Raw - customers'!$A:$A,'Raw - customers'!$B:$I)</f>
        <v>Shelbi Impson</v>
      </c>
      <c r="T834" t="str">
        <v>Genderfluid</v>
      </c>
      <c r="U834">
        <v>78</v>
      </c>
      <c r="V834" t="str">
        <v>20 Xavier RidgeApt. 805</v>
      </c>
      <c r="W834">
        <v>7744</v>
      </c>
      <c r="X834" t="str">
        <v>Hansenberg</v>
      </c>
      <c r="Y834" t="str">
        <v>New South Wales</v>
      </c>
      <c r="Z834" t="str">
        <v>Australia</v>
      </c>
      <c r="AA834">
        <v>1</v>
      </c>
      <c r="AB834" s="3" t="str">
        <f t="shared" si="25"/>
        <v>20 to 30</v>
      </c>
      <c r="AM834" s="6">
        <v>224</v>
      </c>
      <c r="AN834" s="6" t="s">
        <v>1362</v>
      </c>
    </row>
    <row r="835" spans="1:40" x14ac:dyDescent="0.25">
      <c r="A835">
        <v>833</v>
      </c>
      <c r="B835">
        <v>172</v>
      </c>
      <c r="C835">
        <v>683</v>
      </c>
      <c r="D835">
        <v>113</v>
      </c>
      <c r="E835">
        <v>3</v>
      </c>
      <c r="F835">
        <v>339</v>
      </c>
      <c r="G835">
        <v>1</v>
      </c>
      <c r="H835" t="str">
        <f>VLOOKUP($C835,'Raw-products'!$A$2:$H$1261,MATCH(H$1,'Raw-products'!$A$1:$H$1,0))</f>
        <v>Jacket</v>
      </c>
      <c r="I835" t="str">
        <f>VLOOKUP($C835,'Raw-products'!$A$2:$H$1261,MATCH(I$1,'Raw-products'!$A$1:$H$1,0))</f>
        <v>Parka</v>
      </c>
      <c r="J835" t="str">
        <f>VLOOKUP($C835,'Raw-products'!$A$2:$H$1261,MATCH(J$1,'Raw-products'!$A$1:$H$1,0))</f>
        <v>L</v>
      </c>
      <c r="K835" t="str">
        <f>VLOOKUP($C835,'Raw-products'!$A$2:$H$1261,MATCH(K$1,'Raw-products'!$A$1:$H$1,0))</f>
        <v>green</v>
      </c>
      <c r="L835">
        <f>VLOOKUP($C835,'Raw-products'!$A$2:$H$1261,MATCH(L$1,'Raw-products'!$A$1:$H$1,0))</f>
        <v>119</v>
      </c>
      <c r="M835">
        <f>VLOOKUP($C835,'Raw-products'!$A$2:$H$1261,MATCH(M$1,'Raw-products'!$A$1:$H$1,0))</f>
        <v>55</v>
      </c>
      <c r="N835" s="5">
        <f t="shared" ref="N835:N898" si="26">$L835*$M835</f>
        <v>6545</v>
      </c>
      <c r="O835" cm="1">
        <f t="array" ref="O835:R835">_xlfn.XLOOKUP($B835,'Raw -orders'!$A:$A,'Raw -orders'!$B:$E)</f>
        <v>224</v>
      </c>
      <c r="P835">
        <v>47514</v>
      </c>
      <c r="Q835" s="1">
        <v>44201</v>
      </c>
      <c r="R835" s="1">
        <v>44223</v>
      </c>
      <c r="S835" t="str" cm="1">
        <f t="array" ref="S835:Z835">_xlfn.XLOOKUP($O835,'Raw - customers'!$A:$A,'Raw - customers'!$B:$I)</f>
        <v>Shelbi Impson</v>
      </c>
      <c r="T835" t="str">
        <v>Genderfluid</v>
      </c>
      <c r="U835">
        <v>78</v>
      </c>
      <c r="V835" t="str">
        <v>20 Xavier RidgeApt. 805</v>
      </c>
      <c r="W835">
        <v>7744</v>
      </c>
      <c r="X835" t="str">
        <v>Hansenberg</v>
      </c>
      <c r="Y835" t="str">
        <v>New South Wales</v>
      </c>
      <c r="Z835" t="str">
        <v>Australia</v>
      </c>
      <c r="AA835">
        <v>1</v>
      </c>
      <c r="AB835" s="3" t="str">
        <f t="shared" ref="AB835:AB898" si="27">IF(AND(DATEDIF($Q835,$R835,"D")&gt;0,DATEDIF($Q835,$R835,"D")&lt;=10),"0 to 10",IF(AND(DATEDIF($Q835,$R835,"D")&gt;10,DATEDIF($Q835,$R835,"D")&lt;=20),"10 to 20",IF(AND(DATEDIF($Q835,$R835,"D")&gt;20,DATEDIF($Q835,$R835,"D")&lt;=30),"20 to 30")))</f>
        <v>20 to 30</v>
      </c>
      <c r="AM835" s="6">
        <v>224</v>
      </c>
      <c r="AN835" s="6" t="s">
        <v>1362</v>
      </c>
    </row>
    <row r="836" spans="1:40" x14ac:dyDescent="0.25">
      <c r="A836">
        <v>834</v>
      </c>
      <c r="B836">
        <v>172</v>
      </c>
      <c r="C836">
        <v>706</v>
      </c>
      <c r="D836">
        <v>119</v>
      </c>
      <c r="E836">
        <v>3</v>
      </c>
      <c r="F836">
        <v>357</v>
      </c>
      <c r="G836">
        <v>1</v>
      </c>
      <c r="H836" t="str">
        <f>VLOOKUP($C836,'Raw-products'!$A$2:$H$1261,MATCH(H$1,'Raw-products'!$A$1:$H$1,0))</f>
        <v>Jacket</v>
      </c>
      <c r="I836" t="str">
        <f>VLOOKUP($C836,'Raw-products'!$A$2:$H$1261,MATCH(I$1,'Raw-products'!$A$1:$H$1,0))</f>
        <v>Trench Coat</v>
      </c>
      <c r="J836" t="str">
        <f>VLOOKUP($C836,'Raw-products'!$A$2:$H$1261,MATCH(J$1,'Raw-products'!$A$1:$H$1,0))</f>
        <v>S</v>
      </c>
      <c r="K836" t="str">
        <f>VLOOKUP($C836,'Raw-products'!$A$2:$H$1261,MATCH(K$1,'Raw-products'!$A$1:$H$1,0))</f>
        <v>orange</v>
      </c>
      <c r="L836">
        <f>VLOOKUP($C836,'Raw-products'!$A$2:$H$1261,MATCH(L$1,'Raw-products'!$A$1:$H$1,0))</f>
        <v>112</v>
      </c>
      <c r="M836">
        <f>VLOOKUP($C836,'Raw-products'!$A$2:$H$1261,MATCH(M$1,'Raw-products'!$A$1:$H$1,0))</f>
        <v>41</v>
      </c>
      <c r="N836" s="5">
        <f t="shared" si="26"/>
        <v>4592</v>
      </c>
      <c r="O836" cm="1">
        <f t="array" ref="O836:R836">_xlfn.XLOOKUP($B836,'Raw -orders'!$A:$A,'Raw -orders'!$B:$E)</f>
        <v>224</v>
      </c>
      <c r="P836">
        <v>47514</v>
      </c>
      <c r="Q836" s="1">
        <v>44201</v>
      </c>
      <c r="R836" s="1">
        <v>44223</v>
      </c>
      <c r="S836" t="str" cm="1">
        <f t="array" ref="S836:Z836">_xlfn.XLOOKUP($O836,'Raw - customers'!$A:$A,'Raw - customers'!$B:$I)</f>
        <v>Shelbi Impson</v>
      </c>
      <c r="T836" t="str">
        <v>Genderfluid</v>
      </c>
      <c r="U836">
        <v>78</v>
      </c>
      <c r="V836" t="str">
        <v>20 Xavier RidgeApt. 805</v>
      </c>
      <c r="W836">
        <v>7744</v>
      </c>
      <c r="X836" t="str">
        <v>Hansenberg</v>
      </c>
      <c r="Y836" t="str">
        <v>New South Wales</v>
      </c>
      <c r="Z836" t="str">
        <v>Australia</v>
      </c>
      <c r="AA836">
        <v>1</v>
      </c>
      <c r="AB836" s="3" t="str">
        <f t="shared" si="27"/>
        <v>20 to 30</v>
      </c>
      <c r="AM836" s="6">
        <v>224</v>
      </c>
      <c r="AN836" s="6" t="s">
        <v>1362</v>
      </c>
    </row>
    <row r="837" spans="1:40" x14ac:dyDescent="0.25">
      <c r="A837">
        <v>835</v>
      </c>
      <c r="B837">
        <v>172</v>
      </c>
      <c r="C837">
        <v>1245</v>
      </c>
      <c r="D837">
        <v>112</v>
      </c>
      <c r="E837">
        <v>3</v>
      </c>
      <c r="F837">
        <v>336</v>
      </c>
      <c r="G837">
        <v>1</v>
      </c>
      <c r="H837" t="str">
        <f>VLOOKUP($C837,'Raw-products'!$A$2:$H$1261,MATCH(H$1,'Raw-products'!$A$1:$H$1,0))</f>
        <v>Trousers</v>
      </c>
      <c r="I837" t="str">
        <f>VLOOKUP($C837,'Raw-products'!$A$2:$H$1261,MATCH(I$1,'Raw-products'!$A$1:$H$1,0))</f>
        <v>Tracksuit Bottoms</v>
      </c>
      <c r="J837" t="str">
        <f>VLOOKUP($C837,'Raw-products'!$A$2:$H$1261,MATCH(J$1,'Raw-products'!$A$1:$H$1,0))</f>
        <v>XS</v>
      </c>
      <c r="K837" t="str">
        <f>VLOOKUP($C837,'Raw-products'!$A$2:$H$1261,MATCH(K$1,'Raw-products'!$A$1:$H$1,0))</f>
        <v>blue</v>
      </c>
      <c r="L837">
        <f>VLOOKUP($C837,'Raw-products'!$A$2:$H$1261,MATCH(L$1,'Raw-products'!$A$1:$H$1,0))</f>
        <v>91</v>
      </c>
      <c r="M837">
        <f>VLOOKUP($C837,'Raw-products'!$A$2:$H$1261,MATCH(M$1,'Raw-products'!$A$1:$H$1,0))</f>
        <v>42</v>
      </c>
      <c r="N837" s="5">
        <f t="shared" si="26"/>
        <v>3822</v>
      </c>
      <c r="O837" cm="1">
        <f t="array" ref="O837:R837">_xlfn.XLOOKUP($B837,'Raw -orders'!$A:$A,'Raw -orders'!$B:$E)</f>
        <v>224</v>
      </c>
      <c r="P837">
        <v>47514</v>
      </c>
      <c r="Q837" s="1">
        <v>44201</v>
      </c>
      <c r="R837" s="1">
        <v>44223</v>
      </c>
      <c r="S837" t="str" cm="1">
        <f t="array" ref="S837:Z837">_xlfn.XLOOKUP($O837,'Raw - customers'!$A:$A,'Raw - customers'!$B:$I)</f>
        <v>Shelbi Impson</v>
      </c>
      <c r="T837" t="str">
        <v>Genderfluid</v>
      </c>
      <c r="U837">
        <v>78</v>
      </c>
      <c r="V837" t="str">
        <v>20 Xavier RidgeApt. 805</v>
      </c>
      <c r="W837">
        <v>7744</v>
      </c>
      <c r="X837" t="str">
        <v>Hansenberg</v>
      </c>
      <c r="Y837" t="str">
        <v>New South Wales</v>
      </c>
      <c r="Z837" t="str">
        <v>Australia</v>
      </c>
      <c r="AA837">
        <v>1</v>
      </c>
      <c r="AB837" s="3" t="str">
        <f t="shared" si="27"/>
        <v>20 to 30</v>
      </c>
      <c r="AM837" s="6">
        <v>224</v>
      </c>
      <c r="AN837" s="6" t="s">
        <v>1362</v>
      </c>
    </row>
    <row r="838" spans="1:40" x14ac:dyDescent="0.25">
      <c r="A838">
        <v>836</v>
      </c>
      <c r="B838">
        <v>173</v>
      </c>
      <c r="C838">
        <v>1005</v>
      </c>
      <c r="D838">
        <v>106</v>
      </c>
      <c r="E838">
        <v>2</v>
      </c>
      <c r="F838">
        <v>212</v>
      </c>
      <c r="G838">
        <v>1</v>
      </c>
      <c r="H838" t="str">
        <f>VLOOKUP($C838,'Raw-products'!$A$2:$H$1261,MATCH(H$1,'Raw-products'!$A$1:$H$1,0))</f>
        <v>Trousers</v>
      </c>
      <c r="I838" t="str">
        <f>VLOOKUP($C838,'Raw-products'!$A$2:$H$1261,MATCH(I$1,'Raw-products'!$A$1:$H$1,0))</f>
        <v>Wool</v>
      </c>
      <c r="J838" t="str">
        <f>VLOOKUP($C838,'Raw-products'!$A$2:$H$1261,MATCH(J$1,'Raw-products'!$A$1:$H$1,0))</f>
        <v>XS</v>
      </c>
      <c r="K838" t="str">
        <f>VLOOKUP($C838,'Raw-products'!$A$2:$H$1261,MATCH(K$1,'Raw-products'!$A$1:$H$1,0))</f>
        <v>indigo</v>
      </c>
      <c r="L838">
        <f>VLOOKUP($C838,'Raw-products'!$A$2:$H$1261,MATCH(L$1,'Raw-products'!$A$1:$H$1,0))</f>
        <v>111</v>
      </c>
      <c r="M838">
        <f>VLOOKUP($C838,'Raw-products'!$A$2:$H$1261,MATCH(M$1,'Raw-products'!$A$1:$H$1,0))</f>
        <v>43</v>
      </c>
      <c r="N838" s="5">
        <f t="shared" si="26"/>
        <v>4773</v>
      </c>
      <c r="O838" cm="1">
        <f t="array" ref="O838:R838">_xlfn.XLOOKUP($B838,'Raw -orders'!$A:$A,'Raw -orders'!$B:$E)</f>
        <v>435</v>
      </c>
      <c r="P838">
        <v>30001</v>
      </c>
      <c r="Q838" s="1">
        <v>44353</v>
      </c>
      <c r="R838" s="1">
        <v>44378</v>
      </c>
      <c r="S838" t="str" cm="1">
        <f t="array" ref="S838:Z838">_xlfn.XLOOKUP($O838,'Raw - customers'!$A:$A,'Raw - customers'!$B:$I)</f>
        <v>Aldridge Tesh</v>
      </c>
      <c r="T838" t="str">
        <v>Agender</v>
      </c>
      <c r="U838">
        <v>41</v>
      </c>
      <c r="V838" t="str">
        <v>1649 Owen JunctionApt. 523</v>
      </c>
      <c r="W838">
        <v>5868</v>
      </c>
      <c r="X838" t="str">
        <v>South Tobyton</v>
      </c>
      <c r="Y838" t="str">
        <v>South Australia</v>
      </c>
      <c r="Z838" t="str">
        <v>Australia</v>
      </c>
      <c r="AA838">
        <v>6</v>
      </c>
      <c r="AB838" s="3" t="str">
        <f t="shared" si="27"/>
        <v>20 to 30</v>
      </c>
      <c r="AM838" s="6">
        <v>435</v>
      </c>
      <c r="AN838" s="6" t="s">
        <v>1345</v>
      </c>
    </row>
    <row r="839" spans="1:40" x14ac:dyDescent="0.25">
      <c r="A839">
        <v>837</v>
      </c>
      <c r="B839">
        <v>174</v>
      </c>
      <c r="C839">
        <v>1174</v>
      </c>
      <c r="D839">
        <v>99</v>
      </c>
      <c r="E839">
        <v>1</v>
      </c>
      <c r="F839">
        <v>99</v>
      </c>
      <c r="G839">
        <v>1</v>
      </c>
      <c r="H839" t="str">
        <f>VLOOKUP($C839,'Raw-products'!$A$2:$H$1261,MATCH(H$1,'Raw-products'!$A$1:$H$1,0))</f>
        <v>Trousers</v>
      </c>
      <c r="I839" t="str">
        <f>VLOOKUP($C839,'Raw-products'!$A$2:$H$1261,MATCH(I$1,'Raw-products'!$A$1:$H$1,0))</f>
        <v>High-Waisted</v>
      </c>
      <c r="J839" t="str">
        <f>VLOOKUP($C839,'Raw-products'!$A$2:$H$1261,MATCH(J$1,'Raw-products'!$A$1:$H$1,0))</f>
        <v>XL</v>
      </c>
      <c r="K839" t="str">
        <f>VLOOKUP($C839,'Raw-products'!$A$2:$H$1261,MATCH(K$1,'Raw-products'!$A$1:$H$1,0))</f>
        <v>green</v>
      </c>
      <c r="L839">
        <f>VLOOKUP($C839,'Raw-products'!$A$2:$H$1261,MATCH(L$1,'Raw-products'!$A$1:$H$1,0))</f>
        <v>98</v>
      </c>
      <c r="M839">
        <f>VLOOKUP($C839,'Raw-products'!$A$2:$H$1261,MATCH(M$1,'Raw-products'!$A$1:$H$1,0))</f>
        <v>78</v>
      </c>
      <c r="N839" s="5">
        <f t="shared" si="26"/>
        <v>7644</v>
      </c>
      <c r="O839" cm="1">
        <f t="array" ref="O839:R839">_xlfn.XLOOKUP($B839,'Raw -orders'!$A:$A,'Raw -orders'!$B:$E)</f>
        <v>497</v>
      </c>
      <c r="P839">
        <v>46769</v>
      </c>
      <c r="Q839" s="1">
        <v>44249</v>
      </c>
      <c r="R839" s="1">
        <v>44272</v>
      </c>
      <c r="S839" t="str" cm="1">
        <f t="array" ref="S839:Z839">_xlfn.XLOOKUP($O839,'Raw - customers'!$A:$A,'Raw - customers'!$B:$I)</f>
        <v>Claudio Archibould</v>
      </c>
      <c r="T839" t="str">
        <v>Bigender</v>
      </c>
      <c r="U839">
        <v>31</v>
      </c>
      <c r="V839" t="str">
        <v>0487 Jordan TerraceSuite 509</v>
      </c>
      <c r="W839">
        <v>9290</v>
      </c>
      <c r="X839" t="str">
        <v>North Aidentown</v>
      </c>
      <c r="Y839" t="str">
        <v>Northern Territory</v>
      </c>
      <c r="Z839" t="str">
        <v>Australia</v>
      </c>
      <c r="AA839">
        <v>2</v>
      </c>
      <c r="AB839" s="3" t="str">
        <f t="shared" si="27"/>
        <v>20 to 30</v>
      </c>
      <c r="AM839" s="6">
        <v>497</v>
      </c>
      <c r="AN839" s="6" t="s">
        <v>1339</v>
      </c>
    </row>
    <row r="840" spans="1:40" x14ac:dyDescent="0.25">
      <c r="A840">
        <v>838</v>
      </c>
      <c r="B840">
        <v>174</v>
      </c>
      <c r="C840">
        <v>634</v>
      </c>
      <c r="D840">
        <v>93</v>
      </c>
      <c r="E840">
        <v>3</v>
      </c>
      <c r="F840">
        <v>279</v>
      </c>
      <c r="G840">
        <v>1</v>
      </c>
      <c r="H840" t="str">
        <f>VLOOKUP($C840,'Raw-products'!$A$2:$H$1261,MATCH(H$1,'Raw-products'!$A$1:$H$1,0))</f>
        <v>Jacket</v>
      </c>
      <c r="I840" t="str">
        <f>VLOOKUP($C840,'Raw-products'!$A$2:$H$1261,MATCH(I$1,'Raw-products'!$A$1:$H$1,0))</f>
        <v>Coach</v>
      </c>
      <c r="J840" t="str">
        <f>VLOOKUP($C840,'Raw-products'!$A$2:$H$1261,MATCH(J$1,'Raw-products'!$A$1:$H$1,0))</f>
        <v>XL</v>
      </c>
      <c r="K840" t="str">
        <f>VLOOKUP($C840,'Raw-products'!$A$2:$H$1261,MATCH(K$1,'Raw-products'!$A$1:$H$1,0))</f>
        <v>red</v>
      </c>
      <c r="L840">
        <f>VLOOKUP($C840,'Raw-products'!$A$2:$H$1261,MATCH(L$1,'Raw-products'!$A$1:$H$1,0))</f>
        <v>115</v>
      </c>
      <c r="M840">
        <f>VLOOKUP($C840,'Raw-products'!$A$2:$H$1261,MATCH(M$1,'Raw-products'!$A$1:$H$1,0))</f>
        <v>46</v>
      </c>
      <c r="N840" s="5">
        <f t="shared" si="26"/>
        <v>5290</v>
      </c>
      <c r="O840" cm="1">
        <f t="array" ref="O840:R840">_xlfn.XLOOKUP($B840,'Raw -orders'!$A:$A,'Raw -orders'!$B:$E)</f>
        <v>497</v>
      </c>
      <c r="P840">
        <v>46769</v>
      </c>
      <c r="Q840" s="1">
        <v>44249</v>
      </c>
      <c r="R840" s="1">
        <v>44272</v>
      </c>
      <c r="S840" t="str" cm="1">
        <f t="array" ref="S840:Z840">_xlfn.XLOOKUP($O840,'Raw - customers'!$A:$A,'Raw - customers'!$B:$I)</f>
        <v>Claudio Archibould</v>
      </c>
      <c r="T840" t="str">
        <v>Bigender</v>
      </c>
      <c r="U840">
        <v>31</v>
      </c>
      <c r="V840" t="str">
        <v>0487 Jordan TerraceSuite 509</v>
      </c>
      <c r="W840">
        <v>9290</v>
      </c>
      <c r="X840" t="str">
        <v>North Aidentown</v>
      </c>
      <c r="Y840" t="str">
        <v>Northern Territory</v>
      </c>
      <c r="Z840" t="str">
        <v>Australia</v>
      </c>
      <c r="AA840">
        <v>2</v>
      </c>
      <c r="AB840" s="3" t="str">
        <f t="shared" si="27"/>
        <v>20 to 30</v>
      </c>
      <c r="AM840" s="6">
        <v>497</v>
      </c>
      <c r="AN840" s="6" t="s">
        <v>1339</v>
      </c>
    </row>
    <row r="841" spans="1:40" x14ac:dyDescent="0.25">
      <c r="A841">
        <v>839</v>
      </c>
      <c r="B841">
        <v>174</v>
      </c>
      <c r="C841">
        <v>795</v>
      </c>
      <c r="D841">
        <v>91</v>
      </c>
      <c r="E841">
        <v>1</v>
      </c>
      <c r="F841">
        <v>91</v>
      </c>
      <c r="G841">
        <v>1</v>
      </c>
      <c r="H841" t="str">
        <f>VLOOKUP($C841,'Raw-products'!$A$2:$H$1261,MATCH(H$1,'Raw-products'!$A$1:$H$1,0))</f>
        <v>Jacket</v>
      </c>
      <c r="I841" t="str">
        <f>VLOOKUP($C841,'Raw-products'!$A$2:$H$1261,MATCH(I$1,'Raw-products'!$A$1:$H$1,0))</f>
        <v>Pullover</v>
      </c>
      <c r="J841" t="str">
        <f>VLOOKUP($C841,'Raw-products'!$A$2:$H$1261,MATCH(J$1,'Raw-products'!$A$1:$H$1,0))</f>
        <v>XS</v>
      </c>
      <c r="K841" t="str">
        <f>VLOOKUP($C841,'Raw-products'!$A$2:$H$1261,MATCH(K$1,'Raw-products'!$A$1:$H$1,0))</f>
        <v>indigo</v>
      </c>
      <c r="L841">
        <f>VLOOKUP($C841,'Raw-products'!$A$2:$H$1261,MATCH(L$1,'Raw-products'!$A$1:$H$1,0))</f>
        <v>114</v>
      </c>
      <c r="M841">
        <f>VLOOKUP($C841,'Raw-products'!$A$2:$H$1261,MATCH(M$1,'Raw-products'!$A$1:$H$1,0))</f>
        <v>78</v>
      </c>
      <c r="N841" s="5">
        <f t="shared" si="26"/>
        <v>8892</v>
      </c>
      <c r="O841" cm="1">
        <f t="array" ref="O841:R841">_xlfn.XLOOKUP($B841,'Raw -orders'!$A:$A,'Raw -orders'!$B:$E)</f>
        <v>497</v>
      </c>
      <c r="P841">
        <v>46769</v>
      </c>
      <c r="Q841" s="1">
        <v>44249</v>
      </c>
      <c r="R841" s="1">
        <v>44272</v>
      </c>
      <c r="S841" t="str" cm="1">
        <f t="array" ref="S841:Z841">_xlfn.XLOOKUP($O841,'Raw - customers'!$A:$A,'Raw - customers'!$B:$I)</f>
        <v>Claudio Archibould</v>
      </c>
      <c r="T841" t="str">
        <v>Bigender</v>
      </c>
      <c r="U841">
        <v>31</v>
      </c>
      <c r="V841" t="str">
        <v>0487 Jordan TerraceSuite 509</v>
      </c>
      <c r="W841">
        <v>9290</v>
      </c>
      <c r="X841" t="str">
        <v>North Aidentown</v>
      </c>
      <c r="Y841" t="str">
        <v>Northern Territory</v>
      </c>
      <c r="Z841" t="str">
        <v>Australia</v>
      </c>
      <c r="AA841">
        <v>2</v>
      </c>
      <c r="AB841" s="3" t="str">
        <f t="shared" si="27"/>
        <v>20 to 30</v>
      </c>
      <c r="AM841" s="6">
        <v>497</v>
      </c>
      <c r="AN841" s="6" t="s">
        <v>1339</v>
      </c>
    </row>
    <row r="842" spans="1:40" x14ac:dyDescent="0.25">
      <c r="A842">
        <v>840</v>
      </c>
      <c r="B842">
        <v>175</v>
      </c>
      <c r="C842">
        <v>329</v>
      </c>
      <c r="D842">
        <v>109</v>
      </c>
      <c r="E842">
        <v>1</v>
      </c>
      <c r="F842">
        <v>109</v>
      </c>
      <c r="G842">
        <v>1</v>
      </c>
      <c r="H842" t="str">
        <f>VLOOKUP($C842,'Raw-products'!$A$2:$H$1261,MATCH(H$1,'Raw-products'!$A$1:$H$1,0))</f>
        <v>Shirt</v>
      </c>
      <c r="I842" t="str">
        <f>VLOOKUP($C842,'Raw-products'!$A$2:$H$1261,MATCH(I$1,'Raw-products'!$A$1:$H$1,0))</f>
        <v>Mandarin Collar</v>
      </c>
      <c r="J842" t="str">
        <f>VLOOKUP($C842,'Raw-products'!$A$2:$H$1261,MATCH(J$1,'Raw-products'!$A$1:$H$1,0))</f>
        <v>XL</v>
      </c>
      <c r="K842" t="str">
        <f>VLOOKUP($C842,'Raw-products'!$A$2:$H$1261,MATCH(K$1,'Raw-products'!$A$1:$H$1,0))</f>
        <v>yellow</v>
      </c>
      <c r="L842">
        <f>VLOOKUP($C842,'Raw-products'!$A$2:$H$1261,MATCH(L$1,'Raw-products'!$A$1:$H$1,0))</f>
        <v>108</v>
      </c>
      <c r="M842">
        <f>VLOOKUP($C842,'Raw-products'!$A$2:$H$1261,MATCH(M$1,'Raw-products'!$A$1:$H$1,0))</f>
        <v>43</v>
      </c>
      <c r="N842" s="5">
        <f t="shared" si="26"/>
        <v>4644</v>
      </c>
      <c r="O842" cm="1">
        <f t="array" ref="O842:R842">_xlfn.XLOOKUP($B842,'Raw -orders'!$A:$A,'Raw -orders'!$B:$E)</f>
        <v>309</v>
      </c>
      <c r="P842">
        <v>57197</v>
      </c>
      <c r="Q842" s="1">
        <v>44277</v>
      </c>
      <c r="R842" s="1">
        <v>44302</v>
      </c>
      <c r="S842" t="str" cm="1">
        <f t="array" ref="S842:Z842">_xlfn.XLOOKUP($O842,'Raw - customers'!$A:$A,'Raw - customers'!$B:$I)</f>
        <v>Ulla Crombie</v>
      </c>
      <c r="T842" t="str">
        <v>Genderqueer</v>
      </c>
      <c r="U842">
        <v>29</v>
      </c>
      <c r="V842" t="str">
        <v>5302 Ava TerraceApt. 295</v>
      </c>
      <c r="W842">
        <v>7246</v>
      </c>
      <c r="X842" t="str">
        <v>Lake Edward</v>
      </c>
      <c r="Y842" t="str">
        <v>Queensland</v>
      </c>
      <c r="Z842" t="str">
        <v>Australia</v>
      </c>
      <c r="AA842">
        <v>3</v>
      </c>
      <c r="AB842" s="3" t="str">
        <f t="shared" si="27"/>
        <v>20 to 30</v>
      </c>
      <c r="AM842" s="6">
        <v>309</v>
      </c>
      <c r="AN842" s="6" t="s">
        <v>1355</v>
      </c>
    </row>
    <row r="843" spans="1:40" x14ac:dyDescent="0.25">
      <c r="A843">
        <v>841</v>
      </c>
      <c r="B843">
        <v>175</v>
      </c>
      <c r="C843">
        <v>165</v>
      </c>
      <c r="D843">
        <v>91</v>
      </c>
      <c r="E843">
        <v>1</v>
      </c>
      <c r="F843">
        <v>91</v>
      </c>
      <c r="G843">
        <v>1</v>
      </c>
      <c r="H843" t="str">
        <f>VLOOKUP($C843,'Raw-products'!$A$2:$H$1261,MATCH(H$1,'Raw-products'!$A$1:$H$1,0))</f>
        <v>Shirt</v>
      </c>
      <c r="I843" t="str">
        <f>VLOOKUP($C843,'Raw-products'!$A$2:$H$1261,MATCH(I$1,'Raw-products'!$A$1:$H$1,0))</f>
        <v>Linen</v>
      </c>
      <c r="J843" t="str">
        <f>VLOOKUP($C843,'Raw-products'!$A$2:$H$1261,MATCH(J$1,'Raw-products'!$A$1:$H$1,0))</f>
        <v>XS</v>
      </c>
      <c r="K843" t="str">
        <f>VLOOKUP($C843,'Raw-products'!$A$2:$H$1261,MATCH(K$1,'Raw-products'!$A$1:$H$1,0))</f>
        <v>indigo</v>
      </c>
      <c r="L843">
        <f>VLOOKUP($C843,'Raw-products'!$A$2:$H$1261,MATCH(L$1,'Raw-products'!$A$1:$H$1,0))</f>
        <v>116</v>
      </c>
      <c r="M843">
        <f>VLOOKUP($C843,'Raw-products'!$A$2:$H$1261,MATCH(M$1,'Raw-products'!$A$1:$H$1,0))</f>
        <v>70</v>
      </c>
      <c r="N843" s="5">
        <f t="shared" si="26"/>
        <v>8120</v>
      </c>
      <c r="O843" cm="1">
        <f t="array" ref="O843:R843">_xlfn.XLOOKUP($B843,'Raw -orders'!$A:$A,'Raw -orders'!$B:$E)</f>
        <v>309</v>
      </c>
      <c r="P843">
        <v>57197</v>
      </c>
      <c r="Q843" s="1">
        <v>44277</v>
      </c>
      <c r="R843" s="1">
        <v>44302</v>
      </c>
      <c r="S843" t="str" cm="1">
        <f t="array" ref="S843:Z843">_xlfn.XLOOKUP($O843,'Raw - customers'!$A:$A,'Raw - customers'!$B:$I)</f>
        <v>Ulla Crombie</v>
      </c>
      <c r="T843" t="str">
        <v>Genderqueer</v>
      </c>
      <c r="U843">
        <v>29</v>
      </c>
      <c r="V843" t="str">
        <v>5302 Ava TerraceApt. 295</v>
      </c>
      <c r="W843">
        <v>7246</v>
      </c>
      <c r="X843" t="str">
        <v>Lake Edward</v>
      </c>
      <c r="Y843" t="str">
        <v>Queensland</v>
      </c>
      <c r="Z843" t="str">
        <v>Australia</v>
      </c>
      <c r="AA843">
        <v>3</v>
      </c>
      <c r="AB843" s="3" t="str">
        <f t="shared" si="27"/>
        <v>20 to 30</v>
      </c>
      <c r="AM843" s="6">
        <v>309</v>
      </c>
      <c r="AN843" s="6" t="s">
        <v>1355</v>
      </c>
    </row>
    <row r="844" spans="1:40" x14ac:dyDescent="0.25">
      <c r="A844">
        <v>842</v>
      </c>
      <c r="B844">
        <v>175</v>
      </c>
      <c r="C844">
        <v>968</v>
      </c>
      <c r="D844">
        <v>97</v>
      </c>
      <c r="E844">
        <v>3</v>
      </c>
      <c r="F844">
        <v>291</v>
      </c>
      <c r="G844">
        <v>1</v>
      </c>
      <c r="H844" t="str">
        <f>VLOOKUP($C844,'Raw-products'!$A$2:$H$1261,MATCH(H$1,'Raw-products'!$A$1:$H$1,0))</f>
        <v>Trousers</v>
      </c>
      <c r="I844" t="str">
        <f>VLOOKUP($C844,'Raw-products'!$A$2:$H$1261,MATCH(I$1,'Raw-products'!$A$1:$H$1,0))</f>
        <v>Slim-Fit</v>
      </c>
      <c r="J844" t="str">
        <f>VLOOKUP($C844,'Raw-products'!$A$2:$H$1261,MATCH(J$1,'Raw-products'!$A$1:$H$1,0))</f>
        <v>L</v>
      </c>
      <c r="K844" t="str">
        <f>VLOOKUP($C844,'Raw-products'!$A$2:$H$1261,MATCH(K$1,'Raw-products'!$A$1:$H$1,0))</f>
        <v>blue</v>
      </c>
      <c r="L844">
        <f>VLOOKUP($C844,'Raw-products'!$A$2:$H$1261,MATCH(L$1,'Raw-products'!$A$1:$H$1,0))</f>
        <v>119</v>
      </c>
      <c r="M844">
        <f>VLOOKUP($C844,'Raw-products'!$A$2:$H$1261,MATCH(M$1,'Raw-products'!$A$1:$H$1,0))</f>
        <v>49</v>
      </c>
      <c r="N844" s="5">
        <f t="shared" si="26"/>
        <v>5831</v>
      </c>
      <c r="O844" cm="1">
        <f t="array" ref="O844:R844">_xlfn.XLOOKUP($B844,'Raw -orders'!$A:$A,'Raw -orders'!$B:$E)</f>
        <v>309</v>
      </c>
      <c r="P844">
        <v>57197</v>
      </c>
      <c r="Q844" s="1">
        <v>44277</v>
      </c>
      <c r="R844" s="1">
        <v>44302</v>
      </c>
      <c r="S844" t="str" cm="1">
        <f t="array" ref="S844:Z844">_xlfn.XLOOKUP($O844,'Raw - customers'!$A:$A,'Raw - customers'!$B:$I)</f>
        <v>Ulla Crombie</v>
      </c>
      <c r="T844" t="str">
        <v>Genderqueer</v>
      </c>
      <c r="U844">
        <v>29</v>
      </c>
      <c r="V844" t="str">
        <v>5302 Ava TerraceApt. 295</v>
      </c>
      <c r="W844">
        <v>7246</v>
      </c>
      <c r="X844" t="str">
        <v>Lake Edward</v>
      </c>
      <c r="Y844" t="str">
        <v>Queensland</v>
      </c>
      <c r="Z844" t="str">
        <v>Australia</v>
      </c>
      <c r="AA844">
        <v>3</v>
      </c>
      <c r="AB844" s="3" t="str">
        <f t="shared" si="27"/>
        <v>20 to 30</v>
      </c>
      <c r="AM844" s="6">
        <v>309</v>
      </c>
      <c r="AN844" s="6" t="s">
        <v>1355</v>
      </c>
    </row>
    <row r="845" spans="1:40" x14ac:dyDescent="0.25">
      <c r="A845">
        <v>843</v>
      </c>
      <c r="B845">
        <v>175</v>
      </c>
      <c r="C845">
        <v>1207</v>
      </c>
      <c r="D845">
        <v>105</v>
      </c>
      <c r="E845">
        <v>3</v>
      </c>
      <c r="F845">
        <v>315</v>
      </c>
      <c r="G845">
        <v>1</v>
      </c>
      <c r="H845" t="str">
        <f>VLOOKUP($C845,'Raw-products'!$A$2:$H$1261,MATCH(H$1,'Raw-products'!$A$1:$H$1,0))</f>
        <v>Trousers</v>
      </c>
      <c r="I845" t="str">
        <f>VLOOKUP($C845,'Raw-products'!$A$2:$H$1261,MATCH(I$1,'Raw-products'!$A$1:$H$1,0))</f>
        <v>Pleated</v>
      </c>
      <c r="J845" t="str">
        <f>VLOOKUP($C845,'Raw-products'!$A$2:$H$1261,MATCH(J$1,'Raw-products'!$A$1:$H$1,0))</f>
        <v>M</v>
      </c>
      <c r="K845" t="str">
        <f>VLOOKUP($C845,'Raw-products'!$A$2:$H$1261,MATCH(K$1,'Raw-products'!$A$1:$H$1,0))</f>
        <v>green</v>
      </c>
      <c r="L845">
        <f>VLOOKUP($C845,'Raw-products'!$A$2:$H$1261,MATCH(L$1,'Raw-products'!$A$1:$H$1,0))</f>
        <v>90</v>
      </c>
      <c r="M845">
        <f>VLOOKUP($C845,'Raw-products'!$A$2:$H$1261,MATCH(M$1,'Raw-products'!$A$1:$H$1,0))</f>
        <v>41</v>
      </c>
      <c r="N845" s="5">
        <f t="shared" si="26"/>
        <v>3690</v>
      </c>
      <c r="O845" cm="1">
        <f t="array" ref="O845:R845">_xlfn.XLOOKUP($B845,'Raw -orders'!$A:$A,'Raw -orders'!$B:$E)</f>
        <v>309</v>
      </c>
      <c r="P845">
        <v>57197</v>
      </c>
      <c r="Q845" s="1">
        <v>44277</v>
      </c>
      <c r="R845" s="1">
        <v>44302</v>
      </c>
      <c r="S845" t="str" cm="1">
        <f t="array" ref="S845:Z845">_xlfn.XLOOKUP($O845,'Raw - customers'!$A:$A,'Raw - customers'!$B:$I)</f>
        <v>Ulla Crombie</v>
      </c>
      <c r="T845" t="str">
        <v>Genderqueer</v>
      </c>
      <c r="U845">
        <v>29</v>
      </c>
      <c r="V845" t="str">
        <v>5302 Ava TerraceApt. 295</v>
      </c>
      <c r="W845">
        <v>7246</v>
      </c>
      <c r="X845" t="str">
        <v>Lake Edward</v>
      </c>
      <c r="Y845" t="str">
        <v>Queensland</v>
      </c>
      <c r="Z845" t="str">
        <v>Australia</v>
      </c>
      <c r="AA845">
        <v>3</v>
      </c>
      <c r="AB845" s="3" t="str">
        <f t="shared" si="27"/>
        <v>20 to 30</v>
      </c>
      <c r="AM845" s="6">
        <v>309</v>
      </c>
      <c r="AN845" s="6" t="s">
        <v>1355</v>
      </c>
    </row>
    <row r="846" spans="1:40" x14ac:dyDescent="0.25">
      <c r="A846">
        <v>844</v>
      </c>
      <c r="B846">
        <v>175</v>
      </c>
      <c r="C846">
        <v>381</v>
      </c>
      <c r="D846">
        <v>94</v>
      </c>
      <c r="E846">
        <v>3</v>
      </c>
      <c r="F846">
        <v>282</v>
      </c>
      <c r="G846">
        <v>1</v>
      </c>
      <c r="H846" t="str">
        <f>VLOOKUP($C846,'Raw-products'!$A$2:$H$1261,MATCH(H$1,'Raw-products'!$A$1:$H$1,0))</f>
        <v>Shirt</v>
      </c>
      <c r="I846" t="str">
        <f>VLOOKUP($C846,'Raw-products'!$A$2:$H$1261,MATCH(I$1,'Raw-products'!$A$1:$H$1,0))</f>
        <v>Henley</v>
      </c>
      <c r="J846" t="str">
        <f>VLOOKUP($C846,'Raw-products'!$A$2:$H$1261,MATCH(J$1,'Raw-products'!$A$1:$H$1,0))</f>
        <v>S</v>
      </c>
      <c r="K846" t="str">
        <f>VLOOKUP($C846,'Raw-products'!$A$2:$H$1261,MATCH(K$1,'Raw-products'!$A$1:$H$1,0))</f>
        <v>violet</v>
      </c>
      <c r="L846">
        <f>VLOOKUP($C846,'Raw-products'!$A$2:$H$1261,MATCH(L$1,'Raw-products'!$A$1:$H$1,0))</f>
        <v>92</v>
      </c>
      <c r="M846">
        <f>VLOOKUP($C846,'Raw-products'!$A$2:$H$1261,MATCH(M$1,'Raw-products'!$A$1:$H$1,0))</f>
        <v>43</v>
      </c>
      <c r="N846" s="5">
        <f t="shared" si="26"/>
        <v>3956</v>
      </c>
      <c r="O846" cm="1">
        <f t="array" ref="O846:R846">_xlfn.XLOOKUP($B846,'Raw -orders'!$A:$A,'Raw -orders'!$B:$E)</f>
        <v>309</v>
      </c>
      <c r="P846">
        <v>57197</v>
      </c>
      <c r="Q846" s="1">
        <v>44277</v>
      </c>
      <c r="R846" s="1">
        <v>44302</v>
      </c>
      <c r="S846" t="str" cm="1">
        <f t="array" ref="S846:Z846">_xlfn.XLOOKUP($O846,'Raw - customers'!$A:$A,'Raw - customers'!$B:$I)</f>
        <v>Ulla Crombie</v>
      </c>
      <c r="T846" t="str">
        <v>Genderqueer</v>
      </c>
      <c r="U846">
        <v>29</v>
      </c>
      <c r="V846" t="str">
        <v>5302 Ava TerraceApt. 295</v>
      </c>
      <c r="W846">
        <v>7246</v>
      </c>
      <c r="X846" t="str">
        <v>Lake Edward</v>
      </c>
      <c r="Y846" t="str">
        <v>Queensland</v>
      </c>
      <c r="Z846" t="str">
        <v>Australia</v>
      </c>
      <c r="AA846">
        <v>3</v>
      </c>
      <c r="AB846" s="3" t="str">
        <f t="shared" si="27"/>
        <v>20 to 30</v>
      </c>
      <c r="AM846" s="6">
        <v>309</v>
      </c>
      <c r="AN846" s="6" t="s">
        <v>1355</v>
      </c>
    </row>
    <row r="847" spans="1:40" x14ac:dyDescent="0.25">
      <c r="A847">
        <v>845</v>
      </c>
      <c r="B847">
        <v>175</v>
      </c>
      <c r="C847">
        <v>890</v>
      </c>
      <c r="D847">
        <v>94</v>
      </c>
      <c r="E847">
        <v>3</v>
      </c>
      <c r="F847">
        <v>282</v>
      </c>
      <c r="G847">
        <v>1</v>
      </c>
      <c r="H847" t="str">
        <f>VLOOKUP($C847,'Raw-products'!$A$2:$H$1261,MATCH(H$1,'Raw-products'!$A$1:$H$1,0))</f>
        <v>Trousers</v>
      </c>
      <c r="I847" t="str">
        <f>VLOOKUP($C847,'Raw-products'!$A$2:$H$1261,MATCH(I$1,'Raw-products'!$A$1:$H$1,0))</f>
        <v>Cords</v>
      </c>
      <c r="J847" t="str">
        <f>VLOOKUP($C847,'Raw-products'!$A$2:$H$1261,MATCH(J$1,'Raw-products'!$A$1:$H$1,0))</f>
        <v>XS</v>
      </c>
      <c r="K847" t="str">
        <f>VLOOKUP($C847,'Raw-products'!$A$2:$H$1261,MATCH(K$1,'Raw-products'!$A$1:$H$1,0))</f>
        <v>green</v>
      </c>
      <c r="L847">
        <f>VLOOKUP($C847,'Raw-products'!$A$2:$H$1261,MATCH(L$1,'Raw-products'!$A$1:$H$1,0))</f>
        <v>113</v>
      </c>
      <c r="M847">
        <f>VLOOKUP($C847,'Raw-products'!$A$2:$H$1261,MATCH(M$1,'Raw-products'!$A$1:$H$1,0))</f>
        <v>50</v>
      </c>
      <c r="N847" s="5">
        <f t="shared" si="26"/>
        <v>5650</v>
      </c>
      <c r="O847" cm="1">
        <f t="array" ref="O847:R847">_xlfn.XLOOKUP($B847,'Raw -orders'!$A:$A,'Raw -orders'!$B:$E)</f>
        <v>309</v>
      </c>
      <c r="P847">
        <v>57197</v>
      </c>
      <c r="Q847" s="1">
        <v>44277</v>
      </c>
      <c r="R847" s="1">
        <v>44302</v>
      </c>
      <c r="S847" t="str" cm="1">
        <f t="array" ref="S847:Z847">_xlfn.XLOOKUP($O847,'Raw - customers'!$A:$A,'Raw - customers'!$B:$I)</f>
        <v>Ulla Crombie</v>
      </c>
      <c r="T847" t="str">
        <v>Genderqueer</v>
      </c>
      <c r="U847">
        <v>29</v>
      </c>
      <c r="V847" t="str">
        <v>5302 Ava TerraceApt. 295</v>
      </c>
      <c r="W847">
        <v>7246</v>
      </c>
      <c r="X847" t="str">
        <v>Lake Edward</v>
      </c>
      <c r="Y847" t="str">
        <v>Queensland</v>
      </c>
      <c r="Z847" t="str">
        <v>Australia</v>
      </c>
      <c r="AA847">
        <v>3</v>
      </c>
      <c r="AB847" s="3" t="str">
        <f t="shared" si="27"/>
        <v>20 to 30</v>
      </c>
      <c r="AM847" s="6">
        <v>309</v>
      </c>
      <c r="AN847" s="6" t="s">
        <v>1355</v>
      </c>
    </row>
    <row r="848" spans="1:40" x14ac:dyDescent="0.25">
      <c r="A848">
        <v>846</v>
      </c>
      <c r="B848">
        <v>175</v>
      </c>
      <c r="C848">
        <v>66</v>
      </c>
      <c r="D848">
        <v>104</v>
      </c>
      <c r="E848">
        <v>1</v>
      </c>
      <c r="F848">
        <v>104</v>
      </c>
      <c r="G848">
        <v>1</v>
      </c>
      <c r="H848" t="str">
        <f>VLOOKUP($C848,'Raw-products'!$A$2:$H$1261,MATCH(H$1,'Raw-products'!$A$1:$H$1,0))</f>
        <v>Shirt</v>
      </c>
      <c r="I848" t="str">
        <f>VLOOKUP($C848,'Raw-products'!$A$2:$H$1261,MATCH(I$1,'Raw-products'!$A$1:$H$1,0))</f>
        <v>Dress</v>
      </c>
      <c r="J848" t="str">
        <f>VLOOKUP($C848,'Raw-products'!$A$2:$H$1261,MATCH(J$1,'Raw-products'!$A$1:$H$1,0))</f>
        <v>S</v>
      </c>
      <c r="K848" t="str">
        <f>VLOOKUP($C848,'Raw-products'!$A$2:$H$1261,MATCH(K$1,'Raw-products'!$A$1:$H$1,0))</f>
        <v>violet</v>
      </c>
      <c r="L848">
        <f>VLOOKUP($C848,'Raw-products'!$A$2:$H$1261,MATCH(L$1,'Raw-products'!$A$1:$H$1,0))</f>
        <v>119</v>
      </c>
      <c r="M848">
        <f>VLOOKUP($C848,'Raw-products'!$A$2:$H$1261,MATCH(M$1,'Raw-products'!$A$1:$H$1,0))</f>
        <v>69</v>
      </c>
      <c r="N848" s="5">
        <f t="shared" si="26"/>
        <v>8211</v>
      </c>
      <c r="O848" cm="1">
        <f t="array" ref="O848:R848">_xlfn.XLOOKUP($B848,'Raw -orders'!$A:$A,'Raw -orders'!$B:$E)</f>
        <v>309</v>
      </c>
      <c r="P848">
        <v>57197</v>
      </c>
      <c r="Q848" s="1">
        <v>44277</v>
      </c>
      <c r="R848" s="1">
        <v>44302</v>
      </c>
      <c r="S848" t="str" cm="1">
        <f t="array" ref="S848:Z848">_xlfn.XLOOKUP($O848,'Raw - customers'!$A:$A,'Raw - customers'!$B:$I)</f>
        <v>Ulla Crombie</v>
      </c>
      <c r="T848" t="str">
        <v>Genderqueer</v>
      </c>
      <c r="U848">
        <v>29</v>
      </c>
      <c r="V848" t="str">
        <v>5302 Ava TerraceApt. 295</v>
      </c>
      <c r="W848">
        <v>7246</v>
      </c>
      <c r="X848" t="str">
        <v>Lake Edward</v>
      </c>
      <c r="Y848" t="str">
        <v>Queensland</v>
      </c>
      <c r="Z848" t="str">
        <v>Australia</v>
      </c>
      <c r="AA848">
        <v>3</v>
      </c>
      <c r="AB848" s="3" t="str">
        <f t="shared" si="27"/>
        <v>20 to 30</v>
      </c>
      <c r="AM848" s="6">
        <v>309</v>
      </c>
      <c r="AN848" s="6" t="s">
        <v>1355</v>
      </c>
    </row>
    <row r="849" spans="1:40" x14ac:dyDescent="0.25">
      <c r="A849">
        <v>847</v>
      </c>
      <c r="B849">
        <v>175</v>
      </c>
      <c r="C849">
        <v>1052</v>
      </c>
      <c r="D849">
        <v>93</v>
      </c>
      <c r="E849">
        <v>1</v>
      </c>
      <c r="F849">
        <v>93</v>
      </c>
      <c r="G849">
        <v>1</v>
      </c>
      <c r="H849" t="str">
        <f>VLOOKUP($C849,'Raw-products'!$A$2:$H$1261,MATCH(H$1,'Raw-products'!$A$1:$H$1,0))</f>
        <v>Trousers</v>
      </c>
      <c r="I849" t="str">
        <f>VLOOKUP($C849,'Raw-products'!$A$2:$H$1261,MATCH(I$1,'Raw-products'!$A$1:$H$1,0))</f>
        <v>Joggers</v>
      </c>
      <c r="J849" t="str">
        <f>VLOOKUP($C849,'Raw-products'!$A$2:$H$1261,MATCH(J$1,'Raw-products'!$A$1:$H$1,0))</f>
        <v>M</v>
      </c>
      <c r="K849" t="str">
        <f>VLOOKUP($C849,'Raw-products'!$A$2:$H$1261,MATCH(K$1,'Raw-products'!$A$1:$H$1,0))</f>
        <v>red</v>
      </c>
      <c r="L849">
        <f>VLOOKUP($C849,'Raw-products'!$A$2:$H$1261,MATCH(L$1,'Raw-products'!$A$1:$H$1,0))</f>
        <v>94</v>
      </c>
      <c r="M849">
        <f>VLOOKUP($C849,'Raw-products'!$A$2:$H$1261,MATCH(M$1,'Raw-products'!$A$1:$H$1,0))</f>
        <v>43</v>
      </c>
      <c r="N849" s="5">
        <f t="shared" si="26"/>
        <v>4042</v>
      </c>
      <c r="O849" cm="1">
        <f t="array" ref="O849:R849">_xlfn.XLOOKUP($B849,'Raw -orders'!$A:$A,'Raw -orders'!$B:$E)</f>
        <v>309</v>
      </c>
      <c r="P849">
        <v>57197</v>
      </c>
      <c r="Q849" s="1">
        <v>44277</v>
      </c>
      <c r="R849" s="1">
        <v>44302</v>
      </c>
      <c r="S849" t="str" cm="1">
        <f t="array" ref="S849:Z849">_xlfn.XLOOKUP($O849,'Raw - customers'!$A:$A,'Raw - customers'!$B:$I)</f>
        <v>Ulla Crombie</v>
      </c>
      <c r="T849" t="str">
        <v>Genderqueer</v>
      </c>
      <c r="U849">
        <v>29</v>
      </c>
      <c r="V849" t="str">
        <v>5302 Ava TerraceApt. 295</v>
      </c>
      <c r="W849">
        <v>7246</v>
      </c>
      <c r="X849" t="str">
        <v>Lake Edward</v>
      </c>
      <c r="Y849" t="str">
        <v>Queensland</v>
      </c>
      <c r="Z849" t="str">
        <v>Australia</v>
      </c>
      <c r="AA849">
        <v>3</v>
      </c>
      <c r="AB849" s="3" t="str">
        <f t="shared" si="27"/>
        <v>20 to 30</v>
      </c>
      <c r="AM849" s="6">
        <v>309</v>
      </c>
      <c r="AN849" s="6" t="s">
        <v>1355</v>
      </c>
    </row>
    <row r="850" spans="1:40" x14ac:dyDescent="0.25">
      <c r="A850">
        <v>848</v>
      </c>
      <c r="B850">
        <v>176</v>
      </c>
      <c r="C850">
        <v>704</v>
      </c>
      <c r="D850">
        <v>119</v>
      </c>
      <c r="E850">
        <v>1</v>
      </c>
      <c r="F850">
        <v>119</v>
      </c>
      <c r="G850">
        <v>1</v>
      </c>
      <c r="H850" t="str">
        <f>VLOOKUP($C850,'Raw-products'!$A$2:$H$1261,MATCH(H$1,'Raw-products'!$A$1:$H$1,0))</f>
        <v>Jacket</v>
      </c>
      <c r="I850" t="str">
        <f>VLOOKUP($C850,'Raw-products'!$A$2:$H$1261,MATCH(I$1,'Raw-products'!$A$1:$H$1,0))</f>
        <v>Trench Coat</v>
      </c>
      <c r="J850" t="str">
        <f>VLOOKUP($C850,'Raw-products'!$A$2:$H$1261,MATCH(J$1,'Raw-products'!$A$1:$H$1,0))</f>
        <v>XL</v>
      </c>
      <c r="K850" t="str">
        <f>VLOOKUP($C850,'Raw-products'!$A$2:$H$1261,MATCH(K$1,'Raw-products'!$A$1:$H$1,0))</f>
        <v>red</v>
      </c>
      <c r="L850">
        <f>VLOOKUP($C850,'Raw-products'!$A$2:$H$1261,MATCH(L$1,'Raw-products'!$A$1:$H$1,0))</f>
        <v>112</v>
      </c>
      <c r="M850">
        <f>VLOOKUP($C850,'Raw-products'!$A$2:$H$1261,MATCH(M$1,'Raw-products'!$A$1:$H$1,0))</f>
        <v>40</v>
      </c>
      <c r="N850" s="5">
        <f t="shared" si="26"/>
        <v>4480</v>
      </c>
      <c r="O850" cm="1">
        <f t="array" ref="O850:R850">_xlfn.XLOOKUP($B850,'Raw -orders'!$A:$A,'Raw -orders'!$B:$E)</f>
        <v>574</v>
      </c>
      <c r="P850">
        <v>28185</v>
      </c>
      <c r="Q850" s="1">
        <v>44465</v>
      </c>
      <c r="R850" s="1">
        <v>44473</v>
      </c>
      <c r="S850" t="str" cm="1">
        <f t="array" ref="S850:Z850">_xlfn.XLOOKUP($O850,'Raw - customers'!$A:$A,'Raw - customers'!$B:$I)</f>
        <v>Ranna Paolillo</v>
      </c>
      <c r="T850" t="str">
        <v>Polygender</v>
      </c>
      <c r="U850">
        <v>53</v>
      </c>
      <c r="V850" t="str">
        <v>1804 Ella HillSuite 318</v>
      </c>
      <c r="W850">
        <v>9400</v>
      </c>
      <c r="X850" t="str">
        <v>Zacharybury</v>
      </c>
      <c r="Y850" t="str">
        <v>Northern Territory</v>
      </c>
      <c r="Z850" t="str">
        <v>Australia</v>
      </c>
      <c r="AA850">
        <v>9</v>
      </c>
      <c r="AB850" s="3" t="str">
        <f t="shared" si="27"/>
        <v>0 to 10</v>
      </c>
      <c r="AM850" s="6">
        <v>574</v>
      </c>
      <c r="AN850" s="6" t="s">
        <v>1339</v>
      </c>
    </row>
    <row r="851" spans="1:40" x14ac:dyDescent="0.25">
      <c r="A851">
        <v>849</v>
      </c>
      <c r="B851">
        <v>176</v>
      </c>
      <c r="C851">
        <v>642</v>
      </c>
      <c r="D851">
        <v>93</v>
      </c>
      <c r="E851">
        <v>1</v>
      </c>
      <c r="F851">
        <v>93</v>
      </c>
      <c r="G851">
        <v>1</v>
      </c>
      <c r="H851" t="str">
        <f>VLOOKUP($C851,'Raw-products'!$A$2:$H$1261,MATCH(H$1,'Raw-products'!$A$1:$H$1,0))</f>
        <v>Jacket</v>
      </c>
      <c r="I851" t="str">
        <f>VLOOKUP($C851,'Raw-products'!$A$2:$H$1261,MATCH(I$1,'Raw-products'!$A$1:$H$1,0))</f>
        <v>Coach</v>
      </c>
      <c r="J851" t="str">
        <f>VLOOKUP($C851,'Raw-products'!$A$2:$H$1261,MATCH(J$1,'Raw-products'!$A$1:$H$1,0))</f>
        <v>M</v>
      </c>
      <c r="K851" t="str">
        <f>VLOOKUP($C851,'Raw-products'!$A$2:$H$1261,MATCH(K$1,'Raw-products'!$A$1:$H$1,0))</f>
        <v>yellow</v>
      </c>
      <c r="L851">
        <f>VLOOKUP($C851,'Raw-products'!$A$2:$H$1261,MATCH(L$1,'Raw-products'!$A$1:$H$1,0))</f>
        <v>115</v>
      </c>
      <c r="M851">
        <f>VLOOKUP($C851,'Raw-products'!$A$2:$H$1261,MATCH(M$1,'Raw-products'!$A$1:$H$1,0))</f>
        <v>48</v>
      </c>
      <c r="N851" s="5">
        <f t="shared" si="26"/>
        <v>5520</v>
      </c>
      <c r="O851" cm="1">
        <f t="array" ref="O851:R851">_xlfn.XLOOKUP($B851,'Raw -orders'!$A:$A,'Raw -orders'!$B:$E)</f>
        <v>574</v>
      </c>
      <c r="P851">
        <v>28185</v>
      </c>
      <c r="Q851" s="1">
        <v>44465</v>
      </c>
      <c r="R851" s="1">
        <v>44473</v>
      </c>
      <c r="S851" t="str" cm="1">
        <f t="array" ref="S851:Z851">_xlfn.XLOOKUP($O851,'Raw - customers'!$A:$A,'Raw - customers'!$B:$I)</f>
        <v>Ranna Paolillo</v>
      </c>
      <c r="T851" t="str">
        <v>Polygender</v>
      </c>
      <c r="U851">
        <v>53</v>
      </c>
      <c r="V851" t="str">
        <v>1804 Ella HillSuite 318</v>
      </c>
      <c r="W851">
        <v>9400</v>
      </c>
      <c r="X851" t="str">
        <v>Zacharybury</v>
      </c>
      <c r="Y851" t="str">
        <v>Northern Territory</v>
      </c>
      <c r="Z851" t="str">
        <v>Australia</v>
      </c>
      <c r="AA851">
        <v>9</v>
      </c>
      <c r="AB851" s="3" t="str">
        <f t="shared" si="27"/>
        <v>0 to 10</v>
      </c>
      <c r="AM851" s="6">
        <v>574</v>
      </c>
      <c r="AN851" s="6" t="s">
        <v>1339</v>
      </c>
    </row>
    <row r="852" spans="1:40" x14ac:dyDescent="0.25">
      <c r="A852">
        <v>850</v>
      </c>
      <c r="B852">
        <v>176</v>
      </c>
      <c r="C852">
        <v>124</v>
      </c>
      <c r="D852">
        <v>92</v>
      </c>
      <c r="E852">
        <v>1</v>
      </c>
      <c r="F852">
        <v>92</v>
      </c>
      <c r="G852">
        <v>1</v>
      </c>
      <c r="H852" t="str">
        <f>VLOOKUP($C852,'Raw-products'!$A$2:$H$1261,MATCH(H$1,'Raw-products'!$A$1:$H$1,0))</f>
        <v>Shirt</v>
      </c>
      <c r="I852" t="str">
        <f>VLOOKUP($C852,'Raw-products'!$A$2:$H$1261,MATCH(I$1,'Raw-products'!$A$1:$H$1,0))</f>
        <v>Denim</v>
      </c>
      <c r="J852" t="str">
        <f>VLOOKUP($C852,'Raw-products'!$A$2:$H$1261,MATCH(J$1,'Raw-products'!$A$1:$H$1,0))</f>
        <v>XL</v>
      </c>
      <c r="K852" t="str">
        <f>VLOOKUP($C852,'Raw-products'!$A$2:$H$1261,MATCH(K$1,'Raw-products'!$A$1:$H$1,0))</f>
        <v>green</v>
      </c>
      <c r="L852">
        <f>VLOOKUP($C852,'Raw-products'!$A$2:$H$1261,MATCH(L$1,'Raw-products'!$A$1:$H$1,0))</f>
        <v>115</v>
      </c>
      <c r="M852">
        <f>VLOOKUP($C852,'Raw-products'!$A$2:$H$1261,MATCH(M$1,'Raw-products'!$A$1:$H$1,0))</f>
        <v>52</v>
      </c>
      <c r="N852" s="5">
        <f t="shared" si="26"/>
        <v>5980</v>
      </c>
      <c r="O852" cm="1">
        <f t="array" ref="O852:R852">_xlfn.XLOOKUP($B852,'Raw -orders'!$A:$A,'Raw -orders'!$B:$E)</f>
        <v>574</v>
      </c>
      <c r="P852">
        <v>28185</v>
      </c>
      <c r="Q852" s="1">
        <v>44465</v>
      </c>
      <c r="R852" s="1">
        <v>44473</v>
      </c>
      <c r="S852" t="str" cm="1">
        <f t="array" ref="S852:Z852">_xlfn.XLOOKUP($O852,'Raw - customers'!$A:$A,'Raw - customers'!$B:$I)</f>
        <v>Ranna Paolillo</v>
      </c>
      <c r="T852" t="str">
        <v>Polygender</v>
      </c>
      <c r="U852">
        <v>53</v>
      </c>
      <c r="V852" t="str">
        <v>1804 Ella HillSuite 318</v>
      </c>
      <c r="W852">
        <v>9400</v>
      </c>
      <c r="X852" t="str">
        <v>Zacharybury</v>
      </c>
      <c r="Y852" t="str">
        <v>Northern Territory</v>
      </c>
      <c r="Z852" t="str">
        <v>Australia</v>
      </c>
      <c r="AA852">
        <v>9</v>
      </c>
      <c r="AB852" s="3" t="str">
        <f t="shared" si="27"/>
        <v>0 to 10</v>
      </c>
      <c r="AM852" s="6">
        <v>574</v>
      </c>
      <c r="AN852" s="6" t="s">
        <v>1339</v>
      </c>
    </row>
    <row r="853" spans="1:40" x14ac:dyDescent="0.25">
      <c r="A853">
        <v>851</v>
      </c>
      <c r="B853">
        <v>176</v>
      </c>
      <c r="C853">
        <v>24</v>
      </c>
      <c r="D853">
        <v>96</v>
      </c>
      <c r="E853">
        <v>3</v>
      </c>
      <c r="F853">
        <v>288</v>
      </c>
      <c r="G853">
        <v>1</v>
      </c>
      <c r="H853" t="str">
        <f>VLOOKUP($C853,'Raw-products'!$A$2:$H$1261,MATCH(H$1,'Raw-products'!$A$1:$H$1,0))</f>
        <v>Shirt</v>
      </c>
      <c r="I853" t="str">
        <f>VLOOKUP($C853,'Raw-products'!$A$2:$H$1261,MATCH(I$1,'Raw-products'!$A$1:$H$1,0))</f>
        <v>Oxford Cloth</v>
      </c>
      <c r="J853" t="str">
        <f>VLOOKUP($C853,'Raw-products'!$A$2:$H$1261,MATCH(J$1,'Raw-products'!$A$1:$H$1,0))</f>
        <v>XL</v>
      </c>
      <c r="K853" t="str">
        <f>VLOOKUP($C853,'Raw-products'!$A$2:$H$1261,MATCH(K$1,'Raw-products'!$A$1:$H$1,0))</f>
        <v>blue</v>
      </c>
      <c r="L853">
        <f>VLOOKUP($C853,'Raw-products'!$A$2:$H$1261,MATCH(L$1,'Raw-products'!$A$1:$H$1,0))</f>
        <v>114</v>
      </c>
      <c r="M853">
        <f>VLOOKUP($C853,'Raw-products'!$A$2:$H$1261,MATCH(M$1,'Raw-products'!$A$1:$H$1,0))</f>
        <v>60</v>
      </c>
      <c r="N853" s="5">
        <f t="shared" si="26"/>
        <v>6840</v>
      </c>
      <c r="O853" cm="1">
        <f t="array" ref="O853:R853">_xlfn.XLOOKUP($B853,'Raw -orders'!$A:$A,'Raw -orders'!$B:$E)</f>
        <v>574</v>
      </c>
      <c r="P853">
        <v>28185</v>
      </c>
      <c r="Q853" s="1">
        <v>44465</v>
      </c>
      <c r="R853" s="1">
        <v>44473</v>
      </c>
      <c r="S853" t="str" cm="1">
        <f t="array" ref="S853:Z853">_xlfn.XLOOKUP($O853,'Raw - customers'!$A:$A,'Raw - customers'!$B:$I)</f>
        <v>Ranna Paolillo</v>
      </c>
      <c r="T853" t="str">
        <v>Polygender</v>
      </c>
      <c r="U853">
        <v>53</v>
      </c>
      <c r="V853" t="str">
        <v>1804 Ella HillSuite 318</v>
      </c>
      <c r="W853">
        <v>9400</v>
      </c>
      <c r="X853" t="str">
        <v>Zacharybury</v>
      </c>
      <c r="Y853" t="str">
        <v>Northern Territory</v>
      </c>
      <c r="Z853" t="str">
        <v>Australia</v>
      </c>
      <c r="AA853">
        <v>9</v>
      </c>
      <c r="AB853" s="3" t="str">
        <f t="shared" si="27"/>
        <v>0 to 10</v>
      </c>
      <c r="AM853" s="6">
        <v>574</v>
      </c>
      <c r="AN853" s="6" t="s">
        <v>1339</v>
      </c>
    </row>
    <row r="854" spans="1:40" x14ac:dyDescent="0.25">
      <c r="A854">
        <v>852</v>
      </c>
      <c r="B854">
        <v>176</v>
      </c>
      <c r="C854">
        <v>1095</v>
      </c>
      <c r="D854">
        <v>115</v>
      </c>
      <c r="E854">
        <v>3</v>
      </c>
      <c r="F854">
        <v>345</v>
      </c>
      <c r="G854">
        <v>1</v>
      </c>
      <c r="H854" t="str">
        <f>VLOOKUP($C854,'Raw-products'!$A$2:$H$1261,MATCH(H$1,'Raw-products'!$A$1:$H$1,0))</f>
        <v>Trousers</v>
      </c>
      <c r="I854" t="str">
        <f>VLOOKUP($C854,'Raw-products'!$A$2:$H$1261,MATCH(I$1,'Raw-products'!$A$1:$H$1,0))</f>
        <v>Cropped</v>
      </c>
      <c r="J854" t="str">
        <f>VLOOKUP($C854,'Raw-products'!$A$2:$H$1261,MATCH(J$1,'Raw-products'!$A$1:$H$1,0))</f>
        <v>XS</v>
      </c>
      <c r="K854" t="str">
        <f>VLOOKUP($C854,'Raw-products'!$A$2:$H$1261,MATCH(K$1,'Raw-products'!$A$1:$H$1,0))</f>
        <v>yellow</v>
      </c>
      <c r="L854">
        <f>VLOOKUP($C854,'Raw-products'!$A$2:$H$1261,MATCH(L$1,'Raw-products'!$A$1:$H$1,0))</f>
        <v>99</v>
      </c>
      <c r="M854">
        <f>VLOOKUP($C854,'Raw-products'!$A$2:$H$1261,MATCH(M$1,'Raw-products'!$A$1:$H$1,0))</f>
        <v>41</v>
      </c>
      <c r="N854" s="5">
        <f t="shared" si="26"/>
        <v>4059</v>
      </c>
      <c r="O854" cm="1">
        <f t="array" ref="O854:R854">_xlfn.XLOOKUP($B854,'Raw -orders'!$A:$A,'Raw -orders'!$B:$E)</f>
        <v>574</v>
      </c>
      <c r="P854">
        <v>28185</v>
      </c>
      <c r="Q854" s="1">
        <v>44465</v>
      </c>
      <c r="R854" s="1">
        <v>44473</v>
      </c>
      <c r="S854" t="str" cm="1">
        <f t="array" ref="S854:Z854">_xlfn.XLOOKUP($O854,'Raw - customers'!$A:$A,'Raw - customers'!$B:$I)</f>
        <v>Ranna Paolillo</v>
      </c>
      <c r="T854" t="str">
        <v>Polygender</v>
      </c>
      <c r="U854">
        <v>53</v>
      </c>
      <c r="V854" t="str">
        <v>1804 Ella HillSuite 318</v>
      </c>
      <c r="W854">
        <v>9400</v>
      </c>
      <c r="X854" t="str">
        <v>Zacharybury</v>
      </c>
      <c r="Y854" t="str">
        <v>Northern Territory</v>
      </c>
      <c r="Z854" t="str">
        <v>Australia</v>
      </c>
      <c r="AA854">
        <v>9</v>
      </c>
      <c r="AB854" s="3" t="str">
        <f t="shared" si="27"/>
        <v>0 to 10</v>
      </c>
      <c r="AM854" s="6">
        <v>574</v>
      </c>
      <c r="AN854" s="6" t="s">
        <v>1339</v>
      </c>
    </row>
    <row r="855" spans="1:40" x14ac:dyDescent="0.25">
      <c r="A855">
        <v>853</v>
      </c>
      <c r="B855">
        <v>176</v>
      </c>
      <c r="C855">
        <v>1028</v>
      </c>
      <c r="D855">
        <v>90</v>
      </c>
      <c r="E855">
        <v>1</v>
      </c>
      <c r="F855">
        <v>90</v>
      </c>
      <c r="G855">
        <v>1</v>
      </c>
      <c r="H855" t="str">
        <f>VLOOKUP($C855,'Raw-products'!$A$2:$H$1261,MATCH(H$1,'Raw-products'!$A$1:$H$1,0))</f>
        <v>Trousers</v>
      </c>
      <c r="I855" t="str">
        <f>VLOOKUP($C855,'Raw-products'!$A$2:$H$1261,MATCH(I$1,'Raw-products'!$A$1:$H$1,0))</f>
        <v>Relaxed Leg</v>
      </c>
      <c r="J855" t="str">
        <f>VLOOKUP($C855,'Raw-products'!$A$2:$H$1261,MATCH(J$1,'Raw-products'!$A$1:$H$1,0))</f>
        <v>L</v>
      </c>
      <c r="K855" t="str">
        <f>VLOOKUP($C855,'Raw-products'!$A$2:$H$1261,MATCH(K$1,'Raw-products'!$A$1:$H$1,0))</f>
        <v>yellow</v>
      </c>
      <c r="L855">
        <f>VLOOKUP($C855,'Raw-products'!$A$2:$H$1261,MATCH(L$1,'Raw-products'!$A$1:$H$1,0))</f>
        <v>95</v>
      </c>
      <c r="M855">
        <f>VLOOKUP($C855,'Raw-products'!$A$2:$H$1261,MATCH(M$1,'Raw-products'!$A$1:$H$1,0))</f>
        <v>65</v>
      </c>
      <c r="N855" s="5">
        <f t="shared" si="26"/>
        <v>6175</v>
      </c>
      <c r="O855" cm="1">
        <f t="array" ref="O855:R855">_xlfn.XLOOKUP($B855,'Raw -orders'!$A:$A,'Raw -orders'!$B:$E)</f>
        <v>574</v>
      </c>
      <c r="P855">
        <v>28185</v>
      </c>
      <c r="Q855" s="1">
        <v>44465</v>
      </c>
      <c r="R855" s="1">
        <v>44473</v>
      </c>
      <c r="S855" t="str" cm="1">
        <f t="array" ref="S855:Z855">_xlfn.XLOOKUP($O855,'Raw - customers'!$A:$A,'Raw - customers'!$B:$I)</f>
        <v>Ranna Paolillo</v>
      </c>
      <c r="T855" t="str">
        <v>Polygender</v>
      </c>
      <c r="U855">
        <v>53</v>
      </c>
      <c r="V855" t="str">
        <v>1804 Ella HillSuite 318</v>
      </c>
      <c r="W855">
        <v>9400</v>
      </c>
      <c r="X855" t="str">
        <v>Zacharybury</v>
      </c>
      <c r="Y855" t="str">
        <v>Northern Territory</v>
      </c>
      <c r="Z855" t="str">
        <v>Australia</v>
      </c>
      <c r="AA855">
        <v>9</v>
      </c>
      <c r="AB855" s="3" t="str">
        <f t="shared" si="27"/>
        <v>0 to 10</v>
      </c>
      <c r="AM855" s="6">
        <v>574</v>
      </c>
      <c r="AN855" s="6" t="s">
        <v>1339</v>
      </c>
    </row>
    <row r="856" spans="1:40" x14ac:dyDescent="0.25">
      <c r="A856">
        <v>854</v>
      </c>
      <c r="B856">
        <v>177</v>
      </c>
      <c r="C856">
        <v>64</v>
      </c>
      <c r="D856">
        <v>104</v>
      </c>
      <c r="E856">
        <v>1</v>
      </c>
      <c r="F856">
        <v>104</v>
      </c>
      <c r="G856">
        <v>1</v>
      </c>
      <c r="H856" t="str">
        <f>VLOOKUP($C856,'Raw-products'!$A$2:$H$1261,MATCH(H$1,'Raw-products'!$A$1:$H$1,0))</f>
        <v>Shirt</v>
      </c>
      <c r="I856" t="str">
        <f>VLOOKUP($C856,'Raw-products'!$A$2:$H$1261,MATCH(I$1,'Raw-products'!$A$1:$H$1,0))</f>
        <v>Dress</v>
      </c>
      <c r="J856" t="str">
        <f>VLOOKUP($C856,'Raw-products'!$A$2:$H$1261,MATCH(J$1,'Raw-products'!$A$1:$H$1,0))</f>
        <v>XL</v>
      </c>
      <c r="K856" t="str">
        <f>VLOOKUP($C856,'Raw-products'!$A$2:$H$1261,MATCH(K$1,'Raw-products'!$A$1:$H$1,0))</f>
        <v>indigo</v>
      </c>
      <c r="L856">
        <f>VLOOKUP($C856,'Raw-products'!$A$2:$H$1261,MATCH(L$1,'Raw-products'!$A$1:$H$1,0))</f>
        <v>119</v>
      </c>
      <c r="M856">
        <f>VLOOKUP($C856,'Raw-products'!$A$2:$H$1261,MATCH(M$1,'Raw-products'!$A$1:$H$1,0))</f>
        <v>75</v>
      </c>
      <c r="N856" s="5">
        <f t="shared" si="26"/>
        <v>8925</v>
      </c>
      <c r="O856" cm="1">
        <f t="array" ref="O856:R856">_xlfn.XLOOKUP($B856,'Raw -orders'!$A:$A,'Raw -orders'!$B:$E)</f>
        <v>315</v>
      </c>
      <c r="P856">
        <v>11314</v>
      </c>
      <c r="Q856" s="1">
        <v>44428</v>
      </c>
      <c r="R856" s="1">
        <v>44440</v>
      </c>
      <c r="S856" t="str" cm="1">
        <f t="array" ref="S856:Z856">_xlfn.XLOOKUP($O856,'Raw - customers'!$A:$A,'Raw - customers'!$B:$I)</f>
        <v>Jeff Curness</v>
      </c>
      <c r="T856" t="str">
        <v>Genderqueer</v>
      </c>
      <c r="U856">
        <v>49</v>
      </c>
      <c r="V856" t="str">
        <v>86 Christiansen HillSuite 955</v>
      </c>
      <c r="W856">
        <v>2395</v>
      </c>
      <c r="X856" t="str">
        <v>East Michaelmouth</v>
      </c>
      <c r="Y856" t="str">
        <v>Australian Capital Territory</v>
      </c>
      <c r="Z856" t="str">
        <v>Australia</v>
      </c>
      <c r="AA856">
        <v>8</v>
      </c>
      <c r="AB856" s="3" t="str">
        <f t="shared" si="27"/>
        <v>10 to 20</v>
      </c>
      <c r="AM856" s="6">
        <v>315</v>
      </c>
      <c r="AN856" s="6" t="s">
        <v>1350</v>
      </c>
    </row>
    <row r="857" spans="1:40" x14ac:dyDescent="0.25">
      <c r="A857">
        <v>855</v>
      </c>
      <c r="B857">
        <v>177</v>
      </c>
      <c r="C857">
        <v>256</v>
      </c>
      <c r="D857">
        <v>95</v>
      </c>
      <c r="E857">
        <v>1</v>
      </c>
      <c r="F857">
        <v>95</v>
      </c>
      <c r="G857">
        <v>1</v>
      </c>
      <c r="H857" t="str">
        <f>VLOOKUP($C857,'Raw-products'!$A$2:$H$1261,MATCH(H$1,'Raw-products'!$A$1:$H$1,0))</f>
        <v>Shirt</v>
      </c>
      <c r="I857" t="str">
        <f>VLOOKUP($C857,'Raw-products'!$A$2:$H$1261,MATCH(I$1,'Raw-products'!$A$1:$H$1,0))</f>
        <v>Polo</v>
      </c>
      <c r="J857" t="str">
        <f>VLOOKUP($C857,'Raw-products'!$A$2:$H$1261,MATCH(J$1,'Raw-products'!$A$1:$H$1,0))</f>
        <v>S</v>
      </c>
      <c r="K857" t="str">
        <f>VLOOKUP($C857,'Raw-products'!$A$2:$H$1261,MATCH(K$1,'Raw-products'!$A$1:$H$1,0))</f>
        <v>yellow</v>
      </c>
      <c r="L857">
        <f>VLOOKUP($C857,'Raw-products'!$A$2:$H$1261,MATCH(L$1,'Raw-products'!$A$1:$H$1,0))</f>
        <v>117</v>
      </c>
      <c r="M857">
        <f>VLOOKUP($C857,'Raw-products'!$A$2:$H$1261,MATCH(M$1,'Raw-products'!$A$1:$H$1,0))</f>
        <v>77</v>
      </c>
      <c r="N857" s="5">
        <f t="shared" si="26"/>
        <v>9009</v>
      </c>
      <c r="O857" cm="1">
        <f t="array" ref="O857:R857">_xlfn.XLOOKUP($B857,'Raw -orders'!$A:$A,'Raw -orders'!$B:$E)</f>
        <v>315</v>
      </c>
      <c r="P857">
        <v>11314</v>
      </c>
      <c r="Q857" s="1">
        <v>44428</v>
      </c>
      <c r="R857" s="1">
        <v>44440</v>
      </c>
      <c r="S857" t="str" cm="1">
        <f t="array" ref="S857:Z857">_xlfn.XLOOKUP($O857,'Raw - customers'!$A:$A,'Raw - customers'!$B:$I)</f>
        <v>Jeff Curness</v>
      </c>
      <c r="T857" t="str">
        <v>Genderqueer</v>
      </c>
      <c r="U857">
        <v>49</v>
      </c>
      <c r="V857" t="str">
        <v>86 Christiansen HillSuite 955</v>
      </c>
      <c r="W857">
        <v>2395</v>
      </c>
      <c r="X857" t="str">
        <v>East Michaelmouth</v>
      </c>
      <c r="Y857" t="str">
        <v>Australian Capital Territory</v>
      </c>
      <c r="Z857" t="str">
        <v>Australia</v>
      </c>
      <c r="AA857">
        <v>8</v>
      </c>
      <c r="AB857" s="3" t="str">
        <f t="shared" si="27"/>
        <v>10 to 20</v>
      </c>
      <c r="AM857" s="6">
        <v>315</v>
      </c>
      <c r="AN857" s="6" t="s">
        <v>1350</v>
      </c>
    </row>
    <row r="858" spans="1:40" x14ac:dyDescent="0.25">
      <c r="A858">
        <v>856</v>
      </c>
      <c r="B858">
        <v>177</v>
      </c>
      <c r="C858">
        <v>257</v>
      </c>
      <c r="D858">
        <v>95</v>
      </c>
      <c r="E858">
        <v>2</v>
      </c>
      <c r="F858">
        <v>190</v>
      </c>
      <c r="G858">
        <v>1</v>
      </c>
      <c r="H858" t="str">
        <f>VLOOKUP($C858,'Raw-products'!$A$2:$H$1261,MATCH(H$1,'Raw-products'!$A$1:$H$1,0))</f>
        <v>Shirt</v>
      </c>
      <c r="I858" t="str">
        <f>VLOOKUP($C858,'Raw-products'!$A$2:$H$1261,MATCH(I$1,'Raw-products'!$A$1:$H$1,0))</f>
        <v>Polo</v>
      </c>
      <c r="J858" t="str">
        <f>VLOOKUP($C858,'Raw-products'!$A$2:$H$1261,MATCH(J$1,'Raw-products'!$A$1:$H$1,0))</f>
        <v>M</v>
      </c>
      <c r="K858" t="str">
        <f>VLOOKUP($C858,'Raw-products'!$A$2:$H$1261,MATCH(K$1,'Raw-products'!$A$1:$H$1,0))</f>
        <v>yellow</v>
      </c>
      <c r="L858">
        <f>VLOOKUP($C858,'Raw-products'!$A$2:$H$1261,MATCH(L$1,'Raw-products'!$A$1:$H$1,0))</f>
        <v>117</v>
      </c>
      <c r="M858">
        <f>VLOOKUP($C858,'Raw-products'!$A$2:$H$1261,MATCH(M$1,'Raw-products'!$A$1:$H$1,0))</f>
        <v>52</v>
      </c>
      <c r="N858" s="5">
        <f t="shared" si="26"/>
        <v>6084</v>
      </c>
      <c r="O858" cm="1">
        <f t="array" ref="O858:R858">_xlfn.XLOOKUP($B858,'Raw -orders'!$A:$A,'Raw -orders'!$B:$E)</f>
        <v>315</v>
      </c>
      <c r="P858">
        <v>11314</v>
      </c>
      <c r="Q858" s="1">
        <v>44428</v>
      </c>
      <c r="R858" s="1">
        <v>44440</v>
      </c>
      <c r="S858" t="str" cm="1">
        <f t="array" ref="S858:Z858">_xlfn.XLOOKUP($O858,'Raw - customers'!$A:$A,'Raw - customers'!$B:$I)</f>
        <v>Jeff Curness</v>
      </c>
      <c r="T858" t="str">
        <v>Genderqueer</v>
      </c>
      <c r="U858">
        <v>49</v>
      </c>
      <c r="V858" t="str">
        <v>86 Christiansen HillSuite 955</v>
      </c>
      <c r="W858">
        <v>2395</v>
      </c>
      <c r="X858" t="str">
        <v>East Michaelmouth</v>
      </c>
      <c r="Y858" t="str">
        <v>Australian Capital Territory</v>
      </c>
      <c r="Z858" t="str">
        <v>Australia</v>
      </c>
      <c r="AA858">
        <v>8</v>
      </c>
      <c r="AB858" s="3" t="str">
        <f t="shared" si="27"/>
        <v>10 to 20</v>
      </c>
      <c r="AM858" s="6">
        <v>315</v>
      </c>
      <c r="AN858" s="6" t="s">
        <v>1350</v>
      </c>
    </row>
    <row r="859" spans="1:40" x14ac:dyDescent="0.25">
      <c r="A859">
        <v>857</v>
      </c>
      <c r="B859">
        <v>177</v>
      </c>
      <c r="C859">
        <v>207</v>
      </c>
      <c r="D859">
        <v>98</v>
      </c>
      <c r="E859">
        <v>1</v>
      </c>
      <c r="F859">
        <v>98</v>
      </c>
      <c r="G859">
        <v>1</v>
      </c>
      <c r="H859" t="str">
        <f>VLOOKUP($C859,'Raw-products'!$A$2:$H$1261,MATCH(H$1,'Raw-products'!$A$1:$H$1,0))</f>
        <v>Shirt</v>
      </c>
      <c r="I859" t="str">
        <f>VLOOKUP($C859,'Raw-products'!$A$2:$H$1261,MATCH(I$1,'Raw-products'!$A$1:$H$1,0))</f>
        <v>Camp Collared</v>
      </c>
      <c r="J859" t="str">
        <f>VLOOKUP($C859,'Raw-products'!$A$2:$H$1261,MATCH(J$1,'Raw-products'!$A$1:$H$1,0))</f>
        <v>M</v>
      </c>
      <c r="K859" t="str">
        <f>VLOOKUP($C859,'Raw-products'!$A$2:$H$1261,MATCH(K$1,'Raw-products'!$A$1:$H$1,0))</f>
        <v>violet</v>
      </c>
      <c r="L859">
        <f>VLOOKUP($C859,'Raw-products'!$A$2:$H$1261,MATCH(L$1,'Raw-products'!$A$1:$H$1,0))</f>
        <v>112</v>
      </c>
      <c r="M859">
        <f>VLOOKUP($C859,'Raw-products'!$A$2:$H$1261,MATCH(M$1,'Raw-products'!$A$1:$H$1,0))</f>
        <v>41</v>
      </c>
      <c r="N859" s="5">
        <f t="shared" si="26"/>
        <v>4592</v>
      </c>
      <c r="O859" cm="1">
        <f t="array" ref="O859:R859">_xlfn.XLOOKUP($B859,'Raw -orders'!$A:$A,'Raw -orders'!$B:$E)</f>
        <v>315</v>
      </c>
      <c r="P859">
        <v>11314</v>
      </c>
      <c r="Q859" s="1">
        <v>44428</v>
      </c>
      <c r="R859" s="1">
        <v>44440</v>
      </c>
      <c r="S859" t="str" cm="1">
        <f t="array" ref="S859:Z859">_xlfn.XLOOKUP($O859,'Raw - customers'!$A:$A,'Raw - customers'!$B:$I)</f>
        <v>Jeff Curness</v>
      </c>
      <c r="T859" t="str">
        <v>Genderqueer</v>
      </c>
      <c r="U859">
        <v>49</v>
      </c>
      <c r="V859" t="str">
        <v>86 Christiansen HillSuite 955</v>
      </c>
      <c r="W859">
        <v>2395</v>
      </c>
      <c r="X859" t="str">
        <v>East Michaelmouth</v>
      </c>
      <c r="Y859" t="str">
        <v>Australian Capital Territory</v>
      </c>
      <c r="Z859" t="str">
        <v>Australia</v>
      </c>
      <c r="AA859">
        <v>8</v>
      </c>
      <c r="AB859" s="3" t="str">
        <f t="shared" si="27"/>
        <v>10 to 20</v>
      </c>
      <c r="AM859" s="6">
        <v>315</v>
      </c>
      <c r="AN859" s="6" t="s">
        <v>1350</v>
      </c>
    </row>
    <row r="860" spans="1:40" x14ac:dyDescent="0.25">
      <c r="A860">
        <v>858</v>
      </c>
      <c r="B860">
        <v>177</v>
      </c>
      <c r="C860">
        <v>976</v>
      </c>
      <c r="D860">
        <v>97</v>
      </c>
      <c r="E860">
        <v>3</v>
      </c>
      <c r="F860">
        <v>291</v>
      </c>
      <c r="G860">
        <v>1</v>
      </c>
      <c r="H860" t="str">
        <f>VLOOKUP($C860,'Raw-products'!$A$2:$H$1261,MATCH(H$1,'Raw-products'!$A$1:$H$1,0))</f>
        <v>Trousers</v>
      </c>
      <c r="I860" t="str">
        <f>VLOOKUP($C860,'Raw-products'!$A$2:$H$1261,MATCH(I$1,'Raw-products'!$A$1:$H$1,0))</f>
        <v>Slim-Fit</v>
      </c>
      <c r="J860" t="str">
        <f>VLOOKUP($C860,'Raw-products'!$A$2:$H$1261,MATCH(J$1,'Raw-products'!$A$1:$H$1,0))</f>
        <v>S</v>
      </c>
      <c r="K860" t="str">
        <f>VLOOKUP($C860,'Raw-products'!$A$2:$H$1261,MATCH(K$1,'Raw-products'!$A$1:$H$1,0))</f>
        <v>violet</v>
      </c>
      <c r="L860">
        <f>VLOOKUP($C860,'Raw-products'!$A$2:$H$1261,MATCH(L$1,'Raw-products'!$A$1:$H$1,0))</f>
        <v>119</v>
      </c>
      <c r="M860">
        <f>VLOOKUP($C860,'Raw-products'!$A$2:$H$1261,MATCH(M$1,'Raw-products'!$A$1:$H$1,0))</f>
        <v>46</v>
      </c>
      <c r="N860" s="5">
        <f t="shared" si="26"/>
        <v>5474</v>
      </c>
      <c r="O860" cm="1">
        <f t="array" ref="O860:R860">_xlfn.XLOOKUP($B860,'Raw -orders'!$A:$A,'Raw -orders'!$B:$E)</f>
        <v>315</v>
      </c>
      <c r="P860">
        <v>11314</v>
      </c>
      <c r="Q860" s="1">
        <v>44428</v>
      </c>
      <c r="R860" s="1">
        <v>44440</v>
      </c>
      <c r="S860" t="str" cm="1">
        <f t="array" ref="S860:Z860">_xlfn.XLOOKUP($O860,'Raw - customers'!$A:$A,'Raw - customers'!$B:$I)</f>
        <v>Jeff Curness</v>
      </c>
      <c r="T860" t="str">
        <v>Genderqueer</v>
      </c>
      <c r="U860">
        <v>49</v>
      </c>
      <c r="V860" t="str">
        <v>86 Christiansen HillSuite 955</v>
      </c>
      <c r="W860">
        <v>2395</v>
      </c>
      <c r="X860" t="str">
        <v>East Michaelmouth</v>
      </c>
      <c r="Y860" t="str">
        <v>Australian Capital Territory</v>
      </c>
      <c r="Z860" t="str">
        <v>Australia</v>
      </c>
      <c r="AA860">
        <v>8</v>
      </c>
      <c r="AB860" s="3" t="str">
        <f t="shared" si="27"/>
        <v>10 to 20</v>
      </c>
      <c r="AM860" s="6">
        <v>315</v>
      </c>
      <c r="AN860" s="6" t="s">
        <v>1350</v>
      </c>
    </row>
    <row r="861" spans="1:40" x14ac:dyDescent="0.25">
      <c r="A861">
        <v>859</v>
      </c>
      <c r="B861">
        <v>177</v>
      </c>
      <c r="C861">
        <v>1059</v>
      </c>
      <c r="D861">
        <v>93</v>
      </c>
      <c r="E861">
        <v>3</v>
      </c>
      <c r="F861">
        <v>279</v>
      </c>
      <c r="G861">
        <v>1</v>
      </c>
      <c r="H861" t="str">
        <f>VLOOKUP($C861,'Raw-products'!$A$2:$H$1261,MATCH(H$1,'Raw-products'!$A$1:$H$1,0))</f>
        <v>Trousers</v>
      </c>
      <c r="I861" t="str">
        <f>VLOOKUP($C861,'Raw-products'!$A$2:$H$1261,MATCH(I$1,'Raw-products'!$A$1:$H$1,0))</f>
        <v>Joggers</v>
      </c>
      <c r="J861" t="str">
        <f>VLOOKUP($C861,'Raw-products'!$A$2:$H$1261,MATCH(J$1,'Raw-products'!$A$1:$H$1,0))</f>
        <v>XL</v>
      </c>
      <c r="K861" t="str">
        <f>VLOOKUP($C861,'Raw-products'!$A$2:$H$1261,MATCH(K$1,'Raw-products'!$A$1:$H$1,0))</f>
        <v>orange</v>
      </c>
      <c r="L861">
        <f>VLOOKUP($C861,'Raw-products'!$A$2:$H$1261,MATCH(L$1,'Raw-products'!$A$1:$H$1,0))</f>
        <v>94</v>
      </c>
      <c r="M861">
        <f>VLOOKUP($C861,'Raw-products'!$A$2:$H$1261,MATCH(M$1,'Raw-products'!$A$1:$H$1,0))</f>
        <v>44</v>
      </c>
      <c r="N861" s="5">
        <f t="shared" si="26"/>
        <v>4136</v>
      </c>
      <c r="O861" cm="1">
        <f t="array" ref="O861:R861">_xlfn.XLOOKUP($B861,'Raw -orders'!$A:$A,'Raw -orders'!$B:$E)</f>
        <v>315</v>
      </c>
      <c r="P861">
        <v>11314</v>
      </c>
      <c r="Q861" s="1">
        <v>44428</v>
      </c>
      <c r="R861" s="1">
        <v>44440</v>
      </c>
      <c r="S861" t="str" cm="1">
        <f t="array" ref="S861:Z861">_xlfn.XLOOKUP($O861,'Raw - customers'!$A:$A,'Raw - customers'!$B:$I)</f>
        <v>Jeff Curness</v>
      </c>
      <c r="T861" t="str">
        <v>Genderqueer</v>
      </c>
      <c r="U861">
        <v>49</v>
      </c>
      <c r="V861" t="str">
        <v>86 Christiansen HillSuite 955</v>
      </c>
      <c r="W861">
        <v>2395</v>
      </c>
      <c r="X861" t="str">
        <v>East Michaelmouth</v>
      </c>
      <c r="Y861" t="str">
        <v>Australian Capital Territory</v>
      </c>
      <c r="Z861" t="str">
        <v>Australia</v>
      </c>
      <c r="AA861">
        <v>8</v>
      </c>
      <c r="AB861" s="3" t="str">
        <f t="shared" si="27"/>
        <v>10 to 20</v>
      </c>
      <c r="AM861" s="6">
        <v>315</v>
      </c>
      <c r="AN861" s="6" t="s">
        <v>1350</v>
      </c>
    </row>
    <row r="862" spans="1:40" x14ac:dyDescent="0.25">
      <c r="A862">
        <v>860</v>
      </c>
      <c r="B862">
        <v>178</v>
      </c>
      <c r="C862">
        <v>593</v>
      </c>
      <c r="D862">
        <v>100</v>
      </c>
      <c r="E862">
        <v>1</v>
      </c>
      <c r="F862">
        <v>100</v>
      </c>
      <c r="G862">
        <v>1</v>
      </c>
      <c r="H862" t="str">
        <f>VLOOKUP($C862,'Raw-products'!$A$2:$H$1261,MATCH(H$1,'Raw-products'!$A$1:$H$1,0))</f>
        <v>Jacket</v>
      </c>
      <c r="I862" t="str">
        <f>VLOOKUP($C862,'Raw-products'!$A$2:$H$1261,MATCH(I$1,'Raw-products'!$A$1:$H$1,0))</f>
        <v>Bomber</v>
      </c>
      <c r="J862" t="str">
        <f>VLOOKUP($C862,'Raw-products'!$A$2:$H$1261,MATCH(J$1,'Raw-products'!$A$1:$H$1,0))</f>
        <v>L</v>
      </c>
      <c r="K862" t="str">
        <f>VLOOKUP($C862,'Raw-products'!$A$2:$H$1261,MATCH(K$1,'Raw-products'!$A$1:$H$1,0))</f>
        <v>violet</v>
      </c>
      <c r="L862">
        <f>VLOOKUP($C862,'Raw-products'!$A$2:$H$1261,MATCH(L$1,'Raw-products'!$A$1:$H$1,0))</f>
        <v>90</v>
      </c>
      <c r="M862">
        <f>VLOOKUP($C862,'Raw-products'!$A$2:$H$1261,MATCH(M$1,'Raw-products'!$A$1:$H$1,0))</f>
        <v>68</v>
      </c>
      <c r="N862" s="5">
        <f t="shared" si="26"/>
        <v>6120</v>
      </c>
      <c r="O862" cm="1">
        <f t="array" ref="O862:R862">_xlfn.XLOOKUP($B862,'Raw -orders'!$A:$A,'Raw -orders'!$B:$E)</f>
        <v>236</v>
      </c>
      <c r="P862">
        <v>31542</v>
      </c>
      <c r="Q862" s="1">
        <v>44229</v>
      </c>
      <c r="R862" s="1">
        <v>44235</v>
      </c>
      <c r="S862" t="str" cm="1">
        <f t="array" ref="S862:Z862">_xlfn.XLOOKUP($O862,'Raw - customers'!$A:$A,'Raw - customers'!$B:$I)</f>
        <v>Anders Couvert</v>
      </c>
      <c r="T862" t="str">
        <v>Non-binary</v>
      </c>
      <c r="U862">
        <v>80</v>
      </c>
      <c r="V862" t="str">
        <v>64 Phillips RunApt. 722</v>
      </c>
      <c r="W862">
        <v>2752</v>
      </c>
      <c r="X862" t="str">
        <v>East Sienna</v>
      </c>
      <c r="Y862" t="str">
        <v>New South Wales</v>
      </c>
      <c r="Z862" t="str">
        <v>Australia</v>
      </c>
      <c r="AA862">
        <v>2</v>
      </c>
      <c r="AB862" s="3" t="str">
        <f t="shared" si="27"/>
        <v>0 to 10</v>
      </c>
      <c r="AM862" s="6">
        <v>236</v>
      </c>
      <c r="AN862" s="6" t="s">
        <v>1362</v>
      </c>
    </row>
    <row r="863" spans="1:40" x14ac:dyDescent="0.25">
      <c r="A863">
        <v>861</v>
      </c>
      <c r="B863">
        <v>178</v>
      </c>
      <c r="C863">
        <v>307</v>
      </c>
      <c r="D863">
        <v>105</v>
      </c>
      <c r="E863">
        <v>1</v>
      </c>
      <c r="F863">
        <v>105</v>
      </c>
      <c r="G863">
        <v>1</v>
      </c>
      <c r="H863" t="str">
        <f>VLOOKUP($C863,'Raw-products'!$A$2:$H$1261,MATCH(H$1,'Raw-products'!$A$1:$H$1,0))</f>
        <v>Shirt</v>
      </c>
      <c r="I863" t="str">
        <f>VLOOKUP($C863,'Raw-products'!$A$2:$H$1261,MATCH(I$1,'Raw-products'!$A$1:$H$1,0))</f>
        <v>Cuban Collar</v>
      </c>
      <c r="J863" t="str">
        <f>VLOOKUP($C863,'Raw-products'!$A$2:$H$1261,MATCH(J$1,'Raw-products'!$A$1:$H$1,0))</f>
        <v>M</v>
      </c>
      <c r="K863" t="str">
        <f>VLOOKUP($C863,'Raw-products'!$A$2:$H$1261,MATCH(K$1,'Raw-products'!$A$1:$H$1,0))</f>
        <v>indigo</v>
      </c>
      <c r="L863">
        <f>VLOOKUP($C863,'Raw-products'!$A$2:$H$1261,MATCH(L$1,'Raw-products'!$A$1:$H$1,0))</f>
        <v>93</v>
      </c>
      <c r="M863">
        <f>VLOOKUP($C863,'Raw-products'!$A$2:$H$1261,MATCH(M$1,'Raw-products'!$A$1:$H$1,0))</f>
        <v>58</v>
      </c>
      <c r="N863" s="5">
        <f t="shared" si="26"/>
        <v>5394</v>
      </c>
      <c r="O863" cm="1">
        <f t="array" ref="O863:R863">_xlfn.XLOOKUP($B863,'Raw -orders'!$A:$A,'Raw -orders'!$B:$E)</f>
        <v>236</v>
      </c>
      <c r="P863">
        <v>31542</v>
      </c>
      <c r="Q863" s="1">
        <v>44229</v>
      </c>
      <c r="R863" s="1">
        <v>44235</v>
      </c>
      <c r="S863" t="str" cm="1">
        <f t="array" ref="S863:Z863">_xlfn.XLOOKUP($O863,'Raw - customers'!$A:$A,'Raw - customers'!$B:$I)</f>
        <v>Anders Couvert</v>
      </c>
      <c r="T863" t="str">
        <v>Non-binary</v>
      </c>
      <c r="U863">
        <v>80</v>
      </c>
      <c r="V863" t="str">
        <v>64 Phillips RunApt. 722</v>
      </c>
      <c r="W863">
        <v>2752</v>
      </c>
      <c r="X863" t="str">
        <v>East Sienna</v>
      </c>
      <c r="Y863" t="str">
        <v>New South Wales</v>
      </c>
      <c r="Z863" t="str">
        <v>Australia</v>
      </c>
      <c r="AA863">
        <v>2</v>
      </c>
      <c r="AB863" s="3" t="str">
        <f t="shared" si="27"/>
        <v>0 to 10</v>
      </c>
      <c r="AM863" s="6">
        <v>236</v>
      </c>
      <c r="AN863" s="6" t="s">
        <v>1362</v>
      </c>
    </row>
    <row r="864" spans="1:40" x14ac:dyDescent="0.25">
      <c r="A864">
        <v>862</v>
      </c>
      <c r="B864">
        <v>178</v>
      </c>
      <c r="C864">
        <v>1023</v>
      </c>
      <c r="D864">
        <v>90</v>
      </c>
      <c r="E864">
        <v>1</v>
      </c>
      <c r="F864">
        <v>90</v>
      </c>
      <c r="G864">
        <v>1</v>
      </c>
      <c r="H864" t="str">
        <f>VLOOKUP($C864,'Raw-products'!$A$2:$H$1261,MATCH(H$1,'Raw-products'!$A$1:$H$1,0))</f>
        <v>Trousers</v>
      </c>
      <c r="I864" t="str">
        <f>VLOOKUP($C864,'Raw-products'!$A$2:$H$1261,MATCH(I$1,'Raw-products'!$A$1:$H$1,0))</f>
        <v>Relaxed Leg</v>
      </c>
      <c r="J864" t="str">
        <f>VLOOKUP($C864,'Raw-products'!$A$2:$H$1261,MATCH(J$1,'Raw-products'!$A$1:$H$1,0))</f>
        <v>L</v>
      </c>
      <c r="K864" t="str">
        <f>VLOOKUP($C864,'Raw-products'!$A$2:$H$1261,MATCH(K$1,'Raw-products'!$A$1:$H$1,0))</f>
        <v>orange</v>
      </c>
      <c r="L864">
        <f>VLOOKUP($C864,'Raw-products'!$A$2:$H$1261,MATCH(L$1,'Raw-products'!$A$1:$H$1,0))</f>
        <v>95</v>
      </c>
      <c r="M864">
        <f>VLOOKUP($C864,'Raw-products'!$A$2:$H$1261,MATCH(M$1,'Raw-products'!$A$1:$H$1,0))</f>
        <v>78</v>
      </c>
      <c r="N864" s="5">
        <f t="shared" si="26"/>
        <v>7410</v>
      </c>
      <c r="O864" cm="1">
        <f t="array" ref="O864:R864">_xlfn.XLOOKUP($B864,'Raw -orders'!$A:$A,'Raw -orders'!$B:$E)</f>
        <v>236</v>
      </c>
      <c r="P864">
        <v>31542</v>
      </c>
      <c r="Q864" s="1">
        <v>44229</v>
      </c>
      <c r="R864" s="1">
        <v>44235</v>
      </c>
      <c r="S864" t="str" cm="1">
        <f t="array" ref="S864:Z864">_xlfn.XLOOKUP($O864,'Raw - customers'!$A:$A,'Raw - customers'!$B:$I)</f>
        <v>Anders Couvert</v>
      </c>
      <c r="T864" t="str">
        <v>Non-binary</v>
      </c>
      <c r="U864">
        <v>80</v>
      </c>
      <c r="V864" t="str">
        <v>64 Phillips RunApt. 722</v>
      </c>
      <c r="W864">
        <v>2752</v>
      </c>
      <c r="X864" t="str">
        <v>East Sienna</v>
      </c>
      <c r="Y864" t="str">
        <v>New South Wales</v>
      </c>
      <c r="Z864" t="str">
        <v>Australia</v>
      </c>
      <c r="AA864">
        <v>2</v>
      </c>
      <c r="AB864" s="3" t="str">
        <f t="shared" si="27"/>
        <v>0 to 10</v>
      </c>
      <c r="AM864" s="6">
        <v>236</v>
      </c>
      <c r="AN864" s="6" t="s">
        <v>1362</v>
      </c>
    </row>
    <row r="865" spans="1:40" x14ac:dyDescent="0.25">
      <c r="A865">
        <v>863</v>
      </c>
      <c r="B865">
        <v>179</v>
      </c>
      <c r="C865">
        <v>182</v>
      </c>
      <c r="D865">
        <v>98</v>
      </c>
      <c r="E865">
        <v>2</v>
      </c>
      <c r="F865">
        <v>196</v>
      </c>
      <c r="G865">
        <v>1</v>
      </c>
      <c r="H865" t="str">
        <f>VLOOKUP($C865,'Raw-products'!$A$2:$H$1261,MATCH(H$1,'Raw-products'!$A$1:$H$1,0))</f>
        <v>Shirt</v>
      </c>
      <c r="I865" t="str">
        <f>VLOOKUP($C865,'Raw-products'!$A$2:$H$1261,MATCH(I$1,'Raw-products'!$A$1:$H$1,0))</f>
        <v>Camp Collared</v>
      </c>
      <c r="J865" t="str">
        <f>VLOOKUP($C865,'Raw-products'!$A$2:$H$1261,MATCH(J$1,'Raw-products'!$A$1:$H$1,0))</f>
        <v>M</v>
      </c>
      <c r="K865" t="str">
        <f>VLOOKUP($C865,'Raw-products'!$A$2:$H$1261,MATCH(K$1,'Raw-products'!$A$1:$H$1,0))</f>
        <v>orange</v>
      </c>
      <c r="L865">
        <f>VLOOKUP($C865,'Raw-products'!$A$2:$H$1261,MATCH(L$1,'Raw-products'!$A$1:$H$1,0))</f>
        <v>112</v>
      </c>
      <c r="M865">
        <f>VLOOKUP($C865,'Raw-products'!$A$2:$H$1261,MATCH(M$1,'Raw-products'!$A$1:$H$1,0))</f>
        <v>65</v>
      </c>
      <c r="N865" s="5">
        <f t="shared" si="26"/>
        <v>7280</v>
      </c>
      <c r="O865" cm="1">
        <f t="array" ref="O865:R865">_xlfn.XLOOKUP($B865,'Raw -orders'!$A:$A,'Raw -orders'!$B:$E)</f>
        <v>161</v>
      </c>
      <c r="P865">
        <v>52081</v>
      </c>
      <c r="Q865" s="1">
        <v>44357</v>
      </c>
      <c r="R865" s="1">
        <v>44374</v>
      </c>
      <c r="S865" t="str" cm="1">
        <f t="array" ref="S865:Z865">_xlfn.XLOOKUP($O865,'Raw - customers'!$A:$A,'Raw - customers'!$B:$I)</f>
        <v>Katalin Tellesson</v>
      </c>
      <c r="T865" t="str">
        <v>Agender</v>
      </c>
      <c r="U865">
        <v>29</v>
      </c>
      <c r="V865" t="str">
        <v>286 Chase IslandSuite 443</v>
      </c>
      <c r="W865">
        <v>365</v>
      </c>
      <c r="X865" t="str">
        <v>Port Jade</v>
      </c>
      <c r="Y865" t="str">
        <v>Western Australia</v>
      </c>
      <c r="Z865" t="str">
        <v>Australia</v>
      </c>
      <c r="AA865">
        <v>6</v>
      </c>
      <c r="AB865" s="3" t="str">
        <f t="shared" si="27"/>
        <v>10 to 20</v>
      </c>
      <c r="AM865" s="6">
        <v>161</v>
      </c>
      <c r="AN865" s="6" t="s">
        <v>1377</v>
      </c>
    </row>
    <row r="866" spans="1:40" x14ac:dyDescent="0.25">
      <c r="A866">
        <v>864</v>
      </c>
      <c r="B866">
        <v>179</v>
      </c>
      <c r="C866">
        <v>700</v>
      </c>
      <c r="D866">
        <v>119</v>
      </c>
      <c r="E866">
        <v>2</v>
      </c>
      <c r="F866">
        <v>238</v>
      </c>
      <c r="G866">
        <v>1</v>
      </c>
      <c r="H866" t="str">
        <f>VLOOKUP($C866,'Raw-products'!$A$2:$H$1261,MATCH(H$1,'Raw-products'!$A$1:$H$1,0))</f>
        <v>Jacket</v>
      </c>
      <c r="I866" t="str">
        <f>VLOOKUP($C866,'Raw-products'!$A$2:$H$1261,MATCH(I$1,'Raw-products'!$A$1:$H$1,0))</f>
        <v>Trench Coat</v>
      </c>
      <c r="J866" t="str">
        <f>VLOOKUP($C866,'Raw-products'!$A$2:$H$1261,MATCH(J$1,'Raw-products'!$A$1:$H$1,0))</f>
        <v>XS</v>
      </c>
      <c r="K866" t="str">
        <f>VLOOKUP($C866,'Raw-products'!$A$2:$H$1261,MATCH(K$1,'Raw-products'!$A$1:$H$1,0))</f>
        <v>red</v>
      </c>
      <c r="L866">
        <f>VLOOKUP($C866,'Raw-products'!$A$2:$H$1261,MATCH(L$1,'Raw-products'!$A$1:$H$1,0))</f>
        <v>112</v>
      </c>
      <c r="M866">
        <f>VLOOKUP($C866,'Raw-products'!$A$2:$H$1261,MATCH(M$1,'Raw-products'!$A$1:$H$1,0))</f>
        <v>78</v>
      </c>
      <c r="N866" s="5">
        <f t="shared" si="26"/>
        <v>8736</v>
      </c>
      <c r="O866" cm="1">
        <f t="array" ref="O866:R866">_xlfn.XLOOKUP($B866,'Raw -orders'!$A:$A,'Raw -orders'!$B:$E)</f>
        <v>161</v>
      </c>
      <c r="P866">
        <v>52081</v>
      </c>
      <c r="Q866" s="1">
        <v>44357</v>
      </c>
      <c r="R866" s="1">
        <v>44374</v>
      </c>
      <c r="S866" t="str" cm="1">
        <f t="array" ref="S866:Z866">_xlfn.XLOOKUP($O866,'Raw - customers'!$A:$A,'Raw - customers'!$B:$I)</f>
        <v>Katalin Tellesson</v>
      </c>
      <c r="T866" t="str">
        <v>Agender</v>
      </c>
      <c r="U866">
        <v>29</v>
      </c>
      <c r="V866" t="str">
        <v>286 Chase IslandSuite 443</v>
      </c>
      <c r="W866">
        <v>365</v>
      </c>
      <c r="X866" t="str">
        <v>Port Jade</v>
      </c>
      <c r="Y866" t="str">
        <v>Western Australia</v>
      </c>
      <c r="Z866" t="str">
        <v>Australia</v>
      </c>
      <c r="AA866">
        <v>6</v>
      </c>
      <c r="AB866" s="3" t="str">
        <f t="shared" si="27"/>
        <v>10 to 20</v>
      </c>
      <c r="AM866" s="6">
        <v>161</v>
      </c>
      <c r="AN866" s="6" t="s">
        <v>1377</v>
      </c>
    </row>
    <row r="867" spans="1:40" x14ac:dyDescent="0.25">
      <c r="A867">
        <v>865</v>
      </c>
      <c r="B867">
        <v>179</v>
      </c>
      <c r="C867">
        <v>788</v>
      </c>
      <c r="D867">
        <v>91</v>
      </c>
      <c r="E867">
        <v>3</v>
      </c>
      <c r="F867">
        <v>273</v>
      </c>
      <c r="G867">
        <v>1</v>
      </c>
      <c r="H867" t="str">
        <f>VLOOKUP($C867,'Raw-products'!$A$2:$H$1261,MATCH(H$1,'Raw-products'!$A$1:$H$1,0))</f>
        <v>Jacket</v>
      </c>
      <c r="I867" t="str">
        <f>VLOOKUP($C867,'Raw-products'!$A$2:$H$1261,MATCH(I$1,'Raw-products'!$A$1:$H$1,0))</f>
        <v>Pullover</v>
      </c>
      <c r="J867" t="str">
        <f>VLOOKUP($C867,'Raw-products'!$A$2:$H$1261,MATCH(J$1,'Raw-products'!$A$1:$H$1,0))</f>
        <v>L</v>
      </c>
      <c r="K867" t="str">
        <f>VLOOKUP($C867,'Raw-products'!$A$2:$H$1261,MATCH(K$1,'Raw-products'!$A$1:$H$1,0))</f>
        <v>green</v>
      </c>
      <c r="L867">
        <f>VLOOKUP($C867,'Raw-products'!$A$2:$H$1261,MATCH(L$1,'Raw-products'!$A$1:$H$1,0))</f>
        <v>114</v>
      </c>
      <c r="M867">
        <f>VLOOKUP($C867,'Raw-products'!$A$2:$H$1261,MATCH(M$1,'Raw-products'!$A$1:$H$1,0))</f>
        <v>72</v>
      </c>
      <c r="N867" s="5">
        <f t="shared" si="26"/>
        <v>8208</v>
      </c>
      <c r="O867" cm="1">
        <f t="array" ref="O867:R867">_xlfn.XLOOKUP($B867,'Raw -orders'!$A:$A,'Raw -orders'!$B:$E)</f>
        <v>161</v>
      </c>
      <c r="P867">
        <v>52081</v>
      </c>
      <c r="Q867" s="1">
        <v>44357</v>
      </c>
      <c r="R867" s="1">
        <v>44374</v>
      </c>
      <c r="S867" t="str" cm="1">
        <f t="array" ref="S867:Z867">_xlfn.XLOOKUP($O867,'Raw - customers'!$A:$A,'Raw - customers'!$B:$I)</f>
        <v>Katalin Tellesson</v>
      </c>
      <c r="T867" t="str">
        <v>Agender</v>
      </c>
      <c r="U867">
        <v>29</v>
      </c>
      <c r="V867" t="str">
        <v>286 Chase IslandSuite 443</v>
      </c>
      <c r="W867">
        <v>365</v>
      </c>
      <c r="X867" t="str">
        <v>Port Jade</v>
      </c>
      <c r="Y867" t="str">
        <v>Western Australia</v>
      </c>
      <c r="Z867" t="str">
        <v>Australia</v>
      </c>
      <c r="AA867">
        <v>6</v>
      </c>
      <c r="AB867" s="3" t="str">
        <f t="shared" si="27"/>
        <v>10 to 20</v>
      </c>
      <c r="AM867" s="6">
        <v>161</v>
      </c>
      <c r="AN867" s="6" t="s">
        <v>1377</v>
      </c>
    </row>
    <row r="868" spans="1:40" x14ac:dyDescent="0.25">
      <c r="A868">
        <v>866</v>
      </c>
      <c r="B868">
        <v>179</v>
      </c>
      <c r="C868">
        <v>360</v>
      </c>
      <c r="D868">
        <v>94</v>
      </c>
      <c r="E868">
        <v>2</v>
      </c>
      <c r="F868">
        <v>188</v>
      </c>
      <c r="G868">
        <v>1</v>
      </c>
      <c r="H868" t="str">
        <f>VLOOKUP($C868,'Raw-products'!$A$2:$H$1261,MATCH(H$1,'Raw-products'!$A$1:$H$1,0))</f>
        <v>Shirt</v>
      </c>
      <c r="I868" t="str">
        <f>VLOOKUP($C868,'Raw-products'!$A$2:$H$1261,MATCH(I$1,'Raw-products'!$A$1:$H$1,0))</f>
        <v>Henley</v>
      </c>
      <c r="J868" t="str">
        <f>VLOOKUP($C868,'Raw-products'!$A$2:$H$1261,MATCH(J$1,'Raw-products'!$A$1:$H$1,0))</f>
        <v>XS</v>
      </c>
      <c r="K868" t="str">
        <f>VLOOKUP($C868,'Raw-products'!$A$2:$H$1261,MATCH(K$1,'Raw-products'!$A$1:$H$1,0))</f>
        <v>yellow</v>
      </c>
      <c r="L868">
        <f>VLOOKUP($C868,'Raw-products'!$A$2:$H$1261,MATCH(L$1,'Raw-products'!$A$1:$H$1,0))</f>
        <v>92</v>
      </c>
      <c r="M868">
        <f>VLOOKUP($C868,'Raw-products'!$A$2:$H$1261,MATCH(M$1,'Raw-products'!$A$1:$H$1,0))</f>
        <v>42</v>
      </c>
      <c r="N868" s="5">
        <f t="shared" si="26"/>
        <v>3864</v>
      </c>
      <c r="O868" cm="1">
        <f t="array" ref="O868:R868">_xlfn.XLOOKUP($B868,'Raw -orders'!$A:$A,'Raw -orders'!$B:$E)</f>
        <v>161</v>
      </c>
      <c r="P868">
        <v>52081</v>
      </c>
      <c r="Q868" s="1">
        <v>44357</v>
      </c>
      <c r="R868" s="1">
        <v>44374</v>
      </c>
      <c r="S868" t="str" cm="1">
        <f t="array" ref="S868:Z868">_xlfn.XLOOKUP($O868,'Raw - customers'!$A:$A,'Raw - customers'!$B:$I)</f>
        <v>Katalin Tellesson</v>
      </c>
      <c r="T868" t="str">
        <v>Agender</v>
      </c>
      <c r="U868">
        <v>29</v>
      </c>
      <c r="V868" t="str">
        <v>286 Chase IslandSuite 443</v>
      </c>
      <c r="W868">
        <v>365</v>
      </c>
      <c r="X868" t="str">
        <v>Port Jade</v>
      </c>
      <c r="Y868" t="str">
        <v>Western Australia</v>
      </c>
      <c r="Z868" t="str">
        <v>Australia</v>
      </c>
      <c r="AA868">
        <v>6</v>
      </c>
      <c r="AB868" s="3" t="str">
        <f t="shared" si="27"/>
        <v>10 to 20</v>
      </c>
      <c r="AM868" s="6">
        <v>161</v>
      </c>
      <c r="AN868" s="6" t="s">
        <v>1377</v>
      </c>
    </row>
    <row r="869" spans="1:40" x14ac:dyDescent="0.25">
      <c r="A869">
        <v>867</v>
      </c>
      <c r="B869">
        <v>179</v>
      </c>
      <c r="C869">
        <v>1235</v>
      </c>
      <c r="D869">
        <v>112</v>
      </c>
      <c r="E869">
        <v>1</v>
      </c>
      <c r="F869">
        <v>112</v>
      </c>
      <c r="G869">
        <v>1</v>
      </c>
      <c r="H869" t="str">
        <f>VLOOKUP($C869,'Raw-products'!$A$2:$H$1261,MATCH(H$1,'Raw-products'!$A$1:$H$1,0))</f>
        <v>Trousers</v>
      </c>
      <c r="I869" t="str">
        <f>VLOOKUP($C869,'Raw-products'!$A$2:$H$1261,MATCH(I$1,'Raw-products'!$A$1:$H$1,0))</f>
        <v>Tracksuit Bottoms</v>
      </c>
      <c r="J869" t="str">
        <f>VLOOKUP($C869,'Raw-products'!$A$2:$H$1261,MATCH(J$1,'Raw-products'!$A$1:$H$1,0))</f>
        <v>XS</v>
      </c>
      <c r="K869" t="str">
        <f>VLOOKUP($C869,'Raw-products'!$A$2:$H$1261,MATCH(K$1,'Raw-products'!$A$1:$H$1,0))</f>
        <v>yellow</v>
      </c>
      <c r="L869">
        <f>VLOOKUP($C869,'Raw-products'!$A$2:$H$1261,MATCH(L$1,'Raw-products'!$A$1:$H$1,0))</f>
        <v>91</v>
      </c>
      <c r="M869">
        <f>VLOOKUP($C869,'Raw-products'!$A$2:$H$1261,MATCH(M$1,'Raw-products'!$A$1:$H$1,0))</f>
        <v>76</v>
      </c>
      <c r="N869" s="5">
        <f t="shared" si="26"/>
        <v>6916</v>
      </c>
      <c r="O869" cm="1">
        <f t="array" ref="O869:R869">_xlfn.XLOOKUP($B869,'Raw -orders'!$A:$A,'Raw -orders'!$B:$E)</f>
        <v>161</v>
      </c>
      <c r="P869">
        <v>52081</v>
      </c>
      <c r="Q869" s="1">
        <v>44357</v>
      </c>
      <c r="R869" s="1">
        <v>44374</v>
      </c>
      <c r="S869" t="str" cm="1">
        <f t="array" ref="S869:Z869">_xlfn.XLOOKUP($O869,'Raw - customers'!$A:$A,'Raw - customers'!$B:$I)</f>
        <v>Katalin Tellesson</v>
      </c>
      <c r="T869" t="str">
        <v>Agender</v>
      </c>
      <c r="U869">
        <v>29</v>
      </c>
      <c r="V869" t="str">
        <v>286 Chase IslandSuite 443</v>
      </c>
      <c r="W869">
        <v>365</v>
      </c>
      <c r="X869" t="str">
        <v>Port Jade</v>
      </c>
      <c r="Y869" t="str">
        <v>Western Australia</v>
      </c>
      <c r="Z869" t="str">
        <v>Australia</v>
      </c>
      <c r="AA869">
        <v>6</v>
      </c>
      <c r="AB869" s="3" t="str">
        <f t="shared" si="27"/>
        <v>10 to 20</v>
      </c>
      <c r="AM869" s="6">
        <v>161</v>
      </c>
      <c r="AN869" s="6" t="s">
        <v>1377</v>
      </c>
    </row>
    <row r="870" spans="1:40" x14ac:dyDescent="0.25">
      <c r="A870">
        <v>868</v>
      </c>
      <c r="B870">
        <v>179</v>
      </c>
      <c r="C870">
        <v>449</v>
      </c>
      <c r="D870">
        <v>107</v>
      </c>
      <c r="E870">
        <v>3</v>
      </c>
      <c r="F870">
        <v>321</v>
      </c>
      <c r="G870">
        <v>1</v>
      </c>
      <c r="H870" t="str">
        <f>VLOOKUP($C870,'Raw-products'!$A$2:$H$1261,MATCH(H$1,'Raw-products'!$A$1:$H$1,0))</f>
        <v>Jacket</v>
      </c>
      <c r="I870" t="str">
        <f>VLOOKUP($C870,'Raw-products'!$A$2:$H$1261,MATCH(I$1,'Raw-products'!$A$1:$H$1,0))</f>
        <v>Denim</v>
      </c>
      <c r="J870" t="str">
        <f>VLOOKUP($C870,'Raw-products'!$A$2:$H$1261,MATCH(J$1,'Raw-products'!$A$1:$H$1,0))</f>
        <v>XL</v>
      </c>
      <c r="K870" t="str">
        <f>VLOOKUP($C870,'Raw-products'!$A$2:$H$1261,MATCH(K$1,'Raw-products'!$A$1:$H$1,0))</f>
        <v>indigo</v>
      </c>
      <c r="L870">
        <f>VLOOKUP($C870,'Raw-products'!$A$2:$H$1261,MATCH(L$1,'Raw-products'!$A$1:$H$1,0))</f>
        <v>92</v>
      </c>
      <c r="M870">
        <f>VLOOKUP($C870,'Raw-products'!$A$2:$H$1261,MATCH(M$1,'Raw-products'!$A$1:$H$1,0))</f>
        <v>51</v>
      </c>
      <c r="N870" s="5">
        <f t="shared" si="26"/>
        <v>4692</v>
      </c>
      <c r="O870" cm="1">
        <f t="array" ref="O870:R870">_xlfn.XLOOKUP($B870,'Raw -orders'!$A:$A,'Raw -orders'!$B:$E)</f>
        <v>161</v>
      </c>
      <c r="P870">
        <v>52081</v>
      </c>
      <c r="Q870" s="1">
        <v>44357</v>
      </c>
      <c r="R870" s="1">
        <v>44374</v>
      </c>
      <c r="S870" t="str" cm="1">
        <f t="array" ref="S870:Z870">_xlfn.XLOOKUP($O870,'Raw - customers'!$A:$A,'Raw - customers'!$B:$I)</f>
        <v>Katalin Tellesson</v>
      </c>
      <c r="T870" t="str">
        <v>Agender</v>
      </c>
      <c r="U870">
        <v>29</v>
      </c>
      <c r="V870" t="str">
        <v>286 Chase IslandSuite 443</v>
      </c>
      <c r="W870">
        <v>365</v>
      </c>
      <c r="X870" t="str">
        <v>Port Jade</v>
      </c>
      <c r="Y870" t="str">
        <v>Western Australia</v>
      </c>
      <c r="Z870" t="str">
        <v>Australia</v>
      </c>
      <c r="AA870">
        <v>6</v>
      </c>
      <c r="AB870" s="3" t="str">
        <f t="shared" si="27"/>
        <v>10 to 20</v>
      </c>
      <c r="AM870" s="6">
        <v>161</v>
      </c>
      <c r="AN870" s="6" t="s">
        <v>1377</v>
      </c>
    </row>
    <row r="871" spans="1:40" x14ac:dyDescent="0.25">
      <c r="A871">
        <v>869</v>
      </c>
      <c r="B871">
        <v>180</v>
      </c>
      <c r="C871">
        <v>50</v>
      </c>
      <c r="D871">
        <v>104</v>
      </c>
      <c r="E871">
        <v>3</v>
      </c>
      <c r="F871">
        <v>312</v>
      </c>
      <c r="G871">
        <v>1</v>
      </c>
      <c r="H871" t="str">
        <f>VLOOKUP($C871,'Raw-products'!$A$2:$H$1261,MATCH(H$1,'Raw-products'!$A$1:$H$1,0))</f>
        <v>Shirt</v>
      </c>
      <c r="I871" t="str">
        <f>VLOOKUP($C871,'Raw-products'!$A$2:$H$1261,MATCH(I$1,'Raw-products'!$A$1:$H$1,0))</f>
        <v>Dress</v>
      </c>
      <c r="J871" t="str">
        <f>VLOOKUP($C871,'Raw-products'!$A$2:$H$1261,MATCH(J$1,'Raw-products'!$A$1:$H$1,0))</f>
        <v>XS</v>
      </c>
      <c r="K871" t="str">
        <f>VLOOKUP($C871,'Raw-products'!$A$2:$H$1261,MATCH(K$1,'Raw-products'!$A$1:$H$1,0))</f>
        <v>green</v>
      </c>
      <c r="L871">
        <f>VLOOKUP($C871,'Raw-products'!$A$2:$H$1261,MATCH(L$1,'Raw-products'!$A$1:$H$1,0))</f>
        <v>119</v>
      </c>
      <c r="M871">
        <f>VLOOKUP($C871,'Raw-products'!$A$2:$H$1261,MATCH(M$1,'Raw-products'!$A$1:$H$1,0))</f>
        <v>51</v>
      </c>
      <c r="N871" s="5">
        <f t="shared" si="26"/>
        <v>6069</v>
      </c>
      <c r="O871" cm="1">
        <f t="array" ref="O871:R871">_xlfn.XLOOKUP($B871,'Raw -orders'!$A:$A,'Raw -orders'!$B:$E)</f>
        <v>469</v>
      </c>
      <c r="P871">
        <v>14617</v>
      </c>
      <c r="Q871" s="1">
        <v>44345</v>
      </c>
      <c r="R871" s="1">
        <v>44369</v>
      </c>
      <c r="S871" t="str" cm="1">
        <f t="array" ref="S871:Z871">_xlfn.XLOOKUP($O871,'Raw - customers'!$A:$A,'Raw - customers'!$B:$I)</f>
        <v>Faber Purcell</v>
      </c>
      <c r="T871" t="str">
        <v>Female</v>
      </c>
      <c r="U871">
        <v>78</v>
      </c>
      <c r="V871" t="str">
        <v>783 Olivia CrescentSuite 877</v>
      </c>
      <c r="W871">
        <v>5011</v>
      </c>
      <c r="X871" t="str">
        <v>Andrewborough</v>
      </c>
      <c r="Y871" t="str">
        <v>New South Wales</v>
      </c>
      <c r="Z871" t="str">
        <v>Australia</v>
      </c>
      <c r="AA871">
        <v>5</v>
      </c>
      <c r="AB871" s="3" t="str">
        <f t="shared" si="27"/>
        <v>20 to 30</v>
      </c>
      <c r="AM871" s="6">
        <v>469</v>
      </c>
      <c r="AN871" s="6" t="s">
        <v>1362</v>
      </c>
    </row>
    <row r="872" spans="1:40" x14ac:dyDescent="0.25">
      <c r="A872">
        <v>870</v>
      </c>
      <c r="B872">
        <v>180</v>
      </c>
      <c r="C872">
        <v>1184</v>
      </c>
      <c r="D872">
        <v>99</v>
      </c>
      <c r="E872">
        <v>1</v>
      </c>
      <c r="F872">
        <v>99</v>
      </c>
      <c r="G872">
        <v>1</v>
      </c>
      <c r="H872" t="str">
        <f>VLOOKUP($C872,'Raw-products'!$A$2:$H$1261,MATCH(H$1,'Raw-products'!$A$1:$H$1,0))</f>
        <v>Trousers</v>
      </c>
      <c r="I872" t="str">
        <f>VLOOKUP($C872,'Raw-products'!$A$2:$H$1261,MATCH(I$1,'Raw-products'!$A$1:$H$1,0))</f>
        <v>High-Waisted</v>
      </c>
      <c r="J872" t="str">
        <f>VLOOKUP($C872,'Raw-products'!$A$2:$H$1261,MATCH(J$1,'Raw-products'!$A$1:$H$1,0))</f>
        <v>XL</v>
      </c>
      <c r="K872" t="str">
        <f>VLOOKUP($C872,'Raw-products'!$A$2:$H$1261,MATCH(K$1,'Raw-products'!$A$1:$H$1,0))</f>
        <v>indigo</v>
      </c>
      <c r="L872">
        <f>VLOOKUP($C872,'Raw-products'!$A$2:$H$1261,MATCH(L$1,'Raw-products'!$A$1:$H$1,0))</f>
        <v>98</v>
      </c>
      <c r="M872">
        <f>VLOOKUP($C872,'Raw-products'!$A$2:$H$1261,MATCH(M$1,'Raw-products'!$A$1:$H$1,0))</f>
        <v>57</v>
      </c>
      <c r="N872" s="5">
        <f t="shared" si="26"/>
        <v>5586</v>
      </c>
      <c r="O872" cm="1">
        <f t="array" ref="O872:R872">_xlfn.XLOOKUP($B872,'Raw -orders'!$A:$A,'Raw -orders'!$B:$E)</f>
        <v>469</v>
      </c>
      <c r="P872">
        <v>14617</v>
      </c>
      <c r="Q872" s="1">
        <v>44345</v>
      </c>
      <c r="R872" s="1">
        <v>44369</v>
      </c>
      <c r="S872" t="str" cm="1">
        <f t="array" ref="S872:Z872">_xlfn.XLOOKUP($O872,'Raw - customers'!$A:$A,'Raw - customers'!$B:$I)</f>
        <v>Faber Purcell</v>
      </c>
      <c r="T872" t="str">
        <v>Female</v>
      </c>
      <c r="U872">
        <v>78</v>
      </c>
      <c r="V872" t="str">
        <v>783 Olivia CrescentSuite 877</v>
      </c>
      <c r="W872">
        <v>5011</v>
      </c>
      <c r="X872" t="str">
        <v>Andrewborough</v>
      </c>
      <c r="Y872" t="str">
        <v>New South Wales</v>
      </c>
      <c r="Z872" t="str">
        <v>Australia</v>
      </c>
      <c r="AA872">
        <v>5</v>
      </c>
      <c r="AB872" s="3" t="str">
        <f t="shared" si="27"/>
        <v>20 to 30</v>
      </c>
      <c r="AM872" s="6">
        <v>469</v>
      </c>
      <c r="AN872" s="6" t="s">
        <v>1362</v>
      </c>
    </row>
    <row r="873" spans="1:40" x14ac:dyDescent="0.25">
      <c r="A873">
        <v>871</v>
      </c>
      <c r="B873">
        <v>180</v>
      </c>
      <c r="C873">
        <v>1245</v>
      </c>
      <c r="D873">
        <v>112</v>
      </c>
      <c r="E873">
        <v>1</v>
      </c>
      <c r="F873">
        <v>112</v>
      </c>
      <c r="G873">
        <v>1</v>
      </c>
      <c r="H873" t="str">
        <f>VLOOKUP($C873,'Raw-products'!$A$2:$H$1261,MATCH(H$1,'Raw-products'!$A$1:$H$1,0))</f>
        <v>Trousers</v>
      </c>
      <c r="I873" t="str">
        <f>VLOOKUP($C873,'Raw-products'!$A$2:$H$1261,MATCH(I$1,'Raw-products'!$A$1:$H$1,0))</f>
        <v>Tracksuit Bottoms</v>
      </c>
      <c r="J873" t="str">
        <f>VLOOKUP($C873,'Raw-products'!$A$2:$H$1261,MATCH(J$1,'Raw-products'!$A$1:$H$1,0))</f>
        <v>XS</v>
      </c>
      <c r="K873" t="str">
        <f>VLOOKUP($C873,'Raw-products'!$A$2:$H$1261,MATCH(K$1,'Raw-products'!$A$1:$H$1,0))</f>
        <v>blue</v>
      </c>
      <c r="L873">
        <f>VLOOKUP($C873,'Raw-products'!$A$2:$H$1261,MATCH(L$1,'Raw-products'!$A$1:$H$1,0))</f>
        <v>91</v>
      </c>
      <c r="M873">
        <f>VLOOKUP($C873,'Raw-products'!$A$2:$H$1261,MATCH(M$1,'Raw-products'!$A$1:$H$1,0))</f>
        <v>42</v>
      </c>
      <c r="N873" s="5">
        <f t="shared" si="26"/>
        <v>3822</v>
      </c>
      <c r="O873" cm="1">
        <f t="array" ref="O873:R873">_xlfn.XLOOKUP($B873,'Raw -orders'!$A:$A,'Raw -orders'!$B:$E)</f>
        <v>469</v>
      </c>
      <c r="P873">
        <v>14617</v>
      </c>
      <c r="Q873" s="1">
        <v>44345</v>
      </c>
      <c r="R873" s="1">
        <v>44369</v>
      </c>
      <c r="S873" t="str" cm="1">
        <f t="array" ref="S873:Z873">_xlfn.XLOOKUP($O873,'Raw - customers'!$A:$A,'Raw - customers'!$B:$I)</f>
        <v>Faber Purcell</v>
      </c>
      <c r="T873" t="str">
        <v>Female</v>
      </c>
      <c r="U873">
        <v>78</v>
      </c>
      <c r="V873" t="str">
        <v>783 Olivia CrescentSuite 877</v>
      </c>
      <c r="W873">
        <v>5011</v>
      </c>
      <c r="X873" t="str">
        <v>Andrewborough</v>
      </c>
      <c r="Y873" t="str">
        <v>New South Wales</v>
      </c>
      <c r="Z873" t="str">
        <v>Australia</v>
      </c>
      <c r="AA873">
        <v>5</v>
      </c>
      <c r="AB873" s="3" t="str">
        <f t="shared" si="27"/>
        <v>20 to 30</v>
      </c>
      <c r="AM873" s="6">
        <v>469</v>
      </c>
      <c r="AN873" s="6" t="s">
        <v>1362</v>
      </c>
    </row>
    <row r="874" spans="1:40" x14ac:dyDescent="0.25">
      <c r="A874">
        <v>872</v>
      </c>
      <c r="B874">
        <v>180</v>
      </c>
      <c r="C874">
        <v>1058</v>
      </c>
      <c r="D874">
        <v>93</v>
      </c>
      <c r="E874">
        <v>2</v>
      </c>
      <c r="F874">
        <v>186</v>
      </c>
      <c r="G874">
        <v>1</v>
      </c>
      <c r="H874" t="str">
        <f>VLOOKUP($C874,'Raw-products'!$A$2:$H$1261,MATCH(H$1,'Raw-products'!$A$1:$H$1,0))</f>
        <v>Trousers</v>
      </c>
      <c r="I874" t="str">
        <f>VLOOKUP($C874,'Raw-products'!$A$2:$H$1261,MATCH(I$1,'Raw-products'!$A$1:$H$1,0))</f>
        <v>Joggers</v>
      </c>
      <c r="J874" t="str">
        <f>VLOOKUP($C874,'Raw-products'!$A$2:$H$1261,MATCH(J$1,'Raw-products'!$A$1:$H$1,0))</f>
        <v>L</v>
      </c>
      <c r="K874" t="str">
        <f>VLOOKUP($C874,'Raw-products'!$A$2:$H$1261,MATCH(K$1,'Raw-products'!$A$1:$H$1,0))</f>
        <v>orange</v>
      </c>
      <c r="L874">
        <f>VLOOKUP($C874,'Raw-products'!$A$2:$H$1261,MATCH(L$1,'Raw-products'!$A$1:$H$1,0))</f>
        <v>94</v>
      </c>
      <c r="M874">
        <f>VLOOKUP($C874,'Raw-products'!$A$2:$H$1261,MATCH(M$1,'Raw-products'!$A$1:$H$1,0))</f>
        <v>49</v>
      </c>
      <c r="N874" s="5">
        <f t="shared" si="26"/>
        <v>4606</v>
      </c>
      <c r="O874" cm="1">
        <f t="array" ref="O874:R874">_xlfn.XLOOKUP($B874,'Raw -orders'!$A:$A,'Raw -orders'!$B:$E)</f>
        <v>469</v>
      </c>
      <c r="P874">
        <v>14617</v>
      </c>
      <c r="Q874" s="1">
        <v>44345</v>
      </c>
      <c r="R874" s="1">
        <v>44369</v>
      </c>
      <c r="S874" t="str" cm="1">
        <f t="array" ref="S874:Z874">_xlfn.XLOOKUP($O874,'Raw - customers'!$A:$A,'Raw - customers'!$B:$I)</f>
        <v>Faber Purcell</v>
      </c>
      <c r="T874" t="str">
        <v>Female</v>
      </c>
      <c r="U874">
        <v>78</v>
      </c>
      <c r="V874" t="str">
        <v>783 Olivia CrescentSuite 877</v>
      </c>
      <c r="W874">
        <v>5011</v>
      </c>
      <c r="X874" t="str">
        <v>Andrewborough</v>
      </c>
      <c r="Y874" t="str">
        <v>New South Wales</v>
      </c>
      <c r="Z874" t="str">
        <v>Australia</v>
      </c>
      <c r="AA874">
        <v>5</v>
      </c>
      <c r="AB874" s="3" t="str">
        <f t="shared" si="27"/>
        <v>20 to 30</v>
      </c>
      <c r="AM874" s="6">
        <v>469</v>
      </c>
      <c r="AN874" s="6" t="s">
        <v>1362</v>
      </c>
    </row>
    <row r="875" spans="1:40" x14ac:dyDescent="0.25">
      <c r="A875">
        <v>873</v>
      </c>
      <c r="B875">
        <v>180</v>
      </c>
      <c r="C875">
        <v>1054</v>
      </c>
      <c r="D875">
        <v>93</v>
      </c>
      <c r="E875">
        <v>1</v>
      </c>
      <c r="F875">
        <v>93</v>
      </c>
      <c r="G875">
        <v>1</v>
      </c>
      <c r="H875" t="str">
        <f>VLOOKUP($C875,'Raw-products'!$A$2:$H$1261,MATCH(H$1,'Raw-products'!$A$1:$H$1,0))</f>
        <v>Trousers</v>
      </c>
      <c r="I875" t="str">
        <f>VLOOKUP($C875,'Raw-products'!$A$2:$H$1261,MATCH(I$1,'Raw-products'!$A$1:$H$1,0))</f>
        <v>Joggers</v>
      </c>
      <c r="J875" t="str">
        <f>VLOOKUP($C875,'Raw-products'!$A$2:$H$1261,MATCH(J$1,'Raw-products'!$A$1:$H$1,0))</f>
        <v>XL</v>
      </c>
      <c r="K875" t="str">
        <f>VLOOKUP($C875,'Raw-products'!$A$2:$H$1261,MATCH(K$1,'Raw-products'!$A$1:$H$1,0))</f>
        <v>red</v>
      </c>
      <c r="L875">
        <f>VLOOKUP($C875,'Raw-products'!$A$2:$H$1261,MATCH(L$1,'Raw-products'!$A$1:$H$1,0))</f>
        <v>94</v>
      </c>
      <c r="M875">
        <f>VLOOKUP($C875,'Raw-products'!$A$2:$H$1261,MATCH(M$1,'Raw-products'!$A$1:$H$1,0))</f>
        <v>58</v>
      </c>
      <c r="N875" s="5">
        <f t="shared" si="26"/>
        <v>5452</v>
      </c>
      <c r="O875" cm="1">
        <f t="array" ref="O875:R875">_xlfn.XLOOKUP($B875,'Raw -orders'!$A:$A,'Raw -orders'!$B:$E)</f>
        <v>469</v>
      </c>
      <c r="P875">
        <v>14617</v>
      </c>
      <c r="Q875" s="1">
        <v>44345</v>
      </c>
      <c r="R875" s="1">
        <v>44369</v>
      </c>
      <c r="S875" t="str" cm="1">
        <f t="array" ref="S875:Z875">_xlfn.XLOOKUP($O875,'Raw - customers'!$A:$A,'Raw - customers'!$B:$I)</f>
        <v>Faber Purcell</v>
      </c>
      <c r="T875" t="str">
        <v>Female</v>
      </c>
      <c r="U875">
        <v>78</v>
      </c>
      <c r="V875" t="str">
        <v>783 Olivia CrescentSuite 877</v>
      </c>
      <c r="W875">
        <v>5011</v>
      </c>
      <c r="X875" t="str">
        <v>Andrewborough</v>
      </c>
      <c r="Y875" t="str">
        <v>New South Wales</v>
      </c>
      <c r="Z875" t="str">
        <v>Australia</v>
      </c>
      <c r="AA875">
        <v>5</v>
      </c>
      <c r="AB875" s="3" t="str">
        <f t="shared" si="27"/>
        <v>20 to 30</v>
      </c>
      <c r="AM875" s="6">
        <v>469</v>
      </c>
      <c r="AN875" s="6" t="s">
        <v>1362</v>
      </c>
    </row>
    <row r="876" spans="1:40" x14ac:dyDescent="0.25">
      <c r="A876">
        <v>874</v>
      </c>
      <c r="B876">
        <v>180</v>
      </c>
      <c r="C876">
        <v>272</v>
      </c>
      <c r="D876">
        <v>95</v>
      </c>
      <c r="E876">
        <v>1</v>
      </c>
      <c r="F876">
        <v>95</v>
      </c>
      <c r="G876">
        <v>1</v>
      </c>
      <c r="H876" t="str">
        <f>VLOOKUP($C876,'Raw-products'!$A$2:$H$1261,MATCH(H$1,'Raw-products'!$A$1:$H$1,0))</f>
        <v>Shirt</v>
      </c>
      <c r="I876" t="str">
        <f>VLOOKUP($C876,'Raw-products'!$A$2:$H$1261,MATCH(I$1,'Raw-products'!$A$1:$H$1,0))</f>
        <v>Polo</v>
      </c>
      <c r="J876" t="str">
        <f>VLOOKUP($C876,'Raw-products'!$A$2:$H$1261,MATCH(J$1,'Raw-products'!$A$1:$H$1,0))</f>
        <v>M</v>
      </c>
      <c r="K876" t="str">
        <f>VLOOKUP($C876,'Raw-products'!$A$2:$H$1261,MATCH(K$1,'Raw-products'!$A$1:$H$1,0))</f>
        <v>indigo</v>
      </c>
      <c r="L876">
        <f>VLOOKUP($C876,'Raw-products'!$A$2:$H$1261,MATCH(L$1,'Raw-products'!$A$1:$H$1,0))</f>
        <v>117</v>
      </c>
      <c r="M876">
        <f>VLOOKUP($C876,'Raw-products'!$A$2:$H$1261,MATCH(M$1,'Raw-products'!$A$1:$H$1,0))</f>
        <v>62</v>
      </c>
      <c r="N876" s="5">
        <f t="shared" si="26"/>
        <v>7254</v>
      </c>
      <c r="O876" cm="1">
        <f t="array" ref="O876:R876">_xlfn.XLOOKUP($B876,'Raw -orders'!$A:$A,'Raw -orders'!$B:$E)</f>
        <v>469</v>
      </c>
      <c r="P876">
        <v>14617</v>
      </c>
      <c r="Q876" s="1">
        <v>44345</v>
      </c>
      <c r="R876" s="1">
        <v>44369</v>
      </c>
      <c r="S876" t="str" cm="1">
        <f t="array" ref="S876:Z876">_xlfn.XLOOKUP($O876,'Raw - customers'!$A:$A,'Raw - customers'!$B:$I)</f>
        <v>Faber Purcell</v>
      </c>
      <c r="T876" t="str">
        <v>Female</v>
      </c>
      <c r="U876">
        <v>78</v>
      </c>
      <c r="V876" t="str">
        <v>783 Olivia CrescentSuite 877</v>
      </c>
      <c r="W876">
        <v>5011</v>
      </c>
      <c r="X876" t="str">
        <v>Andrewborough</v>
      </c>
      <c r="Y876" t="str">
        <v>New South Wales</v>
      </c>
      <c r="Z876" t="str">
        <v>Australia</v>
      </c>
      <c r="AA876">
        <v>5</v>
      </c>
      <c r="AB876" s="3" t="str">
        <f t="shared" si="27"/>
        <v>20 to 30</v>
      </c>
      <c r="AM876" s="6">
        <v>469</v>
      </c>
      <c r="AN876" s="6" t="s">
        <v>1362</v>
      </c>
    </row>
    <row r="877" spans="1:40" x14ac:dyDescent="0.25">
      <c r="A877">
        <v>875</v>
      </c>
      <c r="B877">
        <v>181</v>
      </c>
      <c r="C877">
        <v>463</v>
      </c>
      <c r="D877">
        <v>118</v>
      </c>
      <c r="E877">
        <v>1</v>
      </c>
      <c r="F877">
        <v>118</v>
      </c>
      <c r="G877">
        <v>1</v>
      </c>
      <c r="H877" t="str">
        <f>VLOOKUP($C877,'Raw-products'!$A$2:$H$1261,MATCH(H$1,'Raw-products'!$A$1:$H$1,0))</f>
        <v>Jacket</v>
      </c>
      <c r="I877" t="str">
        <f>VLOOKUP($C877,'Raw-products'!$A$2:$H$1261,MATCH(I$1,'Raw-products'!$A$1:$H$1,0))</f>
        <v>Puffer</v>
      </c>
      <c r="J877" t="str">
        <f>VLOOKUP($C877,'Raw-products'!$A$2:$H$1261,MATCH(J$1,'Raw-products'!$A$1:$H$1,0))</f>
        <v>L</v>
      </c>
      <c r="K877" t="str">
        <f>VLOOKUP($C877,'Raw-products'!$A$2:$H$1261,MATCH(K$1,'Raw-products'!$A$1:$H$1,0))</f>
        <v>orange</v>
      </c>
      <c r="L877">
        <f>VLOOKUP($C877,'Raw-products'!$A$2:$H$1261,MATCH(L$1,'Raw-products'!$A$1:$H$1,0))</f>
        <v>110</v>
      </c>
      <c r="M877">
        <f>VLOOKUP($C877,'Raw-products'!$A$2:$H$1261,MATCH(M$1,'Raw-products'!$A$1:$H$1,0))</f>
        <v>66</v>
      </c>
      <c r="N877" s="5">
        <f t="shared" si="26"/>
        <v>7260</v>
      </c>
      <c r="O877" cm="1">
        <f t="array" ref="O877:R877">_xlfn.XLOOKUP($B877,'Raw -orders'!$A:$A,'Raw -orders'!$B:$E)</f>
        <v>241</v>
      </c>
      <c r="P877">
        <v>23142</v>
      </c>
      <c r="Q877" s="1">
        <v>44225</v>
      </c>
      <c r="R877" s="1">
        <v>44240</v>
      </c>
      <c r="S877" t="str" cm="1">
        <f t="array" ref="S877:Z877">_xlfn.XLOOKUP($O877,'Raw - customers'!$A:$A,'Raw - customers'!$B:$I)</f>
        <v>Valentine Marley</v>
      </c>
      <c r="T877" t="str">
        <v>Bigender</v>
      </c>
      <c r="U877">
        <v>61</v>
      </c>
      <c r="V877" t="str">
        <v>31 Aaron WayApt. 752</v>
      </c>
      <c r="W877">
        <v>2728</v>
      </c>
      <c r="X877" t="str">
        <v>New Ava</v>
      </c>
      <c r="Y877" t="str">
        <v>Queensland</v>
      </c>
      <c r="Z877" t="str">
        <v>Australia</v>
      </c>
      <c r="AA877">
        <v>1</v>
      </c>
      <c r="AB877" s="3" t="str">
        <f t="shared" si="27"/>
        <v>10 to 20</v>
      </c>
      <c r="AM877" s="6">
        <v>241</v>
      </c>
      <c r="AN877" s="6" t="s">
        <v>1355</v>
      </c>
    </row>
    <row r="878" spans="1:40" x14ac:dyDescent="0.25">
      <c r="A878">
        <v>876</v>
      </c>
      <c r="B878">
        <v>181</v>
      </c>
      <c r="C878">
        <v>506</v>
      </c>
      <c r="D878">
        <v>102</v>
      </c>
      <c r="E878">
        <v>3</v>
      </c>
      <c r="F878">
        <v>306</v>
      </c>
      <c r="G878">
        <v>1</v>
      </c>
      <c r="H878" t="str">
        <f>VLOOKUP($C878,'Raw-products'!$A$2:$H$1261,MATCH(H$1,'Raw-products'!$A$1:$H$1,0))</f>
        <v>Jacket</v>
      </c>
      <c r="I878" t="str">
        <f>VLOOKUP($C878,'Raw-products'!$A$2:$H$1261,MATCH(I$1,'Raw-products'!$A$1:$H$1,0))</f>
        <v>Windbreaker</v>
      </c>
      <c r="J878" t="str">
        <f>VLOOKUP($C878,'Raw-products'!$A$2:$H$1261,MATCH(J$1,'Raw-products'!$A$1:$H$1,0))</f>
        <v>S</v>
      </c>
      <c r="K878" t="str">
        <f>VLOOKUP($C878,'Raw-products'!$A$2:$H$1261,MATCH(K$1,'Raw-products'!$A$1:$H$1,0))</f>
        <v>green</v>
      </c>
      <c r="L878">
        <f>VLOOKUP($C878,'Raw-products'!$A$2:$H$1261,MATCH(L$1,'Raw-products'!$A$1:$H$1,0))</f>
        <v>109</v>
      </c>
      <c r="M878">
        <f>VLOOKUP($C878,'Raw-products'!$A$2:$H$1261,MATCH(M$1,'Raw-products'!$A$1:$H$1,0))</f>
        <v>65</v>
      </c>
      <c r="N878" s="5">
        <f t="shared" si="26"/>
        <v>7085</v>
      </c>
      <c r="O878" cm="1">
        <f t="array" ref="O878:R878">_xlfn.XLOOKUP($B878,'Raw -orders'!$A:$A,'Raw -orders'!$B:$E)</f>
        <v>241</v>
      </c>
      <c r="P878">
        <v>23142</v>
      </c>
      <c r="Q878" s="1">
        <v>44225</v>
      </c>
      <c r="R878" s="1">
        <v>44240</v>
      </c>
      <c r="S878" t="str" cm="1">
        <f t="array" ref="S878:Z878">_xlfn.XLOOKUP($O878,'Raw - customers'!$A:$A,'Raw - customers'!$B:$I)</f>
        <v>Valentine Marley</v>
      </c>
      <c r="T878" t="str">
        <v>Bigender</v>
      </c>
      <c r="U878">
        <v>61</v>
      </c>
      <c r="V878" t="str">
        <v>31 Aaron WayApt. 752</v>
      </c>
      <c r="W878">
        <v>2728</v>
      </c>
      <c r="X878" t="str">
        <v>New Ava</v>
      </c>
      <c r="Y878" t="str">
        <v>Queensland</v>
      </c>
      <c r="Z878" t="str">
        <v>Australia</v>
      </c>
      <c r="AA878">
        <v>1</v>
      </c>
      <c r="AB878" s="3" t="str">
        <f t="shared" si="27"/>
        <v>10 to 20</v>
      </c>
      <c r="AM878" s="6">
        <v>241</v>
      </c>
      <c r="AN878" s="6" t="s">
        <v>1355</v>
      </c>
    </row>
    <row r="879" spans="1:40" x14ac:dyDescent="0.25">
      <c r="A879">
        <v>877</v>
      </c>
      <c r="B879">
        <v>182</v>
      </c>
      <c r="C879">
        <v>852</v>
      </c>
      <c r="D879">
        <v>113</v>
      </c>
      <c r="E879">
        <v>2</v>
      </c>
      <c r="F879">
        <v>226</v>
      </c>
      <c r="G879">
        <v>1</v>
      </c>
      <c r="H879" t="str">
        <f>VLOOKUP($C879,'Raw-products'!$A$2:$H$1261,MATCH(H$1,'Raw-products'!$A$1:$H$1,0))</f>
        <v>Trousers</v>
      </c>
      <c r="I879" t="str">
        <f>VLOOKUP($C879,'Raw-products'!$A$2:$H$1261,MATCH(I$1,'Raw-products'!$A$1:$H$1,0))</f>
        <v>Chinos</v>
      </c>
      <c r="J879" t="str">
        <f>VLOOKUP($C879,'Raw-products'!$A$2:$H$1261,MATCH(J$1,'Raw-products'!$A$1:$H$1,0))</f>
        <v>M</v>
      </c>
      <c r="K879" t="str">
        <f>VLOOKUP($C879,'Raw-products'!$A$2:$H$1261,MATCH(K$1,'Raw-products'!$A$1:$H$1,0))</f>
        <v>yellow</v>
      </c>
      <c r="L879">
        <f>VLOOKUP($C879,'Raw-products'!$A$2:$H$1261,MATCH(L$1,'Raw-products'!$A$1:$H$1,0))</f>
        <v>100</v>
      </c>
      <c r="M879">
        <f>VLOOKUP($C879,'Raw-products'!$A$2:$H$1261,MATCH(M$1,'Raw-products'!$A$1:$H$1,0))</f>
        <v>58</v>
      </c>
      <c r="N879" s="5">
        <f t="shared" si="26"/>
        <v>5800</v>
      </c>
      <c r="O879" cm="1">
        <f t="array" ref="O879:R879">_xlfn.XLOOKUP($B879,'Raw -orders'!$A:$A,'Raw -orders'!$B:$E)</f>
        <v>461</v>
      </c>
      <c r="P879">
        <v>33720</v>
      </c>
      <c r="Q879" s="1">
        <v>44249</v>
      </c>
      <c r="R879" s="1">
        <v>44259</v>
      </c>
      <c r="S879" t="str" cm="1">
        <f t="array" ref="S879:Z879">_xlfn.XLOOKUP($O879,'Raw - customers'!$A:$A,'Raw - customers'!$B:$I)</f>
        <v>Alina Strotton</v>
      </c>
      <c r="T879" t="str">
        <v>Female</v>
      </c>
      <c r="U879">
        <v>54</v>
      </c>
      <c r="V879" t="str">
        <v>2501 Hackett ManorSuite 051</v>
      </c>
      <c r="W879">
        <v>60</v>
      </c>
      <c r="X879" t="str">
        <v>West Chasemouth</v>
      </c>
      <c r="Y879" t="str">
        <v>Australian Capital Territory</v>
      </c>
      <c r="Z879" t="str">
        <v>Australia</v>
      </c>
      <c r="AA879">
        <v>2</v>
      </c>
      <c r="AB879" s="3" t="str">
        <f t="shared" si="27"/>
        <v>0 to 10</v>
      </c>
      <c r="AM879" s="6">
        <v>461</v>
      </c>
      <c r="AN879" s="6" t="s">
        <v>1350</v>
      </c>
    </row>
    <row r="880" spans="1:40" x14ac:dyDescent="0.25">
      <c r="A880">
        <v>878</v>
      </c>
      <c r="B880">
        <v>182</v>
      </c>
      <c r="C880">
        <v>408</v>
      </c>
      <c r="D880">
        <v>119</v>
      </c>
      <c r="E880">
        <v>2</v>
      </c>
      <c r="F880">
        <v>238</v>
      </c>
      <c r="G880">
        <v>1</v>
      </c>
      <c r="H880" t="str">
        <f>VLOOKUP($C880,'Raw-products'!$A$2:$H$1261,MATCH(H$1,'Raw-products'!$A$1:$H$1,0))</f>
        <v>Shirt</v>
      </c>
      <c r="I880" t="str">
        <f>VLOOKUP($C880,'Raw-products'!$A$2:$H$1261,MATCH(I$1,'Raw-products'!$A$1:$H$1,0))</f>
        <v>Casual Slim Fit</v>
      </c>
      <c r="J880" t="str">
        <f>VLOOKUP($C880,'Raw-products'!$A$2:$H$1261,MATCH(J$1,'Raw-products'!$A$1:$H$1,0))</f>
        <v>L</v>
      </c>
      <c r="K880" t="str">
        <f>VLOOKUP($C880,'Raw-products'!$A$2:$H$1261,MATCH(K$1,'Raw-products'!$A$1:$H$1,0))</f>
        <v>blue</v>
      </c>
      <c r="L880">
        <f>VLOOKUP($C880,'Raw-products'!$A$2:$H$1261,MATCH(L$1,'Raw-products'!$A$1:$H$1,0))</f>
        <v>113</v>
      </c>
      <c r="M880">
        <f>VLOOKUP($C880,'Raw-products'!$A$2:$H$1261,MATCH(M$1,'Raw-products'!$A$1:$H$1,0))</f>
        <v>75</v>
      </c>
      <c r="N880" s="5">
        <f t="shared" si="26"/>
        <v>8475</v>
      </c>
      <c r="O880" cm="1">
        <f t="array" ref="O880:R880">_xlfn.XLOOKUP($B880,'Raw -orders'!$A:$A,'Raw -orders'!$B:$E)</f>
        <v>461</v>
      </c>
      <c r="P880">
        <v>33720</v>
      </c>
      <c r="Q880" s="1">
        <v>44249</v>
      </c>
      <c r="R880" s="1">
        <v>44259</v>
      </c>
      <c r="S880" t="str" cm="1">
        <f t="array" ref="S880:Z880">_xlfn.XLOOKUP($O880,'Raw - customers'!$A:$A,'Raw - customers'!$B:$I)</f>
        <v>Alina Strotton</v>
      </c>
      <c r="T880" t="str">
        <v>Female</v>
      </c>
      <c r="U880">
        <v>54</v>
      </c>
      <c r="V880" t="str">
        <v>2501 Hackett ManorSuite 051</v>
      </c>
      <c r="W880">
        <v>60</v>
      </c>
      <c r="X880" t="str">
        <v>West Chasemouth</v>
      </c>
      <c r="Y880" t="str">
        <v>Australian Capital Territory</v>
      </c>
      <c r="Z880" t="str">
        <v>Australia</v>
      </c>
      <c r="AA880">
        <v>2</v>
      </c>
      <c r="AB880" s="3" t="str">
        <f t="shared" si="27"/>
        <v>0 to 10</v>
      </c>
      <c r="AM880" s="6">
        <v>461</v>
      </c>
      <c r="AN880" s="6" t="s">
        <v>1350</v>
      </c>
    </row>
    <row r="881" spans="1:40" x14ac:dyDescent="0.25">
      <c r="A881">
        <v>879</v>
      </c>
      <c r="B881">
        <v>182</v>
      </c>
      <c r="C881">
        <v>578</v>
      </c>
      <c r="D881">
        <v>100</v>
      </c>
      <c r="E881">
        <v>2</v>
      </c>
      <c r="F881">
        <v>200</v>
      </c>
      <c r="G881">
        <v>1</v>
      </c>
      <c r="H881" t="str">
        <f>VLOOKUP($C881,'Raw-products'!$A$2:$H$1261,MATCH(H$1,'Raw-products'!$A$1:$H$1,0))</f>
        <v>Jacket</v>
      </c>
      <c r="I881" t="str">
        <f>VLOOKUP($C881,'Raw-products'!$A$2:$H$1261,MATCH(I$1,'Raw-products'!$A$1:$H$1,0))</f>
        <v>Bomber</v>
      </c>
      <c r="J881" t="str">
        <f>VLOOKUP($C881,'Raw-products'!$A$2:$H$1261,MATCH(J$1,'Raw-products'!$A$1:$H$1,0))</f>
        <v>L</v>
      </c>
      <c r="K881" t="str">
        <f>VLOOKUP($C881,'Raw-products'!$A$2:$H$1261,MATCH(K$1,'Raw-products'!$A$1:$H$1,0))</f>
        <v>green</v>
      </c>
      <c r="L881">
        <f>VLOOKUP($C881,'Raw-products'!$A$2:$H$1261,MATCH(L$1,'Raw-products'!$A$1:$H$1,0))</f>
        <v>90</v>
      </c>
      <c r="M881">
        <f>VLOOKUP($C881,'Raw-products'!$A$2:$H$1261,MATCH(M$1,'Raw-products'!$A$1:$H$1,0))</f>
        <v>78</v>
      </c>
      <c r="N881" s="5">
        <f t="shared" si="26"/>
        <v>7020</v>
      </c>
      <c r="O881" cm="1">
        <f t="array" ref="O881:R881">_xlfn.XLOOKUP($B881,'Raw -orders'!$A:$A,'Raw -orders'!$B:$E)</f>
        <v>461</v>
      </c>
      <c r="P881">
        <v>33720</v>
      </c>
      <c r="Q881" s="1">
        <v>44249</v>
      </c>
      <c r="R881" s="1">
        <v>44259</v>
      </c>
      <c r="S881" t="str" cm="1">
        <f t="array" ref="S881:Z881">_xlfn.XLOOKUP($O881,'Raw - customers'!$A:$A,'Raw - customers'!$B:$I)</f>
        <v>Alina Strotton</v>
      </c>
      <c r="T881" t="str">
        <v>Female</v>
      </c>
      <c r="U881">
        <v>54</v>
      </c>
      <c r="V881" t="str">
        <v>2501 Hackett ManorSuite 051</v>
      </c>
      <c r="W881">
        <v>60</v>
      </c>
      <c r="X881" t="str">
        <v>West Chasemouth</v>
      </c>
      <c r="Y881" t="str">
        <v>Australian Capital Territory</v>
      </c>
      <c r="Z881" t="str">
        <v>Australia</v>
      </c>
      <c r="AA881">
        <v>2</v>
      </c>
      <c r="AB881" s="3" t="str">
        <f t="shared" si="27"/>
        <v>0 to 10</v>
      </c>
      <c r="AM881" s="6">
        <v>461</v>
      </c>
      <c r="AN881" s="6" t="s">
        <v>1350</v>
      </c>
    </row>
    <row r="882" spans="1:40" x14ac:dyDescent="0.25">
      <c r="A882">
        <v>880</v>
      </c>
      <c r="B882">
        <v>182</v>
      </c>
      <c r="C882">
        <v>858</v>
      </c>
      <c r="D882">
        <v>113</v>
      </c>
      <c r="E882">
        <v>3</v>
      </c>
      <c r="F882">
        <v>339</v>
      </c>
      <c r="G882">
        <v>1</v>
      </c>
      <c r="H882" t="str">
        <f>VLOOKUP($C882,'Raw-products'!$A$2:$H$1261,MATCH(H$1,'Raw-products'!$A$1:$H$1,0))</f>
        <v>Trousers</v>
      </c>
      <c r="I882" t="str">
        <f>VLOOKUP($C882,'Raw-products'!$A$2:$H$1261,MATCH(I$1,'Raw-products'!$A$1:$H$1,0))</f>
        <v>Chinos</v>
      </c>
      <c r="J882" t="str">
        <f>VLOOKUP($C882,'Raw-products'!$A$2:$H$1261,MATCH(J$1,'Raw-products'!$A$1:$H$1,0))</f>
        <v>L</v>
      </c>
      <c r="K882" t="str">
        <f>VLOOKUP($C882,'Raw-products'!$A$2:$H$1261,MATCH(K$1,'Raw-products'!$A$1:$H$1,0))</f>
        <v>green</v>
      </c>
      <c r="L882">
        <f>VLOOKUP($C882,'Raw-products'!$A$2:$H$1261,MATCH(L$1,'Raw-products'!$A$1:$H$1,0))</f>
        <v>100</v>
      </c>
      <c r="M882">
        <f>VLOOKUP($C882,'Raw-products'!$A$2:$H$1261,MATCH(M$1,'Raw-products'!$A$1:$H$1,0))</f>
        <v>77</v>
      </c>
      <c r="N882" s="5">
        <f t="shared" si="26"/>
        <v>7700</v>
      </c>
      <c r="O882" cm="1">
        <f t="array" ref="O882:R882">_xlfn.XLOOKUP($B882,'Raw -orders'!$A:$A,'Raw -orders'!$B:$E)</f>
        <v>461</v>
      </c>
      <c r="P882">
        <v>33720</v>
      </c>
      <c r="Q882" s="1">
        <v>44249</v>
      </c>
      <c r="R882" s="1">
        <v>44259</v>
      </c>
      <c r="S882" t="str" cm="1">
        <f t="array" ref="S882:Z882">_xlfn.XLOOKUP($O882,'Raw - customers'!$A:$A,'Raw - customers'!$B:$I)</f>
        <v>Alina Strotton</v>
      </c>
      <c r="T882" t="str">
        <v>Female</v>
      </c>
      <c r="U882">
        <v>54</v>
      </c>
      <c r="V882" t="str">
        <v>2501 Hackett ManorSuite 051</v>
      </c>
      <c r="W882">
        <v>60</v>
      </c>
      <c r="X882" t="str">
        <v>West Chasemouth</v>
      </c>
      <c r="Y882" t="str">
        <v>Australian Capital Territory</v>
      </c>
      <c r="Z882" t="str">
        <v>Australia</v>
      </c>
      <c r="AA882">
        <v>2</v>
      </c>
      <c r="AB882" s="3" t="str">
        <f t="shared" si="27"/>
        <v>0 to 10</v>
      </c>
      <c r="AM882" s="6">
        <v>461</v>
      </c>
      <c r="AN882" s="6" t="s">
        <v>1350</v>
      </c>
    </row>
    <row r="883" spans="1:40" x14ac:dyDescent="0.25">
      <c r="A883">
        <v>881</v>
      </c>
      <c r="B883">
        <v>182</v>
      </c>
      <c r="C883">
        <v>756</v>
      </c>
      <c r="D883">
        <v>109</v>
      </c>
      <c r="E883">
        <v>1</v>
      </c>
      <c r="F883">
        <v>109</v>
      </c>
      <c r="G883">
        <v>1</v>
      </c>
      <c r="H883" t="str">
        <f>VLOOKUP($C883,'Raw-products'!$A$2:$H$1261,MATCH(H$1,'Raw-products'!$A$1:$H$1,0))</f>
        <v>Jacket</v>
      </c>
      <c r="I883" t="str">
        <f>VLOOKUP($C883,'Raw-products'!$A$2:$H$1261,MATCH(I$1,'Raw-products'!$A$1:$H$1,0))</f>
        <v>Peacoat</v>
      </c>
      <c r="J883" t="str">
        <f>VLOOKUP($C883,'Raw-products'!$A$2:$H$1261,MATCH(J$1,'Raw-products'!$A$1:$H$1,0))</f>
        <v>S</v>
      </c>
      <c r="K883" t="str">
        <f>VLOOKUP($C883,'Raw-products'!$A$2:$H$1261,MATCH(K$1,'Raw-products'!$A$1:$H$1,0))</f>
        <v>blue</v>
      </c>
      <c r="L883">
        <f>VLOOKUP($C883,'Raw-products'!$A$2:$H$1261,MATCH(L$1,'Raw-products'!$A$1:$H$1,0))</f>
        <v>102</v>
      </c>
      <c r="M883">
        <f>VLOOKUP($C883,'Raw-products'!$A$2:$H$1261,MATCH(M$1,'Raw-products'!$A$1:$H$1,0))</f>
        <v>50</v>
      </c>
      <c r="N883" s="5">
        <f t="shared" si="26"/>
        <v>5100</v>
      </c>
      <c r="O883" cm="1">
        <f t="array" ref="O883:R883">_xlfn.XLOOKUP($B883,'Raw -orders'!$A:$A,'Raw -orders'!$B:$E)</f>
        <v>461</v>
      </c>
      <c r="P883">
        <v>33720</v>
      </c>
      <c r="Q883" s="1">
        <v>44249</v>
      </c>
      <c r="R883" s="1">
        <v>44259</v>
      </c>
      <c r="S883" t="str" cm="1">
        <f t="array" ref="S883:Z883">_xlfn.XLOOKUP($O883,'Raw - customers'!$A:$A,'Raw - customers'!$B:$I)</f>
        <v>Alina Strotton</v>
      </c>
      <c r="T883" t="str">
        <v>Female</v>
      </c>
      <c r="U883">
        <v>54</v>
      </c>
      <c r="V883" t="str">
        <v>2501 Hackett ManorSuite 051</v>
      </c>
      <c r="W883">
        <v>60</v>
      </c>
      <c r="X883" t="str">
        <v>West Chasemouth</v>
      </c>
      <c r="Y883" t="str">
        <v>Australian Capital Territory</v>
      </c>
      <c r="Z883" t="str">
        <v>Australia</v>
      </c>
      <c r="AA883">
        <v>2</v>
      </c>
      <c r="AB883" s="3" t="str">
        <f t="shared" si="27"/>
        <v>0 to 10</v>
      </c>
      <c r="AM883" s="6">
        <v>461</v>
      </c>
      <c r="AN883" s="6" t="s">
        <v>1350</v>
      </c>
    </row>
    <row r="884" spans="1:40" x14ac:dyDescent="0.25">
      <c r="A884">
        <v>882</v>
      </c>
      <c r="B884">
        <v>182</v>
      </c>
      <c r="C884">
        <v>525</v>
      </c>
      <c r="D884">
        <v>98</v>
      </c>
      <c r="E884">
        <v>1</v>
      </c>
      <c r="F884">
        <v>98</v>
      </c>
      <c r="G884">
        <v>1</v>
      </c>
      <c r="H884" t="str">
        <f>VLOOKUP($C884,'Raw-products'!$A$2:$H$1261,MATCH(H$1,'Raw-products'!$A$1:$H$1,0))</f>
        <v>Jacket</v>
      </c>
      <c r="I884" t="str">
        <f>VLOOKUP($C884,'Raw-products'!$A$2:$H$1261,MATCH(I$1,'Raw-products'!$A$1:$H$1,0))</f>
        <v>Leather</v>
      </c>
      <c r="J884" t="str">
        <f>VLOOKUP($C884,'Raw-products'!$A$2:$H$1261,MATCH(J$1,'Raw-products'!$A$1:$H$1,0))</f>
        <v>XS</v>
      </c>
      <c r="K884" t="str">
        <f>VLOOKUP($C884,'Raw-products'!$A$2:$H$1261,MATCH(K$1,'Raw-products'!$A$1:$H$1,0))</f>
        <v>red</v>
      </c>
      <c r="L884">
        <f>VLOOKUP($C884,'Raw-products'!$A$2:$H$1261,MATCH(L$1,'Raw-products'!$A$1:$H$1,0))</f>
        <v>113</v>
      </c>
      <c r="M884">
        <f>VLOOKUP($C884,'Raw-products'!$A$2:$H$1261,MATCH(M$1,'Raw-products'!$A$1:$H$1,0))</f>
        <v>67</v>
      </c>
      <c r="N884" s="5">
        <f t="shared" si="26"/>
        <v>7571</v>
      </c>
      <c r="O884" cm="1">
        <f t="array" ref="O884:R884">_xlfn.XLOOKUP($B884,'Raw -orders'!$A:$A,'Raw -orders'!$B:$E)</f>
        <v>461</v>
      </c>
      <c r="P884">
        <v>33720</v>
      </c>
      <c r="Q884" s="1">
        <v>44249</v>
      </c>
      <c r="R884" s="1">
        <v>44259</v>
      </c>
      <c r="S884" t="str" cm="1">
        <f t="array" ref="S884:Z884">_xlfn.XLOOKUP($O884,'Raw - customers'!$A:$A,'Raw - customers'!$B:$I)</f>
        <v>Alina Strotton</v>
      </c>
      <c r="T884" t="str">
        <v>Female</v>
      </c>
      <c r="U884">
        <v>54</v>
      </c>
      <c r="V884" t="str">
        <v>2501 Hackett ManorSuite 051</v>
      </c>
      <c r="W884">
        <v>60</v>
      </c>
      <c r="X884" t="str">
        <v>West Chasemouth</v>
      </c>
      <c r="Y884" t="str">
        <v>Australian Capital Territory</v>
      </c>
      <c r="Z884" t="str">
        <v>Australia</v>
      </c>
      <c r="AA884">
        <v>2</v>
      </c>
      <c r="AB884" s="3" t="str">
        <f t="shared" si="27"/>
        <v>0 to 10</v>
      </c>
      <c r="AM884" s="6">
        <v>461</v>
      </c>
      <c r="AN884" s="6" t="s">
        <v>1350</v>
      </c>
    </row>
    <row r="885" spans="1:40" x14ac:dyDescent="0.25">
      <c r="A885">
        <v>883</v>
      </c>
      <c r="B885">
        <v>182</v>
      </c>
      <c r="C885">
        <v>792</v>
      </c>
      <c r="D885">
        <v>91</v>
      </c>
      <c r="E885">
        <v>3</v>
      </c>
      <c r="F885">
        <v>273</v>
      </c>
      <c r="G885">
        <v>1</v>
      </c>
      <c r="H885" t="str">
        <f>VLOOKUP($C885,'Raw-products'!$A$2:$H$1261,MATCH(H$1,'Raw-products'!$A$1:$H$1,0))</f>
        <v>Jacket</v>
      </c>
      <c r="I885" t="str">
        <f>VLOOKUP($C885,'Raw-products'!$A$2:$H$1261,MATCH(I$1,'Raw-products'!$A$1:$H$1,0))</f>
        <v>Pullover</v>
      </c>
      <c r="J885" t="str">
        <f>VLOOKUP($C885,'Raw-products'!$A$2:$H$1261,MATCH(J$1,'Raw-products'!$A$1:$H$1,0))</f>
        <v>M</v>
      </c>
      <c r="K885" t="str">
        <f>VLOOKUP($C885,'Raw-products'!$A$2:$H$1261,MATCH(K$1,'Raw-products'!$A$1:$H$1,0))</f>
        <v>blue</v>
      </c>
      <c r="L885">
        <f>VLOOKUP($C885,'Raw-products'!$A$2:$H$1261,MATCH(L$1,'Raw-products'!$A$1:$H$1,0))</f>
        <v>114</v>
      </c>
      <c r="M885">
        <f>VLOOKUP($C885,'Raw-products'!$A$2:$H$1261,MATCH(M$1,'Raw-products'!$A$1:$H$1,0))</f>
        <v>44</v>
      </c>
      <c r="N885" s="5">
        <f t="shared" si="26"/>
        <v>5016</v>
      </c>
      <c r="O885" cm="1">
        <f t="array" ref="O885:R885">_xlfn.XLOOKUP($B885,'Raw -orders'!$A:$A,'Raw -orders'!$B:$E)</f>
        <v>461</v>
      </c>
      <c r="P885">
        <v>33720</v>
      </c>
      <c r="Q885" s="1">
        <v>44249</v>
      </c>
      <c r="R885" s="1">
        <v>44259</v>
      </c>
      <c r="S885" t="str" cm="1">
        <f t="array" ref="S885:Z885">_xlfn.XLOOKUP($O885,'Raw - customers'!$A:$A,'Raw - customers'!$B:$I)</f>
        <v>Alina Strotton</v>
      </c>
      <c r="T885" t="str">
        <v>Female</v>
      </c>
      <c r="U885">
        <v>54</v>
      </c>
      <c r="V885" t="str">
        <v>2501 Hackett ManorSuite 051</v>
      </c>
      <c r="W885">
        <v>60</v>
      </c>
      <c r="X885" t="str">
        <v>West Chasemouth</v>
      </c>
      <c r="Y885" t="str">
        <v>Australian Capital Territory</v>
      </c>
      <c r="Z885" t="str">
        <v>Australia</v>
      </c>
      <c r="AA885">
        <v>2</v>
      </c>
      <c r="AB885" s="3" t="str">
        <f t="shared" si="27"/>
        <v>0 to 10</v>
      </c>
      <c r="AM885" s="6">
        <v>461</v>
      </c>
      <c r="AN885" s="6" t="s">
        <v>1350</v>
      </c>
    </row>
    <row r="886" spans="1:40" x14ac:dyDescent="0.25">
      <c r="A886">
        <v>884</v>
      </c>
      <c r="B886">
        <v>182</v>
      </c>
      <c r="C886">
        <v>705</v>
      </c>
      <c r="D886">
        <v>119</v>
      </c>
      <c r="E886">
        <v>2</v>
      </c>
      <c r="F886">
        <v>238</v>
      </c>
      <c r="G886">
        <v>1</v>
      </c>
      <c r="H886" t="str">
        <f>VLOOKUP($C886,'Raw-products'!$A$2:$H$1261,MATCH(H$1,'Raw-products'!$A$1:$H$1,0))</f>
        <v>Jacket</v>
      </c>
      <c r="I886" t="str">
        <f>VLOOKUP($C886,'Raw-products'!$A$2:$H$1261,MATCH(I$1,'Raw-products'!$A$1:$H$1,0))</f>
        <v>Trench Coat</v>
      </c>
      <c r="J886" t="str">
        <f>VLOOKUP($C886,'Raw-products'!$A$2:$H$1261,MATCH(J$1,'Raw-products'!$A$1:$H$1,0))</f>
        <v>XS</v>
      </c>
      <c r="K886" t="str">
        <f>VLOOKUP($C886,'Raw-products'!$A$2:$H$1261,MATCH(K$1,'Raw-products'!$A$1:$H$1,0))</f>
        <v>orange</v>
      </c>
      <c r="L886">
        <f>VLOOKUP($C886,'Raw-products'!$A$2:$H$1261,MATCH(L$1,'Raw-products'!$A$1:$H$1,0))</f>
        <v>112</v>
      </c>
      <c r="M886">
        <f>VLOOKUP($C886,'Raw-products'!$A$2:$H$1261,MATCH(M$1,'Raw-products'!$A$1:$H$1,0))</f>
        <v>69</v>
      </c>
      <c r="N886" s="5">
        <f t="shared" si="26"/>
        <v>7728</v>
      </c>
      <c r="O886" cm="1">
        <f t="array" ref="O886:R886">_xlfn.XLOOKUP($B886,'Raw -orders'!$A:$A,'Raw -orders'!$B:$E)</f>
        <v>461</v>
      </c>
      <c r="P886">
        <v>33720</v>
      </c>
      <c r="Q886" s="1">
        <v>44249</v>
      </c>
      <c r="R886" s="1">
        <v>44259</v>
      </c>
      <c r="S886" t="str" cm="1">
        <f t="array" ref="S886:Z886">_xlfn.XLOOKUP($O886,'Raw - customers'!$A:$A,'Raw - customers'!$B:$I)</f>
        <v>Alina Strotton</v>
      </c>
      <c r="T886" t="str">
        <v>Female</v>
      </c>
      <c r="U886">
        <v>54</v>
      </c>
      <c r="V886" t="str">
        <v>2501 Hackett ManorSuite 051</v>
      </c>
      <c r="W886">
        <v>60</v>
      </c>
      <c r="X886" t="str">
        <v>West Chasemouth</v>
      </c>
      <c r="Y886" t="str">
        <v>Australian Capital Territory</v>
      </c>
      <c r="Z886" t="str">
        <v>Australia</v>
      </c>
      <c r="AA886">
        <v>2</v>
      </c>
      <c r="AB886" s="3" t="str">
        <f t="shared" si="27"/>
        <v>0 to 10</v>
      </c>
      <c r="AM886" s="6">
        <v>461</v>
      </c>
      <c r="AN886" s="6" t="s">
        <v>1350</v>
      </c>
    </row>
    <row r="887" spans="1:40" x14ac:dyDescent="0.25">
      <c r="A887">
        <v>885</v>
      </c>
      <c r="B887">
        <v>182</v>
      </c>
      <c r="C887">
        <v>60</v>
      </c>
      <c r="D887">
        <v>104</v>
      </c>
      <c r="E887">
        <v>2</v>
      </c>
      <c r="F887">
        <v>208</v>
      </c>
      <c r="G887">
        <v>1</v>
      </c>
      <c r="H887" t="str">
        <f>VLOOKUP($C887,'Raw-products'!$A$2:$H$1261,MATCH(H$1,'Raw-products'!$A$1:$H$1,0))</f>
        <v>Shirt</v>
      </c>
      <c r="I887" t="str">
        <f>VLOOKUP($C887,'Raw-products'!$A$2:$H$1261,MATCH(I$1,'Raw-products'!$A$1:$H$1,0))</f>
        <v>Dress</v>
      </c>
      <c r="J887" t="str">
        <f>VLOOKUP($C887,'Raw-products'!$A$2:$H$1261,MATCH(J$1,'Raw-products'!$A$1:$H$1,0))</f>
        <v>XS</v>
      </c>
      <c r="K887" t="str">
        <f>VLOOKUP($C887,'Raw-products'!$A$2:$H$1261,MATCH(K$1,'Raw-products'!$A$1:$H$1,0))</f>
        <v>indigo</v>
      </c>
      <c r="L887">
        <f>VLOOKUP($C887,'Raw-products'!$A$2:$H$1261,MATCH(L$1,'Raw-products'!$A$1:$H$1,0))</f>
        <v>119</v>
      </c>
      <c r="M887">
        <f>VLOOKUP($C887,'Raw-products'!$A$2:$H$1261,MATCH(M$1,'Raw-products'!$A$1:$H$1,0))</f>
        <v>56</v>
      </c>
      <c r="N887" s="5">
        <f t="shared" si="26"/>
        <v>6664</v>
      </c>
      <c r="O887" cm="1">
        <f t="array" ref="O887:R887">_xlfn.XLOOKUP($B887,'Raw -orders'!$A:$A,'Raw -orders'!$B:$E)</f>
        <v>461</v>
      </c>
      <c r="P887">
        <v>33720</v>
      </c>
      <c r="Q887" s="1">
        <v>44249</v>
      </c>
      <c r="R887" s="1">
        <v>44259</v>
      </c>
      <c r="S887" t="str" cm="1">
        <f t="array" ref="S887:Z887">_xlfn.XLOOKUP($O887,'Raw - customers'!$A:$A,'Raw - customers'!$B:$I)</f>
        <v>Alina Strotton</v>
      </c>
      <c r="T887" t="str">
        <v>Female</v>
      </c>
      <c r="U887">
        <v>54</v>
      </c>
      <c r="V887" t="str">
        <v>2501 Hackett ManorSuite 051</v>
      </c>
      <c r="W887">
        <v>60</v>
      </c>
      <c r="X887" t="str">
        <v>West Chasemouth</v>
      </c>
      <c r="Y887" t="str">
        <v>Australian Capital Territory</v>
      </c>
      <c r="Z887" t="str">
        <v>Australia</v>
      </c>
      <c r="AA887">
        <v>2</v>
      </c>
      <c r="AB887" s="3" t="str">
        <f t="shared" si="27"/>
        <v>0 to 10</v>
      </c>
      <c r="AM887" s="6">
        <v>461</v>
      </c>
      <c r="AN887" s="6" t="s">
        <v>1350</v>
      </c>
    </row>
    <row r="888" spans="1:40" x14ac:dyDescent="0.25">
      <c r="A888">
        <v>886</v>
      </c>
      <c r="B888">
        <v>183</v>
      </c>
      <c r="C888">
        <v>1192</v>
      </c>
      <c r="D888">
        <v>105</v>
      </c>
      <c r="E888">
        <v>2</v>
      </c>
      <c r="F888">
        <v>210</v>
      </c>
      <c r="G888">
        <v>1</v>
      </c>
      <c r="H888" t="str">
        <f>VLOOKUP($C888,'Raw-products'!$A$2:$H$1261,MATCH(H$1,'Raw-products'!$A$1:$H$1,0))</f>
        <v>Trousers</v>
      </c>
      <c r="I888" t="str">
        <f>VLOOKUP($C888,'Raw-products'!$A$2:$H$1261,MATCH(I$1,'Raw-products'!$A$1:$H$1,0))</f>
        <v>Pleated</v>
      </c>
      <c r="J888" t="str">
        <f>VLOOKUP($C888,'Raw-products'!$A$2:$H$1261,MATCH(J$1,'Raw-products'!$A$1:$H$1,0))</f>
        <v>M</v>
      </c>
      <c r="K888" t="str">
        <f>VLOOKUP($C888,'Raw-products'!$A$2:$H$1261,MATCH(K$1,'Raw-products'!$A$1:$H$1,0))</f>
        <v>red</v>
      </c>
      <c r="L888">
        <f>VLOOKUP($C888,'Raw-products'!$A$2:$H$1261,MATCH(L$1,'Raw-products'!$A$1:$H$1,0))</f>
        <v>90</v>
      </c>
      <c r="M888">
        <f>VLOOKUP($C888,'Raw-products'!$A$2:$H$1261,MATCH(M$1,'Raw-products'!$A$1:$H$1,0))</f>
        <v>40</v>
      </c>
      <c r="N888" s="5">
        <f t="shared" si="26"/>
        <v>3600</v>
      </c>
      <c r="O888" cm="1">
        <f t="array" ref="O888:R888">_xlfn.XLOOKUP($B888,'Raw -orders'!$A:$A,'Raw -orders'!$B:$E)</f>
        <v>715</v>
      </c>
      <c r="P888">
        <v>51587</v>
      </c>
      <c r="Q888" s="1">
        <v>44475</v>
      </c>
      <c r="R888" s="1">
        <v>44481</v>
      </c>
      <c r="S888" t="str" cm="1">
        <f t="array" ref="S888:Z888">_xlfn.XLOOKUP($O888,'Raw - customers'!$A:$A,'Raw - customers'!$B:$I)</f>
        <v>Lindsey Mccuthais</v>
      </c>
      <c r="T888" t="str">
        <v>Bigender</v>
      </c>
      <c r="U888">
        <v>61</v>
      </c>
      <c r="V888" t="str">
        <v>1029 Eva JunctionApt. 767</v>
      </c>
      <c r="W888">
        <v>8927</v>
      </c>
      <c r="X888" t="str">
        <v>Port Hunter</v>
      </c>
      <c r="Y888" t="str">
        <v>Tasmania</v>
      </c>
      <c r="Z888" t="str">
        <v>Australia</v>
      </c>
      <c r="AA888">
        <v>10</v>
      </c>
      <c r="AB888" s="3" t="str">
        <f t="shared" si="27"/>
        <v>0 to 10</v>
      </c>
      <c r="AM888" s="6">
        <v>715</v>
      </c>
      <c r="AN888" s="6" t="s">
        <v>1414</v>
      </c>
    </row>
    <row r="889" spans="1:40" x14ac:dyDescent="0.25">
      <c r="A889">
        <v>887</v>
      </c>
      <c r="B889">
        <v>183</v>
      </c>
      <c r="C889">
        <v>513</v>
      </c>
      <c r="D889">
        <v>102</v>
      </c>
      <c r="E889">
        <v>3</v>
      </c>
      <c r="F889">
        <v>306</v>
      </c>
      <c r="G889">
        <v>1</v>
      </c>
      <c r="H889" t="str">
        <f>VLOOKUP($C889,'Raw-products'!$A$2:$H$1261,MATCH(H$1,'Raw-products'!$A$1:$H$1,0))</f>
        <v>Jacket</v>
      </c>
      <c r="I889" t="str">
        <f>VLOOKUP($C889,'Raw-products'!$A$2:$H$1261,MATCH(I$1,'Raw-products'!$A$1:$H$1,0))</f>
        <v>Windbreaker</v>
      </c>
      <c r="J889" t="str">
        <f>VLOOKUP($C889,'Raw-products'!$A$2:$H$1261,MATCH(J$1,'Raw-products'!$A$1:$H$1,0))</f>
        <v>L</v>
      </c>
      <c r="K889" t="str">
        <f>VLOOKUP($C889,'Raw-products'!$A$2:$H$1261,MATCH(K$1,'Raw-products'!$A$1:$H$1,0))</f>
        <v>blue</v>
      </c>
      <c r="L889">
        <f>VLOOKUP($C889,'Raw-products'!$A$2:$H$1261,MATCH(L$1,'Raw-products'!$A$1:$H$1,0))</f>
        <v>109</v>
      </c>
      <c r="M889">
        <f>VLOOKUP($C889,'Raw-products'!$A$2:$H$1261,MATCH(M$1,'Raw-products'!$A$1:$H$1,0))</f>
        <v>41</v>
      </c>
      <c r="N889" s="5">
        <f t="shared" si="26"/>
        <v>4469</v>
      </c>
      <c r="O889" cm="1">
        <f t="array" ref="O889:R889">_xlfn.XLOOKUP($B889,'Raw -orders'!$A:$A,'Raw -orders'!$B:$E)</f>
        <v>715</v>
      </c>
      <c r="P889">
        <v>51587</v>
      </c>
      <c r="Q889" s="1">
        <v>44475</v>
      </c>
      <c r="R889" s="1">
        <v>44481</v>
      </c>
      <c r="S889" t="str" cm="1">
        <f t="array" ref="S889:Z889">_xlfn.XLOOKUP($O889,'Raw - customers'!$A:$A,'Raw - customers'!$B:$I)</f>
        <v>Lindsey Mccuthais</v>
      </c>
      <c r="T889" t="str">
        <v>Bigender</v>
      </c>
      <c r="U889">
        <v>61</v>
      </c>
      <c r="V889" t="str">
        <v>1029 Eva JunctionApt. 767</v>
      </c>
      <c r="W889">
        <v>8927</v>
      </c>
      <c r="X889" t="str">
        <v>Port Hunter</v>
      </c>
      <c r="Y889" t="str">
        <v>Tasmania</v>
      </c>
      <c r="Z889" t="str">
        <v>Australia</v>
      </c>
      <c r="AA889">
        <v>10</v>
      </c>
      <c r="AB889" s="3" t="str">
        <f t="shared" si="27"/>
        <v>0 to 10</v>
      </c>
      <c r="AM889" s="6">
        <v>715</v>
      </c>
      <c r="AN889" s="6" t="s">
        <v>1414</v>
      </c>
    </row>
    <row r="890" spans="1:40" x14ac:dyDescent="0.25">
      <c r="A890">
        <v>888</v>
      </c>
      <c r="B890">
        <v>183</v>
      </c>
      <c r="C890">
        <v>758</v>
      </c>
      <c r="D890">
        <v>109</v>
      </c>
      <c r="E890">
        <v>3</v>
      </c>
      <c r="F890">
        <v>327</v>
      </c>
      <c r="G890">
        <v>1</v>
      </c>
      <c r="H890" t="str">
        <f>VLOOKUP($C890,'Raw-products'!$A$2:$H$1261,MATCH(H$1,'Raw-products'!$A$1:$H$1,0))</f>
        <v>Jacket</v>
      </c>
      <c r="I890" t="str">
        <f>VLOOKUP($C890,'Raw-products'!$A$2:$H$1261,MATCH(I$1,'Raw-products'!$A$1:$H$1,0))</f>
        <v>Peacoat</v>
      </c>
      <c r="J890" t="str">
        <f>VLOOKUP($C890,'Raw-products'!$A$2:$H$1261,MATCH(J$1,'Raw-products'!$A$1:$H$1,0))</f>
        <v>L</v>
      </c>
      <c r="K890" t="str">
        <f>VLOOKUP($C890,'Raw-products'!$A$2:$H$1261,MATCH(K$1,'Raw-products'!$A$1:$H$1,0))</f>
        <v>blue</v>
      </c>
      <c r="L890">
        <f>VLOOKUP($C890,'Raw-products'!$A$2:$H$1261,MATCH(L$1,'Raw-products'!$A$1:$H$1,0))</f>
        <v>102</v>
      </c>
      <c r="M890">
        <f>VLOOKUP($C890,'Raw-products'!$A$2:$H$1261,MATCH(M$1,'Raw-products'!$A$1:$H$1,0))</f>
        <v>64</v>
      </c>
      <c r="N890" s="5">
        <f t="shared" si="26"/>
        <v>6528</v>
      </c>
      <c r="O890" cm="1">
        <f t="array" ref="O890:R890">_xlfn.XLOOKUP($B890,'Raw -orders'!$A:$A,'Raw -orders'!$B:$E)</f>
        <v>715</v>
      </c>
      <c r="P890">
        <v>51587</v>
      </c>
      <c r="Q890" s="1">
        <v>44475</v>
      </c>
      <c r="R890" s="1">
        <v>44481</v>
      </c>
      <c r="S890" t="str" cm="1">
        <f t="array" ref="S890:Z890">_xlfn.XLOOKUP($O890,'Raw - customers'!$A:$A,'Raw - customers'!$B:$I)</f>
        <v>Lindsey Mccuthais</v>
      </c>
      <c r="T890" t="str">
        <v>Bigender</v>
      </c>
      <c r="U890">
        <v>61</v>
      </c>
      <c r="V890" t="str">
        <v>1029 Eva JunctionApt. 767</v>
      </c>
      <c r="W890">
        <v>8927</v>
      </c>
      <c r="X890" t="str">
        <v>Port Hunter</v>
      </c>
      <c r="Y890" t="str">
        <v>Tasmania</v>
      </c>
      <c r="Z890" t="str">
        <v>Australia</v>
      </c>
      <c r="AA890">
        <v>10</v>
      </c>
      <c r="AB890" s="3" t="str">
        <f t="shared" si="27"/>
        <v>0 to 10</v>
      </c>
      <c r="AM890" s="6">
        <v>715</v>
      </c>
      <c r="AN890" s="6" t="s">
        <v>1414</v>
      </c>
    </row>
    <row r="891" spans="1:40" x14ac:dyDescent="0.25">
      <c r="A891">
        <v>889</v>
      </c>
      <c r="B891">
        <v>183</v>
      </c>
      <c r="C891">
        <v>202</v>
      </c>
      <c r="D891">
        <v>98</v>
      </c>
      <c r="E891">
        <v>1</v>
      </c>
      <c r="F891">
        <v>98</v>
      </c>
      <c r="G891">
        <v>1</v>
      </c>
      <c r="H891" t="str">
        <f>VLOOKUP($C891,'Raw-products'!$A$2:$H$1261,MATCH(H$1,'Raw-products'!$A$1:$H$1,0))</f>
        <v>Shirt</v>
      </c>
      <c r="I891" t="str">
        <f>VLOOKUP($C891,'Raw-products'!$A$2:$H$1261,MATCH(I$1,'Raw-products'!$A$1:$H$1,0))</f>
        <v>Camp Collared</v>
      </c>
      <c r="J891" t="str">
        <f>VLOOKUP($C891,'Raw-products'!$A$2:$H$1261,MATCH(J$1,'Raw-products'!$A$1:$H$1,0))</f>
        <v>M</v>
      </c>
      <c r="K891" t="str">
        <f>VLOOKUP($C891,'Raw-products'!$A$2:$H$1261,MATCH(K$1,'Raw-products'!$A$1:$H$1,0))</f>
        <v>indigo</v>
      </c>
      <c r="L891">
        <f>VLOOKUP($C891,'Raw-products'!$A$2:$H$1261,MATCH(L$1,'Raw-products'!$A$1:$H$1,0))</f>
        <v>112</v>
      </c>
      <c r="M891">
        <f>VLOOKUP($C891,'Raw-products'!$A$2:$H$1261,MATCH(M$1,'Raw-products'!$A$1:$H$1,0))</f>
        <v>52</v>
      </c>
      <c r="N891" s="5">
        <f t="shared" si="26"/>
        <v>5824</v>
      </c>
      <c r="O891" cm="1">
        <f t="array" ref="O891:R891">_xlfn.XLOOKUP($B891,'Raw -orders'!$A:$A,'Raw -orders'!$B:$E)</f>
        <v>715</v>
      </c>
      <c r="P891">
        <v>51587</v>
      </c>
      <c r="Q891" s="1">
        <v>44475</v>
      </c>
      <c r="R891" s="1">
        <v>44481</v>
      </c>
      <c r="S891" t="str" cm="1">
        <f t="array" ref="S891:Z891">_xlfn.XLOOKUP($O891,'Raw - customers'!$A:$A,'Raw - customers'!$B:$I)</f>
        <v>Lindsey Mccuthais</v>
      </c>
      <c r="T891" t="str">
        <v>Bigender</v>
      </c>
      <c r="U891">
        <v>61</v>
      </c>
      <c r="V891" t="str">
        <v>1029 Eva JunctionApt. 767</v>
      </c>
      <c r="W891">
        <v>8927</v>
      </c>
      <c r="X891" t="str">
        <v>Port Hunter</v>
      </c>
      <c r="Y891" t="str">
        <v>Tasmania</v>
      </c>
      <c r="Z891" t="str">
        <v>Australia</v>
      </c>
      <c r="AA891">
        <v>10</v>
      </c>
      <c r="AB891" s="3" t="str">
        <f t="shared" si="27"/>
        <v>0 to 10</v>
      </c>
      <c r="AM891" s="6">
        <v>715</v>
      </c>
      <c r="AN891" s="6" t="s">
        <v>1414</v>
      </c>
    </row>
    <row r="892" spans="1:40" x14ac:dyDescent="0.25">
      <c r="A892">
        <v>890</v>
      </c>
      <c r="B892">
        <v>183</v>
      </c>
      <c r="C892">
        <v>359</v>
      </c>
      <c r="D892">
        <v>94</v>
      </c>
      <c r="E892">
        <v>2</v>
      </c>
      <c r="F892">
        <v>188</v>
      </c>
      <c r="G892">
        <v>1</v>
      </c>
      <c r="H892" t="str">
        <f>VLOOKUP($C892,'Raw-products'!$A$2:$H$1261,MATCH(H$1,'Raw-products'!$A$1:$H$1,0))</f>
        <v>Shirt</v>
      </c>
      <c r="I892" t="str">
        <f>VLOOKUP($C892,'Raw-products'!$A$2:$H$1261,MATCH(I$1,'Raw-products'!$A$1:$H$1,0))</f>
        <v>Henley</v>
      </c>
      <c r="J892" t="str">
        <f>VLOOKUP($C892,'Raw-products'!$A$2:$H$1261,MATCH(J$1,'Raw-products'!$A$1:$H$1,0))</f>
        <v>XL</v>
      </c>
      <c r="K892" t="str">
        <f>VLOOKUP($C892,'Raw-products'!$A$2:$H$1261,MATCH(K$1,'Raw-products'!$A$1:$H$1,0))</f>
        <v>orange</v>
      </c>
      <c r="L892">
        <f>VLOOKUP($C892,'Raw-products'!$A$2:$H$1261,MATCH(L$1,'Raw-products'!$A$1:$H$1,0))</f>
        <v>92</v>
      </c>
      <c r="M892">
        <f>VLOOKUP($C892,'Raw-products'!$A$2:$H$1261,MATCH(M$1,'Raw-products'!$A$1:$H$1,0))</f>
        <v>52</v>
      </c>
      <c r="N892" s="5">
        <f t="shared" si="26"/>
        <v>4784</v>
      </c>
      <c r="O892" cm="1">
        <f t="array" ref="O892:R892">_xlfn.XLOOKUP($B892,'Raw -orders'!$A:$A,'Raw -orders'!$B:$E)</f>
        <v>715</v>
      </c>
      <c r="P892">
        <v>51587</v>
      </c>
      <c r="Q892" s="1">
        <v>44475</v>
      </c>
      <c r="R892" s="1">
        <v>44481</v>
      </c>
      <c r="S892" t="str" cm="1">
        <f t="array" ref="S892:Z892">_xlfn.XLOOKUP($O892,'Raw - customers'!$A:$A,'Raw - customers'!$B:$I)</f>
        <v>Lindsey Mccuthais</v>
      </c>
      <c r="T892" t="str">
        <v>Bigender</v>
      </c>
      <c r="U892">
        <v>61</v>
      </c>
      <c r="V892" t="str">
        <v>1029 Eva JunctionApt. 767</v>
      </c>
      <c r="W892">
        <v>8927</v>
      </c>
      <c r="X892" t="str">
        <v>Port Hunter</v>
      </c>
      <c r="Y892" t="str">
        <v>Tasmania</v>
      </c>
      <c r="Z892" t="str">
        <v>Australia</v>
      </c>
      <c r="AA892">
        <v>10</v>
      </c>
      <c r="AB892" s="3" t="str">
        <f t="shared" si="27"/>
        <v>0 to 10</v>
      </c>
      <c r="AM892" s="6">
        <v>715</v>
      </c>
      <c r="AN892" s="6" t="s">
        <v>1414</v>
      </c>
    </row>
    <row r="893" spans="1:40" x14ac:dyDescent="0.25">
      <c r="A893">
        <v>891</v>
      </c>
      <c r="B893">
        <v>183</v>
      </c>
      <c r="C893">
        <v>300</v>
      </c>
      <c r="D893">
        <v>105</v>
      </c>
      <c r="E893">
        <v>3</v>
      </c>
      <c r="F893">
        <v>315</v>
      </c>
      <c r="G893">
        <v>1</v>
      </c>
      <c r="H893" t="str">
        <f>VLOOKUP($C893,'Raw-products'!$A$2:$H$1261,MATCH(H$1,'Raw-products'!$A$1:$H$1,0))</f>
        <v>Shirt</v>
      </c>
      <c r="I893" t="str">
        <f>VLOOKUP($C893,'Raw-products'!$A$2:$H$1261,MATCH(I$1,'Raw-products'!$A$1:$H$1,0))</f>
        <v>Cuban Collar</v>
      </c>
      <c r="J893" t="str">
        <f>VLOOKUP($C893,'Raw-products'!$A$2:$H$1261,MATCH(J$1,'Raw-products'!$A$1:$H$1,0))</f>
        <v>XS</v>
      </c>
      <c r="K893" t="str">
        <f>VLOOKUP($C893,'Raw-products'!$A$2:$H$1261,MATCH(K$1,'Raw-products'!$A$1:$H$1,0))</f>
        <v>blue</v>
      </c>
      <c r="L893">
        <f>VLOOKUP($C893,'Raw-products'!$A$2:$H$1261,MATCH(L$1,'Raw-products'!$A$1:$H$1,0))</f>
        <v>93</v>
      </c>
      <c r="M893">
        <f>VLOOKUP($C893,'Raw-products'!$A$2:$H$1261,MATCH(M$1,'Raw-products'!$A$1:$H$1,0))</f>
        <v>56</v>
      </c>
      <c r="N893" s="5">
        <f t="shared" si="26"/>
        <v>5208</v>
      </c>
      <c r="O893" cm="1">
        <f t="array" ref="O893:R893">_xlfn.XLOOKUP($B893,'Raw -orders'!$A:$A,'Raw -orders'!$B:$E)</f>
        <v>715</v>
      </c>
      <c r="P893">
        <v>51587</v>
      </c>
      <c r="Q893" s="1">
        <v>44475</v>
      </c>
      <c r="R893" s="1">
        <v>44481</v>
      </c>
      <c r="S893" t="str" cm="1">
        <f t="array" ref="S893:Z893">_xlfn.XLOOKUP($O893,'Raw - customers'!$A:$A,'Raw - customers'!$B:$I)</f>
        <v>Lindsey Mccuthais</v>
      </c>
      <c r="T893" t="str">
        <v>Bigender</v>
      </c>
      <c r="U893">
        <v>61</v>
      </c>
      <c r="V893" t="str">
        <v>1029 Eva JunctionApt. 767</v>
      </c>
      <c r="W893">
        <v>8927</v>
      </c>
      <c r="X893" t="str">
        <v>Port Hunter</v>
      </c>
      <c r="Y893" t="str">
        <v>Tasmania</v>
      </c>
      <c r="Z893" t="str">
        <v>Australia</v>
      </c>
      <c r="AA893">
        <v>10</v>
      </c>
      <c r="AB893" s="3" t="str">
        <f t="shared" si="27"/>
        <v>0 to 10</v>
      </c>
      <c r="AM893" s="6">
        <v>715</v>
      </c>
      <c r="AN893" s="6" t="s">
        <v>1414</v>
      </c>
    </row>
    <row r="894" spans="1:40" x14ac:dyDescent="0.25">
      <c r="A894">
        <v>892</v>
      </c>
      <c r="B894">
        <v>183</v>
      </c>
      <c r="C894">
        <v>709</v>
      </c>
      <c r="D894">
        <v>119</v>
      </c>
      <c r="E894">
        <v>2</v>
      </c>
      <c r="F894">
        <v>238</v>
      </c>
      <c r="G894">
        <v>1</v>
      </c>
      <c r="H894" t="str">
        <f>VLOOKUP($C894,'Raw-products'!$A$2:$H$1261,MATCH(H$1,'Raw-products'!$A$1:$H$1,0))</f>
        <v>Jacket</v>
      </c>
      <c r="I894" t="str">
        <f>VLOOKUP($C894,'Raw-products'!$A$2:$H$1261,MATCH(I$1,'Raw-products'!$A$1:$H$1,0))</f>
        <v>Trench Coat</v>
      </c>
      <c r="J894" t="str">
        <f>VLOOKUP($C894,'Raw-products'!$A$2:$H$1261,MATCH(J$1,'Raw-products'!$A$1:$H$1,0))</f>
        <v>XL</v>
      </c>
      <c r="K894" t="str">
        <f>VLOOKUP($C894,'Raw-products'!$A$2:$H$1261,MATCH(K$1,'Raw-products'!$A$1:$H$1,0))</f>
        <v>orange</v>
      </c>
      <c r="L894">
        <f>VLOOKUP($C894,'Raw-products'!$A$2:$H$1261,MATCH(L$1,'Raw-products'!$A$1:$H$1,0))</f>
        <v>112</v>
      </c>
      <c r="M894">
        <f>VLOOKUP($C894,'Raw-products'!$A$2:$H$1261,MATCH(M$1,'Raw-products'!$A$1:$H$1,0))</f>
        <v>71</v>
      </c>
      <c r="N894" s="5">
        <f t="shared" si="26"/>
        <v>7952</v>
      </c>
      <c r="O894" cm="1">
        <f t="array" ref="O894:R894">_xlfn.XLOOKUP($B894,'Raw -orders'!$A:$A,'Raw -orders'!$B:$E)</f>
        <v>715</v>
      </c>
      <c r="P894">
        <v>51587</v>
      </c>
      <c r="Q894" s="1">
        <v>44475</v>
      </c>
      <c r="R894" s="1">
        <v>44481</v>
      </c>
      <c r="S894" t="str" cm="1">
        <f t="array" ref="S894:Z894">_xlfn.XLOOKUP($O894,'Raw - customers'!$A:$A,'Raw - customers'!$B:$I)</f>
        <v>Lindsey Mccuthais</v>
      </c>
      <c r="T894" t="str">
        <v>Bigender</v>
      </c>
      <c r="U894">
        <v>61</v>
      </c>
      <c r="V894" t="str">
        <v>1029 Eva JunctionApt. 767</v>
      </c>
      <c r="W894">
        <v>8927</v>
      </c>
      <c r="X894" t="str">
        <v>Port Hunter</v>
      </c>
      <c r="Y894" t="str">
        <v>Tasmania</v>
      </c>
      <c r="Z894" t="str">
        <v>Australia</v>
      </c>
      <c r="AA894">
        <v>10</v>
      </c>
      <c r="AB894" s="3" t="str">
        <f t="shared" si="27"/>
        <v>0 to 10</v>
      </c>
      <c r="AM894" s="6">
        <v>715</v>
      </c>
      <c r="AN894" s="6" t="s">
        <v>1414</v>
      </c>
    </row>
    <row r="895" spans="1:40" x14ac:dyDescent="0.25">
      <c r="A895">
        <v>893</v>
      </c>
      <c r="B895">
        <v>184</v>
      </c>
      <c r="C895">
        <v>31</v>
      </c>
      <c r="D895">
        <v>96</v>
      </c>
      <c r="E895">
        <v>2</v>
      </c>
      <c r="F895">
        <v>192</v>
      </c>
      <c r="G895">
        <v>1</v>
      </c>
      <c r="H895" t="str">
        <f>VLOOKUP($C895,'Raw-products'!$A$2:$H$1261,MATCH(H$1,'Raw-products'!$A$1:$H$1,0))</f>
        <v>Shirt</v>
      </c>
      <c r="I895" t="str">
        <f>VLOOKUP($C895,'Raw-products'!$A$2:$H$1261,MATCH(I$1,'Raw-products'!$A$1:$H$1,0))</f>
        <v>Oxford Cloth</v>
      </c>
      <c r="J895" t="str">
        <f>VLOOKUP($C895,'Raw-products'!$A$2:$H$1261,MATCH(J$1,'Raw-products'!$A$1:$H$1,0))</f>
        <v>S</v>
      </c>
      <c r="K895" t="str">
        <f>VLOOKUP($C895,'Raw-products'!$A$2:$H$1261,MATCH(K$1,'Raw-products'!$A$1:$H$1,0))</f>
        <v>violet</v>
      </c>
      <c r="L895">
        <f>VLOOKUP($C895,'Raw-products'!$A$2:$H$1261,MATCH(L$1,'Raw-products'!$A$1:$H$1,0))</f>
        <v>114</v>
      </c>
      <c r="M895">
        <f>VLOOKUP($C895,'Raw-products'!$A$2:$H$1261,MATCH(M$1,'Raw-products'!$A$1:$H$1,0))</f>
        <v>41</v>
      </c>
      <c r="N895" s="5">
        <f t="shared" si="26"/>
        <v>4674</v>
      </c>
      <c r="O895" cm="1">
        <f t="array" ref="O895:R895">_xlfn.XLOOKUP($B895,'Raw -orders'!$A:$A,'Raw -orders'!$B:$E)</f>
        <v>240</v>
      </c>
      <c r="P895">
        <v>48997</v>
      </c>
      <c r="Q895" s="1">
        <v>44454</v>
      </c>
      <c r="R895" s="1">
        <v>44468</v>
      </c>
      <c r="S895" t="str" cm="1">
        <f t="array" ref="S895:Z895">_xlfn.XLOOKUP($O895,'Raw - customers'!$A:$A,'Raw - customers'!$B:$I)</f>
        <v>Brian Finnes</v>
      </c>
      <c r="T895" t="str">
        <v>Genderqueer</v>
      </c>
      <c r="U895">
        <v>25</v>
      </c>
      <c r="V895" t="str">
        <v>069 Claire GroveSuite 234</v>
      </c>
      <c r="W895">
        <v>7740</v>
      </c>
      <c r="X895" t="str">
        <v>New Codyville</v>
      </c>
      <c r="Y895" t="str">
        <v>Victoria</v>
      </c>
      <c r="Z895" t="str">
        <v>Australia</v>
      </c>
      <c r="AA895">
        <v>9</v>
      </c>
      <c r="AB895" s="3" t="str">
        <f t="shared" si="27"/>
        <v>10 to 20</v>
      </c>
      <c r="AM895" s="6">
        <v>240</v>
      </c>
      <c r="AN895" s="6" t="s">
        <v>1396</v>
      </c>
    </row>
    <row r="896" spans="1:40" x14ac:dyDescent="0.25">
      <c r="A896">
        <v>894</v>
      </c>
      <c r="B896">
        <v>184</v>
      </c>
      <c r="C896">
        <v>1100</v>
      </c>
      <c r="D896">
        <v>115</v>
      </c>
      <c r="E896">
        <v>2</v>
      </c>
      <c r="F896">
        <v>230</v>
      </c>
      <c r="G896">
        <v>1</v>
      </c>
      <c r="H896" t="str">
        <f>VLOOKUP($C896,'Raw-products'!$A$2:$H$1261,MATCH(H$1,'Raw-products'!$A$1:$H$1,0))</f>
        <v>Trousers</v>
      </c>
      <c r="I896" t="str">
        <f>VLOOKUP($C896,'Raw-products'!$A$2:$H$1261,MATCH(I$1,'Raw-products'!$A$1:$H$1,0))</f>
        <v>Cropped</v>
      </c>
      <c r="J896" t="str">
        <f>VLOOKUP($C896,'Raw-products'!$A$2:$H$1261,MATCH(J$1,'Raw-products'!$A$1:$H$1,0))</f>
        <v>XS</v>
      </c>
      <c r="K896" t="str">
        <f>VLOOKUP($C896,'Raw-products'!$A$2:$H$1261,MATCH(K$1,'Raw-products'!$A$1:$H$1,0))</f>
        <v>green</v>
      </c>
      <c r="L896">
        <f>VLOOKUP($C896,'Raw-products'!$A$2:$H$1261,MATCH(L$1,'Raw-products'!$A$1:$H$1,0))</f>
        <v>99</v>
      </c>
      <c r="M896">
        <f>VLOOKUP($C896,'Raw-products'!$A$2:$H$1261,MATCH(M$1,'Raw-products'!$A$1:$H$1,0))</f>
        <v>48</v>
      </c>
      <c r="N896" s="5">
        <f t="shared" si="26"/>
        <v>4752</v>
      </c>
      <c r="O896" cm="1">
        <f t="array" ref="O896:R896">_xlfn.XLOOKUP($B896,'Raw -orders'!$A:$A,'Raw -orders'!$B:$E)</f>
        <v>240</v>
      </c>
      <c r="P896">
        <v>48997</v>
      </c>
      <c r="Q896" s="1">
        <v>44454</v>
      </c>
      <c r="R896" s="1">
        <v>44468</v>
      </c>
      <c r="S896" t="str" cm="1">
        <f t="array" ref="S896:Z896">_xlfn.XLOOKUP($O896,'Raw - customers'!$A:$A,'Raw - customers'!$B:$I)</f>
        <v>Brian Finnes</v>
      </c>
      <c r="T896" t="str">
        <v>Genderqueer</v>
      </c>
      <c r="U896">
        <v>25</v>
      </c>
      <c r="V896" t="str">
        <v>069 Claire GroveSuite 234</v>
      </c>
      <c r="W896">
        <v>7740</v>
      </c>
      <c r="X896" t="str">
        <v>New Codyville</v>
      </c>
      <c r="Y896" t="str">
        <v>Victoria</v>
      </c>
      <c r="Z896" t="str">
        <v>Australia</v>
      </c>
      <c r="AA896">
        <v>9</v>
      </c>
      <c r="AB896" s="3" t="str">
        <f t="shared" si="27"/>
        <v>10 to 20</v>
      </c>
      <c r="AM896" s="6">
        <v>240</v>
      </c>
      <c r="AN896" s="6" t="s">
        <v>1396</v>
      </c>
    </row>
    <row r="897" spans="1:40" x14ac:dyDescent="0.25">
      <c r="A897">
        <v>895</v>
      </c>
      <c r="B897">
        <v>184</v>
      </c>
      <c r="C897">
        <v>318</v>
      </c>
      <c r="D897">
        <v>109</v>
      </c>
      <c r="E897">
        <v>2</v>
      </c>
      <c r="F897">
        <v>218</v>
      </c>
      <c r="G897">
        <v>1</v>
      </c>
      <c r="H897" t="str">
        <f>VLOOKUP($C897,'Raw-products'!$A$2:$H$1261,MATCH(H$1,'Raw-products'!$A$1:$H$1,0))</f>
        <v>Shirt</v>
      </c>
      <c r="I897" t="str">
        <f>VLOOKUP($C897,'Raw-products'!$A$2:$H$1261,MATCH(I$1,'Raw-products'!$A$1:$H$1,0))</f>
        <v>Mandarin Collar</v>
      </c>
      <c r="J897" t="str">
        <f>VLOOKUP($C897,'Raw-products'!$A$2:$H$1261,MATCH(J$1,'Raw-products'!$A$1:$H$1,0))</f>
        <v>L</v>
      </c>
      <c r="K897" t="str">
        <f>VLOOKUP($C897,'Raw-products'!$A$2:$H$1261,MATCH(K$1,'Raw-products'!$A$1:$H$1,0))</f>
        <v>red</v>
      </c>
      <c r="L897">
        <f>VLOOKUP($C897,'Raw-products'!$A$2:$H$1261,MATCH(L$1,'Raw-products'!$A$1:$H$1,0))</f>
        <v>108</v>
      </c>
      <c r="M897">
        <f>VLOOKUP($C897,'Raw-products'!$A$2:$H$1261,MATCH(M$1,'Raw-products'!$A$1:$H$1,0))</f>
        <v>54</v>
      </c>
      <c r="N897" s="5">
        <f t="shared" si="26"/>
        <v>5832</v>
      </c>
      <c r="O897" cm="1">
        <f t="array" ref="O897:R897">_xlfn.XLOOKUP($B897,'Raw -orders'!$A:$A,'Raw -orders'!$B:$E)</f>
        <v>240</v>
      </c>
      <c r="P897">
        <v>48997</v>
      </c>
      <c r="Q897" s="1">
        <v>44454</v>
      </c>
      <c r="R897" s="1">
        <v>44468</v>
      </c>
      <c r="S897" t="str" cm="1">
        <f t="array" ref="S897:Z897">_xlfn.XLOOKUP($O897,'Raw - customers'!$A:$A,'Raw - customers'!$B:$I)</f>
        <v>Brian Finnes</v>
      </c>
      <c r="T897" t="str">
        <v>Genderqueer</v>
      </c>
      <c r="U897">
        <v>25</v>
      </c>
      <c r="V897" t="str">
        <v>069 Claire GroveSuite 234</v>
      </c>
      <c r="W897">
        <v>7740</v>
      </c>
      <c r="X897" t="str">
        <v>New Codyville</v>
      </c>
      <c r="Y897" t="str">
        <v>Victoria</v>
      </c>
      <c r="Z897" t="str">
        <v>Australia</v>
      </c>
      <c r="AA897">
        <v>9</v>
      </c>
      <c r="AB897" s="3" t="str">
        <f t="shared" si="27"/>
        <v>10 to 20</v>
      </c>
      <c r="AM897" s="6">
        <v>240</v>
      </c>
      <c r="AN897" s="6" t="s">
        <v>1396</v>
      </c>
    </row>
    <row r="898" spans="1:40" x14ac:dyDescent="0.25">
      <c r="A898">
        <v>896</v>
      </c>
      <c r="B898">
        <v>185</v>
      </c>
      <c r="C898">
        <v>360</v>
      </c>
      <c r="D898">
        <v>94</v>
      </c>
      <c r="E898">
        <v>3</v>
      </c>
      <c r="F898">
        <v>282</v>
      </c>
      <c r="G898">
        <v>1</v>
      </c>
      <c r="H898" t="str">
        <f>VLOOKUP($C898,'Raw-products'!$A$2:$H$1261,MATCH(H$1,'Raw-products'!$A$1:$H$1,0))</f>
        <v>Shirt</v>
      </c>
      <c r="I898" t="str">
        <f>VLOOKUP($C898,'Raw-products'!$A$2:$H$1261,MATCH(I$1,'Raw-products'!$A$1:$H$1,0))</f>
        <v>Henley</v>
      </c>
      <c r="J898" t="str">
        <f>VLOOKUP($C898,'Raw-products'!$A$2:$H$1261,MATCH(J$1,'Raw-products'!$A$1:$H$1,0))</f>
        <v>XS</v>
      </c>
      <c r="K898" t="str">
        <f>VLOOKUP($C898,'Raw-products'!$A$2:$H$1261,MATCH(K$1,'Raw-products'!$A$1:$H$1,0))</f>
        <v>yellow</v>
      </c>
      <c r="L898">
        <f>VLOOKUP($C898,'Raw-products'!$A$2:$H$1261,MATCH(L$1,'Raw-products'!$A$1:$H$1,0))</f>
        <v>92</v>
      </c>
      <c r="M898">
        <f>VLOOKUP($C898,'Raw-products'!$A$2:$H$1261,MATCH(M$1,'Raw-products'!$A$1:$H$1,0))</f>
        <v>42</v>
      </c>
      <c r="N898" s="5">
        <f t="shared" si="26"/>
        <v>3864</v>
      </c>
      <c r="O898" cm="1">
        <f t="array" ref="O898:R898">_xlfn.XLOOKUP($B898,'Raw -orders'!$A:$A,'Raw -orders'!$B:$E)</f>
        <v>945</v>
      </c>
      <c r="P898">
        <v>46608</v>
      </c>
      <c r="Q898" s="1">
        <v>44292</v>
      </c>
      <c r="R898" s="1">
        <v>44306</v>
      </c>
      <c r="S898" t="str" cm="1">
        <f t="array" ref="S898:Z898">_xlfn.XLOOKUP($O898,'Raw - customers'!$A:$A,'Raw - customers'!$B:$I)</f>
        <v>Lorilyn Vittet</v>
      </c>
      <c r="T898" t="str">
        <v>Non-binary</v>
      </c>
      <c r="U898">
        <v>48</v>
      </c>
      <c r="V898" t="str">
        <v>8307 Matthew GroveSuite 475</v>
      </c>
      <c r="W898">
        <v>3606</v>
      </c>
      <c r="X898" t="str">
        <v>Stantonmouth</v>
      </c>
      <c r="Y898" t="str">
        <v>Australian Capital Territory</v>
      </c>
      <c r="Z898" t="str">
        <v>Australia</v>
      </c>
      <c r="AA898">
        <v>4</v>
      </c>
      <c r="AB898" s="3" t="str">
        <f t="shared" si="27"/>
        <v>10 to 20</v>
      </c>
      <c r="AM898" s="6">
        <v>945</v>
      </c>
      <c r="AN898" s="6" t="s">
        <v>1350</v>
      </c>
    </row>
    <row r="899" spans="1:40" x14ac:dyDescent="0.25">
      <c r="A899">
        <v>897</v>
      </c>
      <c r="B899">
        <v>185</v>
      </c>
      <c r="C899">
        <v>1145</v>
      </c>
      <c r="D899">
        <v>102</v>
      </c>
      <c r="E899">
        <v>1</v>
      </c>
      <c r="F899">
        <v>102</v>
      </c>
      <c r="G899">
        <v>1</v>
      </c>
      <c r="H899" t="str">
        <f>VLOOKUP($C899,'Raw-products'!$A$2:$H$1261,MATCH(H$1,'Raw-products'!$A$1:$H$1,0))</f>
        <v>Trousers</v>
      </c>
      <c r="I899" t="str">
        <f>VLOOKUP($C899,'Raw-products'!$A$2:$H$1261,MATCH(I$1,'Raw-products'!$A$1:$H$1,0))</f>
        <v>Cargo Pants</v>
      </c>
      <c r="J899" t="str">
        <f>VLOOKUP($C899,'Raw-products'!$A$2:$H$1261,MATCH(J$1,'Raw-products'!$A$1:$H$1,0))</f>
        <v>XS</v>
      </c>
      <c r="K899" t="str">
        <f>VLOOKUP($C899,'Raw-products'!$A$2:$H$1261,MATCH(K$1,'Raw-products'!$A$1:$H$1,0))</f>
        <v>indigo</v>
      </c>
      <c r="L899">
        <f>VLOOKUP($C899,'Raw-products'!$A$2:$H$1261,MATCH(L$1,'Raw-products'!$A$1:$H$1,0))</f>
        <v>106</v>
      </c>
      <c r="M899">
        <f>VLOOKUP($C899,'Raw-products'!$A$2:$H$1261,MATCH(M$1,'Raw-products'!$A$1:$H$1,0))</f>
        <v>51</v>
      </c>
      <c r="N899" s="5">
        <f t="shared" ref="N899:N962" si="28">$L899*$M899</f>
        <v>5406</v>
      </c>
      <c r="O899" cm="1">
        <f t="array" ref="O899:R899">_xlfn.XLOOKUP($B899,'Raw -orders'!$A:$A,'Raw -orders'!$B:$E)</f>
        <v>945</v>
      </c>
      <c r="P899">
        <v>46608</v>
      </c>
      <c r="Q899" s="1">
        <v>44292</v>
      </c>
      <c r="R899" s="1">
        <v>44306</v>
      </c>
      <c r="S899" t="str" cm="1">
        <f t="array" ref="S899:Z899">_xlfn.XLOOKUP($O899,'Raw - customers'!$A:$A,'Raw - customers'!$B:$I)</f>
        <v>Lorilyn Vittet</v>
      </c>
      <c r="T899" t="str">
        <v>Non-binary</v>
      </c>
      <c r="U899">
        <v>48</v>
      </c>
      <c r="V899" t="str">
        <v>8307 Matthew GroveSuite 475</v>
      </c>
      <c r="W899">
        <v>3606</v>
      </c>
      <c r="X899" t="str">
        <v>Stantonmouth</v>
      </c>
      <c r="Y899" t="str">
        <v>Australian Capital Territory</v>
      </c>
      <c r="Z899" t="str">
        <v>Australia</v>
      </c>
      <c r="AA899">
        <v>4</v>
      </c>
      <c r="AB899" s="3" t="str">
        <f t="shared" ref="AB899:AB962" si="29">IF(AND(DATEDIF($Q899,$R899,"D")&gt;0,DATEDIF($Q899,$R899,"D")&lt;=10),"0 to 10",IF(AND(DATEDIF($Q899,$R899,"D")&gt;10,DATEDIF($Q899,$R899,"D")&lt;=20),"10 to 20",IF(AND(DATEDIF($Q899,$R899,"D")&gt;20,DATEDIF($Q899,$R899,"D")&lt;=30),"20 to 30")))</f>
        <v>10 to 20</v>
      </c>
      <c r="AM899" s="6">
        <v>945</v>
      </c>
      <c r="AN899" s="6" t="s">
        <v>1350</v>
      </c>
    </row>
    <row r="900" spans="1:40" x14ac:dyDescent="0.25">
      <c r="A900">
        <v>898</v>
      </c>
      <c r="B900">
        <v>185</v>
      </c>
      <c r="C900">
        <v>469</v>
      </c>
      <c r="D900">
        <v>118</v>
      </c>
      <c r="E900">
        <v>2</v>
      </c>
      <c r="F900">
        <v>236</v>
      </c>
      <c r="G900">
        <v>1</v>
      </c>
      <c r="H900" t="str">
        <f>VLOOKUP($C900,'Raw-products'!$A$2:$H$1261,MATCH(H$1,'Raw-products'!$A$1:$H$1,0))</f>
        <v>Jacket</v>
      </c>
      <c r="I900" t="str">
        <f>VLOOKUP($C900,'Raw-products'!$A$2:$H$1261,MATCH(I$1,'Raw-products'!$A$1:$H$1,0))</f>
        <v>Puffer</v>
      </c>
      <c r="J900" t="str">
        <f>VLOOKUP($C900,'Raw-products'!$A$2:$H$1261,MATCH(J$1,'Raw-products'!$A$1:$H$1,0))</f>
        <v>XL</v>
      </c>
      <c r="K900" t="str">
        <f>VLOOKUP($C900,'Raw-products'!$A$2:$H$1261,MATCH(K$1,'Raw-products'!$A$1:$H$1,0))</f>
        <v>yellow</v>
      </c>
      <c r="L900">
        <f>VLOOKUP($C900,'Raw-products'!$A$2:$H$1261,MATCH(L$1,'Raw-products'!$A$1:$H$1,0))</f>
        <v>110</v>
      </c>
      <c r="M900">
        <f>VLOOKUP($C900,'Raw-products'!$A$2:$H$1261,MATCH(M$1,'Raw-products'!$A$1:$H$1,0))</f>
        <v>65</v>
      </c>
      <c r="N900" s="5">
        <f t="shared" si="28"/>
        <v>7150</v>
      </c>
      <c r="O900" cm="1">
        <f t="array" ref="O900:R900">_xlfn.XLOOKUP($B900,'Raw -orders'!$A:$A,'Raw -orders'!$B:$E)</f>
        <v>945</v>
      </c>
      <c r="P900">
        <v>46608</v>
      </c>
      <c r="Q900" s="1">
        <v>44292</v>
      </c>
      <c r="R900" s="1">
        <v>44306</v>
      </c>
      <c r="S900" t="str" cm="1">
        <f t="array" ref="S900:Z900">_xlfn.XLOOKUP($O900,'Raw - customers'!$A:$A,'Raw - customers'!$B:$I)</f>
        <v>Lorilyn Vittet</v>
      </c>
      <c r="T900" t="str">
        <v>Non-binary</v>
      </c>
      <c r="U900">
        <v>48</v>
      </c>
      <c r="V900" t="str">
        <v>8307 Matthew GroveSuite 475</v>
      </c>
      <c r="W900">
        <v>3606</v>
      </c>
      <c r="X900" t="str">
        <v>Stantonmouth</v>
      </c>
      <c r="Y900" t="str">
        <v>Australian Capital Territory</v>
      </c>
      <c r="Z900" t="str">
        <v>Australia</v>
      </c>
      <c r="AA900">
        <v>4</v>
      </c>
      <c r="AB900" s="3" t="str">
        <f t="shared" si="29"/>
        <v>10 to 20</v>
      </c>
      <c r="AM900" s="6">
        <v>945</v>
      </c>
      <c r="AN900" s="6" t="s">
        <v>1350</v>
      </c>
    </row>
    <row r="901" spans="1:40" x14ac:dyDescent="0.25">
      <c r="A901">
        <v>899</v>
      </c>
      <c r="B901">
        <v>185</v>
      </c>
      <c r="C901">
        <v>406</v>
      </c>
      <c r="D901">
        <v>119</v>
      </c>
      <c r="E901">
        <v>3</v>
      </c>
      <c r="F901">
        <v>357</v>
      </c>
      <c r="G901">
        <v>1</v>
      </c>
      <c r="H901" t="str">
        <f>VLOOKUP($C901,'Raw-products'!$A$2:$H$1261,MATCH(H$1,'Raw-products'!$A$1:$H$1,0))</f>
        <v>Shirt</v>
      </c>
      <c r="I901" t="str">
        <f>VLOOKUP($C901,'Raw-products'!$A$2:$H$1261,MATCH(I$1,'Raw-products'!$A$1:$H$1,0))</f>
        <v>Casual Slim Fit</v>
      </c>
      <c r="J901" t="str">
        <f>VLOOKUP($C901,'Raw-products'!$A$2:$H$1261,MATCH(J$1,'Raw-products'!$A$1:$H$1,0))</f>
        <v>S</v>
      </c>
      <c r="K901" t="str">
        <f>VLOOKUP($C901,'Raw-products'!$A$2:$H$1261,MATCH(K$1,'Raw-products'!$A$1:$H$1,0))</f>
        <v>blue</v>
      </c>
      <c r="L901">
        <f>VLOOKUP($C901,'Raw-products'!$A$2:$H$1261,MATCH(L$1,'Raw-products'!$A$1:$H$1,0))</f>
        <v>113</v>
      </c>
      <c r="M901">
        <f>VLOOKUP($C901,'Raw-products'!$A$2:$H$1261,MATCH(M$1,'Raw-products'!$A$1:$H$1,0))</f>
        <v>75</v>
      </c>
      <c r="N901" s="5">
        <f t="shared" si="28"/>
        <v>8475</v>
      </c>
      <c r="O901" cm="1">
        <f t="array" ref="O901:R901">_xlfn.XLOOKUP($B901,'Raw -orders'!$A:$A,'Raw -orders'!$B:$E)</f>
        <v>945</v>
      </c>
      <c r="P901">
        <v>46608</v>
      </c>
      <c r="Q901" s="1">
        <v>44292</v>
      </c>
      <c r="R901" s="1">
        <v>44306</v>
      </c>
      <c r="S901" t="str" cm="1">
        <f t="array" ref="S901:Z901">_xlfn.XLOOKUP($O901,'Raw - customers'!$A:$A,'Raw - customers'!$B:$I)</f>
        <v>Lorilyn Vittet</v>
      </c>
      <c r="T901" t="str">
        <v>Non-binary</v>
      </c>
      <c r="U901">
        <v>48</v>
      </c>
      <c r="V901" t="str">
        <v>8307 Matthew GroveSuite 475</v>
      </c>
      <c r="W901">
        <v>3606</v>
      </c>
      <c r="X901" t="str">
        <v>Stantonmouth</v>
      </c>
      <c r="Y901" t="str">
        <v>Australian Capital Territory</v>
      </c>
      <c r="Z901" t="str">
        <v>Australia</v>
      </c>
      <c r="AA901">
        <v>4</v>
      </c>
      <c r="AB901" s="3" t="str">
        <f t="shared" si="29"/>
        <v>10 to 20</v>
      </c>
      <c r="AM901" s="6">
        <v>945</v>
      </c>
      <c r="AN901" s="6" t="s">
        <v>1350</v>
      </c>
    </row>
    <row r="902" spans="1:40" x14ac:dyDescent="0.25">
      <c r="A902">
        <v>900</v>
      </c>
      <c r="B902">
        <v>185</v>
      </c>
      <c r="C902">
        <v>411</v>
      </c>
      <c r="D902">
        <v>119</v>
      </c>
      <c r="E902">
        <v>2</v>
      </c>
      <c r="F902">
        <v>238</v>
      </c>
      <c r="G902">
        <v>1</v>
      </c>
      <c r="H902" t="str">
        <f>VLOOKUP($C902,'Raw-products'!$A$2:$H$1261,MATCH(H$1,'Raw-products'!$A$1:$H$1,0))</f>
        <v>Shirt</v>
      </c>
      <c r="I902" t="str">
        <f>VLOOKUP($C902,'Raw-products'!$A$2:$H$1261,MATCH(I$1,'Raw-products'!$A$1:$H$1,0))</f>
        <v>Casual Slim Fit</v>
      </c>
      <c r="J902" t="str">
        <f>VLOOKUP($C902,'Raw-products'!$A$2:$H$1261,MATCH(J$1,'Raw-products'!$A$1:$H$1,0))</f>
        <v>S</v>
      </c>
      <c r="K902" t="str">
        <f>VLOOKUP($C902,'Raw-products'!$A$2:$H$1261,MATCH(K$1,'Raw-products'!$A$1:$H$1,0))</f>
        <v>indigo</v>
      </c>
      <c r="L902">
        <f>VLOOKUP($C902,'Raw-products'!$A$2:$H$1261,MATCH(L$1,'Raw-products'!$A$1:$H$1,0))</f>
        <v>113</v>
      </c>
      <c r="M902">
        <f>VLOOKUP($C902,'Raw-products'!$A$2:$H$1261,MATCH(M$1,'Raw-products'!$A$1:$H$1,0))</f>
        <v>65</v>
      </c>
      <c r="N902" s="5">
        <f t="shared" si="28"/>
        <v>7345</v>
      </c>
      <c r="O902" cm="1">
        <f t="array" ref="O902:R902">_xlfn.XLOOKUP($B902,'Raw -orders'!$A:$A,'Raw -orders'!$B:$E)</f>
        <v>945</v>
      </c>
      <c r="P902">
        <v>46608</v>
      </c>
      <c r="Q902" s="1">
        <v>44292</v>
      </c>
      <c r="R902" s="1">
        <v>44306</v>
      </c>
      <c r="S902" t="str" cm="1">
        <f t="array" ref="S902:Z902">_xlfn.XLOOKUP($O902,'Raw - customers'!$A:$A,'Raw - customers'!$B:$I)</f>
        <v>Lorilyn Vittet</v>
      </c>
      <c r="T902" t="str">
        <v>Non-binary</v>
      </c>
      <c r="U902">
        <v>48</v>
      </c>
      <c r="V902" t="str">
        <v>8307 Matthew GroveSuite 475</v>
      </c>
      <c r="W902">
        <v>3606</v>
      </c>
      <c r="X902" t="str">
        <v>Stantonmouth</v>
      </c>
      <c r="Y902" t="str">
        <v>Australian Capital Territory</v>
      </c>
      <c r="Z902" t="str">
        <v>Australia</v>
      </c>
      <c r="AA902">
        <v>4</v>
      </c>
      <c r="AB902" s="3" t="str">
        <f t="shared" si="29"/>
        <v>10 to 20</v>
      </c>
      <c r="AM902" s="6">
        <v>945</v>
      </c>
      <c r="AN902" s="6" t="s">
        <v>1350</v>
      </c>
    </row>
    <row r="903" spans="1:40" x14ac:dyDescent="0.25">
      <c r="A903">
        <v>901</v>
      </c>
      <c r="B903">
        <v>185</v>
      </c>
      <c r="C903">
        <v>249</v>
      </c>
      <c r="D903">
        <v>95</v>
      </c>
      <c r="E903">
        <v>1</v>
      </c>
      <c r="F903">
        <v>95</v>
      </c>
      <c r="G903">
        <v>1</v>
      </c>
      <c r="H903" t="str">
        <f>VLOOKUP($C903,'Raw-products'!$A$2:$H$1261,MATCH(H$1,'Raw-products'!$A$1:$H$1,0))</f>
        <v>Shirt</v>
      </c>
      <c r="I903" t="str">
        <f>VLOOKUP($C903,'Raw-products'!$A$2:$H$1261,MATCH(I$1,'Raw-products'!$A$1:$H$1,0))</f>
        <v>Polo</v>
      </c>
      <c r="J903" t="str">
        <f>VLOOKUP($C903,'Raw-products'!$A$2:$H$1261,MATCH(J$1,'Raw-products'!$A$1:$H$1,0))</f>
        <v>XL</v>
      </c>
      <c r="K903" t="str">
        <f>VLOOKUP($C903,'Raw-products'!$A$2:$H$1261,MATCH(K$1,'Raw-products'!$A$1:$H$1,0))</f>
        <v>red</v>
      </c>
      <c r="L903">
        <f>VLOOKUP($C903,'Raw-products'!$A$2:$H$1261,MATCH(L$1,'Raw-products'!$A$1:$H$1,0))</f>
        <v>117</v>
      </c>
      <c r="M903">
        <f>VLOOKUP($C903,'Raw-products'!$A$2:$H$1261,MATCH(M$1,'Raw-products'!$A$1:$H$1,0))</f>
        <v>76</v>
      </c>
      <c r="N903" s="5">
        <f t="shared" si="28"/>
        <v>8892</v>
      </c>
      <c r="O903" cm="1">
        <f t="array" ref="O903:R903">_xlfn.XLOOKUP($B903,'Raw -orders'!$A:$A,'Raw -orders'!$B:$E)</f>
        <v>945</v>
      </c>
      <c r="P903">
        <v>46608</v>
      </c>
      <c r="Q903" s="1">
        <v>44292</v>
      </c>
      <c r="R903" s="1">
        <v>44306</v>
      </c>
      <c r="S903" t="str" cm="1">
        <f t="array" ref="S903:Z903">_xlfn.XLOOKUP($O903,'Raw - customers'!$A:$A,'Raw - customers'!$B:$I)</f>
        <v>Lorilyn Vittet</v>
      </c>
      <c r="T903" t="str">
        <v>Non-binary</v>
      </c>
      <c r="U903">
        <v>48</v>
      </c>
      <c r="V903" t="str">
        <v>8307 Matthew GroveSuite 475</v>
      </c>
      <c r="W903">
        <v>3606</v>
      </c>
      <c r="X903" t="str">
        <v>Stantonmouth</v>
      </c>
      <c r="Y903" t="str">
        <v>Australian Capital Territory</v>
      </c>
      <c r="Z903" t="str">
        <v>Australia</v>
      </c>
      <c r="AA903">
        <v>4</v>
      </c>
      <c r="AB903" s="3" t="str">
        <f t="shared" si="29"/>
        <v>10 to 20</v>
      </c>
      <c r="AM903" s="6">
        <v>945</v>
      </c>
      <c r="AN903" s="6" t="s">
        <v>1350</v>
      </c>
    </row>
    <row r="904" spans="1:40" x14ac:dyDescent="0.25">
      <c r="A904">
        <v>902</v>
      </c>
      <c r="B904">
        <v>185</v>
      </c>
      <c r="C904">
        <v>55</v>
      </c>
      <c r="D904">
        <v>104</v>
      </c>
      <c r="E904">
        <v>3</v>
      </c>
      <c r="F904">
        <v>312</v>
      </c>
      <c r="G904">
        <v>1</v>
      </c>
      <c r="H904" t="str">
        <f>VLOOKUP($C904,'Raw-products'!$A$2:$H$1261,MATCH(H$1,'Raw-products'!$A$1:$H$1,0))</f>
        <v>Shirt</v>
      </c>
      <c r="I904" t="str">
        <f>VLOOKUP($C904,'Raw-products'!$A$2:$H$1261,MATCH(I$1,'Raw-products'!$A$1:$H$1,0))</f>
        <v>Dress</v>
      </c>
      <c r="J904" t="str">
        <f>VLOOKUP($C904,'Raw-products'!$A$2:$H$1261,MATCH(J$1,'Raw-products'!$A$1:$H$1,0))</f>
        <v>XS</v>
      </c>
      <c r="K904" t="str">
        <f>VLOOKUP($C904,'Raw-products'!$A$2:$H$1261,MATCH(K$1,'Raw-products'!$A$1:$H$1,0))</f>
        <v>blue</v>
      </c>
      <c r="L904">
        <f>VLOOKUP($C904,'Raw-products'!$A$2:$H$1261,MATCH(L$1,'Raw-products'!$A$1:$H$1,0))</f>
        <v>119</v>
      </c>
      <c r="M904">
        <f>VLOOKUP($C904,'Raw-products'!$A$2:$H$1261,MATCH(M$1,'Raw-products'!$A$1:$H$1,0))</f>
        <v>41</v>
      </c>
      <c r="N904" s="5">
        <f t="shared" si="28"/>
        <v>4879</v>
      </c>
      <c r="O904" cm="1">
        <f t="array" ref="O904:R904">_xlfn.XLOOKUP($B904,'Raw -orders'!$A:$A,'Raw -orders'!$B:$E)</f>
        <v>945</v>
      </c>
      <c r="P904">
        <v>46608</v>
      </c>
      <c r="Q904" s="1">
        <v>44292</v>
      </c>
      <c r="R904" s="1">
        <v>44306</v>
      </c>
      <c r="S904" t="str" cm="1">
        <f t="array" ref="S904:Z904">_xlfn.XLOOKUP($O904,'Raw - customers'!$A:$A,'Raw - customers'!$B:$I)</f>
        <v>Lorilyn Vittet</v>
      </c>
      <c r="T904" t="str">
        <v>Non-binary</v>
      </c>
      <c r="U904">
        <v>48</v>
      </c>
      <c r="V904" t="str">
        <v>8307 Matthew GroveSuite 475</v>
      </c>
      <c r="W904">
        <v>3606</v>
      </c>
      <c r="X904" t="str">
        <v>Stantonmouth</v>
      </c>
      <c r="Y904" t="str">
        <v>Australian Capital Territory</v>
      </c>
      <c r="Z904" t="str">
        <v>Australia</v>
      </c>
      <c r="AA904">
        <v>4</v>
      </c>
      <c r="AB904" s="3" t="str">
        <f t="shared" si="29"/>
        <v>10 to 20</v>
      </c>
      <c r="AM904" s="6">
        <v>945</v>
      </c>
      <c r="AN904" s="6" t="s">
        <v>1350</v>
      </c>
    </row>
    <row r="905" spans="1:40" x14ac:dyDescent="0.25">
      <c r="A905">
        <v>903</v>
      </c>
      <c r="B905">
        <v>185</v>
      </c>
      <c r="C905">
        <v>948</v>
      </c>
      <c r="D905">
        <v>97</v>
      </c>
      <c r="E905">
        <v>2</v>
      </c>
      <c r="F905">
        <v>194</v>
      </c>
      <c r="G905">
        <v>1</v>
      </c>
      <c r="H905" t="str">
        <f>VLOOKUP($C905,'Raw-products'!$A$2:$H$1261,MATCH(H$1,'Raw-products'!$A$1:$H$1,0))</f>
        <v>Trousers</v>
      </c>
      <c r="I905" t="str">
        <f>VLOOKUP($C905,'Raw-products'!$A$2:$H$1261,MATCH(I$1,'Raw-products'!$A$1:$H$1,0))</f>
        <v>Slim-Fit</v>
      </c>
      <c r="J905" t="str">
        <f>VLOOKUP($C905,'Raw-products'!$A$2:$H$1261,MATCH(J$1,'Raw-products'!$A$1:$H$1,0))</f>
        <v>L</v>
      </c>
      <c r="K905" t="str">
        <f>VLOOKUP($C905,'Raw-products'!$A$2:$H$1261,MATCH(K$1,'Raw-products'!$A$1:$H$1,0))</f>
        <v>red</v>
      </c>
      <c r="L905">
        <f>VLOOKUP($C905,'Raw-products'!$A$2:$H$1261,MATCH(L$1,'Raw-products'!$A$1:$H$1,0))</f>
        <v>119</v>
      </c>
      <c r="M905">
        <f>VLOOKUP($C905,'Raw-products'!$A$2:$H$1261,MATCH(M$1,'Raw-products'!$A$1:$H$1,0))</f>
        <v>80</v>
      </c>
      <c r="N905" s="5">
        <f t="shared" si="28"/>
        <v>9520</v>
      </c>
      <c r="O905" cm="1">
        <f t="array" ref="O905:R905">_xlfn.XLOOKUP($B905,'Raw -orders'!$A:$A,'Raw -orders'!$B:$E)</f>
        <v>945</v>
      </c>
      <c r="P905">
        <v>46608</v>
      </c>
      <c r="Q905" s="1">
        <v>44292</v>
      </c>
      <c r="R905" s="1">
        <v>44306</v>
      </c>
      <c r="S905" t="str" cm="1">
        <f t="array" ref="S905:Z905">_xlfn.XLOOKUP($O905,'Raw - customers'!$A:$A,'Raw - customers'!$B:$I)</f>
        <v>Lorilyn Vittet</v>
      </c>
      <c r="T905" t="str">
        <v>Non-binary</v>
      </c>
      <c r="U905">
        <v>48</v>
      </c>
      <c r="V905" t="str">
        <v>8307 Matthew GroveSuite 475</v>
      </c>
      <c r="W905">
        <v>3606</v>
      </c>
      <c r="X905" t="str">
        <v>Stantonmouth</v>
      </c>
      <c r="Y905" t="str">
        <v>Australian Capital Territory</v>
      </c>
      <c r="Z905" t="str">
        <v>Australia</v>
      </c>
      <c r="AA905">
        <v>4</v>
      </c>
      <c r="AB905" s="3" t="str">
        <f t="shared" si="29"/>
        <v>10 to 20</v>
      </c>
      <c r="AM905" s="6">
        <v>945</v>
      </c>
      <c r="AN905" s="6" t="s">
        <v>1350</v>
      </c>
    </row>
    <row r="906" spans="1:40" x14ac:dyDescent="0.25">
      <c r="A906">
        <v>904</v>
      </c>
      <c r="B906">
        <v>185</v>
      </c>
      <c r="C906">
        <v>1057</v>
      </c>
      <c r="D906">
        <v>93</v>
      </c>
      <c r="E906">
        <v>3</v>
      </c>
      <c r="F906">
        <v>279</v>
      </c>
      <c r="G906">
        <v>1</v>
      </c>
      <c r="H906" t="str">
        <f>VLOOKUP($C906,'Raw-products'!$A$2:$H$1261,MATCH(H$1,'Raw-products'!$A$1:$H$1,0))</f>
        <v>Trousers</v>
      </c>
      <c r="I906" t="str">
        <f>VLOOKUP($C906,'Raw-products'!$A$2:$H$1261,MATCH(I$1,'Raw-products'!$A$1:$H$1,0))</f>
        <v>Joggers</v>
      </c>
      <c r="J906" t="str">
        <f>VLOOKUP($C906,'Raw-products'!$A$2:$H$1261,MATCH(J$1,'Raw-products'!$A$1:$H$1,0))</f>
        <v>M</v>
      </c>
      <c r="K906" t="str">
        <f>VLOOKUP($C906,'Raw-products'!$A$2:$H$1261,MATCH(K$1,'Raw-products'!$A$1:$H$1,0))</f>
        <v>orange</v>
      </c>
      <c r="L906">
        <f>VLOOKUP($C906,'Raw-products'!$A$2:$H$1261,MATCH(L$1,'Raw-products'!$A$1:$H$1,0))</f>
        <v>94</v>
      </c>
      <c r="M906">
        <f>VLOOKUP($C906,'Raw-products'!$A$2:$H$1261,MATCH(M$1,'Raw-products'!$A$1:$H$1,0))</f>
        <v>52</v>
      </c>
      <c r="N906" s="5">
        <f t="shared" si="28"/>
        <v>4888</v>
      </c>
      <c r="O906" cm="1">
        <f t="array" ref="O906:R906">_xlfn.XLOOKUP($B906,'Raw -orders'!$A:$A,'Raw -orders'!$B:$E)</f>
        <v>945</v>
      </c>
      <c r="P906">
        <v>46608</v>
      </c>
      <c r="Q906" s="1">
        <v>44292</v>
      </c>
      <c r="R906" s="1">
        <v>44306</v>
      </c>
      <c r="S906" t="str" cm="1">
        <f t="array" ref="S906:Z906">_xlfn.XLOOKUP($O906,'Raw - customers'!$A:$A,'Raw - customers'!$B:$I)</f>
        <v>Lorilyn Vittet</v>
      </c>
      <c r="T906" t="str">
        <v>Non-binary</v>
      </c>
      <c r="U906">
        <v>48</v>
      </c>
      <c r="V906" t="str">
        <v>8307 Matthew GroveSuite 475</v>
      </c>
      <c r="W906">
        <v>3606</v>
      </c>
      <c r="X906" t="str">
        <v>Stantonmouth</v>
      </c>
      <c r="Y906" t="str">
        <v>Australian Capital Territory</v>
      </c>
      <c r="Z906" t="str">
        <v>Australia</v>
      </c>
      <c r="AA906">
        <v>4</v>
      </c>
      <c r="AB906" s="3" t="str">
        <f t="shared" si="29"/>
        <v>10 to 20</v>
      </c>
      <c r="AM906" s="6">
        <v>945</v>
      </c>
      <c r="AN906" s="6" t="s">
        <v>1350</v>
      </c>
    </row>
    <row r="907" spans="1:40" x14ac:dyDescent="0.25">
      <c r="A907">
        <v>905</v>
      </c>
      <c r="B907">
        <v>186</v>
      </c>
      <c r="C907">
        <v>316</v>
      </c>
      <c r="D907">
        <v>109</v>
      </c>
      <c r="E907">
        <v>2</v>
      </c>
      <c r="F907">
        <v>218</v>
      </c>
      <c r="G907">
        <v>1</v>
      </c>
      <c r="H907" t="str">
        <f>VLOOKUP($C907,'Raw-products'!$A$2:$H$1261,MATCH(H$1,'Raw-products'!$A$1:$H$1,0))</f>
        <v>Shirt</v>
      </c>
      <c r="I907" t="str">
        <f>VLOOKUP($C907,'Raw-products'!$A$2:$H$1261,MATCH(I$1,'Raw-products'!$A$1:$H$1,0))</f>
        <v>Mandarin Collar</v>
      </c>
      <c r="J907" t="str">
        <f>VLOOKUP($C907,'Raw-products'!$A$2:$H$1261,MATCH(J$1,'Raw-products'!$A$1:$H$1,0))</f>
        <v>S</v>
      </c>
      <c r="K907" t="str">
        <f>VLOOKUP($C907,'Raw-products'!$A$2:$H$1261,MATCH(K$1,'Raw-products'!$A$1:$H$1,0))</f>
        <v>red</v>
      </c>
      <c r="L907">
        <f>VLOOKUP($C907,'Raw-products'!$A$2:$H$1261,MATCH(L$1,'Raw-products'!$A$1:$H$1,0))</f>
        <v>108</v>
      </c>
      <c r="M907">
        <f>VLOOKUP($C907,'Raw-products'!$A$2:$H$1261,MATCH(M$1,'Raw-products'!$A$1:$H$1,0))</f>
        <v>48</v>
      </c>
      <c r="N907" s="5">
        <f t="shared" si="28"/>
        <v>5184</v>
      </c>
      <c r="O907" cm="1">
        <f t="array" ref="O907:R907">_xlfn.XLOOKUP($B907,'Raw -orders'!$A:$A,'Raw -orders'!$B:$E)</f>
        <v>833</v>
      </c>
      <c r="P907">
        <v>24061</v>
      </c>
      <c r="Q907" s="1">
        <v>44465</v>
      </c>
      <c r="R907" s="1">
        <v>44483</v>
      </c>
      <c r="S907" t="str" cm="1">
        <f t="array" ref="S907:Z907">_xlfn.XLOOKUP($O907,'Raw - customers'!$A:$A,'Raw - customers'!$B:$I)</f>
        <v>Hilliard Papes</v>
      </c>
      <c r="T907" t="str">
        <v>Genderqueer</v>
      </c>
      <c r="U907">
        <v>27</v>
      </c>
      <c r="V907" t="str">
        <v>2376 Adams SquareSuite 443</v>
      </c>
      <c r="W907">
        <v>8559</v>
      </c>
      <c r="X907" t="str">
        <v>Jaspermouth</v>
      </c>
      <c r="Y907" t="str">
        <v>Western Australia</v>
      </c>
      <c r="Z907" t="str">
        <v>Australia</v>
      </c>
      <c r="AA907">
        <v>9</v>
      </c>
      <c r="AB907" s="3" t="str">
        <f t="shared" si="29"/>
        <v>10 to 20</v>
      </c>
      <c r="AM907" s="6">
        <v>833</v>
      </c>
      <c r="AN907" s="6" t="s">
        <v>1377</v>
      </c>
    </row>
    <row r="908" spans="1:40" x14ac:dyDescent="0.25">
      <c r="A908">
        <v>906</v>
      </c>
      <c r="B908">
        <v>186</v>
      </c>
      <c r="C908">
        <v>642</v>
      </c>
      <c r="D908">
        <v>93</v>
      </c>
      <c r="E908">
        <v>2</v>
      </c>
      <c r="F908">
        <v>186</v>
      </c>
      <c r="G908">
        <v>1</v>
      </c>
      <c r="H908" t="str">
        <f>VLOOKUP($C908,'Raw-products'!$A$2:$H$1261,MATCH(H$1,'Raw-products'!$A$1:$H$1,0))</f>
        <v>Jacket</v>
      </c>
      <c r="I908" t="str">
        <f>VLOOKUP($C908,'Raw-products'!$A$2:$H$1261,MATCH(I$1,'Raw-products'!$A$1:$H$1,0))</f>
        <v>Coach</v>
      </c>
      <c r="J908" t="str">
        <f>VLOOKUP($C908,'Raw-products'!$A$2:$H$1261,MATCH(J$1,'Raw-products'!$A$1:$H$1,0))</f>
        <v>M</v>
      </c>
      <c r="K908" t="str">
        <f>VLOOKUP($C908,'Raw-products'!$A$2:$H$1261,MATCH(K$1,'Raw-products'!$A$1:$H$1,0))</f>
        <v>yellow</v>
      </c>
      <c r="L908">
        <f>VLOOKUP($C908,'Raw-products'!$A$2:$H$1261,MATCH(L$1,'Raw-products'!$A$1:$H$1,0))</f>
        <v>115</v>
      </c>
      <c r="M908">
        <f>VLOOKUP($C908,'Raw-products'!$A$2:$H$1261,MATCH(M$1,'Raw-products'!$A$1:$H$1,0))</f>
        <v>48</v>
      </c>
      <c r="N908" s="5">
        <f t="shared" si="28"/>
        <v>5520</v>
      </c>
      <c r="O908" cm="1">
        <f t="array" ref="O908:R908">_xlfn.XLOOKUP($B908,'Raw -orders'!$A:$A,'Raw -orders'!$B:$E)</f>
        <v>833</v>
      </c>
      <c r="P908">
        <v>24061</v>
      </c>
      <c r="Q908" s="1">
        <v>44465</v>
      </c>
      <c r="R908" s="1">
        <v>44483</v>
      </c>
      <c r="S908" t="str" cm="1">
        <f t="array" ref="S908:Z908">_xlfn.XLOOKUP($O908,'Raw - customers'!$A:$A,'Raw - customers'!$B:$I)</f>
        <v>Hilliard Papes</v>
      </c>
      <c r="T908" t="str">
        <v>Genderqueer</v>
      </c>
      <c r="U908">
        <v>27</v>
      </c>
      <c r="V908" t="str">
        <v>2376 Adams SquareSuite 443</v>
      </c>
      <c r="W908">
        <v>8559</v>
      </c>
      <c r="X908" t="str">
        <v>Jaspermouth</v>
      </c>
      <c r="Y908" t="str">
        <v>Western Australia</v>
      </c>
      <c r="Z908" t="str">
        <v>Australia</v>
      </c>
      <c r="AA908">
        <v>9</v>
      </c>
      <c r="AB908" s="3" t="str">
        <f t="shared" si="29"/>
        <v>10 to 20</v>
      </c>
      <c r="AM908" s="6">
        <v>833</v>
      </c>
      <c r="AN908" s="6" t="s">
        <v>1377</v>
      </c>
    </row>
    <row r="909" spans="1:40" x14ac:dyDescent="0.25">
      <c r="A909">
        <v>907</v>
      </c>
      <c r="B909">
        <v>186</v>
      </c>
      <c r="C909">
        <v>759</v>
      </c>
      <c r="D909">
        <v>109</v>
      </c>
      <c r="E909">
        <v>2</v>
      </c>
      <c r="F909">
        <v>218</v>
      </c>
      <c r="G909">
        <v>1</v>
      </c>
      <c r="H909" t="str">
        <f>VLOOKUP($C909,'Raw-products'!$A$2:$H$1261,MATCH(H$1,'Raw-products'!$A$1:$H$1,0))</f>
        <v>Jacket</v>
      </c>
      <c r="I909" t="str">
        <f>VLOOKUP($C909,'Raw-products'!$A$2:$H$1261,MATCH(I$1,'Raw-products'!$A$1:$H$1,0))</f>
        <v>Peacoat</v>
      </c>
      <c r="J909" t="str">
        <f>VLOOKUP($C909,'Raw-products'!$A$2:$H$1261,MATCH(J$1,'Raw-products'!$A$1:$H$1,0))</f>
        <v>XL</v>
      </c>
      <c r="K909" t="str">
        <f>VLOOKUP($C909,'Raw-products'!$A$2:$H$1261,MATCH(K$1,'Raw-products'!$A$1:$H$1,0))</f>
        <v>blue</v>
      </c>
      <c r="L909">
        <f>VLOOKUP($C909,'Raw-products'!$A$2:$H$1261,MATCH(L$1,'Raw-products'!$A$1:$H$1,0))</f>
        <v>102</v>
      </c>
      <c r="M909">
        <f>VLOOKUP($C909,'Raw-products'!$A$2:$H$1261,MATCH(M$1,'Raw-products'!$A$1:$H$1,0))</f>
        <v>77</v>
      </c>
      <c r="N909" s="5">
        <f t="shared" si="28"/>
        <v>7854</v>
      </c>
      <c r="O909" cm="1">
        <f t="array" ref="O909:R909">_xlfn.XLOOKUP($B909,'Raw -orders'!$A:$A,'Raw -orders'!$B:$E)</f>
        <v>833</v>
      </c>
      <c r="P909">
        <v>24061</v>
      </c>
      <c r="Q909" s="1">
        <v>44465</v>
      </c>
      <c r="R909" s="1">
        <v>44483</v>
      </c>
      <c r="S909" t="str" cm="1">
        <f t="array" ref="S909:Z909">_xlfn.XLOOKUP($O909,'Raw - customers'!$A:$A,'Raw - customers'!$B:$I)</f>
        <v>Hilliard Papes</v>
      </c>
      <c r="T909" t="str">
        <v>Genderqueer</v>
      </c>
      <c r="U909">
        <v>27</v>
      </c>
      <c r="V909" t="str">
        <v>2376 Adams SquareSuite 443</v>
      </c>
      <c r="W909">
        <v>8559</v>
      </c>
      <c r="X909" t="str">
        <v>Jaspermouth</v>
      </c>
      <c r="Y909" t="str">
        <v>Western Australia</v>
      </c>
      <c r="Z909" t="str">
        <v>Australia</v>
      </c>
      <c r="AA909">
        <v>9</v>
      </c>
      <c r="AB909" s="3" t="str">
        <f t="shared" si="29"/>
        <v>10 to 20</v>
      </c>
      <c r="AM909" s="6">
        <v>833</v>
      </c>
      <c r="AN909" s="6" t="s">
        <v>1377</v>
      </c>
    </row>
    <row r="910" spans="1:40" x14ac:dyDescent="0.25">
      <c r="A910">
        <v>908</v>
      </c>
      <c r="B910">
        <v>186</v>
      </c>
      <c r="C910">
        <v>1208</v>
      </c>
      <c r="D910">
        <v>105</v>
      </c>
      <c r="E910">
        <v>2</v>
      </c>
      <c r="F910">
        <v>210</v>
      </c>
      <c r="G910">
        <v>1</v>
      </c>
      <c r="H910" t="str">
        <f>VLOOKUP($C910,'Raw-products'!$A$2:$H$1261,MATCH(H$1,'Raw-products'!$A$1:$H$1,0))</f>
        <v>Trousers</v>
      </c>
      <c r="I910" t="str">
        <f>VLOOKUP($C910,'Raw-products'!$A$2:$H$1261,MATCH(I$1,'Raw-products'!$A$1:$H$1,0))</f>
        <v>Pleated</v>
      </c>
      <c r="J910" t="str">
        <f>VLOOKUP($C910,'Raw-products'!$A$2:$H$1261,MATCH(J$1,'Raw-products'!$A$1:$H$1,0))</f>
        <v>L</v>
      </c>
      <c r="K910" t="str">
        <f>VLOOKUP($C910,'Raw-products'!$A$2:$H$1261,MATCH(K$1,'Raw-products'!$A$1:$H$1,0))</f>
        <v>green</v>
      </c>
      <c r="L910">
        <f>VLOOKUP($C910,'Raw-products'!$A$2:$H$1261,MATCH(L$1,'Raw-products'!$A$1:$H$1,0))</f>
        <v>90</v>
      </c>
      <c r="M910">
        <f>VLOOKUP($C910,'Raw-products'!$A$2:$H$1261,MATCH(M$1,'Raw-products'!$A$1:$H$1,0))</f>
        <v>47</v>
      </c>
      <c r="N910" s="5">
        <f t="shared" si="28"/>
        <v>4230</v>
      </c>
      <c r="O910" cm="1">
        <f t="array" ref="O910:R910">_xlfn.XLOOKUP($B910,'Raw -orders'!$A:$A,'Raw -orders'!$B:$E)</f>
        <v>833</v>
      </c>
      <c r="P910">
        <v>24061</v>
      </c>
      <c r="Q910" s="1">
        <v>44465</v>
      </c>
      <c r="R910" s="1">
        <v>44483</v>
      </c>
      <c r="S910" t="str" cm="1">
        <f t="array" ref="S910:Z910">_xlfn.XLOOKUP($O910,'Raw - customers'!$A:$A,'Raw - customers'!$B:$I)</f>
        <v>Hilliard Papes</v>
      </c>
      <c r="T910" t="str">
        <v>Genderqueer</v>
      </c>
      <c r="U910">
        <v>27</v>
      </c>
      <c r="V910" t="str">
        <v>2376 Adams SquareSuite 443</v>
      </c>
      <c r="W910">
        <v>8559</v>
      </c>
      <c r="X910" t="str">
        <v>Jaspermouth</v>
      </c>
      <c r="Y910" t="str">
        <v>Western Australia</v>
      </c>
      <c r="Z910" t="str">
        <v>Australia</v>
      </c>
      <c r="AA910">
        <v>9</v>
      </c>
      <c r="AB910" s="3" t="str">
        <f t="shared" si="29"/>
        <v>10 to 20</v>
      </c>
      <c r="AM910" s="6">
        <v>833</v>
      </c>
      <c r="AN910" s="6" t="s">
        <v>1377</v>
      </c>
    </row>
    <row r="911" spans="1:40" x14ac:dyDescent="0.25">
      <c r="A911">
        <v>909</v>
      </c>
      <c r="B911">
        <v>186</v>
      </c>
      <c r="C911">
        <v>617</v>
      </c>
      <c r="D911">
        <v>112</v>
      </c>
      <c r="E911">
        <v>1</v>
      </c>
      <c r="F911">
        <v>112</v>
      </c>
      <c r="G911">
        <v>1</v>
      </c>
      <c r="H911" t="str">
        <f>VLOOKUP($C911,'Raw-products'!$A$2:$H$1261,MATCH(H$1,'Raw-products'!$A$1:$H$1,0))</f>
        <v>Jacket</v>
      </c>
      <c r="I911" t="str">
        <f>VLOOKUP($C911,'Raw-products'!$A$2:$H$1261,MATCH(I$1,'Raw-products'!$A$1:$H$1,0))</f>
        <v>Cardigan</v>
      </c>
      <c r="J911" t="str">
        <f>VLOOKUP($C911,'Raw-products'!$A$2:$H$1261,MATCH(J$1,'Raw-products'!$A$1:$H$1,0))</f>
        <v>M</v>
      </c>
      <c r="K911" t="str">
        <f>VLOOKUP($C911,'Raw-products'!$A$2:$H$1261,MATCH(K$1,'Raw-products'!$A$1:$H$1,0))</f>
        <v>blue</v>
      </c>
      <c r="L911">
        <f>VLOOKUP($C911,'Raw-products'!$A$2:$H$1261,MATCH(L$1,'Raw-products'!$A$1:$H$1,0))</f>
        <v>118</v>
      </c>
      <c r="M911">
        <f>VLOOKUP($C911,'Raw-products'!$A$2:$H$1261,MATCH(M$1,'Raw-products'!$A$1:$H$1,0))</f>
        <v>57</v>
      </c>
      <c r="N911" s="5">
        <f t="shared" si="28"/>
        <v>6726</v>
      </c>
      <c r="O911" cm="1">
        <f t="array" ref="O911:R911">_xlfn.XLOOKUP($B911,'Raw -orders'!$A:$A,'Raw -orders'!$B:$E)</f>
        <v>833</v>
      </c>
      <c r="P911">
        <v>24061</v>
      </c>
      <c r="Q911" s="1">
        <v>44465</v>
      </c>
      <c r="R911" s="1">
        <v>44483</v>
      </c>
      <c r="S911" t="str" cm="1">
        <f t="array" ref="S911:Z911">_xlfn.XLOOKUP($O911,'Raw - customers'!$A:$A,'Raw - customers'!$B:$I)</f>
        <v>Hilliard Papes</v>
      </c>
      <c r="T911" t="str">
        <v>Genderqueer</v>
      </c>
      <c r="U911">
        <v>27</v>
      </c>
      <c r="V911" t="str">
        <v>2376 Adams SquareSuite 443</v>
      </c>
      <c r="W911">
        <v>8559</v>
      </c>
      <c r="X911" t="str">
        <v>Jaspermouth</v>
      </c>
      <c r="Y911" t="str">
        <v>Western Australia</v>
      </c>
      <c r="Z911" t="str">
        <v>Australia</v>
      </c>
      <c r="AA911">
        <v>9</v>
      </c>
      <c r="AB911" s="3" t="str">
        <f t="shared" si="29"/>
        <v>10 to 20</v>
      </c>
      <c r="AM911" s="6">
        <v>833</v>
      </c>
      <c r="AN911" s="6" t="s">
        <v>1377</v>
      </c>
    </row>
    <row r="912" spans="1:40" x14ac:dyDescent="0.25">
      <c r="A912">
        <v>910</v>
      </c>
      <c r="B912">
        <v>186</v>
      </c>
      <c r="C912">
        <v>1038</v>
      </c>
      <c r="D912">
        <v>90</v>
      </c>
      <c r="E912">
        <v>1</v>
      </c>
      <c r="F912">
        <v>90</v>
      </c>
      <c r="G912">
        <v>1</v>
      </c>
      <c r="H912" t="str">
        <f>VLOOKUP($C912,'Raw-products'!$A$2:$H$1261,MATCH(H$1,'Raw-products'!$A$1:$H$1,0))</f>
        <v>Trousers</v>
      </c>
      <c r="I912" t="str">
        <f>VLOOKUP($C912,'Raw-products'!$A$2:$H$1261,MATCH(I$1,'Raw-products'!$A$1:$H$1,0))</f>
        <v>Relaxed Leg</v>
      </c>
      <c r="J912" t="str">
        <f>VLOOKUP($C912,'Raw-products'!$A$2:$H$1261,MATCH(J$1,'Raw-products'!$A$1:$H$1,0))</f>
        <v>L</v>
      </c>
      <c r="K912" t="str">
        <f>VLOOKUP($C912,'Raw-products'!$A$2:$H$1261,MATCH(K$1,'Raw-products'!$A$1:$H$1,0))</f>
        <v>blue</v>
      </c>
      <c r="L912">
        <f>VLOOKUP($C912,'Raw-products'!$A$2:$H$1261,MATCH(L$1,'Raw-products'!$A$1:$H$1,0))</f>
        <v>95</v>
      </c>
      <c r="M912">
        <f>VLOOKUP($C912,'Raw-products'!$A$2:$H$1261,MATCH(M$1,'Raw-products'!$A$1:$H$1,0))</f>
        <v>61</v>
      </c>
      <c r="N912" s="5">
        <f t="shared" si="28"/>
        <v>5795</v>
      </c>
      <c r="O912" cm="1">
        <f t="array" ref="O912:R912">_xlfn.XLOOKUP($B912,'Raw -orders'!$A:$A,'Raw -orders'!$B:$E)</f>
        <v>833</v>
      </c>
      <c r="P912">
        <v>24061</v>
      </c>
      <c r="Q912" s="1">
        <v>44465</v>
      </c>
      <c r="R912" s="1">
        <v>44483</v>
      </c>
      <c r="S912" t="str" cm="1">
        <f t="array" ref="S912:Z912">_xlfn.XLOOKUP($O912,'Raw - customers'!$A:$A,'Raw - customers'!$B:$I)</f>
        <v>Hilliard Papes</v>
      </c>
      <c r="T912" t="str">
        <v>Genderqueer</v>
      </c>
      <c r="U912">
        <v>27</v>
      </c>
      <c r="V912" t="str">
        <v>2376 Adams SquareSuite 443</v>
      </c>
      <c r="W912">
        <v>8559</v>
      </c>
      <c r="X912" t="str">
        <v>Jaspermouth</v>
      </c>
      <c r="Y912" t="str">
        <v>Western Australia</v>
      </c>
      <c r="Z912" t="str">
        <v>Australia</v>
      </c>
      <c r="AA912">
        <v>9</v>
      </c>
      <c r="AB912" s="3" t="str">
        <f t="shared" si="29"/>
        <v>10 to 20</v>
      </c>
      <c r="AM912" s="6">
        <v>833</v>
      </c>
      <c r="AN912" s="6" t="s">
        <v>1377</v>
      </c>
    </row>
    <row r="913" spans="1:40" x14ac:dyDescent="0.25">
      <c r="A913">
        <v>911</v>
      </c>
      <c r="B913">
        <v>187</v>
      </c>
      <c r="C913">
        <v>129</v>
      </c>
      <c r="D913">
        <v>92</v>
      </c>
      <c r="E913">
        <v>3</v>
      </c>
      <c r="F913">
        <v>276</v>
      </c>
      <c r="G913">
        <v>1</v>
      </c>
      <c r="H913" t="str">
        <f>VLOOKUP($C913,'Raw-products'!$A$2:$H$1261,MATCH(H$1,'Raw-products'!$A$1:$H$1,0))</f>
        <v>Shirt</v>
      </c>
      <c r="I913" t="str">
        <f>VLOOKUP($C913,'Raw-products'!$A$2:$H$1261,MATCH(I$1,'Raw-products'!$A$1:$H$1,0))</f>
        <v>Denim</v>
      </c>
      <c r="J913" t="str">
        <f>VLOOKUP($C913,'Raw-products'!$A$2:$H$1261,MATCH(J$1,'Raw-products'!$A$1:$H$1,0))</f>
        <v>XL</v>
      </c>
      <c r="K913" t="str">
        <f>VLOOKUP($C913,'Raw-products'!$A$2:$H$1261,MATCH(K$1,'Raw-products'!$A$1:$H$1,0))</f>
        <v>blue</v>
      </c>
      <c r="L913">
        <f>VLOOKUP($C913,'Raw-products'!$A$2:$H$1261,MATCH(L$1,'Raw-products'!$A$1:$H$1,0))</f>
        <v>115</v>
      </c>
      <c r="M913">
        <f>VLOOKUP($C913,'Raw-products'!$A$2:$H$1261,MATCH(M$1,'Raw-products'!$A$1:$H$1,0))</f>
        <v>73</v>
      </c>
      <c r="N913" s="5">
        <f t="shared" si="28"/>
        <v>8395</v>
      </c>
      <c r="O913" cm="1">
        <f t="array" ref="O913:R913">_xlfn.XLOOKUP($B913,'Raw -orders'!$A:$A,'Raw -orders'!$B:$E)</f>
        <v>401</v>
      </c>
      <c r="P913">
        <v>15167</v>
      </c>
      <c r="Q913" s="1">
        <v>44206</v>
      </c>
      <c r="R913" s="1">
        <v>44215</v>
      </c>
      <c r="S913" t="str" cm="1">
        <f t="array" ref="S913:Z913">_xlfn.XLOOKUP($O913,'Raw - customers'!$A:$A,'Raw - customers'!$B:$I)</f>
        <v>Waylen Swallwell</v>
      </c>
      <c r="T913" t="str">
        <v>Non-binary</v>
      </c>
      <c r="U913">
        <v>73</v>
      </c>
      <c r="V913" t="str">
        <v>254 Layla AvenueSuite 506</v>
      </c>
      <c r="W913">
        <v>613</v>
      </c>
      <c r="X913" t="str">
        <v>Sarahstad</v>
      </c>
      <c r="Y913" t="str">
        <v>Western Australia</v>
      </c>
      <c r="Z913" t="str">
        <v>Australia</v>
      </c>
      <c r="AA913">
        <v>1</v>
      </c>
      <c r="AB913" s="3" t="str">
        <f t="shared" si="29"/>
        <v>0 to 10</v>
      </c>
      <c r="AM913" s="6">
        <v>401</v>
      </c>
      <c r="AN913" s="6" t="s">
        <v>1377</v>
      </c>
    </row>
    <row r="914" spans="1:40" x14ac:dyDescent="0.25">
      <c r="A914">
        <v>912</v>
      </c>
      <c r="B914">
        <v>187</v>
      </c>
      <c r="C914">
        <v>95</v>
      </c>
      <c r="D914">
        <v>118</v>
      </c>
      <c r="E914">
        <v>3</v>
      </c>
      <c r="F914">
        <v>354</v>
      </c>
      <c r="G914">
        <v>1</v>
      </c>
      <c r="H914" t="str">
        <f>VLOOKUP($C914,'Raw-products'!$A$2:$H$1261,MATCH(H$1,'Raw-products'!$A$1:$H$1,0))</f>
        <v>Shirt</v>
      </c>
      <c r="I914" t="str">
        <f>VLOOKUP($C914,'Raw-products'!$A$2:$H$1261,MATCH(I$1,'Raw-products'!$A$1:$H$1,0))</f>
        <v>Flannel</v>
      </c>
      <c r="J914" t="str">
        <f>VLOOKUP($C914,'Raw-products'!$A$2:$H$1261,MATCH(J$1,'Raw-products'!$A$1:$H$1,0))</f>
        <v>XS</v>
      </c>
      <c r="K914" t="str">
        <f>VLOOKUP($C914,'Raw-products'!$A$2:$H$1261,MATCH(K$1,'Raw-products'!$A$1:$H$1,0))</f>
        <v>indigo</v>
      </c>
      <c r="L914">
        <f>VLOOKUP($C914,'Raw-products'!$A$2:$H$1261,MATCH(L$1,'Raw-products'!$A$1:$H$1,0))</f>
        <v>96</v>
      </c>
      <c r="M914">
        <f>VLOOKUP($C914,'Raw-products'!$A$2:$H$1261,MATCH(M$1,'Raw-products'!$A$1:$H$1,0))</f>
        <v>46</v>
      </c>
      <c r="N914" s="5">
        <f t="shared" si="28"/>
        <v>4416</v>
      </c>
      <c r="O914" cm="1">
        <f t="array" ref="O914:R914">_xlfn.XLOOKUP($B914,'Raw -orders'!$A:$A,'Raw -orders'!$B:$E)</f>
        <v>401</v>
      </c>
      <c r="P914">
        <v>15167</v>
      </c>
      <c r="Q914" s="1">
        <v>44206</v>
      </c>
      <c r="R914" s="1">
        <v>44215</v>
      </c>
      <c r="S914" t="str" cm="1">
        <f t="array" ref="S914:Z914">_xlfn.XLOOKUP($O914,'Raw - customers'!$A:$A,'Raw - customers'!$B:$I)</f>
        <v>Waylen Swallwell</v>
      </c>
      <c r="T914" t="str">
        <v>Non-binary</v>
      </c>
      <c r="U914">
        <v>73</v>
      </c>
      <c r="V914" t="str">
        <v>254 Layla AvenueSuite 506</v>
      </c>
      <c r="W914">
        <v>613</v>
      </c>
      <c r="X914" t="str">
        <v>Sarahstad</v>
      </c>
      <c r="Y914" t="str">
        <v>Western Australia</v>
      </c>
      <c r="Z914" t="str">
        <v>Australia</v>
      </c>
      <c r="AA914">
        <v>1</v>
      </c>
      <c r="AB914" s="3" t="str">
        <f t="shared" si="29"/>
        <v>0 to 10</v>
      </c>
      <c r="AM914" s="6">
        <v>401</v>
      </c>
      <c r="AN914" s="6" t="s">
        <v>1377</v>
      </c>
    </row>
    <row r="915" spans="1:40" x14ac:dyDescent="0.25">
      <c r="A915">
        <v>913</v>
      </c>
      <c r="B915">
        <v>187</v>
      </c>
      <c r="C915">
        <v>66</v>
      </c>
      <c r="D915">
        <v>104</v>
      </c>
      <c r="E915">
        <v>1</v>
      </c>
      <c r="F915">
        <v>104</v>
      </c>
      <c r="G915">
        <v>1</v>
      </c>
      <c r="H915" t="str">
        <f>VLOOKUP($C915,'Raw-products'!$A$2:$H$1261,MATCH(H$1,'Raw-products'!$A$1:$H$1,0))</f>
        <v>Shirt</v>
      </c>
      <c r="I915" t="str">
        <f>VLOOKUP($C915,'Raw-products'!$A$2:$H$1261,MATCH(I$1,'Raw-products'!$A$1:$H$1,0))</f>
        <v>Dress</v>
      </c>
      <c r="J915" t="str">
        <f>VLOOKUP($C915,'Raw-products'!$A$2:$H$1261,MATCH(J$1,'Raw-products'!$A$1:$H$1,0))</f>
        <v>S</v>
      </c>
      <c r="K915" t="str">
        <f>VLOOKUP($C915,'Raw-products'!$A$2:$H$1261,MATCH(K$1,'Raw-products'!$A$1:$H$1,0))</f>
        <v>violet</v>
      </c>
      <c r="L915">
        <f>VLOOKUP($C915,'Raw-products'!$A$2:$H$1261,MATCH(L$1,'Raw-products'!$A$1:$H$1,0))</f>
        <v>119</v>
      </c>
      <c r="M915">
        <f>VLOOKUP($C915,'Raw-products'!$A$2:$H$1261,MATCH(M$1,'Raw-products'!$A$1:$H$1,0))</f>
        <v>69</v>
      </c>
      <c r="N915" s="5">
        <f t="shared" si="28"/>
        <v>8211</v>
      </c>
      <c r="O915" cm="1">
        <f t="array" ref="O915:R915">_xlfn.XLOOKUP($B915,'Raw -orders'!$A:$A,'Raw -orders'!$B:$E)</f>
        <v>401</v>
      </c>
      <c r="P915">
        <v>15167</v>
      </c>
      <c r="Q915" s="1">
        <v>44206</v>
      </c>
      <c r="R915" s="1">
        <v>44215</v>
      </c>
      <c r="S915" t="str" cm="1">
        <f t="array" ref="S915:Z915">_xlfn.XLOOKUP($O915,'Raw - customers'!$A:$A,'Raw - customers'!$B:$I)</f>
        <v>Waylen Swallwell</v>
      </c>
      <c r="T915" t="str">
        <v>Non-binary</v>
      </c>
      <c r="U915">
        <v>73</v>
      </c>
      <c r="V915" t="str">
        <v>254 Layla AvenueSuite 506</v>
      </c>
      <c r="W915">
        <v>613</v>
      </c>
      <c r="X915" t="str">
        <v>Sarahstad</v>
      </c>
      <c r="Y915" t="str">
        <v>Western Australia</v>
      </c>
      <c r="Z915" t="str">
        <v>Australia</v>
      </c>
      <c r="AA915">
        <v>1</v>
      </c>
      <c r="AB915" s="3" t="str">
        <f t="shared" si="29"/>
        <v>0 to 10</v>
      </c>
      <c r="AM915" s="6">
        <v>401</v>
      </c>
      <c r="AN915" s="6" t="s">
        <v>1377</v>
      </c>
    </row>
    <row r="916" spans="1:40" x14ac:dyDescent="0.25">
      <c r="A916">
        <v>914</v>
      </c>
      <c r="B916">
        <v>187</v>
      </c>
      <c r="C916">
        <v>644</v>
      </c>
      <c r="D916">
        <v>93</v>
      </c>
      <c r="E916">
        <v>3</v>
      </c>
      <c r="F916">
        <v>279</v>
      </c>
      <c r="G916">
        <v>1</v>
      </c>
      <c r="H916" t="str">
        <f>VLOOKUP($C916,'Raw-products'!$A$2:$H$1261,MATCH(H$1,'Raw-products'!$A$1:$H$1,0))</f>
        <v>Jacket</v>
      </c>
      <c r="I916" t="str">
        <f>VLOOKUP($C916,'Raw-products'!$A$2:$H$1261,MATCH(I$1,'Raw-products'!$A$1:$H$1,0))</f>
        <v>Coach</v>
      </c>
      <c r="J916" t="str">
        <f>VLOOKUP($C916,'Raw-products'!$A$2:$H$1261,MATCH(J$1,'Raw-products'!$A$1:$H$1,0))</f>
        <v>XL</v>
      </c>
      <c r="K916" t="str">
        <f>VLOOKUP($C916,'Raw-products'!$A$2:$H$1261,MATCH(K$1,'Raw-products'!$A$1:$H$1,0))</f>
        <v>yellow</v>
      </c>
      <c r="L916">
        <f>VLOOKUP($C916,'Raw-products'!$A$2:$H$1261,MATCH(L$1,'Raw-products'!$A$1:$H$1,0))</f>
        <v>115</v>
      </c>
      <c r="M916">
        <f>VLOOKUP($C916,'Raw-products'!$A$2:$H$1261,MATCH(M$1,'Raw-products'!$A$1:$H$1,0))</f>
        <v>68</v>
      </c>
      <c r="N916" s="5">
        <f t="shared" si="28"/>
        <v>7820</v>
      </c>
      <c r="O916" cm="1">
        <f t="array" ref="O916:R916">_xlfn.XLOOKUP($B916,'Raw -orders'!$A:$A,'Raw -orders'!$B:$E)</f>
        <v>401</v>
      </c>
      <c r="P916">
        <v>15167</v>
      </c>
      <c r="Q916" s="1">
        <v>44206</v>
      </c>
      <c r="R916" s="1">
        <v>44215</v>
      </c>
      <c r="S916" t="str" cm="1">
        <f t="array" ref="S916:Z916">_xlfn.XLOOKUP($O916,'Raw - customers'!$A:$A,'Raw - customers'!$B:$I)</f>
        <v>Waylen Swallwell</v>
      </c>
      <c r="T916" t="str">
        <v>Non-binary</v>
      </c>
      <c r="U916">
        <v>73</v>
      </c>
      <c r="V916" t="str">
        <v>254 Layla AvenueSuite 506</v>
      </c>
      <c r="W916">
        <v>613</v>
      </c>
      <c r="X916" t="str">
        <v>Sarahstad</v>
      </c>
      <c r="Y916" t="str">
        <v>Western Australia</v>
      </c>
      <c r="Z916" t="str">
        <v>Australia</v>
      </c>
      <c r="AA916">
        <v>1</v>
      </c>
      <c r="AB916" s="3" t="str">
        <f t="shared" si="29"/>
        <v>0 to 10</v>
      </c>
      <c r="AM916" s="6">
        <v>401</v>
      </c>
      <c r="AN916" s="6" t="s">
        <v>1377</v>
      </c>
    </row>
    <row r="917" spans="1:40" x14ac:dyDescent="0.25">
      <c r="A917">
        <v>915</v>
      </c>
      <c r="B917">
        <v>187</v>
      </c>
      <c r="C917">
        <v>771</v>
      </c>
      <c r="D917">
        <v>91</v>
      </c>
      <c r="E917">
        <v>2</v>
      </c>
      <c r="F917">
        <v>182</v>
      </c>
      <c r="G917">
        <v>1</v>
      </c>
      <c r="H917" t="str">
        <f>VLOOKUP($C917,'Raw-products'!$A$2:$H$1261,MATCH(H$1,'Raw-products'!$A$1:$H$1,0))</f>
        <v>Jacket</v>
      </c>
      <c r="I917" t="str">
        <f>VLOOKUP($C917,'Raw-products'!$A$2:$H$1261,MATCH(I$1,'Raw-products'!$A$1:$H$1,0))</f>
        <v>Pullover</v>
      </c>
      <c r="J917" t="str">
        <f>VLOOKUP($C917,'Raw-products'!$A$2:$H$1261,MATCH(J$1,'Raw-products'!$A$1:$H$1,0))</f>
        <v>S</v>
      </c>
      <c r="K917" t="str">
        <f>VLOOKUP($C917,'Raw-products'!$A$2:$H$1261,MATCH(K$1,'Raw-products'!$A$1:$H$1,0))</f>
        <v>red</v>
      </c>
      <c r="L917">
        <f>VLOOKUP($C917,'Raw-products'!$A$2:$H$1261,MATCH(L$1,'Raw-products'!$A$1:$H$1,0))</f>
        <v>114</v>
      </c>
      <c r="M917">
        <f>VLOOKUP($C917,'Raw-products'!$A$2:$H$1261,MATCH(M$1,'Raw-products'!$A$1:$H$1,0))</f>
        <v>46</v>
      </c>
      <c r="N917" s="5">
        <f t="shared" si="28"/>
        <v>5244</v>
      </c>
      <c r="O917" cm="1">
        <f t="array" ref="O917:R917">_xlfn.XLOOKUP($B917,'Raw -orders'!$A:$A,'Raw -orders'!$B:$E)</f>
        <v>401</v>
      </c>
      <c r="P917">
        <v>15167</v>
      </c>
      <c r="Q917" s="1">
        <v>44206</v>
      </c>
      <c r="R917" s="1">
        <v>44215</v>
      </c>
      <c r="S917" t="str" cm="1">
        <f t="array" ref="S917:Z917">_xlfn.XLOOKUP($O917,'Raw - customers'!$A:$A,'Raw - customers'!$B:$I)</f>
        <v>Waylen Swallwell</v>
      </c>
      <c r="T917" t="str">
        <v>Non-binary</v>
      </c>
      <c r="U917">
        <v>73</v>
      </c>
      <c r="V917" t="str">
        <v>254 Layla AvenueSuite 506</v>
      </c>
      <c r="W917">
        <v>613</v>
      </c>
      <c r="X917" t="str">
        <v>Sarahstad</v>
      </c>
      <c r="Y917" t="str">
        <v>Western Australia</v>
      </c>
      <c r="Z917" t="str">
        <v>Australia</v>
      </c>
      <c r="AA917">
        <v>1</v>
      </c>
      <c r="AB917" s="3" t="str">
        <f t="shared" si="29"/>
        <v>0 to 10</v>
      </c>
      <c r="AM917" s="6">
        <v>401</v>
      </c>
      <c r="AN917" s="6" t="s">
        <v>1377</v>
      </c>
    </row>
    <row r="918" spans="1:40" x14ac:dyDescent="0.25">
      <c r="A918">
        <v>916</v>
      </c>
      <c r="B918">
        <v>188</v>
      </c>
      <c r="C918">
        <v>961</v>
      </c>
      <c r="D918">
        <v>97</v>
      </c>
      <c r="E918">
        <v>3</v>
      </c>
      <c r="F918">
        <v>291</v>
      </c>
      <c r="G918">
        <v>1</v>
      </c>
      <c r="H918" t="str">
        <f>VLOOKUP($C918,'Raw-products'!$A$2:$H$1261,MATCH(H$1,'Raw-products'!$A$1:$H$1,0))</f>
        <v>Trousers</v>
      </c>
      <c r="I918" t="str">
        <f>VLOOKUP($C918,'Raw-products'!$A$2:$H$1261,MATCH(I$1,'Raw-products'!$A$1:$H$1,0))</f>
        <v>Slim-Fit</v>
      </c>
      <c r="J918" t="str">
        <f>VLOOKUP($C918,'Raw-products'!$A$2:$H$1261,MATCH(J$1,'Raw-products'!$A$1:$H$1,0))</f>
        <v>S</v>
      </c>
      <c r="K918" t="str">
        <f>VLOOKUP($C918,'Raw-products'!$A$2:$H$1261,MATCH(K$1,'Raw-products'!$A$1:$H$1,0))</f>
        <v>green</v>
      </c>
      <c r="L918">
        <f>VLOOKUP($C918,'Raw-products'!$A$2:$H$1261,MATCH(L$1,'Raw-products'!$A$1:$H$1,0))</f>
        <v>119</v>
      </c>
      <c r="M918">
        <f>VLOOKUP($C918,'Raw-products'!$A$2:$H$1261,MATCH(M$1,'Raw-products'!$A$1:$H$1,0))</f>
        <v>70</v>
      </c>
      <c r="N918" s="5">
        <f t="shared" si="28"/>
        <v>8330</v>
      </c>
      <c r="O918" cm="1">
        <f t="array" ref="O918:R918">_xlfn.XLOOKUP($B918,'Raw -orders'!$A:$A,'Raw -orders'!$B:$E)</f>
        <v>571</v>
      </c>
      <c r="P918">
        <v>41180</v>
      </c>
      <c r="Q918" s="1">
        <v>44296</v>
      </c>
      <c r="R918" s="1">
        <v>44308</v>
      </c>
      <c r="S918" t="str" cm="1">
        <f t="array" ref="S918:Z918">_xlfn.XLOOKUP($O918,'Raw - customers'!$A:$A,'Raw - customers'!$B:$I)</f>
        <v>Kristofor Roos</v>
      </c>
      <c r="T918" t="str">
        <v>Agender</v>
      </c>
      <c r="U918">
        <v>22</v>
      </c>
      <c r="V918" t="str">
        <v>5567 Clarke MallApt. 756</v>
      </c>
      <c r="W918">
        <v>4043</v>
      </c>
      <c r="X918" t="str">
        <v>Jordanside</v>
      </c>
      <c r="Y918" t="str">
        <v>Australian Capital Territory</v>
      </c>
      <c r="Z918" t="str">
        <v>Australia</v>
      </c>
      <c r="AA918">
        <v>4</v>
      </c>
      <c r="AB918" s="3" t="str">
        <f t="shared" si="29"/>
        <v>10 to 20</v>
      </c>
      <c r="AM918" s="6">
        <v>571</v>
      </c>
      <c r="AN918" s="6" t="s">
        <v>1350</v>
      </c>
    </row>
    <row r="919" spans="1:40" x14ac:dyDescent="0.25">
      <c r="A919">
        <v>917</v>
      </c>
      <c r="B919">
        <v>188</v>
      </c>
      <c r="C919">
        <v>1246</v>
      </c>
      <c r="D919">
        <v>112</v>
      </c>
      <c r="E919">
        <v>3</v>
      </c>
      <c r="F919">
        <v>336</v>
      </c>
      <c r="G919">
        <v>1</v>
      </c>
      <c r="H919" t="str">
        <f>VLOOKUP($C919,'Raw-products'!$A$2:$H$1261,MATCH(H$1,'Raw-products'!$A$1:$H$1,0))</f>
        <v>Trousers</v>
      </c>
      <c r="I919" t="str">
        <f>VLOOKUP($C919,'Raw-products'!$A$2:$H$1261,MATCH(I$1,'Raw-products'!$A$1:$H$1,0))</f>
        <v>Tracksuit Bottoms</v>
      </c>
      <c r="J919" t="str">
        <f>VLOOKUP($C919,'Raw-products'!$A$2:$H$1261,MATCH(J$1,'Raw-products'!$A$1:$H$1,0))</f>
        <v>S</v>
      </c>
      <c r="K919" t="str">
        <f>VLOOKUP($C919,'Raw-products'!$A$2:$H$1261,MATCH(K$1,'Raw-products'!$A$1:$H$1,0))</f>
        <v>blue</v>
      </c>
      <c r="L919">
        <f>VLOOKUP($C919,'Raw-products'!$A$2:$H$1261,MATCH(L$1,'Raw-products'!$A$1:$H$1,0))</f>
        <v>91</v>
      </c>
      <c r="M919">
        <f>VLOOKUP($C919,'Raw-products'!$A$2:$H$1261,MATCH(M$1,'Raw-products'!$A$1:$H$1,0))</f>
        <v>48</v>
      </c>
      <c r="N919" s="5">
        <f t="shared" si="28"/>
        <v>4368</v>
      </c>
      <c r="O919" cm="1">
        <f t="array" ref="O919:R919">_xlfn.XLOOKUP($B919,'Raw -orders'!$A:$A,'Raw -orders'!$B:$E)</f>
        <v>571</v>
      </c>
      <c r="P919">
        <v>41180</v>
      </c>
      <c r="Q919" s="1">
        <v>44296</v>
      </c>
      <c r="R919" s="1">
        <v>44308</v>
      </c>
      <c r="S919" t="str" cm="1">
        <f t="array" ref="S919:Z919">_xlfn.XLOOKUP($O919,'Raw - customers'!$A:$A,'Raw - customers'!$B:$I)</f>
        <v>Kristofor Roos</v>
      </c>
      <c r="T919" t="str">
        <v>Agender</v>
      </c>
      <c r="U919">
        <v>22</v>
      </c>
      <c r="V919" t="str">
        <v>5567 Clarke MallApt. 756</v>
      </c>
      <c r="W919">
        <v>4043</v>
      </c>
      <c r="X919" t="str">
        <v>Jordanside</v>
      </c>
      <c r="Y919" t="str">
        <v>Australian Capital Territory</v>
      </c>
      <c r="Z919" t="str">
        <v>Australia</v>
      </c>
      <c r="AA919">
        <v>4</v>
      </c>
      <c r="AB919" s="3" t="str">
        <f t="shared" si="29"/>
        <v>10 to 20</v>
      </c>
      <c r="AM919" s="6">
        <v>571</v>
      </c>
      <c r="AN919" s="6" t="s">
        <v>1350</v>
      </c>
    </row>
    <row r="920" spans="1:40" x14ac:dyDescent="0.25">
      <c r="A920">
        <v>918</v>
      </c>
      <c r="B920">
        <v>188</v>
      </c>
      <c r="C920">
        <v>1109</v>
      </c>
      <c r="D920">
        <v>115</v>
      </c>
      <c r="E920">
        <v>1</v>
      </c>
      <c r="F920">
        <v>115</v>
      </c>
      <c r="G920">
        <v>1</v>
      </c>
      <c r="H920" t="str">
        <f>VLOOKUP($C920,'Raw-products'!$A$2:$H$1261,MATCH(H$1,'Raw-products'!$A$1:$H$1,0))</f>
        <v>Trousers</v>
      </c>
      <c r="I920" t="str">
        <f>VLOOKUP($C920,'Raw-products'!$A$2:$H$1261,MATCH(I$1,'Raw-products'!$A$1:$H$1,0))</f>
        <v>Cropped</v>
      </c>
      <c r="J920" t="str">
        <f>VLOOKUP($C920,'Raw-products'!$A$2:$H$1261,MATCH(J$1,'Raw-products'!$A$1:$H$1,0))</f>
        <v>XL</v>
      </c>
      <c r="K920" t="str">
        <f>VLOOKUP($C920,'Raw-products'!$A$2:$H$1261,MATCH(K$1,'Raw-products'!$A$1:$H$1,0))</f>
        <v>blue</v>
      </c>
      <c r="L920">
        <f>VLOOKUP($C920,'Raw-products'!$A$2:$H$1261,MATCH(L$1,'Raw-products'!$A$1:$H$1,0))</f>
        <v>99</v>
      </c>
      <c r="M920">
        <f>VLOOKUP($C920,'Raw-products'!$A$2:$H$1261,MATCH(M$1,'Raw-products'!$A$1:$H$1,0))</f>
        <v>51</v>
      </c>
      <c r="N920" s="5">
        <f t="shared" si="28"/>
        <v>5049</v>
      </c>
      <c r="O920" cm="1">
        <f t="array" ref="O920:R920">_xlfn.XLOOKUP($B920,'Raw -orders'!$A:$A,'Raw -orders'!$B:$E)</f>
        <v>571</v>
      </c>
      <c r="P920">
        <v>41180</v>
      </c>
      <c r="Q920" s="1">
        <v>44296</v>
      </c>
      <c r="R920" s="1">
        <v>44308</v>
      </c>
      <c r="S920" t="str" cm="1">
        <f t="array" ref="S920:Z920">_xlfn.XLOOKUP($O920,'Raw - customers'!$A:$A,'Raw - customers'!$B:$I)</f>
        <v>Kristofor Roos</v>
      </c>
      <c r="T920" t="str">
        <v>Agender</v>
      </c>
      <c r="U920">
        <v>22</v>
      </c>
      <c r="V920" t="str">
        <v>5567 Clarke MallApt. 756</v>
      </c>
      <c r="W920">
        <v>4043</v>
      </c>
      <c r="X920" t="str">
        <v>Jordanside</v>
      </c>
      <c r="Y920" t="str">
        <v>Australian Capital Territory</v>
      </c>
      <c r="Z920" t="str">
        <v>Australia</v>
      </c>
      <c r="AA920">
        <v>4</v>
      </c>
      <c r="AB920" s="3" t="str">
        <f t="shared" si="29"/>
        <v>10 to 20</v>
      </c>
      <c r="AM920" s="6">
        <v>571</v>
      </c>
      <c r="AN920" s="6" t="s">
        <v>1350</v>
      </c>
    </row>
    <row r="921" spans="1:40" x14ac:dyDescent="0.25">
      <c r="A921">
        <v>919</v>
      </c>
      <c r="B921">
        <v>189</v>
      </c>
      <c r="C921">
        <v>214</v>
      </c>
      <c r="D921">
        <v>106</v>
      </c>
      <c r="E921">
        <v>1</v>
      </c>
      <c r="F921">
        <v>106</v>
      </c>
      <c r="G921">
        <v>1</v>
      </c>
      <c r="H921" t="str">
        <f>VLOOKUP($C921,'Raw-products'!$A$2:$H$1261,MATCH(H$1,'Raw-products'!$A$1:$H$1,0))</f>
        <v>Shirt</v>
      </c>
      <c r="I921" t="str">
        <f>VLOOKUP($C921,'Raw-products'!$A$2:$H$1261,MATCH(I$1,'Raw-products'!$A$1:$H$1,0))</f>
        <v>Chambray</v>
      </c>
      <c r="J921" t="str">
        <f>VLOOKUP($C921,'Raw-products'!$A$2:$H$1261,MATCH(J$1,'Raw-products'!$A$1:$H$1,0))</f>
        <v>XL</v>
      </c>
      <c r="K921" t="str">
        <f>VLOOKUP($C921,'Raw-products'!$A$2:$H$1261,MATCH(K$1,'Raw-products'!$A$1:$H$1,0))</f>
        <v>red</v>
      </c>
      <c r="L921">
        <f>VLOOKUP($C921,'Raw-products'!$A$2:$H$1261,MATCH(L$1,'Raw-products'!$A$1:$H$1,0))</f>
        <v>105</v>
      </c>
      <c r="M921">
        <f>VLOOKUP($C921,'Raw-products'!$A$2:$H$1261,MATCH(M$1,'Raw-products'!$A$1:$H$1,0))</f>
        <v>42</v>
      </c>
      <c r="N921" s="5">
        <f t="shared" si="28"/>
        <v>4410</v>
      </c>
      <c r="O921" cm="1">
        <f t="array" ref="O921:R921">_xlfn.XLOOKUP($B921,'Raw -orders'!$A:$A,'Raw -orders'!$B:$E)</f>
        <v>586</v>
      </c>
      <c r="P921">
        <v>41543</v>
      </c>
      <c r="Q921" s="1">
        <v>44394</v>
      </c>
      <c r="R921" s="1">
        <v>44416</v>
      </c>
      <c r="S921" t="str" cm="1">
        <f t="array" ref="S921:Z921">_xlfn.XLOOKUP($O921,'Raw - customers'!$A:$A,'Raw - customers'!$B:$I)</f>
        <v>Wenona Stuck</v>
      </c>
      <c r="T921" t="str">
        <v>Agender</v>
      </c>
      <c r="U921">
        <v>34</v>
      </c>
      <c r="V921" t="str">
        <v>71 Jade CrescentApt. 142</v>
      </c>
      <c r="W921">
        <v>5142</v>
      </c>
      <c r="X921" t="str">
        <v>Hallhaven</v>
      </c>
      <c r="Y921" t="str">
        <v>New South Wales</v>
      </c>
      <c r="Z921" t="str">
        <v>Australia</v>
      </c>
      <c r="AA921">
        <v>7</v>
      </c>
      <c r="AB921" s="3" t="str">
        <f t="shared" si="29"/>
        <v>20 to 30</v>
      </c>
      <c r="AM921" s="6">
        <v>586</v>
      </c>
      <c r="AN921" s="6" t="s">
        <v>1362</v>
      </c>
    </row>
    <row r="922" spans="1:40" x14ac:dyDescent="0.25">
      <c r="A922">
        <v>920</v>
      </c>
      <c r="B922">
        <v>189</v>
      </c>
      <c r="C922">
        <v>668</v>
      </c>
      <c r="D922">
        <v>113</v>
      </c>
      <c r="E922">
        <v>1</v>
      </c>
      <c r="F922">
        <v>113</v>
      </c>
      <c r="G922">
        <v>1</v>
      </c>
      <c r="H922" t="str">
        <f>VLOOKUP($C922,'Raw-products'!$A$2:$H$1261,MATCH(H$1,'Raw-products'!$A$1:$H$1,0))</f>
        <v>Jacket</v>
      </c>
      <c r="I922" t="str">
        <f>VLOOKUP($C922,'Raw-products'!$A$2:$H$1261,MATCH(I$1,'Raw-products'!$A$1:$H$1,0))</f>
        <v>Parka</v>
      </c>
      <c r="J922" t="str">
        <f>VLOOKUP($C922,'Raw-products'!$A$2:$H$1261,MATCH(J$1,'Raw-products'!$A$1:$H$1,0))</f>
        <v>L</v>
      </c>
      <c r="K922" t="str">
        <f>VLOOKUP($C922,'Raw-products'!$A$2:$H$1261,MATCH(K$1,'Raw-products'!$A$1:$H$1,0))</f>
        <v>red</v>
      </c>
      <c r="L922">
        <f>VLOOKUP($C922,'Raw-products'!$A$2:$H$1261,MATCH(L$1,'Raw-products'!$A$1:$H$1,0))</f>
        <v>119</v>
      </c>
      <c r="M922">
        <f>VLOOKUP($C922,'Raw-products'!$A$2:$H$1261,MATCH(M$1,'Raw-products'!$A$1:$H$1,0))</f>
        <v>73</v>
      </c>
      <c r="N922" s="5">
        <f t="shared" si="28"/>
        <v>8687</v>
      </c>
      <c r="O922" cm="1">
        <f t="array" ref="O922:R922">_xlfn.XLOOKUP($B922,'Raw -orders'!$A:$A,'Raw -orders'!$B:$E)</f>
        <v>586</v>
      </c>
      <c r="P922">
        <v>41543</v>
      </c>
      <c r="Q922" s="1">
        <v>44394</v>
      </c>
      <c r="R922" s="1">
        <v>44416</v>
      </c>
      <c r="S922" t="str" cm="1">
        <f t="array" ref="S922:Z922">_xlfn.XLOOKUP($O922,'Raw - customers'!$A:$A,'Raw - customers'!$B:$I)</f>
        <v>Wenona Stuck</v>
      </c>
      <c r="T922" t="str">
        <v>Agender</v>
      </c>
      <c r="U922">
        <v>34</v>
      </c>
      <c r="V922" t="str">
        <v>71 Jade CrescentApt. 142</v>
      </c>
      <c r="W922">
        <v>5142</v>
      </c>
      <c r="X922" t="str">
        <v>Hallhaven</v>
      </c>
      <c r="Y922" t="str">
        <v>New South Wales</v>
      </c>
      <c r="Z922" t="str">
        <v>Australia</v>
      </c>
      <c r="AA922">
        <v>7</v>
      </c>
      <c r="AB922" s="3" t="str">
        <f t="shared" si="29"/>
        <v>20 to 30</v>
      </c>
      <c r="AM922" s="6">
        <v>586</v>
      </c>
      <c r="AN922" s="6" t="s">
        <v>1362</v>
      </c>
    </row>
    <row r="923" spans="1:40" x14ac:dyDescent="0.25">
      <c r="A923">
        <v>921</v>
      </c>
      <c r="B923">
        <v>189</v>
      </c>
      <c r="C923">
        <v>179</v>
      </c>
      <c r="D923">
        <v>98</v>
      </c>
      <c r="E923">
        <v>2</v>
      </c>
      <c r="F923">
        <v>196</v>
      </c>
      <c r="G923">
        <v>1</v>
      </c>
      <c r="H923" t="str">
        <f>VLOOKUP($C923,'Raw-products'!$A$2:$H$1261,MATCH(H$1,'Raw-products'!$A$1:$H$1,0))</f>
        <v>Shirt</v>
      </c>
      <c r="I923" t="str">
        <f>VLOOKUP($C923,'Raw-products'!$A$2:$H$1261,MATCH(I$1,'Raw-products'!$A$1:$H$1,0))</f>
        <v>Camp Collared</v>
      </c>
      <c r="J923" t="str">
        <f>VLOOKUP($C923,'Raw-products'!$A$2:$H$1261,MATCH(J$1,'Raw-products'!$A$1:$H$1,0))</f>
        <v>XL</v>
      </c>
      <c r="K923" t="str">
        <f>VLOOKUP($C923,'Raw-products'!$A$2:$H$1261,MATCH(K$1,'Raw-products'!$A$1:$H$1,0))</f>
        <v>red</v>
      </c>
      <c r="L923">
        <f>VLOOKUP($C923,'Raw-products'!$A$2:$H$1261,MATCH(L$1,'Raw-products'!$A$1:$H$1,0))</f>
        <v>112</v>
      </c>
      <c r="M923">
        <f>VLOOKUP($C923,'Raw-products'!$A$2:$H$1261,MATCH(M$1,'Raw-products'!$A$1:$H$1,0))</f>
        <v>79</v>
      </c>
      <c r="N923" s="5">
        <f t="shared" si="28"/>
        <v>8848</v>
      </c>
      <c r="O923" cm="1">
        <f t="array" ref="O923:R923">_xlfn.XLOOKUP($B923,'Raw -orders'!$A:$A,'Raw -orders'!$B:$E)</f>
        <v>586</v>
      </c>
      <c r="P923">
        <v>41543</v>
      </c>
      <c r="Q923" s="1">
        <v>44394</v>
      </c>
      <c r="R923" s="1">
        <v>44416</v>
      </c>
      <c r="S923" t="str" cm="1">
        <f t="array" ref="S923:Z923">_xlfn.XLOOKUP($O923,'Raw - customers'!$A:$A,'Raw - customers'!$B:$I)</f>
        <v>Wenona Stuck</v>
      </c>
      <c r="T923" t="str">
        <v>Agender</v>
      </c>
      <c r="U923">
        <v>34</v>
      </c>
      <c r="V923" t="str">
        <v>71 Jade CrescentApt. 142</v>
      </c>
      <c r="W923">
        <v>5142</v>
      </c>
      <c r="X923" t="str">
        <v>Hallhaven</v>
      </c>
      <c r="Y923" t="str">
        <v>New South Wales</v>
      </c>
      <c r="Z923" t="str">
        <v>Australia</v>
      </c>
      <c r="AA923">
        <v>7</v>
      </c>
      <c r="AB923" s="3" t="str">
        <f t="shared" si="29"/>
        <v>20 to 30</v>
      </c>
      <c r="AM923" s="6">
        <v>586</v>
      </c>
      <c r="AN923" s="6" t="s">
        <v>1362</v>
      </c>
    </row>
    <row r="924" spans="1:40" x14ac:dyDescent="0.25">
      <c r="A924">
        <v>922</v>
      </c>
      <c r="B924">
        <v>189</v>
      </c>
      <c r="C924">
        <v>877</v>
      </c>
      <c r="D924">
        <v>94</v>
      </c>
      <c r="E924">
        <v>2</v>
      </c>
      <c r="F924">
        <v>188</v>
      </c>
      <c r="G924">
        <v>1</v>
      </c>
      <c r="H924" t="str">
        <f>VLOOKUP($C924,'Raw-products'!$A$2:$H$1261,MATCH(H$1,'Raw-products'!$A$1:$H$1,0))</f>
        <v>Trousers</v>
      </c>
      <c r="I924" t="str">
        <f>VLOOKUP($C924,'Raw-products'!$A$2:$H$1261,MATCH(I$1,'Raw-products'!$A$1:$H$1,0))</f>
        <v>Cords</v>
      </c>
      <c r="J924" t="str">
        <f>VLOOKUP($C924,'Raw-products'!$A$2:$H$1261,MATCH(J$1,'Raw-products'!$A$1:$H$1,0))</f>
        <v>M</v>
      </c>
      <c r="K924" t="str">
        <f>VLOOKUP($C924,'Raw-products'!$A$2:$H$1261,MATCH(K$1,'Raw-products'!$A$1:$H$1,0))</f>
        <v>red</v>
      </c>
      <c r="L924">
        <f>VLOOKUP($C924,'Raw-products'!$A$2:$H$1261,MATCH(L$1,'Raw-products'!$A$1:$H$1,0))</f>
        <v>113</v>
      </c>
      <c r="M924">
        <f>VLOOKUP($C924,'Raw-products'!$A$2:$H$1261,MATCH(M$1,'Raw-products'!$A$1:$H$1,0))</f>
        <v>68</v>
      </c>
      <c r="N924" s="5">
        <f t="shared" si="28"/>
        <v>7684</v>
      </c>
      <c r="O924" cm="1">
        <f t="array" ref="O924:R924">_xlfn.XLOOKUP($B924,'Raw -orders'!$A:$A,'Raw -orders'!$B:$E)</f>
        <v>586</v>
      </c>
      <c r="P924">
        <v>41543</v>
      </c>
      <c r="Q924" s="1">
        <v>44394</v>
      </c>
      <c r="R924" s="1">
        <v>44416</v>
      </c>
      <c r="S924" t="str" cm="1">
        <f t="array" ref="S924:Z924">_xlfn.XLOOKUP($O924,'Raw - customers'!$A:$A,'Raw - customers'!$B:$I)</f>
        <v>Wenona Stuck</v>
      </c>
      <c r="T924" t="str">
        <v>Agender</v>
      </c>
      <c r="U924">
        <v>34</v>
      </c>
      <c r="V924" t="str">
        <v>71 Jade CrescentApt. 142</v>
      </c>
      <c r="W924">
        <v>5142</v>
      </c>
      <c r="X924" t="str">
        <v>Hallhaven</v>
      </c>
      <c r="Y924" t="str">
        <v>New South Wales</v>
      </c>
      <c r="Z924" t="str">
        <v>Australia</v>
      </c>
      <c r="AA924">
        <v>7</v>
      </c>
      <c r="AB924" s="3" t="str">
        <f t="shared" si="29"/>
        <v>20 to 30</v>
      </c>
      <c r="AM924" s="6">
        <v>586</v>
      </c>
      <c r="AN924" s="6" t="s">
        <v>1362</v>
      </c>
    </row>
    <row r="925" spans="1:40" x14ac:dyDescent="0.25">
      <c r="A925">
        <v>923</v>
      </c>
      <c r="B925">
        <v>190</v>
      </c>
      <c r="C925">
        <v>431</v>
      </c>
      <c r="D925">
        <v>107</v>
      </c>
      <c r="E925">
        <v>3</v>
      </c>
      <c r="F925">
        <v>321</v>
      </c>
      <c r="G925">
        <v>1</v>
      </c>
      <c r="H925" t="str">
        <f>VLOOKUP($C925,'Raw-products'!$A$2:$H$1261,MATCH(H$1,'Raw-products'!$A$1:$H$1,0))</f>
        <v>Jacket</v>
      </c>
      <c r="I925" t="str">
        <f>VLOOKUP($C925,'Raw-products'!$A$2:$H$1261,MATCH(I$1,'Raw-products'!$A$1:$H$1,0))</f>
        <v>Denim</v>
      </c>
      <c r="J925" t="str">
        <f>VLOOKUP($C925,'Raw-products'!$A$2:$H$1261,MATCH(J$1,'Raw-products'!$A$1:$H$1,0))</f>
        <v>S</v>
      </c>
      <c r="K925" t="str">
        <f>VLOOKUP($C925,'Raw-products'!$A$2:$H$1261,MATCH(K$1,'Raw-products'!$A$1:$H$1,0))</f>
        <v>yellow</v>
      </c>
      <c r="L925">
        <f>VLOOKUP($C925,'Raw-products'!$A$2:$H$1261,MATCH(L$1,'Raw-products'!$A$1:$H$1,0))</f>
        <v>92</v>
      </c>
      <c r="M925">
        <f>VLOOKUP($C925,'Raw-products'!$A$2:$H$1261,MATCH(M$1,'Raw-products'!$A$1:$H$1,0))</f>
        <v>43</v>
      </c>
      <c r="N925" s="5">
        <f t="shared" si="28"/>
        <v>3956</v>
      </c>
      <c r="O925" cm="1">
        <f t="array" ref="O925:R925">_xlfn.XLOOKUP($B925,'Raw -orders'!$A:$A,'Raw -orders'!$B:$E)</f>
        <v>421</v>
      </c>
      <c r="P925">
        <v>28420</v>
      </c>
      <c r="Q925" s="1">
        <v>44228</v>
      </c>
      <c r="R925" s="1">
        <v>44244</v>
      </c>
      <c r="S925" t="str" cm="1">
        <f t="array" ref="S925:Z925">_xlfn.XLOOKUP($O925,'Raw - customers'!$A:$A,'Raw - customers'!$B:$I)</f>
        <v>Kellyann Stening</v>
      </c>
      <c r="T925" t="str">
        <v>Genderfluid</v>
      </c>
      <c r="U925">
        <v>62</v>
      </c>
      <c r="V925" t="str">
        <v>35 Robinson Station StSuite 547</v>
      </c>
      <c r="W925">
        <v>5382</v>
      </c>
      <c r="X925" t="str">
        <v>North Baileyside</v>
      </c>
      <c r="Y925" t="str">
        <v>Australian Capital Territory</v>
      </c>
      <c r="Z925" t="str">
        <v>Australia</v>
      </c>
      <c r="AA925">
        <v>2</v>
      </c>
      <c r="AB925" s="3" t="str">
        <f t="shared" si="29"/>
        <v>10 to 20</v>
      </c>
      <c r="AM925" s="6">
        <v>421</v>
      </c>
      <c r="AN925" s="6" t="s">
        <v>1350</v>
      </c>
    </row>
    <row r="926" spans="1:40" x14ac:dyDescent="0.25">
      <c r="A926">
        <v>924</v>
      </c>
      <c r="B926">
        <v>191</v>
      </c>
      <c r="C926">
        <v>219</v>
      </c>
      <c r="D926">
        <v>106</v>
      </c>
      <c r="E926">
        <v>1</v>
      </c>
      <c r="F926">
        <v>106</v>
      </c>
      <c r="G926">
        <v>1</v>
      </c>
      <c r="H926" t="str">
        <f>VLOOKUP($C926,'Raw-products'!$A$2:$H$1261,MATCH(H$1,'Raw-products'!$A$1:$H$1,0))</f>
        <v>Shirt</v>
      </c>
      <c r="I926" t="str">
        <f>VLOOKUP($C926,'Raw-products'!$A$2:$H$1261,MATCH(I$1,'Raw-products'!$A$1:$H$1,0))</f>
        <v>Chambray</v>
      </c>
      <c r="J926" t="str">
        <f>VLOOKUP($C926,'Raw-products'!$A$2:$H$1261,MATCH(J$1,'Raw-products'!$A$1:$H$1,0))</f>
        <v>XL</v>
      </c>
      <c r="K926" t="str">
        <f>VLOOKUP($C926,'Raw-products'!$A$2:$H$1261,MATCH(K$1,'Raw-products'!$A$1:$H$1,0))</f>
        <v>orange</v>
      </c>
      <c r="L926">
        <f>VLOOKUP($C926,'Raw-products'!$A$2:$H$1261,MATCH(L$1,'Raw-products'!$A$1:$H$1,0))</f>
        <v>105</v>
      </c>
      <c r="M926">
        <f>VLOOKUP($C926,'Raw-products'!$A$2:$H$1261,MATCH(M$1,'Raw-products'!$A$1:$H$1,0))</f>
        <v>57</v>
      </c>
      <c r="N926" s="5">
        <f t="shared" si="28"/>
        <v>5985</v>
      </c>
      <c r="O926" cm="1">
        <f t="array" ref="O926:R926">_xlfn.XLOOKUP($B926,'Raw -orders'!$A:$A,'Raw -orders'!$B:$E)</f>
        <v>18</v>
      </c>
      <c r="P926">
        <v>31002</v>
      </c>
      <c r="Q926" s="1">
        <v>44218</v>
      </c>
      <c r="R926" s="1">
        <v>44242</v>
      </c>
      <c r="S926" t="str" cm="1">
        <f t="array" ref="S926:Z926">_xlfn.XLOOKUP($O926,'Raw - customers'!$A:$A,'Raw - customers'!$B:$I)</f>
        <v>Chan Duchesne</v>
      </c>
      <c r="T926" t="str">
        <v>Male</v>
      </c>
      <c r="U926">
        <v>79</v>
      </c>
      <c r="V926" t="str">
        <v>13 Bailey ManorApt. 848</v>
      </c>
      <c r="W926">
        <v>7171</v>
      </c>
      <c r="X926" t="str">
        <v>Walterland</v>
      </c>
      <c r="Y926" t="str">
        <v>New South Wales</v>
      </c>
      <c r="Z926" t="str">
        <v>Australia</v>
      </c>
      <c r="AA926">
        <v>1</v>
      </c>
      <c r="AB926" s="3" t="str">
        <f t="shared" si="29"/>
        <v>20 to 30</v>
      </c>
      <c r="AM926" s="6">
        <v>18</v>
      </c>
      <c r="AN926" s="6" t="s">
        <v>1362</v>
      </c>
    </row>
    <row r="927" spans="1:40" x14ac:dyDescent="0.25">
      <c r="A927">
        <v>925</v>
      </c>
      <c r="B927">
        <v>191</v>
      </c>
      <c r="C927">
        <v>1077</v>
      </c>
      <c r="D927">
        <v>93</v>
      </c>
      <c r="E927">
        <v>2</v>
      </c>
      <c r="F927">
        <v>186</v>
      </c>
      <c r="G927">
        <v>1</v>
      </c>
      <c r="H927" t="str">
        <f>VLOOKUP($C927,'Raw-products'!$A$2:$H$1261,MATCH(H$1,'Raw-products'!$A$1:$H$1,0))</f>
        <v>Trousers</v>
      </c>
      <c r="I927" t="str">
        <f>VLOOKUP($C927,'Raw-products'!$A$2:$H$1261,MATCH(I$1,'Raw-products'!$A$1:$H$1,0))</f>
        <v>Joggers</v>
      </c>
      <c r="J927" t="str">
        <f>VLOOKUP($C927,'Raw-products'!$A$2:$H$1261,MATCH(J$1,'Raw-products'!$A$1:$H$1,0))</f>
        <v>M</v>
      </c>
      <c r="K927" t="str">
        <f>VLOOKUP($C927,'Raw-products'!$A$2:$H$1261,MATCH(K$1,'Raw-products'!$A$1:$H$1,0))</f>
        <v>indigo</v>
      </c>
      <c r="L927">
        <f>VLOOKUP($C927,'Raw-products'!$A$2:$H$1261,MATCH(L$1,'Raw-products'!$A$1:$H$1,0))</f>
        <v>94</v>
      </c>
      <c r="M927">
        <f>VLOOKUP($C927,'Raw-products'!$A$2:$H$1261,MATCH(M$1,'Raw-products'!$A$1:$H$1,0))</f>
        <v>66</v>
      </c>
      <c r="N927" s="5">
        <f t="shared" si="28"/>
        <v>6204</v>
      </c>
      <c r="O927" cm="1">
        <f t="array" ref="O927:R927">_xlfn.XLOOKUP($B927,'Raw -orders'!$A:$A,'Raw -orders'!$B:$E)</f>
        <v>18</v>
      </c>
      <c r="P927">
        <v>31002</v>
      </c>
      <c r="Q927" s="1">
        <v>44218</v>
      </c>
      <c r="R927" s="1">
        <v>44242</v>
      </c>
      <c r="S927" t="str" cm="1">
        <f t="array" ref="S927:Z927">_xlfn.XLOOKUP($O927,'Raw - customers'!$A:$A,'Raw - customers'!$B:$I)</f>
        <v>Chan Duchesne</v>
      </c>
      <c r="T927" t="str">
        <v>Male</v>
      </c>
      <c r="U927">
        <v>79</v>
      </c>
      <c r="V927" t="str">
        <v>13 Bailey ManorApt. 848</v>
      </c>
      <c r="W927">
        <v>7171</v>
      </c>
      <c r="X927" t="str">
        <v>Walterland</v>
      </c>
      <c r="Y927" t="str">
        <v>New South Wales</v>
      </c>
      <c r="Z927" t="str">
        <v>Australia</v>
      </c>
      <c r="AA927">
        <v>1</v>
      </c>
      <c r="AB927" s="3" t="str">
        <f t="shared" si="29"/>
        <v>20 to 30</v>
      </c>
      <c r="AM927" s="6">
        <v>18</v>
      </c>
      <c r="AN927" s="6" t="s">
        <v>1362</v>
      </c>
    </row>
    <row r="928" spans="1:40" x14ac:dyDescent="0.25">
      <c r="A928">
        <v>926</v>
      </c>
      <c r="B928">
        <v>191</v>
      </c>
      <c r="C928">
        <v>130</v>
      </c>
      <c r="D928">
        <v>92</v>
      </c>
      <c r="E928">
        <v>2</v>
      </c>
      <c r="F928">
        <v>184</v>
      </c>
      <c r="G928">
        <v>1</v>
      </c>
      <c r="H928" t="str">
        <f>VLOOKUP($C928,'Raw-products'!$A$2:$H$1261,MATCH(H$1,'Raw-products'!$A$1:$H$1,0))</f>
        <v>Shirt</v>
      </c>
      <c r="I928" t="str">
        <f>VLOOKUP($C928,'Raw-products'!$A$2:$H$1261,MATCH(I$1,'Raw-products'!$A$1:$H$1,0))</f>
        <v>Denim</v>
      </c>
      <c r="J928" t="str">
        <f>VLOOKUP($C928,'Raw-products'!$A$2:$H$1261,MATCH(J$1,'Raw-products'!$A$1:$H$1,0))</f>
        <v>XS</v>
      </c>
      <c r="K928" t="str">
        <f>VLOOKUP($C928,'Raw-products'!$A$2:$H$1261,MATCH(K$1,'Raw-products'!$A$1:$H$1,0))</f>
        <v>indigo</v>
      </c>
      <c r="L928">
        <f>VLOOKUP($C928,'Raw-products'!$A$2:$H$1261,MATCH(L$1,'Raw-products'!$A$1:$H$1,0))</f>
        <v>115</v>
      </c>
      <c r="M928">
        <f>VLOOKUP($C928,'Raw-products'!$A$2:$H$1261,MATCH(M$1,'Raw-products'!$A$1:$H$1,0))</f>
        <v>79</v>
      </c>
      <c r="N928" s="5">
        <f t="shared" si="28"/>
        <v>9085</v>
      </c>
      <c r="O928" cm="1">
        <f t="array" ref="O928:R928">_xlfn.XLOOKUP($B928,'Raw -orders'!$A:$A,'Raw -orders'!$B:$E)</f>
        <v>18</v>
      </c>
      <c r="P928">
        <v>31002</v>
      </c>
      <c r="Q928" s="1">
        <v>44218</v>
      </c>
      <c r="R928" s="1">
        <v>44242</v>
      </c>
      <c r="S928" t="str" cm="1">
        <f t="array" ref="S928:Z928">_xlfn.XLOOKUP($O928,'Raw - customers'!$A:$A,'Raw - customers'!$B:$I)</f>
        <v>Chan Duchesne</v>
      </c>
      <c r="T928" t="str">
        <v>Male</v>
      </c>
      <c r="U928">
        <v>79</v>
      </c>
      <c r="V928" t="str">
        <v>13 Bailey ManorApt. 848</v>
      </c>
      <c r="W928">
        <v>7171</v>
      </c>
      <c r="X928" t="str">
        <v>Walterland</v>
      </c>
      <c r="Y928" t="str">
        <v>New South Wales</v>
      </c>
      <c r="Z928" t="str">
        <v>Australia</v>
      </c>
      <c r="AA928">
        <v>1</v>
      </c>
      <c r="AB928" s="3" t="str">
        <f t="shared" si="29"/>
        <v>20 to 30</v>
      </c>
      <c r="AM928" s="6">
        <v>18</v>
      </c>
      <c r="AN928" s="6" t="s">
        <v>1362</v>
      </c>
    </row>
    <row r="929" spans="1:40" x14ac:dyDescent="0.25">
      <c r="A929">
        <v>927</v>
      </c>
      <c r="B929">
        <v>191</v>
      </c>
      <c r="C929">
        <v>74</v>
      </c>
      <c r="D929">
        <v>118</v>
      </c>
      <c r="E929">
        <v>1</v>
      </c>
      <c r="F929">
        <v>118</v>
      </c>
      <c r="G929">
        <v>1</v>
      </c>
      <c r="H929" t="str">
        <f>VLOOKUP($C929,'Raw-products'!$A$2:$H$1261,MATCH(H$1,'Raw-products'!$A$1:$H$1,0))</f>
        <v>Shirt</v>
      </c>
      <c r="I929" t="str">
        <f>VLOOKUP($C929,'Raw-products'!$A$2:$H$1261,MATCH(I$1,'Raw-products'!$A$1:$H$1,0))</f>
        <v>Flannel</v>
      </c>
      <c r="J929" t="str">
        <f>VLOOKUP($C929,'Raw-products'!$A$2:$H$1261,MATCH(J$1,'Raw-products'!$A$1:$H$1,0))</f>
        <v>XL</v>
      </c>
      <c r="K929" t="str">
        <f>VLOOKUP($C929,'Raw-products'!$A$2:$H$1261,MATCH(K$1,'Raw-products'!$A$1:$H$1,0))</f>
        <v>red</v>
      </c>
      <c r="L929">
        <f>VLOOKUP($C929,'Raw-products'!$A$2:$H$1261,MATCH(L$1,'Raw-products'!$A$1:$H$1,0))</f>
        <v>96</v>
      </c>
      <c r="M929">
        <f>VLOOKUP($C929,'Raw-products'!$A$2:$H$1261,MATCH(M$1,'Raw-products'!$A$1:$H$1,0))</f>
        <v>72</v>
      </c>
      <c r="N929" s="5">
        <f t="shared" si="28"/>
        <v>6912</v>
      </c>
      <c r="O929" cm="1">
        <f t="array" ref="O929:R929">_xlfn.XLOOKUP($B929,'Raw -orders'!$A:$A,'Raw -orders'!$B:$E)</f>
        <v>18</v>
      </c>
      <c r="P929">
        <v>31002</v>
      </c>
      <c r="Q929" s="1">
        <v>44218</v>
      </c>
      <c r="R929" s="1">
        <v>44242</v>
      </c>
      <c r="S929" t="str" cm="1">
        <f t="array" ref="S929:Z929">_xlfn.XLOOKUP($O929,'Raw - customers'!$A:$A,'Raw - customers'!$B:$I)</f>
        <v>Chan Duchesne</v>
      </c>
      <c r="T929" t="str">
        <v>Male</v>
      </c>
      <c r="U929">
        <v>79</v>
      </c>
      <c r="V929" t="str">
        <v>13 Bailey ManorApt. 848</v>
      </c>
      <c r="W929">
        <v>7171</v>
      </c>
      <c r="X929" t="str">
        <v>Walterland</v>
      </c>
      <c r="Y929" t="str">
        <v>New South Wales</v>
      </c>
      <c r="Z929" t="str">
        <v>Australia</v>
      </c>
      <c r="AA929">
        <v>1</v>
      </c>
      <c r="AB929" s="3" t="str">
        <f t="shared" si="29"/>
        <v>20 to 30</v>
      </c>
      <c r="AM929" s="6">
        <v>18</v>
      </c>
      <c r="AN929" s="6" t="s">
        <v>1362</v>
      </c>
    </row>
    <row r="930" spans="1:40" x14ac:dyDescent="0.25">
      <c r="A930">
        <v>928</v>
      </c>
      <c r="B930">
        <v>191</v>
      </c>
      <c r="C930">
        <v>23</v>
      </c>
      <c r="D930">
        <v>96</v>
      </c>
      <c r="E930">
        <v>2</v>
      </c>
      <c r="F930">
        <v>192</v>
      </c>
      <c r="G930">
        <v>1</v>
      </c>
      <c r="H930" t="str">
        <f>VLOOKUP($C930,'Raw-products'!$A$2:$H$1261,MATCH(H$1,'Raw-products'!$A$1:$H$1,0))</f>
        <v>Shirt</v>
      </c>
      <c r="I930" t="str">
        <f>VLOOKUP($C930,'Raw-products'!$A$2:$H$1261,MATCH(I$1,'Raw-products'!$A$1:$H$1,0))</f>
        <v>Oxford Cloth</v>
      </c>
      <c r="J930" t="str">
        <f>VLOOKUP($C930,'Raw-products'!$A$2:$H$1261,MATCH(J$1,'Raw-products'!$A$1:$H$1,0))</f>
        <v>L</v>
      </c>
      <c r="K930" t="str">
        <f>VLOOKUP($C930,'Raw-products'!$A$2:$H$1261,MATCH(K$1,'Raw-products'!$A$1:$H$1,0))</f>
        <v>blue</v>
      </c>
      <c r="L930">
        <f>VLOOKUP($C930,'Raw-products'!$A$2:$H$1261,MATCH(L$1,'Raw-products'!$A$1:$H$1,0))</f>
        <v>114</v>
      </c>
      <c r="M930">
        <f>VLOOKUP($C930,'Raw-products'!$A$2:$H$1261,MATCH(M$1,'Raw-products'!$A$1:$H$1,0))</f>
        <v>59</v>
      </c>
      <c r="N930" s="5">
        <f t="shared" si="28"/>
        <v>6726</v>
      </c>
      <c r="O930" cm="1">
        <f t="array" ref="O930:R930">_xlfn.XLOOKUP($B930,'Raw -orders'!$A:$A,'Raw -orders'!$B:$E)</f>
        <v>18</v>
      </c>
      <c r="P930">
        <v>31002</v>
      </c>
      <c r="Q930" s="1">
        <v>44218</v>
      </c>
      <c r="R930" s="1">
        <v>44242</v>
      </c>
      <c r="S930" t="str" cm="1">
        <f t="array" ref="S930:Z930">_xlfn.XLOOKUP($O930,'Raw - customers'!$A:$A,'Raw - customers'!$B:$I)</f>
        <v>Chan Duchesne</v>
      </c>
      <c r="T930" t="str">
        <v>Male</v>
      </c>
      <c r="U930">
        <v>79</v>
      </c>
      <c r="V930" t="str">
        <v>13 Bailey ManorApt. 848</v>
      </c>
      <c r="W930">
        <v>7171</v>
      </c>
      <c r="X930" t="str">
        <v>Walterland</v>
      </c>
      <c r="Y930" t="str">
        <v>New South Wales</v>
      </c>
      <c r="Z930" t="str">
        <v>Australia</v>
      </c>
      <c r="AA930">
        <v>1</v>
      </c>
      <c r="AB930" s="3" t="str">
        <f t="shared" si="29"/>
        <v>20 to 30</v>
      </c>
      <c r="AM930" s="6">
        <v>18</v>
      </c>
      <c r="AN930" s="6" t="s">
        <v>1362</v>
      </c>
    </row>
    <row r="931" spans="1:40" x14ac:dyDescent="0.25">
      <c r="A931">
        <v>929</v>
      </c>
      <c r="B931">
        <v>191</v>
      </c>
      <c r="C931">
        <v>282</v>
      </c>
      <c r="D931">
        <v>105</v>
      </c>
      <c r="E931">
        <v>1</v>
      </c>
      <c r="F931">
        <v>105</v>
      </c>
      <c r="G931">
        <v>1</v>
      </c>
      <c r="H931" t="str">
        <f>VLOOKUP($C931,'Raw-products'!$A$2:$H$1261,MATCH(H$1,'Raw-products'!$A$1:$H$1,0))</f>
        <v>Shirt</v>
      </c>
      <c r="I931" t="str">
        <f>VLOOKUP($C931,'Raw-products'!$A$2:$H$1261,MATCH(I$1,'Raw-products'!$A$1:$H$1,0))</f>
        <v>Cuban Collar</v>
      </c>
      <c r="J931" t="str">
        <f>VLOOKUP($C931,'Raw-products'!$A$2:$H$1261,MATCH(J$1,'Raw-products'!$A$1:$H$1,0))</f>
        <v>M</v>
      </c>
      <c r="K931" t="str">
        <f>VLOOKUP($C931,'Raw-products'!$A$2:$H$1261,MATCH(K$1,'Raw-products'!$A$1:$H$1,0))</f>
        <v>red</v>
      </c>
      <c r="L931">
        <f>VLOOKUP($C931,'Raw-products'!$A$2:$H$1261,MATCH(L$1,'Raw-products'!$A$1:$H$1,0))</f>
        <v>93</v>
      </c>
      <c r="M931">
        <f>VLOOKUP($C931,'Raw-products'!$A$2:$H$1261,MATCH(M$1,'Raw-products'!$A$1:$H$1,0))</f>
        <v>53</v>
      </c>
      <c r="N931" s="5">
        <f t="shared" si="28"/>
        <v>4929</v>
      </c>
      <c r="O931" cm="1">
        <f t="array" ref="O931:R931">_xlfn.XLOOKUP($B931,'Raw -orders'!$A:$A,'Raw -orders'!$B:$E)</f>
        <v>18</v>
      </c>
      <c r="P931">
        <v>31002</v>
      </c>
      <c r="Q931" s="1">
        <v>44218</v>
      </c>
      <c r="R931" s="1">
        <v>44242</v>
      </c>
      <c r="S931" t="str" cm="1">
        <f t="array" ref="S931:Z931">_xlfn.XLOOKUP($O931,'Raw - customers'!$A:$A,'Raw - customers'!$B:$I)</f>
        <v>Chan Duchesne</v>
      </c>
      <c r="T931" t="str">
        <v>Male</v>
      </c>
      <c r="U931">
        <v>79</v>
      </c>
      <c r="V931" t="str">
        <v>13 Bailey ManorApt. 848</v>
      </c>
      <c r="W931">
        <v>7171</v>
      </c>
      <c r="X931" t="str">
        <v>Walterland</v>
      </c>
      <c r="Y931" t="str">
        <v>New South Wales</v>
      </c>
      <c r="Z931" t="str">
        <v>Australia</v>
      </c>
      <c r="AA931">
        <v>1</v>
      </c>
      <c r="AB931" s="3" t="str">
        <f t="shared" si="29"/>
        <v>20 to 30</v>
      </c>
      <c r="AM931" s="6">
        <v>18</v>
      </c>
      <c r="AN931" s="6" t="s">
        <v>1362</v>
      </c>
    </row>
    <row r="932" spans="1:40" x14ac:dyDescent="0.25">
      <c r="A932">
        <v>930</v>
      </c>
      <c r="B932">
        <v>192</v>
      </c>
      <c r="C932">
        <v>863</v>
      </c>
      <c r="D932">
        <v>113</v>
      </c>
      <c r="E932">
        <v>2</v>
      </c>
      <c r="F932">
        <v>226</v>
      </c>
      <c r="G932">
        <v>1</v>
      </c>
      <c r="H932" t="str">
        <f>VLOOKUP($C932,'Raw-products'!$A$2:$H$1261,MATCH(H$1,'Raw-products'!$A$1:$H$1,0))</f>
        <v>Trousers</v>
      </c>
      <c r="I932" t="str">
        <f>VLOOKUP($C932,'Raw-products'!$A$2:$H$1261,MATCH(I$1,'Raw-products'!$A$1:$H$1,0))</f>
        <v>Chinos</v>
      </c>
      <c r="J932" t="str">
        <f>VLOOKUP($C932,'Raw-products'!$A$2:$H$1261,MATCH(J$1,'Raw-products'!$A$1:$H$1,0))</f>
        <v>L</v>
      </c>
      <c r="K932" t="str">
        <f>VLOOKUP($C932,'Raw-products'!$A$2:$H$1261,MATCH(K$1,'Raw-products'!$A$1:$H$1,0))</f>
        <v>blue</v>
      </c>
      <c r="L932">
        <f>VLOOKUP($C932,'Raw-products'!$A$2:$H$1261,MATCH(L$1,'Raw-products'!$A$1:$H$1,0))</f>
        <v>100</v>
      </c>
      <c r="M932">
        <f>VLOOKUP($C932,'Raw-products'!$A$2:$H$1261,MATCH(M$1,'Raw-products'!$A$1:$H$1,0))</f>
        <v>46</v>
      </c>
      <c r="N932" s="5">
        <f t="shared" si="28"/>
        <v>4600</v>
      </c>
      <c r="O932" cm="1">
        <f t="array" ref="O932:R932">_xlfn.XLOOKUP($B932,'Raw -orders'!$A:$A,'Raw -orders'!$B:$E)</f>
        <v>842</v>
      </c>
      <c r="P932">
        <v>30614</v>
      </c>
      <c r="Q932" s="1">
        <v>44233</v>
      </c>
      <c r="R932" s="1">
        <v>44246</v>
      </c>
      <c r="S932" t="str" cm="1">
        <f t="array" ref="S932:Z932">_xlfn.XLOOKUP($O932,'Raw - customers'!$A:$A,'Raw - customers'!$B:$I)</f>
        <v>Millicent Stedson</v>
      </c>
      <c r="T932" t="str">
        <v>Polygender</v>
      </c>
      <c r="U932">
        <v>70</v>
      </c>
      <c r="V932" t="str">
        <v>735 Goldner AvenueSuite 768</v>
      </c>
      <c r="W932">
        <v>8388</v>
      </c>
      <c r="X932" t="str">
        <v>Port Kiara</v>
      </c>
      <c r="Y932" t="str">
        <v>Western Australia</v>
      </c>
      <c r="Z932" t="str">
        <v>Australia</v>
      </c>
      <c r="AA932">
        <v>2</v>
      </c>
      <c r="AB932" s="3" t="str">
        <f t="shared" si="29"/>
        <v>10 to 20</v>
      </c>
      <c r="AM932" s="6">
        <v>842</v>
      </c>
      <c r="AN932" s="6" t="s">
        <v>1377</v>
      </c>
    </row>
    <row r="933" spans="1:40" x14ac:dyDescent="0.25">
      <c r="A933">
        <v>931</v>
      </c>
      <c r="B933">
        <v>192</v>
      </c>
      <c r="C933">
        <v>390</v>
      </c>
      <c r="D933">
        <v>119</v>
      </c>
      <c r="E933">
        <v>3</v>
      </c>
      <c r="F933">
        <v>357</v>
      </c>
      <c r="G933">
        <v>1</v>
      </c>
      <c r="H933" t="str">
        <f>VLOOKUP($C933,'Raw-products'!$A$2:$H$1261,MATCH(H$1,'Raw-products'!$A$1:$H$1,0))</f>
        <v>Shirt</v>
      </c>
      <c r="I933" t="str">
        <f>VLOOKUP($C933,'Raw-products'!$A$2:$H$1261,MATCH(I$1,'Raw-products'!$A$1:$H$1,0))</f>
        <v>Casual Slim Fit</v>
      </c>
      <c r="J933" t="str">
        <f>VLOOKUP($C933,'Raw-products'!$A$2:$H$1261,MATCH(J$1,'Raw-products'!$A$1:$H$1,0))</f>
        <v>XS</v>
      </c>
      <c r="K933" t="str">
        <f>VLOOKUP($C933,'Raw-products'!$A$2:$H$1261,MATCH(K$1,'Raw-products'!$A$1:$H$1,0))</f>
        <v>orange</v>
      </c>
      <c r="L933">
        <f>VLOOKUP($C933,'Raw-products'!$A$2:$H$1261,MATCH(L$1,'Raw-products'!$A$1:$H$1,0))</f>
        <v>113</v>
      </c>
      <c r="M933">
        <f>VLOOKUP($C933,'Raw-products'!$A$2:$H$1261,MATCH(M$1,'Raw-products'!$A$1:$H$1,0))</f>
        <v>43</v>
      </c>
      <c r="N933" s="5">
        <f t="shared" si="28"/>
        <v>4859</v>
      </c>
      <c r="O933" cm="1">
        <f t="array" ref="O933:R933">_xlfn.XLOOKUP($B933,'Raw -orders'!$A:$A,'Raw -orders'!$B:$E)</f>
        <v>842</v>
      </c>
      <c r="P933">
        <v>30614</v>
      </c>
      <c r="Q933" s="1">
        <v>44233</v>
      </c>
      <c r="R933" s="1">
        <v>44246</v>
      </c>
      <c r="S933" t="str" cm="1">
        <f t="array" ref="S933:Z933">_xlfn.XLOOKUP($O933,'Raw - customers'!$A:$A,'Raw - customers'!$B:$I)</f>
        <v>Millicent Stedson</v>
      </c>
      <c r="T933" t="str">
        <v>Polygender</v>
      </c>
      <c r="U933">
        <v>70</v>
      </c>
      <c r="V933" t="str">
        <v>735 Goldner AvenueSuite 768</v>
      </c>
      <c r="W933">
        <v>8388</v>
      </c>
      <c r="X933" t="str">
        <v>Port Kiara</v>
      </c>
      <c r="Y933" t="str">
        <v>Western Australia</v>
      </c>
      <c r="Z933" t="str">
        <v>Australia</v>
      </c>
      <c r="AA933">
        <v>2</v>
      </c>
      <c r="AB933" s="3" t="str">
        <f t="shared" si="29"/>
        <v>10 to 20</v>
      </c>
      <c r="AM933" s="6">
        <v>842</v>
      </c>
      <c r="AN933" s="6" t="s">
        <v>1377</v>
      </c>
    </row>
    <row r="934" spans="1:40" x14ac:dyDescent="0.25">
      <c r="A934">
        <v>932</v>
      </c>
      <c r="B934">
        <v>192</v>
      </c>
      <c r="C934">
        <v>990</v>
      </c>
      <c r="D934">
        <v>106</v>
      </c>
      <c r="E934">
        <v>3</v>
      </c>
      <c r="F934">
        <v>318</v>
      </c>
      <c r="G934">
        <v>1</v>
      </c>
      <c r="H934" t="str">
        <f>VLOOKUP($C934,'Raw-products'!$A$2:$H$1261,MATCH(H$1,'Raw-products'!$A$1:$H$1,0))</f>
        <v>Trousers</v>
      </c>
      <c r="I934" t="str">
        <f>VLOOKUP($C934,'Raw-products'!$A$2:$H$1261,MATCH(I$1,'Raw-products'!$A$1:$H$1,0))</f>
        <v>Wool</v>
      </c>
      <c r="J934" t="str">
        <f>VLOOKUP($C934,'Raw-products'!$A$2:$H$1261,MATCH(J$1,'Raw-products'!$A$1:$H$1,0))</f>
        <v>XS</v>
      </c>
      <c r="K934" t="str">
        <f>VLOOKUP($C934,'Raw-products'!$A$2:$H$1261,MATCH(K$1,'Raw-products'!$A$1:$H$1,0))</f>
        <v>yellow</v>
      </c>
      <c r="L934">
        <f>VLOOKUP($C934,'Raw-products'!$A$2:$H$1261,MATCH(L$1,'Raw-products'!$A$1:$H$1,0))</f>
        <v>111</v>
      </c>
      <c r="M934">
        <f>VLOOKUP($C934,'Raw-products'!$A$2:$H$1261,MATCH(M$1,'Raw-products'!$A$1:$H$1,0))</f>
        <v>67</v>
      </c>
      <c r="N934" s="5">
        <f t="shared" si="28"/>
        <v>7437</v>
      </c>
      <c r="O934" cm="1">
        <f t="array" ref="O934:R934">_xlfn.XLOOKUP($B934,'Raw -orders'!$A:$A,'Raw -orders'!$B:$E)</f>
        <v>842</v>
      </c>
      <c r="P934">
        <v>30614</v>
      </c>
      <c r="Q934" s="1">
        <v>44233</v>
      </c>
      <c r="R934" s="1">
        <v>44246</v>
      </c>
      <c r="S934" t="str" cm="1">
        <f t="array" ref="S934:Z934">_xlfn.XLOOKUP($O934,'Raw - customers'!$A:$A,'Raw - customers'!$B:$I)</f>
        <v>Millicent Stedson</v>
      </c>
      <c r="T934" t="str">
        <v>Polygender</v>
      </c>
      <c r="U934">
        <v>70</v>
      </c>
      <c r="V934" t="str">
        <v>735 Goldner AvenueSuite 768</v>
      </c>
      <c r="W934">
        <v>8388</v>
      </c>
      <c r="X934" t="str">
        <v>Port Kiara</v>
      </c>
      <c r="Y934" t="str">
        <v>Western Australia</v>
      </c>
      <c r="Z934" t="str">
        <v>Australia</v>
      </c>
      <c r="AA934">
        <v>2</v>
      </c>
      <c r="AB934" s="3" t="str">
        <f t="shared" si="29"/>
        <v>10 to 20</v>
      </c>
      <c r="AM934" s="6">
        <v>842</v>
      </c>
      <c r="AN934" s="6" t="s">
        <v>1377</v>
      </c>
    </row>
    <row r="935" spans="1:40" x14ac:dyDescent="0.25">
      <c r="A935">
        <v>933</v>
      </c>
      <c r="B935">
        <v>192</v>
      </c>
      <c r="C935">
        <v>920</v>
      </c>
      <c r="D935">
        <v>96</v>
      </c>
      <c r="E935">
        <v>3</v>
      </c>
      <c r="F935">
        <v>288</v>
      </c>
      <c r="G935">
        <v>1</v>
      </c>
      <c r="H935" t="str">
        <f>VLOOKUP($C935,'Raw-products'!$A$2:$H$1261,MATCH(H$1,'Raw-products'!$A$1:$H$1,0))</f>
        <v>Trousers</v>
      </c>
      <c r="I935" t="str">
        <f>VLOOKUP($C935,'Raw-products'!$A$2:$H$1261,MATCH(I$1,'Raw-products'!$A$1:$H$1,0))</f>
        <v>Drawstring</v>
      </c>
      <c r="J935" t="str">
        <f>VLOOKUP($C935,'Raw-products'!$A$2:$H$1261,MATCH(J$1,'Raw-products'!$A$1:$H$1,0))</f>
        <v>XS</v>
      </c>
      <c r="K935" t="str">
        <f>VLOOKUP($C935,'Raw-products'!$A$2:$H$1261,MATCH(K$1,'Raw-products'!$A$1:$H$1,0))</f>
        <v>yellow</v>
      </c>
      <c r="L935">
        <f>VLOOKUP($C935,'Raw-products'!$A$2:$H$1261,MATCH(L$1,'Raw-products'!$A$1:$H$1,0))</f>
        <v>104</v>
      </c>
      <c r="M935">
        <f>VLOOKUP($C935,'Raw-products'!$A$2:$H$1261,MATCH(M$1,'Raw-products'!$A$1:$H$1,0))</f>
        <v>41</v>
      </c>
      <c r="N935" s="5">
        <f t="shared" si="28"/>
        <v>4264</v>
      </c>
      <c r="O935" cm="1">
        <f t="array" ref="O935:R935">_xlfn.XLOOKUP($B935,'Raw -orders'!$A:$A,'Raw -orders'!$B:$E)</f>
        <v>842</v>
      </c>
      <c r="P935">
        <v>30614</v>
      </c>
      <c r="Q935" s="1">
        <v>44233</v>
      </c>
      <c r="R935" s="1">
        <v>44246</v>
      </c>
      <c r="S935" t="str" cm="1">
        <f t="array" ref="S935:Z935">_xlfn.XLOOKUP($O935,'Raw - customers'!$A:$A,'Raw - customers'!$B:$I)</f>
        <v>Millicent Stedson</v>
      </c>
      <c r="T935" t="str">
        <v>Polygender</v>
      </c>
      <c r="U935">
        <v>70</v>
      </c>
      <c r="V935" t="str">
        <v>735 Goldner AvenueSuite 768</v>
      </c>
      <c r="W935">
        <v>8388</v>
      </c>
      <c r="X935" t="str">
        <v>Port Kiara</v>
      </c>
      <c r="Y935" t="str">
        <v>Western Australia</v>
      </c>
      <c r="Z935" t="str">
        <v>Australia</v>
      </c>
      <c r="AA935">
        <v>2</v>
      </c>
      <c r="AB935" s="3" t="str">
        <f t="shared" si="29"/>
        <v>10 to 20</v>
      </c>
      <c r="AM935" s="6">
        <v>842</v>
      </c>
      <c r="AN935" s="6" t="s">
        <v>1377</v>
      </c>
    </row>
    <row r="936" spans="1:40" x14ac:dyDescent="0.25">
      <c r="A936">
        <v>934</v>
      </c>
      <c r="B936">
        <v>192</v>
      </c>
      <c r="C936">
        <v>9</v>
      </c>
      <c r="D936">
        <v>96</v>
      </c>
      <c r="E936">
        <v>3</v>
      </c>
      <c r="F936">
        <v>288</v>
      </c>
      <c r="G936">
        <v>1</v>
      </c>
      <c r="H936" t="str">
        <f>VLOOKUP($C936,'Raw-products'!$A$2:$H$1261,MATCH(H$1,'Raw-products'!$A$1:$H$1,0))</f>
        <v>Shirt</v>
      </c>
      <c r="I936" t="str">
        <f>VLOOKUP($C936,'Raw-products'!$A$2:$H$1261,MATCH(I$1,'Raw-products'!$A$1:$H$1,0))</f>
        <v>Oxford Cloth</v>
      </c>
      <c r="J936" t="str">
        <f>VLOOKUP($C936,'Raw-products'!$A$2:$H$1261,MATCH(J$1,'Raw-products'!$A$1:$H$1,0))</f>
        <v>XL</v>
      </c>
      <c r="K936" t="str">
        <f>VLOOKUP($C936,'Raw-products'!$A$2:$H$1261,MATCH(K$1,'Raw-products'!$A$1:$H$1,0))</f>
        <v>orange</v>
      </c>
      <c r="L936">
        <f>VLOOKUP($C936,'Raw-products'!$A$2:$H$1261,MATCH(L$1,'Raw-products'!$A$1:$H$1,0))</f>
        <v>114</v>
      </c>
      <c r="M936">
        <f>VLOOKUP($C936,'Raw-products'!$A$2:$H$1261,MATCH(M$1,'Raw-products'!$A$1:$H$1,0))</f>
        <v>43</v>
      </c>
      <c r="N936" s="5">
        <f t="shared" si="28"/>
        <v>4902</v>
      </c>
      <c r="O936" cm="1">
        <f t="array" ref="O936:R936">_xlfn.XLOOKUP($B936,'Raw -orders'!$A:$A,'Raw -orders'!$B:$E)</f>
        <v>842</v>
      </c>
      <c r="P936">
        <v>30614</v>
      </c>
      <c r="Q936" s="1">
        <v>44233</v>
      </c>
      <c r="R936" s="1">
        <v>44246</v>
      </c>
      <c r="S936" t="str" cm="1">
        <f t="array" ref="S936:Z936">_xlfn.XLOOKUP($O936,'Raw - customers'!$A:$A,'Raw - customers'!$B:$I)</f>
        <v>Millicent Stedson</v>
      </c>
      <c r="T936" t="str">
        <v>Polygender</v>
      </c>
      <c r="U936">
        <v>70</v>
      </c>
      <c r="V936" t="str">
        <v>735 Goldner AvenueSuite 768</v>
      </c>
      <c r="W936">
        <v>8388</v>
      </c>
      <c r="X936" t="str">
        <v>Port Kiara</v>
      </c>
      <c r="Y936" t="str">
        <v>Western Australia</v>
      </c>
      <c r="Z936" t="str">
        <v>Australia</v>
      </c>
      <c r="AA936">
        <v>2</v>
      </c>
      <c r="AB936" s="3" t="str">
        <f t="shared" si="29"/>
        <v>10 to 20</v>
      </c>
      <c r="AM936" s="6">
        <v>842</v>
      </c>
      <c r="AN936" s="6" t="s">
        <v>1377</v>
      </c>
    </row>
    <row r="937" spans="1:40" x14ac:dyDescent="0.25">
      <c r="A937">
        <v>935</v>
      </c>
      <c r="B937">
        <v>192</v>
      </c>
      <c r="C937">
        <v>664</v>
      </c>
      <c r="D937">
        <v>93</v>
      </c>
      <c r="E937">
        <v>1</v>
      </c>
      <c r="F937">
        <v>93</v>
      </c>
      <c r="G937">
        <v>1</v>
      </c>
      <c r="H937" t="str">
        <f>VLOOKUP($C937,'Raw-products'!$A$2:$H$1261,MATCH(H$1,'Raw-products'!$A$1:$H$1,0))</f>
        <v>Jacket</v>
      </c>
      <c r="I937" t="str">
        <f>VLOOKUP($C937,'Raw-products'!$A$2:$H$1261,MATCH(I$1,'Raw-products'!$A$1:$H$1,0))</f>
        <v>Coach</v>
      </c>
      <c r="J937" t="str">
        <f>VLOOKUP($C937,'Raw-products'!$A$2:$H$1261,MATCH(J$1,'Raw-products'!$A$1:$H$1,0))</f>
        <v>XL</v>
      </c>
      <c r="K937" t="str">
        <f>VLOOKUP($C937,'Raw-products'!$A$2:$H$1261,MATCH(K$1,'Raw-products'!$A$1:$H$1,0))</f>
        <v>violet</v>
      </c>
      <c r="L937">
        <f>VLOOKUP($C937,'Raw-products'!$A$2:$H$1261,MATCH(L$1,'Raw-products'!$A$1:$H$1,0))</f>
        <v>115</v>
      </c>
      <c r="M937">
        <f>VLOOKUP($C937,'Raw-products'!$A$2:$H$1261,MATCH(M$1,'Raw-products'!$A$1:$H$1,0))</f>
        <v>60</v>
      </c>
      <c r="N937" s="5">
        <f t="shared" si="28"/>
        <v>6900</v>
      </c>
      <c r="O937" cm="1">
        <f t="array" ref="O937:R937">_xlfn.XLOOKUP($B937,'Raw -orders'!$A:$A,'Raw -orders'!$B:$E)</f>
        <v>842</v>
      </c>
      <c r="P937">
        <v>30614</v>
      </c>
      <c r="Q937" s="1">
        <v>44233</v>
      </c>
      <c r="R937" s="1">
        <v>44246</v>
      </c>
      <c r="S937" t="str" cm="1">
        <f t="array" ref="S937:Z937">_xlfn.XLOOKUP($O937,'Raw - customers'!$A:$A,'Raw - customers'!$B:$I)</f>
        <v>Millicent Stedson</v>
      </c>
      <c r="T937" t="str">
        <v>Polygender</v>
      </c>
      <c r="U937">
        <v>70</v>
      </c>
      <c r="V937" t="str">
        <v>735 Goldner AvenueSuite 768</v>
      </c>
      <c r="W937">
        <v>8388</v>
      </c>
      <c r="X937" t="str">
        <v>Port Kiara</v>
      </c>
      <c r="Y937" t="str">
        <v>Western Australia</v>
      </c>
      <c r="Z937" t="str">
        <v>Australia</v>
      </c>
      <c r="AA937">
        <v>2</v>
      </c>
      <c r="AB937" s="3" t="str">
        <f t="shared" si="29"/>
        <v>10 to 20</v>
      </c>
      <c r="AM937" s="6">
        <v>842</v>
      </c>
      <c r="AN937" s="6" t="s">
        <v>1377</v>
      </c>
    </row>
    <row r="938" spans="1:40" x14ac:dyDescent="0.25">
      <c r="A938">
        <v>936</v>
      </c>
      <c r="B938">
        <v>192</v>
      </c>
      <c r="C938">
        <v>573</v>
      </c>
      <c r="D938">
        <v>100</v>
      </c>
      <c r="E938">
        <v>3</v>
      </c>
      <c r="F938">
        <v>300</v>
      </c>
      <c r="G938">
        <v>1</v>
      </c>
      <c r="H938" t="str">
        <f>VLOOKUP($C938,'Raw-products'!$A$2:$H$1261,MATCH(H$1,'Raw-products'!$A$1:$H$1,0))</f>
        <v>Jacket</v>
      </c>
      <c r="I938" t="str">
        <f>VLOOKUP($C938,'Raw-products'!$A$2:$H$1261,MATCH(I$1,'Raw-products'!$A$1:$H$1,0))</f>
        <v>Bomber</v>
      </c>
      <c r="J938" t="str">
        <f>VLOOKUP($C938,'Raw-products'!$A$2:$H$1261,MATCH(J$1,'Raw-products'!$A$1:$H$1,0))</f>
        <v>L</v>
      </c>
      <c r="K938" t="str">
        <f>VLOOKUP($C938,'Raw-products'!$A$2:$H$1261,MATCH(K$1,'Raw-products'!$A$1:$H$1,0))</f>
        <v>yellow</v>
      </c>
      <c r="L938">
        <f>VLOOKUP($C938,'Raw-products'!$A$2:$H$1261,MATCH(L$1,'Raw-products'!$A$1:$H$1,0))</f>
        <v>90</v>
      </c>
      <c r="M938">
        <f>VLOOKUP($C938,'Raw-products'!$A$2:$H$1261,MATCH(M$1,'Raw-products'!$A$1:$H$1,0))</f>
        <v>54</v>
      </c>
      <c r="N938" s="5">
        <f t="shared" si="28"/>
        <v>4860</v>
      </c>
      <c r="O938" cm="1">
        <f t="array" ref="O938:R938">_xlfn.XLOOKUP($B938,'Raw -orders'!$A:$A,'Raw -orders'!$B:$E)</f>
        <v>842</v>
      </c>
      <c r="P938">
        <v>30614</v>
      </c>
      <c r="Q938" s="1">
        <v>44233</v>
      </c>
      <c r="R938" s="1">
        <v>44246</v>
      </c>
      <c r="S938" t="str" cm="1">
        <f t="array" ref="S938:Z938">_xlfn.XLOOKUP($O938,'Raw - customers'!$A:$A,'Raw - customers'!$B:$I)</f>
        <v>Millicent Stedson</v>
      </c>
      <c r="T938" t="str">
        <v>Polygender</v>
      </c>
      <c r="U938">
        <v>70</v>
      </c>
      <c r="V938" t="str">
        <v>735 Goldner AvenueSuite 768</v>
      </c>
      <c r="W938">
        <v>8388</v>
      </c>
      <c r="X938" t="str">
        <v>Port Kiara</v>
      </c>
      <c r="Y938" t="str">
        <v>Western Australia</v>
      </c>
      <c r="Z938" t="str">
        <v>Australia</v>
      </c>
      <c r="AA938">
        <v>2</v>
      </c>
      <c r="AB938" s="3" t="str">
        <f t="shared" si="29"/>
        <v>10 to 20</v>
      </c>
      <c r="AM938" s="6">
        <v>842</v>
      </c>
      <c r="AN938" s="6" t="s">
        <v>1377</v>
      </c>
    </row>
    <row r="939" spans="1:40" x14ac:dyDescent="0.25">
      <c r="A939">
        <v>937</v>
      </c>
      <c r="B939">
        <v>193</v>
      </c>
      <c r="C939">
        <v>1084</v>
      </c>
      <c r="D939">
        <v>93</v>
      </c>
      <c r="E939">
        <v>2</v>
      </c>
      <c r="F939">
        <v>186</v>
      </c>
      <c r="G939">
        <v>1</v>
      </c>
      <c r="H939" t="str">
        <f>VLOOKUP($C939,'Raw-products'!$A$2:$H$1261,MATCH(H$1,'Raw-products'!$A$1:$H$1,0))</f>
        <v>Trousers</v>
      </c>
      <c r="I939" t="str">
        <f>VLOOKUP($C939,'Raw-products'!$A$2:$H$1261,MATCH(I$1,'Raw-products'!$A$1:$H$1,0))</f>
        <v>Joggers</v>
      </c>
      <c r="J939" t="str">
        <f>VLOOKUP($C939,'Raw-products'!$A$2:$H$1261,MATCH(J$1,'Raw-products'!$A$1:$H$1,0))</f>
        <v>XL</v>
      </c>
      <c r="K939" t="str">
        <f>VLOOKUP($C939,'Raw-products'!$A$2:$H$1261,MATCH(K$1,'Raw-products'!$A$1:$H$1,0))</f>
        <v>violet</v>
      </c>
      <c r="L939">
        <f>VLOOKUP($C939,'Raw-products'!$A$2:$H$1261,MATCH(L$1,'Raw-products'!$A$1:$H$1,0))</f>
        <v>94</v>
      </c>
      <c r="M939">
        <f>VLOOKUP($C939,'Raw-products'!$A$2:$H$1261,MATCH(M$1,'Raw-products'!$A$1:$H$1,0))</f>
        <v>40</v>
      </c>
      <c r="N939" s="5">
        <f t="shared" si="28"/>
        <v>3760</v>
      </c>
      <c r="O939" cm="1">
        <f t="array" ref="O939:R939">_xlfn.XLOOKUP($B939,'Raw -orders'!$A:$A,'Raw -orders'!$B:$E)</f>
        <v>846</v>
      </c>
      <c r="P939">
        <v>54256</v>
      </c>
      <c r="Q939" s="1">
        <v>44353</v>
      </c>
      <c r="R939" s="1">
        <v>44354</v>
      </c>
      <c r="S939" t="str" cm="1">
        <f t="array" ref="S939:Z939">_xlfn.XLOOKUP($O939,'Raw - customers'!$A:$A,'Raw - customers'!$B:$I)</f>
        <v>Isidore Bleasdille</v>
      </c>
      <c r="T939" t="str">
        <v>Genderfluid</v>
      </c>
      <c r="U939">
        <v>72</v>
      </c>
      <c r="V939" t="str">
        <v>69 Michael PlazaApt. 659</v>
      </c>
      <c r="W939">
        <v>6634</v>
      </c>
      <c r="X939" t="str">
        <v>Davidtown</v>
      </c>
      <c r="Y939" t="str">
        <v>Victoria</v>
      </c>
      <c r="Z939" t="str">
        <v>Australia</v>
      </c>
      <c r="AA939">
        <v>6</v>
      </c>
      <c r="AB939" s="3" t="str">
        <f t="shared" si="29"/>
        <v>0 to 10</v>
      </c>
      <c r="AM939" s="6">
        <v>846</v>
      </c>
      <c r="AN939" s="6" t="s">
        <v>1396</v>
      </c>
    </row>
    <row r="940" spans="1:40" x14ac:dyDescent="0.25">
      <c r="A940">
        <v>938</v>
      </c>
      <c r="B940">
        <v>193</v>
      </c>
      <c r="C940">
        <v>63</v>
      </c>
      <c r="D940">
        <v>104</v>
      </c>
      <c r="E940">
        <v>3</v>
      </c>
      <c r="F940">
        <v>312</v>
      </c>
      <c r="G940">
        <v>1</v>
      </c>
      <c r="H940" t="str">
        <f>VLOOKUP($C940,'Raw-products'!$A$2:$H$1261,MATCH(H$1,'Raw-products'!$A$1:$H$1,0))</f>
        <v>Shirt</v>
      </c>
      <c r="I940" t="str">
        <f>VLOOKUP($C940,'Raw-products'!$A$2:$H$1261,MATCH(I$1,'Raw-products'!$A$1:$H$1,0))</f>
        <v>Dress</v>
      </c>
      <c r="J940" t="str">
        <f>VLOOKUP($C940,'Raw-products'!$A$2:$H$1261,MATCH(J$1,'Raw-products'!$A$1:$H$1,0))</f>
        <v>L</v>
      </c>
      <c r="K940" t="str">
        <f>VLOOKUP($C940,'Raw-products'!$A$2:$H$1261,MATCH(K$1,'Raw-products'!$A$1:$H$1,0))</f>
        <v>indigo</v>
      </c>
      <c r="L940">
        <f>VLOOKUP($C940,'Raw-products'!$A$2:$H$1261,MATCH(L$1,'Raw-products'!$A$1:$H$1,0))</f>
        <v>119</v>
      </c>
      <c r="M940">
        <f>VLOOKUP($C940,'Raw-products'!$A$2:$H$1261,MATCH(M$1,'Raw-products'!$A$1:$H$1,0))</f>
        <v>71</v>
      </c>
      <c r="N940" s="5">
        <f t="shared" si="28"/>
        <v>8449</v>
      </c>
      <c r="O940" cm="1">
        <f t="array" ref="O940:R940">_xlfn.XLOOKUP($B940,'Raw -orders'!$A:$A,'Raw -orders'!$B:$E)</f>
        <v>846</v>
      </c>
      <c r="P940">
        <v>54256</v>
      </c>
      <c r="Q940" s="1">
        <v>44353</v>
      </c>
      <c r="R940" s="1">
        <v>44354</v>
      </c>
      <c r="S940" t="str" cm="1">
        <f t="array" ref="S940:Z940">_xlfn.XLOOKUP($O940,'Raw - customers'!$A:$A,'Raw - customers'!$B:$I)</f>
        <v>Isidore Bleasdille</v>
      </c>
      <c r="T940" t="str">
        <v>Genderfluid</v>
      </c>
      <c r="U940">
        <v>72</v>
      </c>
      <c r="V940" t="str">
        <v>69 Michael PlazaApt. 659</v>
      </c>
      <c r="W940">
        <v>6634</v>
      </c>
      <c r="X940" t="str">
        <v>Davidtown</v>
      </c>
      <c r="Y940" t="str">
        <v>Victoria</v>
      </c>
      <c r="Z940" t="str">
        <v>Australia</v>
      </c>
      <c r="AA940">
        <v>6</v>
      </c>
      <c r="AB940" s="3" t="str">
        <f t="shared" si="29"/>
        <v>0 to 10</v>
      </c>
      <c r="AM940" s="6">
        <v>846</v>
      </c>
      <c r="AN940" s="6" t="s">
        <v>1396</v>
      </c>
    </row>
    <row r="941" spans="1:40" x14ac:dyDescent="0.25">
      <c r="A941">
        <v>939</v>
      </c>
      <c r="B941">
        <v>193</v>
      </c>
      <c r="C941">
        <v>396</v>
      </c>
      <c r="D941">
        <v>119</v>
      </c>
      <c r="E941">
        <v>2</v>
      </c>
      <c r="F941">
        <v>238</v>
      </c>
      <c r="G941">
        <v>1</v>
      </c>
      <c r="H941" t="str">
        <f>VLOOKUP($C941,'Raw-products'!$A$2:$H$1261,MATCH(H$1,'Raw-products'!$A$1:$H$1,0))</f>
        <v>Shirt</v>
      </c>
      <c r="I941" t="str">
        <f>VLOOKUP($C941,'Raw-products'!$A$2:$H$1261,MATCH(I$1,'Raw-products'!$A$1:$H$1,0))</f>
        <v>Casual Slim Fit</v>
      </c>
      <c r="J941" t="str">
        <f>VLOOKUP($C941,'Raw-products'!$A$2:$H$1261,MATCH(J$1,'Raw-products'!$A$1:$H$1,0))</f>
        <v>S</v>
      </c>
      <c r="K941" t="str">
        <f>VLOOKUP($C941,'Raw-products'!$A$2:$H$1261,MATCH(K$1,'Raw-products'!$A$1:$H$1,0))</f>
        <v>yellow</v>
      </c>
      <c r="L941">
        <f>VLOOKUP($C941,'Raw-products'!$A$2:$H$1261,MATCH(L$1,'Raw-products'!$A$1:$H$1,0))</f>
        <v>113</v>
      </c>
      <c r="M941">
        <f>VLOOKUP($C941,'Raw-products'!$A$2:$H$1261,MATCH(M$1,'Raw-products'!$A$1:$H$1,0))</f>
        <v>45</v>
      </c>
      <c r="N941" s="5">
        <f t="shared" si="28"/>
        <v>5085</v>
      </c>
      <c r="O941" cm="1">
        <f t="array" ref="O941:R941">_xlfn.XLOOKUP($B941,'Raw -orders'!$A:$A,'Raw -orders'!$B:$E)</f>
        <v>846</v>
      </c>
      <c r="P941">
        <v>54256</v>
      </c>
      <c r="Q941" s="1">
        <v>44353</v>
      </c>
      <c r="R941" s="1">
        <v>44354</v>
      </c>
      <c r="S941" t="str" cm="1">
        <f t="array" ref="S941:Z941">_xlfn.XLOOKUP($O941,'Raw - customers'!$A:$A,'Raw - customers'!$B:$I)</f>
        <v>Isidore Bleasdille</v>
      </c>
      <c r="T941" t="str">
        <v>Genderfluid</v>
      </c>
      <c r="U941">
        <v>72</v>
      </c>
      <c r="V941" t="str">
        <v>69 Michael PlazaApt. 659</v>
      </c>
      <c r="W941">
        <v>6634</v>
      </c>
      <c r="X941" t="str">
        <v>Davidtown</v>
      </c>
      <c r="Y941" t="str">
        <v>Victoria</v>
      </c>
      <c r="Z941" t="str">
        <v>Australia</v>
      </c>
      <c r="AA941">
        <v>6</v>
      </c>
      <c r="AB941" s="3" t="str">
        <f t="shared" si="29"/>
        <v>0 to 10</v>
      </c>
      <c r="AM941" s="6">
        <v>846</v>
      </c>
      <c r="AN941" s="6" t="s">
        <v>1396</v>
      </c>
    </row>
    <row r="942" spans="1:40" x14ac:dyDescent="0.25">
      <c r="A942">
        <v>940</v>
      </c>
      <c r="B942">
        <v>193</v>
      </c>
      <c r="C942">
        <v>762</v>
      </c>
      <c r="D942">
        <v>109</v>
      </c>
      <c r="E942">
        <v>1</v>
      </c>
      <c r="F942">
        <v>109</v>
      </c>
      <c r="G942">
        <v>1</v>
      </c>
      <c r="H942" t="str">
        <f>VLOOKUP($C942,'Raw-products'!$A$2:$H$1261,MATCH(H$1,'Raw-products'!$A$1:$H$1,0))</f>
        <v>Jacket</v>
      </c>
      <c r="I942" t="str">
        <f>VLOOKUP($C942,'Raw-products'!$A$2:$H$1261,MATCH(I$1,'Raw-products'!$A$1:$H$1,0))</f>
        <v>Peacoat</v>
      </c>
      <c r="J942" t="str">
        <f>VLOOKUP($C942,'Raw-products'!$A$2:$H$1261,MATCH(J$1,'Raw-products'!$A$1:$H$1,0))</f>
        <v>M</v>
      </c>
      <c r="K942" t="str">
        <f>VLOOKUP($C942,'Raw-products'!$A$2:$H$1261,MATCH(K$1,'Raw-products'!$A$1:$H$1,0))</f>
        <v>indigo</v>
      </c>
      <c r="L942">
        <f>VLOOKUP($C942,'Raw-products'!$A$2:$H$1261,MATCH(L$1,'Raw-products'!$A$1:$H$1,0))</f>
        <v>102</v>
      </c>
      <c r="M942">
        <f>VLOOKUP($C942,'Raw-products'!$A$2:$H$1261,MATCH(M$1,'Raw-products'!$A$1:$H$1,0))</f>
        <v>52</v>
      </c>
      <c r="N942" s="5">
        <f t="shared" si="28"/>
        <v>5304</v>
      </c>
      <c r="O942" cm="1">
        <f t="array" ref="O942:R942">_xlfn.XLOOKUP($B942,'Raw -orders'!$A:$A,'Raw -orders'!$B:$E)</f>
        <v>846</v>
      </c>
      <c r="P942">
        <v>54256</v>
      </c>
      <c r="Q942" s="1">
        <v>44353</v>
      </c>
      <c r="R942" s="1">
        <v>44354</v>
      </c>
      <c r="S942" t="str" cm="1">
        <f t="array" ref="S942:Z942">_xlfn.XLOOKUP($O942,'Raw - customers'!$A:$A,'Raw - customers'!$B:$I)</f>
        <v>Isidore Bleasdille</v>
      </c>
      <c r="T942" t="str">
        <v>Genderfluid</v>
      </c>
      <c r="U942">
        <v>72</v>
      </c>
      <c r="V942" t="str">
        <v>69 Michael PlazaApt. 659</v>
      </c>
      <c r="W942">
        <v>6634</v>
      </c>
      <c r="X942" t="str">
        <v>Davidtown</v>
      </c>
      <c r="Y942" t="str">
        <v>Victoria</v>
      </c>
      <c r="Z942" t="str">
        <v>Australia</v>
      </c>
      <c r="AA942">
        <v>6</v>
      </c>
      <c r="AB942" s="3" t="str">
        <f t="shared" si="29"/>
        <v>0 to 10</v>
      </c>
      <c r="AM942" s="6">
        <v>846</v>
      </c>
      <c r="AN942" s="6" t="s">
        <v>1396</v>
      </c>
    </row>
    <row r="943" spans="1:40" x14ac:dyDescent="0.25">
      <c r="A943">
        <v>941</v>
      </c>
      <c r="B943">
        <v>193</v>
      </c>
      <c r="C943">
        <v>593</v>
      </c>
      <c r="D943">
        <v>100</v>
      </c>
      <c r="E943">
        <v>2</v>
      </c>
      <c r="F943">
        <v>200</v>
      </c>
      <c r="G943">
        <v>1</v>
      </c>
      <c r="H943" t="str">
        <f>VLOOKUP($C943,'Raw-products'!$A$2:$H$1261,MATCH(H$1,'Raw-products'!$A$1:$H$1,0))</f>
        <v>Jacket</v>
      </c>
      <c r="I943" t="str">
        <f>VLOOKUP($C943,'Raw-products'!$A$2:$H$1261,MATCH(I$1,'Raw-products'!$A$1:$H$1,0))</f>
        <v>Bomber</v>
      </c>
      <c r="J943" t="str">
        <f>VLOOKUP($C943,'Raw-products'!$A$2:$H$1261,MATCH(J$1,'Raw-products'!$A$1:$H$1,0))</f>
        <v>L</v>
      </c>
      <c r="K943" t="str">
        <f>VLOOKUP($C943,'Raw-products'!$A$2:$H$1261,MATCH(K$1,'Raw-products'!$A$1:$H$1,0))</f>
        <v>violet</v>
      </c>
      <c r="L943">
        <f>VLOOKUP($C943,'Raw-products'!$A$2:$H$1261,MATCH(L$1,'Raw-products'!$A$1:$H$1,0))</f>
        <v>90</v>
      </c>
      <c r="M943">
        <f>VLOOKUP($C943,'Raw-products'!$A$2:$H$1261,MATCH(M$1,'Raw-products'!$A$1:$H$1,0))</f>
        <v>68</v>
      </c>
      <c r="N943" s="5">
        <f t="shared" si="28"/>
        <v>6120</v>
      </c>
      <c r="O943" cm="1">
        <f t="array" ref="O943:R943">_xlfn.XLOOKUP($B943,'Raw -orders'!$A:$A,'Raw -orders'!$B:$E)</f>
        <v>846</v>
      </c>
      <c r="P943">
        <v>54256</v>
      </c>
      <c r="Q943" s="1">
        <v>44353</v>
      </c>
      <c r="R943" s="1">
        <v>44354</v>
      </c>
      <c r="S943" t="str" cm="1">
        <f t="array" ref="S943:Z943">_xlfn.XLOOKUP($O943,'Raw - customers'!$A:$A,'Raw - customers'!$B:$I)</f>
        <v>Isidore Bleasdille</v>
      </c>
      <c r="T943" t="str">
        <v>Genderfluid</v>
      </c>
      <c r="U943">
        <v>72</v>
      </c>
      <c r="V943" t="str">
        <v>69 Michael PlazaApt. 659</v>
      </c>
      <c r="W943">
        <v>6634</v>
      </c>
      <c r="X943" t="str">
        <v>Davidtown</v>
      </c>
      <c r="Y943" t="str">
        <v>Victoria</v>
      </c>
      <c r="Z943" t="str">
        <v>Australia</v>
      </c>
      <c r="AA943">
        <v>6</v>
      </c>
      <c r="AB943" s="3" t="str">
        <f t="shared" si="29"/>
        <v>0 to 10</v>
      </c>
      <c r="AM943" s="6">
        <v>846</v>
      </c>
      <c r="AN943" s="6" t="s">
        <v>1396</v>
      </c>
    </row>
    <row r="944" spans="1:40" x14ac:dyDescent="0.25">
      <c r="A944">
        <v>942</v>
      </c>
      <c r="B944">
        <v>193</v>
      </c>
      <c r="C944">
        <v>1061</v>
      </c>
      <c r="D944">
        <v>93</v>
      </c>
      <c r="E944">
        <v>2</v>
      </c>
      <c r="F944">
        <v>186</v>
      </c>
      <c r="G944">
        <v>1</v>
      </c>
      <c r="H944" t="str">
        <f>VLOOKUP($C944,'Raw-products'!$A$2:$H$1261,MATCH(H$1,'Raw-products'!$A$1:$H$1,0))</f>
        <v>Trousers</v>
      </c>
      <c r="I944" t="str">
        <f>VLOOKUP($C944,'Raw-products'!$A$2:$H$1261,MATCH(I$1,'Raw-products'!$A$1:$H$1,0))</f>
        <v>Joggers</v>
      </c>
      <c r="J944" t="str">
        <f>VLOOKUP($C944,'Raw-products'!$A$2:$H$1261,MATCH(J$1,'Raw-products'!$A$1:$H$1,0))</f>
        <v>S</v>
      </c>
      <c r="K944" t="str">
        <f>VLOOKUP($C944,'Raw-products'!$A$2:$H$1261,MATCH(K$1,'Raw-products'!$A$1:$H$1,0))</f>
        <v>yellow</v>
      </c>
      <c r="L944">
        <f>VLOOKUP($C944,'Raw-products'!$A$2:$H$1261,MATCH(L$1,'Raw-products'!$A$1:$H$1,0))</f>
        <v>94</v>
      </c>
      <c r="M944">
        <f>VLOOKUP($C944,'Raw-products'!$A$2:$H$1261,MATCH(M$1,'Raw-products'!$A$1:$H$1,0))</f>
        <v>76</v>
      </c>
      <c r="N944" s="5">
        <f t="shared" si="28"/>
        <v>7144</v>
      </c>
      <c r="O944" cm="1">
        <f t="array" ref="O944:R944">_xlfn.XLOOKUP($B944,'Raw -orders'!$A:$A,'Raw -orders'!$B:$E)</f>
        <v>846</v>
      </c>
      <c r="P944">
        <v>54256</v>
      </c>
      <c r="Q944" s="1">
        <v>44353</v>
      </c>
      <c r="R944" s="1">
        <v>44354</v>
      </c>
      <c r="S944" t="str" cm="1">
        <f t="array" ref="S944:Z944">_xlfn.XLOOKUP($O944,'Raw - customers'!$A:$A,'Raw - customers'!$B:$I)</f>
        <v>Isidore Bleasdille</v>
      </c>
      <c r="T944" t="str">
        <v>Genderfluid</v>
      </c>
      <c r="U944">
        <v>72</v>
      </c>
      <c r="V944" t="str">
        <v>69 Michael PlazaApt. 659</v>
      </c>
      <c r="W944">
        <v>6634</v>
      </c>
      <c r="X944" t="str">
        <v>Davidtown</v>
      </c>
      <c r="Y944" t="str">
        <v>Victoria</v>
      </c>
      <c r="Z944" t="str">
        <v>Australia</v>
      </c>
      <c r="AA944">
        <v>6</v>
      </c>
      <c r="AB944" s="3" t="str">
        <f t="shared" si="29"/>
        <v>0 to 10</v>
      </c>
      <c r="AM944" s="6">
        <v>846</v>
      </c>
      <c r="AN944" s="6" t="s">
        <v>1396</v>
      </c>
    </row>
    <row r="945" spans="1:40" x14ac:dyDescent="0.25">
      <c r="A945">
        <v>943</v>
      </c>
      <c r="B945">
        <v>193</v>
      </c>
      <c r="C945">
        <v>656</v>
      </c>
      <c r="D945">
        <v>93</v>
      </c>
      <c r="E945">
        <v>3</v>
      </c>
      <c r="F945">
        <v>279</v>
      </c>
      <c r="G945">
        <v>1</v>
      </c>
      <c r="H945" t="str">
        <f>VLOOKUP($C945,'Raw-products'!$A$2:$H$1261,MATCH(H$1,'Raw-products'!$A$1:$H$1,0))</f>
        <v>Jacket</v>
      </c>
      <c r="I945" t="str">
        <f>VLOOKUP($C945,'Raw-products'!$A$2:$H$1261,MATCH(I$1,'Raw-products'!$A$1:$H$1,0))</f>
        <v>Coach</v>
      </c>
      <c r="J945" t="str">
        <f>VLOOKUP($C945,'Raw-products'!$A$2:$H$1261,MATCH(J$1,'Raw-products'!$A$1:$H$1,0))</f>
        <v>S</v>
      </c>
      <c r="K945" t="str">
        <f>VLOOKUP($C945,'Raw-products'!$A$2:$H$1261,MATCH(K$1,'Raw-products'!$A$1:$H$1,0))</f>
        <v>indigo</v>
      </c>
      <c r="L945">
        <f>VLOOKUP($C945,'Raw-products'!$A$2:$H$1261,MATCH(L$1,'Raw-products'!$A$1:$H$1,0))</f>
        <v>115</v>
      </c>
      <c r="M945">
        <f>VLOOKUP($C945,'Raw-products'!$A$2:$H$1261,MATCH(M$1,'Raw-products'!$A$1:$H$1,0))</f>
        <v>78</v>
      </c>
      <c r="N945" s="5">
        <f t="shared" si="28"/>
        <v>8970</v>
      </c>
      <c r="O945" cm="1">
        <f t="array" ref="O945:R945">_xlfn.XLOOKUP($B945,'Raw -orders'!$A:$A,'Raw -orders'!$B:$E)</f>
        <v>846</v>
      </c>
      <c r="P945">
        <v>54256</v>
      </c>
      <c r="Q945" s="1">
        <v>44353</v>
      </c>
      <c r="R945" s="1">
        <v>44354</v>
      </c>
      <c r="S945" t="str" cm="1">
        <f t="array" ref="S945:Z945">_xlfn.XLOOKUP($O945,'Raw - customers'!$A:$A,'Raw - customers'!$B:$I)</f>
        <v>Isidore Bleasdille</v>
      </c>
      <c r="T945" t="str">
        <v>Genderfluid</v>
      </c>
      <c r="U945">
        <v>72</v>
      </c>
      <c r="V945" t="str">
        <v>69 Michael PlazaApt. 659</v>
      </c>
      <c r="W945">
        <v>6634</v>
      </c>
      <c r="X945" t="str">
        <v>Davidtown</v>
      </c>
      <c r="Y945" t="str">
        <v>Victoria</v>
      </c>
      <c r="Z945" t="str">
        <v>Australia</v>
      </c>
      <c r="AA945">
        <v>6</v>
      </c>
      <c r="AB945" s="3" t="str">
        <f t="shared" si="29"/>
        <v>0 to 10</v>
      </c>
      <c r="AM945" s="6">
        <v>846</v>
      </c>
      <c r="AN945" s="6" t="s">
        <v>1396</v>
      </c>
    </row>
    <row r="946" spans="1:40" x14ac:dyDescent="0.25">
      <c r="A946">
        <v>944</v>
      </c>
      <c r="B946">
        <v>193</v>
      </c>
      <c r="C946">
        <v>727</v>
      </c>
      <c r="D946">
        <v>119</v>
      </c>
      <c r="E946">
        <v>1</v>
      </c>
      <c r="F946">
        <v>119</v>
      </c>
      <c r="G946">
        <v>1</v>
      </c>
      <c r="H946" t="str">
        <f>VLOOKUP($C946,'Raw-products'!$A$2:$H$1261,MATCH(H$1,'Raw-products'!$A$1:$H$1,0))</f>
        <v>Jacket</v>
      </c>
      <c r="I946" t="str">
        <f>VLOOKUP($C946,'Raw-products'!$A$2:$H$1261,MATCH(I$1,'Raw-products'!$A$1:$H$1,0))</f>
        <v>Trench Coat</v>
      </c>
      <c r="J946" t="str">
        <f>VLOOKUP($C946,'Raw-products'!$A$2:$H$1261,MATCH(J$1,'Raw-products'!$A$1:$H$1,0))</f>
        <v>M</v>
      </c>
      <c r="K946" t="str">
        <f>VLOOKUP($C946,'Raw-products'!$A$2:$H$1261,MATCH(K$1,'Raw-products'!$A$1:$H$1,0))</f>
        <v>indigo</v>
      </c>
      <c r="L946">
        <f>VLOOKUP($C946,'Raw-products'!$A$2:$H$1261,MATCH(L$1,'Raw-products'!$A$1:$H$1,0))</f>
        <v>112</v>
      </c>
      <c r="M946">
        <f>VLOOKUP($C946,'Raw-products'!$A$2:$H$1261,MATCH(M$1,'Raw-products'!$A$1:$H$1,0))</f>
        <v>42</v>
      </c>
      <c r="N946" s="5">
        <f t="shared" si="28"/>
        <v>4704</v>
      </c>
      <c r="O946" cm="1">
        <f t="array" ref="O946:R946">_xlfn.XLOOKUP($B946,'Raw -orders'!$A:$A,'Raw -orders'!$B:$E)</f>
        <v>846</v>
      </c>
      <c r="P946">
        <v>54256</v>
      </c>
      <c r="Q946" s="1">
        <v>44353</v>
      </c>
      <c r="R946" s="1">
        <v>44354</v>
      </c>
      <c r="S946" t="str" cm="1">
        <f t="array" ref="S946:Z946">_xlfn.XLOOKUP($O946,'Raw - customers'!$A:$A,'Raw - customers'!$B:$I)</f>
        <v>Isidore Bleasdille</v>
      </c>
      <c r="T946" t="str">
        <v>Genderfluid</v>
      </c>
      <c r="U946">
        <v>72</v>
      </c>
      <c r="V946" t="str">
        <v>69 Michael PlazaApt. 659</v>
      </c>
      <c r="W946">
        <v>6634</v>
      </c>
      <c r="X946" t="str">
        <v>Davidtown</v>
      </c>
      <c r="Y946" t="str">
        <v>Victoria</v>
      </c>
      <c r="Z946" t="str">
        <v>Australia</v>
      </c>
      <c r="AA946">
        <v>6</v>
      </c>
      <c r="AB946" s="3" t="str">
        <f t="shared" si="29"/>
        <v>0 to 10</v>
      </c>
      <c r="AM946" s="6">
        <v>846</v>
      </c>
      <c r="AN946" s="6" t="s">
        <v>1396</v>
      </c>
    </row>
    <row r="947" spans="1:40" x14ac:dyDescent="0.25">
      <c r="A947">
        <v>945</v>
      </c>
      <c r="B947">
        <v>194</v>
      </c>
      <c r="C947">
        <v>371</v>
      </c>
      <c r="D947">
        <v>94</v>
      </c>
      <c r="E947">
        <v>1</v>
      </c>
      <c r="F947">
        <v>94</v>
      </c>
      <c r="G947">
        <v>1</v>
      </c>
      <c r="H947" t="str">
        <f>VLOOKUP($C947,'Raw-products'!$A$2:$H$1261,MATCH(H$1,'Raw-products'!$A$1:$H$1,0))</f>
        <v>Shirt</v>
      </c>
      <c r="I947" t="str">
        <f>VLOOKUP($C947,'Raw-products'!$A$2:$H$1261,MATCH(I$1,'Raw-products'!$A$1:$H$1,0))</f>
        <v>Henley</v>
      </c>
      <c r="J947" t="str">
        <f>VLOOKUP($C947,'Raw-products'!$A$2:$H$1261,MATCH(J$1,'Raw-products'!$A$1:$H$1,0))</f>
        <v>S</v>
      </c>
      <c r="K947" t="str">
        <f>VLOOKUP($C947,'Raw-products'!$A$2:$H$1261,MATCH(K$1,'Raw-products'!$A$1:$H$1,0))</f>
        <v>blue</v>
      </c>
      <c r="L947">
        <f>VLOOKUP($C947,'Raw-products'!$A$2:$H$1261,MATCH(L$1,'Raw-products'!$A$1:$H$1,0))</f>
        <v>92</v>
      </c>
      <c r="M947">
        <f>VLOOKUP($C947,'Raw-products'!$A$2:$H$1261,MATCH(M$1,'Raw-products'!$A$1:$H$1,0))</f>
        <v>75</v>
      </c>
      <c r="N947" s="5">
        <f t="shared" si="28"/>
        <v>6900</v>
      </c>
      <c r="O947" cm="1">
        <f t="array" ref="O947:R947">_xlfn.XLOOKUP($B947,'Raw -orders'!$A:$A,'Raw -orders'!$B:$E)</f>
        <v>415</v>
      </c>
      <c r="P947">
        <v>21994</v>
      </c>
      <c r="Q947" s="1">
        <v>44492</v>
      </c>
      <c r="R947" s="1">
        <v>44503</v>
      </c>
      <c r="S947" t="str" cm="1">
        <f t="array" ref="S947:Z947">_xlfn.XLOOKUP($O947,'Raw - customers'!$A:$A,'Raw - customers'!$B:$I)</f>
        <v>Ashley Gant</v>
      </c>
      <c r="T947" t="str">
        <v>Polygender</v>
      </c>
      <c r="U947">
        <v>40</v>
      </c>
      <c r="V947" t="str">
        <v>458 Imogen Station StSuite 799</v>
      </c>
      <c r="W947">
        <v>7671</v>
      </c>
      <c r="X947" t="str">
        <v>Dietrichville</v>
      </c>
      <c r="Y947" t="str">
        <v>South Australia</v>
      </c>
      <c r="Z947" t="str">
        <v>Australia</v>
      </c>
      <c r="AA947">
        <v>10</v>
      </c>
      <c r="AB947" s="3" t="str">
        <f t="shared" si="29"/>
        <v>10 to 20</v>
      </c>
      <c r="AM947" s="6">
        <v>415</v>
      </c>
      <c r="AN947" s="6" t="s">
        <v>1345</v>
      </c>
    </row>
    <row r="948" spans="1:40" x14ac:dyDescent="0.25">
      <c r="A948">
        <v>946</v>
      </c>
      <c r="B948">
        <v>194</v>
      </c>
      <c r="C948">
        <v>303</v>
      </c>
      <c r="D948">
        <v>105</v>
      </c>
      <c r="E948">
        <v>3</v>
      </c>
      <c r="F948">
        <v>315</v>
      </c>
      <c r="G948">
        <v>1</v>
      </c>
      <c r="H948" t="str">
        <f>VLOOKUP($C948,'Raw-products'!$A$2:$H$1261,MATCH(H$1,'Raw-products'!$A$1:$H$1,0))</f>
        <v>Shirt</v>
      </c>
      <c r="I948" t="str">
        <f>VLOOKUP($C948,'Raw-products'!$A$2:$H$1261,MATCH(I$1,'Raw-products'!$A$1:$H$1,0))</f>
        <v>Cuban Collar</v>
      </c>
      <c r="J948" t="str">
        <f>VLOOKUP($C948,'Raw-products'!$A$2:$H$1261,MATCH(J$1,'Raw-products'!$A$1:$H$1,0))</f>
        <v>L</v>
      </c>
      <c r="K948" t="str">
        <f>VLOOKUP($C948,'Raw-products'!$A$2:$H$1261,MATCH(K$1,'Raw-products'!$A$1:$H$1,0))</f>
        <v>blue</v>
      </c>
      <c r="L948">
        <f>VLOOKUP($C948,'Raw-products'!$A$2:$H$1261,MATCH(L$1,'Raw-products'!$A$1:$H$1,0))</f>
        <v>93</v>
      </c>
      <c r="M948">
        <f>VLOOKUP($C948,'Raw-products'!$A$2:$H$1261,MATCH(M$1,'Raw-products'!$A$1:$H$1,0))</f>
        <v>65</v>
      </c>
      <c r="N948" s="5">
        <f t="shared" si="28"/>
        <v>6045</v>
      </c>
      <c r="O948" cm="1">
        <f t="array" ref="O948:R948">_xlfn.XLOOKUP($B948,'Raw -orders'!$A:$A,'Raw -orders'!$B:$E)</f>
        <v>415</v>
      </c>
      <c r="P948">
        <v>21994</v>
      </c>
      <c r="Q948" s="1">
        <v>44492</v>
      </c>
      <c r="R948" s="1">
        <v>44503</v>
      </c>
      <c r="S948" t="str" cm="1">
        <f t="array" ref="S948:Z948">_xlfn.XLOOKUP($O948,'Raw - customers'!$A:$A,'Raw - customers'!$B:$I)</f>
        <v>Ashley Gant</v>
      </c>
      <c r="T948" t="str">
        <v>Polygender</v>
      </c>
      <c r="U948">
        <v>40</v>
      </c>
      <c r="V948" t="str">
        <v>458 Imogen Station StSuite 799</v>
      </c>
      <c r="W948">
        <v>7671</v>
      </c>
      <c r="X948" t="str">
        <v>Dietrichville</v>
      </c>
      <c r="Y948" t="str">
        <v>South Australia</v>
      </c>
      <c r="Z948" t="str">
        <v>Australia</v>
      </c>
      <c r="AA948">
        <v>10</v>
      </c>
      <c r="AB948" s="3" t="str">
        <f t="shared" si="29"/>
        <v>10 to 20</v>
      </c>
      <c r="AM948" s="6">
        <v>415</v>
      </c>
      <c r="AN948" s="6" t="s">
        <v>1345</v>
      </c>
    </row>
    <row r="949" spans="1:40" x14ac:dyDescent="0.25">
      <c r="A949">
        <v>947</v>
      </c>
      <c r="B949">
        <v>194</v>
      </c>
      <c r="C949">
        <v>954</v>
      </c>
      <c r="D949">
        <v>97</v>
      </c>
      <c r="E949">
        <v>1</v>
      </c>
      <c r="F949">
        <v>97</v>
      </c>
      <c r="G949">
        <v>1</v>
      </c>
      <c r="H949" t="str">
        <f>VLOOKUP($C949,'Raw-products'!$A$2:$H$1261,MATCH(H$1,'Raw-products'!$A$1:$H$1,0))</f>
        <v>Trousers</v>
      </c>
      <c r="I949" t="str">
        <f>VLOOKUP($C949,'Raw-products'!$A$2:$H$1261,MATCH(I$1,'Raw-products'!$A$1:$H$1,0))</f>
        <v>Slim-Fit</v>
      </c>
      <c r="J949" t="str">
        <f>VLOOKUP($C949,'Raw-products'!$A$2:$H$1261,MATCH(J$1,'Raw-products'!$A$1:$H$1,0))</f>
        <v>XL</v>
      </c>
      <c r="K949" t="str">
        <f>VLOOKUP($C949,'Raw-products'!$A$2:$H$1261,MATCH(K$1,'Raw-products'!$A$1:$H$1,0))</f>
        <v>orange</v>
      </c>
      <c r="L949">
        <f>VLOOKUP($C949,'Raw-products'!$A$2:$H$1261,MATCH(L$1,'Raw-products'!$A$1:$H$1,0))</f>
        <v>119</v>
      </c>
      <c r="M949">
        <f>VLOOKUP($C949,'Raw-products'!$A$2:$H$1261,MATCH(M$1,'Raw-products'!$A$1:$H$1,0))</f>
        <v>78</v>
      </c>
      <c r="N949" s="5">
        <f t="shared" si="28"/>
        <v>9282</v>
      </c>
      <c r="O949" cm="1">
        <f t="array" ref="O949:R949">_xlfn.XLOOKUP($B949,'Raw -orders'!$A:$A,'Raw -orders'!$B:$E)</f>
        <v>415</v>
      </c>
      <c r="P949">
        <v>21994</v>
      </c>
      <c r="Q949" s="1">
        <v>44492</v>
      </c>
      <c r="R949" s="1">
        <v>44503</v>
      </c>
      <c r="S949" t="str" cm="1">
        <f t="array" ref="S949:Z949">_xlfn.XLOOKUP($O949,'Raw - customers'!$A:$A,'Raw - customers'!$B:$I)</f>
        <v>Ashley Gant</v>
      </c>
      <c r="T949" t="str">
        <v>Polygender</v>
      </c>
      <c r="U949">
        <v>40</v>
      </c>
      <c r="V949" t="str">
        <v>458 Imogen Station StSuite 799</v>
      </c>
      <c r="W949">
        <v>7671</v>
      </c>
      <c r="X949" t="str">
        <v>Dietrichville</v>
      </c>
      <c r="Y949" t="str">
        <v>South Australia</v>
      </c>
      <c r="Z949" t="str">
        <v>Australia</v>
      </c>
      <c r="AA949">
        <v>10</v>
      </c>
      <c r="AB949" s="3" t="str">
        <f t="shared" si="29"/>
        <v>10 to 20</v>
      </c>
      <c r="AM949" s="6">
        <v>415</v>
      </c>
      <c r="AN949" s="6" t="s">
        <v>1345</v>
      </c>
    </row>
    <row r="950" spans="1:40" x14ac:dyDescent="0.25">
      <c r="A950">
        <v>948</v>
      </c>
      <c r="B950">
        <v>194</v>
      </c>
      <c r="C950">
        <v>893</v>
      </c>
      <c r="D950">
        <v>94</v>
      </c>
      <c r="E950">
        <v>1</v>
      </c>
      <c r="F950">
        <v>94</v>
      </c>
      <c r="G950">
        <v>1</v>
      </c>
      <c r="H950" t="str">
        <f>VLOOKUP($C950,'Raw-products'!$A$2:$H$1261,MATCH(H$1,'Raw-products'!$A$1:$H$1,0))</f>
        <v>Trousers</v>
      </c>
      <c r="I950" t="str">
        <f>VLOOKUP($C950,'Raw-products'!$A$2:$H$1261,MATCH(I$1,'Raw-products'!$A$1:$H$1,0))</f>
        <v>Cords</v>
      </c>
      <c r="J950" t="str">
        <f>VLOOKUP($C950,'Raw-products'!$A$2:$H$1261,MATCH(J$1,'Raw-products'!$A$1:$H$1,0))</f>
        <v>L</v>
      </c>
      <c r="K950" t="str">
        <f>VLOOKUP($C950,'Raw-products'!$A$2:$H$1261,MATCH(K$1,'Raw-products'!$A$1:$H$1,0))</f>
        <v>green</v>
      </c>
      <c r="L950">
        <f>VLOOKUP($C950,'Raw-products'!$A$2:$H$1261,MATCH(L$1,'Raw-products'!$A$1:$H$1,0))</f>
        <v>113</v>
      </c>
      <c r="M950">
        <f>VLOOKUP($C950,'Raw-products'!$A$2:$H$1261,MATCH(M$1,'Raw-products'!$A$1:$H$1,0))</f>
        <v>62</v>
      </c>
      <c r="N950" s="5">
        <f t="shared" si="28"/>
        <v>7006</v>
      </c>
      <c r="O950" cm="1">
        <f t="array" ref="O950:R950">_xlfn.XLOOKUP($B950,'Raw -orders'!$A:$A,'Raw -orders'!$B:$E)</f>
        <v>415</v>
      </c>
      <c r="P950">
        <v>21994</v>
      </c>
      <c r="Q950" s="1">
        <v>44492</v>
      </c>
      <c r="R950" s="1">
        <v>44503</v>
      </c>
      <c r="S950" t="str" cm="1">
        <f t="array" ref="S950:Z950">_xlfn.XLOOKUP($O950,'Raw - customers'!$A:$A,'Raw - customers'!$B:$I)</f>
        <v>Ashley Gant</v>
      </c>
      <c r="T950" t="str">
        <v>Polygender</v>
      </c>
      <c r="U950">
        <v>40</v>
      </c>
      <c r="V950" t="str">
        <v>458 Imogen Station StSuite 799</v>
      </c>
      <c r="W950">
        <v>7671</v>
      </c>
      <c r="X950" t="str">
        <v>Dietrichville</v>
      </c>
      <c r="Y950" t="str">
        <v>South Australia</v>
      </c>
      <c r="Z950" t="str">
        <v>Australia</v>
      </c>
      <c r="AA950">
        <v>10</v>
      </c>
      <c r="AB950" s="3" t="str">
        <f t="shared" si="29"/>
        <v>10 to 20</v>
      </c>
      <c r="AM950" s="6">
        <v>415</v>
      </c>
      <c r="AN950" s="6" t="s">
        <v>1345</v>
      </c>
    </row>
    <row r="951" spans="1:40" x14ac:dyDescent="0.25">
      <c r="A951">
        <v>949</v>
      </c>
      <c r="B951">
        <v>194</v>
      </c>
      <c r="C951">
        <v>25</v>
      </c>
      <c r="D951">
        <v>96</v>
      </c>
      <c r="E951">
        <v>1</v>
      </c>
      <c r="F951">
        <v>96</v>
      </c>
      <c r="G951">
        <v>1</v>
      </c>
      <c r="H951" t="str">
        <f>VLOOKUP($C951,'Raw-products'!$A$2:$H$1261,MATCH(H$1,'Raw-products'!$A$1:$H$1,0))</f>
        <v>Shirt</v>
      </c>
      <c r="I951" t="str">
        <f>VLOOKUP($C951,'Raw-products'!$A$2:$H$1261,MATCH(I$1,'Raw-products'!$A$1:$H$1,0))</f>
        <v>Oxford Cloth</v>
      </c>
      <c r="J951" t="str">
        <f>VLOOKUP($C951,'Raw-products'!$A$2:$H$1261,MATCH(J$1,'Raw-products'!$A$1:$H$1,0))</f>
        <v>XS</v>
      </c>
      <c r="K951" t="str">
        <f>VLOOKUP($C951,'Raw-products'!$A$2:$H$1261,MATCH(K$1,'Raw-products'!$A$1:$H$1,0))</f>
        <v>indigo</v>
      </c>
      <c r="L951">
        <f>VLOOKUP($C951,'Raw-products'!$A$2:$H$1261,MATCH(L$1,'Raw-products'!$A$1:$H$1,0))</f>
        <v>114</v>
      </c>
      <c r="M951">
        <f>VLOOKUP($C951,'Raw-products'!$A$2:$H$1261,MATCH(M$1,'Raw-products'!$A$1:$H$1,0))</f>
        <v>61</v>
      </c>
      <c r="N951" s="5">
        <f t="shared" si="28"/>
        <v>6954</v>
      </c>
      <c r="O951" cm="1">
        <f t="array" ref="O951:R951">_xlfn.XLOOKUP($B951,'Raw -orders'!$A:$A,'Raw -orders'!$B:$E)</f>
        <v>415</v>
      </c>
      <c r="P951">
        <v>21994</v>
      </c>
      <c r="Q951" s="1">
        <v>44492</v>
      </c>
      <c r="R951" s="1">
        <v>44503</v>
      </c>
      <c r="S951" t="str" cm="1">
        <f t="array" ref="S951:Z951">_xlfn.XLOOKUP($O951,'Raw - customers'!$A:$A,'Raw - customers'!$B:$I)</f>
        <v>Ashley Gant</v>
      </c>
      <c r="T951" t="str">
        <v>Polygender</v>
      </c>
      <c r="U951">
        <v>40</v>
      </c>
      <c r="V951" t="str">
        <v>458 Imogen Station StSuite 799</v>
      </c>
      <c r="W951">
        <v>7671</v>
      </c>
      <c r="X951" t="str">
        <v>Dietrichville</v>
      </c>
      <c r="Y951" t="str">
        <v>South Australia</v>
      </c>
      <c r="Z951" t="str">
        <v>Australia</v>
      </c>
      <c r="AA951">
        <v>10</v>
      </c>
      <c r="AB951" s="3" t="str">
        <f t="shared" si="29"/>
        <v>10 to 20</v>
      </c>
      <c r="AM951" s="6">
        <v>415</v>
      </c>
      <c r="AN951" s="6" t="s">
        <v>1345</v>
      </c>
    </row>
    <row r="952" spans="1:40" x14ac:dyDescent="0.25">
      <c r="A952">
        <v>950</v>
      </c>
      <c r="B952">
        <v>194</v>
      </c>
      <c r="C952">
        <v>179</v>
      </c>
      <c r="D952">
        <v>98</v>
      </c>
      <c r="E952">
        <v>3</v>
      </c>
      <c r="F952">
        <v>294</v>
      </c>
      <c r="G952">
        <v>1</v>
      </c>
      <c r="H952" t="str">
        <f>VLOOKUP($C952,'Raw-products'!$A$2:$H$1261,MATCH(H$1,'Raw-products'!$A$1:$H$1,0))</f>
        <v>Shirt</v>
      </c>
      <c r="I952" t="str">
        <f>VLOOKUP($C952,'Raw-products'!$A$2:$H$1261,MATCH(I$1,'Raw-products'!$A$1:$H$1,0))</f>
        <v>Camp Collared</v>
      </c>
      <c r="J952" t="str">
        <f>VLOOKUP($C952,'Raw-products'!$A$2:$H$1261,MATCH(J$1,'Raw-products'!$A$1:$H$1,0))</f>
        <v>XL</v>
      </c>
      <c r="K952" t="str">
        <f>VLOOKUP($C952,'Raw-products'!$A$2:$H$1261,MATCH(K$1,'Raw-products'!$A$1:$H$1,0))</f>
        <v>red</v>
      </c>
      <c r="L952">
        <f>VLOOKUP($C952,'Raw-products'!$A$2:$H$1261,MATCH(L$1,'Raw-products'!$A$1:$H$1,0))</f>
        <v>112</v>
      </c>
      <c r="M952">
        <f>VLOOKUP($C952,'Raw-products'!$A$2:$H$1261,MATCH(M$1,'Raw-products'!$A$1:$H$1,0))</f>
        <v>79</v>
      </c>
      <c r="N952" s="5">
        <f t="shared" si="28"/>
        <v>8848</v>
      </c>
      <c r="O952" cm="1">
        <f t="array" ref="O952:R952">_xlfn.XLOOKUP($B952,'Raw -orders'!$A:$A,'Raw -orders'!$B:$E)</f>
        <v>415</v>
      </c>
      <c r="P952">
        <v>21994</v>
      </c>
      <c r="Q952" s="1">
        <v>44492</v>
      </c>
      <c r="R952" s="1">
        <v>44503</v>
      </c>
      <c r="S952" t="str" cm="1">
        <f t="array" ref="S952:Z952">_xlfn.XLOOKUP($O952,'Raw - customers'!$A:$A,'Raw - customers'!$B:$I)</f>
        <v>Ashley Gant</v>
      </c>
      <c r="T952" t="str">
        <v>Polygender</v>
      </c>
      <c r="U952">
        <v>40</v>
      </c>
      <c r="V952" t="str">
        <v>458 Imogen Station StSuite 799</v>
      </c>
      <c r="W952">
        <v>7671</v>
      </c>
      <c r="X952" t="str">
        <v>Dietrichville</v>
      </c>
      <c r="Y952" t="str">
        <v>South Australia</v>
      </c>
      <c r="Z952" t="str">
        <v>Australia</v>
      </c>
      <c r="AA952">
        <v>10</v>
      </c>
      <c r="AB952" s="3" t="str">
        <f t="shared" si="29"/>
        <v>10 to 20</v>
      </c>
      <c r="AM952" s="6">
        <v>415</v>
      </c>
      <c r="AN952" s="6" t="s">
        <v>1345</v>
      </c>
    </row>
    <row r="953" spans="1:40" x14ac:dyDescent="0.25">
      <c r="A953">
        <v>951</v>
      </c>
      <c r="B953">
        <v>194</v>
      </c>
      <c r="C953">
        <v>71</v>
      </c>
      <c r="D953">
        <v>118</v>
      </c>
      <c r="E953">
        <v>3</v>
      </c>
      <c r="F953">
        <v>354</v>
      </c>
      <c r="G953">
        <v>1</v>
      </c>
      <c r="H953" t="str">
        <f>VLOOKUP($C953,'Raw-products'!$A$2:$H$1261,MATCH(H$1,'Raw-products'!$A$1:$H$1,0))</f>
        <v>Shirt</v>
      </c>
      <c r="I953" t="str">
        <f>VLOOKUP($C953,'Raw-products'!$A$2:$H$1261,MATCH(I$1,'Raw-products'!$A$1:$H$1,0))</f>
        <v>Flannel</v>
      </c>
      <c r="J953" t="str">
        <f>VLOOKUP($C953,'Raw-products'!$A$2:$H$1261,MATCH(J$1,'Raw-products'!$A$1:$H$1,0))</f>
        <v>S</v>
      </c>
      <c r="K953" t="str">
        <f>VLOOKUP($C953,'Raw-products'!$A$2:$H$1261,MATCH(K$1,'Raw-products'!$A$1:$H$1,0))</f>
        <v>red</v>
      </c>
      <c r="L953">
        <f>VLOOKUP($C953,'Raw-products'!$A$2:$H$1261,MATCH(L$1,'Raw-products'!$A$1:$H$1,0))</f>
        <v>96</v>
      </c>
      <c r="M953">
        <f>VLOOKUP($C953,'Raw-products'!$A$2:$H$1261,MATCH(M$1,'Raw-products'!$A$1:$H$1,0))</f>
        <v>59</v>
      </c>
      <c r="N953" s="5">
        <f t="shared" si="28"/>
        <v>5664</v>
      </c>
      <c r="O953" cm="1">
        <f t="array" ref="O953:R953">_xlfn.XLOOKUP($B953,'Raw -orders'!$A:$A,'Raw -orders'!$B:$E)</f>
        <v>415</v>
      </c>
      <c r="P953">
        <v>21994</v>
      </c>
      <c r="Q953" s="1">
        <v>44492</v>
      </c>
      <c r="R953" s="1">
        <v>44503</v>
      </c>
      <c r="S953" t="str" cm="1">
        <f t="array" ref="S953:Z953">_xlfn.XLOOKUP($O953,'Raw - customers'!$A:$A,'Raw - customers'!$B:$I)</f>
        <v>Ashley Gant</v>
      </c>
      <c r="T953" t="str">
        <v>Polygender</v>
      </c>
      <c r="U953">
        <v>40</v>
      </c>
      <c r="V953" t="str">
        <v>458 Imogen Station StSuite 799</v>
      </c>
      <c r="W953">
        <v>7671</v>
      </c>
      <c r="X953" t="str">
        <v>Dietrichville</v>
      </c>
      <c r="Y953" t="str">
        <v>South Australia</v>
      </c>
      <c r="Z953" t="str">
        <v>Australia</v>
      </c>
      <c r="AA953">
        <v>10</v>
      </c>
      <c r="AB953" s="3" t="str">
        <f t="shared" si="29"/>
        <v>10 to 20</v>
      </c>
      <c r="AM953" s="6">
        <v>415</v>
      </c>
      <c r="AN953" s="6" t="s">
        <v>1345</v>
      </c>
    </row>
    <row r="954" spans="1:40" x14ac:dyDescent="0.25">
      <c r="A954">
        <v>952</v>
      </c>
      <c r="B954">
        <v>195</v>
      </c>
      <c r="C954">
        <v>495</v>
      </c>
      <c r="D954">
        <v>102</v>
      </c>
      <c r="E954">
        <v>3</v>
      </c>
      <c r="F954">
        <v>306</v>
      </c>
      <c r="G954">
        <v>1</v>
      </c>
      <c r="H954" t="str">
        <f>VLOOKUP($C954,'Raw-products'!$A$2:$H$1261,MATCH(H$1,'Raw-products'!$A$1:$H$1,0))</f>
        <v>Jacket</v>
      </c>
      <c r="I954" t="str">
        <f>VLOOKUP($C954,'Raw-products'!$A$2:$H$1261,MATCH(I$1,'Raw-products'!$A$1:$H$1,0))</f>
        <v>Windbreaker</v>
      </c>
      <c r="J954" t="str">
        <f>VLOOKUP($C954,'Raw-products'!$A$2:$H$1261,MATCH(J$1,'Raw-products'!$A$1:$H$1,0))</f>
        <v>XS</v>
      </c>
      <c r="K954" t="str">
        <f>VLOOKUP($C954,'Raw-products'!$A$2:$H$1261,MATCH(K$1,'Raw-products'!$A$1:$H$1,0))</f>
        <v>orange</v>
      </c>
      <c r="L954">
        <f>VLOOKUP($C954,'Raw-products'!$A$2:$H$1261,MATCH(L$1,'Raw-products'!$A$1:$H$1,0))</f>
        <v>109</v>
      </c>
      <c r="M954">
        <f>VLOOKUP($C954,'Raw-products'!$A$2:$H$1261,MATCH(M$1,'Raw-products'!$A$1:$H$1,0))</f>
        <v>70</v>
      </c>
      <c r="N954" s="5">
        <f t="shared" si="28"/>
        <v>7630</v>
      </c>
      <c r="O954" cm="1">
        <f t="array" ref="O954:R954">_xlfn.XLOOKUP($B954,'Raw -orders'!$A:$A,'Raw -orders'!$B:$E)</f>
        <v>92</v>
      </c>
      <c r="P954">
        <v>41725</v>
      </c>
      <c r="Q954" s="1">
        <v>44299</v>
      </c>
      <c r="R954" s="1">
        <v>44303</v>
      </c>
      <c r="S954" t="str" cm="1">
        <f t="array" ref="S954:Z954">_xlfn.XLOOKUP($O954,'Raw - customers'!$A:$A,'Raw - customers'!$B:$I)</f>
        <v>Hillary Guiness</v>
      </c>
      <c r="T954" t="str">
        <v>Agender</v>
      </c>
      <c r="U954">
        <v>27</v>
      </c>
      <c r="V954" t="str">
        <v>74 Eva TerraceSuite 247</v>
      </c>
      <c r="W954">
        <v>564</v>
      </c>
      <c r="X954" t="str">
        <v>Harrismouth</v>
      </c>
      <c r="Y954" t="str">
        <v>Queensland</v>
      </c>
      <c r="Z954" t="str">
        <v>Australia</v>
      </c>
      <c r="AA954">
        <v>4</v>
      </c>
      <c r="AB954" s="3" t="str">
        <f t="shared" si="29"/>
        <v>0 to 10</v>
      </c>
      <c r="AM954" s="6">
        <v>92</v>
      </c>
      <c r="AN954" s="6" t="s">
        <v>1355</v>
      </c>
    </row>
    <row r="955" spans="1:40" x14ac:dyDescent="0.25">
      <c r="A955">
        <v>953</v>
      </c>
      <c r="B955">
        <v>195</v>
      </c>
      <c r="C955">
        <v>1212</v>
      </c>
      <c r="D955">
        <v>105</v>
      </c>
      <c r="E955">
        <v>2</v>
      </c>
      <c r="F955">
        <v>210</v>
      </c>
      <c r="G955">
        <v>1</v>
      </c>
      <c r="H955" t="str">
        <f>VLOOKUP($C955,'Raw-products'!$A$2:$H$1261,MATCH(H$1,'Raw-products'!$A$1:$H$1,0))</f>
        <v>Trousers</v>
      </c>
      <c r="I955" t="str">
        <f>VLOOKUP($C955,'Raw-products'!$A$2:$H$1261,MATCH(I$1,'Raw-products'!$A$1:$H$1,0))</f>
        <v>Pleated</v>
      </c>
      <c r="J955" t="str">
        <f>VLOOKUP($C955,'Raw-products'!$A$2:$H$1261,MATCH(J$1,'Raw-products'!$A$1:$H$1,0))</f>
        <v>M</v>
      </c>
      <c r="K955" t="str">
        <f>VLOOKUP($C955,'Raw-products'!$A$2:$H$1261,MATCH(K$1,'Raw-products'!$A$1:$H$1,0))</f>
        <v>blue</v>
      </c>
      <c r="L955">
        <f>VLOOKUP($C955,'Raw-products'!$A$2:$H$1261,MATCH(L$1,'Raw-products'!$A$1:$H$1,0))</f>
        <v>90</v>
      </c>
      <c r="M955">
        <f>VLOOKUP($C955,'Raw-products'!$A$2:$H$1261,MATCH(M$1,'Raw-products'!$A$1:$H$1,0))</f>
        <v>66</v>
      </c>
      <c r="N955" s="5">
        <f t="shared" si="28"/>
        <v>5940</v>
      </c>
      <c r="O955" cm="1">
        <f t="array" ref="O955:R955">_xlfn.XLOOKUP($B955,'Raw -orders'!$A:$A,'Raw -orders'!$B:$E)</f>
        <v>92</v>
      </c>
      <c r="P955">
        <v>41725</v>
      </c>
      <c r="Q955" s="1">
        <v>44299</v>
      </c>
      <c r="R955" s="1">
        <v>44303</v>
      </c>
      <c r="S955" t="str" cm="1">
        <f t="array" ref="S955:Z955">_xlfn.XLOOKUP($O955,'Raw - customers'!$A:$A,'Raw - customers'!$B:$I)</f>
        <v>Hillary Guiness</v>
      </c>
      <c r="T955" t="str">
        <v>Agender</v>
      </c>
      <c r="U955">
        <v>27</v>
      </c>
      <c r="V955" t="str">
        <v>74 Eva TerraceSuite 247</v>
      </c>
      <c r="W955">
        <v>564</v>
      </c>
      <c r="X955" t="str">
        <v>Harrismouth</v>
      </c>
      <c r="Y955" t="str">
        <v>Queensland</v>
      </c>
      <c r="Z955" t="str">
        <v>Australia</v>
      </c>
      <c r="AA955">
        <v>4</v>
      </c>
      <c r="AB955" s="3" t="str">
        <f t="shared" si="29"/>
        <v>0 to 10</v>
      </c>
      <c r="AM955" s="6">
        <v>92</v>
      </c>
      <c r="AN955" s="6" t="s">
        <v>1355</v>
      </c>
    </row>
    <row r="956" spans="1:40" x14ac:dyDescent="0.25">
      <c r="A956">
        <v>954</v>
      </c>
      <c r="B956">
        <v>195</v>
      </c>
      <c r="C956">
        <v>370</v>
      </c>
      <c r="D956">
        <v>94</v>
      </c>
      <c r="E956">
        <v>2</v>
      </c>
      <c r="F956">
        <v>188</v>
      </c>
      <c r="G956">
        <v>1</v>
      </c>
      <c r="H956" t="str">
        <f>VLOOKUP($C956,'Raw-products'!$A$2:$H$1261,MATCH(H$1,'Raw-products'!$A$1:$H$1,0))</f>
        <v>Shirt</v>
      </c>
      <c r="I956" t="str">
        <f>VLOOKUP($C956,'Raw-products'!$A$2:$H$1261,MATCH(I$1,'Raw-products'!$A$1:$H$1,0))</f>
        <v>Henley</v>
      </c>
      <c r="J956" t="str">
        <f>VLOOKUP($C956,'Raw-products'!$A$2:$H$1261,MATCH(J$1,'Raw-products'!$A$1:$H$1,0))</f>
        <v>XS</v>
      </c>
      <c r="K956" t="str">
        <f>VLOOKUP($C956,'Raw-products'!$A$2:$H$1261,MATCH(K$1,'Raw-products'!$A$1:$H$1,0))</f>
        <v>blue</v>
      </c>
      <c r="L956">
        <f>VLOOKUP($C956,'Raw-products'!$A$2:$H$1261,MATCH(L$1,'Raw-products'!$A$1:$H$1,0))</f>
        <v>92</v>
      </c>
      <c r="M956">
        <f>VLOOKUP($C956,'Raw-products'!$A$2:$H$1261,MATCH(M$1,'Raw-products'!$A$1:$H$1,0))</f>
        <v>61</v>
      </c>
      <c r="N956" s="5">
        <f t="shared" si="28"/>
        <v>5612</v>
      </c>
      <c r="O956" cm="1">
        <f t="array" ref="O956:R956">_xlfn.XLOOKUP($B956,'Raw -orders'!$A:$A,'Raw -orders'!$B:$E)</f>
        <v>92</v>
      </c>
      <c r="P956">
        <v>41725</v>
      </c>
      <c r="Q956" s="1">
        <v>44299</v>
      </c>
      <c r="R956" s="1">
        <v>44303</v>
      </c>
      <c r="S956" t="str" cm="1">
        <f t="array" ref="S956:Z956">_xlfn.XLOOKUP($O956,'Raw - customers'!$A:$A,'Raw - customers'!$B:$I)</f>
        <v>Hillary Guiness</v>
      </c>
      <c r="T956" t="str">
        <v>Agender</v>
      </c>
      <c r="U956">
        <v>27</v>
      </c>
      <c r="V956" t="str">
        <v>74 Eva TerraceSuite 247</v>
      </c>
      <c r="W956">
        <v>564</v>
      </c>
      <c r="X956" t="str">
        <v>Harrismouth</v>
      </c>
      <c r="Y956" t="str">
        <v>Queensland</v>
      </c>
      <c r="Z956" t="str">
        <v>Australia</v>
      </c>
      <c r="AA956">
        <v>4</v>
      </c>
      <c r="AB956" s="3" t="str">
        <f t="shared" si="29"/>
        <v>0 to 10</v>
      </c>
      <c r="AM956" s="6">
        <v>92</v>
      </c>
      <c r="AN956" s="6" t="s">
        <v>1355</v>
      </c>
    </row>
    <row r="957" spans="1:40" x14ac:dyDescent="0.25">
      <c r="A957">
        <v>955</v>
      </c>
      <c r="B957">
        <v>196</v>
      </c>
      <c r="C957">
        <v>1053</v>
      </c>
      <c r="D957">
        <v>93</v>
      </c>
      <c r="E957">
        <v>3</v>
      </c>
      <c r="F957">
        <v>279</v>
      </c>
      <c r="G957">
        <v>1</v>
      </c>
      <c r="H957" t="str">
        <f>VLOOKUP($C957,'Raw-products'!$A$2:$H$1261,MATCH(H$1,'Raw-products'!$A$1:$H$1,0))</f>
        <v>Trousers</v>
      </c>
      <c r="I957" t="str">
        <f>VLOOKUP($C957,'Raw-products'!$A$2:$H$1261,MATCH(I$1,'Raw-products'!$A$1:$H$1,0))</f>
        <v>Joggers</v>
      </c>
      <c r="J957" t="str">
        <f>VLOOKUP($C957,'Raw-products'!$A$2:$H$1261,MATCH(J$1,'Raw-products'!$A$1:$H$1,0))</f>
        <v>L</v>
      </c>
      <c r="K957" t="str">
        <f>VLOOKUP($C957,'Raw-products'!$A$2:$H$1261,MATCH(K$1,'Raw-products'!$A$1:$H$1,0))</f>
        <v>red</v>
      </c>
      <c r="L957">
        <f>VLOOKUP($C957,'Raw-products'!$A$2:$H$1261,MATCH(L$1,'Raw-products'!$A$1:$H$1,0))</f>
        <v>94</v>
      </c>
      <c r="M957">
        <f>VLOOKUP($C957,'Raw-products'!$A$2:$H$1261,MATCH(M$1,'Raw-products'!$A$1:$H$1,0))</f>
        <v>63</v>
      </c>
      <c r="N957" s="5">
        <f t="shared" si="28"/>
        <v>5922</v>
      </c>
      <c r="O957" cm="1">
        <f t="array" ref="O957:R957">_xlfn.XLOOKUP($B957,'Raw -orders'!$A:$A,'Raw -orders'!$B:$E)</f>
        <v>630</v>
      </c>
      <c r="P957">
        <v>48990</v>
      </c>
      <c r="Q957" s="1">
        <v>44491</v>
      </c>
      <c r="R957" s="1">
        <v>44516</v>
      </c>
      <c r="S957" t="str" cm="1">
        <f t="array" ref="S957:Z957">_xlfn.XLOOKUP($O957,'Raw - customers'!$A:$A,'Raw - customers'!$B:$I)</f>
        <v>Nicholle Coom</v>
      </c>
      <c r="T957" t="str">
        <v>Male</v>
      </c>
      <c r="U957">
        <v>49</v>
      </c>
      <c r="V957" t="str">
        <v>0663 Hayley TerraceApt. 069</v>
      </c>
      <c r="W957">
        <v>6519</v>
      </c>
      <c r="X957" t="str">
        <v>New Madisonborough</v>
      </c>
      <c r="Y957" t="str">
        <v>Victoria</v>
      </c>
      <c r="Z957" t="str">
        <v>Australia</v>
      </c>
      <c r="AA957">
        <v>10</v>
      </c>
      <c r="AB957" s="3" t="str">
        <f t="shared" si="29"/>
        <v>20 to 30</v>
      </c>
      <c r="AM957" s="6">
        <v>630</v>
      </c>
      <c r="AN957" s="6" t="s">
        <v>1396</v>
      </c>
    </row>
    <row r="958" spans="1:40" x14ac:dyDescent="0.25">
      <c r="A958">
        <v>956</v>
      </c>
      <c r="B958">
        <v>196</v>
      </c>
      <c r="C958">
        <v>948</v>
      </c>
      <c r="D958">
        <v>97</v>
      </c>
      <c r="E958">
        <v>2</v>
      </c>
      <c r="F958">
        <v>194</v>
      </c>
      <c r="G958">
        <v>1</v>
      </c>
      <c r="H958" t="str">
        <f>VLOOKUP($C958,'Raw-products'!$A$2:$H$1261,MATCH(H$1,'Raw-products'!$A$1:$H$1,0))</f>
        <v>Trousers</v>
      </c>
      <c r="I958" t="str">
        <f>VLOOKUP($C958,'Raw-products'!$A$2:$H$1261,MATCH(I$1,'Raw-products'!$A$1:$H$1,0))</f>
        <v>Slim-Fit</v>
      </c>
      <c r="J958" t="str">
        <f>VLOOKUP($C958,'Raw-products'!$A$2:$H$1261,MATCH(J$1,'Raw-products'!$A$1:$H$1,0))</f>
        <v>L</v>
      </c>
      <c r="K958" t="str">
        <f>VLOOKUP($C958,'Raw-products'!$A$2:$H$1261,MATCH(K$1,'Raw-products'!$A$1:$H$1,0))</f>
        <v>red</v>
      </c>
      <c r="L958">
        <f>VLOOKUP($C958,'Raw-products'!$A$2:$H$1261,MATCH(L$1,'Raw-products'!$A$1:$H$1,0))</f>
        <v>119</v>
      </c>
      <c r="M958">
        <f>VLOOKUP($C958,'Raw-products'!$A$2:$H$1261,MATCH(M$1,'Raw-products'!$A$1:$H$1,0))</f>
        <v>80</v>
      </c>
      <c r="N958" s="5">
        <f t="shared" si="28"/>
        <v>9520</v>
      </c>
      <c r="O958" cm="1">
        <f t="array" ref="O958:R958">_xlfn.XLOOKUP($B958,'Raw -orders'!$A:$A,'Raw -orders'!$B:$E)</f>
        <v>630</v>
      </c>
      <c r="P958">
        <v>48990</v>
      </c>
      <c r="Q958" s="1">
        <v>44491</v>
      </c>
      <c r="R958" s="1">
        <v>44516</v>
      </c>
      <c r="S958" t="str" cm="1">
        <f t="array" ref="S958:Z958">_xlfn.XLOOKUP($O958,'Raw - customers'!$A:$A,'Raw - customers'!$B:$I)</f>
        <v>Nicholle Coom</v>
      </c>
      <c r="T958" t="str">
        <v>Male</v>
      </c>
      <c r="U958">
        <v>49</v>
      </c>
      <c r="V958" t="str">
        <v>0663 Hayley TerraceApt. 069</v>
      </c>
      <c r="W958">
        <v>6519</v>
      </c>
      <c r="X958" t="str">
        <v>New Madisonborough</v>
      </c>
      <c r="Y958" t="str">
        <v>Victoria</v>
      </c>
      <c r="Z958" t="str">
        <v>Australia</v>
      </c>
      <c r="AA958">
        <v>10</v>
      </c>
      <c r="AB958" s="3" t="str">
        <f t="shared" si="29"/>
        <v>20 to 30</v>
      </c>
      <c r="AM958" s="6">
        <v>630</v>
      </c>
      <c r="AN958" s="6" t="s">
        <v>1396</v>
      </c>
    </row>
    <row r="959" spans="1:40" x14ac:dyDescent="0.25">
      <c r="A959">
        <v>957</v>
      </c>
      <c r="B959">
        <v>196</v>
      </c>
      <c r="C959">
        <v>1127</v>
      </c>
      <c r="D959">
        <v>102</v>
      </c>
      <c r="E959">
        <v>1</v>
      </c>
      <c r="F959">
        <v>102</v>
      </c>
      <c r="G959">
        <v>1</v>
      </c>
      <c r="H959" t="str">
        <f>VLOOKUP($C959,'Raw-products'!$A$2:$H$1261,MATCH(H$1,'Raw-products'!$A$1:$H$1,0))</f>
        <v>Trousers</v>
      </c>
      <c r="I959" t="str">
        <f>VLOOKUP($C959,'Raw-products'!$A$2:$H$1261,MATCH(I$1,'Raw-products'!$A$1:$H$1,0))</f>
        <v>Cargo Pants</v>
      </c>
      <c r="J959" t="str">
        <f>VLOOKUP($C959,'Raw-products'!$A$2:$H$1261,MATCH(J$1,'Raw-products'!$A$1:$H$1,0))</f>
        <v>M</v>
      </c>
      <c r="K959" t="str">
        <f>VLOOKUP($C959,'Raw-products'!$A$2:$H$1261,MATCH(K$1,'Raw-products'!$A$1:$H$1,0))</f>
        <v>orange</v>
      </c>
      <c r="L959">
        <f>VLOOKUP($C959,'Raw-products'!$A$2:$H$1261,MATCH(L$1,'Raw-products'!$A$1:$H$1,0))</f>
        <v>106</v>
      </c>
      <c r="M959">
        <f>VLOOKUP($C959,'Raw-products'!$A$2:$H$1261,MATCH(M$1,'Raw-products'!$A$1:$H$1,0))</f>
        <v>51</v>
      </c>
      <c r="N959" s="5">
        <f t="shared" si="28"/>
        <v>5406</v>
      </c>
      <c r="O959" cm="1">
        <f t="array" ref="O959:R959">_xlfn.XLOOKUP($B959,'Raw -orders'!$A:$A,'Raw -orders'!$B:$E)</f>
        <v>630</v>
      </c>
      <c r="P959">
        <v>48990</v>
      </c>
      <c r="Q959" s="1">
        <v>44491</v>
      </c>
      <c r="R959" s="1">
        <v>44516</v>
      </c>
      <c r="S959" t="str" cm="1">
        <f t="array" ref="S959:Z959">_xlfn.XLOOKUP($O959,'Raw - customers'!$A:$A,'Raw - customers'!$B:$I)</f>
        <v>Nicholle Coom</v>
      </c>
      <c r="T959" t="str">
        <v>Male</v>
      </c>
      <c r="U959">
        <v>49</v>
      </c>
      <c r="V959" t="str">
        <v>0663 Hayley TerraceApt. 069</v>
      </c>
      <c r="W959">
        <v>6519</v>
      </c>
      <c r="X959" t="str">
        <v>New Madisonborough</v>
      </c>
      <c r="Y959" t="str">
        <v>Victoria</v>
      </c>
      <c r="Z959" t="str">
        <v>Australia</v>
      </c>
      <c r="AA959">
        <v>10</v>
      </c>
      <c r="AB959" s="3" t="str">
        <f t="shared" si="29"/>
        <v>20 to 30</v>
      </c>
      <c r="AM959" s="6">
        <v>630</v>
      </c>
      <c r="AN959" s="6" t="s">
        <v>1396</v>
      </c>
    </row>
    <row r="960" spans="1:40" x14ac:dyDescent="0.25">
      <c r="A960">
        <v>958</v>
      </c>
      <c r="B960">
        <v>196</v>
      </c>
      <c r="C960">
        <v>750</v>
      </c>
      <c r="D960">
        <v>109</v>
      </c>
      <c r="E960">
        <v>1</v>
      </c>
      <c r="F960">
        <v>109</v>
      </c>
      <c r="G960">
        <v>1</v>
      </c>
      <c r="H960" t="str">
        <f>VLOOKUP($C960,'Raw-products'!$A$2:$H$1261,MATCH(H$1,'Raw-products'!$A$1:$H$1,0))</f>
        <v>Jacket</v>
      </c>
      <c r="I960" t="str">
        <f>VLOOKUP($C960,'Raw-products'!$A$2:$H$1261,MATCH(I$1,'Raw-products'!$A$1:$H$1,0))</f>
        <v>Peacoat</v>
      </c>
      <c r="J960" t="str">
        <f>VLOOKUP($C960,'Raw-products'!$A$2:$H$1261,MATCH(J$1,'Raw-products'!$A$1:$H$1,0))</f>
        <v>XS</v>
      </c>
      <c r="K960" t="str">
        <f>VLOOKUP($C960,'Raw-products'!$A$2:$H$1261,MATCH(K$1,'Raw-products'!$A$1:$H$1,0))</f>
        <v>green</v>
      </c>
      <c r="L960">
        <f>VLOOKUP($C960,'Raw-products'!$A$2:$H$1261,MATCH(L$1,'Raw-products'!$A$1:$H$1,0))</f>
        <v>102</v>
      </c>
      <c r="M960">
        <f>VLOOKUP($C960,'Raw-products'!$A$2:$H$1261,MATCH(M$1,'Raw-products'!$A$1:$H$1,0))</f>
        <v>61</v>
      </c>
      <c r="N960" s="5">
        <f t="shared" si="28"/>
        <v>6222</v>
      </c>
      <c r="O960" cm="1">
        <f t="array" ref="O960:R960">_xlfn.XLOOKUP($B960,'Raw -orders'!$A:$A,'Raw -orders'!$B:$E)</f>
        <v>630</v>
      </c>
      <c r="P960">
        <v>48990</v>
      </c>
      <c r="Q960" s="1">
        <v>44491</v>
      </c>
      <c r="R960" s="1">
        <v>44516</v>
      </c>
      <c r="S960" t="str" cm="1">
        <f t="array" ref="S960:Z960">_xlfn.XLOOKUP($O960,'Raw - customers'!$A:$A,'Raw - customers'!$B:$I)</f>
        <v>Nicholle Coom</v>
      </c>
      <c r="T960" t="str">
        <v>Male</v>
      </c>
      <c r="U960">
        <v>49</v>
      </c>
      <c r="V960" t="str">
        <v>0663 Hayley TerraceApt. 069</v>
      </c>
      <c r="W960">
        <v>6519</v>
      </c>
      <c r="X960" t="str">
        <v>New Madisonborough</v>
      </c>
      <c r="Y960" t="str">
        <v>Victoria</v>
      </c>
      <c r="Z960" t="str">
        <v>Australia</v>
      </c>
      <c r="AA960">
        <v>10</v>
      </c>
      <c r="AB960" s="3" t="str">
        <f t="shared" si="29"/>
        <v>20 to 30</v>
      </c>
      <c r="AM960" s="6">
        <v>630</v>
      </c>
      <c r="AN960" s="6" t="s">
        <v>1396</v>
      </c>
    </row>
    <row r="961" spans="1:40" x14ac:dyDescent="0.25">
      <c r="A961">
        <v>959</v>
      </c>
      <c r="B961">
        <v>196</v>
      </c>
      <c r="C961">
        <v>239</v>
      </c>
      <c r="D961">
        <v>106</v>
      </c>
      <c r="E961">
        <v>3</v>
      </c>
      <c r="F961">
        <v>318</v>
      </c>
      <c r="G961">
        <v>1</v>
      </c>
      <c r="H961" t="str">
        <f>VLOOKUP($C961,'Raw-products'!$A$2:$H$1261,MATCH(H$1,'Raw-products'!$A$1:$H$1,0))</f>
        <v>Shirt</v>
      </c>
      <c r="I961" t="str">
        <f>VLOOKUP($C961,'Raw-products'!$A$2:$H$1261,MATCH(I$1,'Raw-products'!$A$1:$H$1,0))</f>
        <v>Chambray</v>
      </c>
      <c r="J961" t="str">
        <f>VLOOKUP($C961,'Raw-products'!$A$2:$H$1261,MATCH(J$1,'Raw-products'!$A$1:$H$1,0))</f>
        <v>XL</v>
      </c>
      <c r="K961" t="str">
        <f>VLOOKUP($C961,'Raw-products'!$A$2:$H$1261,MATCH(K$1,'Raw-products'!$A$1:$H$1,0))</f>
        <v>indigo</v>
      </c>
      <c r="L961">
        <f>VLOOKUP($C961,'Raw-products'!$A$2:$H$1261,MATCH(L$1,'Raw-products'!$A$1:$H$1,0))</f>
        <v>105</v>
      </c>
      <c r="M961">
        <f>VLOOKUP($C961,'Raw-products'!$A$2:$H$1261,MATCH(M$1,'Raw-products'!$A$1:$H$1,0))</f>
        <v>61</v>
      </c>
      <c r="N961" s="5">
        <f t="shared" si="28"/>
        <v>6405</v>
      </c>
      <c r="O961" cm="1">
        <f t="array" ref="O961:R961">_xlfn.XLOOKUP($B961,'Raw -orders'!$A:$A,'Raw -orders'!$B:$E)</f>
        <v>630</v>
      </c>
      <c r="P961">
        <v>48990</v>
      </c>
      <c r="Q961" s="1">
        <v>44491</v>
      </c>
      <c r="R961" s="1">
        <v>44516</v>
      </c>
      <c r="S961" t="str" cm="1">
        <f t="array" ref="S961:Z961">_xlfn.XLOOKUP($O961,'Raw - customers'!$A:$A,'Raw - customers'!$B:$I)</f>
        <v>Nicholle Coom</v>
      </c>
      <c r="T961" t="str">
        <v>Male</v>
      </c>
      <c r="U961">
        <v>49</v>
      </c>
      <c r="V961" t="str">
        <v>0663 Hayley TerraceApt. 069</v>
      </c>
      <c r="W961">
        <v>6519</v>
      </c>
      <c r="X961" t="str">
        <v>New Madisonborough</v>
      </c>
      <c r="Y961" t="str">
        <v>Victoria</v>
      </c>
      <c r="Z961" t="str">
        <v>Australia</v>
      </c>
      <c r="AA961">
        <v>10</v>
      </c>
      <c r="AB961" s="3" t="str">
        <f t="shared" si="29"/>
        <v>20 to 30</v>
      </c>
      <c r="AM961" s="6">
        <v>630</v>
      </c>
      <c r="AN961" s="6" t="s">
        <v>1396</v>
      </c>
    </row>
    <row r="962" spans="1:40" x14ac:dyDescent="0.25">
      <c r="A962">
        <v>960</v>
      </c>
      <c r="B962">
        <v>196</v>
      </c>
      <c r="C962">
        <v>306</v>
      </c>
      <c r="D962">
        <v>105</v>
      </c>
      <c r="E962">
        <v>2</v>
      </c>
      <c r="F962">
        <v>210</v>
      </c>
      <c r="G962">
        <v>1</v>
      </c>
      <c r="H962" t="str">
        <f>VLOOKUP($C962,'Raw-products'!$A$2:$H$1261,MATCH(H$1,'Raw-products'!$A$1:$H$1,0))</f>
        <v>Shirt</v>
      </c>
      <c r="I962" t="str">
        <f>VLOOKUP($C962,'Raw-products'!$A$2:$H$1261,MATCH(I$1,'Raw-products'!$A$1:$H$1,0))</f>
        <v>Cuban Collar</v>
      </c>
      <c r="J962" t="str">
        <f>VLOOKUP($C962,'Raw-products'!$A$2:$H$1261,MATCH(J$1,'Raw-products'!$A$1:$H$1,0))</f>
        <v>S</v>
      </c>
      <c r="K962" t="str">
        <f>VLOOKUP($C962,'Raw-products'!$A$2:$H$1261,MATCH(K$1,'Raw-products'!$A$1:$H$1,0))</f>
        <v>indigo</v>
      </c>
      <c r="L962">
        <f>VLOOKUP($C962,'Raw-products'!$A$2:$H$1261,MATCH(L$1,'Raw-products'!$A$1:$H$1,0))</f>
        <v>93</v>
      </c>
      <c r="M962">
        <f>VLOOKUP($C962,'Raw-products'!$A$2:$H$1261,MATCH(M$1,'Raw-products'!$A$1:$H$1,0))</f>
        <v>41</v>
      </c>
      <c r="N962" s="5">
        <f t="shared" si="28"/>
        <v>3813</v>
      </c>
      <c r="O962" cm="1">
        <f t="array" ref="O962:R962">_xlfn.XLOOKUP($B962,'Raw -orders'!$A:$A,'Raw -orders'!$B:$E)</f>
        <v>630</v>
      </c>
      <c r="P962">
        <v>48990</v>
      </c>
      <c r="Q962" s="1">
        <v>44491</v>
      </c>
      <c r="R962" s="1">
        <v>44516</v>
      </c>
      <c r="S962" t="str" cm="1">
        <f t="array" ref="S962:Z962">_xlfn.XLOOKUP($O962,'Raw - customers'!$A:$A,'Raw - customers'!$B:$I)</f>
        <v>Nicholle Coom</v>
      </c>
      <c r="T962" t="str">
        <v>Male</v>
      </c>
      <c r="U962">
        <v>49</v>
      </c>
      <c r="V962" t="str">
        <v>0663 Hayley TerraceApt. 069</v>
      </c>
      <c r="W962">
        <v>6519</v>
      </c>
      <c r="X962" t="str">
        <v>New Madisonborough</v>
      </c>
      <c r="Y962" t="str">
        <v>Victoria</v>
      </c>
      <c r="Z962" t="str">
        <v>Australia</v>
      </c>
      <c r="AA962">
        <v>10</v>
      </c>
      <c r="AB962" s="3" t="str">
        <f t="shared" si="29"/>
        <v>20 to 30</v>
      </c>
      <c r="AM962" s="6">
        <v>630</v>
      </c>
      <c r="AN962" s="6" t="s">
        <v>1396</v>
      </c>
    </row>
    <row r="963" spans="1:40" x14ac:dyDescent="0.25">
      <c r="A963">
        <v>961</v>
      </c>
      <c r="B963">
        <v>197</v>
      </c>
      <c r="C963">
        <v>1065</v>
      </c>
      <c r="D963">
        <v>93</v>
      </c>
      <c r="E963">
        <v>1</v>
      </c>
      <c r="F963">
        <v>93</v>
      </c>
      <c r="G963">
        <v>1</v>
      </c>
      <c r="H963" t="str">
        <f>VLOOKUP($C963,'Raw-products'!$A$2:$H$1261,MATCH(H$1,'Raw-products'!$A$1:$H$1,0))</f>
        <v>Trousers</v>
      </c>
      <c r="I963" t="str">
        <f>VLOOKUP($C963,'Raw-products'!$A$2:$H$1261,MATCH(I$1,'Raw-products'!$A$1:$H$1,0))</f>
        <v>Joggers</v>
      </c>
      <c r="J963" t="str">
        <f>VLOOKUP($C963,'Raw-products'!$A$2:$H$1261,MATCH(J$1,'Raw-products'!$A$1:$H$1,0))</f>
        <v>XS</v>
      </c>
      <c r="K963" t="str">
        <f>VLOOKUP($C963,'Raw-products'!$A$2:$H$1261,MATCH(K$1,'Raw-products'!$A$1:$H$1,0))</f>
        <v>green</v>
      </c>
      <c r="L963">
        <f>VLOOKUP($C963,'Raw-products'!$A$2:$H$1261,MATCH(L$1,'Raw-products'!$A$1:$H$1,0))</f>
        <v>94</v>
      </c>
      <c r="M963">
        <f>VLOOKUP($C963,'Raw-products'!$A$2:$H$1261,MATCH(M$1,'Raw-products'!$A$1:$H$1,0))</f>
        <v>77</v>
      </c>
      <c r="N963" s="5">
        <f t="shared" ref="N963:N1026" si="30">$L963*$M963</f>
        <v>7238</v>
      </c>
      <c r="O963" cm="1">
        <f t="array" ref="O963:R963">_xlfn.XLOOKUP($B963,'Raw -orders'!$A:$A,'Raw -orders'!$B:$E)</f>
        <v>110</v>
      </c>
      <c r="P963">
        <v>23619</v>
      </c>
      <c r="Q963" s="1">
        <v>44316</v>
      </c>
      <c r="R963" s="1">
        <v>44317</v>
      </c>
      <c r="S963" t="str" cm="1">
        <f t="array" ref="S963:Z963">_xlfn.XLOOKUP($O963,'Raw - customers'!$A:$A,'Raw - customers'!$B:$I)</f>
        <v>Giralda Trewin</v>
      </c>
      <c r="T963" t="str">
        <v>Genderfluid</v>
      </c>
      <c r="U963">
        <v>65</v>
      </c>
      <c r="V963" t="str">
        <v>656 Abigail KnollApt. 083</v>
      </c>
      <c r="W963">
        <v>8132</v>
      </c>
      <c r="X963" t="str">
        <v>Bartolettifurt</v>
      </c>
      <c r="Y963" t="str">
        <v>Western Australia</v>
      </c>
      <c r="Z963" t="str">
        <v>Australia</v>
      </c>
      <c r="AA963">
        <v>4</v>
      </c>
      <c r="AB963" s="3" t="str">
        <f t="shared" ref="AB963:AB1026" si="31">IF(AND(DATEDIF($Q963,$R963,"D")&gt;0,DATEDIF($Q963,$R963,"D")&lt;=10),"0 to 10",IF(AND(DATEDIF($Q963,$R963,"D")&gt;10,DATEDIF($Q963,$R963,"D")&lt;=20),"10 to 20",IF(AND(DATEDIF($Q963,$R963,"D")&gt;20,DATEDIF($Q963,$R963,"D")&lt;=30),"20 to 30")))</f>
        <v>0 to 10</v>
      </c>
      <c r="AM963" s="6">
        <v>110</v>
      </c>
      <c r="AN963" s="6" t="s">
        <v>1377</v>
      </c>
    </row>
    <row r="964" spans="1:40" x14ac:dyDescent="0.25">
      <c r="A964">
        <v>962</v>
      </c>
      <c r="B964">
        <v>197</v>
      </c>
      <c r="C964">
        <v>1244</v>
      </c>
      <c r="D964">
        <v>112</v>
      </c>
      <c r="E964">
        <v>2</v>
      </c>
      <c r="F964">
        <v>224</v>
      </c>
      <c r="G964">
        <v>1</v>
      </c>
      <c r="H964" t="str">
        <f>VLOOKUP($C964,'Raw-products'!$A$2:$H$1261,MATCH(H$1,'Raw-products'!$A$1:$H$1,0))</f>
        <v>Trousers</v>
      </c>
      <c r="I964" t="str">
        <f>VLOOKUP($C964,'Raw-products'!$A$2:$H$1261,MATCH(I$1,'Raw-products'!$A$1:$H$1,0))</f>
        <v>Tracksuit Bottoms</v>
      </c>
      <c r="J964" t="str">
        <f>VLOOKUP($C964,'Raw-products'!$A$2:$H$1261,MATCH(J$1,'Raw-products'!$A$1:$H$1,0))</f>
        <v>XL</v>
      </c>
      <c r="K964" t="str">
        <f>VLOOKUP($C964,'Raw-products'!$A$2:$H$1261,MATCH(K$1,'Raw-products'!$A$1:$H$1,0))</f>
        <v>green</v>
      </c>
      <c r="L964">
        <f>VLOOKUP($C964,'Raw-products'!$A$2:$H$1261,MATCH(L$1,'Raw-products'!$A$1:$H$1,0))</f>
        <v>91</v>
      </c>
      <c r="M964">
        <f>VLOOKUP($C964,'Raw-products'!$A$2:$H$1261,MATCH(M$1,'Raw-products'!$A$1:$H$1,0))</f>
        <v>49</v>
      </c>
      <c r="N964" s="5">
        <f t="shared" si="30"/>
        <v>4459</v>
      </c>
      <c r="O964" cm="1">
        <f t="array" ref="O964:R964">_xlfn.XLOOKUP($B964,'Raw -orders'!$A:$A,'Raw -orders'!$B:$E)</f>
        <v>110</v>
      </c>
      <c r="P964">
        <v>23619</v>
      </c>
      <c r="Q964" s="1">
        <v>44316</v>
      </c>
      <c r="R964" s="1">
        <v>44317</v>
      </c>
      <c r="S964" t="str" cm="1">
        <f t="array" ref="S964:Z964">_xlfn.XLOOKUP($O964,'Raw - customers'!$A:$A,'Raw - customers'!$B:$I)</f>
        <v>Giralda Trewin</v>
      </c>
      <c r="T964" t="str">
        <v>Genderfluid</v>
      </c>
      <c r="U964">
        <v>65</v>
      </c>
      <c r="V964" t="str">
        <v>656 Abigail KnollApt. 083</v>
      </c>
      <c r="W964">
        <v>8132</v>
      </c>
      <c r="X964" t="str">
        <v>Bartolettifurt</v>
      </c>
      <c r="Y964" t="str">
        <v>Western Australia</v>
      </c>
      <c r="Z964" t="str">
        <v>Australia</v>
      </c>
      <c r="AA964">
        <v>4</v>
      </c>
      <c r="AB964" s="3" t="str">
        <f t="shared" si="31"/>
        <v>0 to 10</v>
      </c>
      <c r="AM964" s="6">
        <v>110</v>
      </c>
      <c r="AN964" s="6" t="s">
        <v>1377</v>
      </c>
    </row>
    <row r="965" spans="1:40" x14ac:dyDescent="0.25">
      <c r="A965">
        <v>963</v>
      </c>
      <c r="B965">
        <v>197</v>
      </c>
      <c r="C965">
        <v>697</v>
      </c>
      <c r="D965">
        <v>113</v>
      </c>
      <c r="E965">
        <v>2</v>
      </c>
      <c r="F965">
        <v>226</v>
      </c>
      <c r="G965">
        <v>1</v>
      </c>
      <c r="H965" t="str">
        <f>VLOOKUP($C965,'Raw-products'!$A$2:$H$1261,MATCH(H$1,'Raw-products'!$A$1:$H$1,0))</f>
        <v>Jacket</v>
      </c>
      <c r="I965" t="str">
        <f>VLOOKUP($C965,'Raw-products'!$A$2:$H$1261,MATCH(I$1,'Raw-products'!$A$1:$H$1,0))</f>
        <v>Parka</v>
      </c>
      <c r="J965" t="str">
        <f>VLOOKUP($C965,'Raw-products'!$A$2:$H$1261,MATCH(J$1,'Raw-products'!$A$1:$H$1,0))</f>
        <v>M</v>
      </c>
      <c r="K965" t="str">
        <f>VLOOKUP($C965,'Raw-products'!$A$2:$H$1261,MATCH(K$1,'Raw-products'!$A$1:$H$1,0))</f>
        <v>violet</v>
      </c>
      <c r="L965">
        <f>VLOOKUP($C965,'Raw-products'!$A$2:$H$1261,MATCH(L$1,'Raw-products'!$A$1:$H$1,0))</f>
        <v>119</v>
      </c>
      <c r="M965">
        <f>VLOOKUP($C965,'Raw-products'!$A$2:$H$1261,MATCH(M$1,'Raw-products'!$A$1:$H$1,0))</f>
        <v>75</v>
      </c>
      <c r="N965" s="5">
        <f t="shared" si="30"/>
        <v>8925</v>
      </c>
      <c r="O965" cm="1">
        <f t="array" ref="O965:R965">_xlfn.XLOOKUP($B965,'Raw -orders'!$A:$A,'Raw -orders'!$B:$E)</f>
        <v>110</v>
      </c>
      <c r="P965">
        <v>23619</v>
      </c>
      <c r="Q965" s="1">
        <v>44316</v>
      </c>
      <c r="R965" s="1">
        <v>44317</v>
      </c>
      <c r="S965" t="str" cm="1">
        <f t="array" ref="S965:Z965">_xlfn.XLOOKUP($O965,'Raw - customers'!$A:$A,'Raw - customers'!$B:$I)</f>
        <v>Giralda Trewin</v>
      </c>
      <c r="T965" t="str">
        <v>Genderfluid</v>
      </c>
      <c r="U965">
        <v>65</v>
      </c>
      <c r="V965" t="str">
        <v>656 Abigail KnollApt. 083</v>
      </c>
      <c r="W965">
        <v>8132</v>
      </c>
      <c r="X965" t="str">
        <v>Bartolettifurt</v>
      </c>
      <c r="Y965" t="str">
        <v>Western Australia</v>
      </c>
      <c r="Z965" t="str">
        <v>Australia</v>
      </c>
      <c r="AA965">
        <v>4</v>
      </c>
      <c r="AB965" s="3" t="str">
        <f t="shared" si="31"/>
        <v>0 to 10</v>
      </c>
      <c r="AM965" s="6">
        <v>110</v>
      </c>
      <c r="AN965" s="6" t="s">
        <v>1377</v>
      </c>
    </row>
    <row r="966" spans="1:40" x14ac:dyDescent="0.25">
      <c r="A966">
        <v>964</v>
      </c>
      <c r="B966">
        <v>197</v>
      </c>
      <c r="C966">
        <v>254</v>
      </c>
      <c r="D966">
        <v>95</v>
      </c>
      <c r="E966">
        <v>3</v>
      </c>
      <c r="F966">
        <v>285</v>
      </c>
      <c r="G966">
        <v>1</v>
      </c>
      <c r="H966" t="str">
        <f>VLOOKUP($C966,'Raw-products'!$A$2:$H$1261,MATCH(H$1,'Raw-products'!$A$1:$H$1,0))</f>
        <v>Shirt</v>
      </c>
      <c r="I966" t="str">
        <f>VLOOKUP($C966,'Raw-products'!$A$2:$H$1261,MATCH(I$1,'Raw-products'!$A$1:$H$1,0))</f>
        <v>Polo</v>
      </c>
      <c r="J966" t="str">
        <f>VLOOKUP($C966,'Raw-products'!$A$2:$H$1261,MATCH(J$1,'Raw-products'!$A$1:$H$1,0))</f>
        <v>XL</v>
      </c>
      <c r="K966" t="str">
        <f>VLOOKUP($C966,'Raw-products'!$A$2:$H$1261,MATCH(K$1,'Raw-products'!$A$1:$H$1,0))</f>
        <v>orange</v>
      </c>
      <c r="L966">
        <f>VLOOKUP($C966,'Raw-products'!$A$2:$H$1261,MATCH(L$1,'Raw-products'!$A$1:$H$1,0))</f>
        <v>117</v>
      </c>
      <c r="M966">
        <f>VLOOKUP($C966,'Raw-products'!$A$2:$H$1261,MATCH(M$1,'Raw-products'!$A$1:$H$1,0))</f>
        <v>43</v>
      </c>
      <c r="N966" s="5">
        <f t="shared" si="30"/>
        <v>5031</v>
      </c>
      <c r="O966" cm="1">
        <f t="array" ref="O966:R966">_xlfn.XLOOKUP($B966,'Raw -orders'!$A:$A,'Raw -orders'!$B:$E)</f>
        <v>110</v>
      </c>
      <c r="P966">
        <v>23619</v>
      </c>
      <c r="Q966" s="1">
        <v>44316</v>
      </c>
      <c r="R966" s="1">
        <v>44317</v>
      </c>
      <c r="S966" t="str" cm="1">
        <f t="array" ref="S966:Z966">_xlfn.XLOOKUP($O966,'Raw - customers'!$A:$A,'Raw - customers'!$B:$I)</f>
        <v>Giralda Trewin</v>
      </c>
      <c r="T966" t="str">
        <v>Genderfluid</v>
      </c>
      <c r="U966">
        <v>65</v>
      </c>
      <c r="V966" t="str">
        <v>656 Abigail KnollApt. 083</v>
      </c>
      <c r="W966">
        <v>8132</v>
      </c>
      <c r="X966" t="str">
        <v>Bartolettifurt</v>
      </c>
      <c r="Y966" t="str">
        <v>Western Australia</v>
      </c>
      <c r="Z966" t="str">
        <v>Australia</v>
      </c>
      <c r="AA966">
        <v>4</v>
      </c>
      <c r="AB966" s="3" t="str">
        <f t="shared" si="31"/>
        <v>0 to 10</v>
      </c>
      <c r="AM966" s="6">
        <v>110</v>
      </c>
      <c r="AN966" s="6" t="s">
        <v>1377</v>
      </c>
    </row>
    <row r="967" spans="1:40" x14ac:dyDescent="0.25">
      <c r="A967">
        <v>965</v>
      </c>
      <c r="B967">
        <v>197</v>
      </c>
      <c r="C967">
        <v>864</v>
      </c>
      <c r="D967">
        <v>113</v>
      </c>
      <c r="E967">
        <v>1</v>
      </c>
      <c r="F967">
        <v>113</v>
      </c>
      <c r="G967">
        <v>1</v>
      </c>
      <c r="H967" t="str">
        <f>VLOOKUP($C967,'Raw-products'!$A$2:$H$1261,MATCH(H$1,'Raw-products'!$A$1:$H$1,0))</f>
        <v>Trousers</v>
      </c>
      <c r="I967" t="str">
        <f>VLOOKUP($C967,'Raw-products'!$A$2:$H$1261,MATCH(I$1,'Raw-products'!$A$1:$H$1,0))</f>
        <v>Chinos</v>
      </c>
      <c r="J967" t="str">
        <f>VLOOKUP($C967,'Raw-products'!$A$2:$H$1261,MATCH(J$1,'Raw-products'!$A$1:$H$1,0))</f>
        <v>XL</v>
      </c>
      <c r="K967" t="str">
        <f>VLOOKUP($C967,'Raw-products'!$A$2:$H$1261,MATCH(K$1,'Raw-products'!$A$1:$H$1,0))</f>
        <v>blue</v>
      </c>
      <c r="L967">
        <f>VLOOKUP($C967,'Raw-products'!$A$2:$H$1261,MATCH(L$1,'Raw-products'!$A$1:$H$1,0))</f>
        <v>100</v>
      </c>
      <c r="M967">
        <f>VLOOKUP($C967,'Raw-products'!$A$2:$H$1261,MATCH(M$1,'Raw-products'!$A$1:$H$1,0))</f>
        <v>48</v>
      </c>
      <c r="N967" s="5">
        <f t="shared" si="30"/>
        <v>4800</v>
      </c>
      <c r="O967" cm="1">
        <f t="array" ref="O967:R967">_xlfn.XLOOKUP($B967,'Raw -orders'!$A:$A,'Raw -orders'!$B:$E)</f>
        <v>110</v>
      </c>
      <c r="P967">
        <v>23619</v>
      </c>
      <c r="Q967" s="1">
        <v>44316</v>
      </c>
      <c r="R967" s="1">
        <v>44317</v>
      </c>
      <c r="S967" t="str" cm="1">
        <f t="array" ref="S967:Z967">_xlfn.XLOOKUP($O967,'Raw - customers'!$A:$A,'Raw - customers'!$B:$I)</f>
        <v>Giralda Trewin</v>
      </c>
      <c r="T967" t="str">
        <v>Genderfluid</v>
      </c>
      <c r="U967">
        <v>65</v>
      </c>
      <c r="V967" t="str">
        <v>656 Abigail KnollApt. 083</v>
      </c>
      <c r="W967">
        <v>8132</v>
      </c>
      <c r="X967" t="str">
        <v>Bartolettifurt</v>
      </c>
      <c r="Y967" t="str">
        <v>Western Australia</v>
      </c>
      <c r="Z967" t="str">
        <v>Australia</v>
      </c>
      <c r="AA967">
        <v>4</v>
      </c>
      <c r="AB967" s="3" t="str">
        <f t="shared" si="31"/>
        <v>0 to 10</v>
      </c>
      <c r="AM967" s="6">
        <v>110</v>
      </c>
      <c r="AN967" s="6" t="s">
        <v>1377</v>
      </c>
    </row>
    <row r="968" spans="1:40" x14ac:dyDescent="0.25">
      <c r="A968">
        <v>966</v>
      </c>
      <c r="B968">
        <v>198</v>
      </c>
      <c r="C968">
        <v>172</v>
      </c>
      <c r="D968">
        <v>91</v>
      </c>
      <c r="E968">
        <v>3</v>
      </c>
      <c r="F968">
        <v>273</v>
      </c>
      <c r="G968">
        <v>1</v>
      </c>
      <c r="H968" t="str">
        <f>VLOOKUP($C968,'Raw-products'!$A$2:$H$1261,MATCH(H$1,'Raw-products'!$A$1:$H$1,0))</f>
        <v>Shirt</v>
      </c>
      <c r="I968" t="str">
        <f>VLOOKUP($C968,'Raw-products'!$A$2:$H$1261,MATCH(I$1,'Raw-products'!$A$1:$H$1,0))</f>
        <v>Linen</v>
      </c>
      <c r="J968" t="str">
        <f>VLOOKUP($C968,'Raw-products'!$A$2:$H$1261,MATCH(J$1,'Raw-products'!$A$1:$H$1,0))</f>
        <v>M</v>
      </c>
      <c r="K968" t="str">
        <f>VLOOKUP($C968,'Raw-products'!$A$2:$H$1261,MATCH(K$1,'Raw-products'!$A$1:$H$1,0))</f>
        <v>violet</v>
      </c>
      <c r="L968">
        <f>VLOOKUP($C968,'Raw-products'!$A$2:$H$1261,MATCH(L$1,'Raw-products'!$A$1:$H$1,0))</f>
        <v>116</v>
      </c>
      <c r="M968">
        <f>VLOOKUP($C968,'Raw-products'!$A$2:$H$1261,MATCH(M$1,'Raw-products'!$A$1:$H$1,0))</f>
        <v>44</v>
      </c>
      <c r="N968" s="5">
        <f t="shared" si="30"/>
        <v>5104</v>
      </c>
      <c r="O968" cm="1">
        <f t="array" ref="O968:R968">_xlfn.XLOOKUP($B968,'Raw -orders'!$A:$A,'Raw -orders'!$B:$E)</f>
        <v>640</v>
      </c>
      <c r="P968">
        <v>29627</v>
      </c>
      <c r="Q968" s="1">
        <v>44439</v>
      </c>
      <c r="R968" s="1">
        <v>44452</v>
      </c>
      <c r="S968" t="str" cm="1">
        <f t="array" ref="S968:Z968">_xlfn.XLOOKUP($O968,'Raw - customers'!$A:$A,'Raw - customers'!$B:$I)</f>
        <v>Uriel Cottingham</v>
      </c>
      <c r="T968" t="str">
        <v>Genderqueer</v>
      </c>
      <c r="U968">
        <v>49</v>
      </c>
      <c r="V968" t="str">
        <v>7427 Stark CrescentSuite 975</v>
      </c>
      <c r="W968">
        <v>5295</v>
      </c>
      <c r="X968" t="str">
        <v>Lincolnchester</v>
      </c>
      <c r="Y968" t="str">
        <v>Queensland</v>
      </c>
      <c r="Z968" t="str">
        <v>Australia</v>
      </c>
      <c r="AA968">
        <v>8</v>
      </c>
      <c r="AB968" s="3" t="str">
        <f t="shared" si="31"/>
        <v>10 to 20</v>
      </c>
      <c r="AM968" s="6">
        <v>640</v>
      </c>
      <c r="AN968" s="6" t="s">
        <v>1355</v>
      </c>
    </row>
    <row r="969" spans="1:40" x14ac:dyDescent="0.25">
      <c r="A969">
        <v>967</v>
      </c>
      <c r="B969">
        <v>198</v>
      </c>
      <c r="C969">
        <v>204</v>
      </c>
      <c r="D969">
        <v>98</v>
      </c>
      <c r="E969">
        <v>2</v>
      </c>
      <c r="F969">
        <v>196</v>
      </c>
      <c r="G969">
        <v>1</v>
      </c>
      <c r="H969" t="str">
        <f>VLOOKUP($C969,'Raw-products'!$A$2:$H$1261,MATCH(H$1,'Raw-products'!$A$1:$H$1,0))</f>
        <v>Shirt</v>
      </c>
      <c r="I969" t="str">
        <f>VLOOKUP($C969,'Raw-products'!$A$2:$H$1261,MATCH(I$1,'Raw-products'!$A$1:$H$1,0))</f>
        <v>Camp Collared</v>
      </c>
      <c r="J969" t="str">
        <f>VLOOKUP($C969,'Raw-products'!$A$2:$H$1261,MATCH(J$1,'Raw-products'!$A$1:$H$1,0))</f>
        <v>XL</v>
      </c>
      <c r="K969" t="str">
        <f>VLOOKUP($C969,'Raw-products'!$A$2:$H$1261,MATCH(K$1,'Raw-products'!$A$1:$H$1,0))</f>
        <v>indigo</v>
      </c>
      <c r="L969">
        <f>VLOOKUP($C969,'Raw-products'!$A$2:$H$1261,MATCH(L$1,'Raw-products'!$A$1:$H$1,0))</f>
        <v>112</v>
      </c>
      <c r="M969">
        <f>VLOOKUP($C969,'Raw-products'!$A$2:$H$1261,MATCH(M$1,'Raw-products'!$A$1:$H$1,0))</f>
        <v>42</v>
      </c>
      <c r="N969" s="5">
        <f t="shared" si="30"/>
        <v>4704</v>
      </c>
      <c r="O969" cm="1">
        <f t="array" ref="O969:R969">_xlfn.XLOOKUP($B969,'Raw -orders'!$A:$A,'Raw -orders'!$B:$E)</f>
        <v>640</v>
      </c>
      <c r="P969">
        <v>29627</v>
      </c>
      <c r="Q969" s="1">
        <v>44439</v>
      </c>
      <c r="R969" s="1">
        <v>44452</v>
      </c>
      <c r="S969" t="str" cm="1">
        <f t="array" ref="S969:Z969">_xlfn.XLOOKUP($O969,'Raw - customers'!$A:$A,'Raw - customers'!$B:$I)</f>
        <v>Uriel Cottingham</v>
      </c>
      <c r="T969" t="str">
        <v>Genderqueer</v>
      </c>
      <c r="U969">
        <v>49</v>
      </c>
      <c r="V969" t="str">
        <v>7427 Stark CrescentSuite 975</v>
      </c>
      <c r="W969">
        <v>5295</v>
      </c>
      <c r="X969" t="str">
        <v>Lincolnchester</v>
      </c>
      <c r="Y969" t="str">
        <v>Queensland</v>
      </c>
      <c r="Z969" t="str">
        <v>Australia</v>
      </c>
      <c r="AA969">
        <v>8</v>
      </c>
      <c r="AB969" s="3" t="str">
        <f t="shared" si="31"/>
        <v>10 to 20</v>
      </c>
      <c r="AM969" s="6">
        <v>640</v>
      </c>
      <c r="AN969" s="6" t="s">
        <v>1355</v>
      </c>
    </row>
    <row r="970" spans="1:40" x14ac:dyDescent="0.25">
      <c r="A970">
        <v>968</v>
      </c>
      <c r="B970">
        <v>198</v>
      </c>
      <c r="C970">
        <v>1259</v>
      </c>
      <c r="D970">
        <v>112</v>
      </c>
      <c r="E970">
        <v>2</v>
      </c>
      <c r="F970">
        <v>224</v>
      </c>
      <c r="G970">
        <v>1</v>
      </c>
      <c r="H970" t="str">
        <f>VLOOKUP($C970,'Raw-products'!$A$2:$H$1261,MATCH(H$1,'Raw-products'!$A$1:$H$1,0))</f>
        <v>Trousers</v>
      </c>
      <c r="I970" t="str">
        <f>VLOOKUP($C970,'Raw-products'!$A$2:$H$1261,MATCH(I$1,'Raw-products'!$A$1:$H$1,0))</f>
        <v>Tracksuit Bottoms</v>
      </c>
      <c r="J970" t="str">
        <f>VLOOKUP($C970,'Raw-products'!$A$2:$H$1261,MATCH(J$1,'Raw-products'!$A$1:$H$1,0))</f>
        <v>XL</v>
      </c>
      <c r="K970" t="str">
        <f>VLOOKUP($C970,'Raw-products'!$A$2:$H$1261,MATCH(K$1,'Raw-products'!$A$1:$H$1,0))</f>
        <v>violet</v>
      </c>
      <c r="L970">
        <f>VLOOKUP($C970,'Raw-products'!$A$2:$H$1261,MATCH(L$1,'Raw-products'!$A$1:$H$1,0))</f>
        <v>91</v>
      </c>
      <c r="M970">
        <f>VLOOKUP($C970,'Raw-products'!$A$2:$H$1261,MATCH(M$1,'Raw-products'!$A$1:$H$1,0))</f>
        <v>60</v>
      </c>
      <c r="N970" s="5">
        <f t="shared" si="30"/>
        <v>5460</v>
      </c>
      <c r="O970" cm="1">
        <f t="array" ref="O970:R970">_xlfn.XLOOKUP($B970,'Raw -orders'!$A:$A,'Raw -orders'!$B:$E)</f>
        <v>640</v>
      </c>
      <c r="P970">
        <v>29627</v>
      </c>
      <c r="Q970" s="1">
        <v>44439</v>
      </c>
      <c r="R970" s="1">
        <v>44452</v>
      </c>
      <c r="S970" t="str" cm="1">
        <f t="array" ref="S970:Z970">_xlfn.XLOOKUP($O970,'Raw - customers'!$A:$A,'Raw - customers'!$B:$I)</f>
        <v>Uriel Cottingham</v>
      </c>
      <c r="T970" t="str">
        <v>Genderqueer</v>
      </c>
      <c r="U970">
        <v>49</v>
      </c>
      <c r="V970" t="str">
        <v>7427 Stark CrescentSuite 975</v>
      </c>
      <c r="W970">
        <v>5295</v>
      </c>
      <c r="X970" t="str">
        <v>Lincolnchester</v>
      </c>
      <c r="Y970" t="str">
        <v>Queensland</v>
      </c>
      <c r="Z970" t="str">
        <v>Australia</v>
      </c>
      <c r="AA970">
        <v>8</v>
      </c>
      <c r="AB970" s="3" t="str">
        <f t="shared" si="31"/>
        <v>10 to 20</v>
      </c>
      <c r="AM970" s="6">
        <v>640</v>
      </c>
      <c r="AN970" s="6" t="s">
        <v>1355</v>
      </c>
    </row>
    <row r="971" spans="1:40" x14ac:dyDescent="0.25">
      <c r="A971">
        <v>969</v>
      </c>
      <c r="B971">
        <v>199</v>
      </c>
      <c r="C971">
        <v>78</v>
      </c>
      <c r="D971">
        <v>118</v>
      </c>
      <c r="E971">
        <v>2</v>
      </c>
      <c r="F971">
        <v>236</v>
      </c>
      <c r="G971">
        <v>1</v>
      </c>
      <c r="H971" t="str">
        <f>VLOOKUP($C971,'Raw-products'!$A$2:$H$1261,MATCH(H$1,'Raw-products'!$A$1:$H$1,0))</f>
        <v>Shirt</v>
      </c>
      <c r="I971" t="str">
        <f>VLOOKUP($C971,'Raw-products'!$A$2:$H$1261,MATCH(I$1,'Raw-products'!$A$1:$H$1,0))</f>
        <v>Flannel</v>
      </c>
      <c r="J971" t="str">
        <f>VLOOKUP($C971,'Raw-products'!$A$2:$H$1261,MATCH(J$1,'Raw-products'!$A$1:$H$1,0))</f>
        <v>L</v>
      </c>
      <c r="K971" t="str">
        <f>VLOOKUP($C971,'Raw-products'!$A$2:$H$1261,MATCH(K$1,'Raw-products'!$A$1:$H$1,0))</f>
        <v>orange</v>
      </c>
      <c r="L971">
        <f>VLOOKUP($C971,'Raw-products'!$A$2:$H$1261,MATCH(L$1,'Raw-products'!$A$1:$H$1,0))</f>
        <v>96</v>
      </c>
      <c r="M971">
        <f>VLOOKUP($C971,'Raw-products'!$A$2:$H$1261,MATCH(M$1,'Raw-products'!$A$1:$H$1,0))</f>
        <v>59</v>
      </c>
      <c r="N971" s="5">
        <f t="shared" si="30"/>
        <v>5664</v>
      </c>
      <c r="O971" cm="1">
        <f t="array" ref="O971:R971">_xlfn.XLOOKUP($B971,'Raw -orders'!$A:$A,'Raw -orders'!$B:$E)</f>
        <v>206</v>
      </c>
      <c r="P971">
        <v>58054</v>
      </c>
      <c r="Q971" s="1">
        <v>44333</v>
      </c>
      <c r="R971" s="1">
        <v>44334</v>
      </c>
      <c r="S971" t="str" cm="1">
        <f t="array" ref="S971:Z971">_xlfn.XLOOKUP($O971,'Raw - customers'!$A:$A,'Raw - customers'!$B:$I)</f>
        <v>Crin Johnikin</v>
      </c>
      <c r="T971" t="str">
        <v>Polygender</v>
      </c>
      <c r="U971">
        <v>66</v>
      </c>
      <c r="V971" t="str">
        <v>09 Kiehn View RdApt. 209</v>
      </c>
      <c r="W971">
        <v>2155</v>
      </c>
      <c r="X971" t="str">
        <v>South Clairetown</v>
      </c>
      <c r="Y971" t="str">
        <v>Queensland</v>
      </c>
      <c r="Z971" t="str">
        <v>Australia</v>
      </c>
      <c r="AA971">
        <v>5</v>
      </c>
      <c r="AB971" s="3" t="str">
        <f t="shared" si="31"/>
        <v>0 to 10</v>
      </c>
      <c r="AM971" s="6">
        <v>206</v>
      </c>
      <c r="AN971" s="6" t="s">
        <v>1355</v>
      </c>
    </row>
    <row r="972" spans="1:40" x14ac:dyDescent="0.25">
      <c r="A972">
        <v>970</v>
      </c>
      <c r="B972">
        <v>199</v>
      </c>
      <c r="C972">
        <v>1057</v>
      </c>
      <c r="D972">
        <v>93</v>
      </c>
      <c r="E972">
        <v>3</v>
      </c>
      <c r="F972">
        <v>279</v>
      </c>
      <c r="G972">
        <v>1</v>
      </c>
      <c r="H972" t="str">
        <f>VLOOKUP($C972,'Raw-products'!$A$2:$H$1261,MATCH(H$1,'Raw-products'!$A$1:$H$1,0))</f>
        <v>Trousers</v>
      </c>
      <c r="I972" t="str">
        <f>VLOOKUP($C972,'Raw-products'!$A$2:$H$1261,MATCH(I$1,'Raw-products'!$A$1:$H$1,0))</f>
        <v>Joggers</v>
      </c>
      <c r="J972" t="str">
        <f>VLOOKUP($C972,'Raw-products'!$A$2:$H$1261,MATCH(J$1,'Raw-products'!$A$1:$H$1,0))</f>
        <v>M</v>
      </c>
      <c r="K972" t="str">
        <f>VLOOKUP($C972,'Raw-products'!$A$2:$H$1261,MATCH(K$1,'Raw-products'!$A$1:$H$1,0))</f>
        <v>orange</v>
      </c>
      <c r="L972">
        <f>VLOOKUP($C972,'Raw-products'!$A$2:$H$1261,MATCH(L$1,'Raw-products'!$A$1:$H$1,0))</f>
        <v>94</v>
      </c>
      <c r="M972">
        <f>VLOOKUP($C972,'Raw-products'!$A$2:$H$1261,MATCH(M$1,'Raw-products'!$A$1:$H$1,0))</f>
        <v>52</v>
      </c>
      <c r="N972" s="5">
        <f t="shared" si="30"/>
        <v>4888</v>
      </c>
      <c r="O972" cm="1">
        <f t="array" ref="O972:R972">_xlfn.XLOOKUP($B972,'Raw -orders'!$A:$A,'Raw -orders'!$B:$E)</f>
        <v>206</v>
      </c>
      <c r="P972">
        <v>58054</v>
      </c>
      <c r="Q972" s="1">
        <v>44333</v>
      </c>
      <c r="R972" s="1">
        <v>44334</v>
      </c>
      <c r="S972" t="str" cm="1">
        <f t="array" ref="S972:Z972">_xlfn.XLOOKUP($O972,'Raw - customers'!$A:$A,'Raw - customers'!$B:$I)</f>
        <v>Crin Johnikin</v>
      </c>
      <c r="T972" t="str">
        <v>Polygender</v>
      </c>
      <c r="U972">
        <v>66</v>
      </c>
      <c r="V972" t="str">
        <v>09 Kiehn View RdApt. 209</v>
      </c>
      <c r="W972">
        <v>2155</v>
      </c>
      <c r="X972" t="str">
        <v>South Clairetown</v>
      </c>
      <c r="Y972" t="str">
        <v>Queensland</v>
      </c>
      <c r="Z972" t="str">
        <v>Australia</v>
      </c>
      <c r="AA972">
        <v>5</v>
      </c>
      <c r="AB972" s="3" t="str">
        <f t="shared" si="31"/>
        <v>0 to 10</v>
      </c>
      <c r="AM972" s="6">
        <v>206</v>
      </c>
      <c r="AN972" s="6" t="s">
        <v>1355</v>
      </c>
    </row>
    <row r="973" spans="1:40" x14ac:dyDescent="0.25">
      <c r="A973">
        <v>971</v>
      </c>
      <c r="B973">
        <v>199</v>
      </c>
      <c r="C973">
        <v>655</v>
      </c>
      <c r="D973">
        <v>93</v>
      </c>
      <c r="E973">
        <v>3</v>
      </c>
      <c r="F973">
        <v>279</v>
      </c>
      <c r="G973">
        <v>1</v>
      </c>
      <c r="H973" t="str">
        <f>VLOOKUP($C973,'Raw-products'!$A$2:$H$1261,MATCH(H$1,'Raw-products'!$A$1:$H$1,0))</f>
        <v>Jacket</v>
      </c>
      <c r="I973" t="str">
        <f>VLOOKUP($C973,'Raw-products'!$A$2:$H$1261,MATCH(I$1,'Raw-products'!$A$1:$H$1,0))</f>
        <v>Coach</v>
      </c>
      <c r="J973" t="str">
        <f>VLOOKUP($C973,'Raw-products'!$A$2:$H$1261,MATCH(J$1,'Raw-products'!$A$1:$H$1,0))</f>
        <v>XS</v>
      </c>
      <c r="K973" t="str">
        <f>VLOOKUP($C973,'Raw-products'!$A$2:$H$1261,MATCH(K$1,'Raw-products'!$A$1:$H$1,0))</f>
        <v>indigo</v>
      </c>
      <c r="L973">
        <f>VLOOKUP($C973,'Raw-products'!$A$2:$H$1261,MATCH(L$1,'Raw-products'!$A$1:$H$1,0))</f>
        <v>115</v>
      </c>
      <c r="M973">
        <f>VLOOKUP($C973,'Raw-products'!$A$2:$H$1261,MATCH(M$1,'Raw-products'!$A$1:$H$1,0))</f>
        <v>42</v>
      </c>
      <c r="N973" s="5">
        <f t="shared" si="30"/>
        <v>4830</v>
      </c>
      <c r="O973" cm="1">
        <f t="array" ref="O973:R973">_xlfn.XLOOKUP($B973,'Raw -orders'!$A:$A,'Raw -orders'!$B:$E)</f>
        <v>206</v>
      </c>
      <c r="P973">
        <v>58054</v>
      </c>
      <c r="Q973" s="1">
        <v>44333</v>
      </c>
      <c r="R973" s="1">
        <v>44334</v>
      </c>
      <c r="S973" t="str" cm="1">
        <f t="array" ref="S973:Z973">_xlfn.XLOOKUP($O973,'Raw - customers'!$A:$A,'Raw - customers'!$B:$I)</f>
        <v>Crin Johnikin</v>
      </c>
      <c r="T973" t="str">
        <v>Polygender</v>
      </c>
      <c r="U973">
        <v>66</v>
      </c>
      <c r="V973" t="str">
        <v>09 Kiehn View RdApt. 209</v>
      </c>
      <c r="W973">
        <v>2155</v>
      </c>
      <c r="X973" t="str">
        <v>South Clairetown</v>
      </c>
      <c r="Y973" t="str">
        <v>Queensland</v>
      </c>
      <c r="Z973" t="str">
        <v>Australia</v>
      </c>
      <c r="AA973">
        <v>5</v>
      </c>
      <c r="AB973" s="3" t="str">
        <f t="shared" si="31"/>
        <v>0 to 10</v>
      </c>
      <c r="AM973" s="6">
        <v>206</v>
      </c>
      <c r="AN973" s="6" t="s">
        <v>1355</v>
      </c>
    </row>
    <row r="974" spans="1:40" x14ac:dyDescent="0.25">
      <c r="A974">
        <v>972</v>
      </c>
      <c r="B974">
        <v>199</v>
      </c>
      <c r="C974">
        <v>249</v>
      </c>
      <c r="D974">
        <v>95</v>
      </c>
      <c r="E974">
        <v>3</v>
      </c>
      <c r="F974">
        <v>285</v>
      </c>
      <c r="G974">
        <v>1</v>
      </c>
      <c r="H974" t="str">
        <f>VLOOKUP($C974,'Raw-products'!$A$2:$H$1261,MATCH(H$1,'Raw-products'!$A$1:$H$1,0))</f>
        <v>Shirt</v>
      </c>
      <c r="I974" t="str">
        <f>VLOOKUP($C974,'Raw-products'!$A$2:$H$1261,MATCH(I$1,'Raw-products'!$A$1:$H$1,0))</f>
        <v>Polo</v>
      </c>
      <c r="J974" t="str">
        <f>VLOOKUP($C974,'Raw-products'!$A$2:$H$1261,MATCH(J$1,'Raw-products'!$A$1:$H$1,0))</f>
        <v>XL</v>
      </c>
      <c r="K974" t="str">
        <f>VLOOKUP($C974,'Raw-products'!$A$2:$H$1261,MATCH(K$1,'Raw-products'!$A$1:$H$1,0))</f>
        <v>red</v>
      </c>
      <c r="L974">
        <f>VLOOKUP($C974,'Raw-products'!$A$2:$H$1261,MATCH(L$1,'Raw-products'!$A$1:$H$1,0))</f>
        <v>117</v>
      </c>
      <c r="M974">
        <f>VLOOKUP($C974,'Raw-products'!$A$2:$H$1261,MATCH(M$1,'Raw-products'!$A$1:$H$1,0))</f>
        <v>76</v>
      </c>
      <c r="N974" s="5">
        <f t="shared" si="30"/>
        <v>8892</v>
      </c>
      <c r="O974" cm="1">
        <f t="array" ref="O974:R974">_xlfn.XLOOKUP($B974,'Raw -orders'!$A:$A,'Raw -orders'!$B:$E)</f>
        <v>206</v>
      </c>
      <c r="P974">
        <v>58054</v>
      </c>
      <c r="Q974" s="1">
        <v>44333</v>
      </c>
      <c r="R974" s="1">
        <v>44334</v>
      </c>
      <c r="S974" t="str" cm="1">
        <f t="array" ref="S974:Z974">_xlfn.XLOOKUP($O974,'Raw - customers'!$A:$A,'Raw - customers'!$B:$I)</f>
        <v>Crin Johnikin</v>
      </c>
      <c r="T974" t="str">
        <v>Polygender</v>
      </c>
      <c r="U974">
        <v>66</v>
      </c>
      <c r="V974" t="str">
        <v>09 Kiehn View RdApt. 209</v>
      </c>
      <c r="W974">
        <v>2155</v>
      </c>
      <c r="X974" t="str">
        <v>South Clairetown</v>
      </c>
      <c r="Y974" t="str">
        <v>Queensland</v>
      </c>
      <c r="Z974" t="str">
        <v>Australia</v>
      </c>
      <c r="AA974">
        <v>5</v>
      </c>
      <c r="AB974" s="3" t="str">
        <f t="shared" si="31"/>
        <v>0 to 10</v>
      </c>
      <c r="AM974" s="6">
        <v>206</v>
      </c>
      <c r="AN974" s="6" t="s">
        <v>1355</v>
      </c>
    </row>
    <row r="975" spans="1:40" x14ac:dyDescent="0.25">
      <c r="A975">
        <v>973</v>
      </c>
      <c r="B975">
        <v>200</v>
      </c>
      <c r="C975">
        <v>758</v>
      </c>
      <c r="D975">
        <v>109</v>
      </c>
      <c r="E975">
        <v>3</v>
      </c>
      <c r="F975">
        <v>327</v>
      </c>
      <c r="G975">
        <v>1</v>
      </c>
      <c r="H975" t="str">
        <f>VLOOKUP($C975,'Raw-products'!$A$2:$H$1261,MATCH(H$1,'Raw-products'!$A$1:$H$1,0))</f>
        <v>Jacket</v>
      </c>
      <c r="I975" t="str">
        <f>VLOOKUP($C975,'Raw-products'!$A$2:$H$1261,MATCH(I$1,'Raw-products'!$A$1:$H$1,0))</f>
        <v>Peacoat</v>
      </c>
      <c r="J975" t="str">
        <f>VLOOKUP($C975,'Raw-products'!$A$2:$H$1261,MATCH(J$1,'Raw-products'!$A$1:$H$1,0))</f>
        <v>L</v>
      </c>
      <c r="K975" t="str">
        <f>VLOOKUP($C975,'Raw-products'!$A$2:$H$1261,MATCH(K$1,'Raw-products'!$A$1:$H$1,0))</f>
        <v>blue</v>
      </c>
      <c r="L975">
        <f>VLOOKUP($C975,'Raw-products'!$A$2:$H$1261,MATCH(L$1,'Raw-products'!$A$1:$H$1,0))</f>
        <v>102</v>
      </c>
      <c r="M975">
        <f>VLOOKUP($C975,'Raw-products'!$A$2:$H$1261,MATCH(M$1,'Raw-products'!$A$1:$H$1,0))</f>
        <v>64</v>
      </c>
      <c r="N975" s="5">
        <f t="shared" si="30"/>
        <v>6528</v>
      </c>
      <c r="O975" cm="1">
        <f t="array" ref="O975:R975">_xlfn.XLOOKUP($B975,'Raw -orders'!$A:$A,'Raw -orders'!$B:$E)</f>
        <v>15</v>
      </c>
      <c r="P975">
        <v>50335</v>
      </c>
      <c r="Q975" s="1">
        <v>44432</v>
      </c>
      <c r="R975" s="1">
        <v>44446</v>
      </c>
      <c r="S975" t="str" cm="1">
        <f t="array" ref="S975:Z975">_xlfn.XLOOKUP($O975,'Raw - customers'!$A:$A,'Raw - customers'!$B:$I)</f>
        <v>Avril Rossiter</v>
      </c>
      <c r="T975" t="str">
        <v>Genderfluid</v>
      </c>
      <c r="U975">
        <v>34</v>
      </c>
      <c r="V975" t="str">
        <v>254 Ali RidgeApt. 350</v>
      </c>
      <c r="W975">
        <v>491</v>
      </c>
      <c r="X975" t="str">
        <v>Kiehnburgh</v>
      </c>
      <c r="Y975" t="str">
        <v>Western Australia</v>
      </c>
      <c r="Z975" t="str">
        <v>Australia</v>
      </c>
      <c r="AA975">
        <v>8</v>
      </c>
      <c r="AB975" s="3" t="str">
        <f t="shared" si="31"/>
        <v>10 to 20</v>
      </c>
      <c r="AM975" s="6">
        <v>15</v>
      </c>
      <c r="AN975" s="6" t="s">
        <v>1377</v>
      </c>
    </row>
    <row r="976" spans="1:40" x14ac:dyDescent="0.25">
      <c r="A976">
        <v>974</v>
      </c>
      <c r="B976">
        <v>200</v>
      </c>
      <c r="C976">
        <v>1158</v>
      </c>
      <c r="D976">
        <v>99</v>
      </c>
      <c r="E976">
        <v>2</v>
      </c>
      <c r="F976">
        <v>198</v>
      </c>
      <c r="G976">
        <v>1</v>
      </c>
      <c r="H976" t="str">
        <f>VLOOKUP($C976,'Raw-products'!$A$2:$H$1261,MATCH(H$1,'Raw-products'!$A$1:$H$1,0))</f>
        <v>Trousers</v>
      </c>
      <c r="I976" t="str">
        <f>VLOOKUP($C976,'Raw-products'!$A$2:$H$1261,MATCH(I$1,'Raw-products'!$A$1:$H$1,0))</f>
        <v>High-Waisted</v>
      </c>
      <c r="J976" t="str">
        <f>VLOOKUP($C976,'Raw-products'!$A$2:$H$1261,MATCH(J$1,'Raw-products'!$A$1:$H$1,0))</f>
        <v>L</v>
      </c>
      <c r="K976" t="str">
        <f>VLOOKUP($C976,'Raw-products'!$A$2:$H$1261,MATCH(K$1,'Raw-products'!$A$1:$H$1,0))</f>
        <v>red</v>
      </c>
      <c r="L976">
        <f>VLOOKUP($C976,'Raw-products'!$A$2:$H$1261,MATCH(L$1,'Raw-products'!$A$1:$H$1,0))</f>
        <v>98</v>
      </c>
      <c r="M976">
        <f>VLOOKUP($C976,'Raw-products'!$A$2:$H$1261,MATCH(M$1,'Raw-products'!$A$1:$H$1,0))</f>
        <v>52</v>
      </c>
      <c r="N976" s="5">
        <f t="shared" si="30"/>
        <v>5096</v>
      </c>
      <c r="O976" cm="1">
        <f t="array" ref="O976:R976">_xlfn.XLOOKUP($B976,'Raw -orders'!$A:$A,'Raw -orders'!$B:$E)</f>
        <v>15</v>
      </c>
      <c r="P976">
        <v>50335</v>
      </c>
      <c r="Q976" s="1">
        <v>44432</v>
      </c>
      <c r="R976" s="1">
        <v>44446</v>
      </c>
      <c r="S976" t="str" cm="1">
        <f t="array" ref="S976:Z976">_xlfn.XLOOKUP($O976,'Raw - customers'!$A:$A,'Raw - customers'!$B:$I)</f>
        <v>Avril Rossiter</v>
      </c>
      <c r="T976" t="str">
        <v>Genderfluid</v>
      </c>
      <c r="U976">
        <v>34</v>
      </c>
      <c r="V976" t="str">
        <v>254 Ali RidgeApt. 350</v>
      </c>
      <c r="W976">
        <v>491</v>
      </c>
      <c r="X976" t="str">
        <v>Kiehnburgh</v>
      </c>
      <c r="Y976" t="str">
        <v>Western Australia</v>
      </c>
      <c r="Z976" t="str">
        <v>Australia</v>
      </c>
      <c r="AA976">
        <v>8</v>
      </c>
      <c r="AB976" s="3" t="str">
        <f t="shared" si="31"/>
        <v>10 to 20</v>
      </c>
      <c r="AM976" s="6">
        <v>15</v>
      </c>
      <c r="AN976" s="6" t="s">
        <v>1377</v>
      </c>
    </row>
    <row r="977" spans="1:40" x14ac:dyDescent="0.25">
      <c r="A977">
        <v>975</v>
      </c>
      <c r="B977">
        <v>200</v>
      </c>
      <c r="C977">
        <v>964</v>
      </c>
      <c r="D977">
        <v>97</v>
      </c>
      <c r="E977">
        <v>2</v>
      </c>
      <c r="F977">
        <v>194</v>
      </c>
      <c r="G977">
        <v>1</v>
      </c>
      <c r="H977" t="str">
        <f>VLOOKUP($C977,'Raw-products'!$A$2:$H$1261,MATCH(H$1,'Raw-products'!$A$1:$H$1,0))</f>
        <v>Trousers</v>
      </c>
      <c r="I977" t="str">
        <f>VLOOKUP($C977,'Raw-products'!$A$2:$H$1261,MATCH(I$1,'Raw-products'!$A$1:$H$1,0))</f>
        <v>Slim-Fit</v>
      </c>
      <c r="J977" t="str">
        <f>VLOOKUP($C977,'Raw-products'!$A$2:$H$1261,MATCH(J$1,'Raw-products'!$A$1:$H$1,0))</f>
        <v>XL</v>
      </c>
      <c r="K977" t="str">
        <f>VLOOKUP($C977,'Raw-products'!$A$2:$H$1261,MATCH(K$1,'Raw-products'!$A$1:$H$1,0))</f>
        <v>green</v>
      </c>
      <c r="L977">
        <f>VLOOKUP($C977,'Raw-products'!$A$2:$H$1261,MATCH(L$1,'Raw-products'!$A$1:$H$1,0))</f>
        <v>119</v>
      </c>
      <c r="M977">
        <f>VLOOKUP($C977,'Raw-products'!$A$2:$H$1261,MATCH(M$1,'Raw-products'!$A$1:$H$1,0))</f>
        <v>67</v>
      </c>
      <c r="N977" s="5">
        <f t="shared" si="30"/>
        <v>7973</v>
      </c>
      <c r="O977" cm="1">
        <f t="array" ref="O977:R977">_xlfn.XLOOKUP($B977,'Raw -orders'!$A:$A,'Raw -orders'!$B:$E)</f>
        <v>15</v>
      </c>
      <c r="P977">
        <v>50335</v>
      </c>
      <c r="Q977" s="1">
        <v>44432</v>
      </c>
      <c r="R977" s="1">
        <v>44446</v>
      </c>
      <c r="S977" t="str" cm="1">
        <f t="array" ref="S977:Z977">_xlfn.XLOOKUP($O977,'Raw - customers'!$A:$A,'Raw - customers'!$B:$I)</f>
        <v>Avril Rossiter</v>
      </c>
      <c r="T977" t="str">
        <v>Genderfluid</v>
      </c>
      <c r="U977">
        <v>34</v>
      </c>
      <c r="V977" t="str">
        <v>254 Ali RidgeApt. 350</v>
      </c>
      <c r="W977">
        <v>491</v>
      </c>
      <c r="X977" t="str">
        <v>Kiehnburgh</v>
      </c>
      <c r="Y977" t="str">
        <v>Western Australia</v>
      </c>
      <c r="Z977" t="str">
        <v>Australia</v>
      </c>
      <c r="AA977">
        <v>8</v>
      </c>
      <c r="AB977" s="3" t="str">
        <f t="shared" si="31"/>
        <v>10 to 20</v>
      </c>
      <c r="AM977" s="6">
        <v>15</v>
      </c>
      <c r="AN977" s="6" t="s">
        <v>1377</v>
      </c>
    </row>
    <row r="978" spans="1:40" x14ac:dyDescent="0.25">
      <c r="A978">
        <v>976</v>
      </c>
      <c r="B978">
        <v>200</v>
      </c>
      <c r="C978">
        <v>135</v>
      </c>
      <c r="D978">
        <v>92</v>
      </c>
      <c r="E978">
        <v>2</v>
      </c>
      <c r="F978">
        <v>184</v>
      </c>
      <c r="G978">
        <v>1</v>
      </c>
      <c r="H978" t="str">
        <f>VLOOKUP($C978,'Raw-products'!$A$2:$H$1261,MATCH(H$1,'Raw-products'!$A$1:$H$1,0))</f>
        <v>Shirt</v>
      </c>
      <c r="I978" t="str">
        <f>VLOOKUP($C978,'Raw-products'!$A$2:$H$1261,MATCH(I$1,'Raw-products'!$A$1:$H$1,0))</f>
        <v>Denim</v>
      </c>
      <c r="J978" t="str">
        <f>VLOOKUP($C978,'Raw-products'!$A$2:$H$1261,MATCH(J$1,'Raw-products'!$A$1:$H$1,0))</f>
        <v>XS</v>
      </c>
      <c r="K978" t="str">
        <f>VLOOKUP($C978,'Raw-products'!$A$2:$H$1261,MATCH(K$1,'Raw-products'!$A$1:$H$1,0))</f>
        <v>violet</v>
      </c>
      <c r="L978">
        <f>VLOOKUP($C978,'Raw-products'!$A$2:$H$1261,MATCH(L$1,'Raw-products'!$A$1:$H$1,0))</f>
        <v>115</v>
      </c>
      <c r="M978">
        <f>VLOOKUP($C978,'Raw-products'!$A$2:$H$1261,MATCH(M$1,'Raw-products'!$A$1:$H$1,0))</f>
        <v>73</v>
      </c>
      <c r="N978" s="5">
        <f t="shared" si="30"/>
        <v>8395</v>
      </c>
      <c r="O978" cm="1">
        <f t="array" ref="O978:R978">_xlfn.XLOOKUP($B978,'Raw -orders'!$A:$A,'Raw -orders'!$B:$E)</f>
        <v>15</v>
      </c>
      <c r="P978">
        <v>50335</v>
      </c>
      <c r="Q978" s="1">
        <v>44432</v>
      </c>
      <c r="R978" s="1">
        <v>44446</v>
      </c>
      <c r="S978" t="str" cm="1">
        <f t="array" ref="S978:Z978">_xlfn.XLOOKUP($O978,'Raw - customers'!$A:$A,'Raw - customers'!$B:$I)</f>
        <v>Avril Rossiter</v>
      </c>
      <c r="T978" t="str">
        <v>Genderfluid</v>
      </c>
      <c r="U978">
        <v>34</v>
      </c>
      <c r="V978" t="str">
        <v>254 Ali RidgeApt. 350</v>
      </c>
      <c r="W978">
        <v>491</v>
      </c>
      <c r="X978" t="str">
        <v>Kiehnburgh</v>
      </c>
      <c r="Y978" t="str">
        <v>Western Australia</v>
      </c>
      <c r="Z978" t="str">
        <v>Australia</v>
      </c>
      <c r="AA978">
        <v>8</v>
      </c>
      <c r="AB978" s="3" t="str">
        <f t="shared" si="31"/>
        <v>10 to 20</v>
      </c>
      <c r="AM978" s="6">
        <v>15</v>
      </c>
      <c r="AN978" s="6" t="s">
        <v>1377</v>
      </c>
    </row>
    <row r="979" spans="1:40" x14ac:dyDescent="0.25">
      <c r="A979">
        <v>977</v>
      </c>
      <c r="B979">
        <v>200</v>
      </c>
      <c r="C979">
        <v>842</v>
      </c>
      <c r="D979">
        <v>113</v>
      </c>
      <c r="E979">
        <v>3</v>
      </c>
      <c r="F979">
        <v>339</v>
      </c>
      <c r="G979">
        <v>1</v>
      </c>
      <c r="H979" t="str">
        <f>VLOOKUP($C979,'Raw-products'!$A$2:$H$1261,MATCH(H$1,'Raw-products'!$A$1:$H$1,0))</f>
        <v>Trousers</v>
      </c>
      <c r="I979" t="str">
        <f>VLOOKUP($C979,'Raw-products'!$A$2:$H$1261,MATCH(I$1,'Raw-products'!$A$1:$H$1,0))</f>
        <v>Chinos</v>
      </c>
      <c r="J979" t="str">
        <f>VLOOKUP($C979,'Raw-products'!$A$2:$H$1261,MATCH(J$1,'Raw-products'!$A$1:$H$1,0))</f>
        <v>M</v>
      </c>
      <c r="K979" t="str">
        <f>VLOOKUP($C979,'Raw-products'!$A$2:$H$1261,MATCH(K$1,'Raw-products'!$A$1:$H$1,0))</f>
        <v>red</v>
      </c>
      <c r="L979">
        <f>VLOOKUP($C979,'Raw-products'!$A$2:$H$1261,MATCH(L$1,'Raw-products'!$A$1:$H$1,0))</f>
        <v>100</v>
      </c>
      <c r="M979">
        <f>VLOOKUP($C979,'Raw-products'!$A$2:$H$1261,MATCH(M$1,'Raw-products'!$A$1:$H$1,0))</f>
        <v>54</v>
      </c>
      <c r="N979" s="5">
        <f t="shared" si="30"/>
        <v>5400</v>
      </c>
      <c r="O979" cm="1">
        <f t="array" ref="O979:R979">_xlfn.XLOOKUP($B979,'Raw -orders'!$A:$A,'Raw -orders'!$B:$E)</f>
        <v>15</v>
      </c>
      <c r="P979">
        <v>50335</v>
      </c>
      <c r="Q979" s="1">
        <v>44432</v>
      </c>
      <c r="R979" s="1">
        <v>44446</v>
      </c>
      <c r="S979" t="str" cm="1">
        <f t="array" ref="S979:Z979">_xlfn.XLOOKUP($O979,'Raw - customers'!$A:$A,'Raw - customers'!$B:$I)</f>
        <v>Avril Rossiter</v>
      </c>
      <c r="T979" t="str">
        <v>Genderfluid</v>
      </c>
      <c r="U979">
        <v>34</v>
      </c>
      <c r="V979" t="str">
        <v>254 Ali RidgeApt. 350</v>
      </c>
      <c r="W979">
        <v>491</v>
      </c>
      <c r="X979" t="str">
        <v>Kiehnburgh</v>
      </c>
      <c r="Y979" t="str">
        <v>Western Australia</v>
      </c>
      <c r="Z979" t="str">
        <v>Australia</v>
      </c>
      <c r="AA979">
        <v>8</v>
      </c>
      <c r="AB979" s="3" t="str">
        <f t="shared" si="31"/>
        <v>10 to 20</v>
      </c>
      <c r="AM979" s="6">
        <v>15</v>
      </c>
      <c r="AN979" s="6" t="s">
        <v>1377</v>
      </c>
    </row>
    <row r="980" spans="1:40" x14ac:dyDescent="0.25">
      <c r="A980">
        <v>978</v>
      </c>
      <c r="B980">
        <v>200</v>
      </c>
      <c r="C980">
        <v>992</v>
      </c>
      <c r="D980">
        <v>106</v>
      </c>
      <c r="E980">
        <v>1</v>
      </c>
      <c r="F980">
        <v>106</v>
      </c>
      <c r="G980">
        <v>1</v>
      </c>
      <c r="H980" t="str">
        <f>VLOOKUP($C980,'Raw-products'!$A$2:$H$1261,MATCH(H$1,'Raw-products'!$A$1:$H$1,0))</f>
        <v>Trousers</v>
      </c>
      <c r="I980" t="str">
        <f>VLOOKUP($C980,'Raw-products'!$A$2:$H$1261,MATCH(I$1,'Raw-products'!$A$1:$H$1,0))</f>
        <v>Wool</v>
      </c>
      <c r="J980" t="str">
        <f>VLOOKUP($C980,'Raw-products'!$A$2:$H$1261,MATCH(J$1,'Raw-products'!$A$1:$H$1,0))</f>
        <v>M</v>
      </c>
      <c r="K980" t="str">
        <f>VLOOKUP($C980,'Raw-products'!$A$2:$H$1261,MATCH(K$1,'Raw-products'!$A$1:$H$1,0))</f>
        <v>yellow</v>
      </c>
      <c r="L980">
        <f>VLOOKUP($C980,'Raw-products'!$A$2:$H$1261,MATCH(L$1,'Raw-products'!$A$1:$H$1,0))</f>
        <v>111</v>
      </c>
      <c r="M980">
        <f>VLOOKUP($C980,'Raw-products'!$A$2:$H$1261,MATCH(M$1,'Raw-products'!$A$1:$H$1,0))</f>
        <v>43</v>
      </c>
      <c r="N980" s="5">
        <f t="shared" si="30"/>
        <v>4773</v>
      </c>
      <c r="O980" cm="1">
        <f t="array" ref="O980:R980">_xlfn.XLOOKUP($B980,'Raw -orders'!$A:$A,'Raw -orders'!$B:$E)</f>
        <v>15</v>
      </c>
      <c r="P980">
        <v>50335</v>
      </c>
      <c r="Q980" s="1">
        <v>44432</v>
      </c>
      <c r="R980" s="1">
        <v>44446</v>
      </c>
      <c r="S980" t="str" cm="1">
        <f t="array" ref="S980:Z980">_xlfn.XLOOKUP($O980,'Raw - customers'!$A:$A,'Raw - customers'!$B:$I)</f>
        <v>Avril Rossiter</v>
      </c>
      <c r="T980" t="str">
        <v>Genderfluid</v>
      </c>
      <c r="U980">
        <v>34</v>
      </c>
      <c r="V980" t="str">
        <v>254 Ali RidgeApt. 350</v>
      </c>
      <c r="W980">
        <v>491</v>
      </c>
      <c r="X980" t="str">
        <v>Kiehnburgh</v>
      </c>
      <c r="Y980" t="str">
        <v>Western Australia</v>
      </c>
      <c r="Z980" t="str">
        <v>Australia</v>
      </c>
      <c r="AA980">
        <v>8</v>
      </c>
      <c r="AB980" s="3" t="str">
        <f t="shared" si="31"/>
        <v>10 to 20</v>
      </c>
      <c r="AM980" s="6">
        <v>15</v>
      </c>
      <c r="AN980" s="6" t="s">
        <v>1377</v>
      </c>
    </row>
    <row r="981" spans="1:40" x14ac:dyDescent="0.25">
      <c r="A981">
        <v>979</v>
      </c>
      <c r="B981">
        <v>201</v>
      </c>
      <c r="C981">
        <v>974</v>
      </c>
      <c r="D981">
        <v>97</v>
      </c>
      <c r="E981">
        <v>3</v>
      </c>
      <c r="F981">
        <v>291</v>
      </c>
      <c r="G981">
        <v>1</v>
      </c>
      <c r="H981" t="str">
        <f>VLOOKUP($C981,'Raw-products'!$A$2:$H$1261,MATCH(H$1,'Raw-products'!$A$1:$H$1,0))</f>
        <v>Trousers</v>
      </c>
      <c r="I981" t="str">
        <f>VLOOKUP($C981,'Raw-products'!$A$2:$H$1261,MATCH(I$1,'Raw-products'!$A$1:$H$1,0))</f>
        <v>Slim-Fit</v>
      </c>
      <c r="J981" t="str">
        <f>VLOOKUP($C981,'Raw-products'!$A$2:$H$1261,MATCH(J$1,'Raw-products'!$A$1:$H$1,0))</f>
        <v>XL</v>
      </c>
      <c r="K981" t="str">
        <f>VLOOKUP($C981,'Raw-products'!$A$2:$H$1261,MATCH(K$1,'Raw-products'!$A$1:$H$1,0))</f>
        <v>indigo</v>
      </c>
      <c r="L981">
        <f>VLOOKUP($C981,'Raw-products'!$A$2:$H$1261,MATCH(L$1,'Raw-products'!$A$1:$H$1,0))</f>
        <v>119</v>
      </c>
      <c r="M981">
        <f>VLOOKUP($C981,'Raw-products'!$A$2:$H$1261,MATCH(M$1,'Raw-products'!$A$1:$H$1,0))</f>
        <v>66</v>
      </c>
      <c r="N981" s="5">
        <f t="shared" si="30"/>
        <v>7854</v>
      </c>
      <c r="O981" cm="1">
        <f t="array" ref="O981:R981">_xlfn.XLOOKUP($B981,'Raw -orders'!$A:$A,'Raw -orders'!$B:$E)</f>
        <v>325</v>
      </c>
      <c r="P981">
        <v>56321</v>
      </c>
      <c r="Q981" s="1">
        <v>44342</v>
      </c>
      <c r="R981" s="1">
        <v>44365</v>
      </c>
      <c r="S981" t="str" cm="1">
        <f t="array" ref="S981:Z981">_xlfn.XLOOKUP($O981,'Raw - customers'!$A:$A,'Raw - customers'!$B:$I)</f>
        <v>Robinetta Deners</v>
      </c>
      <c r="T981" t="str">
        <v>Genderqueer</v>
      </c>
      <c r="U981">
        <v>68</v>
      </c>
      <c r="V981" t="str">
        <v>32 Chase JunctionSuite 463</v>
      </c>
      <c r="W981">
        <v>8304</v>
      </c>
      <c r="X981" t="str">
        <v>West Claudia</v>
      </c>
      <c r="Y981" t="str">
        <v>South Australia</v>
      </c>
      <c r="Z981" t="str">
        <v>Australia</v>
      </c>
      <c r="AA981">
        <v>5</v>
      </c>
      <c r="AB981" s="3" t="str">
        <f t="shared" si="31"/>
        <v>20 to 30</v>
      </c>
      <c r="AM981" s="6">
        <v>325</v>
      </c>
      <c r="AN981" s="6" t="s">
        <v>1345</v>
      </c>
    </row>
    <row r="982" spans="1:40" x14ac:dyDescent="0.25">
      <c r="A982">
        <v>980</v>
      </c>
      <c r="B982">
        <v>201</v>
      </c>
      <c r="C982">
        <v>1085</v>
      </c>
      <c r="D982">
        <v>115</v>
      </c>
      <c r="E982">
        <v>2</v>
      </c>
      <c r="F982">
        <v>230</v>
      </c>
      <c r="G982">
        <v>1</v>
      </c>
      <c r="H982" t="str">
        <f>VLOOKUP($C982,'Raw-products'!$A$2:$H$1261,MATCH(H$1,'Raw-products'!$A$1:$H$1,0))</f>
        <v>Trousers</v>
      </c>
      <c r="I982" t="str">
        <f>VLOOKUP($C982,'Raw-products'!$A$2:$H$1261,MATCH(I$1,'Raw-products'!$A$1:$H$1,0))</f>
        <v>Cropped</v>
      </c>
      <c r="J982" t="str">
        <f>VLOOKUP($C982,'Raw-products'!$A$2:$H$1261,MATCH(J$1,'Raw-products'!$A$1:$H$1,0))</f>
        <v>XS</v>
      </c>
      <c r="K982" t="str">
        <f>VLOOKUP($C982,'Raw-products'!$A$2:$H$1261,MATCH(K$1,'Raw-products'!$A$1:$H$1,0))</f>
        <v>red</v>
      </c>
      <c r="L982">
        <f>VLOOKUP($C982,'Raw-products'!$A$2:$H$1261,MATCH(L$1,'Raw-products'!$A$1:$H$1,0))</f>
        <v>99</v>
      </c>
      <c r="M982">
        <f>VLOOKUP($C982,'Raw-products'!$A$2:$H$1261,MATCH(M$1,'Raw-products'!$A$1:$H$1,0))</f>
        <v>75</v>
      </c>
      <c r="N982" s="5">
        <f t="shared" si="30"/>
        <v>7425</v>
      </c>
      <c r="O982" cm="1">
        <f t="array" ref="O982:R982">_xlfn.XLOOKUP($B982,'Raw -orders'!$A:$A,'Raw -orders'!$B:$E)</f>
        <v>325</v>
      </c>
      <c r="P982">
        <v>56321</v>
      </c>
      <c r="Q982" s="1">
        <v>44342</v>
      </c>
      <c r="R982" s="1">
        <v>44365</v>
      </c>
      <c r="S982" t="str" cm="1">
        <f t="array" ref="S982:Z982">_xlfn.XLOOKUP($O982,'Raw - customers'!$A:$A,'Raw - customers'!$B:$I)</f>
        <v>Robinetta Deners</v>
      </c>
      <c r="T982" t="str">
        <v>Genderqueer</v>
      </c>
      <c r="U982">
        <v>68</v>
      </c>
      <c r="V982" t="str">
        <v>32 Chase JunctionSuite 463</v>
      </c>
      <c r="W982">
        <v>8304</v>
      </c>
      <c r="X982" t="str">
        <v>West Claudia</v>
      </c>
      <c r="Y982" t="str">
        <v>South Australia</v>
      </c>
      <c r="Z982" t="str">
        <v>Australia</v>
      </c>
      <c r="AA982">
        <v>5</v>
      </c>
      <c r="AB982" s="3" t="str">
        <f t="shared" si="31"/>
        <v>20 to 30</v>
      </c>
      <c r="AM982" s="6">
        <v>325</v>
      </c>
      <c r="AN982" s="6" t="s">
        <v>1345</v>
      </c>
    </row>
    <row r="983" spans="1:40" x14ac:dyDescent="0.25">
      <c r="A983">
        <v>981</v>
      </c>
      <c r="B983">
        <v>201</v>
      </c>
      <c r="C983">
        <v>451</v>
      </c>
      <c r="D983">
        <v>107</v>
      </c>
      <c r="E983">
        <v>2</v>
      </c>
      <c r="F983">
        <v>214</v>
      </c>
      <c r="G983">
        <v>1</v>
      </c>
      <c r="H983" t="str">
        <f>VLOOKUP($C983,'Raw-products'!$A$2:$H$1261,MATCH(H$1,'Raw-products'!$A$1:$H$1,0))</f>
        <v>Jacket</v>
      </c>
      <c r="I983" t="str">
        <f>VLOOKUP($C983,'Raw-products'!$A$2:$H$1261,MATCH(I$1,'Raw-products'!$A$1:$H$1,0))</f>
        <v>Denim</v>
      </c>
      <c r="J983" t="str">
        <f>VLOOKUP($C983,'Raw-products'!$A$2:$H$1261,MATCH(J$1,'Raw-products'!$A$1:$H$1,0))</f>
        <v>S</v>
      </c>
      <c r="K983" t="str">
        <f>VLOOKUP($C983,'Raw-products'!$A$2:$H$1261,MATCH(K$1,'Raw-products'!$A$1:$H$1,0))</f>
        <v>violet</v>
      </c>
      <c r="L983">
        <f>VLOOKUP($C983,'Raw-products'!$A$2:$H$1261,MATCH(L$1,'Raw-products'!$A$1:$H$1,0))</f>
        <v>92</v>
      </c>
      <c r="M983">
        <f>VLOOKUP($C983,'Raw-products'!$A$2:$H$1261,MATCH(M$1,'Raw-products'!$A$1:$H$1,0))</f>
        <v>73</v>
      </c>
      <c r="N983" s="5">
        <f t="shared" si="30"/>
        <v>6716</v>
      </c>
      <c r="O983" cm="1">
        <f t="array" ref="O983:R983">_xlfn.XLOOKUP($B983,'Raw -orders'!$A:$A,'Raw -orders'!$B:$E)</f>
        <v>325</v>
      </c>
      <c r="P983">
        <v>56321</v>
      </c>
      <c r="Q983" s="1">
        <v>44342</v>
      </c>
      <c r="R983" s="1">
        <v>44365</v>
      </c>
      <c r="S983" t="str" cm="1">
        <f t="array" ref="S983:Z983">_xlfn.XLOOKUP($O983,'Raw - customers'!$A:$A,'Raw - customers'!$B:$I)</f>
        <v>Robinetta Deners</v>
      </c>
      <c r="T983" t="str">
        <v>Genderqueer</v>
      </c>
      <c r="U983">
        <v>68</v>
      </c>
      <c r="V983" t="str">
        <v>32 Chase JunctionSuite 463</v>
      </c>
      <c r="W983">
        <v>8304</v>
      </c>
      <c r="X983" t="str">
        <v>West Claudia</v>
      </c>
      <c r="Y983" t="str">
        <v>South Australia</v>
      </c>
      <c r="Z983" t="str">
        <v>Australia</v>
      </c>
      <c r="AA983">
        <v>5</v>
      </c>
      <c r="AB983" s="3" t="str">
        <f t="shared" si="31"/>
        <v>20 to 30</v>
      </c>
      <c r="AM983" s="6">
        <v>325</v>
      </c>
      <c r="AN983" s="6" t="s">
        <v>1345</v>
      </c>
    </row>
    <row r="984" spans="1:40" x14ac:dyDescent="0.25">
      <c r="A984">
        <v>982</v>
      </c>
      <c r="B984">
        <v>201</v>
      </c>
      <c r="C984">
        <v>27</v>
      </c>
      <c r="D984">
        <v>96</v>
      </c>
      <c r="E984">
        <v>2</v>
      </c>
      <c r="F984">
        <v>192</v>
      </c>
      <c r="G984">
        <v>1</v>
      </c>
      <c r="H984" t="str">
        <f>VLOOKUP($C984,'Raw-products'!$A$2:$H$1261,MATCH(H$1,'Raw-products'!$A$1:$H$1,0))</f>
        <v>Shirt</v>
      </c>
      <c r="I984" t="str">
        <f>VLOOKUP($C984,'Raw-products'!$A$2:$H$1261,MATCH(I$1,'Raw-products'!$A$1:$H$1,0))</f>
        <v>Oxford Cloth</v>
      </c>
      <c r="J984" t="str">
        <f>VLOOKUP($C984,'Raw-products'!$A$2:$H$1261,MATCH(J$1,'Raw-products'!$A$1:$H$1,0))</f>
        <v>M</v>
      </c>
      <c r="K984" t="str">
        <f>VLOOKUP($C984,'Raw-products'!$A$2:$H$1261,MATCH(K$1,'Raw-products'!$A$1:$H$1,0))</f>
        <v>indigo</v>
      </c>
      <c r="L984">
        <f>VLOOKUP($C984,'Raw-products'!$A$2:$H$1261,MATCH(L$1,'Raw-products'!$A$1:$H$1,0))</f>
        <v>114</v>
      </c>
      <c r="M984">
        <f>VLOOKUP($C984,'Raw-products'!$A$2:$H$1261,MATCH(M$1,'Raw-products'!$A$1:$H$1,0))</f>
        <v>62</v>
      </c>
      <c r="N984" s="5">
        <f t="shared" si="30"/>
        <v>7068</v>
      </c>
      <c r="O984" cm="1">
        <f t="array" ref="O984:R984">_xlfn.XLOOKUP($B984,'Raw -orders'!$A:$A,'Raw -orders'!$B:$E)</f>
        <v>325</v>
      </c>
      <c r="P984">
        <v>56321</v>
      </c>
      <c r="Q984" s="1">
        <v>44342</v>
      </c>
      <c r="R984" s="1">
        <v>44365</v>
      </c>
      <c r="S984" t="str" cm="1">
        <f t="array" ref="S984:Z984">_xlfn.XLOOKUP($O984,'Raw - customers'!$A:$A,'Raw - customers'!$B:$I)</f>
        <v>Robinetta Deners</v>
      </c>
      <c r="T984" t="str">
        <v>Genderqueer</v>
      </c>
      <c r="U984">
        <v>68</v>
      </c>
      <c r="V984" t="str">
        <v>32 Chase JunctionSuite 463</v>
      </c>
      <c r="W984">
        <v>8304</v>
      </c>
      <c r="X984" t="str">
        <v>West Claudia</v>
      </c>
      <c r="Y984" t="str">
        <v>South Australia</v>
      </c>
      <c r="Z984" t="str">
        <v>Australia</v>
      </c>
      <c r="AA984">
        <v>5</v>
      </c>
      <c r="AB984" s="3" t="str">
        <f t="shared" si="31"/>
        <v>20 to 30</v>
      </c>
      <c r="AM984" s="6">
        <v>325</v>
      </c>
      <c r="AN984" s="6" t="s">
        <v>1345</v>
      </c>
    </row>
    <row r="985" spans="1:40" x14ac:dyDescent="0.25">
      <c r="A985">
        <v>983</v>
      </c>
      <c r="B985">
        <v>201</v>
      </c>
      <c r="C985">
        <v>486</v>
      </c>
      <c r="D985">
        <v>118</v>
      </c>
      <c r="E985">
        <v>1</v>
      </c>
      <c r="F985">
        <v>118</v>
      </c>
      <c r="G985">
        <v>1</v>
      </c>
      <c r="H985" t="str">
        <f>VLOOKUP($C985,'Raw-products'!$A$2:$H$1261,MATCH(H$1,'Raw-products'!$A$1:$H$1,0))</f>
        <v>Jacket</v>
      </c>
      <c r="I985" t="str">
        <f>VLOOKUP($C985,'Raw-products'!$A$2:$H$1261,MATCH(I$1,'Raw-products'!$A$1:$H$1,0))</f>
        <v>Puffer</v>
      </c>
      <c r="J985" t="str">
        <f>VLOOKUP($C985,'Raw-products'!$A$2:$H$1261,MATCH(J$1,'Raw-products'!$A$1:$H$1,0))</f>
        <v>S</v>
      </c>
      <c r="K985" t="str">
        <f>VLOOKUP($C985,'Raw-products'!$A$2:$H$1261,MATCH(K$1,'Raw-products'!$A$1:$H$1,0))</f>
        <v>violet</v>
      </c>
      <c r="L985">
        <f>VLOOKUP($C985,'Raw-products'!$A$2:$H$1261,MATCH(L$1,'Raw-products'!$A$1:$H$1,0))</f>
        <v>110</v>
      </c>
      <c r="M985">
        <f>VLOOKUP($C985,'Raw-products'!$A$2:$H$1261,MATCH(M$1,'Raw-products'!$A$1:$H$1,0))</f>
        <v>46</v>
      </c>
      <c r="N985" s="5">
        <f t="shared" si="30"/>
        <v>5060</v>
      </c>
      <c r="O985" cm="1">
        <f t="array" ref="O985:R985">_xlfn.XLOOKUP($B985,'Raw -orders'!$A:$A,'Raw -orders'!$B:$E)</f>
        <v>325</v>
      </c>
      <c r="P985">
        <v>56321</v>
      </c>
      <c r="Q985" s="1">
        <v>44342</v>
      </c>
      <c r="R985" s="1">
        <v>44365</v>
      </c>
      <c r="S985" t="str" cm="1">
        <f t="array" ref="S985:Z985">_xlfn.XLOOKUP($O985,'Raw - customers'!$A:$A,'Raw - customers'!$B:$I)</f>
        <v>Robinetta Deners</v>
      </c>
      <c r="T985" t="str">
        <v>Genderqueer</v>
      </c>
      <c r="U985">
        <v>68</v>
      </c>
      <c r="V985" t="str">
        <v>32 Chase JunctionSuite 463</v>
      </c>
      <c r="W985">
        <v>8304</v>
      </c>
      <c r="X985" t="str">
        <v>West Claudia</v>
      </c>
      <c r="Y985" t="str">
        <v>South Australia</v>
      </c>
      <c r="Z985" t="str">
        <v>Australia</v>
      </c>
      <c r="AA985">
        <v>5</v>
      </c>
      <c r="AB985" s="3" t="str">
        <f t="shared" si="31"/>
        <v>20 to 30</v>
      </c>
      <c r="AM985" s="6">
        <v>325</v>
      </c>
      <c r="AN985" s="6" t="s">
        <v>1345</v>
      </c>
    </row>
    <row r="986" spans="1:40" x14ac:dyDescent="0.25">
      <c r="A986">
        <v>984</v>
      </c>
      <c r="B986">
        <v>202</v>
      </c>
      <c r="C986">
        <v>104</v>
      </c>
      <c r="D986">
        <v>118</v>
      </c>
      <c r="E986">
        <v>3</v>
      </c>
      <c r="F986">
        <v>354</v>
      </c>
      <c r="G986">
        <v>1</v>
      </c>
      <c r="H986" t="str">
        <f>VLOOKUP($C986,'Raw-products'!$A$2:$H$1261,MATCH(H$1,'Raw-products'!$A$1:$H$1,0))</f>
        <v>Shirt</v>
      </c>
      <c r="I986" t="str">
        <f>VLOOKUP($C986,'Raw-products'!$A$2:$H$1261,MATCH(I$1,'Raw-products'!$A$1:$H$1,0))</f>
        <v>Flannel</v>
      </c>
      <c r="J986" t="str">
        <f>VLOOKUP($C986,'Raw-products'!$A$2:$H$1261,MATCH(J$1,'Raw-products'!$A$1:$H$1,0))</f>
        <v>XL</v>
      </c>
      <c r="K986" t="str">
        <f>VLOOKUP($C986,'Raw-products'!$A$2:$H$1261,MATCH(K$1,'Raw-products'!$A$1:$H$1,0))</f>
        <v>violet</v>
      </c>
      <c r="L986">
        <f>VLOOKUP($C986,'Raw-products'!$A$2:$H$1261,MATCH(L$1,'Raw-products'!$A$1:$H$1,0))</f>
        <v>96</v>
      </c>
      <c r="M986">
        <f>VLOOKUP($C986,'Raw-products'!$A$2:$H$1261,MATCH(M$1,'Raw-products'!$A$1:$H$1,0))</f>
        <v>43</v>
      </c>
      <c r="N986" s="5">
        <f t="shared" si="30"/>
        <v>4128</v>
      </c>
      <c r="O986" cm="1">
        <f t="array" ref="O986:R986">_xlfn.XLOOKUP($B986,'Raw -orders'!$A:$A,'Raw -orders'!$B:$E)</f>
        <v>129</v>
      </c>
      <c r="P986">
        <v>49559</v>
      </c>
      <c r="Q986" s="1">
        <v>44301</v>
      </c>
      <c r="R986" s="1">
        <v>44308</v>
      </c>
      <c r="S986" t="str" cm="1">
        <f t="array" ref="S986:Z986">_xlfn.XLOOKUP($O986,'Raw - customers'!$A:$A,'Raw - customers'!$B:$I)</f>
        <v>Beatrisa Winterscale</v>
      </c>
      <c r="T986" t="str">
        <v>Non-binary</v>
      </c>
      <c r="U986">
        <v>68</v>
      </c>
      <c r="V986" t="str">
        <v>74 Ryan CircleSuite 426</v>
      </c>
      <c r="W986">
        <v>1790</v>
      </c>
      <c r="X986" t="str">
        <v>Port Harrychester</v>
      </c>
      <c r="Y986" t="str">
        <v>Western Australia</v>
      </c>
      <c r="Z986" t="str">
        <v>Australia</v>
      </c>
      <c r="AA986">
        <v>4</v>
      </c>
      <c r="AB986" s="3" t="str">
        <f t="shared" si="31"/>
        <v>0 to 10</v>
      </c>
      <c r="AM986" s="6">
        <v>129</v>
      </c>
      <c r="AN986" s="6" t="s">
        <v>1377</v>
      </c>
    </row>
    <row r="987" spans="1:40" x14ac:dyDescent="0.25">
      <c r="A987">
        <v>985</v>
      </c>
      <c r="B987">
        <v>202</v>
      </c>
      <c r="C987">
        <v>182</v>
      </c>
      <c r="D987">
        <v>98</v>
      </c>
      <c r="E987">
        <v>3</v>
      </c>
      <c r="F987">
        <v>294</v>
      </c>
      <c r="G987">
        <v>1</v>
      </c>
      <c r="H987" t="str">
        <f>VLOOKUP($C987,'Raw-products'!$A$2:$H$1261,MATCH(H$1,'Raw-products'!$A$1:$H$1,0))</f>
        <v>Shirt</v>
      </c>
      <c r="I987" t="str">
        <f>VLOOKUP($C987,'Raw-products'!$A$2:$H$1261,MATCH(I$1,'Raw-products'!$A$1:$H$1,0))</f>
        <v>Camp Collared</v>
      </c>
      <c r="J987" t="str">
        <f>VLOOKUP($C987,'Raw-products'!$A$2:$H$1261,MATCH(J$1,'Raw-products'!$A$1:$H$1,0))</f>
        <v>M</v>
      </c>
      <c r="K987" t="str">
        <f>VLOOKUP($C987,'Raw-products'!$A$2:$H$1261,MATCH(K$1,'Raw-products'!$A$1:$H$1,0))</f>
        <v>orange</v>
      </c>
      <c r="L987">
        <f>VLOOKUP($C987,'Raw-products'!$A$2:$H$1261,MATCH(L$1,'Raw-products'!$A$1:$H$1,0))</f>
        <v>112</v>
      </c>
      <c r="M987">
        <f>VLOOKUP($C987,'Raw-products'!$A$2:$H$1261,MATCH(M$1,'Raw-products'!$A$1:$H$1,0))</f>
        <v>65</v>
      </c>
      <c r="N987" s="5">
        <f t="shared" si="30"/>
        <v>7280</v>
      </c>
      <c r="O987" cm="1">
        <f t="array" ref="O987:R987">_xlfn.XLOOKUP($B987,'Raw -orders'!$A:$A,'Raw -orders'!$B:$E)</f>
        <v>129</v>
      </c>
      <c r="P987">
        <v>49559</v>
      </c>
      <c r="Q987" s="1">
        <v>44301</v>
      </c>
      <c r="R987" s="1">
        <v>44308</v>
      </c>
      <c r="S987" t="str" cm="1">
        <f t="array" ref="S987:Z987">_xlfn.XLOOKUP($O987,'Raw - customers'!$A:$A,'Raw - customers'!$B:$I)</f>
        <v>Beatrisa Winterscale</v>
      </c>
      <c r="T987" t="str">
        <v>Non-binary</v>
      </c>
      <c r="U987">
        <v>68</v>
      </c>
      <c r="V987" t="str">
        <v>74 Ryan CircleSuite 426</v>
      </c>
      <c r="W987">
        <v>1790</v>
      </c>
      <c r="X987" t="str">
        <v>Port Harrychester</v>
      </c>
      <c r="Y987" t="str">
        <v>Western Australia</v>
      </c>
      <c r="Z987" t="str">
        <v>Australia</v>
      </c>
      <c r="AA987">
        <v>4</v>
      </c>
      <c r="AB987" s="3" t="str">
        <f t="shared" si="31"/>
        <v>0 to 10</v>
      </c>
      <c r="AM987" s="6">
        <v>129</v>
      </c>
      <c r="AN987" s="6" t="s">
        <v>1377</v>
      </c>
    </row>
    <row r="988" spans="1:40" x14ac:dyDescent="0.25">
      <c r="A988">
        <v>986</v>
      </c>
      <c r="B988">
        <v>202</v>
      </c>
      <c r="C988">
        <v>1177</v>
      </c>
      <c r="D988">
        <v>99</v>
      </c>
      <c r="E988">
        <v>1</v>
      </c>
      <c r="F988">
        <v>99</v>
      </c>
      <c r="G988">
        <v>1</v>
      </c>
      <c r="H988" t="str">
        <f>VLOOKUP($C988,'Raw-products'!$A$2:$H$1261,MATCH(H$1,'Raw-products'!$A$1:$H$1,0))</f>
        <v>Trousers</v>
      </c>
      <c r="I988" t="str">
        <f>VLOOKUP($C988,'Raw-products'!$A$2:$H$1261,MATCH(I$1,'Raw-products'!$A$1:$H$1,0))</f>
        <v>High-Waisted</v>
      </c>
      <c r="J988" t="str">
        <f>VLOOKUP($C988,'Raw-products'!$A$2:$H$1261,MATCH(J$1,'Raw-products'!$A$1:$H$1,0))</f>
        <v>M</v>
      </c>
      <c r="K988" t="str">
        <f>VLOOKUP($C988,'Raw-products'!$A$2:$H$1261,MATCH(K$1,'Raw-products'!$A$1:$H$1,0))</f>
        <v>blue</v>
      </c>
      <c r="L988">
        <f>VLOOKUP($C988,'Raw-products'!$A$2:$H$1261,MATCH(L$1,'Raw-products'!$A$1:$H$1,0))</f>
        <v>98</v>
      </c>
      <c r="M988">
        <f>VLOOKUP($C988,'Raw-products'!$A$2:$H$1261,MATCH(M$1,'Raw-products'!$A$1:$H$1,0))</f>
        <v>52</v>
      </c>
      <c r="N988" s="5">
        <f t="shared" si="30"/>
        <v>5096</v>
      </c>
      <c r="O988" cm="1">
        <f t="array" ref="O988:R988">_xlfn.XLOOKUP($B988,'Raw -orders'!$A:$A,'Raw -orders'!$B:$E)</f>
        <v>129</v>
      </c>
      <c r="P988">
        <v>49559</v>
      </c>
      <c r="Q988" s="1">
        <v>44301</v>
      </c>
      <c r="R988" s="1">
        <v>44308</v>
      </c>
      <c r="S988" t="str" cm="1">
        <f t="array" ref="S988:Z988">_xlfn.XLOOKUP($O988,'Raw - customers'!$A:$A,'Raw - customers'!$B:$I)</f>
        <v>Beatrisa Winterscale</v>
      </c>
      <c r="T988" t="str">
        <v>Non-binary</v>
      </c>
      <c r="U988">
        <v>68</v>
      </c>
      <c r="V988" t="str">
        <v>74 Ryan CircleSuite 426</v>
      </c>
      <c r="W988">
        <v>1790</v>
      </c>
      <c r="X988" t="str">
        <v>Port Harrychester</v>
      </c>
      <c r="Y988" t="str">
        <v>Western Australia</v>
      </c>
      <c r="Z988" t="str">
        <v>Australia</v>
      </c>
      <c r="AA988">
        <v>4</v>
      </c>
      <c r="AB988" s="3" t="str">
        <f t="shared" si="31"/>
        <v>0 to 10</v>
      </c>
      <c r="AM988" s="6">
        <v>129</v>
      </c>
      <c r="AN988" s="6" t="s">
        <v>1377</v>
      </c>
    </row>
    <row r="989" spans="1:40" x14ac:dyDescent="0.25">
      <c r="A989">
        <v>987</v>
      </c>
      <c r="B989">
        <v>202</v>
      </c>
      <c r="C989">
        <v>174</v>
      </c>
      <c r="D989">
        <v>91</v>
      </c>
      <c r="E989">
        <v>3</v>
      </c>
      <c r="F989">
        <v>273</v>
      </c>
      <c r="G989">
        <v>1</v>
      </c>
      <c r="H989" t="str">
        <f>VLOOKUP($C989,'Raw-products'!$A$2:$H$1261,MATCH(H$1,'Raw-products'!$A$1:$H$1,0))</f>
        <v>Shirt</v>
      </c>
      <c r="I989" t="str">
        <f>VLOOKUP($C989,'Raw-products'!$A$2:$H$1261,MATCH(I$1,'Raw-products'!$A$1:$H$1,0))</f>
        <v>Linen</v>
      </c>
      <c r="J989" t="str">
        <f>VLOOKUP($C989,'Raw-products'!$A$2:$H$1261,MATCH(J$1,'Raw-products'!$A$1:$H$1,0))</f>
        <v>XL</v>
      </c>
      <c r="K989" t="str">
        <f>VLOOKUP($C989,'Raw-products'!$A$2:$H$1261,MATCH(K$1,'Raw-products'!$A$1:$H$1,0))</f>
        <v>violet</v>
      </c>
      <c r="L989">
        <f>VLOOKUP($C989,'Raw-products'!$A$2:$H$1261,MATCH(L$1,'Raw-products'!$A$1:$H$1,0))</f>
        <v>116</v>
      </c>
      <c r="M989">
        <f>VLOOKUP($C989,'Raw-products'!$A$2:$H$1261,MATCH(M$1,'Raw-products'!$A$1:$H$1,0))</f>
        <v>73</v>
      </c>
      <c r="N989" s="5">
        <f t="shared" si="30"/>
        <v>8468</v>
      </c>
      <c r="O989" cm="1">
        <f t="array" ref="O989:R989">_xlfn.XLOOKUP($B989,'Raw -orders'!$A:$A,'Raw -orders'!$B:$E)</f>
        <v>129</v>
      </c>
      <c r="P989">
        <v>49559</v>
      </c>
      <c r="Q989" s="1">
        <v>44301</v>
      </c>
      <c r="R989" s="1">
        <v>44308</v>
      </c>
      <c r="S989" t="str" cm="1">
        <f t="array" ref="S989:Z989">_xlfn.XLOOKUP($O989,'Raw - customers'!$A:$A,'Raw - customers'!$B:$I)</f>
        <v>Beatrisa Winterscale</v>
      </c>
      <c r="T989" t="str">
        <v>Non-binary</v>
      </c>
      <c r="U989">
        <v>68</v>
      </c>
      <c r="V989" t="str">
        <v>74 Ryan CircleSuite 426</v>
      </c>
      <c r="W989">
        <v>1790</v>
      </c>
      <c r="X989" t="str">
        <v>Port Harrychester</v>
      </c>
      <c r="Y989" t="str">
        <v>Western Australia</v>
      </c>
      <c r="Z989" t="str">
        <v>Australia</v>
      </c>
      <c r="AA989">
        <v>4</v>
      </c>
      <c r="AB989" s="3" t="str">
        <f t="shared" si="31"/>
        <v>0 to 10</v>
      </c>
      <c r="AM989" s="6">
        <v>129</v>
      </c>
      <c r="AN989" s="6" t="s">
        <v>1377</v>
      </c>
    </row>
    <row r="990" spans="1:40" x14ac:dyDescent="0.25">
      <c r="A990">
        <v>988</v>
      </c>
      <c r="B990">
        <v>202</v>
      </c>
      <c r="C990">
        <v>224</v>
      </c>
      <c r="D990">
        <v>106</v>
      </c>
      <c r="E990">
        <v>1</v>
      </c>
      <c r="F990">
        <v>106</v>
      </c>
      <c r="G990">
        <v>1</v>
      </c>
      <c r="H990" t="str">
        <f>VLOOKUP($C990,'Raw-products'!$A$2:$H$1261,MATCH(H$1,'Raw-products'!$A$1:$H$1,0))</f>
        <v>Shirt</v>
      </c>
      <c r="I990" t="str">
        <f>VLOOKUP($C990,'Raw-products'!$A$2:$H$1261,MATCH(I$1,'Raw-products'!$A$1:$H$1,0))</f>
        <v>Chambray</v>
      </c>
      <c r="J990" t="str">
        <f>VLOOKUP($C990,'Raw-products'!$A$2:$H$1261,MATCH(J$1,'Raw-products'!$A$1:$H$1,0))</f>
        <v>XL</v>
      </c>
      <c r="K990" t="str">
        <f>VLOOKUP($C990,'Raw-products'!$A$2:$H$1261,MATCH(K$1,'Raw-products'!$A$1:$H$1,0))</f>
        <v>yellow</v>
      </c>
      <c r="L990">
        <f>VLOOKUP($C990,'Raw-products'!$A$2:$H$1261,MATCH(L$1,'Raw-products'!$A$1:$H$1,0))</f>
        <v>105</v>
      </c>
      <c r="M990">
        <f>VLOOKUP($C990,'Raw-products'!$A$2:$H$1261,MATCH(M$1,'Raw-products'!$A$1:$H$1,0))</f>
        <v>53</v>
      </c>
      <c r="N990" s="5">
        <f t="shared" si="30"/>
        <v>5565</v>
      </c>
      <c r="O990" cm="1">
        <f t="array" ref="O990:R990">_xlfn.XLOOKUP($B990,'Raw -orders'!$A:$A,'Raw -orders'!$B:$E)</f>
        <v>129</v>
      </c>
      <c r="P990">
        <v>49559</v>
      </c>
      <c r="Q990" s="1">
        <v>44301</v>
      </c>
      <c r="R990" s="1">
        <v>44308</v>
      </c>
      <c r="S990" t="str" cm="1">
        <f t="array" ref="S990:Z990">_xlfn.XLOOKUP($O990,'Raw - customers'!$A:$A,'Raw - customers'!$B:$I)</f>
        <v>Beatrisa Winterscale</v>
      </c>
      <c r="T990" t="str">
        <v>Non-binary</v>
      </c>
      <c r="U990">
        <v>68</v>
      </c>
      <c r="V990" t="str">
        <v>74 Ryan CircleSuite 426</v>
      </c>
      <c r="W990">
        <v>1790</v>
      </c>
      <c r="X990" t="str">
        <v>Port Harrychester</v>
      </c>
      <c r="Y990" t="str">
        <v>Western Australia</v>
      </c>
      <c r="Z990" t="str">
        <v>Australia</v>
      </c>
      <c r="AA990">
        <v>4</v>
      </c>
      <c r="AB990" s="3" t="str">
        <f t="shared" si="31"/>
        <v>0 to 10</v>
      </c>
      <c r="AM990" s="6">
        <v>129</v>
      </c>
      <c r="AN990" s="6" t="s">
        <v>1377</v>
      </c>
    </row>
    <row r="991" spans="1:40" x14ac:dyDescent="0.25">
      <c r="A991">
        <v>989</v>
      </c>
      <c r="B991">
        <v>202</v>
      </c>
      <c r="C991">
        <v>860</v>
      </c>
      <c r="D991">
        <v>113</v>
      </c>
      <c r="E991">
        <v>1</v>
      </c>
      <c r="F991">
        <v>113</v>
      </c>
      <c r="G991">
        <v>1</v>
      </c>
      <c r="H991" t="str">
        <f>VLOOKUP($C991,'Raw-products'!$A$2:$H$1261,MATCH(H$1,'Raw-products'!$A$1:$H$1,0))</f>
        <v>Trousers</v>
      </c>
      <c r="I991" t="str">
        <f>VLOOKUP($C991,'Raw-products'!$A$2:$H$1261,MATCH(I$1,'Raw-products'!$A$1:$H$1,0))</f>
        <v>Chinos</v>
      </c>
      <c r="J991" t="str">
        <f>VLOOKUP($C991,'Raw-products'!$A$2:$H$1261,MATCH(J$1,'Raw-products'!$A$1:$H$1,0))</f>
        <v>XS</v>
      </c>
      <c r="K991" t="str">
        <f>VLOOKUP($C991,'Raw-products'!$A$2:$H$1261,MATCH(K$1,'Raw-products'!$A$1:$H$1,0))</f>
        <v>blue</v>
      </c>
      <c r="L991">
        <f>VLOOKUP($C991,'Raw-products'!$A$2:$H$1261,MATCH(L$1,'Raw-products'!$A$1:$H$1,0))</f>
        <v>100</v>
      </c>
      <c r="M991">
        <f>VLOOKUP($C991,'Raw-products'!$A$2:$H$1261,MATCH(M$1,'Raw-products'!$A$1:$H$1,0))</f>
        <v>69</v>
      </c>
      <c r="N991" s="5">
        <f t="shared" si="30"/>
        <v>6900</v>
      </c>
      <c r="O991" cm="1">
        <f t="array" ref="O991:R991">_xlfn.XLOOKUP($B991,'Raw -orders'!$A:$A,'Raw -orders'!$B:$E)</f>
        <v>129</v>
      </c>
      <c r="P991">
        <v>49559</v>
      </c>
      <c r="Q991" s="1">
        <v>44301</v>
      </c>
      <c r="R991" s="1">
        <v>44308</v>
      </c>
      <c r="S991" t="str" cm="1">
        <f t="array" ref="S991:Z991">_xlfn.XLOOKUP($O991,'Raw - customers'!$A:$A,'Raw - customers'!$B:$I)</f>
        <v>Beatrisa Winterscale</v>
      </c>
      <c r="T991" t="str">
        <v>Non-binary</v>
      </c>
      <c r="U991">
        <v>68</v>
      </c>
      <c r="V991" t="str">
        <v>74 Ryan CircleSuite 426</v>
      </c>
      <c r="W991">
        <v>1790</v>
      </c>
      <c r="X991" t="str">
        <v>Port Harrychester</v>
      </c>
      <c r="Y991" t="str">
        <v>Western Australia</v>
      </c>
      <c r="Z991" t="str">
        <v>Australia</v>
      </c>
      <c r="AA991">
        <v>4</v>
      </c>
      <c r="AB991" s="3" t="str">
        <f t="shared" si="31"/>
        <v>0 to 10</v>
      </c>
      <c r="AM991" s="6">
        <v>129</v>
      </c>
      <c r="AN991" s="6" t="s">
        <v>1377</v>
      </c>
    </row>
    <row r="992" spans="1:40" x14ac:dyDescent="0.25">
      <c r="A992">
        <v>990</v>
      </c>
      <c r="B992">
        <v>203</v>
      </c>
      <c r="C992">
        <v>574</v>
      </c>
      <c r="D992">
        <v>100</v>
      </c>
      <c r="E992">
        <v>1</v>
      </c>
      <c r="F992">
        <v>100</v>
      </c>
      <c r="G992">
        <v>1</v>
      </c>
      <c r="H992" t="str">
        <f>VLOOKUP($C992,'Raw-products'!$A$2:$H$1261,MATCH(H$1,'Raw-products'!$A$1:$H$1,0))</f>
        <v>Jacket</v>
      </c>
      <c r="I992" t="str">
        <f>VLOOKUP($C992,'Raw-products'!$A$2:$H$1261,MATCH(I$1,'Raw-products'!$A$1:$H$1,0))</f>
        <v>Bomber</v>
      </c>
      <c r="J992" t="str">
        <f>VLOOKUP($C992,'Raw-products'!$A$2:$H$1261,MATCH(J$1,'Raw-products'!$A$1:$H$1,0))</f>
        <v>XL</v>
      </c>
      <c r="K992" t="str">
        <f>VLOOKUP($C992,'Raw-products'!$A$2:$H$1261,MATCH(K$1,'Raw-products'!$A$1:$H$1,0))</f>
        <v>yellow</v>
      </c>
      <c r="L992">
        <f>VLOOKUP($C992,'Raw-products'!$A$2:$H$1261,MATCH(L$1,'Raw-products'!$A$1:$H$1,0))</f>
        <v>90</v>
      </c>
      <c r="M992">
        <f>VLOOKUP($C992,'Raw-products'!$A$2:$H$1261,MATCH(M$1,'Raw-products'!$A$1:$H$1,0))</f>
        <v>50</v>
      </c>
      <c r="N992" s="5">
        <f t="shared" si="30"/>
        <v>4500</v>
      </c>
      <c r="O992" cm="1">
        <f t="array" ref="O992:R992">_xlfn.XLOOKUP($B992,'Raw -orders'!$A:$A,'Raw -orders'!$B:$E)</f>
        <v>369</v>
      </c>
      <c r="P992">
        <v>40129</v>
      </c>
      <c r="Q992" s="1">
        <v>44368</v>
      </c>
      <c r="R992" s="1">
        <v>44388</v>
      </c>
      <c r="S992" t="str" cm="1">
        <f t="array" ref="S992:Z992">_xlfn.XLOOKUP($O992,'Raw - customers'!$A:$A,'Raw - customers'!$B:$I)</f>
        <v>Ephrem Hambers</v>
      </c>
      <c r="T992" t="str">
        <v>Female</v>
      </c>
      <c r="U992">
        <v>46</v>
      </c>
      <c r="V992" t="str">
        <v>6502 Abbey ParadeSuite 954</v>
      </c>
      <c r="W992">
        <v>5569</v>
      </c>
      <c r="X992" t="str">
        <v>New Stellastad</v>
      </c>
      <c r="Y992" t="str">
        <v>Australian Capital Territory</v>
      </c>
      <c r="Z992" t="str">
        <v>Australia</v>
      </c>
      <c r="AA992">
        <v>6</v>
      </c>
      <c r="AB992" s="3" t="str">
        <f t="shared" si="31"/>
        <v>10 to 20</v>
      </c>
      <c r="AM992" s="6">
        <v>369</v>
      </c>
      <c r="AN992" s="6" t="s">
        <v>1350</v>
      </c>
    </row>
    <row r="993" spans="1:40" x14ac:dyDescent="0.25">
      <c r="A993">
        <v>991</v>
      </c>
      <c r="B993">
        <v>203</v>
      </c>
      <c r="C993">
        <v>1058</v>
      </c>
      <c r="D993">
        <v>93</v>
      </c>
      <c r="E993">
        <v>2</v>
      </c>
      <c r="F993">
        <v>186</v>
      </c>
      <c r="G993">
        <v>1</v>
      </c>
      <c r="H993" t="str">
        <f>VLOOKUP($C993,'Raw-products'!$A$2:$H$1261,MATCH(H$1,'Raw-products'!$A$1:$H$1,0))</f>
        <v>Trousers</v>
      </c>
      <c r="I993" t="str">
        <f>VLOOKUP($C993,'Raw-products'!$A$2:$H$1261,MATCH(I$1,'Raw-products'!$A$1:$H$1,0))</f>
        <v>Joggers</v>
      </c>
      <c r="J993" t="str">
        <f>VLOOKUP($C993,'Raw-products'!$A$2:$H$1261,MATCH(J$1,'Raw-products'!$A$1:$H$1,0))</f>
        <v>L</v>
      </c>
      <c r="K993" t="str">
        <f>VLOOKUP($C993,'Raw-products'!$A$2:$H$1261,MATCH(K$1,'Raw-products'!$A$1:$H$1,0))</f>
        <v>orange</v>
      </c>
      <c r="L993">
        <f>VLOOKUP($C993,'Raw-products'!$A$2:$H$1261,MATCH(L$1,'Raw-products'!$A$1:$H$1,0))</f>
        <v>94</v>
      </c>
      <c r="M993">
        <f>VLOOKUP($C993,'Raw-products'!$A$2:$H$1261,MATCH(M$1,'Raw-products'!$A$1:$H$1,0))</f>
        <v>49</v>
      </c>
      <c r="N993" s="5">
        <f t="shared" si="30"/>
        <v>4606</v>
      </c>
      <c r="O993" cm="1">
        <f t="array" ref="O993:R993">_xlfn.XLOOKUP($B993,'Raw -orders'!$A:$A,'Raw -orders'!$B:$E)</f>
        <v>369</v>
      </c>
      <c r="P993">
        <v>40129</v>
      </c>
      <c r="Q993" s="1">
        <v>44368</v>
      </c>
      <c r="R993" s="1">
        <v>44388</v>
      </c>
      <c r="S993" t="str" cm="1">
        <f t="array" ref="S993:Z993">_xlfn.XLOOKUP($O993,'Raw - customers'!$A:$A,'Raw - customers'!$B:$I)</f>
        <v>Ephrem Hambers</v>
      </c>
      <c r="T993" t="str">
        <v>Female</v>
      </c>
      <c r="U993">
        <v>46</v>
      </c>
      <c r="V993" t="str">
        <v>6502 Abbey ParadeSuite 954</v>
      </c>
      <c r="W993">
        <v>5569</v>
      </c>
      <c r="X993" t="str">
        <v>New Stellastad</v>
      </c>
      <c r="Y993" t="str">
        <v>Australian Capital Territory</v>
      </c>
      <c r="Z993" t="str">
        <v>Australia</v>
      </c>
      <c r="AA993">
        <v>6</v>
      </c>
      <c r="AB993" s="3" t="str">
        <f t="shared" si="31"/>
        <v>10 to 20</v>
      </c>
      <c r="AM993" s="6">
        <v>369</v>
      </c>
      <c r="AN993" s="6" t="s">
        <v>1350</v>
      </c>
    </row>
    <row r="994" spans="1:40" x14ac:dyDescent="0.25">
      <c r="A994">
        <v>992</v>
      </c>
      <c r="B994">
        <v>203</v>
      </c>
      <c r="C994">
        <v>1170</v>
      </c>
      <c r="D994">
        <v>99</v>
      </c>
      <c r="E994">
        <v>2</v>
      </c>
      <c r="F994">
        <v>198</v>
      </c>
      <c r="G994">
        <v>1</v>
      </c>
      <c r="H994" t="str">
        <f>VLOOKUP($C994,'Raw-products'!$A$2:$H$1261,MATCH(H$1,'Raw-products'!$A$1:$H$1,0))</f>
        <v>Trousers</v>
      </c>
      <c r="I994" t="str">
        <f>VLOOKUP($C994,'Raw-products'!$A$2:$H$1261,MATCH(I$1,'Raw-products'!$A$1:$H$1,0))</f>
        <v>High-Waisted</v>
      </c>
      <c r="J994" t="str">
        <f>VLOOKUP($C994,'Raw-products'!$A$2:$H$1261,MATCH(J$1,'Raw-products'!$A$1:$H$1,0))</f>
        <v>XS</v>
      </c>
      <c r="K994" t="str">
        <f>VLOOKUP($C994,'Raw-products'!$A$2:$H$1261,MATCH(K$1,'Raw-products'!$A$1:$H$1,0))</f>
        <v>green</v>
      </c>
      <c r="L994">
        <f>VLOOKUP($C994,'Raw-products'!$A$2:$H$1261,MATCH(L$1,'Raw-products'!$A$1:$H$1,0))</f>
        <v>98</v>
      </c>
      <c r="M994">
        <f>VLOOKUP($C994,'Raw-products'!$A$2:$H$1261,MATCH(M$1,'Raw-products'!$A$1:$H$1,0))</f>
        <v>42</v>
      </c>
      <c r="N994" s="5">
        <f t="shared" si="30"/>
        <v>4116</v>
      </c>
      <c r="O994" cm="1">
        <f t="array" ref="O994:R994">_xlfn.XLOOKUP($B994,'Raw -orders'!$A:$A,'Raw -orders'!$B:$E)</f>
        <v>369</v>
      </c>
      <c r="P994">
        <v>40129</v>
      </c>
      <c r="Q994" s="1">
        <v>44368</v>
      </c>
      <c r="R994" s="1">
        <v>44388</v>
      </c>
      <c r="S994" t="str" cm="1">
        <f t="array" ref="S994:Z994">_xlfn.XLOOKUP($O994,'Raw - customers'!$A:$A,'Raw - customers'!$B:$I)</f>
        <v>Ephrem Hambers</v>
      </c>
      <c r="T994" t="str">
        <v>Female</v>
      </c>
      <c r="U994">
        <v>46</v>
      </c>
      <c r="V994" t="str">
        <v>6502 Abbey ParadeSuite 954</v>
      </c>
      <c r="W994">
        <v>5569</v>
      </c>
      <c r="X994" t="str">
        <v>New Stellastad</v>
      </c>
      <c r="Y994" t="str">
        <v>Australian Capital Territory</v>
      </c>
      <c r="Z994" t="str">
        <v>Australia</v>
      </c>
      <c r="AA994">
        <v>6</v>
      </c>
      <c r="AB994" s="3" t="str">
        <f t="shared" si="31"/>
        <v>10 to 20</v>
      </c>
      <c r="AM994" s="6">
        <v>369</v>
      </c>
      <c r="AN994" s="6" t="s">
        <v>1350</v>
      </c>
    </row>
    <row r="995" spans="1:40" x14ac:dyDescent="0.25">
      <c r="A995">
        <v>993</v>
      </c>
      <c r="B995">
        <v>203</v>
      </c>
      <c r="C995">
        <v>1229</v>
      </c>
      <c r="D995">
        <v>112</v>
      </c>
      <c r="E995">
        <v>1</v>
      </c>
      <c r="F995">
        <v>112</v>
      </c>
      <c r="G995">
        <v>1</v>
      </c>
      <c r="H995" t="str">
        <f>VLOOKUP($C995,'Raw-products'!$A$2:$H$1261,MATCH(H$1,'Raw-products'!$A$1:$H$1,0))</f>
        <v>Trousers</v>
      </c>
      <c r="I995" t="str">
        <f>VLOOKUP($C995,'Raw-products'!$A$2:$H$1261,MATCH(I$1,'Raw-products'!$A$1:$H$1,0))</f>
        <v>Tracksuit Bottoms</v>
      </c>
      <c r="J995" t="str">
        <f>VLOOKUP($C995,'Raw-products'!$A$2:$H$1261,MATCH(J$1,'Raw-products'!$A$1:$H$1,0))</f>
        <v>XL</v>
      </c>
      <c r="K995" t="str">
        <f>VLOOKUP($C995,'Raw-products'!$A$2:$H$1261,MATCH(K$1,'Raw-products'!$A$1:$H$1,0))</f>
        <v>red</v>
      </c>
      <c r="L995">
        <f>VLOOKUP($C995,'Raw-products'!$A$2:$H$1261,MATCH(L$1,'Raw-products'!$A$1:$H$1,0))</f>
        <v>91</v>
      </c>
      <c r="M995">
        <f>VLOOKUP($C995,'Raw-products'!$A$2:$H$1261,MATCH(M$1,'Raw-products'!$A$1:$H$1,0))</f>
        <v>45</v>
      </c>
      <c r="N995" s="5">
        <f t="shared" si="30"/>
        <v>4095</v>
      </c>
      <c r="O995" cm="1">
        <f t="array" ref="O995:R995">_xlfn.XLOOKUP($B995,'Raw -orders'!$A:$A,'Raw -orders'!$B:$E)</f>
        <v>369</v>
      </c>
      <c r="P995">
        <v>40129</v>
      </c>
      <c r="Q995" s="1">
        <v>44368</v>
      </c>
      <c r="R995" s="1">
        <v>44388</v>
      </c>
      <c r="S995" t="str" cm="1">
        <f t="array" ref="S995:Z995">_xlfn.XLOOKUP($O995,'Raw - customers'!$A:$A,'Raw - customers'!$B:$I)</f>
        <v>Ephrem Hambers</v>
      </c>
      <c r="T995" t="str">
        <v>Female</v>
      </c>
      <c r="U995">
        <v>46</v>
      </c>
      <c r="V995" t="str">
        <v>6502 Abbey ParadeSuite 954</v>
      </c>
      <c r="W995">
        <v>5569</v>
      </c>
      <c r="X995" t="str">
        <v>New Stellastad</v>
      </c>
      <c r="Y995" t="str">
        <v>Australian Capital Territory</v>
      </c>
      <c r="Z995" t="str">
        <v>Australia</v>
      </c>
      <c r="AA995">
        <v>6</v>
      </c>
      <c r="AB995" s="3" t="str">
        <f t="shared" si="31"/>
        <v>10 to 20</v>
      </c>
      <c r="AM995" s="6">
        <v>369</v>
      </c>
      <c r="AN995" s="6" t="s">
        <v>1350</v>
      </c>
    </row>
    <row r="996" spans="1:40" x14ac:dyDescent="0.25">
      <c r="A996">
        <v>994</v>
      </c>
      <c r="B996">
        <v>203</v>
      </c>
      <c r="C996">
        <v>1104</v>
      </c>
      <c r="D996">
        <v>115</v>
      </c>
      <c r="E996">
        <v>3</v>
      </c>
      <c r="F996">
        <v>345</v>
      </c>
      <c r="G996">
        <v>1</v>
      </c>
      <c r="H996" t="str">
        <f>VLOOKUP($C996,'Raw-products'!$A$2:$H$1261,MATCH(H$1,'Raw-products'!$A$1:$H$1,0))</f>
        <v>Trousers</v>
      </c>
      <c r="I996" t="str">
        <f>VLOOKUP($C996,'Raw-products'!$A$2:$H$1261,MATCH(I$1,'Raw-products'!$A$1:$H$1,0))</f>
        <v>Cropped</v>
      </c>
      <c r="J996" t="str">
        <f>VLOOKUP($C996,'Raw-products'!$A$2:$H$1261,MATCH(J$1,'Raw-products'!$A$1:$H$1,0))</f>
        <v>XL</v>
      </c>
      <c r="K996" t="str">
        <f>VLOOKUP($C996,'Raw-products'!$A$2:$H$1261,MATCH(K$1,'Raw-products'!$A$1:$H$1,0))</f>
        <v>green</v>
      </c>
      <c r="L996">
        <f>VLOOKUP($C996,'Raw-products'!$A$2:$H$1261,MATCH(L$1,'Raw-products'!$A$1:$H$1,0))</f>
        <v>99</v>
      </c>
      <c r="M996">
        <f>VLOOKUP($C996,'Raw-products'!$A$2:$H$1261,MATCH(M$1,'Raw-products'!$A$1:$H$1,0))</f>
        <v>49</v>
      </c>
      <c r="N996" s="5">
        <f t="shared" si="30"/>
        <v>4851</v>
      </c>
      <c r="O996" cm="1">
        <f t="array" ref="O996:R996">_xlfn.XLOOKUP($B996,'Raw -orders'!$A:$A,'Raw -orders'!$B:$E)</f>
        <v>369</v>
      </c>
      <c r="P996">
        <v>40129</v>
      </c>
      <c r="Q996" s="1">
        <v>44368</v>
      </c>
      <c r="R996" s="1">
        <v>44388</v>
      </c>
      <c r="S996" t="str" cm="1">
        <f t="array" ref="S996:Z996">_xlfn.XLOOKUP($O996,'Raw - customers'!$A:$A,'Raw - customers'!$B:$I)</f>
        <v>Ephrem Hambers</v>
      </c>
      <c r="T996" t="str">
        <v>Female</v>
      </c>
      <c r="U996">
        <v>46</v>
      </c>
      <c r="V996" t="str">
        <v>6502 Abbey ParadeSuite 954</v>
      </c>
      <c r="W996">
        <v>5569</v>
      </c>
      <c r="X996" t="str">
        <v>New Stellastad</v>
      </c>
      <c r="Y996" t="str">
        <v>Australian Capital Territory</v>
      </c>
      <c r="Z996" t="str">
        <v>Australia</v>
      </c>
      <c r="AA996">
        <v>6</v>
      </c>
      <c r="AB996" s="3" t="str">
        <f t="shared" si="31"/>
        <v>10 to 20</v>
      </c>
      <c r="AM996" s="6">
        <v>369</v>
      </c>
      <c r="AN996" s="6" t="s">
        <v>1350</v>
      </c>
    </row>
    <row r="997" spans="1:40" x14ac:dyDescent="0.25">
      <c r="A997">
        <v>995</v>
      </c>
      <c r="B997">
        <v>204</v>
      </c>
      <c r="C997">
        <v>879</v>
      </c>
      <c r="D997">
        <v>94</v>
      </c>
      <c r="E997">
        <v>1</v>
      </c>
      <c r="F997">
        <v>94</v>
      </c>
      <c r="G997">
        <v>1</v>
      </c>
      <c r="H997" t="str">
        <f>VLOOKUP($C997,'Raw-products'!$A$2:$H$1261,MATCH(H$1,'Raw-products'!$A$1:$H$1,0))</f>
        <v>Trousers</v>
      </c>
      <c r="I997" t="str">
        <f>VLOOKUP($C997,'Raw-products'!$A$2:$H$1261,MATCH(I$1,'Raw-products'!$A$1:$H$1,0))</f>
        <v>Cords</v>
      </c>
      <c r="J997" t="str">
        <f>VLOOKUP($C997,'Raw-products'!$A$2:$H$1261,MATCH(J$1,'Raw-products'!$A$1:$H$1,0))</f>
        <v>XL</v>
      </c>
      <c r="K997" t="str">
        <f>VLOOKUP($C997,'Raw-products'!$A$2:$H$1261,MATCH(K$1,'Raw-products'!$A$1:$H$1,0))</f>
        <v>red</v>
      </c>
      <c r="L997">
        <f>VLOOKUP($C997,'Raw-products'!$A$2:$H$1261,MATCH(L$1,'Raw-products'!$A$1:$H$1,0))</f>
        <v>113</v>
      </c>
      <c r="M997">
        <f>VLOOKUP($C997,'Raw-products'!$A$2:$H$1261,MATCH(M$1,'Raw-products'!$A$1:$H$1,0))</f>
        <v>80</v>
      </c>
      <c r="N997" s="5">
        <f t="shared" si="30"/>
        <v>9040</v>
      </c>
      <c r="O997" cm="1">
        <f t="array" ref="O997:R997">_xlfn.XLOOKUP($B997,'Raw -orders'!$A:$A,'Raw -orders'!$B:$E)</f>
        <v>568</v>
      </c>
      <c r="P997">
        <v>35005</v>
      </c>
      <c r="Q997" s="1">
        <v>44469</v>
      </c>
      <c r="R997" s="1">
        <v>44479</v>
      </c>
      <c r="S997" t="str" cm="1">
        <f t="array" ref="S997:Z997">_xlfn.XLOOKUP($O997,'Raw - customers'!$A:$A,'Raw - customers'!$B:$I)</f>
        <v>Gallard Mangan</v>
      </c>
      <c r="T997" t="str">
        <v>Bigender</v>
      </c>
      <c r="U997">
        <v>64</v>
      </c>
      <c r="V997" t="str">
        <v>24 Jake MeadowApt. 433</v>
      </c>
      <c r="W997">
        <v>9416</v>
      </c>
      <c r="X997" t="str">
        <v>Chloeville</v>
      </c>
      <c r="Y997" t="str">
        <v>Tasmania</v>
      </c>
      <c r="Z997" t="str">
        <v>Australia</v>
      </c>
      <c r="AA997">
        <v>9</v>
      </c>
      <c r="AB997" s="3" t="str">
        <f t="shared" si="31"/>
        <v>0 to 10</v>
      </c>
      <c r="AM997" s="6">
        <v>568</v>
      </c>
      <c r="AN997" s="6" t="s">
        <v>1414</v>
      </c>
    </row>
    <row r="998" spans="1:40" x14ac:dyDescent="0.25">
      <c r="A998">
        <v>996</v>
      </c>
      <c r="B998">
        <v>204</v>
      </c>
      <c r="C998">
        <v>325</v>
      </c>
      <c r="D998">
        <v>109</v>
      </c>
      <c r="E998">
        <v>2</v>
      </c>
      <c r="F998">
        <v>218</v>
      </c>
      <c r="G998">
        <v>1</v>
      </c>
      <c r="H998" t="str">
        <f>VLOOKUP($C998,'Raw-products'!$A$2:$H$1261,MATCH(H$1,'Raw-products'!$A$1:$H$1,0))</f>
        <v>Shirt</v>
      </c>
      <c r="I998" t="str">
        <f>VLOOKUP($C998,'Raw-products'!$A$2:$H$1261,MATCH(I$1,'Raw-products'!$A$1:$H$1,0))</f>
        <v>Mandarin Collar</v>
      </c>
      <c r="J998" t="str">
        <f>VLOOKUP($C998,'Raw-products'!$A$2:$H$1261,MATCH(J$1,'Raw-products'!$A$1:$H$1,0))</f>
        <v>XS</v>
      </c>
      <c r="K998" t="str">
        <f>VLOOKUP($C998,'Raw-products'!$A$2:$H$1261,MATCH(K$1,'Raw-products'!$A$1:$H$1,0))</f>
        <v>yellow</v>
      </c>
      <c r="L998">
        <f>VLOOKUP($C998,'Raw-products'!$A$2:$H$1261,MATCH(L$1,'Raw-products'!$A$1:$H$1,0))</f>
        <v>108</v>
      </c>
      <c r="M998">
        <f>VLOOKUP($C998,'Raw-products'!$A$2:$H$1261,MATCH(M$1,'Raw-products'!$A$1:$H$1,0))</f>
        <v>45</v>
      </c>
      <c r="N998" s="5">
        <f t="shared" si="30"/>
        <v>4860</v>
      </c>
      <c r="O998" cm="1">
        <f t="array" ref="O998:R998">_xlfn.XLOOKUP($B998,'Raw -orders'!$A:$A,'Raw -orders'!$B:$E)</f>
        <v>568</v>
      </c>
      <c r="P998">
        <v>35005</v>
      </c>
      <c r="Q998" s="1">
        <v>44469</v>
      </c>
      <c r="R998" s="1">
        <v>44479</v>
      </c>
      <c r="S998" t="str" cm="1">
        <f t="array" ref="S998:Z998">_xlfn.XLOOKUP($O998,'Raw - customers'!$A:$A,'Raw - customers'!$B:$I)</f>
        <v>Gallard Mangan</v>
      </c>
      <c r="T998" t="str">
        <v>Bigender</v>
      </c>
      <c r="U998">
        <v>64</v>
      </c>
      <c r="V998" t="str">
        <v>24 Jake MeadowApt. 433</v>
      </c>
      <c r="W998">
        <v>9416</v>
      </c>
      <c r="X998" t="str">
        <v>Chloeville</v>
      </c>
      <c r="Y998" t="str">
        <v>Tasmania</v>
      </c>
      <c r="Z998" t="str">
        <v>Australia</v>
      </c>
      <c r="AA998">
        <v>9</v>
      </c>
      <c r="AB998" s="3" t="str">
        <f t="shared" si="31"/>
        <v>0 to 10</v>
      </c>
      <c r="AM998" s="6">
        <v>568</v>
      </c>
      <c r="AN998" s="6" t="s">
        <v>1414</v>
      </c>
    </row>
    <row r="999" spans="1:40" x14ac:dyDescent="0.25">
      <c r="A999">
        <v>997</v>
      </c>
      <c r="B999">
        <v>204</v>
      </c>
      <c r="C999">
        <v>649</v>
      </c>
      <c r="D999">
        <v>93</v>
      </c>
      <c r="E999">
        <v>1</v>
      </c>
      <c r="F999">
        <v>93</v>
      </c>
      <c r="G999">
        <v>1</v>
      </c>
      <c r="H999" t="str">
        <f>VLOOKUP($C999,'Raw-products'!$A$2:$H$1261,MATCH(H$1,'Raw-products'!$A$1:$H$1,0))</f>
        <v>Jacket</v>
      </c>
      <c r="I999" t="str">
        <f>VLOOKUP($C999,'Raw-products'!$A$2:$H$1261,MATCH(I$1,'Raw-products'!$A$1:$H$1,0))</f>
        <v>Coach</v>
      </c>
      <c r="J999" t="str">
        <f>VLOOKUP($C999,'Raw-products'!$A$2:$H$1261,MATCH(J$1,'Raw-products'!$A$1:$H$1,0))</f>
        <v>XL</v>
      </c>
      <c r="K999" t="str">
        <f>VLOOKUP($C999,'Raw-products'!$A$2:$H$1261,MATCH(K$1,'Raw-products'!$A$1:$H$1,0))</f>
        <v>green</v>
      </c>
      <c r="L999">
        <f>VLOOKUP($C999,'Raw-products'!$A$2:$H$1261,MATCH(L$1,'Raw-products'!$A$1:$H$1,0))</f>
        <v>115</v>
      </c>
      <c r="M999">
        <f>VLOOKUP($C999,'Raw-products'!$A$2:$H$1261,MATCH(M$1,'Raw-products'!$A$1:$H$1,0))</f>
        <v>48</v>
      </c>
      <c r="N999" s="5">
        <f t="shared" si="30"/>
        <v>5520</v>
      </c>
      <c r="O999" cm="1">
        <f t="array" ref="O999:R999">_xlfn.XLOOKUP($B999,'Raw -orders'!$A:$A,'Raw -orders'!$B:$E)</f>
        <v>568</v>
      </c>
      <c r="P999">
        <v>35005</v>
      </c>
      <c r="Q999" s="1">
        <v>44469</v>
      </c>
      <c r="R999" s="1">
        <v>44479</v>
      </c>
      <c r="S999" t="str" cm="1">
        <f t="array" ref="S999:Z999">_xlfn.XLOOKUP($O999,'Raw - customers'!$A:$A,'Raw - customers'!$B:$I)</f>
        <v>Gallard Mangan</v>
      </c>
      <c r="T999" t="str">
        <v>Bigender</v>
      </c>
      <c r="U999">
        <v>64</v>
      </c>
      <c r="V999" t="str">
        <v>24 Jake MeadowApt. 433</v>
      </c>
      <c r="W999">
        <v>9416</v>
      </c>
      <c r="X999" t="str">
        <v>Chloeville</v>
      </c>
      <c r="Y999" t="str">
        <v>Tasmania</v>
      </c>
      <c r="Z999" t="str">
        <v>Australia</v>
      </c>
      <c r="AA999">
        <v>9</v>
      </c>
      <c r="AB999" s="3" t="str">
        <f t="shared" si="31"/>
        <v>0 to 10</v>
      </c>
      <c r="AM999" s="6">
        <v>568</v>
      </c>
      <c r="AN999" s="6" t="s">
        <v>1414</v>
      </c>
    </row>
    <row r="1000" spans="1:40" x14ac:dyDescent="0.25">
      <c r="A1000">
        <v>998</v>
      </c>
      <c r="B1000">
        <v>204</v>
      </c>
      <c r="C1000">
        <v>484</v>
      </c>
      <c r="D1000">
        <v>118</v>
      </c>
      <c r="E1000">
        <v>2</v>
      </c>
      <c r="F1000">
        <v>236</v>
      </c>
      <c r="G1000">
        <v>1</v>
      </c>
      <c r="H1000" t="str">
        <f>VLOOKUP($C1000,'Raw-products'!$A$2:$H$1261,MATCH(H$1,'Raw-products'!$A$1:$H$1,0))</f>
        <v>Jacket</v>
      </c>
      <c r="I1000" t="str">
        <f>VLOOKUP($C1000,'Raw-products'!$A$2:$H$1261,MATCH(I$1,'Raw-products'!$A$1:$H$1,0))</f>
        <v>Puffer</v>
      </c>
      <c r="J1000" t="str">
        <f>VLOOKUP($C1000,'Raw-products'!$A$2:$H$1261,MATCH(J$1,'Raw-products'!$A$1:$H$1,0))</f>
        <v>XL</v>
      </c>
      <c r="K1000" t="str">
        <f>VLOOKUP($C1000,'Raw-products'!$A$2:$H$1261,MATCH(K$1,'Raw-products'!$A$1:$H$1,0))</f>
        <v>indigo</v>
      </c>
      <c r="L1000">
        <f>VLOOKUP($C1000,'Raw-products'!$A$2:$H$1261,MATCH(L$1,'Raw-products'!$A$1:$H$1,0))</f>
        <v>110</v>
      </c>
      <c r="M1000">
        <f>VLOOKUP($C1000,'Raw-products'!$A$2:$H$1261,MATCH(M$1,'Raw-products'!$A$1:$H$1,0))</f>
        <v>60</v>
      </c>
      <c r="N1000" s="5">
        <f t="shared" si="30"/>
        <v>6600</v>
      </c>
      <c r="O1000" cm="1">
        <f t="array" ref="O1000:R1000">_xlfn.XLOOKUP($B1000,'Raw -orders'!$A:$A,'Raw -orders'!$B:$E)</f>
        <v>568</v>
      </c>
      <c r="P1000">
        <v>35005</v>
      </c>
      <c r="Q1000" s="1">
        <v>44469</v>
      </c>
      <c r="R1000" s="1">
        <v>44479</v>
      </c>
      <c r="S1000" t="str" cm="1">
        <f t="array" ref="S1000:Z1000">_xlfn.XLOOKUP($O1000,'Raw - customers'!$A:$A,'Raw - customers'!$B:$I)</f>
        <v>Gallard Mangan</v>
      </c>
      <c r="T1000" t="str">
        <v>Bigender</v>
      </c>
      <c r="U1000">
        <v>64</v>
      </c>
      <c r="V1000" t="str">
        <v>24 Jake MeadowApt. 433</v>
      </c>
      <c r="W1000">
        <v>9416</v>
      </c>
      <c r="X1000" t="str">
        <v>Chloeville</v>
      </c>
      <c r="Y1000" t="str">
        <v>Tasmania</v>
      </c>
      <c r="Z1000" t="str">
        <v>Australia</v>
      </c>
      <c r="AA1000">
        <v>9</v>
      </c>
      <c r="AB1000" s="3" t="str">
        <f t="shared" si="31"/>
        <v>0 to 10</v>
      </c>
      <c r="AM1000" s="6">
        <v>568</v>
      </c>
      <c r="AN1000" s="6" t="s">
        <v>1414</v>
      </c>
    </row>
    <row r="1001" spans="1:40" x14ac:dyDescent="0.25">
      <c r="A1001">
        <v>999</v>
      </c>
      <c r="B1001">
        <v>205</v>
      </c>
      <c r="C1001">
        <v>502</v>
      </c>
      <c r="D1001">
        <v>102</v>
      </c>
      <c r="E1001">
        <v>2</v>
      </c>
      <c r="F1001">
        <v>204</v>
      </c>
      <c r="G1001">
        <v>1</v>
      </c>
      <c r="H1001" t="str">
        <f>VLOOKUP($C1001,'Raw-products'!$A$2:$H$1261,MATCH(H$1,'Raw-products'!$A$1:$H$1,0))</f>
        <v>Jacket</v>
      </c>
      <c r="I1001" t="str">
        <f>VLOOKUP($C1001,'Raw-products'!$A$2:$H$1261,MATCH(I$1,'Raw-products'!$A$1:$H$1,0))</f>
        <v>Windbreaker</v>
      </c>
      <c r="J1001" t="str">
        <f>VLOOKUP($C1001,'Raw-products'!$A$2:$H$1261,MATCH(J$1,'Raw-products'!$A$1:$H$1,0))</f>
        <v>M</v>
      </c>
      <c r="K1001" t="str">
        <f>VLOOKUP($C1001,'Raw-products'!$A$2:$H$1261,MATCH(K$1,'Raw-products'!$A$1:$H$1,0))</f>
        <v>yellow</v>
      </c>
      <c r="L1001">
        <f>VLOOKUP($C1001,'Raw-products'!$A$2:$H$1261,MATCH(L$1,'Raw-products'!$A$1:$H$1,0))</f>
        <v>109</v>
      </c>
      <c r="M1001">
        <f>VLOOKUP($C1001,'Raw-products'!$A$2:$H$1261,MATCH(M$1,'Raw-products'!$A$1:$H$1,0))</f>
        <v>52</v>
      </c>
      <c r="N1001" s="5">
        <f t="shared" si="30"/>
        <v>5668</v>
      </c>
      <c r="O1001" cm="1">
        <f t="array" ref="O1001:R1001">_xlfn.XLOOKUP($B1001,'Raw -orders'!$A:$A,'Raw -orders'!$B:$E)</f>
        <v>267</v>
      </c>
      <c r="P1001">
        <v>23779</v>
      </c>
      <c r="Q1001" s="1">
        <v>44230</v>
      </c>
      <c r="R1001" s="1">
        <v>44231</v>
      </c>
      <c r="S1001" t="str" cm="1">
        <f t="array" ref="S1001:Z1001">_xlfn.XLOOKUP($O1001,'Raw - customers'!$A:$A,'Raw - customers'!$B:$I)</f>
        <v>Lionel Mansel</v>
      </c>
      <c r="T1001" t="str">
        <v>Bigender</v>
      </c>
      <c r="U1001">
        <v>45</v>
      </c>
      <c r="V1001" t="str">
        <v>03 Spencer MewsSuite 726</v>
      </c>
      <c r="W1001">
        <v>938</v>
      </c>
      <c r="X1001" t="str">
        <v>Lukefurt</v>
      </c>
      <c r="Y1001" t="str">
        <v>Western Australia</v>
      </c>
      <c r="Z1001" t="str">
        <v>Australia</v>
      </c>
      <c r="AA1001">
        <v>2</v>
      </c>
      <c r="AB1001" s="3" t="str">
        <f t="shared" si="31"/>
        <v>0 to 10</v>
      </c>
      <c r="AM1001" s="6">
        <v>267</v>
      </c>
      <c r="AN1001" s="6" t="s">
        <v>1377</v>
      </c>
    </row>
    <row r="1002" spans="1:40" x14ac:dyDescent="0.25">
      <c r="A1002">
        <v>1000</v>
      </c>
      <c r="B1002">
        <v>205</v>
      </c>
      <c r="C1002">
        <v>506</v>
      </c>
      <c r="D1002">
        <v>102</v>
      </c>
      <c r="E1002">
        <v>2</v>
      </c>
      <c r="F1002">
        <v>204</v>
      </c>
      <c r="G1002">
        <v>1</v>
      </c>
      <c r="H1002" t="str">
        <f>VLOOKUP($C1002,'Raw-products'!$A$2:$H$1261,MATCH(H$1,'Raw-products'!$A$1:$H$1,0))</f>
        <v>Jacket</v>
      </c>
      <c r="I1002" t="str">
        <f>VLOOKUP($C1002,'Raw-products'!$A$2:$H$1261,MATCH(I$1,'Raw-products'!$A$1:$H$1,0))</f>
        <v>Windbreaker</v>
      </c>
      <c r="J1002" t="str">
        <f>VLOOKUP($C1002,'Raw-products'!$A$2:$H$1261,MATCH(J$1,'Raw-products'!$A$1:$H$1,0))</f>
        <v>S</v>
      </c>
      <c r="K1002" t="str">
        <f>VLOOKUP($C1002,'Raw-products'!$A$2:$H$1261,MATCH(K$1,'Raw-products'!$A$1:$H$1,0))</f>
        <v>green</v>
      </c>
      <c r="L1002">
        <f>VLOOKUP($C1002,'Raw-products'!$A$2:$H$1261,MATCH(L$1,'Raw-products'!$A$1:$H$1,0))</f>
        <v>109</v>
      </c>
      <c r="M1002">
        <f>VLOOKUP($C1002,'Raw-products'!$A$2:$H$1261,MATCH(M$1,'Raw-products'!$A$1:$H$1,0))</f>
        <v>65</v>
      </c>
      <c r="N1002" s="5">
        <f t="shared" si="30"/>
        <v>7085</v>
      </c>
      <c r="O1002" cm="1">
        <f t="array" ref="O1002:R1002">_xlfn.XLOOKUP($B1002,'Raw -orders'!$A:$A,'Raw -orders'!$B:$E)</f>
        <v>267</v>
      </c>
      <c r="P1002">
        <v>23779</v>
      </c>
      <c r="Q1002" s="1">
        <v>44230</v>
      </c>
      <c r="R1002" s="1">
        <v>44231</v>
      </c>
      <c r="S1002" t="str" cm="1">
        <f t="array" ref="S1002:Z1002">_xlfn.XLOOKUP($O1002,'Raw - customers'!$A:$A,'Raw - customers'!$B:$I)</f>
        <v>Lionel Mansel</v>
      </c>
      <c r="T1002" t="str">
        <v>Bigender</v>
      </c>
      <c r="U1002">
        <v>45</v>
      </c>
      <c r="V1002" t="str">
        <v>03 Spencer MewsSuite 726</v>
      </c>
      <c r="W1002">
        <v>938</v>
      </c>
      <c r="X1002" t="str">
        <v>Lukefurt</v>
      </c>
      <c r="Y1002" t="str">
        <v>Western Australia</v>
      </c>
      <c r="Z1002" t="str">
        <v>Australia</v>
      </c>
      <c r="AA1002">
        <v>2</v>
      </c>
      <c r="AB1002" s="3" t="str">
        <f t="shared" si="31"/>
        <v>0 to 10</v>
      </c>
      <c r="AM1002" s="6">
        <v>267</v>
      </c>
      <c r="AN1002" s="6" t="s">
        <v>1377</v>
      </c>
    </row>
    <row r="1003" spans="1:40" x14ac:dyDescent="0.25">
      <c r="A1003">
        <v>1001</v>
      </c>
      <c r="B1003">
        <v>205</v>
      </c>
      <c r="C1003">
        <v>230</v>
      </c>
      <c r="D1003">
        <v>106</v>
      </c>
      <c r="E1003">
        <v>1</v>
      </c>
      <c r="F1003">
        <v>106</v>
      </c>
      <c r="G1003">
        <v>1</v>
      </c>
      <c r="H1003" t="str">
        <f>VLOOKUP($C1003,'Raw-products'!$A$2:$H$1261,MATCH(H$1,'Raw-products'!$A$1:$H$1,0))</f>
        <v>Shirt</v>
      </c>
      <c r="I1003" t="str">
        <f>VLOOKUP($C1003,'Raw-products'!$A$2:$H$1261,MATCH(I$1,'Raw-products'!$A$1:$H$1,0))</f>
        <v>Chambray</v>
      </c>
      <c r="J1003" t="str">
        <f>VLOOKUP($C1003,'Raw-products'!$A$2:$H$1261,MATCH(J$1,'Raw-products'!$A$1:$H$1,0))</f>
        <v>XS</v>
      </c>
      <c r="K1003" t="str">
        <f>VLOOKUP($C1003,'Raw-products'!$A$2:$H$1261,MATCH(K$1,'Raw-products'!$A$1:$H$1,0))</f>
        <v>blue</v>
      </c>
      <c r="L1003">
        <f>VLOOKUP($C1003,'Raw-products'!$A$2:$H$1261,MATCH(L$1,'Raw-products'!$A$1:$H$1,0))</f>
        <v>105</v>
      </c>
      <c r="M1003">
        <f>VLOOKUP($C1003,'Raw-products'!$A$2:$H$1261,MATCH(M$1,'Raw-products'!$A$1:$H$1,0))</f>
        <v>76</v>
      </c>
      <c r="N1003" s="5">
        <f t="shared" si="30"/>
        <v>7980</v>
      </c>
      <c r="O1003" cm="1">
        <f t="array" ref="O1003:R1003">_xlfn.XLOOKUP($B1003,'Raw -orders'!$A:$A,'Raw -orders'!$B:$E)</f>
        <v>267</v>
      </c>
      <c r="P1003">
        <v>23779</v>
      </c>
      <c r="Q1003" s="1">
        <v>44230</v>
      </c>
      <c r="R1003" s="1">
        <v>44231</v>
      </c>
      <c r="S1003" t="str" cm="1">
        <f t="array" ref="S1003:Z1003">_xlfn.XLOOKUP($O1003,'Raw - customers'!$A:$A,'Raw - customers'!$B:$I)</f>
        <v>Lionel Mansel</v>
      </c>
      <c r="T1003" t="str">
        <v>Bigender</v>
      </c>
      <c r="U1003">
        <v>45</v>
      </c>
      <c r="V1003" t="str">
        <v>03 Spencer MewsSuite 726</v>
      </c>
      <c r="W1003">
        <v>938</v>
      </c>
      <c r="X1003" t="str">
        <v>Lukefurt</v>
      </c>
      <c r="Y1003" t="str">
        <v>Western Australia</v>
      </c>
      <c r="Z1003" t="str">
        <v>Australia</v>
      </c>
      <c r="AA1003">
        <v>2</v>
      </c>
      <c r="AB1003" s="3" t="str">
        <f t="shared" si="31"/>
        <v>0 to 10</v>
      </c>
      <c r="AM1003" s="6">
        <v>267</v>
      </c>
      <c r="AN1003" s="6" t="s">
        <v>1377</v>
      </c>
    </row>
    <row r="1004" spans="1:40" x14ac:dyDescent="0.25">
      <c r="A1004">
        <v>1002</v>
      </c>
      <c r="B1004">
        <v>206</v>
      </c>
      <c r="C1004">
        <v>249</v>
      </c>
      <c r="D1004">
        <v>95</v>
      </c>
      <c r="E1004">
        <v>1</v>
      </c>
      <c r="F1004">
        <v>95</v>
      </c>
      <c r="G1004">
        <v>1</v>
      </c>
      <c r="H1004" t="str">
        <f>VLOOKUP($C1004,'Raw-products'!$A$2:$H$1261,MATCH(H$1,'Raw-products'!$A$1:$H$1,0))</f>
        <v>Shirt</v>
      </c>
      <c r="I1004" t="str">
        <f>VLOOKUP($C1004,'Raw-products'!$A$2:$H$1261,MATCH(I$1,'Raw-products'!$A$1:$H$1,0))</f>
        <v>Polo</v>
      </c>
      <c r="J1004" t="str">
        <f>VLOOKUP($C1004,'Raw-products'!$A$2:$H$1261,MATCH(J$1,'Raw-products'!$A$1:$H$1,0))</f>
        <v>XL</v>
      </c>
      <c r="K1004" t="str">
        <f>VLOOKUP($C1004,'Raw-products'!$A$2:$H$1261,MATCH(K$1,'Raw-products'!$A$1:$H$1,0))</f>
        <v>red</v>
      </c>
      <c r="L1004">
        <f>VLOOKUP($C1004,'Raw-products'!$A$2:$H$1261,MATCH(L$1,'Raw-products'!$A$1:$H$1,0))</f>
        <v>117</v>
      </c>
      <c r="M1004">
        <f>VLOOKUP($C1004,'Raw-products'!$A$2:$H$1261,MATCH(M$1,'Raw-products'!$A$1:$H$1,0))</f>
        <v>76</v>
      </c>
      <c r="N1004" s="5">
        <f t="shared" si="30"/>
        <v>8892</v>
      </c>
      <c r="O1004" cm="1">
        <f t="array" ref="O1004:R1004">_xlfn.XLOOKUP($B1004,'Raw -orders'!$A:$A,'Raw -orders'!$B:$E)</f>
        <v>654</v>
      </c>
      <c r="P1004">
        <v>24189</v>
      </c>
      <c r="Q1004" s="1">
        <v>44348</v>
      </c>
      <c r="R1004" s="1">
        <v>44363</v>
      </c>
      <c r="S1004" t="str" cm="1">
        <f t="array" ref="S1004:Z1004">_xlfn.XLOOKUP($O1004,'Raw - customers'!$A:$A,'Raw - customers'!$B:$I)</f>
        <v>Gareth Bindon</v>
      </c>
      <c r="T1004" t="str">
        <v>Female</v>
      </c>
      <c r="U1004">
        <v>42</v>
      </c>
      <c r="V1004" t="str">
        <v>8557 Bogan AvenueSuite 811</v>
      </c>
      <c r="W1004">
        <v>5244</v>
      </c>
      <c r="X1004" t="str">
        <v>West Sebastianfort</v>
      </c>
      <c r="Y1004" t="str">
        <v>Victoria</v>
      </c>
      <c r="Z1004" t="str">
        <v>Australia</v>
      </c>
      <c r="AA1004">
        <v>6</v>
      </c>
      <c r="AB1004" s="3" t="str">
        <f t="shared" si="31"/>
        <v>10 to 20</v>
      </c>
      <c r="AM1004" s="6">
        <v>654</v>
      </c>
      <c r="AN1004" s="6" t="s">
        <v>1396</v>
      </c>
    </row>
    <row r="1005" spans="1:40" x14ac:dyDescent="0.25">
      <c r="A1005">
        <v>1003</v>
      </c>
      <c r="B1005">
        <v>206</v>
      </c>
      <c r="C1005">
        <v>66</v>
      </c>
      <c r="D1005">
        <v>104</v>
      </c>
      <c r="E1005">
        <v>3</v>
      </c>
      <c r="F1005">
        <v>312</v>
      </c>
      <c r="G1005">
        <v>1</v>
      </c>
      <c r="H1005" t="str">
        <f>VLOOKUP($C1005,'Raw-products'!$A$2:$H$1261,MATCH(H$1,'Raw-products'!$A$1:$H$1,0))</f>
        <v>Shirt</v>
      </c>
      <c r="I1005" t="str">
        <f>VLOOKUP($C1005,'Raw-products'!$A$2:$H$1261,MATCH(I$1,'Raw-products'!$A$1:$H$1,0))</f>
        <v>Dress</v>
      </c>
      <c r="J1005" t="str">
        <f>VLOOKUP($C1005,'Raw-products'!$A$2:$H$1261,MATCH(J$1,'Raw-products'!$A$1:$H$1,0))</f>
        <v>S</v>
      </c>
      <c r="K1005" t="str">
        <f>VLOOKUP($C1005,'Raw-products'!$A$2:$H$1261,MATCH(K$1,'Raw-products'!$A$1:$H$1,0))</f>
        <v>violet</v>
      </c>
      <c r="L1005">
        <f>VLOOKUP($C1005,'Raw-products'!$A$2:$H$1261,MATCH(L$1,'Raw-products'!$A$1:$H$1,0))</f>
        <v>119</v>
      </c>
      <c r="M1005">
        <f>VLOOKUP($C1005,'Raw-products'!$A$2:$H$1261,MATCH(M$1,'Raw-products'!$A$1:$H$1,0))</f>
        <v>69</v>
      </c>
      <c r="N1005" s="5">
        <f t="shared" si="30"/>
        <v>8211</v>
      </c>
      <c r="O1005" cm="1">
        <f t="array" ref="O1005:R1005">_xlfn.XLOOKUP($B1005,'Raw -orders'!$A:$A,'Raw -orders'!$B:$E)</f>
        <v>654</v>
      </c>
      <c r="P1005">
        <v>24189</v>
      </c>
      <c r="Q1005" s="1">
        <v>44348</v>
      </c>
      <c r="R1005" s="1">
        <v>44363</v>
      </c>
      <c r="S1005" t="str" cm="1">
        <f t="array" ref="S1005:Z1005">_xlfn.XLOOKUP($O1005,'Raw - customers'!$A:$A,'Raw - customers'!$B:$I)</f>
        <v>Gareth Bindon</v>
      </c>
      <c r="T1005" t="str">
        <v>Female</v>
      </c>
      <c r="U1005">
        <v>42</v>
      </c>
      <c r="V1005" t="str">
        <v>8557 Bogan AvenueSuite 811</v>
      </c>
      <c r="W1005">
        <v>5244</v>
      </c>
      <c r="X1005" t="str">
        <v>West Sebastianfort</v>
      </c>
      <c r="Y1005" t="str">
        <v>Victoria</v>
      </c>
      <c r="Z1005" t="str">
        <v>Australia</v>
      </c>
      <c r="AA1005">
        <v>6</v>
      </c>
      <c r="AB1005" s="3" t="str">
        <f t="shared" si="31"/>
        <v>10 to 20</v>
      </c>
      <c r="AM1005" s="6">
        <v>654</v>
      </c>
      <c r="AN1005" s="6" t="s">
        <v>1396</v>
      </c>
    </row>
    <row r="1006" spans="1:40" x14ac:dyDescent="0.25">
      <c r="A1006">
        <v>1004</v>
      </c>
      <c r="B1006">
        <v>206</v>
      </c>
      <c r="C1006">
        <v>340</v>
      </c>
      <c r="D1006">
        <v>109</v>
      </c>
      <c r="E1006">
        <v>2</v>
      </c>
      <c r="F1006">
        <v>218</v>
      </c>
      <c r="G1006">
        <v>1</v>
      </c>
      <c r="H1006" t="str">
        <f>VLOOKUP($C1006,'Raw-products'!$A$2:$H$1261,MATCH(H$1,'Raw-products'!$A$1:$H$1,0))</f>
        <v>Shirt</v>
      </c>
      <c r="I1006" t="str">
        <f>VLOOKUP($C1006,'Raw-products'!$A$2:$H$1261,MATCH(I$1,'Raw-products'!$A$1:$H$1,0))</f>
        <v>Mandarin Collar</v>
      </c>
      <c r="J1006" t="str">
        <f>VLOOKUP($C1006,'Raw-products'!$A$2:$H$1261,MATCH(J$1,'Raw-products'!$A$1:$H$1,0))</f>
        <v>XS</v>
      </c>
      <c r="K1006" t="str">
        <f>VLOOKUP($C1006,'Raw-products'!$A$2:$H$1261,MATCH(K$1,'Raw-products'!$A$1:$H$1,0))</f>
        <v>indigo</v>
      </c>
      <c r="L1006">
        <f>VLOOKUP($C1006,'Raw-products'!$A$2:$H$1261,MATCH(L$1,'Raw-products'!$A$1:$H$1,0))</f>
        <v>108</v>
      </c>
      <c r="M1006">
        <f>VLOOKUP($C1006,'Raw-products'!$A$2:$H$1261,MATCH(M$1,'Raw-products'!$A$1:$H$1,0))</f>
        <v>80</v>
      </c>
      <c r="N1006" s="5">
        <f t="shared" si="30"/>
        <v>8640</v>
      </c>
      <c r="O1006" cm="1">
        <f t="array" ref="O1006:R1006">_xlfn.XLOOKUP($B1006,'Raw -orders'!$A:$A,'Raw -orders'!$B:$E)</f>
        <v>654</v>
      </c>
      <c r="P1006">
        <v>24189</v>
      </c>
      <c r="Q1006" s="1">
        <v>44348</v>
      </c>
      <c r="R1006" s="1">
        <v>44363</v>
      </c>
      <c r="S1006" t="str" cm="1">
        <f t="array" ref="S1006:Z1006">_xlfn.XLOOKUP($O1006,'Raw - customers'!$A:$A,'Raw - customers'!$B:$I)</f>
        <v>Gareth Bindon</v>
      </c>
      <c r="T1006" t="str">
        <v>Female</v>
      </c>
      <c r="U1006">
        <v>42</v>
      </c>
      <c r="V1006" t="str">
        <v>8557 Bogan AvenueSuite 811</v>
      </c>
      <c r="W1006">
        <v>5244</v>
      </c>
      <c r="X1006" t="str">
        <v>West Sebastianfort</v>
      </c>
      <c r="Y1006" t="str">
        <v>Victoria</v>
      </c>
      <c r="Z1006" t="str">
        <v>Australia</v>
      </c>
      <c r="AA1006">
        <v>6</v>
      </c>
      <c r="AB1006" s="3" t="str">
        <f t="shared" si="31"/>
        <v>10 to 20</v>
      </c>
      <c r="AM1006" s="6">
        <v>654</v>
      </c>
      <c r="AN1006" s="6" t="s">
        <v>1396</v>
      </c>
    </row>
    <row r="1007" spans="1:40" x14ac:dyDescent="0.25">
      <c r="A1007">
        <v>1005</v>
      </c>
      <c r="B1007">
        <v>206</v>
      </c>
      <c r="C1007">
        <v>541</v>
      </c>
      <c r="D1007">
        <v>98</v>
      </c>
      <c r="E1007">
        <v>2</v>
      </c>
      <c r="F1007">
        <v>196</v>
      </c>
      <c r="G1007">
        <v>1</v>
      </c>
      <c r="H1007" t="str">
        <f>VLOOKUP($C1007,'Raw-products'!$A$2:$H$1261,MATCH(H$1,'Raw-products'!$A$1:$H$1,0))</f>
        <v>Jacket</v>
      </c>
      <c r="I1007" t="str">
        <f>VLOOKUP($C1007,'Raw-products'!$A$2:$H$1261,MATCH(I$1,'Raw-products'!$A$1:$H$1,0))</f>
        <v>Leather</v>
      </c>
      <c r="J1007" t="str">
        <f>VLOOKUP($C1007,'Raw-products'!$A$2:$H$1261,MATCH(J$1,'Raw-products'!$A$1:$H$1,0))</f>
        <v>S</v>
      </c>
      <c r="K1007" t="str">
        <f>VLOOKUP($C1007,'Raw-products'!$A$2:$H$1261,MATCH(K$1,'Raw-products'!$A$1:$H$1,0))</f>
        <v>green</v>
      </c>
      <c r="L1007">
        <f>VLOOKUP($C1007,'Raw-products'!$A$2:$H$1261,MATCH(L$1,'Raw-products'!$A$1:$H$1,0))</f>
        <v>113</v>
      </c>
      <c r="M1007">
        <f>VLOOKUP($C1007,'Raw-products'!$A$2:$H$1261,MATCH(M$1,'Raw-products'!$A$1:$H$1,0))</f>
        <v>77</v>
      </c>
      <c r="N1007" s="5">
        <f t="shared" si="30"/>
        <v>8701</v>
      </c>
      <c r="O1007" cm="1">
        <f t="array" ref="O1007:R1007">_xlfn.XLOOKUP($B1007,'Raw -orders'!$A:$A,'Raw -orders'!$B:$E)</f>
        <v>654</v>
      </c>
      <c r="P1007">
        <v>24189</v>
      </c>
      <c r="Q1007" s="1">
        <v>44348</v>
      </c>
      <c r="R1007" s="1">
        <v>44363</v>
      </c>
      <c r="S1007" t="str" cm="1">
        <f t="array" ref="S1007:Z1007">_xlfn.XLOOKUP($O1007,'Raw - customers'!$A:$A,'Raw - customers'!$B:$I)</f>
        <v>Gareth Bindon</v>
      </c>
      <c r="T1007" t="str">
        <v>Female</v>
      </c>
      <c r="U1007">
        <v>42</v>
      </c>
      <c r="V1007" t="str">
        <v>8557 Bogan AvenueSuite 811</v>
      </c>
      <c r="W1007">
        <v>5244</v>
      </c>
      <c r="X1007" t="str">
        <v>West Sebastianfort</v>
      </c>
      <c r="Y1007" t="str">
        <v>Victoria</v>
      </c>
      <c r="Z1007" t="str">
        <v>Australia</v>
      </c>
      <c r="AA1007">
        <v>6</v>
      </c>
      <c r="AB1007" s="3" t="str">
        <f t="shared" si="31"/>
        <v>10 to 20</v>
      </c>
      <c r="AM1007" s="6">
        <v>654</v>
      </c>
      <c r="AN1007" s="6" t="s">
        <v>1396</v>
      </c>
    </row>
    <row r="1008" spans="1:40" x14ac:dyDescent="0.25">
      <c r="A1008">
        <v>1006</v>
      </c>
      <c r="B1008">
        <v>206</v>
      </c>
      <c r="C1008">
        <v>912</v>
      </c>
      <c r="D1008">
        <v>96</v>
      </c>
      <c r="E1008">
        <v>1</v>
      </c>
      <c r="F1008">
        <v>96</v>
      </c>
      <c r="G1008">
        <v>1</v>
      </c>
      <c r="H1008" t="str">
        <f>VLOOKUP($C1008,'Raw-products'!$A$2:$H$1261,MATCH(H$1,'Raw-products'!$A$1:$H$1,0))</f>
        <v>Trousers</v>
      </c>
      <c r="I1008" t="str">
        <f>VLOOKUP($C1008,'Raw-products'!$A$2:$H$1261,MATCH(I$1,'Raw-products'!$A$1:$H$1,0))</f>
        <v>Drawstring</v>
      </c>
      <c r="J1008" t="str">
        <f>VLOOKUP($C1008,'Raw-products'!$A$2:$H$1261,MATCH(J$1,'Raw-products'!$A$1:$H$1,0))</f>
        <v>M</v>
      </c>
      <c r="K1008" t="str">
        <f>VLOOKUP($C1008,'Raw-products'!$A$2:$H$1261,MATCH(K$1,'Raw-products'!$A$1:$H$1,0))</f>
        <v>red</v>
      </c>
      <c r="L1008">
        <f>VLOOKUP($C1008,'Raw-products'!$A$2:$H$1261,MATCH(L$1,'Raw-products'!$A$1:$H$1,0))</f>
        <v>104</v>
      </c>
      <c r="M1008">
        <f>VLOOKUP($C1008,'Raw-products'!$A$2:$H$1261,MATCH(M$1,'Raw-products'!$A$1:$H$1,0))</f>
        <v>70</v>
      </c>
      <c r="N1008" s="5">
        <f t="shared" si="30"/>
        <v>7280</v>
      </c>
      <c r="O1008" cm="1">
        <f t="array" ref="O1008:R1008">_xlfn.XLOOKUP($B1008,'Raw -orders'!$A:$A,'Raw -orders'!$B:$E)</f>
        <v>654</v>
      </c>
      <c r="P1008">
        <v>24189</v>
      </c>
      <c r="Q1008" s="1">
        <v>44348</v>
      </c>
      <c r="R1008" s="1">
        <v>44363</v>
      </c>
      <c r="S1008" t="str" cm="1">
        <f t="array" ref="S1008:Z1008">_xlfn.XLOOKUP($O1008,'Raw - customers'!$A:$A,'Raw - customers'!$B:$I)</f>
        <v>Gareth Bindon</v>
      </c>
      <c r="T1008" t="str">
        <v>Female</v>
      </c>
      <c r="U1008">
        <v>42</v>
      </c>
      <c r="V1008" t="str">
        <v>8557 Bogan AvenueSuite 811</v>
      </c>
      <c r="W1008">
        <v>5244</v>
      </c>
      <c r="X1008" t="str">
        <v>West Sebastianfort</v>
      </c>
      <c r="Y1008" t="str">
        <v>Victoria</v>
      </c>
      <c r="Z1008" t="str">
        <v>Australia</v>
      </c>
      <c r="AA1008">
        <v>6</v>
      </c>
      <c r="AB1008" s="3" t="str">
        <f t="shared" si="31"/>
        <v>10 to 20</v>
      </c>
      <c r="AM1008" s="6">
        <v>654</v>
      </c>
      <c r="AN1008" s="6" t="s">
        <v>1396</v>
      </c>
    </row>
    <row r="1009" spans="1:40" x14ac:dyDescent="0.25">
      <c r="A1009">
        <v>1007</v>
      </c>
      <c r="B1009">
        <v>206</v>
      </c>
      <c r="C1009">
        <v>553</v>
      </c>
      <c r="D1009">
        <v>98</v>
      </c>
      <c r="E1009">
        <v>3</v>
      </c>
      <c r="F1009">
        <v>294</v>
      </c>
      <c r="G1009">
        <v>1</v>
      </c>
      <c r="H1009" t="str">
        <f>VLOOKUP($C1009,'Raw-products'!$A$2:$H$1261,MATCH(H$1,'Raw-products'!$A$1:$H$1,0))</f>
        <v>Jacket</v>
      </c>
      <c r="I1009" t="str">
        <f>VLOOKUP($C1009,'Raw-products'!$A$2:$H$1261,MATCH(I$1,'Raw-products'!$A$1:$H$1,0))</f>
        <v>Leather</v>
      </c>
      <c r="J1009" t="str">
        <f>VLOOKUP($C1009,'Raw-products'!$A$2:$H$1261,MATCH(J$1,'Raw-products'!$A$1:$H$1,0))</f>
        <v>L</v>
      </c>
      <c r="K1009" t="str">
        <f>VLOOKUP($C1009,'Raw-products'!$A$2:$H$1261,MATCH(K$1,'Raw-products'!$A$1:$H$1,0))</f>
        <v>indigo</v>
      </c>
      <c r="L1009">
        <f>VLOOKUP($C1009,'Raw-products'!$A$2:$H$1261,MATCH(L$1,'Raw-products'!$A$1:$H$1,0))</f>
        <v>113</v>
      </c>
      <c r="M1009">
        <f>VLOOKUP($C1009,'Raw-products'!$A$2:$H$1261,MATCH(M$1,'Raw-products'!$A$1:$H$1,0))</f>
        <v>79</v>
      </c>
      <c r="N1009" s="5">
        <f t="shared" si="30"/>
        <v>8927</v>
      </c>
      <c r="O1009" cm="1">
        <f t="array" ref="O1009:R1009">_xlfn.XLOOKUP($B1009,'Raw -orders'!$A:$A,'Raw -orders'!$B:$E)</f>
        <v>654</v>
      </c>
      <c r="P1009">
        <v>24189</v>
      </c>
      <c r="Q1009" s="1">
        <v>44348</v>
      </c>
      <c r="R1009" s="1">
        <v>44363</v>
      </c>
      <c r="S1009" t="str" cm="1">
        <f t="array" ref="S1009:Z1009">_xlfn.XLOOKUP($O1009,'Raw - customers'!$A:$A,'Raw - customers'!$B:$I)</f>
        <v>Gareth Bindon</v>
      </c>
      <c r="T1009" t="str">
        <v>Female</v>
      </c>
      <c r="U1009">
        <v>42</v>
      </c>
      <c r="V1009" t="str">
        <v>8557 Bogan AvenueSuite 811</v>
      </c>
      <c r="W1009">
        <v>5244</v>
      </c>
      <c r="X1009" t="str">
        <v>West Sebastianfort</v>
      </c>
      <c r="Y1009" t="str">
        <v>Victoria</v>
      </c>
      <c r="Z1009" t="str">
        <v>Australia</v>
      </c>
      <c r="AA1009">
        <v>6</v>
      </c>
      <c r="AB1009" s="3" t="str">
        <f t="shared" si="31"/>
        <v>10 to 20</v>
      </c>
      <c r="AM1009" s="6">
        <v>654</v>
      </c>
      <c r="AN1009" s="6" t="s">
        <v>1396</v>
      </c>
    </row>
    <row r="1010" spans="1:40" x14ac:dyDescent="0.25">
      <c r="A1010">
        <v>1008</v>
      </c>
      <c r="B1010">
        <v>207</v>
      </c>
      <c r="C1010">
        <v>403</v>
      </c>
      <c r="D1010">
        <v>119</v>
      </c>
      <c r="E1010">
        <v>1</v>
      </c>
      <c r="F1010">
        <v>119</v>
      </c>
      <c r="G1010">
        <v>1</v>
      </c>
      <c r="H1010" t="str">
        <f>VLOOKUP($C1010,'Raw-products'!$A$2:$H$1261,MATCH(H$1,'Raw-products'!$A$1:$H$1,0))</f>
        <v>Shirt</v>
      </c>
      <c r="I1010" t="str">
        <f>VLOOKUP($C1010,'Raw-products'!$A$2:$H$1261,MATCH(I$1,'Raw-products'!$A$1:$H$1,0))</f>
        <v>Casual Slim Fit</v>
      </c>
      <c r="J1010" t="str">
        <f>VLOOKUP($C1010,'Raw-products'!$A$2:$H$1261,MATCH(J$1,'Raw-products'!$A$1:$H$1,0))</f>
        <v>L</v>
      </c>
      <c r="K1010" t="str">
        <f>VLOOKUP($C1010,'Raw-products'!$A$2:$H$1261,MATCH(K$1,'Raw-products'!$A$1:$H$1,0))</f>
        <v>green</v>
      </c>
      <c r="L1010">
        <f>VLOOKUP($C1010,'Raw-products'!$A$2:$H$1261,MATCH(L$1,'Raw-products'!$A$1:$H$1,0))</f>
        <v>113</v>
      </c>
      <c r="M1010">
        <f>VLOOKUP($C1010,'Raw-products'!$A$2:$H$1261,MATCH(M$1,'Raw-products'!$A$1:$H$1,0))</f>
        <v>54</v>
      </c>
      <c r="N1010" s="5">
        <f t="shared" si="30"/>
        <v>6102</v>
      </c>
      <c r="O1010" cm="1">
        <f t="array" ref="O1010:R1010">_xlfn.XLOOKUP($B1010,'Raw -orders'!$A:$A,'Raw -orders'!$B:$E)</f>
        <v>644</v>
      </c>
      <c r="P1010">
        <v>57755</v>
      </c>
      <c r="Q1010" s="1">
        <v>44464</v>
      </c>
      <c r="R1010" s="1">
        <v>44467</v>
      </c>
      <c r="S1010" t="str" cm="1">
        <f t="array" ref="S1010:Z1010">_xlfn.XLOOKUP($O1010,'Raw - customers'!$A:$A,'Raw - customers'!$B:$I)</f>
        <v>Ashlie Godwyn</v>
      </c>
      <c r="T1010" t="str">
        <v>Polygender</v>
      </c>
      <c r="U1010">
        <v>46</v>
      </c>
      <c r="V1010" t="str">
        <v>2872 Samantha ParkwaySuite 016</v>
      </c>
      <c r="W1010">
        <v>2620</v>
      </c>
      <c r="X1010" t="str">
        <v>Baileyberg</v>
      </c>
      <c r="Y1010" t="str">
        <v>Western Australia</v>
      </c>
      <c r="Z1010" t="str">
        <v>Australia</v>
      </c>
      <c r="AA1010">
        <v>9</v>
      </c>
      <c r="AB1010" s="3" t="str">
        <f t="shared" si="31"/>
        <v>0 to 10</v>
      </c>
      <c r="AM1010" s="6">
        <v>644</v>
      </c>
      <c r="AN1010" s="6" t="s">
        <v>1377</v>
      </c>
    </row>
    <row r="1011" spans="1:40" x14ac:dyDescent="0.25">
      <c r="A1011">
        <v>1009</v>
      </c>
      <c r="B1011">
        <v>207</v>
      </c>
      <c r="C1011">
        <v>327</v>
      </c>
      <c r="D1011">
        <v>109</v>
      </c>
      <c r="E1011">
        <v>3</v>
      </c>
      <c r="F1011">
        <v>327</v>
      </c>
      <c r="G1011">
        <v>1</v>
      </c>
      <c r="H1011" t="str">
        <f>VLOOKUP($C1011,'Raw-products'!$A$2:$H$1261,MATCH(H$1,'Raw-products'!$A$1:$H$1,0))</f>
        <v>Shirt</v>
      </c>
      <c r="I1011" t="str">
        <f>VLOOKUP($C1011,'Raw-products'!$A$2:$H$1261,MATCH(I$1,'Raw-products'!$A$1:$H$1,0))</f>
        <v>Mandarin Collar</v>
      </c>
      <c r="J1011" t="str">
        <f>VLOOKUP($C1011,'Raw-products'!$A$2:$H$1261,MATCH(J$1,'Raw-products'!$A$1:$H$1,0))</f>
        <v>M</v>
      </c>
      <c r="K1011" t="str">
        <f>VLOOKUP($C1011,'Raw-products'!$A$2:$H$1261,MATCH(K$1,'Raw-products'!$A$1:$H$1,0))</f>
        <v>yellow</v>
      </c>
      <c r="L1011">
        <f>VLOOKUP($C1011,'Raw-products'!$A$2:$H$1261,MATCH(L$1,'Raw-products'!$A$1:$H$1,0))</f>
        <v>108</v>
      </c>
      <c r="M1011">
        <f>VLOOKUP($C1011,'Raw-products'!$A$2:$H$1261,MATCH(M$1,'Raw-products'!$A$1:$H$1,0))</f>
        <v>58</v>
      </c>
      <c r="N1011" s="5">
        <f t="shared" si="30"/>
        <v>6264</v>
      </c>
      <c r="O1011" cm="1">
        <f t="array" ref="O1011:R1011">_xlfn.XLOOKUP($B1011,'Raw -orders'!$A:$A,'Raw -orders'!$B:$E)</f>
        <v>644</v>
      </c>
      <c r="P1011">
        <v>57755</v>
      </c>
      <c r="Q1011" s="1">
        <v>44464</v>
      </c>
      <c r="R1011" s="1">
        <v>44467</v>
      </c>
      <c r="S1011" t="str" cm="1">
        <f t="array" ref="S1011:Z1011">_xlfn.XLOOKUP($O1011,'Raw - customers'!$A:$A,'Raw - customers'!$B:$I)</f>
        <v>Ashlie Godwyn</v>
      </c>
      <c r="T1011" t="str">
        <v>Polygender</v>
      </c>
      <c r="U1011">
        <v>46</v>
      </c>
      <c r="V1011" t="str">
        <v>2872 Samantha ParkwaySuite 016</v>
      </c>
      <c r="W1011">
        <v>2620</v>
      </c>
      <c r="X1011" t="str">
        <v>Baileyberg</v>
      </c>
      <c r="Y1011" t="str">
        <v>Western Australia</v>
      </c>
      <c r="Z1011" t="str">
        <v>Australia</v>
      </c>
      <c r="AA1011">
        <v>9</v>
      </c>
      <c r="AB1011" s="3" t="str">
        <f t="shared" si="31"/>
        <v>0 to 10</v>
      </c>
      <c r="AM1011" s="6">
        <v>644</v>
      </c>
      <c r="AN1011" s="6" t="s">
        <v>1377</v>
      </c>
    </row>
    <row r="1012" spans="1:40" x14ac:dyDescent="0.25">
      <c r="A1012">
        <v>1010</v>
      </c>
      <c r="B1012">
        <v>207</v>
      </c>
      <c r="C1012">
        <v>1017</v>
      </c>
      <c r="D1012">
        <v>90</v>
      </c>
      <c r="E1012">
        <v>1</v>
      </c>
      <c r="F1012">
        <v>90</v>
      </c>
      <c r="G1012">
        <v>1</v>
      </c>
      <c r="H1012" t="str">
        <f>VLOOKUP($C1012,'Raw-products'!$A$2:$H$1261,MATCH(H$1,'Raw-products'!$A$1:$H$1,0))</f>
        <v>Trousers</v>
      </c>
      <c r="I1012" t="str">
        <f>VLOOKUP($C1012,'Raw-products'!$A$2:$H$1261,MATCH(I$1,'Raw-products'!$A$1:$H$1,0))</f>
        <v>Relaxed Leg</v>
      </c>
      <c r="J1012" t="str">
        <f>VLOOKUP($C1012,'Raw-products'!$A$2:$H$1261,MATCH(J$1,'Raw-products'!$A$1:$H$1,0))</f>
        <v>M</v>
      </c>
      <c r="K1012" t="str">
        <f>VLOOKUP($C1012,'Raw-products'!$A$2:$H$1261,MATCH(K$1,'Raw-products'!$A$1:$H$1,0))</f>
        <v>red</v>
      </c>
      <c r="L1012">
        <f>VLOOKUP($C1012,'Raw-products'!$A$2:$H$1261,MATCH(L$1,'Raw-products'!$A$1:$H$1,0))</f>
        <v>95</v>
      </c>
      <c r="M1012">
        <f>VLOOKUP($C1012,'Raw-products'!$A$2:$H$1261,MATCH(M$1,'Raw-products'!$A$1:$H$1,0))</f>
        <v>56</v>
      </c>
      <c r="N1012" s="5">
        <f t="shared" si="30"/>
        <v>5320</v>
      </c>
      <c r="O1012" cm="1">
        <f t="array" ref="O1012:R1012">_xlfn.XLOOKUP($B1012,'Raw -orders'!$A:$A,'Raw -orders'!$B:$E)</f>
        <v>644</v>
      </c>
      <c r="P1012">
        <v>57755</v>
      </c>
      <c r="Q1012" s="1">
        <v>44464</v>
      </c>
      <c r="R1012" s="1">
        <v>44467</v>
      </c>
      <c r="S1012" t="str" cm="1">
        <f t="array" ref="S1012:Z1012">_xlfn.XLOOKUP($O1012,'Raw - customers'!$A:$A,'Raw - customers'!$B:$I)</f>
        <v>Ashlie Godwyn</v>
      </c>
      <c r="T1012" t="str">
        <v>Polygender</v>
      </c>
      <c r="U1012">
        <v>46</v>
      </c>
      <c r="V1012" t="str">
        <v>2872 Samantha ParkwaySuite 016</v>
      </c>
      <c r="W1012">
        <v>2620</v>
      </c>
      <c r="X1012" t="str">
        <v>Baileyberg</v>
      </c>
      <c r="Y1012" t="str">
        <v>Western Australia</v>
      </c>
      <c r="Z1012" t="str">
        <v>Australia</v>
      </c>
      <c r="AA1012">
        <v>9</v>
      </c>
      <c r="AB1012" s="3" t="str">
        <f t="shared" si="31"/>
        <v>0 to 10</v>
      </c>
      <c r="AM1012" s="6">
        <v>644</v>
      </c>
      <c r="AN1012" s="6" t="s">
        <v>1377</v>
      </c>
    </row>
    <row r="1013" spans="1:40" x14ac:dyDescent="0.25">
      <c r="A1013">
        <v>1011</v>
      </c>
      <c r="B1013">
        <v>207</v>
      </c>
      <c r="C1013">
        <v>839</v>
      </c>
      <c r="D1013">
        <v>117</v>
      </c>
      <c r="E1013">
        <v>2</v>
      </c>
      <c r="F1013">
        <v>234</v>
      </c>
      <c r="G1013">
        <v>1</v>
      </c>
      <c r="H1013" t="str">
        <f>VLOOKUP($C1013,'Raw-products'!$A$2:$H$1261,MATCH(H$1,'Raw-products'!$A$1:$H$1,0))</f>
        <v>Jacket</v>
      </c>
      <c r="I1013" t="str">
        <f>VLOOKUP($C1013,'Raw-products'!$A$2:$H$1261,MATCH(I$1,'Raw-products'!$A$1:$H$1,0))</f>
        <v>Shearling</v>
      </c>
      <c r="J1013" t="str">
        <f>VLOOKUP($C1013,'Raw-products'!$A$2:$H$1261,MATCH(J$1,'Raw-products'!$A$1:$H$1,0))</f>
        <v>XL</v>
      </c>
      <c r="K1013" t="str">
        <f>VLOOKUP($C1013,'Raw-products'!$A$2:$H$1261,MATCH(K$1,'Raw-products'!$A$1:$H$1,0))</f>
        <v>violet</v>
      </c>
      <c r="L1013">
        <f>VLOOKUP($C1013,'Raw-products'!$A$2:$H$1261,MATCH(L$1,'Raw-products'!$A$1:$H$1,0))</f>
        <v>95</v>
      </c>
      <c r="M1013">
        <f>VLOOKUP($C1013,'Raw-products'!$A$2:$H$1261,MATCH(M$1,'Raw-products'!$A$1:$H$1,0))</f>
        <v>70</v>
      </c>
      <c r="N1013" s="5">
        <f t="shared" si="30"/>
        <v>6650</v>
      </c>
      <c r="O1013" cm="1">
        <f t="array" ref="O1013:R1013">_xlfn.XLOOKUP($B1013,'Raw -orders'!$A:$A,'Raw -orders'!$B:$E)</f>
        <v>644</v>
      </c>
      <c r="P1013">
        <v>57755</v>
      </c>
      <c r="Q1013" s="1">
        <v>44464</v>
      </c>
      <c r="R1013" s="1">
        <v>44467</v>
      </c>
      <c r="S1013" t="str" cm="1">
        <f t="array" ref="S1013:Z1013">_xlfn.XLOOKUP($O1013,'Raw - customers'!$A:$A,'Raw - customers'!$B:$I)</f>
        <v>Ashlie Godwyn</v>
      </c>
      <c r="T1013" t="str">
        <v>Polygender</v>
      </c>
      <c r="U1013">
        <v>46</v>
      </c>
      <c r="V1013" t="str">
        <v>2872 Samantha ParkwaySuite 016</v>
      </c>
      <c r="W1013">
        <v>2620</v>
      </c>
      <c r="X1013" t="str">
        <v>Baileyberg</v>
      </c>
      <c r="Y1013" t="str">
        <v>Western Australia</v>
      </c>
      <c r="Z1013" t="str">
        <v>Australia</v>
      </c>
      <c r="AA1013">
        <v>9</v>
      </c>
      <c r="AB1013" s="3" t="str">
        <f t="shared" si="31"/>
        <v>0 to 10</v>
      </c>
      <c r="AM1013" s="6">
        <v>644</v>
      </c>
      <c r="AN1013" s="6" t="s">
        <v>1377</v>
      </c>
    </row>
    <row r="1014" spans="1:40" x14ac:dyDescent="0.25">
      <c r="A1014">
        <v>1012</v>
      </c>
      <c r="B1014">
        <v>208</v>
      </c>
      <c r="C1014">
        <v>501</v>
      </c>
      <c r="D1014">
        <v>102</v>
      </c>
      <c r="E1014">
        <v>2</v>
      </c>
      <c r="F1014">
        <v>204</v>
      </c>
      <c r="G1014">
        <v>1</v>
      </c>
      <c r="H1014" t="str">
        <f>VLOOKUP($C1014,'Raw-products'!$A$2:$H$1261,MATCH(H$1,'Raw-products'!$A$1:$H$1,0))</f>
        <v>Jacket</v>
      </c>
      <c r="I1014" t="str">
        <f>VLOOKUP($C1014,'Raw-products'!$A$2:$H$1261,MATCH(I$1,'Raw-products'!$A$1:$H$1,0))</f>
        <v>Windbreaker</v>
      </c>
      <c r="J1014" t="str">
        <f>VLOOKUP($C1014,'Raw-products'!$A$2:$H$1261,MATCH(J$1,'Raw-products'!$A$1:$H$1,0))</f>
        <v>S</v>
      </c>
      <c r="K1014" t="str">
        <f>VLOOKUP($C1014,'Raw-products'!$A$2:$H$1261,MATCH(K$1,'Raw-products'!$A$1:$H$1,0))</f>
        <v>yellow</v>
      </c>
      <c r="L1014">
        <f>VLOOKUP($C1014,'Raw-products'!$A$2:$H$1261,MATCH(L$1,'Raw-products'!$A$1:$H$1,0))</f>
        <v>109</v>
      </c>
      <c r="M1014">
        <f>VLOOKUP($C1014,'Raw-products'!$A$2:$H$1261,MATCH(M$1,'Raw-products'!$A$1:$H$1,0))</f>
        <v>66</v>
      </c>
      <c r="N1014" s="5">
        <f t="shared" si="30"/>
        <v>7194</v>
      </c>
      <c r="O1014" cm="1">
        <f t="array" ref="O1014:R1014">_xlfn.XLOOKUP($B1014,'Raw -orders'!$A:$A,'Raw -orders'!$B:$E)</f>
        <v>28</v>
      </c>
      <c r="P1014">
        <v>39533</v>
      </c>
      <c r="Q1014" s="1">
        <v>44479</v>
      </c>
      <c r="R1014" s="1">
        <v>44484</v>
      </c>
      <c r="S1014" t="str" cm="1">
        <f t="array" ref="S1014:Z1014">_xlfn.XLOOKUP($O1014,'Raw - customers'!$A:$A,'Raw - customers'!$B:$I)</f>
        <v>Hadley Baddam</v>
      </c>
      <c r="T1014" t="str">
        <v>Non-binary</v>
      </c>
      <c r="U1014">
        <v>79</v>
      </c>
      <c r="V1014" t="str">
        <v>360 Heller DriveApt. 052</v>
      </c>
      <c r="W1014">
        <v>5820</v>
      </c>
      <c r="X1014" t="str">
        <v>West Noah</v>
      </c>
      <c r="Y1014" t="str">
        <v>Queensland</v>
      </c>
      <c r="Z1014" t="str">
        <v>Australia</v>
      </c>
      <c r="AA1014">
        <v>10</v>
      </c>
      <c r="AB1014" s="3" t="str">
        <f t="shared" si="31"/>
        <v>0 to 10</v>
      </c>
      <c r="AM1014" s="6">
        <v>28</v>
      </c>
      <c r="AN1014" s="6" t="s">
        <v>1355</v>
      </c>
    </row>
    <row r="1015" spans="1:40" x14ac:dyDescent="0.25">
      <c r="A1015">
        <v>1013</v>
      </c>
      <c r="B1015">
        <v>208</v>
      </c>
      <c r="C1015">
        <v>231</v>
      </c>
      <c r="D1015">
        <v>106</v>
      </c>
      <c r="E1015">
        <v>2</v>
      </c>
      <c r="F1015">
        <v>212</v>
      </c>
      <c r="G1015">
        <v>1</v>
      </c>
      <c r="H1015" t="str">
        <f>VLOOKUP($C1015,'Raw-products'!$A$2:$H$1261,MATCH(H$1,'Raw-products'!$A$1:$H$1,0))</f>
        <v>Shirt</v>
      </c>
      <c r="I1015" t="str">
        <f>VLOOKUP($C1015,'Raw-products'!$A$2:$H$1261,MATCH(I$1,'Raw-products'!$A$1:$H$1,0))</f>
        <v>Chambray</v>
      </c>
      <c r="J1015" t="str">
        <f>VLOOKUP($C1015,'Raw-products'!$A$2:$H$1261,MATCH(J$1,'Raw-products'!$A$1:$H$1,0))</f>
        <v>S</v>
      </c>
      <c r="K1015" t="str">
        <f>VLOOKUP($C1015,'Raw-products'!$A$2:$H$1261,MATCH(K$1,'Raw-products'!$A$1:$H$1,0))</f>
        <v>blue</v>
      </c>
      <c r="L1015">
        <f>VLOOKUP($C1015,'Raw-products'!$A$2:$H$1261,MATCH(L$1,'Raw-products'!$A$1:$H$1,0))</f>
        <v>105</v>
      </c>
      <c r="M1015">
        <f>VLOOKUP($C1015,'Raw-products'!$A$2:$H$1261,MATCH(M$1,'Raw-products'!$A$1:$H$1,0))</f>
        <v>61</v>
      </c>
      <c r="N1015" s="5">
        <f t="shared" si="30"/>
        <v>6405</v>
      </c>
      <c r="O1015" cm="1">
        <f t="array" ref="O1015:R1015">_xlfn.XLOOKUP($B1015,'Raw -orders'!$A:$A,'Raw -orders'!$B:$E)</f>
        <v>28</v>
      </c>
      <c r="P1015">
        <v>39533</v>
      </c>
      <c r="Q1015" s="1">
        <v>44479</v>
      </c>
      <c r="R1015" s="1">
        <v>44484</v>
      </c>
      <c r="S1015" t="str" cm="1">
        <f t="array" ref="S1015:Z1015">_xlfn.XLOOKUP($O1015,'Raw - customers'!$A:$A,'Raw - customers'!$B:$I)</f>
        <v>Hadley Baddam</v>
      </c>
      <c r="T1015" t="str">
        <v>Non-binary</v>
      </c>
      <c r="U1015">
        <v>79</v>
      </c>
      <c r="V1015" t="str">
        <v>360 Heller DriveApt. 052</v>
      </c>
      <c r="W1015">
        <v>5820</v>
      </c>
      <c r="X1015" t="str">
        <v>West Noah</v>
      </c>
      <c r="Y1015" t="str">
        <v>Queensland</v>
      </c>
      <c r="Z1015" t="str">
        <v>Australia</v>
      </c>
      <c r="AA1015">
        <v>10</v>
      </c>
      <c r="AB1015" s="3" t="str">
        <f t="shared" si="31"/>
        <v>0 to 10</v>
      </c>
      <c r="AM1015" s="6">
        <v>28</v>
      </c>
      <c r="AN1015" s="6" t="s">
        <v>1355</v>
      </c>
    </row>
    <row r="1016" spans="1:40" x14ac:dyDescent="0.25">
      <c r="A1016">
        <v>1014</v>
      </c>
      <c r="B1016">
        <v>208</v>
      </c>
      <c r="C1016">
        <v>895</v>
      </c>
      <c r="D1016">
        <v>94</v>
      </c>
      <c r="E1016">
        <v>1</v>
      </c>
      <c r="F1016">
        <v>94</v>
      </c>
      <c r="G1016">
        <v>1</v>
      </c>
      <c r="H1016" t="str">
        <f>VLOOKUP($C1016,'Raw-products'!$A$2:$H$1261,MATCH(H$1,'Raw-products'!$A$1:$H$1,0))</f>
        <v>Trousers</v>
      </c>
      <c r="I1016" t="str">
        <f>VLOOKUP($C1016,'Raw-products'!$A$2:$H$1261,MATCH(I$1,'Raw-products'!$A$1:$H$1,0))</f>
        <v>Cords</v>
      </c>
      <c r="J1016" t="str">
        <f>VLOOKUP($C1016,'Raw-products'!$A$2:$H$1261,MATCH(J$1,'Raw-products'!$A$1:$H$1,0))</f>
        <v>XS</v>
      </c>
      <c r="K1016" t="str">
        <f>VLOOKUP($C1016,'Raw-products'!$A$2:$H$1261,MATCH(K$1,'Raw-products'!$A$1:$H$1,0))</f>
        <v>blue</v>
      </c>
      <c r="L1016">
        <f>VLOOKUP($C1016,'Raw-products'!$A$2:$H$1261,MATCH(L$1,'Raw-products'!$A$1:$H$1,0))</f>
        <v>113</v>
      </c>
      <c r="M1016">
        <f>VLOOKUP($C1016,'Raw-products'!$A$2:$H$1261,MATCH(M$1,'Raw-products'!$A$1:$H$1,0))</f>
        <v>60</v>
      </c>
      <c r="N1016" s="5">
        <f t="shared" si="30"/>
        <v>6780</v>
      </c>
      <c r="O1016" cm="1">
        <f t="array" ref="O1016:R1016">_xlfn.XLOOKUP($B1016,'Raw -orders'!$A:$A,'Raw -orders'!$B:$E)</f>
        <v>28</v>
      </c>
      <c r="P1016">
        <v>39533</v>
      </c>
      <c r="Q1016" s="1">
        <v>44479</v>
      </c>
      <c r="R1016" s="1">
        <v>44484</v>
      </c>
      <c r="S1016" t="str" cm="1">
        <f t="array" ref="S1016:Z1016">_xlfn.XLOOKUP($O1016,'Raw - customers'!$A:$A,'Raw - customers'!$B:$I)</f>
        <v>Hadley Baddam</v>
      </c>
      <c r="T1016" t="str">
        <v>Non-binary</v>
      </c>
      <c r="U1016">
        <v>79</v>
      </c>
      <c r="V1016" t="str">
        <v>360 Heller DriveApt. 052</v>
      </c>
      <c r="W1016">
        <v>5820</v>
      </c>
      <c r="X1016" t="str">
        <v>West Noah</v>
      </c>
      <c r="Y1016" t="str">
        <v>Queensland</v>
      </c>
      <c r="Z1016" t="str">
        <v>Australia</v>
      </c>
      <c r="AA1016">
        <v>10</v>
      </c>
      <c r="AB1016" s="3" t="str">
        <f t="shared" si="31"/>
        <v>0 to 10</v>
      </c>
      <c r="AM1016" s="6">
        <v>28</v>
      </c>
      <c r="AN1016" s="6" t="s">
        <v>1355</v>
      </c>
    </row>
    <row r="1017" spans="1:40" x14ac:dyDescent="0.25">
      <c r="A1017">
        <v>1015</v>
      </c>
      <c r="B1017">
        <v>208</v>
      </c>
      <c r="C1017">
        <v>744</v>
      </c>
      <c r="D1017">
        <v>109</v>
      </c>
      <c r="E1017">
        <v>1</v>
      </c>
      <c r="F1017">
        <v>109</v>
      </c>
      <c r="G1017">
        <v>1</v>
      </c>
      <c r="H1017" t="str">
        <f>VLOOKUP($C1017,'Raw-products'!$A$2:$H$1261,MATCH(H$1,'Raw-products'!$A$1:$H$1,0))</f>
        <v>Jacket</v>
      </c>
      <c r="I1017" t="str">
        <f>VLOOKUP($C1017,'Raw-products'!$A$2:$H$1261,MATCH(I$1,'Raw-products'!$A$1:$H$1,0))</f>
        <v>Peacoat</v>
      </c>
      <c r="J1017" t="str">
        <f>VLOOKUP($C1017,'Raw-products'!$A$2:$H$1261,MATCH(J$1,'Raw-products'!$A$1:$H$1,0))</f>
        <v>XL</v>
      </c>
      <c r="K1017" t="str">
        <f>VLOOKUP($C1017,'Raw-products'!$A$2:$H$1261,MATCH(K$1,'Raw-products'!$A$1:$H$1,0))</f>
        <v>orange</v>
      </c>
      <c r="L1017">
        <f>VLOOKUP($C1017,'Raw-products'!$A$2:$H$1261,MATCH(L$1,'Raw-products'!$A$1:$H$1,0))</f>
        <v>102</v>
      </c>
      <c r="M1017">
        <f>VLOOKUP($C1017,'Raw-products'!$A$2:$H$1261,MATCH(M$1,'Raw-products'!$A$1:$H$1,0))</f>
        <v>69</v>
      </c>
      <c r="N1017" s="5">
        <f t="shared" si="30"/>
        <v>7038</v>
      </c>
      <c r="O1017" cm="1">
        <f t="array" ref="O1017:R1017">_xlfn.XLOOKUP($B1017,'Raw -orders'!$A:$A,'Raw -orders'!$B:$E)</f>
        <v>28</v>
      </c>
      <c r="P1017">
        <v>39533</v>
      </c>
      <c r="Q1017" s="1">
        <v>44479</v>
      </c>
      <c r="R1017" s="1">
        <v>44484</v>
      </c>
      <c r="S1017" t="str" cm="1">
        <f t="array" ref="S1017:Z1017">_xlfn.XLOOKUP($O1017,'Raw - customers'!$A:$A,'Raw - customers'!$B:$I)</f>
        <v>Hadley Baddam</v>
      </c>
      <c r="T1017" t="str">
        <v>Non-binary</v>
      </c>
      <c r="U1017">
        <v>79</v>
      </c>
      <c r="V1017" t="str">
        <v>360 Heller DriveApt. 052</v>
      </c>
      <c r="W1017">
        <v>5820</v>
      </c>
      <c r="X1017" t="str">
        <v>West Noah</v>
      </c>
      <c r="Y1017" t="str">
        <v>Queensland</v>
      </c>
      <c r="Z1017" t="str">
        <v>Australia</v>
      </c>
      <c r="AA1017">
        <v>10</v>
      </c>
      <c r="AB1017" s="3" t="str">
        <f t="shared" si="31"/>
        <v>0 to 10</v>
      </c>
      <c r="AM1017" s="6">
        <v>28</v>
      </c>
      <c r="AN1017" s="6" t="s">
        <v>1355</v>
      </c>
    </row>
    <row r="1018" spans="1:40" x14ac:dyDescent="0.25">
      <c r="A1018">
        <v>1016</v>
      </c>
      <c r="B1018">
        <v>208</v>
      </c>
      <c r="C1018">
        <v>1006</v>
      </c>
      <c r="D1018">
        <v>106</v>
      </c>
      <c r="E1018">
        <v>1</v>
      </c>
      <c r="F1018">
        <v>106</v>
      </c>
      <c r="G1018">
        <v>1</v>
      </c>
      <c r="H1018" t="str">
        <f>VLOOKUP($C1018,'Raw-products'!$A$2:$H$1261,MATCH(H$1,'Raw-products'!$A$1:$H$1,0))</f>
        <v>Trousers</v>
      </c>
      <c r="I1018" t="str">
        <f>VLOOKUP($C1018,'Raw-products'!$A$2:$H$1261,MATCH(I$1,'Raw-products'!$A$1:$H$1,0))</f>
        <v>Wool</v>
      </c>
      <c r="J1018" t="str">
        <f>VLOOKUP($C1018,'Raw-products'!$A$2:$H$1261,MATCH(J$1,'Raw-products'!$A$1:$H$1,0))</f>
        <v>S</v>
      </c>
      <c r="K1018" t="str">
        <f>VLOOKUP($C1018,'Raw-products'!$A$2:$H$1261,MATCH(K$1,'Raw-products'!$A$1:$H$1,0))</f>
        <v>indigo</v>
      </c>
      <c r="L1018">
        <f>VLOOKUP($C1018,'Raw-products'!$A$2:$H$1261,MATCH(L$1,'Raw-products'!$A$1:$H$1,0))</f>
        <v>111</v>
      </c>
      <c r="M1018">
        <f>VLOOKUP($C1018,'Raw-products'!$A$2:$H$1261,MATCH(M$1,'Raw-products'!$A$1:$H$1,0))</f>
        <v>45</v>
      </c>
      <c r="N1018" s="5">
        <f t="shared" si="30"/>
        <v>4995</v>
      </c>
      <c r="O1018" cm="1">
        <f t="array" ref="O1018:R1018">_xlfn.XLOOKUP($B1018,'Raw -orders'!$A:$A,'Raw -orders'!$B:$E)</f>
        <v>28</v>
      </c>
      <c r="P1018">
        <v>39533</v>
      </c>
      <c r="Q1018" s="1">
        <v>44479</v>
      </c>
      <c r="R1018" s="1">
        <v>44484</v>
      </c>
      <c r="S1018" t="str" cm="1">
        <f t="array" ref="S1018:Z1018">_xlfn.XLOOKUP($O1018,'Raw - customers'!$A:$A,'Raw - customers'!$B:$I)</f>
        <v>Hadley Baddam</v>
      </c>
      <c r="T1018" t="str">
        <v>Non-binary</v>
      </c>
      <c r="U1018">
        <v>79</v>
      </c>
      <c r="V1018" t="str">
        <v>360 Heller DriveApt. 052</v>
      </c>
      <c r="W1018">
        <v>5820</v>
      </c>
      <c r="X1018" t="str">
        <v>West Noah</v>
      </c>
      <c r="Y1018" t="str">
        <v>Queensland</v>
      </c>
      <c r="Z1018" t="str">
        <v>Australia</v>
      </c>
      <c r="AA1018">
        <v>10</v>
      </c>
      <c r="AB1018" s="3" t="str">
        <f t="shared" si="31"/>
        <v>0 to 10</v>
      </c>
      <c r="AM1018" s="6">
        <v>28</v>
      </c>
      <c r="AN1018" s="6" t="s">
        <v>1355</v>
      </c>
    </row>
    <row r="1019" spans="1:40" x14ac:dyDescent="0.25">
      <c r="A1019">
        <v>1017</v>
      </c>
      <c r="B1019">
        <v>208</v>
      </c>
      <c r="C1019">
        <v>486</v>
      </c>
      <c r="D1019">
        <v>118</v>
      </c>
      <c r="E1019">
        <v>3</v>
      </c>
      <c r="F1019">
        <v>354</v>
      </c>
      <c r="G1019">
        <v>1</v>
      </c>
      <c r="H1019" t="str">
        <f>VLOOKUP($C1019,'Raw-products'!$A$2:$H$1261,MATCH(H$1,'Raw-products'!$A$1:$H$1,0))</f>
        <v>Jacket</v>
      </c>
      <c r="I1019" t="str">
        <f>VLOOKUP($C1019,'Raw-products'!$A$2:$H$1261,MATCH(I$1,'Raw-products'!$A$1:$H$1,0))</f>
        <v>Puffer</v>
      </c>
      <c r="J1019" t="str">
        <f>VLOOKUP($C1019,'Raw-products'!$A$2:$H$1261,MATCH(J$1,'Raw-products'!$A$1:$H$1,0))</f>
        <v>S</v>
      </c>
      <c r="K1019" t="str">
        <f>VLOOKUP($C1019,'Raw-products'!$A$2:$H$1261,MATCH(K$1,'Raw-products'!$A$1:$H$1,0))</f>
        <v>violet</v>
      </c>
      <c r="L1019">
        <f>VLOOKUP($C1019,'Raw-products'!$A$2:$H$1261,MATCH(L$1,'Raw-products'!$A$1:$H$1,0))</f>
        <v>110</v>
      </c>
      <c r="M1019">
        <f>VLOOKUP($C1019,'Raw-products'!$A$2:$H$1261,MATCH(M$1,'Raw-products'!$A$1:$H$1,0))</f>
        <v>46</v>
      </c>
      <c r="N1019" s="5">
        <f t="shared" si="30"/>
        <v>5060</v>
      </c>
      <c r="O1019" cm="1">
        <f t="array" ref="O1019:R1019">_xlfn.XLOOKUP($B1019,'Raw -orders'!$A:$A,'Raw -orders'!$B:$E)</f>
        <v>28</v>
      </c>
      <c r="P1019">
        <v>39533</v>
      </c>
      <c r="Q1019" s="1">
        <v>44479</v>
      </c>
      <c r="R1019" s="1">
        <v>44484</v>
      </c>
      <c r="S1019" t="str" cm="1">
        <f t="array" ref="S1019:Z1019">_xlfn.XLOOKUP($O1019,'Raw - customers'!$A:$A,'Raw - customers'!$B:$I)</f>
        <v>Hadley Baddam</v>
      </c>
      <c r="T1019" t="str">
        <v>Non-binary</v>
      </c>
      <c r="U1019">
        <v>79</v>
      </c>
      <c r="V1019" t="str">
        <v>360 Heller DriveApt. 052</v>
      </c>
      <c r="W1019">
        <v>5820</v>
      </c>
      <c r="X1019" t="str">
        <v>West Noah</v>
      </c>
      <c r="Y1019" t="str">
        <v>Queensland</v>
      </c>
      <c r="Z1019" t="str">
        <v>Australia</v>
      </c>
      <c r="AA1019">
        <v>10</v>
      </c>
      <c r="AB1019" s="3" t="str">
        <f t="shared" si="31"/>
        <v>0 to 10</v>
      </c>
      <c r="AM1019" s="6">
        <v>28</v>
      </c>
      <c r="AN1019" s="6" t="s">
        <v>1355</v>
      </c>
    </row>
    <row r="1020" spans="1:40" x14ac:dyDescent="0.25">
      <c r="A1020">
        <v>1018</v>
      </c>
      <c r="B1020">
        <v>209</v>
      </c>
      <c r="C1020">
        <v>837</v>
      </c>
      <c r="D1020">
        <v>117</v>
      </c>
      <c r="E1020">
        <v>1</v>
      </c>
      <c r="F1020">
        <v>117</v>
      </c>
      <c r="G1020">
        <v>1</v>
      </c>
      <c r="H1020" t="str">
        <f>VLOOKUP($C1020,'Raw-products'!$A$2:$H$1261,MATCH(H$1,'Raw-products'!$A$1:$H$1,0))</f>
        <v>Jacket</v>
      </c>
      <c r="I1020" t="str">
        <f>VLOOKUP($C1020,'Raw-products'!$A$2:$H$1261,MATCH(I$1,'Raw-products'!$A$1:$H$1,0))</f>
        <v>Shearling</v>
      </c>
      <c r="J1020" t="str">
        <f>VLOOKUP($C1020,'Raw-products'!$A$2:$H$1261,MATCH(J$1,'Raw-products'!$A$1:$H$1,0))</f>
        <v>M</v>
      </c>
      <c r="K1020" t="str">
        <f>VLOOKUP($C1020,'Raw-products'!$A$2:$H$1261,MATCH(K$1,'Raw-products'!$A$1:$H$1,0))</f>
        <v>violet</v>
      </c>
      <c r="L1020">
        <f>VLOOKUP($C1020,'Raw-products'!$A$2:$H$1261,MATCH(L$1,'Raw-products'!$A$1:$H$1,0))</f>
        <v>95</v>
      </c>
      <c r="M1020">
        <f>VLOOKUP($C1020,'Raw-products'!$A$2:$H$1261,MATCH(M$1,'Raw-products'!$A$1:$H$1,0))</f>
        <v>74</v>
      </c>
      <c r="N1020" s="5">
        <f t="shared" si="30"/>
        <v>7030</v>
      </c>
      <c r="O1020" cm="1">
        <f t="array" ref="O1020:R1020">_xlfn.XLOOKUP($B1020,'Raw -orders'!$A:$A,'Raw -orders'!$B:$E)</f>
        <v>292</v>
      </c>
      <c r="P1020">
        <v>36341</v>
      </c>
      <c r="Q1020" s="1">
        <v>44324</v>
      </c>
      <c r="R1020" s="1">
        <v>44336</v>
      </c>
      <c r="S1020" t="str" cm="1">
        <f t="array" ref="S1020:Z1020">_xlfn.XLOOKUP($O1020,'Raw - customers'!$A:$A,'Raw - customers'!$B:$I)</f>
        <v>Aldin Moline</v>
      </c>
      <c r="T1020" t="str">
        <v>Male</v>
      </c>
      <c r="U1020">
        <v>25</v>
      </c>
      <c r="V1020" t="str">
        <v>7210 Farrell HillApt. 735</v>
      </c>
      <c r="W1020">
        <v>6426</v>
      </c>
      <c r="X1020" t="str">
        <v>West Aidenview</v>
      </c>
      <c r="Y1020" t="str">
        <v>Victoria</v>
      </c>
      <c r="Z1020" t="str">
        <v>Australia</v>
      </c>
      <c r="AA1020">
        <v>5</v>
      </c>
      <c r="AB1020" s="3" t="str">
        <f t="shared" si="31"/>
        <v>10 to 20</v>
      </c>
      <c r="AM1020" s="6">
        <v>292</v>
      </c>
      <c r="AN1020" s="6" t="s">
        <v>1396</v>
      </c>
    </row>
    <row r="1021" spans="1:40" x14ac:dyDescent="0.25">
      <c r="A1021">
        <v>1019</v>
      </c>
      <c r="B1021">
        <v>209</v>
      </c>
      <c r="C1021">
        <v>428</v>
      </c>
      <c r="D1021">
        <v>107</v>
      </c>
      <c r="E1021">
        <v>2</v>
      </c>
      <c r="F1021">
        <v>214</v>
      </c>
      <c r="G1021">
        <v>1</v>
      </c>
      <c r="H1021" t="str">
        <f>VLOOKUP($C1021,'Raw-products'!$A$2:$H$1261,MATCH(H$1,'Raw-products'!$A$1:$H$1,0))</f>
        <v>Jacket</v>
      </c>
      <c r="I1021" t="str">
        <f>VLOOKUP($C1021,'Raw-products'!$A$2:$H$1261,MATCH(I$1,'Raw-products'!$A$1:$H$1,0))</f>
        <v>Denim</v>
      </c>
      <c r="J1021" t="str">
        <f>VLOOKUP($C1021,'Raw-products'!$A$2:$H$1261,MATCH(J$1,'Raw-products'!$A$1:$H$1,0))</f>
        <v>L</v>
      </c>
      <c r="K1021" t="str">
        <f>VLOOKUP($C1021,'Raw-products'!$A$2:$H$1261,MATCH(K$1,'Raw-products'!$A$1:$H$1,0))</f>
        <v>orange</v>
      </c>
      <c r="L1021">
        <f>VLOOKUP($C1021,'Raw-products'!$A$2:$H$1261,MATCH(L$1,'Raw-products'!$A$1:$H$1,0))</f>
        <v>92</v>
      </c>
      <c r="M1021">
        <f>VLOOKUP($C1021,'Raw-products'!$A$2:$H$1261,MATCH(M$1,'Raw-products'!$A$1:$H$1,0))</f>
        <v>73</v>
      </c>
      <c r="N1021" s="5">
        <f t="shared" si="30"/>
        <v>6716</v>
      </c>
      <c r="O1021" cm="1">
        <f t="array" ref="O1021:R1021">_xlfn.XLOOKUP($B1021,'Raw -orders'!$A:$A,'Raw -orders'!$B:$E)</f>
        <v>292</v>
      </c>
      <c r="P1021">
        <v>36341</v>
      </c>
      <c r="Q1021" s="1">
        <v>44324</v>
      </c>
      <c r="R1021" s="1">
        <v>44336</v>
      </c>
      <c r="S1021" t="str" cm="1">
        <f t="array" ref="S1021:Z1021">_xlfn.XLOOKUP($O1021,'Raw - customers'!$A:$A,'Raw - customers'!$B:$I)</f>
        <v>Aldin Moline</v>
      </c>
      <c r="T1021" t="str">
        <v>Male</v>
      </c>
      <c r="U1021">
        <v>25</v>
      </c>
      <c r="V1021" t="str">
        <v>7210 Farrell HillApt. 735</v>
      </c>
      <c r="W1021">
        <v>6426</v>
      </c>
      <c r="X1021" t="str">
        <v>West Aidenview</v>
      </c>
      <c r="Y1021" t="str">
        <v>Victoria</v>
      </c>
      <c r="Z1021" t="str">
        <v>Australia</v>
      </c>
      <c r="AA1021">
        <v>5</v>
      </c>
      <c r="AB1021" s="3" t="str">
        <f t="shared" si="31"/>
        <v>10 to 20</v>
      </c>
      <c r="AM1021" s="6">
        <v>292</v>
      </c>
      <c r="AN1021" s="6" t="s">
        <v>1396</v>
      </c>
    </row>
    <row r="1022" spans="1:40" x14ac:dyDescent="0.25">
      <c r="A1022">
        <v>1020</v>
      </c>
      <c r="B1022">
        <v>209</v>
      </c>
      <c r="C1022">
        <v>1220</v>
      </c>
      <c r="D1022">
        <v>105</v>
      </c>
      <c r="E1022">
        <v>1</v>
      </c>
      <c r="F1022">
        <v>105</v>
      </c>
      <c r="G1022">
        <v>1</v>
      </c>
      <c r="H1022" t="str">
        <f>VLOOKUP($C1022,'Raw-products'!$A$2:$H$1261,MATCH(H$1,'Raw-products'!$A$1:$H$1,0))</f>
        <v>Trousers</v>
      </c>
      <c r="I1022" t="str">
        <f>VLOOKUP($C1022,'Raw-products'!$A$2:$H$1261,MATCH(I$1,'Raw-products'!$A$1:$H$1,0))</f>
        <v>Pleated</v>
      </c>
      <c r="J1022" t="str">
        <f>VLOOKUP($C1022,'Raw-products'!$A$2:$H$1261,MATCH(J$1,'Raw-products'!$A$1:$H$1,0))</f>
        <v>XS</v>
      </c>
      <c r="K1022" t="str">
        <f>VLOOKUP($C1022,'Raw-products'!$A$2:$H$1261,MATCH(K$1,'Raw-products'!$A$1:$H$1,0))</f>
        <v>violet</v>
      </c>
      <c r="L1022">
        <f>VLOOKUP($C1022,'Raw-products'!$A$2:$H$1261,MATCH(L$1,'Raw-products'!$A$1:$H$1,0))</f>
        <v>90</v>
      </c>
      <c r="M1022">
        <f>VLOOKUP($C1022,'Raw-products'!$A$2:$H$1261,MATCH(M$1,'Raw-products'!$A$1:$H$1,0))</f>
        <v>58</v>
      </c>
      <c r="N1022" s="5">
        <f t="shared" si="30"/>
        <v>5220</v>
      </c>
      <c r="O1022" cm="1">
        <f t="array" ref="O1022:R1022">_xlfn.XLOOKUP($B1022,'Raw -orders'!$A:$A,'Raw -orders'!$B:$E)</f>
        <v>292</v>
      </c>
      <c r="P1022">
        <v>36341</v>
      </c>
      <c r="Q1022" s="1">
        <v>44324</v>
      </c>
      <c r="R1022" s="1">
        <v>44336</v>
      </c>
      <c r="S1022" t="str" cm="1">
        <f t="array" ref="S1022:Z1022">_xlfn.XLOOKUP($O1022,'Raw - customers'!$A:$A,'Raw - customers'!$B:$I)</f>
        <v>Aldin Moline</v>
      </c>
      <c r="T1022" t="str">
        <v>Male</v>
      </c>
      <c r="U1022">
        <v>25</v>
      </c>
      <c r="V1022" t="str">
        <v>7210 Farrell HillApt. 735</v>
      </c>
      <c r="W1022">
        <v>6426</v>
      </c>
      <c r="X1022" t="str">
        <v>West Aidenview</v>
      </c>
      <c r="Y1022" t="str">
        <v>Victoria</v>
      </c>
      <c r="Z1022" t="str">
        <v>Australia</v>
      </c>
      <c r="AA1022">
        <v>5</v>
      </c>
      <c r="AB1022" s="3" t="str">
        <f t="shared" si="31"/>
        <v>10 to 20</v>
      </c>
      <c r="AM1022" s="6">
        <v>292</v>
      </c>
      <c r="AN1022" s="6" t="s">
        <v>1396</v>
      </c>
    </row>
    <row r="1023" spans="1:40" x14ac:dyDescent="0.25">
      <c r="A1023">
        <v>1021</v>
      </c>
      <c r="B1023">
        <v>209</v>
      </c>
      <c r="C1023">
        <v>29</v>
      </c>
      <c r="D1023">
        <v>96</v>
      </c>
      <c r="E1023">
        <v>2</v>
      </c>
      <c r="F1023">
        <v>192</v>
      </c>
      <c r="G1023">
        <v>1</v>
      </c>
      <c r="H1023" t="str">
        <f>VLOOKUP($C1023,'Raw-products'!$A$2:$H$1261,MATCH(H$1,'Raw-products'!$A$1:$H$1,0))</f>
        <v>Shirt</v>
      </c>
      <c r="I1023" t="str">
        <f>VLOOKUP($C1023,'Raw-products'!$A$2:$H$1261,MATCH(I$1,'Raw-products'!$A$1:$H$1,0))</f>
        <v>Oxford Cloth</v>
      </c>
      <c r="J1023" t="str">
        <f>VLOOKUP($C1023,'Raw-products'!$A$2:$H$1261,MATCH(J$1,'Raw-products'!$A$1:$H$1,0))</f>
        <v>XL</v>
      </c>
      <c r="K1023" t="str">
        <f>VLOOKUP($C1023,'Raw-products'!$A$2:$H$1261,MATCH(K$1,'Raw-products'!$A$1:$H$1,0))</f>
        <v>indigo</v>
      </c>
      <c r="L1023">
        <f>VLOOKUP($C1023,'Raw-products'!$A$2:$H$1261,MATCH(L$1,'Raw-products'!$A$1:$H$1,0))</f>
        <v>114</v>
      </c>
      <c r="M1023">
        <f>VLOOKUP($C1023,'Raw-products'!$A$2:$H$1261,MATCH(M$1,'Raw-products'!$A$1:$H$1,0))</f>
        <v>55</v>
      </c>
      <c r="N1023" s="5">
        <f t="shared" si="30"/>
        <v>6270</v>
      </c>
      <c r="O1023" cm="1">
        <f t="array" ref="O1023:R1023">_xlfn.XLOOKUP($B1023,'Raw -orders'!$A:$A,'Raw -orders'!$B:$E)</f>
        <v>292</v>
      </c>
      <c r="P1023">
        <v>36341</v>
      </c>
      <c r="Q1023" s="1">
        <v>44324</v>
      </c>
      <c r="R1023" s="1">
        <v>44336</v>
      </c>
      <c r="S1023" t="str" cm="1">
        <f t="array" ref="S1023:Z1023">_xlfn.XLOOKUP($O1023,'Raw - customers'!$A:$A,'Raw - customers'!$B:$I)</f>
        <v>Aldin Moline</v>
      </c>
      <c r="T1023" t="str">
        <v>Male</v>
      </c>
      <c r="U1023">
        <v>25</v>
      </c>
      <c r="V1023" t="str">
        <v>7210 Farrell HillApt. 735</v>
      </c>
      <c r="W1023">
        <v>6426</v>
      </c>
      <c r="X1023" t="str">
        <v>West Aidenview</v>
      </c>
      <c r="Y1023" t="str">
        <v>Victoria</v>
      </c>
      <c r="Z1023" t="str">
        <v>Australia</v>
      </c>
      <c r="AA1023">
        <v>5</v>
      </c>
      <c r="AB1023" s="3" t="str">
        <f t="shared" si="31"/>
        <v>10 to 20</v>
      </c>
      <c r="AM1023" s="6">
        <v>292</v>
      </c>
      <c r="AN1023" s="6" t="s">
        <v>1396</v>
      </c>
    </row>
    <row r="1024" spans="1:40" x14ac:dyDescent="0.25">
      <c r="A1024">
        <v>1022</v>
      </c>
      <c r="B1024">
        <v>210</v>
      </c>
      <c r="C1024">
        <v>412</v>
      </c>
      <c r="D1024">
        <v>119</v>
      </c>
      <c r="E1024">
        <v>3</v>
      </c>
      <c r="F1024">
        <v>357</v>
      </c>
      <c r="G1024">
        <v>1</v>
      </c>
      <c r="H1024" t="str">
        <f>VLOOKUP($C1024,'Raw-products'!$A$2:$H$1261,MATCH(H$1,'Raw-products'!$A$1:$H$1,0))</f>
        <v>Shirt</v>
      </c>
      <c r="I1024" t="str">
        <f>VLOOKUP($C1024,'Raw-products'!$A$2:$H$1261,MATCH(I$1,'Raw-products'!$A$1:$H$1,0))</f>
        <v>Casual Slim Fit</v>
      </c>
      <c r="J1024" t="str">
        <f>VLOOKUP($C1024,'Raw-products'!$A$2:$H$1261,MATCH(J$1,'Raw-products'!$A$1:$H$1,0))</f>
        <v>M</v>
      </c>
      <c r="K1024" t="str">
        <f>VLOOKUP($C1024,'Raw-products'!$A$2:$H$1261,MATCH(K$1,'Raw-products'!$A$1:$H$1,0))</f>
        <v>indigo</v>
      </c>
      <c r="L1024">
        <f>VLOOKUP($C1024,'Raw-products'!$A$2:$H$1261,MATCH(L$1,'Raw-products'!$A$1:$H$1,0))</f>
        <v>113</v>
      </c>
      <c r="M1024">
        <f>VLOOKUP($C1024,'Raw-products'!$A$2:$H$1261,MATCH(M$1,'Raw-products'!$A$1:$H$1,0))</f>
        <v>65</v>
      </c>
      <c r="N1024" s="5">
        <f t="shared" si="30"/>
        <v>7345</v>
      </c>
      <c r="O1024" cm="1">
        <f t="array" ref="O1024:R1024">_xlfn.XLOOKUP($B1024,'Raw -orders'!$A:$A,'Raw -orders'!$B:$E)</f>
        <v>723</v>
      </c>
      <c r="P1024">
        <v>21903</v>
      </c>
      <c r="Q1024" s="1">
        <v>44399</v>
      </c>
      <c r="R1024" s="1">
        <v>44426</v>
      </c>
      <c r="S1024" t="str" cm="1">
        <f t="array" ref="S1024:Z1024">_xlfn.XLOOKUP($O1024,'Raw - customers'!$A:$A,'Raw - customers'!$B:$I)</f>
        <v>Drusi Eagell</v>
      </c>
      <c r="T1024" t="str">
        <v>Polygender</v>
      </c>
      <c r="U1024">
        <v>34</v>
      </c>
      <c r="V1024" t="str">
        <v>5419 Alyssa AvenueSuite 084</v>
      </c>
      <c r="W1024">
        <v>9567</v>
      </c>
      <c r="X1024" t="str">
        <v>Lake Mitchellbury</v>
      </c>
      <c r="Y1024" t="str">
        <v>Australian Capital Territory</v>
      </c>
      <c r="Z1024" t="str">
        <v>Australia</v>
      </c>
      <c r="AA1024">
        <v>7</v>
      </c>
      <c r="AB1024" s="3" t="str">
        <f t="shared" si="31"/>
        <v>20 to 30</v>
      </c>
      <c r="AM1024" s="6">
        <v>723</v>
      </c>
      <c r="AN1024" s="6" t="s">
        <v>1350</v>
      </c>
    </row>
    <row r="1025" spans="1:40" x14ac:dyDescent="0.25">
      <c r="A1025">
        <v>1023</v>
      </c>
      <c r="B1025">
        <v>210</v>
      </c>
      <c r="C1025">
        <v>546</v>
      </c>
      <c r="D1025">
        <v>98</v>
      </c>
      <c r="E1025">
        <v>3</v>
      </c>
      <c r="F1025">
        <v>294</v>
      </c>
      <c r="G1025">
        <v>1</v>
      </c>
      <c r="H1025" t="str">
        <f>VLOOKUP($C1025,'Raw-products'!$A$2:$H$1261,MATCH(H$1,'Raw-products'!$A$1:$H$1,0))</f>
        <v>Jacket</v>
      </c>
      <c r="I1025" t="str">
        <f>VLOOKUP($C1025,'Raw-products'!$A$2:$H$1261,MATCH(I$1,'Raw-products'!$A$1:$H$1,0))</f>
        <v>Leather</v>
      </c>
      <c r="J1025" t="str">
        <f>VLOOKUP($C1025,'Raw-products'!$A$2:$H$1261,MATCH(J$1,'Raw-products'!$A$1:$H$1,0))</f>
        <v>S</v>
      </c>
      <c r="K1025" t="str">
        <f>VLOOKUP($C1025,'Raw-products'!$A$2:$H$1261,MATCH(K$1,'Raw-products'!$A$1:$H$1,0))</f>
        <v>blue</v>
      </c>
      <c r="L1025">
        <f>VLOOKUP($C1025,'Raw-products'!$A$2:$H$1261,MATCH(L$1,'Raw-products'!$A$1:$H$1,0))</f>
        <v>113</v>
      </c>
      <c r="M1025">
        <f>VLOOKUP($C1025,'Raw-products'!$A$2:$H$1261,MATCH(M$1,'Raw-products'!$A$1:$H$1,0))</f>
        <v>75</v>
      </c>
      <c r="N1025" s="5">
        <f t="shared" si="30"/>
        <v>8475</v>
      </c>
      <c r="O1025" cm="1">
        <f t="array" ref="O1025:R1025">_xlfn.XLOOKUP($B1025,'Raw -orders'!$A:$A,'Raw -orders'!$B:$E)</f>
        <v>723</v>
      </c>
      <c r="P1025">
        <v>21903</v>
      </c>
      <c r="Q1025" s="1">
        <v>44399</v>
      </c>
      <c r="R1025" s="1">
        <v>44426</v>
      </c>
      <c r="S1025" t="str" cm="1">
        <f t="array" ref="S1025:Z1025">_xlfn.XLOOKUP($O1025,'Raw - customers'!$A:$A,'Raw - customers'!$B:$I)</f>
        <v>Drusi Eagell</v>
      </c>
      <c r="T1025" t="str">
        <v>Polygender</v>
      </c>
      <c r="U1025">
        <v>34</v>
      </c>
      <c r="V1025" t="str">
        <v>5419 Alyssa AvenueSuite 084</v>
      </c>
      <c r="W1025">
        <v>9567</v>
      </c>
      <c r="X1025" t="str">
        <v>Lake Mitchellbury</v>
      </c>
      <c r="Y1025" t="str">
        <v>Australian Capital Territory</v>
      </c>
      <c r="Z1025" t="str">
        <v>Australia</v>
      </c>
      <c r="AA1025">
        <v>7</v>
      </c>
      <c r="AB1025" s="3" t="str">
        <f t="shared" si="31"/>
        <v>20 to 30</v>
      </c>
      <c r="AM1025" s="6">
        <v>723</v>
      </c>
      <c r="AN1025" s="6" t="s">
        <v>1350</v>
      </c>
    </row>
    <row r="1026" spans="1:40" x14ac:dyDescent="0.25">
      <c r="A1026">
        <v>1024</v>
      </c>
      <c r="B1026">
        <v>211</v>
      </c>
      <c r="C1026">
        <v>1253</v>
      </c>
      <c r="D1026">
        <v>112</v>
      </c>
      <c r="E1026">
        <v>2</v>
      </c>
      <c r="F1026">
        <v>224</v>
      </c>
      <c r="G1026">
        <v>1</v>
      </c>
      <c r="H1026" t="str">
        <f>VLOOKUP($C1026,'Raw-products'!$A$2:$H$1261,MATCH(H$1,'Raw-products'!$A$1:$H$1,0))</f>
        <v>Trousers</v>
      </c>
      <c r="I1026" t="str">
        <f>VLOOKUP($C1026,'Raw-products'!$A$2:$H$1261,MATCH(I$1,'Raw-products'!$A$1:$H$1,0))</f>
        <v>Tracksuit Bottoms</v>
      </c>
      <c r="J1026" t="str">
        <f>VLOOKUP($C1026,'Raw-products'!$A$2:$H$1261,MATCH(J$1,'Raw-products'!$A$1:$H$1,0))</f>
        <v>L</v>
      </c>
      <c r="K1026" t="str">
        <f>VLOOKUP($C1026,'Raw-products'!$A$2:$H$1261,MATCH(K$1,'Raw-products'!$A$1:$H$1,0))</f>
        <v>indigo</v>
      </c>
      <c r="L1026">
        <f>VLOOKUP($C1026,'Raw-products'!$A$2:$H$1261,MATCH(L$1,'Raw-products'!$A$1:$H$1,0))</f>
        <v>91</v>
      </c>
      <c r="M1026">
        <f>VLOOKUP($C1026,'Raw-products'!$A$2:$H$1261,MATCH(M$1,'Raw-products'!$A$1:$H$1,0))</f>
        <v>50</v>
      </c>
      <c r="N1026" s="5">
        <f t="shared" si="30"/>
        <v>4550</v>
      </c>
      <c r="O1026" cm="1">
        <f t="array" ref="O1026:R1026">_xlfn.XLOOKUP($B1026,'Raw -orders'!$A:$A,'Raw -orders'!$B:$E)</f>
        <v>515</v>
      </c>
      <c r="P1026">
        <v>37122</v>
      </c>
      <c r="Q1026" s="1">
        <v>44325</v>
      </c>
      <c r="R1026" s="1">
        <v>44333</v>
      </c>
      <c r="S1026" t="str" cm="1">
        <f t="array" ref="S1026:Z1026">_xlfn.XLOOKUP($O1026,'Raw - customers'!$A:$A,'Raw - customers'!$B:$I)</f>
        <v>Joannes Pandie</v>
      </c>
      <c r="T1026" t="str">
        <v>Female</v>
      </c>
      <c r="U1026">
        <v>52</v>
      </c>
      <c r="V1026" t="str">
        <v>5778 Chloe CourtApt. 365</v>
      </c>
      <c r="W1026">
        <v>830</v>
      </c>
      <c r="X1026" t="str">
        <v>Huelhaven</v>
      </c>
      <c r="Y1026" t="str">
        <v>Australian Capital Territory</v>
      </c>
      <c r="Z1026" t="str">
        <v>Australia</v>
      </c>
      <c r="AA1026">
        <v>5</v>
      </c>
      <c r="AB1026" s="3" t="str">
        <f t="shared" si="31"/>
        <v>0 to 10</v>
      </c>
      <c r="AM1026" s="6">
        <v>515</v>
      </c>
      <c r="AN1026" s="6" t="s">
        <v>1350</v>
      </c>
    </row>
    <row r="1027" spans="1:40" x14ac:dyDescent="0.25">
      <c r="A1027">
        <v>1025</v>
      </c>
      <c r="B1027">
        <v>211</v>
      </c>
      <c r="C1027">
        <v>430</v>
      </c>
      <c r="D1027">
        <v>107</v>
      </c>
      <c r="E1027">
        <v>2</v>
      </c>
      <c r="F1027">
        <v>214</v>
      </c>
      <c r="G1027">
        <v>1</v>
      </c>
      <c r="H1027" t="str">
        <f>VLOOKUP($C1027,'Raw-products'!$A$2:$H$1261,MATCH(H$1,'Raw-products'!$A$1:$H$1,0))</f>
        <v>Jacket</v>
      </c>
      <c r="I1027" t="str">
        <f>VLOOKUP($C1027,'Raw-products'!$A$2:$H$1261,MATCH(I$1,'Raw-products'!$A$1:$H$1,0))</f>
        <v>Denim</v>
      </c>
      <c r="J1027" t="str">
        <f>VLOOKUP($C1027,'Raw-products'!$A$2:$H$1261,MATCH(J$1,'Raw-products'!$A$1:$H$1,0))</f>
        <v>XS</v>
      </c>
      <c r="K1027" t="str">
        <f>VLOOKUP($C1027,'Raw-products'!$A$2:$H$1261,MATCH(K$1,'Raw-products'!$A$1:$H$1,0))</f>
        <v>yellow</v>
      </c>
      <c r="L1027">
        <f>VLOOKUP($C1027,'Raw-products'!$A$2:$H$1261,MATCH(L$1,'Raw-products'!$A$1:$H$1,0))</f>
        <v>92</v>
      </c>
      <c r="M1027">
        <f>VLOOKUP($C1027,'Raw-products'!$A$2:$H$1261,MATCH(M$1,'Raw-products'!$A$1:$H$1,0))</f>
        <v>52</v>
      </c>
      <c r="N1027" s="5">
        <f t="shared" ref="N1027:N1090" si="32">$L1027*$M1027</f>
        <v>4784</v>
      </c>
      <c r="O1027" cm="1">
        <f t="array" ref="O1027:R1027">_xlfn.XLOOKUP($B1027,'Raw -orders'!$A:$A,'Raw -orders'!$B:$E)</f>
        <v>515</v>
      </c>
      <c r="P1027">
        <v>37122</v>
      </c>
      <c r="Q1027" s="1">
        <v>44325</v>
      </c>
      <c r="R1027" s="1">
        <v>44333</v>
      </c>
      <c r="S1027" t="str" cm="1">
        <f t="array" ref="S1027:Z1027">_xlfn.XLOOKUP($O1027,'Raw - customers'!$A:$A,'Raw - customers'!$B:$I)</f>
        <v>Joannes Pandie</v>
      </c>
      <c r="T1027" t="str">
        <v>Female</v>
      </c>
      <c r="U1027">
        <v>52</v>
      </c>
      <c r="V1027" t="str">
        <v>5778 Chloe CourtApt. 365</v>
      </c>
      <c r="W1027">
        <v>830</v>
      </c>
      <c r="X1027" t="str">
        <v>Huelhaven</v>
      </c>
      <c r="Y1027" t="str">
        <v>Australian Capital Territory</v>
      </c>
      <c r="Z1027" t="str">
        <v>Australia</v>
      </c>
      <c r="AA1027">
        <v>5</v>
      </c>
      <c r="AB1027" s="3" t="str">
        <f t="shared" ref="AB1027:AB1090" si="33">IF(AND(DATEDIF($Q1027,$R1027,"D")&gt;0,DATEDIF($Q1027,$R1027,"D")&lt;=10),"0 to 10",IF(AND(DATEDIF($Q1027,$R1027,"D")&gt;10,DATEDIF($Q1027,$R1027,"D")&lt;=20),"10 to 20",IF(AND(DATEDIF($Q1027,$R1027,"D")&gt;20,DATEDIF($Q1027,$R1027,"D")&lt;=30),"20 to 30")))</f>
        <v>0 to 10</v>
      </c>
      <c r="AM1027" s="6">
        <v>515</v>
      </c>
      <c r="AN1027" s="6" t="s">
        <v>1350</v>
      </c>
    </row>
    <row r="1028" spans="1:40" x14ac:dyDescent="0.25">
      <c r="A1028">
        <v>1026</v>
      </c>
      <c r="B1028">
        <v>211</v>
      </c>
      <c r="C1028">
        <v>152</v>
      </c>
      <c r="D1028">
        <v>91</v>
      </c>
      <c r="E1028">
        <v>3</v>
      </c>
      <c r="F1028">
        <v>273</v>
      </c>
      <c r="G1028">
        <v>1</v>
      </c>
      <c r="H1028" t="str">
        <f>VLOOKUP($C1028,'Raw-products'!$A$2:$H$1261,MATCH(H$1,'Raw-products'!$A$1:$H$1,0))</f>
        <v>Shirt</v>
      </c>
      <c r="I1028" t="str">
        <f>VLOOKUP($C1028,'Raw-products'!$A$2:$H$1261,MATCH(I$1,'Raw-products'!$A$1:$H$1,0))</f>
        <v>Linen</v>
      </c>
      <c r="J1028" t="str">
        <f>VLOOKUP($C1028,'Raw-products'!$A$2:$H$1261,MATCH(J$1,'Raw-products'!$A$1:$H$1,0))</f>
        <v>M</v>
      </c>
      <c r="K1028" t="str">
        <f>VLOOKUP($C1028,'Raw-products'!$A$2:$H$1261,MATCH(K$1,'Raw-products'!$A$1:$H$1,0))</f>
        <v>yellow</v>
      </c>
      <c r="L1028">
        <f>VLOOKUP($C1028,'Raw-products'!$A$2:$H$1261,MATCH(L$1,'Raw-products'!$A$1:$H$1,0))</f>
        <v>116</v>
      </c>
      <c r="M1028">
        <f>VLOOKUP($C1028,'Raw-products'!$A$2:$H$1261,MATCH(M$1,'Raw-products'!$A$1:$H$1,0))</f>
        <v>59</v>
      </c>
      <c r="N1028" s="5">
        <f t="shared" si="32"/>
        <v>6844</v>
      </c>
      <c r="O1028" cm="1">
        <f t="array" ref="O1028:R1028">_xlfn.XLOOKUP($B1028,'Raw -orders'!$A:$A,'Raw -orders'!$B:$E)</f>
        <v>515</v>
      </c>
      <c r="P1028">
        <v>37122</v>
      </c>
      <c r="Q1028" s="1">
        <v>44325</v>
      </c>
      <c r="R1028" s="1">
        <v>44333</v>
      </c>
      <c r="S1028" t="str" cm="1">
        <f t="array" ref="S1028:Z1028">_xlfn.XLOOKUP($O1028,'Raw - customers'!$A:$A,'Raw - customers'!$B:$I)</f>
        <v>Joannes Pandie</v>
      </c>
      <c r="T1028" t="str">
        <v>Female</v>
      </c>
      <c r="U1028">
        <v>52</v>
      </c>
      <c r="V1028" t="str">
        <v>5778 Chloe CourtApt. 365</v>
      </c>
      <c r="W1028">
        <v>830</v>
      </c>
      <c r="X1028" t="str">
        <v>Huelhaven</v>
      </c>
      <c r="Y1028" t="str">
        <v>Australian Capital Territory</v>
      </c>
      <c r="Z1028" t="str">
        <v>Australia</v>
      </c>
      <c r="AA1028">
        <v>5</v>
      </c>
      <c r="AB1028" s="3" t="str">
        <f t="shared" si="33"/>
        <v>0 to 10</v>
      </c>
      <c r="AM1028" s="6">
        <v>515</v>
      </c>
      <c r="AN1028" s="6" t="s">
        <v>1350</v>
      </c>
    </row>
    <row r="1029" spans="1:40" x14ac:dyDescent="0.25">
      <c r="A1029">
        <v>1027</v>
      </c>
      <c r="B1029">
        <v>211</v>
      </c>
      <c r="C1029">
        <v>519</v>
      </c>
      <c r="D1029">
        <v>102</v>
      </c>
      <c r="E1029">
        <v>1</v>
      </c>
      <c r="F1029">
        <v>102</v>
      </c>
      <c r="G1029">
        <v>1</v>
      </c>
      <c r="H1029" t="str">
        <f>VLOOKUP($C1029,'Raw-products'!$A$2:$H$1261,MATCH(H$1,'Raw-products'!$A$1:$H$1,0))</f>
        <v>Jacket</v>
      </c>
      <c r="I1029" t="str">
        <f>VLOOKUP($C1029,'Raw-products'!$A$2:$H$1261,MATCH(I$1,'Raw-products'!$A$1:$H$1,0))</f>
        <v>Windbreaker</v>
      </c>
      <c r="J1029" t="str">
        <f>VLOOKUP($C1029,'Raw-products'!$A$2:$H$1261,MATCH(J$1,'Raw-products'!$A$1:$H$1,0))</f>
        <v>XL</v>
      </c>
      <c r="K1029" t="str">
        <f>VLOOKUP($C1029,'Raw-products'!$A$2:$H$1261,MATCH(K$1,'Raw-products'!$A$1:$H$1,0))</f>
        <v>indigo</v>
      </c>
      <c r="L1029">
        <f>VLOOKUP($C1029,'Raw-products'!$A$2:$H$1261,MATCH(L$1,'Raw-products'!$A$1:$H$1,0))</f>
        <v>109</v>
      </c>
      <c r="M1029">
        <f>VLOOKUP($C1029,'Raw-products'!$A$2:$H$1261,MATCH(M$1,'Raw-products'!$A$1:$H$1,0))</f>
        <v>60</v>
      </c>
      <c r="N1029" s="5">
        <f t="shared" si="32"/>
        <v>6540</v>
      </c>
      <c r="O1029" cm="1">
        <f t="array" ref="O1029:R1029">_xlfn.XLOOKUP($B1029,'Raw -orders'!$A:$A,'Raw -orders'!$B:$E)</f>
        <v>515</v>
      </c>
      <c r="P1029">
        <v>37122</v>
      </c>
      <c r="Q1029" s="1">
        <v>44325</v>
      </c>
      <c r="R1029" s="1">
        <v>44333</v>
      </c>
      <c r="S1029" t="str" cm="1">
        <f t="array" ref="S1029:Z1029">_xlfn.XLOOKUP($O1029,'Raw - customers'!$A:$A,'Raw - customers'!$B:$I)</f>
        <v>Joannes Pandie</v>
      </c>
      <c r="T1029" t="str">
        <v>Female</v>
      </c>
      <c r="U1029">
        <v>52</v>
      </c>
      <c r="V1029" t="str">
        <v>5778 Chloe CourtApt. 365</v>
      </c>
      <c r="W1029">
        <v>830</v>
      </c>
      <c r="X1029" t="str">
        <v>Huelhaven</v>
      </c>
      <c r="Y1029" t="str">
        <v>Australian Capital Territory</v>
      </c>
      <c r="Z1029" t="str">
        <v>Australia</v>
      </c>
      <c r="AA1029">
        <v>5</v>
      </c>
      <c r="AB1029" s="3" t="str">
        <f t="shared" si="33"/>
        <v>0 to 10</v>
      </c>
      <c r="AM1029" s="6">
        <v>515</v>
      </c>
      <c r="AN1029" s="6" t="s">
        <v>1350</v>
      </c>
    </row>
    <row r="1030" spans="1:40" x14ac:dyDescent="0.25">
      <c r="A1030">
        <v>1028</v>
      </c>
      <c r="B1030">
        <v>211</v>
      </c>
      <c r="C1030">
        <v>573</v>
      </c>
      <c r="D1030">
        <v>100</v>
      </c>
      <c r="E1030">
        <v>3</v>
      </c>
      <c r="F1030">
        <v>300</v>
      </c>
      <c r="G1030">
        <v>1</v>
      </c>
      <c r="H1030" t="str">
        <f>VLOOKUP($C1030,'Raw-products'!$A$2:$H$1261,MATCH(H$1,'Raw-products'!$A$1:$H$1,0))</f>
        <v>Jacket</v>
      </c>
      <c r="I1030" t="str">
        <f>VLOOKUP($C1030,'Raw-products'!$A$2:$H$1261,MATCH(I$1,'Raw-products'!$A$1:$H$1,0))</f>
        <v>Bomber</v>
      </c>
      <c r="J1030" t="str">
        <f>VLOOKUP($C1030,'Raw-products'!$A$2:$H$1261,MATCH(J$1,'Raw-products'!$A$1:$H$1,0))</f>
        <v>L</v>
      </c>
      <c r="K1030" t="str">
        <f>VLOOKUP($C1030,'Raw-products'!$A$2:$H$1261,MATCH(K$1,'Raw-products'!$A$1:$H$1,0))</f>
        <v>yellow</v>
      </c>
      <c r="L1030">
        <f>VLOOKUP($C1030,'Raw-products'!$A$2:$H$1261,MATCH(L$1,'Raw-products'!$A$1:$H$1,0))</f>
        <v>90</v>
      </c>
      <c r="M1030">
        <f>VLOOKUP($C1030,'Raw-products'!$A$2:$H$1261,MATCH(M$1,'Raw-products'!$A$1:$H$1,0))</f>
        <v>54</v>
      </c>
      <c r="N1030" s="5">
        <f t="shared" si="32"/>
        <v>4860</v>
      </c>
      <c r="O1030" cm="1">
        <f t="array" ref="O1030:R1030">_xlfn.XLOOKUP($B1030,'Raw -orders'!$A:$A,'Raw -orders'!$B:$E)</f>
        <v>515</v>
      </c>
      <c r="P1030">
        <v>37122</v>
      </c>
      <c r="Q1030" s="1">
        <v>44325</v>
      </c>
      <c r="R1030" s="1">
        <v>44333</v>
      </c>
      <c r="S1030" t="str" cm="1">
        <f t="array" ref="S1030:Z1030">_xlfn.XLOOKUP($O1030,'Raw - customers'!$A:$A,'Raw - customers'!$B:$I)</f>
        <v>Joannes Pandie</v>
      </c>
      <c r="T1030" t="str">
        <v>Female</v>
      </c>
      <c r="U1030">
        <v>52</v>
      </c>
      <c r="V1030" t="str">
        <v>5778 Chloe CourtApt. 365</v>
      </c>
      <c r="W1030">
        <v>830</v>
      </c>
      <c r="X1030" t="str">
        <v>Huelhaven</v>
      </c>
      <c r="Y1030" t="str">
        <v>Australian Capital Territory</v>
      </c>
      <c r="Z1030" t="str">
        <v>Australia</v>
      </c>
      <c r="AA1030">
        <v>5</v>
      </c>
      <c r="AB1030" s="3" t="str">
        <f t="shared" si="33"/>
        <v>0 to 10</v>
      </c>
      <c r="AM1030" s="6">
        <v>515</v>
      </c>
      <c r="AN1030" s="6" t="s">
        <v>1350</v>
      </c>
    </row>
    <row r="1031" spans="1:40" x14ac:dyDescent="0.25">
      <c r="A1031">
        <v>1029</v>
      </c>
      <c r="B1031">
        <v>212</v>
      </c>
      <c r="C1031">
        <v>1087</v>
      </c>
      <c r="D1031">
        <v>115</v>
      </c>
      <c r="E1031">
        <v>3</v>
      </c>
      <c r="F1031">
        <v>345</v>
      </c>
      <c r="G1031">
        <v>1</v>
      </c>
      <c r="H1031" t="str">
        <f>VLOOKUP($C1031,'Raw-products'!$A$2:$H$1261,MATCH(H$1,'Raw-products'!$A$1:$H$1,0))</f>
        <v>Trousers</v>
      </c>
      <c r="I1031" t="str">
        <f>VLOOKUP($C1031,'Raw-products'!$A$2:$H$1261,MATCH(I$1,'Raw-products'!$A$1:$H$1,0))</f>
        <v>Cropped</v>
      </c>
      <c r="J1031" t="str">
        <f>VLOOKUP($C1031,'Raw-products'!$A$2:$H$1261,MATCH(J$1,'Raw-products'!$A$1:$H$1,0))</f>
        <v>M</v>
      </c>
      <c r="K1031" t="str">
        <f>VLOOKUP($C1031,'Raw-products'!$A$2:$H$1261,MATCH(K$1,'Raw-products'!$A$1:$H$1,0))</f>
        <v>red</v>
      </c>
      <c r="L1031">
        <f>VLOOKUP($C1031,'Raw-products'!$A$2:$H$1261,MATCH(L$1,'Raw-products'!$A$1:$H$1,0))</f>
        <v>99</v>
      </c>
      <c r="M1031">
        <f>VLOOKUP($C1031,'Raw-products'!$A$2:$H$1261,MATCH(M$1,'Raw-products'!$A$1:$H$1,0))</f>
        <v>50</v>
      </c>
      <c r="N1031" s="5">
        <f t="shared" si="32"/>
        <v>4950</v>
      </c>
      <c r="O1031" cm="1">
        <f t="array" ref="O1031:R1031">_xlfn.XLOOKUP($B1031,'Raw -orders'!$A:$A,'Raw -orders'!$B:$E)</f>
        <v>62</v>
      </c>
      <c r="P1031">
        <v>29887</v>
      </c>
      <c r="Q1031" s="1">
        <v>44483</v>
      </c>
      <c r="R1031" s="1">
        <v>44508</v>
      </c>
      <c r="S1031" t="str" cm="1">
        <f t="array" ref="S1031:Z1031">_xlfn.XLOOKUP($O1031,'Raw - customers'!$A:$A,'Raw - customers'!$B:$I)</f>
        <v>Denice Ledrane</v>
      </c>
      <c r="T1031" t="str">
        <v>Bigender</v>
      </c>
      <c r="U1031">
        <v>32</v>
      </c>
      <c r="V1031" t="str">
        <v>049 Imogen StreetSuite 299</v>
      </c>
      <c r="W1031">
        <v>2404</v>
      </c>
      <c r="X1031" t="str">
        <v>New Beaumouth</v>
      </c>
      <c r="Y1031" t="str">
        <v>Australian Capital Territory</v>
      </c>
      <c r="Z1031" t="str">
        <v>Australia</v>
      </c>
      <c r="AA1031">
        <v>10</v>
      </c>
      <c r="AB1031" s="3" t="str">
        <f t="shared" si="33"/>
        <v>20 to 30</v>
      </c>
      <c r="AM1031" s="6">
        <v>62</v>
      </c>
      <c r="AN1031" s="6" t="s">
        <v>1350</v>
      </c>
    </row>
    <row r="1032" spans="1:40" x14ac:dyDescent="0.25">
      <c r="A1032">
        <v>1030</v>
      </c>
      <c r="B1032">
        <v>212</v>
      </c>
      <c r="C1032">
        <v>317</v>
      </c>
      <c r="D1032">
        <v>109</v>
      </c>
      <c r="E1032">
        <v>3</v>
      </c>
      <c r="F1032">
        <v>327</v>
      </c>
      <c r="G1032">
        <v>1</v>
      </c>
      <c r="H1032" t="str">
        <f>VLOOKUP($C1032,'Raw-products'!$A$2:$H$1261,MATCH(H$1,'Raw-products'!$A$1:$H$1,0))</f>
        <v>Shirt</v>
      </c>
      <c r="I1032" t="str">
        <f>VLOOKUP($C1032,'Raw-products'!$A$2:$H$1261,MATCH(I$1,'Raw-products'!$A$1:$H$1,0))</f>
        <v>Mandarin Collar</v>
      </c>
      <c r="J1032" t="str">
        <f>VLOOKUP($C1032,'Raw-products'!$A$2:$H$1261,MATCH(J$1,'Raw-products'!$A$1:$H$1,0))</f>
        <v>M</v>
      </c>
      <c r="K1032" t="str">
        <f>VLOOKUP($C1032,'Raw-products'!$A$2:$H$1261,MATCH(K$1,'Raw-products'!$A$1:$H$1,0))</f>
        <v>red</v>
      </c>
      <c r="L1032">
        <f>VLOOKUP($C1032,'Raw-products'!$A$2:$H$1261,MATCH(L$1,'Raw-products'!$A$1:$H$1,0))</f>
        <v>108</v>
      </c>
      <c r="M1032">
        <f>VLOOKUP($C1032,'Raw-products'!$A$2:$H$1261,MATCH(M$1,'Raw-products'!$A$1:$H$1,0))</f>
        <v>60</v>
      </c>
      <c r="N1032" s="5">
        <f t="shared" si="32"/>
        <v>6480</v>
      </c>
      <c r="O1032" cm="1">
        <f t="array" ref="O1032:R1032">_xlfn.XLOOKUP($B1032,'Raw -orders'!$A:$A,'Raw -orders'!$B:$E)</f>
        <v>62</v>
      </c>
      <c r="P1032">
        <v>29887</v>
      </c>
      <c r="Q1032" s="1">
        <v>44483</v>
      </c>
      <c r="R1032" s="1">
        <v>44508</v>
      </c>
      <c r="S1032" t="str" cm="1">
        <f t="array" ref="S1032:Z1032">_xlfn.XLOOKUP($O1032,'Raw - customers'!$A:$A,'Raw - customers'!$B:$I)</f>
        <v>Denice Ledrane</v>
      </c>
      <c r="T1032" t="str">
        <v>Bigender</v>
      </c>
      <c r="U1032">
        <v>32</v>
      </c>
      <c r="V1032" t="str">
        <v>049 Imogen StreetSuite 299</v>
      </c>
      <c r="W1032">
        <v>2404</v>
      </c>
      <c r="X1032" t="str">
        <v>New Beaumouth</v>
      </c>
      <c r="Y1032" t="str">
        <v>Australian Capital Territory</v>
      </c>
      <c r="Z1032" t="str">
        <v>Australia</v>
      </c>
      <c r="AA1032">
        <v>10</v>
      </c>
      <c r="AB1032" s="3" t="str">
        <f t="shared" si="33"/>
        <v>20 to 30</v>
      </c>
      <c r="AM1032" s="6">
        <v>62</v>
      </c>
      <c r="AN1032" s="6" t="s">
        <v>1350</v>
      </c>
    </row>
    <row r="1033" spans="1:40" x14ac:dyDescent="0.25">
      <c r="A1033">
        <v>1031</v>
      </c>
      <c r="B1033">
        <v>212</v>
      </c>
      <c r="C1033">
        <v>627</v>
      </c>
      <c r="D1033">
        <v>112</v>
      </c>
      <c r="E1033">
        <v>1</v>
      </c>
      <c r="F1033">
        <v>112</v>
      </c>
      <c r="G1033">
        <v>1</v>
      </c>
      <c r="H1033" t="str">
        <f>VLOOKUP($C1033,'Raw-products'!$A$2:$H$1261,MATCH(H$1,'Raw-products'!$A$1:$H$1,0))</f>
        <v>Jacket</v>
      </c>
      <c r="I1033" t="str">
        <f>VLOOKUP($C1033,'Raw-products'!$A$2:$H$1261,MATCH(I$1,'Raw-products'!$A$1:$H$1,0))</f>
        <v>Cardigan</v>
      </c>
      <c r="J1033" t="str">
        <f>VLOOKUP($C1033,'Raw-products'!$A$2:$H$1261,MATCH(J$1,'Raw-products'!$A$1:$H$1,0))</f>
        <v>M</v>
      </c>
      <c r="K1033" t="str">
        <f>VLOOKUP($C1033,'Raw-products'!$A$2:$H$1261,MATCH(K$1,'Raw-products'!$A$1:$H$1,0))</f>
        <v>violet</v>
      </c>
      <c r="L1033">
        <f>VLOOKUP($C1033,'Raw-products'!$A$2:$H$1261,MATCH(L$1,'Raw-products'!$A$1:$H$1,0))</f>
        <v>118</v>
      </c>
      <c r="M1033">
        <f>VLOOKUP($C1033,'Raw-products'!$A$2:$H$1261,MATCH(M$1,'Raw-products'!$A$1:$H$1,0))</f>
        <v>75</v>
      </c>
      <c r="N1033" s="5">
        <f t="shared" si="32"/>
        <v>8850</v>
      </c>
      <c r="O1033" cm="1">
        <f t="array" ref="O1033:R1033">_xlfn.XLOOKUP($B1033,'Raw -orders'!$A:$A,'Raw -orders'!$B:$E)</f>
        <v>62</v>
      </c>
      <c r="P1033">
        <v>29887</v>
      </c>
      <c r="Q1033" s="1">
        <v>44483</v>
      </c>
      <c r="R1033" s="1">
        <v>44508</v>
      </c>
      <c r="S1033" t="str" cm="1">
        <f t="array" ref="S1033:Z1033">_xlfn.XLOOKUP($O1033,'Raw - customers'!$A:$A,'Raw - customers'!$B:$I)</f>
        <v>Denice Ledrane</v>
      </c>
      <c r="T1033" t="str">
        <v>Bigender</v>
      </c>
      <c r="U1033">
        <v>32</v>
      </c>
      <c r="V1033" t="str">
        <v>049 Imogen StreetSuite 299</v>
      </c>
      <c r="W1033">
        <v>2404</v>
      </c>
      <c r="X1033" t="str">
        <v>New Beaumouth</v>
      </c>
      <c r="Y1033" t="str">
        <v>Australian Capital Territory</v>
      </c>
      <c r="Z1033" t="str">
        <v>Australia</v>
      </c>
      <c r="AA1033">
        <v>10</v>
      </c>
      <c r="AB1033" s="3" t="str">
        <f t="shared" si="33"/>
        <v>20 to 30</v>
      </c>
      <c r="AM1033" s="6">
        <v>62</v>
      </c>
      <c r="AN1033" s="6" t="s">
        <v>1350</v>
      </c>
    </row>
    <row r="1034" spans="1:40" x14ac:dyDescent="0.25">
      <c r="A1034">
        <v>1032</v>
      </c>
      <c r="B1034">
        <v>212</v>
      </c>
      <c r="C1034">
        <v>517</v>
      </c>
      <c r="D1034">
        <v>102</v>
      </c>
      <c r="E1034">
        <v>2</v>
      </c>
      <c r="F1034">
        <v>204</v>
      </c>
      <c r="G1034">
        <v>1</v>
      </c>
      <c r="H1034" t="str">
        <f>VLOOKUP($C1034,'Raw-products'!$A$2:$H$1261,MATCH(H$1,'Raw-products'!$A$1:$H$1,0))</f>
        <v>Jacket</v>
      </c>
      <c r="I1034" t="str">
        <f>VLOOKUP($C1034,'Raw-products'!$A$2:$H$1261,MATCH(I$1,'Raw-products'!$A$1:$H$1,0))</f>
        <v>Windbreaker</v>
      </c>
      <c r="J1034" t="str">
        <f>VLOOKUP($C1034,'Raw-products'!$A$2:$H$1261,MATCH(J$1,'Raw-products'!$A$1:$H$1,0))</f>
        <v>M</v>
      </c>
      <c r="K1034" t="str">
        <f>VLOOKUP($C1034,'Raw-products'!$A$2:$H$1261,MATCH(K$1,'Raw-products'!$A$1:$H$1,0))</f>
        <v>indigo</v>
      </c>
      <c r="L1034">
        <f>VLOOKUP($C1034,'Raw-products'!$A$2:$H$1261,MATCH(L$1,'Raw-products'!$A$1:$H$1,0))</f>
        <v>109</v>
      </c>
      <c r="M1034">
        <f>VLOOKUP($C1034,'Raw-products'!$A$2:$H$1261,MATCH(M$1,'Raw-products'!$A$1:$H$1,0))</f>
        <v>56</v>
      </c>
      <c r="N1034" s="5">
        <f t="shared" si="32"/>
        <v>6104</v>
      </c>
      <c r="O1034" cm="1">
        <f t="array" ref="O1034:R1034">_xlfn.XLOOKUP($B1034,'Raw -orders'!$A:$A,'Raw -orders'!$B:$E)</f>
        <v>62</v>
      </c>
      <c r="P1034">
        <v>29887</v>
      </c>
      <c r="Q1034" s="1">
        <v>44483</v>
      </c>
      <c r="R1034" s="1">
        <v>44508</v>
      </c>
      <c r="S1034" t="str" cm="1">
        <f t="array" ref="S1034:Z1034">_xlfn.XLOOKUP($O1034,'Raw - customers'!$A:$A,'Raw - customers'!$B:$I)</f>
        <v>Denice Ledrane</v>
      </c>
      <c r="T1034" t="str">
        <v>Bigender</v>
      </c>
      <c r="U1034">
        <v>32</v>
      </c>
      <c r="V1034" t="str">
        <v>049 Imogen StreetSuite 299</v>
      </c>
      <c r="W1034">
        <v>2404</v>
      </c>
      <c r="X1034" t="str">
        <v>New Beaumouth</v>
      </c>
      <c r="Y1034" t="str">
        <v>Australian Capital Territory</v>
      </c>
      <c r="Z1034" t="str">
        <v>Australia</v>
      </c>
      <c r="AA1034">
        <v>10</v>
      </c>
      <c r="AB1034" s="3" t="str">
        <f t="shared" si="33"/>
        <v>20 to 30</v>
      </c>
      <c r="AM1034" s="6">
        <v>62</v>
      </c>
      <c r="AN1034" s="6" t="s">
        <v>1350</v>
      </c>
    </row>
    <row r="1035" spans="1:40" x14ac:dyDescent="0.25">
      <c r="A1035">
        <v>1033</v>
      </c>
      <c r="B1035">
        <v>212</v>
      </c>
      <c r="C1035">
        <v>1174</v>
      </c>
      <c r="D1035">
        <v>99</v>
      </c>
      <c r="E1035">
        <v>1</v>
      </c>
      <c r="F1035">
        <v>99</v>
      </c>
      <c r="G1035">
        <v>1</v>
      </c>
      <c r="H1035" t="str">
        <f>VLOOKUP($C1035,'Raw-products'!$A$2:$H$1261,MATCH(H$1,'Raw-products'!$A$1:$H$1,0))</f>
        <v>Trousers</v>
      </c>
      <c r="I1035" t="str">
        <f>VLOOKUP($C1035,'Raw-products'!$A$2:$H$1261,MATCH(I$1,'Raw-products'!$A$1:$H$1,0))</f>
        <v>High-Waisted</v>
      </c>
      <c r="J1035" t="str">
        <f>VLOOKUP($C1035,'Raw-products'!$A$2:$H$1261,MATCH(J$1,'Raw-products'!$A$1:$H$1,0))</f>
        <v>XL</v>
      </c>
      <c r="K1035" t="str">
        <f>VLOOKUP($C1035,'Raw-products'!$A$2:$H$1261,MATCH(K$1,'Raw-products'!$A$1:$H$1,0))</f>
        <v>green</v>
      </c>
      <c r="L1035">
        <f>VLOOKUP($C1035,'Raw-products'!$A$2:$H$1261,MATCH(L$1,'Raw-products'!$A$1:$H$1,0))</f>
        <v>98</v>
      </c>
      <c r="M1035">
        <f>VLOOKUP($C1035,'Raw-products'!$A$2:$H$1261,MATCH(M$1,'Raw-products'!$A$1:$H$1,0))</f>
        <v>78</v>
      </c>
      <c r="N1035" s="5">
        <f t="shared" si="32"/>
        <v>7644</v>
      </c>
      <c r="O1035" cm="1">
        <f t="array" ref="O1035:R1035">_xlfn.XLOOKUP($B1035,'Raw -orders'!$A:$A,'Raw -orders'!$B:$E)</f>
        <v>62</v>
      </c>
      <c r="P1035">
        <v>29887</v>
      </c>
      <c r="Q1035" s="1">
        <v>44483</v>
      </c>
      <c r="R1035" s="1">
        <v>44508</v>
      </c>
      <c r="S1035" t="str" cm="1">
        <f t="array" ref="S1035:Z1035">_xlfn.XLOOKUP($O1035,'Raw - customers'!$A:$A,'Raw - customers'!$B:$I)</f>
        <v>Denice Ledrane</v>
      </c>
      <c r="T1035" t="str">
        <v>Bigender</v>
      </c>
      <c r="U1035">
        <v>32</v>
      </c>
      <c r="V1035" t="str">
        <v>049 Imogen StreetSuite 299</v>
      </c>
      <c r="W1035">
        <v>2404</v>
      </c>
      <c r="X1035" t="str">
        <v>New Beaumouth</v>
      </c>
      <c r="Y1035" t="str">
        <v>Australian Capital Territory</v>
      </c>
      <c r="Z1035" t="str">
        <v>Australia</v>
      </c>
      <c r="AA1035">
        <v>10</v>
      </c>
      <c r="AB1035" s="3" t="str">
        <f t="shared" si="33"/>
        <v>20 to 30</v>
      </c>
      <c r="AM1035" s="6">
        <v>62</v>
      </c>
      <c r="AN1035" s="6" t="s">
        <v>1350</v>
      </c>
    </row>
    <row r="1036" spans="1:40" x14ac:dyDescent="0.25">
      <c r="A1036">
        <v>1034</v>
      </c>
      <c r="B1036">
        <v>212</v>
      </c>
      <c r="C1036">
        <v>362</v>
      </c>
      <c r="D1036">
        <v>94</v>
      </c>
      <c r="E1036">
        <v>3</v>
      </c>
      <c r="F1036">
        <v>282</v>
      </c>
      <c r="G1036">
        <v>1</v>
      </c>
      <c r="H1036" t="str">
        <f>VLOOKUP($C1036,'Raw-products'!$A$2:$H$1261,MATCH(H$1,'Raw-products'!$A$1:$H$1,0))</f>
        <v>Shirt</v>
      </c>
      <c r="I1036" t="str">
        <f>VLOOKUP($C1036,'Raw-products'!$A$2:$H$1261,MATCH(I$1,'Raw-products'!$A$1:$H$1,0))</f>
        <v>Henley</v>
      </c>
      <c r="J1036" t="str">
        <f>VLOOKUP($C1036,'Raw-products'!$A$2:$H$1261,MATCH(J$1,'Raw-products'!$A$1:$H$1,0))</f>
        <v>M</v>
      </c>
      <c r="K1036" t="str">
        <f>VLOOKUP($C1036,'Raw-products'!$A$2:$H$1261,MATCH(K$1,'Raw-products'!$A$1:$H$1,0))</f>
        <v>yellow</v>
      </c>
      <c r="L1036">
        <f>VLOOKUP($C1036,'Raw-products'!$A$2:$H$1261,MATCH(L$1,'Raw-products'!$A$1:$H$1,0))</f>
        <v>92</v>
      </c>
      <c r="M1036">
        <f>VLOOKUP($C1036,'Raw-products'!$A$2:$H$1261,MATCH(M$1,'Raw-products'!$A$1:$H$1,0))</f>
        <v>71</v>
      </c>
      <c r="N1036" s="5">
        <f t="shared" si="32"/>
        <v>6532</v>
      </c>
      <c r="O1036" cm="1">
        <f t="array" ref="O1036:R1036">_xlfn.XLOOKUP($B1036,'Raw -orders'!$A:$A,'Raw -orders'!$B:$E)</f>
        <v>62</v>
      </c>
      <c r="P1036">
        <v>29887</v>
      </c>
      <c r="Q1036" s="1">
        <v>44483</v>
      </c>
      <c r="R1036" s="1">
        <v>44508</v>
      </c>
      <c r="S1036" t="str" cm="1">
        <f t="array" ref="S1036:Z1036">_xlfn.XLOOKUP($O1036,'Raw - customers'!$A:$A,'Raw - customers'!$B:$I)</f>
        <v>Denice Ledrane</v>
      </c>
      <c r="T1036" t="str">
        <v>Bigender</v>
      </c>
      <c r="U1036">
        <v>32</v>
      </c>
      <c r="V1036" t="str">
        <v>049 Imogen StreetSuite 299</v>
      </c>
      <c r="W1036">
        <v>2404</v>
      </c>
      <c r="X1036" t="str">
        <v>New Beaumouth</v>
      </c>
      <c r="Y1036" t="str">
        <v>Australian Capital Territory</v>
      </c>
      <c r="Z1036" t="str">
        <v>Australia</v>
      </c>
      <c r="AA1036">
        <v>10</v>
      </c>
      <c r="AB1036" s="3" t="str">
        <f t="shared" si="33"/>
        <v>20 to 30</v>
      </c>
      <c r="AM1036" s="6">
        <v>62</v>
      </c>
      <c r="AN1036" s="6" t="s">
        <v>1350</v>
      </c>
    </row>
    <row r="1037" spans="1:40" x14ac:dyDescent="0.25">
      <c r="A1037">
        <v>1035</v>
      </c>
      <c r="B1037">
        <v>212</v>
      </c>
      <c r="C1037">
        <v>172</v>
      </c>
      <c r="D1037">
        <v>91</v>
      </c>
      <c r="E1037">
        <v>2</v>
      </c>
      <c r="F1037">
        <v>182</v>
      </c>
      <c r="G1037">
        <v>1</v>
      </c>
      <c r="H1037" t="str">
        <f>VLOOKUP($C1037,'Raw-products'!$A$2:$H$1261,MATCH(H$1,'Raw-products'!$A$1:$H$1,0))</f>
        <v>Shirt</v>
      </c>
      <c r="I1037" t="str">
        <f>VLOOKUP($C1037,'Raw-products'!$A$2:$H$1261,MATCH(I$1,'Raw-products'!$A$1:$H$1,0))</f>
        <v>Linen</v>
      </c>
      <c r="J1037" t="str">
        <f>VLOOKUP($C1037,'Raw-products'!$A$2:$H$1261,MATCH(J$1,'Raw-products'!$A$1:$H$1,0))</f>
        <v>M</v>
      </c>
      <c r="K1037" t="str">
        <f>VLOOKUP($C1037,'Raw-products'!$A$2:$H$1261,MATCH(K$1,'Raw-products'!$A$1:$H$1,0))</f>
        <v>violet</v>
      </c>
      <c r="L1037">
        <f>VLOOKUP($C1037,'Raw-products'!$A$2:$H$1261,MATCH(L$1,'Raw-products'!$A$1:$H$1,0))</f>
        <v>116</v>
      </c>
      <c r="M1037">
        <f>VLOOKUP($C1037,'Raw-products'!$A$2:$H$1261,MATCH(M$1,'Raw-products'!$A$1:$H$1,0))</f>
        <v>44</v>
      </c>
      <c r="N1037" s="5">
        <f t="shared" si="32"/>
        <v>5104</v>
      </c>
      <c r="O1037" cm="1">
        <f t="array" ref="O1037:R1037">_xlfn.XLOOKUP($B1037,'Raw -orders'!$A:$A,'Raw -orders'!$B:$E)</f>
        <v>62</v>
      </c>
      <c r="P1037">
        <v>29887</v>
      </c>
      <c r="Q1037" s="1">
        <v>44483</v>
      </c>
      <c r="R1037" s="1">
        <v>44508</v>
      </c>
      <c r="S1037" t="str" cm="1">
        <f t="array" ref="S1037:Z1037">_xlfn.XLOOKUP($O1037,'Raw - customers'!$A:$A,'Raw - customers'!$B:$I)</f>
        <v>Denice Ledrane</v>
      </c>
      <c r="T1037" t="str">
        <v>Bigender</v>
      </c>
      <c r="U1037">
        <v>32</v>
      </c>
      <c r="V1037" t="str">
        <v>049 Imogen StreetSuite 299</v>
      </c>
      <c r="W1037">
        <v>2404</v>
      </c>
      <c r="X1037" t="str">
        <v>New Beaumouth</v>
      </c>
      <c r="Y1037" t="str">
        <v>Australian Capital Territory</v>
      </c>
      <c r="Z1037" t="str">
        <v>Australia</v>
      </c>
      <c r="AA1037">
        <v>10</v>
      </c>
      <c r="AB1037" s="3" t="str">
        <f t="shared" si="33"/>
        <v>20 to 30</v>
      </c>
      <c r="AM1037" s="6">
        <v>62</v>
      </c>
      <c r="AN1037" s="6" t="s">
        <v>1350</v>
      </c>
    </row>
    <row r="1038" spans="1:40" x14ac:dyDescent="0.25">
      <c r="A1038">
        <v>1036</v>
      </c>
      <c r="B1038">
        <v>212</v>
      </c>
      <c r="C1038">
        <v>1006</v>
      </c>
      <c r="D1038">
        <v>106</v>
      </c>
      <c r="E1038">
        <v>1</v>
      </c>
      <c r="F1038">
        <v>106</v>
      </c>
      <c r="G1038">
        <v>1</v>
      </c>
      <c r="H1038" t="str">
        <f>VLOOKUP($C1038,'Raw-products'!$A$2:$H$1261,MATCH(H$1,'Raw-products'!$A$1:$H$1,0))</f>
        <v>Trousers</v>
      </c>
      <c r="I1038" t="str">
        <f>VLOOKUP($C1038,'Raw-products'!$A$2:$H$1261,MATCH(I$1,'Raw-products'!$A$1:$H$1,0))</f>
        <v>Wool</v>
      </c>
      <c r="J1038" t="str">
        <f>VLOOKUP($C1038,'Raw-products'!$A$2:$H$1261,MATCH(J$1,'Raw-products'!$A$1:$H$1,0))</f>
        <v>S</v>
      </c>
      <c r="K1038" t="str">
        <f>VLOOKUP($C1038,'Raw-products'!$A$2:$H$1261,MATCH(K$1,'Raw-products'!$A$1:$H$1,0))</f>
        <v>indigo</v>
      </c>
      <c r="L1038">
        <f>VLOOKUP($C1038,'Raw-products'!$A$2:$H$1261,MATCH(L$1,'Raw-products'!$A$1:$H$1,0))</f>
        <v>111</v>
      </c>
      <c r="M1038">
        <f>VLOOKUP($C1038,'Raw-products'!$A$2:$H$1261,MATCH(M$1,'Raw-products'!$A$1:$H$1,0))</f>
        <v>45</v>
      </c>
      <c r="N1038" s="5">
        <f t="shared" si="32"/>
        <v>4995</v>
      </c>
      <c r="O1038" cm="1">
        <f t="array" ref="O1038:R1038">_xlfn.XLOOKUP($B1038,'Raw -orders'!$A:$A,'Raw -orders'!$B:$E)</f>
        <v>62</v>
      </c>
      <c r="P1038">
        <v>29887</v>
      </c>
      <c r="Q1038" s="1">
        <v>44483</v>
      </c>
      <c r="R1038" s="1">
        <v>44508</v>
      </c>
      <c r="S1038" t="str" cm="1">
        <f t="array" ref="S1038:Z1038">_xlfn.XLOOKUP($O1038,'Raw - customers'!$A:$A,'Raw - customers'!$B:$I)</f>
        <v>Denice Ledrane</v>
      </c>
      <c r="T1038" t="str">
        <v>Bigender</v>
      </c>
      <c r="U1038">
        <v>32</v>
      </c>
      <c r="V1038" t="str">
        <v>049 Imogen StreetSuite 299</v>
      </c>
      <c r="W1038">
        <v>2404</v>
      </c>
      <c r="X1038" t="str">
        <v>New Beaumouth</v>
      </c>
      <c r="Y1038" t="str">
        <v>Australian Capital Territory</v>
      </c>
      <c r="Z1038" t="str">
        <v>Australia</v>
      </c>
      <c r="AA1038">
        <v>10</v>
      </c>
      <c r="AB1038" s="3" t="str">
        <f t="shared" si="33"/>
        <v>20 to 30</v>
      </c>
      <c r="AM1038" s="6">
        <v>62</v>
      </c>
      <c r="AN1038" s="6" t="s">
        <v>1350</v>
      </c>
    </row>
    <row r="1039" spans="1:40" x14ac:dyDescent="0.25">
      <c r="A1039">
        <v>1037</v>
      </c>
      <c r="B1039">
        <v>213</v>
      </c>
      <c r="C1039">
        <v>262</v>
      </c>
      <c r="D1039">
        <v>95</v>
      </c>
      <c r="E1039">
        <v>3</v>
      </c>
      <c r="F1039">
        <v>285</v>
      </c>
      <c r="G1039">
        <v>1</v>
      </c>
      <c r="H1039" t="str">
        <f>VLOOKUP($C1039,'Raw-products'!$A$2:$H$1261,MATCH(H$1,'Raw-products'!$A$1:$H$1,0))</f>
        <v>Shirt</v>
      </c>
      <c r="I1039" t="str">
        <f>VLOOKUP($C1039,'Raw-products'!$A$2:$H$1261,MATCH(I$1,'Raw-products'!$A$1:$H$1,0))</f>
        <v>Polo</v>
      </c>
      <c r="J1039" t="str">
        <f>VLOOKUP($C1039,'Raw-products'!$A$2:$H$1261,MATCH(J$1,'Raw-products'!$A$1:$H$1,0))</f>
        <v>M</v>
      </c>
      <c r="K1039" t="str">
        <f>VLOOKUP($C1039,'Raw-products'!$A$2:$H$1261,MATCH(K$1,'Raw-products'!$A$1:$H$1,0))</f>
        <v>green</v>
      </c>
      <c r="L1039">
        <f>VLOOKUP($C1039,'Raw-products'!$A$2:$H$1261,MATCH(L$1,'Raw-products'!$A$1:$H$1,0))</f>
        <v>117</v>
      </c>
      <c r="M1039">
        <f>VLOOKUP($C1039,'Raw-products'!$A$2:$H$1261,MATCH(M$1,'Raw-products'!$A$1:$H$1,0))</f>
        <v>62</v>
      </c>
      <c r="N1039" s="5">
        <f t="shared" si="32"/>
        <v>7254</v>
      </c>
      <c r="O1039" cm="1">
        <f t="array" ref="O1039:R1039">_xlfn.XLOOKUP($B1039,'Raw -orders'!$A:$A,'Raw -orders'!$B:$E)</f>
        <v>678</v>
      </c>
      <c r="P1039">
        <v>37684</v>
      </c>
      <c r="Q1039" s="1">
        <v>44453</v>
      </c>
      <c r="R1039" s="1">
        <v>44466</v>
      </c>
      <c r="S1039" t="str" cm="1">
        <f t="array" ref="S1039:Z1039">_xlfn.XLOOKUP($O1039,'Raw - customers'!$A:$A,'Raw - customers'!$B:$I)</f>
        <v>Dare Andrich</v>
      </c>
      <c r="T1039" t="str">
        <v>Agender</v>
      </c>
      <c r="U1039">
        <v>79</v>
      </c>
      <c r="V1039" t="str">
        <v>609 Rohan TerraceSuite 767</v>
      </c>
      <c r="W1039">
        <v>1948</v>
      </c>
      <c r="X1039" t="str">
        <v>East Alex</v>
      </c>
      <c r="Y1039" t="str">
        <v>New South Wales</v>
      </c>
      <c r="Z1039" t="str">
        <v>Australia</v>
      </c>
      <c r="AA1039">
        <v>9</v>
      </c>
      <c r="AB1039" s="3" t="str">
        <f t="shared" si="33"/>
        <v>10 to 20</v>
      </c>
      <c r="AM1039" s="6">
        <v>678</v>
      </c>
      <c r="AN1039" s="6" t="s">
        <v>1362</v>
      </c>
    </row>
    <row r="1040" spans="1:40" x14ac:dyDescent="0.25">
      <c r="A1040">
        <v>1038</v>
      </c>
      <c r="B1040">
        <v>213</v>
      </c>
      <c r="C1040">
        <v>907</v>
      </c>
      <c r="D1040">
        <v>94</v>
      </c>
      <c r="E1040">
        <v>1</v>
      </c>
      <c r="F1040">
        <v>94</v>
      </c>
      <c r="G1040">
        <v>1</v>
      </c>
      <c r="H1040" t="str">
        <f>VLOOKUP($C1040,'Raw-products'!$A$2:$H$1261,MATCH(H$1,'Raw-products'!$A$1:$H$1,0))</f>
        <v>Trousers</v>
      </c>
      <c r="I1040" t="str">
        <f>VLOOKUP($C1040,'Raw-products'!$A$2:$H$1261,MATCH(I$1,'Raw-products'!$A$1:$H$1,0))</f>
        <v>Cords</v>
      </c>
      <c r="J1040" t="str">
        <f>VLOOKUP($C1040,'Raw-products'!$A$2:$H$1261,MATCH(J$1,'Raw-products'!$A$1:$H$1,0))</f>
        <v>M</v>
      </c>
      <c r="K1040" t="str">
        <f>VLOOKUP($C1040,'Raw-products'!$A$2:$H$1261,MATCH(K$1,'Raw-products'!$A$1:$H$1,0))</f>
        <v>violet</v>
      </c>
      <c r="L1040">
        <f>VLOOKUP($C1040,'Raw-products'!$A$2:$H$1261,MATCH(L$1,'Raw-products'!$A$1:$H$1,0))</f>
        <v>113</v>
      </c>
      <c r="M1040">
        <f>VLOOKUP($C1040,'Raw-products'!$A$2:$H$1261,MATCH(M$1,'Raw-products'!$A$1:$H$1,0))</f>
        <v>77</v>
      </c>
      <c r="N1040" s="5">
        <f t="shared" si="32"/>
        <v>8701</v>
      </c>
      <c r="O1040" cm="1">
        <f t="array" ref="O1040:R1040">_xlfn.XLOOKUP($B1040,'Raw -orders'!$A:$A,'Raw -orders'!$B:$E)</f>
        <v>678</v>
      </c>
      <c r="P1040">
        <v>37684</v>
      </c>
      <c r="Q1040" s="1">
        <v>44453</v>
      </c>
      <c r="R1040" s="1">
        <v>44466</v>
      </c>
      <c r="S1040" t="str" cm="1">
        <f t="array" ref="S1040:Z1040">_xlfn.XLOOKUP($O1040,'Raw - customers'!$A:$A,'Raw - customers'!$B:$I)</f>
        <v>Dare Andrich</v>
      </c>
      <c r="T1040" t="str">
        <v>Agender</v>
      </c>
      <c r="U1040">
        <v>79</v>
      </c>
      <c r="V1040" t="str">
        <v>609 Rohan TerraceSuite 767</v>
      </c>
      <c r="W1040">
        <v>1948</v>
      </c>
      <c r="X1040" t="str">
        <v>East Alex</v>
      </c>
      <c r="Y1040" t="str">
        <v>New South Wales</v>
      </c>
      <c r="Z1040" t="str">
        <v>Australia</v>
      </c>
      <c r="AA1040">
        <v>9</v>
      </c>
      <c r="AB1040" s="3" t="str">
        <f t="shared" si="33"/>
        <v>10 to 20</v>
      </c>
      <c r="AM1040" s="6">
        <v>678</v>
      </c>
      <c r="AN1040" s="6" t="s">
        <v>1362</v>
      </c>
    </row>
    <row r="1041" spans="1:40" x14ac:dyDescent="0.25">
      <c r="A1041">
        <v>1039</v>
      </c>
      <c r="B1041">
        <v>213</v>
      </c>
      <c r="C1041">
        <v>759</v>
      </c>
      <c r="D1041">
        <v>109</v>
      </c>
      <c r="E1041">
        <v>3</v>
      </c>
      <c r="F1041">
        <v>327</v>
      </c>
      <c r="G1041">
        <v>1</v>
      </c>
      <c r="H1041" t="str">
        <f>VLOOKUP($C1041,'Raw-products'!$A$2:$H$1261,MATCH(H$1,'Raw-products'!$A$1:$H$1,0))</f>
        <v>Jacket</v>
      </c>
      <c r="I1041" t="str">
        <f>VLOOKUP($C1041,'Raw-products'!$A$2:$H$1261,MATCH(I$1,'Raw-products'!$A$1:$H$1,0))</f>
        <v>Peacoat</v>
      </c>
      <c r="J1041" t="str">
        <f>VLOOKUP($C1041,'Raw-products'!$A$2:$H$1261,MATCH(J$1,'Raw-products'!$A$1:$H$1,0))</f>
        <v>XL</v>
      </c>
      <c r="K1041" t="str">
        <f>VLOOKUP($C1041,'Raw-products'!$A$2:$H$1261,MATCH(K$1,'Raw-products'!$A$1:$H$1,0))</f>
        <v>blue</v>
      </c>
      <c r="L1041">
        <f>VLOOKUP($C1041,'Raw-products'!$A$2:$H$1261,MATCH(L$1,'Raw-products'!$A$1:$H$1,0))</f>
        <v>102</v>
      </c>
      <c r="M1041">
        <f>VLOOKUP($C1041,'Raw-products'!$A$2:$H$1261,MATCH(M$1,'Raw-products'!$A$1:$H$1,0))</f>
        <v>77</v>
      </c>
      <c r="N1041" s="5">
        <f t="shared" si="32"/>
        <v>7854</v>
      </c>
      <c r="O1041" cm="1">
        <f t="array" ref="O1041:R1041">_xlfn.XLOOKUP($B1041,'Raw -orders'!$A:$A,'Raw -orders'!$B:$E)</f>
        <v>678</v>
      </c>
      <c r="P1041">
        <v>37684</v>
      </c>
      <c r="Q1041" s="1">
        <v>44453</v>
      </c>
      <c r="R1041" s="1">
        <v>44466</v>
      </c>
      <c r="S1041" t="str" cm="1">
        <f t="array" ref="S1041:Z1041">_xlfn.XLOOKUP($O1041,'Raw - customers'!$A:$A,'Raw - customers'!$B:$I)</f>
        <v>Dare Andrich</v>
      </c>
      <c r="T1041" t="str">
        <v>Agender</v>
      </c>
      <c r="U1041">
        <v>79</v>
      </c>
      <c r="V1041" t="str">
        <v>609 Rohan TerraceSuite 767</v>
      </c>
      <c r="W1041">
        <v>1948</v>
      </c>
      <c r="X1041" t="str">
        <v>East Alex</v>
      </c>
      <c r="Y1041" t="str">
        <v>New South Wales</v>
      </c>
      <c r="Z1041" t="str">
        <v>Australia</v>
      </c>
      <c r="AA1041">
        <v>9</v>
      </c>
      <c r="AB1041" s="3" t="str">
        <f t="shared" si="33"/>
        <v>10 to 20</v>
      </c>
      <c r="AM1041" s="6">
        <v>678</v>
      </c>
      <c r="AN1041" s="6" t="s">
        <v>1362</v>
      </c>
    </row>
    <row r="1042" spans="1:40" x14ac:dyDescent="0.25">
      <c r="A1042">
        <v>1040</v>
      </c>
      <c r="B1042">
        <v>213</v>
      </c>
      <c r="C1042">
        <v>1007</v>
      </c>
      <c r="D1042">
        <v>106</v>
      </c>
      <c r="E1042">
        <v>2</v>
      </c>
      <c r="F1042">
        <v>212</v>
      </c>
      <c r="G1042">
        <v>1</v>
      </c>
      <c r="H1042" t="str">
        <f>VLOOKUP($C1042,'Raw-products'!$A$2:$H$1261,MATCH(H$1,'Raw-products'!$A$1:$H$1,0))</f>
        <v>Trousers</v>
      </c>
      <c r="I1042" t="str">
        <f>VLOOKUP($C1042,'Raw-products'!$A$2:$H$1261,MATCH(I$1,'Raw-products'!$A$1:$H$1,0))</f>
        <v>Wool</v>
      </c>
      <c r="J1042" t="str">
        <f>VLOOKUP($C1042,'Raw-products'!$A$2:$H$1261,MATCH(J$1,'Raw-products'!$A$1:$H$1,0))</f>
        <v>M</v>
      </c>
      <c r="K1042" t="str">
        <f>VLOOKUP($C1042,'Raw-products'!$A$2:$H$1261,MATCH(K$1,'Raw-products'!$A$1:$H$1,0))</f>
        <v>indigo</v>
      </c>
      <c r="L1042">
        <f>VLOOKUP($C1042,'Raw-products'!$A$2:$H$1261,MATCH(L$1,'Raw-products'!$A$1:$H$1,0))</f>
        <v>111</v>
      </c>
      <c r="M1042">
        <f>VLOOKUP($C1042,'Raw-products'!$A$2:$H$1261,MATCH(M$1,'Raw-products'!$A$1:$H$1,0))</f>
        <v>56</v>
      </c>
      <c r="N1042" s="5">
        <f t="shared" si="32"/>
        <v>6216</v>
      </c>
      <c r="O1042" cm="1">
        <f t="array" ref="O1042:R1042">_xlfn.XLOOKUP($B1042,'Raw -orders'!$A:$A,'Raw -orders'!$B:$E)</f>
        <v>678</v>
      </c>
      <c r="P1042">
        <v>37684</v>
      </c>
      <c r="Q1042" s="1">
        <v>44453</v>
      </c>
      <c r="R1042" s="1">
        <v>44466</v>
      </c>
      <c r="S1042" t="str" cm="1">
        <f t="array" ref="S1042:Z1042">_xlfn.XLOOKUP($O1042,'Raw - customers'!$A:$A,'Raw - customers'!$B:$I)</f>
        <v>Dare Andrich</v>
      </c>
      <c r="T1042" t="str">
        <v>Agender</v>
      </c>
      <c r="U1042">
        <v>79</v>
      </c>
      <c r="V1042" t="str">
        <v>609 Rohan TerraceSuite 767</v>
      </c>
      <c r="W1042">
        <v>1948</v>
      </c>
      <c r="X1042" t="str">
        <v>East Alex</v>
      </c>
      <c r="Y1042" t="str">
        <v>New South Wales</v>
      </c>
      <c r="Z1042" t="str">
        <v>Australia</v>
      </c>
      <c r="AA1042">
        <v>9</v>
      </c>
      <c r="AB1042" s="3" t="str">
        <f t="shared" si="33"/>
        <v>10 to 20</v>
      </c>
      <c r="AM1042" s="6">
        <v>678</v>
      </c>
      <c r="AN1042" s="6" t="s">
        <v>1362</v>
      </c>
    </row>
    <row r="1043" spans="1:40" x14ac:dyDescent="0.25">
      <c r="A1043">
        <v>1041</v>
      </c>
      <c r="B1043">
        <v>213</v>
      </c>
      <c r="C1043">
        <v>737</v>
      </c>
      <c r="D1043">
        <v>109</v>
      </c>
      <c r="E1043">
        <v>1</v>
      </c>
      <c r="F1043">
        <v>109</v>
      </c>
      <c r="G1043">
        <v>1</v>
      </c>
      <c r="H1043" t="str">
        <f>VLOOKUP($C1043,'Raw-products'!$A$2:$H$1261,MATCH(H$1,'Raw-products'!$A$1:$H$1,0))</f>
        <v>Jacket</v>
      </c>
      <c r="I1043" t="str">
        <f>VLOOKUP($C1043,'Raw-products'!$A$2:$H$1261,MATCH(I$1,'Raw-products'!$A$1:$H$1,0))</f>
        <v>Peacoat</v>
      </c>
      <c r="J1043" t="str">
        <f>VLOOKUP($C1043,'Raw-products'!$A$2:$H$1261,MATCH(J$1,'Raw-products'!$A$1:$H$1,0))</f>
        <v>M</v>
      </c>
      <c r="K1043" t="str">
        <f>VLOOKUP($C1043,'Raw-products'!$A$2:$H$1261,MATCH(K$1,'Raw-products'!$A$1:$H$1,0))</f>
        <v>red</v>
      </c>
      <c r="L1043">
        <f>VLOOKUP($C1043,'Raw-products'!$A$2:$H$1261,MATCH(L$1,'Raw-products'!$A$1:$H$1,0))</f>
        <v>102</v>
      </c>
      <c r="M1043">
        <f>VLOOKUP($C1043,'Raw-products'!$A$2:$H$1261,MATCH(M$1,'Raw-products'!$A$1:$H$1,0))</f>
        <v>59</v>
      </c>
      <c r="N1043" s="5">
        <f t="shared" si="32"/>
        <v>6018</v>
      </c>
      <c r="O1043" cm="1">
        <f t="array" ref="O1043:R1043">_xlfn.XLOOKUP($B1043,'Raw -orders'!$A:$A,'Raw -orders'!$B:$E)</f>
        <v>678</v>
      </c>
      <c r="P1043">
        <v>37684</v>
      </c>
      <c r="Q1043" s="1">
        <v>44453</v>
      </c>
      <c r="R1043" s="1">
        <v>44466</v>
      </c>
      <c r="S1043" t="str" cm="1">
        <f t="array" ref="S1043:Z1043">_xlfn.XLOOKUP($O1043,'Raw - customers'!$A:$A,'Raw - customers'!$B:$I)</f>
        <v>Dare Andrich</v>
      </c>
      <c r="T1043" t="str">
        <v>Agender</v>
      </c>
      <c r="U1043">
        <v>79</v>
      </c>
      <c r="V1043" t="str">
        <v>609 Rohan TerraceSuite 767</v>
      </c>
      <c r="W1043">
        <v>1948</v>
      </c>
      <c r="X1043" t="str">
        <v>East Alex</v>
      </c>
      <c r="Y1043" t="str">
        <v>New South Wales</v>
      </c>
      <c r="Z1043" t="str">
        <v>Australia</v>
      </c>
      <c r="AA1043">
        <v>9</v>
      </c>
      <c r="AB1043" s="3" t="str">
        <f t="shared" si="33"/>
        <v>10 to 20</v>
      </c>
      <c r="AM1043" s="6">
        <v>678</v>
      </c>
      <c r="AN1043" s="6" t="s">
        <v>1362</v>
      </c>
    </row>
    <row r="1044" spans="1:40" x14ac:dyDescent="0.25">
      <c r="A1044">
        <v>1042</v>
      </c>
      <c r="B1044">
        <v>213</v>
      </c>
      <c r="C1044">
        <v>55</v>
      </c>
      <c r="D1044">
        <v>104</v>
      </c>
      <c r="E1044">
        <v>1</v>
      </c>
      <c r="F1044">
        <v>104</v>
      </c>
      <c r="G1044">
        <v>1</v>
      </c>
      <c r="H1044" t="str">
        <f>VLOOKUP($C1044,'Raw-products'!$A$2:$H$1261,MATCH(H$1,'Raw-products'!$A$1:$H$1,0))</f>
        <v>Shirt</v>
      </c>
      <c r="I1044" t="str">
        <f>VLOOKUP($C1044,'Raw-products'!$A$2:$H$1261,MATCH(I$1,'Raw-products'!$A$1:$H$1,0))</f>
        <v>Dress</v>
      </c>
      <c r="J1044" t="str">
        <f>VLOOKUP($C1044,'Raw-products'!$A$2:$H$1261,MATCH(J$1,'Raw-products'!$A$1:$H$1,0))</f>
        <v>XS</v>
      </c>
      <c r="K1044" t="str">
        <f>VLOOKUP($C1044,'Raw-products'!$A$2:$H$1261,MATCH(K$1,'Raw-products'!$A$1:$H$1,0))</f>
        <v>blue</v>
      </c>
      <c r="L1044">
        <f>VLOOKUP($C1044,'Raw-products'!$A$2:$H$1261,MATCH(L$1,'Raw-products'!$A$1:$H$1,0))</f>
        <v>119</v>
      </c>
      <c r="M1044">
        <f>VLOOKUP($C1044,'Raw-products'!$A$2:$H$1261,MATCH(M$1,'Raw-products'!$A$1:$H$1,0))</f>
        <v>41</v>
      </c>
      <c r="N1044" s="5">
        <f t="shared" si="32"/>
        <v>4879</v>
      </c>
      <c r="O1044" cm="1">
        <f t="array" ref="O1044:R1044">_xlfn.XLOOKUP($B1044,'Raw -orders'!$A:$A,'Raw -orders'!$B:$E)</f>
        <v>678</v>
      </c>
      <c r="P1044">
        <v>37684</v>
      </c>
      <c r="Q1044" s="1">
        <v>44453</v>
      </c>
      <c r="R1044" s="1">
        <v>44466</v>
      </c>
      <c r="S1044" t="str" cm="1">
        <f t="array" ref="S1044:Z1044">_xlfn.XLOOKUP($O1044,'Raw - customers'!$A:$A,'Raw - customers'!$B:$I)</f>
        <v>Dare Andrich</v>
      </c>
      <c r="T1044" t="str">
        <v>Agender</v>
      </c>
      <c r="U1044">
        <v>79</v>
      </c>
      <c r="V1044" t="str">
        <v>609 Rohan TerraceSuite 767</v>
      </c>
      <c r="W1044">
        <v>1948</v>
      </c>
      <c r="X1044" t="str">
        <v>East Alex</v>
      </c>
      <c r="Y1044" t="str">
        <v>New South Wales</v>
      </c>
      <c r="Z1044" t="str">
        <v>Australia</v>
      </c>
      <c r="AA1044">
        <v>9</v>
      </c>
      <c r="AB1044" s="3" t="str">
        <f t="shared" si="33"/>
        <v>10 to 20</v>
      </c>
      <c r="AM1044" s="6">
        <v>678</v>
      </c>
      <c r="AN1044" s="6" t="s">
        <v>1362</v>
      </c>
    </row>
    <row r="1045" spans="1:40" x14ac:dyDescent="0.25">
      <c r="A1045">
        <v>1043</v>
      </c>
      <c r="B1045">
        <v>213</v>
      </c>
      <c r="C1045">
        <v>522</v>
      </c>
      <c r="D1045">
        <v>102</v>
      </c>
      <c r="E1045">
        <v>3</v>
      </c>
      <c r="F1045">
        <v>306</v>
      </c>
      <c r="G1045">
        <v>1</v>
      </c>
      <c r="H1045" t="str">
        <f>VLOOKUP($C1045,'Raw-products'!$A$2:$H$1261,MATCH(H$1,'Raw-products'!$A$1:$H$1,0))</f>
        <v>Jacket</v>
      </c>
      <c r="I1045" t="str">
        <f>VLOOKUP($C1045,'Raw-products'!$A$2:$H$1261,MATCH(I$1,'Raw-products'!$A$1:$H$1,0))</f>
        <v>Windbreaker</v>
      </c>
      <c r="J1045" t="str">
        <f>VLOOKUP($C1045,'Raw-products'!$A$2:$H$1261,MATCH(J$1,'Raw-products'!$A$1:$H$1,0))</f>
        <v>M</v>
      </c>
      <c r="K1045" t="str">
        <f>VLOOKUP($C1045,'Raw-products'!$A$2:$H$1261,MATCH(K$1,'Raw-products'!$A$1:$H$1,0))</f>
        <v>violet</v>
      </c>
      <c r="L1045">
        <f>VLOOKUP($C1045,'Raw-products'!$A$2:$H$1261,MATCH(L$1,'Raw-products'!$A$1:$H$1,0))</f>
        <v>109</v>
      </c>
      <c r="M1045">
        <f>VLOOKUP($C1045,'Raw-products'!$A$2:$H$1261,MATCH(M$1,'Raw-products'!$A$1:$H$1,0))</f>
        <v>64</v>
      </c>
      <c r="N1045" s="5">
        <f t="shared" si="32"/>
        <v>6976</v>
      </c>
      <c r="O1045" cm="1">
        <f t="array" ref="O1045:R1045">_xlfn.XLOOKUP($B1045,'Raw -orders'!$A:$A,'Raw -orders'!$B:$E)</f>
        <v>678</v>
      </c>
      <c r="P1045">
        <v>37684</v>
      </c>
      <c r="Q1045" s="1">
        <v>44453</v>
      </c>
      <c r="R1045" s="1">
        <v>44466</v>
      </c>
      <c r="S1045" t="str" cm="1">
        <f t="array" ref="S1045:Z1045">_xlfn.XLOOKUP($O1045,'Raw - customers'!$A:$A,'Raw - customers'!$B:$I)</f>
        <v>Dare Andrich</v>
      </c>
      <c r="T1045" t="str">
        <v>Agender</v>
      </c>
      <c r="U1045">
        <v>79</v>
      </c>
      <c r="V1045" t="str">
        <v>609 Rohan TerraceSuite 767</v>
      </c>
      <c r="W1045">
        <v>1948</v>
      </c>
      <c r="X1045" t="str">
        <v>East Alex</v>
      </c>
      <c r="Y1045" t="str">
        <v>New South Wales</v>
      </c>
      <c r="Z1045" t="str">
        <v>Australia</v>
      </c>
      <c r="AA1045">
        <v>9</v>
      </c>
      <c r="AB1045" s="3" t="str">
        <f t="shared" si="33"/>
        <v>10 to 20</v>
      </c>
      <c r="AM1045" s="6">
        <v>678</v>
      </c>
      <c r="AN1045" s="6" t="s">
        <v>1362</v>
      </c>
    </row>
    <row r="1046" spans="1:40" x14ac:dyDescent="0.25">
      <c r="A1046">
        <v>1044</v>
      </c>
      <c r="B1046">
        <v>214</v>
      </c>
      <c r="C1046">
        <v>667</v>
      </c>
      <c r="D1046">
        <v>113</v>
      </c>
      <c r="E1046">
        <v>3</v>
      </c>
      <c r="F1046">
        <v>339</v>
      </c>
      <c r="G1046">
        <v>1</v>
      </c>
      <c r="H1046" t="str">
        <f>VLOOKUP($C1046,'Raw-products'!$A$2:$H$1261,MATCH(H$1,'Raw-products'!$A$1:$H$1,0))</f>
        <v>Jacket</v>
      </c>
      <c r="I1046" t="str">
        <f>VLOOKUP($C1046,'Raw-products'!$A$2:$H$1261,MATCH(I$1,'Raw-products'!$A$1:$H$1,0))</f>
        <v>Parka</v>
      </c>
      <c r="J1046" t="str">
        <f>VLOOKUP($C1046,'Raw-products'!$A$2:$H$1261,MATCH(J$1,'Raw-products'!$A$1:$H$1,0))</f>
        <v>M</v>
      </c>
      <c r="K1046" t="str">
        <f>VLOOKUP($C1046,'Raw-products'!$A$2:$H$1261,MATCH(K$1,'Raw-products'!$A$1:$H$1,0))</f>
        <v>red</v>
      </c>
      <c r="L1046">
        <f>VLOOKUP($C1046,'Raw-products'!$A$2:$H$1261,MATCH(L$1,'Raw-products'!$A$1:$H$1,0))</f>
        <v>119</v>
      </c>
      <c r="M1046">
        <f>VLOOKUP($C1046,'Raw-products'!$A$2:$H$1261,MATCH(M$1,'Raw-products'!$A$1:$H$1,0))</f>
        <v>56</v>
      </c>
      <c r="N1046" s="5">
        <f t="shared" si="32"/>
        <v>6664</v>
      </c>
      <c r="O1046" cm="1">
        <f t="array" ref="O1046:R1046">_xlfn.XLOOKUP($B1046,'Raw -orders'!$A:$A,'Raw -orders'!$B:$E)</f>
        <v>288</v>
      </c>
      <c r="P1046">
        <v>25179</v>
      </c>
      <c r="Q1046" s="1">
        <v>44367</v>
      </c>
      <c r="R1046" s="1">
        <v>44386</v>
      </c>
      <c r="S1046" t="str" cm="1">
        <f t="array" ref="S1046:Z1046">_xlfn.XLOOKUP($O1046,'Raw - customers'!$A:$A,'Raw - customers'!$B:$I)</f>
        <v>Matilde Yanuk</v>
      </c>
      <c r="T1046" t="str">
        <v>Male</v>
      </c>
      <c r="U1046">
        <v>24</v>
      </c>
      <c r="V1046" t="str">
        <v>17 Jade AvenueApt. 646</v>
      </c>
      <c r="W1046">
        <v>3055</v>
      </c>
      <c r="X1046" t="str">
        <v>Reillyfurt</v>
      </c>
      <c r="Y1046" t="str">
        <v>Victoria</v>
      </c>
      <c r="Z1046" t="str">
        <v>Australia</v>
      </c>
      <c r="AA1046">
        <v>6</v>
      </c>
      <c r="AB1046" s="3" t="str">
        <f t="shared" si="33"/>
        <v>10 to 20</v>
      </c>
      <c r="AM1046" s="6">
        <v>288</v>
      </c>
      <c r="AN1046" s="6" t="s">
        <v>1396</v>
      </c>
    </row>
    <row r="1047" spans="1:40" x14ac:dyDescent="0.25">
      <c r="A1047">
        <v>1045</v>
      </c>
      <c r="B1047">
        <v>214</v>
      </c>
      <c r="C1047">
        <v>1111</v>
      </c>
      <c r="D1047">
        <v>115</v>
      </c>
      <c r="E1047">
        <v>1</v>
      </c>
      <c r="F1047">
        <v>115</v>
      </c>
      <c r="G1047">
        <v>1</v>
      </c>
      <c r="H1047" t="str">
        <f>VLOOKUP($C1047,'Raw-products'!$A$2:$H$1261,MATCH(H$1,'Raw-products'!$A$1:$H$1,0))</f>
        <v>Trousers</v>
      </c>
      <c r="I1047" t="str">
        <f>VLOOKUP($C1047,'Raw-products'!$A$2:$H$1261,MATCH(I$1,'Raw-products'!$A$1:$H$1,0))</f>
        <v>Cropped</v>
      </c>
      <c r="J1047" t="str">
        <f>VLOOKUP($C1047,'Raw-products'!$A$2:$H$1261,MATCH(J$1,'Raw-products'!$A$1:$H$1,0))</f>
        <v>S</v>
      </c>
      <c r="K1047" t="str">
        <f>VLOOKUP($C1047,'Raw-products'!$A$2:$H$1261,MATCH(K$1,'Raw-products'!$A$1:$H$1,0))</f>
        <v>indigo</v>
      </c>
      <c r="L1047">
        <f>VLOOKUP($C1047,'Raw-products'!$A$2:$H$1261,MATCH(L$1,'Raw-products'!$A$1:$H$1,0))</f>
        <v>99</v>
      </c>
      <c r="M1047">
        <f>VLOOKUP($C1047,'Raw-products'!$A$2:$H$1261,MATCH(M$1,'Raw-products'!$A$1:$H$1,0))</f>
        <v>65</v>
      </c>
      <c r="N1047" s="5">
        <f t="shared" si="32"/>
        <v>6435</v>
      </c>
      <c r="O1047" cm="1">
        <f t="array" ref="O1047:R1047">_xlfn.XLOOKUP($B1047,'Raw -orders'!$A:$A,'Raw -orders'!$B:$E)</f>
        <v>288</v>
      </c>
      <c r="P1047">
        <v>25179</v>
      </c>
      <c r="Q1047" s="1">
        <v>44367</v>
      </c>
      <c r="R1047" s="1">
        <v>44386</v>
      </c>
      <c r="S1047" t="str" cm="1">
        <f t="array" ref="S1047:Z1047">_xlfn.XLOOKUP($O1047,'Raw - customers'!$A:$A,'Raw - customers'!$B:$I)</f>
        <v>Matilde Yanuk</v>
      </c>
      <c r="T1047" t="str">
        <v>Male</v>
      </c>
      <c r="U1047">
        <v>24</v>
      </c>
      <c r="V1047" t="str">
        <v>17 Jade AvenueApt. 646</v>
      </c>
      <c r="W1047">
        <v>3055</v>
      </c>
      <c r="X1047" t="str">
        <v>Reillyfurt</v>
      </c>
      <c r="Y1047" t="str">
        <v>Victoria</v>
      </c>
      <c r="Z1047" t="str">
        <v>Australia</v>
      </c>
      <c r="AA1047">
        <v>6</v>
      </c>
      <c r="AB1047" s="3" t="str">
        <f t="shared" si="33"/>
        <v>10 to 20</v>
      </c>
      <c r="AM1047" s="6">
        <v>288</v>
      </c>
      <c r="AN1047" s="6" t="s">
        <v>1396</v>
      </c>
    </row>
    <row r="1048" spans="1:40" x14ac:dyDescent="0.25">
      <c r="A1048">
        <v>1046</v>
      </c>
      <c r="B1048">
        <v>214</v>
      </c>
      <c r="C1048">
        <v>415</v>
      </c>
      <c r="D1048">
        <v>119</v>
      </c>
      <c r="E1048">
        <v>1</v>
      </c>
      <c r="F1048">
        <v>119</v>
      </c>
      <c r="G1048">
        <v>1</v>
      </c>
      <c r="H1048" t="str">
        <f>VLOOKUP($C1048,'Raw-products'!$A$2:$H$1261,MATCH(H$1,'Raw-products'!$A$1:$H$1,0))</f>
        <v>Shirt</v>
      </c>
      <c r="I1048" t="str">
        <f>VLOOKUP($C1048,'Raw-products'!$A$2:$H$1261,MATCH(I$1,'Raw-products'!$A$1:$H$1,0))</f>
        <v>Casual Slim Fit</v>
      </c>
      <c r="J1048" t="str">
        <f>VLOOKUP($C1048,'Raw-products'!$A$2:$H$1261,MATCH(J$1,'Raw-products'!$A$1:$H$1,0))</f>
        <v>XS</v>
      </c>
      <c r="K1048" t="str">
        <f>VLOOKUP($C1048,'Raw-products'!$A$2:$H$1261,MATCH(K$1,'Raw-products'!$A$1:$H$1,0))</f>
        <v>violet</v>
      </c>
      <c r="L1048">
        <f>VLOOKUP($C1048,'Raw-products'!$A$2:$H$1261,MATCH(L$1,'Raw-products'!$A$1:$H$1,0))</f>
        <v>113</v>
      </c>
      <c r="M1048">
        <f>VLOOKUP($C1048,'Raw-products'!$A$2:$H$1261,MATCH(M$1,'Raw-products'!$A$1:$H$1,0))</f>
        <v>55</v>
      </c>
      <c r="N1048" s="5">
        <f t="shared" si="32"/>
        <v>6215</v>
      </c>
      <c r="O1048" cm="1">
        <f t="array" ref="O1048:R1048">_xlfn.XLOOKUP($B1048,'Raw -orders'!$A:$A,'Raw -orders'!$B:$E)</f>
        <v>288</v>
      </c>
      <c r="P1048">
        <v>25179</v>
      </c>
      <c r="Q1048" s="1">
        <v>44367</v>
      </c>
      <c r="R1048" s="1">
        <v>44386</v>
      </c>
      <c r="S1048" t="str" cm="1">
        <f t="array" ref="S1048:Z1048">_xlfn.XLOOKUP($O1048,'Raw - customers'!$A:$A,'Raw - customers'!$B:$I)</f>
        <v>Matilde Yanuk</v>
      </c>
      <c r="T1048" t="str">
        <v>Male</v>
      </c>
      <c r="U1048">
        <v>24</v>
      </c>
      <c r="V1048" t="str">
        <v>17 Jade AvenueApt. 646</v>
      </c>
      <c r="W1048">
        <v>3055</v>
      </c>
      <c r="X1048" t="str">
        <v>Reillyfurt</v>
      </c>
      <c r="Y1048" t="str">
        <v>Victoria</v>
      </c>
      <c r="Z1048" t="str">
        <v>Australia</v>
      </c>
      <c r="AA1048">
        <v>6</v>
      </c>
      <c r="AB1048" s="3" t="str">
        <f t="shared" si="33"/>
        <v>10 to 20</v>
      </c>
      <c r="AM1048" s="6">
        <v>288</v>
      </c>
      <c r="AN1048" s="6" t="s">
        <v>1396</v>
      </c>
    </row>
    <row r="1049" spans="1:40" x14ac:dyDescent="0.25">
      <c r="A1049">
        <v>1047</v>
      </c>
      <c r="B1049">
        <v>214</v>
      </c>
      <c r="C1049">
        <v>740</v>
      </c>
      <c r="D1049">
        <v>109</v>
      </c>
      <c r="E1049">
        <v>1</v>
      </c>
      <c r="F1049">
        <v>109</v>
      </c>
      <c r="G1049">
        <v>1</v>
      </c>
      <c r="H1049" t="str">
        <f>VLOOKUP($C1049,'Raw-products'!$A$2:$H$1261,MATCH(H$1,'Raw-products'!$A$1:$H$1,0))</f>
        <v>Jacket</v>
      </c>
      <c r="I1049" t="str">
        <f>VLOOKUP($C1049,'Raw-products'!$A$2:$H$1261,MATCH(I$1,'Raw-products'!$A$1:$H$1,0))</f>
        <v>Peacoat</v>
      </c>
      <c r="J1049" t="str">
        <f>VLOOKUP($C1049,'Raw-products'!$A$2:$H$1261,MATCH(J$1,'Raw-products'!$A$1:$H$1,0))</f>
        <v>XS</v>
      </c>
      <c r="K1049" t="str">
        <f>VLOOKUP($C1049,'Raw-products'!$A$2:$H$1261,MATCH(K$1,'Raw-products'!$A$1:$H$1,0))</f>
        <v>orange</v>
      </c>
      <c r="L1049">
        <f>VLOOKUP($C1049,'Raw-products'!$A$2:$H$1261,MATCH(L$1,'Raw-products'!$A$1:$H$1,0))</f>
        <v>102</v>
      </c>
      <c r="M1049">
        <f>VLOOKUP($C1049,'Raw-products'!$A$2:$H$1261,MATCH(M$1,'Raw-products'!$A$1:$H$1,0))</f>
        <v>78</v>
      </c>
      <c r="N1049" s="5">
        <f t="shared" si="32"/>
        <v>7956</v>
      </c>
      <c r="O1049" cm="1">
        <f t="array" ref="O1049:R1049">_xlfn.XLOOKUP($B1049,'Raw -orders'!$A:$A,'Raw -orders'!$B:$E)</f>
        <v>288</v>
      </c>
      <c r="P1049">
        <v>25179</v>
      </c>
      <c r="Q1049" s="1">
        <v>44367</v>
      </c>
      <c r="R1049" s="1">
        <v>44386</v>
      </c>
      <c r="S1049" t="str" cm="1">
        <f t="array" ref="S1049:Z1049">_xlfn.XLOOKUP($O1049,'Raw - customers'!$A:$A,'Raw - customers'!$B:$I)</f>
        <v>Matilde Yanuk</v>
      </c>
      <c r="T1049" t="str">
        <v>Male</v>
      </c>
      <c r="U1049">
        <v>24</v>
      </c>
      <c r="V1049" t="str">
        <v>17 Jade AvenueApt. 646</v>
      </c>
      <c r="W1049">
        <v>3055</v>
      </c>
      <c r="X1049" t="str">
        <v>Reillyfurt</v>
      </c>
      <c r="Y1049" t="str">
        <v>Victoria</v>
      </c>
      <c r="Z1049" t="str">
        <v>Australia</v>
      </c>
      <c r="AA1049">
        <v>6</v>
      </c>
      <c r="AB1049" s="3" t="str">
        <f t="shared" si="33"/>
        <v>10 to 20</v>
      </c>
      <c r="AM1049" s="6">
        <v>288</v>
      </c>
      <c r="AN1049" s="6" t="s">
        <v>1396</v>
      </c>
    </row>
    <row r="1050" spans="1:40" x14ac:dyDescent="0.25">
      <c r="A1050">
        <v>1048</v>
      </c>
      <c r="B1050">
        <v>215</v>
      </c>
      <c r="C1050">
        <v>207</v>
      </c>
      <c r="D1050">
        <v>98</v>
      </c>
      <c r="E1050">
        <v>1</v>
      </c>
      <c r="F1050">
        <v>98</v>
      </c>
      <c r="G1050">
        <v>1</v>
      </c>
      <c r="H1050" t="str">
        <f>VLOOKUP($C1050,'Raw-products'!$A$2:$H$1261,MATCH(H$1,'Raw-products'!$A$1:$H$1,0))</f>
        <v>Shirt</v>
      </c>
      <c r="I1050" t="str">
        <f>VLOOKUP($C1050,'Raw-products'!$A$2:$H$1261,MATCH(I$1,'Raw-products'!$A$1:$H$1,0))</f>
        <v>Camp Collared</v>
      </c>
      <c r="J1050" t="str">
        <f>VLOOKUP($C1050,'Raw-products'!$A$2:$H$1261,MATCH(J$1,'Raw-products'!$A$1:$H$1,0))</f>
        <v>M</v>
      </c>
      <c r="K1050" t="str">
        <f>VLOOKUP($C1050,'Raw-products'!$A$2:$H$1261,MATCH(K$1,'Raw-products'!$A$1:$H$1,0))</f>
        <v>violet</v>
      </c>
      <c r="L1050">
        <f>VLOOKUP($C1050,'Raw-products'!$A$2:$H$1261,MATCH(L$1,'Raw-products'!$A$1:$H$1,0))</f>
        <v>112</v>
      </c>
      <c r="M1050">
        <f>VLOOKUP($C1050,'Raw-products'!$A$2:$H$1261,MATCH(M$1,'Raw-products'!$A$1:$H$1,0))</f>
        <v>41</v>
      </c>
      <c r="N1050" s="5">
        <f t="shared" si="32"/>
        <v>4592</v>
      </c>
      <c r="O1050" cm="1">
        <f t="array" ref="O1050:R1050">_xlfn.XLOOKUP($B1050,'Raw -orders'!$A:$A,'Raw -orders'!$B:$E)</f>
        <v>526</v>
      </c>
      <c r="P1050">
        <v>27531</v>
      </c>
      <c r="Q1050" s="1">
        <v>44418</v>
      </c>
      <c r="R1050" s="1">
        <v>44428</v>
      </c>
      <c r="S1050" t="str" cm="1">
        <f t="array" ref="S1050:Z1050">_xlfn.XLOOKUP($O1050,'Raw - customers'!$A:$A,'Raw - customers'!$B:$I)</f>
        <v>Ellyn Collacombe</v>
      </c>
      <c r="T1050" t="str">
        <v>Male</v>
      </c>
      <c r="U1050">
        <v>73</v>
      </c>
      <c r="V1050" t="str">
        <v>786 Paige CircleApt. 922</v>
      </c>
      <c r="W1050">
        <v>2565</v>
      </c>
      <c r="X1050" t="str">
        <v>Adamsside</v>
      </c>
      <c r="Y1050" t="str">
        <v>Tasmania</v>
      </c>
      <c r="Z1050" t="str">
        <v>Australia</v>
      </c>
      <c r="AA1050">
        <v>8</v>
      </c>
      <c r="AB1050" s="3" t="str">
        <f t="shared" si="33"/>
        <v>0 to 10</v>
      </c>
      <c r="AM1050" s="6">
        <v>526</v>
      </c>
      <c r="AN1050" s="6" t="s">
        <v>1414</v>
      </c>
    </row>
    <row r="1051" spans="1:40" x14ac:dyDescent="0.25">
      <c r="A1051">
        <v>1049</v>
      </c>
      <c r="B1051">
        <v>215</v>
      </c>
      <c r="C1051">
        <v>618</v>
      </c>
      <c r="D1051">
        <v>112</v>
      </c>
      <c r="E1051">
        <v>2</v>
      </c>
      <c r="F1051">
        <v>224</v>
      </c>
      <c r="G1051">
        <v>1</v>
      </c>
      <c r="H1051" t="str">
        <f>VLOOKUP($C1051,'Raw-products'!$A$2:$H$1261,MATCH(H$1,'Raw-products'!$A$1:$H$1,0))</f>
        <v>Jacket</v>
      </c>
      <c r="I1051" t="str">
        <f>VLOOKUP($C1051,'Raw-products'!$A$2:$H$1261,MATCH(I$1,'Raw-products'!$A$1:$H$1,0))</f>
        <v>Cardigan</v>
      </c>
      <c r="J1051" t="str">
        <f>VLOOKUP($C1051,'Raw-products'!$A$2:$H$1261,MATCH(J$1,'Raw-products'!$A$1:$H$1,0))</f>
        <v>L</v>
      </c>
      <c r="K1051" t="str">
        <f>VLOOKUP($C1051,'Raw-products'!$A$2:$H$1261,MATCH(K$1,'Raw-products'!$A$1:$H$1,0))</f>
        <v>blue</v>
      </c>
      <c r="L1051">
        <f>VLOOKUP($C1051,'Raw-products'!$A$2:$H$1261,MATCH(L$1,'Raw-products'!$A$1:$H$1,0))</f>
        <v>118</v>
      </c>
      <c r="M1051">
        <f>VLOOKUP($C1051,'Raw-products'!$A$2:$H$1261,MATCH(M$1,'Raw-products'!$A$1:$H$1,0))</f>
        <v>68</v>
      </c>
      <c r="N1051" s="5">
        <f t="shared" si="32"/>
        <v>8024</v>
      </c>
      <c r="O1051" cm="1">
        <f t="array" ref="O1051:R1051">_xlfn.XLOOKUP($B1051,'Raw -orders'!$A:$A,'Raw -orders'!$B:$E)</f>
        <v>526</v>
      </c>
      <c r="P1051">
        <v>27531</v>
      </c>
      <c r="Q1051" s="1">
        <v>44418</v>
      </c>
      <c r="R1051" s="1">
        <v>44428</v>
      </c>
      <c r="S1051" t="str" cm="1">
        <f t="array" ref="S1051:Z1051">_xlfn.XLOOKUP($O1051,'Raw - customers'!$A:$A,'Raw - customers'!$B:$I)</f>
        <v>Ellyn Collacombe</v>
      </c>
      <c r="T1051" t="str">
        <v>Male</v>
      </c>
      <c r="U1051">
        <v>73</v>
      </c>
      <c r="V1051" t="str">
        <v>786 Paige CircleApt. 922</v>
      </c>
      <c r="W1051">
        <v>2565</v>
      </c>
      <c r="X1051" t="str">
        <v>Adamsside</v>
      </c>
      <c r="Y1051" t="str">
        <v>Tasmania</v>
      </c>
      <c r="Z1051" t="str">
        <v>Australia</v>
      </c>
      <c r="AA1051">
        <v>8</v>
      </c>
      <c r="AB1051" s="3" t="str">
        <f t="shared" si="33"/>
        <v>0 to 10</v>
      </c>
      <c r="AM1051" s="6">
        <v>526</v>
      </c>
      <c r="AN1051" s="6" t="s">
        <v>1414</v>
      </c>
    </row>
    <row r="1052" spans="1:40" x14ac:dyDescent="0.25">
      <c r="A1052">
        <v>1050</v>
      </c>
      <c r="B1052">
        <v>215</v>
      </c>
      <c r="C1052">
        <v>780</v>
      </c>
      <c r="D1052">
        <v>91</v>
      </c>
      <c r="E1052">
        <v>3</v>
      </c>
      <c r="F1052">
        <v>273</v>
      </c>
      <c r="G1052">
        <v>1</v>
      </c>
      <c r="H1052" t="str">
        <f>VLOOKUP($C1052,'Raw-products'!$A$2:$H$1261,MATCH(H$1,'Raw-products'!$A$1:$H$1,0))</f>
        <v>Jacket</v>
      </c>
      <c r="I1052" t="str">
        <f>VLOOKUP($C1052,'Raw-products'!$A$2:$H$1261,MATCH(I$1,'Raw-products'!$A$1:$H$1,0))</f>
        <v>Pullover</v>
      </c>
      <c r="J1052" t="str">
        <f>VLOOKUP($C1052,'Raw-products'!$A$2:$H$1261,MATCH(J$1,'Raw-products'!$A$1:$H$1,0))</f>
        <v>XS</v>
      </c>
      <c r="K1052" t="str">
        <f>VLOOKUP($C1052,'Raw-products'!$A$2:$H$1261,MATCH(K$1,'Raw-products'!$A$1:$H$1,0))</f>
        <v>yellow</v>
      </c>
      <c r="L1052">
        <f>VLOOKUP($C1052,'Raw-products'!$A$2:$H$1261,MATCH(L$1,'Raw-products'!$A$1:$H$1,0))</f>
        <v>114</v>
      </c>
      <c r="M1052">
        <f>VLOOKUP($C1052,'Raw-products'!$A$2:$H$1261,MATCH(M$1,'Raw-products'!$A$1:$H$1,0))</f>
        <v>65</v>
      </c>
      <c r="N1052" s="5">
        <f t="shared" si="32"/>
        <v>7410</v>
      </c>
      <c r="O1052" cm="1">
        <f t="array" ref="O1052:R1052">_xlfn.XLOOKUP($B1052,'Raw -orders'!$A:$A,'Raw -orders'!$B:$E)</f>
        <v>526</v>
      </c>
      <c r="P1052">
        <v>27531</v>
      </c>
      <c r="Q1052" s="1">
        <v>44418</v>
      </c>
      <c r="R1052" s="1">
        <v>44428</v>
      </c>
      <c r="S1052" t="str" cm="1">
        <f t="array" ref="S1052:Z1052">_xlfn.XLOOKUP($O1052,'Raw - customers'!$A:$A,'Raw - customers'!$B:$I)</f>
        <v>Ellyn Collacombe</v>
      </c>
      <c r="T1052" t="str">
        <v>Male</v>
      </c>
      <c r="U1052">
        <v>73</v>
      </c>
      <c r="V1052" t="str">
        <v>786 Paige CircleApt. 922</v>
      </c>
      <c r="W1052">
        <v>2565</v>
      </c>
      <c r="X1052" t="str">
        <v>Adamsside</v>
      </c>
      <c r="Y1052" t="str">
        <v>Tasmania</v>
      </c>
      <c r="Z1052" t="str">
        <v>Australia</v>
      </c>
      <c r="AA1052">
        <v>8</v>
      </c>
      <c r="AB1052" s="3" t="str">
        <f t="shared" si="33"/>
        <v>0 to 10</v>
      </c>
      <c r="AM1052" s="6">
        <v>526</v>
      </c>
      <c r="AN1052" s="6" t="s">
        <v>1414</v>
      </c>
    </row>
    <row r="1053" spans="1:40" x14ac:dyDescent="0.25">
      <c r="A1053">
        <v>1051</v>
      </c>
      <c r="B1053">
        <v>215</v>
      </c>
      <c r="C1053">
        <v>793</v>
      </c>
      <c r="D1053">
        <v>91</v>
      </c>
      <c r="E1053">
        <v>2</v>
      </c>
      <c r="F1053">
        <v>182</v>
      </c>
      <c r="G1053">
        <v>1</v>
      </c>
      <c r="H1053" t="str">
        <f>VLOOKUP($C1053,'Raw-products'!$A$2:$H$1261,MATCH(H$1,'Raw-products'!$A$1:$H$1,0))</f>
        <v>Jacket</v>
      </c>
      <c r="I1053" t="str">
        <f>VLOOKUP($C1053,'Raw-products'!$A$2:$H$1261,MATCH(I$1,'Raw-products'!$A$1:$H$1,0))</f>
        <v>Pullover</v>
      </c>
      <c r="J1053" t="str">
        <f>VLOOKUP($C1053,'Raw-products'!$A$2:$H$1261,MATCH(J$1,'Raw-products'!$A$1:$H$1,0))</f>
        <v>L</v>
      </c>
      <c r="K1053" t="str">
        <f>VLOOKUP($C1053,'Raw-products'!$A$2:$H$1261,MATCH(K$1,'Raw-products'!$A$1:$H$1,0))</f>
        <v>blue</v>
      </c>
      <c r="L1053">
        <f>VLOOKUP($C1053,'Raw-products'!$A$2:$H$1261,MATCH(L$1,'Raw-products'!$A$1:$H$1,0))</f>
        <v>114</v>
      </c>
      <c r="M1053">
        <f>VLOOKUP($C1053,'Raw-products'!$A$2:$H$1261,MATCH(M$1,'Raw-products'!$A$1:$H$1,0))</f>
        <v>66</v>
      </c>
      <c r="N1053" s="5">
        <f t="shared" si="32"/>
        <v>7524</v>
      </c>
      <c r="O1053" cm="1">
        <f t="array" ref="O1053:R1053">_xlfn.XLOOKUP($B1053,'Raw -orders'!$A:$A,'Raw -orders'!$B:$E)</f>
        <v>526</v>
      </c>
      <c r="P1053">
        <v>27531</v>
      </c>
      <c r="Q1053" s="1">
        <v>44418</v>
      </c>
      <c r="R1053" s="1">
        <v>44428</v>
      </c>
      <c r="S1053" t="str" cm="1">
        <f t="array" ref="S1053:Z1053">_xlfn.XLOOKUP($O1053,'Raw - customers'!$A:$A,'Raw - customers'!$B:$I)</f>
        <v>Ellyn Collacombe</v>
      </c>
      <c r="T1053" t="str">
        <v>Male</v>
      </c>
      <c r="U1053">
        <v>73</v>
      </c>
      <c r="V1053" t="str">
        <v>786 Paige CircleApt. 922</v>
      </c>
      <c r="W1053">
        <v>2565</v>
      </c>
      <c r="X1053" t="str">
        <v>Adamsside</v>
      </c>
      <c r="Y1053" t="str">
        <v>Tasmania</v>
      </c>
      <c r="Z1053" t="str">
        <v>Australia</v>
      </c>
      <c r="AA1053">
        <v>8</v>
      </c>
      <c r="AB1053" s="3" t="str">
        <f t="shared" si="33"/>
        <v>0 to 10</v>
      </c>
      <c r="AM1053" s="6">
        <v>526</v>
      </c>
      <c r="AN1053" s="6" t="s">
        <v>1414</v>
      </c>
    </row>
    <row r="1054" spans="1:40" x14ac:dyDescent="0.25">
      <c r="A1054">
        <v>1052</v>
      </c>
      <c r="B1054">
        <v>216</v>
      </c>
      <c r="C1054">
        <v>370</v>
      </c>
      <c r="D1054">
        <v>94</v>
      </c>
      <c r="E1054">
        <v>1</v>
      </c>
      <c r="F1054">
        <v>94</v>
      </c>
      <c r="G1054">
        <v>1</v>
      </c>
      <c r="H1054" t="str">
        <f>VLOOKUP($C1054,'Raw-products'!$A$2:$H$1261,MATCH(H$1,'Raw-products'!$A$1:$H$1,0))</f>
        <v>Shirt</v>
      </c>
      <c r="I1054" t="str">
        <f>VLOOKUP($C1054,'Raw-products'!$A$2:$H$1261,MATCH(I$1,'Raw-products'!$A$1:$H$1,0))</f>
        <v>Henley</v>
      </c>
      <c r="J1054" t="str">
        <f>VLOOKUP($C1054,'Raw-products'!$A$2:$H$1261,MATCH(J$1,'Raw-products'!$A$1:$H$1,0))</f>
        <v>XS</v>
      </c>
      <c r="K1054" t="str">
        <f>VLOOKUP($C1054,'Raw-products'!$A$2:$H$1261,MATCH(K$1,'Raw-products'!$A$1:$H$1,0))</f>
        <v>blue</v>
      </c>
      <c r="L1054">
        <f>VLOOKUP($C1054,'Raw-products'!$A$2:$H$1261,MATCH(L$1,'Raw-products'!$A$1:$H$1,0))</f>
        <v>92</v>
      </c>
      <c r="M1054">
        <f>VLOOKUP($C1054,'Raw-products'!$A$2:$H$1261,MATCH(M$1,'Raw-products'!$A$1:$H$1,0))</f>
        <v>61</v>
      </c>
      <c r="N1054" s="5">
        <f t="shared" si="32"/>
        <v>5612</v>
      </c>
      <c r="O1054" cm="1">
        <f t="array" ref="O1054:R1054">_xlfn.XLOOKUP($B1054,'Raw -orders'!$A:$A,'Raw -orders'!$B:$E)</f>
        <v>865</v>
      </c>
      <c r="P1054">
        <v>56745</v>
      </c>
      <c r="Q1054" s="1">
        <v>44302</v>
      </c>
      <c r="R1054" s="1">
        <v>44320</v>
      </c>
      <c r="S1054" t="str" cm="1">
        <f t="array" ref="S1054:Z1054">_xlfn.XLOOKUP($O1054,'Raw - customers'!$A:$A,'Raw - customers'!$B:$I)</f>
        <v>Ondrea Apark</v>
      </c>
      <c r="T1054" t="str">
        <v>Agender</v>
      </c>
      <c r="U1054">
        <v>44</v>
      </c>
      <c r="V1054" t="str">
        <v>97 Rowe CrestApt. 828</v>
      </c>
      <c r="W1054">
        <v>6913</v>
      </c>
      <c r="X1054" t="str">
        <v>North Riley</v>
      </c>
      <c r="Y1054" t="str">
        <v>Victoria</v>
      </c>
      <c r="Z1054" t="str">
        <v>Australia</v>
      </c>
      <c r="AA1054">
        <v>4</v>
      </c>
      <c r="AB1054" s="3" t="str">
        <f t="shared" si="33"/>
        <v>10 to 20</v>
      </c>
      <c r="AM1054" s="6">
        <v>865</v>
      </c>
      <c r="AN1054" s="6" t="s">
        <v>1396</v>
      </c>
    </row>
    <row r="1055" spans="1:40" x14ac:dyDescent="0.25">
      <c r="A1055">
        <v>1053</v>
      </c>
      <c r="B1055">
        <v>216</v>
      </c>
      <c r="C1055">
        <v>118</v>
      </c>
      <c r="D1055">
        <v>92</v>
      </c>
      <c r="E1055">
        <v>1</v>
      </c>
      <c r="F1055">
        <v>92</v>
      </c>
      <c r="G1055">
        <v>1</v>
      </c>
      <c r="H1055" t="str">
        <f>VLOOKUP($C1055,'Raw-products'!$A$2:$H$1261,MATCH(H$1,'Raw-products'!$A$1:$H$1,0))</f>
        <v>Shirt</v>
      </c>
      <c r="I1055" t="str">
        <f>VLOOKUP($C1055,'Raw-products'!$A$2:$H$1261,MATCH(I$1,'Raw-products'!$A$1:$H$1,0))</f>
        <v>Denim</v>
      </c>
      <c r="J1055" t="str">
        <f>VLOOKUP($C1055,'Raw-products'!$A$2:$H$1261,MATCH(J$1,'Raw-products'!$A$1:$H$1,0))</f>
        <v>L</v>
      </c>
      <c r="K1055" t="str">
        <f>VLOOKUP($C1055,'Raw-products'!$A$2:$H$1261,MATCH(K$1,'Raw-products'!$A$1:$H$1,0))</f>
        <v>yellow</v>
      </c>
      <c r="L1055">
        <f>VLOOKUP($C1055,'Raw-products'!$A$2:$H$1261,MATCH(L$1,'Raw-products'!$A$1:$H$1,0))</f>
        <v>115</v>
      </c>
      <c r="M1055">
        <f>VLOOKUP($C1055,'Raw-products'!$A$2:$H$1261,MATCH(M$1,'Raw-products'!$A$1:$H$1,0))</f>
        <v>75</v>
      </c>
      <c r="N1055" s="5">
        <f t="shared" si="32"/>
        <v>8625</v>
      </c>
      <c r="O1055" cm="1">
        <f t="array" ref="O1055:R1055">_xlfn.XLOOKUP($B1055,'Raw -orders'!$A:$A,'Raw -orders'!$B:$E)</f>
        <v>865</v>
      </c>
      <c r="P1055">
        <v>56745</v>
      </c>
      <c r="Q1055" s="1">
        <v>44302</v>
      </c>
      <c r="R1055" s="1">
        <v>44320</v>
      </c>
      <c r="S1055" t="str" cm="1">
        <f t="array" ref="S1055:Z1055">_xlfn.XLOOKUP($O1055,'Raw - customers'!$A:$A,'Raw - customers'!$B:$I)</f>
        <v>Ondrea Apark</v>
      </c>
      <c r="T1055" t="str">
        <v>Agender</v>
      </c>
      <c r="U1055">
        <v>44</v>
      </c>
      <c r="V1055" t="str">
        <v>97 Rowe CrestApt. 828</v>
      </c>
      <c r="W1055">
        <v>6913</v>
      </c>
      <c r="X1055" t="str">
        <v>North Riley</v>
      </c>
      <c r="Y1055" t="str">
        <v>Victoria</v>
      </c>
      <c r="Z1055" t="str">
        <v>Australia</v>
      </c>
      <c r="AA1055">
        <v>4</v>
      </c>
      <c r="AB1055" s="3" t="str">
        <f t="shared" si="33"/>
        <v>10 to 20</v>
      </c>
      <c r="AM1055" s="6">
        <v>865</v>
      </c>
      <c r="AN1055" s="6" t="s">
        <v>1396</v>
      </c>
    </row>
    <row r="1056" spans="1:40" x14ac:dyDescent="0.25">
      <c r="A1056">
        <v>1054</v>
      </c>
      <c r="B1056">
        <v>216</v>
      </c>
      <c r="C1056">
        <v>731</v>
      </c>
      <c r="D1056">
        <v>119</v>
      </c>
      <c r="E1056">
        <v>2</v>
      </c>
      <c r="F1056">
        <v>238</v>
      </c>
      <c r="G1056">
        <v>1</v>
      </c>
      <c r="H1056" t="str">
        <f>VLOOKUP($C1056,'Raw-products'!$A$2:$H$1261,MATCH(H$1,'Raw-products'!$A$1:$H$1,0))</f>
        <v>Jacket</v>
      </c>
      <c r="I1056" t="str">
        <f>VLOOKUP($C1056,'Raw-products'!$A$2:$H$1261,MATCH(I$1,'Raw-products'!$A$1:$H$1,0))</f>
        <v>Trench Coat</v>
      </c>
      <c r="J1056" t="str">
        <f>VLOOKUP($C1056,'Raw-products'!$A$2:$H$1261,MATCH(J$1,'Raw-products'!$A$1:$H$1,0))</f>
        <v>S</v>
      </c>
      <c r="K1056" t="str">
        <f>VLOOKUP($C1056,'Raw-products'!$A$2:$H$1261,MATCH(K$1,'Raw-products'!$A$1:$H$1,0))</f>
        <v>violet</v>
      </c>
      <c r="L1056">
        <f>VLOOKUP($C1056,'Raw-products'!$A$2:$H$1261,MATCH(L$1,'Raw-products'!$A$1:$H$1,0))</f>
        <v>112</v>
      </c>
      <c r="M1056">
        <f>VLOOKUP($C1056,'Raw-products'!$A$2:$H$1261,MATCH(M$1,'Raw-products'!$A$1:$H$1,0))</f>
        <v>69</v>
      </c>
      <c r="N1056" s="5">
        <f t="shared" si="32"/>
        <v>7728</v>
      </c>
      <c r="O1056" cm="1">
        <f t="array" ref="O1056:R1056">_xlfn.XLOOKUP($B1056,'Raw -orders'!$A:$A,'Raw -orders'!$B:$E)</f>
        <v>865</v>
      </c>
      <c r="P1056">
        <v>56745</v>
      </c>
      <c r="Q1056" s="1">
        <v>44302</v>
      </c>
      <c r="R1056" s="1">
        <v>44320</v>
      </c>
      <c r="S1056" t="str" cm="1">
        <f t="array" ref="S1056:Z1056">_xlfn.XLOOKUP($O1056,'Raw - customers'!$A:$A,'Raw - customers'!$B:$I)</f>
        <v>Ondrea Apark</v>
      </c>
      <c r="T1056" t="str">
        <v>Agender</v>
      </c>
      <c r="U1056">
        <v>44</v>
      </c>
      <c r="V1056" t="str">
        <v>97 Rowe CrestApt. 828</v>
      </c>
      <c r="W1056">
        <v>6913</v>
      </c>
      <c r="X1056" t="str">
        <v>North Riley</v>
      </c>
      <c r="Y1056" t="str">
        <v>Victoria</v>
      </c>
      <c r="Z1056" t="str">
        <v>Australia</v>
      </c>
      <c r="AA1056">
        <v>4</v>
      </c>
      <c r="AB1056" s="3" t="str">
        <f t="shared" si="33"/>
        <v>10 to 20</v>
      </c>
      <c r="AM1056" s="6">
        <v>865</v>
      </c>
      <c r="AN1056" s="6" t="s">
        <v>1396</v>
      </c>
    </row>
    <row r="1057" spans="1:40" x14ac:dyDescent="0.25">
      <c r="A1057">
        <v>1055</v>
      </c>
      <c r="B1057">
        <v>216</v>
      </c>
      <c r="C1057">
        <v>303</v>
      </c>
      <c r="D1057">
        <v>105</v>
      </c>
      <c r="E1057">
        <v>1</v>
      </c>
      <c r="F1057">
        <v>105</v>
      </c>
      <c r="G1057">
        <v>1</v>
      </c>
      <c r="H1057" t="str">
        <f>VLOOKUP($C1057,'Raw-products'!$A$2:$H$1261,MATCH(H$1,'Raw-products'!$A$1:$H$1,0))</f>
        <v>Shirt</v>
      </c>
      <c r="I1057" t="str">
        <f>VLOOKUP($C1057,'Raw-products'!$A$2:$H$1261,MATCH(I$1,'Raw-products'!$A$1:$H$1,0))</f>
        <v>Cuban Collar</v>
      </c>
      <c r="J1057" t="str">
        <f>VLOOKUP($C1057,'Raw-products'!$A$2:$H$1261,MATCH(J$1,'Raw-products'!$A$1:$H$1,0))</f>
        <v>L</v>
      </c>
      <c r="K1057" t="str">
        <f>VLOOKUP($C1057,'Raw-products'!$A$2:$H$1261,MATCH(K$1,'Raw-products'!$A$1:$H$1,0))</f>
        <v>blue</v>
      </c>
      <c r="L1057">
        <f>VLOOKUP($C1057,'Raw-products'!$A$2:$H$1261,MATCH(L$1,'Raw-products'!$A$1:$H$1,0))</f>
        <v>93</v>
      </c>
      <c r="M1057">
        <f>VLOOKUP($C1057,'Raw-products'!$A$2:$H$1261,MATCH(M$1,'Raw-products'!$A$1:$H$1,0))</f>
        <v>65</v>
      </c>
      <c r="N1057" s="5">
        <f t="shared" si="32"/>
        <v>6045</v>
      </c>
      <c r="O1057" cm="1">
        <f t="array" ref="O1057:R1057">_xlfn.XLOOKUP($B1057,'Raw -orders'!$A:$A,'Raw -orders'!$B:$E)</f>
        <v>865</v>
      </c>
      <c r="P1057">
        <v>56745</v>
      </c>
      <c r="Q1057" s="1">
        <v>44302</v>
      </c>
      <c r="R1057" s="1">
        <v>44320</v>
      </c>
      <c r="S1057" t="str" cm="1">
        <f t="array" ref="S1057:Z1057">_xlfn.XLOOKUP($O1057,'Raw - customers'!$A:$A,'Raw - customers'!$B:$I)</f>
        <v>Ondrea Apark</v>
      </c>
      <c r="T1057" t="str">
        <v>Agender</v>
      </c>
      <c r="U1057">
        <v>44</v>
      </c>
      <c r="V1057" t="str">
        <v>97 Rowe CrestApt. 828</v>
      </c>
      <c r="W1057">
        <v>6913</v>
      </c>
      <c r="X1057" t="str">
        <v>North Riley</v>
      </c>
      <c r="Y1057" t="str">
        <v>Victoria</v>
      </c>
      <c r="Z1057" t="str">
        <v>Australia</v>
      </c>
      <c r="AA1057">
        <v>4</v>
      </c>
      <c r="AB1057" s="3" t="str">
        <f t="shared" si="33"/>
        <v>10 to 20</v>
      </c>
      <c r="AM1057" s="6">
        <v>865</v>
      </c>
      <c r="AN1057" s="6" t="s">
        <v>1396</v>
      </c>
    </row>
    <row r="1058" spans="1:40" x14ac:dyDescent="0.25">
      <c r="A1058">
        <v>1056</v>
      </c>
      <c r="B1058">
        <v>216</v>
      </c>
      <c r="C1058">
        <v>493</v>
      </c>
      <c r="D1058">
        <v>102</v>
      </c>
      <c r="E1058">
        <v>3</v>
      </c>
      <c r="F1058">
        <v>306</v>
      </c>
      <c r="G1058">
        <v>1</v>
      </c>
      <c r="H1058" t="str">
        <f>VLOOKUP($C1058,'Raw-products'!$A$2:$H$1261,MATCH(H$1,'Raw-products'!$A$1:$H$1,0))</f>
        <v>Jacket</v>
      </c>
      <c r="I1058" t="str">
        <f>VLOOKUP($C1058,'Raw-products'!$A$2:$H$1261,MATCH(I$1,'Raw-products'!$A$1:$H$1,0))</f>
        <v>Windbreaker</v>
      </c>
      <c r="J1058" t="str">
        <f>VLOOKUP($C1058,'Raw-products'!$A$2:$H$1261,MATCH(J$1,'Raw-products'!$A$1:$H$1,0))</f>
        <v>L</v>
      </c>
      <c r="K1058" t="str">
        <f>VLOOKUP($C1058,'Raw-products'!$A$2:$H$1261,MATCH(K$1,'Raw-products'!$A$1:$H$1,0))</f>
        <v>red</v>
      </c>
      <c r="L1058">
        <f>VLOOKUP($C1058,'Raw-products'!$A$2:$H$1261,MATCH(L$1,'Raw-products'!$A$1:$H$1,0))</f>
        <v>109</v>
      </c>
      <c r="M1058">
        <f>VLOOKUP($C1058,'Raw-products'!$A$2:$H$1261,MATCH(M$1,'Raw-products'!$A$1:$H$1,0))</f>
        <v>40</v>
      </c>
      <c r="N1058" s="5">
        <f t="shared" si="32"/>
        <v>4360</v>
      </c>
      <c r="O1058" cm="1">
        <f t="array" ref="O1058:R1058">_xlfn.XLOOKUP($B1058,'Raw -orders'!$A:$A,'Raw -orders'!$B:$E)</f>
        <v>865</v>
      </c>
      <c r="P1058">
        <v>56745</v>
      </c>
      <c r="Q1058" s="1">
        <v>44302</v>
      </c>
      <c r="R1058" s="1">
        <v>44320</v>
      </c>
      <c r="S1058" t="str" cm="1">
        <f t="array" ref="S1058:Z1058">_xlfn.XLOOKUP($O1058,'Raw - customers'!$A:$A,'Raw - customers'!$B:$I)</f>
        <v>Ondrea Apark</v>
      </c>
      <c r="T1058" t="str">
        <v>Agender</v>
      </c>
      <c r="U1058">
        <v>44</v>
      </c>
      <c r="V1058" t="str">
        <v>97 Rowe CrestApt. 828</v>
      </c>
      <c r="W1058">
        <v>6913</v>
      </c>
      <c r="X1058" t="str">
        <v>North Riley</v>
      </c>
      <c r="Y1058" t="str">
        <v>Victoria</v>
      </c>
      <c r="Z1058" t="str">
        <v>Australia</v>
      </c>
      <c r="AA1058">
        <v>4</v>
      </c>
      <c r="AB1058" s="3" t="str">
        <f t="shared" si="33"/>
        <v>10 to 20</v>
      </c>
      <c r="AM1058" s="6">
        <v>865</v>
      </c>
      <c r="AN1058" s="6" t="s">
        <v>1396</v>
      </c>
    </row>
    <row r="1059" spans="1:40" x14ac:dyDescent="0.25">
      <c r="A1059">
        <v>1057</v>
      </c>
      <c r="B1059">
        <v>217</v>
      </c>
      <c r="C1059">
        <v>1149</v>
      </c>
      <c r="D1059">
        <v>102</v>
      </c>
      <c r="E1059">
        <v>3</v>
      </c>
      <c r="F1059">
        <v>306</v>
      </c>
      <c r="G1059">
        <v>1</v>
      </c>
      <c r="H1059" t="str">
        <f>VLOOKUP($C1059,'Raw-products'!$A$2:$H$1261,MATCH(H$1,'Raw-products'!$A$1:$H$1,0))</f>
        <v>Trousers</v>
      </c>
      <c r="I1059" t="str">
        <f>VLOOKUP($C1059,'Raw-products'!$A$2:$H$1261,MATCH(I$1,'Raw-products'!$A$1:$H$1,0))</f>
        <v>Cargo Pants</v>
      </c>
      <c r="J1059" t="str">
        <f>VLOOKUP($C1059,'Raw-products'!$A$2:$H$1261,MATCH(J$1,'Raw-products'!$A$1:$H$1,0))</f>
        <v>XL</v>
      </c>
      <c r="K1059" t="str">
        <f>VLOOKUP($C1059,'Raw-products'!$A$2:$H$1261,MATCH(K$1,'Raw-products'!$A$1:$H$1,0))</f>
        <v>indigo</v>
      </c>
      <c r="L1059">
        <f>VLOOKUP($C1059,'Raw-products'!$A$2:$H$1261,MATCH(L$1,'Raw-products'!$A$1:$H$1,0))</f>
        <v>106</v>
      </c>
      <c r="M1059">
        <f>VLOOKUP($C1059,'Raw-products'!$A$2:$H$1261,MATCH(M$1,'Raw-products'!$A$1:$H$1,0))</f>
        <v>64</v>
      </c>
      <c r="N1059" s="5">
        <f t="shared" si="32"/>
        <v>6784</v>
      </c>
      <c r="O1059" cm="1">
        <f t="array" ref="O1059:R1059">_xlfn.XLOOKUP($B1059,'Raw -orders'!$A:$A,'Raw -orders'!$B:$E)</f>
        <v>234</v>
      </c>
      <c r="P1059">
        <v>47120</v>
      </c>
      <c r="Q1059" s="1">
        <v>44395</v>
      </c>
      <c r="R1059" s="1">
        <v>44408</v>
      </c>
      <c r="S1059" t="str" cm="1">
        <f t="array" ref="S1059:Z1059">_xlfn.XLOOKUP($O1059,'Raw - customers'!$A:$A,'Raw - customers'!$B:$I)</f>
        <v>Duncan Walliker</v>
      </c>
      <c r="T1059" t="str">
        <v>Genderfluid</v>
      </c>
      <c r="U1059">
        <v>37</v>
      </c>
      <c r="V1059" t="str">
        <v>861 Thomas LoopApt. 385</v>
      </c>
      <c r="W1059">
        <v>7368</v>
      </c>
      <c r="X1059" t="str">
        <v>West Zoe</v>
      </c>
      <c r="Y1059" t="str">
        <v>Victoria</v>
      </c>
      <c r="Z1059" t="str">
        <v>Australia</v>
      </c>
      <c r="AA1059">
        <v>7</v>
      </c>
      <c r="AB1059" s="3" t="str">
        <f t="shared" si="33"/>
        <v>10 to 20</v>
      </c>
      <c r="AM1059" s="6">
        <v>234</v>
      </c>
      <c r="AN1059" s="6" t="s">
        <v>1396</v>
      </c>
    </row>
    <row r="1060" spans="1:40" x14ac:dyDescent="0.25">
      <c r="A1060">
        <v>1058</v>
      </c>
      <c r="B1060">
        <v>217</v>
      </c>
      <c r="C1060">
        <v>865</v>
      </c>
      <c r="D1060">
        <v>113</v>
      </c>
      <c r="E1060">
        <v>1</v>
      </c>
      <c r="F1060">
        <v>113</v>
      </c>
      <c r="G1060">
        <v>1</v>
      </c>
      <c r="H1060" t="str">
        <f>VLOOKUP($C1060,'Raw-products'!$A$2:$H$1261,MATCH(H$1,'Raw-products'!$A$1:$H$1,0))</f>
        <v>Trousers</v>
      </c>
      <c r="I1060" t="str">
        <f>VLOOKUP($C1060,'Raw-products'!$A$2:$H$1261,MATCH(I$1,'Raw-products'!$A$1:$H$1,0))</f>
        <v>Chinos</v>
      </c>
      <c r="J1060" t="str">
        <f>VLOOKUP($C1060,'Raw-products'!$A$2:$H$1261,MATCH(J$1,'Raw-products'!$A$1:$H$1,0))</f>
        <v>XS</v>
      </c>
      <c r="K1060" t="str">
        <f>VLOOKUP($C1060,'Raw-products'!$A$2:$H$1261,MATCH(K$1,'Raw-products'!$A$1:$H$1,0))</f>
        <v>indigo</v>
      </c>
      <c r="L1060">
        <f>VLOOKUP($C1060,'Raw-products'!$A$2:$H$1261,MATCH(L$1,'Raw-products'!$A$1:$H$1,0))</f>
        <v>100</v>
      </c>
      <c r="M1060">
        <f>VLOOKUP($C1060,'Raw-products'!$A$2:$H$1261,MATCH(M$1,'Raw-products'!$A$1:$H$1,0))</f>
        <v>61</v>
      </c>
      <c r="N1060" s="5">
        <f t="shared" si="32"/>
        <v>6100</v>
      </c>
      <c r="O1060" cm="1">
        <f t="array" ref="O1060:R1060">_xlfn.XLOOKUP($B1060,'Raw -orders'!$A:$A,'Raw -orders'!$B:$E)</f>
        <v>234</v>
      </c>
      <c r="P1060">
        <v>47120</v>
      </c>
      <c r="Q1060" s="1">
        <v>44395</v>
      </c>
      <c r="R1060" s="1">
        <v>44408</v>
      </c>
      <c r="S1060" t="str" cm="1">
        <f t="array" ref="S1060:Z1060">_xlfn.XLOOKUP($O1060,'Raw - customers'!$A:$A,'Raw - customers'!$B:$I)</f>
        <v>Duncan Walliker</v>
      </c>
      <c r="T1060" t="str">
        <v>Genderfluid</v>
      </c>
      <c r="U1060">
        <v>37</v>
      </c>
      <c r="V1060" t="str">
        <v>861 Thomas LoopApt. 385</v>
      </c>
      <c r="W1060">
        <v>7368</v>
      </c>
      <c r="X1060" t="str">
        <v>West Zoe</v>
      </c>
      <c r="Y1060" t="str">
        <v>Victoria</v>
      </c>
      <c r="Z1060" t="str">
        <v>Australia</v>
      </c>
      <c r="AA1060">
        <v>7</v>
      </c>
      <c r="AB1060" s="3" t="str">
        <f t="shared" si="33"/>
        <v>10 to 20</v>
      </c>
      <c r="AM1060" s="6">
        <v>234</v>
      </c>
      <c r="AN1060" s="6" t="s">
        <v>1396</v>
      </c>
    </row>
    <row r="1061" spans="1:40" x14ac:dyDescent="0.25">
      <c r="A1061">
        <v>1059</v>
      </c>
      <c r="B1061">
        <v>217</v>
      </c>
      <c r="C1061">
        <v>871</v>
      </c>
      <c r="D1061">
        <v>113</v>
      </c>
      <c r="E1061">
        <v>3</v>
      </c>
      <c r="F1061">
        <v>339</v>
      </c>
      <c r="G1061">
        <v>1</v>
      </c>
      <c r="H1061" t="str">
        <f>VLOOKUP($C1061,'Raw-products'!$A$2:$H$1261,MATCH(H$1,'Raw-products'!$A$1:$H$1,0))</f>
        <v>Trousers</v>
      </c>
      <c r="I1061" t="str">
        <f>VLOOKUP($C1061,'Raw-products'!$A$2:$H$1261,MATCH(I$1,'Raw-products'!$A$1:$H$1,0))</f>
        <v>Chinos</v>
      </c>
      <c r="J1061" t="str">
        <f>VLOOKUP($C1061,'Raw-products'!$A$2:$H$1261,MATCH(J$1,'Raw-products'!$A$1:$H$1,0))</f>
        <v>S</v>
      </c>
      <c r="K1061" t="str">
        <f>VLOOKUP($C1061,'Raw-products'!$A$2:$H$1261,MATCH(K$1,'Raw-products'!$A$1:$H$1,0))</f>
        <v>violet</v>
      </c>
      <c r="L1061">
        <f>VLOOKUP($C1061,'Raw-products'!$A$2:$H$1261,MATCH(L$1,'Raw-products'!$A$1:$H$1,0))</f>
        <v>100</v>
      </c>
      <c r="M1061">
        <f>VLOOKUP($C1061,'Raw-products'!$A$2:$H$1261,MATCH(M$1,'Raw-products'!$A$1:$H$1,0))</f>
        <v>64</v>
      </c>
      <c r="N1061" s="5">
        <f t="shared" si="32"/>
        <v>6400</v>
      </c>
      <c r="O1061" cm="1">
        <f t="array" ref="O1061:R1061">_xlfn.XLOOKUP($B1061,'Raw -orders'!$A:$A,'Raw -orders'!$B:$E)</f>
        <v>234</v>
      </c>
      <c r="P1061">
        <v>47120</v>
      </c>
      <c r="Q1061" s="1">
        <v>44395</v>
      </c>
      <c r="R1061" s="1">
        <v>44408</v>
      </c>
      <c r="S1061" t="str" cm="1">
        <f t="array" ref="S1061:Z1061">_xlfn.XLOOKUP($O1061,'Raw - customers'!$A:$A,'Raw - customers'!$B:$I)</f>
        <v>Duncan Walliker</v>
      </c>
      <c r="T1061" t="str">
        <v>Genderfluid</v>
      </c>
      <c r="U1061">
        <v>37</v>
      </c>
      <c r="V1061" t="str">
        <v>861 Thomas LoopApt. 385</v>
      </c>
      <c r="W1061">
        <v>7368</v>
      </c>
      <c r="X1061" t="str">
        <v>West Zoe</v>
      </c>
      <c r="Y1061" t="str">
        <v>Victoria</v>
      </c>
      <c r="Z1061" t="str">
        <v>Australia</v>
      </c>
      <c r="AA1061">
        <v>7</v>
      </c>
      <c r="AB1061" s="3" t="str">
        <f t="shared" si="33"/>
        <v>10 to 20</v>
      </c>
      <c r="AM1061" s="6">
        <v>234</v>
      </c>
      <c r="AN1061" s="6" t="s">
        <v>1396</v>
      </c>
    </row>
    <row r="1062" spans="1:40" x14ac:dyDescent="0.25">
      <c r="A1062">
        <v>1060</v>
      </c>
      <c r="B1062">
        <v>217</v>
      </c>
      <c r="C1062">
        <v>245</v>
      </c>
      <c r="D1062">
        <v>95</v>
      </c>
      <c r="E1062">
        <v>2</v>
      </c>
      <c r="F1062">
        <v>190</v>
      </c>
      <c r="G1062">
        <v>1</v>
      </c>
      <c r="H1062" t="str">
        <f>VLOOKUP($C1062,'Raw-products'!$A$2:$H$1261,MATCH(H$1,'Raw-products'!$A$1:$H$1,0))</f>
        <v>Shirt</v>
      </c>
      <c r="I1062" t="str">
        <f>VLOOKUP($C1062,'Raw-products'!$A$2:$H$1261,MATCH(I$1,'Raw-products'!$A$1:$H$1,0))</f>
        <v>Polo</v>
      </c>
      <c r="J1062" t="str">
        <f>VLOOKUP($C1062,'Raw-products'!$A$2:$H$1261,MATCH(J$1,'Raw-products'!$A$1:$H$1,0))</f>
        <v>XS</v>
      </c>
      <c r="K1062" t="str">
        <f>VLOOKUP($C1062,'Raw-products'!$A$2:$H$1261,MATCH(K$1,'Raw-products'!$A$1:$H$1,0))</f>
        <v>red</v>
      </c>
      <c r="L1062">
        <f>VLOOKUP($C1062,'Raw-products'!$A$2:$H$1261,MATCH(L$1,'Raw-products'!$A$1:$H$1,0))</f>
        <v>117</v>
      </c>
      <c r="M1062">
        <f>VLOOKUP($C1062,'Raw-products'!$A$2:$H$1261,MATCH(M$1,'Raw-products'!$A$1:$H$1,0))</f>
        <v>40</v>
      </c>
      <c r="N1062" s="5">
        <f t="shared" si="32"/>
        <v>4680</v>
      </c>
      <c r="O1062" cm="1">
        <f t="array" ref="O1062:R1062">_xlfn.XLOOKUP($B1062,'Raw -orders'!$A:$A,'Raw -orders'!$B:$E)</f>
        <v>234</v>
      </c>
      <c r="P1062">
        <v>47120</v>
      </c>
      <c r="Q1062" s="1">
        <v>44395</v>
      </c>
      <c r="R1062" s="1">
        <v>44408</v>
      </c>
      <c r="S1062" t="str" cm="1">
        <f t="array" ref="S1062:Z1062">_xlfn.XLOOKUP($O1062,'Raw - customers'!$A:$A,'Raw - customers'!$B:$I)</f>
        <v>Duncan Walliker</v>
      </c>
      <c r="T1062" t="str">
        <v>Genderfluid</v>
      </c>
      <c r="U1062">
        <v>37</v>
      </c>
      <c r="V1062" t="str">
        <v>861 Thomas LoopApt. 385</v>
      </c>
      <c r="W1062">
        <v>7368</v>
      </c>
      <c r="X1062" t="str">
        <v>West Zoe</v>
      </c>
      <c r="Y1062" t="str">
        <v>Victoria</v>
      </c>
      <c r="Z1062" t="str">
        <v>Australia</v>
      </c>
      <c r="AA1062">
        <v>7</v>
      </c>
      <c r="AB1062" s="3" t="str">
        <f t="shared" si="33"/>
        <v>10 to 20</v>
      </c>
      <c r="AM1062" s="6">
        <v>234</v>
      </c>
      <c r="AN1062" s="6" t="s">
        <v>1396</v>
      </c>
    </row>
    <row r="1063" spans="1:40" x14ac:dyDescent="0.25">
      <c r="A1063">
        <v>1061</v>
      </c>
      <c r="B1063">
        <v>217</v>
      </c>
      <c r="C1063">
        <v>277</v>
      </c>
      <c r="D1063">
        <v>95</v>
      </c>
      <c r="E1063">
        <v>3</v>
      </c>
      <c r="F1063">
        <v>285</v>
      </c>
      <c r="G1063">
        <v>1</v>
      </c>
      <c r="H1063" t="str">
        <f>VLOOKUP($C1063,'Raw-products'!$A$2:$H$1261,MATCH(H$1,'Raw-products'!$A$1:$H$1,0))</f>
        <v>Shirt</v>
      </c>
      <c r="I1063" t="str">
        <f>VLOOKUP($C1063,'Raw-products'!$A$2:$H$1261,MATCH(I$1,'Raw-products'!$A$1:$H$1,0))</f>
        <v>Polo</v>
      </c>
      <c r="J1063" t="str">
        <f>VLOOKUP($C1063,'Raw-products'!$A$2:$H$1261,MATCH(J$1,'Raw-products'!$A$1:$H$1,0))</f>
        <v>M</v>
      </c>
      <c r="K1063" t="str">
        <f>VLOOKUP($C1063,'Raw-products'!$A$2:$H$1261,MATCH(K$1,'Raw-products'!$A$1:$H$1,0))</f>
        <v>violet</v>
      </c>
      <c r="L1063">
        <f>VLOOKUP($C1063,'Raw-products'!$A$2:$H$1261,MATCH(L$1,'Raw-products'!$A$1:$H$1,0))</f>
        <v>117</v>
      </c>
      <c r="M1063">
        <f>VLOOKUP($C1063,'Raw-products'!$A$2:$H$1261,MATCH(M$1,'Raw-products'!$A$1:$H$1,0))</f>
        <v>77</v>
      </c>
      <c r="N1063" s="5">
        <f t="shared" si="32"/>
        <v>9009</v>
      </c>
      <c r="O1063" cm="1">
        <f t="array" ref="O1063:R1063">_xlfn.XLOOKUP($B1063,'Raw -orders'!$A:$A,'Raw -orders'!$B:$E)</f>
        <v>234</v>
      </c>
      <c r="P1063">
        <v>47120</v>
      </c>
      <c r="Q1063" s="1">
        <v>44395</v>
      </c>
      <c r="R1063" s="1">
        <v>44408</v>
      </c>
      <c r="S1063" t="str" cm="1">
        <f t="array" ref="S1063:Z1063">_xlfn.XLOOKUP($O1063,'Raw - customers'!$A:$A,'Raw - customers'!$B:$I)</f>
        <v>Duncan Walliker</v>
      </c>
      <c r="T1063" t="str">
        <v>Genderfluid</v>
      </c>
      <c r="U1063">
        <v>37</v>
      </c>
      <c r="V1063" t="str">
        <v>861 Thomas LoopApt. 385</v>
      </c>
      <c r="W1063">
        <v>7368</v>
      </c>
      <c r="X1063" t="str">
        <v>West Zoe</v>
      </c>
      <c r="Y1063" t="str">
        <v>Victoria</v>
      </c>
      <c r="Z1063" t="str">
        <v>Australia</v>
      </c>
      <c r="AA1063">
        <v>7</v>
      </c>
      <c r="AB1063" s="3" t="str">
        <f t="shared" si="33"/>
        <v>10 to 20</v>
      </c>
      <c r="AM1063" s="6">
        <v>234</v>
      </c>
      <c r="AN1063" s="6" t="s">
        <v>1396</v>
      </c>
    </row>
    <row r="1064" spans="1:40" x14ac:dyDescent="0.25">
      <c r="A1064">
        <v>1062</v>
      </c>
      <c r="B1064">
        <v>217</v>
      </c>
      <c r="C1064">
        <v>1058</v>
      </c>
      <c r="D1064">
        <v>93</v>
      </c>
      <c r="E1064">
        <v>1</v>
      </c>
      <c r="F1064">
        <v>93</v>
      </c>
      <c r="G1064">
        <v>1</v>
      </c>
      <c r="H1064" t="str">
        <f>VLOOKUP($C1064,'Raw-products'!$A$2:$H$1261,MATCH(H$1,'Raw-products'!$A$1:$H$1,0))</f>
        <v>Trousers</v>
      </c>
      <c r="I1064" t="str">
        <f>VLOOKUP($C1064,'Raw-products'!$A$2:$H$1261,MATCH(I$1,'Raw-products'!$A$1:$H$1,0))</f>
        <v>Joggers</v>
      </c>
      <c r="J1064" t="str">
        <f>VLOOKUP($C1064,'Raw-products'!$A$2:$H$1261,MATCH(J$1,'Raw-products'!$A$1:$H$1,0))</f>
        <v>L</v>
      </c>
      <c r="K1064" t="str">
        <f>VLOOKUP($C1064,'Raw-products'!$A$2:$H$1261,MATCH(K$1,'Raw-products'!$A$1:$H$1,0))</f>
        <v>orange</v>
      </c>
      <c r="L1064">
        <f>VLOOKUP($C1064,'Raw-products'!$A$2:$H$1261,MATCH(L$1,'Raw-products'!$A$1:$H$1,0))</f>
        <v>94</v>
      </c>
      <c r="M1064">
        <f>VLOOKUP($C1064,'Raw-products'!$A$2:$H$1261,MATCH(M$1,'Raw-products'!$A$1:$H$1,0))</f>
        <v>49</v>
      </c>
      <c r="N1064" s="5">
        <f t="shared" si="32"/>
        <v>4606</v>
      </c>
      <c r="O1064" cm="1">
        <f t="array" ref="O1064:R1064">_xlfn.XLOOKUP($B1064,'Raw -orders'!$A:$A,'Raw -orders'!$B:$E)</f>
        <v>234</v>
      </c>
      <c r="P1064">
        <v>47120</v>
      </c>
      <c r="Q1064" s="1">
        <v>44395</v>
      </c>
      <c r="R1064" s="1">
        <v>44408</v>
      </c>
      <c r="S1064" t="str" cm="1">
        <f t="array" ref="S1064:Z1064">_xlfn.XLOOKUP($O1064,'Raw - customers'!$A:$A,'Raw - customers'!$B:$I)</f>
        <v>Duncan Walliker</v>
      </c>
      <c r="T1064" t="str">
        <v>Genderfluid</v>
      </c>
      <c r="U1064">
        <v>37</v>
      </c>
      <c r="V1064" t="str">
        <v>861 Thomas LoopApt. 385</v>
      </c>
      <c r="W1064">
        <v>7368</v>
      </c>
      <c r="X1064" t="str">
        <v>West Zoe</v>
      </c>
      <c r="Y1064" t="str">
        <v>Victoria</v>
      </c>
      <c r="Z1064" t="str">
        <v>Australia</v>
      </c>
      <c r="AA1064">
        <v>7</v>
      </c>
      <c r="AB1064" s="3" t="str">
        <f t="shared" si="33"/>
        <v>10 to 20</v>
      </c>
      <c r="AM1064" s="6">
        <v>234</v>
      </c>
      <c r="AN1064" s="6" t="s">
        <v>1396</v>
      </c>
    </row>
    <row r="1065" spans="1:40" x14ac:dyDescent="0.25">
      <c r="A1065">
        <v>1063</v>
      </c>
      <c r="B1065">
        <v>217</v>
      </c>
      <c r="C1065">
        <v>1029</v>
      </c>
      <c r="D1065">
        <v>90</v>
      </c>
      <c r="E1065">
        <v>3</v>
      </c>
      <c r="F1065">
        <v>270</v>
      </c>
      <c r="G1065">
        <v>1</v>
      </c>
      <c r="H1065" t="str">
        <f>VLOOKUP($C1065,'Raw-products'!$A$2:$H$1261,MATCH(H$1,'Raw-products'!$A$1:$H$1,0))</f>
        <v>Trousers</v>
      </c>
      <c r="I1065" t="str">
        <f>VLOOKUP($C1065,'Raw-products'!$A$2:$H$1261,MATCH(I$1,'Raw-products'!$A$1:$H$1,0))</f>
        <v>Relaxed Leg</v>
      </c>
      <c r="J1065" t="str">
        <f>VLOOKUP($C1065,'Raw-products'!$A$2:$H$1261,MATCH(J$1,'Raw-products'!$A$1:$H$1,0))</f>
        <v>XL</v>
      </c>
      <c r="K1065" t="str">
        <f>VLOOKUP($C1065,'Raw-products'!$A$2:$H$1261,MATCH(K$1,'Raw-products'!$A$1:$H$1,0))</f>
        <v>yellow</v>
      </c>
      <c r="L1065">
        <f>VLOOKUP($C1065,'Raw-products'!$A$2:$H$1261,MATCH(L$1,'Raw-products'!$A$1:$H$1,0))</f>
        <v>95</v>
      </c>
      <c r="M1065">
        <f>VLOOKUP($C1065,'Raw-products'!$A$2:$H$1261,MATCH(M$1,'Raw-products'!$A$1:$H$1,0))</f>
        <v>54</v>
      </c>
      <c r="N1065" s="5">
        <f t="shared" si="32"/>
        <v>5130</v>
      </c>
      <c r="O1065" cm="1">
        <f t="array" ref="O1065:R1065">_xlfn.XLOOKUP($B1065,'Raw -orders'!$A:$A,'Raw -orders'!$B:$E)</f>
        <v>234</v>
      </c>
      <c r="P1065">
        <v>47120</v>
      </c>
      <c r="Q1065" s="1">
        <v>44395</v>
      </c>
      <c r="R1065" s="1">
        <v>44408</v>
      </c>
      <c r="S1065" t="str" cm="1">
        <f t="array" ref="S1065:Z1065">_xlfn.XLOOKUP($O1065,'Raw - customers'!$A:$A,'Raw - customers'!$B:$I)</f>
        <v>Duncan Walliker</v>
      </c>
      <c r="T1065" t="str">
        <v>Genderfluid</v>
      </c>
      <c r="U1065">
        <v>37</v>
      </c>
      <c r="V1065" t="str">
        <v>861 Thomas LoopApt. 385</v>
      </c>
      <c r="W1065">
        <v>7368</v>
      </c>
      <c r="X1065" t="str">
        <v>West Zoe</v>
      </c>
      <c r="Y1065" t="str">
        <v>Victoria</v>
      </c>
      <c r="Z1065" t="str">
        <v>Australia</v>
      </c>
      <c r="AA1065">
        <v>7</v>
      </c>
      <c r="AB1065" s="3" t="str">
        <f t="shared" si="33"/>
        <v>10 to 20</v>
      </c>
      <c r="AM1065" s="6">
        <v>234</v>
      </c>
      <c r="AN1065" s="6" t="s">
        <v>1396</v>
      </c>
    </row>
    <row r="1066" spans="1:40" x14ac:dyDescent="0.25">
      <c r="A1066">
        <v>1064</v>
      </c>
      <c r="B1066">
        <v>218</v>
      </c>
      <c r="C1066">
        <v>360</v>
      </c>
      <c r="D1066">
        <v>94</v>
      </c>
      <c r="E1066">
        <v>1</v>
      </c>
      <c r="F1066">
        <v>94</v>
      </c>
      <c r="G1066">
        <v>1</v>
      </c>
      <c r="H1066" t="str">
        <f>VLOOKUP($C1066,'Raw-products'!$A$2:$H$1261,MATCH(H$1,'Raw-products'!$A$1:$H$1,0))</f>
        <v>Shirt</v>
      </c>
      <c r="I1066" t="str">
        <f>VLOOKUP($C1066,'Raw-products'!$A$2:$H$1261,MATCH(I$1,'Raw-products'!$A$1:$H$1,0))</f>
        <v>Henley</v>
      </c>
      <c r="J1066" t="str">
        <f>VLOOKUP($C1066,'Raw-products'!$A$2:$H$1261,MATCH(J$1,'Raw-products'!$A$1:$H$1,0))</f>
        <v>XS</v>
      </c>
      <c r="K1066" t="str">
        <f>VLOOKUP($C1066,'Raw-products'!$A$2:$H$1261,MATCH(K$1,'Raw-products'!$A$1:$H$1,0))</f>
        <v>yellow</v>
      </c>
      <c r="L1066">
        <f>VLOOKUP($C1066,'Raw-products'!$A$2:$H$1261,MATCH(L$1,'Raw-products'!$A$1:$H$1,0))</f>
        <v>92</v>
      </c>
      <c r="M1066">
        <f>VLOOKUP($C1066,'Raw-products'!$A$2:$H$1261,MATCH(M$1,'Raw-products'!$A$1:$H$1,0))</f>
        <v>42</v>
      </c>
      <c r="N1066" s="5">
        <f t="shared" si="32"/>
        <v>3864</v>
      </c>
      <c r="O1066" cm="1">
        <f t="array" ref="O1066:R1066">_xlfn.XLOOKUP($B1066,'Raw -orders'!$A:$A,'Raw -orders'!$B:$E)</f>
        <v>606</v>
      </c>
      <c r="P1066">
        <v>22309</v>
      </c>
      <c r="Q1066" s="1">
        <v>44389</v>
      </c>
      <c r="R1066" s="1">
        <v>44397</v>
      </c>
      <c r="S1066" t="str" cm="1">
        <f t="array" ref="S1066:Z1066">_xlfn.XLOOKUP($O1066,'Raw - customers'!$A:$A,'Raw - customers'!$B:$I)</f>
        <v>Averyl Atthow</v>
      </c>
      <c r="T1066" t="str">
        <v>Polygender</v>
      </c>
      <c r="U1066">
        <v>53</v>
      </c>
      <c r="V1066" t="str">
        <v>24 Alexis BoulevardSuite 321</v>
      </c>
      <c r="W1066">
        <v>8684</v>
      </c>
      <c r="X1066" t="str">
        <v>Calebville</v>
      </c>
      <c r="Y1066" t="str">
        <v>New South Wales</v>
      </c>
      <c r="Z1066" t="str">
        <v>Australia</v>
      </c>
      <c r="AA1066">
        <v>7</v>
      </c>
      <c r="AB1066" s="3" t="str">
        <f t="shared" si="33"/>
        <v>0 to 10</v>
      </c>
      <c r="AM1066" s="6">
        <v>606</v>
      </c>
      <c r="AN1066" s="6" t="s">
        <v>1362</v>
      </c>
    </row>
    <row r="1067" spans="1:40" x14ac:dyDescent="0.25">
      <c r="A1067">
        <v>1065</v>
      </c>
      <c r="B1067">
        <v>218</v>
      </c>
      <c r="C1067">
        <v>478</v>
      </c>
      <c r="D1067">
        <v>118</v>
      </c>
      <c r="E1067">
        <v>2</v>
      </c>
      <c r="F1067">
        <v>236</v>
      </c>
      <c r="G1067">
        <v>1</v>
      </c>
      <c r="H1067" t="str">
        <f>VLOOKUP($C1067,'Raw-products'!$A$2:$H$1261,MATCH(H$1,'Raw-products'!$A$1:$H$1,0))</f>
        <v>Jacket</v>
      </c>
      <c r="I1067" t="str">
        <f>VLOOKUP($C1067,'Raw-products'!$A$2:$H$1261,MATCH(I$1,'Raw-products'!$A$1:$H$1,0))</f>
        <v>Puffer</v>
      </c>
      <c r="J1067" t="str">
        <f>VLOOKUP($C1067,'Raw-products'!$A$2:$H$1261,MATCH(J$1,'Raw-products'!$A$1:$H$1,0))</f>
        <v>L</v>
      </c>
      <c r="K1067" t="str">
        <f>VLOOKUP($C1067,'Raw-products'!$A$2:$H$1261,MATCH(K$1,'Raw-products'!$A$1:$H$1,0))</f>
        <v>blue</v>
      </c>
      <c r="L1067">
        <f>VLOOKUP($C1067,'Raw-products'!$A$2:$H$1261,MATCH(L$1,'Raw-products'!$A$1:$H$1,0))</f>
        <v>110</v>
      </c>
      <c r="M1067">
        <f>VLOOKUP($C1067,'Raw-products'!$A$2:$H$1261,MATCH(M$1,'Raw-products'!$A$1:$H$1,0))</f>
        <v>48</v>
      </c>
      <c r="N1067" s="5">
        <f t="shared" si="32"/>
        <v>5280</v>
      </c>
      <c r="O1067" cm="1">
        <f t="array" ref="O1067:R1067">_xlfn.XLOOKUP($B1067,'Raw -orders'!$A:$A,'Raw -orders'!$B:$E)</f>
        <v>606</v>
      </c>
      <c r="P1067">
        <v>22309</v>
      </c>
      <c r="Q1067" s="1">
        <v>44389</v>
      </c>
      <c r="R1067" s="1">
        <v>44397</v>
      </c>
      <c r="S1067" t="str" cm="1">
        <f t="array" ref="S1067:Z1067">_xlfn.XLOOKUP($O1067,'Raw - customers'!$A:$A,'Raw - customers'!$B:$I)</f>
        <v>Averyl Atthow</v>
      </c>
      <c r="T1067" t="str">
        <v>Polygender</v>
      </c>
      <c r="U1067">
        <v>53</v>
      </c>
      <c r="V1067" t="str">
        <v>24 Alexis BoulevardSuite 321</v>
      </c>
      <c r="W1067">
        <v>8684</v>
      </c>
      <c r="X1067" t="str">
        <v>Calebville</v>
      </c>
      <c r="Y1067" t="str">
        <v>New South Wales</v>
      </c>
      <c r="Z1067" t="str">
        <v>Australia</v>
      </c>
      <c r="AA1067">
        <v>7</v>
      </c>
      <c r="AB1067" s="3" t="str">
        <f t="shared" si="33"/>
        <v>0 to 10</v>
      </c>
      <c r="AM1067" s="6">
        <v>606</v>
      </c>
      <c r="AN1067" s="6" t="s">
        <v>1362</v>
      </c>
    </row>
    <row r="1068" spans="1:40" x14ac:dyDescent="0.25">
      <c r="A1068">
        <v>1066</v>
      </c>
      <c r="B1068">
        <v>218</v>
      </c>
      <c r="C1068">
        <v>1219</v>
      </c>
      <c r="D1068">
        <v>105</v>
      </c>
      <c r="E1068">
        <v>3</v>
      </c>
      <c r="F1068">
        <v>315</v>
      </c>
      <c r="G1068">
        <v>1</v>
      </c>
      <c r="H1068" t="str">
        <f>VLOOKUP($C1068,'Raw-products'!$A$2:$H$1261,MATCH(H$1,'Raw-products'!$A$1:$H$1,0))</f>
        <v>Trousers</v>
      </c>
      <c r="I1068" t="str">
        <f>VLOOKUP($C1068,'Raw-products'!$A$2:$H$1261,MATCH(I$1,'Raw-products'!$A$1:$H$1,0))</f>
        <v>Pleated</v>
      </c>
      <c r="J1068" t="str">
        <f>VLOOKUP($C1068,'Raw-products'!$A$2:$H$1261,MATCH(J$1,'Raw-products'!$A$1:$H$1,0))</f>
        <v>XL</v>
      </c>
      <c r="K1068" t="str">
        <f>VLOOKUP($C1068,'Raw-products'!$A$2:$H$1261,MATCH(K$1,'Raw-products'!$A$1:$H$1,0))</f>
        <v>indigo</v>
      </c>
      <c r="L1068">
        <f>VLOOKUP($C1068,'Raw-products'!$A$2:$H$1261,MATCH(L$1,'Raw-products'!$A$1:$H$1,0))</f>
        <v>90</v>
      </c>
      <c r="M1068">
        <f>VLOOKUP($C1068,'Raw-products'!$A$2:$H$1261,MATCH(M$1,'Raw-products'!$A$1:$H$1,0))</f>
        <v>45</v>
      </c>
      <c r="N1068" s="5">
        <f t="shared" si="32"/>
        <v>4050</v>
      </c>
      <c r="O1068" cm="1">
        <f t="array" ref="O1068:R1068">_xlfn.XLOOKUP($B1068,'Raw -orders'!$A:$A,'Raw -orders'!$B:$E)</f>
        <v>606</v>
      </c>
      <c r="P1068">
        <v>22309</v>
      </c>
      <c r="Q1068" s="1">
        <v>44389</v>
      </c>
      <c r="R1068" s="1">
        <v>44397</v>
      </c>
      <c r="S1068" t="str" cm="1">
        <f t="array" ref="S1068:Z1068">_xlfn.XLOOKUP($O1068,'Raw - customers'!$A:$A,'Raw - customers'!$B:$I)</f>
        <v>Averyl Atthow</v>
      </c>
      <c r="T1068" t="str">
        <v>Polygender</v>
      </c>
      <c r="U1068">
        <v>53</v>
      </c>
      <c r="V1068" t="str">
        <v>24 Alexis BoulevardSuite 321</v>
      </c>
      <c r="W1068">
        <v>8684</v>
      </c>
      <c r="X1068" t="str">
        <v>Calebville</v>
      </c>
      <c r="Y1068" t="str">
        <v>New South Wales</v>
      </c>
      <c r="Z1068" t="str">
        <v>Australia</v>
      </c>
      <c r="AA1068">
        <v>7</v>
      </c>
      <c r="AB1068" s="3" t="str">
        <f t="shared" si="33"/>
        <v>0 to 10</v>
      </c>
      <c r="AM1068" s="6">
        <v>606</v>
      </c>
      <c r="AN1068" s="6" t="s">
        <v>1362</v>
      </c>
    </row>
    <row r="1069" spans="1:40" x14ac:dyDescent="0.25">
      <c r="A1069">
        <v>1067</v>
      </c>
      <c r="B1069">
        <v>219</v>
      </c>
      <c r="C1069">
        <v>279</v>
      </c>
      <c r="D1069">
        <v>95</v>
      </c>
      <c r="E1069">
        <v>2</v>
      </c>
      <c r="F1069">
        <v>190</v>
      </c>
      <c r="G1069">
        <v>1</v>
      </c>
      <c r="H1069" t="str">
        <f>VLOOKUP($C1069,'Raw-products'!$A$2:$H$1261,MATCH(H$1,'Raw-products'!$A$1:$H$1,0))</f>
        <v>Shirt</v>
      </c>
      <c r="I1069" t="str">
        <f>VLOOKUP($C1069,'Raw-products'!$A$2:$H$1261,MATCH(I$1,'Raw-products'!$A$1:$H$1,0))</f>
        <v>Polo</v>
      </c>
      <c r="J1069" t="str">
        <f>VLOOKUP($C1069,'Raw-products'!$A$2:$H$1261,MATCH(J$1,'Raw-products'!$A$1:$H$1,0))</f>
        <v>XL</v>
      </c>
      <c r="K1069" t="str">
        <f>VLOOKUP($C1069,'Raw-products'!$A$2:$H$1261,MATCH(K$1,'Raw-products'!$A$1:$H$1,0))</f>
        <v>violet</v>
      </c>
      <c r="L1069">
        <f>VLOOKUP($C1069,'Raw-products'!$A$2:$H$1261,MATCH(L$1,'Raw-products'!$A$1:$H$1,0))</f>
        <v>117</v>
      </c>
      <c r="M1069">
        <f>VLOOKUP($C1069,'Raw-products'!$A$2:$H$1261,MATCH(M$1,'Raw-products'!$A$1:$H$1,0))</f>
        <v>79</v>
      </c>
      <c r="N1069" s="5">
        <f t="shared" si="32"/>
        <v>9243</v>
      </c>
      <c r="O1069" cm="1">
        <f t="array" ref="O1069:R1069">_xlfn.XLOOKUP($B1069,'Raw -orders'!$A:$A,'Raw -orders'!$B:$E)</f>
        <v>667</v>
      </c>
      <c r="P1069">
        <v>14137</v>
      </c>
      <c r="Q1069" s="1">
        <v>44201</v>
      </c>
      <c r="R1069" s="1">
        <v>44206</v>
      </c>
      <c r="S1069" t="str" cm="1">
        <f t="array" ref="S1069:Z1069">_xlfn.XLOOKUP($O1069,'Raw - customers'!$A:$A,'Raw - customers'!$B:$I)</f>
        <v>Annice Kelcey</v>
      </c>
      <c r="T1069" t="str">
        <v>Polygender</v>
      </c>
      <c r="U1069">
        <v>30</v>
      </c>
      <c r="V1069" t="str">
        <v>66 Jacob PassSuite 159</v>
      </c>
      <c r="W1069">
        <v>4671</v>
      </c>
      <c r="X1069" t="str">
        <v>New Beau</v>
      </c>
      <c r="Y1069" t="str">
        <v>Victoria</v>
      </c>
      <c r="Z1069" t="str">
        <v>Australia</v>
      </c>
      <c r="AA1069">
        <v>1</v>
      </c>
      <c r="AB1069" s="3" t="str">
        <f t="shared" si="33"/>
        <v>0 to 10</v>
      </c>
      <c r="AM1069" s="6">
        <v>667</v>
      </c>
      <c r="AN1069" s="6" t="s">
        <v>1396</v>
      </c>
    </row>
    <row r="1070" spans="1:40" x14ac:dyDescent="0.25">
      <c r="A1070">
        <v>1068</v>
      </c>
      <c r="B1070">
        <v>219</v>
      </c>
      <c r="C1070">
        <v>872</v>
      </c>
      <c r="D1070">
        <v>113</v>
      </c>
      <c r="E1070">
        <v>1</v>
      </c>
      <c r="F1070">
        <v>113</v>
      </c>
      <c r="G1070">
        <v>1</v>
      </c>
      <c r="H1070" t="str">
        <f>VLOOKUP($C1070,'Raw-products'!$A$2:$H$1261,MATCH(H$1,'Raw-products'!$A$1:$H$1,0))</f>
        <v>Trousers</v>
      </c>
      <c r="I1070" t="str">
        <f>VLOOKUP($C1070,'Raw-products'!$A$2:$H$1261,MATCH(I$1,'Raw-products'!$A$1:$H$1,0))</f>
        <v>Chinos</v>
      </c>
      <c r="J1070" t="str">
        <f>VLOOKUP($C1070,'Raw-products'!$A$2:$H$1261,MATCH(J$1,'Raw-products'!$A$1:$H$1,0))</f>
        <v>M</v>
      </c>
      <c r="K1070" t="str">
        <f>VLOOKUP($C1070,'Raw-products'!$A$2:$H$1261,MATCH(K$1,'Raw-products'!$A$1:$H$1,0))</f>
        <v>violet</v>
      </c>
      <c r="L1070">
        <f>VLOOKUP($C1070,'Raw-products'!$A$2:$H$1261,MATCH(L$1,'Raw-products'!$A$1:$H$1,0))</f>
        <v>100</v>
      </c>
      <c r="M1070">
        <f>VLOOKUP($C1070,'Raw-products'!$A$2:$H$1261,MATCH(M$1,'Raw-products'!$A$1:$H$1,0))</f>
        <v>54</v>
      </c>
      <c r="N1070" s="5">
        <f t="shared" si="32"/>
        <v>5400</v>
      </c>
      <c r="O1070" cm="1">
        <f t="array" ref="O1070:R1070">_xlfn.XLOOKUP($B1070,'Raw -orders'!$A:$A,'Raw -orders'!$B:$E)</f>
        <v>667</v>
      </c>
      <c r="P1070">
        <v>14137</v>
      </c>
      <c r="Q1070" s="1">
        <v>44201</v>
      </c>
      <c r="R1070" s="1">
        <v>44206</v>
      </c>
      <c r="S1070" t="str" cm="1">
        <f t="array" ref="S1070:Z1070">_xlfn.XLOOKUP($O1070,'Raw - customers'!$A:$A,'Raw - customers'!$B:$I)</f>
        <v>Annice Kelcey</v>
      </c>
      <c r="T1070" t="str">
        <v>Polygender</v>
      </c>
      <c r="U1070">
        <v>30</v>
      </c>
      <c r="V1070" t="str">
        <v>66 Jacob PassSuite 159</v>
      </c>
      <c r="W1070">
        <v>4671</v>
      </c>
      <c r="X1070" t="str">
        <v>New Beau</v>
      </c>
      <c r="Y1070" t="str">
        <v>Victoria</v>
      </c>
      <c r="Z1070" t="str">
        <v>Australia</v>
      </c>
      <c r="AA1070">
        <v>1</v>
      </c>
      <c r="AB1070" s="3" t="str">
        <f t="shared" si="33"/>
        <v>0 to 10</v>
      </c>
      <c r="AM1070" s="6">
        <v>667</v>
      </c>
      <c r="AN1070" s="6" t="s">
        <v>1396</v>
      </c>
    </row>
    <row r="1071" spans="1:40" x14ac:dyDescent="0.25">
      <c r="A1071">
        <v>1069</v>
      </c>
      <c r="B1071">
        <v>219</v>
      </c>
      <c r="C1071">
        <v>288</v>
      </c>
      <c r="D1071">
        <v>105</v>
      </c>
      <c r="E1071">
        <v>1</v>
      </c>
      <c r="F1071">
        <v>105</v>
      </c>
      <c r="G1071">
        <v>1</v>
      </c>
      <c r="H1071" t="str">
        <f>VLOOKUP($C1071,'Raw-products'!$A$2:$H$1261,MATCH(H$1,'Raw-products'!$A$1:$H$1,0))</f>
        <v>Shirt</v>
      </c>
      <c r="I1071" t="str">
        <f>VLOOKUP($C1071,'Raw-products'!$A$2:$H$1261,MATCH(I$1,'Raw-products'!$A$1:$H$1,0))</f>
        <v>Cuban Collar</v>
      </c>
      <c r="J1071" t="str">
        <f>VLOOKUP($C1071,'Raw-products'!$A$2:$H$1261,MATCH(J$1,'Raw-products'!$A$1:$H$1,0))</f>
        <v>L</v>
      </c>
      <c r="K1071" t="str">
        <f>VLOOKUP($C1071,'Raw-products'!$A$2:$H$1261,MATCH(K$1,'Raw-products'!$A$1:$H$1,0))</f>
        <v>orange</v>
      </c>
      <c r="L1071">
        <f>VLOOKUP($C1071,'Raw-products'!$A$2:$H$1261,MATCH(L$1,'Raw-products'!$A$1:$H$1,0))</f>
        <v>93</v>
      </c>
      <c r="M1071">
        <f>VLOOKUP($C1071,'Raw-products'!$A$2:$H$1261,MATCH(M$1,'Raw-products'!$A$1:$H$1,0))</f>
        <v>65</v>
      </c>
      <c r="N1071" s="5">
        <f t="shared" si="32"/>
        <v>6045</v>
      </c>
      <c r="O1071" cm="1">
        <f t="array" ref="O1071:R1071">_xlfn.XLOOKUP($B1071,'Raw -orders'!$A:$A,'Raw -orders'!$B:$E)</f>
        <v>667</v>
      </c>
      <c r="P1071">
        <v>14137</v>
      </c>
      <c r="Q1071" s="1">
        <v>44201</v>
      </c>
      <c r="R1071" s="1">
        <v>44206</v>
      </c>
      <c r="S1071" t="str" cm="1">
        <f t="array" ref="S1071:Z1071">_xlfn.XLOOKUP($O1071,'Raw - customers'!$A:$A,'Raw - customers'!$B:$I)</f>
        <v>Annice Kelcey</v>
      </c>
      <c r="T1071" t="str">
        <v>Polygender</v>
      </c>
      <c r="U1071">
        <v>30</v>
      </c>
      <c r="V1071" t="str">
        <v>66 Jacob PassSuite 159</v>
      </c>
      <c r="W1071">
        <v>4671</v>
      </c>
      <c r="X1071" t="str">
        <v>New Beau</v>
      </c>
      <c r="Y1071" t="str">
        <v>Victoria</v>
      </c>
      <c r="Z1071" t="str">
        <v>Australia</v>
      </c>
      <c r="AA1071">
        <v>1</v>
      </c>
      <c r="AB1071" s="3" t="str">
        <f t="shared" si="33"/>
        <v>0 to 10</v>
      </c>
      <c r="AM1071" s="6">
        <v>667</v>
      </c>
      <c r="AN1071" s="6" t="s">
        <v>1396</v>
      </c>
    </row>
    <row r="1072" spans="1:40" x14ac:dyDescent="0.25">
      <c r="A1072">
        <v>1070</v>
      </c>
      <c r="B1072">
        <v>219</v>
      </c>
      <c r="C1072">
        <v>956</v>
      </c>
      <c r="D1072">
        <v>97</v>
      </c>
      <c r="E1072">
        <v>1</v>
      </c>
      <c r="F1072">
        <v>97</v>
      </c>
      <c r="G1072">
        <v>1</v>
      </c>
      <c r="H1072" t="str">
        <f>VLOOKUP($C1072,'Raw-products'!$A$2:$H$1261,MATCH(H$1,'Raw-products'!$A$1:$H$1,0))</f>
        <v>Trousers</v>
      </c>
      <c r="I1072" t="str">
        <f>VLOOKUP($C1072,'Raw-products'!$A$2:$H$1261,MATCH(I$1,'Raw-products'!$A$1:$H$1,0))</f>
        <v>Slim-Fit</v>
      </c>
      <c r="J1072" t="str">
        <f>VLOOKUP($C1072,'Raw-products'!$A$2:$H$1261,MATCH(J$1,'Raw-products'!$A$1:$H$1,0))</f>
        <v>S</v>
      </c>
      <c r="K1072" t="str">
        <f>VLOOKUP($C1072,'Raw-products'!$A$2:$H$1261,MATCH(K$1,'Raw-products'!$A$1:$H$1,0))</f>
        <v>yellow</v>
      </c>
      <c r="L1072">
        <f>VLOOKUP($C1072,'Raw-products'!$A$2:$H$1261,MATCH(L$1,'Raw-products'!$A$1:$H$1,0))</f>
        <v>119</v>
      </c>
      <c r="M1072">
        <f>VLOOKUP($C1072,'Raw-products'!$A$2:$H$1261,MATCH(M$1,'Raw-products'!$A$1:$H$1,0))</f>
        <v>54</v>
      </c>
      <c r="N1072" s="5">
        <f t="shared" si="32"/>
        <v>6426</v>
      </c>
      <c r="O1072" cm="1">
        <f t="array" ref="O1072:R1072">_xlfn.XLOOKUP($B1072,'Raw -orders'!$A:$A,'Raw -orders'!$B:$E)</f>
        <v>667</v>
      </c>
      <c r="P1072">
        <v>14137</v>
      </c>
      <c r="Q1072" s="1">
        <v>44201</v>
      </c>
      <c r="R1072" s="1">
        <v>44206</v>
      </c>
      <c r="S1072" t="str" cm="1">
        <f t="array" ref="S1072:Z1072">_xlfn.XLOOKUP($O1072,'Raw - customers'!$A:$A,'Raw - customers'!$B:$I)</f>
        <v>Annice Kelcey</v>
      </c>
      <c r="T1072" t="str">
        <v>Polygender</v>
      </c>
      <c r="U1072">
        <v>30</v>
      </c>
      <c r="V1072" t="str">
        <v>66 Jacob PassSuite 159</v>
      </c>
      <c r="W1072">
        <v>4671</v>
      </c>
      <c r="X1072" t="str">
        <v>New Beau</v>
      </c>
      <c r="Y1072" t="str">
        <v>Victoria</v>
      </c>
      <c r="Z1072" t="str">
        <v>Australia</v>
      </c>
      <c r="AA1072">
        <v>1</v>
      </c>
      <c r="AB1072" s="3" t="str">
        <f t="shared" si="33"/>
        <v>0 to 10</v>
      </c>
      <c r="AM1072" s="6">
        <v>667</v>
      </c>
      <c r="AN1072" s="6" t="s">
        <v>1396</v>
      </c>
    </row>
    <row r="1073" spans="1:40" x14ac:dyDescent="0.25">
      <c r="A1073">
        <v>1071</v>
      </c>
      <c r="B1073">
        <v>220</v>
      </c>
      <c r="C1073">
        <v>878</v>
      </c>
      <c r="D1073">
        <v>94</v>
      </c>
      <c r="E1073">
        <v>2</v>
      </c>
      <c r="F1073">
        <v>188</v>
      </c>
      <c r="G1073">
        <v>1</v>
      </c>
      <c r="H1073" t="str">
        <f>VLOOKUP($C1073,'Raw-products'!$A$2:$H$1261,MATCH(H$1,'Raw-products'!$A$1:$H$1,0))</f>
        <v>Trousers</v>
      </c>
      <c r="I1073" t="str">
        <f>VLOOKUP($C1073,'Raw-products'!$A$2:$H$1261,MATCH(I$1,'Raw-products'!$A$1:$H$1,0))</f>
        <v>Cords</v>
      </c>
      <c r="J1073" t="str">
        <f>VLOOKUP($C1073,'Raw-products'!$A$2:$H$1261,MATCH(J$1,'Raw-products'!$A$1:$H$1,0))</f>
        <v>L</v>
      </c>
      <c r="K1073" t="str">
        <f>VLOOKUP($C1073,'Raw-products'!$A$2:$H$1261,MATCH(K$1,'Raw-products'!$A$1:$H$1,0))</f>
        <v>red</v>
      </c>
      <c r="L1073">
        <f>VLOOKUP($C1073,'Raw-products'!$A$2:$H$1261,MATCH(L$1,'Raw-products'!$A$1:$H$1,0))</f>
        <v>113</v>
      </c>
      <c r="M1073">
        <f>VLOOKUP($C1073,'Raw-products'!$A$2:$H$1261,MATCH(M$1,'Raw-products'!$A$1:$H$1,0))</f>
        <v>53</v>
      </c>
      <c r="N1073" s="5">
        <f t="shared" si="32"/>
        <v>5989</v>
      </c>
      <c r="O1073" cm="1">
        <f t="array" ref="O1073:R1073">_xlfn.XLOOKUP($B1073,'Raw -orders'!$A:$A,'Raw -orders'!$B:$E)</f>
        <v>555</v>
      </c>
      <c r="P1073">
        <v>23957</v>
      </c>
      <c r="Q1073" s="1">
        <v>44479</v>
      </c>
      <c r="R1073" s="1">
        <v>44494</v>
      </c>
      <c r="S1073" t="str" cm="1">
        <f t="array" ref="S1073:Z1073">_xlfn.XLOOKUP($O1073,'Raw - customers'!$A:$A,'Raw - customers'!$B:$I)</f>
        <v>Kalil Thal</v>
      </c>
      <c r="T1073" t="str">
        <v>Polygender</v>
      </c>
      <c r="U1073">
        <v>77</v>
      </c>
      <c r="V1073" t="str">
        <v>78 Cassin SquareApt. 019</v>
      </c>
      <c r="W1073">
        <v>2156</v>
      </c>
      <c r="X1073" t="str">
        <v>Lake Jacobborough</v>
      </c>
      <c r="Y1073" t="str">
        <v>Victoria</v>
      </c>
      <c r="Z1073" t="str">
        <v>Australia</v>
      </c>
      <c r="AA1073">
        <v>10</v>
      </c>
      <c r="AB1073" s="3" t="str">
        <f t="shared" si="33"/>
        <v>10 to 20</v>
      </c>
      <c r="AM1073" s="6">
        <v>555</v>
      </c>
      <c r="AN1073" s="6" t="s">
        <v>1396</v>
      </c>
    </row>
    <row r="1074" spans="1:40" x14ac:dyDescent="0.25">
      <c r="A1074">
        <v>1072</v>
      </c>
      <c r="B1074">
        <v>220</v>
      </c>
      <c r="C1074">
        <v>1000</v>
      </c>
      <c r="D1074">
        <v>106</v>
      </c>
      <c r="E1074">
        <v>3</v>
      </c>
      <c r="F1074">
        <v>318</v>
      </c>
      <c r="G1074">
        <v>1</v>
      </c>
      <c r="H1074" t="str">
        <f>VLOOKUP($C1074,'Raw-products'!$A$2:$H$1261,MATCH(H$1,'Raw-products'!$A$1:$H$1,0))</f>
        <v>Trousers</v>
      </c>
      <c r="I1074" t="str">
        <f>VLOOKUP($C1074,'Raw-products'!$A$2:$H$1261,MATCH(I$1,'Raw-products'!$A$1:$H$1,0))</f>
        <v>Wool</v>
      </c>
      <c r="J1074" t="str">
        <f>VLOOKUP($C1074,'Raw-products'!$A$2:$H$1261,MATCH(J$1,'Raw-products'!$A$1:$H$1,0))</f>
        <v>XS</v>
      </c>
      <c r="K1074" t="str">
        <f>VLOOKUP($C1074,'Raw-products'!$A$2:$H$1261,MATCH(K$1,'Raw-products'!$A$1:$H$1,0))</f>
        <v>blue</v>
      </c>
      <c r="L1074">
        <f>VLOOKUP($C1074,'Raw-products'!$A$2:$H$1261,MATCH(L$1,'Raw-products'!$A$1:$H$1,0))</f>
        <v>111</v>
      </c>
      <c r="M1074">
        <f>VLOOKUP($C1074,'Raw-products'!$A$2:$H$1261,MATCH(M$1,'Raw-products'!$A$1:$H$1,0))</f>
        <v>58</v>
      </c>
      <c r="N1074" s="5">
        <f t="shared" si="32"/>
        <v>6438</v>
      </c>
      <c r="O1074" cm="1">
        <f t="array" ref="O1074:R1074">_xlfn.XLOOKUP($B1074,'Raw -orders'!$A:$A,'Raw -orders'!$B:$E)</f>
        <v>555</v>
      </c>
      <c r="P1074">
        <v>23957</v>
      </c>
      <c r="Q1074" s="1">
        <v>44479</v>
      </c>
      <c r="R1074" s="1">
        <v>44494</v>
      </c>
      <c r="S1074" t="str" cm="1">
        <f t="array" ref="S1074:Z1074">_xlfn.XLOOKUP($O1074,'Raw - customers'!$A:$A,'Raw - customers'!$B:$I)</f>
        <v>Kalil Thal</v>
      </c>
      <c r="T1074" t="str">
        <v>Polygender</v>
      </c>
      <c r="U1074">
        <v>77</v>
      </c>
      <c r="V1074" t="str">
        <v>78 Cassin SquareApt. 019</v>
      </c>
      <c r="W1074">
        <v>2156</v>
      </c>
      <c r="X1074" t="str">
        <v>Lake Jacobborough</v>
      </c>
      <c r="Y1074" t="str">
        <v>Victoria</v>
      </c>
      <c r="Z1074" t="str">
        <v>Australia</v>
      </c>
      <c r="AA1074">
        <v>10</v>
      </c>
      <c r="AB1074" s="3" t="str">
        <f t="shared" si="33"/>
        <v>10 to 20</v>
      </c>
      <c r="AM1074" s="6">
        <v>555</v>
      </c>
      <c r="AN1074" s="6" t="s">
        <v>1396</v>
      </c>
    </row>
    <row r="1075" spans="1:40" x14ac:dyDescent="0.25">
      <c r="A1075">
        <v>1073</v>
      </c>
      <c r="B1075">
        <v>220</v>
      </c>
      <c r="C1075">
        <v>97</v>
      </c>
      <c r="D1075">
        <v>118</v>
      </c>
      <c r="E1075">
        <v>1</v>
      </c>
      <c r="F1075">
        <v>118</v>
      </c>
      <c r="G1075">
        <v>1</v>
      </c>
      <c r="H1075" t="str">
        <f>VLOOKUP($C1075,'Raw-products'!$A$2:$H$1261,MATCH(H$1,'Raw-products'!$A$1:$H$1,0))</f>
        <v>Shirt</v>
      </c>
      <c r="I1075" t="str">
        <f>VLOOKUP($C1075,'Raw-products'!$A$2:$H$1261,MATCH(I$1,'Raw-products'!$A$1:$H$1,0))</f>
        <v>Flannel</v>
      </c>
      <c r="J1075" t="str">
        <f>VLOOKUP($C1075,'Raw-products'!$A$2:$H$1261,MATCH(J$1,'Raw-products'!$A$1:$H$1,0))</f>
        <v>M</v>
      </c>
      <c r="K1075" t="str">
        <f>VLOOKUP($C1075,'Raw-products'!$A$2:$H$1261,MATCH(K$1,'Raw-products'!$A$1:$H$1,0))</f>
        <v>indigo</v>
      </c>
      <c r="L1075">
        <f>VLOOKUP($C1075,'Raw-products'!$A$2:$H$1261,MATCH(L$1,'Raw-products'!$A$1:$H$1,0))</f>
        <v>96</v>
      </c>
      <c r="M1075">
        <f>VLOOKUP($C1075,'Raw-products'!$A$2:$H$1261,MATCH(M$1,'Raw-products'!$A$1:$H$1,0))</f>
        <v>69</v>
      </c>
      <c r="N1075" s="5">
        <f t="shared" si="32"/>
        <v>6624</v>
      </c>
      <c r="O1075" cm="1">
        <f t="array" ref="O1075:R1075">_xlfn.XLOOKUP($B1075,'Raw -orders'!$A:$A,'Raw -orders'!$B:$E)</f>
        <v>555</v>
      </c>
      <c r="P1075">
        <v>23957</v>
      </c>
      <c r="Q1075" s="1">
        <v>44479</v>
      </c>
      <c r="R1075" s="1">
        <v>44494</v>
      </c>
      <c r="S1075" t="str" cm="1">
        <f t="array" ref="S1075:Z1075">_xlfn.XLOOKUP($O1075,'Raw - customers'!$A:$A,'Raw - customers'!$B:$I)</f>
        <v>Kalil Thal</v>
      </c>
      <c r="T1075" t="str">
        <v>Polygender</v>
      </c>
      <c r="U1075">
        <v>77</v>
      </c>
      <c r="V1075" t="str">
        <v>78 Cassin SquareApt. 019</v>
      </c>
      <c r="W1075">
        <v>2156</v>
      </c>
      <c r="X1075" t="str">
        <v>Lake Jacobborough</v>
      </c>
      <c r="Y1075" t="str">
        <v>Victoria</v>
      </c>
      <c r="Z1075" t="str">
        <v>Australia</v>
      </c>
      <c r="AA1075">
        <v>10</v>
      </c>
      <c r="AB1075" s="3" t="str">
        <f t="shared" si="33"/>
        <v>10 to 20</v>
      </c>
      <c r="AM1075" s="6">
        <v>555</v>
      </c>
      <c r="AN1075" s="6" t="s">
        <v>1396</v>
      </c>
    </row>
    <row r="1076" spans="1:40" x14ac:dyDescent="0.25">
      <c r="A1076">
        <v>1074</v>
      </c>
      <c r="B1076">
        <v>220</v>
      </c>
      <c r="C1076">
        <v>472</v>
      </c>
      <c r="D1076">
        <v>118</v>
      </c>
      <c r="E1076">
        <v>3</v>
      </c>
      <c r="F1076">
        <v>354</v>
      </c>
      <c r="G1076">
        <v>1</v>
      </c>
      <c r="H1076" t="str">
        <f>VLOOKUP($C1076,'Raw-products'!$A$2:$H$1261,MATCH(H$1,'Raw-products'!$A$1:$H$1,0))</f>
        <v>Jacket</v>
      </c>
      <c r="I1076" t="str">
        <f>VLOOKUP($C1076,'Raw-products'!$A$2:$H$1261,MATCH(I$1,'Raw-products'!$A$1:$H$1,0))</f>
        <v>Puffer</v>
      </c>
      <c r="J1076" t="str">
        <f>VLOOKUP($C1076,'Raw-products'!$A$2:$H$1261,MATCH(J$1,'Raw-products'!$A$1:$H$1,0))</f>
        <v>M</v>
      </c>
      <c r="K1076" t="str">
        <f>VLOOKUP($C1076,'Raw-products'!$A$2:$H$1261,MATCH(K$1,'Raw-products'!$A$1:$H$1,0))</f>
        <v>green</v>
      </c>
      <c r="L1076">
        <f>VLOOKUP($C1076,'Raw-products'!$A$2:$H$1261,MATCH(L$1,'Raw-products'!$A$1:$H$1,0))</f>
        <v>110</v>
      </c>
      <c r="M1076">
        <f>VLOOKUP($C1076,'Raw-products'!$A$2:$H$1261,MATCH(M$1,'Raw-products'!$A$1:$H$1,0))</f>
        <v>72</v>
      </c>
      <c r="N1076" s="5">
        <f t="shared" si="32"/>
        <v>7920</v>
      </c>
      <c r="O1076" cm="1">
        <f t="array" ref="O1076:R1076">_xlfn.XLOOKUP($B1076,'Raw -orders'!$A:$A,'Raw -orders'!$B:$E)</f>
        <v>555</v>
      </c>
      <c r="P1076">
        <v>23957</v>
      </c>
      <c r="Q1076" s="1">
        <v>44479</v>
      </c>
      <c r="R1076" s="1">
        <v>44494</v>
      </c>
      <c r="S1076" t="str" cm="1">
        <f t="array" ref="S1076:Z1076">_xlfn.XLOOKUP($O1076,'Raw - customers'!$A:$A,'Raw - customers'!$B:$I)</f>
        <v>Kalil Thal</v>
      </c>
      <c r="T1076" t="str">
        <v>Polygender</v>
      </c>
      <c r="U1076">
        <v>77</v>
      </c>
      <c r="V1076" t="str">
        <v>78 Cassin SquareApt. 019</v>
      </c>
      <c r="W1076">
        <v>2156</v>
      </c>
      <c r="X1076" t="str">
        <v>Lake Jacobborough</v>
      </c>
      <c r="Y1076" t="str">
        <v>Victoria</v>
      </c>
      <c r="Z1076" t="str">
        <v>Australia</v>
      </c>
      <c r="AA1076">
        <v>10</v>
      </c>
      <c r="AB1076" s="3" t="str">
        <f t="shared" si="33"/>
        <v>10 to 20</v>
      </c>
      <c r="AM1076" s="6">
        <v>555</v>
      </c>
      <c r="AN1076" s="6" t="s">
        <v>1396</v>
      </c>
    </row>
    <row r="1077" spans="1:40" x14ac:dyDescent="0.25">
      <c r="A1077">
        <v>1075</v>
      </c>
      <c r="B1077">
        <v>221</v>
      </c>
      <c r="C1077">
        <v>824</v>
      </c>
      <c r="D1077">
        <v>117</v>
      </c>
      <c r="E1077">
        <v>3</v>
      </c>
      <c r="F1077">
        <v>351</v>
      </c>
      <c r="G1077">
        <v>1</v>
      </c>
      <c r="H1077" t="str">
        <f>VLOOKUP($C1077,'Raw-products'!$A$2:$H$1261,MATCH(H$1,'Raw-products'!$A$1:$H$1,0))</f>
        <v>Jacket</v>
      </c>
      <c r="I1077" t="str">
        <f>VLOOKUP($C1077,'Raw-products'!$A$2:$H$1261,MATCH(I$1,'Raw-products'!$A$1:$H$1,0))</f>
        <v>Shearling</v>
      </c>
      <c r="J1077" t="str">
        <f>VLOOKUP($C1077,'Raw-products'!$A$2:$H$1261,MATCH(J$1,'Raw-products'!$A$1:$H$1,0))</f>
        <v>XL</v>
      </c>
      <c r="K1077" t="str">
        <f>VLOOKUP($C1077,'Raw-products'!$A$2:$H$1261,MATCH(K$1,'Raw-products'!$A$1:$H$1,0))</f>
        <v>green</v>
      </c>
      <c r="L1077">
        <f>VLOOKUP($C1077,'Raw-products'!$A$2:$H$1261,MATCH(L$1,'Raw-products'!$A$1:$H$1,0))</f>
        <v>95</v>
      </c>
      <c r="M1077">
        <f>VLOOKUP($C1077,'Raw-products'!$A$2:$H$1261,MATCH(M$1,'Raw-products'!$A$1:$H$1,0))</f>
        <v>51</v>
      </c>
      <c r="N1077" s="5">
        <f t="shared" si="32"/>
        <v>4845</v>
      </c>
      <c r="O1077" cm="1">
        <f t="array" ref="O1077:R1077">_xlfn.XLOOKUP($B1077,'Raw -orders'!$A:$A,'Raw -orders'!$B:$E)</f>
        <v>473</v>
      </c>
      <c r="P1077">
        <v>49366</v>
      </c>
      <c r="Q1077" s="1">
        <v>44411</v>
      </c>
      <c r="R1077" s="1">
        <v>44425</v>
      </c>
      <c r="S1077" t="str" cm="1">
        <f t="array" ref="S1077:Z1077">_xlfn.XLOOKUP($O1077,'Raw - customers'!$A:$A,'Raw - customers'!$B:$I)</f>
        <v>Lori Briars</v>
      </c>
      <c r="T1077" t="str">
        <v>Male</v>
      </c>
      <c r="U1077">
        <v>61</v>
      </c>
      <c r="V1077" t="str">
        <v>531 Schmitt BoulevardApt. 010</v>
      </c>
      <c r="W1077">
        <v>1744</v>
      </c>
      <c r="X1077" t="str">
        <v>Annaton</v>
      </c>
      <c r="Y1077" t="str">
        <v>South Australia</v>
      </c>
      <c r="Z1077" t="str">
        <v>Australia</v>
      </c>
      <c r="AA1077">
        <v>8</v>
      </c>
      <c r="AB1077" s="3" t="str">
        <f t="shared" si="33"/>
        <v>10 to 20</v>
      </c>
      <c r="AM1077" s="6">
        <v>473</v>
      </c>
      <c r="AN1077" s="6" t="s">
        <v>1345</v>
      </c>
    </row>
    <row r="1078" spans="1:40" x14ac:dyDescent="0.25">
      <c r="A1078">
        <v>1076</v>
      </c>
      <c r="B1078">
        <v>221</v>
      </c>
      <c r="C1078">
        <v>348</v>
      </c>
      <c r="D1078">
        <v>109</v>
      </c>
      <c r="E1078">
        <v>2</v>
      </c>
      <c r="F1078">
        <v>218</v>
      </c>
      <c r="G1078">
        <v>1</v>
      </c>
      <c r="H1078" t="str">
        <f>VLOOKUP($C1078,'Raw-products'!$A$2:$H$1261,MATCH(H$1,'Raw-products'!$A$1:$H$1,0))</f>
        <v>Shirt</v>
      </c>
      <c r="I1078" t="str">
        <f>VLOOKUP($C1078,'Raw-products'!$A$2:$H$1261,MATCH(I$1,'Raw-products'!$A$1:$H$1,0))</f>
        <v>Mandarin Collar</v>
      </c>
      <c r="J1078" t="str">
        <f>VLOOKUP($C1078,'Raw-products'!$A$2:$H$1261,MATCH(J$1,'Raw-products'!$A$1:$H$1,0))</f>
        <v>L</v>
      </c>
      <c r="K1078" t="str">
        <f>VLOOKUP($C1078,'Raw-products'!$A$2:$H$1261,MATCH(K$1,'Raw-products'!$A$1:$H$1,0))</f>
        <v>violet</v>
      </c>
      <c r="L1078">
        <f>VLOOKUP($C1078,'Raw-products'!$A$2:$H$1261,MATCH(L$1,'Raw-products'!$A$1:$H$1,0))</f>
        <v>108</v>
      </c>
      <c r="M1078">
        <f>VLOOKUP($C1078,'Raw-products'!$A$2:$H$1261,MATCH(M$1,'Raw-products'!$A$1:$H$1,0))</f>
        <v>54</v>
      </c>
      <c r="N1078" s="5">
        <f t="shared" si="32"/>
        <v>5832</v>
      </c>
      <c r="O1078" cm="1">
        <f t="array" ref="O1078:R1078">_xlfn.XLOOKUP($B1078,'Raw -orders'!$A:$A,'Raw -orders'!$B:$E)</f>
        <v>473</v>
      </c>
      <c r="P1078">
        <v>49366</v>
      </c>
      <c r="Q1078" s="1">
        <v>44411</v>
      </c>
      <c r="R1078" s="1">
        <v>44425</v>
      </c>
      <c r="S1078" t="str" cm="1">
        <f t="array" ref="S1078:Z1078">_xlfn.XLOOKUP($O1078,'Raw - customers'!$A:$A,'Raw - customers'!$B:$I)</f>
        <v>Lori Briars</v>
      </c>
      <c r="T1078" t="str">
        <v>Male</v>
      </c>
      <c r="U1078">
        <v>61</v>
      </c>
      <c r="V1078" t="str">
        <v>531 Schmitt BoulevardApt. 010</v>
      </c>
      <c r="W1078">
        <v>1744</v>
      </c>
      <c r="X1078" t="str">
        <v>Annaton</v>
      </c>
      <c r="Y1078" t="str">
        <v>South Australia</v>
      </c>
      <c r="Z1078" t="str">
        <v>Australia</v>
      </c>
      <c r="AA1078">
        <v>8</v>
      </c>
      <c r="AB1078" s="3" t="str">
        <f t="shared" si="33"/>
        <v>10 to 20</v>
      </c>
      <c r="AM1078" s="6">
        <v>473</v>
      </c>
      <c r="AN1078" s="6" t="s">
        <v>1345</v>
      </c>
    </row>
    <row r="1079" spans="1:40" x14ac:dyDescent="0.25">
      <c r="A1079">
        <v>1077</v>
      </c>
      <c r="B1079">
        <v>221</v>
      </c>
      <c r="C1079">
        <v>416</v>
      </c>
      <c r="D1079">
        <v>119</v>
      </c>
      <c r="E1079">
        <v>3</v>
      </c>
      <c r="F1079">
        <v>357</v>
      </c>
      <c r="G1079">
        <v>1</v>
      </c>
      <c r="H1079" t="str">
        <f>VLOOKUP($C1079,'Raw-products'!$A$2:$H$1261,MATCH(H$1,'Raw-products'!$A$1:$H$1,0))</f>
        <v>Shirt</v>
      </c>
      <c r="I1079" t="str">
        <f>VLOOKUP($C1079,'Raw-products'!$A$2:$H$1261,MATCH(I$1,'Raw-products'!$A$1:$H$1,0))</f>
        <v>Casual Slim Fit</v>
      </c>
      <c r="J1079" t="str">
        <f>VLOOKUP($C1079,'Raw-products'!$A$2:$H$1261,MATCH(J$1,'Raw-products'!$A$1:$H$1,0))</f>
        <v>S</v>
      </c>
      <c r="K1079" t="str">
        <f>VLOOKUP($C1079,'Raw-products'!$A$2:$H$1261,MATCH(K$1,'Raw-products'!$A$1:$H$1,0))</f>
        <v>violet</v>
      </c>
      <c r="L1079">
        <f>VLOOKUP($C1079,'Raw-products'!$A$2:$H$1261,MATCH(L$1,'Raw-products'!$A$1:$H$1,0))</f>
        <v>113</v>
      </c>
      <c r="M1079">
        <f>VLOOKUP($C1079,'Raw-products'!$A$2:$H$1261,MATCH(M$1,'Raw-products'!$A$1:$H$1,0))</f>
        <v>50</v>
      </c>
      <c r="N1079" s="5">
        <f t="shared" si="32"/>
        <v>5650</v>
      </c>
      <c r="O1079" cm="1">
        <f t="array" ref="O1079:R1079">_xlfn.XLOOKUP($B1079,'Raw -orders'!$A:$A,'Raw -orders'!$B:$E)</f>
        <v>473</v>
      </c>
      <c r="P1079">
        <v>49366</v>
      </c>
      <c r="Q1079" s="1">
        <v>44411</v>
      </c>
      <c r="R1079" s="1">
        <v>44425</v>
      </c>
      <c r="S1079" t="str" cm="1">
        <f t="array" ref="S1079:Z1079">_xlfn.XLOOKUP($O1079,'Raw - customers'!$A:$A,'Raw - customers'!$B:$I)</f>
        <v>Lori Briars</v>
      </c>
      <c r="T1079" t="str">
        <v>Male</v>
      </c>
      <c r="U1079">
        <v>61</v>
      </c>
      <c r="V1079" t="str">
        <v>531 Schmitt BoulevardApt. 010</v>
      </c>
      <c r="W1079">
        <v>1744</v>
      </c>
      <c r="X1079" t="str">
        <v>Annaton</v>
      </c>
      <c r="Y1079" t="str">
        <v>South Australia</v>
      </c>
      <c r="Z1079" t="str">
        <v>Australia</v>
      </c>
      <c r="AA1079">
        <v>8</v>
      </c>
      <c r="AB1079" s="3" t="str">
        <f t="shared" si="33"/>
        <v>10 to 20</v>
      </c>
      <c r="AM1079" s="6">
        <v>473</v>
      </c>
      <c r="AN1079" s="6" t="s">
        <v>1345</v>
      </c>
    </row>
    <row r="1080" spans="1:40" x14ac:dyDescent="0.25">
      <c r="A1080">
        <v>1078</v>
      </c>
      <c r="B1080">
        <v>221</v>
      </c>
      <c r="C1080">
        <v>700</v>
      </c>
      <c r="D1080">
        <v>119</v>
      </c>
      <c r="E1080">
        <v>1</v>
      </c>
      <c r="F1080">
        <v>119</v>
      </c>
      <c r="G1080">
        <v>1</v>
      </c>
      <c r="H1080" t="str">
        <f>VLOOKUP($C1080,'Raw-products'!$A$2:$H$1261,MATCH(H$1,'Raw-products'!$A$1:$H$1,0))</f>
        <v>Jacket</v>
      </c>
      <c r="I1080" t="str">
        <f>VLOOKUP($C1080,'Raw-products'!$A$2:$H$1261,MATCH(I$1,'Raw-products'!$A$1:$H$1,0))</f>
        <v>Trench Coat</v>
      </c>
      <c r="J1080" t="str">
        <f>VLOOKUP($C1080,'Raw-products'!$A$2:$H$1261,MATCH(J$1,'Raw-products'!$A$1:$H$1,0))</f>
        <v>XS</v>
      </c>
      <c r="K1080" t="str">
        <f>VLOOKUP($C1080,'Raw-products'!$A$2:$H$1261,MATCH(K$1,'Raw-products'!$A$1:$H$1,0))</f>
        <v>red</v>
      </c>
      <c r="L1080">
        <f>VLOOKUP($C1080,'Raw-products'!$A$2:$H$1261,MATCH(L$1,'Raw-products'!$A$1:$H$1,0))</f>
        <v>112</v>
      </c>
      <c r="M1080">
        <f>VLOOKUP($C1080,'Raw-products'!$A$2:$H$1261,MATCH(M$1,'Raw-products'!$A$1:$H$1,0))</f>
        <v>78</v>
      </c>
      <c r="N1080" s="5">
        <f t="shared" si="32"/>
        <v>8736</v>
      </c>
      <c r="O1080" cm="1">
        <f t="array" ref="O1080:R1080">_xlfn.XLOOKUP($B1080,'Raw -orders'!$A:$A,'Raw -orders'!$B:$E)</f>
        <v>473</v>
      </c>
      <c r="P1080">
        <v>49366</v>
      </c>
      <c r="Q1080" s="1">
        <v>44411</v>
      </c>
      <c r="R1080" s="1">
        <v>44425</v>
      </c>
      <c r="S1080" t="str" cm="1">
        <f t="array" ref="S1080:Z1080">_xlfn.XLOOKUP($O1080,'Raw - customers'!$A:$A,'Raw - customers'!$B:$I)</f>
        <v>Lori Briars</v>
      </c>
      <c r="T1080" t="str">
        <v>Male</v>
      </c>
      <c r="U1080">
        <v>61</v>
      </c>
      <c r="V1080" t="str">
        <v>531 Schmitt BoulevardApt. 010</v>
      </c>
      <c r="W1080">
        <v>1744</v>
      </c>
      <c r="X1080" t="str">
        <v>Annaton</v>
      </c>
      <c r="Y1080" t="str">
        <v>South Australia</v>
      </c>
      <c r="Z1080" t="str">
        <v>Australia</v>
      </c>
      <c r="AA1080">
        <v>8</v>
      </c>
      <c r="AB1080" s="3" t="str">
        <f t="shared" si="33"/>
        <v>10 to 20</v>
      </c>
      <c r="AM1080" s="6">
        <v>473</v>
      </c>
      <c r="AN1080" s="6" t="s">
        <v>1345</v>
      </c>
    </row>
    <row r="1081" spans="1:40" x14ac:dyDescent="0.25">
      <c r="A1081">
        <v>1079</v>
      </c>
      <c r="B1081">
        <v>222</v>
      </c>
      <c r="C1081">
        <v>908</v>
      </c>
      <c r="D1081">
        <v>94</v>
      </c>
      <c r="E1081">
        <v>3</v>
      </c>
      <c r="F1081">
        <v>282</v>
      </c>
      <c r="G1081">
        <v>1</v>
      </c>
      <c r="H1081" t="str">
        <f>VLOOKUP($C1081,'Raw-products'!$A$2:$H$1261,MATCH(H$1,'Raw-products'!$A$1:$H$1,0))</f>
        <v>Trousers</v>
      </c>
      <c r="I1081" t="str">
        <f>VLOOKUP($C1081,'Raw-products'!$A$2:$H$1261,MATCH(I$1,'Raw-products'!$A$1:$H$1,0))</f>
        <v>Cords</v>
      </c>
      <c r="J1081" t="str">
        <f>VLOOKUP($C1081,'Raw-products'!$A$2:$H$1261,MATCH(J$1,'Raw-products'!$A$1:$H$1,0))</f>
        <v>L</v>
      </c>
      <c r="K1081" t="str">
        <f>VLOOKUP($C1081,'Raw-products'!$A$2:$H$1261,MATCH(K$1,'Raw-products'!$A$1:$H$1,0))</f>
        <v>violet</v>
      </c>
      <c r="L1081">
        <f>VLOOKUP($C1081,'Raw-products'!$A$2:$H$1261,MATCH(L$1,'Raw-products'!$A$1:$H$1,0))</f>
        <v>113</v>
      </c>
      <c r="M1081">
        <f>VLOOKUP($C1081,'Raw-products'!$A$2:$H$1261,MATCH(M$1,'Raw-products'!$A$1:$H$1,0))</f>
        <v>74</v>
      </c>
      <c r="N1081" s="5">
        <f t="shared" si="32"/>
        <v>8362</v>
      </c>
      <c r="O1081" cm="1">
        <f t="array" ref="O1081:R1081">_xlfn.XLOOKUP($B1081,'Raw -orders'!$A:$A,'Raw -orders'!$B:$E)</f>
        <v>368</v>
      </c>
      <c r="P1081">
        <v>28754</v>
      </c>
      <c r="Q1081" s="1">
        <v>44447</v>
      </c>
      <c r="R1081" s="1">
        <v>44474</v>
      </c>
      <c r="S1081" t="str" cm="1">
        <f t="array" ref="S1081:Z1081">_xlfn.XLOOKUP($O1081,'Raw - customers'!$A:$A,'Raw - customers'!$B:$I)</f>
        <v>Mady Greenleaf</v>
      </c>
      <c r="T1081" t="str">
        <v>Genderfluid</v>
      </c>
      <c r="U1081">
        <v>61</v>
      </c>
      <c r="V1081" t="str">
        <v>8756 Tremblay RunSuite 034</v>
      </c>
      <c r="W1081">
        <v>2172</v>
      </c>
      <c r="X1081" t="str">
        <v>South Chelseaton</v>
      </c>
      <c r="Y1081" t="str">
        <v>Australian Capital Territory</v>
      </c>
      <c r="Z1081" t="str">
        <v>Australia</v>
      </c>
      <c r="AA1081">
        <v>9</v>
      </c>
      <c r="AB1081" s="3" t="str">
        <f t="shared" si="33"/>
        <v>20 to 30</v>
      </c>
      <c r="AM1081" s="6">
        <v>368</v>
      </c>
      <c r="AN1081" s="6" t="s">
        <v>1350</v>
      </c>
    </row>
    <row r="1082" spans="1:40" x14ac:dyDescent="0.25">
      <c r="A1082">
        <v>1080</v>
      </c>
      <c r="B1082">
        <v>222</v>
      </c>
      <c r="C1082">
        <v>796</v>
      </c>
      <c r="D1082">
        <v>91</v>
      </c>
      <c r="E1082">
        <v>2</v>
      </c>
      <c r="F1082">
        <v>182</v>
      </c>
      <c r="G1082">
        <v>1</v>
      </c>
      <c r="H1082" t="str">
        <f>VLOOKUP($C1082,'Raw-products'!$A$2:$H$1261,MATCH(H$1,'Raw-products'!$A$1:$H$1,0))</f>
        <v>Jacket</v>
      </c>
      <c r="I1082" t="str">
        <f>VLOOKUP($C1082,'Raw-products'!$A$2:$H$1261,MATCH(I$1,'Raw-products'!$A$1:$H$1,0))</f>
        <v>Pullover</v>
      </c>
      <c r="J1082" t="str">
        <f>VLOOKUP($C1082,'Raw-products'!$A$2:$H$1261,MATCH(J$1,'Raw-products'!$A$1:$H$1,0))</f>
        <v>S</v>
      </c>
      <c r="K1082" t="str">
        <f>VLOOKUP($C1082,'Raw-products'!$A$2:$H$1261,MATCH(K$1,'Raw-products'!$A$1:$H$1,0))</f>
        <v>indigo</v>
      </c>
      <c r="L1082">
        <f>VLOOKUP($C1082,'Raw-products'!$A$2:$H$1261,MATCH(L$1,'Raw-products'!$A$1:$H$1,0))</f>
        <v>114</v>
      </c>
      <c r="M1082">
        <f>VLOOKUP($C1082,'Raw-products'!$A$2:$H$1261,MATCH(M$1,'Raw-products'!$A$1:$H$1,0))</f>
        <v>44</v>
      </c>
      <c r="N1082" s="5">
        <f t="shared" si="32"/>
        <v>5016</v>
      </c>
      <c r="O1082" cm="1">
        <f t="array" ref="O1082:R1082">_xlfn.XLOOKUP($B1082,'Raw -orders'!$A:$A,'Raw -orders'!$B:$E)</f>
        <v>368</v>
      </c>
      <c r="P1082">
        <v>28754</v>
      </c>
      <c r="Q1082" s="1">
        <v>44447</v>
      </c>
      <c r="R1082" s="1">
        <v>44474</v>
      </c>
      <c r="S1082" t="str" cm="1">
        <f t="array" ref="S1082:Z1082">_xlfn.XLOOKUP($O1082,'Raw - customers'!$A:$A,'Raw - customers'!$B:$I)</f>
        <v>Mady Greenleaf</v>
      </c>
      <c r="T1082" t="str">
        <v>Genderfluid</v>
      </c>
      <c r="U1082">
        <v>61</v>
      </c>
      <c r="V1082" t="str">
        <v>8756 Tremblay RunSuite 034</v>
      </c>
      <c r="W1082">
        <v>2172</v>
      </c>
      <c r="X1082" t="str">
        <v>South Chelseaton</v>
      </c>
      <c r="Y1082" t="str">
        <v>Australian Capital Territory</v>
      </c>
      <c r="Z1082" t="str">
        <v>Australia</v>
      </c>
      <c r="AA1082">
        <v>9</v>
      </c>
      <c r="AB1082" s="3" t="str">
        <f t="shared" si="33"/>
        <v>20 to 30</v>
      </c>
      <c r="AM1082" s="6">
        <v>368</v>
      </c>
      <c r="AN1082" s="6" t="s">
        <v>1350</v>
      </c>
    </row>
    <row r="1083" spans="1:40" x14ac:dyDescent="0.25">
      <c r="A1083">
        <v>1081</v>
      </c>
      <c r="B1083">
        <v>222</v>
      </c>
      <c r="C1083">
        <v>490</v>
      </c>
      <c r="D1083">
        <v>102</v>
      </c>
      <c r="E1083">
        <v>3</v>
      </c>
      <c r="F1083">
        <v>306</v>
      </c>
      <c r="G1083">
        <v>1</v>
      </c>
      <c r="H1083" t="str">
        <f>VLOOKUP($C1083,'Raw-products'!$A$2:$H$1261,MATCH(H$1,'Raw-products'!$A$1:$H$1,0))</f>
        <v>Jacket</v>
      </c>
      <c r="I1083" t="str">
        <f>VLOOKUP($C1083,'Raw-products'!$A$2:$H$1261,MATCH(I$1,'Raw-products'!$A$1:$H$1,0))</f>
        <v>Windbreaker</v>
      </c>
      <c r="J1083" t="str">
        <f>VLOOKUP($C1083,'Raw-products'!$A$2:$H$1261,MATCH(J$1,'Raw-products'!$A$1:$H$1,0))</f>
        <v>XS</v>
      </c>
      <c r="K1083" t="str">
        <f>VLOOKUP($C1083,'Raw-products'!$A$2:$H$1261,MATCH(K$1,'Raw-products'!$A$1:$H$1,0))</f>
        <v>red</v>
      </c>
      <c r="L1083">
        <f>VLOOKUP($C1083,'Raw-products'!$A$2:$H$1261,MATCH(L$1,'Raw-products'!$A$1:$H$1,0))</f>
        <v>109</v>
      </c>
      <c r="M1083">
        <f>VLOOKUP($C1083,'Raw-products'!$A$2:$H$1261,MATCH(M$1,'Raw-products'!$A$1:$H$1,0))</f>
        <v>79</v>
      </c>
      <c r="N1083" s="5">
        <f t="shared" si="32"/>
        <v>8611</v>
      </c>
      <c r="O1083" cm="1">
        <f t="array" ref="O1083:R1083">_xlfn.XLOOKUP($B1083,'Raw -orders'!$A:$A,'Raw -orders'!$B:$E)</f>
        <v>368</v>
      </c>
      <c r="P1083">
        <v>28754</v>
      </c>
      <c r="Q1083" s="1">
        <v>44447</v>
      </c>
      <c r="R1083" s="1">
        <v>44474</v>
      </c>
      <c r="S1083" t="str" cm="1">
        <f t="array" ref="S1083:Z1083">_xlfn.XLOOKUP($O1083,'Raw - customers'!$A:$A,'Raw - customers'!$B:$I)</f>
        <v>Mady Greenleaf</v>
      </c>
      <c r="T1083" t="str">
        <v>Genderfluid</v>
      </c>
      <c r="U1083">
        <v>61</v>
      </c>
      <c r="V1083" t="str">
        <v>8756 Tremblay RunSuite 034</v>
      </c>
      <c r="W1083">
        <v>2172</v>
      </c>
      <c r="X1083" t="str">
        <v>South Chelseaton</v>
      </c>
      <c r="Y1083" t="str">
        <v>Australian Capital Territory</v>
      </c>
      <c r="Z1083" t="str">
        <v>Australia</v>
      </c>
      <c r="AA1083">
        <v>9</v>
      </c>
      <c r="AB1083" s="3" t="str">
        <f t="shared" si="33"/>
        <v>20 to 30</v>
      </c>
      <c r="AM1083" s="6">
        <v>368</v>
      </c>
      <c r="AN1083" s="6" t="s">
        <v>1350</v>
      </c>
    </row>
    <row r="1084" spans="1:40" x14ac:dyDescent="0.25">
      <c r="A1084">
        <v>1082</v>
      </c>
      <c r="B1084">
        <v>223</v>
      </c>
      <c r="C1084">
        <v>883</v>
      </c>
      <c r="D1084">
        <v>94</v>
      </c>
      <c r="E1084">
        <v>3</v>
      </c>
      <c r="F1084">
        <v>282</v>
      </c>
      <c r="G1084">
        <v>1</v>
      </c>
      <c r="H1084" t="str">
        <f>VLOOKUP($C1084,'Raw-products'!$A$2:$H$1261,MATCH(H$1,'Raw-products'!$A$1:$H$1,0))</f>
        <v>Trousers</v>
      </c>
      <c r="I1084" t="str">
        <f>VLOOKUP($C1084,'Raw-products'!$A$2:$H$1261,MATCH(I$1,'Raw-products'!$A$1:$H$1,0))</f>
        <v>Cords</v>
      </c>
      <c r="J1084" t="str">
        <f>VLOOKUP($C1084,'Raw-products'!$A$2:$H$1261,MATCH(J$1,'Raw-products'!$A$1:$H$1,0))</f>
        <v>L</v>
      </c>
      <c r="K1084" t="str">
        <f>VLOOKUP($C1084,'Raw-products'!$A$2:$H$1261,MATCH(K$1,'Raw-products'!$A$1:$H$1,0))</f>
        <v>orange</v>
      </c>
      <c r="L1084">
        <f>VLOOKUP($C1084,'Raw-products'!$A$2:$H$1261,MATCH(L$1,'Raw-products'!$A$1:$H$1,0))</f>
        <v>113</v>
      </c>
      <c r="M1084">
        <f>VLOOKUP($C1084,'Raw-products'!$A$2:$H$1261,MATCH(M$1,'Raw-products'!$A$1:$H$1,0))</f>
        <v>74</v>
      </c>
      <c r="N1084" s="5">
        <f t="shared" si="32"/>
        <v>8362</v>
      </c>
      <c r="O1084" cm="1">
        <f t="array" ref="O1084:R1084">_xlfn.XLOOKUP($B1084,'Raw -orders'!$A:$A,'Raw -orders'!$B:$E)</f>
        <v>657</v>
      </c>
      <c r="P1084">
        <v>13441</v>
      </c>
      <c r="Q1084" s="1">
        <v>44278</v>
      </c>
      <c r="R1084" s="1">
        <v>44285</v>
      </c>
      <c r="S1084" t="str" cm="1">
        <f t="array" ref="S1084:Z1084">_xlfn.XLOOKUP($O1084,'Raw - customers'!$A:$A,'Raw - customers'!$B:$I)</f>
        <v>Orran Skip</v>
      </c>
      <c r="T1084" t="str">
        <v>Male</v>
      </c>
      <c r="U1084">
        <v>25</v>
      </c>
      <c r="V1084" t="str">
        <v>95 Skye PassApt. 600</v>
      </c>
      <c r="W1084">
        <v>7643</v>
      </c>
      <c r="X1084" t="str">
        <v>Port Eveland</v>
      </c>
      <c r="Y1084" t="str">
        <v>South Australia</v>
      </c>
      <c r="Z1084" t="str">
        <v>Australia</v>
      </c>
      <c r="AA1084">
        <v>3</v>
      </c>
      <c r="AB1084" s="3" t="str">
        <f t="shared" si="33"/>
        <v>0 to 10</v>
      </c>
      <c r="AM1084" s="6">
        <v>657</v>
      </c>
      <c r="AN1084" s="6" t="s">
        <v>1345</v>
      </c>
    </row>
    <row r="1085" spans="1:40" x14ac:dyDescent="0.25">
      <c r="A1085">
        <v>1083</v>
      </c>
      <c r="B1085">
        <v>223</v>
      </c>
      <c r="C1085">
        <v>373</v>
      </c>
      <c r="D1085">
        <v>94</v>
      </c>
      <c r="E1085">
        <v>1</v>
      </c>
      <c r="F1085">
        <v>94</v>
      </c>
      <c r="G1085">
        <v>1</v>
      </c>
      <c r="H1085" t="str">
        <f>VLOOKUP($C1085,'Raw-products'!$A$2:$H$1261,MATCH(H$1,'Raw-products'!$A$1:$H$1,0))</f>
        <v>Shirt</v>
      </c>
      <c r="I1085" t="str">
        <f>VLOOKUP($C1085,'Raw-products'!$A$2:$H$1261,MATCH(I$1,'Raw-products'!$A$1:$H$1,0))</f>
        <v>Henley</v>
      </c>
      <c r="J1085" t="str">
        <f>VLOOKUP($C1085,'Raw-products'!$A$2:$H$1261,MATCH(J$1,'Raw-products'!$A$1:$H$1,0))</f>
        <v>L</v>
      </c>
      <c r="K1085" t="str">
        <f>VLOOKUP($C1085,'Raw-products'!$A$2:$H$1261,MATCH(K$1,'Raw-products'!$A$1:$H$1,0))</f>
        <v>blue</v>
      </c>
      <c r="L1085">
        <f>VLOOKUP($C1085,'Raw-products'!$A$2:$H$1261,MATCH(L$1,'Raw-products'!$A$1:$H$1,0))</f>
        <v>92</v>
      </c>
      <c r="M1085">
        <f>VLOOKUP($C1085,'Raw-products'!$A$2:$H$1261,MATCH(M$1,'Raw-products'!$A$1:$H$1,0))</f>
        <v>60</v>
      </c>
      <c r="N1085" s="5">
        <f t="shared" si="32"/>
        <v>5520</v>
      </c>
      <c r="O1085" cm="1">
        <f t="array" ref="O1085:R1085">_xlfn.XLOOKUP($B1085,'Raw -orders'!$A:$A,'Raw -orders'!$B:$E)</f>
        <v>657</v>
      </c>
      <c r="P1085">
        <v>13441</v>
      </c>
      <c r="Q1085" s="1">
        <v>44278</v>
      </c>
      <c r="R1085" s="1">
        <v>44285</v>
      </c>
      <c r="S1085" t="str" cm="1">
        <f t="array" ref="S1085:Z1085">_xlfn.XLOOKUP($O1085,'Raw - customers'!$A:$A,'Raw - customers'!$B:$I)</f>
        <v>Orran Skip</v>
      </c>
      <c r="T1085" t="str">
        <v>Male</v>
      </c>
      <c r="U1085">
        <v>25</v>
      </c>
      <c r="V1085" t="str">
        <v>95 Skye PassApt. 600</v>
      </c>
      <c r="W1085">
        <v>7643</v>
      </c>
      <c r="X1085" t="str">
        <v>Port Eveland</v>
      </c>
      <c r="Y1085" t="str">
        <v>South Australia</v>
      </c>
      <c r="Z1085" t="str">
        <v>Australia</v>
      </c>
      <c r="AA1085">
        <v>3</v>
      </c>
      <c r="AB1085" s="3" t="str">
        <f t="shared" si="33"/>
        <v>0 to 10</v>
      </c>
      <c r="AM1085" s="6">
        <v>657</v>
      </c>
      <c r="AN1085" s="6" t="s">
        <v>1345</v>
      </c>
    </row>
    <row r="1086" spans="1:40" x14ac:dyDescent="0.25">
      <c r="A1086">
        <v>1084</v>
      </c>
      <c r="B1086">
        <v>223</v>
      </c>
      <c r="C1086">
        <v>832</v>
      </c>
      <c r="D1086">
        <v>117</v>
      </c>
      <c r="E1086">
        <v>1</v>
      </c>
      <c r="F1086">
        <v>117</v>
      </c>
      <c r="G1086">
        <v>1</v>
      </c>
      <c r="H1086" t="str">
        <f>VLOOKUP($C1086,'Raw-products'!$A$2:$H$1261,MATCH(H$1,'Raw-products'!$A$1:$H$1,0))</f>
        <v>Jacket</v>
      </c>
      <c r="I1086" t="str">
        <f>VLOOKUP($C1086,'Raw-products'!$A$2:$H$1261,MATCH(I$1,'Raw-products'!$A$1:$H$1,0))</f>
        <v>Shearling</v>
      </c>
      <c r="J1086" t="str">
        <f>VLOOKUP($C1086,'Raw-products'!$A$2:$H$1261,MATCH(J$1,'Raw-products'!$A$1:$H$1,0))</f>
        <v>M</v>
      </c>
      <c r="K1086" t="str">
        <f>VLOOKUP($C1086,'Raw-products'!$A$2:$H$1261,MATCH(K$1,'Raw-products'!$A$1:$H$1,0))</f>
        <v>indigo</v>
      </c>
      <c r="L1086">
        <f>VLOOKUP($C1086,'Raw-products'!$A$2:$H$1261,MATCH(L$1,'Raw-products'!$A$1:$H$1,0))</f>
        <v>95</v>
      </c>
      <c r="M1086">
        <f>VLOOKUP($C1086,'Raw-products'!$A$2:$H$1261,MATCH(M$1,'Raw-products'!$A$1:$H$1,0))</f>
        <v>74</v>
      </c>
      <c r="N1086" s="5">
        <f t="shared" si="32"/>
        <v>7030</v>
      </c>
      <c r="O1086" cm="1">
        <f t="array" ref="O1086:R1086">_xlfn.XLOOKUP($B1086,'Raw -orders'!$A:$A,'Raw -orders'!$B:$E)</f>
        <v>657</v>
      </c>
      <c r="P1086">
        <v>13441</v>
      </c>
      <c r="Q1086" s="1">
        <v>44278</v>
      </c>
      <c r="R1086" s="1">
        <v>44285</v>
      </c>
      <c r="S1086" t="str" cm="1">
        <f t="array" ref="S1086:Z1086">_xlfn.XLOOKUP($O1086,'Raw - customers'!$A:$A,'Raw - customers'!$B:$I)</f>
        <v>Orran Skip</v>
      </c>
      <c r="T1086" t="str">
        <v>Male</v>
      </c>
      <c r="U1086">
        <v>25</v>
      </c>
      <c r="V1086" t="str">
        <v>95 Skye PassApt. 600</v>
      </c>
      <c r="W1086">
        <v>7643</v>
      </c>
      <c r="X1086" t="str">
        <v>Port Eveland</v>
      </c>
      <c r="Y1086" t="str">
        <v>South Australia</v>
      </c>
      <c r="Z1086" t="str">
        <v>Australia</v>
      </c>
      <c r="AA1086">
        <v>3</v>
      </c>
      <c r="AB1086" s="3" t="str">
        <f t="shared" si="33"/>
        <v>0 to 10</v>
      </c>
      <c r="AM1086" s="6">
        <v>657</v>
      </c>
      <c r="AN1086" s="6" t="s">
        <v>1345</v>
      </c>
    </row>
    <row r="1087" spans="1:40" x14ac:dyDescent="0.25">
      <c r="A1087">
        <v>1085</v>
      </c>
      <c r="B1087">
        <v>223</v>
      </c>
      <c r="C1087">
        <v>13</v>
      </c>
      <c r="D1087">
        <v>96</v>
      </c>
      <c r="E1087">
        <v>1</v>
      </c>
      <c r="F1087">
        <v>96</v>
      </c>
      <c r="G1087">
        <v>1</v>
      </c>
      <c r="H1087" t="str">
        <f>VLOOKUP($C1087,'Raw-products'!$A$2:$H$1261,MATCH(H$1,'Raw-products'!$A$1:$H$1,0))</f>
        <v>Shirt</v>
      </c>
      <c r="I1087" t="str">
        <f>VLOOKUP($C1087,'Raw-products'!$A$2:$H$1261,MATCH(I$1,'Raw-products'!$A$1:$H$1,0))</f>
        <v>Oxford Cloth</v>
      </c>
      <c r="J1087" t="str">
        <f>VLOOKUP($C1087,'Raw-products'!$A$2:$H$1261,MATCH(J$1,'Raw-products'!$A$1:$H$1,0))</f>
        <v>L</v>
      </c>
      <c r="K1087" t="str">
        <f>VLOOKUP($C1087,'Raw-products'!$A$2:$H$1261,MATCH(K$1,'Raw-products'!$A$1:$H$1,0))</f>
        <v>yellow</v>
      </c>
      <c r="L1087">
        <f>VLOOKUP($C1087,'Raw-products'!$A$2:$H$1261,MATCH(L$1,'Raw-products'!$A$1:$H$1,0))</f>
        <v>114</v>
      </c>
      <c r="M1087">
        <f>VLOOKUP($C1087,'Raw-products'!$A$2:$H$1261,MATCH(M$1,'Raw-products'!$A$1:$H$1,0))</f>
        <v>75</v>
      </c>
      <c r="N1087" s="5">
        <f t="shared" si="32"/>
        <v>8550</v>
      </c>
      <c r="O1087" cm="1">
        <f t="array" ref="O1087:R1087">_xlfn.XLOOKUP($B1087,'Raw -orders'!$A:$A,'Raw -orders'!$B:$E)</f>
        <v>657</v>
      </c>
      <c r="P1087">
        <v>13441</v>
      </c>
      <c r="Q1087" s="1">
        <v>44278</v>
      </c>
      <c r="R1087" s="1">
        <v>44285</v>
      </c>
      <c r="S1087" t="str" cm="1">
        <f t="array" ref="S1087:Z1087">_xlfn.XLOOKUP($O1087,'Raw - customers'!$A:$A,'Raw - customers'!$B:$I)</f>
        <v>Orran Skip</v>
      </c>
      <c r="T1087" t="str">
        <v>Male</v>
      </c>
      <c r="U1087">
        <v>25</v>
      </c>
      <c r="V1087" t="str">
        <v>95 Skye PassApt. 600</v>
      </c>
      <c r="W1087">
        <v>7643</v>
      </c>
      <c r="X1087" t="str">
        <v>Port Eveland</v>
      </c>
      <c r="Y1087" t="str">
        <v>South Australia</v>
      </c>
      <c r="Z1087" t="str">
        <v>Australia</v>
      </c>
      <c r="AA1087">
        <v>3</v>
      </c>
      <c r="AB1087" s="3" t="str">
        <f t="shared" si="33"/>
        <v>0 to 10</v>
      </c>
      <c r="AM1087" s="6">
        <v>657</v>
      </c>
      <c r="AN1087" s="6" t="s">
        <v>1345</v>
      </c>
    </row>
    <row r="1088" spans="1:40" x14ac:dyDescent="0.25">
      <c r="A1088">
        <v>1086</v>
      </c>
      <c r="B1088">
        <v>223</v>
      </c>
      <c r="C1088">
        <v>1117</v>
      </c>
      <c r="D1088">
        <v>115</v>
      </c>
      <c r="E1088">
        <v>3</v>
      </c>
      <c r="F1088">
        <v>345</v>
      </c>
      <c r="G1088">
        <v>1</v>
      </c>
      <c r="H1088" t="str">
        <f>VLOOKUP($C1088,'Raw-products'!$A$2:$H$1261,MATCH(H$1,'Raw-products'!$A$1:$H$1,0))</f>
        <v>Trousers</v>
      </c>
      <c r="I1088" t="str">
        <f>VLOOKUP($C1088,'Raw-products'!$A$2:$H$1261,MATCH(I$1,'Raw-products'!$A$1:$H$1,0))</f>
        <v>Cropped</v>
      </c>
      <c r="J1088" t="str">
        <f>VLOOKUP($C1088,'Raw-products'!$A$2:$H$1261,MATCH(J$1,'Raw-products'!$A$1:$H$1,0))</f>
        <v>M</v>
      </c>
      <c r="K1088" t="str">
        <f>VLOOKUP($C1088,'Raw-products'!$A$2:$H$1261,MATCH(K$1,'Raw-products'!$A$1:$H$1,0))</f>
        <v>violet</v>
      </c>
      <c r="L1088">
        <f>VLOOKUP($C1088,'Raw-products'!$A$2:$H$1261,MATCH(L$1,'Raw-products'!$A$1:$H$1,0))</f>
        <v>99</v>
      </c>
      <c r="M1088">
        <f>VLOOKUP($C1088,'Raw-products'!$A$2:$H$1261,MATCH(M$1,'Raw-products'!$A$1:$H$1,0))</f>
        <v>47</v>
      </c>
      <c r="N1088" s="5">
        <f t="shared" si="32"/>
        <v>4653</v>
      </c>
      <c r="O1088" cm="1">
        <f t="array" ref="O1088:R1088">_xlfn.XLOOKUP($B1088,'Raw -orders'!$A:$A,'Raw -orders'!$B:$E)</f>
        <v>657</v>
      </c>
      <c r="P1088">
        <v>13441</v>
      </c>
      <c r="Q1088" s="1">
        <v>44278</v>
      </c>
      <c r="R1088" s="1">
        <v>44285</v>
      </c>
      <c r="S1088" t="str" cm="1">
        <f t="array" ref="S1088:Z1088">_xlfn.XLOOKUP($O1088,'Raw - customers'!$A:$A,'Raw - customers'!$B:$I)</f>
        <v>Orran Skip</v>
      </c>
      <c r="T1088" t="str">
        <v>Male</v>
      </c>
      <c r="U1088">
        <v>25</v>
      </c>
      <c r="V1088" t="str">
        <v>95 Skye PassApt. 600</v>
      </c>
      <c r="W1088">
        <v>7643</v>
      </c>
      <c r="X1088" t="str">
        <v>Port Eveland</v>
      </c>
      <c r="Y1088" t="str">
        <v>South Australia</v>
      </c>
      <c r="Z1088" t="str">
        <v>Australia</v>
      </c>
      <c r="AA1088">
        <v>3</v>
      </c>
      <c r="AB1088" s="3" t="str">
        <f t="shared" si="33"/>
        <v>0 to 10</v>
      </c>
      <c r="AM1088" s="6">
        <v>657</v>
      </c>
      <c r="AN1088" s="6" t="s">
        <v>1345</v>
      </c>
    </row>
    <row r="1089" spans="1:40" x14ac:dyDescent="0.25">
      <c r="A1089">
        <v>1087</v>
      </c>
      <c r="B1089">
        <v>223</v>
      </c>
      <c r="C1089">
        <v>91</v>
      </c>
      <c r="D1089">
        <v>118</v>
      </c>
      <c r="E1089">
        <v>2</v>
      </c>
      <c r="F1089">
        <v>236</v>
      </c>
      <c r="G1089">
        <v>1</v>
      </c>
      <c r="H1089" t="str">
        <f>VLOOKUP($C1089,'Raw-products'!$A$2:$H$1261,MATCH(H$1,'Raw-products'!$A$1:$H$1,0))</f>
        <v>Shirt</v>
      </c>
      <c r="I1089" t="str">
        <f>VLOOKUP($C1089,'Raw-products'!$A$2:$H$1261,MATCH(I$1,'Raw-products'!$A$1:$H$1,0))</f>
        <v>Flannel</v>
      </c>
      <c r="J1089" t="str">
        <f>VLOOKUP($C1089,'Raw-products'!$A$2:$H$1261,MATCH(J$1,'Raw-products'!$A$1:$H$1,0))</f>
        <v>S</v>
      </c>
      <c r="K1089" t="str">
        <f>VLOOKUP($C1089,'Raw-products'!$A$2:$H$1261,MATCH(K$1,'Raw-products'!$A$1:$H$1,0))</f>
        <v>blue</v>
      </c>
      <c r="L1089">
        <f>VLOOKUP($C1089,'Raw-products'!$A$2:$H$1261,MATCH(L$1,'Raw-products'!$A$1:$H$1,0))</f>
        <v>96</v>
      </c>
      <c r="M1089">
        <f>VLOOKUP($C1089,'Raw-products'!$A$2:$H$1261,MATCH(M$1,'Raw-products'!$A$1:$H$1,0))</f>
        <v>43</v>
      </c>
      <c r="N1089" s="5">
        <f t="shared" si="32"/>
        <v>4128</v>
      </c>
      <c r="O1089" cm="1">
        <f t="array" ref="O1089:R1089">_xlfn.XLOOKUP($B1089,'Raw -orders'!$A:$A,'Raw -orders'!$B:$E)</f>
        <v>657</v>
      </c>
      <c r="P1089">
        <v>13441</v>
      </c>
      <c r="Q1089" s="1">
        <v>44278</v>
      </c>
      <c r="R1089" s="1">
        <v>44285</v>
      </c>
      <c r="S1089" t="str" cm="1">
        <f t="array" ref="S1089:Z1089">_xlfn.XLOOKUP($O1089,'Raw - customers'!$A:$A,'Raw - customers'!$B:$I)</f>
        <v>Orran Skip</v>
      </c>
      <c r="T1089" t="str">
        <v>Male</v>
      </c>
      <c r="U1089">
        <v>25</v>
      </c>
      <c r="V1089" t="str">
        <v>95 Skye PassApt. 600</v>
      </c>
      <c r="W1089">
        <v>7643</v>
      </c>
      <c r="X1089" t="str">
        <v>Port Eveland</v>
      </c>
      <c r="Y1089" t="str">
        <v>South Australia</v>
      </c>
      <c r="Z1089" t="str">
        <v>Australia</v>
      </c>
      <c r="AA1089">
        <v>3</v>
      </c>
      <c r="AB1089" s="3" t="str">
        <f t="shared" si="33"/>
        <v>0 to 10</v>
      </c>
      <c r="AM1089" s="6">
        <v>657</v>
      </c>
      <c r="AN1089" s="6" t="s">
        <v>1345</v>
      </c>
    </row>
    <row r="1090" spans="1:40" x14ac:dyDescent="0.25">
      <c r="A1090">
        <v>1088</v>
      </c>
      <c r="B1090">
        <v>223</v>
      </c>
      <c r="C1090">
        <v>583</v>
      </c>
      <c r="D1090">
        <v>100</v>
      </c>
      <c r="E1090">
        <v>3</v>
      </c>
      <c r="F1090">
        <v>300</v>
      </c>
      <c r="G1090">
        <v>1</v>
      </c>
      <c r="H1090" t="str">
        <f>VLOOKUP($C1090,'Raw-products'!$A$2:$H$1261,MATCH(H$1,'Raw-products'!$A$1:$H$1,0))</f>
        <v>Jacket</v>
      </c>
      <c r="I1090" t="str">
        <f>VLOOKUP($C1090,'Raw-products'!$A$2:$H$1261,MATCH(I$1,'Raw-products'!$A$1:$H$1,0))</f>
        <v>Bomber</v>
      </c>
      <c r="J1090" t="str">
        <f>VLOOKUP($C1090,'Raw-products'!$A$2:$H$1261,MATCH(J$1,'Raw-products'!$A$1:$H$1,0))</f>
        <v>L</v>
      </c>
      <c r="K1090" t="str">
        <f>VLOOKUP($C1090,'Raw-products'!$A$2:$H$1261,MATCH(K$1,'Raw-products'!$A$1:$H$1,0))</f>
        <v>blue</v>
      </c>
      <c r="L1090">
        <f>VLOOKUP($C1090,'Raw-products'!$A$2:$H$1261,MATCH(L$1,'Raw-products'!$A$1:$H$1,0))</f>
        <v>90</v>
      </c>
      <c r="M1090">
        <f>VLOOKUP($C1090,'Raw-products'!$A$2:$H$1261,MATCH(M$1,'Raw-products'!$A$1:$H$1,0))</f>
        <v>64</v>
      </c>
      <c r="N1090" s="5">
        <f t="shared" si="32"/>
        <v>5760</v>
      </c>
      <c r="O1090" cm="1">
        <f t="array" ref="O1090:R1090">_xlfn.XLOOKUP($B1090,'Raw -orders'!$A:$A,'Raw -orders'!$B:$E)</f>
        <v>657</v>
      </c>
      <c r="P1090">
        <v>13441</v>
      </c>
      <c r="Q1090" s="1">
        <v>44278</v>
      </c>
      <c r="R1090" s="1">
        <v>44285</v>
      </c>
      <c r="S1090" t="str" cm="1">
        <f t="array" ref="S1090:Z1090">_xlfn.XLOOKUP($O1090,'Raw - customers'!$A:$A,'Raw - customers'!$B:$I)</f>
        <v>Orran Skip</v>
      </c>
      <c r="T1090" t="str">
        <v>Male</v>
      </c>
      <c r="U1090">
        <v>25</v>
      </c>
      <c r="V1090" t="str">
        <v>95 Skye PassApt. 600</v>
      </c>
      <c r="W1090">
        <v>7643</v>
      </c>
      <c r="X1090" t="str">
        <v>Port Eveland</v>
      </c>
      <c r="Y1090" t="str">
        <v>South Australia</v>
      </c>
      <c r="Z1090" t="str">
        <v>Australia</v>
      </c>
      <c r="AA1090">
        <v>3</v>
      </c>
      <c r="AB1090" s="3" t="str">
        <f t="shared" si="33"/>
        <v>0 to 10</v>
      </c>
      <c r="AM1090" s="6">
        <v>657</v>
      </c>
      <c r="AN1090" s="6" t="s">
        <v>1345</v>
      </c>
    </row>
    <row r="1091" spans="1:40" x14ac:dyDescent="0.25">
      <c r="A1091">
        <v>1089</v>
      </c>
      <c r="B1091">
        <v>224</v>
      </c>
      <c r="C1091">
        <v>449</v>
      </c>
      <c r="D1091">
        <v>107</v>
      </c>
      <c r="E1091">
        <v>2</v>
      </c>
      <c r="F1091">
        <v>214</v>
      </c>
      <c r="G1091">
        <v>1</v>
      </c>
      <c r="H1091" t="str">
        <f>VLOOKUP($C1091,'Raw-products'!$A$2:$H$1261,MATCH(H$1,'Raw-products'!$A$1:$H$1,0))</f>
        <v>Jacket</v>
      </c>
      <c r="I1091" t="str">
        <f>VLOOKUP($C1091,'Raw-products'!$A$2:$H$1261,MATCH(I$1,'Raw-products'!$A$1:$H$1,0))</f>
        <v>Denim</v>
      </c>
      <c r="J1091" t="str">
        <f>VLOOKUP($C1091,'Raw-products'!$A$2:$H$1261,MATCH(J$1,'Raw-products'!$A$1:$H$1,0))</f>
        <v>XL</v>
      </c>
      <c r="K1091" t="str">
        <f>VLOOKUP($C1091,'Raw-products'!$A$2:$H$1261,MATCH(K$1,'Raw-products'!$A$1:$H$1,0))</f>
        <v>indigo</v>
      </c>
      <c r="L1091">
        <f>VLOOKUP($C1091,'Raw-products'!$A$2:$H$1261,MATCH(L$1,'Raw-products'!$A$1:$H$1,0))</f>
        <v>92</v>
      </c>
      <c r="M1091">
        <f>VLOOKUP($C1091,'Raw-products'!$A$2:$H$1261,MATCH(M$1,'Raw-products'!$A$1:$H$1,0))</f>
        <v>51</v>
      </c>
      <c r="N1091" s="5">
        <f t="shared" ref="N1091:N1154" si="34">$L1091*$M1091</f>
        <v>4692</v>
      </c>
      <c r="O1091" cm="1">
        <f t="array" ref="O1091:R1091">_xlfn.XLOOKUP($B1091,'Raw -orders'!$A:$A,'Raw -orders'!$B:$E)</f>
        <v>628</v>
      </c>
      <c r="P1091">
        <v>20293</v>
      </c>
      <c r="Q1091" s="1">
        <v>44384</v>
      </c>
      <c r="R1091" s="1">
        <v>44410</v>
      </c>
      <c r="S1091" t="str" cm="1">
        <f t="array" ref="S1091:Z1091">_xlfn.XLOOKUP($O1091,'Raw - customers'!$A:$A,'Raw - customers'!$B:$I)</f>
        <v>Frayda Simonini</v>
      </c>
      <c r="T1091" t="str">
        <v>Non-binary</v>
      </c>
      <c r="U1091">
        <v>75</v>
      </c>
      <c r="V1091" t="str">
        <v>774 Christiansen StreetSuite 261</v>
      </c>
      <c r="W1091">
        <v>2197</v>
      </c>
      <c r="X1091" t="str">
        <v>West Sophie</v>
      </c>
      <c r="Y1091" t="str">
        <v>Northern Territory</v>
      </c>
      <c r="Z1091" t="str">
        <v>Australia</v>
      </c>
      <c r="AA1091">
        <v>7</v>
      </c>
      <c r="AB1091" s="3" t="str">
        <f t="shared" ref="AB1091:AB1154" si="35">IF(AND(DATEDIF($Q1091,$R1091,"D")&gt;0,DATEDIF($Q1091,$R1091,"D")&lt;=10),"0 to 10",IF(AND(DATEDIF($Q1091,$R1091,"D")&gt;10,DATEDIF($Q1091,$R1091,"D")&lt;=20),"10 to 20",IF(AND(DATEDIF($Q1091,$R1091,"D")&gt;20,DATEDIF($Q1091,$R1091,"D")&lt;=30),"20 to 30")))</f>
        <v>20 to 30</v>
      </c>
      <c r="AM1091" s="6">
        <v>628</v>
      </c>
      <c r="AN1091" s="6" t="s">
        <v>1339</v>
      </c>
    </row>
    <row r="1092" spans="1:40" x14ac:dyDescent="0.25">
      <c r="A1092">
        <v>1090</v>
      </c>
      <c r="B1092">
        <v>224</v>
      </c>
      <c r="C1092">
        <v>57</v>
      </c>
      <c r="D1092">
        <v>104</v>
      </c>
      <c r="E1092">
        <v>2</v>
      </c>
      <c r="F1092">
        <v>208</v>
      </c>
      <c r="G1092">
        <v>1</v>
      </c>
      <c r="H1092" t="str">
        <f>VLOOKUP($C1092,'Raw-products'!$A$2:$H$1261,MATCH(H$1,'Raw-products'!$A$1:$H$1,0))</f>
        <v>Shirt</v>
      </c>
      <c r="I1092" t="str">
        <f>VLOOKUP($C1092,'Raw-products'!$A$2:$H$1261,MATCH(I$1,'Raw-products'!$A$1:$H$1,0))</f>
        <v>Dress</v>
      </c>
      <c r="J1092" t="str">
        <f>VLOOKUP($C1092,'Raw-products'!$A$2:$H$1261,MATCH(J$1,'Raw-products'!$A$1:$H$1,0))</f>
        <v>M</v>
      </c>
      <c r="K1092" t="str">
        <f>VLOOKUP($C1092,'Raw-products'!$A$2:$H$1261,MATCH(K$1,'Raw-products'!$A$1:$H$1,0))</f>
        <v>blue</v>
      </c>
      <c r="L1092">
        <f>VLOOKUP($C1092,'Raw-products'!$A$2:$H$1261,MATCH(L$1,'Raw-products'!$A$1:$H$1,0))</f>
        <v>119</v>
      </c>
      <c r="M1092">
        <f>VLOOKUP($C1092,'Raw-products'!$A$2:$H$1261,MATCH(M$1,'Raw-products'!$A$1:$H$1,0))</f>
        <v>48</v>
      </c>
      <c r="N1092" s="5">
        <f t="shared" si="34"/>
        <v>5712</v>
      </c>
      <c r="O1092" cm="1">
        <f t="array" ref="O1092:R1092">_xlfn.XLOOKUP($B1092,'Raw -orders'!$A:$A,'Raw -orders'!$B:$E)</f>
        <v>628</v>
      </c>
      <c r="P1092">
        <v>20293</v>
      </c>
      <c r="Q1092" s="1">
        <v>44384</v>
      </c>
      <c r="R1092" s="1">
        <v>44410</v>
      </c>
      <c r="S1092" t="str" cm="1">
        <f t="array" ref="S1092:Z1092">_xlfn.XLOOKUP($O1092,'Raw - customers'!$A:$A,'Raw - customers'!$B:$I)</f>
        <v>Frayda Simonini</v>
      </c>
      <c r="T1092" t="str">
        <v>Non-binary</v>
      </c>
      <c r="U1092">
        <v>75</v>
      </c>
      <c r="V1092" t="str">
        <v>774 Christiansen StreetSuite 261</v>
      </c>
      <c r="W1092">
        <v>2197</v>
      </c>
      <c r="X1092" t="str">
        <v>West Sophie</v>
      </c>
      <c r="Y1092" t="str">
        <v>Northern Territory</v>
      </c>
      <c r="Z1092" t="str">
        <v>Australia</v>
      </c>
      <c r="AA1092">
        <v>7</v>
      </c>
      <c r="AB1092" s="3" t="str">
        <f t="shared" si="35"/>
        <v>20 to 30</v>
      </c>
      <c r="AM1092" s="6">
        <v>628</v>
      </c>
      <c r="AN1092" s="6" t="s">
        <v>1339</v>
      </c>
    </row>
    <row r="1093" spans="1:40" x14ac:dyDescent="0.25">
      <c r="A1093">
        <v>1091</v>
      </c>
      <c r="B1093">
        <v>224</v>
      </c>
      <c r="C1093">
        <v>179</v>
      </c>
      <c r="D1093">
        <v>98</v>
      </c>
      <c r="E1093">
        <v>3</v>
      </c>
      <c r="F1093">
        <v>294</v>
      </c>
      <c r="G1093">
        <v>1</v>
      </c>
      <c r="H1093" t="str">
        <f>VLOOKUP($C1093,'Raw-products'!$A$2:$H$1261,MATCH(H$1,'Raw-products'!$A$1:$H$1,0))</f>
        <v>Shirt</v>
      </c>
      <c r="I1093" t="str">
        <f>VLOOKUP($C1093,'Raw-products'!$A$2:$H$1261,MATCH(I$1,'Raw-products'!$A$1:$H$1,0))</f>
        <v>Camp Collared</v>
      </c>
      <c r="J1093" t="str">
        <f>VLOOKUP($C1093,'Raw-products'!$A$2:$H$1261,MATCH(J$1,'Raw-products'!$A$1:$H$1,0))</f>
        <v>XL</v>
      </c>
      <c r="K1093" t="str">
        <f>VLOOKUP($C1093,'Raw-products'!$A$2:$H$1261,MATCH(K$1,'Raw-products'!$A$1:$H$1,0))</f>
        <v>red</v>
      </c>
      <c r="L1093">
        <f>VLOOKUP($C1093,'Raw-products'!$A$2:$H$1261,MATCH(L$1,'Raw-products'!$A$1:$H$1,0))</f>
        <v>112</v>
      </c>
      <c r="M1093">
        <f>VLOOKUP($C1093,'Raw-products'!$A$2:$H$1261,MATCH(M$1,'Raw-products'!$A$1:$H$1,0))</f>
        <v>79</v>
      </c>
      <c r="N1093" s="5">
        <f t="shared" si="34"/>
        <v>8848</v>
      </c>
      <c r="O1093" cm="1">
        <f t="array" ref="O1093:R1093">_xlfn.XLOOKUP($B1093,'Raw -orders'!$A:$A,'Raw -orders'!$B:$E)</f>
        <v>628</v>
      </c>
      <c r="P1093">
        <v>20293</v>
      </c>
      <c r="Q1093" s="1">
        <v>44384</v>
      </c>
      <c r="R1093" s="1">
        <v>44410</v>
      </c>
      <c r="S1093" t="str" cm="1">
        <f t="array" ref="S1093:Z1093">_xlfn.XLOOKUP($O1093,'Raw - customers'!$A:$A,'Raw - customers'!$B:$I)</f>
        <v>Frayda Simonini</v>
      </c>
      <c r="T1093" t="str">
        <v>Non-binary</v>
      </c>
      <c r="U1093">
        <v>75</v>
      </c>
      <c r="V1093" t="str">
        <v>774 Christiansen StreetSuite 261</v>
      </c>
      <c r="W1093">
        <v>2197</v>
      </c>
      <c r="X1093" t="str">
        <v>West Sophie</v>
      </c>
      <c r="Y1093" t="str">
        <v>Northern Territory</v>
      </c>
      <c r="Z1093" t="str">
        <v>Australia</v>
      </c>
      <c r="AA1093">
        <v>7</v>
      </c>
      <c r="AB1093" s="3" t="str">
        <f t="shared" si="35"/>
        <v>20 to 30</v>
      </c>
      <c r="AM1093" s="6">
        <v>628</v>
      </c>
      <c r="AN1093" s="6" t="s">
        <v>1339</v>
      </c>
    </row>
    <row r="1094" spans="1:40" x14ac:dyDescent="0.25">
      <c r="A1094">
        <v>1092</v>
      </c>
      <c r="B1094">
        <v>224</v>
      </c>
      <c r="C1094">
        <v>516</v>
      </c>
      <c r="D1094">
        <v>102</v>
      </c>
      <c r="E1094">
        <v>3</v>
      </c>
      <c r="F1094">
        <v>306</v>
      </c>
      <c r="G1094">
        <v>1</v>
      </c>
      <c r="H1094" t="str">
        <f>VLOOKUP($C1094,'Raw-products'!$A$2:$H$1261,MATCH(H$1,'Raw-products'!$A$1:$H$1,0))</f>
        <v>Jacket</v>
      </c>
      <c r="I1094" t="str">
        <f>VLOOKUP($C1094,'Raw-products'!$A$2:$H$1261,MATCH(I$1,'Raw-products'!$A$1:$H$1,0))</f>
        <v>Windbreaker</v>
      </c>
      <c r="J1094" t="str">
        <f>VLOOKUP($C1094,'Raw-products'!$A$2:$H$1261,MATCH(J$1,'Raw-products'!$A$1:$H$1,0))</f>
        <v>S</v>
      </c>
      <c r="K1094" t="str">
        <f>VLOOKUP($C1094,'Raw-products'!$A$2:$H$1261,MATCH(K$1,'Raw-products'!$A$1:$H$1,0))</f>
        <v>indigo</v>
      </c>
      <c r="L1094">
        <f>VLOOKUP($C1094,'Raw-products'!$A$2:$H$1261,MATCH(L$1,'Raw-products'!$A$1:$H$1,0))</f>
        <v>109</v>
      </c>
      <c r="M1094">
        <f>VLOOKUP($C1094,'Raw-products'!$A$2:$H$1261,MATCH(M$1,'Raw-products'!$A$1:$H$1,0))</f>
        <v>62</v>
      </c>
      <c r="N1094" s="5">
        <f t="shared" si="34"/>
        <v>6758</v>
      </c>
      <c r="O1094" cm="1">
        <f t="array" ref="O1094:R1094">_xlfn.XLOOKUP($B1094,'Raw -orders'!$A:$A,'Raw -orders'!$B:$E)</f>
        <v>628</v>
      </c>
      <c r="P1094">
        <v>20293</v>
      </c>
      <c r="Q1094" s="1">
        <v>44384</v>
      </c>
      <c r="R1094" s="1">
        <v>44410</v>
      </c>
      <c r="S1094" t="str" cm="1">
        <f t="array" ref="S1094:Z1094">_xlfn.XLOOKUP($O1094,'Raw - customers'!$A:$A,'Raw - customers'!$B:$I)</f>
        <v>Frayda Simonini</v>
      </c>
      <c r="T1094" t="str">
        <v>Non-binary</v>
      </c>
      <c r="U1094">
        <v>75</v>
      </c>
      <c r="V1094" t="str">
        <v>774 Christiansen StreetSuite 261</v>
      </c>
      <c r="W1094">
        <v>2197</v>
      </c>
      <c r="X1094" t="str">
        <v>West Sophie</v>
      </c>
      <c r="Y1094" t="str">
        <v>Northern Territory</v>
      </c>
      <c r="Z1094" t="str">
        <v>Australia</v>
      </c>
      <c r="AA1094">
        <v>7</v>
      </c>
      <c r="AB1094" s="3" t="str">
        <f t="shared" si="35"/>
        <v>20 to 30</v>
      </c>
      <c r="AM1094" s="6">
        <v>628</v>
      </c>
      <c r="AN1094" s="6" t="s">
        <v>1339</v>
      </c>
    </row>
    <row r="1095" spans="1:40" x14ac:dyDescent="0.25">
      <c r="A1095">
        <v>1093</v>
      </c>
      <c r="B1095">
        <v>225</v>
      </c>
      <c r="C1095">
        <v>687</v>
      </c>
      <c r="D1095">
        <v>113</v>
      </c>
      <c r="E1095">
        <v>2</v>
      </c>
      <c r="F1095">
        <v>226</v>
      </c>
      <c r="G1095">
        <v>1</v>
      </c>
      <c r="H1095" t="str">
        <f>VLOOKUP($C1095,'Raw-products'!$A$2:$H$1261,MATCH(H$1,'Raw-products'!$A$1:$H$1,0))</f>
        <v>Jacket</v>
      </c>
      <c r="I1095" t="str">
        <f>VLOOKUP($C1095,'Raw-products'!$A$2:$H$1261,MATCH(I$1,'Raw-products'!$A$1:$H$1,0))</f>
        <v>Parka</v>
      </c>
      <c r="J1095" t="str">
        <f>VLOOKUP($C1095,'Raw-products'!$A$2:$H$1261,MATCH(J$1,'Raw-products'!$A$1:$H$1,0))</f>
        <v>M</v>
      </c>
      <c r="K1095" t="str">
        <f>VLOOKUP($C1095,'Raw-products'!$A$2:$H$1261,MATCH(K$1,'Raw-products'!$A$1:$H$1,0))</f>
        <v>blue</v>
      </c>
      <c r="L1095">
        <f>VLOOKUP($C1095,'Raw-products'!$A$2:$H$1261,MATCH(L$1,'Raw-products'!$A$1:$H$1,0))</f>
        <v>119</v>
      </c>
      <c r="M1095">
        <f>VLOOKUP($C1095,'Raw-products'!$A$2:$H$1261,MATCH(M$1,'Raw-products'!$A$1:$H$1,0))</f>
        <v>54</v>
      </c>
      <c r="N1095" s="5">
        <f t="shared" si="34"/>
        <v>6426</v>
      </c>
      <c r="O1095" cm="1">
        <f t="array" ref="O1095:R1095">_xlfn.XLOOKUP($B1095,'Raw -orders'!$A:$A,'Raw -orders'!$B:$E)</f>
        <v>664</v>
      </c>
      <c r="P1095">
        <v>27059</v>
      </c>
      <c r="Q1095" s="1">
        <v>44473</v>
      </c>
      <c r="R1095" s="1">
        <v>44495</v>
      </c>
      <c r="S1095" t="str" cm="1">
        <f t="array" ref="S1095:Z1095">_xlfn.XLOOKUP($O1095,'Raw - customers'!$A:$A,'Raw - customers'!$B:$I)</f>
        <v>Dannie Fidler</v>
      </c>
      <c r="T1095" t="str">
        <v>Genderfluid</v>
      </c>
      <c r="U1095">
        <v>32</v>
      </c>
      <c r="V1095" t="str">
        <v>157 Rohan MallApt. 466</v>
      </c>
      <c r="W1095">
        <v>4145</v>
      </c>
      <c r="X1095" t="str">
        <v>East Max</v>
      </c>
      <c r="Y1095" t="str">
        <v>Tasmania</v>
      </c>
      <c r="Z1095" t="str">
        <v>Australia</v>
      </c>
      <c r="AA1095">
        <v>10</v>
      </c>
      <c r="AB1095" s="3" t="str">
        <f t="shared" si="35"/>
        <v>20 to 30</v>
      </c>
      <c r="AM1095" s="6">
        <v>664</v>
      </c>
      <c r="AN1095" s="6" t="s">
        <v>1414</v>
      </c>
    </row>
    <row r="1096" spans="1:40" x14ac:dyDescent="0.25">
      <c r="A1096">
        <v>1094</v>
      </c>
      <c r="B1096">
        <v>225</v>
      </c>
      <c r="C1096">
        <v>382</v>
      </c>
      <c r="D1096">
        <v>94</v>
      </c>
      <c r="E1096">
        <v>1</v>
      </c>
      <c r="F1096">
        <v>94</v>
      </c>
      <c r="G1096">
        <v>1</v>
      </c>
      <c r="H1096" t="str">
        <f>VLOOKUP($C1096,'Raw-products'!$A$2:$H$1261,MATCH(H$1,'Raw-products'!$A$1:$H$1,0))</f>
        <v>Shirt</v>
      </c>
      <c r="I1096" t="str">
        <f>VLOOKUP($C1096,'Raw-products'!$A$2:$H$1261,MATCH(I$1,'Raw-products'!$A$1:$H$1,0))</f>
        <v>Henley</v>
      </c>
      <c r="J1096" t="str">
        <f>VLOOKUP($C1096,'Raw-products'!$A$2:$H$1261,MATCH(J$1,'Raw-products'!$A$1:$H$1,0))</f>
        <v>M</v>
      </c>
      <c r="K1096" t="str">
        <f>VLOOKUP($C1096,'Raw-products'!$A$2:$H$1261,MATCH(K$1,'Raw-products'!$A$1:$H$1,0))</f>
        <v>violet</v>
      </c>
      <c r="L1096">
        <f>VLOOKUP($C1096,'Raw-products'!$A$2:$H$1261,MATCH(L$1,'Raw-products'!$A$1:$H$1,0))</f>
        <v>92</v>
      </c>
      <c r="M1096">
        <f>VLOOKUP($C1096,'Raw-products'!$A$2:$H$1261,MATCH(M$1,'Raw-products'!$A$1:$H$1,0))</f>
        <v>44</v>
      </c>
      <c r="N1096" s="5">
        <f t="shared" si="34"/>
        <v>4048</v>
      </c>
      <c r="O1096" cm="1">
        <f t="array" ref="O1096:R1096">_xlfn.XLOOKUP($B1096,'Raw -orders'!$A:$A,'Raw -orders'!$B:$E)</f>
        <v>664</v>
      </c>
      <c r="P1096">
        <v>27059</v>
      </c>
      <c r="Q1096" s="1">
        <v>44473</v>
      </c>
      <c r="R1096" s="1">
        <v>44495</v>
      </c>
      <c r="S1096" t="str" cm="1">
        <f t="array" ref="S1096:Z1096">_xlfn.XLOOKUP($O1096,'Raw - customers'!$A:$A,'Raw - customers'!$B:$I)</f>
        <v>Dannie Fidler</v>
      </c>
      <c r="T1096" t="str">
        <v>Genderfluid</v>
      </c>
      <c r="U1096">
        <v>32</v>
      </c>
      <c r="V1096" t="str">
        <v>157 Rohan MallApt. 466</v>
      </c>
      <c r="W1096">
        <v>4145</v>
      </c>
      <c r="X1096" t="str">
        <v>East Max</v>
      </c>
      <c r="Y1096" t="str">
        <v>Tasmania</v>
      </c>
      <c r="Z1096" t="str">
        <v>Australia</v>
      </c>
      <c r="AA1096">
        <v>10</v>
      </c>
      <c r="AB1096" s="3" t="str">
        <f t="shared" si="35"/>
        <v>20 to 30</v>
      </c>
      <c r="AM1096" s="6">
        <v>664</v>
      </c>
      <c r="AN1096" s="6" t="s">
        <v>1414</v>
      </c>
    </row>
    <row r="1097" spans="1:40" x14ac:dyDescent="0.25">
      <c r="A1097">
        <v>1095</v>
      </c>
      <c r="B1097">
        <v>225</v>
      </c>
      <c r="C1097">
        <v>575</v>
      </c>
      <c r="D1097">
        <v>100</v>
      </c>
      <c r="E1097">
        <v>2</v>
      </c>
      <c r="F1097">
        <v>200</v>
      </c>
      <c r="G1097">
        <v>1</v>
      </c>
      <c r="H1097" t="str">
        <f>VLOOKUP($C1097,'Raw-products'!$A$2:$H$1261,MATCH(H$1,'Raw-products'!$A$1:$H$1,0))</f>
        <v>Jacket</v>
      </c>
      <c r="I1097" t="str">
        <f>VLOOKUP($C1097,'Raw-products'!$A$2:$H$1261,MATCH(I$1,'Raw-products'!$A$1:$H$1,0))</f>
        <v>Bomber</v>
      </c>
      <c r="J1097" t="str">
        <f>VLOOKUP($C1097,'Raw-products'!$A$2:$H$1261,MATCH(J$1,'Raw-products'!$A$1:$H$1,0))</f>
        <v>XS</v>
      </c>
      <c r="K1097" t="str">
        <f>VLOOKUP($C1097,'Raw-products'!$A$2:$H$1261,MATCH(K$1,'Raw-products'!$A$1:$H$1,0))</f>
        <v>green</v>
      </c>
      <c r="L1097">
        <f>VLOOKUP($C1097,'Raw-products'!$A$2:$H$1261,MATCH(L$1,'Raw-products'!$A$1:$H$1,0))</f>
        <v>90</v>
      </c>
      <c r="M1097">
        <f>VLOOKUP($C1097,'Raw-products'!$A$2:$H$1261,MATCH(M$1,'Raw-products'!$A$1:$H$1,0))</f>
        <v>48</v>
      </c>
      <c r="N1097" s="5">
        <f t="shared" si="34"/>
        <v>4320</v>
      </c>
      <c r="O1097" cm="1">
        <f t="array" ref="O1097:R1097">_xlfn.XLOOKUP($B1097,'Raw -orders'!$A:$A,'Raw -orders'!$B:$E)</f>
        <v>664</v>
      </c>
      <c r="P1097">
        <v>27059</v>
      </c>
      <c r="Q1097" s="1">
        <v>44473</v>
      </c>
      <c r="R1097" s="1">
        <v>44495</v>
      </c>
      <c r="S1097" t="str" cm="1">
        <f t="array" ref="S1097:Z1097">_xlfn.XLOOKUP($O1097,'Raw - customers'!$A:$A,'Raw - customers'!$B:$I)</f>
        <v>Dannie Fidler</v>
      </c>
      <c r="T1097" t="str">
        <v>Genderfluid</v>
      </c>
      <c r="U1097">
        <v>32</v>
      </c>
      <c r="V1097" t="str">
        <v>157 Rohan MallApt. 466</v>
      </c>
      <c r="W1097">
        <v>4145</v>
      </c>
      <c r="X1097" t="str">
        <v>East Max</v>
      </c>
      <c r="Y1097" t="str">
        <v>Tasmania</v>
      </c>
      <c r="Z1097" t="str">
        <v>Australia</v>
      </c>
      <c r="AA1097">
        <v>10</v>
      </c>
      <c r="AB1097" s="3" t="str">
        <f t="shared" si="35"/>
        <v>20 to 30</v>
      </c>
      <c r="AM1097" s="6">
        <v>664</v>
      </c>
      <c r="AN1097" s="6" t="s">
        <v>1414</v>
      </c>
    </row>
    <row r="1098" spans="1:40" x14ac:dyDescent="0.25">
      <c r="A1098">
        <v>1096</v>
      </c>
      <c r="B1098">
        <v>225</v>
      </c>
      <c r="C1098">
        <v>328</v>
      </c>
      <c r="D1098">
        <v>109</v>
      </c>
      <c r="E1098">
        <v>2</v>
      </c>
      <c r="F1098">
        <v>218</v>
      </c>
      <c r="G1098">
        <v>1</v>
      </c>
      <c r="H1098" t="str">
        <f>VLOOKUP($C1098,'Raw-products'!$A$2:$H$1261,MATCH(H$1,'Raw-products'!$A$1:$H$1,0))</f>
        <v>Shirt</v>
      </c>
      <c r="I1098" t="str">
        <f>VLOOKUP($C1098,'Raw-products'!$A$2:$H$1261,MATCH(I$1,'Raw-products'!$A$1:$H$1,0))</f>
        <v>Mandarin Collar</v>
      </c>
      <c r="J1098" t="str">
        <f>VLOOKUP($C1098,'Raw-products'!$A$2:$H$1261,MATCH(J$1,'Raw-products'!$A$1:$H$1,0))</f>
        <v>L</v>
      </c>
      <c r="K1098" t="str">
        <f>VLOOKUP($C1098,'Raw-products'!$A$2:$H$1261,MATCH(K$1,'Raw-products'!$A$1:$H$1,0))</f>
        <v>yellow</v>
      </c>
      <c r="L1098">
        <f>VLOOKUP($C1098,'Raw-products'!$A$2:$H$1261,MATCH(L$1,'Raw-products'!$A$1:$H$1,0))</f>
        <v>108</v>
      </c>
      <c r="M1098">
        <f>VLOOKUP($C1098,'Raw-products'!$A$2:$H$1261,MATCH(M$1,'Raw-products'!$A$1:$H$1,0))</f>
        <v>78</v>
      </c>
      <c r="N1098" s="5">
        <f t="shared" si="34"/>
        <v>8424</v>
      </c>
      <c r="O1098" cm="1">
        <f t="array" ref="O1098:R1098">_xlfn.XLOOKUP($B1098,'Raw -orders'!$A:$A,'Raw -orders'!$B:$E)</f>
        <v>664</v>
      </c>
      <c r="P1098">
        <v>27059</v>
      </c>
      <c r="Q1098" s="1">
        <v>44473</v>
      </c>
      <c r="R1098" s="1">
        <v>44495</v>
      </c>
      <c r="S1098" t="str" cm="1">
        <f t="array" ref="S1098:Z1098">_xlfn.XLOOKUP($O1098,'Raw - customers'!$A:$A,'Raw - customers'!$B:$I)</f>
        <v>Dannie Fidler</v>
      </c>
      <c r="T1098" t="str">
        <v>Genderfluid</v>
      </c>
      <c r="U1098">
        <v>32</v>
      </c>
      <c r="V1098" t="str">
        <v>157 Rohan MallApt. 466</v>
      </c>
      <c r="W1098">
        <v>4145</v>
      </c>
      <c r="X1098" t="str">
        <v>East Max</v>
      </c>
      <c r="Y1098" t="str">
        <v>Tasmania</v>
      </c>
      <c r="Z1098" t="str">
        <v>Australia</v>
      </c>
      <c r="AA1098">
        <v>10</v>
      </c>
      <c r="AB1098" s="3" t="str">
        <f t="shared" si="35"/>
        <v>20 to 30</v>
      </c>
      <c r="AM1098" s="6">
        <v>664</v>
      </c>
      <c r="AN1098" s="6" t="s">
        <v>1414</v>
      </c>
    </row>
    <row r="1099" spans="1:40" x14ac:dyDescent="0.25">
      <c r="A1099">
        <v>1097</v>
      </c>
      <c r="B1099">
        <v>225</v>
      </c>
      <c r="C1099">
        <v>318</v>
      </c>
      <c r="D1099">
        <v>109</v>
      </c>
      <c r="E1099">
        <v>3</v>
      </c>
      <c r="F1099">
        <v>327</v>
      </c>
      <c r="G1099">
        <v>1</v>
      </c>
      <c r="H1099" t="str">
        <f>VLOOKUP($C1099,'Raw-products'!$A$2:$H$1261,MATCH(H$1,'Raw-products'!$A$1:$H$1,0))</f>
        <v>Shirt</v>
      </c>
      <c r="I1099" t="str">
        <f>VLOOKUP($C1099,'Raw-products'!$A$2:$H$1261,MATCH(I$1,'Raw-products'!$A$1:$H$1,0))</f>
        <v>Mandarin Collar</v>
      </c>
      <c r="J1099" t="str">
        <f>VLOOKUP($C1099,'Raw-products'!$A$2:$H$1261,MATCH(J$1,'Raw-products'!$A$1:$H$1,0))</f>
        <v>L</v>
      </c>
      <c r="K1099" t="str">
        <f>VLOOKUP($C1099,'Raw-products'!$A$2:$H$1261,MATCH(K$1,'Raw-products'!$A$1:$H$1,0))</f>
        <v>red</v>
      </c>
      <c r="L1099">
        <f>VLOOKUP($C1099,'Raw-products'!$A$2:$H$1261,MATCH(L$1,'Raw-products'!$A$1:$H$1,0))</f>
        <v>108</v>
      </c>
      <c r="M1099">
        <f>VLOOKUP($C1099,'Raw-products'!$A$2:$H$1261,MATCH(M$1,'Raw-products'!$A$1:$H$1,0))</f>
        <v>54</v>
      </c>
      <c r="N1099" s="5">
        <f t="shared" si="34"/>
        <v>5832</v>
      </c>
      <c r="O1099" cm="1">
        <f t="array" ref="O1099:R1099">_xlfn.XLOOKUP($B1099,'Raw -orders'!$A:$A,'Raw -orders'!$B:$E)</f>
        <v>664</v>
      </c>
      <c r="P1099">
        <v>27059</v>
      </c>
      <c r="Q1099" s="1">
        <v>44473</v>
      </c>
      <c r="R1099" s="1">
        <v>44495</v>
      </c>
      <c r="S1099" t="str" cm="1">
        <f t="array" ref="S1099:Z1099">_xlfn.XLOOKUP($O1099,'Raw - customers'!$A:$A,'Raw - customers'!$B:$I)</f>
        <v>Dannie Fidler</v>
      </c>
      <c r="T1099" t="str">
        <v>Genderfluid</v>
      </c>
      <c r="U1099">
        <v>32</v>
      </c>
      <c r="V1099" t="str">
        <v>157 Rohan MallApt. 466</v>
      </c>
      <c r="W1099">
        <v>4145</v>
      </c>
      <c r="X1099" t="str">
        <v>East Max</v>
      </c>
      <c r="Y1099" t="str">
        <v>Tasmania</v>
      </c>
      <c r="Z1099" t="str">
        <v>Australia</v>
      </c>
      <c r="AA1099">
        <v>10</v>
      </c>
      <c r="AB1099" s="3" t="str">
        <f t="shared" si="35"/>
        <v>20 to 30</v>
      </c>
      <c r="AM1099" s="6">
        <v>664</v>
      </c>
      <c r="AN1099" s="6" t="s">
        <v>1414</v>
      </c>
    </row>
    <row r="1100" spans="1:40" x14ac:dyDescent="0.25">
      <c r="A1100">
        <v>1098</v>
      </c>
      <c r="B1100">
        <v>225</v>
      </c>
      <c r="C1100">
        <v>243</v>
      </c>
      <c r="D1100">
        <v>106</v>
      </c>
      <c r="E1100">
        <v>3</v>
      </c>
      <c r="F1100">
        <v>318</v>
      </c>
      <c r="G1100">
        <v>1</v>
      </c>
      <c r="H1100" t="str">
        <f>VLOOKUP($C1100,'Raw-products'!$A$2:$H$1261,MATCH(H$1,'Raw-products'!$A$1:$H$1,0))</f>
        <v>Shirt</v>
      </c>
      <c r="I1100" t="str">
        <f>VLOOKUP($C1100,'Raw-products'!$A$2:$H$1261,MATCH(I$1,'Raw-products'!$A$1:$H$1,0))</f>
        <v>Chambray</v>
      </c>
      <c r="J1100" t="str">
        <f>VLOOKUP($C1100,'Raw-products'!$A$2:$H$1261,MATCH(J$1,'Raw-products'!$A$1:$H$1,0))</f>
        <v>L</v>
      </c>
      <c r="K1100" t="str">
        <f>VLOOKUP($C1100,'Raw-products'!$A$2:$H$1261,MATCH(K$1,'Raw-products'!$A$1:$H$1,0))</f>
        <v>violet</v>
      </c>
      <c r="L1100">
        <f>VLOOKUP($C1100,'Raw-products'!$A$2:$H$1261,MATCH(L$1,'Raw-products'!$A$1:$H$1,0))</f>
        <v>105</v>
      </c>
      <c r="M1100">
        <f>VLOOKUP($C1100,'Raw-products'!$A$2:$H$1261,MATCH(M$1,'Raw-products'!$A$1:$H$1,0))</f>
        <v>53</v>
      </c>
      <c r="N1100" s="5">
        <f t="shared" si="34"/>
        <v>5565</v>
      </c>
      <c r="O1100" cm="1">
        <f t="array" ref="O1100:R1100">_xlfn.XLOOKUP($B1100,'Raw -orders'!$A:$A,'Raw -orders'!$B:$E)</f>
        <v>664</v>
      </c>
      <c r="P1100">
        <v>27059</v>
      </c>
      <c r="Q1100" s="1">
        <v>44473</v>
      </c>
      <c r="R1100" s="1">
        <v>44495</v>
      </c>
      <c r="S1100" t="str" cm="1">
        <f t="array" ref="S1100:Z1100">_xlfn.XLOOKUP($O1100,'Raw - customers'!$A:$A,'Raw - customers'!$B:$I)</f>
        <v>Dannie Fidler</v>
      </c>
      <c r="T1100" t="str">
        <v>Genderfluid</v>
      </c>
      <c r="U1100">
        <v>32</v>
      </c>
      <c r="V1100" t="str">
        <v>157 Rohan MallApt. 466</v>
      </c>
      <c r="W1100">
        <v>4145</v>
      </c>
      <c r="X1100" t="str">
        <v>East Max</v>
      </c>
      <c r="Y1100" t="str">
        <v>Tasmania</v>
      </c>
      <c r="Z1100" t="str">
        <v>Australia</v>
      </c>
      <c r="AA1100">
        <v>10</v>
      </c>
      <c r="AB1100" s="3" t="str">
        <f t="shared" si="35"/>
        <v>20 to 30</v>
      </c>
      <c r="AM1100" s="6">
        <v>664</v>
      </c>
      <c r="AN1100" s="6" t="s">
        <v>1414</v>
      </c>
    </row>
    <row r="1101" spans="1:40" x14ac:dyDescent="0.25">
      <c r="A1101">
        <v>1099</v>
      </c>
      <c r="B1101">
        <v>226</v>
      </c>
      <c r="C1101">
        <v>711</v>
      </c>
      <c r="D1101">
        <v>119</v>
      </c>
      <c r="E1101">
        <v>2</v>
      </c>
      <c r="F1101">
        <v>238</v>
      </c>
      <c r="G1101">
        <v>1</v>
      </c>
      <c r="H1101" t="str">
        <f>VLOOKUP($C1101,'Raw-products'!$A$2:$H$1261,MATCH(H$1,'Raw-products'!$A$1:$H$1,0))</f>
        <v>Jacket</v>
      </c>
      <c r="I1101" t="str">
        <f>VLOOKUP($C1101,'Raw-products'!$A$2:$H$1261,MATCH(I$1,'Raw-products'!$A$1:$H$1,0))</f>
        <v>Trench Coat</v>
      </c>
      <c r="J1101" t="str">
        <f>VLOOKUP($C1101,'Raw-products'!$A$2:$H$1261,MATCH(J$1,'Raw-products'!$A$1:$H$1,0))</f>
        <v>S</v>
      </c>
      <c r="K1101" t="str">
        <f>VLOOKUP($C1101,'Raw-products'!$A$2:$H$1261,MATCH(K$1,'Raw-products'!$A$1:$H$1,0))</f>
        <v>yellow</v>
      </c>
      <c r="L1101">
        <f>VLOOKUP($C1101,'Raw-products'!$A$2:$H$1261,MATCH(L$1,'Raw-products'!$A$1:$H$1,0))</f>
        <v>112</v>
      </c>
      <c r="M1101">
        <f>VLOOKUP($C1101,'Raw-products'!$A$2:$H$1261,MATCH(M$1,'Raw-products'!$A$1:$H$1,0))</f>
        <v>59</v>
      </c>
      <c r="N1101" s="5">
        <f t="shared" si="34"/>
        <v>6608</v>
      </c>
      <c r="O1101" cm="1">
        <f t="array" ref="O1101:R1101">_xlfn.XLOOKUP($B1101,'Raw -orders'!$A:$A,'Raw -orders'!$B:$E)</f>
        <v>28</v>
      </c>
      <c r="P1101">
        <v>44799</v>
      </c>
      <c r="Q1101" s="1">
        <v>44386</v>
      </c>
      <c r="R1101" s="1">
        <v>44400</v>
      </c>
      <c r="S1101" t="str" cm="1">
        <f t="array" ref="S1101:Z1101">_xlfn.XLOOKUP($O1101,'Raw - customers'!$A:$A,'Raw - customers'!$B:$I)</f>
        <v>Hadley Baddam</v>
      </c>
      <c r="T1101" t="str">
        <v>Non-binary</v>
      </c>
      <c r="U1101">
        <v>79</v>
      </c>
      <c r="V1101" t="str">
        <v>360 Heller DriveApt. 052</v>
      </c>
      <c r="W1101">
        <v>5820</v>
      </c>
      <c r="X1101" t="str">
        <v>West Noah</v>
      </c>
      <c r="Y1101" t="str">
        <v>Queensland</v>
      </c>
      <c r="Z1101" t="str">
        <v>Australia</v>
      </c>
      <c r="AA1101">
        <v>7</v>
      </c>
      <c r="AB1101" s="3" t="str">
        <f t="shared" si="35"/>
        <v>10 to 20</v>
      </c>
      <c r="AM1101" s="6">
        <v>28</v>
      </c>
      <c r="AN1101" s="6" t="s">
        <v>1355</v>
      </c>
    </row>
    <row r="1102" spans="1:40" x14ac:dyDescent="0.25">
      <c r="A1102">
        <v>1100</v>
      </c>
      <c r="B1102">
        <v>226</v>
      </c>
      <c r="C1102">
        <v>1128</v>
      </c>
      <c r="D1102">
        <v>102</v>
      </c>
      <c r="E1102">
        <v>3</v>
      </c>
      <c r="F1102">
        <v>306</v>
      </c>
      <c r="G1102">
        <v>1</v>
      </c>
      <c r="H1102" t="str">
        <f>VLOOKUP($C1102,'Raw-products'!$A$2:$H$1261,MATCH(H$1,'Raw-products'!$A$1:$H$1,0))</f>
        <v>Trousers</v>
      </c>
      <c r="I1102" t="str">
        <f>VLOOKUP($C1102,'Raw-products'!$A$2:$H$1261,MATCH(I$1,'Raw-products'!$A$1:$H$1,0))</f>
        <v>Cargo Pants</v>
      </c>
      <c r="J1102" t="str">
        <f>VLOOKUP($C1102,'Raw-products'!$A$2:$H$1261,MATCH(J$1,'Raw-products'!$A$1:$H$1,0))</f>
        <v>L</v>
      </c>
      <c r="K1102" t="str">
        <f>VLOOKUP($C1102,'Raw-products'!$A$2:$H$1261,MATCH(K$1,'Raw-products'!$A$1:$H$1,0))</f>
        <v>orange</v>
      </c>
      <c r="L1102">
        <f>VLOOKUP($C1102,'Raw-products'!$A$2:$H$1261,MATCH(L$1,'Raw-products'!$A$1:$H$1,0))</f>
        <v>106</v>
      </c>
      <c r="M1102">
        <f>VLOOKUP($C1102,'Raw-products'!$A$2:$H$1261,MATCH(M$1,'Raw-products'!$A$1:$H$1,0))</f>
        <v>78</v>
      </c>
      <c r="N1102" s="5">
        <f t="shared" si="34"/>
        <v>8268</v>
      </c>
      <c r="O1102" cm="1">
        <f t="array" ref="O1102:R1102">_xlfn.XLOOKUP($B1102,'Raw -orders'!$A:$A,'Raw -orders'!$B:$E)</f>
        <v>28</v>
      </c>
      <c r="P1102">
        <v>44799</v>
      </c>
      <c r="Q1102" s="1">
        <v>44386</v>
      </c>
      <c r="R1102" s="1">
        <v>44400</v>
      </c>
      <c r="S1102" t="str" cm="1">
        <f t="array" ref="S1102:Z1102">_xlfn.XLOOKUP($O1102,'Raw - customers'!$A:$A,'Raw - customers'!$B:$I)</f>
        <v>Hadley Baddam</v>
      </c>
      <c r="T1102" t="str">
        <v>Non-binary</v>
      </c>
      <c r="U1102">
        <v>79</v>
      </c>
      <c r="V1102" t="str">
        <v>360 Heller DriveApt. 052</v>
      </c>
      <c r="W1102">
        <v>5820</v>
      </c>
      <c r="X1102" t="str">
        <v>West Noah</v>
      </c>
      <c r="Y1102" t="str">
        <v>Queensland</v>
      </c>
      <c r="Z1102" t="str">
        <v>Australia</v>
      </c>
      <c r="AA1102">
        <v>7</v>
      </c>
      <c r="AB1102" s="3" t="str">
        <f t="shared" si="35"/>
        <v>10 to 20</v>
      </c>
      <c r="AM1102" s="6">
        <v>28</v>
      </c>
      <c r="AN1102" s="6" t="s">
        <v>1355</v>
      </c>
    </row>
    <row r="1103" spans="1:40" x14ac:dyDescent="0.25">
      <c r="A1103">
        <v>1101</v>
      </c>
      <c r="B1103">
        <v>226</v>
      </c>
      <c r="C1103">
        <v>206</v>
      </c>
      <c r="D1103">
        <v>98</v>
      </c>
      <c r="E1103">
        <v>1</v>
      </c>
      <c r="F1103">
        <v>98</v>
      </c>
      <c r="G1103">
        <v>1</v>
      </c>
      <c r="H1103" t="str">
        <f>VLOOKUP($C1103,'Raw-products'!$A$2:$H$1261,MATCH(H$1,'Raw-products'!$A$1:$H$1,0))</f>
        <v>Shirt</v>
      </c>
      <c r="I1103" t="str">
        <f>VLOOKUP($C1103,'Raw-products'!$A$2:$H$1261,MATCH(I$1,'Raw-products'!$A$1:$H$1,0))</f>
        <v>Camp Collared</v>
      </c>
      <c r="J1103" t="str">
        <f>VLOOKUP($C1103,'Raw-products'!$A$2:$H$1261,MATCH(J$1,'Raw-products'!$A$1:$H$1,0))</f>
        <v>S</v>
      </c>
      <c r="K1103" t="str">
        <f>VLOOKUP($C1103,'Raw-products'!$A$2:$H$1261,MATCH(K$1,'Raw-products'!$A$1:$H$1,0))</f>
        <v>violet</v>
      </c>
      <c r="L1103">
        <f>VLOOKUP($C1103,'Raw-products'!$A$2:$H$1261,MATCH(L$1,'Raw-products'!$A$1:$H$1,0))</f>
        <v>112</v>
      </c>
      <c r="M1103">
        <f>VLOOKUP($C1103,'Raw-products'!$A$2:$H$1261,MATCH(M$1,'Raw-products'!$A$1:$H$1,0))</f>
        <v>80</v>
      </c>
      <c r="N1103" s="5">
        <f t="shared" si="34"/>
        <v>8960</v>
      </c>
      <c r="O1103" cm="1">
        <f t="array" ref="O1103:R1103">_xlfn.XLOOKUP($B1103,'Raw -orders'!$A:$A,'Raw -orders'!$B:$E)</f>
        <v>28</v>
      </c>
      <c r="P1103">
        <v>44799</v>
      </c>
      <c r="Q1103" s="1">
        <v>44386</v>
      </c>
      <c r="R1103" s="1">
        <v>44400</v>
      </c>
      <c r="S1103" t="str" cm="1">
        <f t="array" ref="S1103:Z1103">_xlfn.XLOOKUP($O1103,'Raw - customers'!$A:$A,'Raw - customers'!$B:$I)</f>
        <v>Hadley Baddam</v>
      </c>
      <c r="T1103" t="str">
        <v>Non-binary</v>
      </c>
      <c r="U1103">
        <v>79</v>
      </c>
      <c r="V1103" t="str">
        <v>360 Heller DriveApt. 052</v>
      </c>
      <c r="W1103">
        <v>5820</v>
      </c>
      <c r="X1103" t="str">
        <v>West Noah</v>
      </c>
      <c r="Y1103" t="str">
        <v>Queensland</v>
      </c>
      <c r="Z1103" t="str">
        <v>Australia</v>
      </c>
      <c r="AA1103">
        <v>7</v>
      </c>
      <c r="AB1103" s="3" t="str">
        <f t="shared" si="35"/>
        <v>10 to 20</v>
      </c>
      <c r="AM1103" s="6">
        <v>28</v>
      </c>
      <c r="AN1103" s="6" t="s">
        <v>1355</v>
      </c>
    </row>
    <row r="1104" spans="1:40" x14ac:dyDescent="0.25">
      <c r="A1104">
        <v>1102</v>
      </c>
      <c r="B1104">
        <v>226</v>
      </c>
      <c r="C1104">
        <v>972</v>
      </c>
      <c r="D1104">
        <v>97</v>
      </c>
      <c r="E1104">
        <v>1</v>
      </c>
      <c r="F1104">
        <v>97</v>
      </c>
      <c r="G1104">
        <v>1</v>
      </c>
      <c r="H1104" t="str">
        <f>VLOOKUP($C1104,'Raw-products'!$A$2:$H$1261,MATCH(H$1,'Raw-products'!$A$1:$H$1,0))</f>
        <v>Trousers</v>
      </c>
      <c r="I1104" t="str">
        <f>VLOOKUP($C1104,'Raw-products'!$A$2:$H$1261,MATCH(I$1,'Raw-products'!$A$1:$H$1,0))</f>
        <v>Slim-Fit</v>
      </c>
      <c r="J1104" t="str">
        <f>VLOOKUP($C1104,'Raw-products'!$A$2:$H$1261,MATCH(J$1,'Raw-products'!$A$1:$H$1,0))</f>
        <v>M</v>
      </c>
      <c r="K1104" t="str">
        <f>VLOOKUP($C1104,'Raw-products'!$A$2:$H$1261,MATCH(K$1,'Raw-products'!$A$1:$H$1,0))</f>
        <v>indigo</v>
      </c>
      <c r="L1104">
        <f>VLOOKUP($C1104,'Raw-products'!$A$2:$H$1261,MATCH(L$1,'Raw-products'!$A$1:$H$1,0))</f>
        <v>119</v>
      </c>
      <c r="M1104">
        <f>VLOOKUP($C1104,'Raw-products'!$A$2:$H$1261,MATCH(M$1,'Raw-products'!$A$1:$H$1,0))</f>
        <v>67</v>
      </c>
      <c r="N1104" s="5">
        <f t="shared" si="34"/>
        <v>7973</v>
      </c>
      <c r="O1104" cm="1">
        <f t="array" ref="O1104:R1104">_xlfn.XLOOKUP($B1104,'Raw -orders'!$A:$A,'Raw -orders'!$B:$E)</f>
        <v>28</v>
      </c>
      <c r="P1104">
        <v>44799</v>
      </c>
      <c r="Q1104" s="1">
        <v>44386</v>
      </c>
      <c r="R1104" s="1">
        <v>44400</v>
      </c>
      <c r="S1104" t="str" cm="1">
        <f t="array" ref="S1104:Z1104">_xlfn.XLOOKUP($O1104,'Raw - customers'!$A:$A,'Raw - customers'!$B:$I)</f>
        <v>Hadley Baddam</v>
      </c>
      <c r="T1104" t="str">
        <v>Non-binary</v>
      </c>
      <c r="U1104">
        <v>79</v>
      </c>
      <c r="V1104" t="str">
        <v>360 Heller DriveApt. 052</v>
      </c>
      <c r="W1104">
        <v>5820</v>
      </c>
      <c r="X1104" t="str">
        <v>West Noah</v>
      </c>
      <c r="Y1104" t="str">
        <v>Queensland</v>
      </c>
      <c r="Z1104" t="str">
        <v>Australia</v>
      </c>
      <c r="AA1104">
        <v>7</v>
      </c>
      <c r="AB1104" s="3" t="str">
        <f t="shared" si="35"/>
        <v>10 to 20</v>
      </c>
      <c r="AM1104" s="6">
        <v>28</v>
      </c>
      <c r="AN1104" s="6" t="s">
        <v>1355</v>
      </c>
    </row>
    <row r="1105" spans="1:40" x14ac:dyDescent="0.25">
      <c r="A1105">
        <v>1103</v>
      </c>
      <c r="B1105">
        <v>226</v>
      </c>
      <c r="C1105">
        <v>860</v>
      </c>
      <c r="D1105">
        <v>113</v>
      </c>
      <c r="E1105">
        <v>3</v>
      </c>
      <c r="F1105">
        <v>339</v>
      </c>
      <c r="G1105">
        <v>1</v>
      </c>
      <c r="H1105" t="str">
        <f>VLOOKUP($C1105,'Raw-products'!$A$2:$H$1261,MATCH(H$1,'Raw-products'!$A$1:$H$1,0))</f>
        <v>Trousers</v>
      </c>
      <c r="I1105" t="str">
        <f>VLOOKUP($C1105,'Raw-products'!$A$2:$H$1261,MATCH(I$1,'Raw-products'!$A$1:$H$1,0))</f>
        <v>Chinos</v>
      </c>
      <c r="J1105" t="str">
        <f>VLOOKUP($C1105,'Raw-products'!$A$2:$H$1261,MATCH(J$1,'Raw-products'!$A$1:$H$1,0))</f>
        <v>XS</v>
      </c>
      <c r="K1105" t="str">
        <f>VLOOKUP($C1105,'Raw-products'!$A$2:$H$1261,MATCH(K$1,'Raw-products'!$A$1:$H$1,0))</f>
        <v>blue</v>
      </c>
      <c r="L1105">
        <f>VLOOKUP($C1105,'Raw-products'!$A$2:$H$1261,MATCH(L$1,'Raw-products'!$A$1:$H$1,0))</f>
        <v>100</v>
      </c>
      <c r="M1105">
        <f>VLOOKUP($C1105,'Raw-products'!$A$2:$H$1261,MATCH(M$1,'Raw-products'!$A$1:$H$1,0))</f>
        <v>69</v>
      </c>
      <c r="N1105" s="5">
        <f t="shared" si="34"/>
        <v>6900</v>
      </c>
      <c r="O1105" cm="1">
        <f t="array" ref="O1105:R1105">_xlfn.XLOOKUP($B1105,'Raw -orders'!$A:$A,'Raw -orders'!$B:$E)</f>
        <v>28</v>
      </c>
      <c r="P1105">
        <v>44799</v>
      </c>
      <c r="Q1105" s="1">
        <v>44386</v>
      </c>
      <c r="R1105" s="1">
        <v>44400</v>
      </c>
      <c r="S1105" t="str" cm="1">
        <f t="array" ref="S1105:Z1105">_xlfn.XLOOKUP($O1105,'Raw - customers'!$A:$A,'Raw - customers'!$B:$I)</f>
        <v>Hadley Baddam</v>
      </c>
      <c r="T1105" t="str">
        <v>Non-binary</v>
      </c>
      <c r="U1105">
        <v>79</v>
      </c>
      <c r="V1105" t="str">
        <v>360 Heller DriveApt. 052</v>
      </c>
      <c r="W1105">
        <v>5820</v>
      </c>
      <c r="X1105" t="str">
        <v>West Noah</v>
      </c>
      <c r="Y1105" t="str">
        <v>Queensland</v>
      </c>
      <c r="Z1105" t="str">
        <v>Australia</v>
      </c>
      <c r="AA1105">
        <v>7</v>
      </c>
      <c r="AB1105" s="3" t="str">
        <f t="shared" si="35"/>
        <v>10 to 20</v>
      </c>
      <c r="AM1105" s="6">
        <v>28</v>
      </c>
      <c r="AN1105" s="6" t="s">
        <v>1355</v>
      </c>
    </row>
    <row r="1106" spans="1:40" x14ac:dyDescent="0.25">
      <c r="A1106">
        <v>1104</v>
      </c>
      <c r="B1106">
        <v>226</v>
      </c>
      <c r="C1106">
        <v>683</v>
      </c>
      <c r="D1106">
        <v>113</v>
      </c>
      <c r="E1106">
        <v>2</v>
      </c>
      <c r="F1106">
        <v>226</v>
      </c>
      <c r="G1106">
        <v>1</v>
      </c>
      <c r="H1106" t="str">
        <f>VLOOKUP($C1106,'Raw-products'!$A$2:$H$1261,MATCH(H$1,'Raw-products'!$A$1:$H$1,0))</f>
        <v>Jacket</v>
      </c>
      <c r="I1106" t="str">
        <f>VLOOKUP($C1106,'Raw-products'!$A$2:$H$1261,MATCH(I$1,'Raw-products'!$A$1:$H$1,0))</f>
        <v>Parka</v>
      </c>
      <c r="J1106" t="str">
        <f>VLOOKUP($C1106,'Raw-products'!$A$2:$H$1261,MATCH(J$1,'Raw-products'!$A$1:$H$1,0))</f>
        <v>L</v>
      </c>
      <c r="K1106" t="str">
        <f>VLOOKUP($C1106,'Raw-products'!$A$2:$H$1261,MATCH(K$1,'Raw-products'!$A$1:$H$1,0))</f>
        <v>green</v>
      </c>
      <c r="L1106">
        <f>VLOOKUP($C1106,'Raw-products'!$A$2:$H$1261,MATCH(L$1,'Raw-products'!$A$1:$H$1,0))</f>
        <v>119</v>
      </c>
      <c r="M1106">
        <f>VLOOKUP($C1106,'Raw-products'!$A$2:$H$1261,MATCH(M$1,'Raw-products'!$A$1:$H$1,0))</f>
        <v>55</v>
      </c>
      <c r="N1106" s="5">
        <f t="shared" si="34"/>
        <v>6545</v>
      </c>
      <c r="O1106" cm="1">
        <f t="array" ref="O1106:R1106">_xlfn.XLOOKUP($B1106,'Raw -orders'!$A:$A,'Raw -orders'!$B:$E)</f>
        <v>28</v>
      </c>
      <c r="P1106">
        <v>44799</v>
      </c>
      <c r="Q1106" s="1">
        <v>44386</v>
      </c>
      <c r="R1106" s="1">
        <v>44400</v>
      </c>
      <c r="S1106" t="str" cm="1">
        <f t="array" ref="S1106:Z1106">_xlfn.XLOOKUP($O1106,'Raw - customers'!$A:$A,'Raw - customers'!$B:$I)</f>
        <v>Hadley Baddam</v>
      </c>
      <c r="T1106" t="str">
        <v>Non-binary</v>
      </c>
      <c r="U1106">
        <v>79</v>
      </c>
      <c r="V1106" t="str">
        <v>360 Heller DriveApt. 052</v>
      </c>
      <c r="W1106">
        <v>5820</v>
      </c>
      <c r="X1106" t="str">
        <v>West Noah</v>
      </c>
      <c r="Y1106" t="str">
        <v>Queensland</v>
      </c>
      <c r="Z1106" t="str">
        <v>Australia</v>
      </c>
      <c r="AA1106">
        <v>7</v>
      </c>
      <c r="AB1106" s="3" t="str">
        <f t="shared" si="35"/>
        <v>10 to 20</v>
      </c>
      <c r="AM1106" s="6">
        <v>28</v>
      </c>
      <c r="AN1106" s="6" t="s">
        <v>1355</v>
      </c>
    </row>
    <row r="1107" spans="1:40" x14ac:dyDescent="0.25">
      <c r="A1107">
        <v>1105</v>
      </c>
      <c r="B1107">
        <v>226</v>
      </c>
      <c r="C1107">
        <v>900</v>
      </c>
      <c r="D1107">
        <v>94</v>
      </c>
      <c r="E1107">
        <v>2</v>
      </c>
      <c r="F1107">
        <v>188</v>
      </c>
      <c r="G1107">
        <v>1</v>
      </c>
      <c r="H1107" t="str">
        <f>VLOOKUP($C1107,'Raw-products'!$A$2:$H$1261,MATCH(H$1,'Raw-products'!$A$1:$H$1,0))</f>
        <v>Trousers</v>
      </c>
      <c r="I1107" t="str">
        <f>VLOOKUP($C1107,'Raw-products'!$A$2:$H$1261,MATCH(I$1,'Raw-products'!$A$1:$H$1,0))</f>
        <v>Cords</v>
      </c>
      <c r="J1107" t="str">
        <f>VLOOKUP($C1107,'Raw-products'!$A$2:$H$1261,MATCH(J$1,'Raw-products'!$A$1:$H$1,0))</f>
        <v>XS</v>
      </c>
      <c r="K1107" t="str">
        <f>VLOOKUP($C1107,'Raw-products'!$A$2:$H$1261,MATCH(K$1,'Raw-products'!$A$1:$H$1,0))</f>
        <v>indigo</v>
      </c>
      <c r="L1107">
        <f>VLOOKUP($C1107,'Raw-products'!$A$2:$H$1261,MATCH(L$1,'Raw-products'!$A$1:$H$1,0))</f>
        <v>113</v>
      </c>
      <c r="M1107">
        <f>VLOOKUP($C1107,'Raw-products'!$A$2:$H$1261,MATCH(M$1,'Raw-products'!$A$1:$H$1,0))</f>
        <v>47</v>
      </c>
      <c r="N1107" s="5">
        <f t="shared" si="34"/>
        <v>5311</v>
      </c>
      <c r="O1107" cm="1">
        <f t="array" ref="O1107:R1107">_xlfn.XLOOKUP($B1107,'Raw -orders'!$A:$A,'Raw -orders'!$B:$E)</f>
        <v>28</v>
      </c>
      <c r="P1107">
        <v>44799</v>
      </c>
      <c r="Q1107" s="1">
        <v>44386</v>
      </c>
      <c r="R1107" s="1">
        <v>44400</v>
      </c>
      <c r="S1107" t="str" cm="1">
        <f t="array" ref="S1107:Z1107">_xlfn.XLOOKUP($O1107,'Raw - customers'!$A:$A,'Raw - customers'!$B:$I)</f>
        <v>Hadley Baddam</v>
      </c>
      <c r="T1107" t="str">
        <v>Non-binary</v>
      </c>
      <c r="U1107">
        <v>79</v>
      </c>
      <c r="V1107" t="str">
        <v>360 Heller DriveApt. 052</v>
      </c>
      <c r="W1107">
        <v>5820</v>
      </c>
      <c r="X1107" t="str">
        <v>West Noah</v>
      </c>
      <c r="Y1107" t="str">
        <v>Queensland</v>
      </c>
      <c r="Z1107" t="str">
        <v>Australia</v>
      </c>
      <c r="AA1107">
        <v>7</v>
      </c>
      <c r="AB1107" s="3" t="str">
        <f t="shared" si="35"/>
        <v>10 to 20</v>
      </c>
      <c r="AM1107" s="6">
        <v>28</v>
      </c>
      <c r="AN1107" s="6" t="s">
        <v>1355</v>
      </c>
    </row>
    <row r="1108" spans="1:40" x14ac:dyDescent="0.25">
      <c r="A1108">
        <v>1106</v>
      </c>
      <c r="B1108">
        <v>226</v>
      </c>
      <c r="C1108">
        <v>512</v>
      </c>
      <c r="D1108">
        <v>102</v>
      </c>
      <c r="E1108">
        <v>2</v>
      </c>
      <c r="F1108">
        <v>204</v>
      </c>
      <c r="G1108">
        <v>1</v>
      </c>
      <c r="H1108" t="str">
        <f>VLOOKUP($C1108,'Raw-products'!$A$2:$H$1261,MATCH(H$1,'Raw-products'!$A$1:$H$1,0))</f>
        <v>Jacket</v>
      </c>
      <c r="I1108" t="str">
        <f>VLOOKUP($C1108,'Raw-products'!$A$2:$H$1261,MATCH(I$1,'Raw-products'!$A$1:$H$1,0))</f>
        <v>Windbreaker</v>
      </c>
      <c r="J1108" t="str">
        <f>VLOOKUP($C1108,'Raw-products'!$A$2:$H$1261,MATCH(J$1,'Raw-products'!$A$1:$H$1,0))</f>
        <v>M</v>
      </c>
      <c r="K1108" t="str">
        <f>VLOOKUP($C1108,'Raw-products'!$A$2:$H$1261,MATCH(K$1,'Raw-products'!$A$1:$H$1,0))</f>
        <v>blue</v>
      </c>
      <c r="L1108">
        <f>VLOOKUP($C1108,'Raw-products'!$A$2:$H$1261,MATCH(L$1,'Raw-products'!$A$1:$H$1,0))</f>
        <v>109</v>
      </c>
      <c r="M1108">
        <f>VLOOKUP($C1108,'Raw-products'!$A$2:$H$1261,MATCH(M$1,'Raw-products'!$A$1:$H$1,0))</f>
        <v>70</v>
      </c>
      <c r="N1108" s="5">
        <f t="shared" si="34"/>
        <v>7630</v>
      </c>
      <c r="O1108" cm="1">
        <f t="array" ref="O1108:R1108">_xlfn.XLOOKUP($B1108,'Raw -orders'!$A:$A,'Raw -orders'!$B:$E)</f>
        <v>28</v>
      </c>
      <c r="P1108">
        <v>44799</v>
      </c>
      <c r="Q1108" s="1">
        <v>44386</v>
      </c>
      <c r="R1108" s="1">
        <v>44400</v>
      </c>
      <c r="S1108" t="str" cm="1">
        <f t="array" ref="S1108:Z1108">_xlfn.XLOOKUP($O1108,'Raw - customers'!$A:$A,'Raw - customers'!$B:$I)</f>
        <v>Hadley Baddam</v>
      </c>
      <c r="T1108" t="str">
        <v>Non-binary</v>
      </c>
      <c r="U1108">
        <v>79</v>
      </c>
      <c r="V1108" t="str">
        <v>360 Heller DriveApt. 052</v>
      </c>
      <c r="W1108">
        <v>5820</v>
      </c>
      <c r="X1108" t="str">
        <v>West Noah</v>
      </c>
      <c r="Y1108" t="str">
        <v>Queensland</v>
      </c>
      <c r="Z1108" t="str">
        <v>Australia</v>
      </c>
      <c r="AA1108">
        <v>7</v>
      </c>
      <c r="AB1108" s="3" t="str">
        <f t="shared" si="35"/>
        <v>10 to 20</v>
      </c>
      <c r="AM1108" s="6">
        <v>28</v>
      </c>
      <c r="AN1108" s="6" t="s">
        <v>1355</v>
      </c>
    </row>
    <row r="1109" spans="1:40" x14ac:dyDescent="0.25">
      <c r="A1109">
        <v>1107</v>
      </c>
      <c r="B1109">
        <v>226</v>
      </c>
      <c r="C1109">
        <v>517</v>
      </c>
      <c r="D1109">
        <v>102</v>
      </c>
      <c r="E1109">
        <v>1</v>
      </c>
      <c r="F1109">
        <v>102</v>
      </c>
      <c r="G1109">
        <v>1</v>
      </c>
      <c r="H1109" t="str">
        <f>VLOOKUP($C1109,'Raw-products'!$A$2:$H$1261,MATCH(H$1,'Raw-products'!$A$1:$H$1,0))</f>
        <v>Jacket</v>
      </c>
      <c r="I1109" t="str">
        <f>VLOOKUP($C1109,'Raw-products'!$A$2:$H$1261,MATCH(I$1,'Raw-products'!$A$1:$H$1,0))</f>
        <v>Windbreaker</v>
      </c>
      <c r="J1109" t="str">
        <f>VLOOKUP($C1109,'Raw-products'!$A$2:$H$1261,MATCH(J$1,'Raw-products'!$A$1:$H$1,0))</f>
        <v>M</v>
      </c>
      <c r="K1109" t="str">
        <f>VLOOKUP($C1109,'Raw-products'!$A$2:$H$1261,MATCH(K$1,'Raw-products'!$A$1:$H$1,0))</f>
        <v>indigo</v>
      </c>
      <c r="L1109">
        <f>VLOOKUP($C1109,'Raw-products'!$A$2:$H$1261,MATCH(L$1,'Raw-products'!$A$1:$H$1,0))</f>
        <v>109</v>
      </c>
      <c r="M1109">
        <f>VLOOKUP($C1109,'Raw-products'!$A$2:$H$1261,MATCH(M$1,'Raw-products'!$A$1:$H$1,0))</f>
        <v>56</v>
      </c>
      <c r="N1109" s="5">
        <f t="shared" si="34"/>
        <v>6104</v>
      </c>
      <c r="O1109" cm="1">
        <f t="array" ref="O1109:R1109">_xlfn.XLOOKUP($B1109,'Raw -orders'!$A:$A,'Raw -orders'!$B:$E)</f>
        <v>28</v>
      </c>
      <c r="P1109">
        <v>44799</v>
      </c>
      <c r="Q1109" s="1">
        <v>44386</v>
      </c>
      <c r="R1109" s="1">
        <v>44400</v>
      </c>
      <c r="S1109" t="str" cm="1">
        <f t="array" ref="S1109:Z1109">_xlfn.XLOOKUP($O1109,'Raw - customers'!$A:$A,'Raw - customers'!$B:$I)</f>
        <v>Hadley Baddam</v>
      </c>
      <c r="T1109" t="str">
        <v>Non-binary</v>
      </c>
      <c r="U1109">
        <v>79</v>
      </c>
      <c r="V1109" t="str">
        <v>360 Heller DriveApt. 052</v>
      </c>
      <c r="W1109">
        <v>5820</v>
      </c>
      <c r="X1109" t="str">
        <v>West Noah</v>
      </c>
      <c r="Y1109" t="str">
        <v>Queensland</v>
      </c>
      <c r="Z1109" t="str">
        <v>Australia</v>
      </c>
      <c r="AA1109">
        <v>7</v>
      </c>
      <c r="AB1109" s="3" t="str">
        <f t="shared" si="35"/>
        <v>10 to 20</v>
      </c>
      <c r="AM1109" s="6">
        <v>28</v>
      </c>
      <c r="AN1109" s="6" t="s">
        <v>1355</v>
      </c>
    </row>
    <row r="1110" spans="1:40" x14ac:dyDescent="0.25">
      <c r="A1110">
        <v>1108</v>
      </c>
      <c r="B1110">
        <v>228</v>
      </c>
      <c r="C1110">
        <v>478</v>
      </c>
      <c r="D1110">
        <v>118</v>
      </c>
      <c r="E1110">
        <v>3</v>
      </c>
      <c r="F1110">
        <v>354</v>
      </c>
      <c r="G1110">
        <v>1</v>
      </c>
      <c r="H1110" t="str">
        <f>VLOOKUP($C1110,'Raw-products'!$A$2:$H$1261,MATCH(H$1,'Raw-products'!$A$1:$H$1,0))</f>
        <v>Jacket</v>
      </c>
      <c r="I1110" t="str">
        <f>VLOOKUP($C1110,'Raw-products'!$A$2:$H$1261,MATCH(I$1,'Raw-products'!$A$1:$H$1,0))</f>
        <v>Puffer</v>
      </c>
      <c r="J1110" t="str">
        <f>VLOOKUP($C1110,'Raw-products'!$A$2:$H$1261,MATCH(J$1,'Raw-products'!$A$1:$H$1,0))</f>
        <v>L</v>
      </c>
      <c r="K1110" t="str">
        <f>VLOOKUP($C1110,'Raw-products'!$A$2:$H$1261,MATCH(K$1,'Raw-products'!$A$1:$H$1,0))</f>
        <v>blue</v>
      </c>
      <c r="L1110">
        <f>VLOOKUP($C1110,'Raw-products'!$A$2:$H$1261,MATCH(L$1,'Raw-products'!$A$1:$H$1,0))</f>
        <v>110</v>
      </c>
      <c r="M1110">
        <f>VLOOKUP($C1110,'Raw-products'!$A$2:$H$1261,MATCH(M$1,'Raw-products'!$A$1:$H$1,0))</f>
        <v>48</v>
      </c>
      <c r="N1110" s="5">
        <f t="shared" si="34"/>
        <v>5280</v>
      </c>
      <c r="O1110" cm="1">
        <f t="array" ref="O1110:R1110">_xlfn.XLOOKUP($B1110,'Raw -orders'!$A:$A,'Raw -orders'!$B:$E)</f>
        <v>773</v>
      </c>
      <c r="P1110">
        <v>10857</v>
      </c>
      <c r="Q1110" s="1">
        <v>44202</v>
      </c>
      <c r="R1110" s="1">
        <v>44213</v>
      </c>
      <c r="S1110" t="str" cm="1">
        <f t="array" ref="S1110:Z1110">_xlfn.XLOOKUP($O1110,'Raw - customers'!$A:$A,'Raw - customers'!$B:$I)</f>
        <v>Paxon O'Shiel</v>
      </c>
      <c r="T1110" t="str">
        <v>Genderfluid</v>
      </c>
      <c r="U1110">
        <v>55</v>
      </c>
      <c r="V1110" t="str">
        <v>0398 Jayden TrailApt. 929</v>
      </c>
      <c r="W1110">
        <v>4177</v>
      </c>
      <c r="X1110" t="str">
        <v>Thomasborough</v>
      </c>
      <c r="Y1110" t="str">
        <v>New South Wales</v>
      </c>
      <c r="Z1110" t="str">
        <v>Australia</v>
      </c>
      <c r="AA1110">
        <v>1</v>
      </c>
      <c r="AB1110" s="3" t="str">
        <f t="shared" si="35"/>
        <v>10 to 20</v>
      </c>
      <c r="AM1110" s="6">
        <v>773</v>
      </c>
      <c r="AN1110" s="6" t="s">
        <v>1362</v>
      </c>
    </row>
    <row r="1111" spans="1:40" x14ac:dyDescent="0.25">
      <c r="A1111">
        <v>1109</v>
      </c>
      <c r="B1111">
        <v>228</v>
      </c>
      <c r="C1111">
        <v>904</v>
      </c>
      <c r="D1111">
        <v>94</v>
      </c>
      <c r="E1111">
        <v>1</v>
      </c>
      <c r="F1111">
        <v>94</v>
      </c>
      <c r="G1111">
        <v>1</v>
      </c>
      <c r="H1111" t="str">
        <f>VLOOKUP($C1111,'Raw-products'!$A$2:$H$1261,MATCH(H$1,'Raw-products'!$A$1:$H$1,0))</f>
        <v>Trousers</v>
      </c>
      <c r="I1111" t="str">
        <f>VLOOKUP($C1111,'Raw-products'!$A$2:$H$1261,MATCH(I$1,'Raw-products'!$A$1:$H$1,0))</f>
        <v>Cords</v>
      </c>
      <c r="J1111" t="str">
        <f>VLOOKUP($C1111,'Raw-products'!$A$2:$H$1261,MATCH(J$1,'Raw-products'!$A$1:$H$1,0))</f>
        <v>XL</v>
      </c>
      <c r="K1111" t="str">
        <f>VLOOKUP($C1111,'Raw-products'!$A$2:$H$1261,MATCH(K$1,'Raw-products'!$A$1:$H$1,0))</f>
        <v>indigo</v>
      </c>
      <c r="L1111">
        <f>VLOOKUP($C1111,'Raw-products'!$A$2:$H$1261,MATCH(L$1,'Raw-products'!$A$1:$H$1,0))</f>
        <v>113</v>
      </c>
      <c r="M1111">
        <f>VLOOKUP($C1111,'Raw-products'!$A$2:$H$1261,MATCH(M$1,'Raw-products'!$A$1:$H$1,0))</f>
        <v>70</v>
      </c>
      <c r="N1111" s="5">
        <f t="shared" si="34"/>
        <v>7910</v>
      </c>
      <c r="O1111" cm="1">
        <f t="array" ref="O1111:R1111">_xlfn.XLOOKUP($B1111,'Raw -orders'!$A:$A,'Raw -orders'!$B:$E)</f>
        <v>773</v>
      </c>
      <c r="P1111">
        <v>10857</v>
      </c>
      <c r="Q1111" s="1">
        <v>44202</v>
      </c>
      <c r="R1111" s="1">
        <v>44213</v>
      </c>
      <c r="S1111" t="str" cm="1">
        <f t="array" ref="S1111:Z1111">_xlfn.XLOOKUP($O1111,'Raw - customers'!$A:$A,'Raw - customers'!$B:$I)</f>
        <v>Paxon O'Shiel</v>
      </c>
      <c r="T1111" t="str">
        <v>Genderfluid</v>
      </c>
      <c r="U1111">
        <v>55</v>
      </c>
      <c r="V1111" t="str">
        <v>0398 Jayden TrailApt. 929</v>
      </c>
      <c r="W1111">
        <v>4177</v>
      </c>
      <c r="X1111" t="str">
        <v>Thomasborough</v>
      </c>
      <c r="Y1111" t="str">
        <v>New South Wales</v>
      </c>
      <c r="Z1111" t="str">
        <v>Australia</v>
      </c>
      <c r="AA1111">
        <v>1</v>
      </c>
      <c r="AB1111" s="3" t="str">
        <f t="shared" si="35"/>
        <v>10 to 20</v>
      </c>
      <c r="AM1111" s="6">
        <v>773</v>
      </c>
      <c r="AN1111" s="6" t="s">
        <v>1362</v>
      </c>
    </row>
    <row r="1112" spans="1:40" x14ac:dyDescent="0.25">
      <c r="A1112">
        <v>1110</v>
      </c>
      <c r="B1112">
        <v>228</v>
      </c>
      <c r="C1112">
        <v>123</v>
      </c>
      <c r="D1112">
        <v>92</v>
      </c>
      <c r="E1112">
        <v>1</v>
      </c>
      <c r="F1112">
        <v>92</v>
      </c>
      <c r="G1112">
        <v>1</v>
      </c>
      <c r="H1112" t="str">
        <f>VLOOKUP($C1112,'Raw-products'!$A$2:$H$1261,MATCH(H$1,'Raw-products'!$A$1:$H$1,0))</f>
        <v>Shirt</v>
      </c>
      <c r="I1112" t="str">
        <f>VLOOKUP($C1112,'Raw-products'!$A$2:$H$1261,MATCH(I$1,'Raw-products'!$A$1:$H$1,0))</f>
        <v>Denim</v>
      </c>
      <c r="J1112" t="str">
        <f>VLOOKUP($C1112,'Raw-products'!$A$2:$H$1261,MATCH(J$1,'Raw-products'!$A$1:$H$1,0))</f>
        <v>L</v>
      </c>
      <c r="K1112" t="str">
        <f>VLOOKUP($C1112,'Raw-products'!$A$2:$H$1261,MATCH(K$1,'Raw-products'!$A$1:$H$1,0))</f>
        <v>green</v>
      </c>
      <c r="L1112">
        <f>VLOOKUP($C1112,'Raw-products'!$A$2:$H$1261,MATCH(L$1,'Raw-products'!$A$1:$H$1,0))</f>
        <v>115</v>
      </c>
      <c r="M1112">
        <f>VLOOKUP($C1112,'Raw-products'!$A$2:$H$1261,MATCH(M$1,'Raw-products'!$A$1:$H$1,0))</f>
        <v>71</v>
      </c>
      <c r="N1112" s="5">
        <f t="shared" si="34"/>
        <v>8165</v>
      </c>
      <c r="O1112" cm="1">
        <f t="array" ref="O1112:R1112">_xlfn.XLOOKUP($B1112,'Raw -orders'!$A:$A,'Raw -orders'!$B:$E)</f>
        <v>773</v>
      </c>
      <c r="P1112">
        <v>10857</v>
      </c>
      <c r="Q1112" s="1">
        <v>44202</v>
      </c>
      <c r="R1112" s="1">
        <v>44213</v>
      </c>
      <c r="S1112" t="str" cm="1">
        <f t="array" ref="S1112:Z1112">_xlfn.XLOOKUP($O1112,'Raw - customers'!$A:$A,'Raw - customers'!$B:$I)</f>
        <v>Paxon O'Shiel</v>
      </c>
      <c r="T1112" t="str">
        <v>Genderfluid</v>
      </c>
      <c r="U1112">
        <v>55</v>
      </c>
      <c r="V1112" t="str">
        <v>0398 Jayden TrailApt. 929</v>
      </c>
      <c r="W1112">
        <v>4177</v>
      </c>
      <c r="X1112" t="str">
        <v>Thomasborough</v>
      </c>
      <c r="Y1112" t="str">
        <v>New South Wales</v>
      </c>
      <c r="Z1112" t="str">
        <v>Australia</v>
      </c>
      <c r="AA1112">
        <v>1</v>
      </c>
      <c r="AB1112" s="3" t="str">
        <f t="shared" si="35"/>
        <v>10 to 20</v>
      </c>
      <c r="AM1112" s="6">
        <v>773</v>
      </c>
      <c r="AN1112" s="6" t="s">
        <v>1362</v>
      </c>
    </row>
    <row r="1113" spans="1:40" x14ac:dyDescent="0.25">
      <c r="A1113">
        <v>1111</v>
      </c>
      <c r="B1113">
        <v>228</v>
      </c>
      <c r="C1113">
        <v>1026</v>
      </c>
      <c r="D1113">
        <v>90</v>
      </c>
      <c r="E1113">
        <v>3</v>
      </c>
      <c r="F1113">
        <v>270</v>
      </c>
      <c r="G1113">
        <v>1</v>
      </c>
      <c r="H1113" t="str">
        <f>VLOOKUP($C1113,'Raw-products'!$A$2:$H$1261,MATCH(H$1,'Raw-products'!$A$1:$H$1,0))</f>
        <v>Trousers</v>
      </c>
      <c r="I1113" t="str">
        <f>VLOOKUP($C1113,'Raw-products'!$A$2:$H$1261,MATCH(I$1,'Raw-products'!$A$1:$H$1,0))</f>
        <v>Relaxed Leg</v>
      </c>
      <c r="J1113" t="str">
        <f>VLOOKUP($C1113,'Raw-products'!$A$2:$H$1261,MATCH(J$1,'Raw-products'!$A$1:$H$1,0))</f>
        <v>S</v>
      </c>
      <c r="K1113" t="str">
        <f>VLOOKUP($C1113,'Raw-products'!$A$2:$H$1261,MATCH(K$1,'Raw-products'!$A$1:$H$1,0))</f>
        <v>yellow</v>
      </c>
      <c r="L1113">
        <f>VLOOKUP($C1113,'Raw-products'!$A$2:$H$1261,MATCH(L$1,'Raw-products'!$A$1:$H$1,0))</f>
        <v>95</v>
      </c>
      <c r="M1113">
        <f>VLOOKUP($C1113,'Raw-products'!$A$2:$H$1261,MATCH(M$1,'Raw-products'!$A$1:$H$1,0))</f>
        <v>43</v>
      </c>
      <c r="N1113" s="5">
        <f t="shared" si="34"/>
        <v>4085</v>
      </c>
      <c r="O1113" cm="1">
        <f t="array" ref="O1113:R1113">_xlfn.XLOOKUP($B1113,'Raw -orders'!$A:$A,'Raw -orders'!$B:$E)</f>
        <v>773</v>
      </c>
      <c r="P1113">
        <v>10857</v>
      </c>
      <c r="Q1113" s="1">
        <v>44202</v>
      </c>
      <c r="R1113" s="1">
        <v>44213</v>
      </c>
      <c r="S1113" t="str" cm="1">
        <f t="array" ref="S1113:Z1113">_xlfn.XLOOKUP($O1113,'Raw - customers'!$A:$A,'Raw - customers'!$B:$I)</f>
        <v>Paxon O'Shiel</v>
      </c>
      <c r="T1113" t="str">
        <v>Genderfluid</v>
      </c>
      <c r="U1113">
        <v>55</v>
      </c>
      <c r="V1113" t="str">
        <v>0398 Jayden TrailApt. 929</v>
      </c>
      <c r="W1113">
        <v>4177</v>
      </c>
      <c r="X1113" t="str">
        <v>Thomasborough</v>
      </c>
      <c r="Y1113" t="str">
        <v>New South Wales</v>
      </c>
      <c r="Z1113" t="str">
        <v>Australia</v>
      </c>
      <c r="AA1113">
        <v>1</v>
      </c>
      <c r="AB1113" s="3" t="str">
        <f t="shared" si="35"/>
        <v>10 to 20</v>
      </c>
      <c r="AM1113" s="6">
        <v>773</v>
      </c>
      <c r="AN1113" s="6" t="s">
        <v>1362</v>
      </c>
    </row>
    <row r="1114" spans="1:40" x14ac:dyDescent="0.25">
      <c r="A1114">
        <v>1112</v>
      </c>
      <c r="B1114">
        <v>228</v>
      </c>
      <c r="C1114">
        <v>381</v>
      </c>
      <c r="D1114">
        <v>94</v>
      </c>
      <c r="E1114">
        <v>2</v>
      </c>
      <c r="F1114">
        <v>188</v>
      </c>
      <c r="G1114">
        <v>1</v>
      </c>
      <c r="H1114" t="str">
        <f>VLOOKUP($C1114,'Raw-products'!$A$2:$H$1261,MATCH(H$1,'Raw-products'!$A$1:$H$1,0))</f>
        <v>Shirt</v>
      </c>
      <c r="I1114" t="str">
        <f>VLOOKUP($C1114,'Raw-products'!$A$2:$H$1261,MATCH(I$1,'Raw-products'!$A$1:$H$1,0))</f>
        <v>Henley</v>
      </c>
      <c r="J1114" t="str">
        <f>VLOOKUP($C1114,'Raw-products'!$A$2:$H$1261,MATCH(J$1,'Raw-products'!$A$1:$H$1,0))</f>
        <v>S</v>
      </c>
      <c r="K1114" t="str">
        <f>VLOOKUP($C1114,'Raw-products'!$A$2:$H$1261,MATCH(K$1,'Raw-products'!$A$1:$H$1,0))</f>
        <v>violet</v>
      </c>
      <c r="L1114">
        <f>VLOOKUP($C1114,'Raw-products'!$A$2:$H$1261,MATCH(L$1,'Raw-products'!$A$1:$H$1,0))</f>
        <v>92</v>
      </c>
      <c r="M1114">
        <f>VLOOKUP($C1114,'Raw-products'!$A$2:$H$1261,MATCH(M$1,'Raw-products'!$A$1:$H$1,0))</f>
        <v>43</v>
      </c>
      <c r="N1114" s="5">
        <f t="shared" si="34"/>
        <v>3956</v>
      </c>
      <c r="O1114" cm="1">
        <f t="array" ref="O1114:R1114">_xlfn.XLOOKUP($B1114,'Raw -orders'!$A:$A,'Raw -orders'!$B:$E)</f>
        <v>773</v>
      </c>
      <c r="P1114">
        <v>10857</v>
      </c>
      <c r="Q1114" s="1">
        <v>44202</v>
      </c>
      <c r="R1114" s="1">
        <v>44213</v>
      </c>
      <c r="S1114" t="str" cm="1">
        <f t="array" ref="S1114:Z1114">_xlfn.XLOOKUP($O1114,'Raw - customers'!$A:$A,'Raw - customers'!$B:$I)</f>
        <v>Paxon O'Shiel</v>
      </c>
      <c r="T1114" t="str">
        <v>Genderfluid</v>
      </c>
      <c r="U1114">
        <v>55</v>
      </c>
      <c r="V1114" t="str">
        <v>0398 Jayden TrailApt. 929</v>
      </c>
      <c r="W1114">
        <v>4177</v>
      </c>
      <c r="X1114" t="str">
        <v>Thomasborough</v>
      </c>
      <c r="Y1114" t="str">
        <v>New South Wales</v>
      </c>
      <c r="Z1114" t="str">
        <v>Australia</v>
      </c>
      <c r="AA1114">
        <v>1</v>
      </c>
      <c r="AB1114" s="3" t="str">
        <f t="shared" si="35"/>
        <v>10 to 20</v>
      </c>
      <c r="AM1114" s="6">
        <v>773</v>
      </c>
      <c r="AN1114" s="6" t="s">
        <v>1362</v>
      </c>
    </row>
    <row r="1115" spans="1:40" x14ac:dyDescent="0.25">
      <c r="A1115">
        <v>1113</v>
      </c>
      <c r="B1115">
        <v>229</v>
      </c>
      <c r="C1115">
        <v>523</v>
      </c>
      <c r="D1115">
        <v>102</v>
      </c>
      <c r="E1115">
        <v>2</v>
      </c>
      <c r="F1115">
        <v>204</v>
      </c>
      <c r="G1115">
        <v>1</v>
      </c>
      <c r="H1115" t="str">
        <f>VLOOKUP($C1115,'Raw-products'!$A$2:$H$1261,MATCH(H$1,'Raw-products'!$A$1:$H$1,0))</f>
        <v>Jacket</v>
      </c>
      <c r="I1115" t="str">
        <f>VLOOKUP($C1115,'Raw-products'!$A$2:$H$1261,MATCH(I$1,'Raw-products'!$A$1:$H$1,0))</f>
        <v>Windbreaker</v>
      </c>
      <c r="J1115" t="str">
        <f>VLOOKUP($C1115,'Raw-products'!$A$2:$H$1261,MATCH(J$1,'Raw-products'!$A$1:$H$1,0))</f>
        <v>L</v>
      </c>
      <c r="K1115" t="str">
        <f>VLOOKUP($C1115,'Raw-products'!$A$2:$H$1261,MATCH(K$1,'Raw-products'!$A$1:$H$1,0))</f>
        <v>violet</v>
      </c>
      <c r="L1115">
        <f>VLOOKUP($C1115,'Raw-products'!$A$2:$H$1261,MATCH(L$1,'Raw-products'!$A$1:$H$1,0))</f>
        <v>109</v>
      </c>
      <c r="M1115">
        <f>VLOOKUP($C1115,'Raw-products'!$A$2:$H$1261,MATCH(M$1,'Raw-products'!$A$1:$H$1,0))</f>
        <v>72</v>
      </c>
      <c r="N1115" s="5">
        <f t="shared" si="34"/>
        <v>7848</v>
      </c>
      <c r="O1115" cm="1">
        <f t="array" ref="O1115:R1115">_xlfn.XLOOKUP($B1115,'Raw -orders'!$A:$A,'Raw -orders'!$B:$E)</f>
        <v>107</v>
      </c>
      <c r="P1115">
        <v>15827</v>
      </c>
      <c r="Q1115" s="1">
        <v>44477</v>
      </c>
      <c r="R1115" s="1">
        <v>44489</v>
      </c>
      <c r="S1115" t="str" cm="1">
        <f t="array" ref="S1115:Z1115">_xlfn.XLOOKUP($O1115,'Raw - customers'!$A:$A,'Raw - customers'!$B:$I)</f>
        <v>Sandy Yushachkov</v>
      </c>
      <c r="T1115" t="str">
        <v>Genderfluid</v>
      </c>
      <c r="U1115">
        <v>35</v>
      </c>
      <c r="V1115" t="str">
        <v>20 Morrison RoadSuite 781</v>
      </c>
      <c r="W1115">
        <v>7264</v>
      </c>
      <c r="X1115" t="str">
        <v>Claudiaview</v>
      </c>
      <c r="Y1115" t="str">
        <v>Western Australia</v>
      </c>
      <c r="Z1115" t="str">
        <v>Australia</v>
      </c>
      <c r="AA1115">
        <v>10</v>
      </c>
      <c r="AB1115" s="3" t="str">
        <f t="shared" si="35"/>
        <v>10 to 20</v>
      </c>
      <c r="AM1115" s="6">
        <v>107</v>
      </c>
      <c r="AN1115" s="6" t="s">
        <v>1377</v>
      </c>
    </row>
    <row r="1116" spans="1:40" x14ac:dyDescent="0.25">
      <c r="A1116">
        <v>1114</v>
      </c>
      <c r="B1116">
        <v>229</v>
      </c>
      <c r="C1116">
        <v>695</v>
      </c>
      <c r="D1116">
        <v>113</v>
      </c>
      <c r="E1116">
        <v>1</v>
      </c>
      <c r="F1116">
        <v>113</v>
      </c>
      <c r="G1116">
        <v>1</v>
      </c>
      <c r="H1116" t="str">
        <f>VLOOKUP($C1116,'Raw-products'!$A$2:$H$1261,MATCH(H$1,'Raw-products'!$A$1:$H$1,0))</f>
        <v>Jacket</v>
      </c>
      <c r="I1116" t="str">
        <f>VLOOKUP($C1116,'Raw-products'!$A$2:$H$1261,MATCH(I$1,'Raw-products'!$A$1:$H$1,0))</f>
        <v>Parka</v>
      </c>
      <c r="J1116" t="str">
        <f>VLOOKUP($C1116,'Raw-products'!$A$2:$H$1261,MATCH(J$1,'Raw-products'!$A$1:$H$1,0))</f>
        <v>XS</v>
      </c>
      <c r="K1116" t="str">
        <f>VLOOKUP($C1116,'Raw-products'!$A$2:$H$1261,MATCH(K$1,'Raw-products'!$A$1:$H$1,0))</f>
        <v>violet</v>
      </c>
      <c r="L1116">
        <f>VLOOKUP($C1116,'Raw-products'!$A$2:$H$1261,MATCH(L$1,'Raw-products'!$A$1:$H$1,0))</f>
        <v>119</v>
      </c>
      <c r="M1116">
        <f>VLOOKUP($C1116,'Raw-products'!$A$2:$H$1261,MATCH(M$1,'Raw-products'!$A$1:$H$1,0))</f>
        <v>59</v>
      </c>
      <c r="N1116" s="5">
        <f t="shared" si="34"/>
        <v>7021</v>
      </c>
      <c r="O1116" cm="1">
        <f t="array" ref="O1116:R1116">_xlfn.XLOOKUP($B1116,'Raw -orders'!$A:$A,'Raw -orders'!$B:$E)</f>
        <v>107</v>
      </c>
      <c r="P1116">
        <v>15827</v>
      </c>
      <c r="Q1116" s="1">
        <v>44477</v>
      </c>
      <c r="R1116" s="1">
        <v>44489</v>
      </c>
      <c r="S1116" t="str" cm="1">
        <f t="array" ref="S1116:Z1116">_xlfn.XLOOKUP($O1116,'Raw - customers'!$A:$A,'Raw - customers'!$B:$I)</f>
        <v>Sandy Yushachkov</v>
      </c>
      <c r="T1116" t="str">
        <v>Genderfluid</v>
      </c>
      <c r="U1116">
        <v>35</v>
      </c>
      <c r="V1116" t="str">
        <v>20 Morrison RoadSuite 781</v>
      </c>
      <c r="W1116">
        <v>7264</v>
      </c>
      <c r="X1116" t="str">
        <v>Claudiaview</v>
      </c>
      <c r="Y1116" t="str">
        <v>Western Australia</v>
      </c>
      <c r="Z1116" t="str">
        <v>Australia</v>
      </c>
      <c r="AA1116">
        <v>10</v>
      </c>
      <c r="AB1116" s="3" t="str">
        <f t="shared" si="35"/>
        <v>10 to 20</v>
      </c>
      <c r="AM1116" s="6">
        <v>107</v>
      </c>
      <c r="AN1116" s="6" t="s">
        <v>1377</v>
      </c>
    </row>
    <row r="1117" spans="1:40" x14ac:dyDescent="0.25">
      <c r="A1117">
        <v>1115</v>
      </c>
      <c r="B1117">
        <v>229</v>
      </c>
      <c r="C1117">
        <v>145</v>
      </c>
      <c r="D1117">
        <v>91</v>
      </c>
      <c r="E1117">
        <v>3</v>
      </c>
      <c r="F1117">
        <v>273</v>
      </c>
      <c r="G1117">
        <v>1</v>
      </c>
      <c r="H1117" t="str">
        <f>VLOOKUP($C1117,'Raw-products'!$A$2:$H$1261,MATCH(H$1,'Raw-products'!$A$1:$H$1,0))</f>
        <v>Shirt</v>
      </c>
      <c r="I1117" t="str">
        <f>VLOOKUP($C1117,'Raw-products'!$A$2:$H$1261,MATCH(I$1,'Raw-products'!$A$1:$H$1,0))</f>
        <v>Linen</v>
      </c>
      <c r="J1117" t="str">
        <f>VLOOKUP($C1117,'Raw-products'!$A$2:$H$1261,MATCH(J$1,'Raw-products'!$A$1:$H$1,0))</f>
        <v>XS</v>
      </c>
      <c r="K1117" t="str">
        <f>VLOOKUP($C1117,'Raw-products'!$A$2:$H$1261,MATCH(K$1,'Raw-products'!$A$1:$H$1,0))</f>
        <v>orange</v>
      </c>
      <c r="L1117">
        <f>VLOOKUP($C1117,'Raw-products'!$A$2:$H$1261,MATCH(L$1,'Raw-products'!$A$1:$H$1,0))</f>
        <v>116</v>
      </c>
      <c r="M1117">
        <f>VLOOKUP($C1117,'Raw-products'!$A$2:$H$1261,MATCH(M$1,'Raw-products'!$A$1:$H$1,0))</f>
        <v>70</v>
      </c>
      <c r="N1117" s="5">
        <f t="shared" si="34"/>
        <v>8120</v>
      </c>
      <c r="O1117" cm="1">
        <f t="array" ref="O1117:R1117">_xlfn.XLOOKUP($B1117,'Raw -orders'!$A:$A,'Raw -orders'!$B:$E)</f>
        <v>107</v>
      </c>
      <c r="P1117">
        <v>15827</v>
      </c>
      <c r="Q1117" s="1">
        <v>44477</v>
      </c>
      <c r="R1117" s="1">
        <v>44489</v>
      </c>
      <c r="S1117" t="str" cm="1">
        <f t="array" ref="S1117:Z1117">_xlfn.XLOOKUP($O1117,'Raw - customers'!$A:$A,'Raw - customers'!$B:$I)</f>
        <v>Sandy Yushachkov</v>
      </c>
      <c r="T1117" t="str">
        <v>Genderfluid</v>
      </c>
      <c r="U1117">
        <v>35</v>
      </c>
      <c r="V1117" t="str">
        <v>20 Morrison RoadSuite 781</v>
      </c>
      <c r="W1117">
        <v>7264</v>
      </c>
      <c r="X1117" t="str">
        <v>Claudiaview</v>
      </c>
      <c r="Y1117" t="str">
        <v>Western Australia</v>
      </c>
      <c r="Z1117" t="str">
        <v>Australia</v>
      </c>
      <c r="AA1117">
        <v>10</v>
      </c>
      <c r="AB1117" s="3" t="str">
        <f t="shared" si="35"/>
        <v>10 to 20</v>
      </c>
      <c r="AM1117" s="6">
        <v>107</v>
      </c>
      <c r="AN1117" s="6" t="s">
        <v>1377</v>
      </c>
    </row>
    <row r="1118" spans="1:40" x14ac:dyDescent="0.25">
      <c r="A1118">
        <v>1116</v>
      </c>
      <c r="B1118">
        <v>230</v>
      </c>
      <c r="C1118">
        <v>1146</v>
      </c>
      <c r="D1118">
        <v>102</v>
      </c>
      <c r="E1118">
        <v>1</v>
      </c>
      <c r="F1118">
        <v>102</v>
      </c>
      <c r="G1118">
        <v>1</v>
      </c>
      <c r="H1118" t="str">
        <f>VLOOKUP($C1118,'Raw-products'!$A$2:$H$1261,MATCH(H$1,'Raw-products'!$A$1:$H$1,0))</f>
        <v>Trousers</v>
      </c>
      <c r="I1118" t="str">
        <f>VLOOKUP($C1118,'Raw-products'!$A$2:$H$1261,MATCH(I$1,'Raw-products'!$A$1:$H$1,0))</f>
        <v>Cargo Pants</v>
      </c>
      <c r="J1118" t="str">
        <f>VLOOKUP($C1118,'Raw-products'!$A$2:$H$1261,MATCH(J$1,'Raw-products'!$A$1:$H$1,0))</f>
        <v>S</v>
      </c>
      <c r="K1118" t="str">
        <f>VLOOKUP($C1118,'Raw-products'!$A$2:$H$1261,MATCH(K$1,'Raw-products'!$A$1:$H$1,0))</f>
        <v>indigo</v>
      </c>
      <c r="L1118">
        <f>VLOOKUP($C1118,'Raw-products'!$A$2:$H$1261,MATCH(L$1,'Raw-products'!$A$1:$H$1,0))</f>
        <v>106</v>
      </c>
      <c r="M1118">
        <f>VLOOKUP($C1118,'Raw-products'!$A$2:$H$1261,MATCH(M$1,'Raw-products'!$A$1:$H$1,0))</f>
        <v>48</v>
      </c>
      <c r="N1118" s="5">
        <f t="shared" si="34"/>
        <v>5088</v>
      </c>
      <c r="O1118" cm="1">
        <f t="array" ref="O1118:R1118">_xlfn.XLOOKUP($B1118,'Raw -orders'!$A:$A,'Raw -orders'!$B:$E)</f>
        <v>497</v>
      </c>
      <c r="P1118">
        <v>54581</v>
      </c>
      <c r="Q1118" s="1">
        <v>44439</v>
      </c>
      <c r="R1118" s="1">
        <v>44457</v>
      </c>
      <c r="S1118" t="str" cm="1">
        <f t="array" ref="S1118:Z1118">_xlfn.XLOOKUP($O1118,'Raw - customers'!$A:$A,'Raw - customers'!$B:$I)</f>
        <v>Claudio Archibould</v>
      </c>
      <c r="T1118" t="str">
        <v>Bigender</v>
      </c>
      <c r="U1118">
        <v>31</v>
      </c>
      <c r="V1118" t="str">
        <v>0487 Jordan TerraceSuite 509</v>
      </c>
      <c r="W1118">
        <v>9290</v>
      </c>
      <c r="X1118" t="str">
        <v>North Aidentown</v>
      </c>
      <c r="Y1118" t="str">
        <v>Northern Territory</v>
      </c>
      <c r="Z1118" t="str">
        <v>Australia</v>
      </c>
      <c r="AA1118">
        <v>8</v>
      </c>
      <c r="AB1118" s="3" t="str">
        <f t="shared" si="35"/>
        <v>10 to 20</v>
      </c>
      <c r="AM1118" s="6">
        <v>497</v>
      </c>
      <c r="AN1118" s="6" t="s">
        <v>1339</v>
      </c>
    </row>
    <row r="1119" spans="1:40" x14ac:dyDescent="0.25">
      <c r="A1119">
        <v>1117</v>
      </c>
      <c r="B1119">
        <v>230</v>
      </c>
      <c r="C1119">
        <v>51</v>
      </c>
      <c r="D1119">
        <v>104</v>
      </c>
      <c r="E1119">
        <v>1</v>
      </c>
      <c r="F1119">
        <v>104</v>
      </c>
      <c r="G1119">
        <v>1</v>
      </c>
      <c r="H1119" t="str">
        <f>VLOOKUP($C1119,'Raw-products'!$A$2:$H$1261,MATCH(H$1,'Raw-products'!$A$1:$H$1,0))</f>
        <v>Shirt</v>
      </c>
      <c r="I1119" t="str">
        <f>VLOOKUP($C1119,'Raw-products'!$A$2:$H$1261,MATCH(I$1,'Raw-products'!$A$1:$H$1,0))</f>
        <v>Dress</v>
      </c>
      <c r="J1119" t="str">
        <f>VLOOKUP($C1119,'Raw-products'!$A$2:$H$1261,MATCH(J$1,'Raw-products'!$A$1:$H$1,0))</f>
        <v>S</v>
      </c>
      <c r="K1119" t="str">
        <f>VLOOKUP($C1119,'Raw-products'!$A$2:$H$1261,MATCH(K$1,'Raw-products'!$A$1:$H$1,0))</f>
        <v>green</v>
      </c>
      <c r="L1119">
        <f>VLOOKUP($C1119,'Raw-products'!$A$2:$H$1261,MATCH(L$1,'Raw-products'!$A$1:$H$1,0))</f>
        <v>119</v>
      </c>
      <c r="M1119">
        <f>VLOOKUP($C1119,'Raw-products'!$A$2:$H$1261,MATCH(M$1,'Raw-products'!$A$1:$H$1,0))</f>
        <v>60</v>
      </c>
      <c r="N1119" s="5">
        <f t="shared" si="34"/>
        <v>7140</v>
      </c>
      <c r="O1119" cm="1">
        <f t="array" ref="O1119:R1119">_xlfn.XLOOKUP($B1119,'Raw -orders'!$A:$A,'Raw -orders'!$B:$E)</f>
        <v>497</v>
      </c>
      <c r="P1119">
        <v>54581</v>
      </c>
      <c r="Q1119" s="1">
        <v>44439</v>
      </c>
      <c r="R1119" s="1">
        <v>44457</v>
      </c>
      <c r="S1119" t="str" cm="1">
        <f t="array" ref="S1119:Z1119">_xlfn.XLOOKUP($O1119,'Raw - customers'!$A:$A,'Raw - customers'!$B:$I)</f>
        <v>Claudio Archibould</v>
      </c>
      <c r="T1119" t="str">
        <v>Bigender</v>
      </c>
      <c r="U1119">
        <v>31</v>
      </c>
      <c r="V1119" t="str">
        <v>0487 Jordan TerraceSuite 509</v>
      </c>
      <c r="W1119">
        <v>9290</v>
      </c>
      <c r="X1119" t="str">
        <v>North Aidentown</v>
      </c>
      <c r="Y1119" t="str">
        <v>Northern Territory</v>
      </c>
      <c r="Z1119" t="str">
        <v>Australia</v>
      </c>
      <c r="AA1119">
        <v>8</v>
      </c>
      <c r="AB1119" s="3" t="str">
        <f t="shared" si="35"/>
        <v>10 to 20</v>
      </c>
      <c r="AM1119" s="6">
        <v>497</v>
      </c>
      <c r="AN1119" s="6" t="s">
        <v>1339</v>
      </c>
    </row>
    <row r="1120" spans="1:40" x14ac:dyDescent="0.25">
      <c r="A1120">
        <v>1118</v>
      </c>
      <c r="B1120">
        <v>230</v>
      </c>
      <c r="C1120">
        <v>657</v>
      </c>
      <c r="D1120">
        <v>93</v>
      </c>
      <c r="E1120">
        <v>1</v>
      </c>
      <c r="F1120">
        <v>93</v>
      </c>
      <c r="G1120">
        <v>1</v>
      </c>
      <c r="H1120" t="str">
        <f>VLOOKUP($C1120,'Raw-products'!$A$2:$H$1261,MATCH(H$1,'Raw-products'!$A$1:$H$1,0))</f>
        <v>Jacket</v>
      </c>
      <c r="I1120" t="str">
        <f>VLOOKUP($C1120,'Raw-products'!$A$2:$H$1261,MATCH(I$1,'Raw-products'!$A$1:$H$1,0))</f>
        <v>Coach</v>
      </c>
      <c r="J1120" t="str">
        <f>VLOOKUP($C1120,'Raw-products'!$A$2:$H$1261,MATCH(J$1,'Raw-products'!$A$1:$H$1,0))</f>
        <v>M</v>
      </c>
      <c r="K1120" t="str">
        <f>VLOOKUP($C1120,'Raw-products'!$A$2:$H$1261,MATCH(K$1,'Raw-products'!$A$1:$H$1,0))</f>
        <v>indigo</v>
      </c>
      <c r="L1120">
        <f>VLOOKUP($C1120,'Raw-products'!$A$2:$H$1261,MATCH(L$1,'Raw-products'!$A$1:$H$1,0))</f>
        <v>115</v>
      </c>
      <c r="M1120">
        <f>VLOOKUP($C1120,'Raw-products'!$A$2:$H$1261,MATCH(M$1,'Raw-products'!$A$1:$H$1,0))</f>
        <v>64</v>
      </c>
      <c r="N1120" s="5">
        <f t="shared" si="34"/>
        <v>7360</v>
      </c>
      <c r="O1120" cm="1">
        <f t="array" ref="O1120:R1120">_xlfn.XLOOKUP($B1120,'Raw -orders'!$A:$A,'Raw -orders'!$B:$E)</f>
        <v>497</v>
      </c>
      <c r="P1120">
        <v>54581</v>
      </c>
      <c r="Q1120" s="1">
        <v>44439</v>
      </c>
      <c r="R1120" s="1">
        <v>44457</v>
      </c>
      <c r="S1120" t="str" cm="1">
        <f t="array" ref="S1120:Z1120">_xlfn.XLOOKUP($O1120,'Raw - customers'!$A:$A,'Raw - customers'!$B:$I)</f>
        <v>Claudio Archibould</v>
      </c>
      <c r="T1120" t="str">
        <v>Bigender</v>
      </c>
      <c r="U1120">
        <v>31</v>
      </c>
      <c r="V1120" t="str">
        <v>0487 Jordan TerraceSuite 509</v>
      </c>
      <c r="W1120">
        <v>9290</v>
      </c>
      <c r="X1120" t="str">
        <v>North Aidentown</v>
      </c>
      <c r="Y1120" t="str">
        <v>Northern Territory</v>
      </c>
      <c r="Z1120" t="str">
        <v>Australia</v>
      </c>
      <c r="AA1120">
        <v>8</v>
      </c>
      <c r="AB1120" s="3" t="str">
        <f t="shared" si="35"/>
        <v>10 to 20</v>
      </c>
      <c r="AM1120" s="6">
        <v>497</v>
      </c>
      <c r="AN1120" s="6" t="s">
        <v>1339</v>
      </c>
    </row>
    <row r="1121" spans="1:40" x14ac:dyDescent="0.25">
      <c r="A1121">
        <v>1119</v>
      </c>
      <c r="B1121">
        <v>231</v>
      </c>
      <c r="C1121">
        <v>192</v>
      </c>
      <c r="D1121">
        <v>98</v>
      </c>
      <c r="E1121">
        <v>2</v>
      </c>
      <c r="F1121">
        <v>196</v>
      </c>
      <c r="G1121">
        <v>1</v>
      </c>
      <c r="H1121" t="str">
        <f>VLOOKUP($C1121,'Raw-products'!$A$2:$H$1261,MATCH(H$1,'Raw-products'!$A$1:$H$1,0))</f>
        <v>Shirt</v>
      </c>
      <c r="I1121" t="str">
        <f>VLOOKUP($C1121,'Raw-products'!$A$2:$H$1261,MATCH(I$1,'Raw-products'!$A$1:$H$1,0))</f>
        <v>Camp Collared</v>
      </c>
      <c r="J1121" t="str">
        <f>VLOOKUP($C1121,'Raw-products'!$A$2:$H$1261,MATCH(J$1,'Raw-products'!$A$1:$H$1,0))</f>
        <v>M</v>
      </c>
      <c r="K1121" t="str">
        <f>VLOOKUP($C1121,'Raw-products'!$A$2:$H$1261,MATCH(K$1,'Raw-products'!$A$1:$H$1,0))</f>
        <v>green</v>
      </c>
      <c r="L1121">
        <f>VLOOKUP($C1121,'Raw-products'!$A$2:$H$1261,MATCH(L$1,'Raw-products'!$A$1:$H$1,0))</f>
        <v>112</v>
      </c>
      <c r="M1121">
        <f>VLOOKUP($C1121,'Raw-products'!$A$2:$H$1261,MATCH(M$1,'Raw-products'!$A$1:$H$1,0))</f>
        <v>41</v>
      </c>
      <c r="N1121" s="5">
        <f t="shared" si="34"/>
        <v>4592</v>
      </c>
      <c r="O1121" cm="1">
        <f t="array" ref="O1121:R1121">_xlfn.XLOOKUP($B1121,'Raw -orders'!$A:$A,'Raw -orders'!$B:$E)</f>
        <v>731</v>
      </c>
      <c r="P1121">
        <v>58824</v>
      </c>
      <c r="Q1121" s="1">
        <v>44275</v>
      </c>
      <c r="R1121" s="1">
        <v>44295</v>
      </c>
      <c r="S1121" t="str" cm="1">
        <f t="array" ref="S1121:Z1121">_xlfn.XLOOKUP($O1121,'Raw - customers'!$A:$A,'Raw - customers'!$B:$I)</f>
        <v>Olimpia Tankus</v>
      </c>
      <c r="T1121" t="str">
        <v>Genderfluid</v>
      </c>
      <c r="U1121">
        <v>39</v>
      </c>
      <c r="V1121" t="str">
        <v>6434 Callum RoadApt. 396</v>
      </c>
      <c r="W1121">
        <v>3505</v>
      </c>
      <c r="X1121" t="str">
        <v>North Jessica</v>
      </c>
      <c r="Y1121" t="str">
        <v>Western Australia</v>
      </c>
      <c r="Z1121" t="str">
        <v>Australia</v>
      </c>
      <c r="AA1121">
        <v>3</v>
      </c>
      <c r="AB1121" s="3" t="str">
        <f t="shared" si="35"/>
        <v>10 to 20</v>
      </c>
      <c r="AM1121" s="6">
        <v>731</v>
      </c>
      <c r="AN1121" s="6" t="s">
        <v>1377</v>
      </c>
    </row>
    <row r="1122" spans="1:40" x14ac:dyDescent="0.25">
      <c r="A1122">
        <v>1120</v>
      </c>
      <c r="B1122">
        <v>231</v>
      </c>
      <c r="C1122">
        <v>646</v>
      </c>
      <c r="D1122">
        <v>93</v>
      </c>
      <c r="E1122">
        <v>2</v>
      </c>
      <c r="F1122">
        <v>186</v>
      </c>
      <c r="G1122">
        <v>1</v>
      </c>
      <c r="H1122" t="str">
        <f>VLOOKUP($C1122,'Raw-products'!$A$2:$H$1261,MATCH(H$1,'Raw-products'!$A$1:$H$1,0))</f>
        <v>Jacket</v>
      </c>
      <c r="I1122" t="str">
        <f>VLOOKUP($C1122,'Raw-products'!$A$2:$H$1261,MATCH(I$1,'Raw-products'!$A$1:$H$1,0))</f>
        <v>Coach</v>
      </c>
      <c r="J1122" t="str">
        <f>VLOOKUP($C1122,'Raw-products'!$A$2:$H$1261,MATCH(J$1,'Raw-products'!$A$1:$H$1,0))</f>
        <v>S</v>
      </c>
      <c r="K1122" t="str">
        <f>VLOOKUP($C1122,'Raw-products'!$A$2:$H$1261,MATCH(K$1,'Raw-products'!$A$1:$H$1,0))</f>
        <v>green</v>
      </c>
      <c r="L1122">
        <f>VLOOKUP($C1122,'Raw-products'!$A$2:$H$1261,MATCH(L$1,'Raw-products'!$A$1:$H$1,0))</f>
        <v>115</v>
      </c>
      <c r="M1122">
        <f>VLOOKUP($C1122,'Raw-products'!$A$2:$H$1261,MATCH(M$1,'Raw-products'!$A$1:$H$1,0))</f>
        <v>60</v>
      </c>
      <c r="N1122" s="5">
        <f t="shared" si="34"/>
        <v>6900</v>
      </c>
      <c r="O1122" cm="1">
        <f t="array" ref="O1122:R1122">_xlfn.XLOOKUP($B1122,'Raw -orders'!$A:$A,'Raw -orders'!$B:$E)</f>
        <v>731</v>
      </c>
      <c r="P1122">
        <v>58824</v>
      </c>
      <c r="Q1122" s="1">
        <v>44275</v>
      </c>
      <c r="R1122" s="1">
        <v>44295</v>
      </c>
      <c r="S1122" t="str" cm="1">
        <f t="array" ref="S1122:Z1122">_xlfn.XLOOKUP($O1122,'Raw - customers'!$A:$A,'Raw - customers'!$B:$I)</f>
        <v>Olimpia Tankus</v>
      </c>
      <c r="T1122" t="str">
        <v>Genderfluid</v>
      </c>
      <c r="U1122">
        <v>39</v>
      </c>
      <c r="V1122" t="str">
        <v>6434 Callum RoadApt. 396</v>
      </c>
      <c r="W1122">
        <v>3505</v>
      </c>
      <c r="X1122" t="str">
        <v>North Jessica</v>
      </c>
      <c r="Y1122" t="str">
        <v>Western Australia</v>
      </c>
      <c r="Z1122" t="str">
        <v>Australia</v>
      </c>
      <c r="AA1122">
        <v>3</v>
      </c>
      <c r="AB1122" s="3" t="str">
        <f t="shared" si="35"/>
        <v>10 to 20</v>
      </c>
      <c r="AM1122" s="6">
        <v>731</v>
      </c>
      <c r="AN1122" s="6" t="s">
        <v>1377</v>
      </c>
    </row>
    <row r="1123" spans="1:40" x14ac:dyDescent="0.25">
      <c r="A1123">
        <v>1121</v>
      </c>
      <c r="B1123">
        <v>231</v>
      </c>
      <c r="C1123">
        <v>1</v>
      </c>
      <c r="D1123">
        <v>96</v>
      </c>
      <c r="E1123">
        <v>1</v>
      </c>
      <c r="F1123">
        <v>96</v>
      </c>
      <c r="G1123">
        <v>1</v>
      </c>
      <c r="H1123" t="str">
        <f>VLOOKUP($C1123,'Raw-products'!$A$2:$H$1261,MATCH(H$1,'Raw-products'!$A$1:$H$1,0))</f>
        <v>Shirt</v>
      </c>
      <c r="I1123" t="str">
        <f>VLOOKUP($C1123,'Raw-products'!$A$2:$H$1261,MATCH(I$1,'Raw-products'!$A$1:$H$1,0))</f>
        <v>Oxford Cloth</v>
      </c>
      <c r="J1123" t="str">
        <f>VLOOKUP($C1123,'Raw-products'!$A$2:$H$1261,MATCH(J$1,'Raw-products'!$A$1:$H$1,0))</f>
        <v>S</v>
      </c>
      <c r="K1123" t="str">
        <f>VLOOKUP($C1123,'Raw-products'!$A$2:$H$1261,MATCH(K$1,'Raw-products'!$A$1:$H$1,0))</f>
        <v>red</v>
      </c>
      <c r="L1123">
        <f>VLOOKUP($C1123,'Raw-products'!$A$2:$H$1261,MATCH(L$1,'Raw-products'!$A$1:$H$1,0))</f>
        <v>114</v>
      </c>
      <c r="M1123">
        <f>VLOOKUP($C1123,'Raw-products'!$A$2:$H$1261,MATCH(M$1,'Raw-products'!$A$1:$H$1,0))</f>
        <v>53</v>
      </c>
      <c r="N1123" s="5">
        <f t="shared" si="34"/>
        <v>6042</v>
      </c>
      <c r="O1123" cm="1">
        <f t="array" ref="O1123:R1123">_xlfn.XLOOKUP($B1123,'Raw -orders'!$A:$A,'Raw -orders'!$B:$E)</f>
        <v>731</v>
      </c>
      <c r="P1123">
        <v>58824</v>
      </c>
      <c r="Q1123" s="1">
        <v>44275</v>
      </c>
      <c r="R1123" s="1">
        <v>44295</v>
      </c>
      <c r="S1123" t="str" cm="1">
        <f t="array" ref="S1123:Z1123">_xlfn.XLOOKUP($O1123,'Raw - customers'!$A:$A,'Raw - customers'!$B:$I)</f>
        <v>Olimpia Tankus</v>
      </c>
      <c r="T1123" t="str">
        <v>Genderfluid</v>
      </c>
      <c r="U1123">
        <v>39</v>
      </c>
      <c r="V1123" t="str">
        <v>6434 Callum RoadApt. 396</v>
      </c>
      <c r="W1123">
        <v>3505</v>
      </c>
      <c r="X1123" t="str">
        <v>North Jessica</v>
      </c>
      <c r="Y1123" t="str">
        <v>Western Australia</v>
      </c>
      <c r="Z1123" t="str">
        <v>Australia</v>
      </c>
      <c r="AA1123">
        <v>3</v>
      </c>
      <c r="AB1123" s="3" t="str">
        <f t="shared" si="35"/>
        <v>10 to 20</v>
      </c>
      <c r="AM1123" s="6">
        <v>731</v>
      </c>
      <c r="AN1123" s="6" t="s">
        <v>1377</v>
      </c>
    </row>
    <row r="1124" spans="1:40" x14ac:dyDescent="0.25">
      <c r="A1124">
        <v>1122</v>
      </c>
      <c r="B1124">
        <v>231</v>
      </c>
      <c r="C1124">
        <v>740</v>
      </c>
      <c r="D1124">
        <v>109</v>
      </c>
      <c r="E1124">
        <v>1</v>
      </c>
      <c r="F1124">
        <v>109</v>
      </c>
      <c r="G1124">
        <v>1</v>
      </c>
      <c r="H1124" t="str">
        <f>VLOOKUP($C1124,'Raw-products'!$A$2:$H$1261,MATCH(H$1,'Raw-products'!$A$1:$H$1,0))</f>
        <v>Jacket</v>
      </c>
      <c r="I1124" t="str">
        <f>VLOOKUP($C1124,'Raw-products'!$A$2:$H$1261,MATCH(I$1,'Raw-products'!$A$1:$H$1,0))</f>
        <v>Peacoat</v>
      </c>
      <c r="J1124" t="str">
        <f>VLOOKUP($C1124,'Raw-products'!$A$2:$H$1261,MATCH(J$1,'Raw-products'!$A$1:$H$1,0))</f>
        <v>XS</v>
      </c>
      <c r="K1124" t="str">
        <f>VLOOKUP($C1124,'Raw-products'!$A$2:$H$1261,MATCH(K$1,'Raw-products'!$A$1:$H$1,0))</f>
        <v>orange</v>
      </c>
      <c r="L1124">
        <f>VLOOKUP($C1124,'Raw-products'!$A$2:$H$1261,MATCH(L$1,'Raw-products'!$A$1:$H$1,0))</f>
        <v>102</v>
      </c>
      <c r="M1124">
        <f>VLOOKUP($C1124,'Raw-products'!$A$2:$H$1261,MATCH(M$1,'Raw-products'!$A$1:$H$1,0))</f>
        <v>78</v>
      </c>
      <c r="N1124" s="5">
        <f t="shared" si="34"/>
        <v>7956</v>
      </c>
      <c r="O1124" cm="1">
        <f t="array" ref="O1124:R1124">_xlfn.XLOOKUP($B1124,'Raw -orders'!$A:$A,'Raw -orders'!$B:$E)</f>
        <v>731</v>
      </c>
      <c r="P1124">
        <v>58824</v>
      </c>
      <c r="Q1124" s="1">
        <v>44275</v>
      </c>
      <c r="R1124" s="1">
        <v>44295</v>
      </c>
      <c r="S1124" t="str" cm="1">
        <f t="array" ref="S1124:Z1124">_xlfn.XLOOKUP($O1124,'Raw - customers'!$A:$A,'Raw - customers'!$B:$I)</f>
        <v>Olimpia Tankus</v>
      </c>
      <c r="T1124" t="str">
        <v>Genderfluid</v>
      </c>
      <c r="U1124">
        <v>39</v>
      </c>
      <c r="V1124" t="str">
        <v>6434 Callum RoadApt. 396</v>
      </c>
      <c r="W1124">
        <v>3505</v>
      </c>
      <c r="X1124" t="str">
        <v>North Jessica</v>
      </c>
      <c r="Y1124" t="str">
        <v>Western Australia</v>
      </c>
      <c r="Z1124" t="str">
        <v>Australia</v>
      </c>
      <c r="AA1124">
        <v>3</v>
      </c>
      <c r="AB1124" s="3" t="str">
        <f t="shared" si="35"/>
        <v>10 to 20</v>
      </c>
      <c r="AM1124" s="6">
        <v>731</v>
      </c>
      <c r="AN1124" s="6" t="s">
        <v>1377</v>
      </c>
    </row>
    <row r="1125" spans="1:40" x14ac:dyDescent="0.25">
      <c r="A1125">
        <v>1123</v>
      </c>
      <c r="B1125">
        <v>231</v>
      </c>
      <c r="C1125">
        <v>126</v>
      </c>
      <c r="D1125">
        <v>92</v>
      </c>
      <c r="E1125">
        <v>2</v>
      </c>
      <c r="F1125">
        <v>184</v>
      </c>
      <c r="G1125">
        <v>1</v>
      </c>
      <c r="H1125" t="str">
        <f>VLOOKUP($C1125,'Raw-products'!$A$2:$H$1261,MATCH(H$1,'Raw-products'!$A$1:$H$1,0))</f>
        <v>Shirt</v>
      </c>
      <c r="I1125" t="str">
        <f>VLOOKUP($C1125,'Raw-products'!$A$2:$H$1261,MATCH(I$1,'Raw-products'!$A$1:$H$1,0))</f>
        <v>Denim</v>
      </c>
      <c r="J1125" t="str">
        <f>VLOOKUP($C1125,'Raw-products'!$A$2:$H$1261,MATCH(J$1,'Raw-products'!$A$1:$H$1,0))</f>
        <v>S</v>
      </c>
      <c r="K1125" t="str">
        <f>VLOOKUP($C1125,'Raw-products'!$A$2:$H$1261,MATCH(K$1,'Raw-products'!$A$1:$H$1,0))</f>
        <v>blue</v>
      </c>
      <c r="L1125">
        <f>VLOOKUP($C1125,'Raw-products'!$A$2:$H$1261,MATCH(L$1,'Raw-products'!$A$1:$H$1,0))</f>
        <v>115</v>
      </c>
      <c r="M1125">
        <f>VLOOKUP($C1125,'Raw-products'!$A$2:$H$1261,MATCH(M$1,'Raw-products'!$A$1:$H$1,0))</f>
        <v>47</v>
      </c>
      <c r="N1125" s="5">
        <f t="shared" si="34"/>
        <v>5405</v>
      </c>
      <c r="O1125" cm="1">
        <f t="array" ref="O1125:R1125">_xlfn.XLOOKUP($B1125,'Raw -orders'!$A:$A,'Raw -orders'!$B:$E)</f>
        <v>731</v>
      </c>
      <c r="P1125">
        <v>58824</v>
      </c>
      <c r="Q1125" s="1">
        <v>44275</v>
      </c>
      <c r="R1125" s="1">
        <v>44295</v>
      </c>
      <c r="S1125" t="str" cm="1">
        <f t="array" ref="S1125:Z1125">_xlfn.XLOOKUP($O1125,'Raw - customers'!$A:$A,'Raw - customers'!$B:$I)</f>
        <v>Olimpia Tankus</v>
      </c>
      <c r="T1125" t="str">
        <v>Genderfluid</v>
      </c>
      <c r="U1125">
        <v>39</v>
      </c>
      <c r="V1125" t="str">
        <v>6434 Callum RoadApt. 396</v>
      </c>
      <c r="W1125">
        <v>3505</v>
      </c>
      <c r="X1125" t="str">
        <v>North Jessica</v>
      </c>
      <c r="Y1125" t="str">
        <v>Western Australia</v>
      </c>
      <c r="Z1125" t="str">
        <v>Australia</v>
      </c>
      <c r="AA1125">
        <v>3</v>
      </c>
      <c r="AB1125" s="3" t="str">
        <f t="shared" si="35"/>
        <v>10 to 20</v>
      </c>
      <c r="AM1125" s="6">
        <v>731</v>
      </c>
      <c r="AN1125" s="6" t="s">
        <v>1377</v>
      </c>
    </row>
    <row r="1126" spans="1:40" x14ac:dyDescent="0.25">
      <c r="A1126">
        <v>1124</v>
      </c>
      <c r="B1126">
        <v>232</v>
      </c>
      <c r="C1126">
        <v>794</v>
      </c>
      <c r="D1126">
        <v>91</v>
      </c>
      <c r="E1126">
        <v>3</v>
      </c>
      <c r="F1126">
        <v>273</v>
      </c>
      <c r="G1126">
        <v>1</v>
      </c>
      <c r="H1126" t="str">
        <f>VLOOKUP($C1126,'Raw-products'!$A$2:$H$1261,MATCH(H$1,'Raw-products'!$A$1:$H$1,0))</f>
        <v>Jacket</v>
      </c>
      <c r="I1126" t="str">
        <f>VLOOKUP($C1126,'Raw-products'!$A$2:$H$1261,MATCH(I$1,'Raw-products'!$A$1:$H$1,0))</f>
        <v>Pullover</v>
      </c>
      <c r="J1126" t="str">
        <f>VLOOKUP($C1126,'Raw-products'!$A$2:$H$1261,MATCH(J$1,'Raw-products'!$A$1:$H$1,0))</f>
        <v>XL</v>
      </c>
      <c r="K1126" t="str">
        <f>VLOOKUP($C1126,'Raw-products'!$A$2:$H$1261,MATCH(K$1,'Raw-products'!$A$1:$H$1,0))</f>
        <v>blue</v>
      </c>
      <c r="L1126">
        <f>VLOOKUP($C1126,'Raw-products'!$A$2:$H$1261,MATCH(L$1,'Raw-products'!$A$1:$H$1,0))</f>
        <v>114</v>
      </c>
      <c r="M1126">
        <f>VLOOKUP($C1126,'Raw-products'!$A$2:$H$1261,MATCH(M$1,'Raw-products'!$A$1:$H$1,0))</f>
        <v>74</v>
      </c>
      <c r="N1126" s="5">
        <f t="shared" si="34"/>
        <v>8436</v>
      </c>
      <c r="O1126" cm="1">
        <f t="array" ref="O1126:R1126">_xlfn.XLOOKUP($B1126,'Raw -orders'!$A:$A,'Raw -orders'!$B:$E)</f>
        <v>256</v>
      </c>
      <c r="P1126">
        <v>44567</v>
      </c>
      <c r="Q1126" s="1">
        <v>44318</v>
      </c>
      <c r="R1126" s="1">
        <v>44332</v>
      </c>
      <c r="S1126" t="str" cm="1">
        <f t="array" ref="S1126:Z1126">_xlfn.XLOOKUP($O1126,'Raw - customers'!$A:$A,'Raw - customers'!$B:$I)</f>
        <v>Dulcia Gawthorpe</v>
      </c>
      <c r="T1126" t="str">
        <v>Bigender</v>
      </c>
      <c r="U1126">
        <v>46</v>
      </c>
      <c r="V1126" t="str">
        <v>7204 Toby SummitApt. 845</v>
      </c>
      <c r="W1126">
        <v>9007</v>
      </c>
      <c r="X1126" t="str">
        <v>North Lillian</v>
      </c>
      <c r="Y1126" t="str">
        <v>Australian Capital Territory</v>
      </c>
      <c r="Z1126" t="str">
        <v>Australia</v>
      </c>
      <c r="AA1126">
        <v>5</v>
      </c>
      <c r="AB1126" s="3" t="str">
        <f t="shared" si="35"/>
        <v>10 to 20</v>
      </c>
      <c r="AM1126" s="6">
        <v>256</v>
      </c>
      <c r="AN1126" s="6" t="s">
        <v>1350</v>
      </c>
    </row>
    <row r="1127" spans="1:40" x14ac:dyDescent="0.25">
      <c r="A1127">
        <v>1125</v>
      </c>
      <c r="B1127">
        <v>232</v>
      </c>
      <c r="C1127">
        <v>246</v>
      </c>
      <c r="D1127">
        <v>95</v>
      </c>
      <c r="E1127">
        <v>2</v>
      </c>
      <c r="F1127">
        <v>190</v>
      </c>
      <c r="G1127">
        <v>1</v>
      </c>
      <c r="H1127" t="str">
        <f>VLOOKUP($C1127,'Raw-products'!$A$2:$H$1261,MATCH(H$1,'Raw-products'!$A$1:$H$1,0))</f>
        <v>Shirt</v>
      </c>
      <c r="I1127" t="str">
        <f>VLOOKUP($C1127,'Raw-products'!$A$2:$H$1261,MATCH(I$1,'Raw-products'!$A$1:$H$1,0))</f>
        <v>Polo</v>
      </c>
      <c r="J1127" t="str">
        <f>VLOOKUP($C1127,'Raw-products'!$A$2:$H$1261,MATCH(J$1,'Raw-products'!$A$1:$H$1,0))</f>
        <v>S</v>
      </c>
      <c r="K1127" t="str">
        <f>VLOOKUP($C1127,'Raw-products'!$A$2:$H$1261,MATCH(K$1,'Raw-products'!$A$1:$H$1,0))</f>
        <v>red</v>
      </c>
      <c r="L1127">
        <f>VLOOKUP($C1127,'Raw-products'!$A$2:$H$1261,MATCH(L$1,'Raw-products'!$A$1:$H$1,0))</f>
        <v>117</v>
      </c>
      <c r="M1127">
        <f>VLOOKUP($C1127,'Raw-products'!$A$2:$H$1261,MATCH(M$1,'Raw-products'!$A$1:$H$1,0))</f>
        <v>60</v>
      </c>
      <c r="N1127" s="5">
        <f t="shared" si="34"/>
        <v>7020</v>
      </c>
      <c r="O1127" cm="1">
        <f t="array" ref="O1127:R1127">_xlfn.XLOOKUP($B1127,'Raw -orders'!$A:$A,'Raw -orders'!$B:$E)</f>
        <v>256</v>
      </c>
      <c r="P1127">
        <v>44567</v>
      </c>
      <c r="Q1127" s="1">
        <v>44318</v>
      </c>
      <c r="R1127" s="1">
        <v>44332</v>
      </c>
      <c r="S1127" t="str" cm="1">
        <f t="array" ref="S1127:Z1127">_xlfn.XLOOKUP($O1127,'Raw - customers'!$A:$A,'Raw - customers'!$B:$I)</f>
        <v>Dulcia Gawthorpe</v>
      </c>
      <c r="T1127" t="str">
        <v>Bigender</v>
      </c>
      <c r="U1127">
        <v>46</v>
      </c>
      <c r="V1127" t="str">
        <v>7204 Toby SummitApt. 845</v>
      </c>
      <c r="W1127">
        <v>9007</v>
      </c>
      <c r="X1127" t="str">
        <v>North Lillian</v>
      </c>
      <c r="Y1127" t="str">
        <v>Australian Capital Territory</v>
      </c>
      <c r="Z1127" t="str">
        <v>Australia</v>
      </c>
      <c r="AA1127">
        <v>5</v>
      </c>
      <c r="AB1127" s="3" t="str">
        <f t="shared" si="35"/>
        <v>10 to 20</v>
      </c>
      <c r="AM1127" s="6">
        <v>256</v>
      </c>
      <c r="AN1127" s="6" t="s">
        <v>1350</v>
      </c>
    </row>
    <row r="1128" spans="1:40" x14ac:dyDescent="0.25">
      <c r="A1128">
        <v>1126</v>
      </c>
      <c r="B1128">
        <v>232</v>
      </c>
      <c r="C1128">
        <v>447</v>
      </c>
      <c r="D1128">
        <v>107</v>
      </c>
      <c r="E1128">
        <v>2</v>
      </c>
      <c r="F1128">
        <v>214</v>
      </c>
      <c r="G1128">
        <v>1</v>
      </c>
      <c r="H1128" t="str">
        <f>VLOOKUP($C1128,'Raw-products'!$A$2:$H$1261,MATCH(H$1,'Raw-products'!$A$1:$H$1,0))</f>
        <v>Jacket</v>
      </c>
      <c r="I1128" t="str">
        <f>VLOOKUP($C1128,'Raw-products'!$A$2:$H$1261,MATCH(I$1,'Raw-products'!$A$1:$H$1,0))</f>
        <v>Denim</v>
      </c>
      <c r="J1128" t="str">
        <f>VLOOKUP($C1128,'Raw-products'!$A$2:$H$1261,MATCH(J$1,'Raw-products'!$A$1:$H$1,0))</f>
        <v>M</v>
      </c>
      <c r="K1128" t="str">
        <f>VLOOKUP($C1128,'Raw-products'!$A$2:$H$1261,MATCH(K$1,'Raw-products'!$A$1:$H$1,0))</f>
        <v>indigo</v>
      </c>
      <c r="L1128">
        <f>VLOOKUP($C1128,'Raw-products'!$A$2:$H$1261,MATCH(L$1,'Raw-products'!$A$1:$H$1,0))</f>
        <v>92</v>
      </c>
      <c r="M1128">
        <f>VLOOKUP($C1128,'Raw-products'!$A$2:$H$1261,MATCH(M$1,'Raw-products'!$A$1:$H$1,0))</f>
        <v>52</v>
      </c>
      <c r="N1128" s="5">
        <f t="shared" si="34"/>
        <v>4784</v>
      </c>
      <c r="O1128" cm="1">
        <f t="array" ref="O1128:R1128">_xlfn.XLOOKUP($B1128,'Raw -orders'!$A:$A,'Raw -orders'!$B:$E)</f>
        <v>256</v>
      </c>
      <c r="P1128">
        <v>44567</v>
      </c>
      <c r="Q1128" s="1">
        <v>44318</v>
      </c>
      <c r="R1128" s="1">
        <v>44332</v>
      </c>
      <c r="S1128" t="str" cm="1">
        <f t="array" ref="S1128:Z1128">_xlfn.XLOOKUP($O1128,'Raw - customers'!$A:$A,'Raw - customers'!$B:$I)</f>
        <v>Dulcia Gawthorpe</v>
      </c>
      <c r="T1128" t="str">
        <v>Bigender</v>
      </c>
      <c r="U1128">
        <v>46</v>
      </c>
      <c r="V1128" t="str">
        <v>7204 Toby SummitApt. 845</v>
      </c>
      <c r="W1128">
        <v>9007</v>
      </c>
      <c r="X1128" t="str">
        <v>North Lillian</v>
      </c>
      <c r="Y1128" t="str">
        <v>Australian Capital Territory</v>
      </c>
      <c r="Z1128" t="str">
        <v>Australia</v>
      </c>
      <c r="AA1128">
        <v>5</v>
      </c>
      <c r="AB1128" s="3" t="str">
        <f t="shared" si="35"/>
        <v>10 to 20</v>
      </c>
      <c r="AM1128" s="6">
        <v>256</v>
      </c>
      <c r="AN1128" s="6" t="s">
        <v>1350</v>
      </c>
    </row>
    <row r="1129" spans="1:40" x14ac:dyDescent="0.25">
      <c r="A1129">
        <v>1127</v>
      </c>
      <c r="B1129">
        <v>232</v>
      </c>
      <c r="C1129">
        <v>43</v>
      </c>
      <c r="D1129">
        <v>104</v>
      </c>
      <c r="E1129">
        <v>3</v>
      </c>
      <c r="F1129">
        <v>312</v>
      </c>
      <c r="G1129">
        <v>1</v>
      </c>
      <c r="H1129" t="str">
        <f>VLOOKUP($C1129,'Raw-products'!$A$2:$H$1261,MATCH(H$1,'Raw-products'!$A$1:$H$1,0))</f>
        <v>Shirt</v>
      </c>
      <c r="I1129" t="str">
        <f>VLOOKUP($C1129,'Raw-products'!$A$2:$H$1261,MATCH(I$1,'Raw-products'!$A$1:$H$1,0))</f>
        <v>Dress</v>
      </c>
      <c r="J1129" t="str">
        <f>VLOOKUP($C1129,'Raw-products'!$A$2:$H$1261,MATCH(J$1,'Raw-products'!$A$1:$H$1,0))</f>
        <v>L</v>
      </c>
      <c r="K1129" t="str">
        <f>VLOOKUP($C1129,'Raw-products'!$A$2:$H$1261,MATCH(K$1,'Raw-products'!$A$1:$H$1,0))</f>
        <v>orange</v>
      </c>
      <c r="L1129">
        <f>VLOOKUP($C1129,'Raw-products'!$A$2:$H$1261,MATCH(L$1,'Raw-products'!$A$1:$H$1,0))</f>
        <v>119</v>
      </c>
      <c r="M1129">
        <f>VLOOKUP($C1129,'Raw-products'!$A$2:$H$1261,MATCH(M$1,'Raw-products'!$A$1:$H$1,0))</f>
        <v>73</v>
      </c>
      <c r="N1129" s="5">
        <f t="shared" si="34"/>
        <v>8687</v>
      </c>
      <c r="O1129" cm="1">
        <f t="array" ref="O1129:R1129">_xlfn.XLOOKUP($B1129,'Raw -orders'!$A:$A,'Raw -orders'!$B:$E)</f>
        <v>256</v>
      </c>
      <c r="P1129">
        <v>44567</v>
      </c>
      <c r="Q1129" s="1">
        <v>44318</v>
      </c>
      <c r="R1129" s="1">
        <v>44332</v>
      </c>
      <c r="S1129" t="str" cm="1">
        <f t="array" ref="S1129:Z1129">_xlfn.XLOOKUP($O1129,'Raw - customers'!$A:$A,'Raw - customers'!$B:$I)</f>
        <v>Dulcia Gawthorpe</v>
      </c>
      <c r="T1129" t="str">
        <v>Bigender</v>
      </c>
      <c r="U1129">
        <v>46</v>
      </c>
      <c r="V1129" t="str">
        <v>7204 Toby SummitApt. 845</v>
      </c>
      <c r="W1129">
        <v>9007</v>
      </c>
      <c r="X1129" t="str">
        <v>North Lillian</v>
      </c>
      <c r="Y1129" t="str">
        <v>Australian Capital Territory</v>
      </c>
      <c r="Z1129" t="str">
        <v>Australia</v>
      </c>
      <c r="AA1129">
        <v>5</v>
      </c>
      <c r="AB1129" s="3" t="str">
        <f t="shared" si="35"/>
        <v>10 to 20</v>
      </c>
      <c r="AM1129" s="6">
        <v>256</v>
      </c>
      <c r="AN1129" s="6" t="s">
        <v>1350</v>
      </c>
    </row>
    <row r="1130" spans="1:40" x14ac:dyDescent="0.25">
      <c r="A1130">
        <v>1128</v>
      </c>
      <c r="B1130">
        <v>232</v>
      </c>
      <c r="C1130">
        <v>1182</v>
      </c>
      <c r="D1130">
        <v>99</v>
      </c>
      <c r="E1130">
        <v>3</v>
      </c>
      <c r="F1130">
        <v>297</v>
      </c>
      <c r="G1130">
        <v>1</v>
      </c>
      <c r="H1130" t="str">
        <f>VLOOKUP($C1130,'Raw-products'!$A$2:$H$1261,MATCH(H$1,'Raw-products'!$A$1:$H$1,0))</f>
        <v>Trousers</v>
      </c>
      <c r="I1130" t="str">
        <f>VLOOKUP($C1130,'Raw-products'!$A$2:$H$1261,MATCH(I$1,'Raw-products'!$A$1:$H$1,0))</f>
        <v>High-Waisted</v>
      </c>
      <c r="J1130" t="str">
        <f>VLOOKUP($C1130,'Raw-products'!$A$2:$H$1261,MATCH(J$1,'Raw-products'!$A$1:$H$1,0))</f>
        <v>M</v>
      </c>
      <c r="K1130" t="str">
        <f>VLOOKUP($C1130,'Raw-products'!$A$2:$H$1261,MATCH(K$1,'Raw-products'!$A$1:$H$1,0))</f>
        <v>indigo</v>
      </c>
      <c r="L1130">
        <f>VLOOKUP($C1130,'Raw-products'!$A$2:$H$1261,MATCH(L$1,'Raw-products'!$A$1:$H$1,0))</f>
        <v>98</v>
      </c>
      <c r="M1130">
        <f>VLOOKUP($C1130,'Raw-products'!$A$2:$H$1261,MATCH(M$1,'Raw-products'!$A$1:$H$1,0))</f>
        <v>61</v>
      </c>
      <c r="N1130" s="5">
        <f t="shared" si="34"/>
        <v>5978</v>
      </c>
      <c r="O1130" cm="1">
        <f t="array" ref="O1130:R1130">_xlfn.XLOOKUP($B1130,'Raw -orders'!$A:$A,'Raw -orders'!$B:$E)</f>
        <v>256</v>
      </c>
      <c r="P1130">
        <v>44567</v>
      </c>
      <c r="Q1130" s="1">
        <v>44318</v>
      </c>
      <c r="R1130" s="1">
        <v>44332</v>
      </c>
      <c r="S1130" t="str" cm="1">
        <f t="array" ref="S1130:Z1130">_xlfn.XLOOKUP($O1130,'Raw - customers'!$A:$A,'Raw - customers'!$B:$I)</f>
        <v>Dulcia Gawthorpe</v>
      </c>
      <c r="T1130" t="str">
        <v>Bigender</v>
      </c>
      <c r="U1130">
        <v>46</v>
      </c>
      <c r="V1130" t="str">
        <v>7204 Toby SummitApt. 845</v>
      </c>
      <c r="W1130">
        <v>9007</v>
      </c>
      <c r="X1130" t="str">
        <v>North Lillian</v>
      </c>
      <c r="Y1130" t="str">
        <v>Australian Capital Territory</v>
      </c>
      <c r="Z1130" t="str">
        <v>Australia</v>
      </c>
      <c r="AA1130">
        <v>5</v>
      </c>
      <c r="AB1130" s="3" t="str">
        <f t="shared" si="35"/>
        <v>10 to 20</v>
      </c>
      <c r="AM1130" s="6">
        <v>256</v>
      </c>
      <c r="AN1130" s="6" t="s">
        <v>1350</v>
      </c>
    </row>
    <row r="1131" spans="1:40" x14ac:dyDescent="0.25">
      <c r="A1131">
        <v>1129</v>
      </c>
      <c r="B1131">
        <v>233</v>
      </c>
      <c r="C1131">
        <v>218</v>
      </c>
      <c r="D1131">
        <v>106</v>
      </c>
      <c r="E1131">
        <v>3</v>
      </c>
      <c r="F1131">
        <v>318</v>
      </c>
      <c r="G1131">
        <v>1</v>
      </c>
      <c r="H1131" t="str">
        <f>VLOOKUP($C1131,'Raw-products'!$A$2:$H$1261,MATCH(H$1,'Raw-products'!$A$1:$H$1,0))</f>
        <v>Shirt</v>
      </c>
      <c r="I1131" t="str">
        <f>VLOOKUP($C1131,'Raw-products'!$A$2:$H$1261,MATCH(I$1,'Raw-products'!$A$1:$H$1,0))</f>
        <v>Chambray</v>
      </c>
      <c r="J1131" t="str">
        <f>VLOOKUP($C1131,'Raw-products'!$A$2:$H$1261,MATCH(J$1,'Raw-products'!$A$1:$H$1,0))</f>
        <v>L</v>
      </c>
      <c r="K1131" t="str">
        <f>VLOOKUP($C1131,'Raw-products'!$A$2:$H$1261,MATCH(K$1,'Raw-products'!$A$1:$H$1,0))</f>
        <v>orange</v>
      </c>
      <c r="L1131">
        <f>VLOOKUP($C1131,'Raw-products'!$A$2:$H$1261,MATCH(L$1,'Raw-products'!$A$1:$H$1,0))</f>
        <v>105</v>
      </c>
      <c r="M1131">
        <f>VLOOKUP($C1131,'Raw-products'!$A$2:$H$1261,MATCH(M$1,'Raw-products'!$A$1:$H$1,0))</f>
        <v>44</v>
      </c>
      <c r="N1131" s="5">
        <f t="shared" si="34"/>
        <v>4620</v>
      </c>
      <c r="O1131" cm="1">
        <f t="array" ref="O1131:R1131">_xlfn.XLOOKUP($B1131,'Raw -orders'!$A:$A,'Raw -orders'!$B:$E)</f>
        <v>996</v>
      </c>
      <c r="P1131">
        <v>29939</v>
      </c>
      <c r="Q1131" s="1">
        <v>44442</v>
      </c>
      <c r="R1131" s="1">
        <v>44458</v>
      </c>
      <c r="S1131" t="str" cm="1">
        <f t="array" ref="S1131:Z1131">_xlfn.XLOOKUP($O1131,'Raw - customers'!$A:$A,'Raw - customers'!$B:$I)</f>
        <v>Elvira Sarfati</v>
      </c>
      <c r="T1131" t="str">
        <v>Agender</v>
      </c>
      <c r="U1131">
        <v>59</v>
      </c>
      <c r="V1131" t="str">
        <v>0433 Armstrong HillSuite 974</v>
      </c>
      <c r="W1131">
        <v>7613</v>
      </c>
      <c r="X1131" t="str">
        <v>Lake Danielland</v>
      </c>
      <c r="Y1131" t="str">
        <v>Tasmania</v>
      </c>
      <c r="Z1131" t="str">
        <v>Australia</v>
      </c>
      <c r="AA1131">
        <v>9</v>
      </c>
      <c r="AB1131" s="3" t="str">
        <f t="shared" si="35"/>
        <v>10 to 20</v>
      </c>
      <c r="AM1131" s="6">
        <v>996</v>
      </c>
      <c r="AN1131" s="6" t="s">
        <v>1414</v>
      </c>
    </row>
    <row r="1132" spans="1:40" x14ac:dyDescent="0.25">
      <c r="A1132">
        <v>1130</v>
      </c>
      <c r="B1132">
        <v>233</v>
      </c>
      <c r="C1132">
        <v>1191</v>
      </c>
      <c r="D1132">
        <v>105</v>
      </c>
      <c r="E1132">
        <v>2</v>
      </c>
      <c r="F1132">
        <v>210</v>
      </c>
      <c r="G1132">
        <v>1</v>
      </c>
      <c r="H1132" t="str">
        <f>VLOOKUP($C1132,'Raw-products'!$A$2:$H$1261,MATCH(H$1,'Raw-products'!$A$1:$H$1,0))</f>
        <v>Trousers</v>
      </c>
      <c r="I1132" t="str">
        <f>VLOOKUP($C1132,'Raw-products'!$A$2:$H$1261,MATCH(I$1,'Raw-products'!$A$1:$H$1,0))</f>
        <v>Pleated</v>
      </c>
      <c r="J1132" t="str">
        <f>VLOOKUP($C1132,'Raw-products'!$A$2:$H$1261,MATCH(J$1,'Raw-products'!$A$1:$H$1,0))</f>
        <v>S</v>
      </c>
      <c r="K1132" t="str">
        <f>VLOOKUP($C1132,'Raw-products'!$A$2:$H$1261,MATCH(K$1,'Raw-products'!$A$1:$H$1,0))</f>
        <v>red</v>
      </c>
      <c r="L1132">
        <f>VLOOKUP($C1132,'Raw-products'!$A$2:$H$1261,MATCH(L$1,'Raw-products'!$A$1:$H$1,0))</f>
        <v>90</v>
      </c>
      <c r="M1132">
        <f>VLOOKUP($C1132,'Raw-products'!$A$2:$H$1261,MATCH(M$1,'Raw-products'!$A$1:$H$1,0))</f>
        <v>78</v>
      </c>
      <c r="N1132" s="5">
        <f t="shared" si="34"/>
        <v>7020</v>
      </c>
      <c r="O1132" cm="1">
        <f t="array" ref="O1132:R1132">_xlfn.XLOOKUP($B1132,'Raw -orders'!$A:$A,'Raw -orders'!$B:$E)</f>
        <v>996</v>
      </c>
      <c r="P1132">
        <v>29939</v>
      </c>
      <c r="Q1132" s="1">
        <v>44442</v>
      </c>
      <c r="R1132" s="1">
        <v>44458</v>
      </c>
      <c r="S1132" t="str" cm="1">
        <f t="array" ref="S1132:Z1132">_xlfn.XLOOKUP($O1132,'Raw - customers'!$A:$A,'Raw - customers'!$B:$I)</f>
        <v>Elvira Sarfati</v>
      </c>
      <c r="T1132" t="str">
        <v>Agender</v>
      </c>
      <c r="U1132">
        <v>59</v>
      </c>
      <c r="V1132" t="str">
        <v>0433 Armstrong HillSuite 974</v>
      </c>
      <c r="W1132">
        <v>7613</v>
      </c>
      <c r="X1132" t="str">
        <v>Lake Danielland</v>
      </c>
      <c r="Y1132" t="str">
        <v>Tasmania</v>
      </c>
      <c r="Z1132" t="str">
        <v>Australia</v>
      </c>
      <c r="AA1132">
        <v>9</v>
      </c>
      <c r="AB1132" s="3" t="str">
        <f t="shared" si="35"/>
        <v>10 to 20</v>
      </c>
      <c r="AM1132" s="6">
        <v>996</v>
      </c>
      <c r="AN1132" s="6" t="s">
        <v>1414</v>
      </c>
    </row>
    <row r="1133" spans="1:40" x14ac:dyDescent="0.25">
      <c r="A1133">
        <v>1131</v>
      </c>
      <c r="B1133">
        <v>233</v>
      </c>
      <c r="C1133">
        <v>886</v>
      </c>
      <c r="D1133">
        <v>94</v>
      </c>
      <c r="E1133">
        <v>1</v>
      </c>
      <c r="F1133">
        <v>94</v>
      </c>
      <c r="G1133">
        <v>1</v>
      </c>
      <c r="H1133" t="str">
        <f>VLOOKUP($C1133,'Raw-products'!$A$2:$H$1261,MATCH(H$1,'Raw-products'!$A$1:$H$1,0))</f>
        <v>Trousers</v>
      </c>
      <c r="I1133" t="str">
        <f>VLOOKUP($C1133,'Raw-products'!$A$2:$H$1261,MATCH(I$1,'Raw-products'!$A$1:$H$1,0))</f>
        <v>Cords</v>
      </c>
      <c r="J1133" t="str">
        <f>VLOOKUP($C1133,'Raw-products'!$A$2:$H$1261,MATCH(J$1,'Raw-products'!$A$1:$H$1,0))</f>
        <v>S</v>
      </c>
      <c r="K1133" t="str">
        <f>VLOOKUP($C1133,'Raw-products'!$A$2:$H$1261,MATCH(K$1,'Raw-products'!$A$1:$H$1,0))</f>
        <v>yellow</v>
      </c>
      <c r="L1133">
        <f>VLOOKUP($C1133,'Raw-products'!$A$2:$H$1261,MATCH(L$1,'Raw-products'!$A$1:$H$1,0))</f>
        <v>113</v>
      </c>
      <c r="M1133">
        <f>VLOOKUP($C1133,'Raw-products'!$A$2:$H$1261,MATCH(M$1,'Raw-products'!$A$1:$H$1,0))</f>
        <v>68</v>
      </c>
      <c r="N1133" s="5">
        <f t="shared" si="34"/>
        <v>7684</v>
      </c>
      <c r="O1133" cm="1">
        <f t="array" ref="O1133:R1133">_xlfn.XLOOKUP($B1133,'Raw -orders'!$A:$A,'Raw -orders'!$B:$E)</f>
        <v>996</v>
      </c>
      <c r="P1133">
        <v>29939</v>
      </c>
      <c r="Q1133" s="1">
        <v>44442</v>
      </c>
      <c r="R1133" s="1">
        <v>44458</v>
      </c>
      <c r="S1133" t="str" cm="1">
        <f t="array" ref="S1133:Z1133">_xlfn.XLOOKUP($O1133,'Raw - customers'!$A:$A,'Raw - customers'!$B:$I)</f>
        <v>Elvira Sarfati</v>
      </c>
      <c r="T1133" t="str">
        <v>Agender</v>
      </c>
      <c r="U1133">
        <v>59</v>
      </c>
      <c r="V1133" t="str">
        <v>0433 Armstrong HillSuite 974</v>
      </c>
      <c r="W1133">
        <v>7613</v>
      </c>
      <c r="X1133" t="str">
        <v>Lake Danielland</v>
      </c>
      <c r="Y1133" t="str">
        <v>Tasmania</v>
      </c>
      <c r="Z1133" t="str">
        <v>Australia</v>
      </c>
      <c r="AA1133">
        <v>9</v>
      </c>
      <c r="AB1133" s="3" t="str">
        <f t="shared" si="35"/>
        <v>10 to 20</v>
      </c>
      <c r="AM1133" s="6">
        <v>996</v>
      </c>
      <c r="AN1133" s="6" t="s">
        <v>1414</v>
      </c>
    </row>
    <row r="1134" spans="1:40" x14ac:dyDescent="0.25">
      <c r="A1134">
        <v>1132</v>
      </c>
      <c r="B1134">
        <v>233</v>
      </c>
      <c r="C1134">
        <v>701</v>
      </c>
      <c r="D1134">
        <v>119</v>
      </c>
      <c r="E1134">
        <v>3</v>
      </c>
      <c r="F1134">
        <v>357</v>
      </c>
      <c r="G1134">
        <v>1</v>
      </c>
      <c r="H1134" t="str">
        <f>VLOOKUP($C1134,'Raw-products'!$A$2:$H$1261,MATCH(H$1,'Raw-products'!$A$1:$H$1,0))</f>
        <v>Jacket</v>
      </c>
      <c r="I1134" t="str">
        <f>VLOOKUP($C1134,'Raw-products'!$A$2:$H$1261,MATCH(I$1,'Raw-products'!$A$1:$H$1,0))</f>
        <v>Trench Coat</v>
      </c>
      <c r="J1134" t="str">
        <f>VLOOKUP($C1134,'Raw-products'!$A$2:$H$1261,MATCH(J$1,'Raw-products'!$A$1:$H$1,0))</f>
        <v>S</v>
      </c>
      <c r="K1134" t="str">
        <f>VLOOKUP($C1134,'Raw-products'!$A$2:$H$1261,MATCH(K$1,'Raw-products'!$A$1:$H$1,0))</f>
        <v>red</v>
      </c>
      <c r="L1134">
        <f>VLOOKUP($C1134,'Raw-products'!$A$2:$H$1261,MATCH(L$1,'Raw-products'!$A$1:$H$1,0))</f>
        <v>112</v>
      </c>
      <c r="M1134">
        <f>VLOOKUP($C1134,'Raw-products'!$A$2:$H$1261,MATCH(M$1,'Raw-products'!$A$1:$H$1,0))</f>
        <v>54</v>
      </c>
      <c r="N1134" s="5">
        <f t="shared" si="34"/>
        <v>6048</v>
      </c>
      <c r="O1134" cm="1">
        <f t="array" ref="O1134:R1134">_xlfn.XLOOKUP($B1134,'Raw -orders'!$A:$A,'Raw -orders'!$B:$E)</f>
        <v>996</v>
      </c>
      <c r="P1134">
        <v>29939</v>
      </c>
      <c r="Q1134" s="1">
        <v>44442</v>
      </c>
      <c r="R1134" s="1">
        <v>44458</v>
      </c>
      <c r="S1134" t="str" cm="1">
        <f t="array" ref="S1134:Z1134">_xlfn.XLOOKUP($O1134,'Raw - customers'!$A:$A,'Raw - customers'!$B:$I)</f>
        <v>Elvira Sarfati</v>
      </c>
      <c r="T1134" t="str">
        <v>Agender</v>
      </c>
      <c r="U1134">
        <v>59</v>
      </c>
      <c r="V1134" t="str">
        <v>0433 Armstrong HillSuite 974</v>
      </c>
      <c r="W1134">
        <v>7613</v>
      </c>
      <c r="X1134" t="str">
        <v>Lake Danielland</v>
      </c>
      <c r="Y1134" t="str">
        <v>Tasmania</v>
      </c>
      <c r="Z1134" t="str">
        <v>Australia</v>
      </c>
      <c r="AA1134">
        <v>9</v>
      </c>
      <c r="AB1134" s="3" t="str">
        <f t="shared" si="35"/>
        <v>10 to 20</v>
      </c>
      <c r="AM1134" s="6">
        <v>996</v>
      </c>
      <c r="AN1134" s="6" t="s">
        <v>1414</v>
      </c>
    </row>
    <row r="1135" spans="1:40" x14ac:dyDescent="0.25">
      <c r="A1135">
        <v>1133</v>
      </c>
      <c r="B1135">
        <v>234</v>
      </c>
      <c r="C1135">
        <v>941</v>
      </c>
      <c r="D1135">
        <v>96</v>
      </c>
      <c r="E1135">
        <v>3</v>
      </c>
      <c r="F1135">
        <v>288</v>
      </c>
      <c r="G1135">
        <v>1</v>
      </c>
      <c r="H1135" t="str">
        <f>VLOOKUP($C1135,'Raw-products'!$A$2:$H$1261,MATCH(H$1,'Raw-products'!$A$1:$H$1,0))</f>
        <v>Trousers</v>
      </c>
      <c r="I1135" t="str">
        <f>VLOOKUP($C1135,'Raw-products'!$A$2:$H$1261,MATCH(I$1,'Raw-products'!$A$1:$H$1,0))</f>
        <v>Drawstring</v>
      </c>
      <c r="J1135" t="str">
        <f>VLOOKUP($C1135,'Raw-products'!$A$2:$H$1261,MATCH(J$1,'Raw-products'!$A$1:$H$1,0))</f>
        <v>S</v>
      </c>
      <c r="K1135" t="str">
        <f>VLOOKUP($C1135,'Raw-products'!$A$2:$H$1261,MATCH(K$1,'Raw-products'!$A$1:$H$1,0))</f>
        <v>violet</v>
      </c>
      <c r="L1135">
        <f>VLOOKUP($C1135,'Raw-products'!$A$2:$H$1261,MATCH(L$1,'Raw-products'!$A$1:$H$1,0))</f>
        <v>104</v>
      </c>
      <c r="M1135">
        <f>VLOOKUP($C1135,'Raw-products'!$A$2:$H$1261,MATCH(M$1,'Raw-products'!$A$1:$H$1,0))</f>
        <v>40</v>
      </c>
      <c r="N1135" s="5">
        <f t="shared" si="34"/>
        <v>4160</v>
      </c>
      <c r="O1135" cm="1">
        <f t="array" ref="O1135:R1135">_xlfn.XLOOKUP($B1135,'Raw -orders'!$A:$A,'Raw -orders'!$B:$E)</f>
        <v>133</v>
      </c>
      <c r="P1135">
        <v>26314</v>
      </c>
      <c r="Q1135" s="1">
        <v>44457</v>
      </c>
      <c r="R1135" s="1">
        <v>44479</v>
      </c>
      <c r="S1135" t="str" cm="1">
        <f t="array" ref="S1135:Z1135">_xlfn.XLOOKUP($O1135,'Raw - customers'!$A:$A,'Raw - customers'!$B:$I)</f>
        <v>Bette-Ann Harteley</v>
      </c>
      <c r="T1135" t="str">
        <v>Bigender</v>
      </c>
      <c r="U1135">
        <v>49</v>
      </c>
      <c r="V1135" t="str">
        <v>051 O'conner Station StSuite 626</v>
      </c>
      <c r="W1135">
        <v>6661</v>
      </c>
      <c r="X1135" t="str">
        <v>Shieldsside</v>
      </c>
      <c r="Y1135" t="str">
        <v>Tasmania</v>
      </c>
      <c r="Z1135" t="str">
        <v>Australia</v>
      </c>
      <c r="AA1135">
        <v>9</v>
      </c>
      <c r="AB1135" s="3" t="str">
        <f t="shared" si="35"/>
        <v>20 to 30</v>
      </c>
      <c r="AM1135" s="6">
        <v>133</v>
      </c>
      <c r="AN1135" s="6" t="s">
        <v>1414</v>
      </c>
    </row>
    <row r="1136" spans="1:40" x14ac:dyDescent="0.25">
      <c r="A1136">
        <v>1134</v>
      </c>
      <c r="B1136">
        <v>234</v>
      </c>
      <c r="C1136">
        <v>244</v>
      </c>
      <c r="D1136">
        <v>106</v>
      </c>
      <c r="E1136">
        <v>3</v>
      </c>
      <c r="F1136">
        <v>318</v>
      </c>
      <c r="G1136">
        <v>1</v>
      </c>
      <c r="H1136" t="str">
        <f>VLOOKUP($C1136,'Raw-products'!$A$2:$H$1261,MATCH(H$1,'Raw-products'!$A$1:$H$1,0))</f>
        <v>Shirt</v>
      </c>
      <c r="I1136" t="str">
        <f>VLOOKUP($C1136,'Raw-products'!$A$2:$H$1261,MATCH(I$1,'Raw-products'!$A$1:$H$1,0))</f>
        <v>Chambray</v>
      </c>
      <c r="J1136" t="str">
        <f>VLOOKUP($C1136,'Raw-products'!$A$2:$H$1261,MATCH(J$1,'Raw-products'!$A$1:$H$1,0))</f>
        <v>XL</v>
      </c>
      <c r="K1136" t="str">
        <f>VLOOKUP($C1136,'Raw-products'!$A$2:$H$1261,MATCH(K$1,'Raw-products'!$A$1:$H$1,0))</f>
        <v>violet</v>
      </c>
      <c r="L1136">
        <f>VLOOKUP($C1136,'Raw-products'!$A$2:$H$1261,MATCH(L$1,'Raw-products'!$A$1:$H$1,0))</f>
        <v>105</v>
      </c>
      <c r="M1136">
        <f>VLOOKUP($C1136,'Raw-products'!$A$2:$H$1261,MATCH(M$1,'Raw-products'!$A$1:$H$1,0))</f>
        <v>54</v>
      </c>
      <c r="N1136" s="5">
        <f t="shared" si="34"/>
        <v>5670</v>
      </c>
      <c r="O1136" cm="1">
        <f t="array" ref="O1136:R1136">_xlfn.XLOOKUP($B1136,'Raw -orders'!$A:$A,'Raw -orders'!$B:$E)</f>
        <v>133</v>
      </c>
      <c r="P1136">
        <v>26314</v>
      </c>
      <c r="Q1136" s="1">
        <v>44457</v>
      </c>
      <c r="R1136" s="1">
        <v>44479</v>
      </c>
      <c r="S1136" t="str" cm="1">
        <f t="array" ref="S1136:Z1136">_xlfn.XLOOKUP($O1136,'Raw - customers'!$A:$A,'Raw - customers'!$B:$I)</f>
        <v>Bette-Ann Harteley</v>
      </c>
      <c r="T1136" t="str">
        <v>Bigender</v>
      </c>
      <c r="U1136">
        <v>49</v>
      </c>
      <c r="V1136" t="str">
        <v>051 O'conner Station StSuite 626</v>
      </c>
      <c r="W1136">
        <v>6661</v>
      </c>
      <c r="X1136" t="str">
        <v>Shieldsside</v>
      </c>
      <c r="Y1136" t="str">
        <v>Tasmania</v>
      </c>
      <c r="Z1136" t="str">
        <v>Australia</v>
      </c>
      <c r="AA1136">
        <v>9</v>
      </c>
      <c r="AB1136" s="3" t="str">
        <f t="shared" si="35"/>
        <v>20 to 30</v>
      </c>
      <c r="AM1136" s="6">
        <v>133</v>
      </c>
      <c r="AN1136" s="6" t="s">
        <v>1414</v>
      </c>
    </row>
    <row r="1137" spans="1:40" x14ac:dyDescent="0.25">
      <c r="A1137">
        <v>1135</v>
      </c>
      <c r="B1137">
        <v>234</v>
      </c>
      <c r="C1137">
        <v>174</v>
      </c>
      <c r="D1137">
        <v>91</v>
      </c>
      <c r="E1137">
        <v>1</v>
      </c>
      <c r="F1137">
        <v>91</v>
      </c>
      <c r="G1137">
        <v>1</v>
      </c>
      <c r="H1137" t="str">
        <f>VLOOKUP($C1137,'Raw-products'!$A$2:$H$1261,MATCH(H$1,'Raw-products'!$A$1:$H$1,0))</f>
        <v>Shirt</v>
      </c>
      <c r="I1137" t="str">
        <f>VLOOKUP($C1137,'Raw-products'!$A$2:$H$1261,MATCH(I$1,'Raw-products'!$A$1:$H$1,0))</f>
        <v>Linen</v>
      </c>
      <c r="J1137" t="str">
        <f>VLOOKUP($C1137,'Raw-products'!$A$2:$H$1261,MATCH(J$1,'Raw-products'!$A$1:$H$1,0))</f>
        <v>XL</v>
      </c>
      <c r="K1137" t="str">
        <f>VLOOKUP($C1137,'Raw-products'!$A$2:$H$1261,MATCH(K$1,'Raw-products'!$A$1:$H$1,0))</f>
        <v>violet</v>
      </c>
      <c r="L1137">
        <f>VLOOKUP($C1137,'Raw-products'!$A$2:$H$1261,MATCH(L$1,'Raw-products'!$A$1:$H$1,0))</f>
        <v>116</v>
      </c>
      <c r="M1137">
        <f>VLOOKUP($C1137,'Raw-products'!$A$2:$H$1261,MATCH(M$1,'Raw-products'!$A$1:$H$1,0))</f>
        <v>73</v>
      </c>
      <c r="N1137" s="5">
        <f t="shared" si="34"/>
        <v>8468</v>
      </c>
      <c r="O1137" cm="1">
        <f t="array" ref="O1137:R1137">_xlfn.XLOOKUP($B1137,'Raw -orders'!$A:$A,'Raw -orders'!$B:$E)</f>
        <v>133</v>
      </c>
      <c r="P1137">
        <v>26314</v>
      </c>
      <c r="Q1137" s="1">
        <v>44457</v>
      </c>
      <c r="R1137" s="1">
        <v>44479</v>
      </c>
      <c r="S1137" t="str" cm="1">
        <f t="array" ref="S1137:Z1137">_xlfn.XLOOKUP($O1137,'Raw - customers'!$A:$A,'Raw - customers'!$B:$I)</f>
        <v>Bette-Ann Harteley</v>
      </c>
      <c r="T1137" t="str">
        <v>Bigender</v>
      </c>
      <c r="U1137">
        <v>49</v>
      </c>
      <c r="V1137" t="str">
        <v>051 O'conner Station StSuite 626</v>
      </c>
      <c r="W1137">
        <v>6661</v>
      </c>
      <c r="X1137" t="str">
        <v>Shieldsside</v>
      </c>
      <c r="Y1137" t="str">
        <v>Tasmania</v>
      </c>
      <c r="Z1137" t="str">
        <v>Australia</v>
      </c>
      <c r="AA1137">
        <v>9</v>
      </c>
      <c r="AB1137" s="3" t="str">
        <f t="shared" si="35"/>
        <v>20 to 30</v>
      </c>
      <c r="AM1137" s="6">
        <v>133</v>
      </c>
      <c r="AN1137" s="6" t="s">
        <v>1414</v>
      </c>
    </row>
    <row r="1138" spans="1:40" x14ac:dyDescent="0.25">
      <c r="A1138">
        <v>1136</v>
      </c>
      <c r="B1138">
        <v>235</v>
      </c>
      <c r="C1138">
        <v>1213</v>
      </c>
      <c r="D1138">
        <v>105</v>
      </c>
      <c r="E1138">
        <v>3</v>
      </c>
      <c r="F1138">
        <v>315</v>
      </c>
      <c r="G1138">
        <v>1</v>
      </c>
      <c r="H1138" t="str">
        <f>VLOOKUP($C1138,'Raw-products'!$A$2:$H$1261,MATCH(H$1,'Raw-products'!$A$1:$H$1,0))</f>
        <v>Trousers</v>
      </c>
      <c r="I1138" t="str">
        <f>VLOOKUP($C1138,'Raw-products'!$A$2:$H$1261,MATCH(I$1,'Raw-products'!$A$1:$H$1,0))</f>
        <v>Pleated</v>
      </c>
      <c r="J1138" t="str">
        <f>VLOOKUP($C1138,'Raw-products'!$A$2:$H$1261,MATCH(J$1,'Raw-products'!$A$1:$H$1,0))</f>
        <v>L</v>
      </c>
      <c r="K1138" t="str">
        <f>VLOOKUP($C1138,'Raw-products'!$A$2:$H$1261,MATCH(K$1,'Raw-products'!$A$1:$H$1,0))</f>
        <v>blue</v>
      </c>
      <c r="L1138">
        <f>VLOOKUP($C1138,'Raw-products'!$A$2:$H$1261,MATCH(L$1,'Raw-products'!$A$1:$H$1,0))</f>
        <v>90</v>
      </c>
      <c r="M1138">
        <f>VLOOKUP($C1138,'Raw-products'!$A$2:$H$1261,MATCH(M$1,'Raw-products'!$A$1:$H$1,0))</f>
        <v>79</v>
      </c>
      <c r="N1138" s="5">
        <f t="shared" si="34"/>
        <v>7110</v>
      </c>
      <c r="O1138" cm="1">
        <f t="array" ref="O1138:R1138">_xlfn.XLOOKUP($B1138,'Raw -orders'!$A:$A,'Raw -orders'!$B:$E)</f>
        <v>767</v>
      </c>
      <c r="P1138">
        <v>23434</v>
      </c>
      <c r="Q1138" s="1">
        <v>44467</v>
      </c>
      <c r="R1138" s="1">
        <v>44481</v>
      </c>
      <c r="S1138" t="str" cm="1">
        <f t="array" ref="S1138:Z1138">_xlfn.XLOOKUP($O1138,'Raw - customers'!$A:$A,'Raw - customers'!$B:$I)</f>
        <v>Waylin Gasson</v>
      </c>
      <c r="T1138" t="str">
        <v>Genderqueer</v>
      </c>
      <c r="U1138">
        <v>37</v>
      </c>
      <c r="V1138" t="str">
        <v>69 Sebastian Estate DrSuite 727</v>
      </c>
      <c r="W1138">
        <v>6349</v>
      </c>
      <c r="X1138" t="str">
        <v>West Kai</v>
      </c>
      <c r="Y1138" t="str">
        <v>South Australia</v>
      </c>
      <c r="Z1138" t="str">
        <v>Australia</v>
      </c>
      <c r="AA1138">
        <v>9</v>
      </c>
      <c r="AB1138" s="3" t="str">
        <f t="shared" si="35"/>
        <v>10 to 20</v>
      </c>
      <c r="AM1138" s="6">
        <v>767</v>
      </c>
      <c r="AN1138" s="6" t="s">
        <v>1345</v>
      </c>
    </row>
    <row r="1139" spans="1:40" x14ac:dyDescent="0.25">
      <c r="A1139">
        <v>1137</v>
      </c>
      <c r="B1139">
        <v>235</v>
      </c>
      <c r="C1139">
        <v>140</v>
      </c>
      <c r="D1139">
        <v>91</v>
      </c>
      <c r="E1139">
        <v>3</v>
      </c>
      <c r="F1139">
        <v>273</v>
      </c>
      <c r="G1139">
        <v>1</v>
      </c>
      <c r="H1139" t="str">
        <f>VLOOKUP($C1139,'Raw-products'!$A$2:$H$1261,MATCH(H$1,'Raw-products'!$A$1:$H$1,0))</f>
        <v>Shirt</v>
      </c>
      <c r="I1139" t="str">
        <f>VLOOKUP($C1139,'Raw-products'!$A$2:$H$1261,MATCH(I$1,'Raw-products'!$A$1:$H$1,0))</f>
        <v>Linen</v>
      </c>
      <c r="J1139" t="str">
        <f>VLOOKUP($C1139,'Raw-products'!$A$2:$H$1261,MATCH(J$1,'Raw-products'!$A$1:$H$1,0))</f>
        <v>XS</v>
      </c>
      <c r="K1139" t="str">
        <f>VLOOKUP($C1139,'Raw-products'!$A$2:$H$1261,MATCH(K$1,'Raw-products'!$A$1:$H$1,0))</f>
        <v>red</v>
      </c>
      <c r="L1139">
        <f>VLOOKUP($C1139,'Raw-products'!$A$2:$H$1261,MATCH(L$1,'Raw-products'!$A$1:$H$1,0))</f>
        <v>116</v>
      </c>
      <c r="M1139">
        <f>VLOOKUP($C1139,'Raw-products'!$A$2:$H$1261,MATCH(M$1,'Raw-products'!$A$1:$H$1,0))</f>
        <v>61</v>
      </c>
      <c r="N1139" s="5">
        <f t="shared" si="34"/>
        <v>7076</v>
      </c>
      <c r="O1139" cm="1">
        <f t="array" ref="O1139:R1139">_xlfn.XLOOKUP($B1139,'Raw -orders'!$A:$A,'Raw -orders'!$B:$E)</f>
        <v>767</v>
      </c>
      <c r="P1139">
        <v>23434</v>
      </c>
      <c r="Q1139" s="1">
        <v>44467</v>
      </c>
      <c r="R1139" s="1">
        <v>44481</v>
      </c>
      <c r="S1139" t="str" cm="1">
        <f t="array" ref="S1139:Z1139">_xlfn.XLOOKUP($O1139,'Raw - customers'!$A:$A,'Raw - customers'!$B:$I)</f>
        <v>Waylin Gasson</v>
      </c>
      <c r="T1139" t="str">
        <v>Genderqueer</v>
      </c>
      <c r="U1139">
        <v>37</v>
      </c>
      <c r="V1139" t="str">
        <v>69 Sebastian Estate DrSuite 727</v>
      </c>
      <c r="W1139">
        <v>6349</v>
      </c>
      <c r="X1139" t="str">
        <v>West Kai</v>
      </c>
      <c r="Y1139" t="str">
        <v>South Australia</v>
      </c>
      <c r="Z1139" t="str">
        <v>Australia</v>
      </c>
      <c r="AA1139">
        <v>9</v>
      </c>
      <c r="AB1139" s="3" t="str">
        <f t="shared" si="35"/>
        <v>10 to 20</v>
      </c>
      <c r="AM1139" s="6">
        <v>767</v>
      </c>
      <c r="AN1139" s="6" t="s">
        <v>1345</v>
      </c>
    </row>
    <row r="1140" spans="1:40" x14ac:dyDescent="0.25">
      <c r="A1140">
        <v>1138</v>
      </c>
      <c r="B1140">
        <v>235</v>
      </c>
      <c r="C1140">
        <v>78</v>
      </c>
      <c r="D1140">
        <v>118</v>
      </c>
      <c r="E1140">
        <v>2</v>
      </c>
      <c r="F1140">
        <v>236</v>
      </c>
      <c r="G1140">
        <v>1</v>
      </c>
      <c r="H1140" t="str">
        <f>VLOOKUP($C1140,'Raw-products'!$A$2:$H$1261,MATCH(H$1,'Raw-products'!$A$1:$H$1,0))</f>
        <v>Shirt</v>
      </c>
      <c r="I1140" t="str">
        <f>VLOOKUP($C1140,'Raw-products'!$A$2:$H$1261,MATCH(I$1,'Raw-products'!$A$1:$H$1,0))</f>
        <v>Flannel</v>
      </c>
      <c r="J1140" t="str">
        <f>VLOOKUP($C1140,'Raw-products'!$A$2:$H$1261,MATCH(J$1,'Raw-products'!$A$1:$H$1,0))</f>
        <v>L</v>
      </c>
      <c r="K1140" t="str">
        <f>VLOOKUP($C1140,'Raw-products'!$A$2:$H$1261,MATCH(K$1,'Raw-products'!$A$1:$H$1,0))</f>
        <v>orange</v>
      </c>
      <c r="L1140">
        <f>VLOOKUP($C1140,'Raw-products'!$A$2:$H$1261,MATCH(L$1,'Raw-products'!$A$1:$H$1,0))</f>
        <v>96</v>
      </c>
      <c r="M1140">
        <f>VLOOKUP($C1140,'Raw-products'!$A$2:$H$1261,MATCH(M$1,'Raw-products'!$A$1:$H$1,0))</f>
        <v>59</v>
      </c>
      <c r="N1140" s="5">
        <f t="shared" si="34"/>
        <v>5664</v>
      </c>
      <c r="O1140" cm="1">
        <f t="array" ref="O1140:R1140">_xlfn.XLOOKUP($B1140,'Raw -orders'!$A:$A,'Raw -orders'!$B:$E)</f>
        <v>767</v>
      </c>
      <c r="P1140">
        <v>23434</v>
      </c>
      <c r="Q1140" s="1">
        <v>44467</v>
      </c>
      <c r="R1140" s="1">
        <v>44481</v>
      </c>
      <c r="S1140" t="str" cm="1">
        <f t="array" ref="S1140:Z1140">_xlfn.XLOOKUP($O1140,'Raw - customers'!$A:$A,'Raw - customers'!$B:$I)</f>
        <v>Waylin Gasson</v>
      </c>
      <c r="T1140" t="str">
        <v>Genderqueer</v>
      </c>
      <c r="U1140">
        <v>37</v>
      </c>
      <c r="V1140" t="str">
        <v>69 Sebastian Estate DrSuite 727</v>
      </c>
      <c r="W1140">
        <v>6349</v>
      </c>
      <c r="X1140" t="str">
        <v>West Kai</v>
      </c>
      <c r="Y1140" t="str">
        <v>South Australia</v>
      </c>
      <c r="Z1140" t="str">
        <v>Australia</v>
      </c>
      <c r="AA1140">
        <v>9</v>
      </c>
      <c r="AB1140" s="3" t="str">
        <f t="shared" si="35"/>
        <v>10 to 20</v>
      </c>
      <c r="AM1140" s="6">
        <v>767</v>
      </c>
      <c r="AN1140" s="6" t="s">
        <v>1345</v>
      </c>
    </row>
    <row r="1141" spans="1:40" x14ac:dyDescent="0.25">
      <c r="A1141">
        <v>1139</v>
      </c>
      <c r="B1141">
        <v>235</v>
      </c>
      <c r="C1141">
        <v>950</v>
      </c>
      <c r="D1141">
        <v>97</v>
      </c>
      <c r="E1141">
        <v>2</v>
      </c>
      <c r="F1141">
        <v>194</v>
      </c>
      <c r="G1141">
        <v>1</v>
      </c>
      <c r="H1141" t="str">
        <f>VLOOKUP($C1141,'Raw-products'!$A$2:$H$1261,MATCH(H$1,'Raw-products'!$A$1:$H$1,0))</f>
        <v>Trousers</v>
      </c>
      <c r="I1141" t="str">
        <f>VLOOKUP($C1141,'Raw-products'!$A$2:$H$1261,MATCH(I$1,'Raw-products'!$A$1:$H$1,0))</f>
        <v>Slim-Fit</v>
      </c>
      <c r="J1141" t="str">
        <f>VLOOKUP($C1141,'Raw-products'!$A$2:$H$1261,MATCH(J$1,'Raw-products'!$A$1:$H$1,0))</f>
        <v>XS</v>
      </c>
      <c r="K1141" t="str">
        <f>VLOOKUP($C1141,'Raw-products'!$A$2:$H$1261,MATCH(K$1,'Raw-products'!$A$1:$H$1,0))</f>
        <v>orange</v>
      </c>
      <c r="L1141">
        <f>VLOOKUP($C1141,'Raw-products'!$A$2:$H$1261,MATCH(L$1,'Raw-products'!$A$1:$H$1,0))</f>
        <v>119</v>
      </c>
      <c r="M1141">
        <f>VLOOKUP($C1141,'Raw-products'!$A$2:$H$1261,MATCH(M$1,'Raw-products'!$A$1:$H$1,0))</f>
        <v>69</v>
      </c>
      <c r="N1141" s="5">
        <f t="shared" si="34"/>
        <v>8211</v>
      </c>
      <c r="O1141" cm="1">
        <f t="array" ref="O1141:R1141">_xlfn.XLOOKUP($B1141,'Raw -orders'!$A:$A,'Raw -orders'!$B:$E)</f>
        <v>767</v>
      </c>
      <c r="P1141">
        <v>23434</v>
      </c>
      <c r="Q1141" s="1">
        <v>44467</v>
      </c>
      <c r="R1141" s="1">
        <v>44481</v>
      </c>
      <c r="S1141" t="str" cm="1">
        <f t="array" ref="S1141:Z1141">_xlfn.XLOOKUP($O1141,'Raw - customers'!$A:$A,'Raw - customers'!$B:$I)</f>
        <v>Waylin Gasson</v>
      </c>
      <c r="T1141" t="str">
        <v>Genderqueer</v>
      </c>
      <c r="U1141">
        <v>37</v>
      </c>
      <c r="V1141" t="str">
        <v>69 Sebastian Estate DrSuite 727</v>
      </c>
      <c r="W1141">
        <v>6349</v>
      </c>
      <c r="X1141" t="str">
        <v>West Kai</v>
      </c>
      <c r="Y1141" t="str">
        <v>South Australia</v>
      </c>
      <c r="Z1141" t="str">
        <v>Australia</v>
      </c>
      <c r="AA1141">
        <v>9</v>
      </c>
      <c r="AB1141" s="3" t="str">
        <f t="shared" si="35"/>
        <v>10 to 20</v>
      </c>
      <c r="AM1141" s="6">
        <v>767</v>
      </c>
      <c r="AN1141" s="6" t="s">
        <v>1345</v>
      </c>
    </row>
    <row r="1142" spans="1:40" x14ac:dyDescent="0.25">
      <c r="A1142">
        <v>1140</v>
      </c>
      <c r="B1142">
        <v>235</v>
      </c>
      <c r="C1142">
        <v>801</v>
      </c>
      <c r="D1142">
        <v>91</v>
      </c>
      <c r="E1142">
        <v>3</v>
      </c>
      <c r="F1142">
        <v>273</v>
      </c>
      <c r="G1142">
        <v>1</v>
      </c>
      <c r="H1142" t="str">
        <f>VLOOKUP($C1142,'Raw-products'!$A$2:$H$1261,MATCH(H$1,'Raw-products'!$A$1:$H$1,0))</f>
        <v>Jacket</v>
      </c>
      <c r="I1142" t="str">
        <f>VLOOKUP($C1142,'Raw-products'!$A$2:$H$1261,MATCH(I$1,'Raw-products'!$A$1:$H$1,0))</f>
        <v>Pullover</v>
      </c>
      <c r="J1142" t="str">
        <f>VLOOKUP($C1142,'Raw-products'!$A$2:$H$1261,MATCH(J$1,'Raw-products'!$A$1:$H$1,0))</f>
        <v>S</v>
      </c>
      <c r="K1142" t="str">
        <f>VLOOKUP($C1142,'Raw-products'!$A$2:$H$1261,MATCH(K$1,'Raw-products'!$A$1:$H$1,0))</f>
        <v>violet</v>
      </c>
      <c r="L1142">
        <f>VLOOKUP($C1142,'Raw-products'!$A$2:$H$1261,MATCH(L$1,'Raw-products'!$A$1:$H$1,0))</f>
        <v>114</v>
      </c>
      <c r="M1142">
        <f>VLOOKUP($C1142,'Raw-products'!$A$2:$H$1261,MATCH(M$1,'Raw-products'!$A$1:$H$1,0))</f>
        <v>74</v>
      </c>
      <c r="N1142" s="5">
        <f t="shared" si="34"/>
        <v>8436</v>
      </c>
      <c r="O1142" cm="1">
        <f t="array" ref="O1142:R1142">_xlfn.XLOOKUP($B1142,'Raw -orders'!$A:$A,'Raw -orders'!$B:$E)</f>
        <v>767</v>
      </c>
      <c r="P1142">
        <v>23434</v>
      </c>
      <c r="Q1142" s="1">
        <v>44467</v>
      </c>
      <c r="R1142" s="1">
        <v>44481</v>
      </c>
      <c r="S1142" t="str" cm="1">
        <f t="array" ref="S1142:Z1142">_xlfn.XLOOKUP($O1142,'Raw - customers'!$A:$A,'Raw - customers'!$B:$I)</f>
        <v>Waylin Gasson</v>
      </c>
      <c r="T1142" t="str">
        <v>Genderqueer</v>
      </c>
      <c r="U1142">
        <v>37</v>
      </c>
      <c r="V1142" t="str">
        <v>69 Sebastian Estate DrSuite 727</v>
      </c>
      <c r="W1142">
        <v>6349</v>
      </c>
      <c r="X1142" t="str">
        <v>West Kai</v>
      </c>
      <c r="Y1142" t="str">
        <v>South Australia</v>
      </c>
      <c r="Z1142" t="str">
        <v>Australia</v>
      </c>
      <c r="AA1142">
        <v>9</v>
      </c>
      <c r="AB1142" s="3" t="str">
        <f t="shared" si="35"/>
        <v>10 to 20</v>
      </c>
      <c r="AM1142" s="6">
        <v>767</v>
      </c>
      <c r="AN1142" s="6" t="s">
        <v>1345</v>
      </c>
    </row>
    <row r="1143" spans="1:40" x14ac:dyDescent="0.25">
      <c r="A1143">
        <v>1141</v>
      </c>
      <c r="B1143">
        <v>236</v>
      </c>
      <c r="C1143">
        <v>17</v>
      </c>
      <c r="D1143">
        <v>96</v>
      </c>
      <c r="E1143">
        <v>2</v>
      </c>
      <c r="F1143">
        <v>192</v>
      </c>
      <c r="G1143">
        <v>1</v>
      </c>
      <c r="H1143" t="str">
        <f>VLOOKUP($C1143,'Raw-products'!$A$2:$H$1261,MATCH(H$1,'Raw-products'!$A$1:$H$1,0))</f>
        <v>Shirt</v>
      </c>
      <c r="I1143" t="str">
        <f>VLOOKUP($C1143,'Raw-products'!$A$2:$H$1261,MATCH(I$1,'Raw-products'!$A$1:$H$1,0))</f>
        <v>Oxford Cloth</v>
      </c>
      <c r="J1143" t="str">
        <f>VLOOKUP($C1143,'Raw-products'!$A$2:$H$1261,MATCH(J$1,'Raw-products'!$A$1:$H$1,0))</f>
        <v>M</v>
      </c>
      <c r="K1143" t="str">
        <f>VLOOKUP($C1143,'Raw-products'!$A$2:$H$1261,MATCH(K$1,'Raw-products'!$A$1:$H$1,0))</f>
        <v>green</v>
      </c>
      <c r="L1143">
        <f>VLOOKUP($C1143,'Raw-products'!$A$2:$H$1261,MATCH(L$1,'Raw-products'!$A$1:$H$1,0))</f>
        <v>114</v>
      </c>
      <c r="M1143">
        <f>VLOOKUP($C1143,'Raw-products'!$A$2:$H$1261,MATCH(M$1,'Raw-products'!$A$1:$H$1,0))</f>
        <v>60</v>
      </c>
      <c r="N1143" s="5">
        <f t="shared" si="34"/>
        <v>6840</v>
      </c>
      <c r="O1143" cm="1">
        <f t="array" ref="O1143:R1143">_xlfn.XLOOKUP($B1143,'Raw -orders'!$A:$A,'Raw -orders'!$B:$E)</f>
        <v>228</v>
      </c>
      <c r="P1143">
        <v>49109</v>
      </c>
      <c r="Q1143" s="1">
        <v>44392</v>
      </c>
      <c r="R1143" s="1">
        <v>44416</v>
      </c>
      <c r="S1143" t="str" cm="1">
        <f t="array" ref="S1143:Z1143">_xlfn.XLOOKUP($O1143,'Raw - customers'!$A:$A,'Raw - customers'!$B:$I)</f>
        <v>Zaria Garken</v>
      </c>
      <c r="T1143" t="str">
        <v>Female</v>
      </c>
      <c r="U1143">
        <v>40</v>
      </c>
      <c r="V1143" t="str">
        <v>53 Jake CourtSuite 337</v>
      </c>
      <c r="W1143">
        <v>5447</v>
      </c>
      <c r="X1143" t="str">
        <v>Towneport</v>
      </c>
      <c r="Y1143" t="str">
        <v>Northern Territory</v>
      </c>
      <c r="Z1143" t="str">
        <v>Australia</v>
      </c>
      <c r="AA1143">
        <v>7</v>
      </c>
      <c r="AB1143" s="3" t="str">
        <f t="shared" si="35"/>
        <v>20 to 30</v>
      </c>
      <c r="AM1143" s="6">
        <v>228</v>
      </c>
      <c r="AN1143" s="6" t="s">
        <v>1339</v>
      </c>
    </row>
    <row r="1144" spans="1:40" x14ac:dyDescent="0.25">
      <c r="A1144">
        <v>1142</v>
      </c>
      <c r="B1144">
        <v>236</v>
      </c>
      <c r="C1144">
        <v>566</v>
      </c>
      <c r="D1144">
        <v>100</v>
      </c>
      <c r="E1144">
        <v>1</v>
      </c>
      <c r="F1144">
        <v>100</v>
      </c>
      <c r="G1144">
        <v>1</v>
      </c>
      <c r="H1144" t="str">
        <f>VLOOKUP($C1144,'Raw-products'!$A$2:$H$1261,MATCH(H$1,'Raw-products'!$A$1:$H$1,0))</f>
        <v>Jacket</v>
      </c>
      <c r="I1144" t="str">
        <f>VLOOKUP($C1144,'Raw-products'!$A$2:$H$1261,MATCH(I$1,'Raw-products'!$A$1:$H$1,0))</f>
        <v>Bomber</v>
      </c>
      <c r="J1144" t="str">
        <f>VLOOKUP($C1144,'Raw-products'!$A$2:$H$1261,MATCH(J$1,'Raw-products'!$A$1:$H$1,0))</f>
        <v>S</v>
      </c>
      <c r="K1144" t="str">
        <f>VLOOKUP($C1144,'Raw-products'!$A$2:$H$1261,MATCH(K$1,'Raw-products'!$A$1:$H$1,0))</f>
        <v>orange</v>
      </c>
      <c r="L1144">
        <f>VLOOKUP($C1144,'Raw-products'!$A$2:$H$1261,MATCH(L$1,'Raw-products'!$A$1:$H$1,0))</f>
        <v>90</v>
      </c>
      <c r="M1144">
        <f>VLOOKUP($C1144,'Raw-products'!$A$2:$H$1261,MATCH(M$1,'Raw-products'!$A$1:$H$1,0))</f>
        <v>49</v>
      </c>
      <c r="N1144" s="5">
        <f t="shared" si="34"/>
        <v>4410</v>
      </c>
      <c r="O1144" cm="1">
        <f t="array" ref="O1144:R1144">_xlfn.XLOOKUP($B1144,'Raw -orders'!$A:$A,'Raw -orders'!$B:$E)</f>
        <v>228</v>
      </c>
      <c r="P1144">
        <v>49109</v>
      </c>
      <c r="Q1144" s="1">
        <v>44392</v>
      </c>
      <c r="R1144" s="1">
        <v>44416</v>
      </c>
      <c r="S1144" t="str" cm="1">
        <f t="array" ref="S1144:Z1144">_xlfn.XLOOKUP($O1144,'Raw - customers'!$A:$A,'Raw - customers'!$B:$I)</f>
        <v>Zaria Garken</v>
      </c>
      <c r="T1144" t="str">
        <v>Female</v>
      </c>
      <c r="U1144">
        <v>40</v>
      </c>
      <c r="V1144" t="str">
        <v>53 Jake CourtSuite 337</v>
      </c>
      <c r="W1144">
        <v>5447</v>
      </c>
      <c r="X1144" t="str">
        <v>Towneport</v>
      </c>
      <c r="Y1144" t="str">
        <v>Northern Territory</v>
      </c>
      <c r="Z1144" t="str">
        <v>Australia</v>
      </c>
      <c r="AA1144">
        <v>7</v>
      </c>
      <c r="AB1144" s="3" t="str">
        <f t="shared" si="35"/>
        <v>20 to 30</v>
      </c>
      <c r="AM1144" s="6">
        <v>228</v>
      </c>
      <c r="AN1144" s="6" t="s">
        <v>1339</v>
      </c>
    </row>
    <row r="1145" spans="1:40" x14ac:dyDescent="0.25">
      <c r="A1145">
        <v>1143</v>
      </c>
      <c r="B1145">
        <v>236</v>
      </c>
      <c r="C1145">
        <v>844</v>
      </c>
      <c r="D1145">
        <v>113</v>
      </c>
      <c r="E1145">
        <v>1</v>
      </c>
      <c r="F1145">
        <v>113</v>
      </c>
      <c r="G1145">
        <v>1</v>
      </c>
      <c r="H1145" t="str">
        <f>VLOOKUP($C1145,'Raw-products'!$A$2:$H$1261,MATCH(H$1,'Raw-products'!$A$1:$H$1,0))</f>
        <v>Trousers</v>
      </c>
      <c r="I1145" t="str">
        <f>VLOOKUP($C1145,'Raw-products'!$A$2:$H$1261,MATCH(I$1,'Raw-products'!$A$1:$H$1,0))</f>
        <v>Chinos</v>
      </c>
      <c r="J1145" t="str">
        <f>VLOOKUP($C1145,'Raw-products'!$A$2:$H$1261,MATCH(J$1,'Raw-products'!$A$1:$H$1,0))</f>
        <v>XL</v>
      </c>
      <c r="K1145" t="str">
        <f>VLOOKUP($C1145,'Raw-products'!$A$2:$H$1261,MATCH(K$1,'Raw-products'!$A$1:$H$1,0))</f>
        <v>red</v>
      </c>
      <c r="L1145">
        <f>VLOOKUP($C1145,'Raw-products'!$A$2:$H$1261,MATCH(L$1,'Raw-products'!$A$1:$H$1,0))</f>
        <v>100</v>
      </c>
      <c r="M1145">
        <f>VLOOKUP($C1145,'Raw-products'!$A$2:$H$1261,MATCH(M$1,'Raw-products'!$A$1:$H$1,0))</f>
        <v>71</v>
      </c>
      <c r="N1145" s="5">
        <f t="shared" si="34"/>
        <v>7100</v>
      </c>
      <c r="O1145" cm="1">
        <f t="array" ref="O1145:R1145">_xlfn.XLOOKUP($B1145,'Raw -orders'!$A:$A,'Raw -orders'!$B:$E)</f>
        <v>228</v>
      </c>
      <c r="P1145">
        <v>49109</v>
      </c>
      <c r="Q1145" s="1">
        <v>44392</v>
      </c>
      <c r="R1145" s="1">
        <v>44416</v>
      </c>
      <c r="S1145" t="str" cm="1">
        <f t="array" ref="S1145:Z1145">_xlfn.XLOOKUP($O1145,'Raw - customers'!$A:$A,'Raw - customers'!$B:$I)</f>
        <v>Zaria Garken</v>
      </c>
      <c r="T1145" t="str">
        <v>Female</v>
      </c>
      <c r="U1145">
        <v>40</v>
      </c>
      <c r="V1145" t="str">
        <v>53 Jake CourtSuite 337</v>
      </c>
      <c r="W1145">
        <v>5447</v>
      </c>
      <c r="X1145" t="str">
        <v>Towneport</v>
      </c>
      <c r="Y1145" t="str">
        <v>Northern Territory</v>
      </c>
      <c r="Z1145" t="str">
        <v>Australia</v>
      </c>
      <c r="AA1145">
        <v>7</v>
      </c>
      <c r="AB1145" s="3" t="str">
        <f t="shared" si="35"/>
        <v>20 to 30</v>
      </c>
      <c r="AM1145" s="6">
        <v>228</v>
      </c>
      <c r="AN1145" s="6" t="s">
        <v>1339</v>
      </c>
    </row>
    <row r="1146" spans="1:40" x14ac:dyDescent="0.25">
      <c r="A1146">
        <v>1144</v>
      </c>
      <c r="B1146">
        <v>236</v>
      </c>
      <c r="C1146">
        <v>640</v>
      </c>
      <c r="D1146">
        <v>93</v>
      </c>
      <c r="E1146">
        <v>1</v>
      </c>
      <c r="F1146">
        <v>93</v>
      </c>
      <c r="G1146">
        <v>1</v>
      </c>
      <c r="H1146" t="str">
        <f>VLOOKUP($C1146,'Raw-products'!$A$2:$H$1261,MATCH(H$1,'Raw-products'!$A$1:$H$1,0))</f>
        <v>Jacket</v>
      </c>
      <c r="I1146" t="str">
        <f>VLOOKUP($C1146,'Raw-products'!$A$2:$H$1261,MATCH(I$1,'Raw-products'!$A$1:$H$1,0))</f>
        <v>Coach</v>
      </c>
      <c r="J1146" t="str">
        <f>VLOOKUP($C1146,'Raw-products'!$A$2:$H$1261,MATCH(J$1,'Raw-products'!$A$1:$H$1,0))</f>
        <v>XS</v>
      </c>
      <c r="K1146" t="str">
        <f>VLOOKUP($C1146,'Raw-products'!$A$2:$H$1261,MATCH(K$1,'Raw-products'!$A$1:$H$1,0))</f>
        <v>yellow</v>
      </c>
      <c r="L1146">
        <f>VLOOKUP($C1146,'Raw-products'!$A$2:$H$1261,MATCH(L$1,'Raw-products'!$A$1:$H$1,0))</f>
        <v>115</v>
      </c>
      <c r="M1146">
        <f>VLOOKUP($C1146,'Raw-products'!$A$2:$H$1261,MATCH(M$1,'Raw-products'!$A$1:$H$1,0))</f>
        <v>52</v>
      </c>
      <c r="N1146" s="5">
        <f t="shared" si="34"/>
        <v>5980</v>
      </c>
      <c r="O1146" cm="1">
        <f t="array" ref="O1146:R1146">_xlfn.XLOOKUP($B1146,'Raw -orders'!$A:$A,'Raw -orders'!$B:$E)</f>
        <v>228</v>
      </c>
      <c r="P1146">
        <v>49109</v>
      </c>
      <c r="Q1146" s="1">
        <v>44392</v>
      </c>
      <c r="R1146" s="1">
        <v>44416</v>
      </c>
      <c r="S1146" t="str" cm="1">
        <f t="array" ref="S1146:Z1146">_xlfn.XLOOKUP($O1146,'Raw - customers'!$A:$A,'Raw - customers'!$B:$I)</f>
        <v>Zaria Garken</v>
      </c>
      <c r="T1146" t="str">
        <v>Female</v>
      </c>
      <c r="U1146">
        <v>40</v>
      </c>
      <c r="V1146" t="str">
        <v>53 Jake CourtSuite 337</v>
      </c>
      <c r="W1146">
        <v>5447</v>
      </c>
      <c r="X1146" t="str">
        <v>Towneport</v>
      </c>
      <c r="Y1146" t="str">
        <v>Northern Territory</v>
      </c>
      <c r="Z1146" t="str">
        <v>Australia</v>
      </c>
      <c r="AA1146">
        <v>7</v>
      </c>
      <c r="AB1146" s="3" t="str">
        <f t="shared" si="35"/>
        <v>20 to 30</v>
      </c>
      <c r="AM1146" s="6">
        <v>228</v>
      </c>
      <c r="AN1146" s="6" t="s">
        <v>1339</v>
      </c>
    </row>
    <row r="1147" spans="1:40" x14ac:dyDescent="0.25">
      <c r="A1147">
        <v>1145</v>
      </c>
      <c r="B1147">
        <v>236</v>
      </c>
      <c r="C1147">
        <v>1189</v>
      </c>
      <c r="D1147">
        <v>99</v>
      </c>
      <c r="E1147">
        <v>1</v>
      </c>
      <c r="F1147">
        <v>99</v>
      </c>
      <c r="G1147">
        <v>1</v>
      </c>
      <c r="H1147" t="str">
        <f>VLOOKUP($C1147,'Raw-products'!$A$2:$H$1261,MATCH(H$1,'Raw-products'!$A$1:$H$1,0))</f>
        <v>Trousers</v>
      </c>
      <c r="I1147" t="str">
        <f>VLOOKUP($C1147,'Raw-products'!$A$2:$H$1261,MATCH(I$1,'Raw-products'!$A$1:$H$1,0))</f>
        <v>High-Waisted</v>
      </c>
      <c r="J1147" t="str">
        <f>VLOOKUP($C1147,'Raw-products'!$A$2:$H$1261,MATCH(J$1,'Raw-products'!$A$1:$H$1,0))</f>
        <v>XL</v>
      </c>
      <c r="K1147" t="str">
        <f>VLOOKUP($C1147,'Raw-products'!$A$2:$H$1261,MATCH(K$1,'Raw-products'!$A$1:$H$1,0))</f>
        <v>violet</v>
      </c>
      <c r="L1147">
        <f>VLOOKUP($C1147,'Raw-products'!$A$2:$H$1261,MATCH(L$1,'Raw-products'!$A$1:$H$1,0))</f>
        <v>98</v>
      </c>
      <c r="M1147">
        <f>VLOOKUP($C1147,'Raw-products'!$A$2:$H$1261,MATCH(M$1,'Raw-products'!$A$1:$H$1,0))</f>
        <v>74</v>
      </c>
      <c r="N1147" s="5">
        <f t="shared" si="34"/>
        <v>7252</v>
      </c>
      <c r="O1147" cm="1">
        <f t="array" ref="O1147:R1147">_xlfn.XLOOKUP($B1147,'Raw -orders'!$A:$A,'Raw -orders'!$B:$E)</f>
        <v>228</v>
      </c>
      <c r="P1147">
        <v>49109</v>
      </c>
      <c r="Q1147" s="1">
        <v>44392</v>
      </c>
      <c r="R1147" s="1">
        <v>44416</v>
      </c>
      <c r="S1147" t="str" cm="1">
        <f t="array" ref="S1147:Z1147">_xlfn.XLOOKUP($O1147,'Raw - customers'!$A:$A,'Raw - customers'!$B:$I)</f>
        <v>Zaria Garken</v>
      </c>
      <c r="T1147" t="str">
        <v>Female</v>
      </c>
      <c r="U1147">
        <v>40</v>
      </c>
      <c r="V1147" t="str">
        <v>53 Jake CourtSuite 337</v>
      </c>
      <c r="W1147">
        <v>5447</v>
      </c>
      <c r="X1147" t="str">
        <v>Towneport</v>
      </c>
      <c r="Y1147" t="str">
        <v>Northern Territory</v>
      </c>
      <c r="Z1147" t="str">
        <v>Australia</v>
      </c>
      <c r="AA1147">
        <v>7</v>
      </c>
      <c r="AB1147" s="3" t="str">
        <f t="shared" si="35"/>
        <v>20 to 30</v>
      </c>
      <c r="AM1147" s="6">
        <v>228</v>
      </c>
      <c r="AN1147" s="6" t="s">
        <v>1339</v>
      </c>
    </row>
    <row r="1148" spans="1:40" x14ac:dyDescent="0.25">
      <c r="A1148">
        <v>1146</v>
      </c>
      <c r="B1148">
        <v>236</v>
      </c>
      <c r="C1148">
        <v>160</v>
      </c>
      <c r="D1148">
        <v>91</v>
      </c>
      <c r="E1148">
        <v>2</v>
      </c>
      <c r="F1148">
        <v>182</v>
      </c>
      <c r="G1148">
        <v>1</v>
      </c>
      <c r="H1148" t="str">
        <f>VLOOKUP($C1148,'Raw-products'!$A$2:$H$1261,MATCH(H$1,'Raw-products'!$A$1:$H$1,0))</f>
        <v>Shirt</v>
      </c>
      <c r="I1148" t="str">
        <f>VLOOKUP($C1148,'Raw-products'!$A$2:$H$1261,MATCH(I$1,'Raw-products'!$A$1:$H$1,0))</f>
        <v>Linen</v>
      </c>
      <c r="J1148" t="str">
        <f>VLOOKUP($C1148,'Raw-products'!$A$2:$H$1261,MATCH(J$1,'Raw-products'!$A$1:$H$1,0))</f>
        <v>XS</v>
      </c>
      <c r="K1148" t="str">
        <f>VLOOKUP($C1148,'Raw-products'!$A$2:$H$1261,MATCH(K$1,'Raw-products'!$A$1:$H$1,0))</f>
        <v>blue</v>
      </c>
      <c r="L1148">
        <f>VLOOKUP($C1148,'Raw-products'!$A$2:$H$1261,MATCH(L$1,'Raw-products'!$A$1:$H$1,0))</f>
        <v>116</v>
      </c>
      <c r="M1148">
        <f>VLOOKUP($C1148,'Raw-products'!$A$2:$H$1261,MATCH(M$1,'Raw-products'!$A$1:$H$1,0))</f>
        <v>53</v>
      </c>
      <c r="N1148" s="5">
        <f t="shared" si="34"/>
        <v>6148</v>
      </c>
      <c r="O1148" cm="1">
        <f t="array" ref="O1148:R1148">_xlfn.XLOOKUP($B1148,'Raw -orders'!$A:$A,'Raw -orders'!$B:$E)</f>
        <v>228</v>
      </c>
      <c r="P1148">
        <v>49109</v>
      </c>
      <c r="Q1148" s="1">
        <v>44392</v>
      </c>
      <c r="R1148" s="1">
        <v>44416</v>
      </c>
      <c r="S1148" t="str" cm="1">
        <f t="array" ref="S1148:Z1148">_xlfn.XLOOKUP($O1148,'Raw - customers'!$A:$A,'Raw - customers'!$B:$I)</f>
        <v>Zaria Garken</v>
      </c>
      <c r="T1148" t="str">
        <v>Female</v>
      </c>
      <c r="U1148">
        <v>40</v>
      </c>
      <c r="V1148" t="str">
        <v>53 Jake CourtSuite 337</v>
      </c>
      <c r="W1148">
        <v>5447</v>
      </c>
      <c r="X1148" t="str">
        <v>Towneport</v>
      </c>
      <c r="Y1148" t="str">
        <v>Northern Territory</v>
      </c>
      <c r="Z1148" t="str">
        <v>Australia</v>
      </c>
      <c r="AA1148">
        <v>7</v>
      </c>
      <c r="AB1148" s="3" t="str">
        <f t="shared" si="35"/>
        <v>20 to 30</v>
      </c>
      <c r="AM1148" s="6">
        <v>228</v>
      </c>
      <c r="AN1148" s="6" t="s">
        <v>1339</v>
      </c>
    </row>
    <row r="1149" spans="1:40" x14ac:dyDescent="0.25">
      <c r="A1149">
        <v>1147</v>
      </c>
      <c r="B1149">
        <v>237</v>
      </c>
      <c r="C1149">
        <v>17</v>
      </c>
      <c r="D1149">
        <v>96</v>
      </c>
      <c r="E1149">
        <v>2</v>
      </c>
      <c r="F1149">
        <v>192</v>
      </c>
      <c r="G1149">
        <v>1</v>
      </c>
      <c r="H1149" t="str">
        <f>VLOOKUP($C1149,'Raw-products'!$A$2:$H$1261,MATCH(H$1,'Raw-products'!$A$1:$H$1,0))</f>
        <v>Shirt</v>
      </c>
      <c r="I1149" t="str">
        <f>VLOOKUP($C1149,'Raw-products'!$A$2:$H$1261,MATCH(I$1,'Raw-products'!$A$1:$H$1,0))</f>
        <v>Oxford Cloth</v>
      </c>
      <c r="J1149" t="str">
        <f>VLOOKUP($C1149,'Raw-products'!$A$2:$H$1261,MATCH(J$1,'Raw-products'!$A$1:$H$1,0))</f>
        <v>M</v>
      </c>
      <c r="K1149" t="str">
        <f>VLOOKUP($C1149,'Raw-products'!$A$2:$H$1261,MATCH(K$1,'Raw-products'!$A$1:$H$1,0))</f>
        <v>green</v>
      </c>
      <c r="L1149">
        <f>VLOOKUP($C1149,'Raw-products'!$A$2:$H$1261,MATCH(L$1,'Raw-products'!$A$1:$H$1,0))</f>
        <v>114</v>
      </c>
      <c r="M1149">
        <f>VLOOKUP($C1149,'Raw-products'!$A$2:$H$1261,MATCH(M$1,'Raw-products'!$A$1:$H$1,0))</f>
        <v>60</v>
      </c>
      <c r="N1149" s="5">
        <f t="shared" si="34"/>
        <v>6840</v>
      </c>
      <c r="O1149" cm="1">
        <f t="array" ref="O1149:R1149">_xlfn.XLOOKUP($B1149,'Raw -orders'!$A:$A,'Raw -orders'!$B:$E)</f>
        <v>829</v>
      </c>
      <c r="P1149">
        <v>20267</v>
      </c>
      <c r="Q1149" s="1">
        <v>44271</v>
      </c>
      <c r="R1149" s="1">
        <v>44292</v>
      </c>
      <c r="S1149" t="str" cm="1">
        <f t="array" ref="S1149:Z1149">_xlfn.XLOOKUP($O1149,'Raw - customers'!$A:$A,'Raw - customers'!$B:$I)</f>
        <v>Marget Kells</v>
      </c>
      <c r="T1149" t="str">
        <v>Non-binary</v>
      </c>
      <c r="U1149">
        <v>39</v>
      </c>
      <c r="V1149" t="str">
        <v>4399 Stephanie JunctionSuite 829</v>
      </c>
      <c r="W1149">
        <v>6924</v>
      </c>
      <c r="X1149" t="str">
        <v>Baumbachtown</v>
      </c>
      <c r="Y1149" t="str">
        <v>Victoria</v>
      </c>
      <c r="Z1149" t="str">
        <v>Australia</v>
      </c>
      <c r="AA1149">
        <v>3</v>
      </c>
      <c r="AB1149" s="3" t="str">
        <f t="shared" si="35"/>
        <v>20 to 30</v>
      </c>
      <c r="AM1149" s="6">
        <v>829</v>
      </c>
      <c r="AN1149" s="6" t="s">
        <v>1396</v>
      </c>
    </row>
    <row r="1150" spans="1:40" x14ac:dyDescent="0.25">
      <c r="A1150">
        <v>1148</v>
      </c>
      <c r="B1150">
        <v>237</v>
      </c>
      <c r="C1150">
        <v>1009</v>
      </c>
      <c r="D1150">
        <v>106</v>
      </c>
      <c r="E1150">
        <v>1</v>
      </c>
      <c r="F1150">
        <v>106</v>
      </c>
      <c r="G1150">
        <v>1</v>
      </c>
      <c r="H1150" t="str">
        <f>VLOOKUP($C1150,'Raw-products'!$A$2:$H$1261,MATCH(H$1,'Raw-products'!$A$1:$H$1,0))</f>
        <v>Trousers</v>
      </c>
      <c r="I1150" t="str">
        <f>VLOOKUP($C1150,'Raw-products'!$A$2:$H$1261,MATCH(I$1,'Raw-products'!$A$1:$H$1,0))</f>
        <v>Wool</v>
      </c>
      <c r="J1150" t="str">
        <f>VLOOKUP($C1150,'Raw-products'!$A$2:$H$1261,MATCH(J$1,'Raw-products'!$A$1:$H$1,0))</f>
        <v>XL</v>
      </c>
      <c r="K1150" t="str">
        <f>VLOOKUP($C1150,'Raw-products'!$A$2:$H$1261,MATCH(K$1,'Raw-products'!$A$1:$H$1,0))</f>
        <v>indigo</v>
      </c>
      <c r="L1150">
        <f>VLOOKUP($C1150,'Raw-products'!$A$2:$H$1261,MATCH(L$1,'Raw-products'!$A$1:$H$1,0))</f>
        <v>111</v>
      </c>
      <c r="M1150">
        <f>VLOOKUP($C1150,'Raw-products'!$A$2:$H$1261,MATCH(M$1,'Raw-products'!$A$1:$H$1,0))</f>
        <v>51</v>
      </c>
      <c r="N1150" s="5">
        <f t="shared" si="34"/>
        <v>5661</v>
      </c>
      <c r="O1150" cm="1">
        <f t="array" ref="O1150:R1150">_xlfn.XLOOKUP($B1150,'Raw -orders'!$A:$A,'Raw -orders'!$B:$E)</f>
        <v>829</v>
      </c>
      <c r="P1150">
        <v>20267</v>
      </c>
      <c r="Q1150" s="1">
        <v>44271</v>
      </c>
      <c r="R1150" s="1">
        <v>44292</v>
      </c>
      <c r="S1150" t="str" cm="1">
        <f t="array" ref="S1150:Z1150">_xlfn.XLOOKUP($O1150,'Raw - customers'!$A:$A,'Raw - customers'!$B:$I)</f>
        <v>Marget Kells</v>
      </c>
      <c r="T1150" t="str">
        <v>Non-binary</v>
      </c>
      <c r="U1150">
        <v>39</v>
      </c>
      <c r="V1150" t="str">
        <v>4399 Stephanie JunctionSuite 829</v>
      </c>
      <c r="W1150">
        <v>6924</v>
      </c>
      <c r="X1150" t="str">
        <v>Baumbachtown</v>
      </c>
      <c r="Y1150" t="str">
        <v>Victoria</v>
      </c>
      <c r="Z1150" t="str">
        <v>Australia</v>
      </c>
      <c r="AA1150">
        <v>3</v>
      </c>
      <c r="AB1150" s="3" t="str">
        <f t="shared" si="35"/>
        <v>20 to 30</v>
      </c>
      <c r="AM1150" s="6">
        <v>829</v>
      </c>
      <c r="AN1150" s="6" t="s">
        <v>1396</v>
      </c>
    </row>
    <row r="1151" spans="1:40" x14ac:dyDescent="0.25">
      <c r="A1151">
        <v>1149</v>
      </c>
      <c r="B1151">
        <v>237</v>
      </c>
      <c r="C1151">
        <v>268</v>
      </c>
      <c r="D1151">
        <v>95</v>
      </c>
      <c r="E1151">
        <v>2</v>
      </c>
      <c r="F1151">
        <v>190</v>
      </c>
      <c r="G1151">
        <v>1</v>
      </c>
      <c r="H1151" t="str">
        <f>VLOOKUP($C1151,'Raw-products'!$A$2:$H$1261,MATCH(H$1,'Raw-products'!$A$1:$H$1,0))</f>
        <v>Shirt</v>
      </c>
      <c r="I1151" t="str">
        <f>VLOOKUP($C1151,'Raw-products'!$A$2:$H$1261,MATCH(I$1,'Raw-products'!$A$1:$H$1,0))</f>
        <v>Polo</v>
      </c>
      <c r="J1151" t="str">
        <f>VLOOKUP($C1151,'Raw-products'!$A$2:$H$1261,MATCH(J$1,'Raw-products'!$A$1:$H$1,0))</f>
        <v>L</v>
      </c>
      <c r="K1151" t="str">
        <f>VLOOKUP($C1151,'Raw-products'!$A$2:$H$1261,MATCH(K$1,'Raw-products'!$A$1:$H$1,0))</f>
        <v>blue</v>
      </c>
      <c r="L1151">
        <f>VLOOKUP($C1151,'Raw-products'!$A$2:$H$1261,MATCH(L$1,'Raw-products'!$A$1:$H$1,0))</f>
        <v>117</v>
      </c>
      <c r="M1151">
        <f>VLOOKUP($C1151,'Raw-products'!$A$2:$H$1261,MATCH(M$1,'Raw-products'!$A$1:$H$1,0))</f>
        <v>77</v>
      </c>
      <c r="N1151" s="5">
        <f t="shared" si="34"/>
        <v>9009</v>
      </c>
      <c r="O1151" cm="1">
        <f t="array" ref="O1151:R1151">_xlfn.XLOOKUP($B1151,'Raw -orders'!$A:$A,'Raw -orders'!$B:$E)</f>
        <v>829</v>
      </c>
      <c r="P1151">
        <v>20267</v>
      </c>
      <c r="Q1151" s="1">
        <v>44271</v>
      </c>
      <c r="R1151" s="1">
        <v>44292</v>
      </c>
      <c r="S1151" t="str" cm="1">
        <f t="array" ref="S1151:Z1151">_xlfn.XLOOKUP($O1151,'Raw - customers'!$A:$A,'Raw - customers'!$B:$I)</f>
        <v>Marget Kells</v>
      </c>
      <c r="T1151" t="str">
        <v>Non-binary</v>
      </c>
      <c r="U1151">
        <v>39</v>
      </c>
      <c r="V1151" t="str">
        <v>4399 Stephanie JunctionSuite 829</v>
      </c>
      <c r="W1151">
        <v>6924</v>
      </c>
      <c r="X1151" t="str">
        <v>Baumbachtown</v>
      </c>
      <c r="Y1151" t="str">
        <v>Victoria</v>
      </c>
      <c r="Z1151" t="str">
        <v>Australia</v>
      </c>
      <c r="AA1151">
        <v>3</v>
      </c>
      <c r="AB1151" s="3" t="str">
        <f t="shared" si="35"/>
        <v>20 to 30</v>
      </c>
      <c r="AM1151" s="6">
        <v>829</v>
      </c>
      <c r="AN1151" s="6" t="s">
        <v>1396</v>
      </c>
    </row>
    <row r="1152" spans="1:40" x14ac:dyDescent="0.25">
      <c r="A1152">
        <v>1150</v>
      </c>
      <c r="B1152">
        <v>237</v>
      </c>
      <c r="C1152">
        <v>502</v>
      </c>
      <c r="D1152">
        <v>102</v>
      </c>
      <c r="E1152">
        <v>2</v>
      </c>
      <c r="F1152">
        <v>204</v>
      </c>
      <c r="G1152">
        <v>1</v>
      </c>
      <c r="H1152" t="str">
        <f>VLOOKUP($C1152,'Raw-products'!$A$2:$H$1261,MATCH(H$1,'Raw-products'!$A$1:$H$1,0))</f>
        <v>Jacket</v>
      </c>
      <c r="I1152" t="str">
        <f>VLOOKUP($C1152,'Raw-products'!$A$2:$H$1261,MATCH(I$1,'Raw-products'!$A$1:$H$1,0))</f>
        <v>Windbreaker</v>
      </c>
      <c r="J1152" t="str">
        <f>VLOOKUP($C1152,'Raw-products'!$A$2:$H$1261,MATCH(J$1,'Raw-products'!$A$1:$H$1,0))</f>
        <v>M</v>
      </c>
      <c r="K1152" t="str">
        <f>VLOOKUP($C1152,'Raw-products'!$A$2:$H$1261,MATCH(K$1,'Raw-products'!$A$1:$H$1,0))</f>
        <v>yellow</v>
      </c>
      <c r="L1152">
        <f>VLOOKUP($C1152,'Raw-products'!$A$2:$H$1261,MATCH(L$1,'Raw-products'!$A$1:$H$1,0))</f>
        <v>109</v>
      </c>
      <c r="M1152">
        <f>VLOOKUP($C1152,'Raw-products'!$A$2:$H$1261,MATCH(M$1,'Raw-products'!$A$1:$H$1,0))</f>
        <v>52</v>
      </c>
      <c r="N1152" s="5">
        <f t="shared" si="34"/>
        <v>5668</v>
      </c>
      <c r="O1152" cm="1">
        <f t="array" ref="O1152:R1152">_xlfn.XLOOKUP($B1152,'Raw -orders'!$A:$A,'Raw -orders'!$B:$E)</f>
        <v>829</v>
      </c>
      <c r="P1152">
        <v>20267</v>
      </c>
      <c r="Q1152" s="1">
        <v>44271</v>
      </c>
      <c r="R1152" s="1">
        <v>44292</v>
      </c>
      <c r="S1152" t="str" cm="1">
        <f t="array" ref="S1152:Z1152">_xlfn.XLOOKUP($O1152,'Raw - customers'!$A:$A,'Raw - customers'!$B:$I)</f>
        <v>Marget Kells</v>
      </c>
      <c r="T1152" t="str">
        <v>Non-binary</v>
      </c>
      <c r="U1152">
        <v>39</v>
      </c>
      <c r="V1152" t="str">
        <v>4399 Stephanie JunctionSuite 829</v>
      </c>
      <c r="W1152">
        <v>6924</v>
      </c>
      <c r="X1152" t="str">
        <v>Baumbachtown</v>
      </c>
      <c r="Y1152" t="str">
        <v>Victoria</v>
      </c>
      <c r="Z1152" t="str">
        <v>Australia</v>
      </c>
      <c r="AA1152">
        <v>3</v>
      </c>
      <c r="AB1152" s="3" t="str">
        <f t="shared" si="35"/>
        <v>20 to 30</v>
      </c>
      <c r="AM1152" s="6">
        <v>829</v>
      </c>
      <c r="AN1152" s="6" t="s">
        <v>1396</v>
      </c>
    </row>
    <row r="1153" spans="1:40" x14ac:dyDescent="0.25">
      <c r="A1153">
        <v>1151</v>
      </c>
      <c r="B1153">
        <v>237</v>
      </c>
      <c r="C1153">
        <v>74</v>
      </c>
      <c r="D1153">
        <v>118</v>
      </c>
      <c r="E1153">
        <v>3</v>
      </c>
      <c r="F1153">
        <v>354</v>
      </c>
      <c r="G1153">
        <v>1</v>
      </c>
      <c r="H1153" t="str">
        <f>VLOOKUP($C1153,'Raw-products'!$A$2:$H$1261,MATCH(H$1,'Raw-products'!$A$1:$H$1,0))</f>
        <v>Shirt</v>
      </c>
      <c r="I1153" t="str">
        <f>VLOOKUP($C1153,'Raw-products'!$A$2:$H$1261,MATCH(I$1,'Raw-products'!$A$1:$H$1,0))</f>
        <v>Flannel</v>
      </c>
      <c r="J1153" t="str">
        <f>VLOOKUP($C1153,'Raw-products'!$A$2:$H$1261,MATCH(J$1,'Raw-products'!$A$1:$H$1,0))</f>
        <v>XL</v>
      </c>
      <c r="K1153" t="str">
        <f>VLOOKUP($C1153,'Raw-products'!$A$2:$H$1261,MATCH(K$1,'Raw-products'!$A$1:$H$1,0))</f>
        <v>red</v>
      </c>
      <c r="L1153">
        <f>VLOOKUP($C1153,'Raw-products'!$A$2:$H$1261,MATCH(L$1,'Raw-products'!$A$1:$H$1,0))</f>
        <v>96</v>
      </c>
      <c r="M1153">
        <f>VLOOKUP($C1153,'Raw-products'!$A$2:$H$1261,MATCH(M$1,'Raw-products'!$A$1:$H$1,0))</f>
        <v>72</v>
      </c>
      <c r="N1153" s="5">
        <f t="shared" si="34"/>
        <v>6912</v>
      </c>
      <c r="O1153" cm="1">
        <f t="array" ref="O1153:R1153">_xlfn.XLOOKUP($B1153,'Raw -orders'!$A:$A,'Raw -orders'!$B:$E)</f>
        <v>829</v>
      </c>
      <c r="P1153">
        <v>20267</v>
      </c>
      <c r="Q1153" s="1">
        <v>44271</v>
      </c>
      <c r="R1153" s="1">
        <v>44292</v>
      </c>
      <c r="S1153" t="str" cm="1">
        <f t="array" ref="S1153:Z1153">_xlfn.XLOOKUP($O1153,'Raw - customers'!$A:$A,'Raw - customers'!$B:$I)</f>
        <v>Marget Kells</v>
      </c>
      <c r="T1153" t="str">
        <v>Non-binary</v>
      </c>
      <c r="U1153">
        <v>39</v>
      </c>
      <c r="V1153" t="str">
        <v>4399 Stephanie JunctionSuite 829</v>
      </c>
      <c r="W1153">
        <v>6924</v>
      </c>
      <c r="X1153" t="str">
        <v>Baumbachtown</v>
      </c>
      <c r="Y1153" t="str">
        <v>Victoria</v>
      </c>
      <c r="Z1153" t="str">
        <v>Australia</v>
      </c>
      <c r="AA1153">
        <v>3</v>
      </c>
      <c r="AB1153" s="3" t="str">
        <f t="shared" si="35"/>
        <v>20 to 30</v>
      </c>
      <c r="AM1153" s="6">
        <v>829</v>
      </c>
      <c r="AN1153" s="6" t="s">
        <v>1396</v>
      </c>
    </row>
    <row r="1154" spans="1:40" x14ac:dyDescent="0.25">
      <c r="A1154">
        <v>1152</v>
      </c>
      <c r="B1154">
        <v>238</v>
      </c>
      <c r="C1154">
        <v>1024</v>
      </c>
      <c r="D1154">
        <v>90</v>
      </c>
      <c r="E1154">
        <v>3</v>
      </c>
      <c r="F1154">
        <v>270</v>
      </c>
      <c r="G1154">
        <v>1</v>
      </c>
      <c r="H1154" t="str">
        <f>VLOOKUP($C1154,'Raw-products'!$A$2:$H$1261,MATCH(H$1,'Raw-products'!$A$1:$H$1,0))</f>
        <v>Trousers</v>
      </c>
      <c r="I1154" t="str">
        <f>VLOOKUP($C1154,'Raw-products'!$A$2:$H$1261,MATCH(I$1,'Raw-products'!$A$1:$H$1,0))</f>
        <v>Relaxed Leg</v>
      </c>
      <c r="J1154" t="str">
        <f>VLOOKUP($C1154,'Raw-products'!$A$2:$H$1261,MATCH(J$1,'Raw-products'!$A$1:$H$1,0))</f>
        <v>XL</v>
      </c>
      <c r="K1154" t="str">
        <f>VLOOKUP($C1154,'Raw-products'!$A$2:$H$1261,MATCH(K$1,'Raw-products'!$A$1:$H$1,0))</f>
        <v>orange</v>
      </c>
      <c r="L1154">
        <f>VLOOKUP($C1154,'Raw-products'!$A$2:$H$1261,MATCH(L$1,'Raw-products'!$A$1:$H$1,0))</f>
        <v>95</v>
      </c>
      <c r="M1154">
        <f>VLOOKUP($C1154,'Raw-products'!$A$2:$H$1261,MATCH(M$1,'Raw-products'!$A$1:$H$1,0))</f>
        <v>80</v>
      </c>
      <c r="N1154" s="5">
        <f t="shared" si="34"/>
        <v>7600</v>
      </c>
      <c r="O1154" cm="1">
        <f t="array" ref="O1154:R1154">_xlfn.XLOOKUP($B1154,'Raw -orders'!$A:$A,'Raw -orders'!$B:$E)</f>
        <v>328</v>
      </c>
      <c r="P1154">
        <v>59828</v>
      </c>
      <c r="Q1154" s="1">
        <v>44272</v>
      </c>
      <c r="R1154" s="1">
        <v>44282</v>
      </c>
      <c r="S1154" t="str" cm="1">
        <f t="array" ref="S1154:Z1154">_xlfn.XLOOKUP($O1154,'Raw - customers'!$A:$A,'Raw - customers'!$B:$I)</f>
        <v>Wadsworth Olivier</v>
      </c>
      <c r="T1154" t="str">
        <v>Non-binary</v>
      </c>
      <c r="U1154">
        <v>59</v>
      </c>
      <c r="V1154" t="str">
        <v>4309 Nguyen KnollApt. 851</v>
      </c>
      <c r="W1154">
        <v>6795</v>
      </c>
      <c r="X1154" t="str">
        <v>North Elijahshire</v>
      </c>
      <c r="Y1154" t="str">
        <v>Western Australia</v>
      </c>
      <c r="Z1154" t="str">
        <v>Australia</v>
      </c>
      <c r="AA1154">
        <v>3</v>
      </c>
      <c r="AB1154" s="3" t="str">
        <f t="shared" si="35"/>
        <v>0 to 10</v>
      </c>
      <c r="AM1154" s="6">
        <v>328</v>
      </c>
      <c r="AN1154" s="6" t="s">
        <v>1377</v>
      </c>
    </row>
    <row r="1155" spans="1:40" x14ac:dyDescent="0.25">
      <c r="A1155">
        <v>1153</v>
      </c>
      <c r="B1155">
        <v>238</v>
      </c>
      <c r="C1155">
        <v>883</v>
      </c>
      <c r="D1155">
        <v>94</v>
      </c>
      <c r="E1155">
        <v>2</v>
      </c>
      <c r="F1155">
        <v>188</v>
      </c>
      <c r="G1155">
        <v>1</v>
      </c>
      <c r="H1155" t="str">
        <f>VLOOKUP($C1155,'Raw-products'!$A$2:$H$1261,MATCH(H$1,'Raw-products'!$A$1:$H$1,0))</f>
        <v>Trousers</v>
      </c>
      <c r="I1155" t="str">
        <f>VLOOKUP($C1155,'Raw-products'!$A$2:$H$1261,MATCH(I$1,'Raw-products'!$A$1:$H$1,0))</f>
        <v>Cords</v>
      </c>
      <c r="J1155" t="str">
        <f>VLOOKUP($C1155,'Raw-products'!$A$2:$H$1261,MATCH(J$1,'Raw-products'!$A$1:$H$1,0))</f>
        <v>L</v>
      </c>
      <c r="K1155" t="str">
        <f>VLOOKUP($C1155,'Raw-products'!$A$2:$H$1261,MATCH(K$1,'Raw-products'!$A$1:$H$1,0))</f>
        <v>orange</v>
      </c>
      <c r="L1155">
        <f>VLOOKUP($C1155,'Raw-products'!$A$2:$H$1261,MATCH(L$1,'Raw-products'!$A$1:$H$1,0))</f>
        <v>113</v>
      </c>
      <c r="M1155">
        <f>VLOOKUP($C1155,'Raw-products'!$A$2:$H$1261,MATCH(M$1,'Raw-products'!$A$1:$H$1,0))</f>
        <v>74</v>
      </c>
      <c r="N1155" s="5">
        <f t="shared" ref="N1155:N1218" si="36">$L1155*$M1155</f>
        <v>8362</v>
      </c>
      <c r="O1155" cm="1">
        <f t="array" ref="O1155:R1155">_xlfn.XLOOKUP($B1155,'Raw -orders'!$A:$A,'Raw -orders'!$B:$E)</f>
        <v>328</v>
      </c>
      <c r="P1155">
        <v>59828</v>
      </c>
      <c r="Q1155" s="1">
        <v>44272</v>
      </c>
      <c r="R1155" s="1">
        <v>44282</v>
      </c>
      <c r="S1155" t="str" cm="1">
        <f t="array" ref="S1155:Z1155">_xlfn.XLOOKUP($O1155,'Raw - customers'!$A:$A,'Raw - customers'!$B:$I)</f>
        <v>Wadsworth Olivier</v>
      </c>
      <c r="T1155" t="str">
        <v>Non-binary</v>
      </c>
      <c r="U1155">
        <v>59</v>
      </c>
      <c r="V1155" t="str">
        <v>4309 Nguyen KnollApt. 851</v>
      </c>
      <c r="W1155">
        <v>6795</v>
      </c>
      <c r="X1155" t="str">
        <v>North Elijahshire</v>
      </c>
      <c r="Y1155" t="str">
        <v>Western Australia</v>
      </c>
      <c r="Z1155" t="str">
        <v>Australia</v>
      </c>
      <c r="AA1155">
        <v>3</v>
      </c>
      <c r="AB1155" s="3" t="str">
        <f t="shared" ref="AB1155:AB1218" si="37">IF(AND(DATEDIF($Q1155,$R1155,"D")&gt;0,DATEDIF($Q1155,$R1155,"D")&lt;=10),"0 to 10",IF(AND(DATEDIF($Q1155,$R1155,"D")&gt;10,DATEDIF($Q1155,$R1155,"D")&lt;=20),"10 to 20",IF(AND(DATEDIF($Q1155,$R1155,"D")&gt;20,DATEDIF($Q1155,$R1155,"D")&lt;=30),"20 to 30")))</f>
        <v>0 to 10</v>
      </c>
      <c r="AM1155" s="6">
        <v>328</v>
      </c>
      <c r="AN1155" s="6" t="s">
        <v>1377</v>
      </c>
    </row>
    <row r="1156" spans="1:40" x14ac:dyDescent="0.25">
      <c r="A1156">
        <v>1154</v>
      </c>
      <c r="B1156">
        <v>238</v>
      </c>
      <c r="C1156">
        <v>101</v>
      </c>
      <c r="D1156">
        <v>118</v>
      </c>
      <c r="E1156">
        <v>3</v>
      </c>
      <c r="F1156">
        <v>354</v>
      </c>
      <c r="G1156">
        <v>1</v>
      </c>
      <c r="H1156" t="str">
        <f>VLOOKUP($C1156,'Raw-products'!$A$2:$H$1261,MATCH(H$1,'Raw-products'!$A$1:$H$1,0))</f>
        <v>Shirt</v>
      </c>
      <c r="I1156" t="str">
        <f>VLOOKUP($C1156,'Raw-products'!$A$2:$H$1261,MATCH(I$1,'Raw-products'!$A$1:$H$1,0))</f>
        <v>Flannel</v>
      </c>
      <c r="J1156" t="str">
        <f>VLOOKUP($C1156,'Raw-products'!$A$2:$H$1261,MATCH(J$1,'Raw-products'!$A$1:$H$1,0))</f>
        <v>S</v>
      </c>
      <c r="K1156" t="str">
        <f>VLOOKUP($C1156,'Raw-products'!$A$2:$H$1261,MATCH(K$1,'Raw-products'!$A$1:$H$1,0))</f>
        <v>violet</v>
      </c>
      <c r="L1156">
        <f>VLOOKUP($C1156,'Raw-products'!$A$2:$H$1261,MATCH(L$1,'Raw-products'!$A$1:$H$1,0))</f>
        <v>96</v>
      </c>
      <c r="M1156">
        <f>VLOOKUP($C1156,'Raw-products'!$A$2:$H$1261,MATCH(M$1,'Raw-products'!$A$1:$H$1,0))</f>
        <v>70</v>
      </c>
      <c r="N1156" s="5">
        <f t="shared" si="36"/>
        <v>6720</v>
      </c>
      <c r="O1156" cm="1">
        <f t="array" ref="O1156:R1156">_xlfn.XLOOKUP($B1156,'Raw -orders'!$A:$A,'Raw -orders'!$B:$E)</f>
        <v>328</v>
      </c>
      <c r="P1156">
        <v>59828</v>
      </c>
      <c r="Q1156" s="1">
        <v>44272</v>
      </c>
      <c r="R1156" s="1">
        <v>44282</v>
      </c>
      <c r="S1156" t="str" cm="1">
        <f t="array" ref="S1156:Z1156">_xlfn.XLOOKUP($O1156,'Raw - customers'!$A:$A,'Raw - customers'!$B:$I)</f>
        <v>Wadsworth Olivier</v>
      </c>
      <c r="T1156" t="str">
        <v>Non-binary</v>
      </c>
      <c r="U1156">
        <v>59</v>
      </c>
      <c r="V1156" t="str">
        <v>4309 Nguyen KnollApt. 851</v>
      </c>
      <c r="W1156">
        <v>6795</v>
      </c>
      <c r="X1156" t="str">
        <v>North Elijahshire</v>
      </c>
      <c r="Y1156" t="str">
        <v>Western Australia</v>
      </c>
      <c r="Z1156" t="str">
        <v>Australia</v>
      </c>
      <c r="AA1156">
        <v>3</v>
      </c>
      <c r="AB1156" s="3" t="str">
        <f t="shared" si="37"/>
        <v>0 to 10</v>
      </c>
      <c r="AM1156" s="6">
        <v>328</v>
      </c>
      <c r="AN1156" s="6" t="s">
        <v>1377</v>
      </c>
    </row>
    <row r="1157" spans="1:40" x14ac:dyDescent="0.25">
      <c r="A1157">
        <v>1155</v>
      </c>
      <c r="B1157">
        <v>238</v>
      </c>
      <c r="C1157">
        <v>313</v>
      </c>
      <c r="D1157">
        <v>105</v>
      </c>
      <c r="E1157">
        <v>3</v>
      </c>
      <c r="F1157">
        <v>315</v>
      </c>
      <c r="G1157">
        <v>1</v>
      </c>
      <c r="H1157" t="str">
        <f>VLOOKUP($C1157,'Raw-products'!$A$2:$H$1261,MATCH(H$1,'Raw-products'!$A$1:$H$1,0))</f>
        <v>Shirt</v>
      </c>
      <c r="I1157" t="str">
        <f>VLOOKUP($C1157,'Raw-products'!$A$2:$H$1261,MATCH(I$1,'Raw-products'!$A$1:$H$1,0))</f>
        <v>Cuban Collar</v>
      </c>
      <c r="J1157" t="str">
        <f>VLOOKUP($C1157,'Raw-products'!$A$2:$H$1261,MATCH(J$1,'Raw-products'!$A$1:$H$1,0))</f>
        <v>L</v>
      </c>
      <c r="K1157" t="str">
        <f>VLOOKUP($C1157,'Raw-products'!$A$2:$H$1261,MATCH(K$1,'Raw-products'!$A$1:$H$1,0))</f>
        <v>violet</v>
      </c>
      <c r="L1157">
        <f>VLOOKUP($C1157,'Raw-products'!$A$2:$H$1261,MATCH(L$1,'Raw-products'!$A$1:$H$1,0))</f>
        <v>93</v>
      </c>
      <c r="M1157">
        <f>VLOOKUP($C1157,'Raw-products'!$A$2:$H$1261,MATCH(M$1,'Raw-products'!$A$1:$H$1,0))</f>
        <v>78</v>
      </c>
      <c r="N1157" s="5">
        <f t="shared" si="36"/>
        <v>7254</v>
      </c>
      <c r="O1157" cm="1">
        <f t="array" ref="O1157:R1157">_xlfn.XLOOKUP($B1157,'Raw -orders'!$A:$A,'Raw -orders'!$B:$E)</f>
        <v>328</v>
      </c>
      <c r="P1157">
        <v>59828</v>
      </c>
      <c r="Q1157" s="1">
        <v>44272</v>
      </c>
      <c r="R1157" s="1">
        <v>44282</v>
      </c>
      <c r="S1157" t="str" cm="1">
        <f t="array" ref="S1157:Z1157">_xlfn.XLOOKUP($O1157,'Raw - customers'!$A:$A,'Raw - customers'!$B:$I)</f>
        <v>Wadsworth Olivier</v>
      </c>
      <c r="T1157" t="str">
        <v>Non-binary</v>
      </c>
      <c r="U1157">
        <v>59</v>
      </c>
      <c r="V1157" t="str">
        <v>4309 Nguyen KnollApt. 851</v>
      </c>
      <c r="W1157">
        <v>6795</v>
      </c>
      <c r="X1157" t="str">
        <v>North Elijahshire</v>
      </c>
      <c r="Y1157" t="str">
        <v>Western Australia</v>
      </c>
      <c r="Z1157" t="str">
        <v>Australia</v>
      </c>
      <c r="AA1157">
        <v>3</v>
      </c>
      <c r="AB1157" s="3" t="str">
        <f t="shared" si="37"/>
        <v>0 to 10</v>
      </c>
      <c r="AM1157" s="6">
        <v>328</v>
      </c>
      <c r="AN1157" s="6" t="s">
        <v>1377</v>
      </c>
    </row>
    <row r="1158" spans="1:40" x14ac:dyDescent="0.25">
      <c r="A1158">
        <v>1156</v>
      </c>
      <c r="B1158">
        <v>238</v>
      </c>
      <c r="C1158">
        <v>179</v>
      </c>
      <c r="D1158">
        <v>98</v>
      </c>
      <c r="E1158">
        <v>2</v>
      </c>
      <c r="F1158">
        <v>196</v>
      </c>
      <c r="G1158">
        <v>1</v>
      </c>
      <c r="H1158" t="str">
        <f>VLOOKUP($C1158,'Raw-products'!$A$2:$H$1261,MATCH(H$1,'Raw-products'!$A$1:$H$1,0))</f>
        <v>Shirt</v>
      </c>
      <c r="I1158" t="str">
        <f>VLOOKUP($C1158,'Raw-products'!$A$2:$H$1261,MATCH(I$1,'Raw-products'!$A$1:$H$1,0))</f>
        <v>Camp Collared</v>
      </c>
      <c r="J1158" t="str">
        <f>VLOOKUP($C1158,'Raw-products'!$A$2:$H$1261,MATCH(J$1,'Raw-products'!$A$1:$H$1,0))</f>
        <v>XL</v>
      </c>
      <c r="K1158" t="str">
        <f>VLOOKUP($C1158,'Raw-products'!$A$2:$H$1261,MATCH(K$1,'Raw-products'!$A$1:$H$1,0))</f>
        <v>red</v>
      </c>
      <c r="L1158">
        <f>VLOOKUP($C1158,'Raw-products'!$A$2:$H$1261,MATCH(L$1,'Raw-products'!$A$1:$H$1,0))</f>
        <v>112</v>
      </c>
      <c r="M1158">
        <f>VLOOKUP($C1158,'Raw-products'!$A$2:$H$1261,MATCH(M$1,'Raw-products'!$A$1:$H$1,0))</f>
        <v>79</v>
      </c>
      <c r="N1158" s="5">
        <f t="shared" si="36"/>
        <v>8848</v>
      </c>
      <c r="O1158" cm="1">
        <f t="array" ref="O1158:R1158">_xlfn.XLOOKUP($B1158,'Raw -orders'!$A:$A,'Raw -orders'!$B:$E)</f>
        <v>328</v>
      </c>
      <c r="P1158">
        <v>59828</v>
      </c>
      <c r="Q1158" s="1">
        <v>44272</v>
      </c>
      <c r="R1158" s="1">
        <v>44282</v>
      </c>
      <c r="S1158" t="str" cm="1">
        <f t="array" ref="S1158:Z1158">_xlfn.XLOOKUP($O1158,'Raw - customers'!$A:$A,'Raw - customers'!$B:$I)</f>
        <v>Wadsworth Olivier</v>
      </c>
      <c r="T1158" t="str">
        <v>Non-binary</v>
      </c>
      <c r="U1158">
        <v>59</v>
      </c>
      <c r="V1158" t="str">
        <v>4309 Nguyen KnollApt. 851</v>
      </c>
      <c r="W1158">
        <v>6795</v>
      </c>
      <c r="X1158" t="str">
        <v>North Elijahshire</v>
      </c>
      <c r="Y1158" t="str">
        <v>Western Australia</v>
      </c>
      <c r="Z1158" t="str">
        <v>Australia</v>
      </c>
      <c r="AA1158">
        <v>3</v>
      </c>
      <c r="AB1158" s="3" t="str">
        <f t="shared" si="37"/>
        <v>0 to 10</v>
      </c>
      <c r="AM1158" s="6">
        <v>328</v>
      </c>
      <c r="AN1158" s="6" t="s">
        <v>1377</v>
      </c>
    </row>
    <row r="1159" spans="1:40" x14ac:dyDescent="0.25">
      <c r="A1159">
        <v>1157</v>
      </c>
      <c r="B1159">
        <v>238</v>
      </c>
      <c r="C1159">
        <v>340</v>
      </c>
      <c r="D1159">
        <v>109</v>
      </c>
      <c r="E1159">
        <v>1</v>
      </c>
      <c r="F1159">
        <v>109</v>
      </c>
      <c r="G1159">
        <v>1</v>
      </c>
      <c r="H1159" t="str">
        <f>VLOOKUP($C1159,'Raw-products'!$A$2:$H$1261,MATCH(H$1,'Raw-products'!$A$1:$H$1,0))</f>
        <v>Shirt</v>
      </c>
      <c r="I1159" t="str">
        <f>VLOOKUP($C1159,'Raw-products'!$A$2:$H$1261,MATCH(I$1,'Raw-products'!$A$1:$H$1,0))</f>
        <v>Mandarin Collar</v>
      </c>
      <c r="J1159" t="str">
        <f>VLOOKUP($C1159,'Raw-products'!$A$2:$H$1261,MATCH(J$1,'Raw-products'!$A$1:$H$1,0))</f>
        <v>XS</v>
      </c>
      <c r="K1159" t="str">
        <f>VLOOKUP($C1159,'Raw-products'!$A$2:$H$1261,MATCH(K$1,'Raw-products'!$A$1:$H$1,0))</f>
        <v>indigo</v>
      </c>
      <c r="L1159">
        <f>VLOOKUP($C1159,'Raw-products'!$A$2:$H$1261,MATCH(L$1,'Raw-products'!$A$1:$H$1,0))</f>
        <v>108</v>
      </c>
      <c r="M1159">
        <f>VLOOKUP($C1159,'Raw-products'!$A$2:$H$1261,MATCH(M$1,'Raw-products'!$A$1:$H$1,0))</f>
        <v>80</v>
      </c>
      <c r="N1159" s="5">
        <f t="shared" si="36"/>
        <v>8640</v>
      </c>
      <c r="O1159" cm="1">
        <f t="array" ref="O1159:R1159">_xlfn.XLOOKUP($B1159,'Raw -orders'!$A:$A,'Raw -orders'!$B:$E)</f>
        <v>328</v>
      </c>
      <c r="P1159">
        <v>59828</v>
      </c>
      <c r="Q1159" s="1">
        <v>44272</v>
      </c>
      <c r="R1159" s="1">
        <v>44282</v>
      </c>
      <c r="S1159" t="str" cm="1">
        <f t="array" ref="S1159:Z1159">_xlfn.XLOOKUP($O1159,'Raw - customers'!$A:$A,'Raw - customers'!$B:$I)</f>
        <v>Wadsworth Olivier</v>
      </c>
      <c r="T1159" t="str">
        <v>Non-binary</v>
      </c>
      <c r="U1159">
        <v>59</v>
      </c>
      <c r="V1159" t="str">
        <v>4309 Nguyen KnollApt. 851</v>
      </c>
      <c r="W1159">
        <v>6795</v>
      </c>
      <c r="X1159" t="str">
        <v>North Elijahshire</v>
      </c>
      <c r="Y1159" t="str">
        <v>Western Australia</v>
      </c>
      <c r="Z1159" t="str">
        <v>Australia</v>
      </c>
      <c r="AA1159">
        <v>3</v>
      </c>
      <c r="AB1159" s="3" t="str">
        <f t="shared" si="37"/>
        <v>0 to 10</v>
      </c>
      <c r="AM1159" s="6">
        <v>328</v>
      </c>
      <c r="AN1159" s="6" t="s">
        <v>1377</v>
      </c>
    </row>
    <row r="1160" spans="1:40" x14ac:dyDescent="0.25">
      <c r="A1160">
        <v>1158</v>
      </c>
      <c r="B1160">
        <v>239</v>
      </c>
      <c r="C1160">
        <v>1177</v>
      </c>
      <c r="D1160">
        <v>99</v>
      </c>
      <c r="E1160">
        <v>3</v>
      </c>
      <c r="F1160">
        <v>297</v>
      </c>
      <c r="G1160">
        <v>1</v>
      </c>
      <c r="H1160" t="str">
        <f>VLOOKUP($C1160,'Raw-products'!$A$2:$H$1261,MATCH(H$1,'Raw-products'!$A$1:$H$1,0))</f>
        <v>Trousers</v>
      </c>
      <c r="I1160" t="str">
        <f>VLOOKUP($C1160,'Raw-products'!$A$2:$H$1261,MATCH(I$1,'Raw-products'!$A$1:$H$1,0))</f>
        <v>High-Waisted</v>
      </c>
      <c r="J1160" t="str">
        <f>VLOOKUP($C1160,'Raw-products'!$A$2:$H$1261,MATCH(J$1,'Raw-products'!$A$1:$H$1,0))</f>
        <v>M</v>
      </c>
      <c r="K1160" t="str">
        <f>VLOOKUP($C1160,'Raw-products'!$A$2:$H$1261,MATCH(K$1,'Raw-products'!$A$1:$H$1,0))</f>
        <v>blue</v>
      </c>
      <c r="L1160">
        <f>VLOOKUP($C1160,'Raw-products'!$A$2:$H$1261,MATCH(L$1,'Raw-products'!$A$1:$H$1,0))</f>
        <v>98</v>
      </c>
      <c r="M1160">
        <f>VLOOKUP($C1160,'Raw-products'!$A$2:$H$1261,MATCH(M$1,'Raw-products'!$A$1:$H$1,0))</f>
        <v>52</v>
      </c>
      <c r="N1160" s="5">
        <f t="shared" si="36"/>
        <v>5096</v>
      </c>
      <c r="O1160" cm="1">
        <f t="array" ref="O1160:R1160">_xlfn.XLOOKUP($B1160,'Raw -orders'!$A:$A,'Raw -orders'!$B:$E)</f>
        <v>530</v>
      </c>
      <c r="P1160">
        <v>45974</v>
      </c>
      <c r="Q1160" s="1">
        <v>44482</v>
      </c>
      <c r="R1160" s="1">
        <v>44502</v>
      </c>
      <c r="S1160" t="str" cm="1">
        <f t="array" ref="S1160:Z1160">_xlfn.XLOOKUP($O1160,'Raw - customers'!$A:$A,'Raw - customers'!$B:$I)</f>
        <v>Leroi Weal</v>
      </c>
      <c r="T1160" t="str">
        <v>Polygender</v>
      </c>
      <c r="U1160">
        <v>63</v>
      </c>
      <c r="V1160" t="str">
        <v>2724 Madison SummitSuite 567</v>
      </c>
      <c r="W1160">
        <v>9367</v>
      </c>
      <c r="X1160" t="str">
        <v>Lake Rose</v>
      </c>
      <c r="Y1160" t="str">
        <v>Western Australia</v>
      </c>
      <c r="Z1160" t="str">
        <v>Australia</v>
      </c>
      <c r="AA1160">
        <v>10</v>
      </c>
      <c r="AB1160" s="3" t="str">
        <f t="shared" si="37"/>
        <v>10 to 20</v>
      </c>
      <c r="AM1160" s="6">
        <v>530</v>
      </c>
      <c r="AN1160" s="6" t="s">
        <v>1377</v>
      </c>
    </row>
    <row r="1161" spans="1:40" x14ac:dyDescent="0.25">
      <c r="A1161">
        <v>1159</v>
      </c>
      <c r="B1161">
        <v>239</v>
      </c>
      <c r="C1161">
        <v>445</v>
      </c>
      <c r="D1161">
        <v>107</v>
      </c>
      <c r="E1161">
        <v>3</v>
      </c>
      <c r="F1161">
        <v>321</v>
      </c>
      <c r="G1161">
        <v>1</v>
      </c>
      <c r="H1161" t="str">
        <f>VLOOKUP($C1161,'Raw-products'!$A$2:$H$1261,MATCH(H$1,'Raw-products'!$A$1:$H$1,0))</f>
        <v>Jacket</v>
      </c>
      <c r="I1161" t="str">
        <f>VLOOKUP($C1161,'Raw-products'!$A$2:$H$1261,MATCH(I$1,'Raw-products'!$A$1:$H$1,0))</f>
        <v>Denim</v>
      </c>
      <c r="J1161" t="str">
        <f>VLOOKUP($C1161,'Raw-products'!$A$2:$H$1261,MATCH(J$1,'Raw-products'!$A$1:$H$1,0))</f>
        <v>XS</v>
      </c>
      <c r="K1161" t="str">
        <f>VLOOKUP($C1161,'Raw-products'!$A$2:$H$1261,MATCH(K$1,'Raw-products'!$A$1:$H$1,0))</f>
        <v>indigo</v>
      </c>
      <c r="L1161">
        <f>VLOOKUP($C1161,'Raw-products'!$A$2:$H$1261,MATCH(L$1,'Raw-products'!$A$1:$H$1,0))</f>
        <v>92</v>
      </c>
      <c r="M1161">
        <f>VLOOKUP($C1161,'Raw-products'!$A$2:$H$1261,MATCH(M$1,'Raw-products'!$A$1:$H$1,0))</f>
        <v>75</v>
      </c>
      <c r="N1161" s="5">
        <f t="shared" si="36"/>
        <v>6900</v>
      </c>
      <c r="O1161" cm="1">
        <f t="array" ref="O1161:R1161">_xlfn.XLOOKUP($B1161,'Raw -orders'!$A:$A,'Raw -orders'!$B:$E)</f>
        <v>530</v>
      </c>
      <c r="P1161">
        <v>45974</v>
      </c>
      <c r="Q1161" s="1">
        <v>44482</v>
      </c>
      <c r="R1161" s="1">
        <v>44502</v>
      </c>
      <c r="S1161" t="str" cm="1">
        <f t="array" ref="S1161:Z1161">_xlfn.XLOOKUP($O1161,'Raw - customers'!$A:$A,'Raw - customers'!$B:$I)</f>
        <v>Leroi Weal</v>
      </c>
      <c r="T1161" t="str">
        <v>Polygender</v>
      </c>
      <c r="U1161">
        <v>63</v>
      </c>
      <c r="V1161" t="str">
        <v>2724 Madison SummitSuite 567</v>
      </c>
      <c r="W1161">
        <v>9367</v>
      </c>
      <c r="X1161" t="str">
        <v>Lake Rose</v>
      </c>
      <c r="Y1161" t="str">
        <v>Western Australia</v>
      </c>
      <c r="Z1161" t="str">
        <v>Australia</v>
      </c>
      <c r="AA1161">
        <v>10</v>
      </c>
      <c r="AB1161" s="3" t="str">
        <f t="shared" si="37"/>
        <v>10 to 20</v>
      </c>
      <c r="AM1161" s="6">
        <v>530</v>
      </c>
      <c r="AN1161" s="6" t="s">
        <v>1377</v>
      </c>
    </row>
    <row r="1162" spans="1:40" x14ac:dyDescent="0.25">
      <c r="A1162">
        <v>1160</v>
      </c>
      <c r="B1162">
        <v>240</v>
      </c>
      <c r="C1162">
        <v>1009</v>
      </c>
      <c r="D1162">
        <v>106</v>
      </c>
      <c r="E1162">
        <v>1</v>
      </c>
      <c r="F1162">
        <v>106</v>
      </c>
      <c r="G1162">
        <v>1</v>
      </c>
      <c r="H1162" t="str">
        <f>VLOOKUP($C1162,'Raw-products'!$A$2:$H$1261,MATCH(H$1,'Raw-products'!$A$1:$H$1,0))</f>
        <v>Trousers</v>
      </c>
      <c r="I1162" t="str">
        <f>VLOOKUP($C1162,'Raw-products'!$A$2:$H$1261,MATCH(I$1,'Raw-products'!$A$1:$H$1,0))</f>
        <v>Wool</v>
      </c>
      <c r="J1162" t="str">
        <f>VLOOKUP($C1162,'Raw-products'!$A$2:$H$1261,MATCH(J$1,'Raw-products'!$A$1:$H$1,0))</f>
        <v>XL</v>
      </c>
      <c r="K1162" t="str">
        <f>VLOOKUP($C1162,'Raw-products'!$A$2:$H$1261,MATCH(K$1,'Raw-products'!$A$1:$H$1,0))</f>
        <v>indigo</v>
      </c>
      <c r="L1162">
        <f>VLOOKUP($C1162,'Raw-products'!$A$2:$H$1261,MATCH(L$1,'Raw-products'!$A$1:$H$1,0))</f>
        <v>111</v>
      </c>
      <c r="M1162">
        <f>VLOOKUP($C1162,'Raw-products'!$A$2:$H$1261,MATCH(M$1,'Raw-products'!$A$1:$H$1,0))</f>
        <v>51</v>
      </c>
      <c r="N1162" s="5">
        <f t="shared" si="36"/>
        <v>5661</v>
      </c>
      <c r="O1162" cm="1">
        <f t="array" ref="O1162:R1162">_xlfn.XLOOKUP($B1162,'Raw -orders'!$A:$A,'Raw -orders'!$B:$E)</f>
        <v>578</v>
      </c>
      <c r="P1162">
        <v>37612</v>
      </c>
      <c r="Q1162" s="1">
        <v>44223</v>
      </c>
      <c r="R1162" s="1">
        <v>44228</v>
      </c>
      <c r="S1162" t="str" cm="1">
        <f t="array" ref="S1162:Z1162">_xlfn.XLOOKUP($O1162,'Raw - customers'!$A:$A,'Raw - customers'!$B:$I)</f>
        <v>Riordan Goreway</v>
      </c>
      <c r="T1162" t="str">
        <v>Genderfluid</v>
      </c>
      <c r="U1162">
        <v>75</v>
      </c>
      <c r="V1162" t="str">
        <v>256 Andrew CrestApt. 193</v>
      </c>
      <c r="W1162">
        <v>8281</v>
      </c>
      <c r="X1162" t="str">
        <v>East Marcus</v>
      </c>
      <c r="Y1162" t="str">
        <v>New South Wales</v>
      </c>
      <c r="Z1162" t="str">
        <v>Australia</v>
      </c>
      <c r="AA1162">
        <v>1</v>
      </c>
      <c r="AB1162" s="3" t="str">
        <f t="shared" si="37"/>
        <v>0 to 10</v>
      </c>
      <c r="AM1162" s="6">
        <v>578</v>
      </c>
      <c r="AN1162" s="6" t="s">
        <v>1362</v>
      </c>
    </row>
    <row r="1163" spans="1:40" x14ac:dyDescent="0.25">
      <c r="A1163">
        <v>1161</v>
      </c>
      <c r="B1163">
        <v>240</v>
      </c>
      <c r="C1163">
        <v>259</v>
      </c>
      <c r="D1163">
        <v>95</v>
      </c>
      <c r="E1163">
        <v>2</v>
      </c>
      <c r="F1163">
        <v>190</v>
      </c>
      <c r="G1163">
        <v>1</v>
      </c>
      <c r="H1163" t="str">
        <f>VLOOKUP($C1163,'Raw-products'!$A$2:$H$1261,MATCH(H$1,'Raw-products'!$A$1:$H$1,0))</f>
        <v>Shirt</v>
      </c>
      <c r="I1163" t="str">
        <f>VLOOKUP($C1163,'Raw-products'!$A$2:$H$1261,MATCH(I$1,'Raw-products'!$A$1:$H$1,0))</f>
        <v>Polo</v>
      </c>
      <c r="J1163" t="str">
        <f>VLOOKUP($C1163,'Raw-products'!$A$2:$H$1261,MATCH(J$1,'Raw-products'!$A$1:$H$1,0))</f>
        <v>XL</v>
      </c>
      <c r="K1163" t="str">
        <f>VLOOKUP($C1163,'Raw-products'!$A$2:$H$1261,MATCH(K$1,'Raw-products'!$A$1:$H$1,0))</f>
        <v>yellow</v>
      </c>
      <c r="L1163">
        <f>VLOOKUP($C1163,'Raw-products'!$A$2:$H$1261,MATCH(L$1,'Raw-products'!$A$1:$H$1,0))</f>
        <v>117</v>
      </c>
      <c r="M1163">
        <f>VLOOKUP($C1163,'Raw-products'!$A$2:$H$1261,MATCH(M$1,'Raw-products'!$A$1:$H$1,0))</f>
        <v>46</v>
      </c>
      <c r="N1163" s="5">
        <f t="shared" si="36"/>
        <v>5382</v>
      </c>
      <c r="O1163" cm="1">
        <f t="array" ref="O1163:R1163">_xlfn.XLOOKUP($B1163,'Raw -orders'!$A:$A,'Raw -orders'!$B:$E)</f>
        <v>578</v>
      </c>
      <c r="P1163">
        <v>37612</v>
      </c>
      <c r="Q1163" s="1">
        <v>44223</v>
      </c>
      <c r="R1163" s="1">
        <v>44228</v>
      </c>
      <c r="S1163" t="str" cm="1">
        <f t="array" ref="S1163:Z1163">_xlfn.XLOOKUP($O1163,'Raw - customers'!$A:$A,'Raw - customers'!$B:$I)</f>
        <v>Riordan Goreway</v>
      </c>
      <c r="T1163" t="str">
        <v>Genderfluid</v>
      </c>
      <c r="U1163">
        <v>75</v>
      </c>
      <c r="V1163" t="str">
        <v>256 Andrew CrestApt. 193</v>
      </c>
      <c r="W1163">
        <v>8281</v>
      </c>
      <c r="X1163" t="str">
        <v>East Marcus</v>
      </c>
      <c r="Y1163" t="str">
        <v>New South Wales</v>
      </c>
      <c r="Z1163" t="str">
        <v>Australia</v>
      </c>
      <c r="AA1163">
        <v>1</v>
      </c>
      <c r="AB1163" s="3" t="str">
        <f t="shared" si="37"/>
        <v>0 to 10</v>
      </c>
      <c r="AM1163" s="6">
        <v>578</v>
      </c>
      <c r="AN1163" s="6" t="s">
        <v>1362</v>
      </c>
    </row>
    <row r="1164" spans="1:40" x14ac:dyDescent="0.25">
      <c r="A1164">
        <v>1162</v>
      </c>
      <c r="B1164">
        <v>240</v>
      </c>
      <c r="C1164">
        <v>473</v>
      </c>
      <c r="D1164">
        <v>118</v>
      </c>
      <c r="E1164">
        <v>1</v>
      </c>
      <c r="F1164">
        <v>118</v>
      </c>
      <c r="G1164">
        <v>1</v>
      </c>
      <c r="H1164" t="str">
        <f>VLOOKUP($C1164,'Raw-products'!$A$2:$H$1261,MATCH(H$1,'Raw-products'!$A$1:$H$1,0))</f>
        <v>Jacket</v>
      </c>
      <c r="I1164" t="str">
        <f>VLOOKUP($C1164,'Raw-products'!$A$2:$H$1261,MATCH(I$1,'Raw-products'!$A$1:$H$1,0))</f>
        <v>Puffer</v>
      </c>
      <c r="J1164" t="str">
        <f>VLOOKUP($C1164,'Raw-products'!$A$2:$H$1261,MATCH(J$1,'Raw-products'!$A$1:$H$1,0))</f>
        <v>L</v>
      </c>
      <c r="K1164" t="str">
        <f>VLOOKUP($C1164,'Raw-products'!$A$2:$H$1261,MATCH(K$1,'Raw-products'!$A$1:$H$1,0))</f>
        <v>green</v>
      </c>
      <c r="L1164">
        <f>VLOOKUP($C1164,'Raw-products'!$A$2:$H$1261,MATCH(L$1,'Raw-products'!$A$1:$H$1,0))</f>
        <v>110</v>
      </c>
      <c r="M1164">
        <f>VLOOKUP($C1164,'Raw-products'!$A$2:$H$1261,MATCH(M$1,'Raw-products'!$A$1:$H$1,0))</f>
        <v>43</v>
      </c>
      <c r="N1164" s="5">
        <f t="shared" si="36"/>
        <v>4730</v>
      </c>
      <c r="O1164" cm="1">
        <f t="array" ref="O1164:R1164">_xlfn.XLOOKUP($B1164,'Raw -orders'!$A:$A,'Raw -orders'!$B:$E)</f>
        <v>578</v>
      </c>
      <c r="P1164">
        <v>37612</v>
      </c>
      <c r="Q1164" s="1">
        <v>44223</v>
      </c>
      <c r="R1164" s="1">
        <v>44228</v>
      </c>
      <c r="S1164" t="str" cm="1">
        <f t="array" ref="S1164:Z1164">_xlfn.XLOOKUP($O1164,'Raw - customers'!$A:$A,'Raw - customers'!$B:$I)</f>
        <v>Riordan Goreway</v>
      </c>
      <c r="T1164" t="str">
        <v>Genderfluid</v>
      </c>
      <c r="U1164">
        <v>75</v>
      </c>
      <c r="V1164" t="str">
        <v>256 Andrew CrestApt. 193</v>
      </c>
      <c r="W1164">
        <v>8281</v>
      </c>
      <c r="X1164" t="str">
        <v>East Marcus</v>
      </c>
      <c r="Y1164" t="str">
        <v>New South Wales</v>
      </c>
      <c r="Z1164" t="str">
        <v>Australia</v>
      </c>
      <c r="AA1164">
        <v>1</v>
      </c>
      <c r="AB1164" s="3" t="str">
        <f t="shared" si="37"/>
        <v>0 to 10</v>
      </c>
      <c r="AM1164" s="6">
        <v>578</v>
      </c>
      <c r="AN1164" s="6" t="s">
        <v>1362</v>
      </c>
    </row>
    <row r="1165" spans="1:40" x14ac:dyDescent="0.25">
      <c r="A1165">
        <v>1163</v>
      </c>
      <c r="B1165">
        <v>240</v>
      </c>
      <c r="C1165">
        <v>124</v>
      </c>
      <c r="D1165">
        <v>92</v>
      </c>
      <c r="E1165">
        <v>3</v>
      </c>
      <c r="F1165">
        <v>276</v>
      </c>
      <c r="G1165">
        <v>1</v>
      </c>
      <c r="H1165" t="str">
        <f>VLOOKUP($C1165,'Raw-products'!$A$2:$H$1261,MATCH(H$1,'Raw-products'!$A$1:$H$1,0))</f>
        <v>Shirt</v>
      </c>
      <c r="I1165" t="str">
        <f>VLOOKUP($C1165,'Raw-products'!$A$2:$H$1261,MATCH(I$1,'Raw-products'!$A$1:$H$1,0))</f>
        <v>Denim</v>
      </c>
      <c r="J1165" t="str">
        <f>VLOOKUP($C1165,'Raw-products'!$A$2:$H$1261,MATCH(J$1,'Raw-products'!$A$1:$H$1,0))</f>
        <v>XL</v>
      </c>
      <c r="K1165" t="str">
        <f>VLOOKUP($C1165,'Raw-products'!$A$2:$H$1261,MATCH(K$1,'Raw-products'!$A$1:$H$1,0))</f>
        <v>green</v>
      </c>
      <c r="L1165">
        <f>VLOOKUP($C1165,'Raw-products'!$A$2:$H$1261,MATCH(L$1,'Raw-products'!$A$1:$H$1,0))</f>
        <v>115</v>
      </c>
      <c r="M1165">
        <f>VLOOKUP($C1165,'Raw-products'!$A$2:$H$1261,MATCH(M$1,'Raw-products'!$A$1:$H$1,0))</f>
        <v>52</v>
      </c>
      <c r="N1165" s="5">
        <f t="shared" si="36"/>
        <v>5980</v>
      </c>
      <c r="O1165" cm="1">
        <f t="array" ref="O1165:R1165">_xlfn.XLOOKUP($B1165,'Raw -orders'!$A:$A,'Raw -orders'!$B:$E)</f>
        <v>578</v>
      </c>
      <c r="P1165">
        <v>37612</v>
      </c>
      <c r="Q1165" s="1">
        <v>44223</v>
      </c>
      <c r="R1165" s="1">
        <v>44228</v>
      </c>
      <c r="S1165" t="str" cm="1">
        <f t="array" ref="S1165:Z1165">_xlfn.XLOOKUP($O1165,'Raw - customers'!$A:$A,'Raw - customers'!$B:$I)</f>
        <v>Riordan Goreway</v>
      </c>
      <c r="T1165" t="str">
        <v>Genderfluid</v>
      </c>
      <c r="U1165">
        <v>75</v>
      </c>
      <c r="V1165" t="str">
        <v>256 Andrew CrestApt. 193</v>
      </c>
      <c r="W1165">
        <v>8281</v>
      </c>
      <c r="X1165" t="str">
        <v>East Marcus</v>
      </c>
      <c r="Y1165" t="str">
        <v>New South Wales</v>
      </c>
      <c r="Z1165" t="str">
        <v>Australia</v>
      </c>
      <c r="AA1165">
        <v>1</v>
      </c>
      <c r="AB1165" s="3" t="str">
        <f t="shared" si="37"/>
        <v>0 to 10</v>
      </c>
      <c r="AM1165" s="6">
        <v>578</v>
      </c>
      <c r="AN1165" s="6" t="s">
        <v>1362</v>
      </c>
    </row>
    <row r="1166" spans="1:40" x14ac:dyDescent="0.25">
      <c r="A1166">
        <v>1164</v>
      </c>
      <c r="B1166">
        <v>240</v>
      </c>
      <c r="C1166">
        <v>9</v>
      </c>
      <c r="D1166">
        <v>96</v>
      </c>
      <c r="E1166">
        <v>1</v>
      </c>
      <c r="F1166">
        <v>96</v>
      </c>
      <c r="G1166">
        <v>1</v>
      </c>
      <c r="H1166" t="str">
        <f>VLOOKUP($C1166,'Raw-products'!$A$2:$H$1261,MATCH(H$1,'Raw-products'!$A$1:$H$1,0))</f>
        <v>Shirt</v>
      </c>
      <c r="I1166" t="str">
        <f>VLOOKUP($C1166,'Raw-products'!$A$2:$H$1261,MATCH(I$1,'Raw-products'!$A$1:$H$1,0))</f>
        <v>Oxford Cloth</v>
      </c>
      <c r="J1166" t="str">
        <f>VLOOKUP($C1166,'Raw-products'!$A$2:$H$1261,MATCH(J$1,'Raw-products'!$A$1:$H$1,0))</f>
        <v>XL</v>
      </c>
      <c r="K1166" t="str">
        <f>VLOOKUP($C1166,'Raw-products'!$A$2:$H$1261,MATCH(K$1,'Raw-products'!$A$1:$H$1,0))</f>
        <v>orange</v>
      </c>
      <c r="L1166">
        <f>VLOOKUP($C1166,'Raw-products'!$A$2:$H$1261,MATCH(L$1,'Raw-products'!$A$1:$H$1,0))</f>
        <v>114</v>
      </c>
      <c r="M1166">
        <f>VLOOKUP($C1166,'Raw-products'!$A$2:$H$1261,MATCH(M$1,'Raw-products'!$A$1:$H$1,0))</f>
        <v>43</v>
      </c>
      <c r="N1166" s="5">
        <f t="shared" si="36"/>
        <v>4902</v>
      </c>
      <c r="O1166" cm="1">
        <f t="array" ref="O1166:R1166">_xlfn.XLOOKUP($B1166,'Raw -orders'!$A:$A,'Raw -orders'!$B:$E)</f>
        <v>578</v>
      </c>
      <c r="P1166">
        <v>37612</v>
      </c>
      <c r="Q1166" s="1">
        <v>44223</v>
      </c>
      <c r="R1166" s="1">
        <v>44228</v>
      </c>
      <c r="S1166" t="str" cm="1">
        <f t="array" ref="S1166:Z1166">_xlfn.XLOOKUP($O1166,'Raw - customers'!$A:$A,'Raw - customers'!$B:$I)</f>
        <v>Riordan Goreway</v>
      </c>
      <c r="T1166" t="str">
        <v>Genderfluid</v>
      </c>
      <c r="U1166">
        <v>75</v>
      </c>
      <c r="V1166" t="str">
        <v>256 Andrew CrestApt. 193</v>
      </c>
      <c r="W1166">
        <v>8281</v>
      </c>
      <c r="X1166" t="str">
        <v>East Marcus</v>
      </c>
      <c r="Y1166" t="str">
        <v>New South Wales</v>
      </c>
      <c r="Z1166" t="str">
        <v>Australia</v>
      </c>
      <c r="AA1166">
        <v>1</v>
      </c>
      <c r="AB1166" s="3" t="str">
        <f t="shared" si="37"/>
        <v>0 to 10</v>
      </c>
      <c r="AM1166" s="6">
        <v>578</v>
      </c>
      <c r="AN1166" s="6" t="s">
        <v>1362</v>
      </c>
    </row>
    <row r="1167" spans="1:40" x14ac:dyDescent="0.25">
      <c r="A1167">
        <v>1165</v>
      </c>
      <c r="B1167">
        <v>240</v>
      </c>
      <c r="C1167">
        <v>298</v>
      </c>
      <c r="D1167">
        <v>105</v>
      </c>
      <c r="E1167">
        <v>3</v>
      </c>
      <c r="F1167">
        <v>315</v>
      </c>
      <c r="G1167">
        <v>1</v>
      </c>
      <c r="H1167" t="str">
        <f>VLOOKUP($C1167,'Raw-products'!$A$2:$H$1261,MATCH(H$1,'Raw-products'!$A$1:$H$1,0))</f>
        <v>Shirt</v>
      </c>
      <c r="I1167" t="str">
        <f>VLOOKUP($C1167,'Raw-products'!$A$2:$H$1261,MATCH(I$1,'Raw-products'!$A$1:$H$1,0))</f>
        <v>Cuban Collar</v>
      </c>
      <c r="J1167" t="str">
        <f>VLOOKUP($C1167,'Raw-products'!$A$2:$H$1261,MATCH(J$1,'Raw-products'!$A$1:$H$1,0))</f>
        <v>L</v>
      </c>
      <c r="K1167" t="str">
        <f>VLOOKUP($C1167,'Raw-products'!$A$2:$H$1261,MATCH(K$1,'Raw-products'!$A$1:$H$1,0))</f>
        <v>green</v>
      </c>
      <c r="L1167">
        <f>VLOOKUP($C1167,'Raw-products'!$A$2:$H$1261,MATCH(L$1,'Raw-products'!$A$1:$H$1,0))</f>
        <v>93</v>
      </c>
      <c r="M1167">
        <f>VLOOKUP($C1167,'Raw-products'!$A$2:$H$1261,MATCH(M$1,'Raw-products'!$A$1:$H$1,0))</f>
        <v>58</v>
      </c>
      <c r="N1167" s="5">
        <f t="shared" si="36"/>
        <v>5394</v>
      </c>
      <c r="O1167" cm="1">
        <f t="array" ref="O1167:R1167">_xlfn.XLOOKUP($B1167,'Raw -orders'!$A:$A,'Raw -orders'!$B:$E)</f>
        <v>578</v>
      </c>
      <c r="P1167">
        <v>37612</v>
      </c>
      <c r="Q1167" s="1">
        <v>44223</v>
      </c>
      <c r="R1167" s="1">
        <v>44228</v>
      </c>
      <c r="S1167" t="str" cm="1">
        <f t="array" ref="S1167:Z1167">_xlfn.XLOOKUP($O1167,'Raw - customers'!$A:$A,'Raw - customers'!$B:$I)</f>
        <v>Riordan Goreway</v>
      </c>
      <c r="T1167" t="str">
        <v>Genderfluid</v>
      </c>
      <c r="U1167">
        <v>75</v>
      </c>
      <c r="V1167" t="str">
        <v>256 Andrew CrestApt. 193</v>
      </c>
      <c r="W1167">
        <v>8281</v>
      </c>
      <c r="X1167" t="str">
        <v>East Marcus</v>
      </c>
      <c r="Y1167" t="str">
        <v>New South Wales</v>
      </c>
      <c r="Z1167" t="str">
        <v>Australia</v>
      </c>
      <c r="AA1167">
        <v>1</v>
      </c>
      <c r="AB1167" s="3" t="str">
        <f t="shared" si="37"/>
        <v>0 to 10</v>
      </c>
      <c r="AM1167" s="6">
        <v>578</v>
      </c>
      <c r="AN1167" s="6" t="s">
        <v>1362</v>
      </c>
    </row>
    <row r="1168" spans="1:40" x14ac:dyDescent="0.25">
      <c r="A1168">
        <v>1166</v>
      </c>
      <c r="B1168">
        <v>241</v>
      </c>
      <c r="C1168">
        <v>400</v>
      </c>
      <c r="D1168">
        <v>119</v>
      </c>
      <c r="E1168">
        <v>2</v>
      </c>
      <c r="F1168">
        <v>238</v>
      </c>
      <c r="G1168">
        <v>1</v>
      </c>
      <c r="H1168" t="str">
        <f>VLOOKUP($C1168,'Raw-products'!$A$2:$H$1261,MATCH(H$1,'Raw-products'!$A$1:$H$1,0))</f>
        <v>Shirt</v>
      </c>
      <c r="I1168" t="str">
        <f>VLOOKUP($C1168,'Raw-products'!$A$2:$H$1261,MATCH(I$1,'Raw-products'!$A$1:$H$1,0))</f>
        <v>Casual Slim Fit</v>
      </c>
      <c r="J1168" t="str">
        <f>VLOOKUP($C1168,'Raw-products'!$A$2:$H$1261,MATCH(J$1,'Raw-products'!$A$1:$H$1,0))</f>
        <v>XS</v>
      </c>
      <c r="K1168" t="str">
        <f>VLOOKUP($C1168,'Raw-products'!$A$2:$H$1261,MATCH(K$1,'Raw-products'!$A$1:$H$1,0))</f>
        <v>green</v>
      </c>
      <c r="L1168">
        <f>VLOOKUP($C1168,'Raw-products'!$A$2:$H$1261,MATCH(L$1,'Raw-products'!$A$1:$H$1,0))</f>
        <v>113</v>
      </c>
      <c r="M1168">
        <f>VLOOKUP($C1168,'Raw-products'!$A$2:$H$1261,MATCH(M$1,'Raw-products'!$A$1:$H$1,0))</f>
        <v>69</v>
      </c>
      <c r="N1168" s="5">
        <f t="shared" si="36"/>
        <v>7797</v>
      </c>
      <c r="O1168" cm="1">
        <f t="array" ref="O1168:R1168">_xlfn.XLOOKUP($B1168,'Raw -orders'!$A:$A,'Raw -orders'!$B:$E)</f>
        <v>401</v>
      </c>
      <c r="P1168">
        <v>33692</v>
      </c>
      <c r="Q1168" s="1">
        <v>44399</v>
      </c>
      <c r="R1168" s="1">
        <v>44425</v>
      </c>
      <c r="S1168" t="str" cm="1">
        <f t="array" ref="S1168:Z1168">_xlfn.XLOOKUP($O1168,'Raw - customers'!$A:$A,'Raw - customers'!$B:$I)</f>
        <v>Waylen Swallwell</v>
      </c>
      <c r="T1168" t="str">
        <v>Non-binary</v>
      </c>
      <c r="U1168">
        <v>73</v>
      </c>
      <c r="V1168" t="str">
        <v>254 Layla AvenueSuite 506</v>
      </c>
      <c r="W1168">
        <v>613</v>
      </c>
      <c r="X1168" t="str">
        <v>Sarahstad</v>
      </c>
      <c r="Y1168" t="str">
        <v>Western Australia</v>
      </c>
      <c r="Z1168" t="str">
        <v>Australia</v>
      </c>
      <c r="AA1168">
        <v>7</v>
      </c>
      <c r="AB1168" s="3" t="str">
        <f t="shared" si="37"/>
        <v>20 to 30</v>
      </c>
      <c r="AM1168" s="6">
        <v>401</v>
      </c>
      <c r="AN1168" s="6" t="s">
        <v>1377</v>
      </c>
    </row>
    <row r="1169" spans="1:40" x14ac:dyDescent="0.25">
      <c r="A1169">
        <v>1167</v>
      </c>
      <c r="B1169">
        <v>241</v>
      </c>
      <c r="C1169">
        <v>1051</v>
      </c>
      <c r="D1169">
        <v>93</v>
      </c>
      <c r="E1169">
        <v>2</v>
      </c>
      <c r="F1169">
        <v>186</v>
      </c>
      <c r="G1169">
        <v>1</v>
      </c>
      <c r="H1169" t="str">
        <f>VLOOKUP($C1169,'Raw-products'!$A$2:$H$1261,MATCH(H$1,'Raw-products'!$A$1:$H$1,0))</f>
        <v>Trousers</v>
      </c>
      <c r="I1169" t="str">
        <f>VLOOKUP($C1169,'Raw-products'!$A$2:$H$1261,MATCH(I$1,'Raw-products'!$A$1:$H$1,0))</f>
        <v>Joggers</v>
      </c>
      <c r="J1169" t="str">
        <f>VLOOKUP($C1169,'Raw-products'!$A$2:$H$1261,MATCH(J$1,'Raw-products'!$A$1:$H$1,0))</f>
        <v>S</v>
      </c>
      <c r="K1169" t="str">
        <f>VLOOKUP($C1169,'Raw-products'!$A$2:$H$1261,MATCH(K$1,'Raw-products'!$A$1:$H$1,0))</f>
        <v>red</v>
      </c>
      <c r="L1169">
        <f>VLOOKUP($C1169,'Raw-products'!$A$2:$H$1261,MATCH(L$1,'Raw-products'!$A$1:$H$1,0))</f>
        <v>94</v>
      </c>
      <c r="M1169">
        <f>VLOOKUP($C1169,'Raw-products'!$A$2:$H$1261,MATCH(M$1,'Raw-products'!$A$1:$H$1,0))</f>
        <v>71</v>
      </c>
      <c r="N1169" s="5">
        <f t="shared" si="36"/>
        <v>6674</v>
      </c>
      <c r="O1169" cm="1">
        <f t="array" ref="O1169:R1169">_xlfn.XLOOKUP($B1169,'Raw -orders'!$A:$A,'Raw -orders'!$B:$E)</f>
        <v>401</v>
      </c>
      <c r="P1169">
        <v>33692</v>
      </c>
      <c r="Q1169" s="1">
        <v>44399</v>
      </c>
      <c r="R1169" s="1">
        <v>44425</v>
      </c>
      <c r="S1169" t="str" cm="1">
        <f t="array" ref="S1169:Z1169">_xlfn.XLOOKUP($O1169,'Raw - customers'!$A:$A,'Raw - customers'!$B:$I)</f>
        <v>Waylen Swallwell</v>
      </c>
      <c r="T1169" t="str">
        <v>Non-binary</v>
      </c>
      <c r="U1169">
        <v>73</v>
      </c>
      <c r="V1169" t="str">
        <v>254 Layla AvenueSuite 506</v>
      </c>
      <c r="W1169">
        <v>613</v>
      </c>
      <c r="X1169" t="str">
        <v>Sarahstad</v>
      </c>
      <c r="Y1169" t="str">
        <v>Western Australia</v>
      </c>
      <c r="Z1169" t="str">
        <v>Australia</v>
      </c>
      <c r="AA1169">
        <v>7</v>
      </c>
      <c r="AB1169" s="3" t="str">
        <f t="shared" si="37"/>
        <v>20 to 30</v>
      </c>
      <c r="AM1169" s="6">
        <v>401</v>
      </c>
      <c r="AN1169" s="6" t="s">
        <v>1377</v>
      </c>
    </row>
    <row r="1170" spans="1:40" x14ac:dyDescent="0.25">
      <c r="A1170">
        <v>1168</v>
      </c>
      <c r="B1170">
        <v>241</v>
      </c>
      <c r="C1170">
        <v>333</v>
      </c>
      <c r="D1170">
        <v>109</v>
      </c>
      <c r="E1170">
        <v>2</v>
      </c>
      <c r="F1170">
        <v>218</v>
      </c>
      <c r="G1170">
        <v>1</v>
      </c>
      <c r="H1170" t="str">
        <f>VLOOKUP($C1170,'Raw-products'!$A$2:$H$1261,MATCH(H$1,'Raw-products'!$A$1:$H$1,0))</f>
        <v>Shirt</v>
      </c>
      <c r="I1170" t="str">
        <f>VLOOKUP($C1170,'Raw-products'!$A$2:$H$1261,MATCH(I$1,'Raw-products'!$A$1:$H$1,0))</f>
        <v>Mandarin Collar</v>
      </c>
      <c r="J1170" t="str">
        <f>VLOOKUP($C1170,'Raw-products'!$A$2:$H$1261,MATCH(J$1,'Raw-products'!$A$1:$H$1,0))</f>
        <v>L</v>
      </c>
      <c r="K1170" t="str">
        <f>VLOOKUP($C1170,'Raw-products'!$A$2:$H$1261,MATCH(K$1,'Raw-products'!$A$1:$H$1,0))</f>
        <v>green</v>
      </c>
      <c r="L1170">
        <f>VLOOKUP($C1170,'Raw-products'!$A$2:$H$1261,MATCH(L$1,'Raw-products'!$A$1:$H$1,0))</f>
        <v>108</v>
      </c>
      <c r="M1170">
        <f>VLOOKUP($C1170,'Raw-products'!$A$2:$H$1261,MATCH(M$1,'Raw-products'!$A$1:$H$1,0))</f>
        <v>67</v>
      </c>
      <c r="N1170" s="5">
        <f t="shared" si="36"/>
        <v>7236</v>
      </c>
      <c r="O1170" cm="1">
        <f t="array" ref="O1170:R1170">_xlfn.XLOOKUP($B1170,'Raw -orders'!$A:$A,'Raw -orders'!$B:$E)</f>
        <v>401</v>
      </c>
      <c r="P1170">
        <v>33692</v>
      </c>
      <c r="Q1170" s="1">
        <v>44399</v>
      </c>
      <c r="R1170" s="1">
        <v>44425</v>
      </c>
      <c r="S1170" t="str" cm="1">
        <f t="array" ref="S1170:Z1170">_xlfn.XLOOKUP($O1170,'Raw - customers'!$A:$A,'Raw - customers'!$B:$I)</f>
        <v>Waylen Swallwell</v>
      </c>
      <c r="T1170" t="str">
        <v>Non-binary</v>
      </c>
      <c r="U1170">
        <v>73</v>
      </c>
      <c r="V1170" t="str">
        <v>254 Layla AvenueSuite 506</v>
      </c>
      <c r="W1170">
        <v>613</v>
      </c>
      <c r="X1170" t="str">
        <v>Sarahstad</v>
      </c>
      <c r="Y1170" t="str">
        <v>Western Australia</v>
      </c>
      <c r="Z1170" t="str">
        <v>Australia</v>
      </c>
      <c r="AA1170">
        <v>7</v>
      </c>
      <c r="AB1170" s="3" t="str">
        <f t="shared" si="37"/>
        <v>20 to 30</v>
      </c>
      <c r="AM1170" s="6">
        <v>401</v>
      </c>
      <c r="AN1170" s="6" t="s">
        <v>1377</v>
      </c>
    </row>
    <row r="1171" spans="1:40" x14ac:dyDescent="0.25">
      <c r="A1171">
        <v>1169</v>
      </c>
      <c r="B1171">
        <v>242</v>
      </c>
      <c r="C1171">
        <v>26</v>
      </c>
      <c r="D1171">
        <v>96</v>
      </c>
      <c r="E1171">
        <v>3</v>
      </c>
      <c r="F1171">
        <v>288</v>
      </c>
      <c r="G1171">
        <v>1</v>
      </c>
      <c r="H1171" t="str">
        <f>VLOOKUP($C1171,'Raw-products'!$A$2:$H$1261,MATCH(H$1,'Raw-products'!$A$1:$H$1,0))</f>
        <v>Shirt</v>
      </c>
      <c r="I1171" t="str">
        <f>VLOOKUP($C1171,'Raw-products'!$A$2:$H$1261,MATCH(I$1,'Raw-products'!$A$1:$H$1,0))</f>
        <v>Oxford Cloth</v>
      </c>
      <c r="J1171" t="str">
        <f>VLOOKUP($C1171,'Raw-products'!$A$2:$H$1261,MATCH(J$1,'Raw-products'!$A$1:$H$1,0))</f>
        <v>S</v>
      </c>
      <c r="K1171" t="str">
        <f>VLOOKUP($C1171,'Raw-products'!$A$2:$H$1261,MATCH(K$1,'Raw-products'!$A$1:$H$1,0))</f>
        <v>indigo</v>
      </c>
      <c r="L1171">
        <f>VLOOKUP($C1171,'Raw-products'!$A$2:$H$1261,MATCH(L$1,'Raw-products'!$A$1:$H$1,0))</f>
        <v>114</v>
      </c>
      <c r="M1171">
        <f>VLOOKUP($C1171,'Raw-products'!$A$2:$H$1261,MATCH(M$1,'Raw-products'!$A$1:$H$1,0))</f>
        <v>59</v>
      </c>
      <c r="N1171" s="5">
        <f t="shared" si="36"/>
        <v>6726</v>
      </c>
      <c r="O1171" cm="1">
        <f t="array" ref="O1171:R1171">_xlfn.XLOOKUP($B1171,'Raw -orders'!$A:$A,'Raw -orders'!$B:$E)</f>
        <v>909</v>
      </c>
      <c r="P1171">
        <v>12202</v>
      </c>
      <c r="Q1171" s="1">
        <v>44433</v>
      </c>
      <c r="R1171" s="1">
        <v>44452</v>
      </c>
      <c r="S1171" t="str" cm="1">
        <f t="array" ref="S1171:Z1171">_xlfn.XLOOKUP($O1171,'Raw - customers'!$A:$A,'Raw - customers'!$B:$I)</f>
        <v>Patin Circuit</v>
      </c>
      <c r="T1171" t="str">
        <v>Genderqueer</v>
      </c>
      <c r="U1171">
        <v>62</v>
      </c>
      <c r="V1171" t="str">
        <v>976 Murray Station StApt. 036</v>
      </c>
      <c r="W1171">
        <v>3227</v>
      </c>
      <c r="X1171" t="str">
        <v>Langfort</v>
      </c>
      <c r="Y1171" t="str">
        <v>Tasmania</v>
      </c>
      <c r="Z1171" t="str">
        <v>Australia</v>
      </c>
      <c r="AA1171">
        <v>8</v>
      </c>
      <c r="AB1171" s="3" t="str">
        <f t="shared" si="37"/>
        <v>10 to 20</v>
      </c>
      <c r="AM1171" s="6">
        <v>909</v>
      </c>
      <c r="AN1171" s="6" t="s">
        <v>1414</v>
      </c>
    </row>
    <row r="1172" spans="1:40" x14ac:dyDescent="0.25">
      <c r="A1172">
        <v>1170</v>
      </c>
      <c r="B1172">
        <v>242</v>
      </c>
      <c r="C1172">
        <v>1002</v>
      </c>
      <c r="D1172">
        <v>106</v>
      </c>
      <c r="E1172">
        <v>3</v>
      </c>
      <c r="F1172">
        <v>318</v>
      </c>
      <c r="G1172">
        <v>1</v>
      </c>
      <c r="H1172" t="str">
        <f>VLOOKUP($C1172,'Raw-products'!$A$2:$H$1261,MATCH(H$1,'Raw-products'!$A$1:$H$1,0))</f>
        <v>Trousers</v>
      </c>
      <c r="I1172" t="str">
        <f>VLOOKUP($C1172,'Raw-products'!$A$2:$H$1261,MATCH(I$1,'Raw-products'!$A$1:$H$1,0))</f>
        <v>Wool</v>
      </c>
      <c r="J1172" t="str">
        <f>VLOOKUP($C1172,'Raw-products'!$A$2:$H$1261,MATCH(J$1,'Raw-products'!$A$1:$H$1,0))</f>
        <v>M</v>
      </c>
      <c r="K1172" t="str">
        <f>VLOOKUP($C1172,'Raw-products'!$A$2:$H$1261,MATCH(K$1,'Raw-products'!$A$1:$H$1,0))</f>
        <v>blue</v>
      </c>
      <c r="L1172">
        <f>VLOOKUP($C1172,'Raw-products'!$A$2:$H$1261,MATCH(L$1,'Raw-products'!$A$1:$H$1,0))</f>
        <v>111</v>
      </c>
      <c r="M1172">
        <f>VLOOKUP($C1172,'Raw-products'!$A$2:$H$1261,MATCH(M$1,'Raw-products'!$A$1:$H$1,0))</f>
        <v>52</v>
      </c>
      <c r="N1172" s="5">
        <f t="shared" si="36"/>
        <v>5772</v>
      </c>
      <c r="O1172" cm="1">
        <f t="array" ref="O1172:R1172">_xlfn.XLOOKUP($B1172,'Raw -orders'!$A:$A,'Raw -orders'!$B:$E)</f>
        <v>909</v>
      </c>
      <c r="P1172">
        <v>12202</v>
      </c>
      <c r="Q1172" s="1">
        <v>44433</v>
      </c>
      <c r="R1172" s="1">
        <v>44452</v>
      </c>
      <c r="S1172" t="str" cm="1">
        <f t="array" ref="S1172:Z1172">_xlfn.XLOOKUP($O1172,'Raw - customers'!$A:$A,'Raw - customers'!$B:$I)</f>
        <v>Patin Circuit</v>
      </c>
      <c r="T1172" t="str">
        <v>Genderqueer</v>
      </c>
      <c r="U1172">
        <v>62</v>
      </c>
      <c r="V1172" t="str">
        <v>976 Murray Station StApt. 036</v>
      </c>
      <c r="W1172">
        <v>3227</v>
      </c>
      <c r="X1172" t="str">
        <v>Langfort</v>
      </c>
      <c r="Y1172" t="str">
        <v>Tasmania</v>
      </c>
      <c r="Z1172" t="str">
        <v>Australia</v>
      </c>
      <c r="AA1172">
        <v>8</v>
      </c>
      <c r="AB1172" s="3" t="str">
        <f t="shared" si="37"/>
        <v>10 to 20</v>
      </c>
      <c r="AM1172" s="6">
        <v>909</v>
      </c>
      <c r="AN1172" s="6" t="s">
        <v>1414</v>
      </c>
    </row>
    <row r="1173" spans="1:40" x14ac:dyDescent="0.25">
      <c r="A1173">
        <v>1171</v>
      </c>
      <c r="B1173">
        <v>242</v>
      </c>
      <c r="C1173">
        <v>877</v>
      </c>
      <c r="D1173">
        <v>94</v>
      </c>
      <c r="E1173">
        <v>1</v>
      </c>
      <c r="F1173">
        <v>94</v>
      </c>
      <c r="G1173">
        <v>1</v>
      </c>
      <c r="H1173" t="str">
        <f>VLOOKUP($C1173,'Raw-products'!$A$2:$H$1261,MATCH(H$1,'Raw-products'!$A$1:$H$1,0))</f>
        <v>Trousers</v>
      </c>
      <c r="I1173" t="str">
        <f>VLOOKUP($C1173,'Raw-products'!$A$2:$H$1261,MATCH(I$1,'Raw-products'!$A$1:$H$1,0))</f>
        <v>Cords</v>
      </c>
      <c r="J1173" t="str">
        <f>VLOOKUP($C1173,'Raw-products'!$A$2:$H$1261,MATCH(J$1,'Raw-products'!$A$1:$H$1,0))</f>
        <v>M</v>
      </c>
      <c r="K1173" t="str">
        <f>VLOOKUP($C1173,'Raw-products'!$A$2:$H$1261,MATCH(K$1,'Raw-products'!$A$1:$H$1,0))</f>
        <v>red</v>
      </c>
      <c r="L1173">
        <f>VLOOKUP($C1173,'Raw-products'!$A$2:$H$1261,MATCH(L$1,'Raw-products'!$A$1:$H$1,0))</f>
        <v>113</v>
      </c>
      <c r="M1173">
        <f>VLOOKUP($C1173,'Raw-products'!$A$2:$H$1261,MATCH(M$1,'Raw-products'!$A$1:$H$1,0))</f>
        <v>68</v>
      </c>
      <c r="N1173" s="5">
        <f t="shared" si="36"/>
        <v>7684</v>
      </c>
      <c r="O1173" cm="1">
        <f t="array" ref="O1173:R1173">_xlfn.XLOOKUP($B1173,'Raw -orders'!$A:$A,'Raw -orders'!$B:$E)</f>
        <v>909</v>
      </c>
      <c r="P1173">
        <v>12202</v>
      </c>
      <c r="Q1173" s="1">
        <v>44433</v>
      </c>
      <c r="R1173" s="1">
        <v>44452</v>
      </c>
      <c r="S1173" t="str" cm="1">
        <f t="array" ref="S1173:Z1173">_xlfn.XLOOKUP($O1173,'Raw - customers'!$A:$A,'Raw - customers'!$B:$I)</f>
        <v>Patin Circuit</v>
      </c>
      <c r="T1173" t="str">
        <v>Genderqueer</v>
      </c>
      <c r="U1173">
        <v>62</v>
      </c>
      <c r="V1173" t="str">
        <v>976 Murray Station StApt. 036</v>
      </c>
      <c r="W1173">
        <v>3227</v>
      </c>
      <c r="X1173" t="str">
        <v>Langfort</v>
      </c>
      <c r="Y1173" t="str">
        <v>Tasmania</v>
      </c>
      <c r="Z1173" t="str">
        <v>Australia</v>
      </c>
      <c r="AA1173">
        <v>8</v>
      </c>
      <c r="AB1173" s="3" t="str">
        <f t="shared" si="37"/>
        <v>10 to 20</v>
      </c>
      <c r="AM1173" s="6">
        <v>909</v>
      </c>
      <c r="AN1173" s="6" t="s">
        <v>1414</v>
      </c>
    </row>
    <row r="1174" spans="1:40" x14ac:dyDescent="0.25">
      <c r="A1174">
        <v>1172</v>
      </c>
      <c r="B1174">
        <v>242</v>
      </c>
      <c r="C1174">
        <v>950</v>
      </c>
      <c r="D1174">
        <v>97</v>
      </c>
      <c r="E1174">
        <v>1</v>
      </c>
      <c r="F1174">
        <v>97</v>
      </c>
      <c r="G1174">
        <v>1</v>
      </c>
      <c r="H1174" t="str">
        <f>VLOOKUP($C1174,'Raw-products'!$A$2:$H$1261,MATCH(H$1,'Raw-products'!$A$1:$H$1,0))</f>
        <v>Trousers</v>
      </c>
      <c r="I1174" t="str">
        <f>VLOOKUP($C1174,'Raw-products'!$A$2:$H$1261,MATCH(I$1,'Raw-products'!$A$1:$H$1,0))</f>
        <v>Slim-Fit</v>
      </c>
      <c r="J1174" t="str">
        <f>VLOOKUP($C1174,'Raw-products'!$A$2:$H$1261,MATCH(J$1,'Raw-products'!$A$1:$H$1,0))</f>
        <v>XS</v>
      </c>
      <c r="K1174" t="str">
        <f>VLOOKUP($C1174,'Raw-products'!$A$2:$H$1261,MATCH(K$1,'Raw-products'!$A$1:$H$1,0))</f>
        <v>orange</v>
      </c>
      <c r="L1174">
        <f>VLOOKUP($C1174,'Raw-products'!$A$2:$H$1261,MATCH(L$1,'Raw-products'!$A$1:$H$1,0))</f>
        <v>119</v>
      </c>
      <c r="M1174">
        <f>VLOOKUP($C1174,'Raw-products'!$A$2:$H$1261,MATCH(M$1,'Raw-products'!$A$1:$H$1,0))</f>
        <v>69</v>
      </c>
      <c r="N1174" s="5">
        <f t="shared" si="36"/>
        <v>8211</v>
      </c>
      <c r="O1174" cm="1">
        <f t="array" ref="O1174:R1174">_xlfn.XLOOKUP($B1174,'Raw -orders'!$A:$A,'Raw -orders'!$B:$E)</f>
        <v>909</v>
      </c>
      <c r="P1174">
        <v>12202</v>
      </c>
      <c r="Q1174" s="1">
        <v>44433</v>
      </c>
      <c r="R1174" s="1">
        <v>44452</v>
      </c>
      <c r="S1174" t="str" cm="1">
        <f t="array" ref="S1174:Z1174">_xlfn.XLOOKUP($O1174,'Raw - customers'!$A:$A,'Raw - customers'!$B:$I)</f>
        <v>Patin Circuit</v>
      </c>
      <c r="T1174" t="str">
        <v>Genderqueer</v>
      </c>
      <c r="U1174">
        <v>62</v>
      </c>
      <c r="V1174" t="str">
        <v>976 Murray Station StApt. 036</v>
      </c>
      <c r="W1174">
        <v>3227</v>
      </c>
      <c r="X1174" t="str">
        <v>Langfort</v>
      </c>
      <c r="Y1174" t="str">
        <v>Tasmania</v>
      </c>
      <c r="Z1174" t="str">
        <v>Australia</v>
      </c>
      <c r="AA1174">
        <v>8</v>
      </c>
      <c r="AB1174" s="3" t="str">
        <f t="shared" si="37"/>
        <v>10 to 20</v>
      </c>
      <c r="AM1174" s="6">
        <v>909</v>
      </c>
      <c r="AN1174" s="6" t="s">
        <v>1414</v>
      </c>
    </row>
    <row r="1175" spans="1:40" x14ac:dyDescent="0.25">
      <c r="A1175">
        <v>1173</v>
      </c>
      <c r="B1175">
        <v>242</v>
      </c>
      <c r="C1175">
        <v>182</v>
      </c>
      <c r="D1175">
        <v>98</v>
      </c>
      <c r="E1175">
        <v>3</v>
      </c>
      <c r="F1175">
        <v>294</v>
      </c>
      <c r="G1175">
        <v>1</v>
      </c>
      <c r="H1175" t="str">
        <f>VLOOKUP($C1175,'Raw-products'!$A$2:$H$1261,MATCH(H$1,'Raw-products'!$A$1:$H$1,0))</f>
        <v>Shirt</v>
      </c>
      <c r="I1175" t="str">
        <f>VLOOKUP($C1175,'Raw-products'!$A$2:$H$1261,MATCH(I$1,'Raw-products'!$A$1:$H$1,0))</f>
        <v>Camp Collared</v>
      </c>
      <c r="J1175" t="str">
        <f>VLOOKUP($C1175,'Raw-products'!$A$2:$H$1261,MATCH(J$1,'Raw-products'!$A$1:$H$1,0))</f>
        <v>M</v>
      </c>
      <c r="K1175" t="str">
        <f>VLOOKUP($C1175,'Raw-products'!$A$2:$H$1261,MATCH(K$1,'Raw-products'!$A$1:$H$1,0))</f>
        <v>orange</v>
      </c>
      <c r="L1175">
        <f>VLOOKUP($C1175,'Raw-products'!$A$2:$H$1261,MATCH(L$1,'Raw-products'!$A$1:$H$1,0))</f>
        <v>112</v>
      </c>
      <c r="M1175">
        <f>VLOOKUP($C1175,'Raw-products'!$A$2:$H$1261,MATCH(M$1,'Raw-products'!$A$1:$H$1,0))</f>
        <v>65</v>
      </c>
      <c r="N1175" s="5">
        <f t="shared" si="36"/>
        <v>7280</v>
      </c>
      <c r="O1175" cm="1">
        <f t="array" ref="O1175:R1175">_xlfn.XLOOKUP($B1175,'Raw -orders'!$A:$A,'Raw -orders'!$B:$E)</f>
        <v>909</v>
      </c>
      <c r="P1175">
        <v>12202</v>
      </c>
      <c r="Q1175" s="1">
        <v>44433</v>
      </c>
      <c r="R1175" s="1">
        <v>44452</v>
      </c>
      <c r="S1175" t="str" cm="1">
        <f t="array" ref="S1175:Z1175">_xlfn.XLOOKUP($O1175,'Raw - customers'!$A:$A,'Raw - customers'!$B:$I)</f>
        <v>Patin Circuit</v>
      </c>
      <c r="T1175" t="str">
        <v>Genderqueer</v>
      </c>
      <c r="U1175">
        <v>62</v>
      </c>
      <c r="V1175" t="str">
        <v>976 Murray Station StApt. 036</v>
      </c>
      <c r="W1175">
        <v>3227</v>
      </c>
      <c r="X1175" t="str">
        <v>Langfort</v>
      </c>
      <c r="Y1175" t="str">
        <v>Tasmania</v>
      </c>
      <c r="Z1175" t="str">
        <v>Australia</v>
      </c>
      <c r="AA1175">
        <v>8</v>
      </c>
      <c r="AB1175" s="3" t="str">
        <f t="shared" si="37"/>
        <v>10 to 20</v>
      </c>
      <c r="AM1175" s="6">
        <v>909</v>
      </c>
      <c r="AN1175" s="6" t="s">
        <v>1414</v>
      </c>
    </row>
    <row r="1176" spans="1:40" x14ac:dyDescent="0.25">
      <c r="A1176">
        <v>1174</v>
      </c>
      <c r="B1176">
        <v>242</v>
      </c>
      <c r="C1176">
        <v>729</v>
      </c>
      <c r="D1176">
        <v>119</v>
      </c>
      <c r="E1176">
        <v>3</v>
      </c>
      <c r="F1176">
        <v>357</v>
      </c>
      <c r="G1176">
        <v>1</v>
      </c>
      <c r="H1176" t="str">
        <f>VLOOKUP($C1176,'Raw-products'!$A$2:$H$1261,MATCH(H$1,'Raw-products'!$A$1:$H$1,0))</f>
        <v>Jacket</v>
      </c>
      <c r="I1176" t="str">
        <f>VLOOKUP($C1176,'Raw-products'!$A$2:$H$1261,MATCH(I$1,'Raw-products'!$A$1:$H$1,0))</f>
        <v>Trench Coat</v>
      </c>
      <c r="J1176" t="str">
        <f>VLOOKUP($C1176,'Raw-products'!$A$2:$H$1261,MATCH(J$1,'Raw-products'!$A$1:$H$1,0))</f>
        <v>XL</v>
      </c>
      <c r="K1176" t="str">
        <f>VLOOKUP($C1176,'Raw-products'!$A$2:$H$1261,MATCH(K$1,'Raw-products'!$A$1:$H$1,0))</f>
        <v>indigo</v>
      </c>
      <c r="L1176">
        <f>VLOOKUP($C1176,'Raw-products'!$A$2:$H$1261,MATCH(L$1,'Raw-products'!$A$1:$H$1,0))</f>
        <v>112</v>
      </c>
      <c r="M1176">
        <f>VLOOKUP($C1176,'Raw-products'!$A$2:$H$1261,MATCH(M$1,'Raw-products'!$A$1:$H$1,0))</f>
        <v>64</v>
      </c>
      <c r="N1176" s="5">
        <f t="shared" si="36"/>
        <v>7168</v>
      </c>
      <c r="O1176" cm="1">
        <f t="array" ref="O1176:R1176">_xlfn.XLOOKUP($B1176,'Raw -orders'!$A:$A,'Raw -orders'!$B:$E)</f>
        <v>909</v>
      </c>
      <c r="P1176">
        <v>12202</v>
      </c>
      <c r="Q1176" s="1">
        <v>44433</v>
      </c>
      <c r="R1176" s="1">
        <v>44452</v>
      </c>
      <c r="S1176" t="str" cm="1">
        <f t="array" ref="S1176:Z1176">_xlfn.XLOOKUP($O1176,'Raw - customers'!$A:$A,'Raw - customers'!$B:$I)</f>
        <v>Patin Circuit</v>
      </c>
      <c r="T1176" t="str">
        <v>Genderqueer</v>
      </c>
      <c r="U1176">
        <v>62</v>
      </c>
      <c r="V1176" t="str">
        <v>976 Murray Station StApt. 036</v>
      </c>
      <c r="W1176">
        <v>3227</v>
      </c>
      <c r="X1176" t="str">
        <v>Langfort</v>
      </c>
      <c r="Y1176" t="str">
        <v>Tasmania</v>
      </c>
      <c r="Z1176" t="str">
        <v>Australia</v>
      </c>
      <c r="AA1176">
        <v>8</v>
      </c>
      <c r="AB1176" s="3" t="str">
        <f t="shared" si="37"/>
        <v>10 to 20</v>
      </c>
      <c r="AM1176" s="6">
        <v>909</v>
      </c>
      <c r="AN1176" s="6" t="s">
        <v>1414</v>
      </c>
    </row>
    <row r="1177" spans="1:40" x14ac:dyDescent="0.25">
      <c r="A1177">
        <v>1175</v>
      </c>
      <c r="B1177">
        <v>243</v>
      </c>
      <c r="C1177">
        <v>389</v>
      </c>
      <c r="D1177">
        <v>119</v>
      </c>
      <c r="E1177">
        <v>1</v>
      </c>
      <c r="F1177">
        <v>119</v>
      </c>
      <c r="G1177">
        <v>1</v>
      </c>
      <c r="H1177" t="str">
        <f>VLOOKUP($C1177,'Raw-products'!$A$2:$H$1261,MATCH(H$1,'Raw-products'!$A$1:$H$1,0))</f>
        <v>Shirt</v>
      </c>
      <c r="I1177" t="str">
        <f>VLOOKUP($C1177,'Raw-products'!$A$2:$H$1261,MATCH(I$1,'Raw-products'!$A$1:$H$1,0))</f>
        <v>Casual Slim Fit</v>
      </c>
      <c r="J1177" t="str">
        <f>VLOOKUP($C1177,'Raw-products'!$A$2:$H$1261,MATCH(J$1,'Raw-products'!$A$1:$H$1,0))</f>
        <v>XL</v>
      </c>
      <c r="K1177" t="str">
        <f>VLOOKUP($C1177,'Raw-products'!$A$2:$H$1261,MATCH(K$1,'Raw-products'!$A$1:$H$1,0))</f>
        <v>red</v>
      </c>
      <c r="L1177">
        <f>VLOOKUP($C1177,'Raw-products'!$A$2:$H$1261,MATCH(L$1,'Raw-products'!$A$1:$H$1,0))</f>
        <v>113</v>
      </c>
      <c r="M1177">
        <f>VLOOKUP($C1177,'Raw-products'!$A$2:$H$1261,MATCH(M$1,'Raw-products'!$A$1:$H$1,0))</f>
        <v>47</v>
      </c>
      <c r="N1177" s="5">
        <f t="shared" si="36"/>
        <v>5311</v>
      </c>
      <c r="O1177" cm="1">
        <f t="array" ref="O1177:R1177">_xlfn.XLOOKUP($B1177,'Raw -orders'!$A:$A,'Raw -orders'!$B:$E)</f>
        <v>263</v>
      </c>
      <c r="P1177">
        <v>31631</v>
      </c>
      <c r="Q1177" s="1">
        <v>44383</v>
      </c>
      <c r="R1177" s="1">
        <v>44388</v>
      </c>
      <c r="S1177" t="str" cm="1">
        <f t="array" ref="S1177:Z1177">_xlfn.XLOOKUP($O1177,'Raw - customers'!$A:$A,'Raw - customers'!$B:$I)</f>
        <v>Ringo Sollars</v>
      </c>
      <c r="T1177" t="str">
        <v>Genderfluid</v>
      </c>
      <c r="U1177">
        <v>22</v>
      </c>
      <c r="V1177" t="str">
        <v>75 Kovacek KnollSuite 417</v>
      </c>
      <c r="W1177">
        <v>4122</v>
      </c>
      <c r="X1177" t="str">
        <v>West Cameron</v>
      </c>
      <c r="Y1177" t="str">
        <v>Western Australia</v>
      </c>
      <c r="Z1177" t="str">
        <v>Australia</v>
      </c>
      <c r="AA1177">
        <v>7</v>
      </c>
      <c r="AB1177" s="3" t="str">
        <f t="shared" si="37"/>
        <v>0 to 10</v>
      </c>
      <c r="AM1177" s="6">
        <v>263</v>
      </c>
      <c r="AN1177" s="6" t="s">
        <v>1377</v>
      </c>
    </row>
    <row r="1178" spans="1:40" x14ac:dyDescent="0.25">
      <c r="A1178">
        <v>1176</v>
      </c>
      <c r="B1178">
        <v>243</v>
      </c>
      <c r="C1178">
        <v>567</v>
      </c>
      <c r="D1178">
        <v>100</v>
      </c>
      <c r="E1178">
        <v>3</v>
      </c>
      <c r="F1178">
        <v>300</v>
      </c>
      <c r="G1178">
        <v>1</v>
      </c>
      <c r="H1178" t="str">
        <f>VLOOKUP($C1178,'Raw-products'!$A$2:$H$1261,MATCH(H$1,'Raw-products'!$A$1:$H$1,0))</f>
        <v>Jacket</v>
      </c>
      <c r="I1178" t="str">
        <f>VLOOKUP($C1178,'Raw-products'!$A$2:$H$1261,MATCH(I$1,'Raw-products'!$A$1:$H$1,0))</f>
        <v>Bomber</v>
      </c>
      <c r="J1178" t="str">
        <f>VLOOKUP($C1178,'Raw-products'!$A$2:$H$1261,MATCH(J$1,'Raw-products'!$A$1:$H$1,0))</f>
        <v>M</v>
      </c>
      <c r="K1178" t="str">
        <f>VLOOKUP($C1178,'Raw-products'!$A$2:$H$1261,MATCH(K$1,'Raw-products'!$A$1:$H$1,0))</f>
        <v>orange</v>
      </c>
      <c r="L1178">
        <f>VLOOKUP($C1178,'Raw-products'!$A$2:$H$1261,MATCH(L$1,'Raw-products'!$A$1:$H$1,0))</f>
        <v>90</v>
      </c>
      <c r="M1178">
        <f>VLOOKUP($C1178,'Raw-products'!$A$2:$H$1261,MATCH(M$1,'Raw-products'!$A$1:$H$1,0))</f>
        <v>69</v>
      </c>
      <c r="N1178" s="5">
        <f t="shared" si="36"/>
        <v>6210</v>
      </c>
      <c r="O1178" cm="1">
        <f t="array" ref="O1178:R1178">_xlfn.XLOOKUP($B1178,'Raw -orders'!$A:$A,'Raw -orders'!$B:$E)</f>
        <v>263</v>
      </c>
      <c r="P1178">
        <v>31631</v>
      </c>
      <c r="Q1178" s="1">
        <v>44383</v>
      </c>
      <c r="R1178" s="1">
        <v>44388</v>
      </c>
      <c r="S1178" t="str" cm="1">
        <f t="array" ref="S1178:Z1178">_xlfn.XLOOKUP($O1178,'Raw - customers'!$A:$A,'Raw - customers'!$B:$I)</f>
        <v>Ringo Sollars</v>
      </c>
      <c r="T1178" t="str">
        <v>Genderfluid</v>
      </c>
      <c r="U1178">
        <v>22</v>
      </c>
      <c r="V1178" t="str">
        <v>75 Kovacek KnollSuite 417</v>
      </c>
      <c r="W1178">
        <v>4122</v>
      </c>
      <c r="X1178" t="str">
        <v>West Cameron</v>
      </c>
      <c r="Y1178" t="str">
        <v>Western Australia</v>
      </c>
      <c r="Z1178" t="str">
        <v>Australia</v>
      </c>
      <c r="AA1178">
        <v>7</v>
      </c>
      <c r="AB1178" s="3" t="str">
        <f t="shared" si="37"/>
        <v>0 to 10</v>
      </c>
      <c r="AM1178" s="6">
        <v>263</v>
      </c>
      <c r="AN1178" s="6" t="s">
        <v>1377</v>
      </c>
    </row>
    <row r="1179" spans="1:40" x14ac:dyDescent="0.25">
      <c r="A1179">
        <v>1177</v>
      </c>
      <c r="B1179">
        <v>244</v>
      </c>
      <c r="C1179">
        <v>429</v>
      </c>
      <c r="D1179">
        <v>107</v>
      </c>
      <c r="E1179">
        <v>3</v>
      </c>
      <c r="F1179">
        <v>321</v>
      </c>
      <c r="G1179">
        <v>1</v>
      </c>
      <c r="H1179" t="str">
        <f>VLOOKUP($C1179,'Raw-products'!$A$2:$H$1261,MATCH(H$1,'Raw-products'!$A$1:$H$1,0))</f>
        <v>Jacket</v>
      </c>
      <c r="I1179" t="str">
        <f>VLOOKUP($C1179,'Raw-products'!$A$2:$H$1261,MATCH(I$1,'Raw-products'!$A$1:$H$1,0))</f>
        <v>Denim</v>
      </c>
      <c r="J1179" t="str">
        <f>VLOOKUP($C1179,'Raw-products'!$A$2:$H$1261,MATCH(J$1,'Raw-products'!$A$1:$H$1,0))</f>
        <v>XL</v>
      </c>
      <c r="K1179" t="str">
        <f>VLOOKUP($C1179,'Raw-products'!$A$2:$H$1261,MATCH(K$1,'Raw-products'!$A$1:$H$1,0))</f>
        <v>orange</v>
      </c>
      <c r="L1179">
        <f>VLOOKUP($C1179,'Raw-products'!$A$2:$H$1261,MATCH(L$1,'Raw-products'!$A$1:$H$1,0))</f>
        <v>92</v>
      </c>
      <c r="M1179">
        <f>VLOOKUP($C1179,'Raw-products'!$A$2:$H$1261,MATCH(M$1,'Raw-products'!$A$1:$H$1,0))</f>
        <v>79</v>
      </c>
      <c r="N1179" s="5">
        <f t="shared" si="36"/>
        <v>7268</v>
      </c>
      <c r="O1179" cm="1">
        <f t="array" ref="O1179:R1179">_xlfn.XLOOKUP($B1179,'Raw -orders'!$A:$A,'Raw -orders'!$B:$E)</f>
        <v>637</v>
      </c>
      <c r="P1179">
        <v>18966</v>
      </c>
      <c r="Q1179" s="1">
        <v>44441</v>
      </c>
      <c r="R1179" s="1">
        <v>44448</v>
      </c>
      <c r="S1179" t="str" cm="1">
        <f t="array" ref="S1179:Z1179">_xlfn.XLOOKUP($O1179,'Raw - customers'!$A:$A,'Raw - customers'!$B:$I)</f>
        <v>Morie Woodfield</v>
      </c>
      <c r="T1179" t="str">
        <v>Bigender</v>
      </c>
      <c r="U1179">
        <v>58</v>
      </c>
      <c r="V1179" t="str">
        <v>8007 Joel SquareApt. 874</v>
      </c>
      <c r="W1179">
        <v>7700</v>
      </c>
      <c r="X1179" t="str">
        <v>Lilystad</v>
      </c>
      <c r="Y1179" t="str">
        <v>Western Australia</v>
      </c>
      <c r="Z1179" t="str">
        <v>Australia</v>
      </c>
      <c r="AA1179">
        <v>9</v>
      </c>
      <c r="AB1179" s="3" t="str">
        <f t="shared" si="37"/>
        <v>0 to 10</v>
      </c>
      <c r="AM1179" s="6">
        <v>637</v>
      </c>
      <c r="AN1179" s="6" t="s">
        <v>1377</v>
      </c>
    </row>
    <row r="1180" spans="1:40" x14ac:dyDescent="0.25">
      <c r="A1180">
        <v>1178</v>
      </c>
      <c r="B1180">
        <v>244</v>
      </c>
      <c r="C1180">
        <v>896</v>
      </c>
      <c r="D1180">
        <v>94</v>
      </c>
      <c r="E1180">
        <v>3</v>
      </c>
      <c r="F1180">
        <v>282</v>
      </c>
      <c r="G1180">
        <v>1</v>
      </c>
      <c r="H1180" t="str">
        <f>VLOOKUP($C1180,'Raw-products'!$A$2:$H$1261,MATCH(H$1,'Raw-products'!$A$1:$H$1,0))</f>
        <v>Trousers</v>
      </c>
      <c r="I1180" t="str">
        <f>VLOOKUP($C1180,'Raw-products'!$A$2:$H$1261,MATCH(I$1,'Raw-products'!$A$1:$H$1,0))</f>
        <v>Cords</v>
      </c>
      <c r="J1180" t="str">
        <f>VLOOKUP($C1180,'Raw-products'!$A$2:$H$1261,MATCH(J$1,'Raw-products'!$A$1:$H$1,0))</f>
        <v>S</v>
      </c>
      <c r="K1180" t="str">
        <f>VLOOKUP($C1180,'Raw-products'!$A$2:$H$1261,MATCH(K$1,'Raw-products'!$A$1:$H$1,0))</f>
        <v>blue</v>
      </c>
      <c r="L1180">
        <f>VLOOKUP($C1180,'Raw-products'!$A$2:$H$1261,MATCH(L$1,'Raw-products'!$A$1:$H$1,0))</f>
        <v>113</v>
      </c>
      <c r="M1180">
        <f>VLOOKUP($C1180,'Raw-products'!$A$2:$H$1261,MATCH(M$1,'Raw-products'!$A$1:$H$1,0))</f>
        <v>59</v>
      </c>
      <c r="N1180" s="5">
        <f t="shared" si="36"/>
        <v>6667</v>
      </c>
      <c r="O1180" cm="1">
        <f t="array" ref="O1180:R1180">_xlfn.XLOOKUP($B1180,'Raw -orders'!$A:$A,'Raw -orders'!$B:$E)</f>
        <v>637</v>
      </c>
      <c r="P1180">
        <v>18966</v>
      </c>
      <c r="Q1180" s="1">
        <v>44441</v>
      </c>
      <c r="R1180" s="1">
        <v>44448</v>
      </c>
      <c r="S1180" t="str" cm="1">
        <f t="array" ref="S1180:Z1180">_xlfn.XLOOKUP($O1180,'Raw - customers'!$A:$A,'Raw - customers'!$B:$I)</f>
        <v>Morie Woodfield</v>
      </c>
      <c r="T1180" t="str">
        <v>Bigender</v>
      </c>
      <c r="U1180">
        <v>58</v>
      </c>
      <c r="V1180" t="str">
        <v>8007 Joel SquareApt. 874</v>
      </c>
      <c r="W1180">
        <v>7700</v>
      </c>
      <c r="X1180" t="str">
        <v>Lilystad</v>
      </c>
      <c r="Y1180" t="str">
        <v>Western Australia</v>
      </c>
      <c r="Z1180" t="str">
        <v>Australia</v>
      </c>
      <c r="AA1180">
        <v>9</v>
      </c>
      <c r="AB1180" s="3" t="str">
        <f t="shared" si="37"/>
        <v>0 to 10</v>
      </c>
      <c r="AM1180" s="6">
        <v>637</v>
      </c>
      <c r="AN1180" s="6" t="s">
        <v>1377</v>
      </c>
    </row>
    <row r="1181" spans="1:40" x14ac:dyDescent="0.25">
      <c r="A1181">
        <v>1179</v>
      </c>
      <c r="B1181">
        <v>244</v>
      </c>
      <c r="C1181">
        <v>777</v>
      </c>
      <c r="D1181">
        <v>91</v>
      </c>
      <c r="E1181">
        <v>1</v>
      </c>
      <c r="F1181">
        <v>91</v>
      </c>
      <c r="G1181">
        <v>1</v>
      </c>
      <c r="H1181" t="str">
        <f>VLOOKUP($C1181,'Raw-products'!$A$2:$H$1261,MATCH(H$1,'Raw-products'!$A$1:$H$1,0))</f>
        <v>Jacket</v>
      </c>
      <c r="I1181" t="str">
        <f>VLOOKUP($C1181,'Raw-products'!$A$2:$H$1261,MATCH(I$1,'Raw-products'!$A$1:$H$1,0))</f>
        <v>Pullover</v>
      </c>
      <c r="J1181" t="str">
        <f>VLOOKUP($C1181,'Raw-products'!$A$2:$H$1261,MATCH(J$1,'Raw-products'!$A$1:$H$1,0))</f>
        <v>M</v>
      </c>
      <c r="K1181" t="str">
        <f>VLOOKUP($C1181,'Raw-products'!$A$2:$H$1261,MATCH(K$1,'Raw-products'!$A$1:$H$1,0))</f>
        <v>orange</v>
      </c>
      <c r="L1181">
        <f>VLOOKUP($C1181,'Raw-products'!$A$2:$H$1261,MATCH(L$1,'Raw-products'!$A$1:$H$1,0))</f>
        <v>114</v>
      </c>
      <c r="M1181">
        <f>VLOOKUP($C1181,'Raw-products'!$A$2:$H$1261,MATCH(M$1,'Raw-products'!$A$1:$H$1,0))</f>
        <v>60</v>
      </c>
      <c r="N1181" s="5">
        <f t="shared" si="36"/>
        <v>6840</v>
      </c>
      <c r="O1181" cm="1">
        <f t="array" ref="O1181:R1181">_xlfn.XLOOKUP($B1181,'Raw -orders'!$A:$A,'Raw -orders'!$B:$E)</f>
        <v>637</v>
      </c>
      <c r="P1181">
        <v>18966</v>
      </c>
      <c r="Q1181" s="1">
        <v>44441</v>
      </c>
      <c r="R1181" s="1">
        <v>44448</v>
      </c>
      <c r="S1181" t="str" cm="1">
        <f t="array" ref="S1181:Z1181">_xlfn.XLOOKUP($O1181,'Raw - customers'!$A:$A,'Raw - customers'!$B:$I)</f>
        <v>Morie Woodfield</v>
      </c>
      <c r="T1181" t="str">
        <v>Bigender</v>
      </c>
      <c r="U1181">
        <v>58</v>
      </c>
      <c r="V1181" t="str">
        <v>8007 Joel SquareApt. 874</v>
      </c>
      <c r="W1181">
        <v>7700</v>
      </c>
      <c r="X1181" t="str">
        <v>Lilystad</v>
      </c>
      <c r="Y1181" t="str">
        <v>Western Australia</v>
      </c>
      <c r="Z1181" t="str">
        <v>Australia</v>
      </c>
      <c r="AA1181">
        <v>9</v>
      </c>
      <c r="AB1181" s="3" t="str">
        <f t="shared" si="37"/>
        <v>0 to 10</v>
      </c>
      <c r="AM1181" s="6">
        <v>637</v>
      </c>
      <c r="AN1181" s="6" t="s">
        <v>1377</v>
      </c>
    </row>
    <row r="1182" spans="1:40" x14ac:dyDescent="0.25">
      <c r="A1182">
        <v>1180</v>
      </c>
      <c r="B1182">
        <v>244</v>
      </c>
      <c r="C1182">
        <v>205</v>
      </c>
      <c r="D1182">
        <v>98</v>
      </c>
      <c r="E1182">
        <v>2</v>
      </c>
      <c r="F1182">
        <v>196</v>
      </c>
      <c r="G1182">
        <v>1</v>
      </c>
      <c r="H1182" t="str">
        <f>VLOOKUP($C1182,'Raw-products'!$A$2:$H$1261,MATCH(H$1,'Raw-products'!$A$1:$H$1,0))</f>
        <v>Shirt</v>
      </c>
      <c r="I1182" t="str">
        <f>VLOOKUP($C1182,'Raw-products'!$A$2:$H$1261,MATCH(I$1,'Raw-products'!$A$1:$H$1,0))</f>
        <v>Camp Collared</v>
      </c>
      <c r="J1182" t="str">
        <f>VLOOKUP($C1182,'Raw-products'!$A$2:$H$1261,MATCH(J$1,'Raw-products'!$A$1:$H$1,0))</f>
        <v>XS</v>
      </c>
      <c r="K1182" t="str">
        <f>VLOOKUP($C1182,'Raw-products'!$A$2:$H$1261,MATCH(K$1,'Raw-products'!$A$1:$H$1,0))</f>
        <v>violet</v>
      </c>
      <c r="L1182">
        <f>VLOOKUP($C1182,'Raw-products'!$A$2:$H$1261,MATCH(L$1,'Raw-products'!$A$1:$H$1,0))</f>
        <v>112</v>
      </c>
      <c r="M1182">
        <f>VLOOKUP($C1182,'Raw-products'!$A$2:$H$1261,MATCH(M$1,'Raw-products'!$A$1:$H$1,0))</f>
        <v>72</v>
      </c>
      <c r="N1182" s="5">
        <f t="shared" si="36"/>
        <v>8064</v>
      </c>
      <c r="O1182" cm="1">
        <f t="array" ref="O1182:R1182">_xlfn.XLOOKUP($B1182,'Raw -orders'!$A:$A,'Raw -orders'!$B:$E)</f>
        <v>637</v>
      </c>
      <c r="P1182">
        <v>18966</v>
      </c>
      <c r="Q1182" s="1">
        <v>44441</v>
      </c>
      <c r="R1182" s="1">
        <v>44448</v>
      </c>
      <c r="S1182" t="str" cm="1">
        <f t="array" ref="S1182:Z1182">_xlfn.XLOOKUP($O1182,'Raw - customers'!$A:$A,'Raw - customers'!$B:$I)</f>
        <v>Morie Woodfield</v>
      </c>
      <c r="T1182" t="str">
        <v>Bigender</v>
      </c>
      <c r="U1182">
        <v>58</v>
      </c>
      <c r="V1182" t="str">
        <v>8007 Joel SquareApt. 874</v>
      </c>
      <c r="W1182">
        <v>7700</v>
      </c>
      <c r="X1182" t="str">
        <v>Lilystad</v>
      </c>
      <c r="Y1182" t="str">
        <v>Western Australia</v>
      </c>
      <c r="Z1182" t="str">
        <v>Australia</v>
      </c>
      <c r="AA1182">
        <v>9</v>
      </c>
      <c r="AB1182" s="3" t="str">
        <f t="shared" si="37"/>
        <v>0 to 10</v>
      </c>
      <c r="AM1182" s="6">
        <v>637</v>
      </c>
      <c r="AN1182" s="6" t="s">
        <v>1377</v>
      </c>
    </row>
    <row r="1183" spans="1:40" x14ac:dyDescent="0.25">
      <c r="A1183">
        <v>1181</v>
      </c>
      <c r="B1183">
        <v>244</v>
      </c>
      <c r="C1183">
        <v>651</v>
      </c>
      <c r="D1183">
        <v>93</v>
      </c>
      <c r="E1183">
        <v>3</v>
      </c>
      <c r="F1183">
        <v>279</v>
      </c>
      <c r="G1183">
        <v>1</v>
      </c>
      <c r="H1183" t="str">
        <f>VLOOKUP($C1183,'Raw-products'!$A$2:$H$1261,MATCH(H$1,'Raw-products'!$A$1:$H$1,0))</f>
        <v>Jacket</v>
      </c>
      <c r="I1183" t="str">
        <f>VLOOKUP($C1183,'Raw-products'!$A$2:$H$1261,MATCH(I$1,'Raw-products'!$A$1:$H$1,0))</f>
        <v>Coach</v>
      </c>
      <c r="J1183" t="str">
        <f>VLOOKUP($C1183,'Raw-products'!$A$2:$H$1261,MATCH(J$1,'Raw-products'!$A$1:$H$1,0))</f>
        <v>S</v>
      </c>
      <c r="K1183" t="str">
        <f>VLOOKUP($C1183,'Raw-products'!$A$2:$H$1261,MATCH(K$1,'Raw-products'!$A$1:$H$1,0))</f>
        <v>blue</v>
      </c>
      <c r="L1183">
        <f>VLOOKUP($C1183,'Raw-products'!$A$2:$H$1261,MATCH(L$1,'Raw-products'!$A$1:$H$1,0))</f>
        <v>115</v>
      </c>
      <c r="M1183">
        <f>VLOOKUP($C1183,'Raw-products'!$A$2:$H$1261,MATCH(M$1,'Raw-products'!$A$1:$H$1,0))</f>
        <v>47</v>
      </c>
      <c r="N1183" s="5">
        <f t="shared" si="36"/>
        <v>5405</v>
      </c>
      <c r="O1183" cm="1">
        <f t="array" ref="O1183:R1183">_xlfn.XLOOKUP($B1183,'Raw -orders'!$A:$A,'Raw -orders'!$B:$E)</f>
        <v>637</v>
      </c>
      <c r="P1183">
        <v>18966</v>
      </c>
      <c r="Q1183" s="1">
        <v>44441</v>
      </c>
      <c r="R1183" s="1">
        <v>44448</v>
      </c>
      <c r="S1183" t="str" cm="1">
        <f t="array" ref="S1183:Z1183">_xlfn.XLOOKUP($O1183,'Raw - customers'!$A:$A,'Raw - customers'!$B:$I)</f>
        <v>Morie Woodfield</v>
      </c>
      <c r="T1183" t="str">
        <v>Bigender</v>
      </c>
      <c r="U1183">
        <v>58</v>
      </c>
      <c r="V1183" t="str">
        <v>8007 Joel SquareApt. 874</v>
      </c>
      <c r="W1183">
        <v>7700</v>
      </c>
      <c r="X1183" t="str">
        <v>Lilystad</v>
      </c>
      <c r="Y1183" t="str">
        <v>Western Australia</v>
      </c>
      <c r="Z1183" t="str">
        <v>Australia</v>
      </c>
      <c r="AA1183">
        <v>9</v>
      </c>
      <c r="AB1183" s="3" t="str">
        <f t="shared" si="37"/>
        <v>0 to 10</v>
      </c>
      <c r="AM1183" s="6">
        <v>637</v>
      </c>
      <c r="AN1183" s="6" t="s">
        <v>1377</v>
      </c>
    </row>
    <row r="1184" spans="1:40" x14ac:dyDescent="0.25">
      <c r="A1184">
        <v>1182</v>
      </c>
      <c r="B1184">
        <v>245</v>
      </c>
      <c r="C1184">
        <v>1059</v>
      </c>
      <c r="D1184">
        <v>93</v>
      </c>
      <c r="E1184">
        <v>3</v>
      </c>
      <c r="F1184">
        <v>279</v>
      </c>
      <c r="G1184">
        <v>1</v>
      </c>
      <c r="H1184" t="str">
        <f>VLOOKUP($C1184,'Raw-products'!$A$2:$H$1261,MATCH(H$1,'Raw-products'!$A$1:$H$1,0))</f>
        <v>Trousers</v>
      </c>
      <c r="I1184" t="str">
        <f>VLOOKUP($C1184,'Raw-products'!$A$2:$H$1261,MATCH(I$1,'Raw-products'!$A$1:$H$1,0))</f>
        <v>Joggers</v>
      </c>
      <c r="J1184" t="str">
        <f>VLOOKUP($C1184,'Raw-products'!$A$2:$H$1261,MATCH(J$1,'Raw-products'!$A$1:$H$1,0))</f>
        <v>XL</v>
      </c>
      <c r="K1184" t="str">
        <f>VLOOKUP($C1184,'Raw-products'!$A$2:$H$1261,MATCH(K$1,'Raw-products'!$A$1:$H$1,0))</f>
        <v>orange</v>
      </c>
      <c r="L1184">
        <f>VLOOKUP($C1184,'Raw-products'!$A$2:$H$1261,MATCH(L$1,'Raw-products'!$A$1:$H$1,0))</f>
        <v>94</v>
      </c>
      <c r="M1184">
        <f>VLOOKUP($C1184,'Raw-products'!$A$2:$H$1261,MATCH(M$1,'Raw-products'!$A$1:$H$1,0))</f>
        <v>44</v>
      </c>
      <c r="N1184" s="5">
        <f t="shared" si="36"/>
        <v>4136</v>
      </c>
      <c r="O1184" cm="1">
        <f t="array" ref="O1184:R1184">_xlfn.XLOOKUP($B1184,'Raw -orders'!$A:$A,'Raw -orders'!$B:$E)</f>
        <v>191</v>
      </c>
      <c r="P1184">
        <v>49443</v>
      </c>
      <c r="Q1184" s="1">
        <v>44322</v>
      </c>
      <c r="R1184" s="1">
        <v>44326</v>
      </c>
      <c r="S1184" t="str" cm="1">
        <f t="array" ref="S1184:Z1184">_xlfn.XLOOKUP($O1184,'Raw - customers'!$A:$A,'Raw - customers'!$B:$I)</f>
        <v>Isis Doel</v>
      </c>
      <c r="T1184" t="str">
        <v>Agender</v>
      </c>
      <c r="U1184">
        <v>76</v>
      </c>
      <c r="V1184" t="str">
        <v>540 Schmitt ParkwaySuite 102</v>
      </c>
      <c r="W1184">
        <v>5036</v>
      </c>
      <c r="X1184" t="str">
        <v>Grimesstad</v>
      </c>
      <c r="Y1184" t="str">
        <v>Northern Territory</v>
      </c>
      <c r="Z1184" t="str">
        <v>Australia</v>
      </c>
      <c r="AA1184">
        <v>5</v>
      </c>
      <c r="AB1184" s="3" t="str">
        <f t="shared" si="37"/>
        <v>0 to 10</v>
      </c>
      <c r="AM1184" s="6">
        <v>191</v>
      </c>
      <c r="AN1184" s="6" t="s">
        <v>1339</v>
      </c>
    </row>
    <row r="1185" spans="1:40" x14ac:dyDescent="0.25">
      <c r="A1185">
        <v>1183</v>
      </c>
      <c r="B1185">
        <v>245</v>
      </c>
      <c r="C1185">
        <v>655</v>
      </c>
      <c r="D1185">
        <v>93</v>
      </c>
      <c r="E1185">
        <v>2</v>
      </c>
      <c r="F1185">
        <v>186</v>
      </c>
      <c r="G1185">
        <v>1</v>
      </c>
      <c r="H1185" t="str">
        <f>VLOOKUP($C1185,'Raw-products'!$A$2:$H$1261,MATCH(H$1,'Raw-products'!$A$1:$H$1,0))</f>
        <v>Jacket</v>
      </c>
      <c r="I1185" t="str">
        <f>VLOOKUP($C1185,'Raw-products'!$A$2:$H$1261,MATCH(I$1,'Raw-products'!$A$1:$H$1,0))</f>
        <v>Coach</v>
      </c>
      <c r="J1185" t="str">
        <f>VLOOKUP($C1185,'Raw-products'!$A$2:$H$1261,MATCH(J$1,'Raw-products'!$A$1:$H$1,0))</f>
        <v>XS</v>
      </c>
      <c r="K1185" t="str">
        <f>VLOOKUP($C1185,'Raw-products'!$A$2:$H$1261,MATCH(K$1,'Raw-products'!$A$1:$H$1,0))</f>
        <v>indigo</v>
      </c>
      <c r="L1185">
        <f>VLOOKUP($C1185,'Raw-products'!$A$2:$H$1261,MATCH(L$1,'Raw-products'!$A$1:$H$1,0))</f>
        <v>115</v>
      </c>
      <c r="M1185">
        <f>VLOOKUP($C1185,'Raw-products'!$A$2:$H$1261,MATCH(M$1,'Raw-products'!$A$1:$H$1,0))</f>
        <v>42</v>
      </c>
      <c r="N1185" s="5">
        <f t="shared" si="36"/>
        <v>4830</v>
      </c>
      <c r="O1185" cm="1">
        <f t="array" ref="O1185:R1185">_xlfn.XLOOKUP($B1185,'Raw -orders'!$A:$A,'Raw -orders'!$B:$E)</f>
        <v>191</v>
      </c>
      <c r="P1185">
        <v>49443</v>
      </c>
      <c r="Q1185" s="1">
        <v>44322</v>
      </c>
      <c r="R1185" s="1">
        <v>44326</v>
      </c>
      <c r="S1185" t="str" cm="1">
        <f t="array" ref="S1185:Z1185">_xlfn.XLOOKUP($O1185,'Raw - customers'!$A:$A,'Raw - customers'!$B:$I)</f>
        <v>Isis Doel</v>
      </c>
      <c r="T1185" t="str">
        <v>Agender</v>
      </c>
      <c r="U1185">
        <v>76</v>
      </c>
      <c r="V1185" t="str">
        <v>540 Schmitt ParkwaySuite 102</v>
      </c>
      <c r="W1185">
        <v>5036</v>
      </c>
      <c r="X1185" t="str">
        <v>Grimesstad</v>
      </c>
      <c r="Y1185" t="str">
        <v>Northern Territory</v>
      </c>
      <c r="Z1185" t="str">
        <v>Australia</v>
      </c>
      <c r="AA1185">
        <v>5</v>
      </c>
      <c r="AB1185" s="3" t="str">
        <f t="shared" si="37"/>
        <v>0 to 10</v>
      </c>
      <c r="AM1185" s="6">
        <v>191</v>
      </c>
      <c r="AN1185" s="6" t="s">
        <v>1339</v>
      </c>
    </row>
    <row r="1186" spans="1:40" x14ac:dyDescent="0.25">
      <c r="A1186">
        <v>1184</v>
      </c>
      <c r="B1186">
        <v>245</v>
      </c>
      <c r="C1186">
        <v>472</v>
      </c>
      <c r="D1186">
        <v>118</v>
      </c>
      <c r="E1186">
        <v>3</v>
      </c>
      <c r="F1186">
        <v>354</v>
      </c>
      <c r="G1186">
        <v>1</v>
      </c>
      <c r="H1186" t="str">
        <f>VLOOKUP($C1186,'Raw-products'!$A$2:$H$1261,MATCH(H$1,'Raw-products'!$A$1:$H$1,0))</f>
        <v>Jacket</v>
      </c>
      <c r="I1186" t="str">
        <f>VLOOKUP($C1186,'Raw-products'!$A$2:$H$1261,MATCH(I$1,'Raw-products'!$A$1:$H$1,0))</f>
        <v>Puffer</v>
      </c>
      <c r="J1186" t="str">
        <f>VLOOKUP($C1186,'Raw-products'!$A$2:$H$1261,MATCH(J$1,'Raw-products'!$A$1:$H$1,0))</f>
        <v>M</v>
      </c>
      <c r="K1186" t="str">
        <f>VLOOKUP($C1186,'Raw-products'!$A$2:$H$1261,MATCH(K$1,'Raw-products'!$A$1:$H$1,0))</f>
        <v>green</v>
      </c>
      <c r="L1186">
        <f>VLOOKUP($C1186,'Raw-products'!$A$2:$H$1261,MATCH(L$1,'Raw-products'!$A$1:$H$1,0))</f>
        <v>110</v>
      </c>
      <c r="M1186">
        <f>VLOOKUP($C1186,'Raw-products'!$A$2:$H$1261,MATCH(M$1,'Raw-products'!$A$1:$H$1,0))</f>
        <v>72</v>
      </c>
      <c r="N1186" s="5">
        <f t="shared" si="36"/>
        <v>7920</v>
      </c>
      <c r="O1186" cm="1">
        <f t="array" ref="O1186:R1186">_xlfn.XLOOKUP($B1186,'Raw -orders'!$A:$A,'Raw -orders'!$B:$E)</f>
        <v>191</v>
      </c>
      <c r="P1186">
        <v>49443</v>
      </c>
      <c r="Q1186" s="1">
        <v>44322</v>
      </c>
      <c r="R1186" s="1">
        <v>44326</v>
      </c>
      <c r="S1186" t="str" cm="1">
        <f t="array" ref="S1186:Z1186">_xlfn.XLOOKUP($O1186,'Raw - customers'!$A:$A,'Raw - customers'!$B:$I)</f>
        <v>Isis Doel</v>
      </c>
      <c r="T1186" t="str">
        <v>Agender</v>
      </c>
      <c r="U1186">
        <v>76</v>
      </c>
      <c r="V1186" t="str">
        <v>540 Schmitt ParkwaySuite 102</v>
      </c>
      <c r="W1186">
        <v>5036</v>
      </c>
      <c r="X1186" t="str">
        <v>Grimesstad</v>
      </c>
      <c r="Y1186" t="str">
        <v>Northern Territory</v>
      </c>
      <c r="Z1186" t="str">
        <v>Australia</v>
      </c>
      <c r="AA1186">
        <v>5</v>
      </c>
      <c r="AB1186" s="3" t="str">
        <f t="shared" si="37"/>
        <v>0 to 10</v>
      </c>
      <c r="AM1186" s="6">
        <v>191</v>
      </c>
      <c r="AN1186" s="6" t="s">
        <v>1339</v>
      </c>
    </row>
    <row r="1187" spans="1:40" x14ac:dyDescent="0.25">
      <c r="A1187">
        <v>1185</v>
      </c>
      <c r="B1187">
        <v>245</v>
      </c>
      <c r="C1187">
        <v>1050</v>
      </c>
      <c r="D1187">
        <v>93</v>
      </c>
      <c r="E1187">
        <v>2</v>
      </c>
      <c r="F1187">
        <v>186</v>
      </c>
      <c r="G1187">
        <v>1</v>
      </c>
      <c r="H1187" t="str">
        <f>VLOOKUP($C1187,'Raw-products'!$A$2:$H$1261,MATCH(H$1,'Raw-products'!$A$1:$H$1,0))</f>
        <v>Trousers</v>
      </c>
      <c r="I1187" t="str">
        <f>VLOOKUP($C1187,'Raw-products'!$A$2:$H$1261,MATCH(I$1,'Raw-products'!$A$1:$H$1,0))</f>
        <v>Joggers</v>
      </c>
      <c r="J1187" t="str">
        <f>VLOOKUP($C1187,'Raw-products'!$A$2:$H$1261,MATCH(J$1,'Raw-products'!$A$1:$H$1,0))</f>
        <v>XS</v>
      </c>
      <c r="K1187" t="str">
        <f>VLOOKUP($C1187,'Raw-products'!$A$2:$H$1261,MATCH(K$1,'Raw-products'!$A$1:$H$1,0))</f>
        <v>red</v>
      </c>
      <c r="L1187">
        <f>VLOOKUP($C1187,'Raw-products'!$A$2:$H$1261,MATCH(L$1,'Raw-products'!$A$1:$H$1,0))</f>
        <v>94</v>
      </c>
      <c r="M1187">
        <f>VLOOKUP($C1187,'Raw-products'!$A$2:$H$1261,MATCH(M$1,'Raw-products'!$A$1:$H$1,0))</f>
        <v>65</v>
      </c>
      <c r="N1187" s="5">
        <f t="shared" si="36"/>
        <v>6110</v>
      </c>
      <c r="O1187" cm="1">
        <f t="array" ref="O1187:R1187">_xlfn.XLOOKUP($B1187,'Raw -orders'!$A:$A,'Raw -orders'!$B:$E)</f>
        <v>191</v>
      </c>
      <c r="P1187">
        <v>49443</v>
      </c>
      <c r="Q1187" s="1">
        <v>44322</v>
      </c>
      <c r="R1187" s="1">
        <v>44326</v>
      </c>
      <c r="S1187" t="str" cm="1">
        <f t="array" ref="S1187:Z1187">_xlfn.XLOOKUP($O1187,'Raw - customers'!$A:$A,'Raw - customers'!$B:$I)</f>
        <v>Isis Doel</v>
      </c>
      <c r="T1187" t="str">
        <v>Agender</v>
      </c>
      <c r="U1187">
        <v>76</v>
      </c>
      <c r="V1187" t="str">
        <v>540 Schmitt ParkwaySuite 102</v>
      </c>
      <c r="W1187">
        <v>5036</v>
      </c>
      <c r="X1187" t="str">
        <v>Grimesstad</v>
      </c>
      <c r="Y1187" t="str">
        <v>Northern Territory</v>
      </c>
      <c r="Z1187" t="str">
        <v>Australia</v>
      </c>
      <c r="AA1187">
        <v>5</v>
      </c>
      <c r="AB1187" s="3" t="str">
        <f t="shared" si="37"/>
        <v>0 to 10</v>
      </c>
      <c r="AM1187" s="6">
        <v>191</v>
      </c>
      <c r="AN1187" s="6" t="s">
        <v>1339</v>
      </c>
    </row>
    <row r="1188" spans="1:40" x14ac:dyDescent="0.25">
      <c r="A1188">
        <v>1186</v>
      </c>
      <c r="B1188">
        <v>246</v>
      </c>
      <c r="C1188">
        <v>485</v>
      </c>
      <c r="D1188">
        <v>118</v>
      </c>
      <c r="E1188">
        <v>1</v>
      </c>
      <c r="F1188">
        <v>118</v>
      </c>
      <c r="G1188">
        <v>1</v>
      </c>
      <c r="H1188" t="str">
        <f>VLOOKUP($C1188,'Raw-products'!$A$2:$H$1261,MATCH(H$1,'Raw-products'!$A$1:$H$1,0))</f>
        <v>Jacket</v>
      </c>
      <c r="I1188" t="str">
        <f>VLOOKUP($C1188,'Raw-products'!$A$2:$H$1261,MATCH(I$1,'Raw-products'!$A$1:$H$1,0))</f>
        <v>Puffer</v>
      </c>
      <c r="J1188" t="str">
        <f>VLOOKUP($C1188,'Raw-products'!$A$2:$H$1261,MATCH(J$1,'Raw-products'!$A$1:$H$1,0))</f>
        <v>XS</v>
      </c>
      <c r="K1188" t="str">
        <f>VLOOKUP($C1188,'Raw-products'!$A$2:$H$1261,MATCH(K$1,'Raw-products'!$A$1:$H$1,0))</f>
        <v>violet</v>
      </c>
      <c r="L1188">
        <f>VLOOKUP($C1188,'Raw-products'!$A$2:$H$1261,MATCH(L$1,'Raw-products'!$A$1:$H$1,0))</f>
        <v>110</v>
      </c>
      <c r="M1188">
        <f>VLOOKUP($C1188,'Raw-products'!$A$2:$H$1261,MATCH(M$1,'Raw-products'!$A$1:$H$1,0))</f>
        <v>74</v>
      </c>
      <c r="N1188" s="5">
        <f t="shared" si="36"/>
        <v>8140</v>
      </c>
      <c r="O1188" cm="1">
        <f t="array" ref="O1188:R1188">_xlfn.XLOOKUP($B1188,'Raw -orders'!$A:$A,'Raw -orders'!$B:$E)</f>
        <v>641</v>
      </c>
      <c r="P1188">
        <v>39230</v>
      </c>
      <c r="Q1188" s="1">
        <v>44366</v>
      </c>
      <c r="R1188" s="1">
        <v>44393</v>
      </c>
      <c r="S1188" t="str" cm="1">
        <f t="array" ref="S1188:Z1188">_xlfn.XLOOKUP($O1188,'Raw - customers'!$A:$A,'Raw - customers'!$B:$I)</f>
        <v>Zebulon Rousel</v>
      </c>
      <c r="T1188" t="str">
        <v>Agender</v>
      </c>
      <c r="U1188">
        <v>62</v>
      </c>
      <c r="V1188" t="str">
        <v>87 Cruickshank Estate DrApt. 374</v>
      </c>
      <c r="W1188">
        <v>5934</v>
      </c>
      <c r="X1188" t="str">
        <v>Hamishview</v>
      </c>
      <c r="Y1188" t="str">
        <v>New South Wales</v>
      </c>
      <c r="Z1188" t="str">
        <v>Australia</v>
      </c>
      <c r="AA1188">
        <v>6</v>
      </c>
      <c r="AB1188" s="3" t="str">
        <f t="shared" si="37"/>
        <v>20 to 30</v>
      </c>
      <c r="AM1188" s="6">
        <v>641</v>
      </c>
      <c r="AN1188" s="6" t="s">
        <v>1362</v>
      </c>
    </row>
    <row r="1189" spans="1:40" x14ac:dyDescent="0.25">
      <c r="A1189">
        <v>1187</v>
      </c>
      <c r="B1189">
        <v>246</v>
      </c>
      <c r="C1189">
        <v>627</v>
      </c>
      <c r="D1189">
        <v>112</v>
      </c>
      <c r="E1189">
        <v>3</v>
      </c>
      <c r="F1189">
        <v>336</v>
      </c>
      <c r="G1189">
        <v>1</v>
      </c>
      <c r="H1189" t="str">
        <f>VLOOKUP($C1189,'Raw-products'!$A$2:$H$1261,MATCH(H$1,'Raw-products'!$A$1:$H$1,0))</f>
        <v>Jacket</v>
      </c>
      <c r="I1189" t="str">
        <f>VLOOKUP($C1189,'Raw-products'!$A$2:$H$1261,MATCH(I$1,'Raw-products'!$A$1:$H$1,0))</f>
        <v>Cardigan</v>
      </c>
      <c r="J1189" t="str">
        <f>VLOOKUP($C1189,'Raw-products'!$A$2:$H$1261,MATCH(J$1,'Raw-products'!$A$1:$H$1,0))</f>
        <v>M</v>
      </c>
      <c r="K1189" t="str">
        <f>VLOOKUP($C1189,'Raw-products'!$A$2:$H$1261,MATCH(K$1,'Raw-products'!$A$1:$H$1,0))</f>
        <v>violet</v>
      </c>
      <c r="L1189">
        <f>VLOOKUP($C1189,'Raw-products'!$A$2:$H$1261,MATCH(L$1,'Raw-products'!$A$1:$H$1,0))</f>
        <v>118</v>
      </c>
      <c r="M1189">
        <f>VLOOKUP($C1189,'Raw-products'!$A$2:$H$1261,MATCH(M$1,'Raw-products'!$A$1:$H$1,0))</f>
        <v>75</v>
      </c>
      <c r="N1189" s="5">
        <f t="shared" si="36"/>
        <v>8850</v>
      </c>
      <c r="O1189" cm="1">
        <f t="array" ref="O1189:R1189">_xlfn.XLOOKUP($B1189,'Raw -orders'!$A:$A,'Raw -orders'!$B:$E)</f>
        <v>641</v>
      </c>
      <c r="P1189">
        <v>39230</v>
      </c>
      <c r="Q1189" s="1">
        <v>44366</v>
      </c>
      <c r="R1189" s="1">
        <v>44393</v>
      </c>
      <c r="S1189" t="str" cm="1">
        <f t="array" ref="S1189:Z1189">_xlfn.XLOOKUP($O1189,'Raw - customers'!$A:$A,'Raw - customers'!$B:$I)</f>
        <v>Zebulon Rousel</v>
      </c>
      <c r="T1189" t="str">
        <v>Agender</v>
      </c>
      <c r="U1189">
        <v>62</v>
      </c>
      <c r="V1189" t="str">
        <v>87 Cruickshank Estate DrApt. 374</v>
      </c>
      <c r="W1189">
        <v>5934</v>
      </c>
      <c r="X1189" t="str">
        <v>Hamishview</v>
      </c>
      <c r="Y1189" t="str">
        <v>New South Wales</v>
      </c>
      <c r="Z1189" t="str">
        <v>Australia</v>
      </c>
      <c r="AA1189">
        <v>6</v>
      </c>
      <c r="AB1189" s="3" t="str">
        <f t="shared" si="37"/>
        <v>20 to 30</v>
      </c>
      <c r="AM1189" s="6">
        <v>641</v>
      </c>
      <c r="AN1189" s="6" t="s">
        <v>1362</v>
      </c>
    </row>
    <row r="1190" spans="1:40" x14ac:dyDescent="0.25">
      <c r="A1190">
        <v>1188</v>
      </c>
      <c r="B1190">
        <v>246</v>
      </c>
      <c r="C1190">
        <v>450</v>
      </c>
      <c r="D1190">
        <v>107</v>
      </c>
      <c r="E1190">
        <v>2</v>
      </c>
      <c r="F1190">
        <v>214</v>
      </c>
      <c r="G1190">
        <v>1</v>
      </c>
      <c r="H1190" t="str">
        <f>VLOOKUP($C1190,'Raw-products'!$A$2:$H$1261,MATCH(H$1,'Raw-products'!$A$1:$H$1,0))</f>
        <v>Jacket</v>
      </c>
      <c r="I1190" t="str">
        <f>VLOOKUP($C1190,'Raw-products'!$A$2:$H$1261,MATCH(I$1,'Raw-products'!$A$1:$H$1,0))</f>
        <v>Denim</v>
      </c>
      <c r="J1190" t="str">
        <f>VLOOKUP($C1190,'Raw-products'!$A$2:$H$1261,MATCH(J$1,'Raw-products'!$A$1:$H$1,0))</f>
        <v>XS</v>
      </c>
      <c r="K1190" t="str">
        <f>VLOOKUP($C1190,'Raw-products'!$A$2:$H$1261,MATCH(K$1,'Raw-products'!$A$1:$H$1,0))</f>
        <v>violet</v>
      </c>
      <c r="L1190">
        <f>VLOOKUP($C1190,'Raw-products'!$A$2:$H$1261,MATCH(L$1,'Raw-products'!$A$1:$H$1,0))</f>
        <v>92</v>
      </c>
      <c r="M1190">
        <f>VLOOKUP($C1190,'Raw-products'!$A$2:$H$1261,MATCH(M$1,'Raw-products'!$A$1:$H$1,0))</f>
        <v>65</v>
      </c>
      <c r="N1190" s="5">
        <f t="shared" si="36"/>
        <v>5980</v>
      </c>
      <c r="O1190" cm="1">
        <f t="array" ref="O1190:R1190">_xlfn.XLOOKUP($B1190,'Raw -orders'!$A:$A,'Raw -orders'!$B:$E)</f>
        <v>641</v>
      </c>
      <c r="P1190">
        <v>39230</v>
      </c>
      <c r="Q1190" s="1">
        <v>44366</v>
      </c>
      <c r="R1190" s="1">
        <v>44393</v>
      </c>
      <c r="S1190" t="str" cm="1">
        <f t="array" ref="S1190:Z1190">_xlfn.XLOOKUP($O1190,'Raw - customers'!$A:$A,'Raw - customers'!$B:$I)</f>
        <v>Zebulon Rousel</v>
      </c>
      <c r="T1190" t="str">
        <v>Agender</v>
      </c>
      <c r="U1190">
        <v>62</v>
      </c>
      <c r="V1190" t="str">
        <v>87 Cruickshank Estate DrApt. 374</v>
      </c>
      <c r="W1190">
        <v>5934</v>
      </c>
      <c r="X1190" t="str">
        <v>Hamishview</v>
      </c>
      <c r="Y1190" t="str">
        <v>New South Wales</v>
      </c>
      <c r="Z1190" t="str">
        <v>Australia</v>
      </c>
      <c r="AA1190">
        <v>6</v>
      </c>
      <c r="AB1190" s="3" t="str">
        <f t="shared" si="37"/>
        <v>20 to 30</v>
      </c>
      <c r="AM1190" s="6">
        <v>641</v>
      </c>
      <c r="AN1190" s="6" t="s">
        <v>1362</v>
      </c>
    </row>
    <row r="1191" spans="1:40" x14ac:dyDescent="0.25">
      <c r="A1191">
        <v>1189</v>
      </c>
      <c r="B1191">
        <v>246</v>
      </c>
      <c r="C1191">
        <v>1250</v>
      </c>
      <c r="D1191">
        <v>112</v>
      </c>
      <c r="E1191">
        <v>1</v>
      </c>
      <c r="F1191">
        <v>112</v>
      </c>
      <c r="G1191">
        <v>1</v>
      </c>
      <c r="H1191" t="str">
        <f>VLOOKUP($C1191,'Raw-products'!$A$2:$H$1261,MATCH(H$1,'Raw-products'!$A$1:$H$1,0))</f>
        <v>Trousers</v>
      </c>
      <c r="I1191" t="str">
        <f>VLOOKUP($C1191,'Raw-products'!$A$2:$H$1261,MATCH(I$1,'Raw-products'!$A$1:$H$1,0))</f>
        <v>Tracksuit Bottoms</v>
      </c>
      <c r="J1191" t="str">
        <f>VLOOKUP($C1191,'Raw-products'!$A$2:$H$1261,MATCH(J$1,'Raw-products'!$A$1:$H$1,0))</f>
        <v>XS</v>
      </c>
      <c r="K1191" t="str">
        <f>VLOOKUP($C1191,'Raw-products'!$A$2:$H$1261,MATCH(K$1,'Raw-products'!$A$1:$H$1,0))</f>
        <v>indigo</v>
      </c>
      <c r="L1191">
        <f>VLOOKUP($C1191,'Raw-products'!$A$2:$H$1261,MATCH(L$1,'Raw-products'!$A$1:$H$1,0))</f>
        <v>91</v>
      </c>
      <c r="M1191">
        <f>VLOOKUP($C1191,'Raw-products'!$A$2:$H$1261,MATCH(M$1,'Raw-products'!$A$1:$H$1,0))</f>
        <v>63</v>
      </c>
      <c r="N1191" s="5">
        <f t="shared" si="36"/>
        <v>5733</v>
      </c>
      <c r="O1191" cm="1">
        <f t="array" ref="O1191:R1191">_xlfn.XLOOKUP($B1191,'Raw -orders'!$A:$A,'Raw -orders'!$B:$E)</f>
        <v>641</v>
      </c>
      <c r="P1191">
        <v>39230</v>
      </c>
      <c r="Q1191" s="1">
        <v>44366</v>
      </c>
      <c r="R1191" s="1">
        <v>44393</v>
      </c>
      <c r="S1191" t="str" cm="1">
        <f t="array" ref="S1191:Z1191">_xlfn.XLOOKUP($O1191,'Raw - customers'!$A:$A,'Raw - customers'!$B:$I)</f>
        <v>Zebulon Rousel</v>
      </c>
      <c r="T1191" t="str">
        <v>Agender</v>
      </c>
      <c r="U1191">
        <v>62</v>
      </c>
      <c r="V1191" t="str">
        <v>87 Cruickshank Estate DrApt. 374</v>
      </c>
      <c r="W1191">
        <v>5934</v>
      </c>
      <c r="X1191" t="str">
        <v>Hamishview</v>
      </c>
      <c r="Y1191" t="str">
        <v>New South Wales</v>
      </c>
      <c r="Z1191" t="str">
        <v>Australia</v>
      </c>
      <c r="AA1191">
        <v>6</v>
      </c>
      <c r="AB1191" s="3" t="str">
        <f t="shared" si="37"/>
        <v>20 to 30</v>
      </c>
      <c r="AM1191" s="6">
        <v>641</v>
      </c>
      <c r="AN1191" s="6" t="s">
        <v>1362</v>
      </c>
    </row>
    <row r="1192" spans="1:40" x14ac:dyDescent="0.25">
      <c r="A1192">
        <v>1190</v>
      </c>
      <c r="B1192">
        <v>247</v>
      </c>
      <c r="C1192">
        <v>1220</v>
      </c>
      <c r="D1192">
        <v>105</v>
      </c>
      <c r="E1192">
        <v>3</v>
      </c>
      <c r="F1192">
        <v>315</v>
      </c>
      <c r="G1192">
        <v>1</v>
      </c>
      <c r="H1192" t="str">
        <f>VLOOKUP($C1192,'Raw-products'!$A$2:$H$1261,MATCH(H$1,'Raw-products'!$A$1:$H$1,0))</f>
        <v>Trousers</v>
      </c>
      <c r="I1192" t="str">
        <f>VLOOKUP($C1192,'Raw-products'!$A$2:$H$1261,MATCH(I$1,'Raw-products'!$A$1:$H$1,0))</f>
        <v>Pleated</v>
      </c>
      <c r="J1192" t="str">
        <f>VLOOKUP($C1192,'Raw-products'!$A$2:$H$1261,MATCH(J$1,'Raw-products'!$A$1:$H$1,0))</f>
        <v>XS</v>
      </c>
      <c r="K1192" t="str">
        <f>VLOOKUP($C1192,'Raw-products'!$A$2:$H$1261,MATCH(K$1,'Raw-products'!$A$1:$H$1,0))</f>
        <v>violet</v>
      </c>
      <c r="L1192">
        <f>VLOOKUP($C1192,'Raw-products'!$A$2:$H$1261,MATCH(L$1,'Raw-products'!$A$1:$H$1,0))</f>
        <v>90</v>
      </c>
      <c r="M1192">
        <f>VLOOKUP($C1192,'Raw-products'!$A$2:$H$1261,MATCH(M$1,'Raw-products'!$A$1:$H$1,0))</f>
        <v>58</v>
      </c>
      <c r="N1192" s="5">
        <f t="shared" si="36"/>
        <v>5220</v>
      </c>
      <c r="O1192" cm="1">
        <f t="array" ref="O1192:R1192">_xlfn.XLOOKUP($B1192,'Raw -orders'!$A:$A,'Raw -orders'!$B:$E)</f>
        <v>68</v>
      </c>
      <c r="P1192">
        <v>39513</v>
      </c>
      <c r="Q1192" s="1">
        <v>44488</v>
      </c>
      <c r="R1192" s="1">
        <v>44512</v>
      </c>
      <c r="S1192" t="str" cm="1">
        <f t="array" ref="S1192:Z1192">_xlfn.XLOOKUP($O1192,'Raw - customers'!$A:$A,'Raw - customers'!$B:$I)</f>
        <v>Willa Gaisford</v>
      </c>
      <c r="T1192" t="str">
        <v>Female</v>
      </c>
      <c r="U1192">
        <v>23</v>
      </c>
      <c r="V1192" t="str">
        <v>373 Little JunctionApt. 299</v>
      </c>
      <c r="W1192">
        <v>6751</v>
      </c>
      <c r="X1192" t="str">
        <v>West Justin</v>
      </c>
      <c r="Y1192" t="str">
        <v>Western Australia</v>
      </c>
      <c r="Z1192" t="str">
        <v>Australia</v>
      </c>
      <c r="AA1192">
        <v>10</v>
      </c>
      <c r="AB1192" s="3" t="str">
        <f t="shared" si="37"/>
        <v>20 to 30</v>
      </c>
      <c r="AM1192" s="6">
        <v>68</v>
      </c>
      <c r="AN1192" s="6" t="s">
        <v>1377</v>
      </c>
    </row>
    <row r="1193" spans="1:40" x14ac:dyDescent="0.25">
      <c r="A1193">
        <v>1191</v>
      </c>
      <c r="B1193">
        <v>247</v>
      </c>
      <c r="C1193">
        <v>1208</v>
      </c>
      <c r="D1193">
        <v>105</v>
      </c>
      <c r="E1193">
        <v>1</v>
      </c>
      <c r="F1193">
        <v>105</v>
      </c>
      <c r="G1193">
        <v>1</v>
      </c>
      <c r="H1193" t="str">
        <f>VLOOKUP($C1193,'Raw-products'!$A$2:$H$1261,MATCH(H$1,'Raw-products'!$A$1:$H$1,0))</f>
        <v>Trousers</v>
      </c>
      <c r="I1193" t="str">
        <f>VLOOKUP($C1193,'Raw-products'!$A$2:$H$1261,MATCH(I$1,'Raw-products'!$A$1:$H$1,0))</f>
        <v>Pleated</v>
      </c>
      <c r="J1193" t="str">
        <f>VLOOKUP($C1193,'Raw-products'!$A$2:$H$1261,MATCH(J$1,'Raw-products'!$A$1:$H$1,0))</f>
        <v>L</v>
      </c>
      <c r="K1193" t="str">
        <f>VLOOKUP($C1193,'Raw-products'!$A$2:$H$1261,MATCH(K$1,'Raw-products'!$A$1:$H$1,0))</f>
        <v>green</v>
      </c>
      <c r="L1193">
        <f>VLOOKUP($C1193,'Raw-products'!$A$2:$H$1261,MATCH(L$1,'Raw-products'!$A$1:$H$1,0))</f>
        <v>90</v>
      </c>
      <c r="M1193">
        <f>VLOOKUP($C1193,'Raw-products'!$A$2:$H$1261,MATCH(M$1,'Raw-products'!$A$1:$H$1,0))</f>
        <v>47</v>
      </c>
      <c r="N1193" s="5">
        <f t="shared" si="36"/>
        <v>4230</v>
      </c>
      <c r="O1193" cm="1">
        <f t="array" ref="O1193:R1193">_xlfn.XLOOKUP($B1193,'Raw -orders'!$A:$A,'Raw -orders'!$B:$E)</f>
        <v>68</v>
      </c>
      <c r="P1193">
        <v>39513</v>
      </c>
      <c r="Q1193" s="1">
        <v>44488</v>
      </c>
      <c r="R1193" s="1">
        <v>44512</v>
      </c>
      <c r="S1193" t="str" cm="1">
        <f t="array" ref="S1193:Z1193">_xlfn.XLOOKUP($O1193,'Raw - customers'!$A:$A,'Raw - customers'!$B:$I)</f>
        <v>Willa Gaisford</v>
      </c>
      <c r="T1193" t="str">
        <v>Female</v>
      </c>
      <c r="U1193">
        <v>23</v>
      </c>
      <c r="V1193" t="str">
        <v>373 Little JunctionApt. 299</v>
      </c>
      <c r="W1193">
        <v>6751</v>
      </c>
      <c r="X1193" t="str">
        <v>West Justin</v>
      </c>
      <c r="Y1193" t="str">
        <v>Western Australia</v>
      </c>
      <c r="Z1193" t="str">
        <v>Australia</v>
      </c>
      <c r="AA1193">
        <v>10</v>
      </c>
      <c r="AB1193" s="3" t="str">
        <f t="shared" si="37"/>
        <v>20 to 30</v>
      </c>
      <c r="AM1193" s="6">
        <v>68</v>
      </c>
      <c r="AN1193" s="6" t="s">
        <v>1377</v>
      </c>
    </row>
    <row r="1194" spans="1:40" x14ac:dyDescent="0.25">
      <c r="A1194">
        <v>1192</v>
      </c>
      <c r="B1194">
        <v>247</v>
      </c>
      <c r="C1194">
        <v>152</v>
      </c>
      <c r="D1194">
        <v>91</v>
      </c>
      <c r="E1194">
        <v>3</v>
      </c>
      <c r="F1194">
        <v>273</v>
      </c>
      <c r="G1194">
        <v>1</v>
      </c>
      <c r="H1194" t="str">
        <f>VLOOKUP($C1194,'Raw-products'!$A$2:$H$1261,MATCH(H$1,'Raw-products'!$A$1:$H$1,0))</f>
        <v>Shirt</v>
      </c>
      <c r="I1194" t="str">
        <f>VLOOKUP($C1194,'Raw-products'!$A$2:$H$1261,MATCH(I$1,'Raw-products'!$A$1:$H$1,0))</f>
        <v>Linen</v>
      </c>
      <c r="J1194" t="str">
        <f>VLOOKUP($C1194,'Raw-products'!$A$2:$H$1261,MATCH(J$1,'Raw-products'!$A$1:$H$1,0))</f>
        <v>M</v>
      </c>
      <c r="K1194" t="str">
        <f>VLOOKUP($C1194,'Raw-products'!$A$2:$H$1261,MATCH(K$1,'Raw-products'!$A$1:$H$1,0))</f>
        <v>yellow</v>
      </c>
      <c r="L1194">
        <f>VLOOKUP($C1194,'Raw-products'!$A$2:$H$1261,MATCH(L$1,'Raw-products'!$A$1:$H$1,0))</f>
        <v>116</v>
      </c>
      <c r="M1194">
        <f>VLOOKUP($C1194,'Raw-products'!$A$2:$H$1261,MATCH(M$1,'Raw-products'!$A$1:$H$1,0))</f>
        <v>59</v>
      </c>
      <c r="N1194" s="5">
        <f t="shared" si="36"/>
        <v>6844</v>
      </c>
      <c r="O1194" cm="1">
        <f t="array" ref="O1194:R1194">_xlfn.XLOOKUP($B1194,'Raw -orders'!$A:$A,'Raw -orders'!$B:$E)</f>
        <v>68</v>
      </c>
      <c r="P1194">
        <v>39513</v>
      </c>
      <c r="Q1194" s="1">
        <v>44488</v>
      </c>
      <c r="R1194" s="1">
        <v>44512</v>
      </c>
      <c r="S1194" t="str" cm="1">
        <f t="array" ref="S1194:Z1194">_xlfn.XLOOKUP($O1194,'Raw - customers'!$A:$A,'Raw - customers'!$B:$I)</f>
        <v>Willa Gaisford</v>
      </c>
      <c r="T1194" t="str">
        <v>Female</v>
      </c>
      <c r="U1194">
        <v>23</v>
      </c>
      <c r="V1194" t="str">
        <v>373 Little JunctionApt. 299</v>
      </c>
      <c r="W1194">
        <v>6751</v>
      </c>
      <c r="X1194" t="str">
        <v>West Justin</v>
      </c>
      <c r="Y1194" t="str">
        <v>Western Australia</v>
      </c>
      <c r="Z1194" t="str">
        <v>Australia</v>
      </c>
      <c r="AA1194">
        <v>10</v>
      </c>
      <c r="AB1194" s="3" t="str">
        <f t="shared" si="37"/>
        <v>20 to 30</v>
      </c>
      <c r="AM1194" s="6">
        <v>68</v>
      </c>
      <c r="AN1194" s="6" t="s">
        <v>1377</v>
      </c>
    </row>
    <row r="1195" spans="1:40" x14ac:dyDescent="0.25">
      <c r="A1195">
        <v>1193</v>
      </c>
      <c r="B1195">
        <v>248</v>
      </c>
      <c r="C1195">
        <v>1121</v>
      </c>
      <c r="D1195">
        <v>102</v>
      </c>
      <c r="E1195">
        <v>2</v>
      </c>
      <c r="F1195">
        <v>204</v>
      </c>
      <c r="G1195">
        <v>1</v>
      </c>
      <c r="H1195" t="str">
        <f>VLOOKUP($C1195,'Raw-products'!$A$2:$H$1261,MATCH(H$1,'Raw-products'!$A$1:$H$1,0))</f>
        <v>Trousers</v>
      </c>
      <c r="I1195" t="str">
        <f>VLOOKUP($C1195,'Raw-products'!$A$2:$H$1261,MATCH(I$1,'Raw-products'!$A$1:$H$1,0))</f>
        <v>Cargo Pants</v>
      </c>
      <c r="J1195" t="str">
        <f>VLOOKUP($C1195,'Raw-products'!$A$2:$H$1261,MATCH(J$1,'Raw-products'!$A$1:$H$1,0))</f>
        <v>S</v>
      </c>
      <c r="K1195" t="str">
        <f>VLOOKUP($C1195,'Raw-products'!$A$2:$H$1261,MATCH(K$1,'Raw-products'!$A$1:$H$1,0))</f>
        <v>red</v>
      </c>
      <c r="L1195">
        <f>VLOOKUP($C1195,'Raw-products'!$A$2:$H$1261,MATCH(L$1,'Raw-products'!$A$1:$H$1,0))</f>
        <v>106</v>
      </c>
      <c r="M1195">
        <f>VLOOKUP($C1195,'Raw-products'!$A$2:$H$1261,MATCH(M$1,'Raw-products'!$A$1:$H$1,0))</f>
        <v>63</v>
      </c>
      <c r="N1195" s="5">
        <f t="shared" si="36"/>
        <v>6678</v>
      </c>
      <c r="O1195" cm="1">
        <f t="array" ref="O1195:R1195">_xlfn.XLOOKUP($B1195,'Raw -orders'!$A:$A,'Raw -orders'!$B:$E)</f>
        <v>457</v>
      </c>
      <c r="P1195">
        <v>29329</v>
      </c>
      <c r="Q1195" s="1">
        <v>44211</v>
      </c>
      <c r="R1195" s="1">
        <v>44216</v>
      </c>
      <c r="S1195" t="str" cm="1">
        <f t="array" ref="S1195:Z1195">_xlfn.XLOOKUP($O1195,'Raw - customers'!$A:$A,'Raw - customers'!$B:$I)</f>
        <v>North Diamond</v>
      </c>
      <c r="T1195" t="str">
        <v>Male</v>
      </c>
      <c r="U1195">
        <v>27</v>
      </c>
      <c r="V1195" t="str">
        <v>85 Mitchell StreetSuite 398</v>
      </c>
      <c r="W1195">
        <v>1849</v>
      </c>
      <c r="X1195" t="str">
        <v>Charlotteborough</v>
      </c>
      <c r="Y1195" t="str">
        <v>Victoria</v>
      </c>
      <c r="Z1195" t="str">
        <v>Australia</v>
      </c>
      <c r="AA1195">
        <v>1</v>
      </c>
      <c r="AB1195" s="3" t="str">
        <f t="shared" si="37"/>
        <v>0 to 10</v>
      </c>
      <c r="AM1195" s="6">
        <v>457</v>
      </c>
      <c r="AN1195" s="6" t="s">
        <v>1396</v>
      </c>
    </row>
    <row r="1196" spans="1:40" x14ac:dyDescent="0.25">
      <c r="A1196">
        <v>1194</v>
      </c>
      <c r="B1196">
        <v>248</v>
      </c>
      <c r="C1196">
        <v>835</v>
      </c>
      <c r="D1196">
        <v>117</v>
      </c>
      <c r="E1196">
        <v>3</v>
      </c>
      <c r="F1196">
        <v>351</v>
      </c>
      <c r="G1196">
        <v>1</v>
      </c>
      <c r="H1196" t="str">
        <f>VLOOKUP($C1196,'Raw-products'!$A$2:$H$1261,MATCH(H$1,'Raw-products'!$A$1:$H$1,0))</f>
        <v>Jacket</v>
      </c>
      <c r="I1196" t="str">
        <f>VLOOKUP($C1196,'Raw-products'!$A$2:$H$1261,MATCH(I$1,'Raw-products'!$A$1:$H$1,0))</f>
        <v>Shearling</v>
      </c>
      <c r="J1196" t="str">
        <f>VLOOKUP($C1196,'Raw-products'!$A$2:$H$1261,MATCH(J$1,'Raw-products'!$A$1:$H$1,0))</f>
        <v>XS</v>
      </c>
      <c r="K1196" t="str">
        <f>VLOOKUP($C1196,'Raw-products'!$A$2:$H$1261,MATCH(K$1,'Raw-products'!$A$1:$H$1,0))</f>
        <v>violet</v>
      </c>
      <c r="L1196">
        <f>VLOOKUP($C1196,'Raw-products'!$A$2:$H$1261,MATCH(L$1,'Raw-products'!$A$1:$H$1,0))</f>
        <v>95</v>
      </c>
      <c r="M1196">
        <f>VLOOKUP($C1196,'Raw-products'!$A$2:$H$1261,MATCH(M$1,'Raw-products'!$A$1:$H$1,0))</f>
        <v>75</v>
      </c>
      <c r="N1196" s="5">
        <f t="shared" si="36"/>
        <v>7125</v>
      </c>
      <c r="O1196" cm="1">
        <f t="array" ref="O1196:R1196">_xlfn.XLOOKUP($B1196,'Raw -orders'!$A:$A,'Raw -orders'!$B:$E)</f>
        <v>457</v>
      </c>
      <c r="P1196">
        <v>29329</v>
      </c>
      <c r="Q1196" s="1">
        <v>44211</v>
      </c>
      <c r="R1196" s="1">
        <v>44216</v>
      </c>
      <c r="S1196" t="str" cm="1">
        <f t="array" ref="S1196:Z1196">_xlfn.XLOOKUP($O1196,'Raw - customers'!$A:$A,'Raw - customers'!$B:$I)</f>
        <v>North Diamond</v>
      </c>
      <c r="T1196" t="str">
        <v>Male</v>
      </c>
      <c r="U1196">
        <v>27</v>
      </c>
      <c r="V1196" t="str">
        <v>85 Mitchell StreetSuite 398</v>
      </c>
      <c r="W1196">
        <v>1849</v>
      </c>
      <c r="X1196" t="str">
        <v>Charlotteborough</v>
      </c>
      <c r="Y1196" t="str">
        <v>Victoria</v>
      </c>
      <c r="Z1196" t="str">
        <v>Australia</v>
      </c>
      <c r="AA1196">
        <v>1</v>
      </c>
      <c r="AB1196" s="3" t="str">
        <f t="shared" si="37"/>
        <v>0 to 10</v>
      </c>
      <c r="AM1196" s="6">
        <v>457</v>
      </c>
      <c r="AN1196" s="6" t="s">
        <v>1396</v>
      </c>
    </row>
    <row r="1197" spans="1:40" x14ac:dyDescent="0.25">
      <c r="A1197">
        <v>1195</v>
      </c>
      <c r="B1197">
        <v>248</v>
      </c>
      <c r="C1197">
        <v>689</v>
      </c>
      <c r="D1197">
        <v>113</v>
      </c>
      <c r="E1197">
        <v>3</v>
      </c>
      <c r="F1197">
        <v>339</v>
      </c>
      <c r="G1197">
        <v>1</v>
      </c>
      <c r="H1197" t="str">
        <f>VLOOKUP($C1197,'Raw-products'!$A$2:$H$1261,MATCH(H$1,'Raw-products'!$A$1:$H$1,0))</f>
        <v>Jacket</v>
      </c>
      <c r="I1197" t="str">
        <f>VLOOKUP($C1197,'Raw-products'!$A$2:$H$1261,MATCH(I$1,'Raw-products'!$A$1:$H$1,0))</f>
        <v>Parka</v>
      </c>
      <c r="J1197" t="str">
        <f>VLOOKUP($C1197,'Raw-products'!$A$2:$H$1261,MATCH(J$1,'Raw-products'!$A$1:$H$1,0))</f>
        <v>XL</v>
      </c>
      <c r="K1197" t="str">
        <f>VLOOKUP($C1197,'Raw-products'!$A$2:$H$1261,MATCH(K$1,'Raw-products'!$A$1:$H$1,0))</f>
        <v>blue</v>
      </c>
      <c r="L1197">
        <f>VLOOKUP($C1197,'Raw-products'!$A$2:$H$1261,MATCH(L$1,'Raw-products'!$A$1:$H$1,0))</f>
        <v>119</v>
      </c>
      <c r="M1197">
        <f>VLOOKUP($C1197,'Raw-products'!$A$2:$H$1261,MATCH(M$1,'Raw-products'!$A$1:$H$1,0))</f>
        <v>47</v>
      </c>
      <c r="N1197" s="5">
        <f t="shared" si="36"/>
        <v>5593</v>
      </c>
      <c r="O1197" cm="1">
        <f t="array" ref="O1197:R1197">_xlfn.XLOOKUP($B1197,'Raw -orders'!$A:$A,'Raw -orders'!$B:$E)</f>
        <v>457</v>
      </c>
      <c r="P1197">
        <v>29329</v>
      </c>
      <c r="Q1197" s="1">
        <v>44211</v>
      </c>
      <c r="R1197" s="1">
        <v>44216</v>
      </c>
      <c r="S1197" t="str" cm="1">
        <f t="array" ref="S1197:Z1197">_xlfn.XLOOKUP($O1197,'Raw - customers'!$A:$A,'Raw - customers'!$B:$I)</f>
        <v>North Diamond</v>
      </c>
      <c r="T1197" t="str">
        <v>Male</v>
      </c>
      <c r="U1197">
        <v>27</v>
      </c>
      <c r="V1197" t="str">
        <v>85 Mitchell StreetSuite 398</v>
      </c>
      <c r="W1197">
        <v>1849</v>
      </c>
      <c r="X1197" t="str">
        <v>Charlotteborough</v>
      </c>
      <c r="Y1197" t="str">
        <v>Victoria</v>
      </c>
      <c r="Z1197" t="str">
        <v>Australia</v>
      </c>
      <c r="AA1197">
        <v>1</v>
      </c>
      <c r="AB1197" s="3" t="str">
        <f t="shared" si="37"/>
        <v>0 to 10</v>
      </c>
      <c r="AM1197" s="6">
        <v>457</v>
      </c>
      <c r="AN1197" s="6" t="s">
        <v>1396</v>
      </c>
    </row>
    <row r="1198" spans="1:40" x14ac:dyDescent="0.25">
      <c r="A1198">
        <v>1196</v>
      </c>
      <c r="B1198">
        <v>248</v>
      </c>
      <c r="C1198">
        <v>889</v>
      </c>
      <c r="D1198">
        <v>94</v>
      </c>
      <c r="E1198">
        <v>2</v>
      </c>
      <c r="F1198">
        <v>188</v>
      </c>
      <c r="G1198">
        <v>1</v>
      </c>
      <c r="H1198" t="str">
        <f>VLOOKUP($C1198,'Raw-products'!$A$2:$H$1261,MATCH(H$1,'Raw-products'!$A$1:$H$1,0))</f>
        <v>Trousers</v>
      </c>
      <c r="I1198" t="str">
        <f>VLOOKUP($C1198,'Raw-products'!$A$2:$H$1261,MATCH(I$1,'Raw-products'!$A$1:$H$1,0))</f>
        <v>Cords</v>
      </c>
      <c r="J1198" t="str">
        <f>VLOOKUP($C1198,'Raw-products'!$A$2:$H$1261,MATCH(J$1,'Raw-products'!$A$1:$H$1,0))</f>
        <v>XL</v>
      </c>
      <c r="K1198" t="str">
        <f>VLOOKUP($C1198,'Raw-products'!$A$2:$H$1261,MATCH(K$1,'Raw-products'!$A$1:$H$1,0))</f>
        <v>yellow</v>
      </c>
      <c r="L1198">
        <f>VLOOKUP($C1198,'Raw-products'!$A$2:$H$1261,MATCH(L$1,'Raw-products'!$A$1:$H$1,0))</f>
        <v>113</v>
      </c>
      <c r="M1198">
        <f>VLOOKUP($C1198,'Raw-products'!$A$2:$H$1261,MATCH(M$1,'Raw-products'!$A$1:$H$1,0))</f>
        <v>65</v>
      </c>
      <c r="N1198" s="5">
        <f t="shared" si="36"/>
        <v>7345</v>
      </c>
      <c r="O1198" cm="1">
        <f t="array" ref="O1198:R1198">_xlfn.XLOOKUP($B1198,'Raw -orders'!$A:$A,'Raw -orders'!$B:$E)</f>
        <v>457</v>
      </c>
      <c r="P1198">
        <v>29329</v>
      </c>
      <c r="Q1198" s="1">
        <v>44211</v>
      </c>
      <c r="R1198" s="1">
        <v>44216</v>
      </c>
      <c r="S1198" t="str" cm="1">
        <f t="array" ref="S1198:Z1198">_xlfn.XLOOKUP($O1198,'Raw - customers'!$A:$A,'Raw - customers'!$B:$I)</f>
        <v>North Diamond</v>
      </c>
      <c r="T1198" t="str">
        <v>Male</v>
      </c>
      <c r="U1198">
        <v>27</v>
      </c>
      <c r="V1198" t="str">
        <v>85 Mitchell StreetSuite 398</v>
      </c>
      <c r="W1198">
        <v>1849</v>
      </c>
      <c r="X1198" t="str">
        <v>Charlotteborough</v>
      </c>
      <c r="Y1198" t="str">
        <v>Victoria</v>
      </c>
      <c r="Z1198" t="str">
        <v>Australia</v>
      </c>
      <c r="AA1198">
        <v>1</v>
      </c>
      <c r="AB1198" s="3" t="str">
        <f t="shared" si="37"/>
        <v>0 to 10</v>
      </c>
      <c r="AM1198" s="6">
        <v>457</v>
      </c>
      <c r="AN1198" s="6" t="s">
        <v>1396</v>
      </c>
    </row>
    <row r="1199" spans="1:40" x14ac:dyDescent="0.25">
      <c r="A1199">
        <v>1197</v>
      </c>
      <c r="B1199">
        <v>248</v>
      </c>
      <c r="C1199">
        <v>1171</v>
      </c>
      <c r="D1199">
        <v>99</v>
      </c>
      <c r="E1199">
        <v>3</v>
      </c>
      <c r="F1199">
        <v>297</v>
      </c>
      <c r="G1199">
        <v>1</v>
      </c>
      <c r="H1199" t="str">
        <f>VLOOKUP($C1199,'Raw-products'!$A$2:$H$1261,MATCH(H$1,'Raw-products'!$A$1:$H$1,0))</f>
        <v>Trousers</v>
      </c>
      <c r="I1199" t="str">
        <f>VLOOKUP($C1199,'Raw-products'!$A$2:$H$1261,MATCH(I$1,'Raw-products'!$A$1:$H$1,0))</f>
        <v>High-Waisted</v>
      </c>
      <c r="J1199" t="str">
        <f>VLOOKUP($C1199,'Raw-products'!$A$2:$H$1261,MATCH(J$1,'Raw-products'!$A$1:$H$1,0))</f>
        <v>S</v>
      </c>
      <c r="K1199" t="str">
        <f>VLOOKUP($C1199,'Raw-products'!$A$2:$H$1261,MATCH(K$1,'Raw-products'!$A$1:$H$1,0))</f>
        <v>green</v>
      </c>
      <c r="L1199">
        <f>VLOOKUP($C1199,'Raw-products'!$A$2:$H$1261,MATCH(L$1,'Raw-products'!$A$1:$H$1,0))</f>
        <v>98</v>
      </c>
      <c r="M1199">
        <f>VLOOKUP($C1199,'Raw-products'!$A$2:$H$1261,MATCH(M$1,'Raw-products'!$A$1:$H$1,0))</f>
        <v>73</v>
      </c>
      <c r="N1199" s="5">
        <f t="shared" si="36"/>
        <v>7154</v>
      </c>
      <c r="O1199" cm="1">
        <f t="array" ref="O1199:R1199">_xlfn.XLOOKUP($B1199,'Raw -orders'!$A:$A,'Raw -orders'!$B:$E)</f>
        <v>457</v>
      </c>
      <c r="P1199">
        <v>29329</v>
      </c>
      <c r="Q1199" s="1">
        <v>44211</v>
      </c>
      <c r="R1199" s="1">
        <v>44216</v>
      </c>
      <c r="S1199" t="str" cm="1">
        <f t="array" ref="S1199:Z1199">_xlfn.XLOOKUP($O1199,'Raw - customers'!$A:$A,'Raw - customers'!$B:$I)</f>
        <v>North Diamond</v>
      </c>
      <c r="T1199" t="str">
        <v>Male</v>
      </c>
      <c r="U1199">
        <v>27</v>
      </c>
      <c r="V1199" t="str">
        <v>85 Mitchell StreetSuite 398</v>
      </c>
      <c r="W1199">
        <v>1849</v>
      </c>
      <c r="X1199" t="str">
        <v>Charlotteborough</v>
      </c>
      <c r="Y1199" t="str">
        <v>Victoria</v>
      </c>
      <c r="Z1199" t="str">
        <v>Australia</v>
      </c>
      <c r="AA1199">
        <v>1</v>
      </c>
      <c r="AB1199" s="3" t="str">
        <f t="shared" si="37"/>
        <v>0 to 10</v>
      </c>
      <c r="AM1199" s="6">
        <v>457</v>
      </c>
      <c r="AN1199" s="6" t="s">
        <v>1396</v>
      </c>
    </row>
    <row r="1200" spans="1:40" x14ac:dyDescent="0.25">
      <c r="A1200">
        <v>1198</v>
      </c>
      <c r="B1200">
        <v>248</v>
      </c>
      <c r="C1200">
        <v>192</v>
      </c>
      <c r="D1200">
        <v>98</v>
      </c>
      <c r="E1200">
        <v>1</v>
      </c>
      <c r="F1200">
        <v>98</v>
      </c>
      <c r="G1200">
        <v>1</v>
      </c>
      <c r="H1200" t="str">
        <f>VLOOKUP($C1200,'Raw-products'!$A$2:$H$1261,MATCH(H$1,'Raw-products'!$A$1:$H$1,0))</f>
        <v>Shirt</v>
      </c>
      <c r="I1200" t="str">
        <f>VLOOKUP($C1200,'Raw-products'!$A$2:$H$1261,MATCH(I$1,'Raw-products'!$A$1:$H$1,0))</f>
        <v>Camp Collared</v>
      </c>
      <c r="J1200" t="str">
        <f>VLOOKUP($C1200,'Raw-products'!$A$2:$H$1261,MATCH(J$1,'Raw-products'!$A$1:$H$1,0))</f>
        <v>M</v>
      </c>
      <c r="K1200" t="str">
        <f>VLOOKUP($C1200,'Raw-products'!$A$2:$H$1261,MATCH(K$1,'Raw-products'!$A$1:$H$1,0))</f>
        <v>green</v>
      </c>
      <c r="L1200">
        <f>VLOOKUP($C1200,'Raw-products'!$A$2:$H$1261,MATCH(L$1,'Raw-products'!$A$1:$H$1,0))</f>
        <v>112</v>
      </c>
      <c r="M1200">
        <f>VLOOKUP($C1200,'Raw-products'!$A$2:$H$1261,MATCH(M$1,'Raw-products'!$A$1:$H$1,0))</f>
        <v>41</v>
      </c>
      <c r="N1200" s="5">
        <f t="shared" si="36"/>
        <v>4592</v>
      </c>
      <c r="O1200" cm="1">
        <f t="array" ref="O1200:R1200">_xlfn.XLOOKUP($B1200,'Raw -orders'!$A:$A,'Raw -orders'!$B:$E)</f>
        <v>457</v>
      </c>
      <c r="P1200">
        <v>29329</v>
      </c>
      <c r="Q1200" s="1">
        <v>44211</v>
      </c>
      <c r="R1200" s="1">
        <v>44216</v>
      </c>
      <c r="S1200" t="str" cm="1">
        <f t="array" ref="S1200:Z1200">_xlfn.XLOOKUP($O1200,'Raw - customers'!$A:$A,'Raw - customers'!$B:$I)</f>
        <v>North Diamond</v>
      </c>
      <c r="T1200" t="str">
        <v>Male</v>
      </c>
      <c r="U1200">
        <v>27</v>
      </c>
      <c r="V1200" t="str">
        <v>85 Mitchell StreetSuite 398</v>
      </c>
      <c r="W1200">
        <v>1849</v>
      </c>
      <c r="X1200" t="str">
        <v>Charlotteborough</v>
      </c>
      <c r="Y1200" t="str">
        <v>Victoria</v>
      </c>
      <c r="Z1200" t="str">
        <v>Australia</v>
      </c>
      <c r="AA1200">
        <v>1</v>
      </c>
      <c r="AB1200" s="3" t="str">
        <f t="shared" si="37"/>
        <v>0 to 10</v>
      </c>
      <c r="AM1200" s="6">
        <v>457</v>
      </c>
      <c r="AN1200" s="6" t="s">
        <v>1396</v>
      </c>
    </row>
    <row r="1201" spans="1:40" x14ac:dyDescent="0.25">
      <c r="A1201">
        <v>1199</v>
      </c>
      <c r="B1201">
        <v>248</v>
      </c>
      <c r="C1201">
        <v>254</v>
      </c>
      <c r="D1201">
        <v>95</v>
      </c>
      <c r="E1201">
        <v>1</v>
      </c>
      <c r="F1201">
        <v>95</v>
      </c>
      <c r="G1201">
        <v>1</v>
      </c>
      <c r="H1201" t="str">
        <f>VLOOKUP($C1201,'Raw-products'!$A$2:$H$1261,MATCH(H$1,'Raw-products'!$A$1:$H$1,0))</f>
        <v>Shirt</v>
      </c>
      <c r="I1201" t="str">
        <f>VLOOKUP($C1201,'Raw-products'!$A$2:$H$1261,MATCH(I$1,'Raw-products'!$A$1:$H$1,0))</f>
        <v>Polo</v>
      </c>
      <c r="J1201" t="str">
        <f>VLOOKUP($C1201,'Raw-products'!$A$2:$H$1261,MATCH(J$1,'Raw-products'!$A$1:$H$1,0))</f>
        <v>XL</v>
      </c>
      <c r="K1201" t="str">
        <f>VLOOKUP($C1201,'Raw-products'!$A$2:$H$1261,MATCH(K$1,'Raw-products'!$A$1:$H$1,0))</f>
        <v>orange</v>
      </c>
      <c r="L1201">
        <f>VLOOKUP($C1201,'Raw-products'!$A$2:$H$1261,MATCH(L$1,'Raw-products'!$A$1:$H$1,0))</f>
        <v>117</v>
      </c>
      <c r="M1201">
        <f>VLOOKUP($C1201,'Raw-products'!$A$2:$H$1261,MATCH(M$1,'Raw-products'!$A$1:$H$1,0))</f>
        <v>43</v>
      </c>
      <c r="N1201" s="5">
        <f t="shared" si="36"/>
        <v>5031</v>
      </c>
      <c r="O1201" cm="1">
        <f t="array" ref="O1201:R1201">_xlfn.XLOOKUP($B1201,'Raw -orders'!$A:$A,'Raw -orders'!$B:$E)</f>
        <v>457</v>
      </c>
      <c r="P1201">
        <v>29329</v>
      </c>
      <c r="Q1201" s="1">
        <v>44211</v>
      </c>
      <c r="R1201" s="1">
        <v>44216</v>
      </c>
      <c r="S1201" t="str" cm="1">
        <f t="array" ref="S1201:Z1201">_xlfn.XLOOKUP($O1201,'Raw - customers'!$A:$A,'Raw - customers'!$B:$I)</f>
        <v>North Diamond</v>
      </c>
      <c r="T1201" t="str">
        <v>Male</v>
      </c>
      <c r="U1201">
        <v>27</v>
      </c>
      <c r="V1201" t="str">
        <v>85 Mitchell StreetSuite 398</v>
      </c>
      <c r="W1201">
        <v>1849</v>
      </c>
      <c r="X1201" t="str">
        <v>Charlotteborough</v>
      </c>
      <c r="Y1201" t="str">
        <v>Victoria</v>
      </c>
      <c r="Z1201" t="str">
        <v>Australia</v>
      </c>
      <c r="AA1201">
        <v>1</v>
      </c>
      <c r="AB1201" s="3" t="str">
        <f t="shared" si="37"/>
        <v>0 to 10</v>
      </c>
      <c r="AM1201" s="6">
        <v>457</v>
      </c>
      <c r="AN1201" s="6" t="s">
        <v>1396</v>
      </c>
    </row>
    <row r="1202" spans="1:40" x14ac:dyDescent="0.25">
      <c r="A1202">
        <v>1200</v>
      </c>
      <c r="B1202">
        <v>248</v>
      </c>
      <c r="C1202">
        <v>262</v>
      </c>
      <c r="D1202">
        <v>95</v>
      </c>
      <c r="E1202">
        <v>1</v>
      </c>
      <c r="F1202">
        <v>95</v>
      </c>
      <c r="G1202">
        <v>1</v>
      </c>
      <c r="H1202" t="str">
        <f>VLOOKUP($C1202,'Raw-products'!$A$2:$H$1261,MATCH(H$1,'Raw-products'!$A$1:$H$1,0))</f>
        <v>Shirt</v>
      </c>
      <c r="I1202" t="str">
        <f>VLOOKUP($C1202,'Raw-products'!$A$2:$H$1261,MATCH(I$1,'Raw-products'!$A$1:$H$1,0))</f>
        <v>Polo</v>
      </c>
      <c r="J1202" t="str">
        <f>VLOOKUP($C1202,'Raw-products'!$A$2:$H$1261,MATCH(J$1,'Raw-products'!$A$1:$H$1,0))</f>
        <v>M</v>
      </c>
      <c r="K1202" t="str">
        <f>VLOOKUP($C1202,'Raw-products'!$A$2:$H$1261,MATCH(K$1,'Raw-products'!$A$1:$H$1,0))</f>
        <v>green</v>
      </c>
      <c r="L1202">
        <f>VLOOKUP($C1202,'Raw-products'!$A$2:$H$1261,MATCH(L$1,'Raw-products'!$A$1:$H$1,0))</f>
        <v>117</v>
      </c>
      <c r="M1202">
        <f>VLOOKUP($C1202,'Raw-products'!$A$2:$H$1261,MATCH(M$1,'Raw-products'!$A$1:$H$1,0))</f>
        <v>62</v>
      </c>
      <c r="N1202" s="5">
        <f t="shared" si="36"/>
        <v>7254</v>
      </c>
      <c r="O1202" cm="1">
        <f t="array" ref="O1202:R1202">_xlfn.XLOOKUP($B1202,'Raw -orders'!$A:$A,'Raw -orders'!$B:$E)</f>
        <v>457</v>
      </c>
      <c r="P1202">
        <v>29329</v>
      </c>
      <c r="Q1202" s="1">
        <v>44211</v>
      </c>
      <c r="R1202" s="1">
        <v>44216</v>
      </c>
      <c r="S1202" t="str" cm="1">
        <f t="array" ref="S1202:Z1202">_xlfn.XLOOKUP($O1202,'Raw - customers'!$A:$A,'Raw - customers'!$B:$I)</f>
        <v>North Diamond</v>
      </c>
      <c r="T1202" t="str">
        <v>Male</v>
      </c>
      <c r="U1202">
        <v>27</v>
      </c>
      <c r="V1202" t="str">
        <v>85 Mitchell StreetSuite 398</v>
      </c>
      <c r="W1202">
        <v>1849</v>
      </c>
      <c r="X1202" t="str">
        <v>Charlotteborough</v>
      </c>
      <c r="Y1202" t="str">
        <v>Victoria</v>
      </c>
      <c r="Z1202" t="str">
        <v>Australia</v>
      </c>
      <c r="AA1202">
        <v>1</v>
      </c>
      <c r="AB1202" s="3" t="str">
        <f t="shared" si="37"/>
        <v>0 to 10</v>
      </c>
      <c r="AM1202" s="6">
        <v>457</v>
      </c>
      <c r="AN1202" s="6" t="s">
        <v>1396</v>
      </c>
    </row>
    <row r="1203" spans="1:40" x14ac:dyDescent="0.25">
      <c r="A1203">
        <v>1201</v>
      </c>
      <c r="B1203">
        <v>249</v>
      </c>
      <c r="C1203">
        <v>1186</v>
      </c>
      <c r="D1203">
        <v>99</v>
      </c>
      <c r="E1203">
        <v>2</v>
      </c>
      <c r="F1203">
        <v>198</v>
      </c>
      <c r="G1203">
        <v>1</v>
      </c>
      <c r="H1203" t="str">
        <f>VLOOKUP($C1203,'Raw-products'!$A$2:$H$1261,MATCH(H$1,'Raw-products'!$A$1:$H$1,0))</f>
        <v>Trousers</v>
      </c>
      <c r="I1203" t="str">
        <f>VLOOKUP($C1203,'Raw-products'!$A$2:$H$1261,MATCH(I$1,'Raw-products'!$A$1:$H$1,0))</f>
        <v>High-Waisted</v>
      </c>
      <c r="J1203" t="str">
        <f>VLOOKUP($C1203,'Raw-products'!$A$2:$H$1261,MATCH(J$1,'Raw-products'!$A$1:$H$1,0))</f>
        <v>S</v>
      </c>
      <c r="K1203" t="str">
        <f>VLOOKUP($C1203,'Raw-products'!$A$2:$H$1261,MATCH(K$1,'Raw-products'!$A$1:$H$1,0))</f>
        <v>violet</v>
      </c>
      <c r="L1203">
        <f>VLOOKUP($C1203,'Raw-products'!$A$2:$H$1261,MATCH(L$1,'Raw-products'!$A$1:$H$1,0))</f>
        <v>98</v>
      </c>
      <c r="M1203">
        <f>VLOOKUP($C1203,'Raw-products'!$A$2:$H$1261,MATCH(M$1,'Raw-products'!$A$1:$H$1,0))</f>
        <v>45</v>
      </c>
      <c r="N1203" s="5">
        <f t="shared" si="36"/>
        <v>4410</v>
      </c>
      <c r="O1203" cm="1">
        <f t="array" ref="O1203:R1203">_xlfn.XLOOKUP($B1203,'Raw -orders'!$A:$A,'Raw -orders'!$B:$E)</f>
        <v>86</v>
      </c>
      <c r="P1203">
        <v>47181</v>
      </c>
      <c r="Q1203" s="1">
        <v>44329</v>
      </c>
      <c r="R1203" s="1">
        <v>44342</v>
      </c>
      <c r="S1203" t="str" cm="1">
        <f t="array" ref="S1203:Z1203">_xlfn.XLOOKUP($O1203,'Raw - customers'!$A:$A,'Raw - customers'!$B:$I)</f>
        <v>Corinna Maystone</v>
      </c>
      <c r="T1203" t="str">
        <v>Non-binary</v>
      </c>
      <c r="U1203">
        <v>76</v>
      </c>
      <c r="V1203" t="str">
        <v>040 Savannah GroveSuite 967</v>
      </c>
      <c r="W1203">
        <v>9337</v>
      </c>
      <c r="X1203" t="str">
        <v>Gleasonport</v>
      </c>
      <c r="Y1203" t="str">
        <v>Tasmania</v>
      </c>
      <c r="Z1203" t="str">
        <v>Australia</v>
      </c>
      <c r="AA1203">
        <v>5</v>
      </c>
      <c r="AB1203" s="3" t="str">
        <f t="shared" si="37"/>
        <v>10 to 20</v>
      </c>
      <c r="AM1203" s="6">
        <v>86</v>
      </c>
      <c r="AN1203" s="6" t="s">
        <v>1414</v>
      </c>
    </row>
    <row r="1204" spans="1:40" x14ac:dyDescent="0.25">
      <c r="A1204">
        <v>1202</v>
      </c>
      <c r="B1204">
        <v>249</v>
      </c>
      <c r="C1204">
        <v>241</v>
      </c>
      <c r="D1204">
        <v>106</v>
      </c>
      <c r="E1204">
        <v>1</v>
      </c>
      <c r="F1204">
        <v>106</v>
      </c>
      <c r="G1204">
        <v>1</v>
      </c>
      <c r="H1204" t="str">
        <f>VLOOKUP($C1204,'Raw-products'!$A$2:$H$1261,MATCH(H$1,'Raw-products'!$A$1:$H$1,0))</f>
        <v>Shirt</v>
      </c>
      <c r="I1204" t="str">
        <f>VLOOKUP($C1204,'Raw-products'!$A$2:$H$1261,MATCH(I$1,'Raw-products'!$A$1:$H$1,0))</f>
        <v>Chambray</v>
      </c>
      <c r="J1204" t="str">
        <f>VLOOKUP($C1204,'Raw-products'!$A$2:$H$1261,MATCH(J$1,'Raw-products'!$A$1:$H$1,0))</f>
        <v>S</v>
      </c>
      <c r="K1204" t="str">
        <f>VLOOKUP($C1204,'Raw-products'!$A$2:$H$1261,MATCH(K$1,'Raw-products'!$A$1:$H$1,0))</f>
        <v>violet</v>
      </c>
      <c r="L1204">
        <f>VLOOKUP($C1204,'Raw-products'!$A$2:$H$1261,MATCH(L$1,'Raw-products'!$A$1:$H$1,0))</f>
        <v>105</v>
      </c>
      <c r="M1204">
        <f>VLOOKUP($C1204,'Raw-products'!$A$2:$H$1261,MATCH(M$1,'Raw-products'!$A$1:$H$1,0))</f>
        <v>52</v>
      </c>
      <c r="N1204" s="5">
        <f t="shared" si="36"/>
        <v>5460</v>
      </c>
      <c r="O1204" cm="1">
        <f t="array" ref="O1204:R1204">_xlfn.XLOOKUP($B1204,'Raw -orders'!$A:$A,'Raw -orders'!$B:$E)</f>
        <v>86</v>
      </c>
      <c r="P1204">
        <v>47181</v>
      </c>
      <c r="Q1204" s="1">
        <v>44329</v>
      </c>
      <c r="R1204" s="1">
        <v>44342</v>
      </c>
      <c r="S1204" t="str" cm="1">
        <f t="array" ref="S1204:Z1204">_xlfn.XLOOKUP($O1204,'Raw - customers'!$A:$A,'Raw - customers'!$B:$I)</f>
        <v>Corinna Maystone</v>
      </c>
      <c r="T1204" t="str">
        <v>Non-binary</v>
      </c>
      <c r="U1204">
        <v>76</v>
      </c>
      <c r="V1204" t="str">
        <v>040 Savannah GroveSuite 967</v>
      </c>
      <c r="W1204">
        <v>9337</v>
      </c>
      <c r="X1204" t="str">
        <v>Gleasonport</v>
      </c>
      <c r="Y1204" t="str">
        <v>Tasmania</v>
      </c>
      <c r="Z1204" t="str">
        <v>Australia</v>
      </c>
      <c r="AA1204">
        <v>5</v>
      </c>
      <c r="AB1204" s="3" t="str">
        <f t="shared" si="37"/>
        <v>10 to 20</v>
      </c>
      <c r="AM1204" s="6">
        <v>86</v>
      </c>
      <c r="AN1204" s="6" t="s">
        <v>1414</v>
      </c>
    </row>
    <row r="1205" spans="1:40" x14ac:dyDescent="0.25">
      <c r="A1205">
        <v>1203</v>
      </c>
      <c r="B1205">
        <v>249</v>
      </c>
      <c r="C1205">
        <v>928</v>
      </c>
      <c r="D1205">
        <v>96</v>
      </c>
      <c r="E1205">
        <v>1</v>
      </c>
      <c r="F1205">
        <v>96</v>
      </c>
      <c r="G1205">
        <v>1</v>
      </c>
      <c r="H1205" t="str">
        <f>VLOOKUP($C1205,'Raw-products'!$A$2:$H$1261,MATCH(H$1,'Raw-products'!$A$1:$H$1,0))</f>
        <v>Trousers</v>
      </c>
      <c r="I1205" t="str">
        <f>VLOOKUP($C1205,'Raw-products'!$A$2:$H$1261,MATCH(I$1,'Raw-products'!$A$1:$H$1,0))</f>
        <v>Drawstring</v>
      </c>
      <c r="J1205" t="str">
        <f>VLOOKUP($C1205,'Raw-products'!$A$2:$H$1261,MATCH(J$1,'Raw-products'!$A$1:$H$1,0))</f>
        <v>L</v>
      </c>
      <c r="K1205" t="str">
        <f>VLOOKUP($C1205,'Raw-products'!$A$2:$H$1261,MATCH(K$1,'Raw-products'!$A$1:$H$1,0))</f>
        <v>green</v>
      </c>
      <c r="L1205">
        <f>VLOOKUP($C1205,'Raw-products'!$A$2:$H$1261,MATCH(L$1,'Raw-products'!$A$1:$H$1,0))</f>
        <v>104</v>
      </c>
      <c r="M1205">
        <f>VLOOKUP($C1205,'Raw-products'!$A$2:$H$1261,MATCH(M$1,'Raw-products'!$A$1:$H$1,0))</f>
        <v>43</v>
      </c>
      <c r="N1205" s="5">
        <f t="shared" si="36"/>
        <v>4472</v>
      </c>
      <c r="O1205" cm="1">
        <f t="array" ref="O1205:R1205">_xlfn.XLOOKUP($B1205,'Raw -orders'!$A:$A,'Raw -orders'!$B:$E)</f>
        <v>86</v>
      </c>
      <c r="P1205">
        <v>47181</v>
      </c>
      <c r="Q1205" s="1">
        <v>44329</v>
      </c>
      <c r="R1205" s="1">
        <v>44342</v>
      </c>
      <c r="S1205" t="str" cm="1">
        <f t="array" ref="S1205:Z1205">_xlfn.XLOOKUP($O1205,'Raw - customers'!$A:$A,'Raw - customers'!$B:$I)</f>
        <v>Corinna Maystone</v>
      </c>
      <c r="T1205" t="str">
        <v>Non-binary</v>
      </c>
      <c r="U1205">
        <v>76</v>
      </c>
      <c r="V1205" t="str">
        <v>040 Savannah GroveSuite 967</v>
      </c>
      <c r="W1205">
        <v>9337</v>
      </c>
      <c r="X1205" t="str">
        <v>Gleasonport</v>
      </c>
      <c r="Y1205" t="str">
        <v>Tasmania</v>
      </c>
      <c r="Z1205" t="str">
        <v>Australia</v>
      </c>
      <c r="AA1205">
        <v>5</v>
      </c>
      <c r="AB1205" s="3" t="str">
        <f t="shared" si="37"/>
        <v>10 to 20</v>
      </c>
      <c r="AM1205" s="6">
        <v>86</v>
      </c>
      <c r="AN1205" s="6" t="s">
        <v>1414</v>
      </c>
    </row>
    <row r="1206" spans="1:40" x14ac:dyDescent="0.25">
      <c r="A1206">
        <v>1204</v>
      </c>
      <c r="B1206">
        <v>249</v>
      </c>
      <c r="C1206">
        <v>51</v>
      </c>
      <c r="D1206">
        <v>104</v>
      </c>
      <c r="E1206">
        <v>3</v>
      </c>
      <c r="F1206">
        <v>312</v>
      </c>
      <c r="G1206">
        <v>1</v>
      </c>
      <c r="H1206" t="str">
        <f>VLOOKUP($C1206,'Raw-products'!$A$2:$H$1261,MATCH(H$1,'Raw-products'!$A$1:$H$1,0))</f>
        <v>Shirt</v>
      </c>
      <c r="I1206" t="str">
        <f>VLOOKUP($C1206,'Raw-products'!$A$2:$H$1261,MATCH(I$1,'Raw-products'!$A$1:$H$1,0))</f>
        <v>Dress</v>
      </c>
      <c r="J1206" t="str">
        <f>VLOOKUP($C1206,'Raw-products'!$A$2:$H$1261,MATCH(J$1,'Raw-products'!$A$1:$H$1,0))</f>
        <v>S</v>
      </c>
      <c r="K1206" t="str">
        <f>VLOOKUP($C1206,'Raw-products'!$A$2:$H$1261,MATCH(K$1,'Raw-products'!$A$1:$H$1,0))</f>
        <v>green</v>
      </c>
      <c r="L1206">
        <f>VLOOKUP($C1206,'Raw-products'!$A$2:$H$1261,MATCH(L$1,'Raw-products'!$A$1:$H$1,0))</f>
        <v>119</v>
      </c>
      <c r="M1206">
        <f>VLOOKUP($C1206,'Raw-products'!$A$2:$H$1261,MATCH(M$1,'Raw-products'!$A$1:$H$1,0))</f>
        <v>60</v>
      </c>
      <c r="N1206" s="5">
        <f t="shared" si="36"/>
        <v>7140</v>
      </c>
      <c r="O1206" cm="1">
        <f t="array" ref="O1206:R1206">_xlfn.XLOOKUP($B1206,'Raw -orders'!$A:$A,'Raw -orders'!$B:$E)</f>
        <v>86</v>
      </c>
      <c r="P1206">
        <v>47181</v>
      </c>
      <c r="Q1206" s="1">
        <v>44329</v>
      </c>
      <c r="R1206" s="1">
        <v>44342</v>
      </c>
      <c r="S1206" t="str" cm="1">
        <f t="array" ref="S1206:Z1206">_xlfn.XLOOKUP($O1206,'Raw - customers'!$A:$A,'Raw - customers'!$B:$I)</f>
        <v>Corinna Maystone</v>
      </c>
      <c r="T1206" t="str">
        <v>Non-binary</v>
      </c>
      <c r="U1206">
        <v>76</v>
      </c>
      <c r="V1206" t="str">
        <v>040 Savannah GroveSuite 967</v>
      </c>
      <c r="W1206">
        <v>9337</v>
      </c>
      <c r="X1206" t="str">
        <v>Gleasonport</v>
      </c>
      <c r="Y1206" t="str">
        <v>Tasmania</v>
      </c>
      <c r="Z1206" t="str">
        <v>Australia</v>
      </c>
      <c r="AA1206">
        <v>5</v>
      </c>
      <c r="AB1206" s="3" t="str">
        <f t="shared" si="37"/>
        <v>10 to 20</v>
      </c>
      <c r="AM1206" s="6">
        <v>86</v>
      </c>
      <c r="AN1206" s="6" t="s">
        <v>1414</v>
      </c>
    </row>
    <row r="1207" spans="1:40" x14ac:dyDescent="0.25">
      <c r="A1207">
        <v>1205</v>
      </c>
      <c r="B1207">
        <v>249</v>
      </c>
      <c r="C1207">
        <v>547</v>
      </c>
      <c r="D1207">
        <v>98</v>
      </c>
      <c r="E1207">
        <v>2</v>
      </c>
      <c r="F1207">
        <v>196</v>
      </c>
      <c r="G1207">
        <v>1</v>
      </c>
      <c r="H1207" t="str">
        <f>VLOOKUP($C1207,'Raw-products'!$A$2:$H$1261,MATCH(H$1,'Raw-products'!$A$1:$H$1,0))</f>
        <v>Jacket</v>
      </c>
      <c r="I1207" t="str">
        <f>VLOOKUP($C1207,'Raw-products'!$A$2:$H$1261,MATCH(I$1,'Raw-products'!$A$1:$H$1,0))</f>
        <v>Leather</v>
      </c>
      <c r="J1207" t="str">
        <f>VLOOKUP($C1207,'Raw-products'!$A$2:$H$1261,MATCH(J$1,'Raw-products'!$A$1:$H$1,0))</f>
        <v>M</v>
      </c>
      <c r="K1207" t="str">
        <f>VLOOKUP($C1207,'Raw-products'!$A$2:$H$1261,MATCH(K$1,'Raw-products'!$A$1:$H$1,0))</f>
        <v>blue</v>
      </c>
      <c r="L1207">
        <f>VLOOKUP($C1207,'Raw-products'!$A$2:$H$1261,MATCH(L$1,'Raw-products'!$A$1:$H$1,0))</f>
        <v>113</v>
      </c>
      <c r="M1207">
        <f>VLOOKUP($C1207,'Raw-products'!$A$2:$H$1261,MATCH(M$1,'Raw-products'!$A$1:$H$1,0))</f>
        <v>60</v>
      </c>
      <c r="N1207" s="5">
        <f t="shared" si="36"/>
        <v>6780</v>
      </c>
      <c r="O1207" cm="1">
        <f t="array" ref="O1207:R1207">_xlfn.XLOOKUP($B1207,'Raw -orders'!$A:$A,'Raw -orders'!$B:$E)</f>
        <v>86</v>
      </c>
      <c r="P1207">
        <v>47181</v>
      </c>
      <c r="Q1207" s="1">
        <v>44329</v>
      </c>
      <c r="R1207" s="1">
        <v>44342</v>
      </c>
      <c r="S1207" t="str" cm="1">
        <f t="array" ref="S1207:Z1207">_xlfn.XLOOKUP($O1207,'Raw - customers'!$A:$A,'Raw - customers'!$B:$I)</f>
        <v>Corinna Maystone</v>
      </c>
      <c r="T1207" t="str">
        <v>Non-binary</v>
      </c>
      <c r="U1207">
        <v>76</v>
      </c>
      <c r="V1207" t="str">
        <v>040 Savannah GroveSuite 967</v>
      </c>
      <c r="W1207">
        <v>9337</v>
      </c>
      <c r="X1207" t="str">
        <v>Gleasonport</v>
      </c>
      <c r="Y1207" t="str">
        <v>Tasmania</v>
      </c>
      <c r="Z1207" t="str">
        <v>Australia</v>
      </c>
      <c r="AA1207">
        <v>5</v>
      </c>
      <c r="AB1207" s="3" t="str">
        <f t="shared" si="37"/>
        <v>10 to 20</v>
      </c>
      <c r="AM1207" s="6">
        <v>86</v>
      </c>
      <c r="AN1207" s="6" t="s">
        <v>1414</v>
      </c>
    </row>
    <row r="1208" spans="1:40" x14ac:dyDescent="0.25">
      <c r="A1208">
        <v>1206</v>
      </c>
      <c r="B1208">
        <v>249</v>
      </c>
      <c r="C1208">
        <v>729</v>
      </c>
      <c r="D1208">
        <v>119</v>
      </c>
      <c r="E1208">
        <v>2</v>
      </c>
      <c r="F1208">
        <v>238</v>
      </c>
      <c r="G1208">
        <v>1</v>
      </c>
      <c r="H1208" t="str">
        <f>VLOOKUP($C1208,'Raw-products'!$A$2:$H$1261,MATCH(H$1,'Raw-products'!$A$1:$H$1,0))</f>
        <v>Jacket</v>
      </c>
      <c r="I1208" t="str">
        <f>VLOOKUP($C1208,'Raw-products'!$A$2:$H$1261,MATCH(I$1,'Raw-products'!$A$1:$H$1,0))</f>
        <v>Trench Coat</v>
      </c>
      <c r="J1208" t="str">
        <f>VLOOKUP($C1208,'Raw-products'!$A$2:$H$1261,MATCH(J$1,'Raw-products'!$A$1:$H$1,0))</f>
        <v>XL</v>
      </c>
      <c r="K1208" t="str">
        <f>VLOOKUP($C1208,'Raw-products'!$A$2:$H$1261,MATCH(K$1,'Raw-products'!$A$1:$H$1,0))</f>
        <v>indigo</v>
      </c>
      <c r="L1208">
        <f>VLOOKUP($C1208,'Raw-products'!$A$2:$H$1261,MATCH(L$1,'Raw-products'!$A$1:$H$1,0))</f>
        <v>112</v>
      </c>
      <c r="M1208">
        <f>VLOOKUP($C1208,'Raw-products'!$A$2:$H$1261,MATCH(M$1,'Raw-products'!$A$1:$H$1,0))</f>
        <v>64</v>
      </c>
      <c r="N1208" s="5">
        <f t="shared" si="36"/>
        <v>7168</v>
      </c>
      <c r="O1208" cm="1">
        <f t="array" ref="O1208:R1208">_xlfn.XLOOKUP($B1208,'Raw -orders'!$A:$A,'Raw -orders'!$B:$E)</f>
        <v>86</v>
      </c>
      <c r="P1208">
        <v>47181</v>
      </c>
      <c r="Q1208" s="1">
        <v>44329</v>
      </c>
      <c r="R1208" s="1">
        <v>44342</v>
      </c>
      <c r="S1208" t="str" cm="1">
        <f t="array" ref="S1208:Z1208">_xlfn.XLOOKUP($O1208,'Raw - customers'!$A:$A,'Raw - customers'!$B:$I)</f>
        <v>Corinna Maystone</v>
      </c>
      <c r="T1208" t="str">
        <v>Non-binary</v>
      </c>
      <c r="U1208">
        <v>76</v>
      </c>
      <c r="V1208" t="str">
        <v>040 Savannah GroveSuite 967</v>
      </c>
      <c r="W1208">
        <v>9337</v>
      </c>
      <c r="X1208" t="str">
        <v>Gleasonport</v>
      </c>
      <c r="Y1208" t="str">
        <v>Tasmania</v>
      </c>
      <c r="Z1208" t="str">
        <v>Australia</v>
      </c>
      <c r="AA1208">
        <v>5</v>
      </c>
      <c r="AB1208" s="3" t="str">
        <f t="shared" si="37"/>
        <v>10 to 20</v>
      </c>
      <c r="AM1208" s="6">
        <v>86</v>
      </c>
      <c r="AN1208" s="6" t="s">
        <v>1414</v>
      </c>
    </row>
    <row r="1209" spans="1:40" x14ac:dyDescent="0.25">
      <c r="A1209">
        <v>1207</v>
      </c>
      <c r="B1209">
        <v>249</v>
      </c>
      <c r="C1209">
        <v>935</v>
      </c>
      <c r="D1209">
        <v>96</v>
      </c>
      <c r="E1209">
        <v>2</v>
      </c>
      <c r="F1209">
        <v>192</v>
      </c>
      <c r="G1209">
        <v>1</v>
      </c>
      <c r="H1209" t="str">
        <f>VLOOKUP($C1209,'Raw-products'!$A$2:$H$1261,MATCH(H$1,'Raw-products'!$A$1:$H$1,0))</f>
        <v>Trousers</v>
      </c>
      <c r="I1209" t="str">
        <f>VLOOKUP($C1209,'Raw-products'!$A$2:$H$1261,MATCH(I$1,'Raw-products'!$A$1:$H$1,0))</f>
        <v>Drawstring</v>
      </c>
      <c r="J1209" t="str">
        <f>VLOOKUP($C1209,'Raw-products'!$A$2:$H$1261,MATCH(J$1,'Raw-products'!$A$1:$H$1,0))</f>
        <v>XS</v>
      </c>
      <c r="K1209" t="str">
        <f>VLOOKUP($C1209,'Raw-products'!$A$2:$H$1261,MATCH(K$1,'Raw-products'!$A$1:$H$1,0))</f>
        <v>indigo</v>
      </c>
      <c r="L1209">
        <f>VLOOKUP($C1209,'Raw-products'!$A$2:$H$1261,MATCH(L$1,'Raw-products'!$A$1:$H$1,0))</f>
        <v>104</v>
      </c>
      <c r="M1209">
        <f>VLOOKUP($C1209,'Raw-products'!$A$2:$H$1261,MATCH(M$1,'Raw-products'!$A$1:$H$1,0))</f>
        <v>61</v>
      </c>
      <c r="N1209" s="5">
        <f t="shared" si="36"/>
        <v>6344</v>
      </c>
      <c r="O1209" cm="1">
        <f t="array" ref="O1209:R1209">_xlfn.XLOOKUP($B1209,'Raw -orders'!$A:$A,'Raw -orders'!$B:$E)</f>
        <v>86</v>
      </c>
      <c r="P1209">
        <v>47181</v>
      </c>
      <c r="Q1209" s="1">
        <v>44329</v>
      </c>
      <c r="R1209" s="1">
        <v>44342</v>
      </c>
      <c r="S1209" t="str" cm="1">
        <f t="array" ref="S1209:Z1209">_xlfn.XLOOKUP($O1209,'Raw - customers'!$A:$A,'Raw - customers'!$B:$I)</f>
        <v>Corinna Maystone</v>
      </c>
      <c r="T1209" t="str">
        <v>Non-binary</v>
      </c>
      <c r="U1209">
        <v>76</v>
      </c>
      <c r="V1209" t="str">
        <v>040 Savannah GroveSuite 967</v>
      </c>
      <c r="W1209">
        <v>9337</v>
      </c>
      <c r="X1209" t="str">
        <v>Gleasonport</v>
      </c>
      <c r="Y1209" t="str">
        <v>Tasmania</v>
      </c>
      <c r="Z1209" t="str">
        <v>Australia</v>
      </c>
      <c r="AA1209">
        <v>5</v>
      </c>
      <c r="AB1209" s="3" t="str">
        <f t="shared" si="37"/>
        <v>10 to 20</v>
      </c>
      <c r="AM1209" s="6">
        <v>86</v>
      </c>
      <c r="AN1209" s="6" t="s">
        <v>1414</v>
      </c>
    </row>
    <row r="1210" spans="1:40" x14ac:dyDescent="0.25">
      <c r="A1210">
        <v>1208</v>
      </c>
      <c r="B1210">
        <v>250</v>
      </c>
      <c r="C1210">
        <v>41</v>
      </c>
      <c r="D1210">
        <v>104</v>
      </c>
      <c r="E1210">
        <v>3</v>
      </c>
      <c r="F1210">
        <v>312</v>
      </c>
      <c r="G1210">
        <v>1</v>
      </c>
      <c r="H1210" t="str">
        <f>VLOOKUP($C1210,'Raw-products'!$A$2:$H$1261,MATCH(H$1,'Raw-products'!$A$1:$H$1,0))</f>
        <v>Shirt</v>
      </c>
      <c r="I1210" t="str">
        <f>VLOOKUP($C1210,'Raw-products'!$A$2:$H$1261,MATCH(I$1,'Raw-products'!$A$1:$H$1,0))</f>
        <v>Dress</v>
      </c>
      <c r="J1210" t="str">
        <f>VLOOKUP($C1210,'Raw-products'!$A$2:$H$1261,MATCH(J$1,'Raw-products'!$A$1:$H$1,0))</f>
        <v>S</v>
      </c>
      <c r="K1210" t="str">
        <f>VLOOKUP($C1210,'Raw-products'!$A$2:$H$1261,MATCH(K$1,'Raw-products'!$A$1:$H$1,0))</f>
        <v>orange</v>
      </c>
      <c r="L1210">
        <f>VLOOKUP($C1210,'Raw-products'!$A$2:$H$1261,MATCH(L$1,'Raw-products'!$A$1:$H$1,0))</f>
        <v>119</v>
      </c>
      <c r="M1210">
        <f>VLOOKUP($C1210,'Raw-products'!$A$2:$H$1261,MATCH(M$1,'Raw-products'!$A$1:$H$1,0))</f>
        <v>69</v>
      </c>
      <c r="N1210" s="5">
        <f t="shared" si="36"/>
        <v>8211</v>
      </c>
      <c r="O1210" cm="1">
        <f t="array" ref="O1210:R1210">_xlfn.XLOOKUP($B1210,'Raw -orders'!$A:$A,'Raw -orders'!$B:$E)</f>
        <v>518</v>
      </c>
      <c r="P1210">
        <v>18564</v>
      </c>
      <c r="Q1210" s="1">
        <v>44281</v>
      </c>
      <c r="R1210" s="1">
        <v>44289</v>
      </c>
      <c r="S1210" t="str" cm="1">
        <f t="array" ref="S1210:Z1210">_xlfn.XLOOKUP($O1210,'Raw - customers'!$A:$A,'Raw - customers'!$B:$I)</f>
        <v>Margalo Cousen</v>
      </c>
      <c r="T1210" t="str">
        <v>Agender</v>
      </c>
      <c r="U1210">
        <v>31</v>
      </c>
      <c r="V1210" t="str">
        <v>97 Isaac SummitSuite 935</v>
      </c>
      <c r="W1210">
        <v>6393</v>
      </c>
      <c r="X1210" t="str">
        <v>Bauchton</v>
      </c>
      <c r="Y1210" t="str">
        <v>Northern Territory</v>
      </c>
      <c r="Z1210" t="str">
        <v>Australia</v>
      </c>
      <c r="AA1210">
        <v>3</v>
      </c>
      <c r="AB1210" s="3" t="str">
        <f t="shared" si="37"/>
        <v>0 to 10</v>
      </c>
      <c r="AM1210" s="6">
        <v>518</v>
      </c>
      <c r="AN1210" s="6" t="s">
        <v>1339</v>
      </c>
    </row>
    <row r="1211" spans="1:40" x14ac:dyDescent="0.25">
      <c r="A1211">
        <v>1209</v>
      </c>
      <c r="B1211">
        <v>250</v>
      </c>
      <c r="C1211">
        <v>540</v>
      </c>
      <c r="D1211">
        <v>98</v>
      </c>
      <c r="E1211">
        <v>2</v>
      </c>
      <c r="F1211">
        <v>196</v>
      </c>
      <c r="G1211">
        <v>1</v>
      </c>
      <c r="H1211" t="str">
        <f>VLOOKUP($C1211,'Raw-products'!$A$2:$H$1261,MATCH(H$1,'Raw-products'!$A$1:$H$1,0))</f>
        <v>Jacket</v>
      </c>
      <c r="I1211" t="str">
        <f>VLOOKUP($C1211,'Raw-products'!$A$2:$H$1261,MATCH(I$1,'Raw-products'!$A$1:$H$1,0))</f>
        <v>Leather</v>
      </c>
      <c r="J1211" t="str">
        <f>VLOOKUP($C1211,'Raw-products'!$A$2:$H$1261,MATCH(J$1,'Raw-products'!$A$1:$H$1,0))</f>
        <v>XS</v>
      </c>
      <c r="K1211" t="str">
        <f>VLOOKUP($C1211,'Raw-products'!$A$2:$H$1261,MATCH(K$1,'Raw-products'!$A$1:$H$1,0))</f>
        <v>green</v>
      </c>
      <c r="L1211">
        <f>VLOOKUP($C1211,'Raw-products'!$A$2:$H$1261,MATCH(L$1,'Raw-products'!$A$1:$H$1,0))</f>
        <v>113</v>
      </c>
      <c r="M1211">
        <f>VLOOKUP($C1211,'Raw-products'!$A$2:$H$1261,MATCH(M$1,'Raw-products'!$A$1:$H$1,0))</f>
        <v>57</v>
      </c>
      <c r="N1211" s="5">
        <f t="shared" si="36"/>
        <v>6441</v>
      </c>
      <c r="O1211" cm="1">
        <f t="array" ref="O1211:R1211">_xlfn.XLOOKUP($B1211,'Raw -orders'!$A:$A,'Raw -orders'!$B:$E)</f>
        <v>518</v>
      </c>
      <c r="P1211">
        <v>18564</v>
      </c>
      <c r="Q1211" s="1">
        <v>44281</v>
      </c>
      <c r="R1211" s="1">
        <v>44289</v>
      </c>
      <c r="S1211" t="str" cm="1">
        <f t="array" ref="S1211:Z1211">_xlfn.XLOOKUP($O1211,'Raw - customers'!$A:$A,'Raw - customers'!$B:$I)</f>
        <v>Margalo Cousen</v>
      </c>
      <c r="T1211" t="str">
        <v>Agender</v>
      </c>
      <c r="U1211">
        <v>31</v>
      </c>
      <c r="V1211" t="str">
        <v>97 Isaac SummitSuite 935</v>
      </c>
      <c r="W1211">
        <v>6393</v>
      </c>
      <c r="X1211" t="str">
        <v>Bauchton</v>
      </c>
      <c r="Y1211" t="str">
        <v>Northern Territory</v>
      </c>
      <c r="Z1211" t="str">
        <v>Australia</v>
      </c>
      <c r="AA1211">
        <v>3</v>
      </c>
      <c r="AB1211" s="3" t="str">
        <f t="shared" si="37"/>
        <v>0 to 10</v>
      </c>
      <c r="AM1211" s="6">
        <v>518</v>
      </c>
      <c r="AN1211" s="6" t="s">
        <v>1339</v>
      </c>
    </row>
    <row r="1212" spans="1:40" x14ac:dyDescent="0.25">
      <c r="A1212">
        <v>1210</v>
      </c>
      <c r="B1212">
        <v>250</v>
      </c>
      <c r="C1212">
        <v>880</v>
      </c>
      <c r="D1212">
        <v>94</v>
      </c>
      <c r="E1212">
        <v>1</v>
      </c>
      <c r="F1212">
        <v>94</v>
      </c>
      <c r="G1212">
        <v>1</v>
      </c>
      <c r="H1212" t="str">
        <f>VLOOKUP($C1212,'Raw-products'!$A$2:$H$1261,MATCH(H$1,'Raw-products'!$A$1:$H$1,0))</f>
        <v>Trousers</v>
      </c>
      <c r="I1212" t="str">
        <f>VLOOKUP($C1212,'Raw-products'!$A$2:$H$1261,MATCH(I$1,'Raw-products'!$A$1:$H$1,0))</f>
        <v>Cords</v>
      </c>
      <c r="J1212" t="str">
        <f>VLOOKUP($C1212,'Raw-products'!$A$2:$H$1261,MATCH(J$1,'Raw-products'!$A$1:$H$1,0))</f>
        <v>XS</v>
      </c>
      <c r="K1212" t="str">
        <f>VLOOKUP($C1212,'Raw-products'!$A$2:$H$1261,MATCH(K$1,'Raw-products'!$A$1:$H$1,0))</f>
        <v>orange</v>
      </c>
      <c r="L1212">
        <f>VLOOKUP($C1212,'Raw-products'!$A$2:$H$1261,MATCH(L$1,'Raw-products'!$A$1:$H$1,0))</f>
        <v>113</v>
      </c>
      <c r="M1212">
        <f>VLOOKUP($C1212,'Raw-products'!$A$2:$H$1261,MATCH(M$1,'Raw-products'!$A$1:$H$1,0))</f>
        <v>70</v>
      </c>
      <c r="N1212" s="5">
        <f t="shared" si="36"/>
        <v>7910</v>
      </c>
      <c r="O1212" cm="1">
        <f t="array" ref="O1212:R1212">_xlfn.XLOOKUP($B1212,'Raw -orders'!$A:$A,'Raw -orders'!$B:$E)</f>
        <v>518</v>
      </c>
      <c r="P1212">
        <v>18564</v>
      </c>
      <c r="Q1212" s="1">
        <v>44281</v>
      </c>
      <c r="R1212" s="1">
        <v>44289</v>
      </c>
      <c r="S1212" t="str" cm="1">
        <f t="array" ref="S1212:Z1212">_xlfn.XLOOKUP($O1212,'Raw - customers'!$A:$A,'Raw - customers'!$B:$I)</f>
        <v>Margalo Cousen</v>
      </c>
      <c r="T1212" t="str">
        <v>Agender</v>
      </c>
      <c r="U1212">
        <v>31</v>
      </c>
      <c r="V1212" t="str">
        <v>97 Isaac SummitSuite 935</v>
      </c>
      <c r="W1212">
        <v>6393</v>
      </c>
      <c r="X1212" t="str">
        <v>Bauchton</v>
      </c>
      <c r="Y1212" t="str">
        <v>Northern Territory</v>
      </c>
      <c r="Z1212" t="str">
        <v>Australia</v>
      </c>
      <c r="AA1212">
        <v>3</v>
      </c>
      <c r="AB1212" s="3" t="str">
        <f t="shared" si="37"/>
        <v>0 to 10</v>
      </c>
      <c r="AM1212" s="6">
        <v>518</v>
      </c>
      <c r="AN1212" s="6" t="s">
        <v>1339</v>
      </c>
    </row>
    <row r="1213" spans="1:40" x14ac:dyDescent="0.25">
      <c r="A1213">
        <v>1211</v>
      </c>
      <c r="B1213">
        <v>250</v>
      </c>
      <c r="C1213">
        <v>219</v>
      </c>
      <c r="D1213">
        <v>106</v>
      </c>
      <c r="E1213">
        <v>3</v>
      </c>
      <c r="F1213">
        <v>318</v>
      </c>
      <c r="G1213">
        <v>1</v>
      </c>
      <c r="H1213" t="str">
        <f>VLOOKUP($C1213,'Raw-products'!$A$2:$H$1261,MATCH(H$1,'Raw-products'!$A$1:$H$1,0))</f>
        <v>Shirt</v>
      </c>
      <c r="I1213" t="str">
        <f>VLOOKUP($C1213,'Raw-products'!$A$2:$H$1261,MATCH(I$1,'Raw-products'!$A$1:$H$1,0))</f>
        <v>Chambray</v>
      </c>
      <c r="J1213" t="str">
        <f>VLOOKUP($C1213,'Raw-products'!$A$2:$H$1261,MATCH(J$1,'Raw-products'!$A$1:$H$1,0))</f>
        <v>XL</v>
      </c>
      <c r="K1213" t="str">
        <f>VLOOKUP($C1213,'Raw-products'!$A$2:$H$1261,MATCH(K$1,'Raw-products'!$A$1:$H$1,0))</f>
        <v>orange</v>
      </c>
      <c r="L1213">
        <f>VLOOKUP($C1213,'Raw-products'!$A$2:$H$1261,MATCH(L$1,'Raw-products'!$A$1:$H$1,0))</f>
        <v>105</v>
      </c>
      <c r="M1213">
        <f>VLOOKUP($C1213,'Raw-products'!$A$2:$H$1261,MATCH(M$1,'Raw-products'!$A$1:$H$1,0))</f>
        <v>57</v>
      </c>
      <c r="N1213" s="5">
        <f t="shared" si="36"/>
        <v>5985</v>
      </c>
      <c r="O1213" cm="1">
        <f t="array" ref="O1213:R1213">_xlfn.XLOOKUP($B1213,'Raw -orders'!$A:$A,'Raw -orders'!$B:$E)</f>
        <v>518</v>
      </c>
      <c r="P1213">
        <v>18564</v>
      </c>
      <c r="Q1213" s="1">
        <v>44281</v>
      </c>
      <c r="R1213" s="1">
        <v>44289</v>
      </c>
      <c r="S1213" t="str" cm="1">
        <f t="array" ref="S1213:Z1213">_xlfn.XLOOKUP($O1213,'Raw - customers'!$A:$A,'Raw - customers'!$B:$I)</f>
        <v>Margalo Cousen</v>
      </c>
      <c r="T1213" t="str">
        <v>Agender</v>
      </c>
      <c r="U1213">
        <v>31</v>
      </c>
      <c r="V1213" t="str">
        <v>97 Isaac SummitSuite 935</v>
      </c>
      <c r="W1213">
        <v>6393</v>
      </c>
      <c r="X1213" t="str">
        <v>Bauchton</v>
      </c>
      <c r="Y1213" t="str">
        <v>Northern Territory</v>
      </c>
      <c r="Z1213" t="str">
        <v>Australia</v>
      </c>
      <c r="AA1213">
        <v>3</v>
      </c>
      <c r="AB1213" s="3" t="str">
        <f t="shared" si="37"/>
        <v>0 to 10</v>
      </c>
      <c r="AM1213" s="6">
        <v>518</v>
      </c>
      <c r="AN1213" s="6" t="s">
        <v>1339</v>
      </c>
    </row>
    <row r="1214" spans="1:40" x14ac:dyDescent="0.25">
      <c r="A1214">
        <v>1212</v>
      </c>
      <c r="B1214">
        <v>250</v>
      </c>
      <c r="C1214">
        <v>600</v>
      </c>
      <c r="D1214">
        <v>112</v>
      </c>
      <c r="E1214">
        <v>1</v>
      </c>
      <c r="F1214">
        <v>112</v>
      </c>
      <c r="G1214">
        <v>1</v>
      </c>
      <c r="H1214" t="str">
        <f>VLOOKUP($C1214,'Raw-products'!$A$2:$H$1261,MATCH(H$1,'Raw-products'!$A$1:$H$1,0))</f>
        <v>Jacket</v>
      </c>
      <c r="I1214" t="str">
        <f>VLOOKUP($C1214,'Raw-products'!$A$2:$H$1261,MATCH(I$1,'Raw-products'!$A$1:$H$1,0))</f>
        <v>Cardigan</v>
      </c>
      <c r="J1214" t="str">
        <f>VLOOKUP($C1214,'Raw-products'!$A$2:$H$1261,MATCH(J$1,'Raw-products'!$A$1:$H$1,0))</f>
        <v>XS</v>
      </c>
      <c r="K1214" t="str">
        <f>VLOOKUP($C1214,'Raw-products'!$A$2:$H$1261,MATCH(K$1,'Raw-products'!$A$1:$H$1,0))</f>
        <v>orange</v>
      </c>
      <c r="L1214">
        <f>VLOOKUP($C1214,'Raw-products'!$A$2:$H$1261,MATCH(L$1,'Raw-products'!$A$1:$H$1,0))</f>
        <v>118</v>
      </c>
      <c r="M1214">
        <f>VLOOKUP($C1214,'Raw-products'!$A$2:$H$1261,MATCH(M$1,'Raw-products'!$A$1:$H$1,0))</f>
        <v>46</v>
      </c>
      <c r="N1214" s="5">
        <f t="shared" si="36"/>
        <v>5428</v>
      </c>
      <c r="O1214" cm="1">
        <f t="array" ref="O1214:R1214">_xlfn.XLOOKUP($B1214,'Raw -orders'!$A:$A,'Raw -orders'!$B:$E)</f>
        <v>518</v>
      </c>
      <c r="P1214">
        <v>18564</v>
      </c>
      <c r="Q1214" s="1">
        <v>44281</v>
      </c>
      <c r="R1214" s="1">
        <v>44289</v>
      </c>
      <c r="S1214" t="str" cm="1">
        <f t="array" ref="S1214:Z1214">_xlfn.XLOOKUP($O1214,'Raw - customers'!$A:$A,'Raw - customers'!$B:$I)</f>
        <v>Margalo Cousen</v>
      </c>
      <c r="T1214" t="str">
        <v>Agender</v>
      </c>
      <c r="U1214">
        <v>31</v>
      </c>
      <c r="V1214" t="str">
        <v>97 Isaac SummitSuite 935</v>
      </c>
      <c r="W1214">
        <v>6393</v>
      </c>
      <c r="X1214" t="str">
        <v>Bauchton</v>
      </c>
      <c r="Y1214" t="str">
        <v>Northern Territory</v>
      </c>
      <c r="Z1214" t="str">
        <v>Australia</v>
      </c>
      <c r="AA1214">
        <v>3</v>
      </c>
      <c r="AB1214" s="3" t="str">
        <f t="shared" si="37"/>
        <v>0 to 10</v>
      </c>
      <c r="AM1214" s="6">
        <v>518</v>
      </c>
      <c r="AN1214" s="6" t="s">
        <v>1339</v>
      </c>
    </row>
    <row r="1215" spans="1:40" x14ac:dyDescent="0.25">
      <c r="A1215">
        <v>1213</v>
      </c>
      <c r="B1215">
        <v>251</v>
      </c>
      <c r="C1215">
        <v>790</v>
      </c>
      <c r="D1215">
        <v>91</v>
      </c>
      <c r="E1215">
        <v>1</v>
      </c>
      <c r="F1215">
        <v>91</v>
      </c>
      <c r="G1215">
        <v>1</v>
      </c>
      <c r="H1215" t="str">
        <f>VLOOKUP($C1215,'Raw-products'!$A$2:$H$1261,MATCH(H$1,'Raw-products'!$A$1:$H$1,0))</f>
        <v>Jacket</v>
      </c>
      <c r="I1215" t="str">
        <f>VLOOKUP($C1215,'Raw-products'!$A$2:$H$1261,MATCH(I$1,'Raw-products'!$A$1:$H$1,0))</f>
        <v>Pullover</v>
      </c>
      <c r="J1215" t="str">
        <f>VLOOKUP($C1215,'Raw-products'!$A$2:$H$1261,MATCH(J$1,'Raw-products'!$A$1:$H$1,0))</f>
        <v>XS</v>
      </c>
      <c r="K1215" t="str">
        <f>VLOOKUP($C1215,'Raw-products'!$A$2:$H$1261,MATCH(K$1,'Raw-products'!$A$1:$H$1,0))</f>
        <v>blue</v>
      </c>
      <c r="L1215">
        <f>VLOOKUP($C1215,'Raw-products'!$A$2:$H$1261,MATCH(L$1,'Raw-products'!$A$1:$H$1,0))</f>
        <v>114</v>
      </c>
      <c r="M1215">
        <f>VLOOKUP($C1215,'Raw-products'!$A$2:$H$1261,MATCH(M$1,'Raw-products'!$A$1:$H$1,0))</f>
        <v>61</v>
      </c>
      <c r="N1215" s="5">
        <f t="shared" si="36"/>
        <v>6954</v>
      </c>
      <c r="O1215" cm="1">
        <f t="array" ref="O1215:R1215">_xlfn.XLOOKUP($B1215,'Raw -orders'!$A:$A,'Raw -orders'!$B:$E)</f>
        <v>433</v>
      </c>
      <c r="P1215">
        <v>30132</v>
      </c>
      <c r="Q1215" s="1">
        <v>44408</v>
      </c>
      <c r="R1215" s="1">
        <v>44435</v>
      </c>
      <c r="S1215" t="str" cm="1">
        <f t="array" ref="S1215:Z1215">_xlfn.XLOOKUP($O1215,'Raw - customers'!$A:$A,'Raw - customers'!$B:$I)</f>
        <v>Candis Roswarne</v>
      </c>
      <c r="T1215" t="str">
        <v>Non-binary</v>
      </c>
      <c r="U1215">
        <v>46</v>
      </c>
      <c r="V1215" t="str">
        <v>5777 Mayer PassApt. 881</v>
      </c>
      <c r="W1215">
        <v>9728</v>
      </c>
      <c r="X1215" t="str">
        <v>West Michaelport</v>
      </c>
      <c r="Y1215" t="str">
        <v>Tasmania</v>
      </c>
      <c r="Z1215" t="str">
        <v>Australia</v>
      </c>
      <c r="AA1215">
        <v>7</v>
      </c>
      <c r="AB1215" s="3" t="str">
        <f t="shared" si="37"/>
        <v>20 to 30</v>
      </c>
      <c r="AM1215" s="6">
        <v>433</v>
      </c>
      <c r="AN1215" s="6" t="s">
        <v>1414</v>
      </c>
    </row>
    <row r="1216" spans="1:40" x14ac:dyDescent="0.25">
      <c r="A1216">
        <v>1214</v>
      </c>
      <c r="B1216">
        <v>251</v>
      </c>
      <c r="C1216">
        <v>551</v>
      </c>
      <c r="D1216">
        <v>98</v>
      </c>
      <c r="E1216">
        <v>3</v>
      </c>
      <c r="F1216">
        <v>294</v>
      </c>
      <c r="G1216">
        <v>1</v>
      </c>
      <c r="H1216" t="str">
        <f>VLOOKUP($C1216,'Raw-products'!$A$2:$H$1261,MATCH(H$1,'Raw-products'!$A$1:$H$1,0))</f>
        <v>Jacket</v>
      </c>
      <c r="I1216" t="str">
        <f>VLOOKUP($C1216,'Raw-products'!$A$2:$H$1261,MATCH(I$1,'Raw-products'!$A$1:$H$1,0))</f>
        <v>Leather</v>
      </c>
      <c r="J1216" t="str">
        <f>VLOOKUP($C1216,'Raw-products'!$A$2:$H$1261,MATCH(J$1,'Raw-products'!$A$1:$H$1,0))</f>
        <v>S</v>
      </c>
      <c r="K1216" t="str">
        <f>VLOOKUP($C1216,'Raw-products'!$A$2:$H$1261,MATCH(K$1,'Raw-products'!$A$1:$H$1,0))</f>
        <v>indigo</v>
      </c>
      <c r="L1216">
        <f>VLOOKUP($C1216,'Raw-products'!$A$2:$H$1261,MATCH(L$1,'Raw-products'!$A$1:$H$1,0))</f>
        <v>113</v>
      </c>
      <c r="M1216">
        <f>VLOOKUP($C1216,'Raw-products'!$A$2:$H$1261,MATCH(M$1,'Raw-products'!$A$1:$H$1,0))</f>
        <v>40</v>
      </c>
      <c r="N1216" s="5">
        <f t="shared" si="36"/>
        <v>4520</v>
      </c>
      <c r="O1216" cm="1">
        <f t="array" ref="O1216:R1216">_xlfn.XLOOKUP($B1216,'Raw -orders'!$A:$A,'Raw -orders'!$B:$E)</f>
        <v>433</v>
      </c>
      <c r="P1216">
        <v>30132</v>
      </c>
      <c r="Q1216" s="1">
        <v>44408</v>
      </c>
      <c r="R1216" s="1">
        <v>44435</v>
      </c>
      <c r="S1216" t="str" cm="1">
        <f t="array" ref="S1216:Z1216">_xlfn.XLOOKUP($O1216,'Raw - customers'!$A:$A,'Raw - customers'!$B:$I)</f>
        <v>Candis Roswarne</v>
      </c>
      <c r="T1216" t="str">
        <v>Non-binary</v>
      </c>
      <c r="U1216">
        <v>46</v>
      </c>
      <c r="V1216" t="str">
        <v>5777 Mayer PassApt. 881</v>
      </c>
      <c r="W1216">
        <v>9728</v>
      </c>
      <c r="X1216" t="str">
        <v>West Michaelport</v>
      </c>
      <c r="Y1216" t="str">
        <v>Tasmania</v>
      </c>
      <c r="Z1216" t="str">
        <v>Australia</v>
      </c>
      <c r="AA1216">
        <v>7</v>
      </c>
      <c r="AB1216" s="3" t="str">
        <f t="shared" si="37"/>
        <v>20 to 30</v>
      </c>
      <c r="AM1216" s="6">
        <v>433</v>
      </c>
      <c r="AN1216" s="6" t="s">
        <v>1414</v>
      </c>
    </row>
    <row r="1217" spans="1:40" x14ac:dyDescent="0.25">
      <c r="A1217">
        <v>1215</v>
      </c>
      <c r="B1217">
        <v>251</v>
      </c>
      <c r="C1217">
        <v>1015</v>
      </c>
      <c r="D1217">
        <v>90</v>
      </c>
      <c r="E1217">
        <v>2</v>
      </c>
      <c r="F1217">
        <v>180</v>
      </c>
      <c r="G1217">
        <v>1</v>
      </c>
      <c r="H1217" t="str">
        <f>VLOOKUP($C1217,'Raw-products'!$A$2:$H$1261,MATCH(H$1,'Raw-products'!$A$1:$H$1,0))</f>
        <v>Trousers</v>
      </c>
      <c r="I1217" t="str">
        <f>VLOOKUP($C1217,'Raw-products'!$A$2:$H$1261,MATCH(I$1,'Raw-products'!$A$1:$H$1,0))</f>
        <v>Relaxed Leg</v>
      </c>
      <c r="J1217" t="str">
        <f>VLOOKUP($C1217,'Raw-products'!$A$2:$H$1261,MATCH(J$1,'Raw-products'!$A$1:$H$1,0))</f>
        <v>XS</v>
      </c>
      <c r="K1217" t="str">
        <f>VLOOKUP($C1217,'Raw-products'!$A$2:$H$1261,MATCH(K$1,'Raw-products'!$A$1:$H$1,0))</f>
        <v>red</v>
      </c>
      <c r="L1217">
        <f>VLOOKUP($C1217,'Raw-products'!$A$2:$H$1261,MATCH(L$1,'Raw-products'!$A$1:$H$1,0))</f>
        <v>95</v>
      </c>
      <c r="M1217">
        <f>VLOOKUP($C1217,'Raw-products'!$A$2:$H$1261,MATCH(M$1,'Raw-products'!$A$1:$H$1,0))</f>
        <v>52</v>
      </c>
      <c r="N1217" s="5">
        <f t="shared" si="36"/>
        <v>4940</v>
      </c>
      <c r="O1217" cm="1">
        <f t="array" ref="O1217:R1217">_xlfn.XLOOKUP($B1217,'Raw -orders'!$A:$A,'Raw -orders'!$B:$E)</f>
        <v>433</v>
      </c>
      <c r="P1217">
        <v>30132</v>
      </c>
      <c r="Q1217" s="1">
        <v>44408</v>
      </c>
      <c r="R1217" s="1">
        <v>44435</v>
      </c>
      <c r="S1217" t="str" cm="1">
        <f t="array" ref="S1217:Z1217">_xlfn.XLOOKUP($O1217,'Raw - customers'!$A:$A,'Raw - customers'!$B:$I)</f>
        <v>Candis Roswarne</v>
      </c>
      <c r="T1217" t="str">
        <v>Non-binary</v>
      </c>
      <c r="U1217">
        <v>46</v>
      </c>
      <c r="V1217" t="str">
        <v>5777 Mayer PassApt. 881</v>
      </c>
      <c r="W1217">
        <v>9728</v>
      </c>
      <c r="X1217" t="str">
        <v>West Michaelport</v>
      </c>
      <c r="Y1217" t="str">
        <v>Tasmania</v>
      </c>
      <c r="Z1217" t="str">
        <v>Australia</v>
      </c>
      <c r="AA1217">
        <v>7</v>
      </c>
      <c r="AB1217" s="3" t="str">
        <f t="shared" si="37"/>
        <v>20 to 30</v>
      </c>
      <c r="AM1217" s="6">
        <v>433</v>
      </c>
      <c r="AN1217" s="6" t="s">
        <v>1414</v>
      </c>
    </row>
    <row r="1218" spans="1:40" x14ac:dyDescent="0.25">
      <c r="A1218">
        <v>1216</v>
      </c>
      <c r="B1218">
        <v>251</v>
      </c>
      <c r="C1218">
        <v>26</v>
      </c>
      <c r="D1218">
        <v>96</v>
      </c>
      <c r="E1218">
        <v>3</v>
      </c>
      <c r="F1218">
        <v>288</v>
      </c>
      <c r="G1218">
        <v>1</v>
      </c>
      <c r="H1218" t="str">
        <f>VLOOKUP($C1218,'Raw-products'!$A$2:$H$1261,MATCH(H$1,'Raw-products'!$A$1:$H$1,0))</f>
        <v>Shirt</v>
      </c>
      <c r="I1218" t="str">
        <f>VLOOKUP($C1218,'Raw-products'!$A$2:$H$1261,MATCH(I$1,'Raw-products'!$A$1:$H$1,0))</f>
        <v>Oxford Cloth</v>
      </c>
      <c r="J1218" t="str">
        <f>VLOOKUP($C1218,'Raw-products'!$A$2:$H$1261,MATCH(J$1,'Raw-products'!$A$1:$H$1,0))</f>
        <v>S</v>
      </c>
      <c r="K1218" t="str">
        <f>VLOOKUP($C1218,'Raw-products'!$A$2:$H$1261,MATCH(K$1,'Raw-products'!$A$1:$H$1,0))</f>
        <v>indigo</v>
      </c>
      <c r="L1218">
        <f>VLOOKUP($C1218,'Raw-products'!$A$2:$H$1261,MATCH(L$1,'Raw-products'!$A$1:$H$1,0))</f>
        <v>114</v>
      </c>
      <c r="M1218">
        <f>VLOOKUP($C1218,'Raw-products'!$A$2:$H$1261,MATCH(M$1,'Raw-products'!$A$1:$H$1,0))</f>
        <v>59</v>
      </c>
      <c r="N1218" s="5">
        <f t="shared" si="36"/>
        <v>6726</v>
      </c>
      <c r="O1218" cm="1">
        <f t="array" ref="O1218:R1218">_xlfn.XLOOKUP($B1218,'Raw -orders'!$A:$A,'Raw -orders'!$B:$E)</f>
        <v>433</v>
      </c>
      <c r="P1218">
        <v>30132</v>
      </c>
      <c r="Q1218" s="1">
        <v>44408</v>
      </c>
      <c r="R1218" s="1">
        <v>44435</v>
      </c>
      <c r="S1218" t="str" cm="1">
        <f t="array" ref="S1218:Z1218">_xlfn.XLOOKUP($O1218,'Raw - customers'!$A:$A,'Raw - customers'!$B:$I)</f>
        <v>Candis Roswarne</v>
      </c>
      <c r="T1218" t="str">
        <v>Non-binary</v>
      </c>
      <c r="U1218">
        <v>46</v>
      </c>
      <c r="V1218" t="str">
        <v>5777 Mayer PassApt. 881</v>
      </c>
      <c r="W1218">
        <v>9728</v>
      </c>
      <c r="X1218" t="str">
        <v>West Michaelport</v>
      </c>
      <c r="Y1218" t="str">
        <v>Tasmania</v>
      </c>
      <c r="Z1218" t="str">
        <v>Australia</v>
      </c>
      <c r="AA1218">
        <v>7</v>
      </c>
      <c r="AB1218" s="3" t="str">
        <f t="shared" si="37"/>
        <v>20 to 30</v>
      </c>
      <c r="AM1218" s="6">
        <v>433</v>
      </c>
      <c r="AN1218" s="6" t="s">
        <v>1414</v>
      </c>
    </row>
    <row r="1219" spans="1:40" x14ac:dyDescent="0.25">
      <c r="A1219">
        <v>1217</v>
      </c>
      <c r="B1219">
        <v>252</v>
      </c>
      <c r="C1219">
        <v>772</v>
      </c>
      <c r="D1219">
        <v>91</v>
      </c>
      <c r="E1219">
        <v>1</v>
      </c>
      <c r="F1219">
        <v>91</v>
      </c>
      <c r="G1219">
        <v>1</v>
      </c>
      <c r="H1219" t="str">
        <f>VLOOKUP($C1219,'Raw-products'!$A$2:$H$1261,MATCH(H$1,'Raw-products'!$A$1:$H$1,0))</f>
        <v>Jacket</v>
      </c>
      <c r="I1219" t="str">
        <f>VLOOKUP($C1219,'Raw-products'!$A$2:$H$1261,MATCH(I$1,'Raw-products'!$A$1:$H$1,0))</f>
        <v>Pullover</v>
      </c>
      <c r="J1219" t="str">
        <f>VLOOKUP($C1219,'Raw-products'!$A$2:$H$1261,MATCH(J$1,'Raw-products'!$A$1:$H$1,0))</f>
        <v>M</v>
      </c>
      <c r="K1219" t="str">
        <f>VLOOKUP($C1219,'Raw-products'!$A$2:$H$1261,MATCH(K$1,'Raw-products'!$A$1:$H$1,0))</f>
        <v>red</v>
      </c>
      <c r="L1219">
        <f>VLOOKUP($C1219,'Raw-products'!$A$2:$H$1261,MATCH(L$1,'Raw-products'!$A$1:$H$1,0))</f>
        <v>114</v>
      </c>
      <c r="M1219">
        <f>VLOOKUP($C1219,'Raw-products'!$A$2:$H$1261,MATCH(M$1,'Raw-products'!$A$1:$H$1,0))</f>
        <v>55</v>
      </c>
      <c r="N1219" s="5">
        <f t="shared" ref="N1219:N1282" si="38">$L1219*$M1219</f>
        <v>6270</v>
      </c>
      <c r="O1219" cm="1">
        <f t="array" ref="O1219:R1219">_xlfn.XLOOKUP($B1219,'Raw -orders'!$A:$A,'Raw -orders'!$B:$E)</f>
        <v>683</v>
      </c>
      <c r="P1219">
        <v>11465</v>
      </c>
      <c r="Q1219" s="1">
        <v>44207</v>
      </c>
      <c r="R1219" s="1">
        <v>44232</v>
      </c>
      <c r="S1219" t="str" cm="1">
        <f t="array" ref="S1219:Z1219">_xlfn.XLOOKUP($O1219,'Raw - customers'!$A:$A,'Raw - customers'!$B:$I)</f>
        <v>Esteban Hensmans</v>
      </c>
      <c r="T1219" t="str">
        <v>Genderfluid</v>
      </c>
      <c r="U1219">
        <v>45</v>
      </c>
      <c r="V1219" t="str">
        <v>098 Clarke ParkwayApt. 312</v>
      </c>
      <c r="W1219">
        <v>3661</v>
      </c>
      <c r="X1219" t="str">
        <v>West Finnberg</v>
      </c>
      <c r="Y1219" t="str">
        <v>Australian Capital Territory</v>
      </c>
      <c r="Z1219" t="str">
        <v>Australia</v>
      </c>
      <c r="AA1219">
        <v>1</v>
      </c>
      <c r="AB1219" s="3" t="str">
        <f t="shared" ref="AB1219:AB1282" si="39">IF(AND(DATEDIF($Q1219,$R1219,"D")&gt;0,DATEDIF($Q1219,$R1219,"D")&lt;=10),"0 to 10",IF(AND(DATEDIF($Q1219,$R1219,"D")&gt;10,DATEDIF($Q1219,$R1219,"D")&lt;=20),"10 to 20",IF(AND(DATEDIF($Q1219,$R1219,"D")&gt;20,DATEDIF($Q1219,$R1219,"D")&lt;=30),"20 to 30")))</f>
        <v>20 to 30</v>
      </c>
      <c r="AM1219" s="6">
        <v>683</v>
      </c>
      <c r="AN1219" s="6" t="s">
        <v>1350</v>
      </c>
    </row>
    <row r="1220" spans="1:40" x14ac:dyDescent="0.25">
      <c r="A1220">
        <v>1218</v>
      </c>
      <c r="B1220">
        <v>252</v>
      </c>
      <c r="C1220">
        <v>397</v>
      </c>
      <c r="D1220">
        <v>119</v>
      </c>
      <c r="E1220">
        <v>2</v>
      </c>
      <c r="F1220">
        <v>238</v>
      </c>
      <c r="G1220">
        <v>1</v>
      </c>
      <c r="H1220" t="str">
        <f>VLOOKUP($C1220,'Raw-products'!$A$2:$H$1261,MATCH(H$1,'Raw-products'!$A$1:$H$1,0))</f>
        <v>Shirt</v>
      </c>
      <c r="I1220" t="str">
        <f>VLOOKUP($C1220,'Raw-products'!$A$2:$H$1261,MATCH(I$1,'Raw-products'!$A$1:$H$1,0))</f>
        <v>Casual Slim Fit</v>
      </c>
      <c r="J1220" t="str">
        <f>VLOOKUP($C1220,'Raw-products'!$A$2:$H$1261,MATCH(J$1,'Raw-products'!$A$1:$H$1,0))</f>
        <v>M</v>
      </c>
      <c r="K1220" t="str">
        <f>VLOOKUP($C1220,'Raw-products'!$A$2:$H$1261,MATCH(K$1,'Raw-products'!$A$1:$H$1,0))</f>
        <v>yellow</v>
      </c>
      <c r="L1220">
        <f>VLOOKUP($C1220,'Raw-products'!$A$2:$H$1261,MATCH(L$1,'Raw-products'!$A$1:$H$1,0))</f>
        <v>113</v>
      </c>
      <c r="M1220">
        <f>VLOOKUP($C1220,'Raw-products'!$A$2:$H$1261,MATCH(M$1,'Raw-products'!$A$1:$H$1,0))</f>
        <v>76</v>
      </c>
      <c r="N1220" s="5">
        <f t="shared" si="38"/>
        <v>8588</v>
      </c>
      <c r="O1220" cm="1">
        <f t="array" ref="O1220:R1220">_xlfn.XLOOKUP($B1220,'Raw -orders'!$A:$A,'Raw -orders'!$B:$E)</f>
        <v>683</v>
      </c>
      <c r="P1220">
        <v>11465</v>
      </c>
      <c r="Q1220" s="1">
        <v>44207</v>
      </c>
      <c r="R1220" s="1">
        <v>44232</v>
      </c>
      <c r="S1220" t="str" cm="1">
        <f t="array" ref="S1220:Z1220">_xlfn.XLOOKUP($O1220,'Raw - customers'!$A:$A,'Raw - customers'!$B:$I)</f>
        <v>Esteban Hensmans</v>
      </c>
      <c r="T1220" t="str">
        <v>Genderfluid</v>
      </c>
      <c r="U1220">
        <v>45</v>
      </c>
      <c r="V1220" t="str">
        <v>098 Clarke ParkwayApt. 312</v>
      </c>
      <c r="W1220">
        <v>3661</v>
      </c>
      <c r="X1220" t="str">
        <v>West Finnberg</v>
      </c>
      <c r="Y1220" t="str">
        <v>Australian Capital Territory</v>
      </c>
      <c r="Z1220" t="str">
        <v>Australia</v>
      </c>
      <c r="AA1220">
        <v>1</v>
      </c>
      <c r="AB1220" s="3" t="str">
        <f t="shared" si="39"/>
        <v>20 to 30</v>
      </c>
      <c r="AM1220" s="6">
        <v>683</v>
      </c>
      <c r="AN1220" s="6" t="s">
        <v>1350</v>
      </c>
    </row>
    <row r="1221" spans="1:40" x14ac:dyDescent="0.25">
      <c r="A1221">
        <v>1219</v>
      </c>
      <c r="B1221">
        <v>252</v>
      </c>
      <c r="C1221">
        <v>524</v>
      </c>
      <c r="D1221">
        <v>102</v>
      </c>
      <c r="E1221">
        <v>2</v>
      </c>
      <c r="F1221">
        <v>204</v>
      </c>
      <c r="G1221">
        <v>1</v>
      </c>
      <c r="H1221" t="str">
        <f>VLOOKUP($C1221,'Raw-products'!$A$2:$H$1261,MATCH(H$1,'Raw-products'!$A$1:$H$1,0))</f>
        <v>Jacket</v>
      </c>
      <c r="I1221" t="str">
        <f>VLOOKUP($C1221,'Raw-products'!$A$2:$H$1261,MATCH(I$1,'Raw-products'!$A$1:$H$1,0))</f>
        <v>Windbreaker</v>
      </c>
      <c r="J1221" t="str">
        <f>VLOOKUP($C1221,'Raw-products'!$A$2:$H$1261,MATCH(J$1,'Raw-products'!$A$1:$H$1,0))</f>
        <v>XL</v>
      </c>
      <c r="K1221" t="str">
        <f>VLOOKUP($C1221,'Raw-products'!$A$2:$H$1261,MATCH(K$1,'Raw-products'!$A$1:$H$1,0))</f>
        <v>violet</v>
      </c>
      <c r="L1221">
        <f>VLOOKUP($C1221,'Raw-products'!$A$2:$H$1261,MATCH(L$1,'Raw-products'!$A$1:$H$1,0))</f>
        <v>109</v>
      </c>
      <c r="M1221">
        <f>VLOOKUP($C1221,'Raw-products'!$A$2:$H$1261,MATCH(M$1,'Raw-products'!$A$1:$H$1,0))</f>
        <v>54</v>
      </c>
      <c r="N1221" s="5">
        <f t="shared" si="38"/>
        <v>5886</v>
      </c>
      <c r="O1221" cm="1">
        <f t="array" ref="O1221:R1221">_xlfn.XLOOKUP($B1221,'Raw -orders'!$A:$A,'Raw -orders'!$B:$E)</f>
        <v>683</v>
      </c>
      <c r="P1221">
        <v>11465</v>
      </c>
      <c r="Q1221" s="1">
        <v>44207</v>
      </c>
      <c r="R1221" s="1">
        <v>44232</v>
      </c>
      <c r="S1221" t="str" cm="1">
        <f t="array" ref="S1221:Z1221">_xlfn.XLOOKUP($O1221,'Raw - customers'!$A:$A,'Raw - customers'!$B:$I)</f>
        <v>Esteban Hensmans</v>
      </c>
      <c r="T1221" t="str">
        <v>Genderfluid</v>
      </c>
      <c r="U1221">
        <v>45</v>
      </c>
      <c r="V1221" t="str">
        <v>098 Clarke ParkwayApt. 312</v>
      </c>
      <c r="W1221">
        <v>3661</v>
      </c>
      <c r="X1221" t="str">
        <v>West Finnberg</v>
      </c>
      <c r="Y1221" t="str">
        <v>Australian Capital Territory</v>
      </c>
      <c r="Z1221" t="str">
        <v>Australia</v>
      </c>
      <c r="AA1221">
        <v>1</v>
      </c>
      <c r="AB1221" s="3" t="str">
        <f t="shared" si="39"/>
        <v>20 to 30</v>
      </c>
      <c r="AM1221" s="6">
        <v>683</v>
      </c>
      <c r="AN1221" s="6" t="s">
        <v>1350</v>
      </c>
    </row>
    <row r="1222" spans="1:40" x14ac:dyDescent="0.25">
      <c r="A1222">
        <v>1220</v>
      </c>
      <c r="B1222">
        <v>252</v>
      </c>
      <c r="C1222">
        <v>662</v>
      </c>
      <c r="D1222">
        <v>93</v>
      </c>
      <c r="E1222">
        <v>3</v>
      </c>
      <c r="F1222">
        <v>279</v>
      </c>
      <c r="G1222">
        <v>1</v>
      </c>
      <c r="H1222" t="str">
        <f>VLOOKUP($C1222,'Raw-products'!$A$2:$H$1261,MATCH(H$1,'Raw-products'!$A$1:$H$1,0))</f>
        <v>Jacket</v>
      </c>
      <c r="I1222" t="str">
        <f>VLOOKUP($C1222,'Raw-products'!$A$2:$H$1261,MATCH(I$1,'Raw-products'!$A$1:$H$1,0))</f>
        <v>Coach</v>
      </c>
      <c r="J1222" t="str">
        <f>VLOOKUP($C1222,'Raw-products'!$A$2:$H$1261,MATCH(J$1,'Raw-products'!$A$1:$H$1,0))</f>
        <v>M</v>
      </c>
      <c r="K1222" t="str">
        <f>VLOOKUP($C1222,'Raw-products'!$A$2:$H$1261,MATCH(K$1,'Raw-products'!$A$1:$H$1,0))</f>
        <v>violet</v>
      </c>
      <c r="L1222">
        <f>VLOOKUP($C1222,'Raw-products'!$A$2:$H$1261,MATCH(L$1,'Raw-products'!$A$1:$H$1,0))</f>
        <v>115</v>
      </c>
      <c r="M1222">
        <f>VLOOKUP($C1222,'Raw-products'!$A$2:$H$1261,MATCH(M$1,'Raw-products'!$A$1:$H$1,0))</f>
        <v>74</v>
      </c>
      <c r="N1222" s="5">
        <f t="shared" si="38"/>
        <v>8510</v>
      </c>
      <c r="O1222" cm="1">
        <f t="array" ref="O1222:R1222">_xlfn.XLOOKUP($B1222,'Raw -orders'!$A:$A,'Raw -orders'!$B:$E)</f>
        <v>683</v>
      </c>
      <c r="P1222">
        <v>11465</v>
      </c>
      <c r="Q1222" s="1">
        <v>44207</v>
      </c>
      <c r="R1222" s="1">
        <v>44232</v>
      </c>
      <c r="S1222" t="str" cm="1">
        <f t="array" ref="S1222:Z1222">_xlfn.XLOOKUP($O1222,'Raw - customers'!$A:$A,'Raw - customers'!$B:$I)</f>
        <v>Esteban Hensmans</v>
      </c>
      <c r="T1222" t="str">
        <v>Genderfluid</v>
      </c>
      <c r="U1222">
        <v>45</v>
      </c>
      <c r="V1222" t="str">
        <v>098 Clarke ParkwayApt. 312</v>
      </c>
      <c r="W1222">
        <v>3661</v>
      </c>
      <c r="X1222" t="str">
        <v>West Finnberg</v>
      </c>
      <c r="Y1222" t="str">
        <v>Australian Capital Territory</v>
      </c>
      <c r="Z1222" t="str">
        <v>Australia</v>
      </c>
      <c r="AA1222">
        <v>1</v>
      </c>
      <c r="AB1222" s="3" t="str">
        <f t="shared" si="39"/>
        <v>20 to 30</v>
      </c>
      <c r="AM1222" s="6">
        <v>683</v>
      </c>
      <c r="AN1222" s="6" t="s">
        <v>1350</v>
      </c>
    </row>
    <row r="1223" spans="1:40" x14ac:dyDescent="0.25">
      <c r="A1223">
        <v>1221</v>
      </c>
      <c r="B1223">
        <v>252</v>
      </c>
      <c r="C1223">
        <v>728</v>
      </c>
      <c r="D1223">
        <v>119</v>
      </c>
      <c r="E1223">
        <v>3</v>
      </c>
      <c r="F1223">
        <v>357</v>
      </c>
      <c r="G1223">
        <v>1</v>
      </c>
      <c r="H1223" t="str">
        <f>VLOOKUP($C1223,'Raw-products'!$A$2:$H$1261,MATCH(H$1,'Raw-products'!$A$1:$H$1,0))</f>
        <v>Jacket</v>
      </c>
      <c r="I1223" t="str">
        <f>VLOOKUP($C1223,'Raw-products'!$A$2:$H$1261,MATCH(I$1,'Raw-products'!$A$1:$H$1,0))</f>
        <v>Trench Coat</v>
      </c>
      <c r="J1223" t="str">
        <f>VLOOKUP($C1223,'Raw-products'!$A$2:$H$1261,MATCH(J$1,'Raw-products'!$A$1:$H$1,0))</f>
        <v>L</v>
      </c>
      <c r="K1223" t="str">
        <f>VLOOKUP($C1223,'Raw-products'!$A$2:$H$1261,MATCH(K$1,'Raw-products'!$A$1:$H$1,0))</f>
        <v>indigo</v>
      </c>
      <c r="L1223">
        <f>VLOOKUP($C1223,'Raw-products'!$A$2:$H$1261,MATCH(L$1,'Raw-products'!$A$1:$H$1,0))</f>
        <v>112</v>
      </c>
      <c r="M1223">
        <f>VLOOKUP($C1223,'Raw-products'!$A$2:$H$1261,MATCH(M$1,'Raw-products'!$A$1:$H$1,0))</f>
        <v>71</v>
      </c>
      <c r="N1223" s="5">
        <f t="shared" si="38"/>
        <v>7952</v>
      </c>
      <c r="O1223" cm="1">
        <f t="array" ref="O1223:R1223">_xlfn.XLOOKUP($B1223,'Raw -orders'!$A:$A,'Raw -orders'!$B:$E)</f>
        <v>683</v>
      </c>
      <c r="P1223">
        <v>11465</v>
      </c>
      <c r="Q1223" s="1">
        <v>44207</v>
      </c>
      <c r="R1223" s="1">
        <v>44232</v>
      </c>
      <c r="S1223" t="str" cm="1">
        <f t="array" ref="S1223:Z1223">_xlfn.XLOOKUP($O1223,'Raw - customers'!$A:$A,'Raw - customers'!$B:$I)</f>
        <v>Esteban Hensmans</v>
      </c>
      <c r="T1223" t="str">
        <v>Genderfluid</v>
      </c>
      <c r="U1223">
        <v>45</v>
      </c>
      <c r="V1223" t="str">
        <v>098 Clarke ParkwayApt. 312</v>
      </c>
      <c r="W1223">
        <v>3661</v>
      </c>
      <c r="X1223" t="str">
        <v>West Finnberg</v>
      </c>
      <c r="Y1223" t="str">
        <v>Australian Capital Territory</v>
      </c>
      <c r="Z1223" t="str">
        <v>Australia</v>
      </c>
      <c r="AA1223">
        <v>1</v>
      </c>
      <c r="AB1223" s="3" t="str">
        <f t="shared" si="39"/>
        <v>20 to 30</v>
      </c>
      <c r="AM1223" s="6">
        <v>683</v>
      </c>
      <c r="AN1223" s="6" t="s">
        <v>1350</v>
      </c>
    </row>
    <row r="1224" spans="1:40" x14ac:dyDescent="0.25">
      <c r="A1224">
        <v>1222</v>
      </c>
      <c r="B1224">
        <v>252</v>
      </c>
      <c r="C1224">
        <v>859</v>
      </c>
      <c r="D1224">
        <v>113</v>
      </c>
      <c r="E1224">
        <v>2</v>
      </c>
      <c r="F1224">
        <v>226</v>
      </c>
      <c r="G1224">
        <v>1</v>
      </c>
      <c r="H1224" t="str">
        <f>VLOOKUP($C1224,'Raw-products'!$A$2:$H$1261,MATCH(H$1,'Raw-products'!$A$1:$H$1,0))</f>
        <v>Trousers</v>
      </c>
      <c r="I1224" t="str">
        <f>VLOOKUP($C1224,'Raw-products'!$A$2:$H$1261,MATCH(I$1,'Raw-products'!$A$1:$H$1,0))</f>
        <v>Chinos</v>
      </c>
      <c r="J1224" t="str">
        <f>VLOOKUP($C1224,'Raw-products'!$A$2:$H$1261,MATCH(J$1,'Raw-products'!$A$1:$H$1,0))</f>
        <v>XL</v>
      </c>
      <c r="K1224" t="str">
        <f>VLOOKUP($C1224,'Raw-products'!$A$2:$H$1261,MATCH(K$1,'Raw-products'!$A$1:$H$1,0))</f>
        <v>green</v>
      </c>
      <c r="L1224">
        <f>VLOOKUP($C1224,'Raw-products'!$A$2:$H$1261,MATCH(L$1,'Raw-products'!$A$1:$H$1,0))</f>
        <v>100</v>
      </c>
      <c r="M1224">
        <f>VLOOKUP($C1224,'Raw-products'!$A$2:$H$1261,MATCH(M$1,'Raw-products'!$A$1:$H$1,0))</f>
        <v>50</v>
      </c>
      <c r="N1224" s="5">
        <f t="shared" si="38"/>
        <v>5000</v>
      </c>
      <c r="O1224" cm="1">
        <f t="array" ref="O1224:R1224">_xlfn.XLOOKUP($B1224,'Raw -orders'!$A:$A,'Raw -orders'!$B:$E)</f>
        <v>683</v>
      </c>
      <c r="P1224">
        <v>11465</v>
      </c>
      <c r="Q1224" s="1">
        <v>44207</v>
      </c>
      <c r="R1224" s="1">
        <v>44232</v>
      </c>
      <c r="S1224" t="str" cm="1">
        <f t="array" ref="S1224:Z1224">_xlfn.XLOOKUP($O1224,'Raw - customers'!$A:$A,'Raw - customers'!$B:$I)</f>
        <v>Esteban Hensmans</v>
      </c>
      <c r="T1224" t="str">
        <v>Genderfluid</v>
      </c>
      <c r="U1224">
        <v>45</v>
      </c>
      <c r="V1224" t="str">
        <v>098 Clarke ParkwayApt. 312</v>
      </c>
      <c r="W1224">
        <v>3661</v>
      </c>
      <c r="X1224" t="str">
        <v>West Finnberg</v>
      </c>
      <c r="Y1224" t="str">
        <v>Australian Capital Territory</v>
      </c>
      <c r="Z1224" t="str">
        <v>Australia</v>
      </c>
      <c r="AA1224">
        <v>1</v>
      </c>
      <c r="AB1224" s="3" t="str">
        <f t="shared" si="39"/>
        <v>20 to 30</v>
      </c>
      <c r="AM1224" s="6">
        <v>683</v>
      </c>
      <c r="AN1224" s="6" t="s">
        <v>1350</v>
      </c>
    </row>
    <row r="1225" spans="1:40" x14ac:dyDescent="0.25">
      <c r="A1225">
        <v>1223</v>
      </c>
      <c r="B1225">
        <v>252</v>
      </c>
      <c r="C1225">
        <v>627</v>
      </c>
      <c r="D1225">
        <v>112</v>
      </c>
      <c r="E1225">
        <v>3</v>
      </c>
      <c r="F1225">
        <v>336</v>
      </c>
      <c r="G1225">
        <v>1</v>
      </c>
      <c r="H1225" t="str">
        <f>VLOOKUP($C1225,'Raw-products'!$A$2:$H$1261,MATCH(H$1,'Raw-products'!$A$1:$H$1,0))</f>
        <v>Jacket</v>
      </c>
      <c r="I1225" t="str">
        <f>VLOOKUP($C1225,'Raw-products'!$A$2:$H$1261,MATCH(I$1,'Raw-products'!$A$1:$H$1,0))</f>
        <v>Cardigan</v>
      </c>
      <c r="J1225" t="str">
        <f>VLOOKUP($C1225,'Raw-products'!$A$2:$H$1261,MATCH(J$1,'Raw-products'!$A$1:$H$1,0))</f>
        <v>M</v>
      </c>
      <c r="K1225" t="str">
        <f>VLOOKUP($C1225,'Raw-products'!$A$2:$H$1261,MATCH(K$1,'Raw-products'!$A$1:$H$1,0))</f>
        <v>violet</v>
      </c>
      <c r="L1225">
        <f>VLOOKUP($C1225,'Raw-products'!$A$2:$H$1261,MATCH(L$1,'Raw-products'!$A$1:$H$1,0))</f>
        <v>118</v>
      </c>
      <c r="M1225">
        <f>VLOOKUP($C1225,'Raw-products'!$A$2:$H$1261,MATCH(M$1,'Raw-products'!$A$1:$H$1,0))</f>
        <v>75</v>
      </c>
      <c r="N1225" s="5">
        <f t="shared" si="38"/>
        <v>8850</v>
      </c>
      <c r="O1225" cm="1">
        <f t="array" ref="O1225:R1225">_xlfn.XLOOKUP($B1225,'Raw -orders'!$A:$A,'Raw -orders'!$B:$E)</f>
        <v>683</v>
      </c>
      <c r="P1225">
        <v>11465</v>
      </c>
      <c r="Q1225" s="1">
        <v>44207</v>
      </c>
      <c r="R1225" s="1">
        <v>44232</v>
      </c>
      <c r="S1225" t="str" cm="1">
        <f t="array" ref="S1225:Z1225">_xlfn.XLOOKUP($O1225,'Raw - customers'!$A:$A,'Raw - customers'!$B:$I)</f>
        <v>Esteban Hensmans</v>
      </c>
      <c r="T1225" t="str">
        <v>Genderfluid</v>
      </c>
      <c r="U1225">
        <v>45</v>
      </c>
      <c r="V1225" t="str">
        <v>098 Clarke ParkwayApt. 312</v>
      </c>
      <c r="W1225">
        <v>3661</v>
      </c>
      <c r="X1225" t="str">
        <v>West Finnberg</v>
      </c>
      <c r="Y1225" t="str">
        <v>Australian Capital Territory</v>
      </c>
      <c r="Z1225" t="str">
        <v>Australia</v>
      </c>
      <c r="AA1225">
        <v>1</v>
      </c>
      <c r="AB1225" s="3" t="str">
        <f t="shared" si="39"/>
        <v>20 to 30</v>
      </c>
      <c r="AM1225" s="6">
        <v>683</v>
      </c>
      <c r="AN1225" s="6" t="s">
        <v>1350</v>
      </c>
    </row>
    <row r="1226" spans="1:40" x14ac:dyDescent="0.25">
      <c r="A1226">
        <v>1224</v>
      </c>
      <c r="B1226">
        <v>252</v>
      </c>
      <c r="C1226">
        <v>98</v>
      </c>
      <c r="D1226">
        <v>118</v>
      </c>
      <c r="E1226">
        <v>3</v>
      </c>
      <c r="F1226">
        <v>354</v>
      </c>
      <c r="G1226">
        <v>1</v>
      </c>
      <c r="H1226" t="str">
        <f>VLOOKUP($C1226,'Raw-products'!$A$2:$H$1261,MATCH(H$1,'Raw-products'!$A$1:$H$1,0))</f>
        <v>Shirt</v>
      </c>
      <c r="I1226" t="str">
        <f>VLOOKUP($C1226,'Raw-products'!$A$2:$H$1261,MATCH(I$1,'Raw-products'!$A$1:$H$1,0))</f>
        <v>Flannel</v>
      </c>
      <c r="J1226" t="str">
        <f>VLOOKUP($C1226,'Raw-products'!$A$2:$H$1261,MATCH(J$1,'Raw-products'!$A$1:$H$1,0))</f>
        <v>L</v>
      </c>
      <c r="K1226" t="str">
        <f>VLOOKUP($C1226,'Raw-products'!$A$2:$H$1261,MATCH(K$1,'Raw-products'!$A$1:$H$1,0))</f>
        <v>indigo</v>
      </c>
      <c r="L1226">
        <f>VLOOKUP($C1226,'Raw-products'!$A$2:$H$1261,MATCH(L$1,'Raw-products'!$A$1:$H$1,0))</f>
        <v>96</v>
      </c>
      <c r="M1226">
        <f>VLOOKUP($C1226,'Raw-products'!$A$2:$H$1261,MATCH(M$1,'Raw-products'!$A$1:$H$1,0))</f>
        <v>62</v>
      </c>
      <c r="N1226" s="5">
        <f t="shared" si="38"/>
        <v>5952</v>
      </c>
      <c r="O1226" cm="1">
        <f t="array" ref="O1226:R1226">_xlfn.XLOOKUP($B1226,'Raw -orders'!$A:$A,'Raw -orders'!$B:$E)</f>
        <v>683</v>
      </c>
      <c r="P1226">
        <v>11465</v>
      </c>
      <c r="Q1226" s="1">
        <v>44207</v>
      </c>
      <c r="R1226" s="1">
        <v>44232</v>
      </c>
      <c r="S1226" t="str" cm="1">
        <f t="array" ref="S1226:Z1226">_xlfn.XLOOKUP($O1226,'Raw - customers'!$A:$A,'Raw - customers'!$B:$I)</f>
        <v>Esteban Hensmans</v>
      </c>
      <c r="T1226" t="str">
        <v>Genderfluid</v>
      </c>
      <c r="U1226">
        <v>45</v>
      </c>
      <c r="V1226" t="str">
        <v>098 Clarke ParkwayApt. 312</v>
      </c>
      <c r="W1226">
        <v>3661</v>
      </c>
      <c r="X1226" t="str">
        <v>West Finnberg</v>
      </c>
      <c r="Y1226" t="str">
        <v>Australian Capital Territory</v>
      </c>
      <c r="Z1226" t="str">
        <v>Australia</v>
      </c>
      <c r="AA1226">
        <v>1</v>
      </c>
      <c r="AB1226" s="3" t="str">
        <f t="shared" si="39"/>
        <v>20 to 30</v>
      </c>
      <c r="AM1226" s="6">
        <v>683</v>
      </c>
      <c r="AN1226" s="6" t="s">
        <v>1350</v>
      </c>
    </row>
    <row r="1227" spans="1:40" x14ac:dyDescent="0.25">
      <c r="A1227">
        <v>1225</v>
      </c>
      <c r="B1227">
        <v>252</v>
      </c>
      <c r="C1227">
        <v>364</v>
      </c>
      <c r="D1227">
        <v>94</v>
      </c>
      <c r="E1227">
        <v>3</v>
      </c>
      <c r="F1227">
        <v>282</v>
      </c>
      <c r="G1227">
        <v>1</v>
      </c>
      <c r="H1227" t="str">
        <f>VLOOKUP($C1227,'Raw-products'!$A$2:$H$1261,MATCH(H$1,'Raw-products'!$A$1:$H$1,0))</f>
        <v>Shirt</v>
      </c>
      <c r="I1227" t="str">
        <f>VLOOKUP($C1227,'Raw-products'!$A$2:$H$1261,MATCH(I$1,'Raw-products'!$A$1:$H$1,0))</f>
        <v>Henley</v>
      </c>
      <c r="J1227" t="str">
        <f>VLOOKUP($C1227,'Raw-products'!$A$2:$H$1261,MATCH(J$1,'Raw-products'!$A$1:$H$1,0))</f>
        <v>XL</v>
      </c>
      <c r="K1227" t="str">
        <f>VLOOKUP($C1227,'Raw-products'!$A$2:$H$1261,MATCH(K$1,'Raw-products'!$A$1:$H$1,0))</f>
        <v>yellow</v>
      </c>
      <c r="L1227">
        <f>VLOOKUP($C1227,'Raw-products'!$A$2:$H$1261,MATCH(L$1,'Raw-products'!$A$1:$H$1,0))</f>
        <v>92</v>
      </c>
      <c r="M1227">
        <f>VLOOKUP($C1227,'Raw-products'!$A$2:$H$1261,MATCH(M$1,'Raw-products'!$A$1:$H$1,0))</f>
        <v>55</v>
      </c>
      <c r="N1227" s="5">
        <f t="shared" si="38"/>
        <v>5060</v>
      </c>
      <c r="O1227" cm="1">
        <f t="array" ref="O1227:R1227">_xlfn.XLOOKUP($B1227,'Raw -orders'!$A:$A,'Raw -orders'!$B:$E)</f>
        <v>683</v>
      </c>
      <c r="P1227">
        <v>11465</v>
      </c>
      <c r="Q1227" s="1">
        <v>44207</v>
      </c>
      <c r="R1227" s="1">
        <v>44232</v>
      </c>
      <c r="S1227" t="str" cm="1">
        <f t="array" ref="S1227:Z1227">_xlfn.XLOOKUP($O1227,'Raw - customers'!$A:$A,'Raw - customers'!$B:$I)</f>
        <v>Esteban Hensmans</v>
      </c>
      <c r="T1227" t="str">
        <v>Genderfluid</v>
      </c>
      <c r="U1227">
        <v>45</v>
      </c>
      <c r="V1227" t="str">
        <v>098 Clarke ParkwayApt. 312</v>
      </c>
      <c r="W1227">
        <v>3661</v>
      </c>
      <c r="X1227" t="str">
        <v>West Finnberg</v>
      </c>
      <c r="Y1227" t="str">
        <v>Australian Capital Territory</v>
      </c>
      <c r="Z1227" t="str">
        <v>Australia</v>
      </c>
      <c r="AA1227">
        <v>1</v>
      </c>
      <c r="AB1227" s="3" t="str">
        <f t="shared" si="39"/>
        <v>20 to 30</v>
      </c>
      <c r="AM1227" s="6">
        <v>683</v>
      </c>
      <c r="AN1227" s="6" t="s">
        <v>1350</v>
      </c>
    </row>
    <row r="1228" spans="1:40" x14ac:dyDescent="0.25">
      <c r="A1228">
        <v>1226</v>
      </c>
      <c r="B1228">
        <v>252</v>
      </c>
      <c r="C1228">
        <v>1104</v>
      </c>
      <c r="D1228">
        <v>115</v>
      </c>
      <c r="E1228">
        <v>2</v>
      </c>
      <c r="F1228">
        <v>230</v>
      </c>
      <c r="G1228">
        <v>1</v>
      </c>
      <c r="H1228" t="str">
        <f>VLOOKUP($C1228,'Raw-products'!$A$2:$H$1261,MATCH(H$1,'Raw-products'!$A$1:$H$1,0))</f>
        <v>Trousers</v>
      </c>
      <c r="I1228" t="str">
        <f>VLOOKUP($C1228,'Raw-products'!$A$2:$H$1261,MATCH(I$1,'Raw-products'!$A$1:$H$1,0))</f>
        <v>Cropped</v>
      </c>
      <c r="J1228" t="str">
        <f>VLOOKUP($C1228,'Raw-products'!$A$2:$H$1261,MATCH(J$1,'Raw-products'!$A$1:$H$1,0))</f>
        <v>XL</v>
      </c>
      <c r="K1228" t="str">
        <f>VLOOKUP($C1228,'Raw-products'!$A$2:$H$1261,MATCH(K$1,'Raw-products'!$A$1:$H$1,0))</f>
        <v>green</v>
      </c>
      <c r="L1228">
        <f>VLOOKUP($C1228,'Raw-products'!$A$2:$H$1261,MATCH(L$1,'Raw-products'!$A$1:$H$1,0))</f>
        <v>99</v>
      </c>
      <c r="M1228">
        <f>VLOOKUP($C1228,'Raw-products'!$A$2:$H$1261,MATCH(M$1,'Raw-products'!$A$1:$H$1,0))</f>
        <v>49</v>
      </c>
      <c r="N1228" s="5">
        <f t="shared" si="38"/>
        <v>4851</v>
      </c>
      <c r="O1228" cm="1">
        <f t="array" ref="O1228:R1228">_xlfn.XLOOKUP($B1228,'Raw -orders'!$A:$A,'Raw -orders'!$B:$E)</f>
        <v>683</v>
      </c>
      <c r="P1228">
        <v>11465</v>
      </c>
      <c r="Q1228" s="1">
        <v>44207</v>
      </c>
      <c r="R1228" s="1">
        <v>44232</v>
      </c>
      <c r="S1228" t="str" cm="1">
        <f t="array" ref="S1228:Z1228">_xlfn.XLOOKUP($O1228,'Raw - customers'!$A:$A,'Raw - customers'!$B:$I)</f>
        <v>Esteban Hensmans</v>
      </c>
      <c r="T1228" t="str">
        <v>Genderfluid</v>
      </c>
      <c r="U1228">
        <v>45</v>
      </c>
      <c r="V1228" t="str">
        <v>098 Clarke ParkwayApt. 312</v>
      </c>
      <c r="W1228">
        <v>3661</v>
      </c>
      <c r="X1228" t="str">
        <v>West Finnberg</v>
      </c>
      <c r="Y1228" t="str">
        <v>Australian Capital Territory</v>
      </c>
      <c r="Z1228" t="str">
        <v>Australia</v>
      </c>
      <c r="AA1228">
        <v>1</v>
      </c>
      <c r="AB1228" s="3" t="str">
        <f t="shared" si="39"/>
        <v>20 to 30</v>
      </c>
      <c r="AM1228" s="6">
        <v>683</v>
      </c>
      <c r="AN1228" s="6" t="s">
        <v>1350</v>
      </c>
    </row>
    <row r="1229" spans="1:40" x14ac:dyDescent="0.25">
      <c r="A1229">
        <v>1227</v>
      </c>
      <c r="B1229">
        <v>253</v>
      </c>
      <c r="C1229">
        <v>797</v>
      </c>
      <c r="D1229">
        <v>91</v>
      </c>
      <c r="E1229">
        <v>3</v>
      </c>
      <c r="F1229">
        <v>273</v>
      </c>
      <c r="G1229">
        <v>1</v>
      </c>
      <c r="H1229" t="str">
        <f>VLOOKUP($C1229,'Raw-products'!$A$2:$H$1261,MATCH(H$1,'Raw-products'!$A$1:$H$1,0))</f>
        <v>Jacket</v>
      </c>
      <c r="I1229" t="str">
        <f>VLOOKUP($C1229,'Raw-products'!$A$2:$H$1261,MATCH(I$1,'Raw-products'!$A$1:$H$1,0))</f>
        <v>Pullover</v>
      </c>
      <c r="J1229" t="str">
        <f>VLOOKUP($C1229,'Raw-products'!$A$2:$H$1261,MATCH(J$1,'Raw-products'!$A$1:$H$1,0))</f>
        <v>M</v>
      </c>
      <c r="K1229" t="str">
        <f>VLOOKUP($C1229,'Raw-products'!$A$2:$H$1261,MATCH(K$1,'Raw-products'!$A$1:$H$1,0))</f>
        <v>indigo</v>
      </c>
      <c r="L1229">
        <f>VLOOKUP($C1229,'Raw-products'!$A$2:$H$1261,MATCH(L$1,'Raw-products'!$A$1:$H$1,0))</f>
        <v>114</v>
      </c>
      <c r="M1229">
        <f>VLOOKUP($C1229,'Raw-products'!$A$2:$H$1261,MATCH(M$1,'Raw-products'!$A$1:$H$1,0))</f>
        <v>72</v>
      </c>
      <c r="N1229" s="5">
        <f t="shared" si="38"/>
        <v>8208</v>
      </c>
      <c r="O1229" cm="1">
        <f t="array" ref="O1229:R1229">_xlfn.XLOOKUP($B1229,'Raw -orders'!$A:$A,'Raw -orders'!$B:$E)</f>
        <v>179</v>
      </c>
      <c r="P1229">
        <v>38502</v>
      </c>
      <c r="Q1229" s="1">
        <v>44449</v>
      </c>
      <c r="R1229" s="1">
        <v>44471</v>
      </c>
      <c r="S1229" t="str" cm="1">
        <f t="array" ref="S1229:Z1229">_xlfn.XLOOKUP($O1229,'Raw - customers'!$A:$A,'Raw - customers'!$B:$I)</f>
        <v>Leeann Gowdie</v>
      </c>
      <c r="T1229" t="str">
        <v>Agender</v>
      </c>
      <c r="U1229">
        <v>52</v>
      </c>
      <c r="V1229" t="str">
        <v>8183 Alexis JunctionApt. 634</v>
      </c>
      <c r="W1229">
        <v>3399</v>
      </c>
      <c r="X1229" t="str">
        <v>Callumborough</v>
      </c>
      <c r="Y1229" t="str">
        <v>Queensland</v>
      </c>
      <c r="Z1229" t="str">
        <v>Australia</v>
      </c>
      <c r="AA1229">
        <v>9</v>
      </c>
      <c r="AB1229" s="3" t="str">
        <f t="shared" si="39"/>
        <v>20 to 30</v>
      </c>
      <c r="AM1229" s="6">
        <v>179</v>
      </c>
      <c r="AN1229" s="6" t="s">
        <v>1355</v>
      </c>
    </row>
    <row r="1230" spans="1:40" x14ac:dyDescent="0.25">
      <c r="A1230">
        <v>1228</v>
      </c>
      <c r="B1230">
        <v>253</v>
      </c>
      <c r="C1230">
        <v>1065</v>
      </c>
      <c r="D1230">
        <v>93</v>
      </c>
      <c r="E1230">
        <v>2</v>
      </c>
      <c r="F1230">
        <v>186</v>
      </c>
      <c r="G1230">
        <v>1</v>
      </c>
      <c r="H1230" t="str">
        <f>VLOOKUP($C1230,'Raw-products'!$A$2:$H$1261,MATCH(H$1,'Raw-products'!$A$1:$H$1,0))</f>
        <v>Trousers</v>
      </c>
      <c r="I1230" t="str">
        <f>VLOOKUP($C1230,'Raw-products'!$A$2:$H$1261,MATCH(I$1,'Raw-products'!$A$1:$H$1,0))</f>
        <v>Joggers</v>
      </c>
      <c r="J1230" t="str">
        <f>VLOOKUP($C1230,'Raw-products'!$A$2:$H$1261,MATCH(J$1,'Raw-products'!$A$1:$H$1,0))</f>
        <v>XS</v>
      </c>
      <c r="K1230" t="str">
        <f>VLOOKUP($C1230,'Raw-products'!$A$2:$H$1261,MATCH(K$1,'Raw-products'!$A$1:$H$1,0))</f>
        <v>green</v>
      </c>
      <c r="L1230">
        <f>VLOOKUP($C1230,'Raw-products'!$A$2:$H$1261,MATCH(L$1,'Raw-products'!$A$1:$H$1,0))</f>
        <v>94</v>
      </c>
      <c r="M1230">
        <f>VLOOKUP($C1230,'Raw-products'!$A$2:$H$1261,MATCH(M$1,'Raw-products'!$A$1:$H$1,0))</f>
        <v>77</v>
      </c>
      <c r="N1230" s="5">
        <f t="shared" si="38"/>
        <v>7238</v>
      </c>
      <c r="O1230" cm="1">
        <f t="array" ref="O1230:R1230">_xlfn.XLOOKUP($B1230,'Raw -orders'!$A:$A,'Raw -orders'!$B:$E)</f>
        <v>179</v>
      </c>
      <c r="P1230">
        <v>38502</v>
      </c>
      <c r="Q1230" s="1">
        <v>44449</v>
      </c>
      <c r="R1230" s="1">
        <v>44471</v>
      </c>
      <c r="S1230" t="str" cm="1">
        <f t="array" ref="S1230:Z1230">_xlfn.XLOOKUP($O1230,'Raw - customers'!$A:$A,'Raw - customers'!$B:$I)</f>
        <v>Leeann Gowdie</v>
      </c>
      <c r="T1230" t="str">
        <v>Agender</v>
      </c>
      <c r="U1230">
        <v>52</v>
      </c>
      <c r="V1230" t="str">
        <v>8183 Alexis JunctionApt. 634</v>
      </c>
      <c r="W1230">
        <v>3399</v>
      </c>
      <c r="X1230" t="str">
        <v>Callumborough</v>
      </c>
      <c r="Y1230" t="str">
        <v>Queensland</v>
      </c>
      <c r="Z1230" t="str">
        <v>Australia</v>
      </c>
      <c r="AA1230">
        <v>9</v>
      </c>
      <c r="AB1230" s="3" t="str">
        <f t="shared" si="39"/>
        <v>20 to 30</v>
      </c>
      <c r="AM1230" s="6">
        <v>179</v>
      </c>
      <c r="AN1230" s="6" t="s">
        <v>1355</v>
      </c>
    </row>
    <row r="1231" spans="1:40" x14ac:dyDescent="0.25">
      <c r="A1231">
        <v>1229</v>
      </c>
      <c r="B1231">
        <v>253</v>
      </c>
      <c r="C1231">
        <v>740</v>
      </c>
      <c r="D1231">
        <v>109</v>
      </c>
      <c r="E1231">
        <v>2</v>
      </c>
      <c r="F1231">
        <v>218</v>
      </c>
      <c r="G1231">
        <v>1</v>
      </c>
      <c r="H1231" t="str">
        <f>VLOOKUP($C1231,'Raw-products'!$A$2:$H$1261,MATCH(H$1,'Raw-products'!$A$1:$H$1,0))</f>
        <v>Jacket</v>
      </c>
      <c r="I1231" t="str">
        <f>VLOOKUP($C1231,'Raw-products'!$A$2:$H$1261,MATCH(I$1,'Raw-products'!$A$1:$H$1,0))</f>
        <v>Peacoat</v>
      </c>
      <c r="J1231" t="str">
        <f>VLOOKUP($C1231,'Raw-products'!$A$2:$H$1261,MATCH(J$1,'Raw-products'!$A$1:$H$1,0))</f>
        <v>XS</v>
      </c>
      <c r="K1231" t="str">
        <f>VLOOKUP($C1231,'Raw-products'!$A$2:$H$1261,MATCH(K$1,'Raw-products'!$A$1:$H$1,0))</f>
        <v>orange</v>
      </c>
      <c r="L1231">
        <f>VLOOKUP($C1231,'Raw-products'!$A$2:$H$1261,MATCH(L$1,'Raw-products'!$A$1:$H$1,0))</f>
        <v>102</v>
      </c>
      <c r="M1231">
        <f>VLOOKUP($C1231,'Raw-products'!$A$2:$H$1261,MATCH(M$1,'Raw-products'!$A$1:$H$1,0))</f>
        <v>78</v>
      </c>
      <c r="N1231" s="5">
        <f t="shared" si="38"/>
        <v>7956</v>
      </c>
      <c r="O1231" cm="1">
        <f t="array" ref="O1231:R1231">_xlfn.XLOOKUP($B1231,'Raw -orders'!$A:$A,'Raw -orders'!$B:$E)</f>
        <v>179</v>
      </c>
      <c r="P1231">
        <v>38502</v>
      </c>
      <c r="Q1231" s="1">
        <v>44449</v>
      </c>
      <c r="R1231" s="1">
        <v>44471</v>
      </c>
      <c r="S1231" t="str" cm="1">
        <f t="array" ref="S1231:Z1231">_xlfn.XLOOKUP($O1231,'Raw - customers'!$A:$A,'Raw - customers'!$B:$I)</f>
        <v>Leeann Gowdie</v>
      </c>
      <c r="T1231" t="str">
        <v>Agender</v>
      </c>
      <c r="U1231">
        <v>52</v>
      </c>
      <c r="V1231" t="str">
        <v>8183 Alexis JunctionApt. 634</v>
      </c>
      <c r="W1231">
        <v>3399</v>
      </c>
      <c r="X1231" t="str">
        <v>Callumborough</v>
      </c>
      <c r="Y1231" t="str">
        <v>Queensland</v>
      </c>
      <c r="Z1231" t="str">
        <v>Australia</v>
      </c>
      <c r="AA1231">
        <v>9</v>
      </c>
      <c r="AB1231" s="3" t="str">
        <f t="shared" si="39"/>
        <v>20 to 30</v>
      </c>
      <c r="AM1231" s="6">
        <v>179</v>
      </c>
      <c r="AN1231" s="6" t="s">
        <v>1355</v>
      </c>
    </row>
    <row r="1232" spans="1:40" x14ac:dyDescent="0.25">
      <c r="A1232">
        <v>1230</v>
      </c>
      <c r="B1232">
        <v>254</v>
      </c>
      <c r="C1232">
        <v>1186</v>
      </c>
      <c r="D1232">
        <v>99</v>
      </c>
      <c r="E1232">
        <v>2</v>
      </c>
      <c r="F1232">
        <v>198</v>
      </c>
      <c r="G1232">
        <v>1</v>
      </c>
      <c r="H1232" t="str">
        <f>VLOOKUP($C1232,'Raw-products'!$A$2:$H$1261,MATCH(H$1,'Raw-products'!$A$1:$H$1,0))</f>
        <v>Trousers</v>
      </c>
      <c r="I1232" t="str">
        <f>VLOOKUP($C1232,'Raw-products'!$A$2:$H$1261,MATCH(I$1,'Raw-products'!$A$1:$H$1,0))</f>
        <v>High-Waisted</v>
      </c>
      <c r="J1232" t="str">
        <f>VLOOKUP($C1232,'Raw-products'!$A$2:$H$1261,MATCH(J$1,'Raw-products'!$A$1:$H$1,0))</f>
        <v>S</v>
      </c>
      <c r="K1232" t="str">
        <f>VLOOKUP($C1232,'Raw-products'!$A$2:$H$1261,MATCH(K$1,'Raw-products'!$A$1:$H$1,0))</f>
        <v>violet</v>
      </c>
      <c r="L1232">
        <f>VLOOKUP($C1232,'Raw-products'!$A$2:$H$1261,MATCH(L$1,'Raw-products'!$A$1:$H$1,0))</f>
        <v>98</v>
      </c>
      <c r="M1232">
        <f>VLOOKUP($C1232,'Raw-products'!$A$2:$H$1261,MATCH(M$1,'Raw-products'!$A$1:$H$1,0))</f>
        <v>45</v>
      </c>
      <c r="N1232" s="5">
        <f t="shared" si="38"/>
        <v>4410</v>
      </c>
      <c r="O1232" cm="1">
        <f t="array" ref="O1232:R1232">_xlfn.XLOOKUP($B1232,'Raw -orders'!$A:$A,'Raw -orders'!$B:$E)</f>
        <v>571</v>
      </c>
      <c r="P1232">
        <v>57662</v>
      </c>
      <c r="Q1232" s="1">
        <v>44415</v>
      </c>
      <c r="R1232" s="1">
        <v>44442</v>
      </c>
      <c r="S1232" t="str" cm="1">
        <f t="array" ref="S1232:Z1232">_xlfn.XLOOKUP($O1232,'Raw - customers'!$A:$A,'Raw - customers'!$B:$I)</f>
        <v>Kristofor Roos</v>
      </c>
      <c r="T1232" t="str">
        <v>Agender</v>
      </c>
      <c r="U1232">
        <v>22</v>
      </c>
      <c r="V1232" t="str">
        <v>5567 Clarke MallApt. 756</v>
      </c>
      <c r="W1232">
        <v>4043</v>
      </c>
      <c r="X1232" t="str">
        <v>Jordanside</v>
      </c>
      <c r="Y1232" t="str">
        <v>Australian Capital Territory</v>
      </c>
      <c r="Z1232" t="str">
        <v>Australia</v>
      </c>
      <c r="AA1232">
        <v>8</v>
      </c>
      <c r="AB1232" s="3" t="str">
        <f t="shared" si="39"/>
        <v>20 to 30</v>
      </c>
      <c r="AM1232" s="6">
        <v>571</v>
      </c>
      <c r="AN1232" s="6" t="s">
        <v>1350</v>
      </c>
    </row>
    <row r="1233" spans="1:40" x14ac:dyDescent="0.25">
      <c r="A1233">
        <v>1231</v>
      </c>
      <c r="B1233">
        <v>254</v>
      </c>
      <c r="C1233">
        <v>816</v>
      </c>
      <c r="D1233">
        <v>117</v>
      </c>
      <c r="E1233">
        <v>1</v>
      </c>
      <c r="F1233">
        <v>117</v>
      </c>
      <c r="G1233">
        <v>1</v>
      </c>
      <c r="H1233" t="str">
        <f>VLOOKUP($C1233,'Raw-products'!$A$2:$H$1261,MATCH(H$1,'Raw-products'!$A$1:$H$1,0))</f>
        <v>Jacket</v>
      </c>
      <c r="I1233" t="str">
        <f>VLOOKUP($C1233,'Raw-products'!$A$2:$H$1261,MATCH(I$1,'Raw-products'!$A$1:$H$1,0))</f>
        <v>Shearling</v>
      </c>
      <c r="J1233" t="str">
        <f>VLOOKUP($C1233,'Raw-products'!$A$2:$H$1261,MATCH(J$1,'Raw-products'!$A$1:$H$1,0))</f>
        <v>S</v>
      </c>
      <c r="K1233" t="str">
        <f>VLOOKUP($C1233,'Raw-products'!$A$2:$H$1261,MATCH(K$1,'Raw-products'!$A$1:$H$1,0))</f>
        <v>yellow</v>
      </c>
      <c r="L1233">
        <f>VLOOKUP($C1233,'Raw-products'!$A$2:$H$1261,MATCH(L$1,'Raw-products'!$A$1:$H$1,0))</f>
        <v>95</v>
      </c>
      <c r="M1233">
        <f>VLOOKUP($C1233,'Raw-products'!$A$2:$H$1261,MATCH(M$1,'Raw-products'!$A$1:$H$1,0))</f>
        <v>48</v>
      </c>
      <c r="N1233" s="5">
        <f t="shared" si="38"/>
        <v>4560</v>
      </c>
      <c r="O1233" cm="1">
        <f t="array" ref="O1233:R1233">_xlfn.XLOOKUP($B1233,'Raw -orders'!$A:$A,'Raw -orders'!$B:$E)</f>
        <v>571</v>
      </c>
      <c r="P1233">
        <v>57662</v>
      </c>
      <c r="Q1233" s="1">
        <v>44415</v>
      </c>
      <c r="R1233" s="1">
        <v>44442</v>
      </c>
      <c r="S1233" t="str" cm="1">
        <f t="array" ref="S1233:Z1233">_xlfn.XLOOKUP($O1233,'Raw - customers'!$A:$A,'Raw - customers'!$B:$I)</f>
        <v>Kristofor Roos</v>
      </c>
      <c r="T1233" t="str">
        <v>Agender</v>
      </c>
      <c r="U1233">
        <v>22</v>
      </c>
      <c r="V1233" t="str">
        <v>5567 Clarke MallApt. 756</v>
      </c>
      <c r="W1233">
        <v>4043</v>
      </c>
      <c r="X1233" t="str">
        <v>Jordanside</v>
      </c>
      <c r="Y1233" t="str">
        <v>Australian Capital Territory</v>
      </c>
      <c r="Z1233" t="str">
        <v>Australia</v>
      </c>
      <c r="AA1233">
        <v>8</v>
      </c>
      <c r="AB1233" s="3" t="str">
        <f t="shared" si="39"/>
        <v>20 to 30</v>
      </c>
      <c r="AM1233" s="6">
        <v>571</v>
      </c>
      <c r="AN1233" s="6" t="s">
        <v>1350</v>
      </c>
    </row>
    <row r="1234" spans="1:40" x14ac:dyDescent="0.25">
      <c r="A1234">
        <v>1232</v>
      </c>
      <c r="B1234">
        <v>254</v>
      </c>
      <c r="C1234">
        <v>175</v>
      </c>
      <c r="D1234">
        <v>98</v>
      </c>
      <c r="E1234">
        <v>2</v>
      </c>
      <c r="F1234">
        <v>196</v>
      </c>
      <c r="G1234">
        <v>1</v>
      </c>
      <c r="H1234" t="str">
        <f>VLOOKUP($C1234,'Raw-products'!$A$2:$H$1261,MATCH(H$1,'Raw-products'!$A$1:$H$1,0))</f>
        <v>Shirt</v>
      </c>
      <c r="I1234" t="str">
        <f>VLOOKUP($C1234,'Raw-products'!$A$2:$H$1261,MATCH(I$1,'Raw-products'!$A$1:$H$1,0))</f>
        <v>Camp Collared</v>
      </c>
      <c r="J1234" t="str">
        <f>VLOOKUP($C1234,'Raw-products'!$A$2:$H$1261,MATCH(J$1,'Raw-products'!$A$1:$H$1,0))</f>
        <v>XS</v>
      </c>
      <c r="K1234" t="str">
        <f>VLOOKUP($C1234,'Raw-products'!$A$2:$H$1261,MATCH(K$1,'Raw-products'!$A$1:$H$1,0))</f>
        <v>red</v>
      </c>
      <c r="L1234">
        <f>VLOOKUP($C1234,'Raw-products'!$A$2:$H$1261,MATCH(L$1,'Raw-products'!$A$1:$H$1,0))</f>
        <v>112</v>
      </c>
      <c r="M1234">
        <f>VLOOKUP($C1234,'Raw-products'!$A$2:$H$1261,MATCH(M$1,'Raw-products'!$A$1:$H$1,0))</f>
        <v>77</v>
      </c>
      <c r="N1234" s="5">
        <f t="shared" si="38"/>
        <v>8624</v>
      </c>
      <c r="O1234" cm="1">
        <f t="array" ref="O1234:R1234">_xlfn.XLOOKUP($B1234,'Raw -orders'!$A:$A,'Raw -orders'!$B:$E)</f>
        <v>571</v>
      </c>
      <c r="P1234">
        <v>57662</v>
      </c>
      <c r="Q1234" s="1">
        <v>44415</v>
      </c>
      <c r="R1234" s="1">
        <v>44442</v>
      </c>
      <c r="S1234" t="str" cm="1">
        <f t="array" ref="S1234:Z1234">_xlfn.XLOOKUP($O1234,'Raw - customers'!$A:$A,'Raw - customers'!$B:$I)</f>
        <v>Kristofor Roos</v>
      </c>
      <c r="T1234" t="str">
        <v>Agender</v>
      </c>
      <c r="U1234">
        <v>22</v>
      </c>
      <c r="V1234" t="str">
        <v>5567 Clarke MallApt. 756</v>
      </c>
      <c r="W1234">
        <v>4043</v>
      </c>
      <c r="X1234" t="str">
        <v>Jordanside</v>
      </c>
      <c r="Y1234" t="str">
        <v>Australian Capital Territory</v>
      </c>
      <c r="Z1234" t="str">
        <v>Australia</v>
      </c>
      <c r="AA1234">
        <v>8</v>
      </c>
      <c r="AB1234" s="3" t="str">
        <f t="shared" si="39"/>
        <v>20 to 30</v>
      </c>
      <c r="AM1234" s="6">
        <v>571</v>
      </c>
      <c r="AN1234" s="6" t="s">
        <v>1350</v>
      </c>
    </row>
    <row r="1235" spans="1:40" x14ac:dyDescent="0.25">
      <c r="A1235">
        <v>1233</v>
      </c>
      <c r="B1235">
        <v>254</v>
      </c>
      <c r="C1235">
        <v>664</v>
      </c>
      <c r="D1235">
        <v>93</v>
      </c>
      <c r="E1235">
        <v>2</v>
      </c>
      <c r="F1235">
        <v>186</v>
      </c>
      <c r="G1235">
        <v>1</v>
      </c>
      <c r="H1235" t="str">
        <f>VLOOKUP($C1235,'Raw-products'!$A$2:$H$1261,MATCH(H$1,'Raw-products'!$A$1:$H$1,0))</f>
        <v>Jacket</v>
      </c>
      <c r="I1235" t="str">
        <f>VLOOKUP($C1235,'Raw-products'!$A$2:$H$1261,MATCH(I$1,'Raw-products'!$A$1:$H$1,0))</f>
        <v>Coach</v>
      </c>
      <c r="J1235" t="str">
        <f>VLOOKUP($C1235,'Raw-products'!$A$2:$H$1261,MATCH(J$1,'Raw-products'!$A$1:$H$1,0))</f>
        <v>XL</v>
      </c>
      <c r="K1235" t="str">
        <f>VLOOKUP($C1235,'Raw-products'!$A$2:$H$1261,MATCH(K$1,'Raw-products'!$A$1:$H$1,0))</f>
        <v>violet</v>
      </c>
      <c r="L1235">
        <f>VLOOKUP($C1235,'Raw-products'!$A$2:$H$1261,MATCH(L$1,'Raw-products'!$A$1:$H$1,0))</f>
        <v>115</v>
      </c>
      <c r="M1235">
        <f>VLOOKUP($C1235,'Raw-products'!$A$2:$H$1261,MATCH(M$1,'Raw-products'!$A$1:$H$1,0))</f>
        <v>60</v>
      </c>
      <c r="N1235" s="5">
        <f t="shared" si="38"/>
        <v>6900</v>
      </c>
      <c r="O1235" cm="1">
        <f t="array" ref="O1235:R1235">_xlfn.XLOOKUP($B1235,'Raw -orders'!$A:$A,'Raw -orders'!$B:$E)</f>
        <v>571</v>
      </c>
      <c r="P1235">
        <v>57662</v>
      </c>
      <c r="Q1235" s="1">
        <v>44415</v>
      </c>
      <c r="R1235" s="1">
        <v>44442</v>
      </c>
      <c r="S1235" t="str" cm="1">
        <f t="array" ref="S1235:Z1235">_xlfn.XLOOKUP($O1235,'Raw - customers'!$A:$A,'Raw - customers'!$B:$I)</f>
        <v>Kristofor Roos</v>
      </c>
      <c r="T1235" t="str">
        <v>Agender</v>
      </c>
      <c r="U1235">
        <v>22</v>
      </c>
      <c r="V1235" t="str">
        <v>5567 Clarke MallApt. 756</v>
      </c>
      <c r="W1235">
        <v>4043</v>
      </c>
      <c r="X1235" t="str">
        <v>Jordanside</v>
      </c>
      <c r="Y1235" t="str">
        <v>Australian Capital Territory</v>
      </c>
      <c r="Z1235" t="str">
        <v>Australia</v>
      </c>
      <c r="AA1235">
        <v>8</v>
      </c>
      <c r="AB1235" s="3" t="str">
        <f t="shared" si="39"/>
        <v>20 to 30</v>
      </c>
      <c r="AM1235" s="6">
        <v>571</v>
      </c>
      <c r="AN1235" s="6" t="s">
        <v>1350</v>
      </c>
    </row>
    <row r="1236" spans="1:40" x14ac:dyDescent="0.25">
      <c r="A1236">
        <v>1234</v>
      </c>
      <c r="B1236">
        <v>255</v>
      </c>
      <c r="C1236">
        <v>806</v>
      </c>
      <c r="D1236">
        <v>117</v>
      </c>
      <c r="E1236">
        <v>3</v>
      </c>
      <c r="F1236">
        <v>351</v>
      </c>
      <c r="G1236">
        <v>1</v>
      </c>
      <c r="H1236" t="str">
        <f>VLOOKUP($C1236,'Raw-products'!$A$2:$H$1261,MATCH(H$1,'Raw-products'!$A$1:$H$1,0))</f>
        <v>Jacket</v>
      </c>
      <c r="I1236" t="str">
        <f>VLOOKUP($C1236,'Raw-products'!$A$2:$H$1261,MATCH(I$1,'Raw-products'!$A$1:$H$1,0))</f>
        <v>Shearling</v>
      </c>
      <c r="J1236" t="str">
        <f>VLOOKUP($C1236,'Raw-products'!$A$2:$H$1261,MATCH(J$1,'Raw-products'!$A$1:$H$1,0))</f>
        <v>S</v>
      </c>
      <c r="K1236" t="str">
        <f>VLOOKUP($C1236,'Raw-products'!$A$2:$H$1261,MATCH(K$1,'Raw-products'!$A$1:$H$1,0))</f>
        <v>red</v>
      </c>
      <c r="L1236">
        <f>VLOOKUP($C1236,'Raw-products'!$A$2:$H$1261,MATCH(L$1,'Raw-products'!$A$1:$H$1,0))</f>
        <v>95</v>
      </c>
      <c r="M1236">
        <f>VLOOKUP($C1236,'Raw-products'!$A$2:$H$1261,MATCH(M$1,'Raw-products'!$A$1:$H$1,0))</f>
        <v>75</v>
      </c>
      <c r="N1236" s="5">
        <f t="shared" si="38"/>
        <v>7125</v>
      </c>
      <c r="O1236" cm="1">
        <f t="array" ref="O1236:R1236">_xlfn.XLOOKUP($B1236,'Raw -orders'!$A:$A,'Raw -orders'!$B:$E)</f>
        <v>605</v>
      </c>
      <c r="P1236">
        <v>16272</v>
      </c>
      <c r="Q1236" s="1">
        <v>44465</v>
      </c>
      <c r="R1236" s="1">
        <v>44484</v>
      </c>
      <c r="S1236" t="str" cm="1">
        <f t="array" ref="S1236:Z1236">_xlfn.XLOOKUP($O1236,'Raw - customers'!$A:$A,'Raw - customers'!$B:$I)</f>
        <v>Stanleigh Hazelton</v>
      </c>
      <c r="T1236" t="str">
        <v>Female</v>
      </c>
      <c r="U1236">
        <v>25</v>
      </c>
      <c r="V1236" t="str">
        <v>8676 William HillApt. 725</v>
      </c>
      <c r="W1236">
        <v>4750</v>
      </c>
      <c r="X1236" t="str">
        <v>Hamiltonshire</v>
      </c>
      <c r="Y1236" t="str">
        <v>Western Australia</v>
      </c>
      <c r="Z1236" t="str">
        <v>Australia</v>
      </c>
      <c r="AA1236">
        <v>9</v>
      </c>
      <c r="AB1236" s="3" t="str">
        <f t="shared" si="39"/>
        <v>10 to 20</v>
      </c>
      <c r="AM1236" s="6">
        <v>605</v>
      </c>
      <c r="AN1236" s="6" t="s">
        <v>1377</v>
      </c>
    </row>
    <row r="1237" spans="1:40" x14ac:dyDescent="0.25">
      <c r="A1237">
        <v>1235</v>
      </c>
      <c r="B1237">
        <v>255</v>
      </c>
      <c r="C1237">
        <v>437</v>
      </c>
      <c r="D1237">
        <v>107</v>
      </c>
      <c r="E1237">
        <v>2</v>
      </c>
      <c r="F1237">
        <v>214</v>
      </c>
      <c r="G1237">
        <v>1</v>
      </c>
      <c r="H1237" t="str">
        <f>VLOOKUP($C1237,'Raw-products'!$A$2:$H$1261,MATCH(H$1,'Raw-products'!$A$1:$H$1,0))</f>
        <v>Jacket</v>
      </c>
      <c r="I1237" t="str">
        <f>VLOOKUP($C1237,'Raw-products'!$A$2:$H$1261,MATCH(I$1,'Raw-products'!$A$1:$H$1,0))</f>
        <v>Denim</v>
      </c>
      <c r="J1237" t="str">
        <f>VLOOKUP($C1237,'Raw-products'!$A$2:$H$1261,MATCH(J$1,'Raw-products'!$A$1:$H$1,0))</f>
        <v>M</v>
      </c>
      <c r="K1237" t="str">
        <f>VLOOKUP($C1237,'Raw-products'!$A$2:$H$1261,MATCH(K$1,'Raw-products'!$A$1:$H$1,0))</f>
        <v>green</v>
      </c>
      <c r="L1237">
        <f>VLOOKUP($C1237,'Raw-products'!$A$2:$H$1261,MATCH(L$1,'Raw-products'!$A$1:$H$1,0))</f>
        <v>92</v>
      </c>
      <c r="M1237">
        <f>VLOOKUP($C1237,'Raw-products'!$A$2:$H$1261,MATCH(M$1,'Raw-products'!$A$1:$H$1,0))</f>
        <v>79</v>
      </c>
      <c r="N1237" s="5">
        <f t="shared" si="38"/>
        <v>7268</v>
      </c>
      <c r="O1237" cm="1">
        <f t="array" ref="O1237:R1237">_xlfn.XLOOKUP($B1237,'Raw -orders'!$A:$A,'Raw -orders'!$B:$E)</f>
        <v>605</v>
      </c>
      <c r="P1237">
        <v>16272</v>
      </c>
      <c r="Q1237" s="1">
        <v>44465</v>
      </c>
      <c r="R1237" s="1">
        <v>44484</v>
      </c>
      <c r="S1237" t="str" cm="1">
        <f t="array" ref="S1237:Z1237">_xlfn.XLOOKUP($O1237,'Raw - customers'!$A:$A,'Raw - customers'!$B:$I)</f>
        <v>Stanleigh Hazelton</v>
      </c>
      <c r="T1237" t="str">
        <v>Female</v>
      </c>
      <c r="U1237">
        <v>25</v>
      </c>
      <c r="V1237" t="str">
        <v>8676 William HillApt. 725</v>
      </c>
      <c r="W1237">
        <v>4750</v>
      </c>
      <c r="X1237" t="str">
        <v>Hamiltonshire</v>
      </c>
      <c r="Y1237" t="str">
        <v>Western Australia</v>
      </c>
      <c r="Z1237" t="str">
        <v>Australia</v>
      </c>
      <c r="AA1237">
        <v>9</v>
      </c>
      <c r="AB1237" s="3" t="str">
        <f t="shared" si="39"/>
        <v>10 to 20</v>
      </c>
      <c r="AM1237" s="6">
        <v>605</v>
      </c>
      <c r="AN1237" s="6" t="s">
        <v>1377</v>
      </c>
    </row>
    <row r="1238" spans="1:40" x14ac:dyDescent="0.25">
      <c r="A1238">
        <v>1236</v>
      </c>
      <c r="B1238">
        <v>256</v>
      </c>
      <c r="C1238">
        <v>1051</v>
      </c>
      <c r="D1238">
        <v>93</v>
      </c>
      <c r="E1238">
        <v>1</v>
      </c>
      <c r="F1238">
        <v>93</v>
      </c>
      <c r="G1238">
        <v>1</v>
      </c>
      <c r="H1238" t="str">
        <f>VLOOKUP($C1238,'Raw-products'!$A$2:$H$1261,MATCH(H$1,'Raw-products'!$A$1:$H$1,0))</f>
        <v>Trousers</v>
      </c>
      <c r="I1238" t="str">
        <f>VLOOKUP($C1238,'Raw-products'!$A$2:$H$1261,MATCH(I$1,'Raw-products'!$A$1:$H$1,0))</f>
        <v>Joggers</v>
      </c>
      <c r="J1238" t="str">
        <f>VLOOKUP($C1238,'Raw-products'!$A$2:$H$1261,MATCH(J$1,'Raw-products'!$A$1:$H$1,0))</f>
        <v>S</v>
      </c>
      <c r="K1238" t="str">
        <f>VLOOKUP($C1238,'Raw-products'!$A$2:$H$1261,MATCH(K$1,'Raw-products'!$A$1:$H$1,0))</f>
        <v>red</v>
      </c>
      <c r="L1238">
        <f>VLOOKUP($C1238,'Raw-products'!$A$2:$H$1261,MATCH(L$1,'Raw-products'!$A$1:$H$1,0))</f>
        <v>94</v>
      </c>
      <c r="M1238">
        <f>VLOOKUP($C1238,'Raw-products'!$A$2:$H$1261,MATCH(M$1,'Raw-products'!$A$1:$H$1,0))</f>
        <v>71</v>
      </c>
      <c r="N1238" s="5">
        <f t="shared" si="38"/>
        <v>6674</v>
      </c>
      <c r="O1238" cm="1">
        <f t="array" ref="O1238:R1238">_xlfn.XLOOKUP($B1238,'Raw -orders'!$A:$A,'Raw -orders'!$B:$E)</f>
        <v>313</v>
      </c>
      <c r="P1238">
        <v>15452</v>
      </c>
      <c r="Q1238" s="1">
        <v>44417</v>
      </c>
      <c r="R1238" s="1">
        <v>44420</v>
      </c>
      <c r="S1238" t="str" cm="1">
        <f t="array" ref="S1238:Z1238">_xlfn.XLOOKUP($O1238,'Raw - customers'!$A:$A,'Raw - customers'!$B:$I)</f>
        <v>Courtnay Cornewell</v>
      </c>
      <c r="T1238" t="str">
        <v>Agender</v>
      </c>
      <c r="U1238">
        <v>24</v>
      </c>
      <c r="V1238" t="str">
        <v>533 Archie StreetApt. 007</v>
      </c>
      <c r="W1238">
        <v>985</v>
      </c>
      <c r="X1238" t="str">
        <v>South Pipermouth</v>
      </c>
      <c r="Y1238" t="str">
        <v>South Australia</v>
      </c>
      <c r="Z1238" t="str">
        <v>Australia</v>
      </c>
      <c r="AA1238">
        <v>8</v>
      </c>
      <c r="AB1238" s="3" t="str">
        <f t="shared" si="39"/>
        <v>0 to 10</v>
      </c>
      <c r="AM1238" s="6">
        <v>313</v>
      </c>
      <c r="AN1238" s="6" t="s">
        <v>1345</v>
      </c>
    </row>
    <row r="1239" spans="1:40" x14ac:dyDescent="0.25">
      <c r="A1239">
        <v>1237</v>
      </c>
      <c r="B1239">
        <v>256</v>
      </c>
      <c r="C1239">
        <v>178</v>
      </c>
      <c r="D1239">
        <v>98</v>
      </c>
      <c r="E1239">
        <v>3</v>
      </c>
      <c r="F1239">
        <v>294</v>
      </c>
      <c r="G1239">
        <v>1</v>
      </c>
      <c r="H1239" t="str">
        <f>VLOOKUP($C1239,'Raw-products'!$A$2:$H$1261,MATCH(H$1,'Raw-products'!$A$1:$H$1,0))</f>
        <v>Shirt</v>
      </c>
      <c r="I1239" t="str">
        <f>VLOOKUP($C1239,'Raw-products'!$A$2:$H$1261,MATCH(I$1,'Raw-products'!$A$1:$H$1,0))</f>
        <v>Camp Collared</v>
      </c>
      <c r="J1239" t="str">
        <f>VLOOKUP($C1239,'Raw-products'!$A$2:$H$1261,MATCH(J$1,'Raw-products'!$A$1:$H$1,0))</f>
        <v>L</v>
      </c>
      <c r="K1239" t="str">
        <f>VLOOKUP($C1239,'Raw-products'!$A$2:$H$1261,MATCH(K$1,'Raw-products'!$A$1:$H$1,0))</f>
        <v>red</v>
      </c>
      <c r="L1239">
        <f>VLOOKUP($C1239,'Raw-products'!$A$2:$H$1261,MATCH(L$1,'Raw-products'!$A$1:$H$1,0))</f>
        <v>112</v>
      </c>
      <c r="M1239">
        <f>VLOOKUP($C1239,'Raw-products'!$A$2:$H$1261,MATCH(M$1,'Raw-products'!$A$1:$H$1,0))</f>
        <v>52</v>
      </c>
      <c r="N1239" s="5">
        <f t="shared" si="38"/>
        <v>5824</v>
      </c>
      <c r="O1239" cm="1">
        <f t="array" ref="O1239:R1239">_xlfn.XLOOKUP($B1239,'Raw -orders'!$A:$A,'Raw -orders'!$B:$E)</f>
        <v>313</v>
      </c>
      <c r="P1239">
        <v>15452</v>
      </c>
      <c r="Q1239" s="1">
        <v>44417</v>
      </c>
      <c r="R1239" s="1">
        <v>44420</v>
      </c>
      <c r="S1239" t="str" cm="1">
        <f t="array" ref="S1239:Z1239">_xlfn.XLOOKUP($O1239,'Raw - customers'!$A:$A,'Raw - customers'!$B:$I)</f>
        <v>Courtnay Cornewell</v>
      </c>
      <c r="T1239" t="str">
        <v>Agender</v>
      </c>
      <c r="U1239">
        <v>24</v>
      </c>
      <c r="V1239" t="str">
        <v>533 Archie StreetApt. 007</v>
      </c>
      <c r="W1239">
        <v>985</v>
      </c>
      <c r="X1239" t="str">
        <v>South Pipermouth</v>
      </c>
      <c r="Y1239" t="str">
        <v>South Australia</v>
      </c>
      <c r="Z1239" t="str">
        <v>Australia</v>
      </c>
      <c r="AA1239">
        <v>8</v>
      </c>
      <c r="AB1239" s="3" t="str">
        <f t="shared" si="39"/>
        <v>0 to 10</v>
      </c>
      <c r="AM1239" s="6">
        <v>313</v>
      </c>
      <c r="AN1239" s="6" t="s">
        <v>1345</v>
      </c>
    </row>
    <row r="1240" spans="1:40" x14ac:dyDescent="0.25">
      <c r="A1240">
        <v>1238</v>
      </c>
      <c r="B1240">
        <v>256</v>
      </c>
      <c r="C1240">
        <v>118</v>
      </c>
      <c r="D1240">
        <v>92</v>
      </c>
      <c r="E1240">
        <v>3</v>
      </c>
      <c r="F1240">
        <v>276</v>
      </c>
      <c r="G1240">
        <v>1</v>
      </c>
      <c r="H1240" t="str">
        <f>VLOOKUP($C1240,'Raw-products'!$A$2:$H$1261,MATCH(H$1,'Raw-products'!$A$1:$H$1,0))</f>
        <v>Shirt</v>
      </c>
      <c r="I1240" t="str">
        <f>VLOOKUP($C1240,'Raw-products'!$A$2:$H$1261,MATCH(I$1,'Raw-products'!$A$1:$H$1,0))</f>
        <v>Denim</v>
      </c>
      <c r="J1240" t="str">
        <f>VLOOKUP($C1240,'Raw-products'!$A$2:$H$1261,MATCH(J$1,'Raw-products'!$A$1:$H$1,0))</f>
        <v>L</v>
      </c>
      <c r="K1240" t="str">
        <f>VLOOKUP($C1240,'Raw-products'!$A$2:$H$1261,MATCH(K$1,'Raw-products'!$A$1:$H$1,0))</f>
        <v>yellow</v>
      </c>
      <c r="L1240">
        <f>VLOOKUP($C1240,'Raw-products'!$A$2:$H$1261,MATCH(L$1,'Raw-products'!$A$1:$H$1,0))</f>
        <v>115</v>
      </c>
      <c r="M1240">
        <f>VLOOKUP($C1240,'Raw-products'!$A$2:$H$1261,MATCH(M$1,'Raw-products'!$A$1:$H$1,0))</f>
        <v>75</v>
      </c>
      <c r="N1240" s="5">
        <f t="shared" si="38"/>
        <v>8625</v>
      </c>
      <c r="O1240" cm="1">
        <f t="array" ref="O1240:R1240">_xlfn.XLOOKUP($B1240,'Raw -orders'!$A:$A,'Raw -orders'!$B:$E)</f>
        <v>313</v>
      </c>
      <c r="P1240">
        <v>15452</v>
      </c>
      <c r="Q1240" s="1">
        <v>44417</v>
      </c>
      <c r="R1240" s="1">
        <v>44420</v>
      </c>
      <c r="S1240" t="str" cm="1">
        <f t="array" ref="S1240:Z1240">_xlfn.XLOOKUP($O1240,'Raw - customers'!$A:$A,'Raw - customers'!$B:$I)</f>
        <v>Courtnay Cornewell</v>
      </c>
      <c r="T1240" t="str">
        <v>Agender</v>
      </c>
      <c r="U1240">
        <v>24</v>
      </c>
      <c r="V1240" t="str">
        <v>533 Archie StreetApt. 007</v>
      </c>
      <c r="W1240">
        <v>985</v>
      </c>
      <c r="X1240" t="str">
        <v>South Pipermouth</v>
      </c>
      <c r="Y1240" t="str">
        <v>South Australia</v>
      </c>
      <c r="Z1240" t="str">
        <v>Australia</v>
      </c>
      <c r="AA1240">
        <v>8</v>
      </c>
      <c r="AB1240" s="3" t="str">
        <f t="shared" si="39"/>
        <v>0 to 10</v>
      </c>
      <c r="AM1240" s="6">
        <v>313</v>
      </c>
      <c r="AN1240" s="6" t="s">
        <v>1345</v>
      </c>
    </row>
    <row r="1241" spans="1:40" x14ac:dyDescent="0.25">
      <c r="A1241">
        <v>1239</v>
      </c>
      <c r="B1241">
        <v>256</v>
      </c>
      <c r="C1241">
        <v>1018</v>
      </c>
      <c r="D1241">
        <v>90</v>
      </c>
      <c r="E1241">
        <v>1</v>
      </c>
      <c r="F1241">
        <v>90</v>
      </c>
      <c r="G1241">
        <v>1</v>
      </c>
      <c r="H1241" t="str">
        <f>VLOOKUP($C1241,'Raw-products'!$A$2:$H$1261,MATCH(H$1,'Raw-products'!$A$1:$H$1,0))</f>
        <v>Trousers</v>
      </c>
      <c r="I1241" t="str">
        <f>VLOOKUP($C1241,'Raw-products'!$A$2:$H$1261,MATCH(I$1,'Raw-products'!$A$1:$H$1,0))</f>
        <v>Relaxed Leg</v>
      </c>
      <c r="J1241" t="str">
        <f>VLOOKUP($C1241,'Raw-products'!$A$2:$H$1261,MATCH(J$1,'Raw-products'!$A$1:$H$1,0))</f>
        <v>L</v>
      </c>
      <c r="K1241" t="str">
        <f>VLOOKUP($C1241,'Raw-products'!$A$2:$H$1261,MATCH(K$1,'Raw-products'!$A$1:$H$1,0))</f>
        <v>red</v>
      </c>
      <c r="L1241">
        <f>VLOOKUP($C1241,'Raw-products'!$A$2:$H$1261,MATCH(L$1,'Raw-products'!$A$1:$H$1,0))</f>
        <v>95</v>
      </c>
      <c r="M1241">
        <f>VLOOKUP($C1241,'Raw-products'!$A$2:$H$1261,MATCH(M$1,'Raw-products'!$A$1:$H$1,0))</f>
        <v>63</v>
      </c>
      <c r="N1241" s="5">
        <f t="shared" si="38"/>
        <v>5985</v>
      </c>
      <c r="O1241" cm="1">
        <f t="array" ref="O1241:R1241">_xlfn.XLOOKUP($B1241,'Raw -orders'!$A:$A,'Raw -orders'!$B:$E)</f>
        <v>313</v>
      </c>
      <c r="P1241">
        <v>15452</v>
      </c>
      <c r="Q1241" s="1">
        <v>44417</v>
      </c>
      <c r="R1241" s="1">
        <v>44420</v>
      </c>
      <c r="S1241" t="str" cm="1">
        <f t="array" ref="S1241:Z1241">_xlfn.XLOOKUP($O1241,'Raw - customers'!$A:$A,'Raw - customers'!$B:$I)</f>
        <v>Courtnay Cornewell</v>
      </c>
      <c r="T1241" t="str">
        <v>Agender</v>
      </c>
      <c r="U1241">
        <v>24</v>
      </c>
      <c r="V1241" t="str">
        <v>533 Archie StreetApt. 007</v>
      </c>
      <c r="W1241">
        <v>985</v>
      </c>
      <c r="X1241" t="str">
        <v>South Pipermouth</v>
      </c>
      <c r="Y1241" t="str">
        <v>South Australia</v>
      </c>
      <c r="Z1241" t="str">
        <v>Australia</v>
      </c>
      <c r="AA1241">
        <v>8</v>
      </c>
      <c r="AB1241" s="3" t="str">
        <f t="shared" si="39"/>
        <v>0 to 10</v>
      </c>
      <c r="AM1241" s="6">
        <v>313</v>
      </c>
      <c r="AN1241" s="6" t="s">
        <v>1345</v>
      </c>
    </row>
    <row r="1242" spans="1:40" x14ac:dyDescent="0.25">
      <c r="A1242">
        <v>1240</v>
      </c>
      <c r="B1242">
        <v>256</v>
      </c>
      <c r="C1242">
        <v>36</v>
      </c>
      <c r="D1242">
        <v>104</v>
      </c>
      <c r="E1242">
        <v>2</v>
      </c>
      <c r="F1242">
        <v>208</v>
      </c>
      <c r="G1242">
        <v>1</v>
      </c>
      <c r="H1242" t="str">
        <f>VLOOKUP($C1242,'Raw-products'!$A$2:$H$1261,MATCH(H$1,'Raw-products'!$A$1:$H$1,0))</f>
        <v>Shirt</v>
      </c>
      <c r="I1242" t="str">
        <f>VLOOKUP($C1242,'Raw-products'!$A$2:$H$1261,MATCH(I$1,'Raw-products'!$A$1:$H$1,0))</f>
        <v>Dress</v>
      </c>
      <c r="J1242" t="str">
        <f>VLOOKUP($C1242,'Raw-products'!$A$2:$H$1261,MATCH(J$1,'Raw-products'!$A$1:$H$1,0))</f>
        <v>S</v>
      </c>
      <c r="K1242" t="str">
        <f>VLOOKUP($C1242,'Raw-products'!$A$2:$H$1261,MATCH(K$1,'Raw-products'!$A$1:$H$1,0))</f>
        <v>red</v>
      </c>
      <c r="L1242">
        <f>VLOOKUP($C1242,'Raw-products'!$A$2:$H$1261,MATCH(L$1,'Raw-products'!$A$1:$H$1,0))</f>
        <v>119</v>
      </c>
      <c r="M1242">
        <f>VLOOKUP($C1242,'Raw-products'!$A$2:$H$1261,MATCH(M$1,'Raw-products'!$A$1:$H$1,0))</f>
        <v>72</v>
      </c>
      <c r="N1242" s="5">
        <f t="shared" si="38"/>
        <v>8568</v>
      </c>
      <c r="O1242" cm="1">
        <f t="array" ref="O1242:R1242">_xlfn.XLOOKUP($B1242,'Raw -orders'!$A:$A,'Raw -orders'!$B:$E)</f>
        <v>313</v>
      </c>
      <c r="P1242">
        <v>15452</v>
      </c>
      <c r="Q1242" s="1">
        <v>44417</v>
      </c>
      <c r="R1242" s="1">
        <v>44420</v>
      </c>
      <c r="S1242" t="str" cm="1">
        <f t="array" ref="S1242:Z1242">_xlfn.XLOOKUP($O1242,'Raw - customers'!$A:$A,'Raw - customers'!$B:$I)</f>
        <v>Courtnay Cornewell</v>
      </c>
      <c r="T1242" t="str">
        <v>Agender</v>
      </c>
      <c r="U1242">
        <v>24</v>
      </c>
      <c r="V1242" t="str">
        <v>533 Archie StreetApt. 007</v>
      </c>
      <c r="W1242">
        <v>985</v>
      </c>
      <c r="X1242" t="str">
        <v>South Pipermouth</v>
      </c>
      <c r="Y1242" t="str">
        <v>South Australia</v>
      </c>
      <c r="Z1242" t="str">
        <v>Australia</v>
      </c>
      <c r="AA1242">
        <v>8</v>
      </c>
      <c r="AB1242" s="3" t="str">
        <f t="shared" si="39"/>
        <v>0 to 10</v>
      </c>
      <c r="AM1242" s="6">
        <v>313</v>
      </c>
      <c r="AN1242" s="6" t="s">
        <v>1345</v>
      </c>
    </row>
    <row r="1243" spans="1:40" x14ac:dyDescent="0.25">
      <c r="A1243">
        <v>1241</v>
      </c>
      <c r="B1243">
        <v>257</v>
      </c>
      <c r="C1243">
        <v>976</v>
      </c>
      <c r="D1243">
        <v>97</v>
      </c>
      <c r="E1243">
        <v>2</v>
      </c>
      <c r="F1243">
        <v>194</v>
      </c>
      <c r="G1243">
        <v>1</v>
      </c>
      <c r="H1243" t="str">
        <f>VLOOKUP($C1243,'Raw-products'!$A$2:$H$1261,MATCH(H$1,'Raw-products'!$A$1:$H$1,0))</f>
        <v>Trousers</v>
      </c>
      <c r="I1243" t="str">
        <f>VLOOKUP($C1243,'Raw-products'!$A$2:$H$1261,MATCH(I$1,'Raw-products'!$A$1:$H$1,0))</f>
        <v>Slim-Fit</v>
      </c>
      <c r="J1243" t="str">
        <f>VLOOKUP($C1243,'Raw-products'!$A$2:$H$1261,MATCH(J$1,'Raw-products'!$A$1:$H$1,0))</f>
        <v>S</v>
      </c>
      <c r="K1243" t="str">
        <f>VLOOKUP($C1243,'Raw-products'!$A$2:$H$1261,MATCH(K$1,'Raw-products'!$A$1:$H$1,0))</f>
        <v>violet</v>
      </c>
      <c r="L1243">
        <f>VLOOKUP($C1243,'Raw-products'!$A$2:$H$1261,MATCH(L$1,'Raw-products'!$A$1:$H$1,0))</f>
        <v>119</v>
      </c>
      <c r="M1243">
        <f>VLOOKUP($C1243,'Raw-products'!$A$2:$H$1261,MATCH(M$1,'Raw-products'!$A$1:$H$1,0))</f>
        <v>46</v>
      </c>
      <c r="N1243" s="5">
        <f t="shared" si="38"/>
        <v>5474</v>
      </c>
      <c r="O1243" cm="1">
        <f t="array" ref="O1243:R1243">_xlfn.XLOOKUP($B1243,'Raw -orders'!$A:$A,'Raw -orders'!$B:$E)</f>
        <v>914</v>
      </c>
      <c r="P1243">
        <v>43972</v>
      </c>
      <c r="Q1243" s="1">
        <v>44239</v>
      </c>
      <c r="R1243" s="1">
        <v>44257</v>
      </c>
      <c r="S1243" t="str" cm="1">
        <f t="array" ref="S1243:Z1243">_xlfn.XLOOKUP($O1243,'Raw - customers'!$A:$A,'Raw - customers'!$B:$I)</f>
        <v>Emmalee Camin</v>
      </c>
      <c r="T1243" t="str">
        <v>Bigender</v>
      </c>
      <c r="U1243">
        <v>39</v>
      </c>
      <c r="V1243" t="str">
        <v>7571 Nolan CrestSuite 040</v>
      </c>
      <c r="W1243">
        <v>7531</v>
      </c>
      <c r="X1243" t="str">
        <v>South Alexview</v>
      </c>
      <c r="Y1243" t="str">
        <v>South Australia</v>
      </c>
      <c r="Z1243" t="str">
        <v>Australia</v>
      </c>
      <c r="AA1243">
        <v>2</v>
      </c>
      <c r="AB1243" s="3" t="str">
        <f t="shared" si="39"/>
        <v>10 to 20</v>
      </c>
      <c r="AM1243" s="6">
        <v>914</v>
      </c>
      <c r="AN1243" s="6" t="s">
        <v>1345</v>
      </c>
    </row>
    <row r="1244" spans="1:40" x14ac:dyDescent="0.25">
      <c r="A1244">
        <v>1242</v>
      </c>
      <c r="B1244">
        <v>257</v>
      </c>
      <c r="C1244">
        <v>1124</v>
      </c>
      <c r="D1244">
        <v>102</v>
      </c>
      <c r="E1244">
        <v>2</v>
      </c>
      <c r="F1244">
        <v>204</v>
      </c>
      <c r="G1244">
        <v>1</v>
      </c>
      <c r="H1244" t="str">
        <f>VLOOKUP($C1244,'Raw-products'!$A$2:$H$1261,MATCH(H$1,'Raw-products'!$A$1:$H$1,0))</f>
        <v>Trousers</v>
      </c>
      <c r="I1244" t="str">
        <f>VLOOKUP($C1244,'Raw-products'!$A$2:$H$1261,MATCH(I$1,'Raw-products'!$A$1:$H$1,0))</f>
        <v>Cargo Pants</v>
      </c>
      <c r="J1244" t="str">
        <f>VLOOKUP($C1244,'Raw-products'!$A$2:$H$1261,MATCH(J$1,'Raw-products'!$A$1:$H$1,0))</f>
        <v>XL</v>
      </c>
      <c r="K1244" t="str">
        <f>VLOOKUP($C1244,'Raw-products'!$A$2:$H$1261,MATCH(K$1,'Raw-products'!$A$1:$H$1,0))</f>
        <v>red</v>
      </c>
      <c r="L1244">
        <f>VLOOKUP($C1244,'Raw-products'!$A$2:$H$1261,MATCH(L$1,'Raw-products'!$A$1:$H$1,0))</f>
        <v>106</v>
      </c>
      <c r="M1244">
        <f>VLOOKUP($C1244,'Raw-products'!$A$2:$H$1261,MATCH(M$1,'Raw-products'!$A$1:$H$1,0))</f>
        <v>45</v>
      </c>
      <c r="N1244" s="5">
        <f t="shared" si="38"/>
        <v>4770</v>
      </c>
      <c r="O1244" cm="1">
        <f t="array" ref="O1244:R1244">_xlfn.XLOOKUP($B1244,'Raw -orders'!$A:$A,'Raw -orders'!$B:$E)</f>
        <v>914</v>
      </c>
      <c r="P1244">
        <v>43972</v>
      </c>
      <c r="Q1244" s="1">
        <v>44239</v>
      </c>
      <c r="R1244" s="1">
        <v>44257</v>
      </c>
      <c r="S1244" t="str" cm="1">
        <f t="array" ref="S1244:Z1244">_xlfn.XLOOKUP($O1244,'Raw - customers'!$A:$A,'Raw - customers'!$B:$I)</f>
        <v>Emmalee Camin</v>
      </c>
      <c r="T1244" t="str">
        <v>Bigender</v>
      </c>
      <c r="U1244">
        <v>39</v>
      </c>
      <c r="V1244" t="str">
        <v>7571 Nolan CrestSuite 040</v>
      </c>
      <c r="W1244">
        <v>7531</v>
      </c>
      <c r="X1244" t="str">
        <v>South Alexview</v>
      </c>
      <c r="Y1244" t="str">
        <v>South Australia</v>
      </c>
      <c r="Z1244" t="str">
        <v>Australia</v>
      </c>
      <c r="AA1244">
        <v>2</v>
      </c>
      <c r="AB1244" s="3" t="str">
        <f t="shared" si="39"/>
        <v>10 to 20</v>
      </c>
      <c r="AM1244" s="6">
        <v>914</v>
      </c>
      <c r="AN1244" s="6" t="s">
        <v>1345</v>
      </c>
    </row>
    <row r="1245" spans="1:40" x14ac:dyDescent="0.25">
      <c r="A1245">
        <v>1243</v>
      </c>
      <c r="B1245">
        <v>257</v>
      </c>
      <c r="C1245">
        <v>61</v>
      </c>
      <c r="D1245">
        <v>104</v>
      </c>
      <c r="E1245">
        <v>1</v>
      </c>
      <c r="F1245">
        <v>104</v>
      </c>
      <c r="G1245">
        <v>1</v>
      </c>
      <c r="H1245" t="str">
        <f>VLOOKUP($C1245,'Raw-products'!$A$2:$H$1261,MATCH(H$1,'Raw-products'!$A$1:$H$1,0))</f>
        <v>Shirt</v>
      </c>
      <c r="I1245" t="str">
        <f>VLOOKUP($C1245,'Raw-products'!$A$2:$H$1261,MATCH(I$1,'Raw-products'!$A$1:$H$1,0))</f>
        <v>Dress</v>
      </c>
      <c r="J1245" t="str">
        <f>VLOOKUP($C1245,'Raw-products'!$A$2:$H$1261,MATCH(J$1,'Raw-products'!$A$1:$H$1,0))</f>
        <v>S</v>
      </c>
      <c r="K1245" t="str">
        <f>VLOOKUP($C1245,'Raw-products'!$A$2:$H$1261,MATCH(K$1,'Raw-products'!$A$1:$H$1,0))</f>
        <v>indigo</v>
      </c>
      <c r="L1245">
        <f>VLOOKUP($C1245,'Raw-products'!$A$2:$H$1261,MATCH(L$1,'Raw-products'!$A$1:$H$1,0))</f>
        <v>119</v>
      </c>
      <c r="M1245">
        <f>VLOOKUP($C1245,'Raw-products'!$A$2:$H$1261,MATCH(M$1,'Raw-products'!$A$1:$H$1,0))</f>
        <v>40</v>
      </c>
      <c r="N1245" s="5">
        <f t="shared" si="38"/>
        <v>4760</v>
      </c>
      <c r="O1245" cm="1">
        <f t="array" ref="O1245:R1245">_xlfn.XLOOKUP($B1245,'Raw -orders'!$A:$A,'Raw -orders'!$B:$E)</f>
        <v>914</v>
      </c>
      <c r="P1245">
        <v>43972</v>
      </c>
      <c r="Q1245" s="1">
        <v>44239</v>
      </c>
      <c r="R1245" s="1">
        <v>44257</v>
      </c>
      <c r="S1245" t="str" cm="1">
        <f t="array" ref="S1245:Z1245">_xlfn.XLOOKUP($O1245,'Raw - customers'!$A:$A,'Raw - customers'!$B:$I)</f>
        <v>Emmalee Camin</v>
      </c>
      <c r="T1245" t="str">
        <v>Bigender</v>
      </c>
      <c r="U1245">
        <v>39</v>
      </c>
      <c r="V1245" t="str">
        <v>7571 Nolan CrestSuite 040</v>
      </c>
      <c r="W1245">
        <v>7531</v>
      </c>
      <c r="X1245" t="str">
        <v>South Alexview</v>
      </c>
      <c r="Y1245" t="str">
        <v>South Australia</v>
      </c>
      <c r="Z1245" t="str">
        <v>Australia</v>
      </c>
      <c r="AA1245">
        <v>2</v>
      </c>
      <c r="AB1245" s="3" t="str">
        <f t="shared" si="39"/>
        <v>10 to 20</v>
      </c>
      <c r="AM1245" s="6">
        <v>914</v>
      </c>
      <c r="AN1245" s="6" t="s">
        <v>1345</v>
      </c>
    </row>
    <row r="1246" spans="1:40" x14ac:dyDescent="0.25">
      <c r="A1246">
        <v>1244</v>
      </c>
      <c r="B1246">
        <v>257</v>
      </c>
      <c r="C1246">
        <v>952</v>
      </c>
      <c r="D1246">
        <v>97</v>
      </c>
      <c r="E1246">
        <v>2</v>
      </c>
      <c r="F1246">
        <v>194</v>
      </c>
      <c r="G1246">
        <v>1</v>
      </c>
      <c r="H1246" t="str">
        <f>VLOOKUP($C1246,'Raw-products'!$A$2:$H$1261,MATCH(H$1,'Raw-products'!$A$1:$H$1,0))</f>
        <v>Trousers</v>
      </c>
      <c r="I1246" t="str">
        <f>VLOOKUP($C1246,'Raw-products'!$A$2:$H$1261,MATCH(I$1,'Raw-products'!$A$1:$H$1,0))</f>
        <v>Slim-Fit</v>
      </c>
      <c r="J1246" t="str">
        <f>VLOOKUP($C1246,'Raw-products'!$A$2:$H$1261,MATCH(J$1,'Raw-products'!$A$1:$H$1,0))</f>
        <v>M</v>
      </c>
      <c r="K1246" t="str">
        <f>VLOOKUP($C1246,'Raw-products'!$A$2:$H$1261,MATCH(K$1,'Raw-products'!$A$1:$H$1,0))</f>
        <v>orange</v>
      </c>
      <c r="L1246">
        <f>VLOOKUP($C1246,'Raw-products'!$A$2:$H$1261,MATCH(L$1,'Raw-products'!$A$1:$H$1,0))</f>
        <v>119</v>
      </c>
      <c r="M1246">
        <f>VLOOKUP($C1246,'Raw-products'!$A$2:$H$1261,MATCH(M$1,'Raw-products'!$A$1:$H$1,0))</f>
        <v>44</v>
      </c>
      <c r="N1246" s="5">
        <f t="shared" si="38"/>
        <v>5236</v>
      </c>
      <c r="O1246" cm="1">
        <f t="array" ref="O1246:R1246">_xlfn.XLOOKUP($B1246,'Raw -orders'!$A:$A,'Raw -orders'!$B:$E)</f>
        <v>914</v>
      </c>
      <c r="P1246">
        <v>43972</v>
      </c>
      <c r="Q1246" s="1">
        <v>44239</v>
      </c>
      <c r="R1246" s="1">
        <v>44257</v>
      </c>
      <c r="S1246" t="str" cm="1">
        <f t="array" ref="S1246:Z1246">_xlfn.XLOOKUP($O1246,'Raw - customers'!$A:$A,'Raw - customers'!$B:$I)</f>
        <v>Emmalee Camin</v>
      </c>
      <c r="T1246" t="str">
        <v>Bigender</v>
      </c>
      <c r="U1246">
        <v>39</v>
      </c>
      <c r="V1246" t="str">
        <v>7571 Nolan CrestSuite 040</v>
      </c>
      <c r="W1246">
        <v>7531</v>
      </c>
      <c r="X1246" t="str">
        <v>South Alexview</v>
      </c>
      <c r="Y1246" t="str">
        <v>South Australia</v>
      </c>
      <c r="Z1246" t="str">
        <v>Australia</v>
      </c>
      <c r="AA1246">
        <v>2</v>
      </c>
      <c r="AB1246" s="3" t="str">
        <f t="shared" si="39"/>
        <v>10 to 20</v>
      </c>
      <c r="AM1246" s="6">
        <v>914</v>
      </c>
      <c r="AN1246" s="6" t="s">
        <v>1345</v>
      </c>
    </row>
    <row r="1247" spans="1:40" x14ac:dyDescent="0.25">
      <c r="A1247">
        <v>1245</v>
      </c>
      <c r="B1247">
        <v>257</v>
      </c>
      <c r="C1247">
        <v>796</v>
      </c>
      <c r="D1247">
        <v>91</v>
      </c>
      <c r="E1247">
        <v>3</v>
      </c>
      <c r="F1247">
        <v>273</v>
      </c>
      <c r="G1247">
        <v>1</v>
      </c>
      <c r="H1247" t="str">
        <f>VLOOKUP($C1247,'Raw-products'!$A$2:$H$1261,MATCH(H$1,'Raw-products'!$A$1:$H$1,0))</f>
        <v>Jacket</v>
      </c>
      <c r="I1247" t="str">
        <f>VLOOKUP($C1247,'Raw-products'!$A$2:$H$1261,MATCH(I$1,'Raw-products'!$A$1:$H$1,0))</f>
        <v>Pullover</v>
      </c>
      <c r="J1247" t="str">
        <f>VLOOKUP($C1247,'Raw-products'!$A$2:$H$1261,MATCH(J$1,'Raw-products'!$A$1:$H$1,0))</f>
        <v>S</v>
      </c>
      <c r="K1247" t="str">
        <f>VLOOKUP($C1247,'Raw-products'!$A$2:$H$1261,MATCH(K$1,'Raw-products'!$A$1:$H$1,0))</f>
        <v>indigo</v>
      </c>
      <c r="L1247">
        <f>VLOOKUP($C1247,'Raw-products'!$A$2:$H$1261,MATCH(L$1,'Raw-products'!$A$1:$H$1,0))</f>
        <v>114</v>
      </c>
      <c r="M1247">
        <f>VLOOKUP($C1247,'Raw-products'!$A$2:$H$1261,MATCH(M$1,'Raw-products'!$A$1:$H$1,0))</f>
        <v>44</v>
      </c>
      <c r="N1247" s="5">
        <f t="shared" si="38"/>
        <v>5016</v>
      </c>
      <c r="O1247" cm="1">
        <f t="array" ref="O1247:R1247">_xlfn.XLOOKUP($B1247,'Raw -orders'!$A:$A,'Raw -orders'!$B:$E)</f>
        <v>914</v>
      </c>
      <c r="P1247">
        <v>43972</v>
      </c>
      <c r="Q1247" s="1">
        <v>44239</v>
      </c>
      <c r="R1247" s="1">
        <v>44257</v>
      </c>
      <c r="S1247" t="str" cm="1">
        <f t="array" ref="S1247:Z1247">_xlfn.XLOOKUP($O1247,'Raw - customers'!$A:$A,'Raw - customers'!$B:$I)</f>
        <v>Emmalee Camin</v>
      </c>
      <c r="T1247" t="str">
        <v>Bigender</v>
      </c>
      <c r="U1247">
        <v>39</v>
      </c>
      <c r="V1247" t="str">
        <v>7571 Nolan CrestSuite 040</v>
      </c>
      <c r="W1247">
        <v>7531</v>
      </c>
      <c r="X1247" t="str">
        <v>South Alexview</v>
      </c>
      <c r="Y1247" t="str">
        <v>South Australia</v>
      </c>
      <c r="Z1247" t="str">
        <v>Australia</v>
      </c>
      <c r="AA1247">
        <v>2</v>
      </c>
      <c r="AB1247" s="3" t="str">
        <f t="shared" si="39"/>
        <v>10 to 20</v>
      </c>
      <c r="AM1247" s="6">
        <v>914</v>
      </c>
      <c r="AN1247" s="6" t="s">
        <v>1345</v>
      </c>
    </row>
    <row r="1248" spans="1:40" x14ac:dyDescent="0.25">
      <c r="A1248">
        <v>1246</v>
      </c>
      <c r="B1248">
        <v>258</v>
      </c>
      <c r="C1248">
        <v>861</v>
      </c>
      <c r="D1248">
        <v>113</v>
      </c>
      <c r="E1248">
        <v>1</v>
      </c>
      <c r="F1248">
        <v>113</v>
      </c>
      <c r="G1248">
        <v>1</v>
      </c>
      <c r="H1248" t="str">
        <f>VLOOKUP($C1248,'Raw-products'!$A$2:$H$1261,MATCH(H$1,'Raw-products'!$A$1:$H$1,0))</f>
        <v>Trousers</v>
      </c>
      <c r="I1248" t="str">
        <f>VLOOKUP($C1248,'Raw-products'!$A$2:$H$1261,MATCH(I$1,'Raw-products'!$A$1:$H$1,0))</f>
        <v>Chinos</v>
      </c>
      <c r="J1248" t="str">
        <f>VLOOKUP($C1248,'Raw-products'!$A$2:$H$1261,MATCH(J$1,'Raw-products'!$A$1:$H$1,0))</f>
        <v>S</v>
      </c>
      <c r="K1248" t="str">
        <f>VLOOKUP($C1248,'Raw-products'!$A$2:$H$1261,MATCH(K$1,'Raw-products'!$A$1:$H$1,0))</f>
        <v>blue</v>
      </c>
      <c r="L1248">
        <f>VLOOKUP($C1248,'Raw-products'!$A$2:$H$1261,MATCH(L$1,'Raw-products'!$A$1:$H$1,0))</f>
        <v>100</v>
      </c>
      <c r="M1248">
        <f>VLOOKUP($C1248,'Raw-products'!$A$2:$H$1261,MATCH(M$1,'Raw-products'!$A$1:$H$1,0))</f>
        <v>51</v>
      </c>
      <c r="N1248" s="5">
        <f t="shared" si="38"/>
        <v>5100</v>
      </c>
      <c r="O1248" cm="1">
        <f t="array" ref="O1248:R1248">_xlfn.XLOOKUP($B1248,'Raw -orders'!$A:$A,'Raw -orders'!$B:$E)</f>
        <v>742</v>
      </c>
      <c r="P1248">
        <v>38266</v>
      </c>
      <c r="Q1248" s="1">
        <v>44490</v>
      </c>
      <c r="R1248" s="1">
        <v>44513</v>
      </c>
      <c r="S1248" t="str" cm="1">
        <f t="array" ref="S1248:Z1248">_xlfn.XLOOKUP($O1248,'Raw - customers'!$A:$A,'Raw - customers'!$B:$I)</f>
        <v>Selestina Dauber</v>
      </c>
      <c r="T1248" t="str">
        <v>Polygender</v>
      </c>
      <c r="U1248">
        <v>44</v>
      </c>
      <c r="V1248" t="str">
        <v>275 Maddison Estate DrApt. 642</v>
      </c>
      <c r="W1248">
        <v>8642</v>
      </c>
      <c r="X1248" t="str">
        <v>Port Aliview</v>
      </c>
      <c r="Y1248" t="str">
        <v>Western Australia</v>
      </c>
      <c r="Z1248" t="str">
        <v>Australia</v>
      </c>
      <c r="AA1248">
        <v>10</v>
      </c>
      <c r="AB1248" s="3" t="str">
        <f t="shared" si="39"/>
        <v>20 to 30</v>
      </c>
      <c r="AM1248" s="6">
        <v>742</v>
      </c>
      <c r="AN1248" s="6" t="s">
        <v>1377</v>
      </c>
    </row>
    <row r="1249" spans="1:40" x14ac:dyDescent="0.25">
      <c r="A1249">
        <v>1247</v>
      </c>
      <c r="B1249">
        <v>258</v>
      </c>
      <c r="C1249">
        <v>669</v>
      </c>
      <c r="D1249">
        <v>113</v>
      </c>
      <c r="E1249">
        <v>1</v>
      </c>
      <c r="F1249">
        <v>113</v>
      </c>
      <c r="G1249">
        <v>1</v>
      </c>
      <c r="H1249" t="str">
        <f>VLOOKUP($C1249,'Raw-products'!$A$2:$H$1261,MATCH(H$1,'Raw-products'!$A$1:$H$1,0))</f>
        <v>Jacket</v>
      </c>
      <c r="I1249" t="str">
        <f>VLOOKUP($C1249,'Raw-products'!$A$2:$H$1261,MATCH(I$1,'Raw-products'!$A$1:$H$1,0))</f>
        <v>Parka</v>
      </c>
      <c r="J1249" t="str">
        <f>VLOOKUP($C1249,'Raw-products'!$A$2:$H$1261,MATCH(J$1,'Raw-products'!$A$1:$H$1,0))</f>
        <v>XL</v>
      </c>
      <c r="K1249" t="str">
        <f>VLOOKUP($C1249,'Raw-products'!$A$2:$H$1261,MATCH(K$1,'Raw-products'!$A$1:$H$1,0))</f>
        <v>red</v>
      </c>
      <c r="L1249">
        <f>VLOOKUP($C1249,'Raw-products'!$A$2:$H$1261,MATCH(L$1,'Raw-products'!$A$1:$H$1,0))</f>
        <v>119</v>
      </c>
      <c r="M1249">
        <f>VLOOKUP($C1249,'Raw-products'!$A$2:$H$1261,MATCH(M$1,'Raw-products'!$A$1:$H$1,0))</f>
        <v>64</v>
      </c>
      <c r="N1249" s="5">
        <f t="shared" si="38"/>
        <v>7616</v>
      </c>
      <c r="O1249" cm="1">
        <f t="array" ref="O1249:R1249">_xlfn.XLOOKUP($B1249,'Raw -orders'!$A:$A,'Raw -orders'!$B:$E)</f>
        <v>742</v>
      </c>
      <c r="P1249">
        <v>38266</v>
      </c>
      <c r="Q1249" s="1">
        <v>44490</v>
      </c>
      <c r="R1249" s="1">
        <v>44513</v>
      </c>
      <c r="S1249" t="str" cm="1">
        <f t="array" ref="S1249:Z1249">_xlfn.XLOOKUP($O1249,'Raw - customers'!$A:$A,'Raw - customers'!$B:$I)</f>
        <v>Selestina Dauber</v>
      </c>
      <c r="T1249" t="str">
        <v>Polygender</v>
      </c>
      <c r="U1249">
        <v>44</v>
      </c>
      <c r="V1249" t="str">
        <v>275 Maddison Estate DrApt. 642</v>
      </c>
      <c r="W1249">
        <v>8642</v>
      </c>
      <c r="X1249" t="str">
        <v>Port Aliview</v>
      </c>
      <c r="Y1249" t="str">
        <v>Western Australia</v>
      </c>
      <c r="Z1249" t="str">
        <v>Australia</v>
      </c>
      <c r="AA1249">
        <v>10</v>
      </c>
      <c r="AB1249" s="3" t="str">
        <f t="shared" si="39"/>
        <v>20 to 30</v>
      </c>
      <c r="AM1249" s="6">
        <v>742</v>
      </c>
      <c r="AN1249" s="6" t="s">
        <v>1377</v>
      </c>
    </row>
    <row r="1250" spans="1:40" x14ac:dyDescent="0.25">
      <c r="A1250">
        <v>1248</v>
      </c>
      <c r="B1250">
        <v>258</v>
      </c>
      <c r="C1250">
        <v>65</v>
      </c>
      <c r="D1250">
        <v>104</v>
      </c>
      <c r="E1250">
        <v>2</v>
      </c>
      <c r="F1250">
        <v>208</v>
      </c>
      <c r="G1250">
        <v>1</v>
      </c>
      <c r="H1250" t="str">
        <f>VLOOKUP($C1250,'Raw-products'!$A$2:$H$1261,MATCH(H$1,'Raw-products'!$A$1:$H$1,0))</f>
        <v>Shirt</v>
      </c>
      <c r="I1250" t="str">
        <f>VLOOKUP($C1250,'Raw-products'!$A$2:$H$1261,MATCH(I$1,'Raw-products'!$A$1:$H$1,0))</f>
        <v>Dress</v>
      </c>
      <c r="J1250" t="str">
        <f>VLOOKUP($C1250,'Raw-products'!$A$2:$H$1261,MATCH(J$1,'Raw-products'!$A$1:$H$1,0))</f>
        <v>XS</v>
      </c>
      <c r="K1250" t="str">
        <f>VLOOKUP($C1250,'Raw-products'!$A$2:$H$1261,MATCH(K$1,'Raw-products'!$A$1:$H$1,0))</f>
        <v>violet</v>
      </c>
      <c r="L1250">
        <f>VLOOKUP($C1250,'Raw-products'!$A$2:$H$1261,MATCH(L$1,'Raw-products'!$A$1:$H$1,0))</f>
        <v>119</v>
      </c>
      <c r="M1250">
        <f>VLOOKUP($C1250,'Raw-products'!$A$2:$H$1261,MATCH(M$1,'Raw-products'!$A$1:$H$1,0))</f>
        <v>63</v>
      </c>
      <c r="N1250" s="5">
        <f t="shared" si="38"/>
        <v>7497</v>
      </c>
      <c r="O1250" cm="1">
        <f t="array" ref="O1250:R1250">_xlfn.XLOOKUP($B1250,'Raw -orders'!$A:$A,'Raw -orders'!$B:$E)</f>
        <v>742</v>
      </c>
      <c r="P1250">
        <v>38266</v>
      </c>
      <c r="Q1250" s="1">
        <v>44490</v>
      </c>
      <c r="R1250" s="1">
        <v>44513</v>
      </c>
      <c r="S1250" t="str" cm="1">
        <f t="array" ref="S1250:Z1250">_xlfn.XLOOKUP($O1250,'Raw - customers'!$A:$A,'Raw - customers'!$B:$I)</f>
        <v>Selestina Dauber</v>
      </c>
      <c r="T1250" t="str">
        <v>Polygender</v>
      </c>
      <c r="U1250">
        <v>44</v>
      </c>
      <c r="V1250" t="str">
        <v>275 Maddison Estate DrApt. 642</v>
      </c>
      <c r="W1250">
        <v>8642</v>
      </c>
      <c r="X1250" t="str">
        <v>Port Aliview</v>
      </c>
      <c r="Y1250" t="str">
        <v>Western Australia</v>
      </c>
      <c r="Z1250" t="str">
        <v>Australia</v>
      </c>
      <c r="AA1250">
        <v>10</v>
      </c>
      <c r="AB1250" s="3" t="str">
        <f t="shared" si="39"/>
        <v>20 to 30</v>
      </c>
      <c r="AM1250" s="6">
        <v>742</v>
      </c>
      <c r="AN1250" s="6" t="s">
        <v>1377</v>
      </c>
    </row>
    <row r="1251" spans="1:40" x14ac:dyDescent="0.25">
      <c r="A1251">
        <v>1249</v>
      </c>
      <c r="B1251">
        <v>258</v>
      </c>
      <c r="C1251">
        <v>35</v>
      </c>
      <c r="D1251">
        <v>104</v>
      </c>
      <c r="E1251">
        <v>1</v>
      </c>
      <c r="F1251">
        <v>104</v>
      </c>
      <c r="G1251">
        <v>1</v>
      </c>
      <c r="H1251" t="str">
        <f>VLOOKUP($C1251,'Raw-products'!$A$2:$H$1261,MATCH(H$1,'Raw-products'!$A$1:$H$1,0))</f>
        <v>Shirt</v>
      </c>
      <c r="I1251" t="str">
        <f>VLOOKUP($C1251,'Raw-products'!$A$2:$H$1261,MATCH(I$1,'Raw-products'!$A$1:$H$1,0))</f>
        <v>Dress</v>
      </c>
      <c r="J1251" t="str">
        <f>VLOOKUP($C1251,'Raw-products'!$A$2:$H$1261,MATCH(J$1,'Raw-products'!$A$1:$H$1,0))</f>
        <v>XS</v>
      </c>
      <c r="K1251" t="str">
        <f>VLOOKUP($C1251,'Raw-products'!$A$2:$H$1261,MATCH(K$1,'Raw-products'!$A$1:$H$1,0))</f>
        <v>red</v>
      </c>
      <c r="L1251">
        <f>VLOOKUP($C1251,'Raw-products'!$A$2:$H$1261,MATCH(L$1,'Raw-products'!$A$1:$H$1,0))</f>
        <v>119</v>
      </c>
      <c r="M1251">
        <f>VLOOKUP($C1251,'Raw-products'!$A$2:$H$1261,MATCH(M$1,'Raw-products'!$A$1:$H$1,0))</f>
        <v>63</v>
      </c>
      <c r="N1251" s="5">
        <f t="shared" si="38"/>
        <v>7497</v>
      </c>
      <c r="O1251" cm="1">
        <f t="array" ref="O1251:R1251">_xlfn.XLOOKUP($B1251,'Raw -orders'!$A:$A,'Raw -orders'!$B:$E)</f>
        <v>742</v>
      </c>
      <c r="P1251">
        <v>38266</v>
      </c>
      <c r="Q1251" s="1">
        <v>44490</v>
      </c>
      <c r="R1251" s="1">
        <v>44513</v>
      </c>
      <c r="S1251" t="str" cm="1">
        <f t="array" ref="S1251:Z1251">_xlfn.XLOOKUP($O1251,'Raw - customers'!$A:$A,'Raw - customers'!$B:$I)</f>
        <v>Selestina Dauber</v>
      </c>
      <c r="T1251" t="str">
        <v>Polygender</v>
      </c>
      <c r="U1251">
        <v>44</v>
      </c>
      <c r="V1251" t="str">
        <v>275 Maddison Estate DrApt. 642</v>
      </c>
      <c r="W1251">
        <v>8642</v>
      </c>
      <c r="X1251" t="str">
        <v>Port Aliview</v>
      </c>
      <c r="Y1251" t="str">
        <v>Western Australia</v>
      </c>
      <c r="Z1251" t="str">
        <v>Australia</v>
      </c>
      <c r="AA1251">
        <v>10</v>
      </c>
      <c r="AB1251" s="3" t="str">
        <f t="shared" si="39"/>
        <v>20 to 30</v>
      </c>
      <c r="AM1251" s="6">
        <v>742</v>
      </c>
      <c r="AN1251" s="6" t="s">
        <v>1377</v>
      </c>
    </row>
    <row r="1252" spans="1:40" x14ac:dyDescent="0.25">
      <c r="A1252">
        <v>1250</v>
      </c>
      <c r="B1252">
        <v>258</v>
      </c>
      <c r="C1252">
        <v>843</v>
      </c>
      <c r="D1252">
        <v>113</v>
      </c>
      <c r="E1252">
        <v>2</v>
      </c>
      <c r="F1252">
        <v>226</v>
      </c>
      <c r="G1252">
        <v>1</v>
      </c>
      <c r="H1252" t="str">
        <f>VLOOKUP($C1252,'Raw-products'!$A$2:$H$1261,MATCH(H$1,'Raw-products'!$A$1:$H$1,0))</f>
        <v>Trousers</v>
      </c>
      <c r="I1252" t="str">
        <f>VLOOKUP($C1252,'Raw-products'!$A$2:$H$1261,MATCH(I$1,'Raw-products'!$A$1:$H$1,0))</f>
        <v>Chinos</v>
      </c>
      <c r="J1252" t="str">
        <f>VLOOKUP($C1252,'Raw-products'!$A$2:$H$1261,MATCH(J$1,'Raw-products'!$A$1:$H$1,0))</f>
        <v>L</v>
      </c>
      <c r="K1252" t="str">
        <f>VLOOKUP($C1252,'Raw-products'!$A$2:$H$1261,MATCH(K$1,'Raw-products'!$A$1:$H$1,0))</f>
        <v>red</v>
      </c>
      <c r="L1252">
        <f>VLOOKUP($C1252,'Raw-products'!$A$2:$H$1261,MATCH(L$1,'Raw-products'!$A$1:$H$1,0))</f>
        <v>100</v>
      </c>
      <c r="M1252">
        <f>VLOOKUP($C1252,'Raw-products'!$A$2:$H$1261,MATCH(M$1,'Raw-products'!$A$1:$H$1,0))</f>
        <v>44</v>
      </c>
      <c r="N1252" s="5">
        <f t="shared" si="38"/>
        <v>4400</v>
      </c>
      <c r="O1252" cm="1">
        <f t="array" ref="O1252:R1252">_xlfn.XLOOKUP($B1252,'Raw -orders'!$A:$A,'Raw -orders'!$B:$E)</f>
        <v>742</v>
      </c>
      <c r="P1252">
        <v>38266</v>
      </c>
      <c r="Q1252" s="1">
        <v>44490</v>
      </c>
      <c r="R1252" s="1">
        <v>44513</v>
      </c>
      <c r="S1252" t="str" cm="1">
        <f t="array" ref="S1252:Z1252">_xlfn.XLOOKUP($O1252,'Raw - customers'!$A:$A,'Raw - customers'!$B:$I)</f>
        <v>Selestina Dauber</v>
      </c>
      <c r="T1252" t="str">
        <v>Polygender</v>
      </c>
      <c r="U1252">
        <v>44</v>
      </c>
      <c r="V1252" t="str">
        <v>275 Maddison Estate DrApt. 642</v>
      </c>
      <c r="W1252">
        <v>8642</v>
      </c>
      <c r="X1252" t="str">
        <v>Port Aliview</v>
      </c>
      <c r="Y1252" t="str">
        <v>Western Australia</v>
      </c>
      <c r="Z1252" t="str">
        <v>Australia</v>
      </c>
      <c r="AA1252">
        <v>10</v>
      </c>
      <c r="AB1252" s="3" t="str">
        <f t="shared" si="39"/>
        <v>20 to 30</v>
      </c>
      <c r="AM1252" s="6">
        <v>742</v>
      </c>
      <c r="AN1252" s="6" t="s">
        <v>1377</v>
      </c>
    </row>
    <row r="1253" spans="1:40" x14ac:dyDescent="0.25">
      <c r="A1253">
        <v>1251</v>
      </c>
      <c r="B1253">
        <v>258</v>
      </c>
      <c r="C1253">
        <v>348</v>
      </c>
      <c r="D1253">
        <v>109</v>
      </c>
      <c r="E1253">
        <v>3</v>
      </c>
      <c r="F1253">
        <v>327</v>
      </c>
      <c r="G1253">
        <v>1</v>
      </c>
      <c r="H1253" t="str">
        <f>VLOOKUP($C1253,'Raw-products'!$A$2:$H$1261,MATCH(H$1,'Raw-products'!$A$1:$H$1,0))</f>
        <v>Shirt</v>
      </c>
      <c r="I1253" t="str">
        <f>VLOOKUP($C1253,'Raw-products'!$A$2:$H$1261,MATCH(I$1,'Raw-products'!$A$1:$H$1,0))</f>
        <v>Mandarin Collar</v>
      </c>
      <c r="J1253" t="str">
        <f>VLOOKUP($C1253,'Raw-products'!$A$2:$H$1261,MATCH(J$1,'Raw-products'!$A$1:$H$1,0))</f>
        <v>L</v>
      </c>
      <c r="K1253" t="str">
        <f>VLOOKUP($C1253,'Raw-products'!$A$2:$H$1261,MATCH(K$1,'Raw-products'!$A$1:$H$1,0))</f>
        <v>violet</v>
      </c>
      <c r="L1253">
        <f>VLOOKUP($C1253,'Raw-products'!$A$2:$H$1261,MATCH(L$1,'Raw-products'!$A$1:$H$1,0))</f>
        <v>108</v>
      </c>
      <c r="M1253">
        <f>VLOOKUP($C1253,'Raw-products'!$A$2:$H$1261,MATCH(M$1,'Raw-products'!$A$1:$H$1,0))</f>
        <v>54</v>
      </c>
      <c r="N1253" s="5">
        <f t="shared" si="38"/>
        <v>5832</v>
      </c>
      <c r="O1253" cm="1">
        <f t="array" ref="O1253:R1253">_xlfn.XLOOKUP($B1253,'Raw -orders'!$A:$A,'Raw -orders'!$B:$E)</f>
        <v>742</v>
      </c>
      <c r="P1253">
        <v>38266</v>
      </c>
      <c r="Q1253" s="1">
        <v>44490</v>
      </c>
      <c r="R1253" s="1">
        <v>44513</v>
      </c>
      <c r="S1253" t="str" cm="1">
        <f t="array" ref="S1253:Z1253">_xlfn.XLOOKUP($O1253,'Raw - customers'!$A:$A,'Raw - customers'!$B:$I)</f>
        <v>Selestina Dauber</v>
      </c>
      <c r="T1253" t="str">
        <v>Polygender</v>
      </c>
      <c r="U1253">
        <v>44</v>
      </c>
      <c r="V1253" t="str">
        <v>275 Maddison Estate DrApt. 642</v>
      </c>
      <c r="W1253">
        <v>8642</v>
      </c>
      <c r="X1253" t="str">
        <v>Port Aliview</v>
      </c>
      <c r="Y1253" t="str">
        <v>Western Australia</v>
      </c>
      <c r="Z1253" t="str">
        <v>Australia</v>
      </c>
      <c r="AA1253">
        <v>10</v>
      </c>
      <c r="AB1253" s="3" t="str">
        <f t="shared" si="39"/>
        <v>20 to 30</v>
      </c>
      <c r="AM1253" s="6">
        <v>742</v>
      </c>
      <c r="AN1253" s="6" t="s">
        <v>1377</v>
      </c>
    </row>
    <row r="1254" spans="1:40" x14ac:dyDescent="0.25">
      <c r="A1254">
        <v>1252</v>
      </c>
      <c r="B1254">
        <v>259</v>
      </c>
      <c r="C1254">
        <v>317</v>
      </c>
      <c r="D1254">
        <v>109</v>
      </c>
      <c r="E1254">
        <v>1</v>
      </c>
      <c r="F1254">
        <v>109</v>
      </c>
      <c r="G1254">
        <v>1</v>
      </c>
      <c r="H1254" t="str">
        <f>VLOOKUP($C1254,'Raw-products'!$A$2:$H$1261,MATCH(H$1,'Raw-products'!$A$1:$H$1,0))</f>
        <v>Shirt</v>
      </c>
      <c r="I1254" t="str">
        <f>VLOOKUP($C1254,'Raw-products'!$A$2:$H$1261,MATCH(I$1,'Raw-products'!$A$1:$H$1,0))</f>
        <v>Mandarin Collar</v>
      </c>
      <c r="J1254" t="str">
        <f>VLOOKUP($C1254,'Raw-products'!$A$2:$H$1261,MATCH(J$1,'Raw-products'!$A$1:$H$1,0))</f>
        <v>M</v>
      </c>
      <c r="K1254" t="str">
        <f>VLOOKUP($C1254,'Raw-products'!$A$2:$H$1261,MATCH(K$1,'Raw-products'!$A$1:$H$1,0))</f>
        <v>red</v>
      </c>
      <c r="L1254">
        <f>VLOOKUP($C1254,'Raw-products'!$A$2:$H$1261,MATCH(L$1,'Raw-products'!$A$1:$H$1,0))</f>
        <v>108</v>
      </c>
      <c r="M1254">
        <f>VLOOKUP($C1254,'Raw-products'!$A$2:$H$1261,MATCH(M$1,'Raw-products'!$A$1:$H$1,0))</f>
        <v>60</v>
      </c>
      <c r="N1254" s="5">
        <f t="shared" si="38"/>
        <v>6480</v>
      </c>
      <c r="O1254" cm="1">
        <f t="array" ref="O1254:R1254">_xlfn.XLOOKUP($B1254,'Raw -orders'!$A:$A,'Raw -orders'!$B:$E)</f>
        <v>878</v>
      </c>
      <c r="P1254">
        <v>47527</v>
      </c>
      <c r="Q1254" s="1">
        <v>44424</v>
      </c>
      <c r="R1254" s="1">
        <v>44446</v>
      </c>
      <c r="S1254" t="str" cm="1">
        <f t="array" ref="S1254:Z1254">_xlfn.XLOOKUP($O1254,'Raw - customers'!$A:$A,'Raw - customers'!$B:$I)</f>
        <v>Elianore Syphas</v>
      </c>
      <c r="T1254" t="str">
        <v>Genderfluid</v>
      </c>
      <c r="U1254">
        <v>54</v>
      </c>
      <c r="V1254" t="str">
        <v>478 Amy RunSuite 042</v>
      </c>
      <c r="W1254">
        <v>5733</v>
      </c>
      <c r="X1254" t="str">
        <v>Lake William</v>
      </c>
      <c r="Y1254" t="str">
        <v>Victoria</v>
      </c>
      <c r="Z1254" t="str">
        <v>Australia</v>
      </c>
      <c r="AA1254">
        <v>8</v>
      </c>
      <c r="AB1254" s="3" t="str">
        <f t="shared" si="39"/>
        <v>20 to 30</v>
      </c>
      <c r="AM1254" s="6">
        <v>878</v>
      </c>
      <c r="AN1254" s="6" t="s">
        <v>1396</v>
      </c>
    </row>
    <row r="1255" spans="1:40" x14ac:dyDescent="0.25">
      <c r="A1255">
        <v>1253</v>
      </c>
      <c r="B1255">
        <v>259</v>
      </c>
      <c r="C1255">
        <v>777</v>
      </c>
      <c r="D1255">
        <v>91</v>
      </c>
      <c r="E1255">
        <v>3</v>
      </c>
      <c r="F1255">
        <v>273</v>
      </c>
      <c r="G1255">
        <v>1</v>
      </c>
      <c r="H1255" t="str">
        <f>VLOOKUP($C1255,'Raw-products'!$A$2:$H$1261,MATCH(H$1,'Raw-products'!$A$1:$H$1,0))</f>
        <v>Jacket</v>
      </c>
      <c r="I1255" t="str">
        <f>VLOOKUP($C1255,'Raw-products'!$A$2:$H$1261,MATCH(I$1,'Raw-products'!$A$1:$H$1,0))</f>
        <v>Pullover</v>
      </c>
      <c r="J1255" t="str">
        <f>VLOOKUP($C1255,'Raw-products'!$A$2:$H$1261,MATCH(J$1,'Raw-products'!$A$1:$H$1,0))</f>
        <v>M</v>
      </c>
      <c r="K1255" t="str">
        <f>VLOOKUP($C1255,'Raw-products'!$A$2:$H$1261,MATCH(K$1,'Raw-products'!$A$1:$H$1,0))</f>
        <v>orange</v>
      </c>
      <c r="L1255">
        <f>VLOOKUP($C1255,'Raw-products'!$A$2:$H$1261,MATCH(L$1,'Raw-products'!$A$1:$H$1,0))</f>
        <v>114</v>
      </c>
      <c r="M1255">
        <f>VLOOKUP($C1255,'Raw-products'!$A$2:$H$1261,MATCH(M$1,'Raw-products'!$A$1:$H$1,0))</f>
        <v>60</v>
      </c>
      <c r="N1255" s="5">
        <f t="shared" si="38"/>
        <v>6840</v>
      </c>
      <c r="O1255" cm="1">
        <f t="array" ref="O1255:R1255">_xlfn.XLOOKUP($B1255,'Raw -orders'!$A:$A,'Raw -orders'!$B:$E)</f>
        <v>878</v>
      </c>
      <c r="P1255">
        <v>47527</v>
      </c>
      <c r="Q1255" s="1">
        <v>44424</v>
      </c>
      <c r="R1255" s="1">
        <v>44446</v>
      </c>
      <c r="S1255" t="str" cm="1">
        <f t="array" ref="S1255:Z1255">_xlfn.XLOOKUP($O1255,'Raw - customers'!$A:$A,'Raw - customers'!$B:$I)</f>
        <v>Elianore Syphas</v>
      </c>
      <c r="T1255" t="str">
        <v>Genderfluid</v>
      </c>
      <c r="U1255">
        <v>54</v>
      </c>
      <c r="V1255" t="str">
        <v>478 Amy RunSuite 042</v>
      </c>
      <c r="W1255">
        <v>5733</v>
      </c>
      <c r="X1255" t="str">
        <v>Lake William</v>
      </c>
      <c r="Y1255" t="str">
        <v>Victoria</v>
      </c>
      <c r="Z1255" t="str">
        <v>Australia</v>
      </c>
      <c r="AA1255">
        <v>8</v>
      </c>
      <c r="AB1255" s="3" t="str">
        <f t="shared" si="39"/>
        <v>20 to 30</v>
      </c>
      <c r="AM1255" s="6">
        <v>878</v>
      </c>
      <c r="AN1255" s="6" t="s">
        <v>1396</v>
      </c>
    </row>
    <row r="1256" spans="1:40" x14ac:dyDescent="0.25">
      <c r="A1256">
        <v>1254</v>
      </c>
      <c r="B1256">
        <v>259</v>
      </c>
      <c r="C1256">
        <v>162</v>
      </c>
      <c r="D1256">
        <v>91</v>
      </c>
      <c r="E1256">
        <v>2</v>
      </c>
      <c r="F1256">
        <v>182</v>
      </c>
      <c r="G1256">
        <v>1</v>
      </c>
      <c r="H1256" t="str">
        <f>VLOOKUP($C1256,'Raw-products'!$A$2:$H$1261,MATCH(H$1,'Raw-products'!$A$1:$H$1,0))</f>
        <v>Shirt</v>
      </c>
      <c r="I1256" t="str">
        <f>VLOOKUP($C1256,'Raw-products'!$A$2:$H$1261,MATCH(I$1,'Raw-products'!$A$1:$H$1,0))</f>
        <v>Linen</v>
      </c>
      <c r="J1256" t="str">
        <f>VLOOKUP($C1256,'Raw-products'!$A$2:$H$1261,MATCH(J$1,'Raw-products'!$A$1:$H$1,0))</f>
        <v>M</v>
      </c>
      <c r="K1256" t="str">
        <f>VLOOKUP($C1256,'Raw-products'!$A$2:$H$1261,MATCH(K$1,'Raw-products'!$A$1:$H$1,0))</f>
        <v>blue</v>
      </c>
      <c r="L1256">
        <f>VLOOKUP($C1256,'Raw-products'!$A$2:$H$1261,MATCH(L$1,'Raw-products'!$A$1:$H$1,0))</f>
        <v>116</v>
      </c>
      <c r="M1256">
        <f>VLOOKUP($C1256,'Raw-products'!$A$2:$H$1261,MATCH(M$1,'Raw-products'!$A$1:$H$1,0))</f>
        <v>58</v>
      </c>
      <c r="N1256" s="5">
        <f t="shared" si="38"/>
        <v>6728</v>
      </c>
      <c r="O1256" cm="1">
        <f t="array" ref="O1256:R1256">_xlfn.XLOOKUP($B1256,'Raw -orders'!$A:$A,'Raw -orders'!$B:$E)</f>
        <v>878</v>
      </c>
      <c r="P1256">
        <v>47527</v>
      </c>
      <c r="Q1256" s="1">
        <v>44424</v>
      </c>
      <c r="R1256" s="1">
        <v>44446</v>
      </c>
      <c r="S1256" t="str" cm="1">
        <f t="array" ref="S1256:Z1256">_xlfn.XLOOKUP($O1256,'Raw - customers'!$A:$A,'Raw - customers'!$B:$I)</f>
        <v>Elianore Syphas</v>
      </c>
      <c r="T1256" t="str">
        <v>Genderfluid</v>
      </c>
      <c r="U1256">
        <v>54</v>
      </c>
      <c r="V1256" t="str">
        <v>478 Amy RunSuite 042</v>
      </c>
      <c r="W1256">
        <v>5733</v>
      </c>
      <c r="X1256" t="str">
        <v>Lake William</v>
      </c>
      <c r="Y1256" t="str">
        <v>Victoria</v>
      </c>
      <c r="Z1256" t="str">
        <v>Australia</v>
      </c>
      <c r="AA1256">
        <v>8</v>
      </c>
      <c r="AB1256" s="3" t="str">
        <f t="shared" si="39"/>
        <v>20 to 30</v>
      </c>
      <c r="AM1256" s="6">
        <v>878</v>
      </c>
      <c r="AN1256" s="6" t="s">
        <v>1396</v>
      </c>
    </row>
    <row r="1257" spans="1:40" x14ac:dyDescent="0.25">
      <c r="A1257">
        <v>1255</v>
      </c>
      <c r="B1257">
        <v>260</v>
      </c>
      <c r="C1257">
        <v>828</v>
      </c>
      <c r="D1257">
        <v>117</v>
      </c>
      <c r="E1257">
        <v>2</v>
      </c>
      <c r="F1257">
        <v>234</v>
      </c>
      <c r="G1257">
        <v>1</v>
      </c>
      <c r="H1257" t="str">
        <f>VLOOKUP($C1257,'Raw-products'!$A$2:$H$1261,MATCH(H$1,'Raw-products'!$A$1:$H$1,0))</f>
        <v>Jacket</v>
      </c>
      <c r="I1257" t="str">
        <f>VLOOKUP($C1257,'Raw-products'!$A$2:$H$1261,MATCH(I$1,'Raw-products'!$A$1:$H$1,0))</f>
        <v>Shearling</v>
      </c>
      <c r="J1257" t="str">
        <f>VLOOKUP($C1257,'Raw-products'!$A$2:$H$1261,MATCH(J$1,'Raw-products'!$A$1:$H$1,0))</f>
        <v>L</v>
      </c>
      <c r="K1257" t="str">
        <f>VLOOKUP($C1257,'Raw-products'!$A$2:$H$1261,MATCH(K$1,'Raw-products'!$A$1:$H$1,0))</f>
        <v>blue</v>
      </c>
      <c r="L1257">
        <f>VLOOKUP($C1257,'Raw-products'!$A$2:$H$1261,MATCH(L$1,'Raw-products'!$A$1:$H$1,0))</f>
        <v>95</v>
      </c>
      <c r="M1257">
        <f>VLOOKUP($C1257,'Raw-products'!$A$2:$H$1261,MATCH(M$1,'Raw-products'!$A$1:$H$1,0))</f>
        <v>64</v>
      </c>
      <c r="N1257" s="5">
        <f t="shared" si="38"/>
        <v>6080</v>
      </c>
      <c r="O1257" cm="1">
        <f t="array" ref="O1257:R1257">_xlfn.XLOOKUP($B1257,'Raw -orders'!$A:$A,'Raw -orders'!$B:$E)</f>
        <v>317</v>
      </c>
      <c r="P1257">
        <v>56068</v>
      </c>
      <c r="Q1257" s="1">
        <v>44390</v>
      </c>
      <c r="R1257" s="1">
        <v>44402</v>
      </c>
      <c r="S1257" t="str" cm="1">
        <f t="array" ref="S1257:Z1257">_xlfn.XLOOKUP($O1257,'Raw - customers'!$A:$A,'Raw - customers'!$B:$I)</f>
        <v>Gates Torrance</v>
      </c>
      <c r="T1257" t="str">
        <v>Male</v>
      </c>
      <c r="U1257">
        <v>48</v>
      </c>
      <c r="V1257" t="str">
        <v>26 Willow CourtApt. 822</v>
      </c>
      <c r="W1257">
        <v>9997</v>
      </c>
      <c r="X1257" t="str">
        <v>Miafort</v>
      </c>
      <c r="Y1257" t="str">
        <v>Australian Capital Territory</v>
      </c>
      <c r="Z1257" t="str">
        <v>Australia</v>
      </c>
      <c r="AA1257">
        <v>7</v>
      </c>
      <c r="AB1257" s="3" t="str">
        <f t="shared" si="39"/>
        <v>10 to 20</v>
      </c>
      <c r="AM1257" s="6">
        <v>317</v>
      </c>
      <c r="AN1257" s="6" t="s">
        <v>1350</v>
      </c>
    </row>
    <row r="1258" spans="1:40" x14ac:dyDescent="0.25">
      <c r="A1258">
        <v>1256</v>
      </c>
      <c r="B1258">
        <v>260</v>
      </c>
      <c r="C1258">
        <v>1095</v>
      </c>
      <c r="D1258">
        <v>115</v>
      </c>
      <c r="E1258">
        <v>1</v>
      </c>
      <c r="F1258">
        <v>115</v>
      </c>
      <c r="G1258">
        <v>1</v>
      </c>
      <c r="H1258" t="str">
        <f>VLOOKUP($C1258,'Raw-products'!$A$2:$H$1261,MATCH(H$1,'Raw-products'!$A$1:$H$1,0))</f>
        <v>Trousers</v>
      </c>
      <c r="I1258" t="str">
        <f>VLOOKUP($C1258,'Raw-products'!$A$2:$H$1261,MATCH(I$1,'Raw-products'!$A$1:$H$1,0))</f>
        <v>Cropped</v>
      </c>
      <c r="J1258" t="str">
        <f>VLOOKUP($C1258,'Raw-products'!$A$2:$H$1261,MATCH(J$1,'Raw-products'!$A$1:$H$1,0))</f>
        <v>XS</v>
      </c>
      <c r="K1258" t="str">
        <f>VLOOKUP($C1258,'Raw-products'!$A$2:$H$1261,MATCH(K$1,'Raw-products'!$A$1:$H$1,0))</f>
        <v>yellow</v>
      </c>
      <c r="L1258">
        <f>VLOOKUP($C1258,'Raw-products'!$A$2:$H$1261,MATCH(L$1,'Raw-products'!$A$1:$H$1,0))</f>
        <v>99</v>
      </c>
      <c r="M1258">
        <f>VLOOKUP($C1258,'Raw-products'!$A$2:$H$1261,MATCH(M$1,'Raw-products'!$A$1:$H$1,0))</f>
        <v>41</v>
      </c>
      <c r="N1258" s="5">
        <f t="shared" si="38"/>
        <v>4059</v>
      </c>
      <c r="O1258" cm="1">
        <f t="array" ref="O1258:R1258">_xlfn.XLOOKUP($B1258,'Raw -orders'!$A:$A,'Raw -orders'!$B:$E)</f>
        <v>317</v>
      </c>
      <c r="P1258">
        <v>56068</v>
      </c>
      <c r="Q1258" s="1">
        <v>44390</v>
      </c>
      <c r="R1258" s="1">
        <v>44402</v>
      </c>
      <c r="S1258" t="str" cm="1">
        <f t="array" ref="S1258:Z1258">_xlfn.XLOOKUP($O1258,'Raw - customers'!$A:$A,'Raw - customers'!$B:$I)</f>
        <v>Gates Torrance</v>
      </c>
      <c r="T1258" t="str">
        <v>Male</v>
      </c>
      <c r="U1258">
        <v>48</v>
      </c>
      <c r="V1258" t="str">
        <v>26 Willow CourtApt. 822</v>
      </c>
      <c r="W1258">
        <v>9997</v>
      </c>
      <c r="X1258" t="str">
        <v>Miafort</v>
      </c>
      <c r="Y1258" t="str">
        <v>Australian Capital Territory</v>
      </c>
      <c r="Z1258" t="str">
        <v>Australia</v>
      </c>
      <c r="AA1258">
        <v>7</v>
      </c>
      <c r="AB1258" s="3" t="str">
        <f t="shared" si="39"/>
        <v>10 to 20</v>
      </c>
      <c r="AM1258" s="6">
        <v>317</v>
      </c>
      <c r="AN1258" s="6" t="s">
        <v>1350</v>
      </c>
    </row>
    <row r="1259" spans="1:40" x14ac:dyDescent="0.25">
      <c r="A1259">
        <v>1257</v>
      </c>
      <c r="B1259">
        <v>260</v>
      </c>
      <c r="C1259">
        <v>1213</v>
      </c>
      <c r="D1259">
        <v>105</v>
      </c>
      <c r="E1259">
        <v>2</v>
      </c>
      <c r="F1259">
        <v>210</v>
      </c>
      <c r="G1259">
        <v>1</v>
      </c>
      <c r="H1259" t="str">
        <f>VLOOKUP($C1259,'Raw-products'!$A$2:$H$1261,MATCH(H$1,'Raw-products'!$A$1:$H$1,0))</f>
        <v>Trousers</v>
      </c>
      <c r="I1259" t="str">
        <f>VLOOKUP($C1259,'Raw-products'!$A$2:$H$1261,MATCH(I$1,'Raw-products'!$A$1:$H$1,0))</f>
        <v>Pleated</v>
      </c>
      <c r="J1259" t="str">
        <f>VLOOKUP($C1259,'Raw-products'!$A$2:$H$1261,MATCH(J$1,'Raw-products'!$A$1:$H$1,0))</f>
        <v>L</v>
      </c>
      <c r="K1259" t="str">
        <f>VLOOKUP($C1259,'Raw-products'!$A$2:$H$1261,MATCH(K$1,'Raw-products'!$A$1:$H$1,0))</f>
        <v>blue</v>
      </c>
      <c r="L1259">
        <f>VLOOKUP($C1259,'Raw-products'!$A$2:$H$1261,MATCH(L$1,'Raw-products'!$A$1:$H$1,0))</f>
        <v>90</v>
      </c>
      <c r="M1259">
        <f>VLOOKUP($C1259,'Raw-products'!$A$2:$H$1261,MATCH(M$1,'Raw-products'!$A$1:$H$1,0))</f>
        <v>79</v>
      </c>
      <c r="N1259" s="5">
        <f t="shared" si="38"/>
        <v>7110</v>
      </c>
      <c r="O1259" cm="1">
        <f t="array" ref="O1259:R1259">_xlfn.XLOOKUP($B1259,'Raw -orders'!$A:$A,'Raw -orders'!$B:$E)</f>
        <v>317</v>
      </c>
      <c r="P1259">
        <v>56068</v>
      </c>
      <c r="Q1259" s="1">
        <v>44390</v>
      </c>
      <c r="R1259" s="1">
        <v>44402</v>
      </c>
      <c r="S1259" t="str" cm="1">
        <f t="array" ref="S1259:Z1259">_xlfn.XLOOKUP($O1259,'Raw - customers'!$A:$A,'Raw - customers'!$B:$I)</f>
        <v>Gates Torrance</v>
      </c>
      <c r="T1259" t="str">
        <v>Male</v>
      </c>
      <c r="U1259">
        <v>48</v>
      </c>
      <c r="V1259" t="str">
        <v>26 Willow CourtApt. 822</v>
      </c>
      <c r="W1259">
        <v>9997</v>
      </c>
      <c r="X1259" t="str">
        <v>Miafort</v>
      </c>
      <c r="Y1259" t="str">
        <v>Australian Capital Territory</v>
      </c>
      <c r="Z1259" t="str">
        <v>Australia</v>
      </c>
      <c r="AA1259">
        <v>7</v>
      </c>
      <c r="AB1259" s="3" t="str">
        <f t="shared" si="39"/>
        <v>10 to 20</v>
      </c>
      <c r="AM1259" s="6">
        <v>317</v>
      </c>
      <c r="AN1259" s="6" t="s">
        <v>1350</v>
      </c>
    </row>
    <row r="1260" spans="1:40" x14ac:dyDescent="0.25">
      <c r="A1260">
        <v>1258</v>
      </c>
      <c r="B1260">
        <v>260</v>
      </c>
      <c r="C1260">
        <v>241</v>
      </c>
      <c r="D1260">
        <v>106</v>
      </c>
      <c r="E1260">
        <v>2</v>
      </c>
      <c r="F1260">
        <v>212</v>
      </c>
      <c r="G1260">
        <v>1</v>
      </c>
      <c r="H1260" t="str">
        <f>VLOOKUP($C1260,'Raw-products'!$A$2:$H$1261,MATCH(H$1,'Raw-products'!$A$1:$H$1,0))</f>
        <v>Shirt</v>
      </c>
      <c r="I1260" t="str">
        <f>VLOOKUP($C1260,'Raw-products'!$A$2:$H$1261,MATCH(I$1,'Raw-products'!$A$1:$H$1,0))</f>
        <v>Chambray</v>
      </c>
      <c r="J1260" t="str">
        <f>VLOOKUP($C1260,'Raw-products'!$A$2:$H$1261,MATCH(J$1,'Raw-products'!$A$1:$H$1,0))</f>
        <v>S</v>
      </c>
      <c r="K1260" t="str">
        <f>VLOOKUP($C1260,'Raw-products'!$A$2:$H$1261,MATCH(K$1,'Raw-products'!$A$1:$H$1,0))</f>
        <v>violet</v>
      </c>
      <c r="L1260">
        <f>VLOOKUP($C1260,'Raw-products'!$A$2:$H$1261,MATCH(L$1,'Raw-products'!$A$1:$H$1,0))</f>
        <v>105</v>
      </c>
      <c r="M1260">
        <f>VLOOKUP($C1260,'Raw-products'!$A$2:$H$1261,MATCH(M$1,'Raw-products'!$A$1:$H$1,0))</f>
        <v>52</v>
      </c>
      <c r="N1260" s="5">
        <f t="shared" si="38"/>
        <v>5460</v>
      </c>
      <c r="O1260" cm="1">
        <f t="array" ref="O1260:R1260">_xlfn.XLOOKUP($B1260,'Raw -orders'!$A:$A,'Raw -orders'!$B:$E)</f>
        <v>317</v>
      </c>
      <c r="P1260">
        <v>56068</v>
      </c>
      <c r="Q1260" s="1">
        <v>44390</v>
      </c>
      <c r="R1260" s="1">
        <v>44402</v>
      </c>
      <c r="S1260" t="str" cm="1">
        <f t="array" ref="S1260:Z1260">_xlfn.XLOOKUP($O1260,'Raw - customers'!$A:$A,'Raw - customers'!$B:$I)</f>
        <v>Gates Torrance</v>
      </c>
      <c r="T1260" t="str">
        <v>Male</v>
      </c>
      <c r="U1260">
        <v>48</v>
      </c>
      <c r="V1260" t="str">
        <v>26 Willow CourtApt. 822</v>
      </c>
      <c r="W1260">
        <v>9997</v>
      </c>
      <c r="X1260" t="str">
        <v>Miafort</v>
      </c>
      <c r="Y1260" t="str">
        <v>Australian Capital Territory</v>
      </c>
      <c r="Z1260" t="str">
        <v>Australia</v>
      </c>
      <c r="AA1260">
        <v>7</v>
      </c>
      <c r="AB1260" s="3" t="str">
        <f t="shared" si="39"/>
        <v>10 to 20</v>
      </c>
      <c r="AM1260" s="6">
        <v>317</v>
      </c>
      <c r="AN1260" s="6" t="s">
        <v>1350</v>
      </c>
    </row>
    <row r="1261" spans="1:40" x14ac:dyDescent="0.25">
      <c r="A1261">
        <v>1259</v>
      </c>
      <c r="B1261">
        <v>260</v>
      </c>
      <c r="C1261">
        <v>563</v>
      </c>
      <c r="D1261">
        <v>100</v>
      </c>
      <c r="E1261">
        <v>1</v>
      </c>
      <c r="F1261">
        <v>100</v>
      </c>
      <c r="G1261">
        <v>1</v>
      </c>
      <c r="H1261" t="str">
        <f>VLOOKUP($C1261,'Raw-products'!$A$2:$H$1261,MATCH(H$1,'Raw-products'!$A$1:$H$1,0))</f>
        <v>Jacket</v>
      </c>
      <c r="I1261" t="str">
        <f>VLOOKUP($C1261,'Raw-products'!$A$2:$H$1261,MATCH(I$1,'Raw-products'!$A$1:$H$1,0))</f>
        <v>Bomber</v>
      </c>
      <c r="J1261" t="str">
        <f>VLOOKUP($C1261,'Raw-products'!$A$2:$H$1261,MATCH(J$1,'Raw-products'!$A$1:$H$1,0))</f>
        <v>L</v>
      </c>
      <c r="K1261" t="str">
        <f>VLOOKUP($C1261,'Raw-products'!$A$2:$H$1261,MATCH(K$1,'Raw-products'!$A$1:$H$1,0))</f>
        <v>red</v>
      </c>
      <c r="L1261">
        <f>VLOOKUP($C1261,'Raw-products'!$A$2:$H$1261,MATCH(L$1,'Raw-products'!$A$1:$H$1,0))</f>
        <v>90</v>
      </c>
      <c r="M1261">
        <f>VLOOKUP($C1261,'Raw-products'!$A$2:$H$1261,MATCH(M$1,'Raw-products'!$A$1:$H$1,0))</f>
        <v>50</v>
      </c>
      <c r="N1261" s="5">
        <f t="shared" si="38"/>
        <v>4500</v>
      </c>
      <c r="O1261" cm="1">
        <f t="array" ref="O1261:R1261">_xlfn.XLOOKUP($B1261,'Raw -orders'!$A:$A,'Raw -orders'!$B:$E)</f>
        <v>317</v>
      </c>
      <c r="P1261">
        <v>56068</v>
      </c>
      <c r="Q1261" s="1">
        <v>44390</v>
      </c>
      <c r="R1261" s="1">
        <v>44402</v>
      </c>
      <c r="S1261" t="str" cm="1">
        <f t="array" ref="S1261:Z1261">_xlfn.XLOOKUP($O1261,'Raw - customers'!$A:$A,'Raw - customers'!$B:$I)</f>
        <v>Gates Torrance</v>
      </c>
      <c r="T1261" t="str">
        <v>Male</v>
      </c>
      <c r="U1261">
        <v>48</v>
      </c>
      <c r="V1261" t="str">
        <v>26 Willow CourtApt. 822</v>
      </c>
      <c r="W1261">
        <v>9997</v>
      </c>
      <c r="X1261" t="str">
        <v>Miafort</v>
      </c>
      <c r="Y1261" t="str">
        <v>Australian Capital Territory</v>
      </c>
      <c r="Z1261" t="str">
        <v>Australia</v>
      </c>
      <c r="AA1261">
        <v>7</v>
      </c>
      <c r="AB1261" s="3" t="str">
        <f t="shared" si="39"/>
        <v>10 to 20</v>
      </c>
      <c r="AM1261" s="6">
        <v>317</v>
      </c>
      <c r="AN1261" s="6" t="s">
        <v>1350</v>
      </c>
    </row>
    <row r="1262" spans="1:40" x14ac:dyDescent="0.25">
      <c r="A1262">
        <v>1260</v>
      </c>
      <c r="B1262">
        <v>260</v>
      </c>
      <c r="C1262">
        <v>1096</v>
      </c>
      <c r="D1262">
        <v>115</v>
      </c>
      <c r="E1262">
        <v>2</v>
      </c>
      <c r="F1262">
        <v>230</v>
      </c>
      <c r="G1262">
        <v>1</v>
      </c>
      <c r="H1262" t="str">
        <f>VLOOKUP($C1262,'Raw-products'!$A$2:$H$1261,MATCH(H$1,'Raw-products'!$A$1:$H$1,0))</f>
        <v>Trousers</v>
      </c>
      <c r="I1262" t="str">
        <f>VLOOKUP($C1262,'Raw-products'!$A$2:$H$1261,MATCH(I$1,'Raw-products'!$A$1:$H$1,0))</f>
        <v>Cropped</v>
      </c>
      <c r="J1262" t="str">
        <f>VLOOKUP($C1262,'Raw-products'!$A$2:$H$1261,MATCH(J$1,'Raw-products'!$A$1:$H$1,0))</f>
        <v>S</v>
      </c>
      <c r="K1262" t="str">
        <f>VLOOKUP($C1262,'Raw-products'!$A$2:$H$1261,MATCH(K$1,'Raw-products'!$A$1:$H$1,0))</f>
        <v>yellow</v>
      </c>
      <c r="L1262">
        <f>VLOOKUP($C1262,'Raw-products'!$A$2:$H$1261,MATCH(L$1,'Raw-products'!$A$1:$H$1,0))</f>
        <v>99</v>
      </c>
      <c r="M1262">
        <f>VLOOKUP($C1262,'Raw-products'!$A$2:$H$1261,MATCH(M$1,'Raw-products'!$A$1:$H$1,0))</f>
        <v>65</v>
      </c>
      <c r="N1262" s="5">
        <f t="shared" si="38"/>
        <v>6435</v>
      </c>
      <c r="O1262" cm="1">
        <f t="array" ref="O1262:R1262">_xlfn.XLOOKUP($B1262,'Raw -orders'!$A:$A,'Raw -orders'!$B:$E)</f>
        <v>317</v>
      </c>
      <c r="P1262">
        <v>56068</v>
      </c>
      <c r="Q1262" s="1">
        <v>44390</v>
      </c>
      <c r="R1262" s="1">
        <v>44402</v>
      </c>
      <c r="S1262" t="str" cm="1">
        <f t="array" ref="S1262:Z1262">_xlfn.XLOOKUP($O1262,'Raw - customers'!$A:$A,'Raw - customers'!$B:$I)</f>
        <v>Gates Torrance</v>
      </c>
      <c r="T1262" t="str">
        <v>Male</v>
      </c>
      <c r="U1262">
        <v>48</v>
      </c>
      <c r="V1262" t="str">
        <v>26 Willow CourtApt. 822</v>
      </c>
      <c r="W1262">
        <v>9997</v>
      </c>
      <c r="X1262" t="str">
        <v>Miafort</v>
      </c>
      <c r="Y1262" t="str">
        <v>Australian Capital Territory</v>
      </c>
      <c r="Z1262" t="str">
        <v>Australia</v>
      </c>
      <c r="AA1262">
        <v>7</v>
      </c>
      <c r="AB1262" s="3" t="str">
        <f t="shared" si="39"/>
        <v>10 to 20</v>
      </c>
      <c r="AM1262" s="6">
        <v>317</v>
      </c>
      <c r="AN1262" s="6" t="s">
        <v>1350</v>
      </c>
    </row>
    <row r="1263" spans="1:40" x14ac:dyDescent="0.25">
      <c r="A1263">
        <v>1261</v>
      </c>
      <c r="B1263">
        <v>261</v>
      </c>
      <c r="C1263">
        <v>961</v>
      </c>
      <c r="D1263">
        <v>97</v>
      </c>
      <c r="E1263">
        <v>2</v>
      </c>
      <c r="F1263">
        <v>194</v>
      </c>
      <c r="G1263">
        <v>1</v>
      </c>
      <c r="H1263" t="str">
        <f>VLOOKUP($C1263,'Raw-products'!$A$2:$H$1261,MATCH(H$1,'Raw-products'!$A$1:$H$1,0))</f>
        <v>Trousers</v>
      </c>
      <c r="I1263" t="str">
        <f>VLOOKUP($C1263,'Raw-products'!$A$2:$H$1261,MATCH(I$1,'Raw-products'!$A$1:$H$1,0))</f>
        <v>Slim-Fit</v>
      </c>
      <c r="J1263" t="str">
        <f>VLOOKUP($C1263,'Raw-products'!$A$2:$H$1261,MATCH(J$1,'Raw-products'!$A$1:$H$1,0))</f>
        <v>S</v>
      </c>
      <c r="K1263" t="str">
        <f>VLOOKUP($C1263,'Raw-products'!$A$2:$H$1261,MATCH(K$1,'Raw-products'!$A$1:$H$1,0))</f>
        <v>green</v>
      </c>
      <c r="L1263">
        <f>VLOOKUP($C1263,'Raw-products'!$A$2:$H$1261,MATCH(L$1,'Raw-products'!$A$1:$H$1,0))</f>
        <v>119</v>
      </c>
      <c r="M1263">
        <f>VLOOKUP($C1263,'Raw-products'!$A$2:$H$1261,MATCH(M$1,'Raw-products'!$A$1:$H$1,0))</f>
        <v>70</v>
      </c>
      <c r="N1263" s="5">
        <f t="shared" si="38"/>
        <v>8330</v>
      </c>
      <c r="O1263" cm="1">
        <f t="array" ref="O1263:R1263">_xlfn.XLOOKUP($B1263,'Raw -orders'!$A:$A,'Raw -orders'!$B:$E)</f>
        <v>250</v>
      </c>
      <c r="P1263">
        <v>55396</v>
      </c>
      <c r="Q1263" s="1">
        <v>44233</v>
      </c>
      <c r="R1263" s="1">
        <v>44256</v>
      </c>
      <c r="S1263" t="str" cm="1">
        <f t="array" ref="S1263:Z1263">_xlfn.XLOOKUP($O1263,'Raw - customers'!$A:$A,'Raw - customers'!$B:$I)</f>
        <v>Lavina Dartnell</v>
      </c>
      <c r="T1263" t="str">
        <v>Polygender</v>
      </c>
      <c r="U1263">
        <v>23</v>
      </c>
      <c r="V1263" t="str">
        <v>0380 Bartell StreetSuite 585</v>
      </c>
      <c r="W1263">
        <v>9549</v>
      </c>
      <c r="X1263" t="str">
        <v>Boyleberg</v>
      </c>
      <c r="Y1263" t="str">
        <v>Queensland</v>
      </c>
      <c r="Z1263" t="str">
        <v>Australia</v>
      </c>
      <c r="AA1263">
        <v>2</v>
      </c>
      <c r="AB1263" s="3" t="str">
        <f t="shared" si="39"/>
        <v>20 to 30</v>
      </c>
      <c r="AM1263" s="6">
        <v>250</v>
      </c>
      <c r="AN1263" s="6" t="s">
        <v>1355</v>
      </c>
    </row>
    <row r="1264" spans="1:40" x14ac:dyDescent="0.25">
      <c r="A1264">
        <v>1262</v>
      </c>
      <c r="B1264">
        <v>261</v>
      </c>
      <c r="C1264">
        <v>920</v>
      </c>
      <c r="D1264">
        <v>96</v>
      </c>
      <c r="E1264">
        <v>3</v>
      </c>
      <c r="F1264">
        <v>288</v>
      </c>
      <c r="G1264">
        <v>1</v>
      </c>
      <c r="H1264" t="str">
        <f>VLOOKUP($C1264,'Raw-products'!$A$2:$H$1261,MATCH(H$1,'Raw-products'!$A$1:$H$1,0))</f>
        <v>Trousers</v>
      </c>
      <c r="I1264" t="str">
        <f>VLOOKUP($C1264,'Raw-products'!$A$2:$H$1261,MATCH(I$1,'Raw-products'!$A$1:$H$1,0))</f>
        <v>Drawstring</v>
      </c>
      <c r="J1264" t="str">
        <f>VLOOKUP($C1264,'Raw-products'!$A$2:$H$1261,MATCH(J$1,'Raw-products'!$A$1:$H$1,0))</f>
        <v>XS</v>
      </c>
      <c r="K1264" t="str">
        <f>VLOOKUP($C1264,'Raw-products'!$A$2:$H$1261,MATCH(K$1,'Raw-products'!$A$1:$H$1,0))</f>
        <v>yellow</v>
      </c>
      <c r="L1264">
        <f>VLOOKUP($C1264,'Raw-products'!$A$2:$H$1261,MATCH(L$1,'Raw-products'!$A$1:$H$1,0))</f>
        <v>104</v>
      </c>
      <c r="M1264">
        <f>VLOOKUP($C1264,'Raw-products'!$A$2:$H$1261,MATCH(M$1,'Raw-products'!$A$1:$H$1,0))</f>
        <v>41</v>
      </c>
      <c r="N1264" s="5">
        <f t="shared" si="38"/>
        <v>4264</v>
      </c>
      <c r="O1264" cm="1">
        <f t="array" ref="O1264:R1264">_xlfn.XLOOKUP($B1264,'Raw -orders'!$A:$A,'Raw -orders'!$B:$E)</f>
        <v>250</v>
      </c>
      <c r="P1264">
        <v>55396</v>
      </c>
      <c r="Q1264" s="1">
        <v>44233</v>
      </c>
      <c r="R1264" s="1">
        <v>44256</v>
      </c>
      <c r="S1264" t="str" cm="1">
        <f t="array" ref="S1264:Z1264">_xlfn.XLOOKUP($O1264,'Raw - customers'!$A:$A,'Raw - customers'!$B:$I)</f>
        <v>Lavina Dartnell</v>
      </c>
      <c r="T1264" t="str">
        <v>Polygender</v>
      </c>
      <c r="U1264">
        <v>23</v>
      </c>
      <c r="V1264" t="str">
        <v>0380 Bartell StreetSuite 585</v>
      </c>
      <c r="W1264">
        <v>9549</v>
      </c>
      <c r="X1264" t="str">
        <v>Boyleberg</v>
      </c>
      <c r="Y1264" t="str">
        <v>Queensland</v>
      </c>
      <c r="Z1264" t="str">
        <v>Australia</v>
      </c>
      <c r="AA1264">
        <v>2</v>
      </c>
      <c r="AB1264" s="3" t="str">
        <f t="shared" si="39"/>
        <v>20 to 30</v>
      </c>
      <c r="AM1264" s="6">
        <v>250</v>
      </c>
      <c r="AN1264" s="6" t="s">
        <v>1355</v>
      </c>
    </row>
    <row r="1265" spans="1:40" x14ac:dyDescent="0.25">
      <c r="A1265">
        <v>1263</v>
      </c>
      <c r="B1265">
        <v>261</v>
      </c>
      <c r="C1265">
        <v>886</v>
      </c>
      <c r="D1265">
        <v>94</v>
      </c>
      <c r="E1265">
        <v>3</v>
      </c>
      <c r="F1265">
        <v>282</v>
      </c>
      <c r="G1265">
        <v>1</v>
      </c>
      <c r="H1265" t="str">
        <f>VLOOKUP($C1265,'Raw-products'!$A$2:$H$1261,MATCH(H$1,'Raw-products'!$A$1:$H$1,0))</f>
        <v>Trousers</v>
      </c>
      <c r="I1265" t="str">
        <f>VLOOKUP($C1265,'Raw-products'!$A$2:$H$1261,MATCH(I$1,'Raw-products'!$A$1:$H$1,0))</f>
        <v>Cords</v>
      </c>
      <c r="J1265" t="str">
        <f>VLOOKUP($C1265,'Raw-products'!$A$2:$H$1261,MATCH(J$1,'Raw-products'!$A$1:$H$1,0))</f>
        <v>S</v>
      </c>
      <c r="K1265" t="str">
        <f>VLOOKUP($C1265,'Raw-products'!$A$2:$H$1261,MATCH(K$1,'Raw-products'!$A$1:$H$1,0))</f>
        <v>yellow</v>
      </c>
      <c r="L1265">
        <f>VLOOKUP($C1265,'Raw-products'!$A$2:$H$1261,MATCH(L$1,'Raw-products'!$A$1:$H$1,0))</f>
        <v>113</v>
      </c>
      <c r="M1265">
        <f>VLOOKUP($C1265,'Raw-products'!$A$2:$H$1261,MATCH(M$1,'Raw-products'!$A$1:$H$1,0))</f>
        <v>68</v>
      </c>
      <c r="N1265" s="5">
        <f t="shared" si="38"/>
        <v>7684</v>
      </c>
      <c r="O1265" cm="1">
        <f t="array" ref="O1265:R1265">_xlfn.XLOOKUP($B1265,'Raw -orders'!$A:$A,'Raw -orders'!$B:$E)</f>
        <v>250</v>
      </c>
      <c r="P1265">
        <v>55396</v>
      </c>
      <c r="Q1265" s="1">
        <v>44233</v>
      </c>
      <c r="R1265" s="1">
        <v>44256</v>
      </c>
      <c r="S1265" t="str" cm="1">
        <f t="array" ref="S1265:Z1265">_xlfn.XLOOKUP($O1265,'Raw - customers'!$A:$A,'Raw - customers'!$B:$I)</f>
        <v>Lavina Dartnell</v>
      </c>
      <c r="T1265" t="str">
        <v>Polygender</v>
      </c>
      <c r="U1265">
        <v>23</v>
      </c>
      <c r="V1265" t="str">
        <v>0380 Bartell StreetSuite 585</v>
      </c>
      <c r="W1265">
        <v>9549</v>
      </c>
      <c r="X1265" t="str">
        <v>Boyleberg</v>
      </c>
      <c r="Y1265" t="str">
        <v>Queensland</v>
      </c>
      <c r="Z1265" t="str">
        <v>Australia</v>
      </c>
      <c r="AA1265">
        <v>2</v>
      </c>
      <c r="AB1265" s="3" t="str">
        <f t="shared" si="39"/>
        <v>20 to 30</v>
      </c>
      <c r="AM1265" s="6">
        <v>250</v>
      </c>
      <c r="AN1265" s="6" t="s">
        <v>1355</v>
      </c>
    </row>
    <row r="1266" spans="1:40" x14ac:dyDescent="0.25">
      <c r="A1266">
        <v>1264</v>
      </c>
      <c r="B1266">
        <v>261</v>
      </c>
      <c r="C1266">
        <v>425</v>
      </c>
      <c r="D1266">
        <v>107</v>
      </c>
      <c r="E1266">
        <v>1</v>
      </c>
      <c r="F1266">
        <v>107</v>
      </c>
      <c r="G1266">
        <v>1</v>
      </c>
      <c r="H1266" t="str">
        <f>VLOOKUP($C1266,'Raw-products'!$A$2:$H$1261,MATCH(H$1,'Raw-products'!$A$1:$H$1,0))</f>
        <v>Jacket</v>
      </c>
      <c r="I1266" t="str">
        <f>VLOOKUP($C1266,'Raw-products'!$A$2:$H$1261,MATCH(I$1,'Raw-products'!$A$1:$H$1,0))</f>
        <v>Denim</v>
      </c>
      <c r="J1266" t="str">
        <f>VLOOKUP($C1266,'Raw-products'!$A$2:$H$1261,MATCH(J$1,'Raw-products'!$A$1:$H$1,0))</f>
        <v>XS</v>
      </c>
      <c r="K1266" t="str">
        <f>VLOOKUP($C1266,'Raw-products'!$A$2:$H$1261,MATCH(K$1,'Raw-products'!$A$1:$H$1,0))</f>
        <v>orange</v>
      </c>
      <c r="L1266">
        <f>VLOOKUP($C1266,'Raw-products'!$A$2:$H$1261,MATCH(L$1,'Raw-products'!$A$1:$H$1,0))</f>
        <v>92</v>
      </c>
      <c r="M1266">
        <f>VLOOKUP($C1266,'Raw-products'!$A$2:$H$1261,MATCH(M$1,'Raw-products'!$A$1:$H$1,0))</f>
        <v>60</v>
      </c>
      <c r="N1266" s="5">
        <f t="shared" si="38"/>
        <v>5520</v>
      </c>
      <c r="O1266" cm="1">
        <f t="array" ref="O1266:R1266">_xlfn.XLOOKUP($B1266,'Raw -orders'!$A:$A,'Raw -orders'!$B:$E)</f>
        <v>250</v>
      </c>
      <c r="P1266">
        <v>55396</v>
      </c>
      <c r="Q1266" s="1">
        <v>44233</v>
      </c>
      <c r="R1266" s="1">
        <v>44256</v>
      </c>
      <c r="S1266" t="str" cm="1">
        <f t="array" ref="S1266:Z1266">_xlfn.XLOOKUP($O1266,'Raw - customers'!$A:$A,'Raw - customers'!$B:$I)</f>
        <v>Lavina Dartnell</v>
      </c>
      <c r="T1266" t="str">
        <v>Polygender</v>
      </c>
      <c r="U1266">
        <v>23</v>
      </c>
      <c r="V1266" t="str">
        <v>0380 Bartell StreetSuite 585</v>
      </c>
      <c r="W1266">
        <v>9549</v>
      </c>
      <c r="X1266" t="str">
        <v>Boyleberg</v>
      </c>
      <c r="Y1266" t="str">
        <v>Queensland</v>
      </c>
      <c r="Z1266" t="str">
        <v>Australia</v>
      </c>
      <c r="AA1266">
        <v>2</v>
      </c>
      <c r="AB1266" s="3" t="str">
        <f t="shared" si="39"/>
        <v>20 to 30</v>
      </c>
      <c r="AM1266" s="6">
        <v>250</v>
      </c>
      <c r="AN1266" s="6" t="s">
        <v>1355</v>
      </c>
    </row>
    <row r="1267" spans="1:40" x14ac:dyDescent="0.25">
      <c r="A1267">
        <v>1265</v>
      </c>
      <c r="B1267">
        <v>262</v>
      </c>
      <c r="C1267">
        <v>1062</v>
      </c>
      <c r="D1267">
        <v>93</v>
      </c>
      <c r="E1267">
        <v>3</v>
      </c>
      <c r="F1267">
        <v>279</v>
      </c>
      <c r="G1267">
        <v>1</v>
      </c>
      <c r="H1267" t="str">
        <f>VLOOKUP($C1267,'Raw-products'!$A$2:$H$1261,MATCH(H$1,'Raw-products'!$A$1:$H$1,0))</f>
        <v>Trousers</v>
      </c>
      <c r="I1267" t="str">
        <f>VLOOKUP($C1267,'Raw-products'!$A$2:$H$1261,MATCH(I$1,'Raw-products'!$A$1:$H$1,0))</f>
        <v>Joggers</v>
      </c>
      <c r="J1267" t="str">
        <f>VLOOKUP($C1267,'Raw-products'!$A$2:$H$1261,MATCH(J$1,'Raw-products'!$A$1:$H$1,0))</f>
        <v>M</v>
      </c>
      <c r="K1267" t="str">
        <f>VLOOKUP($C1267,'Raw-products'!$A$2:$H$1261,MATCH(K$1,'Raw-products'!$A$1:$H$1,0))</f>
        <v>yellow</v>
      </c>
      <c r="L1267">
        <f>VLOOKUP($C1267,'Raw-products'!$A$2:$H$1261,MATCH(L$1,'Raw-products'!$A$1:$H$1,0))</f>
        <v>94</v>
      </c>
      <c r="M1267">
        <f>VLOOKUP($C1267,'Raw-products'!$A$2:$H$1261,MATCH(M$1,'Raw-products'!$A$1:$H$1,0))</f>
        <v>72</v>
      </c>
      <c r="N1267" s="5">
        <f t="shared" si="38"/>
        <v>6768</v>
      </c>
      <c r="O1267" cm="1">
        <f t="array" ref="O1267:R1267">_xlfn.XLOOKUP($B1267,'Raw -orders'!$A:$A,'Raw -orders'!$B:$E)</f>
        <v>812</v>
      </c>
      <c r="P1267">
        <v>55461</v>
      </c>
      <c r="Q1267" s="1">
        <v>44338</v>
      </c>
      <c r="R1267" s="1">
        <v>44340</v>
      </c>
      <c r="S1267" t="str" cm="1">
        <f t="array" ref="S1267:Z1267">_xlfn.XLOOKUP($O1267,'Raw - customers'!$A:$A,'Raw - customers'!$B:$I)</f>
        <v>Else Bicheno</v>
      </c>
      <c r="T1267" t="str">
        <v>Male</v>
      </c>
      <c r="U1267">
        <v>28</v>
      </c>
      <c r="V1267" t="str">
        <v>958 Connor MewsSuite 524</v>
      </c>
      <c r="W1267">
        <v>3736</v>
      </c>
      <c r="X1267" t="str">
        <v>Lucyport</v>
      </c>
      <c r="Y1267" t="str">
        <v>Western Australia</v>
      </c>
      <c r="Z1267" t="str">
        <v>Australia</v>
      </c>
      <c r="AA1267">
        <v>5</v>
      </c>
      <c r="AB1267" s="3" t="str">
        <f t="shared" si="39"/>
        <v>0 to 10</v>
      </c>
      <c r="AM1267" s="6">
        <v>812</v>
      </c>
      <c r="AN1267" s="6" t="s">
        <v>1377</v>
      </c>
    </row>
    <row r="1268" spans="1:40" x14ac:dyDescent="0.25">
      <c r="A1268">
        <v>1266</v>
      </c>
      <c r="B1268">
        <v>262</v>
      </c>
      <c r="C1268">
        <v>814</v>
      </c>
      <c r="D1268">
        <v>117</v>
      </c>
      <c r="E1268">
        <v>1</v>
      </c>
      <c r="F1268">
        <v>117</v>
      </c>
      <c r="G1268">
        <v>1</v>
      </c>
      <c r="H1268" t="str">
        <f>VLOOKUP($C1268,'Raw-products'!$A$2:$H$1261,MATCH(H$1,'Raw-products'!$A$1:$H$1,0))</f>
        <v>Jacket</v>
      </c>
      <c r="I1268" t="str">
        <f>VLOOKUP($C1268,'Raw-products'!$A$2:$H$1261,MATCH(I$1,'Raw-products'!$A$1:$H$1,0))</f>
        <v>Shearling</v>
      </c>
      <c r="J1268" t="str">
        <f>VLOOKUP($C1268,'Raw-products'!$A$2:$H$1261,MATCH(J$1,'Raw-products'!$A$1:$H$1,0))</f>
        <v>XL</v>
      </c>
      <c r="K1268" t="str">
        <f>VLOOKUP($C1268,'Raw-products'!$A$2:$H$1261,MATCH(K$1,'Raw-products'!$A$1:$H$1,0))</f>
        <v>orange</v>
      </c>
      <c r="L1268">
        <f>VLOOKUP($C1268,'Raw-products'!$A$2:$H$1261,MATCH(L$1,'Raw-products'!$A$1:$H$1,0))</f>
        <v>95</v>
      </c>
      <c r="M1268">
        <f>VLOOKUP($C1268,'Raw-products'!$A$2:$H$1261,MATCH(M$1,'Raw-products'!$A$1:$H$1,0))</f>
        <v>60</v>
      </c>
      <c r="N1268" s="5">
        <f t="shared" si="38"/>
        <v>5700</v>
      </c>
      <c r="O1268" cm="1">
        <f t="array" ref="O1268:R1268">_xlfn.XLOOKUP($B1268,'Raw -orders'!$A:$A,'Raw -orders'!$B:$E)</f>
        <v>812</v>
      </c>
      <c r="P1268">
        <v>55461</v>
      </c>
      <c r="Q1268" s="1">
        <v>44338</v>
      </c>
      <c r="R1268" s="1">
        <v>44340</v>
      </c>
      <c r="S1268" t="str" cm="1">
        <f t="array" ref="S1268:Z1268">_xlfn.XLOOKUP($O1268,'Raw - customers'!$A:$A,'Raw - customers'!$B:$I)</f>
        <v>Else Bicheno</v>
      </c>
      <c r="T1268" t="str">
        <v>Male</v>
      </c>
      <c r="U1268">
        <v>28</v>
      </c>
      <c r="V1268" t="str">
        <v>958 Connor MewsSuite 524</v>
      </c>
      <c r="W1268">
        <v>3736</v>
      </c>
      <c r="X1268" t="str">
        <v>Lucyport</v>
      </c>
      <c r="Y1268" t="str">
        <v>Western Australia</v>
      </c>
      <c r="Z1268" t="str">
        <v>Australia</v>
      </c>
      <c r="AA1268">
        <v>5</v>
      </c>
      <c r="AB1268" s="3" t="str">
        <f t="shared" si="39"/>
        <v>0 to 10</v>
      </c>
      <c r="AM1268" s="6">
        <v>812</v>
      </c>
      <c r="AN1268" s="6" t="s">
        <v>1377</v>
      </c>
    </row>
    <row r="1269" spans="1:40" x14ac:dyDescent="0.25">
      <c r="A1269">
        <v>1267</v>
      </c>
      <c r="B1269">
        <v>262</v>
      </c>
      <c r="C1269">
        <v>507</v>
      </c>
      <c r="D1269">
        <v>102</v>
      </c>
      <c r="E1269">
        <v>2</v>
      </c>
      <c r="F1269">
        <v>204</v>
      </c>
      <c r="G1269">
        <v>1</v>
      </c>
      <c r="H1269" t="str">
        <f>VLOOKUP($C1269,'Raw-products'!$A$2:$H$1261,MATCH(H$1,'Raw-products'!$A$1:$H$1,0))</f>
        <v>Jacket</v>
      </c>
      <c r="I1269" t="str">
        <f>VLOOKUP($C1269,'Raw-products'!$A$2:$H$1261,MATCH(I$1,'Raw-products'!$A$1:$H$1,0))</f>
        <v>Windbreaker</v>
      </c>
      <c r="J1269" t="str">
        <f>VLOOKUP($C1269,'Raw-products'!$A$2:$H$1261,MATCH(J$1,'Raw-products'!$A$1:$H$1,0))</f>
        <v>M</v>
      </c>
      <c r="K1269" t="str">
        <f>VLOOKUP($C1269,'Raw-products'!$A$2:$H$1261,MATCH(K$1,'Raw-products'!$A$1:$H$1,0))</f>
        <v>green</v>
      </c>
      <c r="L1269">
        <f>VLOOKUP($C1269,'Raw-products'!$A$2:$H$1261,MATCH(L$1,'Raw-products'!$A$1:$H$1,0))</f>
        <v>109</v>
      </c>
      <c r="M1269">
        <f>VLOOKUP($C1269,'Raw-products'!$A$2:$H$1261,MATCH(M$1,'Raw-products'!$A$1:$H$1,0))</f>
        <v>63</v>
      </c>
      <c r="N1269" s="5">
        <f t="shared" si="38"/>
        <v>6867</v>
      </c>
      <c r="O1269" cm="1">
        <f t="array" ref="O1269:R1269">_xlfn.XLOOKUP($B1269,'Raw -orders'!$A:$A,'Raw -orders'!$B:$E)</f>
        <v>812</v>
      </c>
      <c r="P1269">
        <v>55461</v>
      </c>
      <c r="Q1269" s="1">
        <v>44338</v>
      </c>
      <c r="R1269" s="1">
        <v>44340</v>
      </c>
      <c r="S1269" t="str" cm="1">
        <f t="array" ref="S1269:Z1269">_xlfn.XLOOKUP($O1269,'Raw - customers'!$A:$A,'Raw - customers'!$B:$I)</f>
        <v>Else Bicheno</v>
      </c>
      <c r="T1269" t="str">
        <v>Male</v>
      </c>
      <c r="U1269">
        <v>28</v>
      </c>
      <c r="V1269" t="str">
        <v>958 Connor MewsSuite 524</v>
      </c>
      <c r="W1269">
        <v>3736</v>
      </c>
      <c r="X1269" t="str">
        <v>Lucyport</v>
      </c>
      <c r="Y1269" t="str">
        <v>Western Australia</v>
      </c>
      <c r="Z1269" t="str">
        <v>Australia</v>
      </c>
      <c r="AA1269">
        <v>5</v>
      </c>
      <c r="AB1269" s="3" t="str">
        <f t="shared" si="39"/>
        <v>0 to 10</v>
      </c>
      <c r="AM1269" s="6">
        <v>812</v>
      </c>
      <c r="AN1269" s="6" t="s">
        <v>1377</v>
      </c>
    </row>
    <row r="1270" spans="1:40" x14ac:dyDescent="0.25">
      <c r="A1270">
        <v>1268</v>
      </c>
      <c r="B1270">
        <v>262</v>
      </c>
      <c r="C1270">
        <v>553</v>
      </c>
      <c r="D1270">
        <v>98</v>
      </c>
      <c r="E1270">
        <v>2</v>
      </c>
      <c r="F1270">
        <v>196</v>
      </c>
      <c r="G1270">
        <v>1</v>
      </c>
      <c r="H1270" t="str">
        <f>VLOOKUP($C1270,'Raw-products'!$A$2:$H$1261,MATCH(H$1,'Raw-products'!$A$1:$H$1,0))</f>
        <v>Jacket</v>
      </c>
      <c r="I1270" t="str">
        <f>VLOOKUP($C1270,'Raw-products'!$A$2:$H$1261,MATCH(I$1,'Raw-products'!$A$1:$H$1,0))</f>
        <v>Leather</v>
      </c>
      <c r="J1270" t="str">
        <f>VLOOKUP($C1270,'Raw-products'!$A$2:$H$1261,MATCH(J$1,'Raw-products'!$A$1:$H$1,0))</f>
        <v>L</v>
      </c>
      <c r="K1270" t="str">
        <f>VLOOKUP($C1270,'Raw-products'!$A$2:$H$1261,MATCH(K$1,'Raw-products'!$A$1:$H$1,0))</f>
        <v>indigo</v>
      </c>
      <c r="L1270">
        <f>VLOOKUP($C1270,'Raw-products'!$A$2:$H$1261,MATCH(L$1,'Raw-products'!$A$1:$H$1,0))</f>
        <v>113</v>
      </c>
      <c r="M1270">
        <f>VLOOKUP($C1270,'Raw-products'!$A$2:$H$1261,MATCH(M$1,'Raw-products'!$A$1:$H$1,0))</f>
        <v>79</v>
      </c>
      <c r="N1270" s="5">
        <f t="shared" si="38"/>
        <v>8927</v>
      </c>
      <c r="O1270" cm="1">
        <f t="array" ref="O1270:R1270">_xlfn.XLOOKUP($B1270,'Raw -orders'!$A:$A,'Raw -orders'!$B:$E)</f>
        <v>812</v>
      </c>
      <c r="P1270">
        <v>55461</v>
      </c>
      <c r="Q1270" s="1">
        <v>44338</v>
      </c>
      <c r="R1270" s="1">
        <v>44340</v>
      </c>
      <c r="S1270" t="str" cm="1">
        <f t="array" ref="S1270:Z1270">_xlfn.XLOOKUP($O1270,'Raw - customers'!$A:$A,'Raw - customers'!$B:$I)</f>
        <v>Else Bicheno</v>
      </c>
      <c r="T1270" t="str">
        <v>Male</v>
      </c>
      <c r="U1270">
        <v>28</v>
      </c>
      <c r="V1270" t="str">
        <v>958 Connor MewsSuite 524</v>
      </c>
      <c r="W1270">
        <v>3736</v>
      </c>
      <c r="X1270" t="str">
        <v>Lucyport</v>
      </c>
      <c r="Y1270" t="str">
        <v>Western Australia</v>
      </c>
      <c r="Z1270" t="str">
        <v>Australia</v>
      </c>
      <c r="AA1270">
        <v>5</v>
      </c>
      <c r="AB1270" s="3" t="str">
        <f t="shared" si="39"/>
        <v>0 to 10</v>
      </c>
      <c r="AM1270" s="6">
        <v>812</v>
      </c>
      <c r="AN1270" s="6" t="s">
        <v>1377</v>
      </c>
    </row>
    <row r="1271" spans="1:40" x14ac:dyDescent="0.25">
      <c r="A1271">
        <v>1269</v>
      </c>
      <c r="B1271">
        <v>263</v>
      </c>
      <c r="C1271">
        <v>355</v>
      </c>
      <c r="D1271">
        <v>94</v>
      </c>
      <c r="E1271">
        <v>1</v>
      </c>
      <c r="F1271">
        <v>94</v>
      </c>
      <c r="G1271">
        <v>1</v>
      </c>
      <c r="H1271" t="str">
        <f>VLOOKUP($C1271,'Raw-products'!$A$2:$H$1261,MATCH(H$1,'Raw-products'!$A$1:$H$1,0))</f>
        <v>Shirt</v>
      </c>
      <c r="I1271" t="str">
        <f>VLOOKUP($C1271,'Raw-products'!$A$2:$H$1261,MATCH(I$1,'Raw-products'!$A$1:$H$1,0))</f>
        <v>Henley</v>
      </c>
      <c r="J1271" t="str">
        <f>VLOOKUP($C1271,'Raw-products'!$A$2:$H$1261,MATCH(J$1,'Raw-products'!$A$1:$H$1,0))</f>
        <v>XS</v>
      </c>
      <c r="K1271" t="str">
        <f>VLOOKUP($C1271,'Raw-products'!$A$2:$H$1261,MATCH(K$1,'Raw-products'!$A$1:$H$1,0))</f>
        <v>orange</v>
      </c>
      <c r="L1271">
        <f>VLOOKUP($C1271,'Raw-products'!$A$2:$H$1261,MATCH(L$1,'Raw-products'!$A$1:$H$1,0))</f>
        <v>92</v>
      </c>
      <c r="M1271">
        <f>VLOOKUP($C1271,'Raw-products'!$A$2:$H$1261,MATCH(M$1,'Raw-products'!$A$1:$H$1,0))</f>
        <v>65</v>
      </c>
      <c r="N1271" s="5">
        <f t="shared" si="38"/>
        <v>5980</v>
      </c>
      <c r="O1271" cm="1">
        <f t="array" ref="O1271:R1271">_xlfn.XLOOKUP($B1271,'Raw -orders'!$A:$A,'Raw -orders'!$B:$E)</f>
        <v>372</v>
      </c>
      <c r="P1271">
        <v>12599</v>
      </c>
      <c r="Q1271" s="1">
        <v>44366</v>
      </c>
      <c r="R1271" s="1">
        <v>44385</v>
      </c>
      <c r="S1271" t="str" cm="1">
        <f t="array" ref="S1271:Z1271">_xlfn.XLOOKUP($O1271,'Raw - customers'!$A:$A,'Raw - customers'!$B:$I)</f>
        <v>Griffy Wenger</v>
      </c>
      <c r="T1271" t="str">
        <v>Genderqueer</v>
      </c>
      <c r="U1271">
        <v>53</v>
      </c>
      <c r="V1271" t="str">
        <v>8649 Phillips KnollSuite 008</v>
      </c>
      <c r="W1271">
        <v>7209</v>
      </c>
      <c r="X1271" t="str">
        <v>East Sophia</v>
      </c>
      <c r="Y1271" t="str">
        <v>South Australia</v>
      </c>
      <c r="Z1271" t="str">
        <v>Australia</v>
      </c>
      <c r="AA1271">
        <v>6</v>
      </c>
      <c r="AB1271" s="3" t="str">
        <f t="shared" si="39"/>
        <v>10 to 20</v>
      </c>
      <c r="AM1271" s="6">
        <v>372</v>
      </c>
      <c r="AN1271" s="6" t="s">
        <v>1345</v>
      </c>
    </row>
    <row r="1272" spans="1:40" x14ac:dyDescent="0.25">
      <c r="A1272">
        <v>1270</v>
      </c>
      <c r="B1272">
        <v>263</v>
      </c>
      <c r="C1272">
        <v>289</v>
      </c>
      <c r="D1272">
        <v>105</v>
      </c>
      <c r="E1272">
        <v>3</v>
      </c>
      <c r="F1272">
        <v>315</v>
      </c>
      <c r="G1272">
        <v>1</v>
      </c>
      <c r="H1272" t="str">
        <f>VLOOKUP($C1272,'Raw-products'!$A$2:$H$1261,MATCH(H$1,'Raw-products'!$A$1:$H$1,0))</f>
        <v>Shirt</v>
      </c>
      <c r="I1272" t="str">
        <f>VLOOKUP($C1272,'Raw-products'!$A$2:$H$1261,MATCH(I$1,'Raw-products'!$A$1:$H$1,0))</f>
        <v>Cuban Collar</v>
      </c>
      <c r="J1272" t="str">
        <f>VLOOKUP($C1272,'Raw-products'!$A$2:$H$1261,MATCH(J$1,'Raw-products'!$A$1:$H$1,0))</f>
        <v>XL</v>
      </c>
      <c r="K1272" t="str">
        <f>VLOOKUP($C1272,'Raw-products'!$A$2:$H$1261,MATCH(K$1,'Raw-products'!$A$1:$H$1,0))</f>
        <v>orange</v>
      </c>
      <c r="L1272">
        <f>VLOOKUP($C1272,'Raw-products'!$A$2:$H$1261,MATCH(L$1,'Raw-products'!$A$1:$H$1,0))</f>
        <v>93</v>
      </c>
      <c r="M1272">
        <f>VLOOKUP($C1272,'Raw-products'!$A$2:$H$1261,MATCH(M$1,'Raw-products'!$A$1:$H$1,0))</f>
        <v>49</v>
      </c>
      <c r="N1272" s="5">
        <f t="shared" si="38"/>
        <v>4557</v>
      </c>
      <c r="O1272" cm="1">
        <f t="array" ref="O1272:R1272">_xlfn.XLOOKUP($B1272,'Raw -orders'!$A:$A,'Raw -orders'!$B:$E)</f>
        <v>372</v>
      </c>
      <c r="P1272">
        <v>12599</v>
      </c>
      <c r="Q1272" s="1">
        <v>44366</v>
      </c>
      <c r="R1272" s="1">
        <v>44385</v>
      </c>
      <c r="S1272" t="str" cm="1">
        <f t="array" ref="S1272:Z1272">_xlfn.XLOOKUP($O1272,'Raw - customers'!$A:$A,'Raw - customers'!$B:$I)</f>
        <v>Griffy Wenger</v>
      </c>
      <c r="T1272" t="str">
        <v>Genderqueer</v>
      </c>
      <c r="U1272">
        <v>53</v>
      </c>
      <c r="V1272" t="str">
        <v>8649 Phillips KnollSuite 008</v>
      </c>
      <c r="W1272">
        <v>7209</v>
      </c>
      <c r="X1272" t="str">
        <v>East Sophia</v>
      </c>
      <c r="Y1272" t="str">
        <v>South Australia</v>
      </c>
      <c r="Z1272" t="str">
        <v>Australia</v>
      </c>
      <c r="AA1272">
        <v>6</v>
      </c>
      <c r="AB1272" s="3" t="str">
        <f t="shared" si="39"/>
        <v>10 to 20</v>
      </c>
      <c r="AM1272" s="6">
        <v>372</v>
      </c>
      <c r="AN1272" s="6" t="s">
        <v>1345</v>
      </c>
    </row>
    <row r="1273" spans="1:40" x14ac:dyDescent="0.25">
      <c r="A1273">
        <v>1271</v>
      </c>
      <c r="B1273">
        <v>263</v>
      </c>
      <c r="C1273">
        <v>1157</v>
      </c>
      <c r="D1273">
        <v>99</v>
      </c>
      <c r="E1273">
        <v>2</v>
      </c>
      <c r="F1273">
        <v>198</v>
      </c>
      <c r="G1273">
        <v>1</v>
      </c>
      <c r="H1273" t="str">
        <f>VLOOKUP($C1273,'Raw-products'!$A$2:$H$1261,MATCH(H$1,'Raw-products'!$A$1:$H$1,0))</f>
        <v>Trousers</v>
      </c>
      <c r="I1273" t="str">
        <f>VLOOKUP($C1273,'Raw-products'!$A$2:$H$1261,MATCH(I$1,'Raw-products'!$A$1:$H$1,0))</f>
        <v>High-Waisted</v>
      </c>
      <c r="J1273" t="str">
        <f>VLOOKUP($C1273,'Raw-products'!$A$2:$H$1261,MATCH(J$1,'Raw-products'!$A$1:$H$1,0))</f>
        <v>M</v>
      </c>
      <c r="K1273" t="str">
        <f>VLOOKUP($C1273,'Raw-products'!$A$2:$H$1261,MATCH(K$1,'Raw-products'!$A$1:$H$1,0))</f>
        <v>red</v>
      </c>
      <c r="L1273">
        <f>VLOOKUP($C1273,'Raw-products'!$A$2:$H$1261,MATCH(L$1,'Raw-products'!$A$1:$H$1,0))</f>
        <v>98</v>
      </c>
      <c r="M1273">
        <f>VLOOKUP($C1273,'Raw-products'!$A$2:$H$1261,MATCH(M$1,'Raw-products'!$A$1:$H$1,0))</f>
        <v>59</v>
      </c>
      <c r="N1273" s="5">
        <f t="shared" si="38"/>
        <v>5782</v>
      </c>
      <c r="O1273" cm="1">
        <f t="array" ref="O1273:R1273">_xlfn.XLOOKUP($B1273,'Raw -orders'!$A:$A,'Raw -orders'!$B:$E)</f>
        <v>372</v>
      </c>
      <c r="P1273">
        <v>12599</v>
      </c>
      <c r="Q1273" s="1">
        <v>44366</v>
      </c>
      <c r="R1273" s="1">
        <v>44385</v>
      </c>
      <c r="S1273" t="str" cm="1">
        <f t="array" ref="S1273:Z1273">_xlfn.XLOOKUP($O1273,'Raw - customers'!$A:$A,'Raw - customers'!$B:$I)</f>
        <v>Griffy Wenger</v>
      </c>
      <c r="T1273" t="str">
        <v>Genderqueer</v>
      </c>
      <c r="U1273">
        <v>53</v>
      </c>
      <c r="V1273" t="str">
        <v>8649 Phillips KnollSuite 008</v>
      </c>
      <c r="W1273">
        <v>7209</v>
      </c>
      <c r="X1273" t="str">
        <v>East Sophia</v>
      </c>
      <c r="Y1273" t="str">
        <v>South Australia</v>
      </c>
      <c r="Z1273" t="str">
        <v>Australia</v>
      </c>
      <c r="AA1273">
        <v>6</v>
      </c>
      <c r="AB1273" s="3" t="str">
        <f t="shared" si="39"/>
        <v>10 to 20</v>
      </c>
      <c r="AM1273" s="6">
        <v>372</v>
      </c>
      <c r="AN1273" s="6" t="s">
        <v>1345</v>
      </c>
    </row>
    <row r="1274" spans="1:40" x14ac:dyDescent="0.25">
      <c r="A1274">
        <v>1272</v>
      </c>
      <c r="B1274">
        <v>263</v>
      </c>
      <c r="C1274">
        <v>473</v>
      </c>
      <c r="D1274">
        <v>118</v>
      </c>
      <c r="E1274">
        <v>3</v>
      </c>
      <c r="F1274">
        <v>354</v>
      </c>
      <c r="G1274">
        <v>1</v>
      </c>
      <c r="H1274" t="str">
        <f>VLOOKUP($C1274,'Raw-products'!$A$2:$H$1261,MATCH(H$1,'Raw-products'!$A$1:$H$1,0))</f>
        <v>Jacket</v>
      </c>
      <c r="I1274" t="str">
        <f>VLOOKUP($C1274,'Raw-products'!$A$2:$H$1261,MATCH(I$1,'Raw-products'!$A$1:$H$1,0))</f>
        <v>Puffer</v>
      </c>
      <c r="J1274" t="str">
        <f>VLOOKUP($C1274,'Raw-products'!$A$2:$H$1261,MATCH(J$1,'Raw-products'!$A$1:$H$1,0))</f>
        <v>L</v>
      </c>
      <c r="K1274" t="str">
        <f>VLOOKUP($C1274,'Raw-products'!$A$2:$H$1261,MATCH(K$1,'Raw-products'!$A$1:$H$1,0))</f>
        <v>green</v>
      </c>
      <c r="L1274">
        <f>VLOOKUP($C1274,'Raw-products'!$A$2:$H$1261,MATCH(L$1,'Raw-products'!$A$1:$H$1,0))</f>
        <v>110</v>
      </c>
      <c r="M1274">
        <f>VLOOKUP($C1274,'Raw-products'!$A$2:$H$1261,MATCH(M$1,'Raw-products'!$A$1:$H$1,0))</f>
        <v>43</v>
      </c>
      <c r="N1274" s="5">
        <f t="shared" si="38"/>
        <v>4730</v>
      </c>
      <c r="O1274" cm="1">
        <f t="array" ref="O1274:R1274">_xlfn.XLOOKUP($B1274,'Raw -orders'!$A:$A,'Raw -orders'!$B:$E)</f>
        <v>372</v>
      </c>
      <c r="P1274">
        <v>12599</v>
      </c>
      <c r="Q1274" s="1">
        <v>44366</v>
      </c>
      <c r="R1274" s="1">
        <v>44385</v>
      </c>
      <c r="S1274" t="str" cm="1">
        <f t="array" ref="S1274:Z1274">_xlfn.XLOOKUP($O1274,'Raw - customers'!$A:$A,'Raw - customers'!$B:$I)</f>
        <v>Griffy Wenger</v>
      </c>
      <c r="T1274" t="str">
        <v>Genderqueer</v>
      </c>
      <c r="U1274">
        <v>53</v>
      </c>
      <c r="V1274" t="str">
        <v>8649 Phillips KnollSuite 008</v>
      </c>
      <c r="W1274">
        <v>7209</v>
      </c>
      <c r="X1274" t="str">
        <v>East Sophia</v>
      </c>
      <c r="Y1274" t="str">
        <v>South Australia</v>
      </c>
      <c r="Z1274" t="str">
        <v>Australia</v>
      </c>
      <c r="AA1274">
        <v>6</v>
      </c>
      <c r="AB1274" s="3" t="str">
        <f t="shared" si="39"/>
        <v>10 to 20</v>
      </c>
      <c r="AM1274" s="6">
        <v>372</v>
      </c>
      <c r="AN1274" s="6" t="s">
        <v>1345</v>
      </c>
    </row>
    <row r="1275" spans="1:40" x14ac:dyDescent="0.25">
      <c r="A1275">
        <v>1273</v>
      </c>
      <c r="B1275">
        <v>263</v>
      </c>
      <c r="C1275">
        <v>293</v>
      </c>
      <c r="D1275">
        <v>105</v>
      </c>
      <c r="E1275">
        <v>1</v>
      </c>
      <c r="F1275">
        <v>105</v>
      </c>
      <c r="G1275">
        <v>1</v>
      </c>
      <c r="H1275" t="str">
        <f>VLOOKUP($C1275,'Raw-products'!$A$2:$H$1261,MATCH(H$1,'Raw-products'!$A$1:$H$1,0))</f>
        <v>Shirt</v>
      </c>
      <c r="I1275" t="str">
        <f>VLOOKUP($C1275,'Raw-products'!$A$2:$H$1261,MATCH(I$1,'Raw-products'!$A$1:$H$1,0))</f>
        <v>Cuban Collar</v>
      </c>
      <c r="J1275" t="str">
        <f>VLOOKUP($C1275,'Raw-products'!$A$2:$H$1261,MATCH(J$1,'Raw-products'!$A$1:$H$1,0))</f>
        <v>L</v>
      </c>
      <c r="K1275" t="str">
        <f>VLOOKUP($C1275,'Raw-products'!$A$2:$H$1261,MATCH(K$1,'Raw-products'!$A$1:$H$1,0))</f>
        <v>yellow</v>
      </c>
      <c r="L1275">
        <f>VLOOKUP($C1275,'Raw-products'!$A$2:$H$1261,MATCH(L$1,'Raw-products'!$A$1:$H$1,0))</f>
        <v>93</v>
      </c>
      <c r="M1275">
        <f>VLOOKUP($C1275,'Raw-products'!$A$2:$H$1261,MATCH(M$1,'Raw-products'!$A$1:$H$1,0))</f>
        <v>77</v>
      </c>
      <c r="N1275" s="5">
        <f t="shared" si="38"/>
        <v>7161</v>
      </c>
      <c r="O1275" cm="1">
        <f t="array" ref="O1275:R1275">_xlfn.XLOOKUP($B1275,'Raw -orders'!$A:$A,'Raw -orders'!$B:$E)</f>
        <v>372</v>
      </c>
      <c r="P1275">
        <v>12599</v>
      </c>
      <c r="Q1275" s="1">
        <v>44366</v>
      </c>
      <c r="R1275" s="1">
        <v>44385</v>
      </c>
      <c r="S1275" t="str" cm="1">
        <f t="array" ref="S1275:Z1275">_xlfn.XLOOKUP($O1275,'Raw - customers'!$A:$A,'Raw - customers'!$B:$I)</f>
        <v>Griffy Wenger</v>
      </c>
      <c r="T1275" t="str">
        <v>Genderqueer</v>
      </c>
      <c r="U1275">
        <v>53</v>
      </c>
      <c r="V1275" t="str">
        <v>8649 Phillips KnollSuite 008</v>
      </c>
      <c r="W1275">
        <v>7209</v>
      </c>
      <c r="X1275" t="str">
        <v>East Sophia</v>
      </c>
      <c r="Y1275" t="str">
        <v>South Australia</v>
      </c>
      <c r="Z1275" t="str">
        <v>Australia</v>
      </c>
      <c r="AA1275">
        <v>6</v>
      </c>
      <c r="AB1275" s="3" t="str">
        <f t="shared" si="39"/>
        <v>10 to 20</v>
      </c>
      <c r="AM1275" s="6">
        <v>372</v>
      </c>
      <c r="AN1275" s="6" t="s">
        <v>1345</v>
      </c>
    </row>
    <row r="1276" spans="1:40" x14ac:dyDescent="0.25">
      <c r="A1276">
        <v>1274</v>
      </c>
      <c r="B1276">
        <v>264</v>
      </c>
      <c r="C1276">
        <v>1211</v>
      </c>
      <c r="D1276">
        <v>105</v>
      </c>
      <c r="E1276">
        <v>3</v>
      </c>
      <c r="F1276">
        <v>315</v>
      </c>
      <c r="G1276">
        <v>1</v>
      </c>
      <c r="H1276" t="str">
        <f>VLOOKUP($C1276,'Raw-products'!$A$2:$H$1261,MATCH(H$1,'Raw-products'!$A$1:$H$1,0))</f>
        <v>Trousers</v>
      </c>
      <c r="I1276" t="str">
        <f>VLOOKUP($C1276,'Raw-products'!$A$2:$H$1261,MATCH(I$1,'Raw-products'!$A$1:$H$1,0))</f>
        <v>Pleated</v>
      </c>
      <c r="J1276" t="str">
        <f>VLOOKUP($C1276,'Raw-products'!$A$2:$H$1261,MATCH(J$1,'Raw-products'!$A$1:$H$1,0))</f>
        <v>S</v>
      </c>
      <c r="K1276" t="str">
        <f>VLOOKUP($C1276,'Raw-products'!$A$2:$H$1261,MATCH(K$1,'Raw-products'!$A$1:$H$1,0))</f>
        <v>blue</v>
      </c>
      <c r="L1276">
        <f>VLOOKUP($C1276,'Raw-products'!$A$2:$H$1261,MATCH(L$1,'Raw-products'!$A$1:$H$1,0))</f>
        <v>90</v>
      </c>
      <c r="M1276">
        <f>VLOOKUP($C1276,'Raw-products'!$A$2:$H$1261,MATCH(M$1,'Raw-products'!$A$1:$H$1,0))</f>
        <v>60</v>
      </c>
      <c r="N1276" s="5">
        <f t="shared" si="38"/>
        <v>5400</v>
      </c>
      <c r="O1276" cm="1">
        <f t="array" ref="O1276:R1276">_xlfn.XLOOKUP($B1276,'Raw -orders'!$A:$A,'Raw -orders'!$B:$E)</f>
        <v>636</v>
      </c>
      <c r="P1276">
        <v>55537</v>
      </c>
      <c r="Q1276" s="1">
        <v>44360</v>
      </c>
      <c r="R1276" s="1">
        <v>44365</v>
      </c>
      <c r="S1276" t="str" cm="1">
        <f t="array" ref="S1276:Z1276">_xlfn.XLOOKUP($O1276,'Raw - customers'!$A:$A,'Raw - customers'!$B:$I)</f>
        <v>Nara Legerwood</v>
      </c>
      <c r="T1276" t="str">
        <v>Male</v>
      </c>
      <c r="U1276">
        <v>24</v>
      </c>
      <c r="V1276" t="str">
        <v>74 Anderson RoadApt. 779</v>
      </c>
      <c r="W1276">
        <v>9149</v>
      </c>
      <c r="X1276" t="str">
        <v>Abbottburgh</v>
      </c>
      <c r="Y1276" t="str">
        <v>Northern Territory</v>
      </c>
      <c r="Z1276" t="str">
        <v>Australia</v>
      </c>
      <c r="AA1276">
        <v>6</v>
      </c>
      <c r="AB1276" s="3" t="str">
        <f t="shared" si="39"/>
        <v>0 to 10</v>
      </c>
      <c r="AM1276" s="6">
        <v>636</v>
      </c>
      <c r="AN1276" s="6" t="s">
        <v>1339</v>
      </c>
    </row>
    <row r="1277" spans="1:40" x14ac:dyDescent="0.25">
      <c r="A1277">
        <v>1275</v>
      </c>
      <c r="B1277">
        <v>264</v>
      </c>
      <c r="C1277">
        <v>633</v>
      </c>
      <c r="D1277">
        <v>93</v>
      </c>
      <c r="E1277">
        <v>3</v>
      </c>
      <c r="F1277">
        <v>279</v>
      </c>
      <c r="G1277">
        <v>1</v>
      </c>
      <c r="H1277" t="str">
        <f>VLOOKUP($C1277,'Raw-products'!$A$2:$H$1261,MATCH(H$1,'Raw-products'!$A$1:$H$1,0))</f>
        <v>Jacket</v>
      </c>
      <c r="I1277" t="str">
        <f>VLOOKUP($C1277,'Raw-products'!$A$2:$H$1261,MATCH(I$1,'Raw-products'!$A$1:$H$1,0))</f>
        <v>Coach</v>
      </c>
      <c r="J1277" t="str">
        <f>VLOOKUP($C1277,'Raw-products'!$A$2:$H$1261,MATCH(J$1,'Raw-products'!$A$1:$H$1,0))</f>
        <v>L</v>
      </c>
      <c r="K1277" t="str">
        <f>VLOOKUP($C1277,'Raw-products'!$A$2:$H$1261,MATCH(K$1,'Raw-products'!$A$1:$H$1,0))</f>
        <v>red</v>
      </c>
      <c r="L1277">
        <f>VLOOKUP($C1277,'Raw-products'!$A$2:$H$1261,MATCH(L$1,'Raw-products'!$A$1:$H$1,0))</f>
        <v>115</v>
      </c>
      <c r="M1277">
        <f>VLOOKUP($C1277,'Raw-products'!$A$2:$H$1261,MATCH(M$1,'Raw-products'!$A$1:$H$1,0))</f>
        <v>80</v>
      </c>
      <c r="N1277" s="5">
        <f t="shared" si="38"/>
        <v>9200</v>
      </c>
      <c r="O1277" cm="1">
        <f t="array" ref="O1277:R1277">_xlfn.XLOOKUP($B1277,'Raw -orders'!$A:$A,'Raw -orders'!$B:$E)</f>
        <v>636</v>
      </c>
      <c r="P1277">
        <v>55537</v>
      </c>
      <c r="Q1277" s="1">
        <v>44360</v>
      </c>
      <c r="R1277" s="1">
        <v>44365</v>
      </c>
      <c r="S1277" t="str" cm="1">
        <f t="array" ref="S1277:Z1277">_xlfn.XLOOKUP($O1277,'Raw - customers'!$A:$A,'Raw - customers'!$B:$I)</f>
        <v>Nara Legerwood</v>
      </c>
      <c r="T1277" t="str">
        <v>Male</v>
      </c>
      <c r="U1277">
        <v>24</v>
      </c>
      <c r="V1277" t="str">
        <v>74 Anderson RoadApt. 779</v>
      </c>
      <c r="W1277">
        <v>9149</v>
      </c>
      <c r="X1277" t="str">
        <v>Abbottburgh</v>
      </c>
      <c r="Y1277" t="str">
        <v>Northern Territory</v>
      </c>
      <c r="Z1277" t="str">
        <v>Australia</v>
      </c>
      <c r="AA1277">
        <v>6</v>
      </c>
      <c r="AB1277" s="3" t="str">
        <f t="shared" si="39"/>
        <v>0 to 10</v>
      </c>
      <c r="AM1277" s="6">
        <v>636</v>
      </c>
      <c r="AN1277" s="6" t="s">
        <v>1339</v>
      </c>
    </row>
    <row r="1278" spans="1:40" x14ac:dyDescent="0.25">
      <c r="A1278">
        <v>1276</v>
      </c>
      <c r="B1278">
        <v>264</v>
      </c>
      <c r="C1278">
        <v>1024</v>
      </c>
      <c r="D1278">
        <v>90</v>
      </c>
      <c r="E1278">
        <v>2</v>
      </c>
      <c r="F1278">
        <v>180</v>
      </c>
      <c r="G1278">
        <v>1</v>
      </c>
      <c r="H1278" t="str">
        <f>VLOOKUP($C1278,'Raw-products'!$A$2:$H$1261,MATCH(H$1,'Raw-products'!$A$1:$H$1,0))</f>
        <v>Trousers</v>
      </c>
      <c r="I1278" t="str">
        <f>VLOOKUP($C1278,'Raw-products'!$A$2:$H$1261,MATCH(I$1,'Raw-products'!$A$1:$H$1,0))</f>
        <v>Relaxed Leg</v>
      </c>
      <c r="J1278" t="str">
        <f>VLOOKUP($C1278,'Raw-products'!$A$2:$H$1261,MATCH(J$1,'Raw-products'!$A$1:$H$1,0))</f>
        <v>XL</v>
      </c>
      <c r="K1278" t="str">
        <f>VLOOKUP($C1278,'Raw-products'!$A$2:$H$1261,MATCH(K$1,'Raw-products'!$A$1:$H$1,0))</f>
        <v>orange</v>
      </c>
      <c r="L1278">
        <f>VLOOKUP($C1278,'Raw-products'!$A$2:$H$1261,MATCH(L$1,'Raw-products'!$A$1:$H$1,0))</f>
        <v>95</v>
      </c>
      <c r="M1278">
        <f>VLOOKUP($C1278,'Raw-products'!$A$2:$H$1261,MATCH(M$1,'Raw-products'!$A$1:$H$1,0))</f>
        <v>80</v>
      </c>
      <c r="N1278" s="5">
        <f t="shared" si="38"/>
        <v>7600</v>
      </c>
      <c r="O1278" cm="1">
        <f t="array" ref="O1278:R1278">_xlfn.XLOOKUP($B1278,'Raw -orders'!$A:$A,'Raw -orders'!$B:$E)</f>
        <v>636</v>
      </c>
      <c r="P1278">
        <v>55537</v>
      </c>
      <c r="Q1278" s="1">
        <v>44360</v>
      </c>
      <c r="R1278" s="1">
        <v>44365</v>
      </c>
      <c r="S1278" t="str" cm="1">
        <f t="array" ref="S1278:Z1278">_xlfn.XLOOKUP($O1278,'Raw - customers'!$A:$A,'Raw - customers'!$B:$I)</f>
        <v>Nara Legerwood</v>
      </c>
      <c r="T1278" t="str">
        <v>Male</v>
      </c>
      <c r="U1278">
        <v>24</v>
      </c>
      <c r="V1278" t="str">
        <v>74 Anderson RoadApt. 779</v>
      </c>
      <c r="W1278">
        <v>9149</v>
      </c>
      <c r="X1278" t="str">
        <v>Abbottburgh</v>
      </c>
      <c r="Y1278" t="str">
        <v>Northern Territory</v>
      </c>
      <c r="Z1278" t="str">
        <v>Australia</v>
      </c>
      <c r="AA1278">
        <v>6</v>
      </c>
      <c r="AB1278" s="3" t="str">
        <f t="shared" si="39"/>
        <v>0 to 10</v>
      </c>
      <c r="AM1278" s="6">
        <v>636</v>
      </c>
      <c r="AN1278" s="6" t="s">
        <v>1339</v>
      </c>
    </row>
    <row r="1279" spans="1:40" x14ac:dyDescent="0.25">
      <c r="A1279">
        <v>1277</v>
      </c>
      <c r="B1279">
        <v>264</v>
      </c>
      <c r="C1279">
        <v>396</v>
      </c>
      <c r="D1279">
        <v>119</v>
      </c>
      <c r="E1279">
        <v>3</v>
      </c>
      <c r="F1279">
        <v>357</v>
      </c>
      <c r="G1279">
        <v>1</v>
      </c>
      <c r="H1279" t="str">
        <f>VLOOKUP($C1279,'Raw-products'!$A$2:$H$1261,MATCH(H$1,'Raw-products'!$A$1:$H$1,0))</f>
        <v>Shirt</v>
      </c>
      <c r="I1279" t="str">
        <f>VLOOKUP($C1279,'Raw-products'!$A$2:$H$1261,MATCH(I$1,'Raw-products'!$A$1:$H$1,0))</f>
        <v>Casual Slim Fit</v>
      </c>
      <c r="J1279" t="str">
        <f>VLOOKUP($C1279,'Raw-products'!$A$2:$H$1261,MATCH(J$1,'Raw-products'!$A$1:$H$1,0))</f>
        <v>S</v>
      </c>
      <c r="K1279" t="str">
        <f>VLOOKUP($C1279,'Raw-products'!$A$2:$H$1261,MATCH(K$1,'Raw-products'!$A$1:$H$1,0))</f>
        <v>yellow</v>
      </c>
      <c r="L1279">
        <f>VLOOKUP($C1279,'Raw-products'!$A$2:$H$1261,MATCH(L$1,'Raw-products'!$A$1:$H$1,0))</f>
        <v>113</v>
      </c>
      <c r="M1279">
        <f>VLOOKUP($C1279,'Raw-products'!$A$2:$H$1261,MATCH(M$1,'Raw-products'!$A$1:$H$1,0))</f>
        <v>45</v>
      </c>
      <c r="N1279" s="5">
        <f t="shared" si="38"/>
        <v>5085</v>
      </c>
      <c r="O1279" cm="1">
        <f t="array" ref="O1279:R1279">_xlfn.XLOOKUP($B1279,'Raw -orders'!$A:$A,'Raw -orders'!$B:$E)</f>
        <v>636</v>
      </c>
      <c r="P1279">
        <v>55537</v>
      </c>
      <c r="Q1279" s="1">
        <v>44360</v>
      </c>
      <c r="R1279" s="1">
        <v>44365</v>
      </c>
      <c r="S1279" t="str" cm="1">
        <f t="array" ref="S1279:Z1279">_xlfn.XLOOKUP($O1279,'Raw - customers'!$A:$A,'Raw - customers'!$B:$I)</f>
        <v>Nara Legerwood</v>
      </c>
      <c r="T1279" t="str">
        <v>Male</v>
      </c>
      <c r="U1279">
        <v>24</v>
      </c>
      <c r="V1279" t="str">
        <v>74 Anderson RoadApt. 779</v>
      </c>
      <c r="W1279">
        <v>9149</v>
      </c>
      <c r="X1279" t="str">
        <v>Abbottburgh</v>
      </c>
      <c r="Y1279" t="str">
        <v>Northern Territory</v>
      </c>
      <c r="Z1279" t="str">
        <v>Australia</v>
      </c>
      <c r="AA1279">
        <v>6</v>
      </c>
      <c r="AB1279" s="3" t="str">
        <f t="shared" si="39"/>
        <v>0 to 10</v>
      </c>
      <c r="AM1279" s="6">
        <v>636</v>
      </c>
      <c r="AN1279" s="6" t="s">
        <v>1339</v>
      </c>
    </row>
    <row r="1280" spans="1:40" x14ac:dyDescent="0.25">
      <c r="A1280">
        <v>1278</v>
      </c>
      <c r="B1280">
        <v>264</v>
      </c>
      <c r="C1280">
        <v>1137</v>
      </c>
      <c r="D1280">
        <v>102</v>
      </c>
      <c r="E1280">
        <v>1</v>
      </c>
      <c r="F1280">
        <v>102</v>
      </c>
      <c r="G1280">
        <v>1</v>
      </c>
      <c r="H1280" t="str">
        <f>VLOOKUP($C1280,'Raw-products'!$A$2:$H$1261,MATCH(H$1,'Raw-products'!$A$1:$H$1,0))</f>
        <v>Trousers</v>
      </c>
      <c r="I1280" t="str">
        <f>VLOOKUP($C1280,'Raw-products'!$A$2:$H$1261,MATCH(I$1,'Raw-products'!$A$1:$H$1,0))</f>
        <v>Cargo Pants</v>
      </c>
      <c r="J1280" t="str">
        <f>VLOOKUP($C1280,'Raw-products'!$A$2:$H$1261,MATCH(J$1,'Raw-products'!$A$1:$H$1,0))</f>
        <v>M</v>
      </c>
      <c r="K1280" t="str">
        <f>VLOOKUP($C1280,'Raw-products'!$A$2:$H$1261,MATCH(K$1,'Raw-products'!$A$1:$H$1,0))</f>
        <v>green</v>
      </c>
      <c r="L1280">
        <f>VLOOKUP($C1280,'Raw-products'!$A$2:$H$1261,MATCH(L$1,'Raw-products'!$A$1:$H$1,0))</f>
        <v>106</v>
      </c>
      <c r="M1280">
        <f>VLOOKUP($C1280,'Raw-products'!$A$2:$H$1261,MATCH(M$1,'Raw-products'!$A$1:$H$1,0))</f>
        <v>78</v>
      </c>
      <c r="N1280" s="5">
        <f t="shared" si="38"/>
        <v>8268</v>
      </c>
      <c r="O1280" cm="1">
        <f t="array" ref="O1280:R1280">_xlfn.XLOOKUP($B1280,'Raw -orders'!$A:$A,'Raw -orders'!$B:$E)</f>
        <v>636</v>
      </c>
      <c r="P1280">
        <v>55537</v>
      </c>
      <c r="Q1280" s="1">
        <v>44360</v>
      </c>
      <c r="R1280" s="1">
        <v>44365</v>
      </c>
      <c r="S1280" t="str" cm="1">
        <f t="array" ref="S1280:Z1280">_xlfn.XLOOKUP($O1280,'Raw - customers'!$A:$A,'Raw - customers'!$B:$I)</f>
        <v>Nara Legerwood</v>
      </c>
      <c r="T1280" t="str">
        <v>Male</v>
      </c>
      <c r="U1280">
        <v>24</v>
      </c>
      <c r="V1280" t="str">
        <v>74 Anderson RoadApt. 779</v>
      </c>
      <c r="W1280">
        <v>9149</v>
      </c>
      <c r="X1280" t="str">
        <v>Abbottburgh</v>
      </c>
      <c r="Y1280" t="str">
        <v>Northern Territory</v>
      </c>
      <c r="Z1280" t="str">
        <v>Australia</v>
      </c>
      <c r="AA1280">
        <v>6</v>
      </c>
      <c r="AB1280" s="3" t="str">
        <f t="shared" si="39"/>
        <v>0 to 10</v>
      </c>
      <c r="AM1280" s="6">
        <v>636</v>
      </c>
      <c r="AN1280" s="6" t="s">
        <v>1339</v>
      </c>
    </row>
    <row r="1281" spans="1:40" x14ac:dyDescent="0.25">
      <c r="A1281">
        <v>1279</v>
      </c>
      <c r="B1281">
        <v>264</v>
      </c>
      <c r="C1281">
        <v>13</v>
      </c>
      <c r="D1281">
        <v>96</v>
      </c>
      <c r="E1281">
        <v>2</v>
      </c>
      <c r="F1281">
        <v>192</v>
      </c>
      <c r="G1281">
        <v>1</v>
      </c>
      <c r="H1281" t="str">
        <f>VLOOKUP($C1281,'Raw-products'!$A$2:$H$1261,MATCH(H$1,'Raw-products'!$A$1:$H$1,0))</f>
        <v>Shirt</v>
      </c>
      <c r="I1281" t="str">
        <f>VLOOKUP($C1281,'Raw-products'!$A$2:$H$1261,MATCH(I$1,'Raw-products'!$A$1:$H$1,0))</f>
        <v>Oxford Cloth</v>
      </c>
      <c r="J1281" t="str">
        <f>VLOOKUP($C1281,'Raw-products'!$A$2:$H$1261,MATCH(J$1,'Raw-products'!$A$1:$H$1,0))</f>
        <v>L</v>
      </c>
      <c r="K1281" t="str">
        <f>VLOOKUP($C1281,'Raw-products'!$A$2:$H$1261,MATCH(K$1,'Raw-products'!$A$1:$H$1,0))</f>
        <v>yellow</v>
      </c>
      <c r="L1281">
        <f>VLOOKUP($C1281,'Raw-products'!$A$2:$H$1261,MATCH(L$1,'Raw-products'!$A$1:$H$1,0))</f>
        <v>114</v>
      </c>
      <c r="M1281">
        <f>VLOOKUP($C1281,'Raw-products'!$A$2:$H$1261,MATCH(M$1,'Raw-products'!$A$1:$H$1,0))</f>
        <v>75</v>
      </c>
      <c r="N1281" s="5">
        <f t="shared" si="38"/>
        <v>8550</v>
      </c>
      <c r="O1281" cm="1">
        <f t="array" ref="O1281:R1281">_xlfn.XLOOKUP($B1281,'Raw -orders'!$A:$A,'Raw -orders'!$B:$E)</f>
        <v>636</v>
      </c>
      <c r="P1281">
        <v>55537</v>
      </c>
      <c r="Q1281" s="1">
        <v>44360</v>
      </c>
      <c r="R1281" s="1">
        <v>44365</v>
      </c>
      <c r="S1281" t="str" cm="1">
        <f t="array" ref="S1281:Z1281">_xlfn.XLOOKUP($O1281,'Raw - customers'!$A:$A,'Raw - customers'!$B:$I)</f>
        <v>Nara Legerwood</v>
      </c>
      <c r="T1281" t="str">
        <v>Male</v>
      </c>
      <c r="U1281">
        <v>24</v>
      </c>
      <c r="V1281" t="str">
        <v>74 Anderson RoadApt. 779</v>
      </c>
      <c r="W1281">
        <v>9149</v>
      </c>
      <c r="X1281" t="str">
        <v>Abbottburgh</v>
      </c>
      <c r="Y1281" t="str">
        <v>Northern Territory</v>
      </c>
      <c r="Z1281" t="str">
        <v>Australia</v>
      </c>
      <c r="AA1281">
        <v>6</v>
      </c>
      <c r="AB1281" s="3" t="str">
        <f t="shared" si="39"/>
        <v>0 to 10</v>
      </c>
      <c r="AM1281" s="6">
        <v>636</v>
      </c>
      <c r="AN1281" s="6" t="s">
        <v>1339</v>
      </c>
    </row>
    <row r="1282" spans="1:40" x14ac:dyDescent="0.25">
      <c r="A1282">
        <v>1280</v>
      </c>
      <c r="B1282">
        <v>265</v>
      </c>
      <c r="C1282">
        <v>1029</v>
      </c>
      <c r="D1282">
        <v>90</v>
      </c>
      <c r="E1282">
        <v>2</v>
      </c>
      <c r="F1282">
        <v>180</v>
      </c>
      <c r="G1282">
        <v>1</v>
      </c>
      <c r="H1282" t="str">
        <f>VLOOKUP($C1282,'Raw-products'!$A$2:$H$1261,MATCH(H$1,'Raw-products'!$A$1:$H$1,0))</f>
        <v>Trousers</v>
      </c>
      <c r="I1282" t="str">
        <f>VLOOKUP($C1282,'Raw-products'!$A$2:$H$1261,MATCH(I$1,'Raw-products'!$A$1:$H$1,0))</f>
        <v>Relaxed Leg</v>
      </c>
      <c r="J1282" t="str">
        <f>VLOOKUP($C1282,'Raw-products'!$A$2:$H$1261,MATCH(J$1,'Raw-products'!$A$1:$H$1,0))</f>
        <v>XL</v>
      </c>
      <c r="K1282" t="str">
        <f>VLOOKUP($C1282,'Raw-products'!$A$2:$H$1261,MATCH(K$1,'Raw-products'!$A$1:$H$1,0))</f>
        <v>yellow</v>
      </c>
      <c r="L1282">
        <f>VLOOKUP($C1282,'Raw-products'!$A$2:$H$1261,MATCH(L$1,'Raw-products'!$A$1:$H$1,0))</f>
        <v>95</v>
      </c>
      <c r="M1282">
        <f>VLOOKUP($C1282,'Raw-products'!$A$2:$H$1261,MATCH(M$1,'Raw-products'!$A$1:$H$1,0))</f>
        <v>54</v>
      </c>
      <c r="N1282" s="5">
        <f t="shared" si="38"/>
        <v>5130</v>
      </c>
      <c r="O1282" cm="1">
        <f t="array" ref="O1282:R1282">_xlfn.XLOOKUP($B1282,'Raw -orders'!$A:$A,'Raw -orders'!$B:$E)</f>
        <v>189</v>
      </c>
      <c r="P1282">
        <v>40896</v>
      </c>
      <c r="Q1282" s="1">
        <v>44381</v>
      </c>
      <c r="R1282" s="1">
        <v>44406</v>
      </c>
      <c r="S1282" t="str" cm="1">
        <f t="array" ref="S1282:Z1282">_xlfn.XLOOKUP($O1282,'Raw - customers'!$A:$A,'Raw - customers'!$B:$I)</f>
        <v>Deedee Pashe</v>
      </c>
      <c r="T1282" t="str">
        <v>Bigender</v>
      </c>
      <c r="U1282">
        <v>28</v>
      </c>
      <c r="V1282" t="str">
        <v>96 Bartoletti StreetApt. 671</v>
      </c>
      <c r="W1282">
        <v>3678</v>
      </c>
      <c r="X1282" t="str">
        <v>Lake Abigailhaven</v>
      </c>
      <c r="Y1282" t="str">
        <v>Western Australia</v>
      </c>
      <c r="Z1282" t="str">
        <v>Australia</v>
      </c>
      <c r="AA1282">
        <v>7</v>
      </c>
      <c r="AB1282" s="3" t="str">
        <f t="shared" si="39"/>
        <v>20 to 30</v>
      </c>
      <c r="AM1282" s="6">
        <v>189</v>
      </c>
      <c r="AN1282" s="6" t="s">
        <v>1377</v>
      </c>
    </row>
    <row r="1283" spans="1:40" x14ac:dyDescent="0.25">
      <c r="A1283">
        <v>1281</v>
      </c>
      <c r="B1283">
        <v>265</v>
      </c>
      <c r="C1283">
        <v>742</v>
      </c>
      <c r="D1283">
        <v>109</v>
      </c>
      <c r="E1283">
        <v>2</v>
      </c>
      <c r="F1283">
        <v>218</v>
      </c>
      <c r="G1283">
        <v>1</v>
      </c>
      <c r="H1283" t="str">
        <f>VLOOKUP($C1283,'Raw-products'!$A$2:$H$1261,MATCH(H$1,'Raw-products'!$A$1:$H$1,0))</f>
        <v>Jacket</v>
      </c>
      <c r="I1283" t="str">
        <f>VLOOKUP($C1283,'Raw-products'!$A$2:$H$1261,MATCH(I$1,'Raw-products'!$A$1:$H$1,0))</f>
        <v>Peacoat</v>
      </c>
      <c r="J1283" t="str">
        <f>VLOOKUP($C1283,'Raw-products'!$A$2:$H$1261,MATCH(J$1,'Raw-products'!$A$1:$H$1,0))</f>
        <v>M</v>
      </c>
      <c r="K1283" t="str">
        <f>VLOOKUP($C1283,'Raw-products'!$A$2:$H$1261,MATCH(K$1,'Raw-products'!$A$1:$H$1,0))</f>
        <v>orange</v>
      </c>
      <c r="L1283">
        <f>VLOOKUP($C1283,'Raw-products'!$A$2:$H$1261,MATCH(L$1,'Raw-products'!$A$1:$H$1,0))</f>
        <v>102</v>
      </c>
      <c r="M1283">
        <f>VLOOKUP($C1283,'Raw-products'!$A$2:$H$1261,MATCH(M$1,'Raw-products'!$A$1:$H$1,0))</f>
        <v>47</v>
      </c>
      <c r="N1283" s="5">
        <f t="shared" ref="N1283:N1346" si="40">$L1283*$M1283</f>
        <v>4794</v>
      </c>
      <c r="O1283" cm="1">
        <f t="array" ref="O1283:R1283">_xlfn.XLOOKUP($B1283,'Raw -orders'!$A:$A,'Raw -orders'!$B:$E)</f>
        <v>189</v>
      </c>
      <c r="P1283">
        <v>40896</v>
      </c>
      <c r="Q1283" s="1">
        <v>44381</v>
      </c>
      <c r="R1283" s="1">
        <v>44406</v>
      </c>
      <c r="S1283" t="str" cm="1">
        <f t="array" ref="S1283:Z1283">_xlfn.XLOOKUP($O1283,'Raw - customers'!$A:$A,'Raw - customers'!$B:$I)</f>
        <v>Deedee Pashe</v>
      </c>
      <c r="T1283" t="str">
        <v>Bigender</v>
      </c>
      <c r="U1283">
        <v>28</v>
      </c>
      <c r="V1283" t="str">
        <v>96 Bartoletti StreetApt. 671</v>
      </c>
      <c r="W1283">
        <v>3678</v>
      </c>
      <c r="X1283" t="str">
        <v>Lake Abigailhaven</v>
      </c>
      <c r="Y1283" t="str">
        <v>Western Australia</v>
      </c>
      <c r="Z1283" t="str">
        <v>Australia</v>
      </c>
      <c r="AA1283">
        <v>7</v>
      </c>
      <c r="AB1283" s="3" t="str">
        <f t="shared" ref="AB1283:AB1346" si="41">IF(AND(DATEDIF($Q1283,$R1283,"D")&gt;0,DATEDIF($Q1283,$R1283,"D")&lt;=10),"0 to 10",IF(AND(DATEDIF($Q1283,$R1283,"D")&gt;10,DATEDIF($Q1283,$R1283,"D")&lt;=20),"10 to 20",IF(AND(DATEDIF($Q1283,$R1283,"D")&gt;20,DATEDIF($Q1283,$R1283,"D")&lt;=30),"20 to 30")))</f>
        <v>20 to 30</v>
      </c>
      <c r="AM1283" s="6">
        <v>189</v>
      </c>
      <c r="AN1283" s="6" t="s">
        <v>1377</v>
      </c>
    </row>
    <row r="1284" spans="1:40" x14ac:dyDescent="0.25">
      <c r="A1284">
        <v>1282</v>
      </c>
      <c r="B1284">
        <v>265</v>
      </c>
      <c r="C1284">
        <v>364</v>
      </c>
      <c r="D1284">
        <v>94</v>
      </c>
      <c r="E1284">
        <v>1</v>
      </c>
      <c r="F1284">
        <v>94</v>
      </c>
      <c r="G1284">
        <v>1</v>
      </c>
      <c r="H1284" t="str">
        <f>VLOOKUP($C1284,'Raw-products'!$A$2:$H$1261,MATCH(H$1,'Raw-products'!$A$1:$H$1,0))</f>
        <v>Shirt</v>
      </c>
      <c r="I1284" t="str">
        <f>VLOOKUP($C1284,'Raw-products'!$A$2:$H$1261,MATCH(I$1,'Raw-products'!$A$1:$H$1,0))</f>
        <v>Henley</v>
      </c>
      <c r="J1284" t="str">
        <f>VLOOKUP($C1284,'Raw-products'!$A$2:$H$1261,MATCH(J$1,'Raw-products'!$A$1:$H$1,0))</f>
        <v>XL</v>
      </c>
      <c r="K1284" t="str">
        <f>VLOOKUP($C1284,'Raw-products'!$A$2:$H$1261,MATCH(K$1,'Raw-products'!$A$1:$H$1,0))</f>
        <v>yellow</v>
      </c>
      <c r="L1284">
        <f>VLOOKUP($C1284,'Raw-products'!$A$2:$H$1261,MATCH(L$1,'Raw-products'!$A$1:$H$1,0))</f>
        <v>92</v>
      </c>
      <c r="M1284">
        <f>VLOOKUP($C1284,'Raw-products'!$A$2:$H$1261,MATCH(M$1,'Raw-products'!$A$1:$H$1,0))</f>
        <v>55</v>
      </c>
      <c r="N1284" s="5">
        <f t="shared" si="40"/>
        <v>5060</v>
      </c>
      <c r="O1284" cm="1">
        <f t="array" ref="O1284:R1284">_xlfn.XLOOKUP($B1284,'Raw -orders'!$A:$A,'Raw -orders'!$B:$E)</f>
        <v>189</v>
      </c>
      <c r="P1284">
        <v>40896</v>
      </c>
      <c r="Q1284" s="1">
        <v>44381</v>
      </c>
      <c r="R1284" s="1">
        <v>44406</v>
      </c>
      <c r="S1284" t="str" cm="1">
        <f t="array" ref="S1284:Z1284">_xlfn.XLOOKUP($O1284,'Raw - customers'!$A:$A,'Raw - customers'!$B:$I)</f>
        <v>Deedee Pashe</v>
      </c>
      <c r="T1284" t="str">
        <v>Bigender</v>
      </c>
      <c r="U1284">
        <v>28</v>
      </c>
      <c r="V1284" t="str">
        <v>96 Bartoletti StreetApt. 671</v>
      </c>
      <c r="W1284">
        <v>3678</v>
      </c>
      <c r="X1284" t="str">
        <v>Lake Abigailhaven</v>
      </c>
      <c r="Y1284" t="str">
        <v>Western Australia</v>
      </c>
      <c r="Z1284" t="str">
        <v>Australia</v>
      </c>
      <c r="AA1284">
        <v>7</v>
      </c>
      <c r="AB1284" s="3" t="str">
        <f t="shared" si="41"/>
        <v>20 to 30</v>
      </c>
      <c r="AM1284" s="6">
        <v>189</v>
      </c>
      <c r="AN1284" s="6" t="s">
        <v>1377</v>
      </c>
    </row>
    <row r="1285" spans="1:40" x14ac:dyDescent="0.25">
      <c r="A1285">
        <v>1283</v>
      </c>
      <c r="B1285">
        <v>265</v>
      </c>
      <c r="C1285">
        <v>479</v>
      </c>
      <c r="D1285">
        <v>118</v>
      </c>
      <c r="E1285">
        <v>1</v>
      </c>
      <c r="F1285">
        <v>118</v>
      </c>
      <c r="G1285">
        <v>1</v>
      </c>
      <c r="H1285" t="str">
        <f>VLOOKUP($C1285,'Raw-products'!$A$2:$H$1261,MATCH(H$1,'Raw-products'!$A$1:$H$1,0))</f>
        <v>Jacket</v>
      </c>
      <c r="I1285" t="str">
        <f>VLOOKUP($C1285,'Raw-products'!$A$2:$H$1261,MATCH(I$1,'Raw-products'!$A$1:$H$1,0))</f>
        <v>Puffer</v>
      </c>
      <c r="J1285" t="str">
        <f>VLOOKUP($C1285,'Raw-products'!$A$2:$H$1261,MATCH(J$1,'Raw-products'!$A$1:$H$1,0))</f>
        <v>XL</v>
      </c>
      <c r="K1285" t="str">
        <f>VLOOKUP($C1285,'Raw-products'!$A$2:$H$1261,MATCH(K$1,'Raw-products'!$A$1:$H$1,0))</f>
        <v>blue</v>
      </c>
      <c r="L1285">
        <f>VLOOKUP($C1285,'Raw-products'!$A$2:$H$1261,MATCH(L$1,'Raw-products'!$A$1:$H$1,0))</f>
        <v>110</v>
      </c>
      <c r="M1285">
        <f>VLOOKUP($C1285,'Raw-products'!$A$2:$H$1261,MATCH(M$1,'Raw-products'!$A$1:$H$1,0))</f>
        <v>80</v>
      </c>
      <c r="N1285" s="5">
        <f t="shared" si="40"/>
        <v>8800</v>
      </c>
      <c r="O1285" cm="1">
        <f t="array" ref="O1285:R1285">_xlfn.XLOOKUP($B1285,'Raw -orders'!$A:$A,'Raw -orders'!$B:$E)</f>
        <v>189</v>
      </c>
      <c r="P1285">
        <v>40896</v>
      </c>
      <c r="Q1285" s="1">
        <v>44381</v>
      </c>
      <c r="R1285" s="1">
        <v>44406</v>
      </c>
      <c r="S1285" t="str" cm="1">
        <f t="array" ref="S1285:Z1285">_xlfn.XLOOKUP($O1285,'Raw - customers'!$A:$A,'Raw - customers'!$B:$I)</f>
        <v>Deedee Pashe</v>
      </c>
      <c r="T1285" t="str">
        <v>Bigender</v>
      </c>
      <c r="U1285">
        <v>28</v>
      </c>
      <c r="V1285" t="str">
        <v>96 Bartoletti StreetApt. 671</v>
      </c>
      <c r="W1285">
        <v>3678</v>
      </c>
      <c r="X1285" t="str">
        <v>Lake Abigailhaven</v>
      </c>
      <c r="Y1285" t="str">
        <v>Western Australia</v>
      </c>
      <c r="Z1285" t="str">
        <v>Australia</v>
      </c>
      <c r="AA1285">
        <v>7</v>
      </c>
      <c r="AB1285" s="3" t="str">
        <f t="shared" si="41"/>
        <v>20 to 30</v>
      </c>
      <c r="AM1285" s="6">
        <v>189</v>
      </c>
      <c r="AN1285" s="6" t="s">
        <v>1377</v>
      </c>
    </row>
    <row r="1286" spans="1:40" x14ac:dyDescent="0.25">
      <c r="A1286">
        <v>1284</v>
      </c>
      <c r="B1286">
        <v>265</v>
      </c>
      <c r="C1286">
        <v>813</v>
      </c>
      <c r="D1286">
        <v>117</v>
      </c>
      <c r="E1286">
        <v>1</v>
      </c>
      <c r="F1286">
        <v>117</v>
      </c>
      <c r="G1286">
        <v>1</v>
      </c>
      <c r="H1286" t="str">
        <f>VLOOKUP($C1286,'Raw-products'!$A$2:$H$1261,MATCH(H$1,'Raw-products'!$A$1:$H$1,0))</f>
        <v>Jacket</v>
      </c>
      <c r="I1286" t="str">
        <f>VLOOKUP($C1286,'Raw-products'!$A$2:$H$1261,MATCH(I$1,'Raw-products'!$A$1:$H$1,0))</f>
        <v>Shearling</v>
      </c>
      <c r="J1286" t="str">
        <f>VLOOKUP($C1286,'Raw-products'!$A$2:$H$1261,MATCH(J$1,'Raw-products'!$A$1:$H$1,0))</f>
        <v>L</v>
      </c>
      <c r="K1286" t="str">
        <f>VLOOKUP($C1286,'Raw-products'!$A$2:$H$1261,MATCH(K$1,'Raw-products'!$A$1:$H$1,0))</f>
        <v>orange</v>
      </c>
      <c r="L1286">
        <f>VLOOKUP($C1286,'Raw-products'!$A$2:$H$1261,MATCH(L$1,'Raw-products'!$A$1:$H$1,0))</f>
        <v>95</v>
      </c>
      <c r="M1286">
        <f>VLOOKUP($C1286,'Raw-products'!$A$2:$H$1261,MATCH(M$1,'Raw-products'!$A$1:$H$1,0))</f>
        <v>58</v>
      </c>
      <c r="N1286" s="5">
        <f t="shared" si="40"/>
        <v>5510</v>
      </c>
      <c r="O1286" cm="1">
        <f t="array" ref="O1286:R1286">_xlfn.XLOOKUP($B1286,'Raw -orders'!$A:$A,'Raw -orders'!$B:$E)</f>
        <v>189</v>
      </c>
      <c r="P1286">
        <v>40896</v>
      </c>
      <c r="Q1286" s="1">
        <v>44381</v>
      </c>
      <c r="R1286" s="1">
        <v>44406</v>
      </c>
      <c r="S1286" t="str" cm="1">
        <f t="array" ref="S1286:Z1286">_xlfn.XLOOKUP($O1286,'Raw - customers'!$A:$A,'Raw - customers'!$B:$I)</f>
        <v>Deedee Pashe</v>
      </c>
      <c r="T1286" t="str">
        <v>Bigender</v>
      </c>
      <c r="U1286">
        <v>28</v>
      </c>
      <c r="V1286" t="str">
        <v>96 Bartoletti StreetApt. 671</v>
      </c>
      <c r="W1286">
        <v>3678</v>
      </c>
      <c r="X1286" t="str">
        <v>Lake Abigailhaven</v>
      </c>
      <c r="Y1286" t="str">
        <v>Western Australia</v>
      </c>
      <c r="Z1286" t="str">
        <v>Australia</v>
      </c>
      <c r="AA1286">
        <v>7</v>
      </c>
      <c r="AB1286" s="3" t="str">
        <f t="shared" si="41"/>
        <v>20 to 30</v>
      </c>
      <c r="AM1286" s="6">
        <v>189</v>
      </c>
      <c r="AN1286" s="6" t="s">
        <v>1377</v>
      </c>
    </row>
    <row r="1287" spans="1:40" x14ac:dyDescent="0.25">
      <c r="A1287">
        <v>1285</v>
      </c>
      <c r="B1287">
        <v>265</v>
      </c>
      <c r="C1287">
        <v>630</v>
      </c>
      <c r="D1287">
        <v>93</v>
      </c>
      <c r="E1287">
        <v>1</v>
      </c>
      <c r="F1287">
        <v>93</v>
      </c>
      <c r="G1287">
        <v>1</v>
      </c>
      <c r="H1287" t="str">
        <f>VLOOKUP($C1287,'Raw-products'!$A$2:$H$1261,MATCH(H$1,'Raw-products'!$A$1:$H$1,0))</f>
        <v>Jacket</v>
      </c>
      <c r="I1287" t="str">
        <f>VLOOKUP($C1287,'Raw-products'!$A$2:$H$1261,MATCH(I$1,'Raw-products'!$A$1:$H$1,0))</f>
        <v>Coach</v>
      </c>
      <c r="J1287" t="str">
        <f>VLOOKUP($C1287,'Raw-products'!$A$2:$H$1261,MATCH(J$1,'Raw-products'!$A$1:$H$1,0))</f>
        <v>XS</v>
      </c>
      <c r="K1287" t="str">
        <f>VLOOKUP($C1287,'Raw-products'!$A$2:$H$1261,MATCH(K$1,'Raw-products'!$A$1:$H$1,0))</f>
        <v>red</v>
      </c>
      <c r="L1287">
        <f>VLOOKUP($C1287,'Raw-products'!$A$2:$H$1261,MATCH(L$1,'Raw-products'!$A$1:$H$1,0))</f>
        <v>115</v>
      </c>
      <c r="M1287">
        <f>VLOOKUP($C1287,'Raw-products'!$A$2:$H$1261,MATCH(M$1,'Raw-products'!$A$1:$H$1,0))</f>
        <v>71</v>
      </c>
      <c r="N1287" s="5">
        <f t="shared" si="40"/>
        <v>8165</v>
      </c>
      <c r="O1287" cm="1">
        <f t="array" ref="O1287:R1287">_xlfn.XLOOKUP($B1287,'Raw -orders'!$A:$A,'Raw -orders'!$B:$E)</f>
        <v>189</v>
      </c>
      <c r="P1287">
        <v>40896</v>
      </c>
      <c r="Q1287" s="1">
        <v>44381</v>
      </c>
      <c r="R1287" s="1">
        <v>44406</v>
      </c>
      <c r="S1287" t="str" cm="1">
        <f t="array" ref="S1287:Z1287">_xlfn.XLOOKUP($O1287,'Raw - customers'!$A:$A,'Raw - customers'!$B:$I)</f>
        <v>Deedee Pashe</v>
      </c>
      <c r="T1287" t="str">
        <v>Bigender</v>
      </c>
      <c r="U1287">
        <v>28</v>
      </c>
      <c r="V1287" t="str">
        <v>96 Bartoletti StreetApt. 671</v>
      </c>
      <c r="W1287">
        <v>3678</v>
      </c>
      <c r="X1287" t="str">
        <v>Lake Abigailhaven</v>
      </c>
      <c r="Y1287" t="str">
        <v>Western Australia</v>
      </c>
      <c r="Z1287" t="str">
        <v>Australia</v>
      </c>
      <c r="AA1287">
        <v>7</v>
      </c>
      <c r="AB1287" s="3" t="str">
        <f t="shared" si="41"/>
        <v>20 to 30</v>
      </c>
      <c r="AM1287" s="6">
        <v>189</v>
      </c>
      <c r="AN1287" s="6" t="s">
        <v>1377</v>
      </c>
    </row>
    <row r="1288" spans="1:40" x14ac:dyDescent="0.25">
      <c r="A1288">
        <v>1286</v>
      </c>
      <c r="B1288">
        <v>265</v>
      </c>
      <c r="C1288">
        <v>462</v>
      </c>
      <c r="D1288">
        <v>118</v>
      </c>
      <c r="E1288">
        <v>1</v>
      </c>
      <c r="F1288">
        <v>118</v>
      </c>
      <c r="G1288">
        <v>1</v>
      </c>
      <c r="H1288" t="str">
        <f>VLOOKUP($C1288,'Raw-products'!$A$2:$H$1261,MATCH(H$1,'Raw-products'!$A$1:$H$1,0))</f>
        <v>Jacket</v>
      </c>
      <c r="I1288" t="str">
        <f>VLOOKUP($C1288,'Raw-products'!$A$2:$H$1261,MATCH(I$1,'Raw-products'!$A$1:$H$1,0))</f>
        <v>Puffer</v>
      </c>
      <c r="J1288" t="str">
        <f>VLOOKUP($C1288,'Raw-products'!$A$2:$H$1261,MATCH(J$1,'Raw-products'!$A$1:$H$1,0))</f>
        <v>M</v>
      </c>
      <c r="K1288" t="str">
        <f>VLOOKUP($C1288,'Raw-products'!$A$2:$H$1261,MATCH(K$1,'Raw-products'!$A$1:$H$1,0))</f>
        <v>orange</v>
      </c>
      <c r="L1288">
        <f>VLOOKUP($C1288,'Raw-products'!$A$2:$H$1261,MATCH(L$1,'Raw-products'!$A$1:$H$1,0))</f>
        <v>110</v>
      </c>
      <c r="M1288">
        <f>VLOOKUP($C1288,'Raw-products'!$A$2:$H$1261,MATCH(M$1,'Raw-products'!$A$1:$H$1,0))</f>
        <v>61</v>
      </c>
      <c r="N1288" s="5">
        <f t="shared" si="40"/>
        <v>6710</v>
      </c>
      <c r="O1288" cm="1">
        <f t="array" ref="O1288:R1288">_xlfn.XLOOKUP($B1288,'Raw -orders'!$A:$A,'Raw -orders'!$B:$E)</f>
        <v>189</v>
      </c>
      <c r="P1288">
        <v>40896</v>
      </c>
      <c r="Q1288" s="1">
        <v>44381</v>
      </c>
      <c r="R1288" s="1">
        <v>44406</v>
      </c>
      <c r="S1288" t="str" cm="1">
        <f t="array" ref="S1288:Z1288">_xlfn.XLOOKUP($O1288,'Raw - customers'!$A:$A,'Raw - customers'!$B:$I)</f>
        <v>Deedee Pashe</v>
      </c>
      <c r="T1288" t="str">
        <v>Bigender</v>
      </c>
      <c r="U1288">
        <v>28</v>
      </c>
      <c r="V1288" t="str">
        <v>96 Bartoletti StreetApt. 671</v>
      </c>
      <c r="W1288">
        <v>3678</v>
      </c>
      <c r="X1288" t="str">
        <v>Lake Abigailhaven</v>
      </c>
      <c r="Y1288" t="str">
        <v>Western Australia</v>
      </c>
      <c r="Z1288" t="str">
        <v>Australia</v>
      </c>
      <c r="AA1288">
        <v>7</v>
      </c>
      <c r="AB1288" s="3" t="str">
        <f t="shared" si="41"/>
        <v>20 to 30</v>
      </c>
      <c r="AM1288" s="6">
        <v>189</v>
      </c>
      <c r="AN1288" s="6" t="s">
        <v>1377</v>
      </c>
    </row>
    <row r="1289" spans="1:40" x14ac:dyDescent="0.25">
      <c r="A1289">
        <v>1287</v>
      </c>
      <c r="B1289">
        <v>266</v>
      </c>
      <c r="C1289">
        <v>209</v>
      </c>
      <c r="D1289">
        <v>98</v>
      </c>
      <c r="E1289">
        <v>1</v>
      </c>
      <c r="F1289">
        <v>98</v>
      </c>
      <c r="G1289">
        <v>1</v>
      </c>
      <c r="H1289" t="str">
        <f>VLOOKUP($C1289,'Raw-products'!$A$2:$H$1261,MATCH(H$1,'Raw-products'!$A$1:$H$1,0))</f>
        <v>Shirt</v>
      </c>
      <c r="I1289" t="str">
        <f>VLOOKUP($C1289,'Raw-products'!$A$2:$H$1261,MATCH(I$1,'Raw-products'!$A$1:$H$1,0))</f>
        <v>Camp Collared</v>
      </c>
      <c r="J1289" t="str">
        <f>VLOOKUP($C1289,'Raw-products'!$A$2:$H$1261,MATCH(J$1,'Raw-products'!$A$1:$H$1,0))</f>
        <v>XL</v>
      </c>
      <c r="K1289" t="str">
        <f>VLOOKUP($C1289,'Raw-products'!$A$2:$H$1261,MATCH(K$1,'Raw-products'!$A$1:$H$1,0))</f>
        <v>violet</v>
      </c>
      <c r="L1289">
        <f>VLOOKUP($C1289,'Raw-products'!$A$2:$H$1261,MATCH(L$1,'Raw-products'!$A$1:$H$1,0))</f>
        <v>112</v>
      </c>
      <c r="M1289">
        <f>VLOOKUP($C1289,'Raw-products'!$A$2:$H$1261,MATCH(M$1,'Raw-products'!$A$1:$H$1,0))</f>
        <v>40</v>
      </c>
      <c r="N1289" s="5">
        <f t="shared" si="40"/>
        <v>4480</v>
      </c>
      <c r="O1289" cm="1">
        <f t="array" ref="O1289:R1289">_xlfn.XLOOKUP($B1289,'Raw -orders'!$A:$A,'Raw -orders'!$B:$E)</f>
        <v>623</v>
      </c>
      <c r="P1289">
        <v>58746</v>
      </c>
      <c r="Q1289" s="1">
        <v>44265</v>
      </c>
      <c r="R1289" s="1">
        <v>44275</v>
      </c>
      <c r="S1289" t="str" cm="1">
        <f t="array" ref="S1289:Z1289">_xlfn.XLOOKUP($O1289,'Raw - customers'!$A:$A,'Raw - customers'!$B:$I)</f>
        <v>Hort Ridding</v>
      </c>
      <c r="T1289" t="str">
        <v>Agender</v>
      </c>
      <c r="U1289">
        <v>57</v>
      </c>
      <c r="V1289" t="str">
        <v>64 Andrew StreetSuite 948</v>
      </c>
      <c r="W1289">
        <v>3236</v>
      </c>
      <c r="X1289" t="str">
        <v>West Ashley</v>
      </c>
      <c r="Y1289" t="str">
        <v>South Australia</v>
      </c>
      <c r="Z1289" t="str">
        <v>Australia</v>
      </c>
      <c r="AA1289">
        <v>3</v>
      </c>
      <c r="AB1289" s="3" t="str">
        <f t="shared" si="41"/>
        <v>0 to 10</v>
      </c>
      <c r="AM1289" s="6">
        <v>623</v>
      </c>
      <c r="AN1289" s="6" t="s">
        <v>1345</v>
      </c>
    </row>
    <row r="1290" spans="1:40" x14ac:dyDescent="0.25">
      <c r="A1290">
        <v>1288</v>
      </c>
      <c r="B1290">
        <v>266</v>
      </c>
      <c r="C1290">
        <v>229</v>
      </c>
      <c r="D1290">
        <v>106</v>
      </c>
      <c r="E1290">
        <v>2</v>
      </c>
      <c r="F1290">
        <v>212</v>
      </c>
      <c r="G1290">
        <v>1</v>
      </c>
      <c r="H1290" t="str">
        <f>VLOOKUP($C1290,'Raw-products'!$A$2:$H$1261,MATCH(H$1,'Raw-products'!$A$1:$H$1,0))</f>
        <v>Shirt</v>
      </c>
      <c r="I1290" t="str">
        <f>VLOOKUP($C1290,'Raw-products'!$A$2:$H$1261,MATCH(I$1,'Raw-products'!$A$1:$H$1,0))</f>
        <v>Chambray</v>
      </c>
      <c r="J1290" t="str">
        <f>VLOOKUP($C1290,'Raw-products'!$A$2:$H$1261,MATCH(J$1,'Raw-products'!$A$1:$H$1,0))</f>
        <v>XL</v>
      </c>
      <c r="K1290" t="str">
        <f>VLOOKUP($C1290,'Raw-products'!$A$2:$H$1261,MATCH(K$1,'Raw-products'!$A$1:$H$1,0))</f>
        <v>green</v>
      </c>
      <c r="L1290">
        <f>VLOOKUP($C1290,'Raw-products'!$A$2:$H$1261,MATCH(L$1,'Raw-products'!$A$1:$H$1,0))</f>
        <v>105</v>
      </c>
      <c r="M1290">
        <f>VLOOKUP($C1290,'Raw-products'!$A$2:$H$1261,MATCH(M$1,'Raw-products'!$A$1:$H$1,0))</f>
        <v>58</v>
      </c>
      <c r="N1290" s="5">
        <f t="shared" si="40"/>
        <v>6090</v>
      </c>
      <c r="O1290" cm="1">
        <f t="array" ref="O1290:R1290">_xlfn.XLOOKUP($B1290,'Raw -orders'!$A:$A,'Raw -orders'!$B:$E)</f>
        <v>623</v>
      </c>
      <c r="P1290">
        <v>58746</v>
      </c>
      <c r="Q1290" s="1">
        <v>44265</v>
      </c>
      <c r="R1290" s="1">
        <v>44275</v>
      </c>
      <c r="S1290" t="str" cm="1">
        <f t="array" ref="S1290:Z1290">_xlfn.XLOOKUP($O1290,'Raw - customers'!$A:$A,'Raw - customers'!$B:$I)</f>
        <v>Hort Ridding</v>
      </c>
      <c r="T1290" t="str">
        <v>Agender</v>
      </c>
      <c r="U1290">
        <v>57</v>
      </c>
      <c r="V1290" t="str">
        <v>64 Andrew StreetSuite 948</v>
      </c>
      <c r="W1290">
        <v>3236</v>
      </c>
      <c r="X1290" t="str">
        <v>West Ashley</v>
      </c>
      <c r="Y1290" t="str">
        <v>South Australia</v>
      </c>
      <c r="Z1290" t="str">
        <v>Australia</v>
      </c>
      <c r="AA1290">
        <v>3</v>
      </c>
      <c r="AB1290" s="3" t="str">
        <f t="shared" si="41"/>
        <v>0 to 10</v>
      </c>
      <c r="AM1290" s="6">
        <v>623</v>
      </c>
      <c r="AN1290" s="6" t="s">
        <v>1345</v>
      </c>
    </row>
    <row r="1291" spans="1:40" x14ac:dyDescent="0.25">
      <c r="A1291">
        <v>1289</v>
      </c>
      <c r="B1291">
        <v>266</v>
      </c>
      <c r="C1291">
        <v>318</v>
      </c>
      <c r="D1291">
        <v>109</v>
      </c>
      <c r="E1291">
        <v>2</v>
      </c>
      <c r="F1291">
        <v>218</v>
      </c>
      <c r="G1291">
        <v>1</v>
      </c>
      <c r="H1291" t="str">
        <f>VLOOKUP($C1291,'Raw-products'!$A$2:$H$1261,MATCH(H$1,'Raw-products'!$A$1:$H$1,0))</f>
        <v>Shirt</v>
      </c>
      <c r="I1291" t="str">
        <f>VLOOKUP($C1291,'Raw-products'!$A$2:$H$1261,MATCH(I$1,'Raw-products'!$A$1:$H$1,0))</f>
        <v>Mandarin Collar</v>
      </c>
      <c r="J1291" t="str">
        <f>VLOOKUP($C1291,'Raw-products'!$A$2:$H$1261,MATCH(J$1,'Raw-products'!$A$1:$H$1,0))</f>
        <v>L</v>
      </c>
      <c r="K1291" t="str">
        <f>VLOOKUP($C1291,'Raw-products'!$A$2:$H$1261,MATCH(K$1,'Raw-products'!$A$1:$H$1,0))</f>
        <v>red</v>
      </c>
      <c r="L1291">
        <f>VLOOKUP($C1291,'Raw-products'!$A$2:$H$1261,MATCH(L$1,'Raw-products'!$A$1:$H$1,0))</f>
        <v>108</v>
      </c>
      <c r="M1291">
        <f>VLOOKUP($C1291,'Raw-products'!$A$2:$H$1261,MATCH(M$1,'Raw-products'!$A$1:$H$1,0))</f>
        <v>54</v>
      </c>
      <c r="N1291" s="5">
        <f t="shared" si="40"/>
        <v>5832</v>
      </c>
      <c r="O1291" cm="1">
        <f t="array" ref="O1291:R1291">_xlfn.XLOOKUP($B1291,'Raw -orders'!$A:$A,'Raw -orders'!$B:$E)</f>
        <v>623</v>
      </c>
      <c r="P1291">
        <v>58746</v>
      </c>
      <c r="Q1291" s="1">
        <v>44265</v>
      </c>
      <c r="R1291" s="1">
        <v>44275</v>
      </c>
      <c r="S1291" t="str" cm="1">
        <f t="array" ref="S1291:Z1291">_xlfn.XLOOKUP($O1291,'Raw - customers'!$A:$A,'Raw - customers'!$B:$I)</f>
        <v>Hort Ridding</v>
      </c>
      <c r="T1291" t="str">
        <v>Agender</v>
      </c>
      <c r="U1291">
        <v>57</v>
      </c>
      <c r="V1291" t="str">
        <v>64 Andrew StreetSuite 948</v>
      </c>
      <c r="W1291">
        <v>3236</v>
      </c>
      <c r="X1291" t="str">
        <v>West Ashley</v>
      </c>
      <c r="Y1291" t="str">
        <v>South Australia</v>
      </c>
      <c r="Z1291" t="str">
        <v>Australia</v>
      </c>
      <c r="AA1291">
        <v>3</v>
      </c>
      <c r="AB1291" s="3" t="str">
        <f t="shared" si="41"/>
        <v>0 to 10</v>
      </c>
      <c r="AM1291" s="6">
        <v>623</v>
      </c>
      <c r="AN1291" s="6" t="s">
        <v>1345</v>
      </c>
    </row>
    <row r="1292" spans="1:40" x14ac:dyDescent="0.25">
      <c r="A1292">
        <v>1290</v>
      </c>
      <c r="B1292">
        <v>266</v>
      </c>
      <c r="C1292">
        <v>224</v>
      </c>
      <c r="D1292">
        <v>106</v>
      </c>
      <c r="E1292">
        <v>2</v>
      </c>
      <c r="F1292">
        <v>212</v>
      </c>
      <c r="G1292">
        <v>1</v>
      </c>
      <c r="H1292" t="str">
        <f>VLOOKUP($C1292,'Raw-products'!$A$2:$H$1261,MATCH(H$1,'Raw-products'!$A$1:$H$1,0))</f>
        <v>Shirt</v>
      </c>
      <c r="I1292" t="str">
        <f>VLOOKUP($C1292,'Raw-products'!$A$2:$H$1261,MATCH(I$1,'Raw-products'!$A$1:$H$1,0))</f>
        <v>Chambray</v>
      </c>
      <c r="J1292" t="str">
        <f>VLOOKUP($C1292,'Raw-products'!$A$2:$H$1261,MATCH(J$1,'Raw-products'!$A$1:$H$1,0))</f>
        <v>XL</v>
      </c>
      <c r="K1292" t="str">
        <f>VLOOKUP($C1292,'Raw-products'!$A$2:$H$1261,MATCH(K$1,'Raw-products'!$A$1:$H$1,0))</f>
        <v>yellow</v>
      </c>
      <c r="L1292">
        <f>VLOOKUP($C1292,'Raw-products'!$A$2:$H$1261,MATCH(L$1,'Raw-products'!$A$1:$H$1,0))</f>
        <v>105</v>
      </c>
      <c r="M1292">
        <f>VLOOKUP($C1292,'Raw-products'!$A$2:$H$1261,MATCH(M$1,'Raw-products'!$A$1:$H$1,0))</f>
        <v>53</v>
      </c>
      <c r="N1292" s="5">
        <f t="shared" si="40"/>
        <v>5565</v>
      </c>
      <c r="O1292" cm="1">
        <f t="array" ref="O1292:R1292">_xlfn.XLOOKUP($B1292,'Raw -orders'!$A:$A,'Raw -orders'!$B:$E)</f>
        <v>623</v>
      </c>
      <c r="P1292">
        <v>58746</v>
      </c>
      <c r="Q1292" s="1">
        <v>44265</v>
      </c>
      <c r="R1292" s="1">
        <v>44275</v>
      </c>
      <c r="S1292" t="str" cm="1">
        <f t="array" ref="S1292:Z1292">_xlfn.XLOOKUP($O1292,'Raw - customers'!$A:$A,'Raw - customers'!$B:$I)</f>
        <v>Hort Ridding</v>
      </c>
      <c r="T1292" t="str">
        <v>Agender</v>
      </c>
      <c r="U1292">
        <v>57</v>
      </c>
      <c r="V1292" t="str">
        <v>64 Andrew StreetSuite 948</v>
      </c>
      <c r="W1292">
        <v>3236</v>
      </c>
      <c r="X1292" t="str">
        <v>West Ashley</v>
      </c>
      <c r="Y1292" t="str">
        <v>South Australia</v>
      </c>
      <c r="Z1292" t="str">
        <v>Australia</v>
      </c>
      <c r="AA1292">
        <v>3</v>
      </c>
      <c r="AB1292" s="3" t="str">
        <f t="shared" si="41"/>
        <v>0 to 10</v>
      </c>
      <c r="AM1292" s="6">
        <v>623</v>
      </c>
      <c r="AN1292" s="6" t="s">
        <v>1345</v>
      </c>
    </row>
    <row r="1293" spans="1:40" x14ac:dyDescent="0.25">
      <c r="A1293">
        <v>1291</v>
      </c>
      <c r="B1293">
        <v>266</v>
      </c>
      <c r="C1293">
        <v>1212</v>
      </c>
      <c r="D1293">
        <v>105</v>
      </c>
      <c r="E1293">
        <v>1</v>
      </c>
      <c r="F1293">
        <v>105</v>
      </c>
      <c r="G1293">
        <v>1</v>
      </c>
      <c r="H1293" t="str">
        <f>VLOOKUP($C1293,'Raw-products'!$A$2:$H$1261,MATCH(H$1,'Raw-products'!$A$1:$H$1,0))</f>
        <v>Trousers</v>
      </c>
      <c r="I1293" t="str">
        <f>VLOOKUP($C1293,'Raw-products'!$A$2:$H$1261,MATCH(I$1,'Raw-products'!$A$1:$H$1,0))</f>
        <v>Pleated</v>
      </c>
      <c r="J1293" t="str">
        <f>VLOOKUP($C1293,'Raw-products'!$A$2:$H$1261,MATCH(J$1,'Raw-products'!$A$1:$H$1,0))</f>
        <v>M</v>
      </c>
      <c r="K1293" t="str">
        <f>VLOOKUP($C1293,'Raw-products'!$A$2:$H$1261,MATCH(K$1,'Raw-products'!$A$1:$H$1,0))</f>
        <v>blue</v>
      </c>
      <c r="L1293">
        <f>VLOOKUP($C1293,'Raw-products'!$A$2:$H$1261,MATCH(L$1,'Raw-products'!$A$1:$H$1,0))</f>
        <v>90</v>
      </c>
      <c r="M1293">
        <f>VLOOKUP($C1293,'Raw-products'!$A$2:$H$1261,MATCH(M$1,'Raw-products'!$A$1:$H$1,0))</f>
        <v>66</v>
      </c>
      <c r="N1293" s="5">
        <f t="shared" si="40"/>
        <v>5940</v>
      </c>
      <c r="O1293" cm="1">
        <f t="array" ref="O1293:R1293">_xlfn.XLOOKUP($B1293,'Raw -orders'!$A:$A,'Raw -orders'!$B:$E)</f>
        <v>623</v>
      </c>
      <c r="P1293">
        <v>58746</v>
      </c>
      <c r="Q1293" s="1">
        <v>44265</v>
      </c>
      <c r="R1293" s="1">
        <v>44275</v>
      </c>
      <c r="S1293" t="str" cm="1">
        <f t="array" ref="S1293:Z1293">_xlfn.XLOOKUP($O1293,'Raw - customers'!$A:$A,'Raw - customers'!$B:$I)</f>
        <v>Hort Ridding</v>
      </c>
      <c r="T1293" t="str">
        <v>Agender</v>
      </c>
      <c r="U1293">
        <v>57</v>
      </c>
      <c r="V1293" t="str">
        <v>64 Andrew StreetSuite 948</v>
      </c>
      <c r="W1293">
        <v>3236</v>
      </c>
      <c r="X1293" t="str">
        <v>West Ashley</v>
      </c>
      <c r="Y1293" t="str">
        <v>South Australia</v>
      </c>
      <c r="Z1293" t="str">
        <v>Australia</v>
      </c>
      <c r="AA1293">
        <v>3</v>
      </c>
      <c r="AB1293" s="3" t="str">
        <f t="shared" si="41"/>
        <v>0 to 10</v>
      </c>
      <c r="AM1293" s="6">
        <v>623</v>
      </c>
      <c r="AN1293" s="6" t="s">
        <v>1345</v>
      </c>
    </row>
    <row r="1294" spans="1:40" x14ac:dyDescent="0.25">
      <c r="A1294">
        <v>1292</v>
      </c>
      <c r="B1294">
        <v>266</v>
      </c>
      <c r="C1294">
        <v>1258</v>
      </c>
      <c r="D1294">
        <v>112</v>
      </c>
      <c r="E1294">
        <v>2</v>
      </c>
      <c r="F1294">
        <v>224</v>
      </c>
      <c r="G1294">
        <v>1</v>
      </c>
      <c r="H1294" t="str">
        <f>VLOOKUP($C1294,'Raw-products'!$A$2:$H$1261,MATCH(H$1,'Raw-products'!$A$1:$H$1,0))</f>
        <v>Trousers</v>
      </c>
      <c r="I1294" t="str">
        <f>VLOOKUP($C1294,'Raw-products'!$A$2:$H$1261,MATCH(I$1,'Raw-products'!$A$1:$H$1,0))</f>
        <v>Tracksuit Bottoms</v>
      </c>
      <c r="J1294" t="str">
        <f>VLOOKUP($C1294,'Raw-products'!$A$2:$H$1261,MATCH(J$1,'Raw-products'!$A$1:$H$1,0))</f>
        <v>L</v>
      </c>
      <c r="K1294" t="str">
        <f>VLOOKUP($C1294,'Raw-products'!$A$2:$H$1261,MATCH(K$1,'Raw-products'!$A$1:$H$1,0))</f>
        <v>violet</v>
      </c>
      <c r="L1294">
        <f>VLOOKUP($C1294,'Raw-products'!$A$2:$H$1261,MATCH(L$1,'Raw-products'!$A$1:$H$1,0))</f>
        <v>91</v>
      </c>
      <c r="M1294">
        <f>VLOOKUP($C1294,'Raw-products'!$A$2:$H$1261,MATCH(M$1,'Raw-products'!$A$1:$H$1,0))</f>
        <v>45</v>
      </c>
      <c r="N1294" s="5">
        <f t="shared" si="40"/>
        <v>4095</v>
      </c>
      <c r="O1294" cm="1">
        <f t="array" ref="O1294:R1294">_xlfn.XLOOKUP($B1294,'Raw -orders'!$A:$A,'Raw -orders'!$B:$E)</f>
        <v>623</v>
      </c>
      <c r="P1294">
        <v>58746</v>
      </c>
      <c r="Q1294" s="1">
        <v>44265</v>
      </c>
      <c r="R1294" s="1">
        <v>44275</v>
      </c>
      <c r="S1294" t="str" cm="1">
        <f t="array" ref="S1294:Z1294">_xlfn.XLOOKUP($O1294,'Raw - customers'!$A:$A,'Raw - customers'!$B:$I)</f>
        <v>Hort Ridding</v>
      </c>
      <c r="T1294" t="str">
        <v>Agender</v>
      </c>
      <c r="U1294">
        <v>57</v>
      </c>
      <c r="V1294" t="str">
        <v>64 Andrew StreetSuite 948</v>
      </c>
      <c r="W1294">
        <v>3236</v>
      </c>
      <c r="X1294" t="str">
        <v>West Ashley</v>
      </c>
      <c r="Y1294" t="str">
        <v>South Australia</v>
      </c>
      <c r="Z1294" t="str">
        <v>Australia</v>
      </c>
      <c r="AA1294">
        <v>3</v>
      </c>
      <c r="AB1294" s="3" t="str">
        <f t="shared" si="41"/>
        <v>0 to 10</v>
      </c>
      <c r="AM1294" s="6">
        <v>623</v>
      </c>
      <c r="AN1294" s="6" t="s">
        <v>1345</v>
      </c>
    </row>
    <row r="1295" spans="1:40" x14ac:dyDescent="0.25">
      <c r="A1295">
        <v>1293</v>
      </c>
      <c r="B1295">
        <v>266</v>
      </c>
      <c r="C1295">
        <v>1098</v>
      </c>
      <c r="D1295">
        <v>115</v>
      </c>
      <c r="E1295">
        <v>1</v>
      </c>
      <c r="F1295">
        <v>115</v>
      </c>
      <c r="G1295">
        <v>1</v>
      </c>
      <c r="H1295" t="str">
        <f>VLOOKUP($C1295,'Raw-products'!$A$2:$H$1261,MATCH(H$1,'Raw-products'!$A$1:$H$1,0))</f>
        <v>Trousers</v>
      </c>
      <c r="I1295" t="str">
        <f>VLOOKUP($C1295,'Raw-products'!$A$2:$H$1261,MATCH(I$1,'Raw-products'!$A$1:$H$1,0))</f>
        <v>Cropped</v>
      </c>
      <c r="J1295" t="str">
        <f>VLOOKUP($C1295,'Raw-products'!$A$2:$H$1261,MATCH(J$1,'Raw-products'!$A$1:$H$1,0))</f>
        <v>L</v>
      </c>
      <c r="K1295" t="str">
        <f>VLOOKUP($C1295,'Raw-products'!$A$2:$H$1261,MATCH(K$1,'Raw-products'!$A$1:$H$1,0))</f>
        <v>yellow</v>
      </c>
      <c r="L1295">
        <f>VLOOKUP($C1295,'Raw-products'!$A$2:$H$1261,MATCH(L$1,'Raw-products'!$A$1:$H$1,0))</f>
        <v>99</v>
      </c>
      <c r="M1295">
        <f>VLOOKUP($C1295,'Raw-products'!$A$2:$H$1261,MATCH(M$1,'Raw-products'!$A$1:$H$1,0))</f>
        <v>60</v>
      </c>
      <c r="N1295" s="5">
        <f t="shared" si="40"/>
        <v>5940</v>
      </c>
      <c r="O1295" cm="1">
        <f t="array" ref="O1295:R1295">_xlfn.XLOOKUP($B1295,'Raw -orders'!$A:$A,'Raw -orders'!$B:$E)</f>
        <v>623</v>
      </c>
      <c r="P1295">
        <v>58746</v>
      </c>
      <c r="Q1295" s="1">
        <v>44265</v>
      </c>
      <c r="R1295" s="1">
        <v>44275</v>
      </c>
      <c r="S1295" t="str" cm="1">
        <f t="array" ref="S1295:Z1295">_xlfn.XLOOKUP($O1295,'Raw - customers'!$A:$A,'Raw - customers'!$B:$I)</f>
        <v>Hort Ridding</v>
      </c>
      <c r="T1295" t="str">
        <v>Agender</v>
      </c>
      <c r="U1295">
        <v>57</v>
      </c>
      <c r="V1295" t="str">
        <v>64 Andrew StreetSuite 948</v>
      </c>
      <c r="W1295">
        <v>3236</v>
      </c>
      <c r="X1295" t="str">
        <v>West Ashley</v>
      </c>
      <c r="Y1295" t="str">
        <v>South Australia</v>
      </c>
      <c r="Z1295" t="str">
        <v>Australia</v>
      </c>
      <c r="AA1295">
        <v>3</v>
      </c>
      <c r="AB1295" s="3" t="str">
        <f t="shared" si="41"/>
        <v>0 to 10</v>
      </c>
      <c r="AM1295" s="6">
        <v>623</v>
      </c>
      <c r="AN1295" s="6" t="s">
        <v>1345</v>
      </c>
    </row>
    <row r="1296" spans="1:40" x14ac:dyDescent="0.25">
      <c r="A1296">
        <v>1294</v>
      </c>
      <c r="B1296">
        <v>267</v>
      </c>
      <c r="C1296">
        <v>252</v>
      </c>
      <c r="D1296">
        <v>95</v>
      </c>
      <c r="E1296">
        <v>1</v>
      </c>
      <c r="F1296">
        <v>95</v>
      </c>
      <c r="G1296">
        <v>1</v>
      </c>
      <c r="H1296" t="str">
        <f>VLOOKUP($C1296,'Raw-products'!$A$2:$H$1261,MATCH(H$1,'Raw-products'!$A$1:$H$1,0))</f>
        <v>Shirt</v>
      </c>
      <c r="I1296" t="str">
        <f>VLOOKUP($C1296,'Raw-products'!$A$2:$H$1261,MATCH(I$1,'Raw-products'!$A$1:$H$1,0))</f>
        <v>Polo</v>
      </c>
      <c r="J1296" t="str">
        <f>VLOOKUP($C1296,'Raw-products'!$A$2:$H$1261,MATCH(J$1,'Raw-products'!$A$1:$H$1,0))</f>
        <v>M</v>
      </c>
      <c r="K1296" t="str">
        <f>VLOOKUP($C1296,'Raw-products'!$A$2:$H$1261,MATCH(K$1,'Raw-products'!$A$1:$H$1,0))</f>
        <v>orange</v>
      </c>
      <c r="L1296">
        <f>VLOOKUP($C1296,'Raw-products'!$A$2:$H$1261,MATCH(L$1,'Raw-products'!$A$1:$H$1,0))</f>
        <v>117</v>
      </c>
      <c r="M1296">
        <f>VLOOKUP($C1296,'Raw-products'!$A$2:$H$1261,MATCH(M$1,'Raw-products'!$A$1:$H$1,0))</f>
        <v>67</v>
      </c>
      <c r="N1296" s="5">
        <f t="shared" si="40"/>
        <v>7839</v>
      </c>
      <c r="O1296" cm="1">
        <f t="array" ref="O1296:R1296">_xlfn.XLOOKUP($B1296,'Raw -orders'!$A:$A,'Raw -orders'!$B:$E)</f>
        <v>34</v>
      </c>
      <c r="P1296">
        <v>44791</v>
      </c>
      <c r="Q1296" s="1">
        <v>44450</v>
      </c>
      <c r="R1296" s="1">
        <v>44451</v>
      </c>
      <c r="S1296" t="str" cm="1">
        <f t="array" ref="S1296:Z1296">_xlfn.XLOOKUP($O1296,'Raw - customers'!$A:$A,'Raw - customers'!$B:$I)</f>
        <v>Ninon Corteney</v>
      </c>
      <c r="T1296" t="str">
        <v>Non-binary</v>
      </c>
      <c r="U1296">
        <v>55</v>
      </c>
      <c r="V1296" t="str">
        <v>09 Robinson SquareApt. 647</v>
      </c>
      <c r="W1296">
        <v>5387</v>
      </c>
      <c r="X1296" t="str">
        <v>Sauerfort</v>
      </c>
      <c r="Y1296" t="str">
        <v>Western Australia</v>
      </c>
      <c r="Z1296" t="str">
        <v>Australia</v>
      </c>
      <c r="AA1296">
        <v>9</v>
      </c>
      <c r="AB1296" s="3" t="str">
        <f t="shared" si="41"/>
        <v>0 to 10</v>
      </c>
      <c r="AM1296" s="6">
        <v>34</v>
      </c>
      <c r="AN1296" s="6" t="s">
        <v>1377</v>
      </c>
    </row>
    <row r="1297" spans="1:40" x14ac:dyDescent="0.25">
      <c r="A1297">
        <v>1295</v>
      </c>
      <c r="B1297">
        <v>267</v>
      </c>
      <c r="C1297">
        <v>298</v>
      </c>
      <c r="D1297">
        <v>105</v>
      </c>
      <c r="E1297">
        <v>2</v>
      </c>
      <c r="F1297">
        <v>210</v>
      </c>
      <c r="G1297">
        <v>1</v>
      </c>
      <c r="H1297" t="str">
        <f>VLOOKUP($C1297,'Raw-products'!$A$2:$H$1261,MATCH(H$1,'Raw-products'!$A$1:$H$1,0))</f>
        <v>Shirt</v>
      </c>
      <c r="I1297" t="str">
        <f>VLOOKUP($C1297,'Raw-products'!$A$2:$H$1261,MATCH(I$1,'Raw-products'!$A$1:$H$1,0))</f>
        <v>Cuban Collar</v>
      </c>
      <c r="J1297" t="str">
        <f>VLOOKUP($C1297,'Raw-products'!$A$2:$H$1261,MATCH(J$1,'Raw-products'!$A$1:$H$1,0))</f>
        <v>L</v>
      </c>
      <c r="K1297" t="str">
        <f>VLOOKUP($C1297,'Raw-products'!$A$2:$H$1261,MATCH(K$1,'Raw-products'!$A$1:$H$1,0))</f>
        <v>green</v>
      </c>
      <c r="L1297">
        <f>VLOOKUP($C1297,'Raw-products'!$A$2:$H$1261,MATCH(L$1,'Raw-products'!$A$1:$H$1,0))</f>
        <v>93</v>
      </c>
      <c r="M1297">
        <f>VLOOKUP($C1297,'Raw-products'!$A$2:$H$1261,MATCH(M$1,'Raw-products'!$A$1:$H$1,0))</f>
        <v>58</v>
      </c>
      <c r="N1297" s="5">
        <f t="shared" si="40"/>
        <v>5394</v>
      </c>
      <c r="O1297" cm="1">
        <f t="array" ref="O1297:R1297">_xlfn.XLOOKUP($B1297,'Raw -orders'!$A:$A,'Raw -orders'!$B:$E)</f>
        <v>34</v>
      </c>
      <c r="P1297">
        <v>44791</v>
      </c>
      <c r="Q1297" s="1">
        <v>44450</v>
      </c>
      <c r="R1297" s="1">
        <v>44451</v>
      </c>
      <c r="S1297" t="str" cm="1">
        <f t="array" ref="S1297:Z1297">_xlfn.XLOOKUP($O1297,'Raw - customers'!$A:$A,'Raw - customers'!$B:$I)</f>
        <v>Ninon Corteney</v>
      </c>
      <c r="T1297" t="str">
        <v>Non-binary</v>
      </c>
      <c r="U1297">
        <v>55</v>
      </c>
      <c r="V1297" t="str">
        <v>09 Robinson SquareApt. 647</v>
      </c>
      <c r="W1297">
        <v>5387</v>
      </c>
      <c r="X1297" t="str">
        <v>Sauerfort</v>
      </c>
      <c r="Y1297" t="str">
        <v>Western Australia</v>
      </c>
      <c r="Z1297" t="str">
        <v>Australia</v>
      </c>
      <c r="AA1297">
        <v>9</v>
      </c>
      <c r="AB1297" s="3" t="str">
        <f t="shared" si="41"/>
        <v>0 to 10</v>
      </c>
      <c r="AM1297" s="6">
        <v>34</v>
      </c>
      <c r="AN1297" s="6" t="s">
        <v>1377</v>
      </c>
    </row>
    <row r="1298" spans="1:40" x14ac:dyDescent="0.25">
      <c r="A1298">
        <v>1296</v>
      </c>
      <c r="B1298">
        <v>267</v>
      </c>
      <c r="C1298">
        <v>372</v>
      </c>
      <c r="D1298">
        <v>94</v>
      </c>
      <c r="E1298">
        <v>3</v>
      </c>
      <c r="F1298">
        <v>282</v>
      </c>
      <c r="G1298">
        <v>1</v>
      </c>
      <c r="H1298" t="str">
        <f>VLOOKUP($C1298,'Raw-products'!$A$2:$H$1261,MATCH(H$1,'Raw-products'!$A$1:$H$1,0))</f>
        <v>Shirt</v>
      </c>
      <c r="I1298" t="str">
        <f>VLOOKUP($C1298,'Raw-products'!$A$2:$H$1261,MATCH(I$1,'Raw-products'!$A$1:$H$1,0))</f>
        <v>Henley</v>
      </c>
      <c r="J1298" t="str">
        <f>VLOOKUP($C1298,'Raw-products'!$A$2:$H$1261,MATCH(J$1,'Raw-products'!$A$1:$H$1,0))</f>
        <v>M</v>
      </c>
      <c r="K1298" t="str">
        <f>VLOOKUP($C1298,'Raw-products'!$A$2:$H$1261,MATCH(K$1,'Raw-products'!$A$1:$H$1,0))</f>
        <v>blue</v>
      </c>
      <c r="L1298">
        <f>VLOOKUP($C1298,'Raw-products'!$A$2:$H$1261,MATCH(L$1,'Raw-products'!$A$1:$H$1,0))</f>
        <v>92</v>
      </c>
      <c r="M1298">
        <f>VLOOKUP($C1298,'Raw-products'!$A$2:$H$1261,MATCH(M$1,'Raw-products'!$A$1:$H$1,0))</f>
        <v>42</v>
      </c>
      <c r="N1298" s="5">
        <f t="shared" si="40"/>
        <v>3864</v>
      </c>
      <c r="O1298" cm="1">
        <f t="array" ref="O1298:R1298">_xlfn.XLOOKUP($B1298,'Raw -orders'!$A:$A,'Raw -orders'!$B:$E)</f>
        <v>34</v>
      </c>
      <c r="P1298">
        <v>44791</v>
      </c>
      <c r="Q1298" s="1">
        <v>44450</v>
      </c>
      <c r="R1298" s="1">
        <v>44451</v>
      </c>
      <c r="S1298" t="str" cm="1">
        <f t="array" ref="S1298:Z1298">_xlfn.XLOOKUP($O1298,'Raw - customers'!$A:$A,'Raw - customers'!$B:$I)</f>
        <v>Ninon Corteney</v>
      </c>
      <c r="T1298" t="str">
        <v>Non-binary</v>
      </c>
      <c r="U1298">
        <v>55</v>
      </c>
      <c r="V1298" t="str">
        <v>09 Robinson SquareApt. 647</v>
      </c>
      <c r="W1298">
        <v>5387</v>
      </c>
      <c r="X1298" t="str">
        <v>Sauerfort</v>
      </c>
      <c r="Y1298" t="str">
        <v>Western Australia</v>
      </c>
      <c r="Z1298" t="str">
        <v>Australia</v>
      </c>
      <c r="AA1298">
        <v>9</v>
      </c>
      <c r="AB1298" s="3" t="str">
        <f t="shared" si="41"/>
        <v>0 to 10</v>
      </c>
      <c r="AM1298" s="6">
        <v>34</v>
      </c>
      <c r="AN1298" s="6" t="s">
        <v>1377</v>
      </c>
    </row>
    <row r="1299" spans="1:40" x14ac:dyDescent="0.25">
      <c r="A1299">
        <v>1297</v>
      </c>
      <c r="B1299">
        <v>267</v>
      </c>
      <c r="C1299">
        <v>1069</v>
      </c>
      <c r="D1299">
        <v>93</v>
      </c>
      <c r="E1299">
        <v>3</v>
      </c>
      <c r="F1299">
        <v>279</v>
      </c>
      <c r="G1299">
        <v>1</v>
      </c>
      <c r="H1299" t="str">
        <f>VLOOKUP($C1299,'Raw-products'!$A$2:$H$1261,MATCH(H$1,'Raw-products'!$A$1:$H$1,0))</f>
        <v>Trousers</v>
      </c>
      <c r="I1299" t="str">
        <f>VLOOKUP($C1299,'Raw-products'!$A$2:$H$1261,MATCH(I$1,'Raw-products'!$A$1:$H$1,0))</f>
        <v>Joggers</v>
      </c>
      <c r="J1299" t="str">
        <f>VLOOKUP($C1299,'Raw-products'!$A$2:$H$1261,MATCH(J$1,'Raw-products'!$A$1:$H$1,0))</f>
        <v>XL</v>
      </c>
      <c r="K1299" t="str">
        <f>VLOOKUP($C1299,'Raw-products'!$A$2:$H$1261,MATCH(K$1,'Raw-products'!$A$1:$H$1,0))</f>
        <v>green</v>
      </c>
      <c r="L1299">
        <f>VLOOKUP($C1299,'Raw-products'!$A$2:$H$1261,MATCH(L$1,'Raw-products'!$A$1:$H$1,0))</f>
        <v>94</v>
      </c>
      <c r="M1299">
        <f>VLOOKUP($C1299,'Raw-products'!$A$2:$H$1261,MATCH(M$1,'Raw-products'!$A$1:$H$1,0))</f>
        <v>56</v>
      </c>
      <c r="N1299" s="5">
        <f t="shared" si="40"/>
        <v>5264</v>
      </c>
      <c r="O1299" cm="1">
        <f t="array" ref="O1299:R1299">_xlfn.XLOOKUP($B1299,'Raw -orders'!$A:$A,'Raw -orders'!$B:$E)</f>
        <v>34</v>
      </c>
      <c r="P1299">
        <v>44791</v>
      </c>
      <c r="Q1299" s="1">
        <v>44450</v>
      </c>
      <c r="R1299" s="1">
        <v>44451</v>
      </c>
      <c r="S1299" t="str" cm="1">
        <f t="array" ref="S1299:Z1299">_xlfn.XLOOKUP($O1299,'Raw - customers'!$A:$A,'Raw - customers'!$B:$I)</f>
        <v>Ninon Corteney</v>
      </c>
      <c r="T1299" t="str">
        <v>Non-binary</v>
      </c>
      <c r="U1299">
        <v>55</v>
      </c>
      <c r="V1299" t="str">
        <v>09 Robinson SquareApt. 647</v>
      </c>
      <c r="W1299">
        <v>5387</v>
      </c>
      <c r="X1299" t="str">
        <v>Sauerfort</v>
      </c>
      <c r="Y1299" t="str">
        <v>Western Australia</v>
      </c>
      <c r="Z1299" t="str">
        <v>Australia</v>
      </c>
      <c r="AA1299">
        <v>9</v>
      </c>
      <c r="AB1299" s="3" t="str">
        <f t="shared" si="41"/>
        <v>0 to 10</v>
      </c>
      <c r="AM1299" s="6">
        <v>34</v>
      </c>
      <c r="AN1299" s="6" t="s">
        <v>1377</v>
      </c>
    </row>
    <row r="1300" spans="1:40" x14ac:dyDescent="0.25">
      <c r="A1300">
        <v>1298</v>
      </c>
      <c r="B1300">
        <v>268</v>
      </c>
      <c r="C1300">
        <v>1117</v>
      </c>
      <c r="D1300">
        <v>115</v>
      </c>
      <c r="E1300">
        <v>1</v>
      </c>
      <c r="F1300">
        <v>115</v>
      </c>
      <c r="G1300">
        <v>1</v>
      </c>
      <c r="H1300" t="str">
        <f>VLOOKUP($C1300,'Raw-products'!$A$2:$H$1261,MATCH(H$1,'Raw-products'!$A$1:$H$1,0))</f>
        <v>Trousers</v>
      </c>
      <c r="I1300" t="str">
        <f>VLOOKUP($C1300,'Raw-products'!$A$2:$H$1261,MATCH(I$1,'Raw-products'!$A$1:$H$1,0))</f>
        <v>Cropped</v>
      </c>
      <c r="J1300" t="str">
        <f>VLOOKUP($C1300,'Raw-products'!$A$2:$H$1261,MATCH(J$1,'Raw-products'!$A$1:$H$1,0))</f>
        <v>M</v>
      </c>
      <c r="K1300" t="str">
        <f>VLOOKUP($C1300,'Raw-products'!$A$2:$H$1261,MATCH(K$1,'Raw-products'!$A$1:$H$1,0))</f>
        <v>violet</v>
      </c>
      <c r="L1300">
        <f>VLOOKUP($C1300,'Raw-products'!$A$2:$H$1261,MATCH(L$1,'Raw-products'!$A$1:$H$1,0))</f>
        <v>99</v>
      </c>
      <c r="M1300">
        <f>VLOOKUP($C1300,'Raw-products'!$A$2:$H$1261,MATCH(M$1,'Raw-products'!$A$1:$H$1,0))</f>
        <v>47</v>
      </c>
      <c r="N1300" s="5">
        <f t="shared" si="40"/>
        <v>4653</v>
      </c>
      <c r="O1300" cm="1">
        <f t="array" ref="O1300:R1300">_xlfn.XLOOKUP($B1300,'Raw -orders'!$A:$A,'Raw -orders'!$B:$E)</f>
        <v>530</v>
      </c>
      <c r="P1300">
        <v>57006</v>
      </c>
      <c r="Q1300" s="1">
        <v>44271</v>
      </c>
      <c r="R1300" s="1">
        <v>44296</v>
      </c>
      <c r="S1300" t="str" cm="1">
        <f t="array" ref="S1300:Z1300">_xlfn.XLOOKUP($O1300,'Raw - customers'!$A:$A,'Raw - customers'!$B:$I)</f>
        <v>Leroi Weal</v>
      </c>
      <c r="T1300" t="str">
        <v>Polygender</v>
      </c>
      <c r="U1300">
        <v>63</v>
      </c>
      <c r="V1300" t="str">
        <v>2724 Madison SummitSuite 567</v>
      </c>
      <c r="W1300">
        <v>9367</v>
      </c>
      <c r="X1300" t="str">
        <v>Lake Rose</v>
      </c>
      <c r="Y1300" t="str">
        <v>Western Australia</v>
      </c>
      <c r="Z1300" t="str">
        <v>Australia</v>
      </c>
      <c r="AA1300">
        <v>3</v>
      </c>
      <c r="AB1300" s="3" t="str">
        <f t="shared" si="41"/>
        <v>20 to 30</v>
      </c>
      <c r="AM1300" s="6">
        <v>530</v>
      </c>
      <c r="AN1300" s="6" t="s">
        <v>1377</v>
      </c>
    </row>
    <row r="1301" spans="1:40" x14ac:dyDescent="0.25">
      <c r="A1301">
        <v>1299</v>
      </c>
      <c r="B1301">
        <v>268</v>
      </c>
      <c r="C1301">
        <v>1224</v>
      </c>
      <c r="D1301">
        <v>105</v>
      </c>
      <c r="E1301">
        <v>1</v>
      </c>
      <c r="F1301">
        <v>105</v>
      </c>
      <c r="G1301">
        <v>1</v>
      </c>
      <c r="H1301" t="str">
        <f>VLOOKUP($C1301,'Raw-products'!$A$2:$H$1261,MATCH(H$1,'Raw-products'!$A$1:$H$1,0))</f>
        <v>Trousers</v>
      </c>
      <c r="I1301" t="str">
        <f>VLOOKUP($C1301,'Raw-products'!$A$2:$H$1261,MATCH(I$1,'Raw-products'!$A$1:$H$1,0))</f>
        <v>Pleated</v>
      </c>
      <c r="J1301" t="str">
        <f>VLOOKUP($C1301,'Raw-products'!$A$2:$H$1261,MATCH(J$1,'Raw-products'!$A$1:$H$1,0))</f>
        <v>XL</v>
      </c>
      <c r="K1301" t="str">
        <f>VLOOKUP($C1301,'Raw-products'!$A$2:$H$1261,MATCH(K$1,'Raw-products'!$A$1:$H$1,0))</f>
        <v>violet</v>
      </c>
      <c r="L1301">
        <f>VLOOKUP($C1301,'Raw-products'!$A$2:$H$1261,MATCH(L$1,'Raw-products'!$A$1:$H$1,0))</f>
        <v>90</v>
      </c>
      <c r="M1301">
        <f>VLOOKUP($C1301,'Raw-products'!$A$2:$H$1261,MATCH(M$1,'Raw-products'!$A$1:$H$1,0))</f>
        <v>65</v>
      </c>
      <c r="N1301" s="5">
        <f t="shared" si="40"/>
        <v>5850</v>
      </c>
      <c r="O1301" cm="1">
        <f t="array" ref="O1301:R1301">_xlfn.XLOOKUP($B1301,'Raw -orders'!$A:$A,'Raw -orders'!$B:$E)</f>
        <v>530</v>
      </c>
      <c r="P1301">
        <v>57006</v>
      </c>
      <c r="Q1301" s="1">
        <v>44271</v>
      </c>
      <c r="R1301" s="1">
        <v>44296</v>
      </c>
      <c r="S1301" t="str" cm="1">
        <f t="array" ref="S1301:Z1301">_xlfn.XLOOKUP($O1301,'Raw - customers'!$A:$A,'Raw - customers'!$B:$I)</f>
        <v>Leroi Weal</v>
      </c>
      <c r="T1301" t="str">
        <v>Polygender</v>
      </c>
      <c r="U1301">
        <v>63</v>
      </c>
      <c r="V1301" t="str">
        <v>2724 Madison SummitSuite 567</v>
      </c>
      <c r="W1301">
        <v>9367</v>
      </c>
      <c r="X1301" t="str">
        <v>Lake Rose</v>
      </c>
      <c r="Y1301" t="str">
        <v>Western Australia</v>
      </c>
      <c r="Z1301" t="str">
        <v>Australia</v>
      </c>
      <c r="AA1301">
        <v>3</v>
      </c>
      <c r="AB1301" s="3" t="str">
        <f t="shared" si="41"/>
        <v>20 to 30</v>
      </c>
      <c r="AM1301" s="6">
        <v>530</v>
      </c>
      <c r="AN1301" s="6" t="s">
        <v>1377</v>
      </c>
    </row>
    <row r="1302" spans="1:40" x14ac:dyDescent="0.25">
      <c r="A1302">
        <v>1300</v>
      </c>
      <c r="B1302">
        <v>269</v>
      </c>
      <c r="C1302">
        <v>1210</v>
      </c>
      <c r="D1302">
        <v>105</v>
      </c>
      <c r="E1302">
        <v>3</v>
      </c>
      <c r="F1302">
        <v>315</v>
      </c>
      <c r="G1302">
        <v>1</v>
      </c>
      <c r="H1302" t="str">
        <f>VLOOKUP($C1302,'Raw-products'!$A$2:$H$1261,MATCH(H$1,'Raw-products'!$A$1:$H$1,0))</f>
        <v>Trousers</v>
      </c>
      <c r="I1302" t="str">
        <f>VLOOKUP($C1302,'Raw-products'!$A$2:$H$1261,MATCH(I$1,'Raw-products'!$A$1:$H$1,0))</f>
        <v>Pleated</v>
      </c>
      <c r="J1302" t="str">
        <f>VLOOKUP($C1302,'Raw-products'!$A$2:$H$1261,MATCH(J$1,'Raw-products'!$A$1:$H$1,0))</f>
        <v>XS</v>
      </c>
      <c r="K1302" t="str">
        <f>VLOOKUP($C1302,'Raw-products'!$A$2:$H$1261,MATCH(K$1,'Raw-products'!$A$1:$H$1,0))</f>
        <v>blue</v>
      </c>
      <c r="L1302">
        <f>VLOOKUP($C1302,'Raw-products'!$A$2:$H$1261,MATCH(L$1,'Raw-products'!$A$1:$H$1,0))</f>
        <v>90</v>
      </c>
      <c r="M1302">
        <f>VLOOKUP($C1302,'Raw-products'!$A$2:$H$1261,MATCH(M$1,'Raw-products'!$A$1:$H$1,0))</f>
        <v>62</v>
      </c>
      <c r="N1302" s="5">
        <f t="shared" si="40"/>
        <v>5580</v>
      </c>
      <c r="O1302" cm="1">
        <f t="array" ref="O1302:R1302">_xlfn.XLOOKUP($B1302,'Raw -orders'!$A:$A,'Raw -orders'!$B:$E)</f>
        <v>89</v>
      </c>
      <c r="P1302">
        <v>21446</v>
      </c>
      <c r="Q1302" s="1">
        <v>44232</v>
      </c>
      <c r="R1302" s="1">
        <v>44249</v>
      </c>
      <c r="S1302" t="str" cm="1">
        <f t="array" ref="S1302:Z1302">_xlfn.XLOOKUP($O1302,'Raw - customers'!$A:$A,'Raw - customers'!$B:$I)</f>
        <v>Matthiew Hinckes</v>
      </c>
      <c r="T1302" t="str">
        <v>Female</v>
      </c>
      <c r="U1302">
        <v>51</v>
      </c>
      <c r="V1302" t="str">
        <v>1290 Koch GroveApt. 799</v>
      </c>
      <c r="W1302">
        <v>1443</v>
      </c>
      <c r="X1302" t="str">
        <v>Lake Hannah</v>
      </c>
      <c r="Y1302" t="str">
        <v>Queensland</v>
      </c>
      <c r="Z1302" t="str">
        <v>Australia</v>
      </c>
      <c r="AA1302">
        <v>2</v>
      </c>
      <c r="AB1302" s="3" t="str">
        <f t="shared" si="41"/>
        <v>10 to 20</v>
      </c>
      <c r="AM1302" s="6">
        <v>89</v>
      </c>
      <c r="AN1302" s="6" t="s">
        <v>1355</v>
      </c>
    </row>
    <row r="1303" spans="1:40" x14ac:dyDescent="0.25">
      <c r="A1303">
        <v>1301</v>
      </c>
      <c r="B1303">
        <v>269</v>
      </c>
      <c r="C1303">
        <v>730</v>
      </c>
      <c r="D1303">
        <v>119</v>
      </c>
      <c r="E1303">
        <v>3</v>
      </c>
      <c r="F1303">
        <v>357</v>
      </c>
      <c r="G1303">
        <v>1</v>
      </c>
      <c r="H1303" t="str">
        <f>VLOOKUP($C1303,'Raw-products'!$A$2:$H$1261,MATCH(H$1,'Raw-products'!$A$1:$H$1,0))</f>
        <v>Jacket</v>
      </c>
      <c r="I1303" t="str">
        <f>VLOOKUP($C1303,'Raw-products'!$A$2:$H$1261,MATCH(I$1,'Raw-products'!$A$1:$H$1,0))</f>
        <v>Trench Coat</v>
      </c>
      <c r="J1303" t="str">
        <f>VLOOKUP($C1303,'Raw-products'!$A$2:$H$1261,MATCH(J$1,'Raw-products'!$A$1:$H$1,0))</f>
        <v>XS</v>
      </c>
      <c r="K1303" t="str">
        <f>VLOOKUP($C1303,'Raw-products'!$A$2:$H$1261,MATCH(K$1,'Raw-products'!$A$1:$H$1,0))</f>
        <v>violet</v>
      </c>
      <c r="L1303">
        <f>VLOOKUP($C1303,'Raw-products'!$A$2:$H$1261,MATCH(L$1,'Raw-products'!$A$1:$H$1,0))</f>
        <v>112</v>
      </c>
      <c r="M1303">
        <f>VLOOKUP($C1303,'Raw-products'!$A$2:$H$1261,MATCH(M$1,'Raw-products'!$A$1:$H$1,0))</f>
        <v>64</v>
      </c>
      <c r="N1303" s="5">
        <f t="shared" si="40"/>
        <v>7168</v>
      </c>
      <c r="O1303" cm="1">
        <f t="array" ref="O1303:R1303">_xlfn.XLOOKUP($B1303,'Raw -orders'!$A:$A,'Raw -orders'!$B:$E)</f>
        <v>89</v>
      </c>
      <c r="P1303">
        <v>21446</v>
      </c>
      <c r="Q1303" s="1">
        <v>44232</v>
      </c>
      <c r="R1303" s="1">
        <v>44249</v>
      </c>
      <c r="S1303" t="str" cm="1">
        <f t="array" ref="S1303:Z1303">_xlfn.XLOOKUP($O1303,'Raw - customers'!$A:$A,'Raw - customers'!$B:$I)</f>
        <v>Matthiew Hinckes</v>
      </c>
      <c r="T1303" t="str">
        <v>Female</v>
      </c>
      <c r="U1303">
        <v>51</v>
      </c>
      <c r="V1303" t="str">
        <v>1290 Koch GroveApt. 799</v>
      </c>
      <c r="W1303">
        <v>1443</v>
      </c>
      <c r="X1303" t="str">
        <v>Lake Hannah</v>
      </c>
      <c r="Y1303" t="str">
        <v>Queensland</v>
      </c>
      <c r="Z1303" t="str">
        <v>Australia</v>
      </c>
      <c r="AA1303">
        <v>2</v>
      </c>
      <c r="AB1303" s="3" t="str">
        <f t="shared" si="41"/>
        <v>10 to 20</v>
      </c>
      <c r="AM1303" s="6">
        <v>89</v>
      </c>
      <c r="AN1303" s="6" t="s">
        <v>1355</v>
      </c>
    </row>
    <row r="1304" spans="1:40" x14ac:dyDescent="0.25">
      <c r="A1304">
        <v>1302</v>
      </c>
      <c r="B1304">
        <v>269</v>
      </c>
      <c r="C1304">
        <v>103</v>
      </c>
      <c r="D1304">
        <v>118</v>
      </c>
      <c r="E1304">
        <v>2</v>
      </c>
      <c r="F1304">
        <v>236</v>
      </c>
      <c r="G1304">
        <v>1</v>
      </c>
      <c r="H1304" t="str">
        <f>VLOOKUP($C1304,'Raw-products'!$A$2:$H$1261,MATCH(H$1,'Raw-products'!$A$1:$H$1,0))</f>
        <v>Shirt</v>
      </c>
      <c r="I1304" t="str">
        <f>VLOOKUP($C1304,'Raw-products'!$A$2:$H$1261,MATCH(I$1,'Raw-products'!$A$1:$H$1,0))</f>
        <v>Flannel</v>
      </c>
      <c r="J1304" t="str">
        <f>VLOOKUP($C1304,'Raw-products'!$A$2:$H$1261,MATCH(J$1,'Raw-products'!$A$1:$H$1,0))</f>
        <v>L</v>
      </c>
      <c r="K1304" t="str">
        <f>VLOOKUP($C1304,'Raw-products'!$A$2:$H$1261,MATCH(K$1,'Raw-products'!$A$1:$H$1,0))</f>
        <v>violet</v>
      </c>
      <c r="L1304">
        <f>VLOOKUP($C1304,'Raw-products'!$A$2:$H$1261,MATCH(L$1,'Raw-products'!$A$1:$H$1,0))</f>
        <v>96</v>
      </c>
      <c r="M1304">
        <f>VLOOKUP($C1304,'Raw-products'!$A$2:$H$1261,MATCH(M$1,'Raw-products'!$A$1:$H$1,0))</f>
        <v>76</v>
      </c>
      <c r="N1304" s="5">
        <f t="shared" si="40"/>
        <v>7296</v>
      </c>
      <c r="O1304" cm="1">
        <f t="array" ref="O1304:R1304">_xlfn.XLOOKUP($B1304,'Raw -orders'!$A:$A,'Raw -orders'!$B:$E)</f>
        <v>89</v>
      </c>
      <c r="P1304">
        <v>21446</v>
      </c>
      <c r="Q1304" s="1">
        <v>44232</v>
      </c>
      <c r="R1304" s="1">
        <v>44249</v>
      </c>
      <c r="S1304" t="str" cm="1">
        <f t="array" ref="S1304:Z1304">_xlfn.XLOOKUP($O1304,'Raw - customers'!$A:$A,'Raw - customers'!$B:$I)</f>
        <v>Matthiew Hinckes</v>
      </c>
      <c r="T1304" t="str">
        <v>Female</v>
      </c>
      <c r="U1304">
        <v>51</v>
      </c>
      <c r="V1304" t="str">
        <v>1290 Koch GroveApt. 799</v>
      </c>
      <c r="W1304">
        <v>1443</v>
      </c>
      <c r="X1304" t="str">
        <v>Lake Hannah</v>
      </c>
      <c r="Y1304" t="str">
        <v>Queensland</v>
      </c>
      <c r="Z1304" t="str">
        <v>Australia</v>
      </c>
      <c r="AA1304">
        <v>2</v>
      </c>
      <c r="AB1304" s="3" t="str">
        <f t="shared" si="41"/>
        <v>10 to 20</v>
      </c>
      <c r="AM1304" s="6">
        <v>89</v>
      </c>
      <c r="AN1304" s="6" t="s">
        <v>1355</v>
      </c>
    </row>
    <row r="1305" spans="1:40" x14ac:dyDescent="0.25">
      <c r="A1305">
        <v>1303</v>
      </c>
      <c r="B1305">
        <v>270</v>
      </c>
      <c r="C1305">
        <v>390</v>
      </c>
      <c r="D1305">
        <v>119</v>
      </c>
      <c r="E1305">
        <v>1</v>
      </c>
      <c r="F1305">
        <v>119</v>
      </c>
      <c r="G1305">
        <v>1</v>
      </c>
      <c r="H1305" t="str">
        <f>VLOOKUP($C1305,'Raw-products'!$A$2:$H$1261,MATCH(H$1,'Raw-products'!$A$1:$H$1,0))</f>
        <v>Shirt</v>
      </c>
      <c r="I1305" t="str">
        <f>VLOOKUP($C1305,'Raw-products'!$A$2:$H$1261,MATCH(I$1,'Raw-products'!$A$1:$H$1,0))</f>
        <v>Casual Slim Fit</v>
      </c>
      <c r="J1305" t="str">
        <f>VLOOKUP($C1305,'Raw-products'!$A$2:$H$1261,MATCH(J$1,'Raw-products'!$A$1:$H$1,0))</f>
        <v>XS</v>
      </c>
      <c r="K1305" t="str">
        <f>VLOOKUP($C1305,'Raw-products'!$A$2:$H$1261,MATCH(K$1,'Raw-products'!$A$1:$H$1,0))</f>
        <v>orange</v>
      </c>
      <c r="L1305">
        <f>VLOOKUP($C1305,'Raw-products'!$A$2:$H$1261,MATCH(L$1,'Raw-products'!$A$1:$H$1,0))</f>
        <v>113</v>
      </c>
      <c r="M1305">
        <f>VLOOKUP($C1305,'Raw-products'!$A$2:$H$1261,MATCH(M$1,'Raw-products'!$A$1:$H$1,0))</f>
        <v>43</v>
      </c>
      <c r="N1305" s="5">
        <f t="shared" si="40"/>
        <v>4859</v>
      </c>
      <c r="O1305" cm="1">
        <f t="array" ref="O1305:R1305">_xlfn.XLOOKUP($B1305,'Raw -orders'!$A:$A,'Raw -orders'!$B:$E)</f>
        <v>711</v>
      </c>
      <c r="P1305">
        <v>14024</v>
      </c>
      <c r="Q1305" s="1">
        <v>44257</v>
      </c>
      <c r="R1305" s="1">
        <v>44282</v>
      </c>
      <c r="S1305" t="str" cm="1">
        <f t="array" ref="S1305:Z1305">_xlfn.XLOOKUP($O1305,'Raw - customers'!$A:$A,'Raw - customers'!$B:$I)</f>
        <v>Lin Norville</v>
      </c>
      <c r="T1305" t="str">
        <v>Male</v>
      </c>
      <c r="U1305">
        <v>42</v>
      </c>
      <c r="V1305" t="str">
        <v>84 Stewart StreetSuite 032</v>
      </c>
      <c r="W1305">
        <v>3738</v>
      </c>
      <c r="X1305" t="str">
        <v>Russelstad</v>
      </c>
      <c r="Y1305" t="str">
        <v>Victoria</v>
      </c>
      <c r="Z1305" t="str">
        <v>Australia</v>
      </c>
      <c r="AA1305">
        <v>3</v>
      </c>
      <c r="AB1305" s="3" t="str">
        <f t="shared" si="41"/>
        <v>20 to 30</v>
      </c>
      <c r="AM1305" s="6">
        <v>711</v>
      </c>
      <c r="AN1305" s="6" t="s">
        <v>1396</v>
      </c>
    </row>
    <row r="1306" spans="1:40" x14ac:dyDescent="0.25">
      <c r="A1306">
        <v>1304</v>
      </c>
      <c r="B1306">
        <v>270</v>
      </c>
      <c r="C1306">
        <v>313</v>
      </c>
      <c r="D1306">
        <v>105</v>
      </c>
      <c r="E1306">
        <v>2</v>
      </c>
      <c r="F1306">
        <v>210</v>
      </c>
      <c r="G1306">
        <v>1</v>
      </c>
      <c r="H1306" t="str">
        <f>VLOOKUP($C1306,'Raw-products'!$A$2:$H$1261,MATCH(H$1,'Raw-products'!$A$1:$H$1,0))</f>
        <v>Shirt</v>
      </c>
      <c r="I1306" t="str">
        <f>VLOOKUP($C1306,'Raw-products'!$A$2:$H$1261,MATCH(I$1,'Raw-products'!$A$1:$H$1,0))</f>
        <v>Cuban Collar</v>
      </c>
      <c r="J1306" t="str">
        <f>VLOOKUP($C1306,'Raw-products'!$A$2:$H$1261,MATCH(J$1,'Raw-products'!$A$1:$H$1,0))</f>
        <v>L</v>
      </c>
      <c r="K1306" t="str">
        <f>VLOOKUP($C1306,'Raw-products'!$A$2:$H$1261,MATCH(K$1,'Raw-products'!$A$1:$H$1,0))</f>
        <v>violet</v>
      </c>
      <c r="L1306">
        <f>VLOOKUP($C1306,'Raw-products'!$A$2:$H$1261,MATCH(L$1,'Raw-products'!$A$1:$H$1,0))</f>
        <v>93</v>
      </c>
      <c r="M1306">
        <f>VLOOKUP($C1306,'Raw-products'!$A$2:$H$1261,MATCH(M$1,'Raw-products'!$A$1:$H$1,0))</f>
        <v>78</v>
      </c>
      <c r="N1306" s="5">
        <f t="shared" si="40"/>
        <v>7254</v>
      </c>
      <c r="O1306" cm="1">
        <f t="array" ref="O1306:R1306">_xlfn.XLOOKUP($B1306,'Raw -orders'!$A:$A,'Raw -orders'!$B:$E)</f>
        <v>711</v>
      </c>
      <c r="P1306">
        <v>14024</v>
      </c>
      <c r="Q1306" s="1">
        <v>44257</v>
      </c>
      <c r="R1306" s="1">
        <v>44282</v>
      </c>
      <c r="S1306" t="str" cm="1">
        <f t="array" ref="S1306:Z1306">_xlfn.XLOOKUP($O1306,'Raw - customers'!$A:$A,'Raw - customers'!$B:$I)</f>
        <v>Lin Norville</v>
      </c>
      <c r="T1306" t="str">
        <v>Male</v>
      </c>
      <c r="U1306">
        <v>42</v>
      </c>
      <c r="V1306" t="str">
        <v>84 Stewart StreetSuite 032</v>
      </c>
      <c r="W1306">
        <v>3738</v>
      </c>
      <c r="X1306" t="str">
        <v>Russelstad</v>
      </c>
      <c r="Y1306" t="str">
        <v>Victoria</v>
      </c>
      <c r="Z1306" t="str">
        <v>Australia</v>
      </c>
      <c r="AA1306">
        <v>3</v>
      </c>
      <c r="AB1306" s="3" t="str">
        <f t="shared" si="41"/>
        <v>20 to 30</v>
      </c>
      <c r="AM1306" s="6">
        <v>711</v>
      </c>
      <c r="AN1306" s="6" t="s">
        <v>1396</v>
      </c>
    </row>
    <row r="1307" spans="1:40" x14ac:dyDescent="0.25">
      <c r="A1307">
        <v>1305</v>
      </c>
      <c r="B1307">
        <v>270</v>
      </c>
      <c r="C1307">
        <v>1150</v>
      </c>
      <c r="D1307">
        <v>102</v>
      </c>
      <c r="E1307">
        <v>2</v>
      </c>
      <c r="F1307">
        <v>204</v>
      </c>
      <c r="G1307">
        <v>1</v>
      </c>
      <c r="H1307" t="str">
        <f>VLOOKUP($C1307,'Raw-products'!$A$2:$H$1261,MATCH(H$1,'Raw-products'!$A$1:$H$1,0))</f>
        <v>Trousers</v>
      </c>
      <c r="I1307" t="str">
        <f>VLOOKUP($C1307,'Raw-products'!$A$2:$H$1261,MATCH(I$1,'Raw-products'!$A$1:$H$1,0))</f>
        <v>Cargo Pants</v>
      </c>
      <c r="J1307" t="str">
        <f>VLOOKUP($C1307,'Raw-products'!$A$2:$H$1261,MATCH(J$1,'Raw-products'!$A$1:$H$1,0))</f>
        <v>XS</v>
      </c>
      <c r="K1307" t="str">
        <f>VLOOKUP($C1307,'Raw-products'!$A$2:$H$1261,MATCH(K$1,'Raw-products'!$A$1:$H$1,0))</f>
        <v>violet</v>
      </c>
      <c r="L1307">
        <f>VLOOKUP($C1307,'Raw-products'!$A$2:$H$1261,MATCH(L$1,'Raw-products'!$A$1:$H$1,0))</f>
        <v>106</v>
      </c>
      <c r="M1307">
        <f>VLOOKUP($C1307,'Raw-products'!$A$2:$H$1261,MATCH(M$1,'Raw-products'!$A$1:$H$1,0))</f>
        <v>40</v>
      </c>
      <c r="N1307" s="5">
        <f t="shared" si="40"/>
        <v>4240</v>
      </c>
      <c r="O1307" cm="1">
        <f t="array" ref="O1307:R1307">_xlfn.XLOOKUP($B1307,'Raw -orders'!$A:$A,'Raw -orders'!$B:$E)</f>
        <v>711</v>
      </c>
      <c r="P1307">
        <v>14024</v>
      </c>
      <c r="Q1307" s="1">
        <v>44257</v>
      </c>
      <c r="R1307" s="1">
        <v>44282</v>
      </c>
      <c r="S1307" t="str" cm="1">
        <f t="array" ref="S1307:Z1307">_xlfn.XLOOKUP($O1307,'Raw - customers'!$A:$A,'Raw - customers'!$B:$I)</f>
        <v>Lin Norville</v>
      </c>
      <c r="T1307" t="str">
        <v>Male</v>
      </c>
      <c r="U1307">
        <v>42</v>
      </c>
      <c r="V1307" t="str">
        <v>84 Stewart StreetSuite 032</v>
      </c>
      <c r="W1307">
        <v>3738</v>
      </c>
      <c r="X1307" t="str">
        <v>Russelstad</v>
      </c>
      <c r="Y1307" t="str">
        <v>Victoria</v>
      </c>
      <c r="Z1307" t="str">
        <v>Australia</v>
      </c>
      <c r="AA1307">
        <v>3</v>
      </c>
      <c r="AB1307" s="3" t="str">
        <f t="shared" si="41"/>
        <v>20 to 30</v>
      </c>
      <c r="AM1307" s="6">
        <v>711</v>
      </c>
      <c r="AN1307" s="6" t="s">
        <v>1396</v>
      </c>
    </row>
    <row r="1308" spans="1:40" x14ac:dyDescent="0.25">
      <c r="A1308">
        <v>1306</v>
      </c>
      <c r="B1308">
        <v>270</v>
      </c>
      <c r="C1308">
        <v>857</v>
      </c>
      <c r="D1308">
        <v>113</v>
      </c>
      <c r="E1308">
        <v>3</v>
      </c>
      <c r="F1308">
        <v>339</v>
      </c>
      <c r="G1308">
        <v>1</v>
      </c>
      <c r="H1308" t="str">
        <f>VLOOKUP($C1308,'Raw-products'!$A$2:$H$1261,MATCH(H$1,'Raw-products'!$A$1:$H$1,0))</f>
        <v>Trousers</v>
      </c>
      <c r="I1308" t="str">
        <f>VLOOKUP($C1308,'Raw-products'!$A$2:$H$1261,MATCH(I$1,'Raw-products'!$A$1:$H$1,0))</f>
        <v>Chinos</v>
      </c>
      <c r="J1308" t="str">
        <f>VLOOKUP($C1308,'Raw-products'!$A$2:$H$1261,MATCH(J$1,'Raw-products'!$A$1:$H$1,0))</f>
        <v>M</v>
      </c>
      <c r="K1308" t="str">
        <f>VLOOKUP($C1308,'Raw-products'!$A$2:$H$1261,MATCH(K$1,'Raw-products'!$A$1:$H$1,0))</f>
        <v>green</v>
      </c>
      <c r="L1308">
        <f>VLOOKUP($C1308,'Raw-products'!$A$2:$H$1261,MATCH(L$1,'Raw-products'!$A$1:$H$1,0))</f>
        <v>100</v>
      </c>
      <c r="M1308">
        <f>VLOOKUP($C1308,'Raw-products'!$A$2:$H$1261,MATCH(M$1,'Raw-products'!$A$1:$H$1,0))</f>
        <v>49</v>
      </c>
      <c r="N1308" s="5">
        <f t="shared" si="40"/>
        <v>4900</v>
      </c>
      <c r="O1308" cm="1">
        <f t="array" ref="O1308:R1308">_xlfn.XLOOKUP($B1308,'Raw -orders'!$A:$A,'Raw -orders'!$B:$E)</f>
        <v>711</v>
      </c>
      <c r="P1308">
        <v>14024</v>
      </c>
      <c r="Q1308" s="1">
        <v>44257</v>
      </c>
      <c r="R1308" s="1">
        <v>44282</v>
      </c>
      <c r="S1308" t="str" cm="1">
        <f t="array" ref="S1308:Z1308">_xlfn.XLOOKUP($O1308,'Raw - customers'!$A:$A,'Raw - customers'!$B:$I)</f>
        <v>Lin Norville</v>
      </c>
      <c r="T1308" t="str">
        <v>Male</v>
      </c>
      <c r="U1308">
        <v>42</v>
      </c>
      <c r="V1308" t="str">
        <v>84 Stewart StreetSuite 032</v>
      </c>
      <c r="W1308">
        <v>3738</v>
      </c>
      <c r="X1308" t="str">
        <v>Russelstad</v>
      </c>
      <c r="Y1308" t="str">
        <v>Victoria</v>
      </c>
      <c r="Z1308" t="str">
        <v>Australia</v>
      </c>
      <c r="AA1308">
        <v>3</v>
      </c>
      <c r="AB1308" s="3" t="str">
        <f t="shared" si="41"/>
        <v>20 to 30</v>
      </c>
      <c r="AM1308" s="6">
        <v>711</v>
      </c>
      <c r="AN1308" s="6" t="s">
        <v>1396</v>
      </c>
    </row>
    <row r="1309" spans="1:40" x14ac:dyDescent="0.25">
      <c r="A1309">
        <v>1307</v>
      </c>
      <c r="B1309">
        <v>270</v>
      </c>
      <c r="C1309">
        <v>1138</v>
      </c>
      <c r="D1309">
        <v>102</v>
      </c>
      <c r="E1309">
        <v>2</v>
      </c>
      <c r="F1309">
        <v>204</v>
      </c>
      <c r="G1309">
        <v>1</v>
      </c>
      <c r="H1309" t="str">
        <f>VLOOKUP($C1309,'Raw-products'!$A$2:$H$1261,MATCH(H$1,'Raw-products'!$A$1:$H$1,0))</f>
        <v>Trousers</v>
      </c>
      <c r="I1309" t="str">
        <f>VLOOKUP($C1309,'Raw-products'!$A$2:$H$1261,MATCH(I$1,'Raw-products'!$A$1:$H$1,0))</f>
        <v>Cargo Pants</v>
      </c>
      <c r="J1309" t="str">
        <f>VLOOKUP($C1309,'Raw-products'!$A$2:$H$1261,MATCH(J$1,'Raw-products'!$A$1:$H$1,0))</f>
        <v>L</v>
      </c>
      <c r="K1309" t="str">
        <f>VLOOKUP($C1309,'Raw-products'!$A$2:$H$1261,MATCH(K$1,'Raw-products'!$A$1:$H$1,0))</f>
        <v>green</v>
      </c>
      <c r="L1309">
        <f>VLOOKUP($C1309,'Raw-products'!$A$2:$H$1261,MATCH(L$1,'Raw-products'!$A$1:$H$1,0))</f>
        <v>106</v>
      </c>
      <c r="M1309">
        <f>VLOOKUP($C1309,'Raw-products'!$A$2:$H$1261,MATCH(M$1,'Raw-products'!$A$1:$H$1,0))</f>
        <v>42</v>
      </c>
      <c r="N1309" s="5">
        <f t="shared" si="40"/>
        <v>4452</v>
      </c>
      <c r="O1309" cm="1">
        <f t="array" ref="O1309:R1309">_xlfn.XLOOKUP($B1309,'Raw -orders'!$A:$A,'Raw -orders'!$B:$E)</f>
        <v>711</v>
      </c>
      <c r="P1309">
        <v>14024</v>
      </c>
      <c r="Q1309" s="1">
        <v>44257</v>
      </c>
      <c r="R1309" s="1">
        <v>44282</v>
      </c>
      <c r="S1309" t="str" cm="1">
        <f t="array" ref="S1309:Z1309">_xlfn.XLOOKUP($O1309,'Raw - customers'!$A:$A,'Raw - customers'!$B:$I)</f>
        <v>Lin Norville</v>
      </c>
      <c r="T1309" t="str">
        <v>Male</v>
      </c>
      <c r="U1309">
        <v>42</v>
      </c>
      <c r="V1309" t="str">
        <v>84 Stewart StreetSuite 032</v>
      </c>
      <c r="W1309">
        <v>3738</v>
      </c>
      <c r="X1309" t="str">
        <v>Russelstad</v>
      </c>
      <c r="Y1309" t="str">
        <v>Victoria</v>
      </c>
      <c r="Z1309" t="str">
        <v>Australia</v>
      </c>
      <c r="AA1309">
        <v>3</v>
      </c>
      <c r="AB1309" s="3" t="str">
        <f t="shared" si="41"/>
        <v>20 to 30</v>
      </c>
      <c r="AM1309" s="6">
        <v>711</v>
      </c>
      <c r="AN1309" s="6" t="s">
        <v>1396</v>
      </c>
    </row>
    <row r="1310" spans="1:40" x14ac:dyDescent="0.25">
      <c r="A1310">
        <v>1308</v>
      </c>
      <c r="B1310">
        <v>270</v>
      </c>
      <c r="C1310">
        <v>1128</v>
      </c>
      <c r="D1310">
        <v>102</v>
      </c>
      <c r="E1310">
        <v>1</v>
      </c>
      <c r="F1310">
        <v>102</v>
      </c>
      <c r="G1310">
        <v>1</v>
      </c>
      <c r="H1310" t="str">
        <f>VLOOKUP($C1310,'Raw-products'!$A$2:$H$1261,MATCH(H$1,'Raw-products'!$A$1:$H$1,0))</f>
        <v>Trousers</v>
      </c>
      <c r="I1310" t="str">
        <f>VLOOKUP($C1310,'Raw-products'!$A$2:$H$1261,MATCH(I$1,'Raw-products'!$A$1:$H$1,0))</f>
        <v>Cargo Pants</v>
      </c>
      <c r="J1310" t="str">
        <f>VLOOKUP($C1310,'Raw-products'!$A$2:$H$1261,MATCH(J$1,'Raw-products'!$A$1:$H$1,0))</f>
        <v>L</v>
      </c>
      <c r="K1310" t="str">
        <f>VLOOKUP($C1310,'Raw-products'!$A$2:$H$1261,MATCH(K$1,'Raw-products'!$A$1:$H$1,0))</f>
        <v>orange</v>
      </c>
      <c r="L1310">
        <f>VLOOKUP($C1310,'Raw-products'!$A$2:$H$1261,MATCH(L$1,'Raw-products'!$A$1:$H$1,0))</f>
        <v>106</v>
      </c>
      <c r="M1310">
        <f>VLOOKUP($C1310,'Raw-products'!$A$2:$H$1261,MATCH(M$1,'Raw-products'!$A$1:$H$1,0))</f>
        <v>78</v>
      </c>
      <c r="N1310" s="5">
        <f t="shared" si="40"/>
        <v>8268</v>
      </c>
      <c r="O1310" cm="1">
        <f t="array" ref="O1310:R1310">_xlfn.XLOOKUP($B1310,'Raw -orders'!$A:$A,'Raw -orders'!$B:$E)</f>
        <v>711</v>
      </c>
      <c r="P1310">
        <v>14024</v>
      </c>
      <c r="Q1310" s="1">
        <v>44257</v>
      </c>
      <c r="R1310" s="1">
        <v>44282</v>
      </c>
      <c r="S1310" t="str" cm="1">
        <f t="array" ref="S1310:Z1310">_xlfn.XLOOKUP($O1310,'Raw - customers'!$A:$A,'Raw - customers'!$B:$I)</f>
        <v>Lin Norville</v>
      </c>
      <c r="T1310" t="str">
        <v>Male</v>
      </c>
      <c r="U1310">
        <v>42</v>
      </c>
      <c r="V1310" t="str">
        <v>84 Stewart StreetSuite 032</v>
      </c>
      <c r="W1310">
        <v>3738</v>
      </c>
      <c r="X1310" t="str">
        <v>Russelstad</v>
      </c>
      <c r="Y1310" t="str">
        <v>Victoria</v>
      </c>
      <c r="Z1310" t="str">
        <v>Australia</v>
      </c>
      <c r="AA1310">
        <v>3</v>
      </c>
      <c r="AB1310" s="3" t="str">
        <f t="shared" si="41"/>
        <v>20 to 30</v>
      </c>
      <c r="AM1310" s="6">
        <v>711</v>
      </c>
      <c r="AN1310" s="6" t="s">
        <v>1396</v>
      </c>
    </row>
    <row r="1311" spans="1:40" x14ac:dyDescent="0.25">
      <c r="A1311">
        <v>1309</v>
      </c>
      <c r="B1311">
        <v>271</v>
      </c>
      <c r="C1311">
        <v>1103</v>
      </c>
      <c r="D1311">
        <v>115</v>
      </c>
      <c r="E1311">
        <v>3</v>
      </c>
      <c r="F1311">
        <v>345</v>
      </c>
      <c r="G1311">
        <v>1</v>
      </c>
      <c r="H1311" t="str">
        <f>VLOOKUP($C1311,'Raw-products'!$A$2:$H$1261,MATCH(H$1,'Raw-products'!$A$1:$H$1,0))</f>
        <v>Trousers</v>
      </c>
      <c r="I1311" t="str">
        <f>VLOOKUP($C1311,'Raw-products'!$A$2:$H$1261,MATCH(I$1,'Raw-products'!$A$1:$H$1,0))</f>
        <v>Cropped</v>
      </c>
      <c r="J1311" t="str">
        <f>VLOOKUP($C1311,'Raw-products'!$A$2:$H$1261,MATCH(J$1,'Raw-products'!$A$1:$H$1,0))</f>
        <v>L</v>
      </c>
      <c r="K1311" t="str">
        <f>VLOOKUP($C1311,'Raw-products'!$A$2:$H$1261,MATCH(K$1,'Raw-products'!$A$1:$H$1,0))</f>
        <v>green</v>
      </c>
      <c r="L1311">
        <f>VLOOKUP($C1311,'Raw-products'!$A$2:$H$1261,MATCH(L$1,'Raw-products'!$A$1:$H$1,0))</f>
        <v>99</v>
      </c>
      <c r="M1311">
        <f>VLOOKUP($C1311,'Raw-products'!$A$2:$H$1261,MATCH(M$1,'Raw-products'!$A$1:$H$1,0))</f>
        <v>55</v>
      </c>
      <c r="N1311" s="5">
        <f t="shared" si="40"/>
        <v>5445</v>
      </c>
      <c r="O1311" cm="1">
        <f t="array" ref="O1311:R1311">_xlfn.XLOOKUP($B1311,'Raw -orders'!$A:$A,'Raw -orders'!$B:$E)</f>
        <v>469</v>
      </c>
      <c r="P1311">
        <v>39282</v>
      </c>
      <c r="Q1311" s="1">
        <v>44354</v>
      </c>
      <c r="R1311" s="1">
        <v>44356</v>
      </c>
      <c r="S1311" t="str" cm="1">
        <f t="array" ref="S1311:Z1311">_xlfn.XLOOKUP($O1311,'Raw - customers'!$A:$A,'Raw - customers'!$B:$I)</f>
        <v>Faber Purcell</v>
      </c>
      <c r="T1311" t="str">
        <v>Female</v>
      </c>
      <c r="U1311">
        <v>78</v>
      </c>
      <c r="V1311" t="str">
        <v>783 Olivia CrescentSuite 877</v>
      </c>
      <c r="W1311">
        <v>5011</v>
      </c>
      <c r="X1311" t="str">
        <v>Andrewborough</v>
      </c>
      <c r="Y1311" t="str">
        <v>New South Wales</v>
      </c>
      <c r="Z1311" t="str">
        <v>Australia</v>
      </c>
      <c r="AA1311">
        <v>6</v>
      </c>
      <c r="AB1311" s="3" t="str">
        <f t="shared" si="41"/>
        <v>0 to 10</v>
      </c>
      <c r="AM1311" s="6">
        <v>469</v>
      </c>
      <c r="AN1311" s="6" t="s">
        <v>1362</v>
      </c>
    </row>
    <row r="1312" spans="1:40" x14ac:dyDescent="0.25">
      <c r="A1312">
        <v>1310</v>
      </c>
      <c r="B1312">
        <v>271</v>
      </c>
      <c r="C1312">
        <v>253</v>
      </c>
      <c r="D1312">
        <v>95</v>
      </c>
      <c r="E1312">
        <v>1</v>
      </c>
      <c r="F1312">
        <v>95</v>
      </c>
      <c r="G1312">
        <v>1</v>
      </c>
      <c r="H1312" t="str">
        <f>VLOOKUP($C1312,'Raw-products'!$A$2:$H$1261,MATCH(H$1,'Raw-products'!$A$1:$H$1,0))</f>
        <v>Shirt</v>
      </c>
      <c r="I1312" t="str">
        <f>VLOOKUP($C1312,'Raw-products'!$A$2:$H$1261,MATCH(I$1,'Raw-products'!$A$1:$H$1,0))</f>
        <v>Polo</v>
      </c>
      <c r="J1312" t="str">
        <f>VLOOKUP($C1312,'Raw-products'!$A$2:$H$1261,MATCH(J$1,'Raw-products'!$A$1:$H$1,0))</f>
        <v>L</v>
      </c>
      <c r="K1312" t="str">
        <f>VLOOKUP($C1312,'Raw-products'!$A$2:$H$1261,MATCH(K$1,'Raw-products'!$A$1:$H$1,0))</f>
        <v>orange</v>
      </c>
      <c r="L1312">
        <f>VLOOKUP($C1312,'Raw-products'!$A$2:$H$1261,MATCH(L$1,'Raw-products'!$A$1:$H$1,0))</f>
        <v>117</v>
      </c>
      <c r="M1312">
        <f>VLOOKUP($C1312,'Raw-products'!$A$2:$H$1261,MATCH(M$1,'Raw-products'!$A$1:$H$1,0))</f>
        <v>63</v>
      </c>
      <c r="N1312" s="5">
        <f t="shared" si="40"/>
        <v>7371</v>
      </c>
      <c r="O1312" cm="1">
        <f t="array" ref="O1312:R1312">_xlfn.XLOOKUP($B1312,'Raw -orders'!$A:$A,'Raw -orders'!$B:$E)</f>
        <v>469</v>
      </c>
      <c r="P1312">
        <v>39282</v>
      </c>
      <c r="Q1312" s="1">
        <v>44354</v>
      </c>
      <c r="R1312" s="1">
        <v>44356</v>
      </c>
      <c r="S1312" t="str" cm="1">
        <f t="array" ref="S1312:Z1312">_xlfn.XLOOKUP($O1312,'Raw - customers'!$A:$A,'Raw - customers'!$B:$I)</f>
        <v>Faber Purcell</v>
      </c>
      <c r="T1312" t="str">
        <v>Female</v>
      </c>
      <c r="U1312">
        <v>78</v>
      </c>
      <c r="V1312" t="str">
        <v>783 Olivia CrescentSuite 877</v>
      </c>
      <c r="W1312">
        <v>5011</v>
      </c>
      <c r="X1312" t="str">
        <v>Andrewborough</v>
      </c>
      <c r="Y1312" t="str">
        <v>New South Wales</v>
      </c>
      <c r="Z1312" t="str">
        <v>Australia</v>
      </c>
      <c r="AA1312">
        <v>6</v>
      </c>
      <c r="AB1312" s="3" t="str">
        <f t="shared" si="41"/>
        <v>0 to 10</v>
      </c>
      <c r="AM1312" s="6">
        <v>469</v>
      </c>
      <c r="AN1312" s="6" t="s">
        <v>1362</v>
      </c>
    </row>
    <row r="1313" spans="1:40" x14ac:dyDescent="0.25">
      <c r="A1313">
        <v>1311</v>
      </c>
      <c r="B1313">
        <v>271</v>
      </c>
      <c r="C1313">
        <v>999</v>
      </c>
      <c r="D1313">
        <v>106</v>
      </c>
      <c r="E1313">
        <v>1</v>
      </c>
      <c r="F1313">
        <v>106</v>
      </c>
      <c r="G1313">
        <v>1</v>
      </c>
      <c r="H1313" t="str">
        <f>VLOOKUP($C1313,'Raw-products'!$A$2:$H$1261,MATCH(H$1,'Raw-products'!$A$1:$H$1,0))</f>
        <v>Trousers</v>
      </c>
      <c r="I1313" t="str">
        <f>VLOOKUP($C1313,'Raw-products'!$A$2:$H$1261,MATCH(I$1,'Raw-products'!$A$1:$H$1,0))</f>
        <v>Wool</v>
      </c>
      <c r="J1313" t="str">
        <f>VLOOKUP($C1313,'Raw-products'!$A$2:$H$1261,MATCH(J$1,'Raw-products'!$A$1:$H$1,0))</f>
        <v>XL</v>
      </c>
      <c r="K1313" t="str">
        <f>VLOOKUP($C1313,'Raw-products'!$A$2:$H$1261,MATCH(K$1,'Raw-products'!$A$1:$H$1,0))</f>
        <v>green</v>
      </c>
      <c r="L1313">
        <f>VLOOKUP($C1313,'Raw-products'!$A$2:$H$1261,MATCH(L$1,'Raw-products'!$A$1:$H$1,0))</f>
        <v>111</v>
      </c>
      <c r="M1313">
        <f>VLOOKUP($C1313,'Raw-products'!$A$2:$H$1261,MATCH(M$1,'Raw-products'!$A$1:$H$1,0))</f>
        <v>48</v>
      </c>
      <c r="N1313" s="5">
        <f t="shared" si="40"/>
        <v>5328</v>
      </c>
      <c r="O1313" cm="1">
        <f t="array" ref="O1313:R1313">_xlfn.XLOOKUP($B1313,'Raw -orders'!$A:$A,'Raw -orders'!$B:$E)</f>
        <v>469</v>
      </c>
      <c r="P1313">
        <v>39282</v>
      </c>
      <c r="Q1313" s="1">
        <v>44354</v>
      </c>
      <c r="R1313" s="1">
        <v>44356</v>
      </c>
      <c r="S1313" t="str" cm="1">
        <f t="array" ref="S1313:Z1313">_xlfn.XLOOKUP($O1313,'Raw - customers'!$A:$A,'Raw - customers'!$B:$I)</f>
        <v>Faber Purcell</v>
      </c>
      <c r="T1313" t="str">
        <v>Female</v>
      </c>
      <c r="U1313">
        <v>78</v>
      </c>
      <c r="V1313" t="str">
        <v>783 Olivia CrescentSuite 877</v>
      </c>
      <c r="W1313">
        <v>5011</v>
      </c>
      <c r="X1313" t="str">
        <v>Andrewborough</v>
      </c>
      <c r="Y1313" t="str">
        <v>New South Wales</v>
      </c>
      <c r="Z1313" t="str">
        <v>Australia</v>
      </c>
      <c r="AA1313">
        <v>6</v>
      </c>
      <c r="AB1313" s="3" t="str">
        <f t="shared" si="41"/>
        <v>0 to 10</v>
      </c>
      <c r="AM1313" s="6">
        <v>469</v>
      </c>
      <c r="AN1313" s="6" t="s">
        <v>1362</v>
      </c>
    </row>
    <row r="1314" spans="1:40" x14ac:dyDescent="0.25">
      <c r="A1314">
        <v>1312</v>
      </c>
      <c r="B1314">
        <v>271</v>
      </c>
      <c r="C1314">
        <v>943</v>
      </c>
      <c r="D1314">
        <v>96</v>
      </c>
      <c r="E1314">
        <v>1</v>
      </c>
      <c r="F1314">
        <v>96</v>
      </c>
      <c r="G1314">
        <v>1</v>
      </c>
      <c r="H1314" t="str">
        <f>VLOOKUP($C1314,'Raw-products'!$A$2:$H$1261,MATCH(H$1,'Raw-products'!$A$1:$H$1,0))</f>
        <v>Trousers</v>
      </c>
      <c r="I1314" t="str">
        <f>VLOOKUP($C1314,'Raw-products'!$A$2:$H$1261,MATCH(I$1,'Raw-products'!$A$1:$H$1,0))</f>
        <v>Drawstring</v>
      </c>
      <c r="J1314" t="str">
        <f>VLOOKUP($C1314,'Raw-products'!$A$2:$H$1261,MATCH(J$1,'Raw-products'!$A$1:$H$1,0))</f>
        <v>L</v>
      </c>
      <c r="K1314" t="str">
        <f>VLOOKUP($C1314,'Raw-products'!$A$2:$H$1261,MATCH(K$1,'Raw-products'!$A$1:$H$1,0))</f>
        <v>violet</v>
      </c>
      <c r="L1314">
        <f>VLOOKUP($C1314,'Raw-products'!$A$2:$H$1261,MATCH(L$1,'Raw-products'!$A$1:$H$1,0))</f>
        <v>104</v>
      </c>
      <c r="M1314">
        <f>VLOOKUP($C1314,'Raw-products'!$A$2:$H$1261,MATCH(M$1,'Raw-products'!$A$1:$H$1,0))</f>
        <v>62</v>
      </c>
      <c r="N1314" s="5">
        <f t="shared" si="40"/>
        <v>6448</v>
      </c>
      <c r="O1314" cm="1">
        <f t="array" ref="O1314:R1314">_xlfn.XLOOKUP($B1314,'Raw -orders'!$A:$A,'Raw -orders'!$B:$E)</f>
        <v>469</v>
      </c>
      <c r="P1314">
        <v>39282</v>
      </c>
      <c r="Q1314" s="1">
        <v>44354</v>
      </c>
      <c r="R1314" s="1">
        <v>44356</v>
      </c>
      <c r="S1314" t="str" cm="1">
        <f t="array" ref="S1314:Z1314">_xlfn.XLOOKUP($O1314,'Raw - customers'!$A:$A,'Raw - customers'!$B:$I)</f>
        <v>Faber Purcell</v>
      </c>
      <c r="T1314" t="str">
        <v>Female</v>
      </c>
      <c r="U1314">
        <v>78</v>
      </c>
      <c r="V1314" t="str">
        <v>783 Olivia CrescentSuite 877</v>
      </c>
      <c r="W1314">
        <v>5011</v>
      </c>
      <c r="X1314" t="str">
        <v>Andrewborough</v>
      </c>
      <c r="Y1314" t="str">
        <v>New South Wales</v>
      </c>
      <c r="Z1314" t="str">
        <v>Australia</v>
      </c>
      <c r="AA1314">
        <v>6</v>
      </c>
      <c r="AB1314" s="3" t="str">
        <f t="shared" si="41"/>
        <v>0 to 10</v>
      </c>
      <c r="AM1314" s="6">
        <v>469</v>
      </c>
      <c r="AN1314" s="6" t="s">
        <v>1362</v>
      </c>
    </row>
    <row r="1315" spans="1:40" x14ac:dyDescent="0.25">
      <c r="A1315">
        <v>1313</v>
      </c>
      <c r="B1315">
        <v>272</v>
      </c>
      <c r="C1315">
        <v>826</v>
      </c>
      <c r="D1315">
        <v>117</v>
      </c>
      <c r="E1315">
        <v>1</v>
      </c>
      <c r="F1315">
        <v>117</v>
      </c>
      <c r="G1315">
        <v>1</v>
      </c>
      <c r="H1315" t="str">
        <f>VLOOKUP($C1315,'Raw-products'!$A$2:$H$1261,MATCH(H$1,'Raw-products'!$A$1:$H$1,0))</f>
        <v>Jacket</v>
      </c>
      <c r="I1315" t="str">
        <f>VLOOKUP($C1315,'Raw-products'!$A$2:$H$1261,MATCH(I$1,'Raw-products'!$A$1:$H$1,0))</f>
        <v>Shearling</v>
      </c>
      <c r="J1315" t="str">
        <f>VLOOKUP($C1315,'Raw-products'!$A$2:$H$1261,MATCH(J$1,'Raw-products'!$A$1:$H$1,0))</f>
        <v>S</v>
      </c>
      <c r="K1315" t="str">
        <f>VLOOKUP($C1315,'Raw-products'!$A$2:$H$1261,MATCH(K$1,'Raw-products'!$A$1:$H$1,0))</f>
        <v>blue</v>
      </c>
      <c r="L1315">
        <f>VLOOKUP($C1315,'Raw-products'!$A$2:$H$1261,MATCH(L$1,'Raw-products'!$A$1:$H$1,0))</f>
        <v>95</v>
      </c>
      <c r="M1315">
        <f>VLOOKUP($C1315,'Raw-products'!$A$2:$H$1261,MATCH(M$1,'Raw-products'!$A$1:$H$1,0))</f>
        <v>72</v>
      </c>
      <c r="N1315" s="5">
        <f t="shared" si="40"/>
        <v>6840</v>
      </c>
      <c r="O1315" cm="1">
        <f t="array" ref="O1315:R1315">_xlfn.XLOOKUP($B1315,'Raw -orders'!$A:$A,'Raw -orders'!$B:$E)</f>
        <v>92</v>
      </c>
      <c r="P1315">
        <v>19661</v>
      </c>
      <c r="Q1315" s="1">
        <v>44216</v>
      </c>
      <c r="R1315" s="1">
        <v>44227</v>
      </c>
      <c r="S1315" t="str" cm="1">
        <f t="array" ref="S1315:Z1315">_xlfn.XLOOKUP($O1315,'Raw - customers'!$A:$A,'Raw - customers'!$B:$I)</f>
        <v>Hillary Guiness</v>
      </c>
      <c r="T1315" t="str">
        <v>Agender</v>
      </c>
      <c r="U1315">
        <v>27</v>
      </c>
      <c r="V1315" t="str">
        <v>74 Eva TerraceSuite 247</v>
      </c>
      <c r="W1315">
        <v>564</v>
      </c>
      <c r="X1315" t="str">
        <v>Harrismouth</v>
      </c>
      <c r="Y1315" t="str">
        <v>Queensland</v>
      </c>
      <c r="Z1315" t="str">
        <v>Australia</v>
      </c>
      <c r="AA1315">
        <v>1</v>
      </c>
      <c r="AB1315" s="3" t="str">
        <f t="shared" si="41"/>
        <v>10 to 20</v>
      </c>
      <c r="AM1315" s="6">
        <v>92</v>
      </c>
      <c r="AN1315" s="6" t="s">
        <v>1355</v>
      </c>
    </row>
    <row r="1316" spans="1:40" x14ac:dyDescent="0.25">
      <c r="A1316">
        <v>1314</v>
      </c>
      <c r="B1316">
        <v>273</v>
      </c>
      <c r="C1316">
        <v>889</v>
      </c>
      <c r="D1316">
        <v>94</v>
      </c>
      <c r="E1316">
        <v>2</v>
      </c>
      <c r="F1316">
        <v>188</v>
      </c>
      <c r="G1316">
        <v>1</v>
      </c>
      <c r="H1316" t="str">
        <f>VLOOKUP($C1316,'Raw-products'!$A$2:$H$1261,MATCH(H$1,'Raw-products'!$A$1:$H$1,0))</f>
        <v>Trousers</v>
      </c>
      <c r="I1316" t="str">
        <f>VLOOKUP($C1316,'Raw-products'!$A$2:$H$1261,MATCH(I$1,'Raw-products'!$A$1:$H$1,0))</f>
        <v>Cords</v>
      </c>
      <c r="J1316" t="str">
        <f>VLOOKUP($C1316,'Raw-products'!$A$2:$H$1261,MATCH(J$1,'Raw-products'!$A$1:$H$1,0))</f>
        <v>XL</v>
      </c>
      <c r="K1316" t="str">
        <f>VLOOKUP($C1316,'Raw-products'!$A$2:$H$1261,MATCH(K$1,'Raw-products'!$A$1:$H$1,0))</f>
        <v>yellow</v>
      </c>
      <c r="L1316">
        <f>VLOOKUP($C1316,'Raw-products'!$A$2:$H$1261,MATCH(L$1,'Raw-products'!$A$1:$H$1,0))</f>
        <v>113</v>
      </c>
      <c r="M1316">
        <f>VLOOKUP($C1316,'Raw-products'!$A$2:$H$1261,MATCH(M$1,'Raw-products'!$A$1:$H$1,0))</f>
        <v>65</v>
      </c>
      <c r="N1316" s="5">
        <f t="shared" si="40"/>
        <v>7345</v>
      </c>
      <c r="O1316" cm="1">
        <f t="array" ref="O1316:R1316">_xlfn.XLOOKUP($B1316,'Raw -orders'!$A:$A,'Raw -orders'!$B:$E)</f>
        <v>828</v>
      </c>
      <c r="P1316">
        <v>13233</v>
      </c>
      <c r="Q1316" s="1">
        <v>44476</v>
      </c>
      <c r="R1316" s="1">
        <v>44503</v>
      </c>
      <c r="S1316" t="str" cm="1">
        <f t="array" ref="S1316:Z1316">_xlfn.XLOOKUP($O1316,'Raw - customers'!$A:$A,'Raw - customers'!$B:$I)</f>
        <v>Tucky Kitchaside</v>
      </c>
      <c r="T1316" t="str">
        <v>Female</v>
      </c>
      <c r="U1316">
        <v>57</v>
      </c>
      <c r="V1316" t="str">
        <v>381 Matthew Estate DrSuite 656</v>
      </c>
      <c r="W1316">
        <v>6351</v>
      </c>
      <c r="X1316" t="str">
        <v>East Zacharystad</v>
      </c>
      <c r="Y1316" t="str">
        <v>Queensland</v>
      </c>
      <c r="Z1316" t="str">
        <v>Australia</v>
      </c>
      <c r="AA1316">
        <v>10</v>
      </c>
      <c r="AB1316" s="3" t="str">
        <f t="shared" si="41"/>
        <v>20 to 30</v>
      </c>
      <c r="AM1316" s="6">
        <v>828</v>
      </c>
      <c r="AN1316" s="6" t="s">
        <v>1355</v>
      </c>
    </row>
    <row r="1317" spans="1:40" x14ac:dyDescent="0.25">
      <c r="A1317">
        <v>1315</v>
      </c>
      <c r="B1317">
        <v>273</v>
      </c>
      <c r="C1317">
        <v>749</v>
      </c>
      <c r="D1317">
        <v>109</v>
      </c>
      <c r="E1317">
        <v>1</v>
      </c>
      <c r="F1317">
        <v>109</v>
      </c>
      <c r="G1317">
        <v>1</v>
      </c>
      <c r="H1317" t="str">
        <f>VLOOKUP($C1317,'Raw-products'!$A$2:$H$1261,MATCH(H$1,'Raw-products'!$A$1:$H$1,0))</f>
        <v>Jacket</v>
      </c>
      <c r="I1317" t="str">
        <f>VLOOKUP($C1317,'Raw-products'!$A$2:$H$1261,MATCH(I$1,'Raw-products'!$A$1:$H$1,0))</f>
        <v>Peacoat</v>
      </c>
      <c r="J1317" t="str">
        <f>VLOOKUP($C1317,'Raw-products'!$A$2:$H$1261,MATCH(J$1,'Raw-products'!$A$1:$H$1,0))</f>
        <v>XL</v>
      </c>
      <c r="K1317" t="str">
        <f>VLOOKUP($C1317,'Raw-products'!$A$2:$H$1261,MATCH(K$1,'Raw-products'!$A$1:$H$1,0))</f>
        <v>yellow</v>
      </c>
      <c r="L1317">
        <f>VLOOKUP($C1317,'Raw-products'!$A$2:$H$1261,MATCH(L$1,'Raw-products'!$A$1:$H$1,0))</f>
        <v>102</v>
      </c>
      <c r="M1317">
        <f>VLOOKUP($C1317,'Raw-products'!$A$2:$H$1261,MATCH(M$1,'Raw-products'!$A$1:$H$1,0))</f>
        <v>53</v>
      </c>
      <c r="N1317" s="5">
        <f t="shared" si="40"/>
        <v>5406</v>
      </c>
      <c r="O1317" cm="1">
        <f t="array" ref="O1317:R1317">_xlfn.XLOOKUP($B1317,'Raw -orders'!$A:$A,'Raw -orders'!$B:$E)</f>
        <v>828</v>
      </c>
      <c r="P1317">
        <v>13233</v>
      </c>
      <c r="Q1317" s="1">
        <v>44476</v>
      </c>
      <c r="R1317" s="1">
        <v>44503</v>
      </c>
      <c r="S1317" t="str" cm="1">
        <f t="array" ref="S1317:Z1317">_xlfn.XLOOKUP($O1317,'Raw - customers'!$A:$A,'Raw - customers'!$B:$I)</f>
        <v>Tucky Kitchaside</v>
      </c>
      <c r="T1317" t="str">
        <v>Female</v>
      </c>
      <c r="U1317">
        <v>57</v>
      </c>
      <c r="V1317" t="str">
        <v>381 Matthew Estate DrSuite 656</v>
      </c>
      <c r="W1317">
        <v>6351</v>
      </c>
      <c r="X1317" t="str">
        <v>East Zacharystad</v>
      </c>
      <c r="Y1317" t="str">
        <v>Queensland</v>
      </c>
      <c r="Z1317" t="str">
        <v>Australia</v>
      </c>
      <c r="AA1317">
        <v>10</v>
      </c>
      <c r="AB1317" s="3" t="str">
        <f t="shared" si="41"/>
        <v>20 to 30</v>
      </c>
      <c r="AM1317" s="6">
        <v>828</v>
      </c>
      <c r="AN1317" s="6" t="s">
        <v>1355</v>
      </c>
    </row>
    <row r="1318" spans="1:40" x14ac:dyDescent="0.25">
      <c r="A1318">
        <v>1316</v>
      </c>
      <c r="B1318">
        <v>273</v>
      </c>
      <c r="C1318">
        <v>596</v>
      </c>
      <c r="D1318">
        <v>112</v>
      </c>
      <c r="E1318">
        <v>3</v>
      </c>
      <c r="F1318">
        <v>336</v>
      </c>
      <c r="G1318">
        <v>1</v>
      </c>
      <c r="H1318" t="str">
        <f>VLOOKUP($C1318,'Raw-products'!$A$2:$H$1261,MATCH(H$1,'Raw-products'!$A$1:$H$1,0))</f>
        <v>Jacket</v>
      </c>
      <c r="I1318" t="str">
        <f>VLOOKUP($C1318,'Raw-products'!$A$2:$H$1261,MATCH(I$1,'Raw-products'!$A$1:$H$1,0))</f>
        <v>Cardigan</v>
      </c>
      <c r="J1318" t="str">
        <f>VLOOKUP($C1318,'Raw-products'!$A$2:$H$1261,MATCH(J$1,'Raw-products'!$A$1:$H$1,0))</f>
        <v>S</v>
      </c>
      <c r="K1318" t="str">
        <f>VLOOKUP($C1318,'Raw-products'!$A$2:$H$1261,MATCH(K$1,'Raw-products'!$A$1:$H$1,0))</f>
        <v>red</v>
      </c>
      <c r="L1318">
        <f>VLOOKUP($C1318,'Raw-products'!$A$2:$H$1261,MATCH(L$1,'Raw-products'!$A$1:$H$1,0))</f>
        <v>118</v>
      </c>
      <c r="M1318">
        <f>VLOOKUP($C1318,'Raw-products'!$A$2:$H$1261,MATCH(M$1,'Raw-products'!$A$1:$H$1,0))</f>
        <v>47</v>
      </c>
      <c r="N1318" s="5">
        <f t="shared" si="40"/>
        <v>5546</v>
      </c>
      <c r="O1318" cm="1">
        <f t="array" ref="O1318:R1318">_xlfn.XLOOKUP($B1318,'Raw -orders'!$A:$A,'Raw -orders'!$B:$E)</f>
        <v>828</v>
      </c>
      <c r="P1318">
        <v>13233</v>
      </c>
      <c r="Q1318" s="1">
        <v>44476</v>
      </c>
      <c r="R1318" s="1">
        <v>44503</v>
      </c>
      <c r="S1318" t="str" cm="1">
        <f t="array" ref="S1318:Z1318">_xlfn.XLOOKUP($O1318,'Raw - customers'!$A:$A,'Raw - customers'!$B:$I)</f>
        <v>Tucky Kitchaside</v>
      </c>
      <c r="T1318" t="str">
        <v>Female</v>
      </c>
      <c r="U1318">
        <v>57</v>
      </c>
      <c r="V1318" t="str">
        <v>381 Matthew Estate DrSuite 656</v>
      </c>
      <c r="W1318">
        <v>6351</v>
      </c>
      <c r="X1318" t="str">
        <v>East Zacharystad</v>
      </c>
      <c r="Y1318" t="str">
        <v>Queensland</v>
      </c>
      <c r="Z1318" t="str">
        <v>Australia</v>
      </c>
      <c r="AA1318">
        <v>10</v>
      </c>
      <c r="AB1318" s="3" t="str">
        <f t="shared" si="41"/>
        <v>20 to 30</v>
      </c>
      <c r="AM1318" s="6">
        <v>828</v>
      </c>
      <c r="AN1318" s="6" t="s">
        <v>1355</v>
      </c>
    </row>
    <row r="1319" spans="1:40" x14ac:dyDescent="0.25">
      <c r="A1319">
        <v>1317</v>
      </c>
      <c r="B1319">
        <v>273</v>
      </c>
      <c r="C1319">
        <v>522</v>
      </c>
      <c r="D1319">
        <v>102</v>
      </c>
      <c r="E1319">
        <v>1</v>
      </c>
      <c r="F1319">
        <v>102</v>
      </c>
      <c r="G1319">
        <v>1</v>
      </c>
      <c r="H1319" t="str">
        <f>VLOOKUP($C1319,'Raw-products'!$A$2:$H$1261,MATCH(H$1,'Raw-products'!$A$1:$H$1,0))</f>
        <v>Jacket</v>
      </c>
      <c r="I1319" t="str">
        <f>VLOOKUP($C1319,'Raw-products'!$A$2:$H$1261,MATCH(I$1,'Raw-products'!$A$1:$H$1,0))</f>
        <v>Windbreaker</v>
      </c>
      <c r="J1319" t="str">
        <f>VLOOKUP($C1319,'Raw-products'!$A$2:$H$1261,MATCH(J$1,'Raw-products'!$A$1:$H$1,0))</f>
        <v>M</v>
      </c>
      <c r="K1319" t="str">
        <f>VLOOKUP($C1319,'Raw-products'!$A$2:$H$1261,MATCH(K$1,'Raw-products'!$A$1:$H$1,0))</f>
        <v>violet</v>
      </c>
      <c r="L1319">
        <f>VLOOKUP($C1319,'Raw-products'!$A$2:$H$1261,MATCH(L$1,'Raw-products'!$A$1:$H$1,0))</f>
        <v>109</v>
      </c>
      <c r="M1319">
        <f>VLOOKUP($C1319,'Raw-products'!$A$2:$H$1261,MATCH(M$1,'Raw-products'!$A$1:$H$1,0))</f>
        <v>64</v>
      </c>
      <c r="N1319" s="5">
        <f t="shared" si="40"/>
        <v>6976</v>
      </c>
      <c r="O1319" cm="1">
        <f t="array" ref="O1319:R1319">_xlfn.XLOOKUP($B1319,'Raw -orders'!$A:$A,'Raw -orders'!$B:$E)</f>
        <v>828</v>
      </c>
      <c r="P1319">
        <v>13233</v>
      </c>
      <c r="Q1319" s="1">
        <v>44476</v>
      </c>
      <c r="R1319" s="1">
        <v>44503</v>
      </c>
      <c r="S1319" t="str" cm="1">
        <f t="array" ref="S1319:Z1319">_xlfn.XLOOKUP($O1319,'Raw - customers'!$A:$A,'Raw - customers'!$B:$I)</f>
        <v>Tucky Kitchaside</v>
      </c>
      <c r="T1319" t="str">
        <v>Female</v>
      </c>
      <c r="U1319">
        <v>57</v>
      </c>
      <c r="V1319" t="str">
        <v>381 Matthew Estate DrSuite 656</v>
      </c>
      <c r="W1319">
        <v>6351</v>
      </c>
      <c r="X1319" t="str">
        <v>East Zacharystad</v>
      </c>
      <c r="Y1319" t="str">
        <v>Queensland</v>
      </c>
      <c r="Z1319" t="str">
        <v>Australia</v>
      </c>
      <c r="AA1319">
        <v>10</v>
      </c>
      <c r="AB1319" s="3" t="str">
        <f t="shared" si="41"/>
        <v>20 to 30</v>
      </c>
      <c r="AM1319" s="6">
        <v>828</v>
      </c>
      <c r="AN1319" s="6" t="s">
        <v>1355</v>
      </c>
    </row>
    <row r="1320" spans="1:40" x14ac:dyDescent="0.25">
      <c r="A1320">
        <v>1318</v>
      </c>
      <c r="B1320">
        <v>274</v>
      </c>
      <c r="C1320">
        <v>942</v>
      </c>
      <c r="D1320">
        <v>96</v>
      </c>
      <c r="E1320">
        <v>1</v>
      </c>
      <c r="F1320">
        <v>96</v>
      </c>
      <c r="G1320">
        <v>1</v>
      </c>
      <c r="H1320" t="str">
        <f>VLOOKUP($C1320,'Raw-products'!$A$2:$H$1261,MATCH(H$1,'Raw-products'!$A$1:$H$1,0))</f>
        <v>Trousers</v>
      </c>
      <c r="I1320" t="str">
        <f>VLOOKUP($C1320,'Raw-products'!$A$2:$H$1261,MATCH(I$1,'Raw-products'!$A$1:$H$1,0))</f>
        <v>Drawstring</v>
      </c>
      <c r="J1320" t="str">
        <f>VLOOKUP($C1320,'Raw-products'!$A$2:$H$1261,MATCH(J$1,'Raw-products'!$A$1:$H$1,0))</f>
        <v>M</v>
      </c>
      <c r="K1320" t="str">
        <f>VLOOKUP($C1320,'Raw-products'!$A$2:$H$1261,MATCH(K$1,'Raw-products'!$A$1:$H$1,0))</f>
        <v>violet</v>
      </c>
      <c r="L1320">
        <f>VLOOKUP($C1320,'Raw-products'!$A$2:$H$1261,MATCH(L$1,'Raw-products'!$A$1:$H$1,0))</f>
        <v>104</v>
      </c>
      <c r="M1320">
        <f>VLOOKUP($C1320,'Raw-products'!$A$2:$H$1261,MATCH(M$1,'Raw-products'!$A$1:$H$1,0))</f>
        <v>73</v>
      </c>
      <c r="N1320" s="5">
        <f t="shared" si="40"/>
        <v>7592</v>
      </c>
      <c r="O1320" cm="1">
        <f t="array" ref="O1320:R1320">_xlfn.XLOOKUP($B1320,'Raw -orders'!$A:$A,'Raw -orders'!$B:$E)</f>
        <v>19</v>
      </c>
      <c r="P1320">
        <v>50173</v>
      </c>
      <c r="Q1320" s="1">
        <v>44299</v>
      </c>
      <c r="R1320" s="1">
        <v>44313</v>
      </c>
      <c r="S1320" t="str" cm="1">
        <f t="array" ref="S1320:Z1320">_xlfn.XLOOKUP($O1320,'Raw - customers'!$A:$A,'Raw - customers'!$B:$I)</f>
        <v>Chadwick Cruddas</v>
      </c>
      <c r="T1320" t="str">
        <v>Agender</v>
      </c>
      <c r="U1320">
        <v>41</v>
      </c>
      <c r="V1320" t="str">
        <v>002 Beau PlazaApt. 308</v>
      </c>
      <c r="W1320">
        <v>7053</v>
      </c>
      <c r="X1320" t="str">
        <v>West Bailey</v>
      </c>
      <c r="Y1320" t="str">
        <v>Victoria</v>
      </c>
      <c r="Z1320" t="str">
        <v>Australia</v>
      </c>
      <c r="AA1320">
        <v>4</v>
      </c>
      <c r="AB1320" s="3" t="str">
        <f t="shared" si="41"/>
        <v>10 to 20</v>
      </c>
      <c r="AM1320" s="6">
        <v>19</v>
      </c>
      <c r="AN1320" s="6" t="s">
        <v>1396</v>
      </c>
    </row>
    <row r="1321" spans="1:40" x14ac:dyDescent="0.25">
      <c r="A1321">
        <v>1319</v>
      </c>
      <c r="B1321">
        <v>274</v>
      </c>
      <c r="C1321">
        <v>1140</v>
      </c>
      <c r="D1321">
        <v>102</v>
      </c>
      <c r="E1321">
        <v>2</v>
      </c>
      <c r="F1321">
        <v>204</v>
      </c>
      <c r="G1321">
        <v>1</v>
      </c>
      <c r="H1321" t="str">
        <f>VLOOKUP($C1321,'Raw-products'!$A$2:$H$1261,MATCH(H$1,'Raw-products'!$A$1:$H$1,0))</f>
        <v>Trousers</v>
      </c>
      <c r="I1321" t="str">
        <f>VLOOKUP($C1321,'Raw-products'!$A$2:$H$1261,MATCH(I$1,'Raw-products'!$A$1:$H$1,0))</f>
        <v>Cargo Pants</v>
      </c>
      <c r="J1321" t="str">
        <f>VLOOKUP($C1321,'Raw-products'!$A$2:$H$1261,MATCH(J$1,'Raw-products'!$A$1:$H$1,0))</f>
        <v>XS</v>
      </c>
      <c r="K1321" t="str">
        <f>VLOOKUP($C1321,'Raw-products'!$A$2:$H$1261,MATCH(K$1,'Raw-products'!$A$1:$H$1,0))</f>
        <v>blue</v>
      </c>
      <c r="L1321">
        <f>VLOOKUP($C1321,'Raw-products'!$A$2:$H$1261,MATCH(L$1,'Raw-products'!$A$1:$H$1,0))</f>
        <v>106</v>
      </c>
      <c r="M1321">
        <f>VLOOKUP($C1321,'Raw-products'!$A$2:$H$1261,MATCH(M$1,'Raw-products'!$A$1:$H$1,0))</f>
        <v>73</v>
      </c>
      <c r="N1321" s="5">
        <f t="shared" si="40"/>
        <v>7738</v>
      </c>
      <c r="O1321" cm="1">
        <f t="array" ref="O1321:R1321">_xlfn.XLOOKUP($B1321,'Raw -orders'!$A:$A,'Raw -orders'!$B:$E)</f>
        <v>19</v>
      </c>
      <c r="P1321">
        <v>50173</v>
      </c>
      <c r="Q1321" s="1">
        <v>44299</v>
      </c>
      <c r="R1321" s="1">
        <v>44313</v>
      </c>
      <c r="S1321" t="str" cm="1">
        <f t="array" ref="S1321:Z1321">_xlfn.XLOOKUP($O1321,'Raw - customers'!$A:$A,'Raw - customers'!$B:$I)</f>
        <v>Chadwick Cruddas</v>
      </c>
      <c r="T1321" t="str">
        <v>Agender</v>
      </c>
      <c r="U1321">
        <v>41</v>
      </c>
      <c r="V1321" t="str">
        <v>002 Beau PlazaApt. 308</v>
      </c>
      <c r="W1321">
        <v>7053</v>
      </c>
      <c r="X1321" t="str">
        <v>West Bailey</v>
      </c>
      <c r="Y1321" t="str">
        <v>Victoria</v>
      </c>
      <c r="Z1321" t="str">
        <v>Australia</v>
      </c>
      <c r="AA1321">
        <v>4</v>
      </c>
      <c r="AB1321" s="3" t="str">
        <f t="shared" si="41"/>
        <v>10 to 20</v>
      </c>
      <c r="AM1321" s="6">
        <v>19</v>
      </c>
      <c r="AN1321" s="6" t="s">
        <v>1396</v>
      </c>
    </row>
    <row r="1322" spans="1:40" x14ac:dyDescent="0.25">
      <c r="A1322">
        <v>1320</v>
      </c>
      <c r="B1322">
        <v>274</v>
      </c>
      <c r="C1322">
        <v>73</v>
      </c>
      <c r="D1322">
        <v>118</v>
      </c>
      <c r="E1322">
        <v>3</v>
      </c>
      <c r="F1322">
        <v>354</v>
      </c>
      <c r="G1322">
        <v>1</v>
      </c>
      <c r="H1322" t="str">
        <f>VLOOKUP($C1322,'Raw-products'!$A$2:$H$1261,MATCH(H$1,'Raw-products'!$A$1:$H$1,0))</f>
        <v>Shirt</v>
      </c>
      <c r="I1322" t="str">
        <f>VLOOKUP($C1322,'Raw-products'!$A$2:$H$1261,MATCH(I$1,'Raw-products'!$A$1:$H$1,0))</f>
        <v>Flannel</v>
      </c>
      <c r="J1322" t="str">
        <f>VLOOKUP($C1322,'Raw-products'!$A$2:$H$1261,MATCH(J$1,'Raw-products'!$A$1:$H$1,0))</f>
        <v>L</v>
      </c>
      <c r="K1322" t="str">
        <f>VLOOKUP($C1322,'Raw-products'!$A$2:$H$1261,MATCH(K$1,'Raw-products'!$A$1:$H$1,0))</f>
        <v>red</v>
      </c>
      <c r="L1322">
        <f>VLOOKUP($C1322,'Raw-products'!$A$2:$H$1261,MATCH(L$1,'Raw-products'!$A$1:$H$1,0))</f>
        <v>96</v>
      </c>
      <c r="M1322">
        <f>VLOOKUP($C1322,'Raw-products'!$A$2:$H$1261,MATCH(M$1,'Raw-products'!$A$1:$H$1,0))</f>
        <v>77</v>
      </c>
      <c r="N1322" s="5">
        <f t="shared" si="40"/>
        <v>7392</v>
      </c>
      <c r="O1322" cm="1">
        <f t="array" ref="O1322:R1322">_xlfn.XLOOKUP($B1322,'Raw -orders'!$A:$A,'Raw -orders'!$B:$E)</f>
        <v>19</v>
      </c>
      <c r="P1322">
        <v>50173</v>
      </c>
      <c r="Q1322" s="1">
        <v>44299</v>
      </c>
      <c r="R1322" s="1">
        <v>44313</v>
      </c>
      <c r="S1322" t="str" cm="1">
        <f t="array" ref="S1322:Z1322">_xlfn.XLOOKUP($O1322,'Raw - customers'!$A:$A,'Raw - customers'!$B:$I)</f>
        <v>Chadwick Cruddas</v>
      </c>
      <c r="T1322" t="str">
        <v>Agender</v>
      </c>
      <c r="U1322">
        <v>41</v>
      </c>
      <c r="V1322" t="str">
        <v>002 Beau PlazaApt. 308</v>
      </c>
      <c r="W1322">
        <v>7053</v>
      </c>
      <c r="X1322" t="str">
        <v>West Bailey</v>
      </c>
      <c r="Y1322" t="str">
        <v>Victoria</v>
      </c>
      <c r="Z1322" t="str">
        <v>Australia</v>
      </c>
      <c r="AA1322">
        <v>4</v>
      </c>
      <c r="AB1322" s="3" t="str">
        <f t="shared" si="41"/>
        <v>10 to 20</v>
      </c>
      <c r="AM1322" s="6">
        <v>19</v>
      </c>
      <c r="AN1322" s="6" t="s">
        <v>1396</v>
      </c>
    </row>
    <row r="1323" spans="1:40" x14ac:dyDescent="0.25">
      <c r="A1323">
        <v>1321</v>
      </c>
      <c r="B1323">
        <v>274</v>
      </c>
      <c r="C1323">
        <v>1225</v>
      </c>
      <c r="D1323">
        <v>112</v>
      </c>
      <c r="E1323">
        <v>1</v>
      </c>
      <c r="F1323">
        <v>112</v>
      </c>
      <c r="G1323">
        <v>1</v>
      </c>
      <c r="H1323" t="str">
        <f>VLOOKUP($C1323,'Raw-products'!$A$2:$H$1261,MATCH(H$1,'Raw-products'!$A$1:$H$1,0))</f>
        <v>Trousers</v>
      </c>
      <c r="I1323" t="str">
        <f>VLOOKUP($C1323,'Raw-products'!$A$2:$H$1261,MATCH(I$1,'Raw-products'!$A$1:$H$1,0))</f>
        <v>Tracksuit Bottoms</v>
      </c>
      <c r="J1323" t="str">
        <f>VLOOKUP($C1323,'Raw-products'!$A$2:$H$1261,MATCH(J$1,'Raw-products'!$A$1:$H$1,0))</f>
        <v>XS</v>
      </c>
      <c r="K1323" t="str">
        <f>VLOOKUP($C1323,'Raw-products'!$A$2:$H$1261,MATCH(K$1,'Raw-products'!$A$1:$H$1,0))</f>
        <v>red</v>
      </c>
      <c r="L1323">
        <f>VLOOKUP($C1323,'Raw-products'!$A$2:$H$1261,MATCH(L$1,'Raw-products'!$A$1:$H$1,0))</f>
        <v>91</v>
      </c>
      <c r="M1323">
        <f>VLOOKUP($C1323,'Raw-products'!$A$2:$H$1261,MATCH(M$1,'Raw-products'!$A$1:$H$1,0))</f>
        <v>55</v>
      </c>
      <c r="N1323" s="5">
        <f t="shared" si="40"/>
        <v>5005</v>
      </c>
      <c r="O1323" cm="1">
        <f t="array" ref="O1323:R1323">_xlfn.XLOOKUP($B1323,'Raw -orders'!$A:$A,'Raw -orders'!$B:$E)</f>
        <v>19</v>
      </c>
      <c r="P1323">
        <v>50173</v>
      </c>
      <c r="Q1323" s="1">
        <v>44299</v>
      </c>
      <c r="R1323" s="1">
        <v>44313</v>
      </c>
      <c r="S1323" t="str" cm="1">
        <f t="array" ref="S1323:Z1323">_xlfn.XLOOKUP($O1323,'Raw - customers'!$A:$A,'Raw - customers'!$B:$I)</f>
        <v>Chadwick Cruddas</v>
      </c>
      <c r="T1323" t="str">
        <v>Agender</v>
      </c>
      <c r="U1323">
        <v>41</v>
      </c>
      <c r="V1323" t="str">
        <v>002 Beau PlazaApt. 308</v>
      </c>
      <c r="W1323">
        <v>7053</v>
      </c>
      <c r="X1323" t="str">
        <v>West Bailey</v>
      </c>
      <c r="Y1323" t="str">
        <v>Victoria</v>
      </c>
      <c r="Z1323" t="str">
        <v>Australia</v>
      </c>
      <c r="AA1323">
        <v>4</v>
      </c>
      <c r="AB1323" s="3" t="str">
        <f t="shared" si="41"/>
        <v>10 to 20</v>
      </c>
      <c r="AM1323" s="6">
        <v>19</v>
      </c>
      <c r="AN1323" s="6" t="s">
        <v>1396</v>
      </c>
    </row>
    <row r="1324" spans="1:40" x14ac:dyDescent="0.25">
      <c r="A1324">
        <v>1322</v>
      </c>
      <c r="B1324">
        <v>274</v>
      </c>
      <c r="C1324">
        <v>513</v>
      </c>
      <c r="D1324">
        <v>102</v>
      </c>
      <c r="E1324">
        <v>3</v>
      </c>
      <c r="F1324">
        <v>306</v>
      </c>
      <c r="G1324">
        <v>1</v>
      </c>
      <c r="H1324" t="str">
        <f>VLOOKUP($C1324,'Raw-products'!$A$2:$H$1261,MATCH(H$1,'Raw-products'!$A$1:$H$1,0))</f>
        <v>Jacket</v>
      </c>
      <c r="I1324" t="str">
        <f>VLOOKUP($C1324,'Raw-products'!$A$2:$H$1261,MATCH(I$1,'Raw-products'!$A$1:$H$1,0))</f>
        <v>Windbreaker</v>
      </c>
      <c r="J1324" t="str">
        <f>VLOOKUP($C1324,'Raw-products'!$A$2:$H$1261,MATCH(J$1,'Raw-products'!$A$1:$H$1,0))</f>
        <v>L</v>
      </c>
      <c r="K1324" t="str">
        <f>VLOOKUP($C1324,'Raw-products'!$A$2:$H$1261,MATCH(K$1,'Raw-products'!$A$1:$H$1,0))</f>
        <v>blue</v>
      </c>
      <c r="L1324">
        <f>VLOOKUP($C1324,'Raw-products'!$A$2:$H$1261,MATCH(L$1,'Raw-products'!$A$1:$H$1,0))</f>
        <v>109</v>
      </c>
      <c r="M1324">
        <f>VLOOKUP($C1324,'Raw-products'!$A$2:$H$1261,MATCH(M$1,'Raw-products'!$A$1:$H$1,0))</f>
        <v>41</v>
      </c>
      <c r="N1324" s="5">
        <f t="shared" si="40"/>
        <v>4469</v>
      </c>
      <c r="O1324" cm="1">
        <f t="array" ref="O1324:R1324">_xlfn.XLOOKUP($B1324,'Raw -orders'!$A:$A,'Raw -orders'!$B:$E)</f>
        <v>19</v>
      </c>
      <c r="P1324">
        <v>50173</v>
      </c>
      <c r="Q1324" s="1">
        <v>44299</v>
      </c>
      <c r="R1324" s="1">
        <v>44313</v>
      </c>
      <c r="S1324" t="str" cm="1">
        <f t="array" ref="S1324:Z1324">_xlfn.XLOOKUP($O1324,'Raw - customers'!$A:$A,'Raw - customers'!$B:$I)</f>
        <v>Chadwick Cruddas</v>
      </c>
      <c r="T1324" t="str">
        <v>Agender</v>
      </c>
      <c r="U1324">
        <v>41</v>
      </c>
      <c r="V1324" t="str">
        <v>002 Beau PlazaApt. 308</v>
      </c>
      <c r="W1324">
        <v>7053</v>
      </c>
      <c r="X1324" t="str">
        <v>West Bailey</v>
      </c>
      <c r="Y1324" t="str">
        <v>Victoria</v>
      </c>
      <c r="Z1324" t="str">
        <v>Australia</v>
      </c>
      <c r="AA1324">
        <v>4</v>
      </c>
      <c r="AB1324" s="3" t="str">
        <f t="shared" si="41"/>
        <v>10 to 20</v>
      </c>
      <c r="AM1324" s="6">
        <v>19</v>
      </c>
      <c r="AN1324" s="6" t="s">
        <v>1396</v>
      </c>
    </row>
    <row r="1325" spans="1:40" x14ac:dyDescent="0.25">
      <c r="A1325">
        <v>1323</v>
      </c>
      <c r="B1325">
        <v>274</v>
      </c>
      <c r="C1325">
        <v>581</v>
      </c>
      <c r="D1325">
        <v>100</v>
      </c>
      <c r="E1325">
        <v>1</v>
      </c>
      <c r="F1325">
        <v>100</v>
      </c>
      <c r="G1325">
        <v>1</v>
      </c>
      <c r="H1325" t="str">
        <f>VLOOKUP($C1325,'Raw-products'!$A$2:$H$1261,MATCH(H$1,'Raw-products'!$A$1:$H$1,0))</f>
        <v>Jacket</v>
      </c>
      <c r="I1325" t="str">
        <f>VLOOKUP($C1325,'Raw-products'!$A$2:$H$1261,MATCH(I$1,'Raw-products'!$A$1:$H$1,0))</f>
        <v>Bomber</v>
      </c>
      <c r="J1325" t="str">
        <f>VLOOKUP($C1325,'Raw-products'!$A$2:$H$1261,MATCH(J$1,'Raw-products'!$A$1:$H$1,0))</f>
        <v>S</v>
      </c>
      <c r="K1325" t="str">
        <f>VLOOKUP($C1325,'Raw-products'!$A$2:$H$1261,MATCH(K$1,'Raw-products'!$A$1:$H$1,0))</f>
        <v>blue</v>
      </c>
      <c r="L1325">
        <f>VLOOKUP($C1325,'Raw-products'!$A$2:$H$1261,MATCH(L$1,'Raw-products'!$A$1:$H$1,0))</f>
        <v>90</v>
      </c>
      <c r="M1325">
        <f>VLOOKUP($C1325,'Raw-products'!$A$2:$H$1261,MATCH(M$1,'Raw-products'!$A$1:$H$1,0))</f>
        <v>50</v>
      </c>
      <c r="N1325" s="5">
        <f t="shared" si="40"/>
        <v>4500</v>
      </c>
      <c r="O1325" cm="1">
        <f t="array" ref="O1325:R1325">_xlfn.XLOOKUP($B1325,'Raw -orders'!$A:$A,'Raw -orders'!$B:$E)</f>
        <v>19</v>
      </c>
      <c r="P1325">
        <v>50173</v>
      </c>
      <c r="Q1325" s="1">
        <v>44299</v>
      </c>
      <c r="R1325" s="1">
        <v>44313</v>
      </c>
      <c r="S1325" t="str" cm="1">
        <f t="array" ref="S1325:Z1325">_xlfn.XLOOKUP($O1325,'Raw - customers'!$A:$A,'Raw - customers'!$B:$I)</f>
        <v>Chadwick Cruddas</v>
      </c>
      <c r="T1325" t="str">
        <v>Agender</v>
      </c>
      <c r="U1325">
        <v>41</v>
      </c>
      <c r="V1325" t="str">
        <v>002 Beau PlazaApt. 308</v>
      </c>
      <c r="W1325">
        <v>7053</v>
      </c>
      <c r="X1325" t="str">
        <v>West Bailey</v>
      </c>
      <c r="Y1325" t="str">
        <v>Victoria</v>
      </c>
      <c r="Z1325" t="str">
        <v>Australia</v>
      </c>
      <c r="AA1325">
        <v>4</v>
      </c>
      <c r="AB1325" s="3" t="str">
        <f t="shared" si="41"/>
        <v>10 to 20</v>
      </c>
      <c r="AM1325" s="6">
        <v>19</v>
      </c>
      <c r="AN1325" s="6" t="s">
        <v>1396</v>
      </c>
    </row>
    <row r="1326" spans="1:40" x14ac:dyDescent="0.25">
      <c r="A1326">
        <v>1324</v>
      </c>
      <c r="B1326">
        <v>275</v>
      </c>
      <c r="C1326">
        <v>4</v>
      </c>
      <c r="D1326">
        <v>96</v>
      </c>
      <c r="E1326">
        <v>3</v>
      </c>
      <c r="F1326">
        <v>288</v>
      </c>
      <c r="G1326">
        <v>1</v>
      </c>
      <c r="H1326" t="str">
        <f>VLOOKUP($C1326,'Raw-products'!$A$2:$H$1261,MATCH(H$1,'Raw-products'!$A$1:$H$1,0))</f>
        <v>Shirt</v>
      </c>
      <c r="I1326" t="str">
        <f>VLOOKUP($C1326,'Raw-products'!$A$2:$H$1261,MATCH(I$1,'Raw-products'!$A$1:$H$1,0))</f>
        <v>Oxford Cloth</v>
      </c>
      <c r="J1326" t="str">
        <f>VLOOKUP($C1326,'Raw-products'!$A$2:$H$1261,MATCH(J$1,'Raw-products'!$A$1:$H$1,0))</f>
        <v>XL</v>
      </c>
      <c r="K1326" t="str">
        <f>VLOOKUP($C1326,'Raw-products'!$A$2:$H$1261,MATCH(K$1,'Raw-products'!$A$1:$H$1,0))</f>
        <v>red</v>
      </c>
      <c r="L1326">
        <f>VLOOKUP($C1326,'Raw-products'!$A$2:$H$1261,MATCH(L$1,'Raw-products'!$A$1:$H$1,0))</f>
        <v>114</v>
      </c>
      <c r="M1326">
        <f>VLOOKUP($C1326,'Raw-products'!$A$2:$H$1261,MATCH(M$1,'Raw-products'!$A$1:$H$1,0))</f>
        <v>47</v>
      </c>
      <c r="N1326" s="5">
        <f t="shared" si="40"/>
        <v>5358</v>
      </c>
      <c r="O1326" cm="1">
        <f t="array" ref="O1326:R1326">_xlfn.XLOOKUP($B1326,'Raw -orders'!$A:$A,'Raw -orders'!$B:$E)</f>
        <v>329</v>
      </c>
      <c r="P1326">
        <v>17666</v>
      </c>
      <c r="Q1326" s="1">
        <v>44201</v>
      </c>
      <c r="R1326" s="1">
        <v>44211</v>
      </c>
      <c r="S1326" t="str" cm="1">
        <f t="array" ref="S1326:Z1326">_xlfn.XLOOKUP($O1326,'Raw - customers'!$A:$A,'Raw - customers'!$B:$I)</f>
        <v>Valery Pache</v>
      </c>
      <c r="T1326" t="str">
        <v>Polygender</v>
      </c>
      <c r="U1326">
        <v>53</v>
      </c>
      <c r="V1326" t="str">
        <v>3203 Jackson TerraceSuite 580</v>
      </c>
      <c r="W1326">
        <v>5466</v>
      </c>
      <c r="X1326" t="str">
        <v>South Claudialand</v>
      </c>
      <c r="Y1326" t="str">
        <v>Western Australia</v>
      </c>
      <c r="Z1326" t="str">
        <v>Australia</v>
      </c>
      <c r="AA1326">
        <v>1</v>
      </c>
      <c r="AB1326" s="3" t="str">
        <f t="shared" si="41"/>
        <v>0 to 10</v>
      </c>
      <c r="AM1326" s="6">
        <v>329</v>
      </c>
      <c r="AN1326" s="6" t="s">
        <v>1377</v>
      </c>
    </row>
    <row r="1327" spans="1:40" x14ac:dyDescent="0.25">
      <c r="A1327">
        <v>1325</v>
      </c>
      <c r="B1327">
        <v>275</v>
      </c>
      <c r="C1327">
        <v>1217</v>
      </c>
      <c r="D1327">
        <v>105</v>
      </c>
      <c r="E1327">
        <v>3</v>
      </c>
      <c r="F1327">
        <v>315</v>
      </c>
      <c r="G1327">
        <v>1</v>
      </c>
      <c r="H1327" t="str">
        <f>VLOOKUP($C1327,'Raw-products'!$A$2:$H$1261,MATCH(H$1,'Raw-products'!$A$1:$H$1,0))</f>
        <v>Trousers</v>
      </c>
      <c r="I1327" t="str">
        <f>VLOOKUP($C1327,'Raw-products'!$A$2:$H$1261,MATCH(I$1,'Raw-products'!$A$1:$H$1,0))</f>
        <v>Pleated</v>
      </c>
      <c r="J1327" t="str">
        <f>VLOOKUP($C1327,'Raw-products'!$A$2:$H$1261,MATCH(J$1,'Raw-products'!$A$1:$H$1,0))</f>
        <v>M</v>
      </c>
      <c r="K1327" t="str">
        <f>VLOOKUP($C1327,'Raw-products'!$A$2:$H$1261,MATCH(K$1,'Raw-products'!$A$1:$H$1,0))</f>
        <v>indigo</v>
      </c>
      <c r="L1327">
        <f>VLOOKUP($C1327,'Raw-products'!$A$2:$H$1261,MATCH(L$1,'Raw-products'!$A$1:$H$1,0))</f>
        <v>90</v>
      </c>
      <c r="M1327">
        <f>VLOOKUP($C1327,'Raw-products'!$A$2:$H$1261,MATCH(M$1,'Raw-products'!$A$1:$H$1,0))</f>
        <v>48</v>
      </c>
      <c r="N1327" s="5">
        <f t="shared" si="40"/>
        <v>4320</v>
      </c>
      <c r="O1327" cm="1">
        <f t="array" ref="O1327:R1327">_xlfn.XLOOKUP($B1327,'Raw -orders'!$A:$A,'Raw -orders'!$B:$E)</f>
        <v>329</v>
      </c>
      <c r="P1327">
        <v>17666</v>
      </c>
      <c r="Q1327" s="1">
        <v>44201</v>
      </c>
      <c r="R1327" s="1">
        <v>44211</v>
      </c>
      <c r="S1327" t="str" cm="1">
        <f t="array" ref="S1327:Z1327">_xlfn.XLOOKUP($O1327,'Raw - customers'!$A:$A,'Raw - customers'!$B:$I)</f>
        <v>Valery Pache</v>
      </c>
      <c r="T1327" t="str">
        <v>Polygender</v>
      </c>
      <c r="U1327">
        <v>53</v>
      </c>
      <c r="V1327" t="str">
        <v>3203 Jackson TerraceSuite 580</v>
      </c>
      <c r="W1327">
        <v>5466</v>
      </c>
      <c r="X1327" t="str">
        <v>South Claudialand</v>
      </c>
      <c r="Y1327" t="str">
        <v>Western Australia</v>
      </c>
      <c r="Z1327" t="str">
        <v>Australia</v>
      </c>
      <c r="AA1327">
        <v>1</v>
      </c>
      <c r="AB1327" s="3" t="str">
        <f t="shared" si="41"/>
        <v>0 to 10</v>
      </c>
      <c r="AM1327" s="6">
        <v>329</v>
      </c>
      <c r="AN1327" s="6" t="s">
        <v>1377</v>
      </c>
    </row>
    <row r="1328" spans="1:40" x14ac:dyDescent="0.25">
      <c r="A1328">
        <v>1326</v>
      </c>
      <c r="B1328">
        <v>275</v>
      </c>
      <c r="C1328">
        <v>1190</v>
      </c>
      <c r="D1328">
        <v>105</v>
      </c>
      <c r="E1328">
        <v>3</v>
      </c>
      <c r="F1328">
        <v>315</v>
      </c>
      <c r="G1328">
        <v>1</v>
      </c>
      <c r="H1328" t="str">
        <f>VLOOKUP($C1328,'Raw-products'!$A$2:$H$1261,MATCH(H$1,'Raw-products'!$A$1:$H$1,0))</f>
        <v>Trousers</v>
      </c>
      <c r="I1328" t="str">
        <f>VLOOKUP($C1328,'Raw-products'!$A$2:$H$1261,MATCH(I$1,'Raw-products'!$A$1:$H$1,0))</f>
        <v>Pleated</v>
      </c>
      <c r="J1328" t="str">
        <f>VLOOKUP($C1328,'Raw-products'!$A$2:$H$1261,MATCH(J$1,'Raw-products'!$A$1:$H$1,0))</f>
        <v>XS</v>
      </c>
      <c r="K1328" t="str">
        <f>VLOOKUP($C1328,'Raw-products'!$A$2:$H$1261,MATCH(K$1,'Raw-products'!$A$1:$H$1,0))</f>
        <v>red</v>
      </c>
      <c r="L1328">
        <f>VLOOKUP($C1328,'Raw-products'!$A$2:$H$1261,MATCH(L$1,'Raw-products'!$A$1:$H$1,0))</f>
        <v>90</v>
      </c>
      <c r="M1328">
        <f>VLOOKUP($C1328,'Raw-products'!$A$2:$H$1261,MATCH(M$1,'Raw-products'!$A$1:$H$1,0))</f>
        <v>42</v>
      </c>
      <c r="N1328" s="5">
        <f t="shared" si="40"/>
        <v>3780</v>
      </c>
      <c r="O1328" cm="1">
        <f t="array" ref="O1328:R1328">_xlfn.XLOOKUP($B1328,'Raw -orders'!$A:$A,'Raw -orders'!$B:$E)</f>
        <v>329</v>
      </c>
      <c r="P1328">
        <v>17666</v>
      </c>
      <c r="Q1328" s="1">
        <v>44201</v>
      </c>
      <c r="R1328" s="1">
        <v>44211</v>
      </c>
      <c r="S1328" t="str" cm="1">
        <f t="array" ref="S1328:Z1328">_xlfn.XLOOKUP($O1328,'Raw - customers'!$A:$A,'Raw - customers'!$B:$I)</f>
        <v>Valery Pache</v>
      </c>
      <c r="T1328" t="str">
        <v>Polygender</v>
      </c>
      <c r="U1328">
        <v>53</v>
      </c>
      <c r="V1328" t="str">
        <v>3203 Jackson TerraceSuite 580</v>
      </c>
      <c r="W1328">
        <v>5466</v>
      </c>
      <c r="X1328" t="str">
        <v>South Claudialand</v>
      </c>
      <c r="Y1328" t="str">
        <v>Western Australia</v>
      </c>
      <c r="Z1328" t="str">
        <v>Australia</v>
      </c>
      <c r="AA1328">
        <v>1</v>
      </c>
      <c r="AB1328" s="3" t="str">
        <f t="shared" si="41"/>
        <v>0 to 10</v>
      </c>
      <c r="AM1328" s="6">
        <v>329</v>
      </c>
      <c r="AN1328" s="6" t="s">
        <v>1377</v>
      </c>
    </row>
    <row r="1329" spans="1:40" x14ac:dyDescent="0.25">
      <c r="A1329">
        <v>1327</v>
      </c>
      <c r="B1329">
        <v>275</v>
      </c>
      <c r="C1329">
        <v>420</v>
      </c>
      <c r="D1329">
        <v>107</v>
      </c>
      <c r="E1329">
        <v>2</v>
      </c>
      <c r="F1329">
        <v>214</v>
      </c>
      <c r="G1329">
        <v>1</v>
      </c>
      <c r="H1329" t="str">
        <f>VLOOKUP($C1329,'Raw-products'!$A$2:$H$1261,MATCH(H$1,'Raw-products'!$A$1:$H$1,0))</f>
        <v>Jacket</v>
      </c>
      <c r="I1329" t="str">
        <f>VLOOKUP($C1329,'Raw-products'!$A$2:$H$1261,MATCH(I$1,'Raw-products'!$A$1:$H$1,0))</f>
        <v>Denim</v>
      </c>
      <c r="J1329" t="str">
        <f>VLOOKUP($C1329,'Raw-products'!$A$2:$H$1261,MATCH(J$1,'Raw-products'!$A$1:$H$1,0))</f>
        <v>XS</v>
      </c>
      <c r="K1329" t="str">
        <f>VLOOKUP($C1329,'Raw-products'!$A$2:$H$1261,MATCH(K$1,'Raw-products'!$A$1:$H$1,0))</f>
        <v>red</v>
      </c>
      <c r="L1329">
        <f>VLOOKUP($C1329,'Raw-products'!$A$2:$H$1261,MATCH(L$1,'Raw-products'!$A$1:$H$1,0))</f>
        <v>92</v>
      </c>
      <c r="M1329">
        <f>VLOOKUP($C1329,'Raw-products'!$A$2:$H$1261,MATCH(M$1,'Raw-products'!$A$1:$H$1,0))</f>
        <v>60</v>
      </c>
      <c r="N1329" s="5">
        <f t="shared" si="40"/>
        <v>5520</v>
      </c>
      <c r="O1329" cm="1">
        <f t="array" ref="O1329:R1329">_xlfn.XLOOKUP($B1329,'Raw -orders'!$A:$A,'Raw -orders'!$B:$E)</f>
        <v>329</v>
      </c>
      <c r="P1329">
        <v>17666</v>
      </c>
      <c r="Q1329" s="1">
        <v>44201</v>
      </c>
      <c r="R1329" s="1">
        <v>44211</v>
      </c>
      <c r="S1329" t="str" cm="1">
        <f t="array" ref="S1329:Z1329">_xlfn.XLOOKUP($O1329,'Raw - customers'!$A:$A,'Raw - customers'!$B:$I)</f>
        <v>Valery Pache</v>
      </c>
      <c r="T1329" t="str">
        <v>Polygender</v>
      </c>
      <c r="U1329">
        <v>53</v>
      </c>
      <c r="V1329" t="str">
        <v>3203 Jackson TerraceSuite 580</v>
      </c>
      <c r="W1329">
        <v>5466</v>
      </c>
      <c r="X1329" t="str">
        <v>South Claudialand</v>
      </c>
      <c r="Y1329" t="str">
        <v>Western Australia</v>
      </c>
      <c r="Z1329" t="str">
        <v>Australia</v>
      </c>
      <c r="AA1329">
        <v>1</v>
      </c>
      <c r="AB1329" s="3" t="str">
        <f t="shared" si="41"/>
        <v>0 to 10</v>
      </c>
      <c r="AM1329" s="6">
        <v>329</v>
      </c>
      <c r="AN1329" s="6" t="s">
        <v>1377</v>
      </c>
    </row>
    <row r="1330" spans="1:40" x14ac:dyDescent="0.25">
      <c r="A1330">
        <v>1328</v>
      </c>
      <c r="B1330">
        <v>275</v>
      </c>
      <c r="C1330">
        <v>867</v>
      </c>
      <c r="D1330">
        <v>113</v>
      </c>
      <c r="E1330">
        <v>1</v>
      </c>
      <c r="F1330">
        <v>113</v>
      </c>
      <c r="G1330">
        <v>1</v>
      </c>
      <c r="H1330" t="str">
        <f>VLOOKUP($C1330,'Raw-products'!$A$2:$H$1261,MATCH(H$1,'Raw-products'!$A$1:$H$1,0))</f>
        <v>Trousers</v>
      </c>
      <c r="I1330" t="str">
        <f>VLOOKUP($C1330,'Raw-products'!$A$2:$H$1261,MATCH(I$1,'Raw-products'!$A$1:$H$1,0))</f>
        <v>Chinos</v>
      </c>
      <c r="J1330" t="str">
        <f>VLOOKUP($C1330,'Raw-products'!$A$2:$H$1261,MATCH(J$1,'Raw-products'!$A$1:$H$1,0))</f>
        <v>M</v>
      </c>
      <c r="K1330" t="str">
        <f>VLOOKUP($C1330,'Raw-products'!$A$2:$H$1261,MATCH(K$1,'Raw-products'!$A$1:$H$1,0))</f>
        <v>indigo</v>
      </c>
      <c r="L1330">
        <f>VLOOKUP($C1330,'Raw-products'!$A$2:$H$1261,MATCH(L$1,'Raw-products'!$A$1:$H$1,0))</f>
        <v>100</v>
      </c>
      <c r="M1330">
        <f>VLOOKUP($C1330,'Raw-products'!$A$2:$H$1261,MATCH(M$1,'Raw-products'!$A$1:$H$1,0))</f>
        <v>64</v>
      </c>
      <c r="N1330" s="5">
        <f t="shared" si="40"/>
        <v>6400</v>
      </c>
      <c r="O1330" cm="1">
        <f t="array" ref="O1330:R1330">_xlfn.XLOOKUP($B1330,'Raw -orders'!$A:$A,'Raw -orders'!$B:$E)</f>
        <v>329</v>
      </c>
      <c r="P1330">
        <v>17666</v>
      </c>
      <c r="Q1330" s="1">
        <v>44201</v>
      </c>
      <c r="R1330" s="1">
        <v>44211</v>
      </c>
      <c r="S1330" t="str" cm="1">
        <f t="array" ref="S1330:Z1330">_xlfn.XLOOKUP($O1330,'Raw - customers'!$A:$A,'Raw - customers'!$B:$I)</f>
        <v>Valery Pache</v>
      </c>
      <c r="T1330" t="str">
        <v>Polygender</v>
      </c>
      <c r="U1330">
        <v>53</v>
      </c>
      <c r="V1330" t="str">
        <v>3203 Jackson TerraceSuite 580</v>
      </c>
      <c r="W1330">
        <v>5466</v>
      </c>
      <c r="X1330" t="str">
        <v>South Claudialand</v>
      </c>
      <c r="Y1330" t="str">
        <v>Western Australia</v>
      </c>
      <c r="Z1330" t="str">
        <v>Australia</v>
      </c>
      <c r="AA1330">
        <v>1</v>
      </c>
      <c r="AB1330" s="3" t="str">
        <f t="shared" si="41"/>
        <v>0 to 10</v>
      </c>
      <c r="AM1330" s="6">
        <v>329</v>
      </c>
      <c r="AN1330" s="6" t="s">
        <v>1377</v>
      </c>
    </row>
    <row r="1331" spans="1:40" x14ac:dyDescent="0.25">
      <c r="A1331">
        <v>1329</v>
      </c>
      <c r="B1331">
        <v>276</v>
      </c>
      <c r="C1331">
        <v>1134</v>
      </c>
      <c r="D1331">
        <v>102</v>
      </c>
      <c r="E1331">
        <v>3</v>
      </c>
      <c r="F1331">
        <v>306</v>
      </c>
      <c r="G1331">
        <v>1</v>
      </c>
      <c r="H1331" t="str">
        <f>VLOOKUP($C1331,'Raw-products'!$A$2:$H$1261,MATCH(H$1,'Raw-products'!$A$1:$H$1,0))</f>
        <v>Trousers</v>
      </c>
      <c r="I1331" t="str">
        <f>VLOOKUP($C1331,'Raw-products'!$A$2:$H$1261,MATCH(I$1,'Raw-products'!$A$1:$H$1,0))</f>
        <v>Cargo Pants</v>
      </c>
      <c r="J1331" t="str">
        <f>VLOOKUP($C1331,'Raw-products'!$A$2:$H$1261,MATCH(J$1,'Raw-products'!$A$1:$H$1,0))</f>
        <v>XL</v>
      </c>
      <c r="K1331" t="str">
        <f>VLOOKUP($C1331,'Raw-products'!$A$2:$H$1261,MATCH(K$1,'Raw-products'!$A$1:$H$1,0))</f>
        <v>yellow</v>
      </c>
      <c r="L1331">
        <f>VLOOKUP($C1331,'Raw-products'!$A$2:$H$1261,MATCH(L$1,'Raw-products'!$A$1:$H$1,0))</f>
        <v>106</v>
      </c>
      <c r="M1331">
        <f>VLOOKUP($C1331,'Raw-products'!$A$2:$H$1261,MATCH(M$1,'Raw-products'!$A$1:$H$1,0))</f>
        <v>52</v>
      </c>
      <c r="N1331" s="5">
        <f t="shared" si="40"/>
        <v>5512</v>
      </c>
      <c r="O1331" cm="1">
        <f t="array" ref="O1331:R1331">_xlfn.XLOOKUP($B1331,'Raw -orders'!$A:$A,'Raw -orders'!$B:$E)</f>
        <v>775</v>
      </c>
      <c r="P1331">
        <v>48376</v>
      </c>
      <c r="Q1331" s="1">
        <v>44367</v>
      </c>
      <c r="R1331" s="1">
        <v>44371</v>
      </c>
      <c r="S1331" t="str" cm="1">
        <f t="array" ref="S1331:Z1331">_xlfn.XLOOKUP($O1331,'Raw - customers'!$A:$A,'Raw - customers'!$B:$I)</f>
        <v>Edee Wildt</v>
      </c>
      <c r="T1331" t="str">
        <v>Bigender</v>
      </c>
      <c r="U1331">
        <v>56</v>
      </c>
      <c r="V1331" t="str">
        <v>868 Jonathan TrackApt. 142</v>
      </c>
      <c r="W1331">
        <v>8274</v>
      </c>
      <c r="X1331" t="str">
        <v>East Charlesfurt</v>
      </c>
      <c r="Y1331" t="str">
        <v>Northern Territory</v>
      </c>
      <c r="Z1331" t="str">
        <v>Australia</v>
      </c>
      <c r="AA1331">
        <v>6</v>
      </c>
      <c r="AB1331" s="3" t="str">
        <f t="shared" si="41"/>
        <v>0 to 10</v>
      </c>
      <c r="AM1331" s="6">
        <v>775</v>
      </c>
      <c r="AN1331" s="6" t="s">
        <v>1339</v>
      </c>
    </row>
    <row r="1332" spans="1:40" x14ac:dyDescent="0.25">
      <c r="A1332">
        <v>1330</v>
      </c>
      <c r="B1332">
        <v>276</v>
      </c>
      <c r="C1332">
        <v>951</v>
      </c>
      <c r="D1332">
        <v>97</v>
      </c>
      <c r="E1332">
        <v>1</v>
      </c>
      <c r="F1332">
        <v>97</v>
      </c>
      <c r="G1332">
        <v>1</v>
      </c>
      <c r="H1332" t="str">
        <f>VLOOKUP($C1332,'Raw-products'!$A$2:$H$1261,MATCH(H$1,'Raw-products'!$A$1:$H$1,0))</f>
        <v>Trousers</v>
      </c>
      <c r="I1332" t="str">
        <f>VLOOKUP($C1332,'Raw-products'!$A$2:$H$1261,MATCH(I$1,'Raw-products'!$A$1:$H$1,0))</f>
        <v>Slim-Fit</v>
      </c>
      <c r="J1332" t="str">
        <f>VLOOKUP($C1332,'Raw-products'!$A$2:$H$1261,MATCH(J$1,'Raw-products'!$A$1:$H$1,0))</f>
        <v>S</v>
      </c>
      <c r="K1332" t="str">
        <f>VLOOKUP($C1332,'Raw-products'!$A$2:$H$1261,MATCH(K$1,'Raw-products'!$A$1:$H$1,0))</f>
        <v>orange</v>
      </c>
      <c r="L1332">
        <f>VLOOKUP($C1332,'Raw-products'!$A$2:$H$1261,MATCH(L$1,'Raw-products'!$A$1:$H$1,0))</f>
        <v>119</v>
      </c>
      <c r="M1332">
        <f>VLOOKUP($C1332,'Raw-products'!$A$2:$H$1261,MATCH(M$1,'Raw-products'!$A$1:$H$1,0))</f>
        <v>55</v>
      </c>
      <c r="N1332" s="5">
        <f t="shared" si="40"/>
        <v>6545</v>
      </c>
      <c r="O1332" cm="1">
        <f t="array" ref="O1332:R1332">_xlfn.XLOOKUP($B1332,'Raw -orders'!$A:$A,'Raw -orders'!$B:$E)</f>
        <v>775</v>
      </c>
      <c r="P1332">
        <v>48376</v>
      </c>
      <c r="Q1332" s="1">
        <v>44367</v>
      </c>
      <c r="R1332" s="1">
        <v>44371</v>
      </c>
      <c r="S1332" t="str" cm="1">
        <f t="array" ref="S1332:Z1332">_xlfn.XLOOKUP($O1332,'Raw - customers'!$A:$A,'Raw - customers'!$B:$I)</f>
        <v>Edee Wildt</v>
      </c>
      <c r="T1332" t="str">
        <v>Bigender</v>
      </c>
      <c r="U1332">
        <v>56</v>
      </c>
      <c r="V1332" t="str">
        <v>868 Jonathan TrackApt. 142</v>
      </c>
      <c r="W1332">
        <v>8274</v>
      </c>
      <c r="X1332" t="str">
        <v>East Charlesfurt</v>
      </c>
      <c r="Y1332" t="str">
        <v>Northern Territory</v>
      </c>
      <c r="Z1332" t="str">
        <v>Australia</v>
      </c>
      <c r="AA1332">
        <v>6</v>
      </c>
      <c r="AB1332" s="3" t="str">
        <f t="shared" si="41"/>
        <v>0 to 10</v>
      </c>
      <c r="AM1332" s="6">
        <v>775</v>
      </c>
      <c r="AN1332" s="6" t="s">
        <v>1339</v>
      </c>
    </row>
    <row r="1333" spans="1:40" x14ac:dyDescent="0.25">
      <c r="A1333">
        <v>1331</v>
      </c>
      <c r="B1333">
        <v>276</v>
      </c>
      <c r="C1333">
        <v>1178</v>
      </c>
      <c r="D1333">
        <v>99</v>
      </c>
      <c r="E1333">
        <v>1</v>
      </c>
      <c r="F1333">
        <v>99</v>
      </c>
      <c r="G1333">
        <v>1</v>
      </c>
      <c r="H1333" t="str">
        <f>VLOOKUP($C1333,'Raw-products'!$A$2:$H$1261,MATCH(H$1,'Raw-products'!$A$1:$H$1,0))</f>
        <v>Trousers</v>
      </c>
      <c r="I1333" t="str">
        <f>VLOOKUP($C1333,'Raw-products'!$A$2:$H$1261,MATCH(I$1,'Raw-products'!$A$1:$H$1,0))</f>
        <v>High-Waisted</v>
      </c>
      <c r="J1333" t="str">
        <f>VLOOKUP($C1333,'Raw-products'!$A$2:$H$1261,MATCH(J$1,'Raw-products'!$A$1:$H$1,0))</f>
        <v>L</v>
      </c>
      <c r="K1333" t="str">
        <f>VLOOKUP($C1333,'Raw-products'!$A$2:$H$1261,MATCH(K$1,'Raw-products'!$A$1:$H$1,0))</f>
        <v>blue</v>
      </c>
      <c r="L1333">
        <f>VLOOKUP($C1333,'Raw-products'!$A$2:$H$1261,MATCH(L$1,'Raw-products'!$A$1:$H$1,0))</f>
        <v>98</v>
      </c>
      <c r="M1333">
        <f>VLOOKUP($C1333,'Raw-products'!$A$2:$H$1261,MATCH(M$1,'Raw-products'!$A$1:$H$1,0))</f>
        <v>57</v>
      </c>
      <c r="N1333" s="5">
        <f t="shared" si="40"/>
        <v>5586</v>
      </c>
      <c r="O1333" cm="1">
        <f t="array" ref="O1333:R1333">_xlfn.XLOOKUP($B1333,'Raw -orders'!$A:$A,'Raw -orders'!$B:$E)</f>
        <v>775</v>
      </c>
      <c r="P1333">
        <v>48376</v>
      </c>
      <c r="Q1333" s="1">
        <v>44367</v>
      </c>
      <c r="R1333" s="1">
        <v>44371</v>
      </c>
      <c r="S1333" t="str" cm="1">
        <f t="array" ref="S1333:Z1333">_xlfn.XLOOKUP($O1333,'Raw - customers'!$A:$A,'Raw - customers'!$B:$I)</f>
        <v>Edee Wildt</v>
      </c>
      <c r="T1333" t="str">
        <v>Bigender</v>
      </c>
      <c r="U1333">
        <v>56</v>
      </c>
      <c r="V1333" t="str">
        <v>868 Jonathan TrackApt. 142</v>
      </c>
      <c r="W1333">
        <v>8274</v>
      </c>
      <c r="X1333" t="str">
        <v>East Charlesfurt</v>
      </c>
      <c r="Y1333" t="str">
        <v>Northern Territory</v>
      </c>
      <c r="Z1333" t="str">
        <v>Australia</v>
      </c>
      <c r="AA1333">
        <v>6</v>
      </c>
      <c r="AB1333" s="3" t="str">
        <f t="shared" si="41"/>
        <v>0 to 10</v>
      </c>
      <c r="AM1333" s="6">
        <v>775</v>
      </c>
      <c r="AN1333" s="6" t="s">
        <v>1339</v>
      </c>
    </row>
    <row r="1334" spans="1:40" x14ac:dyDescent="0.25">
      <c r="A1334">
        <v>1332</v>
      </c>
      <c r="B1334">
        <v>276</v>
      </c>
      <c r="C1334">
        <v>1060</v>
      </c>
      <c r="D1334">
        <v>93</v>
      </c>
      <c r="E1334">
        <v>3</v>
      </c>
      <c r="F1334">
        <v>279</v>
      </c>
      <c r="G1334">
        <v>1</v>
      </c>
      <c r="H1334" t="str">
        <f>VLOOKUP($C1334,'Raw-products'!$A$2:$H$1261,MATCH(H$1,'Raw-products'!$A$1:$H$1,0))</f>
        <v>Trousers</v>
      </c>
      <c r="I1334" t="str">
        <f>VLOOKUP($C1334,'Raw-products'!$A$2:$H$1261,MATCH(I$1,'Raw-products'!$A$1:$H$1,0))</f>
        <v>Joggers</v>
      </c>
      <c r="J1334" t="str">
        <f>VLOOKUP($C1334,'Raw-products'!$A$2:$H$1261,MATCH(J$1,'Raw-products'!$A$1:$H$1,0))</f>
        <v>XS</v>
      </c>
      <c r="K1334" t="str">
        <f>VLOOKUP($C1334,'Raw-products'!$A$2:$H$1261,MATCH(K$1,'Raw-products'!$A$1:$H$1,0))</f>
        <v>yellow</v>
      </c>
      <c r="L1334">
        <f>VLOOKUP($C1334,'Raw-products'!$A$2:$H$1261,MATCH(L$1,'Raw-products'!$A$1:$H$1,0))</f>
        <v>94</v>
      </c>
      <c r="M1334">
        <f>VLOOKUP($C1334,'Raw-products'!$A$2:$H$1261,MATCH(M$1,'Raw-products'!$A$1:$H$1,0))</f>
        <v>62</v>
      </c>
      <c r="N1334" s="5">
        <f t="shared" si="40"/>
        <v>5828</v>
      </c>
      <c r="O1334" cm="1">
        <f t="array" ref="O1334:R1334">_xlfn.XLOOKUP($B1334,'Raw -orders'!$A:$A,'Raw -orders'!$B:$E)</f>
        <v>775</v>
      </c>
      <c r="P1334">
        <v>48376</v>
      </c>
      <c r="Q1334" s="1">
        <v>44367</v>
      </c>
      <c r="R1334" s="1">
        <v>44371</v>
      </c>
      <c r="S1334" t="str" cm="1">
        <f t="array" ref="S1334:Z1334">_xlfn.XLOOKUP($O1334,'Raw - customers'!$A:$A,'Raw - customers'!$B:$I)</f>
        <v>Edee Wildt</v>
      </c>
      <c r="T1334" t="str">
        <v>Bigender</v>
      </c>
      <c r="U1334">
        <v>56</v>
      </c>
      <c r="V1334" t="str">
        <v>868 Jonathan TrackApt. 142</v>
      </c>
      <c r="W1334">
        <v>8274</v>
      </c>
      <c r="X1334" t="str">
        <v>East Charlesfurt</v>
      </c>
      <c r="Y1334" t="str">
        <v>Northern Territory</v>
      </c>
      <c r="Z1334" t="str">
        <v>Australia</v>
      </c>
      <c r="AA1334">
        <v>6</v>
      </c>
      <c r="AB1334" s="3" t="str">
        <f t="shared" si="41"/>
        <v>0 to 10</v>
      </c>
      <c r="AM1334" s="6">
        <v>775</v>
      </c>
      <c r="AN1334" s="6" t="s">
        <v>1339</v>
      </c>
    </row>
    <row r="1335" spans="1:40" x14ac:dyDescent="0.25">
      <c r="A1335">
        <v>1333</v>
      </c>
      <c r="B1335">
        <v>277</v>
      </c>
      <c r="C1335">
        <v>690</v>
      </c>
      <c r="D1335">
        <v>113</v>
      </c>
      <c r="E1335">
        <v>2</v>
      </c>
      <c r="F1335">
        <v>226</v>
      </c>
      <c r="G1335">
        <v>1</v>
      </c>
      <c r="H1335" t="str">
        <f>VLOOKUP($C1335,'Raw-products'!$A$2:$H$1261,MATCH(H$1,'Raw-products'!$A$1:$H$1,0))</f>
        <v>Jacket</v>
      </c>
      <c r="I1335" t="str">
        <f>VLOOKUP($C1335,'Raw-products'!$A$2:$H$1261,MATCH(I$1,'Raw-products'!$A$1:$H$1,0))</f>
        <v>Parka</v>
      </c>
      <c r="J1335" t="str">
        <f>VLOOKUP($C1335,'Raw-products'!$A$2:$H$1261,MATCH(J$1,'Raw-products'!$A$1:$H$1,0))</f>
        <v>XS</v>
      </c>
      <c r="K1335" t="str">
        <f>VLOOKUP($C1335,'Raw-products'!$A$2:$H$1261,MATCH(K$1,'Raw-products'!$A$1:$H$1,0))</f>
        <v>indigo</v>
      </c>
      <c r="L1335">
        <f>VLOOKUP($C1335,'Raw-products'!$A$2:$H$1261,MATCH(L$1,'Raw-products'!$A$1:$H$1,0))</f>
        <v>119</v>
      </c>
      <c r="M1335">
        <f>VLOOKUP($C1335,'Raw-products'!$A$2:$H$1261,MATCH(M$1,'Raw-products'!$A$1:$H$1,0))</f>
        <v>57</v>
      </c>
      <c r="N1335" s="5">
        <f t="shared" si="40"/>
        <v>6783</v>
      </c>
      <c r="O1335" cm="1">
        <f t="array" ref="O1335:R1335">_xlfn.XLOOKUP($B1335,'Raw -orders'!$A:$A,'Raw -orders'!$B:$E)</f>
        <v>659</v>
      </c>
      <c r="P1335">
        <v>48337</v>
      </c>
      <c r="Q1335" s="1">
        <v>44291</v>
      </c>
      <c r="R1335" s="1">
        <v>44292</v>
      </c>
      <c r="S1335" t="str" cm="1">
        <f t="array" ref="S1335:Z1335">_xlfn.XLOOKUP($O1335,'Raw - customers'!$A:$A,'Raw - customers'!$B:$I)</f>
        <v>Ira Dafforne</v>
      </c>
      <c r="T1335" t="str">
        <v>Non-binary</v>
      </c>
      <c r="U1335">
        <v>57</v>
      </c>
      <c r="V1335" t="str">
        <v>14 O'neill View RdApt. 908</v>
      </c>
      <c r="W1335">
        <v>9653</v>
      </c>
      <c r="X1335" t="str">
        <v>Sophiemouth</v>
      </c>
      <c r="Y1335" t="str">
        <v>Tasmania</v>
      </c>
      <c r="Z1335" t="str">
        <v>Australia</v>
      </c>
      <c r="AA1335">
        <v>4</v>
      </c>
      <c r="AB1335" s="3" t="str">
        <f t="shared" si="41"/>
        <v>0 to 10</v>
      </c>
      <c r="AM1335" s="6">
        <v>659</v>
      </c>
      <c r="AN1335" s="6" t="s">
        <v>1414</v>
      </c>
    </row>
    <row r="1336" spans="1:40" x14ac:dyDescent="0.25">
      <c r="A1336">
        <v>1334</v>
      </c>
      <c r="B1336">
        <v>277</v>
      </c>
      <c r="C1336">
        <v>944</v>
      </c>
      <c r="D1336">
        <v>96</v>
      </c>
      <c r="E1336">
        <v>2</v>
      </c>
      <c r="F1336">
        <v>192</v>
      </c>
      <c r="G1336">
        <v>1</v>
      </c>
      <c r="H1336" t="str">
        <f>VLOOKUP($C1336,'Raw-products'!$A$2:$H$1261,MATCH(H$1,'Raw-products'!$A$1:$H$1,0))</f>
        <v>Trousers</v>
      </c>
      <c r="I1336" t="str">
        <f>VLOOKUP($C1336,'Raw-products'!$A$2:$H$1261,MATCH(I$1,'Raw-products'!$A$1:$H$1,0))</f>
        <v>Drawstring</v>
      </c>
      <c r="J1336" t="str">
        <f>VLOOKUP($C1336,'Raw-products'!$A$2:$H$1261,MATCH(J$1,'Raw-products'!$A$1:$H$1,0))</f>
        <v>XL</v>
      </c>
      <c r="K1336" t="str">
        <f>VLOOKUP($C1336,'Raw-products'!$A$2:$H$1261,MATCH(K$1,'Raw-products'!$A$1:$H$1,0))</f>
        <v>violet</v>
      </c>
      <c r="L1336">
        <f>VLOOKUP($C1336,'Raw-products'!$A$2:$H$1261,MATCH(L$1,'Raw-products'!$A$1:$H$1,0))</f>
        <v>104</v>
      </c>
      <c r="M1336">
        <f>VLOOKUP($C1336,'Raw-products'!$A$2:$H$1261,MATCH(M$1,'Raw-products'!$A$1:$H$1,0))</f>
        <v>80</v>
      </c>
      <c r="N1336" s="5">
        <f t="shared" si="40"/>
        <v>8320</v>
      </c>
      <c r="O1336" cm="1">
        <f t="array" ref="O1336:R1336">_xlfn.XLOOKUP($B1336,'Raw -orders'!$A:$A,'Raw -orders'!$B:$E)</f>
        <v>659</v>
      </c>
      <c r="P1336">
        <v>48337</v>
      </c>
      <c r="Q1336" s="1">
        <v>44291</v>
      </c>
      <c r="R1336" s="1">
        <v>44292</v>
      </c>
      <c r="S1336" t="str" cm="1">
        <f t="array" ref="S1336:Z1336">_xlfn.XLOOKUP($O1336,'Raw - customers'!$A:$A,'Raw - customers'!$B:$I)</f>
        <v>Ira Dafforne</v>
      </c>
      <c r="T1336" t="str">
        <v>Non-binary</v>
      </c>
      <c r="U1336">
        <v>57</v>
      </c>
      <c r="V1336" t="str">
        <v>14 O'neill View RdApt. 908</v>
      </c>
      <c r="W1336">
        <v>9653</v>
      </c>
      <c r="X1336" t="str">
        <v>Sophiemouth</v>
      </c>
      <c r="Y1336" t="str">
        <v>Tasmania</v>
      </c>
      <c r="Z1336" t="str">
        <v>Australia</v>
      </c>
      <c r="AA1336">
        <v>4</v>
      </c>
      <c r="AB1336" s="3" t="str">
        <f t="shared" si="41"/>
        <v>0 to 10</v>
      </c>
      <c r="AM1336" s="6">
        <v>659</v>
      </c>
      <c r="AN1336" s="6" t="s">
        <v>1414</v>
      </c>
    </row>
    <row r="1337" spans="1:40" x14ac:dyDescent="0.25">
      <c r="A1337">
        <v>1335</v>
      </c>
      <c r="B1337">
        <v>277</v>
      </c>
      <c r="C1337">
        <v>1180</v>
      </c>
      <c r="D1337">
        <v>99</v>
      </c>
      <c r="E1337">
        <v>2</v>
      </c>
      <c r="F1337">
        <v>198</v>
      </c>
      <c r="G1337">
        <v>1</v>
      </c>
      <c r="H1337" t="str">
        <f>VLOOKUP($C1337,'Raw-products'!$A$2:$H$1261,MATCH(H$1,'Raw-products'!$A$1:$H$1,0))</f>
        <v>Trousers</v>
      </c>
      <c r="I1337" t="str">
        <f>VLOOKUP($C1337,'Raw-products'!$A$2:$H$1261,MATCH(I$1,'Raw-products'!$A$1:$H$1,0))</f>
        <v>High-Waisted</v>
      </c>
      <c r="J1337" t="str">
        <f>VLOOKUP($C1337,'Raw-products'!$A$2:$H$1261,MATCH(J$1,'Raw-products'!$A$1:$H$1,0))</f>
        <v>XS</v>
      </c>
      <c r="K1337" t="str">
        <f>VLOOKUP($C1337,'Raw-products'!$A$2:$H$1261,MATCH(K$1,'Raw-products'!$A$1:$H$1,0))</f>
        <v>indigo</v>
      </c>
      <c r="L1337">
        <f>VLOOKUP($C1337,'Raw-products'!$A$2:$H$1261,MATCH(L$1,'Raw-products'!$A$1:$H$1,0))</f>
        <v>98</v>
      </c>
      <c r="M1337">
        <f>VLOOKUP($C1337,'Raw-products'!$A$2:$H$1261,MATCH(M$1,'Raw-products'!$A$1:$H$1,0))</f>
        <v>47</v>
      </c>
      <c r="N1337" s="5">
        <f t="shared" si="40"/>
        <v>4606</v>
      </c>
      <c r="O1337" cm="1">
        <f t="array" ref="O1337:R1337">_xlfn.XLOOKUP($B1337,'Raw -orders'!$A:$A,'Raw -orders'!$B:$E)</f>
        <v>659</v>
      </c>
      <c r="P1337">
        <v>48337</v>
      </c>
      <c r="Q1337" s="1">
        <v>44291</v>
      </c>
      <c r="R1337" s="1">
        <v>44292</v>
      </c>
      <c r="S1337" t="str" cm="1">
        <f t="array" ref="S1337:Z1337">_xlfn.XLOOKUP($O1337,'Raw - customers'!$A:$A,'Raw - customers'!$B:$I)</f>
        <v>Ira Dafforne</v>
      </c>
      <c r="T1337" t="str">
        <v>Non-binary</v>
      </c>
      <c r="U1337">
        <v>57</v>
      </c>
      <c r="V1337" t="str">
        <v>14 O'neill View RdApt. 908</v>
      </c>
      <c r="W1337">
        <v>9653</v>
      </c>
      <c r="X1337" t="str">
        <v>Sophiemouth</v>
      </c>
      <c r="Y1337" t="str">
        <v>Tasmania</v>
      </c>
      <c r="Z1337" t="str">
        <v>Australia</v>
      </c>
      <c r="AA1337">
        <v>4</v>
      </c>
      <c r="AB1337" s="3" t="str">
        <f t="shared" si="41"/>
        <v>0 to 10</v>
      </c>
      <c r="AM1337" s="6">
        <v>659</v>
      </c>
      <c r="AN1337" s="6" t="s">
        <v>1414</v>
      </c>
    </row>
    <row r="1338" spans="1:40" x14ac:dyDescent="0.25">
      <c r="A1338">
        <v>1336</v>
      </c>
      <c r="B1338">
        <v>277</v>
      </c>
      <c r="C1338">
        <v>181</v>
      </c>
      <c r="D1338">
        <v>98</v>
      </c>
      <c r="E1338">
        <v>2</v>
      </c>
      <c r="F1338">
        <v>196</v>
      </c>
      <c r="G1338">
        <v>1</v>
      </c>
      <c r="H1338" t="str">
        <f>VLOOKUP($C1338,'Raw-products'!$A$2:$H$1261,MATCH(H$1,'Raw-products'!$A$1:$H$1,0))</f>
        <v>Shirt</v>
      </c>
      <c r="I1338" t="str">
        <f>VLOOKUP($C1338,'Raw-products'!$A$2:$H$1261,MATCH(I$1,'Raw-products'!$A$1:$H$1,0))</f>
        <v>Camp Collared</v>
      </c>
      <c r="J1338" t="str">
        <f>VLOOKUP($C1338,'Raw-products'!$A$2:$H$1261,MATCH(J$1,'Raw-products'!$A$1:$H$1,0))</f>
        <v>S</v>
      </c>
      <c r="K1338" t="str">
        <f>VLOOKUP($C1338,'Raw-products'!$A$2:$H$1261,MATCH(K$1,'Raw-products'!$A$1:$H$1,0))</f>
        <v>orange</v>
      </c>
      <c r="L1338">
        <f>VLOOKUP($C1338,'Raw-products'!$A$2:$H$1261,MATCH(L$1,'Raw-products'!$A$1:$H$1,0))</f>
        <v>112</v>
      </c>
      <c r="M1338">
        <f>VLOOKUP($C1338,'Raw-products'!$A$2:$H$1261,MATCH(M$1,'Raw-products'!$A$1:$H$1,0))</f>
        <v>62</v>
      </c>
      <c r="N1338" s="5">
        <f t="shared" si="40"/>
        <v>6944</v>
      </c>
      <c r="O1338" cm="1">
        <f t="array" ref="O1338:R1338">_xlfn.XLOOKUP($B1338,'Raw -orders'!$A:$A,'Raw -orders'!$B:$E)</f>
        <v>659</v>
      </c>
      <c r="P1338">
        <v>48337</v>
      </c>
      <c r="Q1338" s="1">
        <v>44291</v>
      </c>
      <c r="R1338" s="1">
        <v>44292</v>
      </c>
      <c r="S1338" t="str" cm="1">
        <f t="array" ref="S1338:Z1338">_xlfn.XLOOKUP($O1338,'Raw - customers'!$A:$A,'Raw - customers'!$B:$I)</f>
        <v>Ira Dafforne</v>
      </c>
      <c r="T1338" t="str">
        <v>Non-binary</v>
      </c>
      <c r="U1338">
        <v>57</v>
      </c>
      <c r="V1338" t="str">
        <v>14 O'neill View RdApt. 908</v>
      </c>
      <c r="W1338">
        <v>9653</v>
      </c>
      <c r="X1338" t="str">
        <v>Sophiemouth</v>
      </c>
      <c r="Y1338" t="str">
        <v>Tasmania</v>
      </c>
      <c r="Z1338" t="str">
        <v>Australia</v>
      </c>
      <c r="AA1338">
        <v>4</v>
      </c>
      <c r="AB1338" s="3" t="str">
        <f t="shared" si="41"/>
        <v>0 to 10</v>
      </c>
      <c r="AM1338" s="6">
        <v>659</v>
      </c>
      <c r="AN1338" s="6" t="s">
        <v>1414</v>
      </c>
    </row>
    <row r="1339" spans="1:40" x14ac:dyDescent="0.25">
      <c r="A1339">
        <v>1337</v>
      </c>
      <c r="B1339">
        <v>277</v>
      </c>
      <c r="C1339">
        <v>740</v>
      </c>
      <c r="D1339">
        <v>109</v>
      </c>
      <c r="E1339">
        <v>3</v>
      </c>
      <c r="F1339">
        <v>327</v>
      </c>
      <c r="G1339">
        <v>1</v>
      </c>
      <c r="H1339" t="str">
        <f>VLOOKUP($C1339,'Raw-products'!$A$2:$H$1261,MATCH(H$1,'Raw-products'!$A$1:$H$1,0))</f>
        <v>Jacket</v>
      </c>
      <c r="I1339" t="str">
        <f>VLOOKUP($C1339,'Raw-products'!$A$2:$H$1261,MATCH(I$1,'Raw-products'!$A$1:$H$1,0))</f>
        <v>Peacoat</v>
      </c>
      <c r="J1339" t="str">
        <f>VLOOKUP($C1339,'Raw-products'!$A$2:$H$1261,MATCH(J$1,'Raw-products'!$A$1:$H$1,0))</f>
        <v>XS</v>
      </c>
      <c r="K1339" t="str">
        <f>VLOOKUP($C1339,'Raw-products'!$A$2:$H$1261,MATCH(K$1,'Raw-products'!$A$1:$H$1,0))</f>
        <v>orange</v>
      </c>
      <c r="L1339">
        <f>VLOOKUP($C1339,'Raw-products'!$A$2:$H$1261,MATCH(L$1,'Raw-products'!$A$1:$H$1,0))</f>
        <v>102</v>
      </c>
      <c r="M1339">
        <f>VLOOKUP($C1339,'Raw-products'!$A$2:$H$1261,MATCH(M$1,'Raw-products'!$A$1:$H$1,0))</f>
        <v>78</v>
      </c>
      <c r="N1339" s="5">
        <f t="shared" si="40"/>
        <v>7956</v>
      </c>
      <c r="O1339" cm="1">
        <f t="array" ref="O1339:R1339">_xlfn.XLOOKUP($B1339,'Raw -orders'!$A:$A,'Raw -orders'!$B:$E)</f>
        <v>659</v>
      </c>
      <c r="P1339">
        <v>48337</v>
      </c>
      <c r="Q1339" s="1">
        <v>44291</v>
      </c>
      <c r="R1339" s="1">
        <v>44292</v>
      </c>
      <c r="S1339" t="str" cm="1">
        <f t="array" ref="S1339:Z1339">_xlfn.XLOOKUP($O1339,'Raw - customers'!$A:$A,'Raw - customers'!$B:$I)</f>
        <v>Ira Dafforne</v>
      </c>
      <c r="T1339" t="str">
        <v>Non-binary</v>
      </c>
      <c r="U1339">
        <v>57</v>
      </c>
      <c r="V1339" t="str">
        <v>14 O'neill View RdApt. 908</v>
      </c>
      <c r="W1339">
        <v>9653</v>
      </c>
      <c r="X1339" t="str">
        <v>Sophiemouth</v>
      </c>
      <c r="Y1339" t="str">
        <v>Tasmania</v>
      </c>
      <c r="Z1339" t="str">
        <v>Australia</v>
      </c>
      <c r="AA1339">
        <v>4</v>
      </c>
      <c r="AB1339" s="3" t="str">
        <f t="shared" si="41"/>
        <v>0 to 10</v>
      </c>
      <c r="AM1339" s="6">
        <v>659</v>
      </c>
      <c r="AN1339" s="6" t="s">
        <v>1414</v>
      </c>
    </row>
    <row r="1340" spans="1:40" x14ac:dyDescent="0.25">
      <c r="A1340">
        <v>1338</v>
      </c>
      <c r="B1340">
        <v>277</v>
      </c>
      <c r="C1340">
        <v>1037</v>
      </c>
      <c r="D1340">
        <v>90</v>
      </c>
      <c r="E1340">
        <v>3</v>
      </c>
      <c r="F1340">
        <v>270</v>
      </c>
      <c r="G1340">
        <v>1</v>
      </c>
      <c r="H1340" t="str">
        <f>VLOOKUP($C1340,'Raw-products'!$A$2:$H$1261,MATCH(H$1,'Raw-products'!$A$1:$H$1,0))</f>
        <v>Trousers</v>
      </c>
      <c r="I1340" t="str">
        <f>VLOOKUP($C1340,'Raw-products'!$A$2:$H$1261,MATCH(I$1,'Raw-products'!$A$1:$H$1,0))</f>
        <v>Relaxed Leg</v>
      </c>
      <c r="J1340" t="str">
        <f>VLOOKUP($C1340,'Raw-products'!$A$2:$H$1261,MATCH(J$1,'Raw-products'!$A$1:$H$1,0))</f>
        <v>M</v>
      </c>
      <c r="K1340" t="str">
        <f>VLOOKUP($C1340,'Raw-products'!$A$2:$H$1261,MATCH(K$1,'Raw-products'!$A$1:$H$1,0))</f>
        <v>blue</v>
      </c>
      <c r="L1340">
        <f>VLOOKUP($C1340,'Raw-products'!$A$2:$H$1261,MATCH(L$1,'Raw-products'!$A$1:$H$1,0))</f>
        <v>95</v>
      </c>
      <c r="M1340">
        <f>VLOOKUP($C1340,'Raw-products'!$A$2:$H$1261,MATCH(M$1,'Raw-products'!$A$1:$H$1,0))</f>
        <v>72</v>
      </c>
      <c r="N1340" s="5">
        <f t="shared" si="40"/>
        <v>6840</v>
      </c>
      <c r="O1340" cm="1">
        <f t="array" ref="O1340:R1340">_xlfn.XLOOKUP($B1340,'Raw -orders'!$A:$A,'Raw -orders'!$B:$E)</f>
        <v>659</v>
      </c>
      <c r="P1340">
        <v>48337</v>
      </c>
      <c r="Q1340" s="1">
        <v>44291</v>
      </c>
      <c r="R1340" s="1">
        <v>44292</v>
      </c>
      <c r="S1340" t="str" cm="1">
        <f t="array" ref="S1340:Z1340">_xlfn.XLOOKUP($O1340,'Raw - customers'!$A:$A,'Raw - customers'!$B:$I)</f>
        <v>Ira Dafforne</v>
      </c>
      <c r="T1340" t="str">
        <v>Non-binary</v>
      </c>
      <c r="U1340">
        <v>57</v>
      </c>
      <c r="V1340" t="str">
        <v>14 O'neill View RdApt. 908</v>
      </c>
      <c r="W1340">
        <v>9653</v>
      </c>
      <c r="X1340" t="str">
        <v>Sophiemouth</v>
      </c>
      <c r="Y1340" t="str">
        <v>Tasmania</v>
      </c>
      <c r="Z1340" t="str">
        <v>Australia</v>
      </c>
      <c r="AA1340">
        <v>4</v>
      </c>
      <c r="AB1340" s="3" t="str">
        <f t="shared" si="41"/>
        <v>0 to 10</v>
      </c>
      <c r="AM1340" s="6">
        <v>659</v>
      </c>
      <c r="AN1340" s="6" t="s">
        <v>1414</v>
      </c>
    </row>
    <row r="1341" spans="1:40" x14ac:dyDescent="0.25">
      <c r="A1341">
        <v>1339</v>
      </c>
      <c r="B1341">
        <v>277</v>
      </c>
      <c r="C1341">
        <v>126</v>
      </c>
      <c r="D1341">
        <v>92</v>
      </c>
      <c r="E1341">
        <v>2</v>
      </c>
      <c r="F1341">
        <v>184</v>
      </c>
      <c r="G1341">
        <v>1</v>
      </c>
      <c r="H1341" t="str">
        <f>VLOOKUP($C1341,'Raw-products'!$A$2:$H$1261,MATCH(H$1,'Raw-products'!$A$1:$H$1,0))</f>
        <v>Shirt</v>
      </c>
      <c r="I1341" t="str">
        <f>VLOOKUP($C1341,'Raw-products'!$A$2:$H$1261,MATCH(I$1,'Raw-products'!$A$1:$H$1,0))</f>
        <v>Denim</v>
      </c>
      <c r="J1341" t="str">
        <f>VLOOKUP($C1341,'Raw-products'!$A$2:$H$1261,MATCH(J$1,'Raw-products'!$A$1:$H$1,0))</f>
        <v>S</v>
      </c>
      <c r="K1341" t="str">
        <f>VLOOKUP($C1341,'Raw-products'!$A$2:$H$1261,MATCH(K$1,'Raw-products'!$A$1:$H$1,0))</f>
        <v>blue</v>
      </c>
      <c r="L1341">
        <f>VLOOKUP($C1341,'Raw-products'!$A$2:$H$1261,MATCH(L$1,'Raw-products'!$A$1:$H$1,0))</f>
        <v>115</v>
      </c>
      <c r="M1341">
        <f>VLOOKUP($C1341,'Raw-products'!$A$2:$H$1261,MATCH(M$1,'Raw-products'!$A$1:$H$1,0))</f>
        <v>47</v>
      </c>
      <c r="N1341" s="5">
        <f t="shared" si="40"/>
        <v>5405</v>
      </c>
      <c r="O1341" cm="1">
        <f t="array" ref="O1341:R1341">_xlfn.XLOOKUP($B1341,'Raw -orders'!$A:$A,'Raw -orders'!$B:$E)</f>
        <v>659</v>
      </c>
      <c r="P1341">
        <v>48337</v>
      </c>
      <c r="Q1341" s="1">
        <v>44291</v>
      </c>
      <c r="R1341" s="1">
        <v>44292</v>
      </c>
      <c r="S1341" t="str" cm="1">
        <f t="array" ref="S1341:Z1341">_xlfn.XLOOKUP($O1341,'Raw - customers'!$A:$A,'Raw - customers'!$B:$I)</f>
        <v>Ira Dafforne</v>
      </c>
      <c r="T1341" t="str">
        <v>Non-binary</v>
      </c>
      <c r="U1341">
        <v>57</v>
      </c>
      <c r="V1341" t="str">
        <v>14 O'neill View RdApt. 908</v>
      </c>
      <c r="W1341">
        <v>9653</v>
      </c>
      <c r="X1341" t="str">
        <v>Sophiemouth</v>
      </c>
      <c r="Y1341" t="str">
        <v>Tasmania</v>
      </c>
      <c r="Z1341" t="str">
        <v>Australia</v>
      </c>
      <c r="AA1341">
        <v>4</v>
      </c>
      <c r="AB1341" s="3" t="str">
        <f t="shared" si="41"/>
        <v>0 to 10</v>
      </c>
      <c r="AM1341" s="6">
        <v>659</v>
      </c>
      <c r="AN1341" s="6" t="s">
        <v>1414</v>
      </c>
    </row>
    <row r="1342" spans="1:40" x14ac:dyDescent="0.25">
      <c r="A1342">
        <v>1340</v>
      </c>
      <c r="B1342">
        <v>278</v>
      </c>
      <c r="C1342">
        <v>1193</v>
      </c>
      <c r="D1342">
        <v>105</v>
      </c>
      <c r="E1342">
        <v>2</v>
      </c>
      <c r="F1342">
        <v>210</v>
      </c>
      <c r="G1342">
        <v>1</v>
      </c>
      <c r="H1342" t="str">
        <f>VLOOKUP($C1342,'Raw-products'!$A$2:$H$1261,MATCH(H$1,'Raw-products'!$A$1:$H$1,0))</f>
        <v>Trousers</v>
      </c>
      <c r="I1342" t="str">
        <f>VLOOKUP($C1342,'Raw-products'!$A$2:$H$1261,MATCH(I$1,'Raw-products'!$A$1:$H$1,0))</f>
        <v>Pleated</v>
      </c>
      <c r="J1342" t="str">
        <f>VLOOKUP($C1342,'Raw-products'!$A$2:$H$1261,MATCH(J$1,'Raw-products'!$A$1:$H$1,0))</f>
        <v>L</v>
      </c>
      <c r="K1342" t="str">
        <f>VLOOKUP($C1342,'Raw-products'!$A$2:$H$1261,MATCH(K$1,'Raw-products'!$A$1:$H$1,0))</f>
        <v>red</v>
      </c>
      <c r="L1342">
        <f>VLOOKUP($C1342,'Raw-products'!$A$2:$H$1261,MATCH(L$1,'Raw-products'!$A$1:$H$1,0))</f>
        <v>90</v>
      </c>
      <c r="M1342">
        <f>VLOOKUP($C1342,'Raw-products'!$A$2:$H$1261,MATCH(M$1,'Raw-products'!$A$1:$H$1,0))</f>
        <v>70</v>
      </c>
      <c r="N1342" s="5">
        <f t="shared" si="40"/>
        <v>6300</v>
      </c>
      <c r="O1342" cm="1">
        <f t="array" ref="O1342:R1342">_xlfn.XLOOKUP($B1342,'Raw -orders'!$A:$A,'Raw -orders'!$B:$E)</f>
        <v>510</v>
      </c>
      <c r="P1342">
        <v>19930</v>
      </c>
      <c r="Q1342" s="1">
        <v>44226</v>
      </c>
      <c r="R1342" s="1">
        <v>44240</v>
      </c>
      <c r="S1342" t="str" cm="1">
        <f t="array" ref="S1342:Z1342">_xlfn.XLOOKUP($O1342,'Raw - customers'!$A:$A,'Raw - customers'!$B:$I)</f>
        <v>Kinny Roget</v>
      </c>
      <c r="T1342" t="str">
        <v>Non-binary</v>
      </c>
      <c r="U1342">
        <v>67</v>
      </c>
      <c r="V1342" t="str">
        <v>2684 Tillman ParadeApt. 492</v>
      </c>
      <c r="W1342">
        <v>7867</v>
      </c>
      <c r="X1342" t="str">
        <v>Alexandramouth</v>
      </c>
      <c r="Y1342" t="str">
        <v>New South Wales</v>
      </c>
      <c r="Z1342" t="str">
        <v>Australia</v>
      </c>
      <c r="AA1342">
        <v>1</v>
      </c>
      <c r="AB1342" s="3" t="str">
        <f t="shared" si="41"/>
        <v>10 to 20</v>
      </c>
      <c r="AM1342" s="6">
        <v>510</v>
      </c>
      <c r="AN1342" s="6" t="s">
        <v>1362</v>
      </c>
    </row>
    <row r="1343" spans="1:40" x14ac:dyDescent="0.25">
      <c r="A1343">
        <v>1341</v>
      </c>
      <c r="B1343">
        <v>278</v>
      </c>
      <c r="C1343">
        <v>534</v>
      </c>
      <c r="D1343">
        <v>98</v>
      </c>
      <c r="E1343">
        <v>2</v>
      </c>
      <c r="F1343">
        <v>196</v>
      </c>
      <c r="G1343">
        <v>1</v>
      </c>
      <c r="H1343" t="str">
        <f>VLOOKUP($C1343,'Raw-products'!$A$2:$H$1261,MATCH(H$1,'Raw-products'!$A$1:$H$1,0))</f>
        <v>Jacket</v>
      </c>
      <c r="I1343" t="str">
        <f>VLOOKUP($C1343,'Raw-products'!$A$2:$H$1261,MATCH(I$1,'Raw-products'!$A$1:$H$1,0))</f>
        <v>Leather</v>
      </c>
      <c r="J1343" t="str">
        <f>VLOOKUP($C1343,'Raw-products'!$A$2:$H$1261,MATCH(J$1,'Raw-products'!$A$1:$H$1,0))</f>
        <v>XL</v>
      </c>
      <c r="K1343" t="str">
        <f>VLOOKUP($C1343,'Raw-products'!$A$2:$H$1261,MATCH(K$1,'Raw-products'!$A$1:$H$1,0))</f>
        <v>orange</v>
      </c>
      <c r="L1343">
        <f>VLOOKUP($C1343,'Raw-products'!$A$2:$H$1261,MATCH(L$1,'Raw-products'!$A$1:$H$1,0))</f>
        <v>113</v>
      </c>
      <c r="M1343">
        <f>VLOOKUP($C1343,'Raw-products'!$A$2:$H$1261,MATCH(M$1,'Raw-products'!$A$1:$H$1,0))</f>
        <v>64</v>
      </c>
      <c r="N1343" s="5">
        <f t="shared" si="40"/>
        <v>7232</v>
      </c>
      <c r="O1343" cm="1">
        <f t="array" ref="O1343:R1343">_xlfn.XLOOKUP($B1343,'Raw -orders'!$A:$A,'Raw -orders'!$B:$E)</f>
        <v>510</v>
      </c>
      <c r="P1343">
        <v>19930</v>
      </c>
      <c r="Q1343" s="1">
        <v>44226</v>
      </c>
      <c r="R1343" s="1">
        <v>44240</v>
      </c>
      <c r="S1343" t="str" cm="1">
        <f t="array" ref="S1343:Z1343">_xlfn.XLOOKUP($O1343,'Raw - customers'!$A:$A,'Raw - customers'!$B:$I)</f>
        <v>Kinny Roget</v>
      </c>
      <c r="T1343" t="str">
        <v>Non-binary</v>
      </c>
      <c r="U1343">
        <v>67</v>
      </c>
      <c r="V1343" t="str">
        <v>2684 Tillman ParadeApt. 492</v>
      </c>
      <c r="W1343">
        <v>7867</v>
      </c>
      <c r="X1343" t="str">
        <v>Alexandramouth</v>
      </c>
      <c r="Y1343" t="str">
        <v>New South Wales</v>
      </c>
      <c r="Z1343" t="str">
        <v>Australia</v>
      </c>
      <c r="AA1343">
        <v>1</v>
      </c>
      <c r="AB1343" s="3" t="str">
        <f t="shared" si="41"/>
        <v>10 to 20</v>
      </c>
      <c r="AM1343" s="6">
        <v>510</v>
      </c>
      <c r="AN1343" s="6" t="s">
        <v>1362</v>
      </c>
    </row>
    <row r="1344" spans="1:40" x14ac:dyDescent="0.25">
      <c r="A1344">
        <v>1342</v>
      </c>
      <c r="B1344">
        <v>278</v>
      </c>
      <c r="C1344">
        <v>92</v>
      </c>
      <c r="D1344">
        <v>118</v>
      </c>
      <c r="E1344">
        <v>3</v>
      </c>
      <c r="F1344">
        <v>354</v>
      </c>
      <c r="G1344">
        <v>1</v>
      </c>
      <c r="H1344" t="str">
        <f>VLOOKUP($C1344,'Raw-products'!$A$2:$H$1261,MATCH(H$1,'Raw-products'!$A$1:$H$1,0))</f>
        <v>Shirt</v>
      </c>
      <c r="I1344" t="str">
        <f>VLOOKUP($C1344,'Raw-products'!$A$2:$H$1261,MATCH(I$1,'Raw-products'!$A$1:$H$1,0))</f>
        <v>Flannel</v>
      </c>
      <c r="J1344" t="str">
        <f>VLOOKUP($C1344,'Raw-products'!$A$2:$H$1261,MATCH(J$1,'Raw-products'!$A$1:$H$1,0))</f>
        <v>M</v>
      </c>
      <c r="K1344" t="str">
        <f>VLOOKUP($C1344,'Raw-products'!$A$2:$H$1261,MATCH(K$1,'Raw-products'!$A$1:$H$1,0))</f>
        <v>blue</v>
      </c>
      <c r="L1344">
        <f>VLOOKUP($C1344,'Raw-products'!$A$2:$H$1261,MATCH(L$1,'Raw-products'!$A$1:$H$1,0))</f>
        <v>96</v>
      </c>
      <c r="M1344">
        <f>VLOOKUP($C1344,'Raw-products'!$A$2:$H$1261,MATCH(M$1,'Raw-products'!$A$1:$H$1,0))</f>
        <v>73</v>
      </c>
      <c r="N1344" s="5">
        <f t="shared" si="40"/>
        <v>7008</v>
      </c>
      <c r="O1344" cm="1">
        <f t="array" ref="O1344:R1344">_xlfn.XLOOKUP($B1344,'Raw -orders'!$A:$A,'Raw -orders'!$B:$E)</f>
        <v>510</v>
      </c>
      <c r="P1344">
        <v>19930</v>
      </c>
      <c r="Q1344" s="1">
        <v>44226</v>
      </c>
      <c r="R1344" s="1">
        <v>44240</v>
      </c>
      <c r="S1344" t="str" cm="1">
        <f t="array" ref="S1344:Z1344">_xlfn.XLOOKUP($O1344,'Raw - customers'!$A:$A,'Raw - customers'!$B:$I)</f>
        <v>Kinny Roget</v>
      </c>
      <c r="T1344" t="str">
        <v>Non-binary</v>
      </c>
      <c r="U1344">
        <v>67</v>
      </c>
      <c r="V1344" t="str">
        <v>2684 Tillman ParadeApt. 492</v>
      </c>
      <c r="W1344">
        <v>7867</v>
      </c>
      <c r="X1344" t="str">
        <v>Alexandramouth</v>
      </c>
      <c r="Y1344" t="str">
        <v>New South Wales</v>
      </c>
      <c r="Z1344" t="str">
        <v>Australia</v>
      </c>
      <c r="AA1344">
        <v>1</v>
      </c>
      <c r="AB1344" s="3" t="str">
        <f t="shared" si="41"/>
        <v>10 to 20</v>
      </c>
      <c r="AM1344" s="6">
        <v>510</v>
      </c>
      <c r="AN1344" s="6" t="s">
        <v>1362</v>
      </c>
    </row>
    <row r="1345" spans="1:40" x14ac:dyDescent="0.25">
      <c r="A1345">
        <v>1343</v>
      </c>
      <c r="B1345">
        <v>278</v>
      </c>
      <c r="C1345">
        <v>248</v>
      </c>
      <c r="D1345">
        <v>95</v>
      </c>
      <c r="E1345">
        <v>1</v>
      </c>
      <c r="F1345">
        <v>95</v>
      </c>
      <c r="G1345">
        <v>1</v>
      </c>
      <c r="H1345" t="str">
        <f>VLOOKUP($C1345,'Raw-products'!$A$2:$H$1261,MATCH(H$1,'Raw-products'!$A$1:$H$1,0))</f>
        <v>Shirt</v>
      </c>
      <c r="I1345" t="str">
        <f>VLOOKUP($C1345,'Raw-products'!$A$2:$H$1261,MATCH(I$1,'Raw-products'!$A$1:$H$1,0))</f>
        <v>Polo</v>
      </c>
      <c r="J1345" t="str">
        <f>VLOOKUP($C1345,'Raw-products'!$A$2:$H$1261,MATCH(J$1,'Raw-products'!$A$1:$H$1,0))</f>
        <v>L</v>
      </c>
      <c r="K1345" t="str">
        <f>VLOOKUP($C1345,'Raw-products'!$A$2:$H$1261,MATCH(K$1,'Raw-products'!$A$1:$H$1,0))</f>
        <v>red</v>
      </c>
      <c r="L1345">
        <f>VLOOKUP($C1345,'Raw-products'!$A$2:$H$1261,MATCH(L$1,'Raw-products'!$A$1:$H$1,0))</f>
        <v>117</v>
      </c>
      <c r="M1345">
        <f>VLOOKUP($C1345,'Raw-products'!$A$2:$H$1261,MATCH(M$1,'Raw-products'!$A$1:$H$1,0))</f>
        <v>72</v>
      </c>
      <c r="N1345" s="5">
        <f t="shared" si="40"/>
        <v>8424</v>
      </c>
      <c r="O1345" cm="1">
        <f t="array" ref="O1345:R1345">_xlfn.XLOOKUP($B1345,'Raw -orders'!$A:$A,'Raw -orders'!$B:$E)</f>
        <v>510</v>
      </c>
      <c r="P1345">
        <v>19930</v>
      </c>
      <c r="Q1345" s="1">
        <v>44226</v>
      </c>
      <c r="R1345" s="1">
        <v>44240</v>
      </c>
      <c r="S1345" t="str" cm="1">
        <f t="array" ref="S1345:Z1345">_xlfn.XLOOKUP($O1345,'Raw - customers'!$A:$A,'Raw - customers'!$B:$I)</f>
        <v>Kinny Roget</v>
      </c>
      <c r="T1345" t="str">
        <v>Non-binary</v>
      </c>
      <c r="U1345">
        <v>67</v>
      </c>
      <c r="V1345" t="str">
        <v>2684 Tillman ParadeApt. 492</v>
      </c>
      <c r="W1345">
        <v>7867</v>
      </c>
      <c r="X1345" t="str">
        <v>Alexandramouth</v>
      </c>
      <c r="Y1345" t="str">
        <v>New South Wales</v>
      </c>
      <c r="Z1345" t="str">
        <v>Australia</v>
      </c>
      <c r="AA1345">
        <v>1</v>
      </c>
      <c r="AB1345" s="3" t="str">
        <f t="shared" si="41"/>
        <v>10 to 20</v>
      </c>
      <c r="AM1345" s="6">
        <v>510</v>
      </c>
      <c r="AN1345" s="6" t="s">
        <v>1362</v>
      </c>
    </row>
    <row r="1346" spans="1:40" x14ac:dyDescent="0.25">
      <c r="A1346">
        <v>1344</v>
      </c>
      <c r="B1346">
        <v>278</v>
      </c>
      <c r="C1346">
        <v>637</v>
      </c>
      <c r="D1346">
        <v>93</v>
      </c>
      <c r="E1346">
        <v>1</v>
      </c>
      <c r="F1346">
        <v>93</v>
      </c>
      <c r="G1346">
        <v>1</v>
      </c>
      <c r="H1346" t="str">
        <f>VLOOKUP($C1346,'Raw-products'!$A$2:$H$1261,MATCH(H$1,'Raw-products'!$A$1:$H$1,0))</f>
        <v>Jacket</v>
      </c>
      <c r="I1346" t="str">
        <f>VLOOKUP($C1346,'Raw-products'!$A$2:$H$1261,MATCH(I$1,'Raw-products'!$A$1:$H$1,0))</f>
        <v>Coach</v>
      </c>
      <c r="J1346" t="str">
        <f>VLOOKUP($C1346,'Raw-products'!$A$2:$H$1261,MATCH(J$1,'Raw-products'!$A$1:$H$1,0))</f>
        <v>M</v>
      </c>
      <c r="K1346" t="str">
        <f>VLOOKUP($C1346,'Raw-products'!$A$2:$H$1261,MATCH(K$1,'Raw-products'!$A$1:$H$1,0))</f>
        <v>orange</v>
      </c>
      <c r="L1346">
        <f>VLOOKUP($C1346,'Raw-products'!$A$2:$H$1261,MATCH(L$1,'Raw-products'!$A$1:$H$1,0))</f>
        <v>115</v>
      </c>
      <c r="M1346">
        <f>VLOOKUP($C1346,'Raw-products'!$A$2:$H$1261,MATCH(M$1,'Raw-products'!$A$1:$H$1,0))</f>
        <v>72</v>
      </c>
      <c r="N1346" s="5">
        <f t="shared" si="40"/>
        <v>8280</v>
      </c>
      <c r="O1346" cm="1">
        <f t="array" ref="O1346:R1346">_xlfn.XLOOKUP($B1346,'Raw -orders'!$A:$A,'Raw -orders'!$B:$E)</f>
        <v>510</v>
      </c>
      <c r="P1346">
        <v>19930</v>
      </c>
      <c r="Q1346" s="1">
        <v>44226</v>
      </c>
      <c r="R1346" s="1">
        <v>44240</v>
      </c>
      <c r="S1346" t="str" cm="1">
        <f t="array" ref="S1346:Z1346">_xlfn.XLOOKUP($O1346,'Raw - customers'!$A:$A,'Raw - customers'!$B:$I)</f>
        <v>Kinny Roget</v>
      </c>
      <c r="T1346" t="str">
        <v>Non-binary</v>
      </c>
      <c r="U1346">
        <v>67</v>
      </c>
      <c r="V1346" t="str">
        <v>2684 Tillman ParadeApt. 492</v>
      </c>
      <c r="W1346">
        <v>7867</v>
      </c>
      <c r="X1346" t="str">
        <v>Alexandramouth</v>
      </c>
      <c r="Y1346" t="str">
        <v>New South Wales</v>
      </c>
      <c r="Z1346" t="str">
        <v>Australia</v>
      </c>
      <c r="AA1346">
        <v>1</v>
      </c>
      <c r="AB1346" s="3" t="str">
        <f t="shared" si="41"/>
        <v>10 to 20</v>
      </c>
      <c r="AM1346" s="6">
        <v>510</v>
      </c>
      <c r="AN1346" s="6" t="s">
        <v>1362</v>
      </c>
    </row>
    <row r="1347" spans="1:40" x14ac:dyDescent="0.25">
      <c r="A1347">
        <v>1345</v>
      </c>
      <c r="B1347">
        <v>278</v>
      </c>
      <c r="C1347">
        <v>232</v>
      </c>
      <c r="D1347">
        <v>106</v>
      </c>
      <c r="E1347">
        <v>1</v>
      </c>
      <c r="F1347">
        <v>106</v>
      </c>
      <c r="G1347">
        <v>1</v>
      </c>
      <c r="H1347" t="str">
        <f>VLOOKUP($C1347,'Raw-products'!$A$2:$H$1261,MATCH(H$1,'Raw-products'!$A$1:$H$1,0))</f>
        <v>Shirt</v>
      </c>
      <c r="I1347" t="str">
        <f>VLOOKUP($C1347,'Raw-products'!$A$2:$H$1261,MATCH(I$1,'Raw-products'!$A$1:$H$1,0))</f>
        <v>Chambray</v>
      </c>
      <c r="J1347" t="str">
        <f>VLOOKUP($C1347,'Raw-products'!$A$2:$H$1261,MATCH(J$1,'Raw-products'!$A$1:$H$1,0))</f>
        <v>M</v>
      </c>
      <c r="K1347" t="str">
        <f>VLOOKUP($C1347,'Raw-products'!$A$2:$H$1261,MATCH(K$1,'Raw-products'!$A$1:$H$1,0))</f>
        <v>blue</v>
      </c>
      <c r="L1347">
        <f>VLOOKUP($C1347,'Raw-products'!$A$2:$H$1261,MATCH(L$1,'Raw-products'!$A$1:$H$1,0))</f>
        <v>105</v>
      </c>
      <c r="M1347">
        <f>VLOOKUP($C1347,'Raw-products'!$A$2:$H$1261,MATCH(M$1,'Raw-products'!$A$1:$H$1,0))</f>
        <v>66</v>
      </c>
      <c r="N1347" s="5">
        <f t="shared" ref="N1347:N1410" si="42">$L1347*$M1347</f>
        <v>6930</v>
      </c>
      <c r="O1347" cm="1">
        <f t="array" ref="O1347:R1347">_xlfn.XLOOKUP($B1347,'Raw -orders'!$A:$A,'Raw -orders'!$B:$E)</f>
        <v>510</v>
      </c>
      <c r="P1347">
        <v>19930</v>
      </c>
      <c r="Q1347" s="1">
        <v>44226</v>
      </c>
      <c r="R1347" s="1">
        <v>44240</v>
      </c>
      <c r="S1347" t="str" cm="1">
        <f t="array" ref="S1347:Z1347">_xlfn.XLOOKUP($O1347,'Raw - customers'!$A:$A,'Raw - customers'!$B:$I)</f>
        <v>Kinny Roget</v>
      </c>
      <c r="T1347" t="str">
        <v>Non-binary</v>
      </c>
      <c r="U1347">
        <v>67</v>
      </c>
      <c r="V1347" t="str">
        <v>2684 Tillman ParadeApt. 492</v>
      </c>
      <c r="W1347">
        <v>7867</v>
      </c>
      <c r="X1347" t="str">
        <v>Alexandramouth</v>
      </c>
      <c r="Y1347" t="str">
        <v>New South Wales</v>
      </c>
      <c r="Z1347" t="str">
        <v>Australia</v>
      </c>
      <c r="AA1347">
        <v>1</v>
      </c>
      <c r="AB1347" s="3" t="str">
        <f t="shared" ref="AB1347:AB1410" si="43">IF(AND(DATEDIF($Q1347,$R1347,"D")&gt;0,DATEDIF($Q1347,$R1347,"D")&lt;=10),"0 to 10",IF(AND(DATEDIF($Q1347,$R1347,"D")&gt;10,DATEDIF($Q1347,$R1347,"D")&lt;=20),"10 to 20",IF(AND(DATEDIF($Q1347,$R1347,"D")&gt;20,DATEDIF($Q1347,$R1347,"D")&lt;=30),"20 to 30")))</f>
        <v>10 to 20</v>
      </c>
      <c r="AM1347" s="6">
        <v>510</v>
      </c>
      <c r="AN1347" s="6" t="s">
        <v>1362</v>
      </c>
    </row>
    <row r="1348" spans="1:40" x14ac:dyDescent="0.25">
      <c r="A1348">
        <v>1346</v>
      </c>
      <c r="B1348">
        <v>279</v>
      </c>
      <c r="C1348">
        <v>560</v>
      </c>
      <c r="D1348">
        <v>100</v>
      </c>
      <c r="E1348">
        <v>3</v>
      </c>
      <c r="F1348">
        <v>300</v>
      </c>
      <c r="G1348">
        <v>1</v>
      </c>
      <c r="H1348" t="str">
        <f>VLOOKUP($C1348,'Raw-products'!$A$2:$H$1261,MATCH(H$1,'Raw-products'!$A$1:$H$1,0))</f>
        <v>Jacket</v>
      </c>
      <c r="I1348" t="str">
        <f>VLOOKUP($C1348,'Raw-products'!$A$2:$H$1261,MATCH(I$1,'Raw-products'!$A$1:$H$1,0))</f>
        <v>Bomber</v>
      </c>
      <c r="J1348" t="str">
        <f>VLOOKUP($C1348,'Raw-products'!$A$2:$H$1261,MATCH(J$1,'Raw-products'!$A$1:$H$1,0))</f>
        <v>XS</v>
      </c>
      <c r="K1348" t="str">
        <f>VLOOKUP($C1348,'Raw-products'!$A$2:$H$1261,MATCH(K$1,'Raw-products'!$A$1:$H$1,0))</f>
        <v>red</v>
      </c>
      <c r="L1348">
        <f>VLOOKUP($C1348,'Raw-products'!$A$2:$H$1261,MATCH(L$1,'Raw-products'!$A$1:$H$1,0))</f>
        <v>90</v>
      </c>
      <c r="M1348">
        <f>VLOOKUP($C1348,'Raw-products'!$A$2:$H$1261,MATCH(M$1,'Raw-products'!$A$1:$H$1,0))</f>
        <v>76</v>
      </c>
      <c r="N1348" s="5">
        <f t="shared" si="42"/>
        <v>6840</v>
      </c>
      <c r="O1348" cm="1">
        <f t="array" ref="O1348:R1348">_xlfn.XLOOKUP($B1348,'Raw -orders'!$A:$A,'Raw -orders'!$B:$E)</f>
        <v>620</v>
      </c>
      <c r="P1348">
        <v>51563</v>
      </c>
      <c r="Q1348" s="1">
        <v>44402</v>
      </c>
      <c r="R1348" s="1">
        <v>44405</v>
      </c>
      <c r="S1348" t="str" cm="1">
        <f t="array" ref="S1348:Z1348">_xlfn.XLOOKUP($O1348,'Raw - customers'!$A:$A,'Raw - customers'!$B:$I)</f>
        <v>Phillipe Gatecliffe</v>
      </c>
      <c r="T1348" t="str">
        <v>Male</v>
      </c>
      <c r="U1348">
        <v>35</v>
      </c>
      <c r="V1348" t="str">
        <v>150 Nate LoopApt. 614</v>
      </c>
      <c r="W1348">
        <v>902</v>
      </c>
      <c r="X1348" t="str">
        <v>Jettstad</v>
      </c>
      <c r="Y1348" t="str">
        <v>Australian Capital Territory</v>
      </c>
      <c r="Z1348" t="str">
        <v>Australia</v>
      </c>
      <c r="AA1348">
        <v>7</v>
      </c>
      <c r="AB1348" s="3" t="str">
        <f t="shared" si="43"/>
        <v>0 to 10</v>
      </c>
      <c r="AM1348" s="6">
        <v>620</v>
      </c>
      <c r="AN1348" s="6" t="s">
        <v>1350</v>
      </c>
    </row>
    <row r="1349" spans="1:40" x14ac:dyDescent="0.25">
      <c r="A1349">
        <v>1347</v>
      </c>
      <c r="B1349">
        <v>279</v>
      </c>
      <c r="C1349">
        <v>15</v>
      </c>
      <c r="D1349">
        <v>96</v>
      </c>
      <c r="E1349">
        <v>2</v>
      </c>
      <c r="F1349">
        <v>192</v>
      </c>
      <c r="G1349">
        <v>1</v>
      </c>
      <c r="H1349" t="str">
        <f>VLOOKUP($C1349,'Raw-products'!$A$2:$H$1261,MATCH(H$1,'Raw-products'!$A$1:$H$1,0))</f>
        <v>Shirt</v>
      </c>
      <c r="I1349" t="str">
        <f>VLOOKUP($C1349,'Raw-products'!$A$2:$H$1261,MATCH(I$1,'Raw-products'!$A$1:$H$1,0))</f>
        <v>Oxford Cloth</v>
      </c>
      <c r="J1349" t="str">
        <f>VLOOKUP($C1349,'Raw-products'!$A$2:$H$1261,MATCH(J$1,'Raw-products'!$A$1:$H$1,0))</f>
        <v>XS</v>
      </c>
      <c r="K1349" t="str">
        <f>VLOOKUP($C1349,'Raw-products'!$A$2:$H$1261,MATCH(K$1,'Raw-products'!$A$1:$H$1,0))</f>
        <v>green</v>
      </c>
      <c r="L1349">
        <f>VLOOKUP($C1349,'Raw-products'!$A$2:$H$1261,MATCH(L$1,'Raw-products'!$A$1:$H$1,0))</f>
        <v>114</v>
      </c>
      <c r="M1349">
        <f>VLOOKUP($C1349,'Raw-products'!$A$2:$H$1261,MATCH(M$1,'Raw-products'!$A$1:$H$1,0))</f>
        <v>68</v>
      </c>
      <c r="N1349" s="5">
        <f t="shared" si="42"/>
        <v>7752</v>
      </c>
      <c r="O1349" cm="1">
        <f t="array" ref="O1349:R1349">_xlfn.XLOOKUP($B1349,'Raw -orders'!$A:$A,'Raw -orders'!$B:$E)</f>
        <v>620</v>
      </c>
      <c r="P1349">
        <v>51563</v>
      </c>
      <c r="Q1349" s="1">
        <v>44402</v>
      </c>
      <c r="R1349" s="1">
        <v>44405</v>
      </c>
      <c r="S1349" t="str" cm="1">
        <f t="array" ref="S1349:Z1349">_xlfn.XLOOKUP($O1349,'Raw - customers'!$A:$A,'Raw - customers'!$B:$I)</f>
        <v>Phillipe Gatecliffe</v>
      </c>
      <c r="T1349" t="str">
        <v>Male</v>
      </c>
      <c r="U1349">
        <v>35</v>
      </c>
      <c r="V1349" t="str">
        <v>150 Nate LoopApt. 614</v>
      </c>
      <c r="W1349">
        <v>902</v>
      </c>
      <c r="X1349" t="str">
        <v>Jettstad</v>
      </c>
      <c r="Y1349" t="str">
        <v>Australian Capital Territory</v>
      </c>
      <c r="Z1349" t="str">
        <v>Australia</v>
      </c>
      <c r="AA1349">
        <v>7</v>
      </c>
      <c r="AB1349" s="3" t="str">
        <f t="shared" si="43"/>
        <v>0 to 10</v>
      </c>
      <c r="AM1349" s="6">
        <v>620</v>
      </c>
      <c r="AN1349" s="6" t="s">
        <v>1350</v>
      </c>
    </row>
    <row r="1350" spans="1:40" x14ac:dyDescent="0.25">
      <c r="A1350">
        <v>1348</v>
      </c>
      <c r="B1350">
        <v>279</v>
      </c>
      <c r="C1350">
        <v>997</v>
      </c>
      <c r="D1350">
        <v>106</v>
      </c>
      <c r="E1350">
        <v>3</v>
      </c>
      <c r="F1350">
        <v>318</v>
      </c>
      <c r="G1350">
        <v>1</v>
      </c>
      <c r="H1350" t="str">
        <f>VLOOKUP($C1350,'Raw-products'!$A$2:$H$1261,MATCH(H$1,'Raw-products'!$A$1:$H$1,0))</f>
        <v>Trousers</v>
      </c>
      <c r="I1350" t="str">
        <f>VLOOKUP($C1350,'Raw-products'!$A$2:$H$1261,MATCH(I$1,'Raw-products'!$A$1:$H$1,0))</f>
        <v>Wool</v>
      </c>
      <c r="J1350" t="str">
        <f>VLOOKUP($C1350,'Raw-products'!$A$2:$H$1261,MATCH(J$1,'Raw-products'!$A$1:$H$1,0))</f>
        <v>M</v>
      </c>
      <c r="K1350" t="str">
        <f>VLOOKUP($C1350,'Raw-products'!$A$2:$H$1261,MATCH(K$1,'Raw-products'!$A$1:$H$1,0))</f>
        <v>green</v>
      </c>
      <c r="L1350">
        <f>VLOOKUP($C1350,'Raw-products'!$A$2:$H$1261,MATCH(L$1,'Raw-products'!$A$1:$H$1,0))</f>
        <v>111</v>
      </c>
      <c r="M1350">
        <f>VLOOKUP($C1350,'Raw-products'!$A$2:$H$1261,MATCH(M$1,'Raw-products'!$A$1:$H$1,0))</f>
        <v>41</v>
      </c>
      <c r="N1350" s="5">
        <f t="shared" si="42"/>
        <v>4551</v>
      </c>
      <c r="O1350" cm="1">
        <f t="array" ref="O1350:R1350">_xlfn.XLOOKUP($B1350,'Raw -orders'!$A:$A,'Raw -orders'!$B:$E)</f>
        <v>620</v>
      </c>
      <c r="P1350">
        <v>51563</v>
      </c>
      <c r="Q1350" s="1">
        <v>44402</v>
      </c>
      <c r="R1350" s="1">
        <v>44405</v>
      </c>
      <c r="S1350" t="str" cm="1">
        <f t="array" ref="S1350:Z1350">_xlfn.XLOOKUP($O1350,'Raw - customers'!$A:$A,'Raw - customers'!$B:$I)</f>
        <v>Phillipe Gatecliffe</v>
      </c>
      <c r="T1350" t="str">
        <v>Male</v>
      </c>
      <c r="U1350">
        <v>35</v>
      </c>
      <c r="V1350" t="str">
        <v>150 Nate LoopApt. 614</v>
      </c>
      <c r="W1350">
        <v>902</v>
      </c>
      <c r="X1350" t="str">
        <v>Jettstad</v>
      </c>
      <c r="Y1350" t="str">
        <v>Australian Capital Territory</v>
      </c>
      <c r="Z1350" t="str">
        <v>Australia</v>
      </c>
      <c r="AA1350">
        <v>7</v>
      </c>
      <c r="AB1350" s="3" t="str">
        <f t="shared" si="43"/>
        <v>0 to 10</v>
      </c>
      <c r="AM1350" s="6">
        <v>620</v>
      </c>
      <c r="AN1350" s="6" t="s">
        <v>1350</v>
      </c>
    </row>
    <row r="1351" spans="1:40" x14ac:dyDescent="0.25">
      <c r="A1351">
        <v>1349</v>
      </c>
      <c r="B1351">
        <v>279</v>
      </c>
      <c r="C1351">
        <v>707</v>
      </c>
      <c r="D1351">
        <v>119</v>
      </c>
      <c r="E1351">
        <v>1</v>
      </c>
      <c r="F1351">
        <v>119</v>
      </c>
      <c r="G1351">
        <v>1</v>
      </c>
      <c r="H1351" t="str">
        <f>VLOOKUP($C1351,'Raw-products'!$A$2:$H$1261,MATCH(H$1,'Raw-products'!$A$1:$H$1,0))</f>
        <v>Jacket</v>
      </c>
      <c r="I1351" t="str">
        <f>VLOOKUP($C1351,'Raw-products'!$A$2:$H$1261,MATCH(I$1,'Raw-products'!$A$1:$H$1,0))</f>
        <v>Trench Coat</v>
      </c>
      <c r="J1351" t="str">
        <f>VLOOKUP($C1351,'Raw-products'!$A$2:$H$1261,MATCH(J$1,'Raw-products'!$A$1:$H$1,0))</f>
        <v>M</v>
      </c>
      <c r="K1351" t="str">
        <f>VLOOKUP($C1351,'Raw-products'!$A$2:$H$1261,MATCH(K$1,'Raw-products'!$A$1:$H$1,0))</f>
        <v>orange</v>
      </c>
      <c r="L1351">
        <f>VLOOKUP($C1351,'Raw-products'!$A$2:$H$1261,MATCH(L$1,'Raw-products'!$A$1:$H$1,0))</f>
        <v>112</v>
      </c>
      <c r="M1351">
        <f>VLOOKUP($C1351,'Raw-products'!$A$2:$H$1261,MATCH(M$1,'Raw-products'!$A$1:$H$1,0))</f>
        <v>43</v>
      </c>
      <c r="N1351" s="5">
        <f t="shared" si="42"/>
        <v>4816</v>
      </c>
      <c r="O1351" cm="1">
        <f t="array" ref="O1351:R1351">_xlfn.XLOOKUP($B1351,'Raw -orders'!$A:$A,'Raw -orders'!$B:$E)</f>
        <v>620</v>
      </c>
      <c r="P1351">
        <v>51563</v>
      </c>
      <c r="Q1351" s="1">
        <v>44402</v>
      </c>
      <c r="R1351" s="1">
        <v>44405</v>
      </c>
      <c r="S1351" t="str" cm="1">
        <f t="array" ref="S1351:Z1351">_xlfn.XLOOKUP($O1351,'Raw - customers'!$A:$A,'Raw - customers'!$B:$I)</f>
        <v>Phillipe Gatecliffe</v>
      </c>
      <c r="T1351" t="str">
        <v>Male</v>
      </c>
      <c r="U1351">
        <v>35</v>
      </c>
      <c r="V1351" t="str">
        <v>150 Nate LoopApt. 614</v>
      </c>
      <c r="W1351">
        <v>902</v>
      </c>
      <c r="X1351" t="str">
        <v>Jettstad</v>
      </c>
      <c r="Y1351" t="str">
        <v>Australian Capital Territory</v>
      </c>
      <c r="Z1351" t="str">
        <v>Australia</v>
      </c>
      <c r="AA1351">
        <v>7</v>
      </c>
      <c r="AB1351" s="3" t="str">
        <f t="shared" si="43"/>
        <v>0 to 10</v>
      </c>
      <c r="AM1351" s="6">
        <v>620</v>
      </c>
      <c r="AN1351" s="6" t="s">
        <v>1350</v>
      </c>
    </row>
    <row r="1352" spans="1:40" x14ac:dyDescent="0.25">
      <c r="A1352">
        <v>1350</v>
      </c>
      <c r="B1352">
        <v>279</v>
      </c>
      <c r="C1352">
        <v>1073</v>
      </c>
      <c r="D1352">
        <v>93</v>
      </c>
      <c r="E1352">
        <v>1</v>
      </c>
      <c r="F1352">
        <v>93</v>
      </c>
      <c r="G1352">
        <v>1</v>
      </c>
      <c r="H1352" t="str">
        <f>VLOOKUP($C1352,'Raw-products'!$A$2:$H$1261,MATCH(H$1,'Raw-products'!$A$1:$H$1,0))</f>
        <v>Trousers</v>
      </c>
      <c r="I1352" t="str">
        <f>VLOOKUP($C1352,'Raw-products'!$A$2:$H$1261,MATCH(I$1,'Raw-products'!$A$1:$H$1,0))</f>
        <v>Joggers</v>
      </c>
      <c r="J1352" t="str">
        <f>VLOOKUP($C1352,'Raw-products'!$A$2:$H$1261,MATCH(J$1,'Raw-products'!$A$1:$H$1,0))</f>
        <v>L</v>
      </c>
      <c r="K1352" t="str">
        <f>VLOOKUP($C1352,'Raw-products'!$A$2:$H$1261,MATCH(K$1,'Raw-products'!$A$1:$H$1,0))</f>
        <v>blue</v>
      </c>
      <c r="L1352">
        <f>VLOOKUP($C1352,'Raw-products'!$A$2:$H$1261,MATCH(L$1,'Raw-products'!$A$1:$H$1,0))</f>
        <v>94</v>
      </c>
      <c r="M1352">
        <f>VLOOKUP($C1352,'Raw-products'!$A$2:$H$1261,MATCH(M$1,'Raw-products'!$A$1:$H$1,0))</f>
        <v>75</v>
      </c>
      <c r="N1352" s="5">
        <f t="shared" si="42"/>
        <v>7050</v>
      </c>
      <c r="O1352" cm="1">
        <f t="array" ref="O1352:R1352">_xlfn.XLOOKUP($B1352,'Raw -orders'!$A:$A,'Raw -orders'!$B:$E)</f>
        <v>620</v>
      </c>
      <c r="P1352">
        <v>51563</v>
      </c>
      <c r="Q1352" s="1">
        <v>44402</v>
      </c>
      <c r="R1352" s="1">
        <v>44405</v>
      </c>
      <c r="S1352" t="str" cm="1">
        <f t="array" ref="S1352:Z1352">_xlfn.XLOOKUP($O1352,'Raw - customers'!$A:$A,'Raw - customers'!$B:$I)</f>
        <v>Phillipe Gatecliffe</v>
      </c>
      <c r="T1352" t="str">
        <v>Male</v>
      </c>
      <c r="U1352">
        <v>35</v>
      </c>
      <c r="V1352" t="str">
        <v>150 Nate LoopApt. 614</v>
      </c>
      <c r="W1352">
        <v>902</v>
      </c>
      <c r="X1352" t="str">
        <v>Jettstad</v>
      </c>
      <c r="Y1352" t="str">
        <v>Australian Capital Territory</v>
      </c>
      <c r="Z1352" t="str">
        <v>Australia</v>
      </c>
      <c r="AA1352">
        <v>7</v>
      </c>
      <c r="AB1352" s="3" t="str">
        <f t="shared" si="43"/>
        <v>0 to 10</v>
      </c>
      <c r="AM1352" s="6">
        <v>620</v>
      </c>
      <c r="AN1352" s="6" t="s">
        <v>1350</v>
      </c>
    </row>
    <row r="1353" spans="1:40" x14ac:dyDescent="0.25">
      <c r="A1353">
        <v>1351</v>
      </c>
      <c r="B1353">
        <v>279</v>
      </c>
      <c r="C1353">
        <v>136</v>
      </c>
      <c r="D1353">
        <v>92</v>
      </c>
      <c r="E1353">
        <v>1</v>
      </c>
      <c r="F1353">
        <v>92</v>
      </c>
      <c r="G1353">
        <v>1</v>
      </c>
      <c r="H1353" t="str">
        <f>VLOOKUP($C1353,'Raw-products'!$A$2:$H$1261,MATCH(H$1,'Raw-products'!$A$1:$H$1,0))</f>
        <v>Shirt</v>
      </c>
      <c r="I1353" t="str">
        <f>VLOOKUP($C1353,'Raw-products'!$A$2:$H$1261,MATCH(I$1,'Raw-products'!$A$1:$H$1,0))</f>
        <v>Denim</v>
      </c>
      <c r="J1353" t="str">
        <f>VLOOKUP($C1353,'Raw-products'!$A$2:$H$1261,MATCH(J$1,'Raw-products'!$A$1:$H$1,0))</f>
        <v>S</v>
      </c>
      <c r="K1353" t="str">
        <f>VLOOKUP($C1353,'Raw-products'!$A$2:$H$1261,MATCH(K$1,'Raw-products'!$A$1:$H$1,0))</f>
        <v>violet</v>
      </c>
      <c r="L1353">
        <f>VLOOKUP($C1353,'Raw-products'!$A$2:$H$1261,MATCH(L$1,'Raw-products'!$A$1:$H$1,0))</f>
        <v>115</v>
      </c>
      <c r="M1353">
        <f>VLOOKUP($C1353,'Raw-products'!$A$2:$H$1261,MATCH(M$1,'Raw-products'!$A$1:$H$1,0))</f>
        <v>54</v>
      </c>
      <c r="N1353" s="5">
        <f t="shared" si="42"/>
        <v>6210</v>
      </c>
      <c r="O1353" cm="1">
        <f t="array" ref="O1353:R1353">_xlfn.XLOOKUP($B1353,'Raw -orders'!$A:$A,'Raw -orders'!$B:$E)</f>
        <v>620</v>
      </c>
      <c r="P1353">
        <v>51563</v>
      </c>
      <c r="Q1353" s="1">
        <v>44402</v>
      </c>
      <c r="R1353" s="1">
        <v>44405</v>
      </c>
      <c r="S1353" t="str" cm="1">
        <f t="array" ref="S1353:Z1353">_xlfn.XLOOKUP($O1353,'Raw - customers'!$A:$A,'Raw - customers'!$B:$I)</f>
        <v>Phillipe Gatecliffe</v>
      </c>
      <c r="T1353" t="str">
        <v>Male</v>
      </c>
      <c r="U1353">
        <v>35</v>
      </c>
      <c r="V1353" t="str">
        <v>150 Nate LoopApt. 614</v>
      </c>
      <c r="W1353">
        <v>902</v>
      </c>
      <c r="X1353" t="str">
        <v>Jettstad</v>
      </c>
      <c r="Y1353" t="str">
        <v>Australian Capital Territory</v>
      </c>
      <c r="Z1353" t="str">
        <v>Australia</v>
      </c>
      <c r="AA1353">
        <v>7</v>
      </c>
      <c r="AB1353" s="3" t="str">
        <f t="shared" si="43"/>
        <v>0 to 10</v>
      </c>
      <c r="AM1353" s="6">
        <v>620</v>
      </c>
      <c r="AN1353" s="6" t="s">
        <v>1350</v>
      </c>
    </row>
    <row r="1354" spans="1:40" x14ac:dyDescent="0.25">
      <c r="A1354">
        <v>1352</v>
      </c>
      <c r="B1354">
        <v>279</v>
      </c>
      <c r="C1354">
        <v>755</v>
      </c>
      <c r="D1354">
        <v>109</v>
      </c>
      <c r="E1354">
        <v>3</v>
      </c>
      <c r="F1354">
        <v>327</v>
      </c>
      <c r="G1354">
        <v>1</v>
      </c>
      <c r="H1354" t="str">
        <f>VLOOKUP($C1354,'Raw-products'!$A$2:$H$1261,MATCH(H$1,'Raw-products'!$A$1:$H$1,0))</f>
        <v>Jacket</v>
      </c>
      <c r="I1354" t="str">
        <f>VLOOKUP($C1354,'Raw-products'!$A$2:$H$1261,MATCH(I$1,'Raw-products'!$A$1:$H$1,0))</f>
        <v>Peacoat</v>
      </c>
      <c r="J1354" t="str">
        <f>VLOOKUP($C1354,'Raw-products'!$A$2:$H$1261,MATCH(J$1,'Raw-products'!$A$1:$H$1,0))</f>
        <v>XS</v>
      </c>
      <c r="K1354" t="str">
        <f>VLOOKUP($C1354,'Raw-products'!$A$2:$H$1261,MATCH(K$1,'Raw-products'!$A$1:$H$1,0))</f>
        <v>blue</v>
      </c>
      <c r="L1354">
        <f>VLOOKUP($C1354,'Raw-products'!$A$2:$H$1261,MATCH(L$1,'Raw-products'!$A$1:$H$1,0))</f>
        <v>102</v>
      </c>
      <c r="M1354">
        <f>VLOOKUP($C1354,'Raw-products'!$A$2:$H$1261,MATCH(M$1,'Raw-products'!$A$1:$H$1,0))</f>
        <v>48</v>
      </c>
      <c r="N1354" s="5">
        <f t="shared" si="42"/>
        <v>4896</v>
      </c>
      <c r="O1354" cm="1">
        <f t="array" ref="O1354:R1354">_xlfn.XLOOKUP($B1354,'Raw -orders'!$A:$A,'Raw -orders'!$B:$E)</f>
        <v>620</v>
      </c>
      <c r="P1354">
        <v>51563</v>
      </c>
      <c r="Q1354" s="1">
        <v>44402</v>
      </c>
      <c r="R1354" s="1">
        <v>44405</v>
      </c>
      <c r="S1354" t="str" cm="1">
        <f t="array" ref="S1354:Z1354">_xlfn.XLOOKUP($O1354,'Raw - customers'!$A:$A,'Raw - customers'!$B:$I)</f>
        <v>Phillipe Gatecliffe</v>
      </c>
      <c r="T1354" t="str">
        <v>Male</v>
      </c>
      <c r="U1354">
        <v>35</v>
      </c>
      <c r="V1354" t="str">
        <v>150 Nate LoopApt. 614</v>
      </c>
      <c r="W1354">
        <v>902</v>
      </c>
      <c r="X1354" t="str">
        <v>Jettstad</v>
      </c>
      <c r="Y1354" t="str">
        <v>Australian Capital Territory</v>
      </c>
      <c r="Z1354" t="str">
        <v>Australia</v>
      </c>
      <c r="AA1354">
        <v>7</v>
      </c>
      <c r="AB1354" s="3" t="str">
        <f t="shared" si="43"/>
        <v>0 to 10</v>
      </c>
      <c r="AM1354" s="6">
        <v>620</v>
      </c>
      <c r="AN1354" s="6" t="s">
        <v>1350</v>
      </c>
    </row>
    <row r="1355" spans="1:40" x14ac:dyDescent="0.25">
      <c r="A1355">
        <v>1353</v>
      </c>
      <c r="B1355">
        <v>280</v>
      </c>
      <c r="C1355">
        <v>502</v>
      </c>
      <c r="D1355">
        <v>102</v>
      </c>
      <c r="E1355">
        <v>1</v>
      </c>
      <c r="F1355">
        <v>102</v>
      </c>
      <c r="G1355">
        <v>1</v>
      </c>
      <c r="H1355" t="str">
        <f>VLOOKUP($C1355,'Raw-products'!$A$2:$H$1261,MATCH(H$1,'Raw-products'!$A$1:$H$1,0))</f>
        <v>Jacket</v>
      </c>
      <c r="I1355" t="str">
        <f>VLOOKUP($C1355,'Raw-products'!$A$2:$H$1261,MATCH(I$1,'Raw-products'!$A$1:$H$1,0))</f>
        <v>Windbreaker</v>
      </c>
      <c r="J1355" t="str">
        <f>VLOOKUP($C1355,'Raw-products'!$A$2:$H$1261,MATCH(J$1,'Raw-products'!$A$1:$H$1,0))</f>
        <v>M</v>
      </c>
      <c r="K1355" t="str">
        <f>VLOOKUP($C1355,'Raw-products'!$A$2:$H$1261,MATCH(K$1,'Raw-products'!$A$1:$H$1,0))</f>
        <v>yellow</v>
      </c>
      <c r="L1355">
        <f>VLOOKUP($C1355,'Raw-products'!$A$2:$H$1261,MATCH(L$1,'Raw-products'!$A$1:$H$1,0))</f>
        <v>109</v>
      </c>
      <c r="M1355">
        <f>VLOOKUP($C1355,'Raw-products'!$A$2:$H$1261,MATCH(M$1,'Raw-products'!$A$1:$H$1,0))</f>
        <v>52</v>
      </c>
      <c r="N1355" s="5">
        <f t="shared" si="42"/>
        <v>5668</v>
      </c>
      <c r="O1355" cm="1">
        <f t="array" ref="O1355:R1355">_xlfn.XLOOKUP($B1355,'Raw -orders'!$A:$A,'Raw -orders'!$B:$E)</f>
        <v>551</v>
      </c>
      <c r="P1355">
        <v>20352</v>
      </c>
      <c r="Q1355" s="1">
        <v>44203</v>
      </c>
      <c r="R1355" s="1">
        <v>44204</v>
      </c>
      <c r="S1355" t="str" cm="1">
        <f t="array" ref="S1355:Z1355">_xlfn.XLOOKUP($O1355,'Raw - customers'!$A:$A,'Raw - customers'!$B:$I)</f>
        <v>Theodor Skipton</v>
      </c>
      <c r="T1355" t="str">
        <v>Bigender</v>
      </c>
      <c r="U1355">
        <v>68</v>
      </c>
      <c r="V1355" t="str">
        <v>48 Mikayla IslandApt. 883</v>
      </c>
      <c r="W1355">
        <v>591</v>
      </c>
      <c r="X1355" t="str">
        <v>Declanton</v>
      </c>
      <c r="Y1355" t="str">
        <v>South Australia</v>
      </c>
      <c r="Z1355" t="str">
        <v>Australia</v>
      </c>
      <c r="AA1355">
        <v>1</v>
      </c>
      <c r="AB1355" s="3" t="str">
        <f t="shared" si="43"/>
        <v>0 to 10</v>
      </c>
      <c r="AM1355" s="6">
        <v>551</v>
      </c>
      <c r="AN1355" s="6" t="s">
        <v>1345</v>
      </c>
    </row>
    <row r="1356" spans="1:40" x14ac:dyDescent="0.25">
      <c r="A1356">
        <v>1354</v>
      </c>
      <c r="B1356">
        <v>280</v>
      </c>
      <c r="C1356">
        <v>1159</v>
      </c>
      <c r="D1356">
        <v>99</v>
      </c>
      <c r="E1356">
        <v>3</v>
      </c>
      <c r="F1356">
        <v>297</v>
      </c>
      <c r="G1356">
        <v>1</v>
      </c>
      <c r="H1356" t="str">
        <f>VLOOKUP($C1356,'Raw-products'!$A$2:$H$1261,MATCH(H$1,'Raw-products'!$A$1:$H$1,0))</f>
        <v>Trousers</v>
      </c>
      <c r="I1356" t="str">
        <f>VLOOKUP($C1356,'Raw-products'!$A$2:$H$1261,MATCH(I$1,'Raw-products'!$A$1:$H$1,0))</f>
        <v>High-Waisted</v>
      </c>
      <c r="J1356" t="str">
        <f>VLOOKUP($C1356,'Raw-products'!$A$2:$H$1261,MATCH(J$1,'Raw-products'!$A$1:$H$1,0))</f>
        <v>XL</v>
      </c>
      <c r="K1356" t="str">
        <f>VLOOKUP($C1356,'Raw-products'!$A$2:$H$1261,MATCH(K$1,'Raw-products'!$A$1:$H$1,0))</f>
        <v>red</v>
      </c>
      <c r="L1356">
        <f>VLOOKUP($C1356,'Raw-products'!$A$2:$H$1261,MATCH(L$1,'Raw-products'!$A$1:$H$1,0))</f>
        <v>98</v>
      </c>
      <c r="M1356">
        <f>VLOOKUP($C1356,'Raw-products'!$A$2:$H$1261,MATCH(M$1,'Raw-products'!$A$1:$H$1,0))</f>
        <v>80</v>
      </c>
      <c r="N1356" s="5">
        <f t="shared" si="42"/>
        <v>7840</v>
      </c>
      <c r="O1356" cm="1">
        <f t="array" ref="O1356:R1356">_xlfn.XLOOKUP($B1356,'Raw -orders'!$A:$A,'Raw -orders'!$B:$E)</f>
        <v>551</v>
      </c>
      <c r="P1356">
        <v>20352</v>
      </c>
      <c r="Q1356" s="1">
        <v>44203</v>
      </c>
      <c r="R1356" s="1">
        <v>44204</v>
      </c>
      <c r="S1356" t="str" cm="1">
        <f t="array" ref="S1356:Z1356">_xlfn.XLOOKUP($O1356,'Raw - customers'!$A:$A,'Raw - customers'!$B:$I)</f>
        <v>Theodor Skipton</v>
      </c>
      <c r="T1356" t="str">
        <v>Bigender</v>
      </c>
      <c r="U1356">
        <v>68</v>
      </c>
      <c r="V1356" t="str">
        <v>48 Mikayla IslandApt. 883</v>
      </c>
      <c r="W1356">
        <v>591</v>
      </c>
      <c r="X1356" t="str">
        <v>Declanton</v>
      </c>
      <c r="Y1356" t="str">
        <v>South Australia</v>
      </c>
      <c r="Z1356" t="str">
        <v>Australia</v>
      </c>
      <c r="AA1356">
        <v>1</v>
      </c>
      <c r="AB1356" s="3" t="str">
        <f t="shared" si="43"/>
        <v>0 to 10</v>
      </c>
      <c r="AM1356" s="6">
        <v>551</v>
      </c>
      <c r="AN1356" s="6" t="s">
        <v>1345</v>
      </c>
    </row>
    <row r="1357" spans="1:40" x14ac:dyDescent="0.25">
      <c r="A1357">
        <v>1355</v>
      </c>
      <c r="B1357">
        <v>280</v>
      </c>
      <c r="C1357">
        <v>459</v>
      </c>
      <c r="D1357">
        <v>118</v>
      </c>
      <c r="E1357">
        <v>1</v>
      </c>
      <c r="F1357">
        <v>118</v>
      </c>
      <c r="G1357">
        <v>1</v>
      </c>
      <c r="H1357" t="str">
        <f>VLOOKUP($C1357,'Raw-products'!$A$2:$H$1261,MATCH(H$1,'Raw-products'!$A$1:$H$1,0))</f>
        <v>Jacket</v>
      </c>
      <c r="I1357" t="str">
        <f>VLOOKUP($C1357,'Raw-products'!$A$2:$H$1261,MATCH(I$1,'Raw-products'!$A$1:$H$1,0))</f>
        <v>Puffer</v>
      </c>
      <c r="J1357" t="str">
        <f>VLOOKUP($C1357,'Raw-products'!$A$2:$H$1261,MATCH(J$1,'Raw-products'!$A$1:$H$1,0))</f>
        <v>XL</v>
      </c>
      <c r="K1357" t="str">
        <f>VLOOKUP($C1357,'Raw-products'!$A$2:$H$1261,MATCH(K$1,'Raw-products'!$A$1:$H$1,0))</f>
        <v>red</v>
      </c>
      <c r="L1357">
        <f>VLOOKUP($C1357,'Raw-products'!$A$2:$H$1261,MATCH(L$1,'Raw-products'!$A$1:$H$1,0))</f>
        <v>110</v>
      </c>
      <c r="M1357">
        <f>VLOOKUP($C1357,'Raw-products'!$A$2:$H$1261,MATCH(M$1,'Raw-products'!$A$1:$H$1,0))</f>
        <v>41</v>
      </c>
      <c r="N1357" s="5">
        <f t="shared" si="42"/>
        <v>4510</v>
      </c>
      <c r="O1357" cm="1">
        <f t="array" ref="O1357:R1357">_xlfn.XLOOKUP($B1357,'Raw -orders'!$A:$A,'Raw -orders'!$B:$E)</f>
        <v>551</v>
      </c>
      <c r="P1357">
        <v>20352</v>
      </c>
      <c r="Q1357" s="1">
        <v>44203</v>
      </c>
      <c r="R1357" s="1">
        <v>44204</v>
      </c>
      <c r="S1357" t="str" cm="1">
        <f t="array" ref="S1357:Z1357">_xlfn.XLOOKUP($O1357,'Raw - customers'!$A:$A,'Raw - customers'!$B:$I)</f>
        <v>Theodor Skipton</v>
      </c>
      <c r="T1357" t="str">
        <v>Bigender</v>
      </c>
      <c r="U1357">
        <v>68</v>
      </c>
      <c r="V1357" t="str">
        <v>48 Mikayla IslandApt. 883</v>
      </c>
      <c r="W1357">
        <v>591</v>
      </c>
      <c r="X1357" t="str">
        <v>Declanton</v>
      </c>
      <c r="Y1357" t="str">
        <v>South Australia</v>
      </c>
      <c r="Z1357" t="str">
        <v>Australia</v>
      </c>
      <c r="AA1357">
        <v>1</v>
      </c>
      <c r="AB1357" s="3" t="str">
        <f t="shared" si="43"/>
        <v>0 to 10</v>
      </c>
      <c r="AM1357" s="6">
        <v>551</v>
      </c>
      <c r="AN1357" s="6" t="s">
        <v>1345</v>
      </c>
    </row>
    <row r="1358" spans="1:40" x14ac:dyDescent="0.25">
      <c r="A1358">
        <v>1356</v>
      </c>
      <c r="B1358">
        <v>281</v>
      </c>
      <c r="C1358">
        <v>649</v>
      </c>
      <c r="D1358">
        <v>93</v>
      </c>
      <c r="E1358">
        <v>1</v>
      </c>
      <c r="F1358">
        <v>93</v>
      </c>
      <c r="G1358">
        <v>1</v>
      </c>
      <c r="H1358" t="str">
        <f>VLOOKUP($C1358,'Raw-products'!$A$2:$H$1261,MATCH(H$1,'Raw-products'!$A$1:$H$1,0))</f>
        <v>Jacket</v>
      </c>
      <c r="I1358" t="str">
        <f>VLOOKUP($C1358,'Raw-products'!$A$2:$H$1261,MATCH(I$1,'Raw-products'!$A$1:$H$1,0))</f>
        <v>Coach</v>
      </c>
      <c r="J1358" t="str">
        <f>VLOOKUP($C1358,'Raw-products'!$A$2:$H$1261,MATCH(J$1,'Raw-products'!$A$1:$H$1,0))</f>
        <v>XL</v>
      </c>
      <c r="K1358" t="str">
        <f>VLOOKUP($C1358,'Raw-products'!$A$2:$H$1261,MATCH(K$1,'Raw-products'!$A$1:$H$1,0))</f>
        <v>green</v>
      </c>
      <c r="L1358">
        <f>VLOOKUP($C1358,'Raw-products'!$A$2:$H$1261,MATCH(L$1,'Raw-products'!$A$1:$H$1,0))</f>
        <v>115</v>
      </c>
      <c r="M1358">
        <f>VLOOKUP($C1358,'Raw-products'!$A$2:$H$1261,MATCH(M$1,'Raw-products'!$A$1:$H$1,0))</f>
        <v>48</v>
      </c>
      <c r="N1358" s="5">
        <f t="shared" si="42"/>
        <v>5520</v>
      </c>
      <c r="O1358" cm="1">
        <f t="array" ref="O1358:R1358">_xlfn.XLOOKUP($B1358,'Raw -orders'!$A:$A,'Raw -orders'!$B:$E)</f>
        <v>489</v>
      </c>
      <c r="P1358">
        <v>19908</v>
      </c>
      <c r="Q1358" s="1">
        <v>44380</v>
      </c>
      <c r="R1358" s="1">
        <v>44392</v>
      </c>
      <c r="S1358" t="str" cm="1">
        <f t="array" ref="S1358:Z1358">_xlfn.XLOOKUP($O1358,'Raw - customers'!$A:$A,'Raw - customers'!$B:$I)</f>
        <v>Isahella Enrique</v>
      </c>
      <c r="T1358" t="str">
        <v>Polygender</v>
      </c>
      <c r="U1358">
        <v>59</v>
      </c>
      <c r="V1358" t="str">
        <v>43 Oscar LoopSuite 946</v>
      </c>
      <c r="W1358">
        <v>2537</v>
      </c>
      <c r="X1358" t="str">
        <v>West Phoenix</v>
      </c>
      <c r="Y1358" t="str">
        <v>New South Wales</v>
      </c>
      <c r="Z1358" t="str">
        <v>Australia</v>
      </c>
      <c r="AA1358">
        <v>7</v>
      </c>
      <c r="AB1358" s="3" t="str">
        <f t="shared" si="43"/>
        <v>10 to 20</v>
      </c>
      <c r="AM1358" s="6">
        <v>489</v>
      </c>
      <c r="AN1358" s="6" t="s">
        <v>1362</v>
      </c>
    </row>
    <row r="1359" spans="1:40" x14ac:dyDescent="0.25">
      <c r="A1359">
        <v>1357</v>
      </c>
      <c r="B1359">
        <v>281</v>
      </c>
      <c r="C1359">
        <v>994</v>
      </c>
      <c r="D1359">
        <v>106</v>
      </c>
      <c r="E1359">
        <v>3</v>
      </c>
      <c r="F1359">
        <v>318</v>
      </c>
      <c r="G1359">
        <v>1</v>
      </c>
      <c r="H1359" t="str">
        <f>VLOOKUP($C1359,'Raw-products'!$A$2:$H$1261,MATCH(H$1,'Raw-products'!$A$1:$H$1,0))</f>
        <v>Trousers</v>
      </c>
      <c r="I1359" t="str">
        <f>VLOOKUP($C1359,'Raw-products'!$A$2:$H$1261,MATCH(I$1,'Raw-products'!$A$1:$H$1,0))</f>
        <v>Wool</v>
      </c>
      <c r="J1359" t="str">
        <f>VLOOKUP($C1359,'Raw-products'!$A$2:$H$1261,MATCH(J$1,'Raw-products'!$A$1:$H$1,0))</f>
        <v>XL</v>
      </c>
      <c r="K1359" t="str">
        <f>VLOOKUP($C1359,'Raw-products'!$A$2:$H$1261,MATCH(K$1,'Raw-products'!$A$1:$H$1,0))</f>
        <v>yellow</v>
      </c>
      <c r="L1359">
        <f>VLOOKUP($C1359,'Raw-products'!$A$2:$H$1261,MATCH(L$1,'Raw-products'!$A$1:$H$1,0))</f>
        <v>111</v>
      </c>
      <c r="M1359">
        <f>VLOOKUP($C1359,'Raw-products'!$A$2:$H$1261,MATCH(M$1,'Raw-products'!$A$1:$H$1,0))</f>
        <v>72</v>
      </c>
      <c r="N1359" s="5">
        <f t="shared" si="42"/>
        <v>7992</v>
      </c>
      <c r="O1359" cm="1">
        <f t="array" ref="O1359:R1359">_xlfn.XLOOKUP($B1359,'Raw -orders'!$A:$A,'Raw -orders'!$B:$E)</f>
        <v>489</v>
      </c>
      <c r="P1359">
        <v>19908</v>
      </c>
      <c r="Q1359" s="1">
        <v>44380</v>
      </c>
      <c r="R1359" s="1">
        <v>44392</v>
      </c>
      <c r="S1359" t="str" cm="1">
        <f t="array" ref="S1359:Z1359">_xlfn.XLOOKUP($O1359,'Raw - customers'!$A:$A,'Raw - customers'!$B:$I)</f>
        <v>Isahella Enrique</v>
      </c>
      <c r="T1359" t="str">
        <v>Polygender</v>
      </c>
      <c r="U1359">
        <v>59</v>
      </c>
      <c r="V1359" t="str">
        <v>43 Oscar LoopSuite 946</v>
      </c>
      <c r="W1359">
        <v>2537</v>
      </c>
      <c r="X1359" t="str">
        <v>West Phoenix</v>
      </c>
      <c r="Y1359" t="str">
        <v>New South Wales</v>
      </c>
      <c r="Z1359" t="str">
        <v>Australia</v>
      </c>
      <c r="AA1359">
        <v>7</v>
      </c>
      <c r="AB1359" s="3" t="str">
        <f t="shared" si="43"/>
        <v>10 to 20</v>
      </c>
      <c r="AM1359" s="6">
        <v>489</v>
      </c>
      <c r="AN1359" s="6" t="s">
        <v>1362</v>
      </c>
    </row>
    <row r="1360" spans="1:40" x14ac:dyDescent="0.25">
      <c r="A1360">
        <v>1358</v>
      </c>
      <c r="B1360">
        <v>281</v>
      </c>
      <c r="C1360">
        <v>486</v>
      </c>
      <c r="D1360">
        <v>118</v>
      </c>
      <c r="E1360">
        <v>3</v>
      </c>
      <c r="F1360">
        <v>354</v>
      </c>
      <c r="G1360">
        <v>1</v>
      </c>
      <c r="H1360" t="str">
        <f>VLOOKUP($C1360,'Raw-products'!$A$2:$H$1261,MATCH(H$1,'Raw-products'!$A$1:$H$1,0))</f>
        <v>Jacket</v>
      </c>
      <c r="I1360" t="str">
        <f>VLOOKUP($C1360,'Raw-products'!$A$2:$H$1261,MATCH(I$1,'Raw-products'!$A$1:$H$1,0))</f>
        <v>Puffer</v>
      </c>
      <c r="J1360" t="str">
        <f>VLOOKUP($C1360,'Raw-products'!$A$2:$H$1261,MATCH(J$1,'Raw-products'!$A$1:$H$1,0))</f>
        <v>S</v>
      </c>
      <c r="K1360" t="str">
        <f>VLOOKUP($C1360,'Raw-products'!$A$2:$H$1261,MATCH(K$1,'Raw-products'!$A$1:$H$1,0))</f>
        <v>violet</v>
      </c>
      <c r="L1360">
        <f>VLOOKUP($C1360,'Raw-products'!$A$2:$H$1261,MATCH(L$1,'Raw-products'!$A$1:$H$1,0))</f>
        <v>110</v>
      </c>
      <c r="M1360">
        <f>VLOOKUP($C1360,'Raw-products'!$A$2:$H$1261,MATCH(M$1,'Raw-products'!$A$1:$H$1,0))</f>
        <v>46</v>
      </c>
      <c r="N1360" s="5">
        <f t="shared" si="42"/>
        <v>5060</v>
      </c>
      <c r="O1360" cm="1">
        <f t="array" ref="O1360:R1360">_xlfn.XLOOKUP($B1360,'Raw -orders'!$A:$A,'Raw -orders'!$B:$E)</f>
        <v>489</v>
      </c>
      <c r="P1360">
        <v>19908</v>
      </c>
      <c r="Q1360" s="1">
        <v>44380</v>
      </c>
      <c r="R1360" s="1">
        <v>44392</v>
      </c>
      <c r="S1360" t="str" cm="1">
        <f t="array" ref="S1360:Z1360">_xlfn.XLOOKUP($O1360,'Raw - customers'!$A:$A,'Raw - customers'!$B:$I)</f>
        <v>Isahella Enrique</v>
      </c>
      <c r="T1360" t="str">
        <v>Polygender</v>
      </c>
      <c r="U1360">
        <v>59</v>
      </c>
      <c r="V1360" t="str">
        <v>43 Oscar LoopSuite 946</v>
      </c>
      <c r="W1360">
        <v>2537</v>
      </c>
      <c r="X1360" t="str">
        <v>West Phoenix</v>
      </c>
      <c r="Y1360" t="str">
        <v>New South Wales</v>
      </c>
      <c r="Z1360" t="str">
        <v>Australia</v>
      </c>
      <c r="AA1360">
        <v>7</v>
      </c>
      <c r="AB1360" s="3" t="str">
        <f t="shared" si="43"/>
        <v>10 to 20</v>
      </c>
      <c r="AM1360" s="6">
        <v>489</v>
      </c>
      <c r="AN1360" s="6" t="s">
        <v>1362</v>
      </c>
    </row>
    <row r="1361" spans="1:40" x14ac:dyDescent="0.25">
      <c r="A1361">
        <v>1359</v>
      </c>
      <c r="B1361">
        <v>281</v>
      </c>
      <c r="C1361">
        <v>639</v>
      </c>
      <c r="D1361">
        <v>93</v>
      </c>
      <c r="E1361">
        <v>1</v>
      </c>
      <c r="F1361">
        <v>93</v>
      </c>
      <c r="G1361">
        <v>1</v>
      </c>
      <c r="H1361" t="str">
        <f>VLOOKUP($C1361,'Raw-products'!$A$2:$H$1261,MATCH(H$1,'Raw-products'!$A$1:$H$1,0))</f>
        <v>Jacket</v>
      </c>
      <c r="I1361" t="str">
        <f>VLOOKUP($C1361,'Raw-products'!$A$2:$H$1261,MATCH(I$1,'Raw-products'!$A$1:$H$1,0))</f>
        <v>Coach</v>
      </c>
      <c r="J1361" t="str">
        <f>VLOOKUP($C1361,'Raw-products'!$A$2:$H$1261,MATCH(J$1,'Raw-products'!$A$1:$H$1,0))</f>
        <v>XL</v>
      </c>
      <c r="K1361" t="str">
        <f>VLOOKUP($C1361,'Raw-products'!$A$2:$H$1261,MATCH(K$1,'Raw-products'!$A$1:$H$1,0))</f>
        <v>orange</v>
      </c>
      <c r="L1361">
        <f>VLOOKUP($C1361,'Raw-products'!$A$2:$H$1261,MATCH(L$1,'Raw-products'!$A$1:$H$1,0))</f>
        <v>115</v>
      </c>
      <c r="M1361">
        <f>VLOOKUP($C1361,'Raw-products'!$A$2:$H$1261,MATCH(M$1,'Raw-products'!$A$1:$H$1,0))</f>
        <v>46</v>
      </c>
      <c r="N1361" s="5">
        <f t="shared" si="42"/>
        <v>5290</v>
      </c>
      <c r="O1361" cm="1">
        <f t="array" ref="O1361:R1361">_xlfn.XLOOKUP($B1361,'Raw -orders'!$A:$A,'Raw -orders'!$B:$E)</f>
        <v>489</v>
      </c>
      <c r="P1361">
        <v>19908</v>
      </c>
      <c r="Q1361" s="1">
        <v>44380</v>
      </c>
      <c r="R1361" s="1">
        <v>44392</v>
      </c>
      <c r="S1361" t="str" cm="1">
        <f t="array" ref="S1361:Z1361">_xlfn.XLOOKUP($O1361,'Raw - customers'!$A:$A,'Raw - customers'!$B:$I)</f>
        <v>Isahella Enrique</v>
      </c>
      <c r="T1361" t="str">
        <v>Polygender</v>
      </c>
      <c r="U1361">
        <v>59</v>
      </c>
      <c r="V1361" t="str">
        <v>43 Oscar LoopSuite 946</v>
      </c>
      <c r="W1361">
        <v>2537</v>
      </c>
      <c r="X1361" t="str">
        <v>West Phoenix</v>
      </c>
      <c r="Y1361" t="str">
        <v>New South Wales</v>
      </c>
      <c r="Z1361" t="str">
        <v>Australia</v>
      </c>
      <c r="AA1361">
        <v>7</v>
      </c>
      <c r="AB1361" s="3" t="str">
        <f t="shared" si="43"/>
        <v>10 to 20</v>
      </c>
      <c r="AM1361" s="6">
        <v>489</v>
      </c>
      <c r="AN1361" s="6" t="s">
        <v>1362</v>
      </c>
    </row>
    <row r="1362" spans="1:40" x14ac:dyDescent="0.25">
      <c r="A1362">
        <v>1360</v>
      </c>
      <c r="B1362">
        <v>281</v>
      </c>
      <c r="C1362">
        <v>1157</v>
      </c>
      <c r="D1362">
        <v>99</v>
      </c>
      <c r="E1362">
        <v>3</v>
      </c>
      <c r="F1362">
        <v>297</v>
      </c>
      <c r="G1362">
        <v>1</v>
      </c>
      <c r="H1362" t="str">
        <f>VLOOKUP($C1362,'Raw-products'!$A$2:$H$1261,MATCH(H$1,'Raw-products'!$A$1:$H$1,0))</f>
        <v>Trousers</v>
      </c>
      <c r="I1362" t="str">
        <f>VLOOKUP($C1362,'Raw-products'!$A$2:$H$1261,MATCH(I$1,'Raw-products'!$A$1:$H$1,0))</f>
        <v>High-Waisted</v>
      </c>
      <c r="J1362" t="str">
        <f>VLOOKUP($C1362,'Raw-products'!$A$2:$H$1261,MATCH(J$1,'Raw-products'!$A$1:$H$1,0))</f>
        <v>M</v>
      </c>
      <c r="K1362" t="str">
        <f>VLOOKUP($C1362,'Raw-products'!$A$2:$H$1261,MATCH(K$1,'Raw-products'!$A$1:$H$1,0))</f>
        <v>red</v>
      </c>
      <c r="L1362">
        <f>VLOOKUP($C1362,'Raw-products'!$A$2:$H$1261,MATCH(L$1,'Raw-products'!$A$1:$H$1,0))</f>
        <v>98</v>
      </c>
      <c r="M1362">
        <f>VLOOKUP($C1362,'Raw-products'!$A$2:$H$1261,MATCH(M$1,'Raw-products'!$A$1:$H$1,0))</f>
        <v>59</v>
      </c>
      <c r="N1362" s="5">
        <f t="shared" si="42"/>
        <v>5782</v>
      </c>
      <c r="O1362" cm="1">
        <f t="array" ref="O1362:R1362">_xlfn.XLOOKUP($B1362,'Raw -orders'!$A:$A,'Raw -orders'!$B:$E)</f>
        <v>489</v>
      </c>
      <c r="P1362">
        <v>19908</v>
      </c>
      <c r="Q1362" s="1">
        <v>44380</v>
      </c>
      <c r="R1362" s="1">
        <v>44392</v>
      </c>
      <c r="S1362" t="str" cm="1">
        <f t="array" ref="S1362:Z1362">_xlfn.XLOOKUP($O1362,'Raw - customers'!$A:$A,'Raw - customers'!$B:$I)</f>
        <v>Isahella Enrique</v>
      </c>
      <c r="T1362" t="str">
        <v>Polygender</v>
      </c>
      <c r="U1362">
        <v>59</v>
      </c>
      <c r="V1362" t="str">
        <v>43 Oscar LoopSuite 946</v>
      </c>
      <c r="W1362">
        <v>2537</v>
      </c>
      <c r="X1362" t="str">
        <v>West Phoenix</v>
      </c>
      <c r="Y1362" t="str">
        <v>New South Wales</v>
      </c>
      <c r="Z1362" t="str">
        <v>Australia</v>
      </c>
      <c r="AA1362">
        <v>7</v>
      </c>
      <c r="AB1362" s="3" t="str">
        <f t="shared" si="43"/>
        <v>10 to 20</v>
      </c>
      <c r="AM1362" s="6">
        <v>489</v>
      </c>
      <c r="AN1362" s="6" t="s">
        <v>1362</v>
      </c>
    </row>
    <row r="1363" spans="1:40" x14ac:dyDescent="0.25">
      <c r="A1363">
        <v>1361</v>
      </c>
      <c r="B1363">
        <v>281</v>
      </c>
      <c r="C1363">
        <v>624</v>
      </c>
      <c r="D1363">
        <v>112</v>
      </c>
      <c r="E1363">
        <v>1</v>
      </c>
      <c r="F1363">
        <v>112</v>
      </c>
      <c r="G1363">
        <v>1</v>
      </c>
      <c r="H1363" t="str">
        <f>VLOOKUP($C1363,'Raw-products'!$A$2:$H$1261,MATCH(H$1,'Raw-products'!$A$1:$H$1,0))</f>
        <v>Jacket</v>
      </c>
      <c r="I1363" t="str">
        <f>VLOOKUP($C1363,'Raw-products'!$A$2:$H$1261,MATCH(I$1,'Raw-products'!$A$1:$H$1,0))</f>
        <v>Cardigan</v>
      </c>
      <c r="J1363" t="str">
        <f>VLOOKUP($C1363,'Raw-products'!$A$2:$H$1261,MATCH(J$1,'Raw-products'!$A$1:$H$1,0))</f>
        <v>XL</v>
      </c>
      <c r="K1363" t="str">
        <f>VLOOKUP($C1363,'Raw-products'!$A$2:$H$1261,MATCH(K$1,'Raw-products'!$A$1:$H$1,0))</f>
        <v>indigo</v>
      </c>
      <c r="L1363">
        <f>VLOOKUP($C1363,'Raw-products'!$A$2:$H$1261,MATCH(L$1,'Raw-products'!$A$1:$H$1,0))</f>
        <v>118</v>
      </c>
      <c r="M1363">
        <f>VLOOKUP($C1363,'Raw-products'!$A$2:$H$1261,MATCH(M$1,'Raw-products'!$A$1:$H$1,0))</f>
        <v>78</v>
      </c>
      <c r="N1363" s="5">
        <f t="shared" si="42"/>
        <v>9204</v>
      </c>
      <c r="O1363" cm="1">
        <f t="array" ref="O1363:R1363">_xlfn.XLOOKUP($B1363,'Raw -orders'!$A:$A,'Raw -orders'!$B:$E)</f>
        <v>489</v>
      </c>
      <c r="P1363">
        <v>19908</v>
      </c>
      <c r="Q1363" s="1">
        <v>44380</v>
      </c>
      <c r="R1363" s="1">
        <v>44392</v>
      </c>
      <c r="S1363" t="str" cm="1">
        <f t="array" ref="S1363:Z1363">_xlfn.XLOOKUP($O1363,'Raw - customers'!$A:$A,'Raw - customers'!$B:$I)</f>
        <v>Isahella Enrique</v>
      </c>
      <c r="T1363" t="str">
        <v>Polygender</v>
      </c>
      <c r="U1363">
        <v>59</v>
      </c>
      <c r="V1363" t="str">
        <v>43 Oscar LoopSuite 946</v>
      </c>
      <c r="W1363">
        <v>2537</v>
      </c>
      <c r="X1363" t="str">
        <v>West Phoenix</v>
      </c>
      <c r="Y1363" t="str">
        <v>New South Wales</v>
      </c>
      <c r="Z1363" t="str">
        <v>Australia</v>
      </c>
      <c r="AA1363">
        <v>7</v>
      </c>
      <c r="AB1363" s="3" t="str">
        <f t="shared" si="43"/>
        <v>10 to 20</v>
      </c>
      <c r="AM1363" s="6">
        <v>489</v>
      </c>
      <c r="AN1363" s="6" t="s">
        <v>1362</v>
      </c>
    </row>
    <row r="1364" spans="1:40" x14ac:dyDescent="0.25">
      <c r="A1364">
        <v>1362</v>
      </c>
      <c r="B1364">
        <v>281</v>
      </c>
      <c r="C1364">
        <v>321</v>
      </c>
      <c r="D1364">
        <v>109</v>
      </c>
      <c r="E1364">
        <v>1</v>
      </c>
      <c r="F1364">
        <v>109</v>
      </c>
      <c r="G1364">
        <v>1</v>
      </c>
      <c r="H1364" t="str">
        <f>VLOOKUP($C1364,'Raw-products'!$A$2:$H$1261,MATCH(H$1,'Raw-products'!$A$1:$H$1,0))</f>
        <v>Shirt</v>
      </c>
      <c r="I1364" t="str">
        <f>VLOOKUP($C1364,'Raw-products'!$A$2:$H$1261,MATCH(I$1,'Raw-products'!$A$1:$H$1,0))</f>
        <v>Mandarin Collar</v>
      </c>
      <c r="J1364" t="str">
        <f>VLOOKUP($C1364,'Raw-products'!$A$2:$H$1261,MATCH(J$1,'Raw-products'!$A$1:$H$1,0))</f>
        <v>S</v>
      </c>
      <c r="K1364" t="str">
        <f>VLOOKUP($C1364,'Raw-products'!$A$2:$H$1261,MATCH(K$1,'Raw-products'!$A$1:$H$1,0))</f>
        <v>orange</v>
      </c>
      <c r="L1364">
        <f>VLOOKUP($C1364,'Raw-products'!$A$2:$H$1261,MATCH(L$1,'Raw-products'!$A$1:$H$1,0))</f>
        <v>108</v>
      </c>
      <c r="M1364">
        <f>VLOOKUP($C1364,'Raw-products'!$A$2:$H$1261,MATCH(M$1,'Raw-products'!$A$1:$H$1,0))</f>
        <v>52</v>
      </c>
      <c r="N1364" s="5">
        <f t="shared" si="42"/>
        <v>5616</v>
      </c>
      <c r="O1364" cm="1">
        <f t="array" ref="O1364:R1364">_xlfn.XLOOKUP($B1364,'Raw -orders'!$A:$A,'Raw -orders'!$B:$E)</f>
        <v>489</v>
      </c>
      <c r="P1364">
        <v>19908</v>
      </c>
      <c r="Q1364" s="1">
        <v>44380</v>
      </c>
      <c r="R1364" s="1">
        <v>44392</v>
      </c>
      <c r="S1364" t="str" cm="1">
        <f t="array" ref="S1364:Z1364">_xlfn.XLOOKUP($O1364,'Raw - customers'!$A:$A,'Raw - customers'!$B:$I)</f>
        <v>Isahella Enrique</v>
      </c>
      <c r="T1364" t="str">
        <v>Polygender</v>
      </c>
      <c r="U1364">
        <v>59</v>
      </c>
      <c r="V1364" t="str">
        <v>43 Oscar LoopSuite 946</v>
      </c>
      <c r="W1364">
        <v>2537</v>
      </c>
      <c r="X1364" t="str">
        <v>West Phoenix</v>
      </c>
      <c r="Y1364" t="str">
        <v>New South Wales</v>
      </c>
      <c r="Z1364" t="str">
        <v>Australia</v>
      </c>
      <c r="AA1364">
        <v>7</v>
      </c>
      <c r="AB1364" s="3" t="str">
        <f t="shared" si="43"/>
        <v>10 to 20</v>
      </c>
      <c r="AM1364" s="6">
        <v>489</v>
      </c>
      <c r="AN1364" s="6" t="s">
        <v>1362</v>
      </c>
    </row>
    <row r="1365" spans="1:40" x14ac:dyDescent="0.25">
      <c r="A1365">
        <v>1363</v>
      </c>
      <c r="B1365">
        <v>281</v>
      </c>
      <c r="C1365">
        <v>363</v>
      </c>
      <c r="D1365">
        <v>94</v>
      </c>
      <c r="E1365">
        <v>3</v>
      </c>
      <c r="F1365">
        <v>282</v>
      </c>
      <c r="G1365">
        <v>1</v>
      </c>
      <c r="H1365" t="str">
        <f>VLOOKUP($C1365,'Raw-products'!$A$2:$H$1261,MATCH(H$1,'Raw-products'!$A$1:$H$1,0))</f>
        <v>Shirt</v>
      </c>
      <c r="I1365" t="str">
        <f>VLOOKUP($C1365,'Raw-products'!$A$2:$H$1261,MATCH(I$1,'Raw-products'!$A$1:$H$1,0))</f>
        <v>Henley</v>
      </c>
      <c r="J1365" t="str">
        <f>VLOOKUP($C1365,'Raw-products'!$A$2:$H$1261,MATCH(J$1,'Raw-products'!$A$1:$H$1,0))</f>
        <v>L</v>
      </c>
      <c r="K1365" t="str">
        <f>VLOOKUP($C1365,'Raw-products'!$A$2:$H$1261,MATCH(K$1,'Raw-products'!$A$1:$H$1,0))</f>
        <v>yellow</v>
      </c>
      <c r="L1365">
        <f>VLOOKUP($C1365,'Raw-products'!$A$2:$H$1261,MATCH(L$1,'Raw-products'!$A$1:$H$1,0))</f>
        <v>92</v>
      </c>
      <c r="M1365">
        <f>VLOOKUP($C1365,'Raw-products'!$A$2:$H$1261,MATCH(M$1,'Raw-products'!$A$1:$H$1,0))</f>
        <v>62</v>
      </c>
      <c r="N1365" s="5">
        <f t="shared" si="42"/>
        <v>5704</v>
      </c>
      <c r="O1365" cm="1">
        <f t="array" ref="O1365:R1365">_xlfn.XLOOKUP($B1365,'Raw -orders'!$A:$A,'Raw -orders'!$B:$E)</f>
        <v>489</v>
      </c>
      <c r="P1365">
        <v>19908</v>
      </c>
      <c r="Q1365" s="1">
        <v>44380</v>
      </c>
      <c r="R1365" s="1">
        <v>44392</v>
      </c>
      <c r="S1365" t="str" cm="1">
        <f t="array" ref="S1365:Z1365">_xlfn.XLOOKUP($O1365,'Raw - customers'!$A:$A,'Raw - customers'!$B:$I)</f>
        <v>Isahella Enrique</v>
      </c>
      <c r="T1365" t="str">
        <v>Polygender</v>
      </c>
      <c r="U1365">
        <v>59</v>
      </c>
      <c r="V1365" t="str">
        <v>43 Oscar LoopSuite 946</v>
      </c>
      <c r="W1365">
        <v>2537</v>
      </c>
      <c r="X1365" t="str">
        <v>West Phoenix</v>
      </c>
      <c r="Y1365" t="str">
        <v>New South Wales</v>
      </c>
      <c r="Z1365" t="str">
        <v>Australia</v>
      </c>
      <c r="AA1365">
        <v>7</v>
      </c>
      <c r="AB1365" s="3" t="str">
        <f t="shared" si="43"/>
        <v>10 to 20</v>
      </c>
      <c r="AM1365" s="6">
        <v>489</v>
      </c>
      <c r="AN1365" s="6" t="s">
        <v>1362</v>
      </c>
    </row>
    <row r="1366" spans="1:40" x14ac:dyDescent="0.25">
      <c r="A1366">
        <v>1364</v>
      </c>
      <c r="B1366">
        <v>281</v>
      </c>
      <c r="C1366">
        <v>51</v>
      </c>
      <c r="D1366">
        <v>104</v>
      </c>
      <c r="E1366">
        <v>3</v>
      </c>
      <c r="F1366">
        <v>312</v>
      </c>
      <c r="G1366">
        <v>1</v>
      </c>
      <c r="H1366" t="str">
        <f>VLOOKUP($C1366,'Raw-products'!$A$2:$H$1261,MATCH(H$1,'Raw-products'!$A$1:$H$1,0))</f>
        <v>Shirt</v>
      </c>
      <c r="I1366" t="str">
        <f>VLOOKUP($C1366,'Raw-products'!$A$2:$H$1261,MATCH(I$1,'Raw-products'!$A$1:$H$1,0))</f>
        <v>Dress</v>
      </c>
      <c r="J1366" t="str">
        <f>VLOOKUP($C1366,'Raw-products'!$A$2:$H$1261,MATCH(J$1,'Raw-products'!$A$1:$H$1,0))</f>
        <v>S</v>
      </c>
      <c r="K1366" t="str">
        <f>VLOOKUP($C1366,'Raw-products'!$A$2:$H$1261,MATCH(K$1,'Raw-products'!$A$1:$H$1,0))</f>
        <v>green</v>
      </c>
      <c r="L1366">
        <f>VLOOKUP($C1366,'Raw-products'!$A$2:$H$1261,MATCH(L$1,'Raw-products'!$A$1:$H$1,0))</f>
        <v>119</v>
      </c>
      <c r="M1366">
        <f>VLOOKUP($C1366,'Raw-products'!$A$2:$H$1261,MATCH(M$1,'Raw-products'!$A$1:$H$1,0))</f>
        <v>60</v>
      </c>
      <c r="N1366" s="5">
        <f t="shared" si="42"/>
        <v>7140</v>
      </c>
      <c r="O1366" cm="1">
        <f t="array" ref="O1366:R1366">_xlfn.XLOOKUP($B1366,'Raw -orders'!$A:$A,'Raw -orders'!$B:$E)</f>
        <v>489</v>
      </c>
      <c r="P1366">
        <v>19908</v>
      </c>
      <c r="Q1366" s="1">
        <v>44380</v>
      </c>
      <c r="R1366" s="1">
        <v>44392</v>
      </c>
      <c r="S1366" t="str" cm="1">
        <f t="array" ref="S1366:Z1366">_xlfn.XLOOKUP($O1366,'Raw - customers'!$A:$A,'Raw - customers'!$B:$I)</f>
        <v>Isahella Enrique</v>
      </c>
      <c r="T1366" t="str">
        <v>Polygender</v>
      </c>
      <c r="U1366">
        <v>59</v>
      </c>
      <c r="V1366" t="str">
        <v>43 Oscar LoopSuite 946</v>
      </c>
      <c r="W1366">
        <v>2537</v>
      </c>
      <c r="X1366" t="str">
        <v>West Phoenix</v>
      </c>
      <c r="Y1366" t="str">
        <v>New South Wales</v>
      </c>
      <c r="Z1366" t="str">
        <v>Australia</v>
      </c>
      <c r="AA1366">
        <v>7</v>
      </c>
      <c r="AB1366" s="3" t="str">
        <f t="shared" si="43"/>
        <v>10 to 20</v>
      </c>
      <c r="AM1366" s="6">
        <v>489</v>
      </c>
      <c r="AN1366" s="6" t="s">
        <v>1362</v>
      </c>
    </row>
    <row r="1367" spans="1:40" x14ac:dyDescent="0.25">
      <c r="A1367">
        <v>1365</v>
      </c>
      <c r="B1367">
        <v>282</v>
      </c>
      <c r="C1367">
        <v>52</v>
      </c>
      <c r="D1367">
        <v>104</v>
      </c>
      <c r="E1367">
        <v>2</v>
      </c>
      <c r="F1367">
        <v>208</v>
      </c>
      <c r="G1367">
        <v>1</v>
      </c>
      <c r="H1367" t="str">
        <f>VLOOKUP($C1367,'Raw-products'!$A$2:$H$1261,MATCH(H$1,'Raw-products'!$A$1:$H$1,0))</f>
        <v>Shirt</v>
      </c>
      <c r="I1367" t="str">
        <f>VLOOKUP($C1367,'Raw-products'!$A$2:$H$1261,MATCH(I$1,'Raw-products'!$A$1:$H$1,0))</f>
        <v>Dress</v>
      </c>
      <c r="J1367" t="str">
        <f>VLOOKUP($C1367,'Raw-products'!$A$2:$H$1261,MATCH(J$1,'Raw-products'!$A$1:$H$1,0))</f>
        <v>M</v>
      </c>
      <c r="K1367" t="str">
        <f>VLOOKUP($C1367,'Raw-products'!$A$2:$H$1261,MATCH(K$1,'Raw-products'!$A$1:$H$1,0))</f>
        <v>green</v>
      </c>
      <c r="L1367">
        <f>VLOOKUP($C1367,'Raw-products'!$A$2:$H$1261,MATCH(L$1,'Raw-products'!$A$1:$H$1,0))</f>
        <v>119</v>
      </c>
      <c r="M1367">
        <f>VLOOKUP($C1367,'Raw-products'!$A$2:$H$1261,MATCH(M$1,'Raw-products'!$A$1:$H$1,0))</f>
        <v>65</v>
      </c>
      <c r="N1367" s="5">
        <f t="shared" si="42"/>
        <v>7735</v>
      </c>
      <c r="O1367" cm="1">
        <f t="array" ref="O1367:R1367">_xlfn.XLOOKUP($B1367,'Raw -orders'!$A:$A,'Raw -orders'!$B:$E)</f>
        <v>423</v>
      </c>
      <c r="P1367">
        <v>41504</v>
      </c>
      <c r="Q1367" s="1">
        <v>44285</v>
      </c>
      <c r="R1367" s="1">
        <v>44304</v>
      </c>
      <c r="S1367" t="str" cm="1">
        <f t="array" ref="S1367:Z1367">_xlfn.XLOOKUP($O1367,'Raw - customers'!$A:$A,'Raw - customers'!$B:$I)</f>
        <v>Datha Vicary</v>
      </c>
      <c r="T1367" t="str">
        <v>Agender</v>
      </c>
      <c r="U1367">
        <v>32</v>
      </c>
      <c r="V1367" t="str">
        <v>587 Dooley AvenueSuite 138</v>
      </c>
      <c r="W1367">
        <v>1047</v>
      </c>
      <c r="X1367" t="str">
        <v>New Rileybury</v>
      </c>
      <c r="Y1367" t="str">
        <v>South Australia</v>
      </c>
      <c r="Z1367" t="str">
        <v>Australia</v>
      </c>
      <c r="AA1367">
        <v>3</v>
      </c>
      <c r="AB1367" s="3" t="str">
        <f t="shared" si="43"/>
        <v>10 to 20</v>
      </c>
      <c r="AM1367" s="6">
        <v>423</v>
      </c>
      <c r="AN1367" s="6" t="s">
        <v>1345</v>
      </c>
    </row>
    <row r="1368" spans="1:40" x14ac:dyDescent="0.25">
      <c r="A1368">
        <v>1366</v>
      </c>
      <c r="B1368">
        <v>282</v>
      </c>
      <c r="C1368">
        <v>537</v>
      </c>
      <c r="D1368">
        <v>98</v>
      </c>
      <c r="E1368">
        <v>1</v>
      </c>
      <c r="F1368">
        <v>98</v>
      </c>
      <c r="G1368">
        <v>1</v>
      </c>
      <c r="H1368" t="str">
        <f>VLOOKUP($C1368,'Raw-products'!$A$2:$H$1261,MATCH(H$1,'Raw-products'!$A$1:$H$1,0))</f>
        <v>Jacket</v>
      </c>
      <c r="I1368" t="str">
        <f>VLOOKUP($C1368,'Raw-products'!$A$2:$H$1261,MATCH(I$1,'Raw-products'!$A$1:$H$1,0))</f>
        <v>Leather</v>
      </c>
      <c r="J1368" t="str">
        <f>VLOOKUP($C1368,'Raw-products'!$A$2:$H$1261,MATCH(J$1,'Raw-products'!$A$1:$H$1,0))</f>
        <v>M</v>
      </c>
      <c r="K1368" t="str">
        <f>VLOOKUP($C1368,'Raw-products'!$A$2:$H$1261,MATCH(K$1,'Raw-products'!$A$1:$H$1,0))</f>
        <v>yellow</v>
      </c>
      <c r="L1368">
        <f>VLOOKUP($C1368,'Raw-products'!$A$2:$H$1261,MATCH(L$1,'Raw-products'!$A$1:$H$1,0))</f>
        <v>113</v>
      </c>
      <c r="M1368">
        <f>VLOOKUP($C1368,'Raw-products'!$A$2:$H$1261,MATCH(M$1,'Raw-products'!$A$1:$H$1,0))</f>
        <v>77</v>
      </c>
      <c r="N1368" s="5">
        <f t="shared" si="42"/>
        <v>8701</v>
      </c>
      <c r="O1368" cm="1">
        <f t="array" ref="O1368:R1368">_xlfn.XLOOKUP($B1368,'Raw -orders'!$A:$A,'Raw -orders'!$B:$E)</f>
        <v>423</v>
      </c>
      <c r="P1368">
        <v>41504</v>
      </c>
      <c r="Q1368" s="1">
        <v>44285</v>
      </c>
      <c r="R1368" s="1">
        <v>44304</v>
      </c>
      <c r="S1368" t="str" cm="1">
        <f t="array" ref="S1368:Z1368">_xlfn.XLOOKUP($O1368,'Raw - customers'!$A:$A,'Raw - customers'!$B:$I)</f>
        <v>Datha Vicary</v>
      </c>
      <c r="T1368" t="str">
        <v>Agender</v>
      </c>
      <c r="U1368">
        <v>32</v>
      </c>
      <c r="V1368" t="str">
        <v>587 Dooley AvenueSuite 138</v>
      </c>
      <c r="W1368">
        <v>1047</v>
      </c>
      <c r="X1368" t="str">
        <v>New Rileybury</v>
      </c>
      <c r="Y1368" t="str">
        <v>South Australia</v>
      </c>
      <c r="Z1368" t="str">
        <v>Australia</v>
      </c>
      <c r="AA1368">
        <v>3</v>
      </c>
      <c r="AB1368" s="3" t="str">
        <f t="shared" si="43"/>
        <v>10 to 20</v>
      </c>
      <c r="AM1368" s="6">
        <v>423</v>
      </c>
      <c r="AN1368" s="6" t="s">
        <v>1345</v>
      </c>
    </row>
    <row r="1369" spans="1:40" x14ac:dyDescent="0.25">
      <c r="A1369">
        <v>1367</v>
      </c>
      <c r="B1369">
        <v>282</v>
      </c>
      <c r="C1369">
        <v>481</v>
      </c>
      <c r="D1369">
        <v>118</v>
      </c>
      <c r="E1369">
        <v>1</v>
      </c>
      <c r="F1369">
        <v>118</v>
      </c>
      <c r="G1369">
        <v>1</v>
      </c>
      <c r="H1369" t="str">
        <f>VLOOKUP($C1369,'Raw-products'!$A$2:$H$1261,MATCH(H$1,'Raw-products'!$A$1:$H$1,0))</f>
        <v>Jacket</v>
      </c>
      <c r="I1369" t="str">
        <f>VLOOKUP($C1369,'Raw-products'!$A$2:$H$1261,MATCH(I$1,'Raw-products'!$A$1:$H$1,0))</f>
        <v>Puffer</v>
      </c>
      <c r="J1369" t="str">
        <f>VLOOKUP($C1369,'Raw-products'!$A$2:$H$1261,MATCH(J$1,'Raw-products'!$A$1:$H$1,0))</f>
        <v>S</v>
      </c>
      <c r="K1369" t="str">
        <f>VLOOKUP($C1369,'Raw-products'!$A$2:$H$1261,MATCH(K$1,'Raw-products'!$A$1:$H$1,0))</f>
        <v>indigo</v>
      </c>
      <c r="L1369">
        <f>VLOOKUP($C1369,'Raw-products'!$A$2:$H$1261,MATCH(L$1,'Raw-products'!$A$1:$H$1,0))</f>
        <v>110</v>
      </c>
      <c r="M1369">
        <f>VLOOKUP($C1369,'Raw-products'!$A$2:$H$1261,MATCH(M$1,'Raw-products'!$A$1:$H$1,0))</f>
        <v>62</v>
      </c>
      <c r="N1369" s="5">
        <f t="shared" si="42"/>
        <v>6820</v>
      </c>
      <c r="O1369" cm="1">
        <f t="array" ref="O1369:R1369">_xlfn.XLOOKUP($B1369,'Raw -orders'!$A:$A,'Raw -orders'!$B:$E)</f>
        <v>423</v>
      </c>
      <c r="P1369">
        <v>41504</v>
      </c>
      <c r="Q1369" s="1">
        <v>44285</v>
      </c>
      <c r="R1369" s="1">
        <v>44304</v>
      </c>
      <c r="S1369" t="str" cm="1">
        <f t="array" ref="S1369:Z1369">_xlfn.XLOOKUP($O1369,'Raw - customers'!$A:$A,'Raw - customers'!$B:$I)</f>
        <v>Datha Vicary</v>
      </c>
      <c r="T1369" t="str">
        <v>Agender</v>
      </c>
      <c r="U1369">
        <v>32</v>
      </c>
      <c r="V1369" t="str">
        <v>587 Dooley AvenueSuite 138</v>
      </c>
      <c r="W1369">
        <v>1047</v>
      </c>
      <c r="X1369" t="str">
        <v>New Rileybury</v>
      </c>
      <c r="Y1369" t="str">
        <v>South Australia</v>
      </c>
      <c r="Z1369" t="str">
        <v>Australia</v>
      </c>
      <c r="AA1369">
        <v>3</v>
      </c>
      <c r="AB1369" s="3" t="str">
        <f t="shared" si="43"/>
        <v>10 to 20</v>
      </c>
      <c r="AM1369" s="6">
        <v>423</v>
      </c>
      <c r="AN1369" s="6" t="s">
        <v>1345</v>
      </c>
    </row>
    <row r="1370" spans="1:40" x14ac:dyDescent="0.25">
      <c r="A1370">
        <v>1368</v>
      </c>
      <c r="B1370">
        <v>282</v>
      </c>
      <c r="C1370">
        <v>1207</v>
      </c>
      <c r="D1370">
        <v>105</v>
      </c>
      <c r="E1370">
        <v>2</v>
      </c>
      <c r="F1370">
        <v>210</v>
      </c>
      <c r="G1370">
        <v>1</v>
      </c>
      <c r="H1370" t="str">
        <f>VLOOKUP($C1370,'Raw-products'!$A$2:$H$1261,MATCH(H$1,'Raw-products'!$A$1:$H$1,0))</f>
        <v>Trousers</v>
      </c>
      <c r="I1370" t="str">
        <f>VLOOKUP($C1370,'Raw-products'!$A$2:$H$1261,MATCH(I$1,'Raw-products'!$A$1:$H$1,0))</f>
        <v>Pleated</v>
      </c>
      <c r="J1370" t="str">
        <f>VLOOKUP($C1370,'Raw-products'!$A$2:$H$1261,MATCH(J$1,'Raw-products'!$A$1:$H$1,0))</f>
        <v>M</v>
      </c>
      <c r="K1370" t="str">
        <f>VLOOKUP($C1370,'Raw-products'!$A$2:$H$1261,MATCH(K$1,'Raw-products'!$A$1:$H$1,0))</f>
        <v>green</v>
      </c>
      <c r="L1370">
        <f>VLOOKUP($C1370,'Raw-products'!$A$2:$H$1261,MATCH(L$1,'Raw-products'!$A$1:$H$1,0))</f>
        <v>90</v>
      </c>
      <c r="M1370">
        <f>VLOOKUP($C1370,'Raw-products'!$A$2:$H$1261,MATCH(M$1,'Raw-products'!$A$1:$H$1,0))</f>
        <v>41</v>
      </c>
      <c r="N1370" s="5">
        <f t="shared" si="42"/>
        <v>3690</v>
      </c>
      <c r="O1370" cm="1">
        <f t="array" ref="O1370:R1370">_xlfn.XLOOKUP($B1370,'Raw -orders'!$A:$A,'Raw -orders'!$B:$E)</f>
        <v>423</v>
      </c>
      <c r="P1370">
        <v>41504</v>
      </c>
      <c r="Q1370" s="1">
        <v>44285</v>
      </c>
      <c r="R1370" s="1">
        <v>44304</v>
      </c>
      <c r="S1370" t="str" cm="1">
        <f t="array" ref="S1370:Z1370">_xlfn.XLOOKUP($O1370,'Raw - customers'!$A:$A,'Raw - customers'!$B:$I)</f>
        <v>Datha Vicary</v>
      </c>
      <c r="T1370" t="str">
        <v>Agender</v>
      </c>
      <c r="U1370">
        <v>32</v>
      </c>
      <c r="V1370" t="str">
        <v>587 Dooley AvenueSuite 138</v>
      </c>
      <c r="W1370">
        <v>1047</v>
      </c>
      <c r="X1370" t="str">
        <v>New Rileybury</v>
      </c>
      <c r="Y1370" t="str">
        <v>South Australia</v>
      </c>
      <c r="Z1370" t="str">
        <v>Australia</v>
      </c>
      <c r="AA1370">
        <v>3</v>
      </c>
      <c r="AB1370" s="3" t="str">
        <f t="shared" si="43"/>
        <v>10 to 20</v>
      </c>
      <c r="AM1370" s="6">
        <v>423</v>
      </c>
      <c r="AN1370" s="6" t="s">
        <v>1345</v>
      </c>
    </row>
    <row r="1371" spans="1:40" x14ac:dyDescent="0.25">
      <c r="A1371">
        <v>1369</v>
      </c>
      <c r="B1371">
        <v>282</v>
      </c>
      <c r="C1371">
        <v>611</v>
      </c>
      <c r="D1371">
        <v>112</v>
      </c>
      <c r="E1371">
        <v>1</v>
      </c>
      <c r="F1371">
        <v>112</v>
      </c>
      <c r="G1371">
        <v>1</v>
      </c>
      <c r="H1371" t="str">
        <f>VLOOKUP($C1371,'Raw-products'!$A$2:$H$1261,MATCH(H$1,'Raw-products'!$A$1:$H$1,0))</f>
        <v>Jacket</v>
      </c>
      <c r="I1371" t="str">
        <f>VLOOKUP($C1371,'Raw-products'!$A$2:$H$1261,MATCH(I$1,'Raw-products'!$A$1:$H$1,0))</f>
        <v>Cardigan</v>
      </c>
      <c r="J1371" t="str">
        <f>VLOOKUP($C1371,'Raw-products'!$A$2:$H$1261,MATCH(J$1,'Raw-products'!$A$1:$H$1,0))</f>
        <v>S</v>
      </c>
      <c r="K1371" t="str">
        <f>VLOOKUP($C1371,'Raw-products'!$A$2:$H$1261,MATCH(K$1,'Raw-products'!$A$1:$H$1,0))</f>
        <v>green</v>
      </c>
      <c r="L1371">
        <f>VLOOKUP($C1371,'Raw-products'!$A$2:$H$1261,MATCH(L$1,'Raw-products'!$A$1:$H$1,0))</f>
        <v>118</v>
      </c>
      <c r="M1371">
        <f>VLOOKUP($C1371,'Raw-products'!$A$2:$H$1261,MATCH(M$1,'Raw-products'!$A$1:$H$1,0))</f>
        <v>62</v>
      </c>
      <c r="N1371" s="5">
        <f t="shared" si="42"/>
        <v>7316</v>
      </c>
      <c r="O1371" cm="1">
        <f t="array" ref="O1371:R1371">_xlfn.XLOOKUP($B1371,'Raw -orders'!$A:$A,'Raw -orders'!$B:$E)</f>
        <v>423</v>
      </c>
      <c r="P1371">
        <v>41504</v>
      </c>
      <c r="Q1371" s="1">
        <v>44285</v>
      </c>
      <c r="R1371" s="1">
        <v>44304</v>
      </c>
      <c r="S1371" t="str" cm="1">
        <f t="array" ref="S1371:Z1371">_xlfn.XLOOKUP($O1371,'Raw - customers'!$A:$A,'Raw - customers'!$B:$I)</f>
        <v>Datha Vicary</v>
      </c>
      <c r="T1371" t="str">
        <v>Agender</v>
      </c>
      <c r="U1371">
        <v>32</v>
      </c>
      <c r="V1371" t="str">
        <v>587 Dooley AvenueSuite 138</v>
      </c>
      <c r="W1371">
        <v>1047</v>
      </c>
      <c r="X1371" t="str">
        <v>New Rileybury</v>
      </c>
      <c r="Y1371" t="str">
        <v>South Australia</v>
      </c>
      <c r="Z1371" t="str">
        <v>Australia</v>
      </c>
      <c r="AA1371">
        <v>3</v>
      </c>
      <c r="AB1371" s="3" t="str">
        <f t="shared" si="43"/>
        <v>10 to 20</v>
      </c>
      <c r="AM1371" s="6">
        <v>423</v>
      </c>
      <c r="AN1371" s="6" t="s">
        <v>1345</v>
      </c>
    </row>
    <row r="1372" spans="1:40" x14ac:dyDescent="0.25">
      <c r="A1372">
        <v>1370</v>
      </c>
      <c r="B1372">
        <v>282</v>
      </c>
      <c r="C1372">
        <v>427</v>
      </c>
      <c r="D1372">
        <v>107</v>
      </c>
      <c r="E1372">
        <v>2</v>
      </c>
      <c r="F1372">
        <v>214</v>
      </c>
      <c r="G1372">
        <v>1</v>
      </c>
      <c r="H1372" t="str">
        <f>VLOOKUP($C1372,'Raw-products'!$A$2:$H$1261,MATCH(H$1,'Raw-products'!$A$1:$H$1,0))</f>
        <v>Jacket</v>
      </c>
      <c r="I1372" t="str">
        <f>VLOOKUP($C1372,'Raw-products'!$A$2:$H$1261,MATCH(I$1,'Raw-products'!$A$1:$H$1,0))</f>
        <v>Denim</v>
      </c>
      <c r="J1372" t="str">
        <f>VLOOKUP($C1372,'Raw-products'!$A$2:$H$1261,MATCH(J$1,'Raw-products'!$A$1:$H$1,0))</f>
        <v>M</v>
      </c>
      <c r="K1372" t="str">
        <f>VLOOKUP($C1372,'Raw-products'!$A$2:$H$1261,MATCH(K$1,'Raw-products'!$A$1:$H$1,0))</f>
        <v>orange</v>
      </c>
      <c r="L1372">
        <f>VLOOKUP($C1372,'Raw-products'!$A$2:$H$1261,MATCH(L$1,'Raw-products'!$A$1:$H$1,0))</f>
        <v>92</v>
      </c>
      <c r="M1372">
        <f>VLOOKUP($C1372,'Raw-products'!$A$2:$H$1261,MATCH(M$1,'Raw-products'!$A$1:$H$1,0))</f>
        <v>48</v>
      </c>
      <c r="N1372" s="5">
        <f t="shared" si="42"/>
        <v>4416</v>
      </c>
      <c r="O1372" cm="1">
        <f t="array" ref="O1372:R1372">_xlfn.XLOOKUP($B1372,'Raw -orders'!$A:$A,'Raw -orders'!$B:$E)</f>
        <v>423</v>
      </c>
      <c r="P1372">
        <v>41504</v>
      </c>
      <c r="Q1372" s="1">
        <v>44285</v>
      </c>
      <c r="R1372" s="1">
        <v>44304</v>
      </c>
      <c r="S1372" t="str" cm="1">
        <f t="array" ref="S1372:Z1372">_xlfn.XLOOKUP($O1372,'Raw - customers'!$A:$A,'Raw - customers'!$B:$I)</f>
        <v>Datha Vicary</v>
      </c>
      <c r="T1372" t="str">
        <v>Agender</v>
      </c>
      <c r="U1372">
        <v>32</v>
      </c>
      <c r="V1372" t="str">
        <v>587 Dooley AvenueSuite 138</v>
      </c>
      <c r="W1372">
        <v>1047</v>
      </c>
      <c r="X1372" t="str">
        <v>New Rileybury</v>
      </c>
      <c r="Y1372" t="str">
        <v>South Australia</v>
      </c>
      <c r="Z1372" t="str">
        <v>Australia</v>
      </c>
      <c r="AA1372">
        <v>3</v>
      </c>
      <c r="AB1372" s="3" t="str">
        <f t="shared" si="43"/>
        <v>10 to 20</v>
      </c>
      <c r="AM1372" s="6">
        <v>423</v>
      </c>
      <c r="AN1372" s="6" t="s">
        <v>1345</v>
      </c>
    </row>
    <row r="1373" spans="1:40" x14ac:dyDescent="0.25">
      <c r="A1373">
        <v>1371</v>
      </c>
      <c r="B1373">
        <v>282</v>
      </c>
      <c r="C1373">
        <v>74</v>
      </c>
      <c r="D1373">
        <v>118</v>
      </c>
      <c r="E1373">
        <v>2</v>
      </c>
      <c r="F1373">
        <v>236</v>
      </c>
      <c r="G1373">
        <v>1</v>
      </c>
      <c r="H1373" t="str">
        <f>VLOOKUP($C1373,'Raw-products'!$A$2:$H$1261,MATCH(H$1,'Raw-products'!$A$1:$H$1,0))</f>
        <v>Shirt</v>
      </c>
      <c r="I1373" t="str">
        <f>VLOOKUP($C1373,'Raw-products'!$A$2:$H$1261,MATCH(I$1,'Raw-products'!$A$1:$H$1,0))</f>
        <v>Flannel</v>
      </c>
      <c r="J1373" t="str">
        <f>VLOOKUP($C1373,'Raw-products'!$A$2:$H$1261,MATCH(J$1,'Raw-products'!$A$1:$H$1,0))</f>
        <v>XL</v>
      </c>
      <c r="K1373" t="str">
        <f>VLOOKUP($C1373,'Raw-products'!$A$2:$H$1261,MATCH(K$1,'Raw-products'!$A$1:$H$1,0))</f>
        <v>red</v>
      </c>
      <c r="L1373">
        <f>VLOOKUP($C1373,'Raw-products'!$A$2:$H$1261,MATCH(L$1,'Raw-products'!$A$1:$H$1,0))</f>
        <v>96</v>
      </c>
      <c r="M1373">
        <f>VLOOKUP($C1373,'Raw-products'!$A$2:$H$1261,MATCH(M$1,'Raw-products'!$A$1:$H$1,0))</f>
        <v>72</v>
      </c>
      <c r="N1373" s="5">
        <f t="shared" si="42"/>
        <v>6912</v>
      </c>
      <c r="O1373" cm="1">
        <f t="array" ref="O1373:R1373">_xlfn.XLOOKUP($B1373,'Raw -orders'!$A:$A,'Raw -orders'!$B:$E)</f>
        <v>423</v>
      </c>
      <c r="P1373">
        <v>41504</v>
      </c>
      <c r="Q1373" s="1">
        <v>44285</v>
      </c>
      <c r="R1373" s="1">
        <v>44304</v>
      </c>
      <c r="S1373" t="str" cm="1">
        <f t="array" ref="S1373:Z1373">_xlfn.XLOOKUP($O1373,'Raw - customers'!$A:$A,'Raw - customers'!$B:$I)</f>
        <v>Datha Vicary</v>
      </c>
      <c r="T1373" t="str">
        <v>Agender</v>
      </c>
      <c r="U1373">
        <v>32</v>
      </c>
      <c r="V1373" t="str">
        <v>587 Dooley AvenueSuite 138</v>
      </c>
      <c r="W1373">
        <v>1047</v>
      </c>
      <c r="X1373" t="str">
        <v>New Rileybury</v>
      </c>
      <c r="Y1373" t="str">
        <v>South Australia</v>
      </c>
      <c r="Z1373" t="str">
        <v>Australia</v>
      </c>
      <c r="AA1373">
        <v>3</v>
      </c>
      <c r="AB1373" s="3" t="str">
        <f t="shared" si="43"/>
        <v>10 to 20</v>
      </c>
      <c r="AM1373" s="6">
        <v>423</v>
      </c>
      <c r="AN1373" s="6" t="s">
        <v>1345</v>
      </c>
    </row>
    <row r="1374" spans="1:40" x14ac:dyDescent="0.25">
      <c r="A1374">
        <v>1372</v>
      </c>
      <c r="B1374">
        <v>282</v>
      </c>
      <c r="C1374">
        <v>1106</v>
      </c>
      <c r="D1374">
        <v>115</v>
      </c>
      <c r="E1374">
        <v>2</v>
      </c>
      <c r="F1374">
        <v>230</v>
      </c>
      <c r="G1374">
        <v>1</v>
      </c>
      <c r="H1374" t="str">
        <f>VLOOKUP($C1374,'Raw-products'!$A$2:$H$1261,MATCH(H$1,'Raw-products'!$A$1:$H$1,0))</f>
        <v>Trousers</v>
      </c>
      <c r="I1374" t="str">
        <f>VLOOKUP($C1374,'Raw-products'!$A$2:$H$1261,MATCH(I$1,'Raw-products'!$A$1:$H$1,0))</f>
        <v>Cropped</v>
      </c>
      <c r="J1374" t="str">
        <f>VLOOKUP($C1374,'Raw-products'!$A$2:$H$1261,MATCH(J$1,'Raw-products'!$A$1:$H$1,0))</f>
        <v>S</v>
      </c>
      <c r="K1374" t="str">
        <f>VLOOKUP($C1374,'Raw-products'!$A$2:$H$1261,MATCH(K$1,'Raw-products'!$A$1:$H$1,0))</f>
        <v>blue</v>
      </c>
      <c r="L1374">
        <f>VLOOKUP($C1374,'Raw-products'!$A$2:$H$1261,MATCH(L$1,'Raw-products'!$A$1:$H$1,0))</f>
        <v>99</v>
      </c>
      <c r="M1374">
        <f>VLOOKUP($C1374,'Raw-products'!$A$2:$H$1261,MATCH(M$1,'Raw-products'!$A$1:$H$1,0))</f>
        <v>62</v>
      </c>
      <c r="N1374" s="5">
        <f t="shared" si="42"/>
        <v>6138</v>
      </c>
      <c r="O1374" cm="1">
        <f t="array" ref="O1374:R1374">_xlfn.XLOOKUP($B1374,'Raw -orders'!$A:$A,'Raw -orders'!$B:$E)</f>
        <v>423</v>
      </c>
      <c r="P1374">
        <v>41504</v>
      </c>
      <c r="Q1374" s="1">
        <v>44285</v>
      </c>
      <c r="R1374" s="1">
        <v>44304</v>
      </c>
      <c r="S1374" t="str" cm="1">
        <f t="array" ref="S1374:Z1374">_xlfn.XLOOKUP($O1374,'Raw - customers'!$A:$A,'Raw - customers'!$B:$I)</f>
        <v>Datha Vicary</v>
      </c>
      <c r="T1374" t="str">
        <v>Agender</v>
      </c>
      <c r="U1374">
        <v>32</v>
      </c>
      <c r="V1374" t="str">
        <v>587 Dooley AvenueSuite 138</v>
      </c>
      <c r="W1374">
        <v>1047</v>
      </c>
      <c r="X1374" t="str">
        <v>New Rileybury</v>
      </c>
      <c r="Y1374" t="str">
        <v>South Australia</v>
      </c>
      <c r="Z1374" t="str">
        <v>Australia</v>
      </c>
      <c r="AA1374">
        <v>3</v>
      </c>
      <c r="AB1374" s="3" t="str">
        <f t="shared" si="43"/>
        <v>10 to 20</v>
      </c>
      <c r="AM1374" s="6">
        <v>423</v>
      </c>
      <c r="AN1374" s="6" t="s">
        <v>1345</v>
      </c>
    </row>
    <row r="1375" spans="1:40" x14ac:dyDescent="0.25">
      <c r="A1375">
        <v>1373</v>
      </c>
      <c r="B1375">
        <v>283</v>
      </c>
      <c r="C1375">
        <v>67</v>
      </c>
      <c r="D1375">
        <v>104</v>
      </c>
      <c r="E1375">
        <v>1</v>
      </c>
      <c r="F1375">
        <v>104</v>
      </c>
      <c r="G1375">
        <v>1</v>
      </c>
      <c r="H1375" t="str">
        <f>VLOOKUP($C1375,'Raw-products'!$A$2:$H$1261,MATCH(H$1,'Raw-products'!$A$1:$H$1,0))</f>
        <v>Shirt</v>
      </c>
      <c r="I1375" t="str">
        <f>VLOOKUP($C1375,'Raw-products'!$A$2:$H$1261,MATCH(I$1,'Raw-products'!$A$1:$H$1,0))</f>
        <v>Dress</v>
      </c>
      <c r="J1375" t="str">
        <f>VLOOKUP($C1375,'Raw-products'!$A$2:$H$1261,MATCH(J$1,'Raw-products'!$A$1:$H$1,0))</f>
        <v>M</v>
      </c>
      <c r="K1375" t="str">
        <f>VLOOKUP($C1375,'Raw-products'!$A$2:$H$1261,MATCH(K$1,'Raw-products'!$A$1:$H$1,0))</f>
        <v>violet</v>
      </c>
      <c r="L1375">
        <f>VLOOKUP($C1375,'Raw-products'!$A$2:$H$1261,MATCH(L$1,'Raw-products'!$A$1:$H$1,0))</f>
        <v>119</v>
      </c>
      <c r="M1375">
        <f>VLOOKUP($C1375,'Raw-products'!$A$2:$H$1261,MATCH(M$1,'Raw-products'!$A$1:$H$1,0))</f>
        <v>41</v>
      </c>
      <c r="N1375" s="5">
        <f t="shared" si="42"/>
        <v>4879</v>
      </c>
      <c r="O1375" cm="1">
        <f t="array" ref="O1375:R1375">_xlfn.XLOOKUP($B1375,'Raw -orders'!$A:$A,'Raw -orders'!$B:$E)</f>
        <v>303</v>
      </c>
      <c r="P1375">
        <v>14784</v>
      </c>
      <c r="Q1375" s="1">
        <v>44443</v>
      </c>
      <c r="R1375" s="1">
        <v>44454</v>
      </c>
      <c r="S1375" t="str" cm="1">
        <f t="array" ref="S1375:Z1375">_xlfn.XLOOKUP($O1375,'Raw - customers'!$A:$A,'Raw - customers'!$B:$I)</f>
        <v>De Lourens</v>
      </c>
      <c r="T1375" t="str">
        <v>Genderqueer</v>
      </c>
      <c r="U1375">
        <v>75</v>
      </c>
      <c r="V1375" t="str">
        <v>334 Olivia MeadowSuite 855</v>
      </c>
      <c r="W1375">
        <v>8400</v>
      </c>
      <c r="X1375" t="str">
        <v>North Paige</v>
      </c>
      <c r="Y1375" t="str">
        <v>New South Wales</v>
      </c>
      <c r="Z1375" t="str">
        <v>Australia</v>
      </c>
      <c r="AA1375">
        <v>9</v>
      </c>
      <c r="AB1375" s="3" t="str">
        <f t="shared" si="43"/>
        <v>10 to 20</v>
      </c>
      <c r="AM1375" s="6">
        <v>303</v>
      </c>
      <c r="AN1375" s="6" t="s">
        <v>1362</v>
      </c>
    </row>
    <row r="1376" spans="1:40" x14ac:dyDescent="0.25">
      <c r="A1376">
        <v>1374</v>
      </c>
      <c r="B1376">
        <v>283</v>
      </c>
      <c r="C1376">
        <v>1239</v>
      </c>
      <c r="D1376">
        <v>112</v>
      </c>
      <c r="E1376">
        <v>1</v>
      </c>
      <c r="F1376">
        <v>112</v>
      </c>
      <c r="G1376">
        <v>1</v>
      </c>
      <c r="H1376" t="str">
        <f>VLOOKUP($C1376,'Raw-products'!$A$2:$H$1261,MATCH(H$1,'Raw-products'!$A$1:$H$1,0))</f>
        <v>Trousers</v>
      </c>
      <c r="I1376" t="str">
        <f>VLOOKUP($C1376,'Raw-products'!$A$2:$H$1261,MATCH(I$1,'Raw-products'!$A$1:$H$1,0))</f>
        <v>Tracksuit Bottoms</v>
      </c>
      <c r="J1376" t="str">
        <f>VLOOKUP($C1376,'Raw-products'!$A$2:$H$1261,MATCH(J$1,'Raw-products'!$A$1:$H$1,0))</f>
        <v>XL</v>
      </c>
      <c r="K1376" t="str">
        <f>VLOOKUP($C1376,'Raw-products'!$A$2:$H$1261,MATCH(K$1,'Raw-products'!$A$1:$H$1,0))</f>
        <v>yellow</v>
      </c>
      <c r="L1376">
        <f>VLOOKUP($C1376,'Raw-products'!$A$2:$H$1261,MATCH(L$1,'Raw-products'!$A$1:$H$1,0))</f>
        <v>91</v>
      </c>
      <c r="M1376">
        <f>VLOOKUP($C1376,'Raw-products'!$A$2:$H$1261,MATCH(M$1,'Raw-products'!$A$1:$H$1,0))</f>
        <v>59</v>
      </c>
      <c r="N1376" s="5">
        <f t="shared" si="42"/>
        <v>5369</v>
      </c>
      <c r="O1376" cm="1">
        <f t="array" ref="O1376:R1376">_xlfn.XLOOKUP($B1376,'Raw -orders'!$A:$A,'Raw -orders'!$B:$E)</f>
        <v>303</v>
      </c>
      <c r="P1376">
        <v>14784</v>
      </c>
      <c r="Q1376" s="1">
        <v>44443</v>
      </c>
      <c r="R1376" s="1">
        <v>44454</v>
      </c>
      <c r="S1376" t="str" cm="1">
        <f t="array" ref="S1376:Z1376">_xlfn.XLOOKUP($O1376,'Raw - customers'!$A:$A,'Raw - customers'!$B:$I)</f>
        <v>De Lourens</v>
      </c>
      <c r="T1376" t="str">
        <v>Genderqueer</v>
      </c>
      <c r="U1376">
        <v>75</v>
      </c>
      <c r="V1376" t="str">
        <v>334 Olivia MeadowSuite 855</v>
      </c>
      <c r="W1376">
        <v>8400</v>
      </c>
      <c r="X1376" t="str">
        <v>North Paige</v>
      </c>
      <c r="Y1376" t="str">
        <v>New South Wales</v>
      </c>
      <c r="Z1376" t="str">
        <v>Australia</v>
      </c>
      <c r="AA1376">
        <v>9</v>
      </c>
      <c r="AB1376" s="3" t="str">
        <f t="shared" si="43"/>
        <v>10 to 20</v>
      </c>
      <c r="AM1376" s="6">
        <v>303</v>
      </c>
      <c r="AN1376" s="6" t="s">
        <v>1362</v>
      </c>
    </row>
    <row r="1377" spans="1:40" x14ac:dyDescent="0.25">
      <c r="A1377">
        <v>1375</v>
      </c>
      <c r="B1377">
        <v>283</v>
      </c>
      <c r="C1377">
        <v>1213</v>
      </c>
      <c r="D1377">
        <v>105</v>
      </c>
      <c r="E1377">
        <v>3</v>
      </c>
      <c r="F1377">
        <v>315</v>
      </c>
      <c r="G1377">
        <v>1</v>
      </c>
      <c r="H1377" t="str">
        <f>VLOOKUP($C1377,'Raw-products'!$A$2:$H$1261,MATCH(H$1,'Raw-products'!$A$1:$H$1,0))</f>
        <v>Trousers</v>
      </c>
      <c r="I1377" t="str">
        <f>VLOOKUP($C1377,'Raw-products'!$A$2:$H$1261,MATCH(I$1,'Raw-products'!$A$1:$H$1,0))</f>
        <v>Pleated</v>
      </c>
      <c r="J1377" t="str">
        <f>VLOOKUP($C1377,'Raw-products'!$A$2:$H$1261,MATCH(J$1,'Raw-products'!$A$1:$H$1,0))</f>
        <v>L</v>
      </c>
      <c r="K1377" t="str">
        <f>VLOOKUP($C1377,'Raw-products'!$A$2:$H$1261,MATCH(K$1,'Raw-products'!$A$1:$H$1,0))</f>
        <v>blue</v>
      </c>
      <c r="L1377">
        <f>VLOOKUP($C1377,'Raw-products'!$A$2:$H$1261,MATCH(L$1,'Raw-products'!$A$1:$H$1,0))</f>
        <v>90</v>
      </c>
      <c r="M1377">
        <f>VLOOKUP($C1377,'Raw-products'!$A$2:$H$1261,MATCH(M$1,'Raw-products'!$A$1:$H$1,0))</f>
        <v>79</v>
      </c>
      <c r="N1377" s="5">
        <f t="shared" si="42"/>
        <v>7110</v>
      </c>
      <c r="O1377" cm="1">
        <f t="array" ref="O1377:R1377">_xlfn.XLOOKUP($B1377,'Raw -orders'!$A:$A,'Raw -orders'!$B:$E)</f>
        <v>303</v>
      </c>
      <c r="P1377">
        <v>14784</v>
      </c>
      <c r="Q1377" s="1">
        <v>44443</v>
      </c>
      <c r="R1377" s="1">
        <v>44454</v>
      </c>
      <c r="S1377" t="str" cm="1">
        <f t="array" ref="S1377:Z1377">_xlfn.XLOOKUP($O1377,'Raw - customers'!$A:$A,'Raw - customers'!$B:$I)</f>
        <v>De Lourens</v>
      </c>
      <c r="T1377" t="str">
        <v>Genderqueer</v>
      </c>
      <c r="U1377">
        <v>75</v>
      </c>
      <c r="V1377" t="str">
        <v>334 Olivia MeadowSuite 855</v>
      </c>
      <c r="W1377">
        <v>8400</v>
      </c>
      <c r="X1377" t="str">
        <v>North Paige</v>
      </c>
      <c r="Y1377" t="str">
        <v>New South Wales</v>
      </c>
      <c r="Z1377" t="str">
        <v>Australia</v>
      </c>
      <c r="AA1377">
        <v>9</v>
      </c>
      <c r="AB1377" s="3" t="str">
        <f t="shared" si="43"/>
        <v>10 to 20</v>
      </c>
      <c r="AM1377" s="6">
        <v>303</v>
      </c>
      <c r="AN1377" s="6" t="s">
        <v>1362</v>
      </c>
    </row>
    <row r="1378" spans="1:40" x14ac:dyDescent="0.25">
      <c r="A1378">
        <v>1376</v>
      </c>
      <c r="B1378">
        <v>283</v>
      </c>
      <c r="C1378">
        <v>1119</v>
      </c>
      <c r="D1378">
        <v>115</v>
      </c>
      <c r="E1378">
        <v>3</v>
      </c>
      <c r="F1378">
        <v>345</v>
      </c>
      <c r="G1378">
        <v>1</v>
      </c>
      <c r="H1378" t="str">
        <f>VLOOKUP($C1378,'Raw-products'!$A$2:$H$1261,MATCH(H$1,'Raw-products'!$A$1:$H$1,0))</f>
        <v>Trousers</v>
      </c>
      <c r="I1378" t="str">
        <f>VLOOKUP($C1378,'Raw-products'!$A$2:$H$1261,MATCH(I$1,'Raw-products'!$A$1:$H$1,0))</f>
        <v>Cropped</v>
      </c>
      <c r="J1378" t="str">
        <f>VLOOKUP($C1378,'Raw-products'!$A$2:$H$1261,MATCH(J$1,'Raw-products'!$A$1:$H$1,0))</f>
        <v>XL</v>
      </c>
      <c r="K1378" t="str">
        <f>VLOOKUP($C1378,'Raw-products'!$A$2:$H$1261,MATCH(K$1,'Raw-products'!$A$1:$H$1,0))</f>
        <v>violet</v>
      </c>
      <c r="L1378">
        <f>VLOOKUP($C1378,'Raw-products'!$A$2:$H$1261,MATCH(L$1,'Raw-products'!$A$1:$H$1,0))</f>
        <v>99</v>
      </c>
      <c r="M1378">
        <f>VLOOKUP($C1378,'Raw-products'!$A$2:$H$1261,MATCH(M$1,'Raw-products'!$A$1:$H$1,0))</f>
        <v>64</v>
      </c>
      <c r="N1378" s="5">
        <f t="shared" si="42"/>
        <v>6336</v>
      </c>
      <c r="O1378" cm="1">
        <f t="array" ref="O1378:R1378">_xlfn.XLOOKUP($B1378,'Raw -orders'!$A:$A,'Raw -orders'!$B:$E)</f>
        <v>303</v>
      </c>
      <c r="P1378">
        <v>14784</v>
      </c>
      <c r="Q1378" s="1">
        <v>44443</v>
      </c>
      <c r="R1378" s="1">
        <v>44454</v>
      </c>
      <c r="S1378" t="str" cm="1">
        <f t="array" ref="S1378:Z1378">_xlfn.XLOOKUP($O1378,'Raw - customers'!$A:$A,'Raw - customers'!$B:$I)</f>
        <v>De Lourens</v>
      </c>
      <c r="T1378" t="str">
        <v>Genderqueer</v>
      </c>
      <c r="U1378">
        <v>75</v>
      </c>
      <c r="V1378" t="str">
        <v>334 Olivia MeadowSuite 855</v>
      </c>
      <c r="W1378">
        <v>8400</v>
      </c>
      <c r="X1378" t="str">
        <v>North Paige</v>
      </c>
      <c r="Y1378" t="str">
        <v>New South Wales</v>
      </c>
      <c r="Z1378" t="str">
        <v>Australia</v>
      </c>
      <c r="AA1378">
        <v>9</v>
      </c>
      <c r="AB1378" s="3" t="str">
        <f t="shared" si="43"/>
        <v>10 to 20</v>
      </c>
      <c r="AM1378" s="6">
        <v>303</v>
      </c>
      <c r="AN1378" s="6" t="s">
        <v>1362</v>
      </c>
    </row>
    <row r="1379" spans="1:40" x14ac:dyDescent="0.25">
      <c r="A1379">
        <v>1377</v>
      </c>
      <c r="B1379">
        <v>283</v>
      </c>
      <c r="C1379">
        <v>168</v>
      </c>
      <c r="D1379">
        <v>91</v>
      </c>
      <c r="E1379">
        <v>2</v>
      </c>
      <c r="F1379">
        <v>182</v>
      </c>
      <c r="G1379">
        <v>1</v>
      </c>
      <c r="H1379" t="str">
        <f>VLOOKUP($C1379,'Raw-products'!$A$2:$H$1261,MATCH(H$1,'Raw-products'!$A$1:$H$1,0))</f>
        <v>Shirt</v>
      </c>
      <c r="I1379" t="str">
        <f>VLOOKUP($C1379,'Raw-products'!$A$2:$H$1261,MATCH(I$1,'Raw-products'!$A$1:$H$1,0))</f>
        <v>Linen</v>
      </c>
      <c r="J1379" t="str">
        <f>VLOOKUP($C1379,'Raw-products'!$A$2:$H$1261,MATCH(J$1,'Raw-products'!$A$1:$H$1,0))</f>
        <v>L</v>
      </c>
      <c r="K1379" t="str">
        <f>VLOOKUP($C1379,'Raw-products'!$A$2:$H$1261,MATCH(K$1,'Raw-products'!$A$1:$H$1,0))</f>
        <v>indigo</v>
      </c>
      <c r="L1379">
        <f>VLOOKUP($C1379,'Raw-products'!$A$2:$H$1261,MATCH(L$1,'Raw-products'!$A$1:$H$1,0))</f>
        <v>116</v>
      </c>
      <c r="M1379">
        <f>VLOOKUP($C1379,'Raw-products'!$A$2:$H$1261,MATCH(M$1,'Raw-products'!$A$1:$H$1,0))</f>
        <v>75</v>
      </c>
      <c r="N1379" s="5">
        <f t="shared" si="42"/>
        <v>8700</v>
      </c>
      <c r="O1379" cm="1">
        <f t="array" ref="O1379:R1379">_xlfn.XLOOKUP($B1379,'Raw -orders'!$A:$A,'Raw -orders'!$B:$E)</f>
        <v>303</v>
      </c>
      <c r="P1379">
        <v>14784</v>
      </c>
      <c r="Q1379" s="1">
        <v>44443</v>
      </c>
      <c r="R1379" s="1">
        <v>44454</v>
      </c>
      <c r="S1379" t="str" cm="1">
        <f t="array" ref="S1379:Z1379">_xlfn.XLOOKUP($O1379,'Raw - customers'!$A:$A,'Raw - customers'!$B:$I)</f>
        <v>De Lourens</v>
      </c>
      <c r="T1379" t="str">
        <v>Genderqueer</v>
      </c>
      <c r="U1379">
        <v>75</v>
      </c>
      <c r="V1379" t="str">
        <v>334 Olivia MeadowSuite 855</v>
      </c>
      <c r="W1379">
        <v>8400</v>
      </c>
      <c r="X1379" t="str">
        <v>North Paige</v>
      </c>
      <c r="Y1379" t="str">
        <v>New South Wales</v>
      </c>
      <c r="Z1379" t="str">
        <v>Australia</v>
      </c>
      <c r="AA1379">
        <v>9</v>
      </c>
      <c r="AB1379" s="3" t="str">
        <f t="shared" si="43"/>
        <v>10 to 20</v>
      </c>
      <c r="AM1379" s="6">
        <v>303</v>
      </c>
      <c r="AN1379" s="6" t="s">
        <v>1362</v>
      </c>
    </row>
    <row r="1380" spans="1:40" x14ac:dyDescent="0.25">
      <c r="A1380">
        <v>1378</v>
      </c>
      <c r="B1380">
        <v>283</v>
      </c>
      <c r="C1380">
        <v>606</v>
      </c>
      <c r="D1380">
        <v>112</v>
      </c>
      <c r="E1380">
        <v>1</v>
      </c>
      <c r="F1380">
        <v>112</v>
      </c>
      <c r="G1380">
        <v>1</v>
      </c>
      <c r="H1380" t="str">
        <f>VLOOKUP($C1380,'Raw-products'!$A$2:$H$1261,MATCH(H$1,'Raw-products'!$A$1:$H$1,0))</f>
        <v>Jacket</v>
      </c>
      <c r="I1380" t="str">
        <f>VLOOKUP($C1380,'Raw-products'!$A$2:$H$1261,MATCH(I$1,'Raw-products'!$A$1:$H$1,0))</f>
        <v>Cardigan</v>
      </c>
      <c r="J1380" t="str">
        <f>VLOOKUP($C1380,'Raw-products'!$A$2:$H$1261,MATCH(J$1,'Raw-products'!$A$1:$H$1,0))</f>
        <v>S</v>
      </c>
      <c r="K1380" t="str">
        <f>VLOOKUP($C1380,'Raw-products'!$A$2:$H$1261,MATCH(K$1,'Raw-products'!$A$1:$H$1,0))</f>
        <v>yellow</v>
      </c>
      <c r="L1380">
        <f>VLOOKUP($C1380,'Raw-products'!$A$2:$H$1261,MATCH(L$1,'Raw-products'!$A$1:$H$1,0))</f>
        <v>118</v>
      </c>
      <c r="M1380">
        <f>VLOOKUP($C1380,'Raw-products'!$A$2:$H$1261,MATCH(M$1,'Raw-products'!$A$1:$H$1,0))</f>
        <v>79</v>
      </c>
      <c r="N1380" s="5">
        <f t="shared" si="42"/>
        <v>9322</v>
      </c>
      <c r="O1380" cm="1">
        <f t="array" ref="O1380:R1380">_xlfn.XLOOKUP($B1380,'Raw -orders'!$A:$A,'Raw -orders'!$B:$E)</f>
        <v>303</v>
      </c>
      <c r="P1380">
        <v>14784</v>
      </c>
      <c r="Q1380" s="1">
        <v>44443</v>
      </c>
      <c r="R1380" s="1">
        <v>44454</v>
      </c>
      <c r="S1380" t="str" cm="1">
        <f t="array" ref="S1380:Z1380">_xlfn.XLOOKUP($O1380,'Raw - customers'!$A:$A,'Raw - customers'!$B:$I)</f>
        <v>De Lourens</v>
      </c>
      <c r="T1380" t="str">
        <v>Genderqueer</v>
      </c>
      <c r="U1380">
        <v>75</v>
      </c>
      <c r="V1380" t="str">
        <v>334 Olivia MeadowSuite 855</v>
      </c>
      <c r="W1380">
        <v>8400</v>
      </c>
      <c r="X1380" t="str">
        <v>North Paige</v>
      </c>
      <c r="Y1380" t="str">
        <v>New South Wales</v>
      </c>
      <c r="Z1380" t="str">
        <v>Australia</v>
      </c>
      <c r="AA1380">
        <v>9</v>
      </c>
      <c r="AB1380" s="3" t="str">
        <f t="shared" si="43"/>
        <v>10 to 20</v>
      </c>
      <c r="AM1380" s="6">
        <v>303</v>
      </c>
      <c r="AN1380" s="6" t="s">
        <v>1362</v>
      </c>
    </row>
    <row r="1381" spans="1:40" x14ac:dyDescent="0.25">
      <c r="A1381">
        <v>1379</v>
      </c>
      <c r="B1381">
        <v>283</v>
      </c>
      <c r="C1381">
        <v>1113</v>
      </c>
      <c r="D1381">
        <v>115</v>
      </c>
      <c r="E1381">
        <v>1</v>
      </c>
      <c r="F1381">
        <v>115</v>
      </c>
      <c r="G1381">
        <v>1</v>
      </c>
      <c r="H1381" t="str">
        <f>VLOOKUP($C1381,'Raw-products'!$A$2:$H$1261,MATCH(H$1,'Raw-products'!$A$1:$H$1,0))</f>
        <v>Trousers</v>
      </c>
      <c r="I1381" t="str">
        <f>VLOOKUP($C1381,'Raw-products'!$A$2:$H$1261,MATCH(I$1,'Raw-products'!$A$1:$H$1,0))</f>
        <v>Cropped</v>
      </c>
      <c r="J1381" t="str">
        <f>VLOOKUP($C1381,'Raw-products'!$A$2:$H$1261,MATCH(J$1,'Raw-products'!$A$1:$H$1,0))</f>
        <v>L</v>
      </c>
      <c r="K1381" t="str">
        <f>VLOOKUP($C1381,'Raw-products'!$A$2:$H$1261,MATCH(K$1,'Raw-products'!$A$1:$H$1,0))</f>
        <v>indigo</v>
      </c>
      <c r="L1381">
        <f>VLOOKUP($C1381,'Raw-products'!$A$2:$H$1261,MATCH(L$1,'Raw-products'!$A$1:$H$1,0))</f>
        <v>99</v>
      </c>
      <c r="M1381">
        <f>VLOOKUP($C1381,'Raw-products'!$A$2:$H$1261,MATCH(M$1,'Raw-products'!$A$1:$H$1,0))</f>
        <v>63</v>
      </c>
      <c r="N1381" s="5">
        <f t="shared" si="42"/>
        <v>6237</v>
      </c>
      <c r="O1381" cm="1">
        <f t="array" ref="O1381:R1381">_xlfn.XLOOKUP($B1381,'Raw -orders'!$A:$A,'Raw -orders'!$B:$E)</f>
        <v>303</v>
      </c>
      <c r="P1381">
        <v>14784</v>
      </c>
      <c r="Q1381" s="1">
        <v>44443</v>
      </c>
      <c r="R1381" s="1">
        <v>44454</v>
      </c>
      <c r="S1381" t="str" cm="1">
        <f t="array" ref="S1381:Z1381">_xlfn.XLOOKUP($O1381,'Raw - customers'!$A:$A,'Raw - customers'!$B:$I)</f>
        <v>De Lourens</v>
      </c>
      <c r="T1381" t="str">
        <v>Genderqueer</v>
      </c>
      <c r="U1381">
        <v>75</v>
      </c>
      <c r="V1381" t="str">
        <v>334 Olivia MeadowSuite 855</v>
      </c>
      <c r="W1381">
        <v>8400</v>
      </c>
      <c r="X1381" t="str">
        <v>North Paige</v>
      </c>
      <c r="Y1381" t="str">
        <v>New South Wales</v>
      </c>
      <c r="Z1381" t="str">
        <v>Australia</v>
      </c>
      <c r="AA1381">
        <v>9</v>
      </c>
      <c r="AB1381" s="3" t="str">
        <f t="shared" si="43"/>
        <v>10 to 20</v>
      </c>
      <c r="AM1381" s="6">
        <v>303</v>
      </c>
      <c r="AN1381" s="6" t="s">
        <v>1362</v>
      </c>
    </row>
    <row r="1382" spans="1:40" x14ac:dyDescent="0.25">
      <c r="A1382">
        <v>1380</v>
      </c>
      <c r="B1382">
        <v>283</v>
      </c>
      <c r="C1382">
        <v>288</v>
      </c>
      <c r="D1382">
        <v>105</v>
      </c>
      <c r="E1382">
        <v>1</v>
      </c>
      <c r="F1382">
        <v>105</v>
      </c>
      <c r="G1382">
        <v>1</v>
      </c>
      <c r="H1382" t="str">
        <f>VLOOKUP($C1382,'Raw-products'!$A$2:$H$1261,MATCH(H$1,'Raw-products'!$A$1:$H$1,0))</f>
        <v>Shirt</v>
      </c>
      <c r="I1382" t="str">
        <f>VLOOKUP($C1382,'Raw-products'!$A$2:$H$1261,MATCH(I$1,'Raw-products'!$A$1:$H$1,0))</f>
        <v>Cuban Collar</v>
      </c>
      <c r="J1382" t="str">
        <f>VLOOKUP($C1382,'Raw-products'!$A$2:$H$1261,MATCH(J$1,'Raw-products'!$A$1:$H$1,0))</f>
        <v>L</v>
      </c>
      <c r="K1382" t="str">
        <f>VLOOKUP($C1382,'Raw-products'!$A$2:$H$1261,MATCH(K$1,'Raw-products'!$A$1:$H$1,0))</f>
        <v>orange</v>
      </c>
      <c r="L1382">
        <f>VLOOKUP($C1382,'Raw-products'!$A$2:$H$1261,MATCH(L$1,'Raw-products'!$A$1:$H$1,0))</f>
        <v>93</v>
      </c>
      <c r="M1382">
        <f>VLOOKUP($C1382,'Raw-products'!$A$2:$H$1261,MATCH(M$1,'Raw-products'!$A$1:$H$1,0))</f>
        <v>65</v>
      </c>
      <c r="N1382" s="5">
        <f t="shared" si="42"/>
        <v>6045</v>
      </c>
      <c r="O1382" cm="1">
        <f t="array" ref="O1382:R1382">_xlfn.XLOOKUP($B1382,'Raw -orders'!$A:$A,'Raw -orders'!$B:$E)</f>
        <v>303</v>
      </c>
      <c r="P1382">
        <v>14784</v>
      </c>
      <c r="Q1382" s="1">
        <v>44443</v>
      </c>
      <c r="R1382" s="1">
        <v>44454</v>
      </c>
      <c r="S1382" t="str" cm="1">
        <f t="array" ref="S1382:Z1382">_xlfn.XLOOKUP($O1382,'Raw - customers'!$A:$A,'Raw - customers'!$B:$I)</f>
        <v>De Lourens</v>
      </c>
      <c r="T1382" t="str">
        <v>Genderqueer</v>
      </c>
      <c r="U1382">
        <v>75</v>
      </c>
      <c r="V1382" t="str">
        <v>334 Olivia MeadowSuite 855</v>
      </c>
      <c r="W1382">
        <v>8400</v>
      </c>
      <c r="X1382" t="str">
        <v>North Paige</v>
      </c>
      <c r="Y1382" t="str">
        <v>New South Wales</v>
      </c>
      <c r="Z1382" t="str">
        <v>Australia</v>
      </c>
      <c r="AA1382">
        <v>9</v>
      </c>
      <c r="AB1382" s="3" t="str">
        <f t="shared" si="43"/>
        <v>10 to 20</v>
      </c>
      <c r="AM1382" s="6">
        <v>303</v>
      </c>
      <c r="AN1382" s="6" t="s">
        <v>1362</v>
      </c>
    </row>
    <row r="1383" spans="1:40" x14ac:dyDescent="0.25">
      <c r="A1383">
        <v>1381</v>
      </c>
      <c r="B1383">
        <v>283</v>
      </c>
      <c r="C1383">
        <v>392</v>
      </c>
      <c r="D1383">
        <v>119</v>
      </c>
      <c r="E1383">
        <v>3</v>
      </c>
      <c r="F1383">
        <v>357</v>
      </c>
      <c r="G1383">
        <v>1</v>
      </c>
      <c r="H1383" t="str">
        <f>VLOOKUP($C1383,'Raw-products'!$A$2:$H$1261,MATCH(H$1,'Raw-products'!$A$1:$H$1,0))</f>
        <v>Shirt</v>
      </c>
      <c r="I1383" t="str">
        <f>VLOOKUP($C1383,'Raw-products'!$A$2:$H$1261,MATCH(I$1,'Raw-products'!$A$1:$H$1,0))</f>
        <v>Casual Slim Fit</v>
      </c>
      <c r="J1383" t="str">
        <f>VLOOKUP($C1383,'Raw-products'!$A$2:$H$1261,MATCH(J$1,'Raw-products'!$A$1:$H$1,0))</f>
        <v>M</v>
      </c>
      <c r="K1383" t="str">
        <f>VLOOKUP($C1383,'Raw-products'!$A$2:$H$1261,MATCH(K$1,'Raw-products'!$A$1:$H$1,0))</f>
        <v>orange</v>
      </c>
      <c r="L1383">
        <f>VLOOKUP($C1383,'Raw-products'!$A$2:$H$1261,MATCH(L$1,'Raw-products'!$A$1:$H$1,0))</f>
        <v>113</v>
      </c>
      <c r="M1383">
        <f>VLOOKUP($C1383,'Raw-products'!$A$2:$H$1261,MATCH(M$1,'Raw-products'!$A$1:$H$1,0))</f>
        <v>47</v>
      </c>
      <c r="N1383" s="5">
        <f t="shared" si="42"/>
        <v>5311</v>
      </c>
      <c r="O1383" cm="1">
        <f t="array" ref="O1383:R1383">_xlfn.XLOOKUP($B1383,'Raw -orders'!$A:$A,'Raw -orders'!$B:$E)</f>
        <v>303</v>
      </c>
      <c r="P1383">
        <v>14784</v>
      </c>
      <c r="Q1383" s="1">
        <v>44443</v>
      </c>
      <c r="R1383" s="1">
        <v>44454</v>
      </c>
      <c r="S1383" t="str" cm="1">
        <f t="array" ref="S1383:Z1383">_xlfn.XLOOKUP($O1383,'Raw - customers'!$A:$A,'Raw - customers'!$B:$I)</f>
        <v>De Lourens</v>
      </c>
      <c r="T1383" t="str">
        <v>Genderqueer</v>
      </c>
      <c r="U1383">
        <v>75</v>
      </c>
      <c r="V1383" t="str">
        <v>334 Olivia MeadowSuite 855</v>
      </c>
      <c r="W1383">
        <v>8400</v>
      </c>
      <c r="X1383" t="str">
        <v>North Paige</v>
      </c>
      <c r="Y1383" t="str">
        <v>New South Wales</v>
      </c>
      <c r="Z1383" t="str">
        <v>Australia</v>
      </c>
      <c r="AA1383">
        <v>9</v>
      </c>
      <c r="AB1383" s="3" t="str">
        <f t="shared" si="43"/>
        <v>10 to 20</v>
      </c>
      <c r="AM1383" s="6">
        <v>303</v>
      </c>
      <c r="AN1383" s="6" t="s">
        <v>1362</v>
      </c>
    </row>
    <row r="1384" spans="1:40" x14ac:dyDescent="0.25">
      <c r="A1384">
        <v>1382</v>
      </c>
      <c r="B1384">
        <v>284</v>
      </c>
      <c r="C1384">
        <v>1057</v>
      </c>
      <c r="D1384">
        <v>93</v>
      </c>
      <c r="E1384">
        <v>1</v>
      </c>
      <c r="F1384">
        <v>93</v>
      </c>
      <c r="G1384">
        <v>1</v>
      </c>
      <c r="H1384" t="str">
        <f>VLOOKUP($C1384,'Raw-products'!$A$2:$H$1261,MATCH(H$1,'Raw-products'!$A$1:$H$1,0))</f>
        <v>Trousers</v>
      </c>
      <c r="I1384" t="str">
        <f>VLOOKUP($C1384,'Raw-products'!$A$2:$H$1261,MATCH(I$1,'Raw-products'!$A$1:$H$1,0))</f>
        <v>Joggers</v>
      </c>
      <c r="J1384" t="str">
        <f>VLOOKUP($C1384,'Raw-products'!$A$2:$H$1261,MATCH(J$1,'Raw-products'!$A$1:$H$1,0))</f>
        <v>M</v>
      </c>
      <c r="K1384" t="str">
        <f>VLOOKUP($C1384,'Raw-products'!$A$2:$H$1261,MATCH(K$1,'Raw-products'!$A$1:$H$1,0))</f>
        <v>orange</v>
      </c>
      <c r="L1384">
        <f>VLOOKUP($C1384,'Raw-products'!$A$2:$H$1261,MATCH(L$1,'Raw-products'!$A$1:$H$1,0))</f>
        <v>94</v>
      </c>
      <c r="M1384">
        <f>VLOOKUP($C1384,'Raw-products'!$A$2:$H$1261,MATCH(M$1,'Raw-products'!$A$1:$H$1,0))</f>
        <v>52</v>
      </c>
      <c r="N1384" s="5">
        <f t="shared" si="42"/>
        <v>4888</v>
      </c>
      <c r="O1384" cm="1">
        <f t="array" ref="O1384:R1384">_xlfn.XLOOKUP($B1384,'Raw -orders'!$A:$A,'Raw -orders'!$B:$E)</f>
        <v>522</v>
      </c>
      <c r="P1384">
        <v>36627</v>
      </c>
      <c r="Q1384" s="1">
        <v>44315</v>
      </c>
      <c r="R1384" s="1">
        <v>44332</v>
      </c>
      <c r="S1384" t="str" cm="1">
        <f t="array" ref="S1384:Z1384">_xlfn.XLOOKUP($O1384,'Raw - customers'!$A:$A,'Raw - customers'!$B:$I)</f>
        <v>Ailina Kynan</v>
      </c>
      <c r="T1384" t="str">
        <v>Genderqueer</v>
      </c>
      <c r="U1384">
        <v>71</v>
      </c>
      <c r="V1384" t="str">
        <v>459 Sarah TerraceApt. 121</v>
      </c>
      <c r="W1384">
        <v>6890</v>
      </c>
      <c r="X1384" t="str">
        <v>Handborough</v>
      </c>
      <c r="Y1384" t="str">
        <v>South Australia</v>
      </c>
      <c r="Z1384" t="str">
        <v>Australia</v>
      </c>
      <c r="AA1384">
        <v>4</v>
      </c>
      <c r="AB1384" s="3" t="str">
        <f t="shared" si="43"/>
        <v>10 to 20</v>
      </c>
      <c r="AM1384" s="6">
        <v>522</v>
      </c>
      <c r="AN1384" s="6" t="s">
        <v>1345</v>
      </c>
    </row>
    <row r="1385" spans="1:40" x14ac:dyDescent="0.25">
      <c r="A1385">
        <v>1383</v>
      </c>
      <c r="B1385">
        <v>284</v>
      </c>
      <c r="C1385">
        <v>1016</v>
      </c>
      <c r="D1385">
        <v>90</v>
      </c>
      <c r="E1385">
        <v>2</v>
      </c>
      <c r="F1385">
        <v>180</v>
      </c>
      <c r="G1385">
        <v>1</v>
      </c>
      <c r="H1385" t="str">
        <f>VLOOKUP($C1385,'Raw-products'!$A$2:$H$1261,MATCH(H$1,'Raw-products'!$A$1:$H$1,0))</f>
        <v>Trousers</v>
      </c>
      <c r="I1385" t="str">
        <f>VLOOKUP($C1385,'Raw-products'!$A$2:$H$1261,MATCH(I$1,'Raw-products'!$A$1:$H$1,0))</f>
        <v>Relaxed Leg</v>
      </c>
      <c r="J1385" t="str">
        <f>VLOOKUP($C1385,'Raw-products'!$A$2:$H$1261,MATCH(J$1,'Raw-products'!$A$1:$H$1,0))</f>
        <v>S</v>
      </c>
      <c r="K1385" t="str">
        <f>VLOOKUP($C1385,'Raw-products'!$A$2:$H$1261,MATCH(K$1,'Raw-products'!$A$1:$H$1,0))</f>
        <v>red</v>
      </c>
      <c r="L1385">
        <f>VLOOKUP($C1385,'Raw-products'!$A$2:$H$1261,MATCH(L$1,'Raw-products'!$A$1:$H$1,0))</f>
        <v>95</v>
      </c>
      <c r="M1385">
        <f>VLOOKUP($C1385,'Raw-products'!$A$2:$H$1261,MATCH(M$1,'Raw-products'!$A$1:$H$1,0))</f>
        <v>70</v>
      </c>
      <c r="N1385" s="5">
        <f t="shared" si="42"/>
        <v>6650</v>
      </c>
      <c r="O1385" cm="1">
        <f t="array" ref="O1385:R1385">_xlfn.XLOOKUP($B1385,'Raw -orders'!$A:$A,'Raw -orders'!$B:$E)</f>
        <v>522</v>
      </c>
      <c r="P1385">
        <v>36627</v>
      </c>
      <c r="Q1385" s="1">
        <v>44315</v>
      </c>
      <c r="R1385" s="1">
        <v>44332</v>
      </c>
      <c r="S1385" t="str" cm="1">
        <f t="array" ref="S1385:Z1385">_xlfn.XLOOKUP($O1385,'Raw - customers'!$A:$A,'Raw - customers'!$B:$I)</f>
        <v>Ailina Kynan</v>
      </c>
      <c r="T1385" t="str">
        <v>Genderqueer</v>
      </c>
      <c r="U1385">
        <v>71</v>
      </c>
      <c r="V1385" t="str">
        <v>459 Sarah TerraceApt. 121</v>
      </c>
      <c r="W1385">
        <v>6890</v>
      </c>
      <c r="X1385" t="str">
        <v>Handborough</v>
      </c>
      <c r="Y1385" t="str">
        <v>South Australia</v>
      </c>
      <c r="Z1385" t="str">
        <v>Australia</v>
      </c>
      <c r="AA1385">
        <v>4</v>
      </c>
      <c r="AB1385" s="3" t="str">
        <f t="shared" si="43"/>
        <v>10 to 20</v>
      </c>
      <c r="AM1385" s="6">
        <v>522</v>
      </c>
      <c r="AN1385" s="6" t="s">
        <v>1345</v>
      </c>
    </row>
    <row r="1386" spans="1:40" x14ac:dyDescent="0.25">
      <c r="A1386">
        <v>1384</v>
      </c>
      <c r="B1386">
        <v>285</v>
      </c>
      <c r="C1386">
        <v>1223</v>
      </c>
      <c r="D1386">
        <v>105</v>
      </c>
      <c r="E1386">
        <v>2</v>
      </c>
      <c r="F1386">
        <v>210</v>
      </c>
      <c r="G1386">
        <v>1</v>
      </c>
      <c r="H1386" t="str">
        <f>VLOOKUP($C1386,'Raw-products'!$A$2:$H$1261,MATCH(H$1,'Raw-products'!$A$1:$H$1,0))</f>
        <v>Trousers</v>
      </c>
      <c r="I1386" t="str">
        <f>VLOOKUP($C1386,'Raw-products'!$A$2:$H$1261,MATCH(I$1,'Raw-products'!$A$1:$H$1,0))</f>
        <v>Pleated</v>
      </c>
      <c r="J1386" t="str">
        <f>VLOOKUP($C1386,'Raw-products'!$A$2:$H$1261,MATCH(J$1,'Raw-products'!$A$1:$H$1,0))</f>
        <v>L</v>
      </c>
      <c r="K1386" t="str">
        <f>VLOOKUP($C1386,'Raw-products'!$A$2:$H$1261,MATCH(K$1,'Raw-products'!$A$1:$H$1,0))</f>
        <v>violet</v>
      </c>
      <c r="L1386">
        <f>VLOOKUP($C1386,'Raw-products'!$A$2:$H$1261,MATCH(L$1,'Raw-products'!$A$1:$H$1,0))</f>
        <v>90</v>
      </c>
      <c r="M1386">
        <f>VLOOKUP($C1386,'Raw-products'!$A$2:$H$1261,MATCH(M$1,'Raw-products'!$A$1:$H$1,0))</f>
        <v>48</v>
      </c>
      <c r="N1386" s="5">
        <f t="shared" si="42"/>
        <v>4320</v>
      </c>
      <c r="O1386" cm="1">
        <f t="array" ref="O1386:R1386">_xlfn.XLOOKUP($B1386,'Raw -orders'!$A:$A,'Raw -orders'!$B:$E)</f>
        <v>882</v>
      </c>
      <c r="P1386">
        <v>41206</v>
      </c>
      <c r="Q1386" s="1">
        <v>44464</v>
      </c>
      <c r="R1386" s="1">
        <v>44489</v>
      </c>
      <c r="S1386" t="str" cm="1">
        <f t="array" ref="S1386:Z1386">_xlfn.XLOOKUP($O1386,'Raw - customers'!$A:$A,'Raw - customers'!$B:$I)</f>
        <v>Bartel Clemendet</v>
      </c>
      <c r="T1386" t="str">
        <v>Genderqueer</v>
      </c>
      <c r="U1386">
        <v>43</v>
      </c>
      <c r="V1386" t="str">
        <v>46 Gemma BoulevardSuite 507</v>
      </c>
      <c r="W1386">
        <v>4847</v>
      </c>
      <c r="X1386" t="str">
        <v>Kiehnfurt</v>
      </c>
      <c r="Y1386" t="str">
        <v>South Australia</v>
      </c>
      <c r="Z1386" t="str">
        <v>Australia</v>
      </c>
      <c r="AA1386">
        <v>9</v>
      </c>
      <c r="AB1386" s="3" t="str">
        <f t="shared" si="43"/>
        <v>20 to 30</v>
      </c>
      <c r="AM1386" s="6">
        <v>882</v>
      </c>
      <c r="AN1386" s="6" t="s">
        <v>1345</v>
      </c>
    </row>
    <row r="1387" spans="1:40" x14ac:dyDescent="0.25">
      <c r="A1387">
        <v>1385</v>
      </c>
      <c r="B1387">
        <v>285</v>
      </c>
      <c r="C1387">
        <v>948</v>
      </c>
      <c r="D1387">
        <v>97</v>
      </c>
      <c r="E1387">
        <v>2</v>
      </c>
      <c r="F1387">
        <v>194</v>
      </c>
      <c r="G1387">
        <v>1</v>
      </c>
      <c r="H1387" t="str">
        <f>VLOOKUP($C1387,'Raw-products'!$A$2:$H$1261,MATCH(H$1,'Raw-products'!$A$1:$H$1,0))</f>
        <v>Trousers</v>
      </c>
      <c r="I1387" t="str">
        <f>VLOOKUP($C1387,'Raw-products'!$A$2:$H$1261,MATCH(I$1,'Raw-products'!$A$1:$H$1,0))</f>
        <v>Slim-Fit</v>
      </c>
      <c r="J1387" t="str">
        <f>VLOOKUP($C1387,'Raw-products'!$A$2:$H$1261,MATCH(J$1,'Raw-products'!$A$1:$H$1,0))</f>
        <v>L</v>
      </c>
      <c r="K1387" t="str">
        <f>VLOOKUP($C1387,'Raw-products'!$A$2:$H$1261,MATCH(K$1,'Raw-products'!$A$1:$H$1,0))</f>
        <v>red</v>
      </c>
      <c r="L1387">
        <f>VLOOKUP($C1387,'Raw-products'!$A$2:$H$1261,MATCH(L$1,'Raw-products'!$A$1:$H$1,0))</f>
        <v>119</v>
      </c>
      <c r="M1387">
        <f>VLOOKUP($C1387,'Raw-products'!$A$2:$H$1261,MATCH(M$1,'Raw-products'!$A$1:$H$1,0))</f>
        <v>80</v>
      </c>
      <c r="N1387" s="5">
        <f t="shared" si="42"/>
        <v>9520</v>
      </c>
      <c r="O1387" cm="1">
        <f t="array" ref="O1387:R1387">_xlfn.XLOOKUP($B1387,'Raw -orders'!$A:$A,'Raw -orders'!$B:$E)</f>
        <v>882</v>
      </c>
      <c r="P1387">
        <v>41206</v>
      </c>
      <c r="Q1387" s="1">
        <v>44464</v>
      </c>
      <c r="R1387" s="1">
        <v>44489</v>
      </c>
      <c r="S1387" t="str" cm="1">
        <f t="array" ref="S1387:Z1387">_xlfn.XLOOKUP($O1387,'Raw - customers'!$A:$A,'Raw - customers'!$B:$I)</f>
        <v>Bartel Clemendet</v>
      </c>
      <c r="T1387" t="str">
        <v>Genderqueer</v>
      </c>
      <c r="U1387">
        <v>43</v>
      </c>
      <c r="V1387" t="str">
        <v>46 Gemma BoulevardSuite 507</v>
      </c>
      <c r="W1387">
        <v>4847</v>
      </c>
      <c r="X1387" t="str">
        <v>Kiehnfurt</v>
      </c>
      <c r="Y1387" t="str">
        <v>South Australia</v>
      </c>
      <c r="Z1387" t="str">
        <v>Australia</v>
      </c>
      <c r="AA1387">
        <v>9</v>
      </c>
      <c r="AB1387" s="3" t="str">
        <f t="shared" si="43"/>
        <v>20 to 30</v>
      </c>
      <c r="AM1387" s="6">
        <v>882</v>
      </c>
      <c r="AN1387" s="6" t="s">
        <v>1345</v>
      </c>
    </row>
    <row r="1388" spans="1:40" x14ac:dyDescent="0.25">
      <c r="A1388">
        <v>1386</v>
      </c>
      <c r="B1388">
        <v>286</v>
      </c>
      <c r="C1388">
        <v>740</v>
      </c>
      <c r="D1388">
        <v>109</v>
      </c>
      <c r="E1388">
        <v>1</v>
      </c>
      <c r="F1388">
        <v>109</v>
      </c>
      <c r="G1388">
        <v>1</v>
      </c>
      <c r="H1388" t="str">
        <f>VLOOKUP($C1388,'Raw-products'!$A$2:$H$1261,MATCH(H$1,'Raw-products'!$A$1:$H$1,0))</f>
        <v>Jacket</v>
      </c>
      <c r="I1388" t="str">
        <f>VLOOKUP($C1388,'Raw-products'!$A$2:$H$1261,MATCH(I$1,'Raw-products'!$A$1:$H$1,0))</f>
        <v>Peacoat</v>
      </c>
      <c r="J1388" t="str">
        <f>VLOOKUP($C1388,'Raw-products'!$A$2:$H$1261,MATCH(J$1,'Raw-products'!$A$1:$H$1,0))</f>
        <v>XS</v>
      </c>
      <c r="K1388" t="str">
        <f>VLOOKUP($C1388,'Raw-products'!$A$2:$H$1261,MATCH(K$1,'Raw-products'!$A$1:$H$1,0))</f>
        <v>orange</v>
      </c>
      <c r="L1388">
        <f>VLOOKUP($C1388,'Raw-products'!$A$2:$H$1261,MATCH(L$1,'Raw-products'!$A$1:$H$1,0))</f>
        <v>102</v>
      </c>
      <c r="M1388">
        <f>VLOOKUP($C1388,'Raw-products'!$A$2:$H$1261,MATCH(M$1,'Raw-products'!$A$1:$H$1,0))</f>
        <v>78</v>
      </c>
      <c r="N1388" s="5">
        <f t="shared" si="42"/>
        <v>7956</v>
      </c>
      <c r="O1388" cm="1">
        <f t="array" ref="O1388:R1388">_xlfn.XLOOKUP($B1388,'Raw -orders'!$A:$A,'Raw -orders'!$B:$E)</f>
        <v>998</v>
      </c>
      <c r="P1388">
        <v>18840</v>
      </c>
      <c r="Q1388" s="1">
        <v>44201</v>
      </c>
      <c r="R1388" s="1">
        <v>44204</v>
      </c>
      <c r="S1388" t="str" cm="1">
        <f t="array" ref="S1388:Z1388">_xlfn.XLOOKUP($O1388,'Raw - customers'!$A:$A,'Raw - customers'!$B:$I)</f>
        <v>Rebecka Fabler</v>
      </c>
      <c r="T1388" t="str">
        <v>Polygender</v>
      </c>
      <c r="U1388">
        <v>32</v>
      </c>
      <c r="V1388" t="str">
        <v>72 Annabelle PassApt. 446</v>
      </c>
      <c r="W1388">
        <v>52</v>
      </c>
      <c r="X1388" t="str">
        <v>Kohlerberg</v>
      </c>
      <c r="Y1388" t="str">
        <v>Queensland</v>
      </c>
      <c r="Z1388" t="str">
        <v>Australia</v>
      </c>
      <c r="AA1388">
        <v>1</v>
      </c>
      <c r="AB1388" s="3" t="str">
        <f t="shared" si="43"/>
        <v>0 to 10</v>
      </c>
      <c r="AM1388" s="6">
        <v>998</v>
      </c>
      <c r="AN1388" s="6" t="s">
        <v>1355</v>
      </c>
    </row>
    <row r="1389" spans="1:40" x14ac:dyDescent="0.25">
      <c r="A1389">
        <v>1387</v>
      </c>
      <c r="B1389">
        <v>286</v>
      </c>
      <c r="C1389">
        <v>982</v>
      </c>
      <c r="D1389">
        <v>106</v>
      </c>
      <c r="E1389">
        <v>3</v>
      </c>
      <c r="F1389">
        <v>318</v>
      </c>
      <c r="G1389">
        <v>1</v>
      </c>
      <c r="H1389" t="str">
        <f>VLOOKUP($C1389,'Raw-products'!$A$2:$H$1261,MATCH(H$1,'Raw-products'!$A$1:$H$1,0))</f>
        <v>Trousers</v>
      </c>
      <c r="I1389" t="str">
        <f>VLOOKUP($C1389,'Raw-products'!$A$2:$H$1261,MATCH(I$1,'Raw-products'!$A$1:$H$1,0))</f>
        <v>Wool</v>
      </c>
      <c r="J1389" t="str">
        <f>VLOOKUP($C1389,'Raw-products'!$A$2:$H$1261,MATCH(J$1,'Raw-products'!$A$1:$H$1,0))</f>
        <v>M</v>
      </c>
      <c r="K1389" t="str">
        <f>VLOOKUP($C1389,'Raw-products'!$A$2:$H$1261,MATCH(K$1,'Raw-products'!$A$1:$H$1,0))</f>
        <v>red</v>
      </c>
      <c r="L1389">
        <f>VLOOKUP($C1389,'Raw-products'!$A$2:$H$1261,MATCH(L$1,'Raw-products'!$A$1:$H$1,0))</f>
        <v>111</v>
      </c>
      <c r="M1389">
        <f>VLOOKUP($C1389,'Raw-products'!$A$2:$H$1261,MATCH(M$1,'Raw-products'!$A$1:$H$1,0))</f>
        <v>58</v>
      </c>
      <c r="N1389" s="5">
        <f t="shared" si="42"/>
        <v>6438</v>
      </c>
      <c r="O1389" cm="1">
        <f t="array" ref="O1389:R1389">_xlfn.XLOOKUP($B1389,'Raw -orders'!$A:$A,'Raw -orders'!$B:$E)</f>
        <v>998</v>
      </c>
      <c r="P1389">
        <v>18840</v>
      </c>
      <c r="Q1389" s="1">
        <v>44201</v>
      </c>
      <c r="R1389" s="1">
        <v>44204</v>
      </c>
      <c r="S1389" t="str" cm="1">
        <f t="array" ref="S1389:Z1389">_xlfn.XLOOKUP($O1389,'Raw - customers'!$A:$A,'Raw - customers'!$B:$I)</f>
        <v>Rebecka Fabler</v>
      </c>
      <c r="T1389" t="str">
        <v>Polygender</v>
      </c>
      <c r="U1389">
        <v>32</v>
      </c>
      <c r="V1389" t="str">
        <v>72 Annabelle PassApt. 446</v>
      </c>
      <c r="W1389">
        <v>52</v>
      </c>
      <c r="X1389" t="str">
        <v>Kohlerberg</v>
      </c>
      <c r="Y1389" t="str">
        <v>Queensland</v>
      </c>
      <c r="Z1389" t="str">
        <v>Australia</v>
      </c>
      <c r="AA1389">
        <v>1</v>
      </c>
      <c r="AB1389" s="3" t="str">
        <f t="shared" si="43"/>
        <v>0 to 10</v>
      </c>
      <c r="AM1389" s="6">
        <v>998</v>
      </c>
      <c r="AN1389" s="6" t="s">
        <v>1355</v>
      </c>
    </row>
    <row r="1390" spans="1:40" x14ac:dyDescent="0.25">
      <c r="A1390">
        <v>1388</v>
      </c>
      <c r="B1390">
        <v>286</v>
      </c>
      <c r="C1390">
        <v>719</v>
      </c>
      <c r="D1390">
        <v>119</v>
      </c>
      <c r="E1390">
        <v>3</v>
      </c>
      <c r="F1390">
        <v>357</v>
      </c>
      <c r="G1390">
        <v>1</v>
      </c>
      <c r="H1390" t="str">
        <f>VLOOKUP($C1390,'Raw-products'!$A$2:$H$1261,MATCH(H$1,'Raw-products'!$A$1:$H$1,0))</f>
        <v>Jacket</v>
      </c>
      <c r="I1390" t="str">
        <f>VLOOKUP($C1390,'Raw-products'!$A$2:$H$1261,MATCH(I$1,'Raw-products'!$A$1:$H$1,0))</f>
        <v>Trench Coat</v>
      </c>
      <c r="J1390" t="str">
        <f>VLOOKUP($C1390,'Raw-products'!$A$2:$H$1261,MATCH(J$1,'Raw-products'!$A$1:$H$1,0))</f>
        <v>XL</v>
      </c>
      <c r="K1390" t="str">
        <f>VLOOKUP($C1390,'Raw-products'!$A$2:$H$1261,MATCH(K$1,'Raw-products'!$A$1:$H$1,0))</f>
        <v>green</v>
      </c>
      <c r="L1390">
        <f>VLOOKUP($C1390,'Raw-products'!$A$2:$H$1261,MATCH(L$1,'Raw-products'!$A$1:$H$1,0))</f>
        <v>112</v>
      </c>
      <c r="M1390">
        <f>VLOOKUP($C1390,'Raw-products'!$A$2:$H$1261,MATCH(M$1,'Raw-products'!$A$1:$H$1,0))</f>
        <v>53</v>
      </c>
      <c r="N1390" s="5">
        <f t="shared" si="42"/>
        <v>5936</v>
      </c>
      <c r="O1390" cm="1">
        <f t="array" ref="O1390:R1390">_xlfn.XLOOKUP($B1390,'Raw -orders'!$A:$A,'Raw -orders'!$B:$E)</f>
        <v>998</v>
      </c>
      <c r="P1390">
        <v>18840</v>
      </c>
      <c r="Q1390" s="1">
        <v>44201</v>
      </c>
      <c r="R1390" s="1">
        <v>44204</v>
      </c>
      <c r="S1390" t="str" cm="1">
        <f t="array" ref="S1390:Z1390">_xlfn.XLOOKUP($O1390,'Raw - customers'!$A:$A,'Raw - customers'!$B:$I)</f>
        <v>Rebecka Fabler</v>
      </c>
      <c r="T1390" t="str">
        <v>Polygender</v>
      </c>
      <c r="U1390">
        <v>32</v>
      </c>
      <c r="V1390" t="str">
        <v>72 Annabelle PassApt. 446</v>
      </c>
      <c r="W1390">
        <v>52</v>
      </c>
      <c r="X1390" t="str">
        <v>Kohlerberg</v>
      </c>
      <c r="Y1390" t="str">
        <v>Queensland</v>
      </c>
      <c r="Z1390" t="str">
        <v>Australia</v>
      </c>
      <c r="AA1390">
        <v>1</v>
      </c>
      <c r="AB1390" s="3" t="str">
        <f t="shared" si="43"/>
        <v>0 to 10</v>
      </c>
      <c r="AM1390" s="6">
        <v>998</v>
      </c>
      <c r="AN1390" s="6" t="s">
        <v>1355</v>
      </c>
    </row>
    <row r="1391" spans="1:40" x14ac:dyDescent="0.25">
      <c r="A1391">
        <v>1389</v>
      </c>
      <c r="B1391">
        <v>286</v>
      </c>
      <c r="C1391">
        <v>802</v>
      </c>
      <c r="D1391">
        <v>91</v>
      </c>
      <c r="E1391">
        <v>2</v>
      </c>
      <c r="F1391">
        <v>182</v>
      </c>
      <c r="G1391">
        <v>1</v>
      </c>
      <c r="H1391" t="str">
        <f>VLOOKUP($C1391,'Raw-products'!$A$2:$H$1261,MATCH(H$1,'Raw-products'!$A$1:$H$1,0))</f>
        <v>Jacket</v>
      </c>
      <c r="I1391" t="str">
        <f>VLOOKUP($C1391,'Raw-products'!$A$2:$H$1261,MATCH(I$1,'Raw-products'!$A$1:$H$1,0))</f>
        <v>Pullover</v>
      </c>
      <c r="J1391" t="str">
        <f>VLOOKUP($C1391,'Raw-products'!$A$2:$H$1261,MATCH(J$1,'Raw-products'!$A$1:$H$1,0))</f>
        <v>M</v>
      </c>
      <c r="K1391" t="str">
        <f>VLOOKUP($C1391,'Raw-products'!$A$2:$H$1261,MATCH(K$1,'Raw-products'!$A$1:$H$1,0))</f>
        <v>violet</v>
      </c>
      <c r="L1391">
        <f>VLOOKUP($C1391,'Raw-products'!$A$2:$H$1261,MATCH(L$1,'Raw-products'!$A$1:$H$1,0))</f>
        <v>114</v>
      </c>
      <c r="M1391">
        <f>VLOOKUP($C1391,'Raw-products'!$A$2:$H$1261,MATCH(M$1,'Raw-products'!$A$1:$H$1,0))</f>
        <v>78</v>
      </c>
      <c r="N1391" s="5">
        <f t="shared" si="42"/>
        <v>8892</v>
      </c>
      <c r="O1391" cm="1">
        <f t="array" ref="O1391:R1391">_xlfn.XLOOKUP($B1391,'Raw -orders'!$A:$A,'Raw -orders'!$B:$E)</f>
        <v>998</v>
      </c>
      <c r="P1391">
        <v>18840</v>
      </c>
      <c r="Q1391" s="1">
        <v>44201</v>
      </c>
      <c r="R1391" s="1">
        <v>44204</v>
      </c>
      <c r="S1391" t="str" cm="1">
        <f t="array" ref="S1391:Z1391">_xlfn.XLOOKUP($O1391,'Raw - customers'!$A:$A,'Raw - customers'!$B:$I)</f>
        <v>Rebecka Fabler</v>
      </c>
      <c r="T1391" t="str">
        <v>Polygender</v>
      </c>
      <c r="U1391">
        <v>32</v>
      </c>
      <c r="V1391" t="str">
        <v>72 Annabelle PassApt. 446</v>
      </c>
      <c r="W1391">
        <v>52</v>
      </c>
      <c r="X1391" t="str">
        <v>Kohlerberg</v>
      </c>
      <c r="Y1391" t="str">
        <v>Queensland</v>
      </c>
      <c r="Z1391" t="str">
        <v>Australia</v>
      </c>
      <c r="AA1391">
        <v>1</v>
      </c>
      <c r="AB1391" s="3" t="str">
        <f t="shared" si="43"/>
        <v>0 to 10</v>
      </c>
      <c r="AM1391" s="6">
        <v>998</v>
      </c>
      <c r="AN1391" s="6" t="s">
        <v>1355</v>
      </c>
    </row>
    <row r="1392" spans="1:40" x14ac:dyDescent="0.25">
      <c r="A1392">
        <v>1390</v>
      </c>
      <c r="B1392">
        <v>286</v>
      </c>
      <c r="C1392">
        <v>285</v>
      </c>
      <c r="D1392">
        <v>105</v>
      </c>
      <c r="E1392">
        <v>3</v>
      </c>
      <c r="F1392">
        <v>315</v>
      </c>
      <c r="G1392">
        <v>1</v>
      </c>
      <c r="H1392" t="str">
        <f>VLOOKUP($C1392,'Raw-products'!$A$2:$H$1261,MATCH(H$1,'Raw-products'!$A$1:$H$1,0))</f>
        <v>Shirt</v>
      </c>
      <c r="I1392" t="str">
        <f>VLOOKUP($C1392,'Raw-products'!$A$2:$H$1261,MATCH(I$1,'Raw-products'!$A$1:$H$1,0))</f>
        <v>Cuban Collar</v>
      </c>
      <c r="J1392" t="str">
        <f>VLOOKUP($C1392,'Raw-products'!$A$2:$H$1261,MATCH(J$1,'Raw-products'!$A$1:$H$1,0))</f>
        <v>XS</v>
      </c>
      <c r="K1392" t="str">
        <f>VLOOKUP($C1392,'Raw-products'!$A$2:$H$1261,MATCH(K$1,'Raw-products'!$A$1:$H$1,0))</f>
        <v>orange</v>
      </c>
      <c r="L1392">
        <f>VLOOKUP($C1392,'Raw-products'!$A$2:$H$1261,MATCH(L$1,'Raw-products'!$A$1:$H$1,0))</f>
        <v>93</v>
      </c>
      <c r="M1392">
        <f>VLOOKUP($C1392,'Raw-products'!$A$2:$H$1261,MATCH(M$1,'Raw-products'!$A$1:$H$1,0))</f>
        <v>62</v>
      </c>
      <c r="N1392" s="5">
        <f t="shared" si="42"/>
        <v>5766</v>
      </c>
      <c r="O1392" cm="1">
        <f t="array" ref="O1392:R1392">_xlfn.XLOOKUP($B1392,'Raw -orders'!$A:$A,'Raw -orders'!$B:$E)</f>
        <v>998</v>
      </c>
      <c r="P1392">
        <v>18840</v>
      </c>
      <c r="Q1392" s="1">
        <v>44201</v>
      </c>
      <c r="R1392" s="1">
        <v>44204</v>
      </c>
      <c r="S1392" t="str" cm="1">
        <f t="array" ref="S1392:Z1392">_xlfn.XLOOKUP($O1392,'Raw - customers'!$A:$A,'Raw - customers'!$B:$I)</f>
        <v>Rebecka Fabler</v>
      </c>
      <c r="T1392" t="str">
        <v>Polygender</v>
      </c>
      <c r="U1392">
        <v>32</v>
      </c>
      <c r="V1392" t="str">
        <v>72 Annabelle PassApt. 446</v>
      </c>
      <c r="W1392">
        <v>52</v>
      </c>
      <c r="X1392" t="str">
        <v>Kohlerberg</v>
      </c>
      <c r="Y1392" t="str">
        <v>Queensland</v>
      </c>
      <c r="Z1392" t="str">
        <v>Australia</v>
      </c>
      <c r="AA1392">
        <v>1</v>
      </c>
      <c r="AB1392" s="3" t="str">
        <f t="shared" si="43"/>
        <v>0 to 10</v>
      </c>
      <c r="AM1392" s="6">
        <v>998</v>
      </c>
      <c r="AN1392" s="6" t="s">
        <v>1355</v>
      </c>
    </row>
    <row r="1393" spans="1:40" x14ac:dyDescent="0.25">
      <c r="A1393">
        <v>1391</v>
      </c>
      <c r="B1393">
        <v>286</v>
      </c>
      <c r="C1393">
        <v>741</v>
      </c>
      <c r="D1393">
        <v>109</v>
      </c>
      <c r="E1393">
        <v>1</v>
      </c>
      <c r="F1393">
        <v>109</v>
      </c>
      <c r="G1393">
        <v>1</v>
      </c>
      <c r="H1393" t="str">
        <f>VLOOKUP($C1393,'Raw-products'!$A$2:$H$1261,MATCH(H$1,'Raw-products'!$A$1:$H$1,0))</f>
        <v>Jacket</v>
      </c>
      <c r="I1393" t="str">
        <f>VLOOKUP($C1393,'Raw-products'!$A$2:$H$1261,MATCH(I$1,'Raw-products'!$A$1:$H$1,0))</f>
        <v>Peacoat</v>
      </c>
      <c r="J1393" t="str">
        <f>VLOOKUP($C1393,'Raw-products'!$A$2:$H$1261,MATCH(J$1,'Raw-products'!$A$1:$H$1,0))</f>
        <v>S</v>
      </c>
      <c r="K1393" t="str">
        <f>VLOOKUP($C1393,'Raw-products'!$A$2:$H$1261,MATCH(K$1,'Raw-products'!$A$1:$H$1,0))</f>
        <v>orange</v>
      </c>
      <c r="L1393">
        <f>VLOOKUP($C1393,'Raw-products'!$A$2:$H$1261,MATCH(L$1,'Raw-products'!$A$1:$H$1,0))</f>
        <v>102</v>
      </c>
      <c r="M1393">
        <f>VLOOKUP($C1393,'Raw-products'!$A$2:$H$1261,MATCH(M$1,'Raw-products'!$A$1:$H$1,0))</f>
        <v>73</v>
      </c>
      <c r="N1393" s="5">
        <f t="shared" si="42"/>
        <v>7446</v>
      </c>
      <c r="O1393" cm="1">
        <f t="array" ref="O1393:R1393">_xlfn.XLOOKUP($B1393,'Raw -orders'!$A:$A,'Raw -orders'!$B:$E)</f>
        <v>998</v>
      </c>
      <c r="P1393">
        <v>18840</v>
      </c>
      <c r="Q1393" s="1">
        <v>44201</v>
      </c>
      <c r="R1393" s="1">
        <v>44204</v>
      </c>
      <c r="S1393" t="str" cm="1">
        <f t="array" ref="S1393:Z1393">_xlfn.XLOOKUP($O1393,'Raw - customers'!$A:$A,'Raw - customers'!$B:$I)</f>
        <v>Rebecka Fabler</v>
      </c>
      <c r="T1393" t="str">
        <v>Polygender</v>
      </c>
      <c r="U1393">
        <v>32</v>
      </c>
      <c r="V1393" t="str">
        <v>72 Annabelle PassApt. 446</v>
      </c>
      <c r="W1393">
        <v>52</v>
      </c>
      <c r="X1393" t="str">
        <v>Kohlerberg</v>
      </c>
      <c r="Y1393" t="str">
        <v>Queensland</v>
      </c>
      <c r="Z1393" t="str">
        <v>Australia</v>
      </c>
      <c r="AA1393">
        <v>1</v>
      </c>
      <c r="AB1393" s="3" t="str">
        <f t="shared" si="43"/>
        <v>0 to 10</v>
      </c>
      <c r="AM1393" s="6">
        <v>998</v>
      </c>
      <c r="AN1393" s="6" t="s">
        <v>1355</v>
      </c>
    </row>
    <row r="1394" spans="1:40" x14ac:dyDescent="0.25">
      <c r="A1394">
        <v>1392</v>
      </c>
      <c r="B1394">
        <v>287</v>
      </c>
      <c r="C1394">
        <v>977</v>
      </c>
      <c r="D1394">
        <v>97</v>
      </c>
      <c r="E1394">
        <v>1</v>
      </c>
      <c r="F1394">
        <v>97</v>
      </c>
      <c r="G1394">
        <v>1</v>
      </c>
      <c r="H1394" t="str">
        <f>VLOOKUP($C1394,'Raw-products'!$A$2:$H$1261,MATCH(H$1,'Raw-products'!$A$1:$H$1,0))</f>
        <v>Trousers</v>
      </c>
      <c r="I1394" t="str">
        <f>VLOOKUP($C1394,'Raw-products'!$A$2:$H$1261,MATCH(I$1,'Raw-products'!$A$1:$H$1,0))</f>
        <v>Slim-Fit</v>
      </c>
      <c r="J1394" t="str">
        <f>VLOOKUP($C1394,'Raw-products'!$A$2:$H$1261,MATCH(J$1,'Raw-products'!$A$1:$H$1,0))</f>
        <v>M</v>
      </c>
      <c r="K1394" t="str">
        <f>VLOOKUP($C1394,'Raw-products'!$A$2:$H$1261,MATCH(K$1,'Raw-products'!$A$1:$H$1,0))</f>
        <v>violet</v>
      </c>
      <c r="L1394">
        <f>VLOOKUP($C1394,'Raw-products'!$A$2:$H$1261,MATCH(L$1,'Raw-products'!$A$1:$H$1,0))</f>
        <v>119</v>
      </c>
      <c r="M1394">
        <f>VLOOKUP($C1394,'Raw-products'!$A$2:$H$1261,MATCH(M$1,'Raw-products'!$A$1:$H$1,0))</f>
        <v>51</v>
      </c>
      <c r="N1394" s="5">
        <f t="shared" si="42"/>
        <v>6069</v>
      </c>
      <c r="O1394" cm="1">
        <f t="array" ref="O1394:R1394">_xlfn.XLOOKUP($B1394,'Raw -orders'!$A:$A,'Raw -orders'!$B:$E)</f>
        <v>799</v>
      </c>
      <c r="P1394">
        <v>10368</v>
      </c>
      <c r="Q1394" s="1">
        <v>44448</v>
      </c>
      <c r="R1394" s="1">
        <v>44472</v>
      </c>
      <c r="S1394" t="str" cm="1">
        <f t="array" ref="S1394:Z1394">_xlfn.XLOOKUP($O1394,'Raw - customers'!$A:$A,'Raw - customers'!$B:$I)</f>
        <v>Gibbie Beardall</v>
      </c>
      <c r="T1394" t="str">
        <v>Polygender</v>
      </c>
      <c r="U1394">
        <v>67</v>
      </c>
      <c r="V1394" t="str">
        <v>401 Langworth CircuitSuite 015</v>
      </c>
      <c r="W1394">
        <v>8786</v>
      </c>
      <c r="X1394" t="str">
        <v>South Levi</v>
      </c>
      <c r="Y1394" t="str">
        <v>New South Wales</v>
      </c>
      <c r="Z1394" t="str">
        <v>Australia</v>
      </c>
      <c r="AA1394">
        <v>9</v>
      </c>
      <c r="AB1394" s="3" t="str">
        <f t="shared" si="43"/>
        <v>20 to 30</v>
      </c>
      <c r="AM1394" s="6">
        <v>799</v>
      </c>
      <c r="AN1394" s="6" t="s">
        <v>1362</v>
      </c>
    </row>
    <row r="1395" spans="1:40" x14ac:dyDescent="0.25">
      <c r="A1395">
        <v>1393</v>
      </c>
      <c r="B1395">
        <v>287</v>
      </c>
      <c r="C1395">
        <v>607</v>
      </c>
      <c r="D1395">
        <v>112</v>
      </c>
      <c r="E1395">
        <v>3</v>
      </c>
      <c r="F1395">
        <v>336</v>
      </c>
      <c r="G1395">
        <v>1</v>
      </c>
      <c r="H1395" t="str">
        <f>VLOOKUP($C1395,'Raw-products'!$A$2:$H$1261,MATCH(H$1,'Raw-products'!$A$1:$H$1,0))</f>
        <v>Jacket</v>
      </c>
      <c r="I1395" t="str">
        <f>VLOOKUP($C1395,'Raw-products'!$A$2:$H$1261,MATCH(I$1,'Raw-products'!$A$1:$H$1,0))</f>
        <v>Cardigan</v>
      </c>
      <c r="J1395" t="str">
        <f>VLOOKUP($C1395,'Raw-products'!$A$2:$H$1261,MATCH(J$1,'Raw-products'!$A$1:$H$1,0))</f>
        <v>M</v>
      </c>
      <c r="K1395" t="str">
        <f>VLOOKUP($C1395,'Raw-products'!$A$2:$H$1261,MATCH(K$1,'Raw-products'!$A$1:$H$1,0))</f>
        <v>yellow</v>
      </c>
      <c r="L1395">
        <f>VLOOKUP($C1395,'Raw-products'!$A$2:$H$1261,MATCH(L$1,'Raw-products'!$A$1:$H$1,0))</f>
        <v>118</v>
      </c>
      <c r="M1395">
        <f>VLOOKUP($C1395,'Raw-products'!$A$2:$H$1261,MATCH(M$1,'Raw-products'!$A$1:$H$1,0))</f>
        <v>64</v>
      </c>
      <c r="N1395" s="5">
        <f t="shared" si="42"/>
        <v>7552</v>
      </c>
      <c r="O1395" cm="1">
        <f t="array" ref="O1395:R1395">_xlfn.XLOOKUP($B1395,'Raw -orders'!$A:$A,'Raw -orders'!$B:$E)</f>
        <v>799</v>
      </c>
      <c r="P1395">
        <v>10368</v>
      </c>
      <c r="Q1395" s="1">
        <v>44448</v>
      </c>
      <c r="R1395" s="1">
        <v>44472</v>
      </c>
      <c r="S1395" t="str" cm="1">
        <f t="array" ref="S1395:Z1395">_xlfn.XLOOKUP($O1395,'Raw - customers'!$A:$A,'Raw - customers'!$B:$I)</f>
        <v>Gibbie Beardall</v>
      </c>
      <c r="T1395" t="str">
        <v>Polygender</v>
      </c>
      <c r="U1395">
        <v>67</v>
      </c>
      <c r="V1395" t="str">
        <v>401 Langworth CircuitSuite 015</v>
      </c>
      <c r="W1395">
        <v>8786</v>
      </c>
      <c r="X1395" t="str">
        <v>South Levi</v>
      </c>
      <c r="Y1395" t="str">
        <v>New South Wales</v>
      </c>
      <c r="Z1395" t="str">
        <v>Australia</v>
      </c>
      <c r="AA1395">
        <v>9</v>
      </c>
      <c r="AB1395" s="3" t="str">
        <f t="shared" si="43"/>
        <v>20 to 30</v>
      </c>
      <c r="AM1395" s="6">
        <v>799</v>
      </c>
      <c r="AN1395" s="6" t="s">
        <v>1362</v>
      </c>
    </row>
    <row r="1396" spans="1:40" x14ac:dyDescent="0.25">
      <c r="A1396">
        <v>1394</v>
      </c>
      <c r="B1396">
        <v>287</v>
      </c>
      <c r="C1396">
        <v>755</v>
      </c>
      <c r="D1396">
        <v>109</v>
      </c>
      <c r="E1396">
        <v>3</v>
      </c>
      <c r="F1396">
        <v>327</v>
      </c>
      <c r="G1396">
        <v>1</v>
      </c>
      <c r="H1396" t="str">
        <f>VLOOKUP($C1396,'Raw-products'!$A$2:$H$1261,MATCH(H$1,'Raw-products'!$A$1:$H$1,0))</f>
        <v>Jacket</v>
      </c>
      <c r="I1396" t="str">
        <f>VLOOKUP($C1396,'Raw-products'!$A$2:$H$1261,MATCH(I$1,'Raw-products'!$A$1:$H$1,0))</f>
        <v>Peacoat</v>
      </c>
      <c r="J1396" t="str">
        <f>VLOOKUP($C1396,'Raw-products'!$A$2:$H$1261,MATCH(J$1,'Raw-products'!$A$1:$H$1,0))</f>
        <v>XS</v>
      </c>
      <c r="K1396" t="str">
        <f>VLOOKUP($C1396,'Raw-products'!$A$2:$H$1261,MATCH(K$1,'Raw-products'!$A$1:$H$1,0))</f>
        <v>blue</v>
      </c>
      <c r="L1396">
        <f>VLOOKUP($C1396,'Raw-products'!$A$2:$H$1261,MATCH(L$1,'Raw-products'!$A$1:$H$1,0))</f>
        <v>102</v>
      </c>
      <c r="M1396">
        <f>VLOOKUP($C1396,'Raw-products'!$A$2:$H$1261,MATCH(M$1,'Raw-products'!$A$1:$H$1,0))</f>
        <v>48</v>
      </c>
      <c r="N1396" s="5">
        <f t="shared" si="42"/>
        <v>4896</v>
      </c>
      <c r="O1396" cm="1">
        <f t="array" ref="O1396:R1396">_xlfn.XLOOKUP($B1396,'Raw -orders'!$A:$A,'Raw -orders'!$B:$E)</f>
        <v>799</v>
      </c>
      <c r="P1396">
        <v>10368</v>
      </c>
      <c r="Q1396" s="1">
        <v>44448</v>
      </c>
      <c r="R1396" s="1">
        <v>44472</v>
      </c>
      <c r="S1396" t="str" cm="1">
        <f t="array" ref="S1396:Z1396">_xlfn.XLOOKUP($O1396,'Raw - customers'!$A:$A,'Raw - customers'!$B:$I)</f>
        <v>Gibbie Beardall</v>
      </c>
      <c r="T1396" t="str">
        <v>Polygender</v>
      </c>
      <c r="U1396">
        <v>67</v>
      </c>
      <c r="V1396" t="str">
        <v>401 Langworth CircuitSuite 015</v>
      </c>
      <c r="W1396">
        <v>8786</v>
      </c>
      <c r="X1396" t="str">
        <v>South Levi</v>
      </c>
      <c r="Y1396" t="str">
        <v>New South Wales</v>
      </c>
      <c r="Z1396" t="str">
        <v>Australia</v>
      </c>
      <c r="AA1396">
        <v>9</v>
      </c>
      <c r="AB1396" s="3" t="str">
        <f t="shared" si="43"/>
        <v>20 to 30</v>
      </c>
      <c r="AM1396" s="6">
        <v>799</v>
      </c>
      <c r="AN1396" s="6" t="s">
        <v>1362</v>
      </c>
    </row>
    <row r="1397" spans="1:40" x14ac:dyDescent="0.25">
      <c r="A1397">
        <v>1395</v>
      </c>
      <c r="B1397">
        <v>288</v>
      </c>
      <c r="C1397">
        <v>84</v>
      </c>
      <c r="D1397">
        <v>118</v>
      </c>
      <c r="E1397">
        <v>3</v>
      </c>
      <c r="F1397">
        <v>354</v>
      </c>
      <c r="G1397">
        <v>1</v>
      </c>
      <c r="H1397" t="str">
        <f>VLOOKUP($C1397,'Raw-products'!$A$2:$H$1261,MATCH(H$1,'Raw-products'!$A$1:$H$1,0))</f>
        <v>Shirt</v>
      </c>
      <c r="I1397" t="str">
        <f>VLOOKUP($C1397,'Raw-products'!$A$2:$H$1261,MATCH(I$1,'Raw-products'!$A$1:$H$1,0))</f>
        <v>Flannel</v>
      </c>
      <c r="J1397" t="str">
        <f>VLOOKUP($C1397,'Raw-products'!$A$2:$H$1261,MATCH(J$1,'Raw-products'!$A$1:$H$1,0))</f>
        <v>XL</v>
      </c>
      <c r="K1397" t="str">
        <f>VLOOKUP($C1397,'Raw-products'!$A$2:$H$1261,MATCH(K$1,'Raw-products'!$A$1:$H$1,0))</f>
        <v>yellow</v>
      </c>
      <c r="L1397">
        <f>VLOOKUP($C1397,'Raw-products'!$A$2:$H$1261,MATCH(L$1,'Raw-products'!$A$1:$H$1,0))</f>
        <v>96</v>
      </c>
      <c r="M1397">
        <f>VLOOKUP($C1397,'Raw-products'!$A$2:$H$1261,MATCH(M$1,'Raw-products'!$A$1:$H$1,0))</f>
        <v>72</v>
      </c>
      <c r="N1397" s="5">
        <f t="shared" si="42"/>
        <v>6912</v>
      </c>
      <c r="O1397" cm="1">
        <f t="array" ref="O1397:R1397">_xlfn.XLOOKUP($B1397,'Raw -orders'!$A:$A,'Raw -orders'!$B:$E)</f>
        <v>201</v>
      </c>
      <c r="P1397">
        <v>36160</v>
      </c>
      <c r="Q1397" s="1">
        <v>44482</v>
      </c>
      <c r="R1397" s="1">
        <v>44485</v>
      </c>
      <c r="S1397" t="str" cm="1">
        <f t="array" ref="S1397:Z1397">_xlfn.XLOOKUP($O1397,'Raw - customers'!$A:$A,'Raw - customers'!$B:$I)</f>
        <v>Loni Tort</v>
      </c>
      <c r="T1397" t="str">
        <v>Polygender</v>
      </c>
      <c r="U1397">
        <v>58</v>
      </c>
      <c r="V1397" t="str">
        <v>76 Zac KnollSuite 031</v>
      </c>
      <c r="W1397">
        <v>4396</v>
      </c>
      <c r="X1397" t="str">
        <v>Joelmouth</v>
      </c>
      <c r="Y1397" t="str">
        <v>Australian Capital Territory</v>
      </c>
      <c r="Z1397" t="str">
        <v>Australia</v>
      </c>
      <c r="AA1397">
        <v>10</v>
      </c>
      <c r="AB1397" s="3" t="str">
        <f t="shared" si="43"/>
        <v>0 to 10</v>
      </c>
      <c r="AM1397" s="6">
        <v>201</v>
      </c>
      <c r="AN1397" s="6" t="s">
        <v>1350</v>
      </c>
    </row>
    <row r="1398" spans="1:40" x14ac:dyDescent="0.25">
      <c r="A1398">
        <v>1396</v>
      </c>
      <c r="B1398">
        <v>288</v>
      </c>
      <c r="C1398">
        <v>519</v>
      </c>
      <c r="D1398">
        <v>102</v>
      </c>
      <c r="E1398">
        <v>3</v>
      </c>
      <c r="F1398">
        <v>306</v>
      </c>
      <c r="G1398">
        <v>1</v>
      </c>
      <c r="H1398" t="str">
        <f>VLOOKUP($C1398,'Raw-products'!$A$2:$H$1261,MATCH(H$1,'Raw-products'!$A$1:$H$1,0))</f>
        <v>Jacket</v>
      </c>
      <c r="I1398" t="str">
        <f>VLOOKUP($C1398,'Raw-products'!$A$2:$H$1261,MATCH(I$1,'Raw-products'!$A$1:$H$1,0))</f>
        <v>Windbreaker</v>
      </c>
      <c r="J1398" t="str">
        <f>VLOOKUP($C1398,'Raw-products'!$A$2:$H$1261,MATCH(J$1,'Raw-products'!$A$1:$H$1,0))</f>
        <v>XL</v>
      </c>
      <c r="K1398" t="str">
        <f>VLOOKUP($C1398,'Raw-products'!$A$2:$H$1261,MATCH(K$1,'Raw-products'!$A$1:$H$1,0))</f>
        <v>indigo</v>
      </c>
      <c r="L1398">
        <f>VLOOKUP($C1398,'Raw-products'!$A$2:$H$1261,MATCH(L$1,'Raw-products'!$A$1:$H$1,0))</f>
        <v>109</v>
      </c>
      <c r="M1398">
        <f>VLOOKUP($C1398,'Raw-products'!$A$2:$H$1261,MATCH(M$1,'Raw-products'!$A$1:$H$1,0))</f>
        <v>60</v>
      </c>
      <c r="N1398" s="5">
        <f t="shared" si="42"/>
        <v>6540</v>
      </c>
      <c r="O1398" cm="1">
        <f t="array" ref="O1398:R1398">_xlfn.XLOOKUP($B1398,'Raw -orders'!$A:$A,'Raw -orders'!$B:$E)</f>
        <v>201</v>
      </c>
      <c r="P1398">
        <v>36160</v>
      </c>
      <c r="Q1398" s="1">
        <v>44482</v>
      </c>
      <c r="R1398" s="1">
        <v>44485</v>
      </c>
      <c r="S1398" t="str" cm="1">
        <f t="array" ref="S1398:Z1398">_xlfn.XLOOKUP($O1398,'Raw - customers'!$A:$A,'Raw - customers'!$B:$I)</f>
        <v>Loni Tort</v>
      </c>
      <c r="T1398" t="str">
        <v>Polygender</v>
      </c>
      <c r="U1398">
        <v>58</v>
      </c>
      <c r="V1398" t="str">
        <v>76 Zac KnollSuite 031</v>
      </c>
      <c r="W1398">
        <v>4396</v>
      </c>
      <c r="X1398" t="str">
        <v>Joelmouth</v>
      </c>
      <c r="Y1398" t="str">
        <v>Australian Capital Territory</v>
      </c>
      <c r="Z1398" t="str">
        <v>Australia</v>
      </c>
      <c r="AA1398">
        <v>10</v>
      </c>
      <c r="AB1398" s="3" t="str">
        <f t="shared" si="43"/>
        <v>0 to 10</v>
      </c>
      <c r="AM1398" s="6">
        <v>201</v>
      </c>
      <c r="AN1398" s="6" t="s">
        <v>1350</v>
      </c>
    </row>
    <row r="1399" spans="1:40" x14ac:dyDescent="0.25">
      <c r="A1399">
        <v>1397</v>
      </c>
      <c r="B1399">
        <v>288</v>
      </c>
      <c r="C1399">
        <v>715</v>
      </c>
      <c r="D1399">
        <v>119</v>
      </c>
      <c r="E1399">
        <v>1</v>
      </c>
      <c r="F1399">
        <v>119</v>
      </c>
      <c r="G1399">
        <v>1</v>
      </c>
      <c r="H1399" t="str">
        <f>VLOOKUP($C1399,'Raw-products'!$A$2:$H$1261,MATCH(H$1,'Raw-products'!$A$1:$H$1,0))</f>
        <v>Jacket</v>
      </c>
      <c r="I1399" t="str">
        <f>VLOOKUP($C1399,'Raw-products'!$A$2:$H$1261,MATCH(I$1,'Raw-products'!$A$1:$H$1,0))</f>
        <v>Trench Coat</v>
      </c>
      <c r="J1399" t="str">
        <f>VLOOKUP($C1399,'Raw-products'!$A$2:$H$1261,MATCH(J$1,'Raw-products'!$A$1:$H$1,0))</f>
        <v>XS</v>
      </c>
      <c r="K1399" t="str">
        <f>VLOOKUP($C1399,'Raw-products'!$A$2:$H$1261,MATCH(K$1,'Raw-products'!$A$1:$H$1,0))</f>
        <v>green</v>
      </c>
      <c r="L1399">
        <f>VLOOKUP($C1399,'Raw-products'!$A$2:$H$1261,MATCH(L$1,'Raw-products'!$A$1:$H$1,0))</f>
        <v>112</v>
      </c>
      <c r="M1399">
        <f>VLOOKUP($C1399,'Raw-products'!$A$2:$H$1261,MATCH(M$1,'Raw-products'!$A$1:$H$1,0))</f>
        <v>62</v>
      </c>
      <c r="N1399" s="5">
        <f t="shared" si="42"/>
        <v>6944</v>
      </c>
      <c r="O1399" cm="1">
        <f t="array" ref="O1399:R1399">_xlfn.XLOOKUP($B1399,'Raw -orders'!$A:$A,'Raw -orders'!$B:$E)</f>
        <v>201</v>
      </c>
      <c r="P1399">
        <v>36160</v>
      </c>
      <c r="Q1399" s="1">
        <v>44482</v>
      </c>
      <c r="R1399" s="1">
        <v>44485</v>
      </c>
      <c r="S1399" t="str" cm="1">
        <f t="array" ref="S1399:Z1399">_xlfn.XLOOKUP($O1399,'Raw - customers'!$A:$A,'Raw - customers'!$B:$I)</f>
        <v>Loni Tort</v>
      </c>
      <c r="T1399" t="str">
        <v>Polygender</v>
      </c>
      <c r="U1399">
        <v>58</v>
      </c>
      <c r="V1399" t="str">
        <v>76 Zac KnollSuite 031</v>
      </c>
      <c r="W1399">
        <v>4396</v>
      </c>
      <c r="X1399" t="str">
        <v>Joelmouth</v>
      </c>
      <c r="Y1399" t="str">
        <v>Australian Capital Territory</v>
      </c>
      <c r="Z1399" t="str">
        <v>Australia</v>
      </c>
      <c r="AA1399">
        <v>10</v>
      </c>
      <c r="AB1399" s="3" t="str">
        <f t="shared" si="43"/>
        <v>0 to 10</v>
      </c>
      <c r="AM1399" s="6">
        <v>201</v>
      </c>
      <c r="AN1399" s="6" t="s">
        <v>1350</v>
      </c>
    </row>
    <row r="1400" spans="1:40" x14ac:dyDescent="0.25">
      <c r="A1400">
        <v>1398</v>
      </c>
      <c r="B1400">
        <v>288</v>
      </c>
      <c r="C1400">
        <v>519</v>
      </c>
      <c r="D1400">
        <v>102</v>
      </c>
      <c r="E1400">
        <v>3</v>
      </c>
      <c r="F1400">
        <v>306</v>
      </c>
      <c r="G1400">
        <v>1</v>
      </c>
      <c r="H1400" t="str">
        <f>VLOOKUP($C1400,'Raw-products'!$A$2:$H$1261,MATCH(H$1,'Raw-products'!$A$1:$H$1,0))</f>
        <v>Jacket</v>
      </c>
      <c r="I1400" t="str">
        <f>VLOOKUP($C1400,'Raw-products'!$A$2:$H$1261,MATCH(I$1,'Raw-products'!$A$1:$H$1,0))</f>
        <v>Windbreaker</v>
      </c>
      <c r="J1400" t="str">
        <f>VLOOKUP($C1400,'Raw-products'!$A$2:$H$1261,MATCH(J$1,'Raw-products'!$A$1:$H$1,0))</f>
        <v>XL</v>
      </c>
      <c r="K1400" t="str">
        <f>VLOOKUP($C1400,'Raw-products'!$A$2:$H$1261,MATCH(K$1,'Raw-products'!$A$1:$H$1,0))</f>
        <v>indigo</v>
      </c>
      <c r="L1400">
        <f>VLOOKUP($C1400,'Raw-products'!$A$2:$H$1261,MATCH(L$1,'Raw-products'!$A$1:$H$1,0))</f>
        <v>109</v>
      </c>
      <c r="M1400">
        <f>VLOOKUP($C1400,'Raw-products'!$A$2:$H$1261,MATCH(M$1,'Raw-products'!$A$1:$H$1,0))</f>
        <v>60</v>
      </c>
      <c r="N1400" s="5">
        <f t="shared" si="42"/>
        <v>6540</v>
      </c>
      <c r="O1400" cm="1">
        <f t="array" ref="O1400:R1400">_xlfn.XLOOKUP($B1400,'Raw -orders'!$A:$A,'Raw -orders'!$B:$E)</f>
        <v>201</v>
      </c>
      <c r="P1400">
        <v>36160</v>
      </c>
      <c r="Q1400" s="1">
        <v>44482</v>
      </c>
      <c r="R1400" s="1">
        <v>44485</v>
      </c>
      <c r="S1400" t="str" cm="1">
        <f t="array" ref="S1400:Z1400">_xlfn.XLOOKUP($O1400,'Raw - customers'!$A:$A,'Raw - customers'!$B:$I)</f>
        <v>Loni Tort</v>
      </c>
      <c r="T1400" t="str">
        <v>Polygender</v>
      </c>
      <c r="U1400">
        <v>58</v>
      </c>
      <c r="V1400" t="str">
        <v>76 Zac KnollSuite 031</v>
      </c>
      <c r="W1400">
        <v>4396</v>
      </c>
      <c r="X1400" t="str">
        <v>Joelmouth</v>
      </c>
      <c r="Y1400" t="str">
        <v>Australian Capital Territory</v>
      </c>
      <c r="Z1400" t="str">
        <v>Australia</v>
      </c>
      <c r="AA1400">
        <v>10</v>
      </c>
      <c r="AB1400" s="3" t="str">
        <f t="shared" si="43"/>
        <v>0 to 10</v>
      </c>
      <c r="AM1400" s="6">
        <v>201</v>
      </c>
      <c r="AN1400" s="6" t="s">
        <v>1350</v>
      </c>
    </row>
    <row r="1401" spans="1:40" x14ac:dyDescent="0.25">
      <c r="A1401">
        <v>1399</v>
      </c>
      <c r="B1401">
        <v>288</v>
      </c>
      <c r="C1401">
        <v>788</v>
      </c>
      <c r="D1401">
        <v>91</v>
      </c>
      <c r="E1401">
        <v>2</v>
      </c>
      <c r="F1401">
        <v>182</v>
      </c>
      <c r="G1401">
        <v>1</v>
      </c>
      <c r="H1401" t="str">
        <f>VLOOKUP($C1401,'Raw-products'!$A$2:$H$1261,MATCH(H$1,'Raw-products'!$A$1:$H$1,0))</f>
        <v>Jacket</v>
      </c>
      <c r="I1401" t="str">
        <f>VLOOKUP($C1401,'Raw-products'!$A$2:$H$1261,MATCH(I$1,'Raw-products'!$A$1:$H$1,0))</f>
        <v>Pullover</v>
      </c>
      <c r="J1401" t="str">
        <f>VLOOKUP($C1401,'Raw-products'!$A$2:$H$1261,MATCH(J$1,'Raw-products'!$A$1:$H$1,0))</f>
        <v>L</v>
      </c>
      <c r="K1401" t="str">
        <f>VLOOKUP($C1401,'Raw-products'!$A$2:$H$1261,MATCH(K$1,'Raw-products'!$A$1:$H$1,0))</f>
        <v>green</v>
      </c>
      <c r="L1401">
        <f>VLOOKUP($C1401,'Raw-products'!$A$2:$H$1261,MATCH(L$1,'Raw-products'!$A$1:$H$1,0))</f>
        <v>114</v>
      </c>
      <c r="M1401">
        <f>VLOOKUP($C1401,'Raw-products'!$A$2:$H$1261,MATCH(M$1,'Raw-products'!$A$1:$H$1,0))</f>
        <v>72</v>
      </c>
      <c r="N1401" s="5">
        <f t="shared" si="42"/>
        <v>8208</v>
      </c>
      <c r="O1401" cm="1">
        <f t="array" ref="O1401:R1401">_xlfn.XLOOKUP($B1401,'Raw -orders'!$A:$A,'Raw -orders'!$B:$E)</f>
        <v>201</v>
      </c>
      <c r="P1401">
        <v>36160</v>
      </c>
      <c r="Q1401" s="1">
        <v>44482</v>
      </c>
      <c r="R1401" s="1">
        <v>44485</v>
      </c>
      <c r="S1401" t="str" cm="1">
        <f t="array" ref="S1401:Z1401">_xlfn.XLOOKUP($O1401,'Raw - customers'!$A:$A,'Raw - customers'!$B:$I)</f>
        <v>Loni Tort</v>
      </c>
      <c r="T1401" t="str">
        <v>Polygender</v>
      </c>
      <c r="U1401">
        <v>58</v>
      </c>
      <c r="V1401" t="str">
        <v>76 Zac KnollSuite 031</v>
      </c>
      <c r="W1401">
        <v>4396</v>
      </c>
      <c r="X1401" t="str">
        <v>Joelmouth</v>
      </c>
      <c r="Y1401" t="str">
        <v>Australian Capital Territory</v>
      </c>
      <c r="Z1401" t="str">
        <v>Australia</v>
      </c>
      <c r="AA1401">
        <v>10</v>
      </c>
      <c r="AB1401" s="3" t="str">
        <f t="shared" si="43"/>
        <v>0 to 10</v>
      </c>
      <c r="AM1401" s="6">
        <v>201</v>
      </c>
      <c r="AN1401" s="6" t="s">
        <v>1350</v>
      </c>
    </row>
    <row r="1402" spans="1:40" x14ac:dyDescent="0.25">
      <c r="A1402">
        <v>1400</v>
      </c>
      <c r="B1402">
        <v>288</v>
      </c>
      <c r="C1402">
        <v>888</v>
      </c>
      <c r="D1402">
        <v>94</v>
      </c>
      <c r="E1402">
        <v>3</v>
      </c>
      <c r="F1402">
        <v>282</v>
      </c>
      <c r="G1402">
        <v>1</v>
      </c>
      <c r="H1402" t="str">
        <f>VLOOKUP($C1402,'Raw-products'!$A$2:$H$1261,MATCH(H$1,'Raw-products'!$A$1:$H$1,0))</f>
        <v>Trousers</v>
      </c>
      <c r="I1402" t="str">
        <f>VLOOKUP($C1402,'Raw-products'!$A$2:$H$1261,MATCH(I$1,'Raw-products'!$A$1:$H$1,0))</f>
        <v>Cords</v>
      </c>
      <c r="J1402" t="str">
        <f>VLOOKUP($C1402,'Raw-products'!$A$2:$H$1261,MATCH(J$1,'Raw-products'!$A$1:$H$1,0))</f>
        <v>L</v>
      </c>
      <c r="K1402" t="str">
        <f>VLOOKUP($C1402,'Raw-products'!$A$2:$H$1261,MATCH(K$1,'Raw-products'!$A$1:$H$1,0))</f>
        <v>yellow</v>
      </c>
      <c r="L1402">
        <f>VLOOKUP($C1402,'Raw-products'!$A$2:$H$1261,MATCH(L$1,'Raw-products'!$A$1:$H$1,0))</f>
        <v>113</v>
      </c>
      <c r="M1402">
        <f>VLOOKUP($C1402,'Raw-products'!$A$2:$H$1261,MATCH(M$1,'Raw-products'!$A$1:$H$1,0))</f>
        <v>62</v>
      </c>
      <c r="N1402" s="5">
        <f t="shared" si="42"/>
        <v>7006</v>
      </c>
      <c r="O1402" cm="1">
        <f t="array" ref="O1402:R1402">_xlfn.XLOOKUP($B1402,'Raw -orders'!$A:$A,'Raw -orders'!$B:$E)</f>
        <v>201</v>
      </c>
      <c r="P1402">
        <v>36160</v>
      </c>
      <c r="Q1402" s="1">
        <v>44482</v>
      </c>
      <c r="R1402" s="1">
        <v>44485</v>
      </c>
      <c r="S1402" t="str" cm="1">
        <f t="array" ref="S1402:Z1402">_xlfn.XLOOKUP($O1402,'Raw - customers'!$A:$A,'Raw - customers'!$B:$I)</f>
        <v>Loni Tort</v>
      </c>
      <c r="T1402" t="str">
        <v>Polygender</v>
      </c>
      <c r="U1402">
        <v>58</v>
      </c>
      <c r="V1402" t="str">
        <v>76 Zac KnollSuite 031</v>
      </c>
      <c r="W1402">
        <v>4396</v>
      </c>
      <c r="X1402" t="str">
        <v>Joelmouth</v>
      </c>
      <c r="Y1402" t="str">
        <v>Australian Capital Territory</v>
      </c>
      <c r="Z1402" t="str">
        <v>Australia</v>
      </c>
      <c r="AA1402">
        <v>10</v>
      </c>
      <c r="AB1402" s="3" t="str">
        <f t="shared" si="43"/>
        <v>0 to 10</v>
      </c>
      <c r="AM1402" s="6">
        <v>201</v>
      </c>
      <c r="AN1402" s="6" t="s">
        <v>1350</v>
      </c>
    </row>
    <row r="1403" spans="1:40" x14ac:dyDescent="0.25">
      <c r="A1403">
        <v>1401</v>
      </c>
      <c r="B1403">
        <v>288</v>
      </c>
      <c r="C1403">
        <v>1203</v>
      </c>
      <c r="D1403">
        <v>105</v>
      </c>
      <c r="E1403">
        <v>1</v>
      </c>
      <c r="F1403">
        <v>105</v>
      </c>
      <c r="G1403">
        <v>1</v>
      </c>
      <c r="H1403" t="str">
        <f>VLOOKUP($C1403,'Raw-products'!$A$2:$H$1261,MATCH(H$1,'Raw-products'!$A$1:$H$1,0))</f>
        <v>Trousers</v>
      </c>
      <c r="I1403" t="str">
        <f>VLOOKUP($C1403,'Raw-products'!$A$2:$H$1261,MATCH(I$1,'Raw-products'!$A$1:$H$1,0))</f>
        <v>Pleated</v>
      </c>
      <c r="J1403" t="str">
        <f>VLOOKUP($C1403,'Raw-products'!$A$2:$H$1261,MATCH(J$1,'Raw-products'!$A$1:$H$1,0))</f>
        <v>L</v>
      </c>
      <c r="K1403" t="str">
        <f>VLOOKUP($C1403,'Raw-products'!$A$2:$H$1261,MATCH(K$1,'Raw-products'!$A$1:$H$1,0))</f>
        <v>yellow</v>
      </c>
      <c r="L1403">
        <f>VLOOKUP($C1403,'Raw-products'!$A$2:$H$1261,MATCH(L$1,'Raw-products'!$A$1:$H$1,0))</f>
        <v>90</v>
      </c>
      <c r="M1403">
        <f>VLOOKUP($C1403,'Raw-products'!$A$2:$H$1261,MATCH(M$1,'Raw-products'!$A$1:$H$1,0))</f>
        <v>62</v>
      </c>
      <c r="N1403" s="5">
        <f t="shared" si="42"/>
        <v>5580</v>
      </c>
      <c r="O1403" cm="1">
        <f t="array" ref="O1403:R1403">_xlfn.XLOOKUP($B1403,'Raw -orders'!$A:$A,'Raw -orders'!$B:$E)</f>
        <v>201</v>
      </c>
      <c r="P1403">
        <v>36160</v>
      </c>
      <c r="Q1403" s="1">
        <v>44482</v>
      </c>
      <c r="R1403" s="1">
        <v>44485</v>
      </c>
      <c r="S1403" t="str" cm="1">
        <f t="array" ref="S1403:Z1403">_xlfn.XLOOKUP($O1403,'Raw - customers'!$A:$A,'Raw - customers'!$B:$I)</f>
        <v>Loni Tort</v>
      </c>
      <c r="T1403" t="str">
        <v>Polygender</v>
      </c>
      <c r="U1403">
        <v>58</v>
      </c>
      <c r="V1403" t="str">
        <v>76 Zac KnollSuite 031</v>
      </c>
      <c r="W1403">
        <v>4396</v>
      </c>
      <c r="X1403" t="str">
        <v>Joelmouth</v>
      </c>
      <c r="Y1403" t="str">
        <v>Australian Capital Territory</v>
      </c>
      <c r="Z1403" t="str">
        <v>Australia</v>
      </c>
      <c r="AA1403">
        <v>10</v>
      </c>
      <c r="AB1403" s="3" t="str">
        <f t="shared" si="43"/>
        <v>0 to 10</v>
      </c>
      <c r="AM1403" s="6">
        <v>201</v>
      </c>
      <c r="AN1403" s="6" t="s">
        <v>1350</v>
      </c>
    </row>
    <row r="1404" spans="1:40" x14ac:dyDescent="0.25">
      <c r="A1404">
        <v>1402</v>
      </c>
      <c r="B1404">
        <v>288</v>
      </c>
      <c r="C1404">
        <v>847</v>
      </c>
      <c r="D1404">
        <v>113</v>
      </c>
      <c r="E1404">
        <v>2</v>
      </c>
      <c r="F1404">
        <v>226</v>
      </c>
      <c r="G1404">
        <v>1</v>
      </c>
      <c r="H1404" t="str">
        <f>VLOOKUP($C1404,'Raw-products'!$A$2:$H$1261,MATCH(H$1,'Raw-products'!$A$1:$H$1,0))</f>
        <v>Trousers</v>
      </c>
      <c r="I1404" t="str">
        <f>VLOOKUP($C1404,'Raw-products'!$A$2:$H$1261,MATCH(I$1,'Raw-products'!$A$1:$H$1,0))</f>
        <v>Chinos</v>
      </c>
      <c r="J1404" t="str">
        <f>VLOOKUP($C1404,'Raw-products'!$A$2:$H$1261,MATCH(J$1,'Raw-products'!$A$1:$H$1,0))</f>
        <v>M</v>
      </c>
      <c r="K1404" t="str">
        <f>VLOOKUP($C1404,'Raw-products'!$A$2:$H$1261,MATCH(K$1,'Raw-products'!$A$1:$H$1,0))</f>
        <v>orange</v>
      </c>
      <c r="L1404">
        <f>VLOOKUP($C1404,'Raw-products'!$A$2:$H$1261,MATCH(L$1,'Raw-products'!$A$1:$H$1,0))</f>
        <v>100</v>
      </c>
      <c r="M1404">
        <f>VLOOKUP($C1404,'Raw-products'!$A$2:$H$1261,MATCH(M$1,'Raw-products'!$A$1:$H$1,0))</f>
        <v>73</v>
      </c>
      <c r="N1404" s="5">
        <f t="shared" si="42"/>
        <v>7300</v>
      </c>
      <c r="O1404" cm="1">
        <f t="array" ref="O1404:R1404">_xlfn.XLOOKUP($B1404,'Raw -orders'!$A:$A,'Raw -orders'!$B:$E)</f>
        <v>201</v>
      </c>
      <c r="P1404">
        <v>36160</v>
      </c>
      <c r="Q1404" s="1">
        <v>44482</v>
      </c>
      <c r="R1404" s="1">
        <v>44485</v>
      </c>
      <c r="S1404" t="str" cm="1">
        <f t="array" ref="S1404:Z1404">_xlfn.XLOOKUP($O1404,'Raw - customers'!$A:$A,'Raw - customers'!$B:$I)</f>
        <v>Loni Tort</v>
      </c>
      <c r="T1404" t="str">
        <v>Polygender</v>
      </c>
      <c r="U1404">
        <v>58</v>
      </c>
      <c r="V1404" t="str">
        <v>76 Zac KnollSuite 031</v>
      </c>
      <c r="W1404">
        <v>4396</v>
      </c>
      <c r="X1404" t="str">
        <v>Joelmouth</v>
      </c>
      <c r="Y1404" t="str">
        <v>Australian Capital Territory</v>
      </c>
      <c r="Z1404" t="str">
        <v>Australia</v>
      </c>
      <c r="AA1404">
        <v>10</v>
      </c>
      <c r="AB1404" s="3" t="str">
        <f t="shared" si="43"/>
        <v>0 to 10</v>
      </c>
      <c r="AM1404" s="6">
        <v>201</v>
      </c>
      <c r="AN1404" s="6" t="s">
        <v>1350</v>
      </c>
    </row>
    <row r="1405" spans="1:40" x14ac:dyDescent="0.25">
      <c r="A1405">
        <v>1403</v>
      </c>
      <c r="B1405">
        <v>288</v>
      </c>
      <c r="C1405">
        <v>395</v>
      </c>
      <c r="D1405">
        <v>119</v>
      </c>
      <c r="E1405">
        <v>1</v>
      </c>
      <c r="F1405">
        <v>119</v>
      </c>
      <c r="G1405">
        <v>1</v>
      </c>
      <c r="H1405" t="str">
        <f>VLOOKUP($C1405,'Raw-products'!$A$2:$H$1261,MATCH(H$1,'Raw-products'!$A$1:$H$1,0))</f>
        <v>Shirt</v>
      </c>
      <c r="I1405" t="str">
        <f>VLOOKUP($C1405,'Raw-products'!$A$2:$H$1261,MATCH(I$1,'Raw-products'!$A$1:$H$1,0))</f>
        <v>Casual Slim Fit</v>
      </c>
      <c r="J1405" t="str">
        <f>VLOOKUP($C1405,'Raw-products'!$A$2:$H$1261,MATCH(J$1,'Raw-products'!$A$1:$H$1,0))</f>
        <v>XS</v>
      </c>
      <c r="K1405" t="str">
        <f>VLOOKUP($C1405,'Raw-products'!$A$2:$H$1261,MATCH(K$1,'Raw-products'!$A$1:$H$1,0))</f>
        <v>yellow</v>
      </c>
      <c r="L1405">
        <f>VLOOKUP($C1405,'Raw-products'!$A$2:$H$1261,MATCH(L$1,'Raw-products'!$A$1:$H$1,0))</f>
        <v>113</v>
      </c>
      <c r="M1405">
        <f>VLOOKUP($C1405,'Raw-products'!$A$2:$H$1261,MATCH(M$1,'Raw-products'!$A$1:$H$1,0))</f>
        <v>63</v>
      </c>
      <c r="N1405" s="5">
        <f t="shared" si="42"/>
        <v>7119</v>
      </c>
      <c r="O1405" cm="1">
        <f t="array" ref="O1405:R1405">_xlfn.XLOOKUP($B1405,'Raw -orders'!$A:$A,'Raw -orders'!$B:$E)</f>
        <v>201</v>
      </c>
      <c r="P1405">
        <v>36160</v>
      </c>
      <c r="Q1405" s="1">
        <v>44482</v>
      </c>
      <c r="R1405" s="1">
        <v>44485</v>
      </c>
      <c r="S1405" t="str" cm="1">
        <f t="array" ref="S1405:Z1405">_xlfn.XLOOKUP($O1405,'Raw - customers'!$A:$A,'Raw - customers'!$B:$I)</f>
        <v>Loni Tort</v>
      </c>
      <c r="T1405" t="str">
        <v>Polygender</v>
      </c>
      <c r="U1405">
        <v>58</v>
      </c>
      <c r="V1405" t="str">
        <v>76 Zac KnollSuite 031</v>
      </c>
      <c r="W1405">
        <v>4396</v>
      </c>
      <c r="X1405" t="str">
        <v>Joelmouth</v>
      </c>
      <c r="Y1405" t="str">
        <v>Australian Capital Territory</v>
      </c>
      <c r="Z1405" t="str">
        <v>Australia</v>
      </c>
      <c r="AA1405">
        <v>10</v>
      </c>
      <c r="AB1405" s="3" t="str">
        <f t="shared" si="43"/>
        <v>0 to 10</v>
      </c>
      <c r="AM1405" s="6">
        <v>201</v>
      </c>
      <c r="AN1405" s="6" t="s">
        <v>1350</v>
      </c>
    </row>
    <row r="1406" spans="1:40" x14ac:dyDescent="0.25">
      <c r="A1406">
        <v>1404</v>
      </c>
      <c r="B1406">
        <v>289</v>
      </c>
      <c r="C1406">
        <v>828</v>
      </c>
      <c r="D1406">
        <v>117</v>
      </c>
      <c r="E1406">
        <v>2</v>
      </c>
      <c r="F1406">
        <v>234</v>
      </c>
      <c r="G1406">
        <v>1</v>
      </c>
      <c r="H1406" t="str">
        <f>VLOOKUP($C1406,'Raw-products'!$A$2:$H$1261,MATCH(H$1,'Raw-products'!$A$1:$H$1,0))</f>
        <v>Jacket</v>
      </c>
      <c r="I1406" t="str">
        <f>VLOOKUP($C1406,'Raw-products'!$A$2:$H$1261,MATCH(I$1,'Raw-products'!$A$1:$H$1,0))</f>
        <v>Shearling</v>
      </c>
      <c r="J1406" t="str">
        <f>VLOOKUP($C1406,'Raw-products'!$A$2:$H$1261,MATCH(J$1,'Raw-products'!$A$1:$H$1,0))</f>
        <v>L</v>
      </c>
      <c r="K1406" t="str">
        <f>VLOOKUP($C1406,'Raw-products'!$A$2:$H$1261,MATCH(K$1,'Raw-products'!$A$1:$H$1,0))</f>
        <v>blue</v>
      </c>
      <c r="L1406">
        <f>VLOOKUP($C1406,'Raw-products'!$A$2:$H$1261,MATCH(L$1,'Raw-products'!$A$1:$H$1,0))</f>
        <v>95</v>
      </c>
      <c r="M1406">
        <f>VLOOKUP($C1406,'Raw-products'!$A$2:$H$1261,MATCH(M$1,'Raw-products'!$A$1:$H$1,0))</f>
        <v>64</v>
      </c>
      <c r="N1406" s="5">
        <f t="shared" si="42"/>
        <v>6080</v>
      </c>
      <c r="O1406" cm="1">
        <f t="array" ref="O1406:R1406">_xlfn.XLOOKUP($B1406,'Raw -orders'!$A:$A,'Raw -orders'!$B:$E)</f>
        <v>977</v>
      </c>
      <c r="P1406">
        <v>10046</v>
      </c>
      <c r="Q1406" s="1">
        <v>44222</v>
      </c>
      <c r="R1406" s="1">
        <v>44243</v>
      </c>
      <c r="S1406" t="str" cm="1">
        <f t="array" ref="S1406:Z1406">_xlfn.XLOOKUP($O1406,'Raw - customers'!$A:$A,'Raw - customers'!$B:$I)</f>
        <v>Michell Lappine</v>
      </c>
      <c r="T1406" t="str">
        <v>Polygender</v>
      </c>
      <c r="U1406">
        <v>34</v>
      </c>
      <c r="V1406" t="str">
        <v>9726 Eliza GroveApt. 938</v>
      </c>
      <c r="W1406">
        <v>3164</v>
      </c>
      <c r="X1406" t="str">
        <v>East Sophia</v>
      </c>
      <c r="Y1406" t="str">
        <v>Queensland</v>
      </c>
      <c r="Z1406" t="str">
        <v>Australia</v>
      </c>
      <c r="AA1406">
        <v>1</v>
      </c>
      <c r="AB1406" s="3" t="str">
        <f t="shared" si="43"/>
        <v>20 to 30</v>
      </c>
      <c r="AM1406" s="6">
        <v>977</v>
      </c>
      <c r="AN1406" s="6" t="s">
        <v>1355</v>
      </c>
    </row>
    <row r="1407" spans="1:40" x14ac:dyDescent="0.25">
      <c r="A1407">
        <v>1405</v>
      </c>
      <c r="B1407">
        <v>289</v>
      </c>
      <c r="C1407">
        <v>422</v>
      </c>
      <c r="D1407">
        <v>107</v>
      </c>
      <c r="E1407">
        <v>1</v>
      </c>
      <c r="F1407">
        <v>107</v>
      </c>
      <c r="G1407">
        <v>1</v>
      </c>
      <c r="H1407" t="str">
        <f>VLOOKUP($C1407,'Raw-products'!$A$2:$H$1261,MATCH(H$1,'Raw-products'!$A$1:$H$1,0))</f>
        <v>Jacket</v>
      </c>
      <c r="I1407" t="str">
        <f>VLOOKUP($C1407,'Raw-products'!$A$2:$H$1261,MATCH(I$1,'Raw-products'!$A$1:$H$1,0))</f>
        <v>Denim</v>
      </c>
      <c r="J1407" t="str">
        <f>VLOOKUP($C1407,'Raw-products'!$A$2:$H$1261,MATCH(J$1,'Raw-products'!$A$1:$H$1,0))</f>
        <v>M</v>
      </c>
      <c r="K1407" t="str">
        <f>VLOOKUP($C1407,'Raw-products'!$A$2:$H$1261,MATCH(K$1,'Raw-products'!$A$1:$H$1,0))</f>
        <v>red</v>
      </c>
      <c r="L1407">
        <f>VLOOKUP($C1407,'Raw-products'!$A$2:$H$1261,MATCH(L$1,'Raw-products'!$A$1:$H$1,0))</f>
        <v>92</v>
      </c>
      <c r="M1407">
        <f>VLOOKUP($C1407,'Raw-products'!$A$2:$H$1261,MATCH(M$1,'Raw-products'!$A$1:$H$1,0))</f>
        <v>43</v>
      </c>
      <c r="N1407" s="5">
        <f t="shared" si="42"/>
        <v>3956</v>
      </c>
      <c r="O1407" cm="1">
        <f t="array" ref="O1407:R1407">_xlfn.XLOOKUP($B1407,'Raw -orders'!$A:$A,'Raw -orders'!$B:$E)</f>
        <v>977</v>
      </c>
      <c r="P1407">
        <v>10046</v>
      </c>
      <c r="Q1407" s="1">
        <v>44222</v>
      </c>
      <c r="R1407" s="1">
        <v>44243</v>
      </c>
      <c r="S1407" t="str" cm="1">
        <f t="array" ref="S1407:Z1407">_xlfn.XLOOKUP($O1407,'Raw - customers'!$A:$A,'Raw - customers'!$B:$I)</f>
        <v>Michell Lappine</v>
      </c>
      <c r="T1407" t="str">
        <v>Polygender</v>
      </c>
      <c r="U1407">
        <v>34</v>
      </c>
      <c r="V1407" t="str">
        <v>9726 Eliza GroveApt. 938</v>
      </c>
      <c r="W1407">
        <v>3164</v>
      </c>
      <c r="X1407" t="str">
        <v>East Sophia</v>
      </c>
      <c r="Y1407" t="str">
        <v>Queensland</v>
      </c>
      <c r="Z1407" t="str">
        <v>Australia</v>
      </c>
      <c r="AA1407">
        <v>1</v>
      </c>
      <c r="AB1407" s="3" t="str">
        <f t="shared" si="43"/>
        <v>20 to 30</v>
      </c>
      <c r="AM1407" s="6">
        <v>977</v>
      </c>
      <c r="AN1407" s="6" t="s">
        <v>1355</v>
      </c>
    </row>
    <row r="1408" spans="1:40" x14ac:dyDescent="0.25">
      <c r="A1408">
        <v>1406</v>
      </c>
      <c r="B1408">
        <v>289</v>
      </c>
      <c r="C1408">
        <v>1141</v>
      </c>
      <c r="D1408">
        <v>102</v>
      </c>
      <c r="E1408">
        <v>1</v>
      </c>
      <c r="F1408">
        <v>102</v>
      </c>
      <c r="G1408">
        <v>1</v>
      </c>
      <c r="H1408" t="str">
        <f>VLOOKUP($C1408,'Raw-products'!$A$2:$H$1261,MATCH(H$1,'Raw-products'!$A$1:$H$1,0))</f>
        <v>Trousers</v>
      </c>
      <c r="I1408" t="str">
        <f>VLOOKUP($C1408,'Raw-products'!$A$2:$H$1261,MATCH(I$1,'Raw-products'!$A$1:$H$1,0))</f>
        <v>Cargo Pants</v>
      </c>
      <c r="J1408" t="str">
        <f>VLOOKUP($C1408,'Raw-products'!$A$2:$H$1261,MATCH(J$1,'Raw-products'!$A$1:$H$1,0))</f>
        <v>S</v>
      </c>
      <c r="K1408" t="str">
        <f>VLOOKUP($C1408,'Raw-products'!$A$2:$H$1261,MATCH(K$1,'Raw-products'!$A$1:$H$1,0))</f>
        <v>blue</v>
      </c>
      <c r="L1408">
        <f>VLOOKUP($C1408,'Raw-products'!$A$2:$H$1261,MATCH(L$1,'Raw-products'!$A$1:$H$1,0))</f>
        <v>106</v>
      </c>
      <c r="M1408">
        <f>VLOOKUP($C1408,'Raw-products'!$A$2:$H$1261,MATCH(M$1,'Raw-products'!$A$1:$H$1,0))</f>
        <v>63</v>
      </c>
      <c r="N1408" s="5">
        <f t="shared" si="42"/>
        <v>6678</v>
      </c>
      <c r="O1408" cm="1">
        <f t="array" ref="O1408:R1408">_xlfn.XLOOKUP($B1408,'Raw -orders'!$A:$A,'Raw -orders'!$B:$E)</f>
        <v>977</v>
      </c>
      <c r="P1408">
        <v>10046</v>
      </c>
      <c r="Q1408" s="1">
        <v>44222</v>
      </c>
      <c r="R1408" s="1">
        <v>44243</v>
      </c>
      <c r="S1408" t="str" cm="1">
        <f t="array" ref="S1408:Z1408">_xlfn.XLOOKUP($O1408,'Raw - customers'!$A:$A,'Raw - customers'!$B:$I)</f>
        <v>Michell Lappine</v>
      </c>
      <c r="T1408" t="str">
        <v>Polygender</v>
      </c>
      <c r="U1408">
        <v>34</v>
      </c>
      <c r="V1408" t="str">
        <v>9726 Eliza GroveApt. 938</v>
      </c>
      <c r="W1408">
        <v>3164</v>
      </c>
      <c r="X1408" t="str">
        <v>East Sophia</v>
      </c>
      <c r="Y1408" t="str">
        <v>Queensland</v>
      </c>
      <c r="Z1408" t="str">
        <v>Australia</v>
      </c>
      <c r="AA1408">
        <v>1</v>
      </c>
      <c r="AB1408" s="3" t="str">
        <f t="shared" si="43"/>
        <v>20 to 30</v>
      </c>
      <c r="AM1408" s="6">
        <v>977</v>
      </c>
      <c r="AN1408" s="6" t="s">
        <v>1355</v>
      </c>
    </row>
    <row r="1409" spans="1:40" x14ac:dyDescent="0.25">
      <c r="A1409">
        <v>1407</v>
      </c>
      <c r="B1409">
        <v>289</v>
      </c>
      <c r="C1409">
        <v>599</v>
      </c>
      <c r="D1409">
        <v>112</v>
      </c>
      <c r="E1409">
        <v>2</v>
      </c>
      <c r="F1409">
        <v>224</v>
      </c>
      <c r="G1409">
        <v>1</v>
      </c>
      <c r="H1409" t="str">
        <f>VLOOKUP($C1409,'Raw-products'!$A$2:$H$1261,MATCH(H$1,'Raw-products'!$A$1:$H$1,0))</f>
        <v>Jacket</v>
      </c>
      <c r="I1409" t="str">
        <f>VLOOKUP($C1409,'Raw-products'!$A$2:$H$1261,MATCH(I$1,'Raw-products'!$A$1:$H$1,0))</f>
        <v>Cardigan</v>
      </c>
      <c r="J1409" t="str">
        <f>VLOOKUP($C1409,'Raw-products'!$A$2:$H$1261,MATCH(J$1,'Raw-products'!$A$1:$H$1,0))</f>
        <v>XL</v>
      </c>
      <c r="K1409" t="str">
        <f>VLOOKUP($C1409,'Raw-products'!$A$2:$H$1261,MATCH(K$1,'Raw-products'!$A$1:$H$1,0))</f>
        <v>red</v>
      </c>
      <c r="L1409">
        <f>VLOOKUP($C1409,'Raw-products'!$A$2:$H$1261,MATCH(L$1,'Raw-products'!$A$1:$H$1,0))</f>
        <v>118</v>
      </c>
      <c r="M1409">
        <f>VLOOKUP($C1409,'Raw-products'!$A$2:$H$1261,MATCH(M$1,'Raw-products'!$A$1:$H$1,0))</f>
        <v>54</v>
      </c>
      <c r="N1409" s="5">
        <f t="shared" si="42"/>
        <v>6372</v>
      </c>
      <c r="O1409" cm="1">
        <f t="array" ref="O1409:R1409">_xlfn.XLOOKUP($B1409,'Raw -orders'!$A:$A,'Raw -orders'!$B:$E)</f>
        <v>977</v>
      </c>
      <c r="P1409">
        <v>10046</v>
      </c>
      <c r="Q1409" s="1">
        <v>44222</v>
      </c>
      <c r="R1409" s="1">
        <v>44243</v>
      </c>
      <c r="S1409" t="str" cm="1">
        <f t="array" ref="S1409:Z1409">_xlfn.XLOOKUP($O1409,'Raw - customers'!$A:$A,'Raw - customers'!$B:$I)</f>
        <v>Michell Lappine</v>
      </c>
      <c r="T1409" t="str">
        <v>Polygender</v>
      </c>
      <c r="U1409">
        <v>34</v>
      </c>
      <c r="V1409" t="str">
        <v>9726 Eliza GroveApt. 938</v>
      </c>
      <c r="W1409">
        <v>3164</v>
      </c>
      <c r="X1409" t="str">
        <v>East Sophia</v>
      </c>
      <c r="Y1409" t="str">
        <v>Queensland</v>
      </c>
      <c r="Z1409" t="str">
        <v>Australia</v>
      </c>
      <c r="AA1409">
        <v>1</v>
      </c>
      <c r="AB1409" s="3" t="str">
        <f t="shared" si="43"/>
        <v>20 to 30</v>
      </c>
      <c r="AM1409" s="6">
        <v>977</v>
      </c>
      <c r="AN1409" s="6" t="s">
        <v>1355</v>
      </c>
    </row>
    <row r="1410" spans="1:40" x14ac:dyDescent="0.25">
      <c r="A1410">
        <v>1408</v>
      </c>
      <c r="B1410">
        <v>289</v>
      </c>
      <c r="C1410">
        <v>481</v>
      </c>
      <c r="D1410">
        <v>118</v>
      </c>
      <c r="E1410">
        <v>2</v>
      </c>
      <c r="F1410">
        <v>236</v>
      </c>
      <c r="G1410">
        <v>1</v>
      </c>
      <c r="H1410" t="str">
        <f>VLOOKUP($C1410,'Raw-products'!$A$2:$H$1261,MATCH(H$1,'Raw-products'!$A$1:$H$1,0))</f>
        <v>Jacket</v>
      </c>
      <c r="I1410" t="str">
        <f>VLOOKUP($C1410,'Raw-products'!$A$2:$H$1261,MATCH(I$1,'Raw-products'!$A$1:$H$1,0))</f>
        <v>Puffer</v>
      </c>
      <c r="J1410" t="str">
        <f>VLOOKUP($C1410,'Raw-products'!$A$2:$H$1261,MATCH(J$1,'Raw-products'!$A$1:$H$1,0))</f>
        <v>S</v>
      </c>
      <c r="K1410" t="str">
        <f>VLOOKUP($C1410,'Raw-products'!$A$2:$H$1261,MATCH(K$1,'Raw-products'!$A$1:$H$1,0))</f>
        <v>indigo</v>
      </c>
      <c r="L1410">
        <f>VLOOKUP($C1410,'Raw-products'!$A$2:$H$1261,MATCH(L$1,'Raw-products'!$A$1:$H$1,0))</f>
        <v>110</v>
      </c>
      <c r="M1410">
        <f>VLOOKUP($C1410,'Raw-products'!$A$2:$H$1261,MATCH(M$1,'Raw-products'!$A$1:$H$1,0))</f>
        <v>62</v>
      </c>
      <c r="N1410" s="5">
        <f t="shared" si="42"/>
        <v>6820</v>
      </c>
      <c r="O1410" cm="1">
        <f t="array" ref="O1410:R1410">_xlfn.XLOOKUP($B1410,'Raw -orders'!$A:$A,'Raw -orders'!$B:$E)</f>
        <v>977</v>
      </c>
      <c r="P1410">
        <v>10046</v>
      </c>
      <c r="Q1410" s="1">
        <v>44222</v>
      </c>
      <c r="R1410" s="1">
        <v>44243</v>
      </c>
      <c r="S1410" t="str" cm="1">
        <f t="array" ref="S1410:Z1410">_xlfn.XLOOKUP($O1410,'Raw - customers'!$A:$A,'Raw - customers'!$B:$I)</f>
        <v>Michell Lappine</v>
      </c>
      <c r="T1410" t="str">
        <v>Polygender</v>
      </c>
      <c r="U1410">
        <v>34</v>
      </c>
      <c r="V1410" t="str">
        <v>9726 Eliza GroveApt. 938</v>
      </c>
      <c r="W1410">
        <v>3164</v>
      </c>
      <c r="X1410" t="str">
        <v>East Sophia</v>
      </c>
      <c r="Y1410" t="str">
        <v>Queensland</v>
      </c>
      <c r="Z1410" t="str">
        <v>Australia</v>
      </c>
      <c r="AA1410">
        <v>1</v>
      </c>
      <c r="AB1410" s="3" t="str">
        <f t="shared" si="43"/>
        <v>20 to 30</v>
      </c>
      <c r="AM1410" s="6">
        <v>977</v>
      </c>
      <c r="AN1410" s="6" t="s">
        <v>1355</v>
      </c>
    </row>
    <row r="1411" spans="1:40" x14ac:dyDescent="0.25">
      <c r="A1411">
        <v>1409</v>
      </c>
      <c r="B1411">
        <v>289</v>
      </c>
      <c r="C1411">
        <v>736</v>
      </c>
      <c r="D1411">
        <v>109</v>
      </c>
      <c r="E1411">
        <v>2</v>
      </c>
      <c r="F1411">
        <v>218</v>
      </c>
      <c r="G1411">
        <v>1</v>
      </c>
      <c r="H1411" t="str">
        <f>VLOOKUP($C1411,'Raw-products'!$A$2:$H$1261,MATCH(H$1,'Raw-products'!$A$1:$H$1,0))</f>
        <v>Jacket</v>
      </c>
      <c r="I1411" t="str">
        <f>VLOOKUP($C1411,'Raw-products'!$A$2:$H$1261,MATCH(I$1,'Raw-products'!$A$1:$H$1,0))</f>
        <v>Peacoat</v>
      </c>
      <c r="J1411" t="str">
        <f>VLOOKUP($C1411,'Raw-products'!$A$2:$H$1261,MATCH(J$1,'Raw-products'!$A$1:$H$1,0))</f>
        <v>S</v>
      </c>
      <c r="K1411" t="str">
        <f>VLOOKUP($C1411,'Raw-products'!$A$2:$H$1261,MATCH(K$1,'Raw-products'!$A$1:$H$1,0))</f>
        <v>red</v>
      </c>
      <c r="L1411">
        <f>VLOOKUP($C1411,'Raw-products'!$A$2:$H$1261,MATCH(L$1,'Raw-products'!$A$1:$H$1,0))</f>
        <v>102</v>
      </c>
      <c r="M1411">
        <f>VLOOKUP($C1411,'Raw-products'!$A$2:$H$1261,MATCH(M$1,'Raw-products'!$A$1:$H$1,0))</f>
        <v>67</v>
      </c>
      <c r="N1411" s="5">
        <f t="shared" ref="N1411:N1474" si="44">$L1411*$M1411</f>
        <v>6834</v>
      </c>
      <c r="O1411" cm="1">
        <f t="array" ref="O1411:R1411">_xlfn.XLOOKUP($B1411,'Raw -orders'!$A:$A,'Raw -orders'!$B:$E)</f>
        <v>977</v>
      </c>
      <c r="P1411">
        <v>10046</v>
      </c>
      <c r="Q1411" s="1">
        <v>44222</v>
      </c>
      <c r="R1411" s="1">
        <v>44243</v>
      </c>
      <c r="S1411" t="str" cm="1">
        <f t="array" ref="S1411:Z1411">_xlfn.XLOOKUP($O1411,'Raw - customers'!$A:$A,'Raw - customers'!$B:$I)</f>
        <v>Michell Lappine</v>
      </c>
      <c r="T1411" t="str">
        <v>Polygender</v>
      </c>
      <c r="U1411">
        <v>34</v>
      </c>
      <c r="V1411" t="str">
        <v>9726 Eliza GroveApt. 938</v>
      </c>
      <c r="W1411">
        <v>3164</v>
      </c>
      <c r="X1411" t="str">
        <v>East Sophia</v>
      </c>
      <c r="Y1411" t="str">
        <v>Queensland</v>
      </c>
      <c r="Z1411" t="str">
        <v>Australia</v>
      </c>
      <c r="AA1411">
        <v>1</v>
      </c>
      <c r="AB1411" s="3" t="str">
        <f t="shared" ref="AB1411:AB1474" si="45">IF(AND(DATEDIF($Q1411,$R1411,"D")&gt;0,DATEDIF($Q1411,$R1411,"D")&lt;=10),"0 to 10",IF(AND(DATEDIF($Q1411,$R1411,"D")&gt;10,DATEDIF($Q1411,$R1411,"D")&lt;=20),"10 to 20",IF(AND(DATEDIF($Q1411,$R1411,"D")&gt;20,DATEDIF($Q1411,$R1411,"D")&lt;=30),"20 to 30")))</f>
        <v>20 to 30</v>
      </c>
      <c r="AM1411" s="6">
        <v>977</v>
      </c>
      <c r="AN1411" s="6" t="s">
        <v>1355</v>
      </c>
    </row>
    <row r="1412" spans="1:40" x14ac:dyDescent="0.25">
      <c r="A1412">
        <v>1410</v>
      </c>
      <c r="B1412">
        <v>289</v>
      </c>
      <c r="C1412">
        <v>45</v>
      </c>
      <c r="D1412">
        <v>104</v>
      </c>
      <c r="E1412">
        <v>3</v>
      </c>
      <c r="F1412">
        <v>312</v>
      </c>
      <c r="G1412">
        <v>1</v>
      </c>
      <c r="H1412" t="str">
        <f>VLOOKUP($C1412,'Raw-products'!$A$2:$H$1261,MATCH(H$1,'Raw-products'!$A$1:$H$1,0))</f>
        <v>Shirt</v>
      </c>
      <c r="I1412" t="str">
        <f>VLOOKUP($C1412,'Raw-products'!$A$2:$H$1261,MATCH(I$1,'Raw-products'!$A$1:$H$1,0))</f>
        <v>Dress</v>
      </c>
      <c r="J1412" t="str">
        <f>VLOOKUP($C1412,'Raw-products'!$A$2:$H$1261,MATCH(J$1,'Raw-products'!$A$1:$H$1,0))</f>
        <v>XS</v>
      </c>
      <c r="K1412" t="str">
        <f>VLOOKUP($C1412,'Raw-products'!$A$2:$H$1261,MATCH(K$1,'Raw-products'!$A$1:$H$1,0))</f>
        <v>yellow</v>
      </c>
      <c r="L1412">
        <f>VLOOKUP($C1412,'Raw-products'!$A$2:$H$1261,MATCH(L$1,'Raw-products'!$A$1:$H$1,0))</f>
        <v>119</v>
      </c>
      <c r="M1412">
        <f>VLOOKUP($C1412,'Raw-products'!$A$2:$H$1261,MATCH(M$1,'Raw-products'!$A$1:$H$1,0))</f>
        <v>69</v>
      </c>
      <c r="N1412" s="5">
        <f t="shared" si="44"/>
        <v>8211</v>
      </c>
      <c r="O1412" cm="1">
        <f t="array" ref="O1412:R1412">_xlfn.XLOOKUP($B1412,'Raw -orders'!$A:$A,'Raw -orders'!$B:$E)</f>
        <v>977</v>
      </c>
      <c r="P1412">
        <v>10046</v>
      </c>
      <c r="Q1412" s="1">
        <v>44222</v>
      </c>
      <c r="R1412" s="1">
        <v>44243</v>
      </c>
      <c r="S1412" t="str" cm="1">
        <f t="array" ref="S1412:Z1412">_xlfn.XLOOKUP($O1412,'Raw - customers'!$A:$A,'Raw - customers'!$B:$I)</f>
        <v>Michell Lappine</v>
      </c>
      <c r="T1412" t="str">
        <v>Polygender</v>
      </c>
      <c r="U1412">
        <v>34</v>
      </c>
      <c r="V1412" t="str">
        <v>9726 Eliza GroveApt. 938</v>
      </c>
      <c r="W1412">
        <v>3164</v>
      </c>
      <c r="X1412" t="str">
        <v>East Sophia</v>
      </c>
      <c r="Y1412" t="str">
        <v>Queensland</v>
      </c>
      <c r="Z1412" t="str">
        <v>Australia</v>
      </c>
      <c r="AA1412">
        <v>1</v>
      </c>
      <c r="AB1412" s="3" t="str">
        <f t="shared" si="45"/>
        <v>20 to 30</v>
      </c>
      <c r="AM1412" s="6">
        <v>977</v>
      </c>
      <c r="AN1412" s="6" t="s">
        <v>1355</v>
      </c>
    </row>
    <row r="1413" spans="1:40" x14ac:dyDescent="0.25">
      <c r="A1413">
        <v>1411</v>
      </c>
      <c r="B1413">
        <v>289</v>
      </c>
      <c r="C1413">
        <v>1045</v>
      </c>
      <c r="D1413">
        <v>90</v>
      </c>
      <c r="E1413">
        <v>1</v>
      </c>
      <c r="F1413">
        <v>90</v>
      </c>
      <c r="G1413">
        <v>1</v>
      </c>
      <c r="H1413" t="str">
        <f>VLOOKUP($C1413,'Raw-products'!$A$2:$H$1261,MATCH(H$1,'Raw-products'!$A$1:$H$1,0))</f>
        <v>Trousers</v>
      </c>
      <c r="I1413" t="str">
        <f>VLOOKUP($C1413,'Raw-products'!$A$2:$H$1261,MATCH(I$1,'Raw-products'!$A$1:$H$1,0))</f>
        <v>Relaxed Leg</v>
      </c>
      <c r="J1413" t="str">
        <f>VLOOKUP($C1413,'Raw-products'!$A$2:$H$1261,MATCH(J$1,'Raw-products'!$A$1:$H$1,0))</f>
        <v>XS</v>
      </c>
      <c r="K1413" t="str">
        <f>VLOOKUP($C1413,'Raw-products'!$A$2:$H$1261,MATCH(K$1,'Raw-products'!$A$1:$H$1,0))</f>
        <v>violet</v>
      </c>
      <c r="L1413">
        <f>VLOOKUP($C1413,'Raw-products'!$A$2:$H$1261,MATCH(L$1,'Raw-products'!$A$1:$H$1,0))</f>
        <v>95</v>
      </c>
      <c r="M1413">
        <f>VLOOKUP($C1413,'Raw-products'!$A$2:$H$1261,MATCH(M$1,'Raw-products'!$A$1:$H$1,0))</f>
        <v>49</v>
      </c>
      <c r="N1413" s="5">
        <f t="shared" si="44"/>
        <v>4655</v>
      </c>
      <c r="O1413" cm="1">
        <f t="array" ref="O1413:R1413">_xlfn.XLOOKUP($B1413,'Raw -orders'!$A:$A,'Raw -orders'!$B:$E)</f>
        <v>977</v>
      </c>
      <c r="P1413">
        <v>10046</v>
      </c>
      <c r="Q1413" s="1">
        <v>44222</v>
      </c>
      <c r="R1413" s="1">
        <v>44243</v>
      </c>
      <c r="S1413" t="str" cm="1">
        <f t="array" ref="S1413:Z1413">_xlfn.XLOOKUP($O1413,'Raw - customers'!$A:$A,'Raw - customers'!$B:$I)</f>
        <v>Michell Lappine</v>
      </c>
      <c r="T1413" t="str">
        <v>Polygender</v>
      </c>
      <c r="U1413">
        <v>34</v>
      </c>
      <c r="V1413" t="str">
        <v>9726 Eliza GroveApt. 938</v>
      </c>
      <c r="W1413">
        <v>3164</v>
      </c>
      <c r="X1413" t="str">
        <v>East Sophia</v>
      </c>
      <c r="Y1413" t="str">
        <v>Queensland</v>
      </c>
      <c r="Z1413" t="str">
        <v>Australia</v>
      </c>
      <c r="AA1413">
        <v>1</v>
      </c>
      <c r="AB1413" s="3" t="str">
        <f t="shared" si="45"/>
        <v>20 to 30</v>
      </c>
      <c r="AM1413" s="6">
        <v>977</v>
      </c>
      <c r="AN1413" s="6" t="s">
        <v>1355</v>
      </c>
    </row>
    <row r="1414" spans="1:40" x14ac:dyDescent="0.25">
      <c r="A1414">
        <v>1412</v>
      </c>
      <c r="B1414">
        <v>289</v>
      </c>
      <c r="C1414">
        <v>463</v>
      </c>
      <c r="D1414">
        <v>118</v>
      </c>
      <c r="E1414">
        <v>2</v>
      </c>
      <c r="F1414">
        <v>236</v>
      </c>
      <c r="G1414">
        <v>1</v>
      </c>
      <c r="H1414" t="str">
        <f>VLOOKUP($C1414,'Raw-products'!$A$2:$H$1261,MATCH(H$1,'Raw-products'!$A$1:$H$1,0))</f>
        <v>Jacket</v>
      </c>
      <c r="I1414" t="str">
        <f>VLOOKUP($C1414,'Raw-products'!$A$2:$H$1261,MATCH(I$1,'Raw-products'!$A$1:$H$1,0))</f>
        <v>Puffer</v>
      </c>
      <c r="J1414" t="str">
        <f>VLOOKUP($C1414,'Raw-products'!$A$2:$H$1261,MATCH(J$1,'Raw-products'!$A$1:$H$1,0))</f>
        <v>L</v>
      </c>
      <c r="K1414" t="str">
        <f>VLOOKUP($C1414,'Raw-products'!$A$2:$H$1261,MATCH(K$1,'Raw-products'!$A$1:$H$1,0))</f>
        <v>orange</v>
      </c>
      <c r="L1414">
        <f>VLOOKUP($C1414,'Raw-products'!$A$2:$H$1261,MATCH(L$1,'Raw-products'!$A$1:$H$1,0))</f>
        <v>110</v>
      </c>
      <c r="M1414">
        <f>VLOOKUP($C1414,'Raw-products'!$A$2:$H$1261,MATCH(M$1,'Raw-products'!$A$1:$H$1,0))</f>
        <v>66</v>
      </c>
      <c r="N1414" s="5">
        <f t="shared" si="44"/>
        <v>7260</v>
      </c>
      <c r="O1414" cm="1">
        <f t="array" ref="O1414:R1414">_xlfn.XLOOKUP($B1414,'Raw -orders'!$A:$A,'Raw -orders'!$B:$E)</f>
        <v>977</v>
      </c>
      <c r="P1414">
        <v>10046</v>
      </c>
      <c r="Q1414" s="1">
        <v>44222</v>
      </c>
      <c r="R1414" s="1">
        <v>44243</v>
      </c>
      <c r="S1414" t="str" cm="1">
        <f t="array" ref="S1414:Z1414">_xlfn.XLOOKUP($O1414,'Raw - customers'!$A:$A,'Raw - customers'!$B:$I)</f>
        <v>Michell Lappine</v>
      </c>
      <c r="T1414" t="str">
        <v>Polygender</v>
      </c>
      <c r="U1414">
        <v>34</v>
      </c>
      <c r="V1414" t="str">
        <v>9726 Eliza GroveApt. 938</v>
      </c>
      <c r="W1414">
        <v>3164</v>
      </c>
      <c r="X1414" t="str">
        <v>East Sophia</v>
      </c>
      <c r="Y1414" t="str">
        <v>Queensland</v>
      </c>
      <c r="Z1414" t="str">
        <v>Australia</v>
      </c>
      <c r="AA1414">
        <v>1</v>
      </c>
      <c r="AB1414" s="3" t="str">
        <f t="shared" si="45"/>
        <v>20 to 30</v>
      </c>
      <c r="AM1414" s="6">
        <v>977</v>
      </c>
      <c r="AN1414" s="6" t="s">
        <v>1355</v>
      </c>
    </row>
    <row r="1415" spans="1:40" x14ac:dyDescent="0.25">
      <c r="A1415">
        <v>1413</v>
      </c>
      <c r="B1415">
        <v>289</v>
      </c>
      <c r="C1415">
        <v>1150</v>
      </c>
      <c r="D1415">
        <v>102</v>
      </c>
      <c r="E1415">
        <v>2</v>
      </c>
      <c r="F1415">
        <v>204</v>
      </c>
      <c r="G1415">
        <v>1</v>
      </c>
      <c r="H1415" t="str">
        <f>VLOOKUP($C1415,'Raw-products'!$A$2:$H$1261,MATCH(H$1,'Raw-products'!$A$1:$H$1,0))</f>
        <v>Trousers</v>
      </c>
      <c r="I1415" t="str">
        <f>VLOOKUP($C1415,'Raw-products'!$A$2:$H$1261,MATCH(I$1,'Raw-products'!$A$1:$H$1,0))</f>
        <v>Cargo Pants</v>
      </c>
      <c r="J1415" t="str">
        <f>VLOOKUP($C1415,'Raw-products'!$A$2:$H$1261,MATCH(J$1,'Raw-products'!$A$1:$H$1,0))</f>
        <v>XS</v>
      </c>
      <c r="K1415" t="str">
        <f>VLOOKUP($C1415,'Raw-products'!$A$2:$H$1261,MATCH(K$1,'Raw-products'!$A$1:$H$1,0))</f>
        <v>violet</v>
      </c>
      <c r="L1415">
        <f>VLOOKUP($C1415,'Raw-products'!$A$2:$H$1261,MATCH(L$1,'Raw-products'!$A$1:$H$1,0))</f>
        <v>106</v>
      </c>
      <c r="M1415">
        <f>VLOOKUP($C1415,'Raw-products'!$A$2:$H$1261,MATCH(M$1,'Raw-products'!$A$1:$H$1,0))</f>
        <v>40</v>
      </c>
      <c r="N1415" s="5">
        <f t="shared" si="44"/>
        <v>4240</v>
      </c>
      <c r="O1415" cm="1">
        <f t="array" ref="O1415:R1415">_xlfn.XLOOKUP($B1415,'Raw -orders'!$A:$A,'Raw -orders'!$B:$E)</f>
        <v>977</v>
      </c>
      <c r="P1415">
        <v>10046</v>
      </c>
      <c r="Q1415" s="1">
        <v>44222</v>
      </c>
      <c r="R1415" s="1">
        <v>44243</v>
      </c>
      <c r="S1415" t="str" cm="1">
        <f t="array" ref="S1415:Z1415">_xlfn.XLOOKUP($O1415,'Raw - customers'!$A:$A,'Raw - customers'!$B:$I)</f>
        <v>Michell Lappine</v>
      </c>
      <c r="T1415" t="str">
        <v>Polygender</v>
      </c>
      <c r="U1415">
        <v>34</v>
      </c>
      <c r="V1415" t="str">
        <v>9726 Eliza GroveApt. 938</v>
      </c>
      <c r="W1415">
        <v>3164</v>
      </c>
      <c r="X1415" t="str">
        <v>East Sophia</v>
      </c>
      <c r="Y1415" t="str">
        <v>Queensland</v>
      </c>
      <c r="Z1415" t="str">
        <v>Australia</v>
      </c>
      <c r="AA1415">
        <v>1</v>
      </c>
      <c r="AB1415" s="3" t="str">
        <f t="shared" si="45"/>
        <v>20 to 30</v>
      </c>
      <c r="AM1415" s="6">
        <v>977</v>
      </c>
      <c r="AN1415" s="6" t="s">
        <v>1355</v>
      </c>
    </row>
    <row r="1416" spans="1:40" x14ac:dyDescent="0.25">
      <c r="A1416">
        <v>1414</v>
      </c>
      <c r="B1416">
        <v>290</v>
      </c>
      <c r="C1416">
        <v>780</v>
      </c>
      <c r="D1416">
        <v>91</v>
      </c>
      <c r="E1416">
        <v>1</v>
      </c>
      <c r="F1416">
        <v>91</v>
      </c>
      <c r="G1416">
        <v>1</v>
      </c>
      <c r="H1416" t="str">
        <f>VLOOKUP($C1416,'Raw-products'!$A$2:$H$1261,MATCH(H$1,'Raw-products'!$A$1:$H$1,0))</f>
        <v>Jacket</v>
      </c>
      <c r="I1416" t="str">
        <f>VLOOKUP($C1416,'Raw-products'!$A$2:$H$1261,MATCH(I$1,'Raw-products'!$A$1:$H$1,0))</f>
        <v>Pullover</v>
      </c>
      <c r="J1416" t="str">
        <f>VLOOKUP($C1416,'Raw-products'!$A$2:$H$1261,MATCH(J$1,'Raw-products'!$A$1:$H$1,0))</f>
        <v>XS</v>
      </c>
      <c r="K1416" t="str">
        <f>VLOOKUP($C1416,'Raw-products'!$A$2:$H$1261,MATCH(K$1,'Raw-products'!$A$1:$H$1,0))</f>
        <v>yellow</v>
      </c>
      <c r="L1416">
        <f>VLOOKUP($C1416,'Raw-products'!$A$2:$H$1261,MATCH(L$1,'Raw-products'!$A$1:$H$1,0))</f>
        <v>114</v>
      </c>
      <c r="M1416">
        <f>VLOOKUP($C1416,'Raw-products'!$A$2:$H$1261,MATCH(M$1,'Raw-products'!$A$1:$H$1,0))</f>
        <v>65</v>
      </c>
      <c r="N1416" s="5">
        <f t="shared" si="44"/>
        <v>7410</v>
      </c>
      <c r="O1416" cm="1">
        <f t="array" ref="O1416:R1416">_xlfn.XLOOKUP($B1416,'Raw -orders'!$A:$A,'Raw -orders'!$B:$E)</f>
        <v>364</v>
      </c>
      <c r="P1416">
        <v>48707</v>
      </c>
      <c r="Q1416" s="1">
        <v>44409</v>
      </c>
      <c r="R1416" s="1">
        <v>44424</v>
      </c>
      <c r="S1416" t="str" cm="1">
        <f t="array" ref="S1416:Z1416">_xlfn.XLOOKUP($O1416,'Raw - customers'!$A:$A,'Raw - customers'!$B:$I)</f>
        <v>Konstantin Kuhlmey</v>
      </c>
      <c r="T1416" t="str">
        <v>Polygender</v>
      </c>
      <c r="U1416">
        <v>28</v>
      </c>
      <c r="V1416" t="str">
        <v>3463 Joshua SummitApt. 971</v>
      </c>
      <c r="W1416">
        <v>2506</v>
      </c>
      <c r="X1416" t="str">
        <v>Swiftfort</v>
      </c>
      <c r="Y1416" t="str">
        <v>New South Wales</v>
      </c>
      <c r="Z1416" t="str">
        <v>Australia</v>
      </c>
      <c r="AA1416">
        <v>8</v>
      </c>
      <c r="AB1416" s="3" t="str">
        <f t="shared" si="45"/>
        <v>10 to 20</v>
      </c>
      <c r="AM1416" s="6">
        <v>364</v>
      </c>
      <c r="AN1416" s="6" t="s">
        <v>1362</v>
      </c>
    </row>
    <row r="1417" spans="1:40" x14ac:dyDescent="0.25">
      <c r="A1417">
        <v>1415</v>
      </c>
      <c r="B1417">
        <v>290</v>
      </c>
      <c r="C1417">
        <v>770</v>
      </c>
      <c r="D1417">
        <v>91</v>
      </c>
      <c r="E1417">
        <v>3</v>
      </c>
      <c r="F1417">
        <v>273</v>
      </c>
      <c r="G1417">
        <v>1</v>
      </c>
      <c r="H1417" t="str">
        <f>VLOOKUP($C1417,'Raw-products'!$A$2:$H$1261,MATCH(H$1,'Raw-products'!$A$1:$H$1,0))</f>
        <v>Jacket</v>
      </c>
      <c r="I1417" t="str">
        <f>VLOOKUP($C1417,'Raw-products'!$A$2:$H$1261,MATCH(I$1,'Raw-products'!$A$1:$H$1,0))</f>
        <v>Pullover</v>
      </c>
      <c r="J1417" t="str">
        <f>VLOOKUP($C1417,'Raw-products'!$A$2:$H$1261,MATCH(J$1,'Raw-products'!$A$1:$H$1,0))</f>
        <v>XS</v>
      </c>
      <c r="K1417" t="str">
        <f>VLOOKUP($C1417,'Raw-products'!$A$2:$H$1261,MATCH(K$1,'Raw-products'!$A$1:$H$1,0))</f>
        <v>red</v>
      </c>
      <c r="L1417">
        <f>VLOOKUP($C1417,'Raw-products'!$A$2:$H$1261,MATCH(L$1,'Raw-products'!$A$1:$H$1,0))</f>
        <v>114</v>
      </c>
      <c r="M1417">
        <f>VLOOKUP($C1417,'Raw-products'!$A$2:$H$1261,MATCH(M$1,'Raw-products'!$A$1:$H$1,0))</f>
        <v>54</v>
      </c>
      <c r="N1417" s="5">
        <f t="shared" si="44"/>
        <v>6156</v>
      </c>
      <c r="O1417" cm="1">
        <f t="array" ref="O1417:R1417">_xlfn.XLOOKUP($B1417,'Raw -orders'!$A:$A,'Raw -orders'!$B:$E)</f>
        <v>364</v>
      </c>
      <c r="P1417">
        <v>48707</v>
      </c>
      <c r="Q1417" s="1">
        <v>44409</v>
      </c>
      <c r="R1417" s="1">
        <v>44424</v>
      </c>
      <c r="S1417" t="str" cm="1">
        <f t="array" ref="S1417:Z1417">_xlfn.XLOOKUP($O1417,'Raw - customers'!$A:$A,'Raw - customers'!$B:$I)</f>
        <v>Konstantin Kuhlmey</v>
      </c>
      <c r="T1417" t="str">
        <v>Polygender</v>
      </c>
      <c r="U1417">
        <v>28</v>
      </c>
      <c r="V1417" t="str">
        <v>3463 Joshua SummitApt. 971</v>
      </c>
      <c r="W1417">
        <v>2506</v>
      </c>
      <c r="X1417" t="str">
        <v>Swiftfort</v>
      </c>
      <c r="Y1417" t="str">
        <v>New South Wales</v>
      </c>
      <c r="Z1417" t="str">
        <v>Australia</v>
      </c>
      <c r="AA1417">
        <v>8</v>
      </c>
      <c r="AB1417" s="3" t="str">
        <f t="shared" si="45"/>
        <v>10 to 20</v>
      </c>
      <c r="AM1417" s="6">
        <v>364</v>
      </c>
      <c r="AN1417" s="6" t="s">
        <v>1362</v>
      </c>
    </row>
    <row r="1418" spans="1:40" x14ac:dyDescent="0.25">
      <c r="A1418">
        <v>1416</v>
      </c>
      <c r="B1418">
        <v>290</v>
      </c>
      <c r="C1418">
        <v>916</v>
      </c>
      <c r="D1418">
        <v>96</v>
      </c>
      <c r="E1418">
        <v>2</v>
      </c>
      <c r="F1418">
        <v>192</v>
      </c>
      <c r="G1418">
        <v>1</v>
      </c>
      <c r="H1418" t="str">
        <f>VLOOKUP($C1418,'Raw-products'!$A$2:$H$1261,MATCH(H$1,'Raw-products'!$A$1:$H$1,0))</f>
        <v>Trousers</v>
      </c>
      <c r="I1418" t="str">
        <f>VLOOKUP($C1418,'Raw-products'!$A$2:$H$1261,MATCH(I$1,'Raw-products'!$A$1:$H$1,0))</f>
        <v>Drawstring</v>
      </c>
      <c r="J1418" t="str">
        <f>VLOOKUP($C1418,'Raw-products'!$A$2:$H$1261,MATCH(J$1,'Raw-products'!$A$1:$H$1,0))</f>
        <v>S</v>
      </c>
      <c r="K1418" t="str">
        <f>VLOOKUP($C1418,'Raw-products'!$A$2:$H$1261,MATCH(K$1,'Raw-products'!$A$1:$H$1,0))</f>
        <v>orange</v>
      </c>
      <c r="L1418">
        <f>VLOOKUP($C1418,'Raw-products'!$A$2:$H$1261,MATCH(L$1,'Raw-products'!$A$1:$H$1,0))</f>
        <v>104</v>
      </c>
      <c r="M1418">
        <f>VLOOKUP($C1418,'Raw-products'!$A$2:$H$1261,MATCH(M$1,'Raw-products'!$A$1:$H$1,0))</f>
        <v>58</v>
      </c>
      <c r="N1418" s="5">
        <f t="shared" si="44"/>
        <v>6032</v>
      </c>
      <c r="O1418" cm="1">
        <f t="array" ref="O1418:R1418">_xlfn.XLOOKUP($B1418,'Raw -orders'!$A:$A,'Raw -orders'!$B:$E)</f>
        <v>364</v>
      </c>
      <c r="P1418">
        <v>48707</v>
      </c>
      <c r="Q1418" s="1">
        <v>44409</v>
      </c>
      <c r="R1418" s="1">
        <v>44424</v>
      </c>
      <c r="S1418" t="str" cm="1">
        <f t="array" ref="S1418:Z1418">_xlfn.XLOOKUP($O1418,'Raw - customers'!$A:$A,'Raw - customers'!$B:$I)</f>
        <v>Konstantin Kuhlmey</v>
      </c>
      <c r="T1418" t="str">
        <v>Polygender</v>
      </c>
      <c r="U1418">
        <v>28</v>
      </c>
      <c r="V1418" t="str">
        <v>3463 Joshua SummitApt. 971</v>
      </c>
      <c r="W1418">
        <v>2506</v>
      </c>
      <c r="X1418" t="str">
        <v>Swiftfort</v>
      </c>
      <c r="Y1418" t="str">
        <v>New South Wales</v>
      </c>
      <c r="Z1418" t="str">
        <v>Australia</v>
      </c>
      <c r="AA1418">
        <v>8</v>
      </c>
      <c r="AB1418" s="3" t="str">
        <f t="shared" si="45"/>
        <v>10 to 20</v>
      </c>
      <c r="AM1418" s="6">
        <v>364</v>
      </c>
      <c r="AN1418" s="6" t="s">
        <v>1362</v>
      </c>
    </row>
    <row r="1419" spans="1:40" x14ac:dyDescent="0.25">
      <c r="A1419">
        <v>1417</v>
      </c>
      <c r="B1419">
        <v>290</v>
      </c>
      <c r="C1419">
        <v>843</v>
      </c>
      <c r="D1419">
        <v>113</v>
      </c>
      <c r="E1419">
        <v>3</v>
      </c>
      <c r="F1419">
        <v>339</v>
      </c>
      <c r="G1419">
        <v>1</v>
      </c>
      <c r="H1419" t="str">
        <f>VLOOKUP($C1419,'Raw-products'!$A$2:$H$1261,MATCH(H$1,'Raw-products'!$A$1:$H$1,0))</f>
        <v>Trousers</v>
      </c>
      <c r="I1419" t="str">
        <f>VLOOKUP($C1419,'Raw-products'!$A$2:$H$1261,MATCH(I$1,'Raw-products'!$A$1:$H$1,0))</f>
        <v>Chinos</v>
      </c>
      <c r="J1419" t="str">
        <f>VLOOKUP($C1419,'Raw-products'!$A$2:$H$1261,MATCH(J$1,'Raw-products'!$A$1:$H$1,0))</f>
        <v>L</v>
      </c>
      <c r="K1419" t="str">
        <f>VLOOKUP($C1419,'Raw-products'!$A$2:$H$1261,MATCH(K$1,'Raw-products'!$A$1:$H$1,0))</f>
        <v>red</v>
      </c>
      <c r="L1419">
        <f>VLOOKUP($C1419,'Raw-products'!$A$2:$H$1261,MATCH(L$1,'Raw-products'!$A$1:$H$1,0))</f>
        <v>100</v>
      </c>
      <c r="M1419">
        <f>VLOOKUP($C1419,'Raw-products'!$A$2:$H$1261,MATCH(M$1,'Raw-products'!$A$1:$H$1,0))</f>
        <v>44</v>
      </c>
      <c r="N1419" s="5">
        <f t="shared" si="44"/>
        <v>4400</v>
      </c>
      <c r="O1419" cm="1">
        <f t="array" ref="O1419:R1419">_xlfn.XLOOKUP($B1419,'Raw -orders'!$A:$A,'Raw -orders'!$B:$E)</f>
        <v>364</v>
      </c>
      <c r="P1419">
        <v>48707</v>
      </c>
      <c r="Q1419" s="1">
        <v>44409</v>
      </c>
      <c r="R1419" s="1">
        <v>44424</v>
      </c>
      <c r="S1419" t="str" cm="1">
        <f t="array" ref="S1419:Z1419">_xlfn.XLOOKUP($O1419,'Raw - customers'!$A:$A,'Raw - customers'!$B:$I)</f>
        <v>Konstantin Kuhlmey</v>
      </c>
      <c r="T1419" t="str">
        <v>Polygender</v>
      </c>
      <c r="U1419">
        <v>28</v>
      </c>
      <c r="V1419" t="str">
        <v>3463 Joshua SummitApt. 971</v>
      </c>
      <c r="W1419">
        <v>2506</v>
      </c>
      <c r="X1419" t="str">
        <v>Swiftfort</v>
      </c>
      <c r="Y1419" t="str">
        <v>New South Wales</v>
      </c>
      <c r="Z1419" t="str">
        <v>Australia</v>
      </c>
      <c r="AA1419">
        <v>8</v>
      </c>
      <c r="AB1419" s="3" t="str">
        <f t="shared" si="45"/>
        <v>10 to 20</v>
      </c>
      <c r="AM1419" s="6">
        <v>364</v>
      </c>
      <c r="AN1419" s="6" t="s">
        <v>1362</v>
      </c>
    </row>
    <row r="1420" spans="1:40" x14ac:dyDescent="0.25">
      <c r="A1420">
        <v>1418</v>
      </c>
      <c r="B1420">
        <v>290</v>
      </c>
      <c r="C1420">
        <v>143</v>
      </c>
      <c r="D1420">
        <v>91</v>
      </c>
      <c r="E1420">
        <v>1</v>
      </c>
      <c r="F1420">
        <v>91</v>
      </c>
      <c r="G1420">
        <v>1</v>
      </c>
      <c r="H1420" t="str">
        <f>VLOOKUP($C1420,'Raw-products'!$A$2:$H$1261,MATCH(H$1,'Raw-products'!$A$1:$H$1,0))</f>
        <v>Shirt</v>
      </c>
      <c r="I1420" t="str">
        <f>VLOOKUP($C1420,'Raw-products'!$A$2:$H$1261,MATCH(I$1,'Raw-products'!$A$1:$H$1,0))</f>
        <v>Linen</v>
      </c>
      <c r="J1420" t="str">
        <f>VLOOKUP($C1420,'Raw-products'!$A$2:$H$1261,MATCH(J$1,'Raw-products'!$A$1:$H$1,0))</f>
        <v>L</v>
      </c>
      <c r="K1420" t="str">
        <f>VLOOKUP($C1420,'Raw-products'!$A$2:$H$1261,MATCH(K$1,'Raw-products'!$A$1:$H$1,0))</f>
        <v>red</v>
      </c>
      <c r="L1420">
        <f>VLOOKUP($C1420,'Raw-products'!$A$2:$H$1261,MATCH(L$1,'Raw-products'!$A$1:$H$1,0))</f>
        <v>116</v>
      </c>
      <c r="M1420">
        <f>VLOOKUP($C1420,'Raw-products'!$A$2:$H$1261,MATCH(M$1,'Raw-products'!$A$1:$H$1,0))</f>
        <v>80</v>
      </c>
      <c r="N1420" s="5">
        <f t="shared" si="44"/>
        <v>9280</v>
      </c>
      <c r="O1420" cm="1">
        <f t="array" ref="O1420:R1420">_xlfn.XLOOKUP($B1420,'Raw -orders'!$A:$A,'Raw -orders'!$B:$E)</f>
        <v>364</v>
      </c>
      <c r="P1420">
        <v>48707</v>
      </c>
      <c r="Q1420" s="1">
        <v>44409</v>
      </c>
      <c r="R1420" s="1">
        <v>44424</v>
      </c>
      <c r="S1420" t="str" cm="1">
        <f t="array" ref="S1420:Z1420">_xlfn.XLOOKUP($O1420,'Raw - customers'!$A:$A,'Raw - customers'!$B:$I)</f>
        <v>Konstantin Kuhlmey</v>
      </c>
      <c r="T1420" t="str">
        <v>Polygender</v>
      </c>
      <c r="U1420">
        <v>28</v>
      </c>
      <c r="V1420" t="str">
        <v>3463 Joshua SummitApt. 971</v>
      </c>
      <c r="W1420">
        <v>2506</v>
      </c>
      <c r="X1420" t="str">
        <v>Swiftfort</v>
      </c>
      <c r="Y1420" t="str">
        <v>New South Wales</v>
      </c>
      <c r="Z1420" t="str">
        <v>Australia</v>
      </c>
      <c r="AA1420">
        <v>8</v>
      </c>
      <c r="AB1420" s="3" t="str">
        <f t="shared" si="45"/>
        <v>10 to 20</v>
      </c>
      <c r="AM1420" s="6">
        <v>364</v>
      </c>
      <c r="AN1420" s="6" t="s">
        <v>1362</v>
      </c>
    </row>
    <row r="1421" spans="1:40" x14ac:dyDescent="0.25">
      <c r="A1421">
        <v>1419</v>
      </c>
      <c r="B1421">
        <v>291</v>
      </c>
      <c r="C1421">
        <v>443</v>
      </c>
      <c r="D1421">
        <v>107</v>
      </c>
      <c r="E1421">
        <v>3</v>
      </c>
      <c r="F1421">
        <v>321</v>
      </c>
      <c r="G1421">
        <v>1</v>
      </c>
      <c r="H1421" t="str">
        <f>VLOOKUP($C1421,'Raw-products'!$A$2:$H$1261,MATCH(H$1,'Raw-products'!$A$1:$H$1,0))</f>
        <v>Jacket</v>
      </c>
      <c r="I1421" t="str">
        <f>VLOOKUP($C1421,'Raw-products'!$A$2:$H$1261,MATCH(I$1,'Raw-products'!$A$1:$H$1,0))</f>
        <v>Denim</v>
      </c>
      <c r="J1421" t="str">
        <f>VLOOKUP($C1421,'Raw-products'!$A$2:$H$1261,MATCH(J$1,'Raw-products'!$A$1:$H$1,0))</f>
        <v>L</v>
      </c>
      <c r="K1421" t="str">
        <f>VLOOKUP($C1421,'Raw-products'!$A$2:$H$1261,MATCH(K$1,'Raw-products'!$A$1:$H$1,0))</f>
        <v>blue</v>
      </c>
      <c r="L1421">
        <f>VLOOKUP($C1421,'Raw-products'!$A$2:$H$1261,MATCH(L$1,'Raw-products'!$A$1:$H$1,0))</f>
        <v>92</v>
      </c>
      <c r="M1421">
        <f>VLOOKUP($C1421,'Raw-products'!$A$2:$H$1261,MATCH(M$1,'Raw-products'!$A$1:$H$1,0))</f>
        <v>42</v>
      </c>
      <c r="N1421" s="5">
        <f t="shared" si="44"/>
        <v>3864</v>
      </c>
      <c r="O1421" cm="1">
        <f t="array" ref="O1421:R1421">_xlfn.XLOOKUP($B1421,'Raw -orders'!$A:$A,'Raw -orders'!$B:$E)</f>
        <v>112</v>
      </c>
      <c r="P1421">
        <v>50830</v>
      </c>
      <c r="Q1421" s="1">
        <v>44208</v>
      </c>
      <c r="R1421" s="1">
        <v>44232</v>
      </c>
      <c r="S1421" t="str" cm="1">
        <f t="array" ref="S1421:Z1421">_xlfn.XLOOKUP($O1421,'Raw - customers'!$A:$A,'Raw - customers'!$B:$I)</f>
        <v>Hadlee Douthwaite</v>
      </c>
      <c r="T1421" t="str">
        <v>Female</v>
      </c>
      <c r="U1421">
        <v>42</v>
      </c>
      <c r="V1421" t="str">
        <v>19 Lola View RdApt. 937</v>
      </c>
      <c r="W1421">
        <v>9698</v>
      </c>
      <c r="X1421" t="str">
        <v>West Hamish</v>
      </c>
      <c r="Y1421" t="str">
        <v>South Australia</v>
      </c>
      <c r="Z1421" t="str">
        <v>Australia</v>
      </c>
      <c r="AA1421">
        <v>1</v>
      </c>
      <c r="AB1421" s="3" t="str">
        <f t="shared" si="45"/>
        <v>20 to 30</v>
      </c>
      <c r="AM1421" s="6">
        <v>112</v>
      </c>
      <c r="AN1421" s="6" t="s">
        <v>1345</v>
      </c>
    </row>
    <row r="1422" spans="1:40" x14ac:dyDescent="0.25">
      <c r="A1422">
        <v>1420</v>
      </c>
      <c r="B1422">
        <v>291</v>
      </c>
      <c r="C1422">
        <v>810</v>
      </c>
      <c r="D1422">
        <v>117</v>
      </c>
      <c r="E1422">
        <v>3</v>
      </c>
      <c r="F1422">
        <v>351</v>
      </c>
      <c r="G1422">
        <v>1</v>
      </c>
      <c r="H1422" t="str">
        <f>VLOOKUP($C1422,'Raw-products'!$A$2:$H$1261,MATCH(H$1,'Raw-products'!$A$1:$H$1,0))</f>
        <v>Jacket</v>
      </c>
      <c r="I1422" t="str">
        <f>VLOOKUP($C1422,'Raw-products'!$A$2:$H$1261,MATCH(I$1,'Raw-products'!$A$1:$H$1,0))</f>
        <v>Shearling</v>
      </c>
      <c r="J1422" t="str">
        <f>VLOOKUP($C1422,'Raw-products'!$A$2:$H$1261,MATCH(J$1,'Raw-products'!$A$1:$H$1,0))</f>
        <v>XS</v>
      </c>
      <c r="K1422" t="str">
        <f>VLOOKUP($C1422,'Raw-products'!$A$2:$H$1261,MATCH(K$1,'Raw-products'!$A$1:$H$1,0))</f>
        <v>orange</v>
      </c>
      <c r="L1422">
        <f>VLOOKUP($C1422,'Raw-products'!$A$2:$H$1261,MATCH(L$1,'Raw-products'!$A$1:$H$1,0))</f>
        <v>95</v>
      </c>
      <c r="M1422">
        <f>VLOOKUP($C1422,'Raw-products'!$A$2:$H$1261,MATCH(M$1,'Raw-products'!$A$1:$H$1,0))</f>
        <v>54</v>
      </c>
      <c r="N1422" s="5">
        <f t="shared" si="44"/>
        <v>5130</v>
      </c>
      <c r="O1422" cm="1">
        <f t="array" ref="O1422:R1422">_xlfn.XLOOKUP($B1422,'Raw -orders'!$A:$A,'Raw -orders'!$B:$E)</f>
        <v>112</v>
      </c>
      <c r="P1422">
        <v>50830</v>
      </c>
      <c r="Q1422" s="1">
        <v>44208</v>
      </c>
      <c r="R1422" s="1">
        <v>44232</v>
      </c>
      <c r="S1422" t="str" cm="1">
        <f t="array" ref="S1422:Z1422">_xlfn.XLOOKUP($O1422,'Raw - customers'!$A:$A,'Raw - customers'!$B:$I)</f>
        <v>Hadlee Douthwaite</v>
      </c>
      <c r="T1422" t="str">
        <v>Female</v>
      </c>
      <c r="U1422">
        <v>42</v>
      </c>
      <c r="V1422" t="str">
        <v>19 Lola View RdApt. 937</v>
      </c>
      <c r="W1422">
        <v>9698</v>
      </c>
      <c r="X1422" t="str">
        <v>West Hamish</v>
      </c>
      <c r="Y1422" t="str">
        <v>South Australia</v>
      </c>
      <c r="Z1422" t="str">
        <v>Australia</v>
      </c>
      <c r="AA1422">
        <v>1</v>
      </c>
      <c r="AB1422" s="3" t="str">
        <f t="shared" si="45"/>
        <v>20 to 30</v>
      </c>
      <c r="AM1422" s="6">
        <v>112</v>
      </c>
      <c r="AN1422" s="6" t="s">
        <v>1345</v>
      </c>
    </row>
    <row r="1423" spans="1:40" x14ac:dyDescent="0.25">
      <c r="A1423">
        <v>1421</v>
      </c>
      <c r="B1423">
        <v>291</v>
      </c>
      <c r="C1423">
        <v>800</v>
      </c>
      <c r="D1423">
        <v>91</v>
      </c>
      <c r="E1423">
        <v>3</v>
      </c>
      <c r="F1423">
        <v>273</v>
      </c>
      <c r="G1423">
        <v>1</v>
      </c>
      <c r="H1423" t="str">
        <f>VLOOKUP($C1423,'Raw-products'!$A$2:$H$1261,MATCH(H$1,'Raw-products'!$A$1:$H$1,0))</f>
        <v>Jacket</v>
      </c>
      <c r="I1423" t="str">
        <f>VLOOKUP($C1423,'Raw-products'!$A$2:$H$1261,MATCH(I$1,'Raw-products'!$A$1:$H$1,0))</f>
        <v>Pullover</v>
      </c>
      <c r="J1423" t="str">
        <f>VLOOKUP($C1423,'Raw-products'!$A$2:$H$1261,MATCH(J$1,'Raw-products'!$A$1:$H$1,0))</f>
        <v>XS</v>
      </c>
      <c r="K1423" t="str">
        <f>VLOOKUP($C1423,'Raw-products'!$A$2:$H$1261,MATCH(K$1,'Raw-products'!$A$1:$H$1,0))</f>
        <v>violet</v>
      </c>
      <c r="L1423">
        <f>VLOOKUP($C1423,'Raw-products'!$A$2:$H$1261,MATCH(L$1,'Raw-products'!$A$1:$H$1,0))</f>
        <v>114</v>
      </c>
      <c r="M1423">
        <f>VLOOKUP($C1423,'Raw-products'!$A$2:$H$1261,MATCH(M$1,'Raw-products'!$A$1:$H$1,0))</f>
        <v>61</v>
      </c>
      <c r="N1423" s="5">
        <f t="shared" si="44"/>
        <v>6954</v>
      </c>
      <c r="O1423" cm="1">
        <f t="array" ref="O1423:R1423">_xlfn.XLOOKUP($B1423,'Raw -orders'!$A:$A,'Raw -orders'!$B:$E)</f>
        <v>112</v>
      </c>
      <c r="P1423">
        <v>50830</v>
      </c>
      <c r="Q1423" s="1">
        <v>44208</v>
      </c>
      <c r="R1423" s="1">
        <v>44232</v>
      </c>
      <c r="S1423" t="str" cm="1">
        <f t="array" ref="S1423:Z1423">_xlfn.XLOOKUP($O1423,'Raw - customers'!$A:$A,'Raw - customers'!$B:$I)</f>
        <v>Hadlee Douthwaite</v>
      </c>
      <c r="T1423" t="str">
        <v>Female</v>
      </c>
      <c r="U1423">
        <v>42</v>
      </c>
      <c r="V1423" t="str">
        <v>19 Lola View RdApt. 937</v>
      </c>
      <c r="W1423">
        <v>9698</v>
      </c>
      <c r="X1423" t="str">
        <v>West Hamish</v>
      </c>
      <c r="Y1423" t="str">
        <v>South Australia</v>
      </c>
      <c r="Z1423" t="str">
        <v>Australia</v>
      </c>
      <c r="AA1423">
        <v>1</v>
      </c>
      <c r="AB1423" s="3" t="str">
        <f t="shared" si="45"/>
        <v>20 to 30</v>
      </c>
      <c r="AM1423" s="6">
        <v>112</v>
      </c>
      <c r="AN1423" s="6" t="s">
        <v>1345</v>
      </c>
    </row>
    <row r="1424" spans="1:40" x14ac:dyDescent="0.25">
      <c r="A1424">
        <v>1422</v>
      </c>
      <c r="B1424">
        <v>291</v>
      </c>
      <c r="C1424">
        <v>287</v>
      </c>
      <c r="D1424">
        <v>105</v>
      </c>
      <c r="E1424">
        <v>2</v>
      </c>
      <c r="F1424">
        <v>210</v>
      </c>
      <c r="G1424">
        <v>1</v>
      </c>
      <c r="H1424" t="str">
        <f>VLOOKUP($C1424,'Raw-products'!$A$2:$H$1261,MATCH(H$1,'Raw-products'!$A$1:$H$1,0))</f>
        <v>Shirt</v>
      </c>
      <c r="I1424" t="str">
        <f>VLOOKUP($C1424,'Raw-products'!$A$2:$H$1261,MATCH(I$1,'Raw-products'!$A$1:$H$1,0))</f>
        <v>Cuban Collar</v>
      </c>
      <c r="J1424" t="str">
        <f>VLOOKUP($C1424,'Raw-products'!$A$2:$H$1261,MATCH(J$1,'Raw-products'!$A$1:$H$1,0))</f>
        <v>M</v>
      </c>
      <c r="K1424" t="str">
        <f>VLOOKUP($C1424,'Raw-products'!$A$2:$H$1261,MATCH(K$1,'Raw-products'!$A$1:$H$1,0))</f>
        <v>orange</v>
      </c>
      <c r="L1424">
        <f>VLOOKUP($C1424,'Raw-products'!$A$2:$H$1261,MATCH(L$1,'Raw-products'!$A$1:$H$1,0))</f>
        <v>93</v>
      </c>
      <c r="M1424">
        <f>VLOOKUP($C1424,'Raw-products'!$A$2:$H$1261,MATCH(M$1,'Raw-products'!$A$1:$H$1,0))</f>
        <v>49</v>
      </c>
      <c r="N1424" s="5">
        <f t="shared" si="44"/>
        <v>4557</v>
      </c>
      <c r="O1424" cm="1">
        <f t="array" ref="O1424:R1424">_xlfn.XLOOKUP($B1424,'Raw -orders'!$A:$A,'Raw -orders'!$B:$E)</f>
        <v>112</v>
      </c>
      <c r="P1424">
        <v>50830</v>
      </c>
      <c r="Q1424" s="1">
        <v>44208</v>
      </c>
      <c r="R1424" s="1">
        <v>44232</v>
      </c>
      <c r="S1424" t="str" cm="1">
        <f t="array" ref="S1424:Z1424">_xlfn.XLOOKUP($O1424,'Raw - customers'!$A:$A,'Raw - customers'!$B:$I)</f>
        <v>Hadlee Douthwaite</v>
      </c>
      <c r="T1424" t="str">
        <v>Female</v>
      </c>
      <c r="U1424">
        <v>42</v>
      </c>
      <c r="V1424" t="str">
        <v>19 Lola View RdApt. 937</v>
      </c>
      <c r="W1424">
        <v>9698</v>
      </c>
      <c r="X1424" t="str">
        <v>West Hamish</v>
      </c>
      <c r="Y1424" t="str">
        <v>South Australia</v>
      </c>
      <c r="Z1424" t="str">
        <v>Australia</v>
      </c>
      <c r="AA1424">
        <v>1</v>
      </c>
      <c r="AB1424" s="3" t="str">
        <f t="shared" si="45"/>
        <v>20 to 30</v>
      </c>
      <c r="AM1424" s="6">
        <v>112</v>
      </c>
      <c r="AN1424" s="6" t="s">
        <v>1345</v>
      </c>
    </row>
    <row r="1425" spans="1:40" x14ac:dyDescent="0.25">
      <c r="A1425">
        <v>1423</v>
      </c>
      <c r="B1425">
        <v>291</v>
      </c>
      <c r="C1425">
        <v>222</v>
      </c>
      <c r="D1425">
        <v>106</v>
      </c>
      <c r="E1425">
        <v>1</v>
      </c>
      <c r="F1425">
        <v>106</v>
      </c>
      <c r="G1425">
        <v>1</v>
      </c>
      <c r="H1425" t="str">
        <f>VLOOKUP($C1425,'Raw-products'!$A$2:$H$1261,MATCH(H$1,'Raw-products'!$A$1:$H$1,0))</f>
        <v>Shirt</v>
      </c>
      <c r="I1425" t="str">
        <f>VLOOKUP($C1425,'Raw-products'!$A$2:$H$1261,MATCH(I$1,'Raw-products'!$A$1:$H$1,0))</f>
        <v>Chambray</v>
      </c>
      <c r="J1425" t="str">
        <f>VLOOKUP($C1425,'Raw-products'!$A$2:$H$1261,MATCH(J$1,'Raw-products'!$A$1:$H$1,0))</f>
        <v>M</v>
      </c>
      <c r="K1425" t="str">
        <f>VLOOKUP($C1425,'Raw-products'!$A$2:$H$1261,MATCH(K$1,'Raw-products'!$A$1:$H$1,0))</f>
        <v>yellow</v>
      </c>
      <c r="L1425">
        <f>VLOOKUP($C1425,'Raw-products'!$A$2:$H$1261,MATCH(L$1,'Raw-products'!$A$1:$H$1,0))</f>
        <v>105</v>
      </c>
      <c r="M1425">
        <f>VLOOKUP($C1425,'Raw-products'!$A$2:$H$1261,MATCH(M$1,'Raw-products'!$A$1:$H$1,0))</f>
        <v>62</v>
      </c>
      <c r="N1425" s="5">
        <f t="shared" si="44"/>
        <v>6510</v>
      </c>
      <c r="O1425" cm="1">
        <f t="array" ref="O1425:R1425">_xlfn.XLOOKUP($B1425,'Raw -orders'!$A:$A,'Raw -orders'!$B:$E)</f>
        <v>112</v>
      </c>
      <c r="P1425">
        <v>50830</v>
      </c>
      <c r="Q1425" s="1">
        <v>44208</v>
      </c>
      <c r="R1425" s="1">
        <v>44232</v>
      </c>
      <c r="S1425" t="str" cm="1">
        <f t="array" ref="S1425:Z1425">_xlfn.XLOOKUP($O1425,'Raw - customers'!$A:$A,'Raw - customers'!$B:$I)</f>
        <v>Hadlee Douthwaite</v>
      </c>
      <c r="T1425" t="str">
        <v>Female</v>
      </c>
      <c r="U1425">
        <v>42</v>
      </c>
      <c r="V1425" t="str">
        <v>19 Lola View RdApt. 937</v>
      </c>
      <c r="W1425">
        <v>9698</v>
      </c>
      <c r="X1425" t="str">
        <v>West Hamish</v>
      </c>
      <c r="Y1425" t="str">
        <v>South Australia</v>
      </c>
      <c r="Z1425" t="str">
        <v>Australia</v>
      </c>
      <c r="AA1425">
        <v>1</v>
      </c>
      <c r="AB1425" s="3" t="str">
        <f t="shared" si="45"/>
        <v>20 to 30</v>
      </c>
      <c r="AM1425" s="6">
        <v>112</v>
      </c>
      <c r="AN1425" s="6" t="s">
        <v>1345</v>
      </c>
    </row>
    <row r="1426" spans="1:40" x14ac:dyDescent="0.25">
      <c r="A1426">
        <v>1424</v>
      </c>
      <c r="B1426">
        <v>291</v>
      </c>
      <c r="C1426">
        <v>806</v>
      </c>
      <c r="D1426">
        <v>117</v>
      </c>
      <c r="E1426">
        <v>1</v>
      </c>
      <c r="F1426">
        <v>117</v>
      </c>
      <c r="G1426">
        <v>1</v>
      </c>
      <c r="H1426" t="str">
        <f>VLOOKUP($C1426,'Raw-products'!$A$2:$H$1261,MATCH(H$1,'Raw-products'!$A$1:$H$1,0))</f>
        <v>Jacket</v>
      </c>
      <c r="I1426" t="str">
        <f>VLOOKUP($C1426,'Raw-products'!$A$2:$H$1261,MATCH(I$1,'Raw-products'!$A$1:$H$1,0))</f>
        <v>Shearling</v>
      </c>
      <c r="J1426" t="str">
        <f>VLOOKUP($C1426,'Raw-products'!$A$2:$H$1261,MATCH(J$1,'Raw-products'!$A$1:$H$1,0))</f>
        <v>S</v>
      </c>
      <c r="K1426" t="str">
        <f>VLOOKUP($C1426,'Raw-products'!$A$2:$H$1261,MATCH(K$1,'Raw-products'!$A$1:$H$1,0))</f>
        <v>red</v>
      </c>
      <c r="L1426">
        <f>VLOOKUP($C1426,'Raw-products'!$A$2:$H$1261,MATCH(L$1,'Raw-products'!$A$1:$H$1,0))</f>
        <v>95</v>
      </c>
      <c r="M1426">
        <f>VLOOKUP($C1426,'Raw-products'!$A$2:$H$1261,MATCH(M$1,'Raw-products'!$A$1:$H$1,0))</f>
        <v>75</v>
      </c>
      <c r="N1426" s="5">
        <f t="shared" si="44"/>
        <v>7125</v>
      </c>
      <c r="O1426" cm="1">
        <f t="array" ref="O1426:R1426">_xlfn.XLOOKUP($B1426,'Raw -orders'!$A:$A,'Raw -orders'!$B:$E)</f>
        <v>112</v>
      </c>
      <c r="P1426">
        <v>50830</v>
      </c>
      <c r="Q1426" s="1">
        <v>44208</v>
      </c>
      <c r="R1426" s="1">
        <v>44232</v>
      </c>
      <c r="S1426" t="str" cm="1">
        <f t="array" ref="S1426:Z1426">_xlfn.XLOOKUP($O1426,'Raw - customers'!$A:$A,'Raw - customers'!$B:$I)</f>
        <v>Hadlee Douthwaite</v>
      </c>
      <c r="T1426" t="str">
        <v>Female</v>
      </c>
      <c r="U1426">
        <v>42</v>
      </c>
      <c r="V1426" t="str">
        <v>19 Lola View RdApt. 937</v>
      </c>
      <c r="W1426">
        <v>9698</v>
      </c>
      <c r="X1426" t="str">
        <v>West Hamish</v>
      </c>
      <c r="Y1426" t="str">
        <v>South Australia</v>
      </c>
      <c r="Z1426" t="str">
        <v>Australia</v>
      </c>
      <c r="AA1426">
        <v>1</v>
      </c>
      <c r="AB1426" s="3" t="str">
        <f t="shared" si="45"/>
        <v>20 to 30</v>
      </c>
      <c r="AM1426" s="6">
        <v>112</v>
      </c>
      <c r="AN1426" s="6" t="s">
        <v>1345</v>
      </c>
    </row>
    <row r="1427" spans="1:40" x14ac:dyDescent="0.25">
      <c r="A1427">
        <v>1425</v>
      </c>
      <c r="B1427">
        <v>292</v>
      </c>
      <c r="C1427">
        <v>946</v>
      </c>
      <c r="D1427">
        <v>97</v>
      </c>
      <c r="E1427">
        <v>3</v>
      </c>
      <c r="F1427">
        <v>291</v>
      </c>
      <c r="G1427">
        <v>1</v>
      </c>
      <c r="H1427" t="str">
        <f>VLOOKUP($C1427,'Raw-products'!$A$2:$H$1261,MATCH(H$1,'Raw-products'!$A$1:$H$1,0))</f>
        <v>Trousers</v>
      </c>
      <c r="I1427" t="str">
        <f>VLOOKUP($C1427,'Raw-products'!$A$2:$H$1261,MATCH(I$1,'Raw-products'!$A$1:$H$1,0))</f>
        <v>Slim-Fit</v>
      </c>
      <c r="J1427" t="str">
        <f>VLOOKUP($C1427,'Raw-products'!$A$2:$H$1261,MATCH(J$1,'Raw-products'!$A$1:$H$1,0))</f>
        <v>S</v>
      </c>
      <c r="K1427" t="str">
        <f>VLOOKUP($C1427,'Raw-products'!$A$2:$H$1261,MATCH(K$1,'Raw-products'!$A$1:$H$1,0))</f>
        <v>red</v>
      </c>
      <c r="L1427">
        <f>VLOOKUP($C1427,'Raw-products'!$A$2:$H$1261,MATCH(L$1,'Raw-products'!$A$1:$H$1,0))</f>
        <v>119</v>
      </c>
      <c r="M1427">
        <f>VLOOKUP($C1427,'Raw-products'!$A$2:$H$1261,MATCH(M$1,'Raw-products'!$A$1:$H$1,0))</f>
        <v>71</v>
      </c>
      <c r="N1427" s="5">
        <f t="shared" si="44"/>
        <v>8449</v>
      </c>
      <c r="O1427" cm="1">
        <f t="array" ref="O1427:R1427">_xlfn.XLOOKUP($B1427,'Raw -orders'!$A:$A,'Raw -orders'!$B:$E)</f>
        <v>337</v>
      </c>
      <c r="P1427">
        <v>36699</v>
      </c>
      <c r="Q1427" s="1">
        <v>44281</v>
      </c>
      <c r="R1427" s="1">
        <v>44290</v>
      </c>
      <c r="S1427" t="str" cm="1">
        <f t="array" ref="S1427:Z1427">_xlfn.XLOOKUP($O1427,'Raw - customers'!$A:$A,'Raw - customers'!$B:$I)</f>
        <v>Milton Otson</v>
      </c>
      <c r="T1427" t="str">
        <v>Non-binary</v>
      </c>
      <c r="U1427">
        <v>78</v>
      </c>
      <c r="V1427" t="str">
        <v>88 Olson GroveApt. 120</v>
      </c>
      <c r="W1427">
        <v>2631</v>
      </c>
      <c r="X1427" t="str">
        <v>Cooperbury</v>
      </c>
      <c r="Y1427" t="str">
        <v>Western Australia</v>
      </c>
      <c r="Z1427" t="str">
        <v>Australia</v>
      </c>
      <c r="AA1427">
        <v>3</v>
      </c>
      <c r="AB1427" s="3" t="str">
        <f t="shared" si="45"/>
        <v>0 to 10</v>
      </c>
      <c r="AM1427" s="6">
        <v>337</v>
      </c>
      <c r="AN1427" s="6" t="s">
        <v>1377</v>
      </c>
    </row>
    <row r="1428" spans="1:40" x14ac:dyDescent="0.25">
      <c r="A1428">
        <v>1426</v>
      </c>
      <c r="B1428">
        <v>292</v>
      </c>
      <c r="C1428">
        <v>692</v>
      </c>
      <c r="D1428">
        <v>113</v>
      </c>
      <c r="E1428">
        <v>3</v>
      </c>
      <c r="F1428">
        <v>339</v>
      </c>
      <c r="G1428">
        <v>1</v>
      </c>
      <c r="H1428" t="str">
        <f>VLOOKUP($C1428,'Raw-products'!$A$2:$H$1261,MATCH(H$1,'Raw-products'!$A$1:$H$1,0))</f>
        <v>Jacket</v>
      </c>
      <c r="I1428" t="str">
        <f>VLOOKUP($C1428,'Raw-products'!$A$2:$H$1261,MATCH(I$1,'Raw-products'!$A$1:$H$1,0))</f>
        <v>Parka</v>
      </c>
      <c r="J1428" t="str">
        <f>VLOOKUP($C1428,'Raw-products'!$A$2:$H$1261,MATCH(J$1,'Raw-products'!$A$1:$H$1,0))</f>
        <v>M</v>
      </c>
      <c r="K1428" t="str">
        <f>VLOOKUP($C1428,'Raw-products'!$A$2:$H$1261,MATCH(K$1,'Raw-products'!$A$1:$H$1,0))</f>
        <v>indigo</v>
      </c>
      <c r="L1428">
        <f>VLOOKUP($C1428,'Raw-products'!$A$2:$H$1261,MATCH(L$1,'Raw-products'!$A$1:$H$1,0))</f>
        <v>119</v>
      </c>
      <c r="M1428">
        <f>VLOOKUP($C1428,'Raw-products'!$A$2:$H$1261,MATCH(M$1,'Raw-products'!$A$1:$H$1,0))</f>
        <v>66</v>
      </c>
      <c r="N1428" s="5">
        <f t="shared" si="44"/>
        <v>7854</v>
      </c>
      <c r="O1428" cm="1">
        <f t="array" ref="O1428:R1428">_xlfn.XLOOKUP($B1428,'Raw -orders'!$A:$A,'Raw -orders'!$B:$E)</f>
        <v>337</v>
      </c>
      <c r="P1428">
        <v>36699</v>
      </c>
      <c r="Q1428" s="1">
        <v>44281</v>
      </c>
      <c r="R1428" s="1">
        <v>44290</v>
      </c>
      <c r="S1428" t="str" cm="1">
        <f t="array" ref="S1428:Z1428">_xlfn.XLOOKUP($O1428,'Raw - customers'!$A:$A,'Raw - customers'!$B:$I)</f>
        <v>Milton Otson</v>
      </c>
      <c r="T1428" t="str">
        <v>Non-binary</v>
      </c>
      <c r="U1428">
        <v>78</v>
      </c>
      <c r="V1428" t="str">
        <v>88 Olson GroveApt. 120</v>
      </c>
      <c r="W1428">
        <v>2631</v>
      </c>
      <c r="X1428" t="str">
        <v>Cooperbury</v>
      </c>
      <c r="Y1428" t="str">
        <v>Western Australia</v>
      </c>
      <c r="Z1428" t="str">
        <v>Australia</v>
      </c>
      <c r="AA1428">
        <v>3</v>
      </c>
      <c r="AB1428" s="3" t="str">
        <f t="shared" si="45"/>
        <v>0 to 10</v>
      </c>
      <c r="AM1428" s="6">
        <v>337</v>
      </c>
      <c r="AN1428" s="6" t="s">
        <v>1377</v>
      </c>
    </row>
    <row r="1429" spans="1:40" x14ac:dyDescent="0.25">
      <c r="A1429">
        <v>1427</v>
      </c>
      <c r="B1429">
        <v>292</v>
      </c>
      <c r="C1429">
        <v>1246</v>
      </c>
      <c r="D1429">
        <v>112</v>
      </c>
      <c r="E1429">
        <v>1</v>
      </c>
      <c r="F1429">
        <v>112</v>
      </c>
      <c r="G1429">
        <v>1</v>
      </c>
      <c r="H1429" t="str">
        <f>VLOOKUP($C1429,'Raw-products'!$A$2:$H$1261,MATCH(H$1,'Raw-products'!$A$1:$H$1,0))</f>
        <v>Trousers</v>
      </c>
      <c r="I1429" t="str">
        <f>VLOOKUP($C1429,'Raw-products'!$A$2:$H$1261,MATCH(I$1,'Raw-products'!$A$1:$H$1,0))</f>
        <v>Tracksuit Bottoms</v>
      </c>
      <c r="J1429" t="str">
        <f>VLOOKUP($C1429,'Raw-products'!$A$2:$H$1261,MATCH(J$1,'Raw-products'!$A$1:$H$1,0))</f>
        <v>S</v>
      </c>
      <c r="K1429" t="str">
        <f>VLOOKUP($C1429,'Raw-products'!$A$2:$H$1261,MATCH(K$1,'Raw-products'!$A$1:$H$1,0))</f>
        <v>blue</v>
      </c>
      <c r="L1429">
        <f>VLOOKUP($C1429,'Raw-products'!$A$2:$H$1261,MATCH(L$1,'Raw-products'!$A$1:$H$1,0))</f>
        <v>91</v>
      </c>
      <c r="M1429">
        <f>VLOOKUP($C1429,'Raw-products'!$A$2:$H$1261,MATCH(M$1,'Raw-products'!$A$1:$H$1,0))</f>
        <v>48</v>
      </c>
      <c r="N1429" s="5">
        <f t="shared" si="44"/>
        <v>4368</v>
      </c>
      <c r="O1429" cm="1">
        <f t="array" ref="O1429:R1429">_xlfn.XLOOKUP($B1429,'Raw -orders'!$A:$A,'Raw -orders'!$B:$E)</f>
        <v>337</v>
      </c>
      <c r="P1429">
        <v>36699</v>
      </c>
      <c r="Q1429" s="1">
        <v>44281</v>
      </c>
      <c r="R1429" s="1">
        <v>44290</v>
      </c>
      <c r="S1429" t="str" cm="1">
        <f t="array" ref="S1429:Z1429">_xlfn.XLOOKUP($O1429,'Raw - customers'!$A:$A,'Raw - customers'!$B:$I)</f>
        <v>Milton Otson</v>
      </c>
      <c r="T1429" t="str">
        <v>Non-binary</v>
      </c>
      <c r="U1429">
        <v>78</v>
      </c>
      <c r="V1429" t="str">
        <v>88 Olson GroveApt. 120</v>
      </c>
      <c r="W1429">
        <v>2631</v>
      </c>
      <c r="X1429" t="str">
        <v>Cooperbury</v>
      </c>
      <c r="Y1429" t="str">
        <v>Western Australia</v>
      </c>
      <c r="Z1429" t="str">
        <v>Australia</v>
      </c>
      <c r="AA1429">
        <v>3</v>
      </c>
      <c r="AB1429" s="3" t="str">
        <f t="shared" si="45"/>
        <v>0 to 10</v>
      </c>
      <c r="AM1429" s="6">
        <v>337</v>
      </c>
      <c r="AN1429" s="6" t="s">
        <v>1377</v>
      </c>
    </row>
    <row r="1430" spans="1:40" x14ac:dyDescent="0.25">
      <c r="A1430">
        <v>1428</v>
      </c>
      <c r="B1430">
        <v>292</v>
      </c>
      <c r="C1430">
        <v>925</v>
      </c>
      <c r="D1430">
        <v>96</v>
      </c>
      <c r="E1430">
        <v>2</v>
      </c>
      <c r="F1430">
        <v>192</v>
      </c>
      <c r="G1430">
        <v>1</v>
      </c>
      <c r="H1430" t="str">
        <f>VLOOKUP($C1430,'Raw-products'!$A$2:$H$1261,MATCH(H$1,'Raw-products'!$A$1:$H$1,0))</f>
        <v>Trousers</v>
      </c>
      <c r="I1430" t="str">
        <f>VLOOKUP($C1430,'Raw-products'!$A$2:$H$1261,MATCH(I$1,'Raw-products'!$A$1:$H$1,0))</f>
        <v>Drawstring</v>
      </c>
      <c r="J1430" t="str">
        <f>VLOOKUP($C1430,'Raw-products'!$A$2:$H$1261,MATCH(J$1,'Raw-products'!$A$1:$H$1,0))</f>
        <v>XS</v>
      </c>
      <c r="K1430" t="str">
        <f>VLOOKUP($C1430,'Raw-products'!$A$2:$H$1261,MATCH(K$1,'Raw-products'!$A$1:$H$1,0))</f>
        <v>green</v>
      </c>
      <c r="L1430">
        <f>VLOOKUP($C1430,'Raw-products'!$A$2:$H$1261,MATCH(L$1,'Raw-products'!$A$1:$H$1,0))</f>
        <v>104</v>
      </c>
      <c r="M1430">
        <f>VLOOKUP($C1430,'Raw-products'!$A$2:$H$1261,MATCH(M$1,'Raw-products'!$A$1:$H$1,0))</f>
        <v>57</v>
      </c>
      <c r="N1430" s="5">
        <f t="shared" si="44"/>
        <v>5928</v>
      </c>
      <c r="O1430" cm="1">
        <f t="array" ref="O1430:R1430">_xlfn.XLOOKUP($B1430,'Raw -orders'!$A:$A,'Raw -orders'!$B:$E)</f>
        <v>337</v>
      </c>
      <c r="P1430">
        <v>36699</v>
      </c>
      <c r="Q1430" s="1">
        <v>44281</v>
      </c>
      <c r="R1430" s="1">
        <v>44290</v>
      </c>
      <c r="S1430" t="str" cm="1">
        <f t="array" ref="S1430:Z1430">_xlfn.XLOOKUP($O1430,'Raw - customers'!$A:$A,'Raw - customers'!$B:$I)</f>
        <v>Milton Otson</v>
      </c>
      <c r="T1430" t="str">
        <v>Non-binary</v>
      </c>
      <c r="U1430">
        <v>78</v>
      </c>
      <c r="V1430" t="str">
        <v>88 Olson GroveApt. 120</v>
      </c>
      <c r="W1430">
        <v>2631</v>
      </c>
      <c r="X1430" t="str">
        <v>Cooperbury</v>
      </c>
      <c r="Y1430" t="str">
        <v>Western Australia</v>
      </c>
      <c r="Z1430" t="str">
        <v>Australia</v>
      </c>
      <c r="AA1430">
        <v>3</v>
      </c>
      <c r="AB1430" s="3" t="str">
        <f t="shared" si="45"/>
        <v>0 to 10</v>
      </c>
      <c r="AM1430" s="6">
        <v>337</v>
      </c>
      <c r="AN1430" s="6" t="s">
        <v>1377</v>
      </c>
    </row>
    <row r="1431" spans="1:40" x14ac:dyDescent="0.25">
      <c r="A1431">
        <v>1429</v>
      </c>
      <c r="B1431">
        <v>292</v>
      </c>
      <c r="C1431">
        <v>189</v>
      </c>
      <c r="D1431">
        <v>98</v>
      </c>
      <c r="E1431">
        <v>3</v>
      </c>
      <c r="F1431">
        <v>294</v>
      </c>
      <c r="G1431">
        <v>1</v>
      </c>
      <c r="H1431" t="str">
        <f>VLOOKUP($C1431,'Raw-products'!$A$2:$H$1261,MATCH(H$1,'Raw-products'!$A$1:$H$1,0))</f>
        <v>Shirt</v>
      </c>
      <c r="I1431" t="str">
        <f>VLOOKUP($C1431,'Raw-products'!$A$2:$H$1261,MATCH(I$1,'Raw-products'!$A$1:$H$1,0))</f>
        <v>Camp Collared</v>
      </c>
      <c r="J1431" t="str">
        <f>VLOOKUP($C1431,'Raw-products'!$A$2:$H$1261,MATCH(J$1,'Raw-products'!$A$1:$H$1,0))</f>
        <v>XL</v>
      </c>
      <c r="K1431" t="str">
        <f>VLOOKUP($C1431,'Raw-products'!$A$2:$H$1261,MATCH(K$1,'Raw-products'!$A$1:$H$1,0))</f>
        <v>yellow</v>
      </c>
      <c r="L1431">
        <f>VLOOKUP($C1431,'Raw-products'!$A$2:$H$1261,MATCH(L$1,'Raw-products'!$A$1:$H$1,0))</f>
        <v>112</v>
      </c>
      <c r="M1431">
        <f>VLOOKUP($C1431,'Raw-products'!$A$2:$H$1261,MATCH(M$1,'Raw-products'!$A$1:$H$1,0))</f>
        <v>44</v>
      </c>
      <c r="N1431" s="5">
        <f t="shared" si="44"/>
        <v>4928</v>
      </c>
      <c r="O1431" cm="1">
        <f t="array" ref="O1431:R1431">_xlfn.XLOOKUP($B1431,'Raw -orders'!$A:$A,'Raw -orders'!$B:$E)</f>
        <v>337</v>
      </c>
      <c r="P1431">
        <v>36699</v>
      </c>
      <c r="Q1431" s="1">
        <v>44281</v>
      </c>
      <c r="R1431" s="1">
        <v>44290</v>
      </c>
      <c r="S1431" t="str" cm="1">
        <f t="array" ref="S1431:Z1431">_xlfn.XLOOKUP($O1431,'Raw - customers'!$A:$A,'Raw - customers'!$B:$I)</f>
        <v>Milton Otson</v>
      </c>
      <c r="T1431" t="str">
        <v>Non-binary</v>
      </c>
      <c r="U1431">
        <v>78</v>
      </c>
      <c r="V1431" t="str">
        <v>88 Olson GroveApt. 120</v>
      </c>
      <c r="W1431">
        <v>2631</v>
      </c>
      <c r="X1431" t="str">
        <v>Cooperbury</v>
      </c>
      <c r="Y1431" t="str">
        <v>Western Australia</v>
      </c>
      <c r="Z1431" t="str">
        <v>Australia</v>
      </c>
      <c r="AA1431">
        <v>3</v>
      </c>
      <c r="AB1431" s="3" t="str">
        <f t="shared" si="45"/>
        <v>0 to 10</v>
      </c>
      <c r="AM1431" s="6">
        <v>337</v>
      </c>
      <c r="AN1431" s="6" t="s">
        <v>1377</v>
      </c>
    </row>
    <row r="1432" spans="1:40" x14ac:dyDescent="0.25">
      <c r="A1432">
        <v>1430</v>
      </c>
      <c r="B1432">
        <v>292</v>
      </c>
      <c r="C1432">
        <v>1250</v>
      </c>
      <c r="D1432">
        <v>112</v>
      </c>
      <c r="E1432">
        <v>2</v>
      </c>
      <c r="F1432">
        <v>224</v>
      </c>
      <c r="G1432">
        <v>1</v>
      </c>
      <c r="H1432" t="str">
        <f>VLOOKUP($C1432,'Raw-products'!$A$2:$H$1261,MATCH(H$1,'Raw-products'!$A$1:$H$1,0))</f>
        <v>Trousers</v>
      </c>
      <c r="I1432" t="str">
        <f>VLOOKUP($C1432,'Raw-products'!$A$2:$H$1261,MATCH(I$1,'Raw-products'!$A$1:$H$1,0))</f>
        <v>Tracksuit Bottoms</v>
      </c>
      <c r="J1432" t="str">
        <f>VLOOKUP($C1432,'Raw-products'!$A$2:$H$1261,MATCH(J$1,'Raw-products'!$A$1:$H$1,0))</f>
        <v>XS</v>
      </c>
      <c r="K1432" t="str">
        <f>VLOOKUP($C1432,'Raw-products'!$A$2:$H$1261,MATCH(K$1,'Raw-products'!$A$1:$H$1,0))</f>
        <v>indigo</v>
      </c>
      <c r="L1432">
        <f>VLOOKUP($C1432,'Raw-products'!$A$2:$H$1261,MATCH(L$1,'Raw-products'!$A$1:$H$1,0))</f>
        <v>91</v>
      </c>
      <c r="M1432">
        <f>VLOOKUP($C1432,'Raw-products'!$A$2:$H$1261,MATCH(M$1,'Raw-products'!$A$1:$H$1,0))</f>
        <v>63</v>
      </c>
      <c r="N1432" s="5">
        <f t="shared" si="44"/>
        <v>5733</v>
      </c>
      <c r="O1432" cm="1">
        <f t="array" ref="O1432:R1432">_xlfn.XLOOKUP($B1432,'Raw -orders'!$A:$A,'Raw -orders'!$B:$E)</f>
        <v>337</v>
      </c>
      <c r="P1432">
        <v>36699</v>
      </c>
      <c r="Q1432" s="1">
        <v>44281</v>
      </c>
      <c r="R1432" s="1">
        <v>44290</v>
      </c>
      <c r="S1432" t="str" cm="1">
        <f t="array" ref="S1432:Z1432">_xlfn.XLOOKUP($O1432,'Raw - customers'!$A:$A,'Raw - customers'!$B:$I)</f>
        <v>Milton Otson</v>
      </c>
      <c r="T1432" t="str">
        <v>Non-binary</v>
      </c>
      <c r="U1432">
        <v>78</v>
      </c>
      <c r="V1432" t="str">
        <v>88 Olson GroveApt. 120</v>
      </c>
      <c r="W1432">
        <v>2631</v>
      </c>
      <c r="X1432" t="str">
        <v>Cooperbury</v>
      </c>
      <c r="Y1432" t="str">
        <v>Western Australia</v>
      </c>
      <c r="Z1432" t="str">
        <v>Australia</v>
      </c>
      <c r="AA1432">
        <v>3</v>
      </c>
      <c r="AB1432" s="3" t="str">
        <f t="shared" si="45"/>
        <v>0 to 10</v>
      </c>
      <c r="AM1432" s="6">
        <v>337</v>
      </c>
      <c r="AN1432" s="6" t="s">
        <v>1377</v>
      </c>
    </row>
    <row r="1433" spans="1:40" x14ac:dyDescent="0.25">
      <c r="A1433">
        <v>1431</v>
      </c>
      <c r="B1433">
        <v>293</v>
      </c>
      <c r="C1433">
        <v>740</v>
      </c>
      <c r="D1433">
        <v>109</v>
      </c>
      <c r="E1433">
        <v>2</v>
      </c>
      <c r="F1433">
        <v>218</v>
      </c>
      <c r="G1433">
        <v>1</v>
      </c>
      <c r="H1433" t="str">
        <f>VLOOKUP($C1433,'Raw-products'!$A$2:$H$1261,MATCH(H$1,'Raw-products'!$A$1:$H$1,0))</f>
        <v>Jacket</v>
      </c>
      <c r="I1433" t="str">
        <f>VLOOKUP($C1433,'Raw-products'!$A$2:$H$1261,MATCH(I$1,'Raw-products'!$A$1:$H$1,0))</f>
        <v>Peacoat</v>
      </c>
      <c r="J1433" t="str">
        <f>VLOOKUP($C1433,'Raw-products'!$A$2:$H$1261,MATCH(J$1,'Raw-products'!$A$1:$H$1,0))</f>
        <v>XS</v>
      </c>
      <c r="K1433" t="str">
        <f>VLOOKUP($C1433,'Raw-products'!$A$2:$H$1261,MATCH(K$1,'Raw-products'!$A$1:$H$1,0))</f>
        <v>orange</v>
      </c>
      <c r="L1433">
        <f>VLOOKUP($C1433,'Raw-products'!$A$2:$H$1261,MATCH(L$1,'Raw-products'!$A$1:$H$1,0))</f>
        <v>102</v>
      </c>
      <c r="M1433">
        <f>VLOOKUP($C1433,'Raw-products'!$A$2:$H$1261,MATCH(M$1,'Raw-products'!$A$1:$H$1,0))</f>
        <v>78</v>
      </c>
      <c r="N1433" s="5">
        <f t="shared" si="44"/>
        <v>7956</v>
      </c>
      <c r="O1433" cm="1">
        <f t="array" ref="O1433:R1433">_xlfn.XLOOKUP($B1433,'Raw -orders'!$A:$A,'Raw -orders'!$B:$E)</f>
        <v>426</v>
      </c>
      <c r="P1433">
        <v>32389</v>
      </c>
      <c r="Q1433" s="1">
        <v>44413</v>
      </c>
      <c r="R1433" s="1">
        <v>44421</v>
      </c>
      <c r="S1433" t="str" cm="1">
        <f t="array" ref="S1433:Z1433">_xlfn.XLOOKUP($O1433,'Raw - customers'!$A:$A,'Raw - customers'!$B:$I)</f>
        <v>Augusto Ackrill</v>
      </c>
      <c r="T1433" t="str">
        <v>Bigender</v>
      </c>
      <c r="U1433">
        <v>40</v>
      </c>
      <c r="V1433" t="str">
        <v>89 Charles GroveApt. 955</v>
      </c>
      <c r="W1433">
        <v>6184</v>
      </c>
      <c r="X1433" t="str">
        <v>South Sophieview</v>
      </c>
      <c r="Y1433" t="str">
        <v>Victoria</v>
      </c>
      <c r="Z1433" t="str">
        <v>Australia</v>
      </c>
      <c r="AA1433">
        <v>8</v>
      </c>
      <c r="AB1433" s="3" t="str">
        <f t="shared" si="45"/>
        <v>0 to 10</v>
      </c>
      <c r="AM1433" s="6">
        <v>426</v>
      </c>
      <c r="AN1433" s="6" t="s">
        <v>1396</v>
      </c>
    </row>
    <row r="1434" spans="1:40" x14ac:dyDescent="0.25">
      <c r="A1434">
        <v>1432</v>
      </c>
      <c r="B1434">
        <v>293</v>
      </c>
      <c r="C1434">
        <v>982</v>
      </c>
      <c r="D1434">
        <v>106</v>
      </c>
      <c r="E1434">
        <v>2</v>
      </c>
      <c r="F1434">
        <v>212</v>
      </c>
      <c r="G1434">
        <v>1</v>
      </c>
      <c r="H1434" t="str">
        <f>VLOOKUP($C1434,'Raw-products'!$A$2:$H$1261,MATCH(H$1,'Raw-products'!$A$1:$H$1,0))</f>
        <v>Trousers</v>
      </c>
      <c r="I1434" t="str">
        <f>VLOOKUP($C1434,'Raw-products'!$A$2:$H$1261,MATCH(I$1,'Raw-products'!$A$1:$H$1,0))</f>
        <v>Wool</v>
      </c>
      <c r="J1434" t="str">
        <f>VLOOKUP($C1434,'Raw-products'!$A$2:$H$1261,MATCH(J$1,'Raw-products'!$A$1:$H$1,0))</f>
        <v>M</v>
      </c>
      <c r="K1434" t="str">
        <f>VLOOKUP($C1434,'Raw-products'!$A$2:$H$1261,MATCH(K$1,'Raw-products'!$A$1:$H$1,0))</f>
        <v>red</v>
      </c>
      <c r="L1434">
        <f>VLOOKUP($C1434,'Raw-products'!$A$2:$H$1261,MATCH(L$1,'Raw-products'!$A$1:$H$1,0))</f>
        <v>111</v>
      </c>
      <c r="M1434">
        <f>VLOOKUP($C1434,'Raw-products'!$A$2:$H$1261,MATCH(M$1,'Raw-products'!$A$1:$H$1,0))</f>
        <v>58</v>
      </c>
      <c r="N1434" s="5">
        <f t="shared" si="44"/>
        <v>6438</v>
      </c>
      <c r="O1434" cm="1">
        <f t="array" ref="O1434:R1434">_xlfn.XLOOKUP($B1434,'Raw -orders'!$A:$A,'Raw -orders'!$B:$E)</f>
        <v>426</v>
      </c>
      <c r="P1434">
        <v>32389</v>
      </c>
      <c r="Q1434" s="1">
        <v>44413</v>
      </c>
      <c r="R1434" s="1">
        <v>44421</v>
      </c>
      <c r="S1434" t="str" cm="1">
        <f t="array" ref="S1434:Z1434">_xlfn.XLOOKUP($O1434,'Raw - customers'!$A:$A,'Raw - customers'!$B:$I)</f>
        <v>Augusto Ackrill</v>
      </c>
      <c r="T1434" t="str">
        <v>Bigender</v>
      </c>
      <c r="U1434">
        <v>40</v>
      </c>
      <c r="V1434" t="str">
        <v>89 Charles GroveApt. 955</v>
      </c>
      <c r="W1434">
        <v>6184</v>
      </c>
      <c r="X1434" t="str">
        <v>South Sophieview</v>
      </c>
      <c r="Y1434" t="str">
        <v>Victoria</v>
      </c>
      <c r="Z1434" t="str">
        <v>Australia</v>
      </c>
      <c r="AA1434">
        <v>8</v>
      </c>
      <c r="AB1434" s="3" t="str">
        <f t="shared" si="45"/>
        <v>0 to 10</v>
      </c>
      <c r="AM1434" s="6">
        <v>426</v>
      </c>
      <c r="AN1434" s="6" t="s">
        <v>1396</v>
      </c>
    </row>
    <row r="1435" spans="1:40" x14ac:dyDescent="0.25">
      <c r="A1435">
        <v>1433</v>
      </c>
      <c r="B1435">
        <v>293</v>
      </c>
      <c r="C1435">
        <v>1122</v>
      </c>
      <c r="D1435">
        <v>102</v>
      </c>
      <c r="E1435">
        <v>2</v>
      </c>
      <c r="F1435">
        <v>204</v>
      </c>
      <c r="G1435">
        <v>1</v>
      </c>
      <c r="H1435" t="str">
        <f>VLOOKUP($C1435,'Raw-products'!$A$2:$H$1261,MATCH(H$1,'Raw-products'!$A$1:$H$1,0))</f>
        <v>Trousers</v>
      </c>
      <c r="I1435" t="str">
        <f>VLOOKUP($C1435,'Raw-products'!$A$2:$H$1261,MATCH(I$1,'Raw-products'!$A$1:$H$1,0))</f>
        <v>Cargo Pants</v>
      </c>
      <c r="J1435" t="str">
        <f>VLOOKUP($C1435,'Raw-products'!$A$2:$H$1261,MATCH(J$1,'Raw-products'!$A$1:$H$1,0))</f>
        <v>M</v>
      </c>
      <c r="K1435" t="str">
        <f>VLOOKUP($C1435,'Raw-products'!$A$2:$H$1261,MATCH(K$1,'Raw-products'!$A$1:$H$1,0))</f>
        <v>red</v>
      </c>
      <c r="L1435">
        <f>VLOOKUP($C1435,'Raw-products'!$A$2:$H$1261,MATCH(L$1,'Raw-products'!$A$1:$H$1,0))</f>
        <v>106</v>
      </c>
      <c r="M1435">
        <f>VLOOKUP($C1435,'Raw-products'!$A$2:$H$1261,MATCH(M$1,'Raw-products'!$A$1:$H$1,0))</f>
        <v>52</v>
      </c>
      <c r="N1435" s="5">
        <f t="shared" si="44"/>
        <v>5512</v>
      </c>
      <c r="O1435" cm="1">
        <f t="array" ref="O1435:R1435">_xlfn.XLOOKUP($B1435,'Raw -orders'!$A:$A,'Raw -orders'!$B:$E)</f>
        <v>426</v>
      </c>
      <c r="P1435">
        <v>32389</v>
      </c>
      <c r="Q1435" s="1">
        <v>44413</v>
      </c>
      <c r="R1435" s="1">
        <v>44421</v>
      </c>
      <c r="S1435" t="str" cm="1">
        <f t="array" ref="S1435:Z1435">_xlfn.XLOOKUP($O1435,'Raw - customers'!$A:$A,'Raw - customers'!$B:$I)</f>
        <v>Augusto Ackrill</v>
      </c>
      <c r="T1435" t="str">
        <v>Bigender</v>
      </c>
      <c r="U1435">
        <v>40</v>
      </c>
      <c r="V1435" t="str">
        <v>89 Charles GroveApt. 955</v>
      </c>
      <c r="W1435">
        <v>6184</v>
      </c>
      <c r="X1435" t="str">
        <v>South Sophieview</v>
      </c>
      <c r="Y1435" t="str">
        <v>Victoria</v>
      </c>
      <c r="Z1435" t="str">
        <v>Australia</v>
      </c>
      <c r="AA1435">
        <v>8</v>
      </c>
      <c r="AB1435" s="3" t="str">
        <f t="shared" si="45"/>
        <v>0 to 10</v>
      </c>
      <c r="AM1435" s="6">
        <v>426</v>
      </c>
      <c r="AN1435" s="6" t="s">
        <v>1396</v>
      </c>
    </row>
    <row r="1436" spans="1:40" x14ac:dyDescent="0.25">
      <c r="A1436">
        <v>1434</v>
      </c>
      <c r="B1436">
        <v>293</v>
      </c>
      <c r="C1436">
        <v>1050</v>
      </c>
      <c r="D1436">
        <v>93</v>
      </c>
      <c r="E1436">
        <v>1</v>
      </c>
      <c r="F1436">
        <v>93</v>
      </c>
      <c r="G1436">
        <v>1</v>
      </c>
      <c r="H1436" t="str">
        <f>VLOOKUP($C1436,'Raw-products'!$A$2:$H$1261,MATCH(H$1,'Raw-products'!$A$1:$H$1,0))</f>
        <v>Trousers</v>
      </c>
      <c r="I1436" t="str">
        <f>VLOOKUP($C1436,'Raw-products'!$A$2:$H$1261,MATCH(I$1,'Raw-products'!$A$1:$H$1,0))</f>
        <v>Joggers</v>
      </c>
      <c r="J1436" t="str">
        <f>VLOOKUP($C1436,'Raw-products'!$A$2:$H$1261,MATCH(J$1,'Raw-products'!$A$1:$H$1,0))</f>
        <v>XS</v>
      </c>
      <c r="K1436" t="str">
        <f>VLOOKUP($C1436,'Raw-products'!$A$2:$H$1261,MATCH(K$1,'Raw-products'!$A$1:$H$1,0))</f>
        <v>red</v>
      </c>
      <c r="L1436">
        <f>VLOOKUP($C1436,'Raw-products'!$A$2:$H$1261,MATCH(L$1,'Raw-products'!$A$1:$H$1,0))</f>
        <v>94</v>
      </c>
      <c r="M1436">
        <f>VLOOKUP($C1436,'Raw-products'!$A$2:$H$1261,MATCH(M$1,'Raw-products'!$A$1:$H$1,0))</f>
        <v>65</v>
      </c>
      <c r="N1436" s="5">
        <f t="shared" si="44"/>
        <v>6110</v>
      </c>
      <c r="O1436" cm="1">
        <f t="array" ref="O1436:R1436">_xlfn.XLOOKUP($B1436,'Raw -orders'!$A:$A,'Raw -orders'!$B:$E)</f>
        <v>426</v>
      </c>
      <c r="P1436">
        <v>32389</v>
      </c>
      <c r="Q1436" s="1">
        <v>44413</v>
      </c>
      <c r="R1436" s="1">
        <v>44421</v>
      </c>
      <c r="S1436" t="str" cm="1">
        <f t="array" ref="S1436:Z1436">_xlfn.XLOOKUP($O1436,'Raw - customers'!$A:$A,'Raw - customers'!$B:$I)</f>
        <v>Augusto Ackrill</v>
      </c>
      <c r="T1436" t="str">
        <v>Bigender</v>
      </c>
      <c r="U1436">
        <v>40</v>
      </c>
      <c r="V1436" t="str">
        <v>89 Charles GroveApt. 955</v>
      </c>
      <c r="W1436">
        <v>6184</v>
      </c>
      <c r="X1436" t="str">
        <v>South Sophieview</v>
      </c>
      <c r="Y1436" t="str">
        <v>Victoria</v>
      </c>
      <c r="Z1436" t="str">
        <v>Australia</v>
      </c>
      <c r="AA1436">
        <v>8</v>
      </c>
      <c r="AB1436" s="3" t="str">
        <f t="shared" si="45"/>
        <v>0 to 10</v>
      </c>
      <c r="AM1436" s="6">
        <v>426</v>
      </c>
      <c r="AN1436" s="6" t="s">
        <v>1396</v>
      </c>
    </row>
    <row r="1437" spans="1:40" x14ac:dyDescent="0.25">
      <c r="A1437">
        <v>1435</v>
      </c>
      <c r="B1437">
        <v>293</v>
      </c>
      <c r="C1437">
        <v>1055</v>
      </c>
      <c r="D1437">
        <v>93</v>
      </c>
      <c r="E1437">
        <v>2</v>
      </c>
      <c r="F1437">
        <v>186</v>
      </c>
      <c r="G1437">
        <v>1</v>
      </c>
      <c r="H1437" t="str">
        <f>VLOOKUP($C1437,'Raw-products'!$A$2:$H$1261,MATCH(H$1,'Raw-products'!$A$1:$H$1,0))</f>
        <v>Trousers</v>
      </c>
      <c r="I1437" t="str">
        <f>VLOOKUP($C1437,'Raw-products'!$A$2:$H$1261,MATCH(I$1,'Raw-products'!$A$1:$H$1,0))</f>
        <v>Joggers</v>
      </c>
      <c r="J1437" t="str">
        <f>VLOOKUP($C1437,'Raw-products'!$A$2:$H$1261,MATCH(J$1,'Raw-products'!$A$1:$H$1,0))</f>
        <v>XS</v>
      </c>
      <c r="K1437" t="str">
        <f>VLOOKUP($C1437,'Raw-products'!$A$2:$H$1261,MATCH(K$1,'Raw-products'!$A$1:$H$1,0))</f>
        <v>orange</v>
      </c>
      <c r="L1437">
        <f>VLOOKUP($C1437,'Raw-products'!$A$2:$H$1261,MATCH(L$1,'Raw-products'!$A$1:$H$1,0))</f>
        <v>94</v>
      </c>
      <c r="M1437">
        <f>VLOOKUP($C1437,'Raw-products'!$A$2:$H$1261,MATCH(M$1,'Raw-products'!$A$1:$H$1,0))</f>
        <v>65</v>
      </c>
      <c r="N1437" s="5">
        <f t="shared" si="44"/>
        <v>6110</v>
      </c>
      <c r="O1437" cm="1">
        <f t="array" ref="O1437:R1437">_xlfn.XLOOKUP($B1437,'Raw -orders'!$A:$A,'Raw -orders'!$B:$E)</f>
        <v>426</v>
      </c>
      <c r="P1437">
        <v>32389</v>
      </c>
      <c r="Q1437" s="1">
        <v>44413</v>
      </c>
      <c r="R1437" s="1">
        <v>44421</v>
      </c>
      <c r="S1437" t="str" cm="1">
        <f t="array" ref="S1437:Z1437">_xlfn.XLOOKUP($O1437,'Raw - customers'!$A:$A,'Raw - customers'!$B:$I)</f>
        <v>Augusto Ackrill</v>
      </c>
      <c r="T1437" t="str">
        <v>Bigender</v>
      </c>
      <c r="U1437">
        <v>40</v>
      </c>
      <c r="V1437" t="str">
        <v>89 Charles GroveApt. 955</v>
      </c>
      <c r="W1437">
        <v>6184</v>
      </c>
      <c r="X1437" t="str">
        <v>South Sophieview</v>
      </c>
      <c r="Y1437" t="str">
        <v>Victoria</v>
      </c>
      <c r="Z1437" t="str">
        <v>Australia</v>
      </c>
      <c r="AA1437">
        <v>8</v>
      </c>
      <c r="AB1437" s="3" t="str">
        <f t="shared" si="45"/>
        <v>0 to 10</v>
      </c>
      <c r="AM1437" s="6">
        <v>426</v>
      </c>
      <c r="AN1437" s="6" t="s">
        <v>1396</v>
      </c>
    </row>
    <row r="1438" spans="1:40" x14ac:dyDescent="0.25">
      <c r="A1438">
        <v>1436</v>
      </c>
      <c r="B1438">
        <v>293</v>
      </c>
      <c r="C1438">
        <v>105</v>
      </c>
      <c r="D1438">
        <v>92</v>
      </c>
      <c r="E1438">
        <v>3</v>
      </c>
      <c r="F1438">
        <v>276</v>
      </c>
      <c r="G1438">
        <v>1</v>
      </c>
      <c r="H1438" t="str">
        <f>VLOOKUP($C1438,'Raw-products'!$A$2:$H$1261,MATCH(H$1,'Raw-products'!$A$1:$H$1,0))</f>
        <v>Shirt</v>
      </c>
      <c r="I1438" t="str">
        <f>VLOOKUP($C1438,'Raw-products'!$A$2:$H$1261,MATCH(I$1,'Raw-products'!$A$1:$H$1,0))</f>
        <v>Denim</v>
      </c>
      <c r="J1438" t="str">
        <f>VLOOKUP($C1438,'Raw-products'!$A$2:$H$1261,MATCH(J$1,'Raw-products'!$A$1:$H$1,0))</f>
        <v>XS</v>
      </c>
      <c r="K1438" t="str">
        <f>VLOOKUP($C1438,'Raw-products'!$A$2:$H$1261,MATCH(K$1,'Raw-products'!$A$1:$H$1,0))</f>
        <v>red</v>
      </c>
      <c r="L1438">
        <f>VLOOKUP($C1438,'Raw-products'!$A$2:$H$1261,MATCH(L$1,'Raw-products'!$A$1:$H$1,0))</f>
        <v>115</v>
      </c>
      <c r="M1438">
        <f>VLOOKUP($C1438,'Raw-products'!$A$2:$H$1261,MATCH(M$1,'Raw-products'!$A$1:$H$1,0))</f>
        <v>52</v>
      </c>
      <c r="N1438" s="5">
        <f t="shared" si="44"/>
        <v>5980</v>
      </c>
      <c r="O1438" cm="1">
        <f t="array" ref="O1438:R1438">_xlfn.XLOOKUP($B1438,'Raw -orders'!$A:$A,'Raw -orders'!$B:$E)</f>
        <v>426</v>
      </c>
      <c r="P1438">
        <v>32389</v>
      </c>
      <c r="Q1438" s="1">
        <v>44413</v>
      </c>
      <c r="R1438" s="1">
        <v>44421</v>
      </c>
      <c r="S1438" t="str" cm="1">
        <f t="array" ref="S1438:Z1438">_xlfn.XLOOKUP($O1438,'Raw - customers'!$A:$A,'Raw - customers'!$B:$I)</f>
        <v>Augusto Ackrill</v>
      </c>
      <c r="T1438" t="str">
        <v>Bigender</v>
      </c>
      <c r="U1438">
        <v>40</v>
      </c>
      <c r="V1438" t="str">
        <v>89 Charles GroveApt. 955</v>
      </c>
      <c r="W1438">
        <v>6184</v>
      </c>
      <c r="X1438" t="str">
        <v>South Sophieview</v>
      </c>
      <c r="Y1438" t="str">
        <v>Victoria</v>
      </c>
      <c r="Z1438" t="str">
        <v>Australia</v>
      </c>
      <c r="AA1438">
        <v>8</v>
      </c>
      <c r="AB1438" s="3" t="str">
        <f t="shared" si="45"/>
        <v>0 to 10</v>
      </c>
      <c r="AM1438" s="6">
        <v>426</v>
      </c>
      <c r="AN1438" s="6" t="s">
        <v>1396</v>
      </c>
    </row>
    <row r="1439" spans="1:40" x14ac:dyDescent="0.25">
      <c r="A1439">
        <v>1437</v>
      </c>
      <c r="B1439">
        <v>293</v>
      </c>
      <c r="C1439">
        <v>317</v>
      </c>
      <c r="D1439">
        <v>109</v>
      </c>
      <c r="E1439">
        <v>1</v>
      </c>
      <c r="F1439">
        <v>109</v>
      </c>
      <c r="G1439">
        <v>1</v>
      </c>
      <c r="H1439" t="str">
        <f>VLOOKUP($C1439,'Raw-products'!$A$2:$H$1261,MATCH(H$1,'Raw-products'!$A$1:$H$1,0))</f>
        <v>Shirt</v>
      </c>
      <c r="I1439" t="str">
        <f>VLOOKUP($C1439,'Raw-products'!$A$2:$H$1261,MATCH(I$1,'Raw-products'!$A$1:$H$1,0))</f>
        <v>Mandarin Collar</v>
      </c>
      <c r="J1439" t="str">
        <f>VLOOKUP($C1439,'Raw-products'!$A$2:$H$1261,MATCH(J$1,'Raw-products'!$A$1:$H$1,0))</f>
        <v>M</v>
      </c>
      <c r="K1439" t="str">
        <f>VLOOKUP($C1439,'Raw-products'!$A$2:$H$1261,MATCH(K$1,'Raw-products'!$A$1:$H$1,0))</f>
        <v>red</v>
      </c>
      <c r="L1439">
        <f>VLOOKUP($C1439,'Raw-products'!$A$2:$H$1261,MATCH(L$1,'Raw-products'!$A$1:$H$1,0))</f>
        <v>108</v>
      </c>
      <c r="M1439">
        <f>VLOOKUP($C1439,'Raw-products'!$A$2:$H$1261,MATCH(M$1,'Raw-products'!$A$1:$H$1,0))</f>
        <v>60</v>
      </c>
      <c r="N1439" s="5">
        <f t="shared" si="44"/>
        <v>6480</v>
      </c>
      <c r="O1439" cm="1">
        <f t="array" ref="O1439:R1439">_xlfn.XLOOKUP($B1439,'Raw -orders'!$A:$A,'Raw -orders'!$B:$E)</f>
        <v>426</v>
      </c>
      <c r="P1439">
        <v>32389</v>
      </c>
      <c r="Q1439" s="1">
        <v>44413</v>
      </c>
      <c r="R1439" s="1">
        <v>44421</v>
      </c>
      <c r="S1439" t="str" cm="1">
        <f t="array" ref="S1439:Z1439">_xlfn.XLOOKUP($O1439,'Raw - customers'!$A:$A,'Raw - customers'!$B:$I)</f>
        <v>Augusto Ackrill</v>
      </c>
      <c r="T1439" t="str">
        <v>Bigender</v>
      </c>
      <c r="U1439">
        <v>40</v>
      </c>
      <c r="V1439" t="str">
        <v>89 Charles GroveApt. 955</v>
      </c>
      <c r="W1439">
        <v>6184</v>
      </c>
      <c r="X1439" t="str">
        <v>South Sophieview</v>
      </c>
      <c r="Y1439" t="str">
        <v>Victoria</v>
      </c>
      <c r="Z1439" t="str">
        <v>Australia</v>
      </c>
      <c r="AA1439">
        <v>8</v>
      </c>
      <c r="AB1439" s="3" t="str">
        <f t="shared" si="45"/>
        <v>0 to 10</v>
      </c>
      <c r="AM1439" s="6">
        <v>426</v>
      </c>
      <c r="AN1439" s="6" t="s">
        <v>1396</v>
      </c>
    </row>
    <row r="1440" spans="1:40" x14ac:dyDescent="0.25">
      <c r="A1440">
        <v>1438</v>
      </c>
      <c r="B1440">
        <v>294</v>
      </c>
      <c r="C1440">
        <v>539</v>
      </c>
      <c r="D1440">
        <v>98</v>
      </c>
      <c r="E1440">
        <v>1</v>
      </c>
      <c r="F1440">
        <v>98</v>
      </c>
      <c r="G1440">
        <v>1</v>
      </c>
      <c r="H1440" t="str">
        <f>VLOOKUP($C1440,'Raw-products'!$A$2:$H$1261,MATCH(H$1,'Raw-products'!$A$1:$H$1,0))</f>
        <v>Jacket</v>
      </c>
      <c r="I1440" t="str">
        <f>VLOOKUP($C1440,'Raw-products'!$A$2:$H$1261,MATCH(I$1,'Raw-products'!$A$1:$H$1,0))</f>
        <v>Leather</v>
      </c>
      <c r="J1440" t="str">
        <f>VLOOKUP($C1440,'Raw-products'!$A$2:$H$1261,MATCH(J$1,'Raw-products'!$A$1:$H$1,0))</f>
        <v>XL</v>
      </c>
      <c r="K1440" t="str">
        <f>VLOOKUP($C1440,'Raw-products'!$A$2:$H$1261,MATCH(K$1,'Raw-products'!$A$1:$H$1,0))</f>
        <v>yellow</v>
      </c>
      <c r="L1440">
        <f>VLOOKUP($C1440,'Raw-products'!$A$2:$H$1261,MATCH(L$1,'Raw-products'!$A$1:$H$1,0))</f>
        <v>113</v>
      </c>
      <c r="M1440">
        <f>VLOOKUP($C1440,'Raw-products'!$A$2:$H$1261,MATCH(M$1,'Raw-products'!$A$1:$H$1,0))</f>
        <v>67</v>
      </c>
      <c r="N1440" s="5">
        <f t="shared" si="44"/>
        <v>7571</v>
      </c>
      <c r="O1440" cm="1">
        <f t="array" ref="O1440:R1440">_xlfn.XLOOKUP($B1440,'Raw -orders'!$A:$A,'Raw -orders'!$B:$E)</f>
        <v>499</v>
      </c>
      <c r="P1440">
        <v>50667</v>
      </c>
      <c r="Q1440" s="1">
        <v>44436</v>
      </c>
      <c r="R1440" s="1">
        <v>44454</v>
      </c>
      <c r="S1440" t="str" cm="1">
        <f t="array" ref="S1440:Z1440">_xlfn.XLOOKUP($O1440,'Raw - customers'!$A:$A,'Raw - customers'!$B:$I)</f>
        <v>Henrietta Briatt</v>
      </c>
      <c r="T1440" t="str">
        <v>Agender</v>
      </c>
      <c r="U1440">
        <v>24</v>
      </c>
      <c r="V1440" t="str">
        <v>708 Cole PlazaSuite 178</v>
      </c>
      <c r="W1440">
        <v>3833</v>
      </c>
      <c r="X1440" t="str">
        <v>New Hannah</v>
      </c>
      <c r="Y1440" t="str">
        <v>Australian Capital Territory</v>
      </c>
      <c r="Z1440" t="str">
        <v>Australia</v>
      </c>
      <c r="AA1440">
        <v>8</v>
      </c>
      <c r="AB1440" s="3" t="str">
        <f t="shared" si="45"/>
        <v>10 to 20</v>
      </c>
      <c r="AM1440" s="6">
        <v>499</v>
      </c>
      <c r="AN1440" s="6" t="s">
        <v>1350</v>
      </c>
    </row>
    <row r="1441" spans="1:40" x14ac:dyDescent="0.25">
      <c r="A1441">
        <v>1439</v>
      </c>
      <c r="B1441">
        <v>294</v>
      </c>
      <c r="C1441">
        <v>566</v>
      </c>
      <c r="D1441">
        <v>100</v>
      </c>
      <c r="E1441">
        <v>3</v>
      </c>
      <c r="F1441">
        <v>300</v>
      </c>
      <c r="G1441">
        <v>1</v>
      </c>
      <c r="H1441" t="str">
        <f>VLOOKUP($C1441,'Raw-products'!$A$2:$H$1261,MATCH(H$1,'Raw-products'!$A$1:$H$1,0))</f>
        <v>Jacket</v>
      </c>
      <c r="I1441" t="str">
        <f>VLOOKUP($C1441,'Raw-products'!$A$2:$H$1261,MATCH(I$1,'Raw-products'!$A$1:$H$1,0))</f>
        <v>Bomber</v>
      </c>
      <c r="J1441" t="str">
        <f>VLOOKUP($C1441,'Raw-products'!$A$2:$H$1261,MATCH(J$1,'Raw-products'!$A$1:$H$1,0))</f>
        <v>S</v>
      </c>
      <c r="K1441" t="str">
        <f>VLOOKUP($C1441,'Raw-products'!$A$2:$H$1261,MATCH(K$1,'Raw-products'!$A$1:$H$1,0))</f>
        <v>orange</v>
      </c>
      <c r="L1441">
        <f>VLOOKUP($C1441,'Raw-products'!$A$2:$H$1261,MATCH(L$1,'Raw-products'!$A$1:$H$1,0))</f>
        <v>90</v>
      </c>
      <c r="M1441">
        <f>VLOOKUP($C1441,'Raw-products'!$A$2:$H$1261,MATCH(M$1,'Raw-products'!$A$1:$H$1,0))</f>
        <v>49</v>
      </c>
      <c r="N1441" s="5">
        <f t="shared" si="44"/>
        <v>4410</v>
      </c>
      <c r="O1441" cm="1">
        <f t="array" ref="O1441:R1441">_xlfn.XLOOKUP($B1441,'Raw -orders'!$A:$A,'Raw -orders'!$B:$E)</f>
        <v>499</v>
      </c>
      <c r="P1441">
        <v>50667</v>
      </c>
      <c r="Q1441" s="1">
        <v>44436</v>
      </c>
      <c r="R1441" s="1">
        <v>44454</v>
      </c>
      <c r="S1441" t="str" cm="1">
        <f t="array" ref="S1441:Z1441">_xlfn.XLOOKUP($O1441,'Raw - customers'!$A:$A,'Raw - customers'!$B:$I)</f>
        <v>Henrietta Briatt</v>
      </c>
      <c r="T1441" t="str">
        <v>Agender</v>
      </c>
      <c r="U1441">
        <v>24</v>
      </c>
      <c r="V1441" t="str">
        <v>708 Cole PlazaSuite 178</v>
      </c>
      <c r="W1441">
        <v>3833</v>
      </c>
      <c r="X1441" t="str">
        <v>New Hannah</v>
      </c>
      <c r="Y1441" t="str">
        <v>Australian Capital Territory</v>
      </c>
      <c r="Z1441" t="str">
        <v>Australia</v>
      </c>
      <c r="AA1441">
        <v>8</v>
      </c>
      <c r="AB1441" s="3" t="str">
        <f t="shared" si="45"/>
        <v>10 to 20</v>
      </c>
      <c r="AM1441" s="6">
        <v>499</v>
      </c>
      <c r="AN1441" s="6" t="s">
        <v>1350</v>
      </c>
    </row>
    <row r="1442" spans="1:40" x14ac:dyDescent="0.25">
      <c r="A1442">
        <v>1440</v>
      </c>
      <c r="B1442">
        <v>294</v>
      </c>
      <c r="C1442">
        <v>1241</v>
      </c>
      <c r="D1442">
        <v>112</v>
      </c>
      <c r="E1442">
        <v>2</v>
      </c>
      <c r="F1442">
        <v>224</v>
      </c>
      <c r="G1442">
        <v>1</v>
      </c>
      <c r="H1442" t="str">
        <f>VLOOKUP($C1442,'Raw-products'!$A$2:$H$1261,MATCH(H$1,'Raw-products'!$A$1:$H$1,0))</f>
        <v>Trousers</v>
      </c>
      <c r="I1442" t="str">
        <f>VLOOKUP($C1442,'Raw-products'!$A$2:$H$1261,MATCH(I$1,'Raw-products'!$A$1:$H$1,0))</f>
        <v>Tracksuit Bottoms</v>
      </c>
      <c r="J1442" t="str">
        <f>VLOOKUP($C1442,'Raw-products'!$A$2:$H$1261,MATCH(J$1,'Raw-products'!$A$1:$H$1,0))</f>
        <v>S</v>
      </c>
      <c r="K1442" t="str">
        <f>VLOOKUP($C1442,'Raw-products'!$A$2:$H$1261,MATCH(K$1,'Raw-products'!$A$1:$H$1,0))</f>
        <v>green</v>
      </c>
      <c r="L1442">
        <f>VLOOKUP($C1442,'Raw-products'!$A$2:$H$1261,MATCH(L$1,'Raw-products'!$A$1:$H$1,0))</f>
        <v>91</v>
      </c>
      <c r="M1442">
        <f>VLOOKUP($C1442,'Raw-products'!$A$2:$H$1261,MATCH(M$1,'Raw-products'!$A$1:$H$1,0))</f>
        <v>72</v>
      </c>
      <c r="N1442" s="5">
        <f t="shared" si="44"/>
        <v>6552</v>
      </c>
      <c r="O1442" cm="1">
        <f t="array" ref="O1442:R1442">_xlfn.XLOOKUP($B1442,'Raw -orders'!$A:$A,'Raw -orders'!$B:$E)</f>
        <v>499</v>
      </c>
      <c r="P1442">
        <v>50667</v>
      </c>
      <c r="Q1442" s="1">
        <v>44436</v>
      </c>
      <c r="R1442" s="1">
        <v>44454</v>
      </c>
      <c r="S1442" t="str" cm="1">
        <f t="array" ref="S1442:Z1442">_xlfn.XLOOKUP($O1442,'Raw - customers'!$A:$A,'Raw - customers'!$B:$I)</f>
        <v>Henrietta Briatt</v>
      </c>
      <c r="T1442" t="str">
        <v>Agender</v>
      </c>
      <c r="U1442">
        <v>24</v>
      </c>
      <c r="V1442" t="str">
        <v>708 Cole PlazaSuite 178</v>
      </c>
      <c r="W1442">
        <v>3833</v>
      </c>
      <c r="X1442" t="str">
        <v>New Hannah</v>
      </c>
      <c r="Y1442" t="str">
        <v>Australian Capital Territory</v>
      </c>
      <c r="Z1442" t="str">
        <v>Australia</v>
      </c>
      <c r="AA1442">
        <v>8</v>
      </c>
      <c r="AB1442" s="3" t="str">
        <f t="shared" si="45"/>
        <v>10 to 20</v>
      </c>
      <c r="AM1442" s="6">
        <v>499</v>
      </c>
      <c r="AN1442" s="6" t="s">
        <v>1350</v>
      </c>
    </row>
    <row r="1443" spans="1:40" x14ac:dyDescent="0.25">
      <c r="A1443">
        <v>1441</v>
      </c>
      <c r="B1443">
        <v>294</v>
      </c>
      <c r="C1443">
        <v>181</v>
      </c>
      <c r="D1443">
        <v>98</v>
      </c>
      <c r="E1443">
        <v>1</v>
      </c>
      <c r="F1443">
        <v>98</v>
      </c>
      <c r="G1443">
        <v>1</v>
      </c>
      <c r="H1443" t="str">
        <f>VLOOKUP($C1443,'Raw-products'!$A$2:$H$1261,MATCH(H$1,'Raw-products'!$A$1:$H$1,0))</f>
        <v>Shirt</v>
      </c>
      <c r="I1443" t="str">
        <f>VLOOKUP($C1443,'Raw-products'!$A$2:$H$1261,MATCH(I$1,'Raw-products'!$A$1:$H$1,0))</f>
        <v>Camp Collared</v>
      </c>
      <c r="J1443" t="str">
        <f>VLOOKUP($C1443,'Raw-products'!$A$2:$H$1261,MATCH(J$1,'Raw-products'!$A$1:$H$1,0))</f>
        <v>S</v>
      </c>
      <c r="K1443" t="str">
        <f>VLOOKUP($C1443,'Raw-products'!$A$2:$H$1261,MATCH(K$1,'Raw-products'!$A$1:$H$1,0))</f>
        <v>orange</v>
      </c>
      <c r="L1443">
        <f>VLOOKUP($C1443,'Raw-products'!$A$2:$H$1261,MATCH(L$1,'Raw-products'!$A$1:$H$1,0))</f>
        <v>112</v>
      </c>
      <c r="M1443">
        <f>VLOOKUP($C1443,'Raw-products'!$A$2:$H$1261,MATCH(M$1,'Raw-products'!$A$1:$H$1,0))</f>
        <v>62</v>
      </c>
      <c r="N1443" s="5">
        <f t="shared" si="44"/>
        <v>6944</v>
      </c>
      <c r="O1443" cm="1">
        <f t="array" ref="O1443:R1443">_xlfn.XLOOKUP($B1443,'Raw -orders'!$A:$A,'Raw -orders'!$B:$E)</f>
        <v>499</v>
      </c>
      <c r="P1443">
        <v>50667</v>
      </c>
      <c r="Q1443" s="1">
        <v>44436</v>
      </c>
      <c r="R1443" s="1">
        <v>44454</v>
      </c>
      <c r="S1443" t="str" cm="1">
        <f t="array" ref="S1443:Z1443">_xlfn.XLOOKUP($O1443,'Raw - customers'!$A:$A,'Raw - customers'!$B:$I)</f>
        <v>Henrietta Briatt</v>
      </c>
      <c r="T1443" t="str">
        <v>Agender</v>
      </c>
      <c r="U1443">
        <v>24</v>
      </c>
      <c r="V1443" t="str">
        <v>708 Cole PlazaSuite 178</v>
      </c>
      <c r="W1443">
        <v>3833</v>
      </c>
      <c r="X1443" t="str">
        <v>New Hannah</v>
      </c>
      <c r="Y1443" t="str">
        <v>Australian Capital Territory</v>
      </c>
      <c r="Z1443" t="str">
        <v>Australia</v>
      </c>
      <c r="AA1443">
        <v>8</v>
      </c>
      <c r="AB1443" s="3" t="str">
        <f t="shared" si="45"/>
        <v>10 to 20</v>
      </c>
      <c r="AM1443" s="6">
        <v>499</v>
      </c>
      <c r="AN1443" s="6" t="s">
        <v>1350</v>
      </c>
    </row>
    <row r="1444" spans="1:40" x14ac:dyDescent="0.25">
      <c r="A1444">
        <v>1442</v>
      </c>
      <c r="B1444">
        <v>294</v>
      </c>
      <c r="C1444">
        <v>25</v>
      </c>
      <c r="D1444">
        <v>96</v>
      </c>
      <c r="E1444">
        <v>1</v>
      </c>
      <c r="F1444">
        <v>96</v>
      </c>
      <c r="G1444">
        <v>1</v>
      </c>
      <c r="H1444" t="str">
        <f>VLOOKUP($C1444,'Raw-products'!$A$2:$H$1261,MATCH(H$1,'Raw-products'!$A$1:$H$1,0))</f>
        <v>Shirt</v>
      </c>
      <c r="I1444" t="str">
        <f>VLOOKUP($C1444,'Raw-products'!$A$2:$H$1261,MATCH(I$1,'Raw-products'!$A$1:$H$1,0))</f>
        <v>Oxford Cloth</v>
      </c>
      <c r="J1444" t="str">
        <f>VLOOKUP($C1444,'Raw-products'!$A$2:$H$1261,MATCH(J$1,'Raw-products'!$A$1:$H$1,0))</f>
        <v>XS</v>
      </c>
      <c r="K1444" t="str">
        <f>VLOOKUP($C1444,'Raw-products'!$A$2:$H$1261,MATCH(K$1,'Raw-products'!$A$1:$H$1,0))</f>
        <v>indigo</v>
      </c>
      <c r="L1444">
        <f>VLOOKUP($C1444,'Raw-products'!$A$2:$H$1261,MATCH(L$1,'Raw-products'!$A$1:$H$1,0))</f>
        <v>114</v>
      </c>
      <c r="M1444">
        <f>VLOOKUP($C1444,'Raw-products'!$A$2:$H$1261,MATCH(M$1,'Raw-products'!$A$1:$H$1,0))</f>
        <v>61</v>
      </c>
      <c r="N1444" s="5">
        <f t="shared" si="44"/>
        <v>6954</v>
      </c>
      <c r="O1444" cm="1">
        <f t="array" ref="O1444:R1444">_xlfn.XLOOKUP($B1444,'Raw -orders'!$A:$A,'Raw -orders'!$B:$E)</f>
        <v>499</v>
      </c>
      <c r="P1444">
        <v>50667</v>
      </c>
      <c r="Q1444" s="1">
        <v>44436</v>
      </c>
      <c r="R1444" s="1">
        <v>44454</v>
      </c>
      <c r="S1444" t="str" cm="1">
        <f t="array" ref="S1444:Z1444">_xlfn.XLOOKUP($O1444,'Raw - customers'!$A:$A,'Raw - customers'!$B:$I)</f>
        <v>Henrietta Briatt</v>
      </c>
      <c r="T1444" t="str">
        <v>Agender</v>
      </c>
      <c r="U1444">
        <v>24</v>
      </c>
      <c r="V1444" t="str">
        <v>708 Cole PlazaSuite 178</v>
      </c>
      <c r="W1444">
        <v>3833</v>
      </c>
      <c r="X1444" t="str">
        <v>New Hannah</v>
      </c>
      <c r="Y1444" t="str">
        <v>Australian Capital Territory</v>
      </c>
      <c r="Z1444" t="str">
        <v>Australia</v>
      </c>
      <c r="AA1444">
        <v>8</v>
      </c>
      <c r="AB1444" s="3" t="str">
        <f t="shared" si="45"/>
        <v>10 to 20</v>
      </c>
      <c r="AM1444" s="6">
        <v>499</v>
      </c>
      <c r="AN1444" s="6" t="s">
        <v>1350</v>
      </c>
    </row>
    <row r="1445" spans="1:40" x14ac:dyDescent="0.25">
      <c r="A1445">
        <v>1443</v>
      </c>
      <c r="B1445">
        <v>294</v>
      </c>
      <c r="C1445">
        <v>1219</v>
      </c>
      <c r="D1445">
        <v>105</v>
      </c>
      <c r="E1445">
        <v>1</v>
      </c>
      <c r="F1445">
        <v>105</v>
      </c>
      <c r="G1445">
        <v>1</v>
      </c>
      <c r="H1445" t="str">
        <f>VLOOKUP($C1445,'Raw-products'!$A$2:$H$1261,MATCH(H$1,'Raw-products'!$A$1:$H$1,0))</f>
        <v>Trousers</v>
      </c>
      <c r="I1445" t="str">
        <f>VLOOKUP($C1445,'Raw-products'!$A$2:$H$1261,MATCH(I$1,'Raw-products'!$A$1:$H$1,0))</f>
        <v>Pleated</v>
      </c>
      <c r="J1445" t="str">
        <f>VLOOKUP($C1445,'Raw-products'!$A$2:$H$1261,MATCH(J$1,'Raw-products'!$A$1:$H$1,0))</f>
        <v>XL</v>
      </c>
      <c r="K1445" t="str">
        <f>VLOOKUP($C1445,'Raw-products'!$A$2:$H$1261,MATCH(K$1,'Raw-products'!$A$1:$H$1,0))</f>
        <v>indigo</v>
      </c>
      <c r="L1445">
        <f>VLOOKUP($C1445,'Raw-products'!$A$2:$H$1261,MATCH(L$1,'Raw-products'!$A$1:$H$1,0))</f>
        <v>90</v>
      </c>
      <c r="M1445">
        <f>VLOOKUP($C1445,'Raw-products'!$A$2:$H$1261,MATCH(M$1,'Raw-products'!$A$1:$H$1,0))</f>
        <v>45</v>
      </c>
      <c r="N1445" s="5">
        <f t="shared" si="44"/>
        <v>4050</v>
      </c>
      <c r="O1445" cm="1">
        <f t="array" ref="O1445:R1445">_xlfn.XLOOKUP($B1445,'Raw -orders'!$A:$A,'Raw -orders'!$B:$E)</f>
        <v>499</v>
      </c>
      <c r="P1445">
        <v>50667</v>
      </c>
      <c r="Q1445" s="1">
        <v>44436</v>
      </c>
      <c r="R1445" s="1">
        <v>44454</v>
      </c>
      <c r="S1445" t="str" cm="1">
        <f t="array" ref="S1445:Z1445">_xlfn.XLOOKUP($O1445,'Raw - customers'!$A:$A,'Raw - customers'!$B:$I)</f>
        <v>Henrietta Briatt</v>
      </c>
      <c r="T1445" t="str">
        <v>Agender</v>
      </c>
      <c r="U1445">
        <v>24</v>
      </c>
      <c r="V1445" t="str">
        <v>708 Cole PlazaSuite 178</v>
      </c>
      <c r="W1445">
        <v>3833</v>
      </c>
      <c r="X1445" t="str">
        <v>New Hannah</v>
      </c>
      <c r="Y1445" t="str">
        <v>Australian Capital Territory</v>
      </c>
      <c r="Z1445" t="str">
        <v>Australia</v>
      </c>
      <c r="AA1445">
        <v>8</v>
      </c>
      <c r="AB1445" s="3" t="str">
        <f t="shared" si="45"/>
        <v>10 to 20</v>
      </c>
      <c r="AM1445" s="6">
        <v>499</v>
      </c>
      <c r="AN1445" s="6" t="s">
        <v>1350</v>
      </c>
    </row>
    <row r="1446" spans="1:40" x14ac:dyDescent="0.25">
      <c r="A1446">
        <v>1444</v>
      </c>
      <c r="B1446">
        <v>295</v>
      </c>
      <c r="C1446">
        <v>865</v>
      </c>
      <c r="D1446">
        <v>113</v>
      </c>
      <c r="E1446">
        <v>1</v>
      </c>
      <c r="F1446">
        <v>113</v>
      </c>
      <c r="G1446">
        <v>1</v>
      </c>
      <c r="H1446" t="str">
        <f>VLOOKUP($C1446,'Raw-products'!$A$2:$H$1261,MATCH(H$1,'Raw-products'!$A$1:$H$1,0))</f>
        <v>Trousers</v>
      </c>
      <c r="I1446" t="str">
        <f>VLOOKUP($C1446,'Raw-products'!$A$2:$H$1261,MATCH(I$1,'Raw-products'!$A$1:$H$1,0))</f>
        <v>Chinos</v>
      </c>
      <c r="J1446" t="str">
        <f>VLOOKUP($C1446,'Raw-products'!$A$2:$H$1261,MATCH(J$1,'Raw-products'!$A$1:$H$1,0))</f>
        <v>XS</v>
      </c>
      <c r="K1446" t="str">
        <f>VLOOKUP($C1446,'Raw-products'!$A$2:$H$1261,MATCH(K$1,'Raw-products'!$A$1:$H$1,0))</f>
        <v>indigo</v>
      </c>
      <c r="L1446">
        <f>VLOOKUP($C1446,'Raw-products'!$A$2:$H$1261,MATCH(L$1,'Raw-products'!$A$1:$H$1,0))</f>
        <v>100</v>
      </c>
      <c r="M1446">
        <f>VLOOKUP($C1446,'Raw-products'!$A$2:$H$1261,MATCH(M$1,'Raw-products'!$A$1:$H$1,0))</f>
        <v>61</v>
      </c>
      <c r="N1446" s="5">
        <f t="shared" si="44"/>
        <v>6100</v>
      </c>
      <c r="O1446" cm="1">
        <f t="array" ref="O1446:R1446">_xlfn.XLOOKUP($B1446,'Raw -orders'!$A:$A,'Raw -orders'!$B:$E)</f>
        <v>412</v>
      </c>
      <c r="P1446">
        <v>55019</v>
      </c>
      <c r="Q1446" s="1">
        <v>44260</v>
      </c>
      <c r="R1446" s="1">
        <v>44274</v>
      </c>
      <c r="S1446" t="str" cm="1">
        <f t="array" ref="S1446:Z1446">_xlfn.XLOOKUP($O1446,'Raw - customers'!$A:$A,'Raw - customers'!$B:$I)</f>
        <v>Chandal Fransinelli</v>
      </c>
      <c r="T1446" t="str">
        <v>Polygender</v>
      </c>
      <c r="U1446">
        <v>21</v>
      </c>
      <c r="V1446" t="str">
        <v>7048 Barrows CrescentSuite 562</v>
      </c>
      <c r="W1446">
        <v>238</v>
      </c>
      <c r="X1446" t="str">
        <v>Hackettchester</v>
      </c>
      <c r="Y1446" t="str">
        <v>South Australia</v>
      </c>
      <c r="Z1446" t="str">
        <v>Australia</v>
      </c>
      <c r="AA1446">
        <v>3</v>
      </c>
      <c r="AB1446" s="3" t="str">
        <f t="shared" si="45"/>
        <v>10 to 20</v>
      </c>
      <c r="AM1446" s="6">
        <v>412</v>
      </c>
      <c r="AN1446" s="6" t="s">
        <v>1345</v>
      </c>
    </row>
    <row r="1447" spans="1:40" x14ac:dyDescent="0.25">
      <c r="A1447">
        <v>1445</v>
      </c>
      <c r="B1447">
        <v>295</v>
      </c>
      <c r="C1447">
        <v>571</v>
      </c>
      <c r="D1447">
        <v>100</v>
      </c>
      <c r="E1447">
        <v>2</v>
      </c>
      <c r="F1447">
        <v>200</v>
      </c>
      <c r="G1447">
        <v>1</v>
      </c>
      <c r="H1447" t="str">
        <f>VLOOKUP($C1447,'Raw-products'!$A$2:$H$1261,MATCH(H$1,'Raw-products'!$A$1:$H$1,0))</f>
        <v>Jacket</v>
      </c>
      <c r="I1447" t="str">
        <f>VLOOKUP($C1447,'Raw-products'!$A$2:$H$1261,MATCH(I$1,'Raw-products'!$A$1:$H$1,0))</f>
        <v>Bomber</v>
      </c>
      <c r="J1447" t="str">
        <f>VLOOKUP($C1447,'Raw-products'!$A$2:$H$1261,MATCH(J$1,'Raw-products'!$A$1:$H$1,0))</f>
        <v>S</v>
      </c>
      <c r="K1447" t="str">
        <f>VLOOKUP($C1447,'Raw-products'!$A$2:$H$1261,MATCH(K$1,'Raw-products'!$A$1:$H$1,0))</f>
        <v>yellow</v>
      </c>
      <c r="L1447">
        <f>VLOOKUP($C1447,'Raw-products'!$A$2:$H$1261,MATCH(L$1,'Raw-products'!$A$1:$H$1,0))</f>
        <v>90</v>
      </c>
      <c r="M1447">
        <f>VLOOKUP($C1447,'Raw-products'!$A$2:$H$1261,MATCH(M$1,'Raw-products'!$A$1:$H$1,0))</f>
        <v>64</v>
      </c>
      <c r="N1447" s="5">
        <f t="shared" si="44"/>
        <v>5760</v>
      </c>
      <c r="O1447" cm="1">
        <f t="array" ref="O1447:R1447">_xlfn.XLOOKUP($B1447,'Raw -orders'!$A:$A,'Raw -orders'!$B:$E)</f>
        <v>412</v>
      </c>
      <c r="P1447">
        <v>55019</v>
      </c>
      <c r="Q1447" s="1">
        <v>44260</v>
      </c>
      <c r="R1447" s="1">
        <v>44274</v>
      </c>
      <c r="S1447" t="str" cm="1">
        <f t="array" ref="S1447:Z1447">_xlfn.XLOOKUP($O1447,'Raw - customers'!$A:$A,'Raw - customers'!$B:$I)</f>
        <v>Chandal Fransinelli</v>
      </c>
      <c r="T1447" t="str">
        <v>Polygender</v>
      </c>
      <c r="U1447">
        <v>21</v>
      </c>
      <c r="V1447" t="str">
        <v>7048 Barrows CrescentSuite 562</v>
      </c>
      <c r="W1447">
        <v>238</v>
      </c>
      <c r="X1447" t="str">
        <v>Hackettchester</v>
      </c>
      <c r="Y1447" t="str">
        <v>South Australia</v>
      </c>
      <c r="Z1447" t="str">
        <v>Australia</v>
      </c>
      <c r="AA1447">
        <v>3</v>
      </c>
      <c r="AB1447" s="3" t="str">
        <f t="shared" si="45"/>
        <v>10 to 20</v>
      </c>
      <c r="AM1447" s="6">
        <v>412</v>
      </c>
      <c r="AN1447" s="6" t="s">
        <v>1345</v>
      </c>
    </row>
    <row r="1448" spans="1:40" x14ac:dyDescent="0.25">
      <c r="A1448">
        <v>1446</v>
      </c>
      <c r="B1448">
        <v>296</v>
      </c>
      <c r="C1448">
        <v>100</v>
      </c>
      <c r="D1448">
        <v>118</v>
      </c>
      <c r="E1448">
        <v>1</v>
      </c>
      <c r="F1448">
        <v>118</v>
      </c>
      <c r="G1448">
        <v>1</v>
      </c>
      <c r="H1448" t="str">
        <f>VLOOKUP($C1448,'Raw-products'!$A$2:$H$1261,MATCH(H$1,'Raw-products'!$A$1:$H$1,0))</f>
        <v>Shirt</v>
      </c>
      <c r="I1448" t="str">
        <f>VLOOKUP($C1448,'Raw-products'!$A$2:$H$1261,MATCH(I$1,'Raw-products'!$A$1:$H$1,0))</f>
        <v>Flannel</v>
      </c>
      <c r="J1448" t="str">
        <f>VLOOKUP($C1448,'Raw-products'!$A$2:$H$1261,MATCH(J$1,'Raw-products'!$A$1:$H$1,0))</f>
        <v>XS</v>
      </c>
      <c r="K1448" t="str">
        <f>VLOOKUP($C1448,'Raw-products'!$A$2:$H$1261,MATCH(K$1,'Raw-products'!$A$1:$H$1,0))</f>
        <v>violet</v>
      </c>
      <c r="L1448">
        <f>VLOOKUP($C1448,'Raw-products'!$A$2:$H$1261,MATCH(L$1,'Raw-products'!$A$1:$H$1,0))</f>
        <v>96</v>
      </c>
      <c r="M1448">
        <f>VLOOKUP($C1448,'Raw-products'!$A$2:$H$1261,MATCH(M$1,'Raw-products'!$A$1:$H$1,0))</f>
        <v>72</v>
      </c>
      <c r="N1448" s="5">
        <f t="shared" si="44"/>
        <v>6912</v>
      </c>
      <c r="O1448" cm="1">
        <f t="array" ref="O1448:R1448">_xlfn.XLOOKUP($B1448,'Raw -orders'!$A:$A,'Raw -orders'!$B:$E)</f>
        <v>207</v>
      </c>
      <c r="P1448">
        <v>47076</v>
      </c>
      <c r="Q1448" s="1">
        <v>44491</v>
      </c>
      <c r="R1448" s="1">
        <v>44494</v>
      </c>
      <c r="S1448" t="str" cm="1">
        <f t="array" ref="S1448:Z1448">_xlfn.XLOOKUP($O1448,'Raw - customers'!$A:$A,'Raw - customers'!$B:$I)</f>
        <v>Brade Caught</v>
      </c>
      <c r="T1448" t="str">
        <v>Genderqueer</v>
      </c>
      <c r="U1448">
        <v>56</v>
      </c>
      <c r="V1448" t="str">
        <v>38 Baumbach Estate DrApt. 545</v>
      </c>
      <c r="W1448">
        <v>7847</v>
      </c>
      <c r="X1448" t="str">
        <v>Elijahburgh</v>
      </c>
      <c r="Y1448" t="str">
        <v>Queensland</v>
      </c>
      <c r="Z1448" t="str">
        <v>Australia</v>
      </c>
      <c r="AA1448">
        <v>10</v>
      </c>
      <c r="AB1448" s="3" t="str">
        <f t="shared" si="45"/>
        <v>0 to 10</v>
      </c>
      <c r="AM1448" s="6">
        <v>207</v>
      </c>
      <c r="AN1448" s="6" t="s">
        <v>1355</v>
      </c>
    </row>
    <row r="1449" spans="1:40" x14ac:dyDescent="0.25">
      <c r="A1449">
        <v>1447</v>
      </c>
      <c r="B1449">
        <v>296</v>
      </c>
      <c r="C1449">
        <v>49</v>
      </c>
      <c r="D1449">
        <v>104</v>
      </c>
      <c r="E1449">
        <v>2</v>
      </c>
      <c r="F1449">
        <v>208</v>
      </c>
      <c r="G1449">
        <v>1</v>
      </c>
      <c r="H1449" t="str">
        <f>VLOOKUP($C1449,'Raw-products'!$A$2:$H$1261,MATCH(H$1,'Raw-products'!$A$1:$H$1,0))</f>
        <v>Shirt</v>
      </c>
      <c r="I1449" t="str">
        <f>VLOOKUP($C1449,'Raw-products'!$A$2:$H$1261,MATCH(I$1,'Raw-products'!$A$1:$H$1,0))</f>
        <v>Dress</v>
      </c>
      <c r="J1449" t="str">
        <f>VLOOKUP($C1449,'Raw-products'!$A$2:$H$1261,MATCH(J$1,'Raw-products'!$A$1:$H$1,0))</f>
        <v>XL</v>
      </c>
      <c r="K1449" t="str">
        <f>VLOOKUP($C1449,'Raw-products'!$A$2:$H$1261,MATCH(K$1,'Raw-products'!$A$1:$H$1,0))</f>
        <v>yellow</v>
      </c>
      <c r="L1449">
        <f>VLOOKUP($C1449,'Raw-products'!$A$2:$H$1261,MATCH(L$1,'Raw-products'!$A$1:$H$1,0))</f>
        <v>119</v>
      </c>
      <c r="M1449">
        <f>VLOOKUP($C1449,'Raw-products'!$A$2:$H$1261,MATCH(M$1,'Raw-products'!$A$1:$H$1,0))</f>
        <v>75</v>
      </c>
      <c r="N1449" s="5">
        <f t="shared" si="44"/>
        <v>8925</v>
      </c>
      <c r="O1449" cm="1">
        <f t="array" ref="O1449:R1449">_xlfn.XLOOKUP($B1449,'Raw -orders'!$A:$A,'Raw -orders'!$B:$E)</f>
        <v>207</v>
      </c>
      <c r="P1449">
        <v>47076</v>
      </c>
      <c r="Q1449" s="1">
        <v>44491</v>
      </c>
      <c r="R1449" s="1">
        <v>44494</v>
      </c>
      <c r="S1449" t="str" cm="1">
        <f t="array" ref="S1449:Z1449">_xlfn.XLOOKUP($O1449,'Raw - customers'!$A:$A,'Raw - customers'!$B:$I)</f>
        <v>Brade Caught</v>
      </c>
      <c r="T1449" t="str">
        <v>Genderqueer</v>
      </c>
      <c r="U1449">
        <v>56</v>
      </c>
      <c r="V1449" t="str">
        <v>38 Baumbach Estate DrApt. 545</v>
      </c>
      <c r="W1449">
        <v>7847</v>
      </c>
      <c r="X1449" t="str">
        <v>Elijahburgh</v>
      </c>
      <c r="Y1449" t="str">
        <v>Queensland</v>
      </c>
      <c r="Z1449" t="str">
        <v>Australia</v>
      </c>
      <c r="AA1449">
        <v>10</v>
      </c>
      <c r="AB1449" s="3" t="str">
        <f t="shared" si="45"/>
        <v>0 to 10</v>
      </c>
      <c r="AM1449" s="6">
        <v>207</v>
      </c>
      <c r="AN1449" s="6" t="s">
        <v>1355</v>
      </c>
    </row>
    <row r="1450" spans="1:40" x14ac:dyDescent="0.25">
      <c r="A1450">
        <v>1448</v>
      </c>
      <c r="B1450">
        <v>296</v>
      </c>
      <c r="C1450">
        <v>466</v>
      </c>
      <c r="D1450">
        <v>118</v>
      </c>
      <c r="E1450">
        <v>3</v>
      </c>
      <c r="F1450">
        <v>354</v>
      </c>
      <c r="G1450">
        <v>1</v>
      </c>
      <c r="H1450" t="str">
        <f>VLOOKUP($C1450,'Raw-products'!$A$2:$H$1261,MATCH(H$1,'Raw-products'!$A$1:$H$1,0))</f>
        <v>Jacket</v>
      </c>
      <c r="I1450" t="str">
        <f>VLOOKUP($C1450,'Raw-products'!$A$2:$H$1261,MATCH(I$1,'Raw-products'!$A$1:$H$1,0))</f>
        <v>Puffer</v>
      </c>
      <c r="J1450" t="str">
        <f>VLOOKUP($C1450,'Raw-products'!$A$2:$H$1261,MATCH(J$1,'Raw-products'!$A$1:$H$1,0))</f>
        <v>S</v>
      </c>
      <c r="K1450" t="str">
        <f>VLOOKUP($C1450,'Raw-products'!$A$2:$H$1261,MATCH(K$1,'Raw-products'!$A$1:$H$1,0))</f>
        <v>yellow</v>
      </c>
      <c r="L1450">
        <f>VLOOKUP($C1450,'Raw-products'!$A$2:$H$1261,MATCH(L$1,'Raw-products'!$A$1:$H$1,0))</f>
        <v>110</v>
      </c>
      <c r="M1450">
        <f>VLOOKUP($C1450,'Raw-products'!$A$2:$H$1261,MATCH(M$1,'Raw-products'!$A$1:$H$1,0))</f>
        <v>48</v>
      </c>
      <c r="N1450" s="5">
        <f t="shared" si="44"/>
        <v>5280</v>
      </c>
      <c r="O1450" cm="1">
        <f t="array" ref="O1450:R1450">_xlfn.XLOOKUP($B1450,'Raw -orders'!$A:$A,'Raw -orders'!$B:$E)</f>
        <v>207</v>
      </c>
      <c r="P1450">
        <v>47076</v>
      </c>
      <c r="Q1450" s="1">
        <v>44491</v>
      </c>
      <c r="R1450" s="1">
        <v>44494</v>
      </c>
      <c r="S1450" t="str" cm="1">
        <f t="array" ref="S1450:Z1450">_xlfn.XLOOKUP($O1450,'Raw - customers'!$A:$A,'Raw - customers'!$B:$I)</f>
        <v>Brade Caught</v>
      </c>
      <c r="T1450" t="str">
        <v>Genderqueer</v>
      </c>
      <c r="U1450">
        <v>56</v>
      </c>
      <c r="V1450" t="str">
        <v>38 Baumbach Estate DrApt. 545</v>
      </c>
      <c r="W1450">
        <v>7847</v>
      </c>
      <c r="X1450" t="str">
        <v>Elijahburgh</v>
      </c>
      <c r="Y1450" t="str">
        <v>Queensland</v>
      </c>
      <c r="Z1450" t="str">
        <v>Australia</v>
      </c>
      <c r="AA1450">
        <v>10</v>
      </c>
      <c r="AB1450" s="3" t="str">
        <f t="shared" si="45"/>
        <v>0 to 10</v>
      </c>
      <c r="AM1450" s="6">
        <v>207</v>
      </c>
      <c r="AN1450" s="6" t="s">
        <v>1355</v>
      </c>
    </row>
    <row r="1451" spans="1:40" x14ac:dyDescent="0.25">
      <c r="A1451">
        <v>1449</v>
      </c>
      <c r="B1451">
        <v>296</v>
      </c>
      <c r="C1451">
        <v>103</v>
      </c>
      <c r="D1451">
        <v>118</v>
      </c>
      <c r="E1451">
        <v>3</v>
      </c>
      <c r="F1451">
        <v>354</v>
      </c>
      <c r="G1451">
        <v>1</v>
      </c>
      <c r="H1451" t="str">
        <f>VLOOKUP($C1451,'Raw-products'!$A$2:$H$1261,MATCH(H$1,'Raw-products'!$A$1:$H$1,0))</f>
        <v>Shirt</v>
      </c>
      <c r="I1451" t="str">
        <f>VLOOKUP($C1451,'Raw-products'!$A$2:$H$1261,MATCH(I$1,'Raw-products'!$A$1:$H$1,0))</f>
        <v>Flannel</v>
      </c>
      <c r="J1451" t="str">
        <f>VLOOKUP($C1451,'Raw-products'!$A$2:$H$1261,MATCH(J$1,'Raw-products'!$A$1:$H$1,0))</f>
        <v>L</v>
      </c>
      <c r="K1451" t="str">
        <f>VLOOKUP($C1451,'Raw-products'!$A$2:$H$1261,MATCH(K$1,'Raw-products'!$A$1:$H$1,0))</f>
        <v>violet</v>
      </c>
      <c r="L1451">
        <f>VLOOKUP($C1451,'Raw-products'!$A$2:$H$1261,MATCH(L$1,'Raw-products'!$A$1:$H$1,0))</f>
        <v>96</v>
      </c>
      <c r="M1451">
        <f>VLOOKUP($C1451,'Raw-products'!$A$2:$H$1261,MATCH(M$1,'Raw-products'!$A$1:$H$1,0))</f>
        <v>76</v>
      </c>
      <c r="N1451" s="5">
        <f t="shared" si="44"/>
        <v>7296</v>
      </c>
      <c r="O1451" cm="1">
        <f t="array" ref="O1451:R1451">_xlfn.XLOOKUP($B1451,'Raw -orders'!$A:$A,'Raw -orders'!$B:$E)</f>
        <v>207</v>
      </c>
      <c r="P1451">
        <v>47076</v>
      </c>
      <c r="Q1451" s="1">
        <v>44491</v>
      </c>
      <c r="R1451" s="1">
        <v>44494</v>
      </c>
      <c r="S1451" t="str" cm="1">
        <f t="array" ref="S1451:Z1451">_xlfn.XLOOKUP($O1451,'Raw - customers'!$A:$A,'Raw - customers'!$B:$I)</f>
        <v>Brade Caught</v>
      </c>
      <c r="T1451" t="str">
        <v>Genderqueer</v>
      </c>
      <c r="U1451">
        <v>56</v>
      </c>
      <c r="V1451" t="str">
        <v>38 Baumbach Estate DrApt. 545</v>
      </c>
      <c r="W1451">
        <v>7847</v>
      </c>
      <c r="X1451" t="str">
        <v>Elijahburgh</v>
      </c>
      <c r="Y1451" t="str">
        <v>Queensland</v>
      </c>
      <c r="Z1451" t="str">
        <v>Australia</v>
      </c>
      <c r="AA1451">
        <v>10</v>
      </c>
      <c r="AB1451" s="3" t="str">
        <f t="shared" si="45"/>
        <v>0 to 10</v>
      </c>
      <c r="AM1451" s="6">
        <v>207</v>
      </c>
      <c r="AN1451" s="6" t="s">
        <v>1355</v>
      </c>
    </row>
    <row r="1452" spans="1:40" x14ac:dyDescent="0.25">
      <c r="A1452">
        <v>1450</v>
      </c>
      <c r="B1452">
        <v>296</v>
      </c>
      <c r="C1452">
        <v>343</v>
      </c>
      <c r="D1452">
        <v>109</v>
      </c>
      <c r="E1452">
        <v>2</v>
      </c>
      <c r="F1452">
        <v>218</v>
      </c>
      <c r="G1452">
        <v>1</v>
      </c>
      <c r="H1452" t="str">
        <f>VLOOKUP($C1452,'Raw-products'!$A$2:$H$1261,MATCH(H$1,'Raw-products'!$A$1:$H$1,0))</f>
        <v>Shirt</v>
      </c>
      <c r="I1452" t="str">
        <f>VLOOKUP($C1452,'Raw-products'!$A$2:$H$1261,MATCH(I$1,'Raw-products'!$A$1:$H$1,0))</f>
        <v>Mandarin Collar</v>
      </c>
      <c r="J1452" t="str">
        <f>VLOOKUP($C1452,'Raw-products'!$A$2:$H$1261,MATCH(J$1,'Raw-products'!$A$1:$H$1,0))</f>
        <v>L</v>
      </c>
      <c r="K1452" t="str">
        <f>VLOOKUP($C1452,'Raw-products'!$A$2:$H$1261,MATCH(K$1,'Raw-products'!$A$1:$H$1,0))</f>
        <v>indigo</v>
      </c>
      <c r="L1452">
        <f>VLOOKUP($C1452,'Raw-products'!$A$2:$H$1261,MATCH(L$1,'Raw-products'!$A$1:$H$1,0))</f>
        <v>108</v>
      </c>
      <c r="M1452">
        <f>VLOOKUP($C1452,'Raw-products'!$A$2:$H$1261,MATCH(M$1,'Raw-products'!$A$1:$H$1,0))</f>
        <v>53</v>
      </c>
      <c r="N1452" s="5">
        <f t="shared" si="44"/>
        <v>5724</v>
      </c>
      <c r="O1452" cm="1">
        <f t="array" ref="O1452:R1452">_xlfn.XLOOKUP($B1452,'Raw -orders'!$A:$A,'Raw -orders'!$B:$E)</f>
        <v>207</v>
      </c>
      <c r="P1452">
        <v>47076</v>
      </c>
      <c r="Q1452" s="1">
        <v>44491</v>
      </c>
      <c r="R1452" s="1">
        <v>44494</v>
      </c>
      <c r="S1452" t="str" cm="1">
        <f t="array" ref="S1452:Z1452">_xlfn.XLOOKUP($O1452,'Raw - customers'!$A:$A,'Raw - customers'!$B:$I)</f>
        <v>Brade Caught</v>
      </c>
      <c r="T1452" t="str">
        <v>Genderqueer</v>
      </c>
      <c r="U1452">
        <v>56</v>
      </c>
      <c r="V1452" t="str">
        <v>38 Baumbach Estate DrApt. 545</v>
      </c>
      <c r="W1452">
        <v>7847</v>
      </c>
      <c r="X1452" t="str">
        <v>Elijahburgh</v>
      </c>
      <c r="Y1452" t="str">
        <v>Queensland</v>
      </c>
      <c r="Z1452" t="str">
        <v>Australia</v>
      </c>
      <c r="AA1452">
        <v>10</v>
      </c>
      <c r="AB1452" s="3" t="str">
        <f t="shared" si="45"/>
        <v>0 to 10</v>
      </c>
      <c r="AM1452" s="6">
        <v>207</v>
      </c>
      <c r="AN1452" s="6" t="s">
        <v>1355</v>
      </c>
    </row>
    <row r="1453" spans="1:40" x14ac:dyDescent="0.25">
      <c r="A1453">
        <v>1451</v>
      </c>
      <c r="B1453">
        <v>297</v>
      </c>
      <c r="C1453">
        <v>1235</v>
      </c>
      <c r="D1453">
        <v>112</v>
      </c>
      <c r="E1453">
        <v>3</v>
      </c>
      <c r="F1453">
        <v>336</v>
      </c>
      <c r="G1453">
        <v>1</v>
      </c>
      <c r="H1453" t="str">
        <f>VLOOKUP($C1453,'Raw-products'!$A$2:$H$1261,MATCH(H$1,'Raw-products'!$A$1:$H$1,0))</f>
        <v>Trousers</v>
      </c>
      <c r="I1453" t="str">
        <f>VLOOKUP($C1453,'Raw-products'!$A$2:$H$1261,MATCH(I$1,'Raw-products'!$A$1:$H$1,0))</f>
        <v>Tracksuit Bottoms</v>
      </c>
      <c r="J1453" t="str">
        <f>VLOOKUP($C1453,'Raw-products'!$A$2:$H$1261,MATCH(J$1,'Raw-products'!$A$1:$H$1,0))</f>
        <v>XS</v>
      </c>
      <c r="K1453" t="str">
        <f>VLOOKUP($C1453,'Raw-products'!$A$2:$H$1261,MATCH(K$1,'Raw-products'!$A$1:$H$1,0))</f>
        <v>yellow</v>
      </c>
      <c r="L1453">
        <f>VLOOKUP($C1453,'Raw-products'!$A$2:$H$1261,MATCH(L$1,'Raw-products'!$A$1:$H$1,0))</f>
        <v>91</v>
      </c>
      <c r="M1453">
        <f>VLOOKUP($C1453,'Raw-products'!$A$2:$H$1261,MATCH(M$1,'Raw-products'!$A$1:$H$1,0))</f>
        <v>76</v>
      </c>
      <c r="N1453" s="5">
        <f t="shared" si="44"/>
        <v>6916</v>
      </c>
      <c r="O1453" cm="1">
        <f t="array" ref="O1453:R1453">_xlfn.XLOOKUP($B1453,'Raw -orders'!$A:$A,'Raw -orders'!$B:$E)</f>
        <v>256</v>
      </c>
      <c r="P1453">
        <v>23789</v>
      </c>
      <c r="Q1453" s="1">
        <v>44362</v>
      </c>
      <c r="R1453" s="1">
        <v>44374</v>
      </c>
      <c r="S1453" t="str" cm="1">
        <f t="array" ref="S1453:Z1453">_xlfn.XLOOKUP($O1453,'Raw - customers'!$A:$A,'Raw - customers'!$B:$I)</f>
        <v>Dulcia Gawthorpe</v>
      </c>
      <c r="T1453" t="str">
        <v>Bigender</v>
      </c>
      <c r="U1453">
        <v>46</v>
      </c>
      <c r="V1453" t="str">
        <v>7204 Toby SummitApt. 845</v>
      </c>
      <c r="W1453">
        <v>9007</v>
      </c>
      <c r="X1453" t="str">
        <v>North Lillian</v>
      </c>
      <c r="Y1453" t="str">
        <v>Australian Capital Territory</v>
      </c>
      <c r="Z1453" t="str">
        <v>Australia</v>
      </c>
      <c r="AA1453">
        <v>6</v>
      </c>
      <c r="AB1453" s="3" t="str">
        <f t="shared" si="45"/>
        <v>10 to 20</v>
      </c>
      <c r="AM1453" s="6">
        <v>256</v>
      </c>
      <c r="AN1453" s="6" t="s">
        <v>1350</v>
      </c>
    </row>
    <row r="1454" spans="1:40" x14ac:dyDescent="0.25">
      <c r="A1454">
        <v>1452</v>
      </c>
      <c r="B1454">
        <v>297</v>
      </c>
      <c r="C1454">
        <v>247</v>
      </c>
      <c r="D1454">
        <v>95</v>
      </c>
      <c r="E1454">
        <v>1</v>
      </c>
      <c r="F1454">
        <v>95</v>
      </c>
      <c r="G1454">
        <v>1</v>
      </c>
      <c r="H1454" t="str">
        <f>VLOOKUP($C1454,'Raw-products'!$A$2:$H$1261,MATCH(H$1,'Raw-products'!$A$1:$H$1,0))</f>
        <v>Shirt</v>
      </c>
      <c r="I1454" t="str">
        <f>VLOOKUP($C1454,'Raw-products'!$A$2:$H$1261,MATCH(I$1,'Raw-products'!$A$1:$H$1,0))</f>
        <v>Polo</v>
      </c>
      <c r="J1454" t="str">
        <f>VLOOKUP($C1454,'Raw-products'!$A$2:$H$1261,MATCH(J$1,'Raw-products'!$A$1:$H$1,0))</f>
        <v>M</v>
      </c>
      <c r="K1454" t="str">
        <f>VLOOKUP($C1454,'Raw-products'!$A$2:$H$1261,MATCH(K$1,'Raw-products'!$A$1:$H$1,0))</f>
        <v>red</v>
      </c>
      <c r="L1454">
        <f>VLOOKUP($C1454,'Raw-products'!$A$2:$H$1261,MATCH(L$1,'Raw-products'!$A$1:$H$1,0))</f>
        <v>117</v>
      </c>
      <c r="M1454">
        <f>VLOOKUP($C1454,'Raw-products'!$A$2:$H$1261,MATCH(M$1,'Raw-products'!$A$1:$H$1,0))</f>
        <v>70</v>
      </c>
      <c r="N1454" s="5">
        <f t="shared" si="44"/>
        <v>8190</v>
      </c>
      <c r="O1454" cm="1">
        <f t="array" ref="O1454:R1454">_xlfn.XLOOKUP($B1454,'Raw -orders'!$A:$A,'Raw -orders'!$B:$E)</f>
        <v>256</v>
      </c>
      <c r="P1454">
        <v>23789</v>
      </c>
      <c r="Q1454" s="1">
        <v>44362</v>
      </c>
      <c r="R1454" s="1">
        <v>44374</v>
      </c>
      <c r="S1454" t="str" cm="1">
        <f t="array" ref="S1454:Z1454">_xlfn.XLOOKUP($O1454,'Raw - customers'!$A:$A,'Raw - customers'!$B:$I)</f>
        <v>Dulcia Gawthorpe</v>
      </c>
      <c r="T1454" t="str">
        <v>Bigender</v>
      </c>
      <c r="U1454">
        <v>46</v>
      </c>
      <c r="V1454" t="str">
        <v>7204 Toby SummitApt. 845</v>
      </c>
      <c r="W1454">
        <v>9007</v>
      </c>
      <c r="X1454" t="str">
        <v>North Lillian</v>
      </c>
      <c r="Y1454" t="str">
        <v>Australian Capital Territory</v>
      </c>
      <c r="Z1454" t="str">
        <v>Australia</v>
      </c>
      <c r="AA1454">
        <v>6</v>
      </c>
      <c r="AB1454" s="3" t="str">
        <f t="shared" si="45"/>
        <v>10 to 20</v>
      </c>
      <c r="AM1454" s="6">
        <v>256</v>
      </c>
      <c r="AN1454" s="6" t="s">
        <v>1350</v>
      </c>
    </row>
    <row r="1455" spans="1:40" x14ac:dyDescent="0.25">
      <c r="A1455">
        <v>1453</v>
      </c>
      <c r="B1455">
        <v>297</v>
      </c>
      <c r="C1455">
        <v>416</v>
      </c>
      <c r="D1455">
        <v>119</v>
      </c>
      <c r="E1455">
        <v>2</v>
      </c>
      <c r="F1455">
        <v>238</v>
      </c>
      <c r="G1455">
        <v>1</v>
      </c>
      <c r="H1455" t="str">
        <f>VLOOKUP($C1455,'Raw-products'!$A$2:$H$1261,MATCH(H$1,'Raw-products'!$A$1:$H$1,0))</f>
        <v>Shirt</v>
      </c>
      <c r="I1455" t="str">
        <f>VLOOKUP($C1455,'Raw-products'!$A$2:$H$1261,MATCH(I$1,'Raw-products'!$A$1:$H$1,0))</f>
        <v>Casual Slim Fit</v>
      </c>
      <c r="J1455" t="str">
        <f>VLOOKUP($C1455,'Raw-products'!$A$2:$H$1261,MATCH(J$1,'Raw-products'!$A$1:$H$1,0))</f>
        <v>S</v>
      </c>
      <c r="K1455" t="str">
        <f>VLOOKUP($C1455,'Raw-products'!$A$2:$H$1261,MATCH(K$1,'Raw-products'!$A$1:$H$1,0))</f>
        <v>violet</v>
      </c>
      <c r="L1455">
        <f>VLOOKUP($C1455,'Raw-products'!$A$2:$H$1261,MATCH(L$1,'Raw-products'!$A$1:$H$1,0))</f>
        <v>113</v>
      </c>
      <c r="M1455">
        <f>VLOOKUP($C1455,'Raw-products'!$A$2:$H$1261,MATCH(M$1,'Raw-products'!$A$1:$H$1,0))</f>
        <v>50</v>
      </c>
      <c r="N1455" s="5">
        <f t="shared" si="44"/>
        <v>5650</v>
      </c>
      <c r="O1455" cm="1">
        <f t="array" ref="O1455:R1455">_xlfn.XLOOKUP($B1455,'Raw -orders'!$A:$A,'Raw -orders'!$B:$E)</f>
        <v>256</v>
      </c>
      <c r="P1455">
        <v>23789</v>
      </c>
      <c r="Q1455" s="1">
        <v>44362</v>
      </c>
      <c r="R1455" s="1">
        <v>44374</v>
      </c>
      <c r="S1455" t="str" cm="1">
        <f t="array" ref="S1455:Z1455">_xlfn.XLOOKUP($O1455,'Raw - customers'!$A:$A,'Raw - customers'!$B:$I)</f>
        <v>Dulcia Gawthorpe</v>
      </c>
      <c r="T1455" t="str">
        <v>Bigender</v>
      </c>
      <c r="U1455">
        <v>46</v>
      </c>
      <c r="V1455" t="str">
        <v>7204 Toby SummitApt. 845</v>
      </c>
      <c r="W1455">
        <v>9007</v>
      </c>
      <c r="X1455" t="str">
        <v>North Lillian</v>
      </c>
      <c r="Y1455" t="str">
        <v>Australian Capital Territory</v>
      </c>
      <c r="Z1455" t="str">
        <v>Australia</v>
      </c>
      <c r="AA1455">
        <v>6</v>
      </c>
      <c r="AB1455" s="3" t="str">
        <f t="shared" si="45"/>
        <v>10 to 20</v>
      </c>
      <c r="AM1455" s="6">
        <v>256</v>
      </c>
      <c r="AN1455" s="6" t="s">
        <v>1350</v>
      </c>
    </row>
    <row r="1456" spans="1:40" x14ac:dyDescent="0.25">
      <c r="A1456">
        <v>1454</v>
      </c>
      <c r="B1456">
        <v>297</v>
      </c>
      <c r="C1456">
        <v>845</v>
      </c>
      <c r="D1456">
        <v>113</v>
      </c>
      <c r="E1456">
        <v>1</v>
      </c>
      <c r="F1456">
        <v>113</v>
      </c>
      <c r="G1456">
        <v>1</v>
      </c>
      <c r="H1456" t="str">
        <f>VLOOKUP($C1456,'Raw-products'!$A$2:$H$1261,MATCH(H$1,'Raw-products'!$A$1:$H$1,0))</f>
        <v>Trousers</v>
      </c>
      <c r="I1456" t="str">
        <f>VLOOKUP($C1456,'Raw-products'!$A$2:$H$1261,MATCH(I$1,'Raw-products'!$A$1:$H$1,0))</f>
        <v>Chinos</v>
      </c>
      <c r="J1456" t="str">
        <f>VLOOKUP($C1456,'Raw-products'!$A$2:$H$1261,MATCH(J$1,'Raw-products'!$A$1:$H$1,0))</f>
        <v>XS</v>
      </c>
      <c r="K1456" t="str">
        <f>VLOOKUP($C1456,'Raw-products'!$A$2:$H$1261,MATCH(K$1,'Raw-products'!$A$1:$H$1,0))</f>
        <v>orange</v>
      </c>
      <c r="L1456">
        <f>VLOOKUP($C1456,'Raw-products'!$A$2:$H$1261,MATCH(L$1,'Raw-products'!$A$1:$H$1,0))</f>
        <v>100</v>
      </c>
      <c r="M1456">
        <f>VLOOKUP($C1456,'Raw-products'!$A$2:$H$1261,MATCH(M$1,'Raw-products'!$A$1:$H$1,0))</f>
        <v>53</v>
      </c>
      <c r="N1456" s="5">
        <f t="shared" si="44"/>
        <v>5300</v>
      </c>
      <c r="O1456" cm="1">
        <f t="array" ref="O1456:R1456">_xlfn.XLOOKUP($B1456,'Raw -orders'!$A:$A,'Raw -orders'!$B:$E)</f>
        <v>256</v>
      </c>
      <c r="P1456">
        <v>23789</v>
      </c>
      <c r="Q1456" s="1">
        <v>44362</v>
      </c>
      <c r="R1456" s="1">
        <v>44374</v>
      </c>
      <c r="S1456" t="str" cm="1">
        <f t="array" ref="S1456:Z1456">_xlfn.XLOOKUP($O1456,'Raw - customers'!$A:$A,'Raw - customers'!$B:$I)</f>
        <v>Dulcia Gawthorpe</v>
      </c>
      <c r="T1456" t="str">
        <v>Bigender</v>
      </c>
      <c r="U1456">
        <v>46</v>
      </c>
      <c r="V1456" t="str">
        <v>7204 Toby SummitApt. 845</v>
      </c>
      <c r="W1456">
        <v>9007</v>
      </c>
      <c r="X1456" t="str">
        <v>North Lillian</v>
      </c>
      <c r="Y1456" t="str">
        <v>Australian Capital Territory</v>
      </c>
      <c r="Z1456" t="str">
        <v>Australia</v>
      </c>
      <c r="AA1456">
        <v>6</v>
      </c>
      <c r="AB1456" s="3" t="str">
        <f t="shared" si="45"/>
        <v>10 to 20</v>
      </c>
      <c r="AM1456" s="6">
        <v>256</v>
      </c>
      <c r="AN1456" s="6" t="s">
        <v>1350</v>
      </c>
    </row>
    <row r="1457" spans="1:40" x14ac:dyDescent="0.25">
      <c r="A1457">
        <v>1455</v>
      </c>
      <c r="B1457">
        <v>297</v>
      </c>
      <c r="C1457">
        <v>752</v>
      </c>
      <c r="D1457">
        <v>109</v>
      </c>
      <c r="E1457">
        <v>1</v>
      </c>
      <c r="F1457">
        <v>109</v>
      </c>
      <c r="G1457">
        <v>1</v>
      </c>
      <c r="H1457" t="str">
        <f>VLOOKUP($C1457,'Raw-products'!$A$2:$H$1261,MATCH(H$1,'Raw-products'!$A$1:$H$1,0))</f>
        <v>Jacket</v>
      </c>
      <c r="I1457" t="str">
        <f>VLOOKUP($C1457,'Raw-products'!$A$2:$H$1261,MATCH(I$1,'Raw-products'!$A$1:$H$1,0))</f>
        <v>Peacoat</v>
      </c>
      <c r="J1457" t="str">
        <f>VLOOKUP($C1457,'Raw-products'!$A$2:$H$1261,MATCH(J$1,'Raw-products'!$A$1:$H$1,0))</f>
        <v>M</v>
      </c>
      <c r="K1457" t="str">
        <f>VLOOKUP($C1457,'Raw-products'!$A$2:$H$1261,MATCH(K$1,'Raw-products'!$A$1:$H$1,0))</f>
        <v>green</v>
      </c>
      <c r="L1457">
        <f>VLOOKUP($C1457,'Raw-products'!$A$2:$H$1261,MATCH(L$1,'Raw-products'!$A$1:$H$1,0))</f>
        <v>102</v>
      </c>
      <c r="M1457">
        <f>VLOOKUP($C1457,'Raw-products'!$A$2:$H$1261,MATCH(M$1,'Raw-products'!$A$1:$H$1,0))</f>
        <v>49</v>
      </c>
      <c r="N1457" s="5">
        <f t="shared" si="44"/>
        <v>4998</v>
      </c>
      <c r="O1457" cm="1">
        <f t="array" ref="O1457:R1457">_xlfn.XLOOKUP($B1457,'Raw -orders'!$A:$A,'Raw -orders'!$B:$E)</f>
        <v>256</v>
      </c>
      <c r="P1457">
        <v>23789</v>
      </c>
      <c r="Q1457" s="1">
        <v>44362</v>
      </c>
      <c r="R1457" s="1">
        <v>44374</v>
      </c>
      <c r="S1457" t="str" cm="1">
        <f t="array" ref="S1457:Z1457">_xlfn.XLOOKUP($O1457,'Raw - customers'!$A:$A,'Raw - customers'!$B:$I)</f>
        <v>Dulcia Gawthorpe</v>
      </c>
      <c r="T1457" t="str">
        <v>Bigender</v>
      </c>
      <c r="U1457">
        <v>46</v>
      </c>
      <c r="V1457" t="str">
        <v>7204 Toby SummitApt. 845</v>
      </c>
      <c r="W1457">
        <v>9007</v>
      </c>
      <c r="X1457" t="str">
        <v>North Lillian</v>
      </c>
      <c r="Y1457" t="str">
        <v>Australian Capital Territory</v>
      </c>
      <c r="Z1457" t="str">
        <v>Australia</v>
      </c>
      <c r="AA1457">
        <v>6</v>
      </c>
      <c r="AB1457" s="3" t="str">
        <f t="shared" si="45"/>
        <v>10 to 20</v>
      </c>
      <c r="AM1457" s="6">
        <v>256</v>
      </c>
      <c r="AN1457" s="6" t="s">
        <v>1350</v>
      </c>
    </row>
    <row r="1458" spans="1:40" x14ac:dyDescent="0.25">
      <c r="A1458">
        <v>1456</v>
      </c>
      <c r="B1458">
        <v>297</v>
      </c>
      <c r="C1458">
        <v>892</v>
      </c>
      <c r="D1458">
        <v>94</v>
      </c>
      <c r="E1458">
        <v>3</v>
      </c>
      <c r="F1458">
        <v>282</v>
      </c>
      <c r="G1458">
        <v>1</v>
      </c>
      <c r="H1458" t="str">
        <f>VLOOKUP($C1458,'Raw-products'!$A$2:$H$1261,MATCH(H$1,'Raw-products'!$A$1:$H$1,0))</f>
        <v>Trousers</v>
      </c>
      <c r="I1458" t="str">
        <f>VLOOKUP($C1458,'Raw-products'!$A$2:$H$1261,MATCH(I$1,'Raw-products'!$A$1:$H$1,0))</f>
        <v>Cords</v>
      </c>
      <c r="J1458" t="str">
        <f>VLOOKUP($C1458,'Raw-products'!$A$2:$H$1261,MATCH(J$1,'Raw-products'!$A$1:$H$1,0))</f>
        <v>M</v>
      </c>
      <c r="K1458" t="str">
        <f>VLOOKUP($C1458,'Raw-products'!$A$2:$H$1261,MATCH(K$1,'Raw-products'!$A$1:$H$1,0))</f>
        <v>green</v>
      </c>
      <c r="L1458">
        <f>VLOOKUP($C1458,'Raw-products'!$A$2:$H$1261,MATCH(L$1,'Raw-products'!$A$1:$H$1,0))</f>
        <v>113</v>
      </c>
      <c r="M1458">
        <f>VLOOKUP($C1458,'Raw-products'!$A$2:$H$1261,MATCH(M$1,'Raw-products'!$A$1:$H$1,0))</f>
        <v>76</v>
      </c>
      <c r="N1458" s="5">
        <f t="shared" si="44"/>
        <v>8588</v>
      </c>
      <c r="O1458" cm="1">
        <f t="array" ref="O1458:R1458">_xlfn.XLOOKUP($B1458,'Raw -orders'!$A:$A,'Raw -orders'!$B:$E)</f>
        <v>256</v>
      </c>
      <c r="P1458">
        <v>23789</v>
      </c>
      <c r="Q1458" s="1">
        <v>44362</v>
      </c>
      <c r="R1458" s="1">
        <v>44374</v>
      </c>
      <c r="S1458" t="str" cm="1">
        <f t="array" ref="S1458:Z1458">_xlfn.XLOOKUP($O1458,'Raw - customers'!$A:$A,'Raw - customers'!$B:$I)</f>
        <v>Dulcia Gawthorpe</v>
      </c>
      <c r="T1458" t="str">
        <v>Bigender</v>
      </c>
      <c r="U1458">
        <v>46</v>
      </c>
      <c r="V1458" t="str">
        <v>7204 Toby SummitApt. 845</v>
      </c>
      <c r="W1458">
        <v>9007</v>
      </c>
      <c r="X1458" t="str">
        <v>North Lillian</v>
      </c>
      <c r="Y1458" t="str">
        <v>Australian Capital Territory</v>
      </c>
      <c r="Z1458" t="str">
        <v>Australia</v>
      </c>
      <c r="AA1458">
        <v>6</v>
      </c>
      <c r="AB1458" s="3" t="str">
        <f t="shared" si="45"/>
        <v>10 to 20</v>
      </c>
      <c r="AM1458" s="6">
        <v>256</v>
      </c>
      <c r="AN1458" s="6" t="s">
        <v>1350</v>
      </c>
    </row>
    <row r="1459" spans="1:40" x14ac:dyDescent="0.25">
      <c r="A1459">
        <v>1457</v>
      </c>
      <c r="B1459">
        <v>297</v>
      </c>
      <c r="C1459">
        <v>672</v>
      </c>
      <c r="D1459">
        <v>113</v>
      </c>
      <c r="E1459">
        <v>2</v>
      </c>
      <c r="F1459">
        <v>226</v>
      </c>
      <c r="G1459">
        <v>1</v>
      </c>
      <c r="H1459" t="str">
        <f>VLOOKUP($C1459,'Raw-products'!$A$2:$H$1261,MATCH(H$1,'Raw-products'!$A$1:$H$1,0))</f>
        <v>Jacket</v>
      </c>
      <c r="I1459" t="str">
        <f>VLOOKUP($C1459,'Raw-products'!$A$2:$H$1261,MATCH(I$1,'Raw-products'!$A$1:$H$1,0))</f>
        <v>Parka</v>
      </c>
      <c r="J1459" t="str">
        <f>VLOOKUP($C1459,'Raw-products'!$A$2:$H$1261,MATCH(J$1,'Raw-products'!$A$1:$H$1,0))</f>
        <v>M</v>
      </c>
      <c r="K1459" t="str">
        <f>VLOOKUP($C1459,'Raw-products'!$A$2:$H$1261,MATCH(K$1,'Raw-products'!$A$1:$H$1,0))</f>
        <v>orange</v>
      </c>
      <c r="L1459">
        <f>VLOOKUP($C1459,'Raw-products'!$A$2:$H$1261,MATCH(L$1,'Raw-products'!$A$1:$H$1,0))</f>
        <v>119</v>
      </c>
      <c r="M1459">
        <f>VLOOKUP($C1459,'Raw-products'!$A$2:$H$1261,MATCH(M$1,'Raw-products'!$A$1:$H$1,0))</f>
        <v>51</v>
      </c>
      <c r="N1459" s="5">
        <f t="shared" si="44"/>
        <v>6069</v>
      </c>
      <c r="O1459" cm="1">
        <f t="array" ref="O1459:R1459">_xlfn.XLOOKUP($B1459,'Raw -orders'!$A:$A,'Raw -orders'!$B:$E)</f>
        <v>256</v>
      </c>
      <c r="P1459">
        <v>23789</v>
      </c>
      <c r="Q1459" s="1">
        <v>44362</v>
      </c>
      <c r="R1459" s="1">
        <v>44374</v>
      </c>
      <c r="S1459" t="str" cm="1">
        <f t="array" ref="S1459:Z1459">_xlfn.XLOOKUP($O1459,'Raw - customers'!$A:$A,'Raw - customers'!$B:$I)</f>
        <v>Dulcia Gawthorpe</v>
      </c>
      <c r="T1459" t="str">
        <v>Bigender</v>
      </c>
      <c r="U1459">
        <v>46</v>
      </c>
      <c r="V1459" t="str">
        <v>7204 Toby SummitApt. 845</v>
      </c>
      <c r="W1459">
        <v>9007</v>
      </c>
      <c r="X1459" t="str">
        <v>North Lillian</v>
      </c>
      <c r="Y1459" t="str">
        <v>Australian Capital Territory</v>
      </c>
      <c r="Z1459" t="str">
        <v>Australia</v>
      </c>
      <c r="AA1459">
        <v>6</v>
      </c>
      <c r="AB1459" s="3" t="str">
        <f t="shared" si="45"/>
        <v>10 to 20</v>
      </c>
      <c r="AM1459" s="6">
        <v>256</v>
      </c>
      <c r="AN1459" s="6" t="s">
        <v>1350</v>
      </c>
    </row>
    <row r="1460" spans="1:40" x14ac:dyDescent="0.25">
      <c r="A1460">
        <v>1458</v>
      </c>
      <c r="B1460">
        <v>297</v>
      </c>
      <c r="C1460">
        <v>854</v>
      </c>
      <c r="D1460">
        <v>113</v>
      </c>
      <c r="E1460">
        <v>2</v>
      </c>
      <c r="F1460">
        <v>226</v>
      </c>
      <c r="G1460">
        <v>1</v>
      </c>
      <c r="H1460" t="str">
        <f>VLOOKUP($C1460,'Raw-products'!$A$2:$H$1261,MATCH(H$1,'Raw-products'!$A$1:$H$1,0))</f>
        <v>Trousers</v>
      </c>
      <c r="I1460" t="str">
        <f>VLOOKUP($C1460,'Raw-products'!$A$2:$H$1261,MATCH(I$1,'Raw-products'!$A$1:$H$1,0))</f>
        <v>Chinos</v>
      </c>
      <c r="J1460" t="str">
        <f>VLOOKUP($C1460,'Raw-products'!$A$2:$H$1261,MATCH(J$1,'Raw-products'!$A$1:$H$1,0))</f>
        <v>XL</v>
      </c>
      <c r="K1460" t="str">
        <f>VLOOKUP($C1460,'Raw-products'!$A$2:$H$1261,MATCH(K$1,'Raw-products'!$A$1:$H$1,0))</f>
        <v>yellow</v>
      </c>
      <c r="L1460">
        <f>VLOOKUP($C1460,'Raw-products'!$A$2:$H$1261,MATCH(L$1,'Raw-products'!$A$1:$H$1,0))</f>
        <v>100</v>
      </c>
      <c r="M1460">
        <f>VLOOKUP($C1460,'Raw-products'!$A$2:$H$1261,MATCH(M$1,'Raw-products'!$A$1:$H$1,0))</f>
        <v>59</v>
      </c>
      <c r="N1460" s="5">
        <f t="shared" si="44"/>
        <v>5900</v>
      </c>
      <c r="O1460" cm="1">
        <f t="array" ref="O1460:R1460">_xlfn.XLOOKUP($B1460,'Raw -orders'!$A:$A,'Raw -orders'!$B:$E)</f>
        <v>256</v>
      </c>
      <c r="P1460">
        <v>23789</v>
      </c>
      <c r="Q1460" s="1">
        <v>44362</v>
      </c>
      <c r="R1460" s="1">
        <v>44374</v>
      </c>
      <c r="S1460" t="str" cm="1">
        <f t="array" ref="S1460:Z1460">_xlfn.XLOOKUP($O1460,'Raw - customers'!$A:$A,'Raw - customers'!$B:$I)</f>
        <v>Dulcia Gawthorpe</v>
      </c>
      <c r="T1460" t="str">
        <v>Bigender</v>
      </c>
      <c r="U1460">
        <v>46</v>
      </c>
      <c r="V1460" t="str">
        <v>7204 Toby SummitApt. 845</v>
      </c>
      <c r="W1460">
        <v>9007</v>
      </c>
      <c r="X1460" t="str">
        <v>North Lillian</v>
      </c>
      <c r="Y1460" t="str">
        <v>Australian Capital Territory</v>
      </c>
      <c r="Z1460" t="str">
        <v>Australia</v>
      </c>
      <c r="AA1460">
        <v>6</v>
      </c>
      <c r="AB1460" s="3" t="str">
        <f t="shared" si="45"/>
        <v>10 to 20</v>
      </c>
      <c r="AM1460" s="6">
        <v>256</v>
      </c>
      <c r="AN1460" s="6" t="s">
        <v>1350</v>
      </c>
    </row>
    <row r="1461" spans="1:40" x14ac:dyDescent="0.25">
      <c r="A1461">
        <v>1459</v>
      </c>
      <c r="B1461">
        <v>297</v>
      </c>
      <c r="C1461">
        <v>757</v>
      </c>
      <c r="D1461">
        <v>109</v>
      </c>
      <c r="E1461">
        <v>1</v>
      </c>
      <c r="F1461">
        <v>109</v>
      </c>
      <c r="G1461">
        <v>1</v>
      </c>
      <c r="H1461" t="str">
        <f>VLOOKUP($C1461,'Raw-products'!$A$2:$H$1261,MATCH(H$1,'Raw-products'!$A$1:$H$1,0))</f>
        <v>Jacket</v>
      </c>
      <c r="I1461" t="str">
        <f>VLOOKUP($C1461,'Raw-products'!$A$2:$H$1261,MATCH(I$1,'Raw-products'!$A$1:$H$1,0))</f>
        <v>Peacoat</v>
      </c>
      <c r="J1461" t="str">
        <f>VLOOKUP($C1461,'Raw-products'!$A$2:$H$1261,MATCH(J$1,'Raw-products'!$A$1:$H$1,0))</f>
        <v>M</v>
      </c>
      <c r="K1461" t="str">
        <f>VLOOKUP($C1461,'Raw-products'!$A$2:$H$1261,MATCH(K$1,'Raw-products'!$A$1:$H$1,0))</f>
        <v>blue</v>
      </c>
      <c r="L1461">
        <f>VLOOKUP($C1461,'Raw-products'!$A$2:$H$1261,MATCH(L$1,'Raw-products'!$A$1:$H$1,0))</f>
        <v>102</v>
      </c>
      <c r="M1461">
        <f>VLOOKUP($C1461,'Raw-products'!$A$2:$H$1261,MATCH(M$1,'Raw-products'!$A$1:$H$1,0))</f>
        <v>71</v>
      </c>
      <c r="N1461" s="5">
        <f t="shared" si="44"/>
        <v>7242</v>
      </c>
      <c r="O1461" cm="1">
        <f t="array" ref="O1461:R1461">_xlfn.XLOOKUP($B1461,'Raw -orders'!$A:$A,'Raw -orders'!$B:$E)</f>
        <v>256</v>
      </c>
      <c r="P1461">
        <v>23789</v>
      </c>
      <c r="Q1461" s="1">
        <v>44362</v>
      </c>
      <c r="R1461" s="1">
        <v>44374</v>
      </c>
      <c r="S1461" t="str" cm="1">
        <f t="array" ref="S1461:Z1461">_xlfn.XLOOKUP($O1461,'Raw - customers'!$A:$A,'Raw - customers'!$B:$I)</f>
        <v>Dulcia Gawthorpe</v>
      </c>
      <c r="T1461" t="str">
        <v>Bigender</v>
      </c>
      <c r="U1461">
        <v>46</v>
      </c>
      <c r="V1461" t="str">
        <v>7204 Toby SummitApt. 845</v>
      </c>
      <c r="W1461">
        <v>9007</v>
      </c>
      <c r="X1461" t="str">
        <v>North Lillian</v>
      </c>
      <c r="Y1461" t="str">
        <v>Australian Capital Territory</v>
      </c>
      <c r="Z1461" t="str">
        <v>Australia</v>
      </c>
      <c r="AA1461">
        <v>6</v>
      </c>
      <c r="AB1461" s="3" t="str">
        <f t="shared" si="45"/>
        <v>10 to 20</v>
      </c>
      <c r="AM1461" s="6">
        <v>256</v>
      </c>
      <c r="AN1461" s="6" t="s">
        <v>1350</v>
      </c>
    </row>
    <row r="1462" spans="1:40" x14ac:dyDescent="0.25">
      <c r="A1462">
        <v>1460</v>
      </c>
      <c r="B1462">
        <v>297</v>
      </c>
      <c r="C1462">
        <v>971</v>
      </c>
      <c r="D1462">
        <v>97</v>
      </c>
      <c r="E1462">
        <v>2</v>
      </c>
      <c r="F1462">
        <v>194</v>
      </c>
      <c r="G1462">
        <v>1</v>
      </c>
      <c r="H1462" t="str">
        <f>VLOOKUP($C1462,'Raw-products'!$A$2:$H$1261,MATCH(H$1,'Raw-products'!$A$1:$H$1,0))</f>
        <v>Trousers</v>
      </c>
      <c r="I1462" t="str">
        <f>VLOOKUP($C1462,'Raw-products'!$A$2:$H$1261,MATCH(I$1,'Raw-products'!$A$1:$H$1,0))</f>
        <v>Slim-Fit</v>
      </c>
      <c r="J1462" t="str">
        <f>VLOOKUP($C1462,'Raw-products'!$A$2:$H$1261,MATCH(J$1,'Raw-products'!$A$1:$H$1,0))</f>
        <v>S</v>
      </c>
      <c r="K1462" t="str">
        <f>VLOOKUP($C1462,'Raw-products'!$A$2:$H$1261,MATCH(K$1,'Raw-products'!$A$1:$H$1,0))</f>
        <v>indigo</v>
      </c>
      <c r="L1462">
        <f>VLOOKUP($C1462,'Raw-products'!$A$2:$H$1261,MATCH(L$1,'Raw-products'!$A$1:$H$1,0))</f>
        <v>119</v>
      </c>
      <c r="M1462">
        <f>VLOOKUP($C1462,'Raw-products'!$A$2:$H$1261,MATCH(M$1,'Raw-products'!$A$1:$H$1,0))</f>
        <v>41</v>
      </c>
      <c r="N1462" s="5">
        <f t="shared" si="44"/>
        <v>4879</v>
      </c>
      <c r="O1462" cm="1">
        <f t="array" ref="O1462:R1462">_xlfn.XLOOKUP($B1462,'Raw -orders'!$A:$A,'Raw -orders'!$B:$E)</f>
        <v>256</v>
      </c>
      <c r="P1462">
        <v>23789</v>
      </c>
      <c r="Q1462" s="1">
        <v>44362</v>
      </c>
      <c r="R1462" s="1">
        <v>44374</v>
      </c>
      <c r="S1462" t="str" cm="1">
        <f t="array" ref="S1462:Z1462">_xlfn.XLOOKUP($O1462,'Raw - customers'!$A:$A,'Raw - customers'!$B:$I)</f>
        <v>Dulcia Gawthorpe</v>
      </c>
      <c r="T1462" t="str">
        <v>Bigender</v>
      </c>
      <c r="U1462">
        <v>46</v>
      </c>
      <c r="V1462" t="str">
        <v>7204 Toby SummitApt. 845</v>
      </c>
      <c r="W1462">
        <v>9007</v>
      </c>
      <c r="X1462" t="str">
        <v>North Lillian</v>
      </c>
      <c r="Y1462" t="str">
        <v>Australian Capital Territory</v>
      </c>
      <c r="Z1462" t="str">
        <v>Australia</v>
      </c>
      <c r="AA1462">
        <v>6</v>
      </c>
      <c r="AB1462" s="3" t="str">
        <f t="shared" si="45"/>
        <v>10 to 20</v>
      </c>
      <c r="AM1462" s="6">
        <v>256</v>
      </c>
      <c r="AN1462" s="6" t="s">
        <v>1350</v>
      </c>
    </row>
    <row r="1463" spans="1:40" x14ac:dyDescent="0.25">
      <c r="A1463">
        <v>1461</v>
      </c>
      <c r="B1463">
        <v>298</v>
      </c>
      <c r="C1463">
        <v>978</v>
      </c>
      <c r="D1463">
        <v>97</v>
      </c>
      <c r="E1463">
        <v>2</v>
      </c>
      <c r="F1463">
        <v>194</v>
      </c>
      <c r="G1463">
        <v>1</v>
      </c>
      <c r="H1463" t="str">
        <f>VLOOKUP($C1463,'Raw-products'!$A$2:$H$1261,MATCH(H$1,'Raw-products'!$A$1:$H$1,0))</f>
        <v>Trousers</v>
      </c>
      <c r="I1463" t="str">
        <f>VLOOKUP($C1463,'Raw-products'!$A$2:$H$1261,MATCH(I$1,'Raw-products'!$A$1:$H$1,0))</f>
        <v>Slim-Fit</v>
      </c>
      <c r="J1463" t="str">
        <f>VLOOKUP($C1463,'Raw-products'!$A$2:$H$1261,MATCH(J$1,'Raw-products'!$A$1:$H$1,0))</f>
        <v>L</v>
      </c>
      <c r="K1463" t="str">
        <f>VLOOKUP($C1463,'Raw-products'!$A$2:$H$1261,MATCH(K$1,'Raw-products'!$A$1:$H$1,0))</f>
        <v>violet</v>
      </c>
      <c r="L1463">
        <f>VLOOKUP($C1463,'Raw-products'!$A$2:$H$1261,MATCH(L$1,'Raw-products'!$A$1:$H$1,0))</f>
        <v>119</v>
      </c>
      <c r="M1463">
        <f>VLOOKUP($C1463,'Raw-products'!$A$2:$H$1261,MATCH(M$1,'Raw-products'!$A$1:$H$1,0))</f>
        <v>58</v>
      </c>
      <c r="N1463" s="5">
        <f t="shared" si="44"/>
        <v>6902</v>
      </c>
      <c r="O1463" cm="1">
        <f t="array" ref="O1463:R1463">_xlfn.XLOOKUP($B1463,'Raw -orders'!$A:$A,'Raw -orders'!$B:$E)</f>
        <v>58</v>
      </c>
      <c r="P1463">
        <v>55984</v>
      </c>
      <c r="Q1463" s="1">
        <v>44450</v>
      </c>
      <c r="R1463" s="1">
        <v>44459</v>
      </c>
      <c r="S1463" t="str" cm="1">
        <f t="array" ref="S1463:Z1463">_xlfn.XLOOKUP($O1463,'Raw - customers'!$A:$A,'Raw - customers'!$B:$I)</f>
        <v>Aurie Margett</v>
      </c>
      <c r="T1463" t="str">
        <v>Agender</v>
      </c>
      <c r="U1463">
        <v>39</v>
      </c>
      <c r="V1463" t="str">
        <v>260 Lily PassSuite 549</v>
      </c>
      <c r="W1463">
        <v>2783</v>
      </c>
      <c r="X1463" t="str">
        <v>Amelieburgh</v>
      </c>
      <c r="Y1463" t="str">
        <v>New South Wales</v>
      </c>
      <c r="Z1463" t="str">
        <v>Australia</v>
      </c>
      <c r="AA1463">
        <v>9</v>
      </c>
      <c r="AB1463" s="3" t="str">
        <f t="shared" si="45"/>
        <v>0 to 10</v>
      </c>
      <c r="AM1463" s="6">
        <v>58</v>
      </c>
      <c r="AN1463" s="6" t="s">
        <v>1362</v>
      </c>
    </row>
    <row r="1464" spans="1:40" x14ac:dyDescent="0.25">
      <c r="A1464">
        <v>1462</v>
      </c>
      <c r="B1464">
        <v>298</v>
      </c>
      <c r="C1464">
        <v>667</v>
      </c>
      <c r="D1464">
        <v>113</v>
      </c>
      <c r="E1464">
        <v>2</v>
      </c>
      <c r="F1464">
        <v>226</v>
      </c>
      <c r="G1464">
        <v>1</v>
      </c>
      <c r="H1464" t="str">
        <f>VLOOKUP($C1464,'Raw-products'!$A$2:$H$1261,MATCH(H$1,'Raw-products'!$A$1:$H$1,0))</f>
        <v>Jacket</v>
      </c>
      <c r="I1464" t="str">
        <f>VLOOKUP($C1464,'Raw-products'!$A$2:$H$1261,MATCH(I$1,'Raw-products'!$A$1:$H$1,0))</f>
        <v>Parka</v>
      </c>
      <c r="J1464" t="str">
        <f>VLOOKUP($C1464,'Raw-products'!$A$2:$H$1261,MATCH(J$1,'Raw-products'!$A$1:$H$1,0))</f>
        <v>M</v>
      </c>
      <c r="K1464" t="str">
        <f>VLOOKUP($C1464,'Raw-products'!$A$2:$H$1261,MATCH(K$1,'Raw-products'!$A$1:$H$1,0))</f>
        <v>red</v>
      </c>
      <c r="L1464">
        <f>VLOOKUP($C1464,'Raw-products'!$A$2:$H$1261,MATCH(L$1,'Raw-products'!$A$1:$H$1,0))</f>
        <v>119</v>
      </c>
      <c r="M1464">
        <f>VLOOKUP($C1464,'Raw-products'!$A$2:$H$1261,MATCH(M$1,'Raw-products'!$A$1:$H$1,0))</f>
        <v>56</v>
      </c>
      <c r="N1464" s="5">
        <f t="shared" si="44"/>
        <v>6664</v>
      </c>
      <c r="O1464" cm="1">
        <f t="array" ref="O1464:R1464">_xlfn.XLOOKUP($B1464,'Raw -orders'!$A:$A,'Raw -orders'!$B:$E)</f>
        <v>58</v>
      </c>
      <c r="P1464">
        <v>55984</v>
      </c>
      <c r="Q1464" s="1">
        <v>44450</v>
      </c>
      <c r="R1464" s="1">
        <v>44459</v>
      </c>
      <c r="S1464" t="str" cm="1">
        <f t="array" ref="S1464:Z1464">_xlfn.XLOOKUP($O1464,'Raw - customers'!$A:$A,'Raw - customers'!$B:$I)</f>
        <v>Aurie Margett</v>
      </c>
      <c r="T1464" t="str">
        <v>Agender</v>
      </c>
      <c r="U1464">
        <v>39</v>
      </c>
      <c r="V1464" t="str">
        <v>260 Lily PassSuite 549</v>
      </c>
      <c r="W1464">
        <v>2783</v>
      </c>
      <c r="X1464" t="str">
        <v>Amelieburgh</v>
      </c>
      <c r="Y1464" t="str">
        <v>New South Wales</v>
      </c>
      <c r="Z1464" t="str">
        <v>Australia</v>
      </c>
      <c r="AA1464">
        <v>9</v>
      </c>
      <c r="AB1464" s="3" t="str">
        <f t="shared" si="45"/>
        <v>0 to 10</v>
      </c>
      <c r="AM1464" s="6">
        <v>58</v>
      </c>
      <c r="AN1464" s="6" t="s">
        <v>1362</v>
      </c>
    </row>
    <row r="1465" spans="1:40" x14ac:dyDescent="0.25">
      <c r="A1465">
        <v>1463</v>
      </c>
      <c r="B1465">
        <v>298</v>
      </c>
      <c r="C1465">
        <v>672</v>
      </c>
      <c r="D1465">
        <v>113</v>
      </c>
      <c r="E1465">
        <v>1</v>
      </c>
      <c r="F1465">
        <v>113</v>
      </c>
      <c r="G1465">
        <v>1</v>
      </c>
      <c r="H1465" t="str">
        <f>VLOOKUP($C1465,'Raw-products'!$A$2:$H$1261,MATCH(H$1,'Raw-products'!$A$1:$H$1,0))</f>
        <v>Jacket</v>
      </c>
      <c r="I1465" t="str">
        <f>VLOOKUP($C1465,'Raw-products'!$A$2:$H$1261,MATCH(I$1,'Raw-products'!$A$1:$H$1,0))</f>
        <v>Parka</v>
      </c>
      <c r="J1465" t="str">
        <f>VLOOKUP($C1465,'Raw-products'!$A$2:$H$1261,MATCH(J$1,'Raw-products'!$A$1:$H$1,0))</f>
        <v>M</v>
      </c>
      <c r="K1465" t="str">
        <f>VLOOKUP($C1465,'Raw-products'!$A$2:$H$1261,MATCH(K$1,'Raw-products'!$A$1:$H$1,0))</f>
        <v>orange</v>
      </c>
      <c r="L1465">
        <f>VLOOKUP($C1465,'Raw-products'!$A$2:$H$1261,MATCH(L$1,'Raw-products'!$A$1:$H$1,0))</f>
        <v>119</v>
      </c>
      <c r="M1465">
        <f>VLOOKUP($C1465,'Raw-products'!$A$2:$H$1261,MATCH(M$1,'Raw-products'!$A$1:$H$1,0))</f>
        <v>51</v>
      </c>
      <c r="N1465" s="5">
        <f t="shared" si="44"/>
        <v>6069</v>
      </c>
      <c r="O1465" cm="1">
        <f t="array" ref="O1465:R1465">_xlfn.XLOOKUP($B1465,'Raw -orders'!$A:$A,'Raw -orders'!$B:$E)</f>
        <v>58</v>
      </c>
      <c r="P1465">
        <v>55984</v>
      </c>
      <c r="Q1465" s="1">
        <v>44450</v>
      </c>
      <c r="R1465" s="1">
        <v>44459</v>
      </c>
      <c r="S1465" t="str" cm="1">
        <f t="array" ref="S1465:Z1465">_xlfn.XLOOKUP($O1465,'Raw - customers'!$A:$A,'Raw - customers'!$B:$I)</f>
        <v>Aurie Margett</v>
      </c>
      <c r="T1465" t="str">
        <v>Agender</v>
      </c>
      <c r="U1465">
        <v>39</v>
      </c>
      <c r="V1465" t="str">
        <v>260 Lily PassSuite 549</v>
      </c>
      <c r="W1465">
        <v>2783</v>
      </c>
      <c r="X1465" t="str">
        <v>Amelieburgh</v>
      </c>
      <c r="Y1465" t="str">
        <v>New South Wales</v>
      </c>
      <c r="Z1465" t="str">
        <v>Australia</v>
      </c>
      <c r="AA1465">
        <v>9</v>
      </c>
      <c r="AB1465" s="3" t="str">
        <f t="shared" si="45"/>
        <v>0 to 10</v>
      </c>
      <c r="AM1465" s="6">
        <v>58</v>
      </c>
      <c r="AN1465" s="6" t="s">
        <v>1362</v>
      </c>
    </row>
    <row r="1466" spans="1:40" x14ac:dyDescent="0.25">
      <c r="A1466">
        <v>1464</v>
      </c>
      <c r="B1466">
        <v>298</v>
      </c>
      <c r="C1466">
        <v>767</v>
      </c>
      <c r="D1466">
        <v>109</v>
      </c>
      <c r="E1466">
        <v>2</v>
      </c>
      <c r="F1466">
        <v>218</v>
      </c>
      <c r="G1466">
        <v>1</v>
      </c>
      <c r="H1466" t="str">
        <f>VLOOKUP($C1466,'Raw-products'!$A$2:$H$1261,MATCH(H$1,'Raw-products'!$A$1:$H$1,0))</f>
        <v>Jacket</v>
      </c>
      <c r="I1466" t="str">
        <f>VLOOKUP($C1466,'Raw-products'!$A$2:$H$1261,MATCH(I$1,'Raw-products'!$A$1:$H$1,0))</f>
        <v>Peacoat</v>
      </c>
      <c r="J1466" t="str">
        <f>VLOOKUP($C1466,'Raw-products'!$A$2:$H$1261,MATCH(J$1,'Raw-products'!$A$1:$H$1,0))</f>
        <v>M</v>
      </c>
      <c r="K1466" t="str">
        <f>VLOOKUP($C1466,'Raw-products'!$A$2:$H$1261,MATCH(K$1,'Raw-products'!$A$1:$H$1,0))</f>
        <v>violet</v>
      </c>
      <c r="L1466">
        <f>VLOOKUP($C1466,'Raw-products'!$A$2:$H$1261,MATCH(L$1,'Raw-products'!$A$1:$H$1,0))</f>
        <v>102</v>
      </c>
      <c r="M1466">
        <f>VLOOKUP($C1466,'Raw-products'!$A$2:$H$1261,MATCH(M$1,'Raw-products'!$A$1:$H$1,0))</f>
        <v>77</v>
      </c>
      <c r="N1466" s="5">
        <f t="shared" si="44"/>
        <v>7854</v>
      </c>
      <c r="O1466" cm="1">
        <f t="array" ref="O1466:R1466">_xlfn.XLOOKUP($B1466,'Raw -orders'!$A:$A,'Raw -orders'!$B:$E)</f>
        <v>58</v>
      </c>
      <c r="P1466">
        <v>55984</v>
      </c>
      <c r="Q1466" s="1">
        <v>44450</v>
      </c>
      <c r="R1466" s="1">
        <v>44459</v>
      </c>
      <c r="S1466" t="str" cm="1">
        <f t="array" ref="S1466:Z1466">_xlfn.XLOOKUP($O1466,'Raw - customers'!$A:$A,'Raw - customers'!$B:$I)</f>
        <v>Aurie Margett</v>
      </c>
      <c r="T1466" t="str">
        <v>Agender</v>
      </c>
      <c r="U1466">
        <v>39</v>
      </c>
      <c r="V1466" t="str">
        <v>260 Lily PassSuite 549</v>
      </c>
      <c r="W1466">
        <v>2783</v>
      </c>
      <c r="X1466" t="str">
        <v>Amelieburgh</v>
      </c>
      <c r="Y1466" t="str">
        <v>New South Wales</v>
      </c>
      <c r="Z1466" t="str">
        <v>Australia</v>
      </c>
      <c r="AA1466">
        <v>9</v>
      </c>
      <c r="AB1466" s="3" t="str">
        <f t="shared" si="45"/>
        <v>0 to 10</v>
      </c>
      <c r="AM1466" s="6">
        <v>58</v>
      </c>
      <c r="AN1466" s="6" t="s">
        <v>1362</v>
      </c>
    </row>
    <row r="1467" spans="1:40" x14ac:dyDescent="0.25">
      <c r="A1467">
        <v>1465</v>
      </c>
      <c r="B1467">
        <v>298</v>
      </c>
      <c r="C1467">
        <v>1081</v>
      </c>
      <c r="D1467">
        <v>93</v>
      </c>
      <c r="E1467">
        <v>3</v>
      </c>
      <c r="F1467">
        <v>279</v>
      </c>
      <c r="G1467">
        <v>1</v>
      </c>
      <c r="H1467" t="str">
        <f>VLOOKUP($C1467,'Raw-products'!$A$2:$H$1261,MATCH(H$1,'Raw-products'!$A$1:$H$1,0))</f>
        <v>Trousers</v>
      </c>
      <c r="I1467" t="str">
        <f>VLOOKUP($C1467,'Raw-products'!$A$2:$H$1261,MATCH(I$1,'Raw-products'!$A$1:$H$1,0))</f>
        <v>Joggers</v>
      </c>
      <c r="J1467" t="str">
        <f>VLOOKUP($C1467,'Raw-products'!$A$2:$H$1261,MATCH(J$1,'Raw-products'!$A$1:$H$1,0))</f>
        <v>S</v>
      </c>
      <c r="K1467" t="str">
        <f>VLOOKUP($C1467,'Raw-products'!$A$2:$H$1261,MATCH(K$1,'Raw-products'!$A$1:$H$1,0))</f>
        <v>violet</v>
      </c>
      <c r="L1467">
        <f>VLOOKUP($C1467,'Raw-products'!$A$2:$H$1261,MATCH(L$1,'Raw-products'!$A$1:$H$1,0))</f>
        <v>94</v>
      </c>
      <c r="M1467">
        <f>VLOOKUP($C1467,'Raw-products'!$A$2:$H$1261,MATCH(M$1,'Raw-products'!$A$1:$H$1,0))</f>
        <v>63</v>
      </c>
      <c r="N1467" s="5">
        <f t="shared" si="44"/>
        <v>5922</v>
      </c>
      <c r="O1467" cm="1">
        <f t="array" ref="O1467:R1467">_xlfn.XLOOKUP($B1467,'Raw -orders'!$A:$A,'Raw -orders'!$B:$E)</f>
        <v>58</v>
      </c>
      <c r="P1467">
        <v>55984</v>
      </c>
      <c r="Q1467" s="1">
        <v>44450</v>
      </c>
      <c r="R1467" s="1">
        <v>44459</v>
      </c>
      <c r="S1467" t="str" cm="1">
        <f t="array" ref="S1467:Z1467">_xlfn.XLOOKUP($O1467,'Raw - customers'!$A:$A,'Raw - customers'!$B:$I)</f>
        <v>Aurie Margett</v>
      </c>
      <c r="T1467" t="str">
        <v>Agender</v>
      </c>
      <c r="U1467">
        <v>39</v>
      </c>
      <c r="V1467" t="str">
        <v>260 Lily PassSuite 549</v>
      </c>
      <c r="W1467">
        <v>2783</v>
      </c>
      <c r="X1467" t="str">
        <v>Amelieburgh</v>
      </c>
      <c r="Y1467" t="str">
        <v>New South Wales</v>
      </c>
      <c r="Z1467" t="str">
        <v>Australia</v>
      </c>
      <c r="AA1467">
        <v>9</v>
      </c>
      <c r="AB1467" s="3" t="str">
        <f t="shared" si="45"/>
        <v>0 to 10</v>
      </c>
      <c r="AM1467" s="6">
        <v>58</v>
      </c>
      <c r="AN1467" s="6" t="s">
        <v>1362</v>
      </c>
    </row>
    <row r="1468" spans="1:40" x14ac:dyDescent="0.25">
      <c r="A1468">
        <v>1466</v>
      </c>
      <c r="B1468">
        <v>298</v>
      </c>
      <c r="C1468">
        <v>555</v>
      </c>
      <c r="D1468">
        <v>98</v>
      </c>
      <c r="E1468">
        <v>2</v>
      </c>
      <c r="F1468">
        <v>196</v>
      </c>
      <c r="G1468">
        <v>1</v>
      </c>
      <c r="H1468" t="str">
        <f>VLOOKUP($C1468,'Raw-products'!$A$2:$H$1261,MATCH(H$1,'Raw-products'!$A$1:$H$1,0))</f>
        <v>Jacket</v>
      </c>
      <c r="I1468" t="str">
        <f>VLOOKUP($C1468,'Raw-products'!$A$2:$H$1261,MATCH(I$1,'Raw-products'!$A$1:$H$1,0))</f>
        <v>Leather</v>
      </c>
      <c r="J1468" t="str">
        <f>VLOOKUP($C1468,'Raw-products'!$A$2:$H$1261,MATCH(J$1,'Raw-products'!$A$1:$H$1,0))</f>
        <v>XS</v>
      </c>
      <c r="K1468" t="str">
        <f>VLOOKUP($C1468,'Raw-products'!$A$2:$H$1261,MATCH(K$1,'Raw-products'!$A$1:$H$1,0))</f>
        <v>violet</v>
      </c>
      <c r="L1468">
        <f>VLOOKUP($C1468,'Raw-products'!$A$2:$H$1261,MATCH(L$1,'Raw-products'!$A$1:$H$1,0))</f>
        <v>113</v>
      </c>
      <c r="M1468">
        <f>VLOOKUP($C1468,'Raw-products'!$A$2:$H$1261,MATCH(M$1,'Raw-products'!$A$1:$H$1,0))</f>
        <v>70</v>
      </c>
      <c r="N1468" s="5">
        <f t="shared" si="44"/>
        <v>7910</v>
      </c>
      <c r="O1468" cm="1">
        <f t="array" ref="O1468:R1468">_xlfn.XLOOKUP($B1468,'Raw -orders'!$A:$A,'Raw -orders'!$B:$E)</f>
        <v>58</v>
      </c>
      <c r="P1468">
        <v>55984</v>
      </c>
      <c r="Q1468" s="1">
        <v>44450</v>
      </c>
      <c r="R1468" s="1">
        <v>44459</v>
      </c>
      <c r="S1468" t="str" cm="1">
        <f t="array" ref="S1468:Z1468">_xlfn.XLOOKUP($O1468,'Raw - customers'!$A:$A,'Raw - customers'!$B:$I)</f>
        <v>Aurie Margett</v>
      </c>
      <c r="T1468" t="str">
        <v>Agender</v>
      </c>
      <c r="U1468">
        <v>39</v>
      </c>
      <c r="V1468" t="str">
        <v>260 Lily PassSuite 549</v>
      </c>
      <c r="W1468">
        <v>2783</v>
      </c>
      <c r="X1468" t="str">
        <v>Amelieburgh</v>
      </c>
      <c r="Y1468" t="str">
        <v>New South Wales</v>
      </c>
      <c r="Z1468" t="str">
        <v>Australia</v>
      </c>
      <c r="AA1468">
        <v>9</v>
      </c>
      <c r="AB1468" s="3" t="str">
        <f t="shared" si="45"/>
        <v>0 to 10</v>
      </c>
      <c r="AM1468" s="6">
        <v>58</v>
      </c>
      <c r="AN1468" s="6" t="s">
        <v>1362</v>
      </c>
    </row>
    <row r="1469" spans="1:40" x14ac:dyDescent="0.25">
      <c r="A1469">
        <v>1467</v>
      </c>
      <c r="B1469">
        <v>299</v>
      </c>
      <c r="C1469">
        <v>153</v>
      </c>
      <c r="D1469">
        <v>91</v>
      </c>
      <c r="E1469">
        <v>2</v>
      </c>
      <c r="F1469">
        <v>182</v>
      </c>
      <c r="G1469">
        <v>1</v>
      </c>
      <c r="H1469" t="str">
        <f>VLOOKUP($C1469,'Raw-products'!$A$2:$H$1261,MATCH(H$1,'Raw-products'!$A$1:$H$1,0))</f>
        <v>Shirt</v>
      </c>
      <c r="I1469" t="str">
        <f>VLOOKUP($C1469,'Raw-products'!$A$2:$H$1261,MATCH(I$1,'Raw-products'!$A$1:$H$1,0))</f>
        <v>Linen</v>
      </c>
      <c r="J1469" t="str">
        <f>VLOOKUP($C1469,'Raw-products'!$A$2:$H$1261,MATCH(J$1,'Raw-products'!$A$1:$H$1,0))</f>
        <v>L</v>
      </c>
      <c r="K1469" t="str">
        <f>VLOOKUP($C1469,'Raw-products'!$A$2:$H$1261,MATCH(K$1,'Raw-products'!$A$1:$H$1,0))</f>
        <v>yellow</v>
      </c>
      <c r="L1469">
        <f>VLOOKUP($C1469,'Raw-products'!$A$2:$H$1261,MATCH(L$1,'Raw-products'!$A$1:$H$1,0))</f>
        <v>116</v>
      </c>
      <c r="M1469">
        <f>VLOOKUP($C1469,'Raw-products'!$A$2:$H$1261,MATCH(M$1,'Raw-products'!$A$1:$H$1,0))</f>
        <v>72</v>
      </c>
      <c r="N1469" s="5">
        <f t="shared" si="44"/>
        <v>8352</v>
      </c>
      <c r="O1469" cm="1">
        <f t="array" ref="O1469:R1469">_xlfn.XLOOKUP($B1469,'Raw -orders'!$A:$A,'Raw -orders'!$B:$E)</f>
        <v>994</v>
      </c>
      <c r="P1469">
        <v>58159</v>
      </c>
      <c r="Q1469" s="1">
        <v>44208</v>
      </c>
      <c r="R1469" s="1">
        <v>44230</v>
      </c>
      <c r="S1469" t="str" cm="1">
        <f t="array" ref="S1469:Z1469">_xlfn.XLOOKUP($O1469,'Raw - customers'!$A:$A,'Raw - customers'!$B:$I)</f>
        <v>Vanna Densham</v>
      </c>
      <c r="T1469" t="str">
        <v>Female</v>
      </c>
      <c r="U1469">
        <v>53</v>
      </c>
      <c r="V1469" t="str">
        <v>3128 Ivy CircleSuite 713</v>
      </c>
      <c r="W1469">
        <v>508</v>
      </c>
      <c r="X1469" t="str">
        <v>Hallshire</v>
      </c>
      <c r="Y1469" t="str">
        <v>Western Australia</v>
      </c>
      <c r="Z1469" t="str">
        <v>Australia</v>
      </c>
      <c r="AA1469">
        <v>1</v>
      </c>
      <c r="AB1469" s="3" t="str">
        <f t="shared" si="45"/>
        <v>20 to 30</v>
      </c>
      <c r="AM1469" s="6">
        <v>994</v>
      </c>
      <c r="AN1469" s="6" t="s">
        <v>1377</v>
      </c>
    </row>
    <row r="1470" spans="1:40" x14ac:dyDescent="0.25">
      <c r="A1470">
        <v>1468</v>
      </c>
      <c r="B1470">
        <v>299</v>
      </c>
      <c r="C1470">
        <v>143</v>
      </c>
      <c r="D1470">
        <v>91</v>
      </c>
      <c r="E1470">
        <v>3</v>
      </c>
      <c r="F1470">
        <v>273</v>
      </c>
      <c r="G1470">
        <v>1</v>
      </c>
      <c r="H1470" t="str">
        <f>VLOOKUP($C1470,'Raw-products'!$A$2:$H$1261,MATCH(H$1,'Raw-products'!$A$1:$H$1,0))</f>
        <v>Shirt</v>
      </c>
      <c r="I1470" t="str">
        <f>VLOOKUP($C1470,'Raw-products'!$A$2:$H$1261,MATCH(I$1,'Raw-products'!$A$1:$H$1,0))</f>
        <v>Linen</v>
      </c>
      <c r="J1470" t="str">
        <f>VLOOKUP($C1470,'Raw-products'!$A$2:$H$1261,MATCH(J$1,'Raw-products'!$A$1:$H$1,0))</f>
        <v>L</v>
      </c>
      <c r="K1470" t="str">
        <f>VLOOKUP($C1470,'Raw-products'!$A$2:$H$1261,MATCH(K$1,'Raw-products'!$A$1:$H$1,0))</f>
        <v>red</v>
      </c>
      <c r="L1470">
        <f>VLOOKUP($C1470,'Raw-products'!$A$2:$H$1261,MATCH(L$1,'Raw-products'!$A$1:$H$1,0))</f>
        <v>116</v>
      </c>
      <c r="M1470">
        <f>VLOOKUP($C1470,'Raw-products'!$A$2:$H$1261,MATCH(M$1,'Raw-products'!$A$1:$H$1,0))</f>
        <v>80</v>
      </c>
      <c r="N1470" s="5">
        <f t="shared" si="44"/>
        <v>9280</v>
      </c>
      <c r="O1470" cm="1">
        <f t="array" ref="O1470:R1470">_xlfn.XLOOKUP($B1470,'Raw -orders'!$A:$A,'Raw -orders'!$B:$E)</f>
        <v>994</v>
      </c>
      <c r="P1470">
        <v>58159</v>
      </c>
      <c r="Q1470" s="1">
        <v>44208</v>
      </c>
      <c r="R1470" s="1">
        <v>44230</v>
      </c>
      <c r="S1470" t="str" cm="1">
        <f t="array" ref="S1470:Z1470">_xlfn.XLOOKUP($O1470,'Raw - customers'!$A:$A,'Raw - customers'!$B:$I)</f>
        <v>Vanna Densham</v>
      </c>
      <c r="T1470" t="str">
        <v>Female</v>
      </c>
      <c r="U1470">
        <v>53</v>
      </c>
      <c r="V1470" t="str">
        <v>3128 Ivy CircleSuite 713</v>
      </c>
      <c r="W1470">
        <v>508</v>
      </c>
      <c r="X1470" t="str">
        <v>Hallshire</v>
      </c>
      <c r="Y1470" t="str">
        <v>Western Australia</v>
      </c>
      <c r="Z1470" t="str">
        <v>Australia</v>
      </c>
      <c r="AA1470">
        <v>1</v>
      </c>
      <c r="AB1470" s="3" t="str">
        <f t="shared" si="45"/>
        <v>20 to 30</v>
      </c>
      <c r="AM1470" s="6">
        <v>994</v>
      </c>
      <c r="AN1470" s="6" t="s">
        <v>1377</v>
      </c>
    </row>
    <row r="1471" spans="1:40" x14ac:dyDescent="0.25">
      <c r="A1471">
        <v>1469</v>
      </c>
      <c r="B1471">
        <v>299</v>
      </c>
      <c r="C1471">
        <v>694</v>
      </c>
      <c r="D1471">
        <v>113</v>
      </c>
      <c r="E1471">
        <v>3</v>
      </c>
      <c r="F1471">
        <v>339</v>
      </c>
      <c r="G1471">
        <v>1</v>
      </c>
      <c r="H1471" t="str">
        <f>VLOOKUP($C1471,'Raw-products'!$A$2:$H$1261,MATCH(H$1,'Raw-products'!$A$1:$H$1,0))</f>
        <v>Jacket</v>
      </c>
      <c r="I1471" t="str">
        <f>VLOOKUP($C1471,'Raw-products'!$A$2:$H$1261,MATCH(I$1,'Raw-products'!$A$1:$H$1,0))</f>
        <v>Parka</v>
      </c>
      <c r="J1471" t="str">
        <f>VLOOKUP($C1471,'Raw-products'!$A$2:$H$1261,MATCH(J$1,'Raw-products'!$A$1:$H$1,0))</f>
        <v>XL</v>
      </c>
      <c r="K1471" t="str">
        <f>VLOOKUP($C1471,'Raw-products'!$A$2:$H$1261,MATCH(K$1,'Raw-products'!$A$1:$H$1,0))</f>
        <v>indigo</v>
      </c>
      <c r="L1471">
        <f>VLOOKUP($C1471,'Raw-products'!$A$2:$H$1261,MATCH(L$1,'Raw-products'!$A$1:$H$1,0))</f>
        <v>119</v>
      </c>
      <c r="M1471">
        <f>VLOOKUP($C1471,'Raw-products'!$A$2:$H$1261,MATCH(M$1,'Raw-products'!$A$1:$H$1,0))</f>
        <v>78</v>
      </c>
      <c r="N1471" s="5">
        <f t="shared" si="44"/>
        <v>9282</v>
      </c>
      <c r="O1471" cm="1">
        <f t="array" ref="O1471:R1471">_xlfn.XLOOKUP($B1471,'Raw -orders'!$A:$A,'Raw -orders'!$B:$E)</f>
        <v>994</v>
      </c>
      <c r="P1471">
        <v>58159</v>
      </c>
      <c r="Q1471" s="1">
        <v>44208</v>
      </c>
      <c r="R1471" s="1">
        <v>44230</v>
      </c>
      <c r="S1471" t="str" cm="1">
        <f t="array" ref="S1471:Z1471">_xlfn.XLOOKUP($O1471,'Raw - customers'!$A:$A,'Raw - customers'!$B:$I)</f>
        <v>Vanna Densham</v>
      </c>
      <c r="T1471" t="str">
        <v>Female</v>
      </c>
      <c r="U1471">
        <v>53</v>
      </c>
      <c r="V1471" t="str">
        <v>3128 Ivy CircleSuite 713</v>
      </c>
      <c r="W1471">
        <v>508</v>
      </c>
      <c r="X1471" t="str">
        <v>Hallshire</v>
      </c>
      <c r="Y1471" t="str">
        <v>Western Australia</v>
      </c>
      <c r="Z1471" t="str">
        <v>Australia</v>
      </c>
      <c r="AA1471">
        <v>1</v>
      </c>
      <c r="AB1471" s="3" t="str">
        <f t="shared" si="45"/>
        <v>20 to 30</v>
      </c>
      <c r="AM1471" s="6">
        <v>994</v>
      </c>
      <c r="AN1471" s="6" t="s">
        <v>1377</v>
      </c>
    </row>
    <row r="1472" spans="1:40" x14ac:dyDescent="0.25">
      <c r="A1472">
        <v>1470</v>
      </c>
      <c r="B1472">
        <v>299</v>
      </c>
      <c r="C1472">
        <v>199</v>
      </c>
      <c r="D1472">
        <v>98</v>
      </c>
      <c r="E1472">
        <v>1</v>
      </c>
      <c r="F1472">
        <v>98</v>
      </c>
      <c r="G1472">
        <v>1</v>
      </c>
      <c r="H1472" t="str">
        <f>VLOOKUP($C1472,'Raw-products'!$A$2:$H$1261,MATCH(H$1,'Raw-products'!$A$1:$H$1,0))</f>
        <v>Shirt</v>
      </c>
      <c r="I1472" t="str">
        <f>VLOOKUP($C1472,'Raw-products'!$A$2:$H$1261,MATCH(I$1,'Raw-products'!$A$1:$H$1,0))</f>
        <v>Camp Collared</v>
      </c>
      <c r="J1472" t="str">
        <f>VLOOKUP($C1472,'Raw-products'!$A$2:$H$1261,MATCH(J$1,'Raw-products'!$A$1:$H$1,0))</f>
        <v>XL</v>
      </c>
      <c r="K1472" t="str">
        <f>VLOOKUP($C1472,'Raw-products'!$A$2:$H$1261,MATCH(K$1,'Raw-products'!$A$1:$H$1,0))</f>
        <v>blue</v>
      </c>
      <c r="L1472">
        <f>VLOOKUP($C1472,'Raw-products'!$A$2:$H$1261,MATCH(L$1,'Raw-products'!$A$1:$H$1,0))</f>
        <v>112</v>
      </c>
      <c r="M1472">
        <f>VLOOKUP($C1472,'Raw-products'!$A$2:$H$1261,MATCH(M$1,'Raw-products'!$A$1:$H$1,0))</f>
        <v>51</v>
      </c>
      <c r="N1472" s="5">
        <f t="shared" si="44"/>
        <v>5712</v>
      </c>
      <c r="O1472" cm="1">
        <f t="array" ref="O1472:R1472">_xlfn.XLOOKUP($B1472,'Raw -orders'!$A:$A,'Raw -orders'!$B:$E)</f>
        <v>994</v>
      </c>
      <c r="P1472">
        <v>58159</v>
      </c>
      <c r="Q1472" s="1">
        <v>44208</v>
      </c>
      <c r="R1472" s="1">
        <v>44230</v>
      </c>
      <c r="S1472" t="str" cm="1">
        <f t="array" ref="S1472:Z1472">_xlfn.XLOOKUP($O1472,'Raw - customers'!$A:$A,'Raw - customers'!$B:$I)</f>
        <v>Vanna Densham</v>
      </c>
      <c r="T1472" t="str">
        <v>Female</v>
      </c>
      <c r="U1472">
        <v>53</v>
      </c>
      <c r="V1472" t="str">
        <v>3128 Ivy CircleSuite 713</v>
      </c>
      <c r="W1472">
        <v>508</v>
      </c>
      <c r="X1472" t="str">
        <v>Hallshire</v>
      </c>
      <c r="Y1472" t="str">
        <v>Western Australia</v>
      </c>
      <c r="Z1472" t="str">
        <v>Australia</v>
      </c>
      <c r="AA1472">
        <v>1</v>
      </c>
      <c r="AB1472" s="3" t="str">
        <f t="shared" si="45"/>
        <v>20 to 30</v>
      </c>
      <c r="AM1472" s="6">
        <v>994</v>
      </c>
      <c r="AN1472" s="6" t="s">
        <v>1377</v>
      </c>
    </row>
    <row r="1473" spans="1:40" x14ac:dyDescent="0.25">
      <c r="A1473">
        <v>1471</v>
      </c>
      <c r="B1473">
        <v>299</v>
      </c>
      <c r="C1473">
        <v>492</v>
      </c>
      <c r="D1473">
        <v>102</v>
      </c>
      <c r="E1473">
        <v>3</v>
      </c>
      <c r="F1473">
        <v>306</v>
      </c>
      <c r="G1473">
        <v>1</v>
      </c>
      <c r="H1473" t="str">
        <f>VLOOKUP($C1473,'Raw-products'!$A$2:$H$1261,MATCH(H$1,'Raw-products'!$A$1:$H$1,0))</f>
        <v>Jacket</v>
      </c>
      <c r="I1473" t="str">
        <f>VLOOKUP($C1473,'Raw-products'!$A$2:$H$1261,MATCH(I$1,'Raw-products'!$A$1:$H$1,0))</f>
        <v>Windbreaker</v>
      </c>
      <c r="J1473" t="str">
        <f>VLOOKUP($C1473,'Raw-products'!$A$2:$H$1261,MATCH(J$1,'Raw-products'!$A$1:$H$1,0))</f>
        <v>M</v>
      </c>
      <c r="K1473" t="str">
        <f>VLOOKUP($C1473,'Raw-products'!$A$2:$H$1261,MATCH(K$1,'Raw-products'!$A$1:$H$1,0))</f>
        <v>red</v>
      </c>
      <c r="L1473">
        <f>VLOOKUP($C1473,'Raw-products'!$A$2:$H$1261,MATCH(L$1,'Raw-products'!$A$1:$H$1,0))</f>
        <v>109</v>
      </c>
      <c r="M1473">
        <f>VLOOKUP($C1473,'Raw-products'!$A$2:$H$1261,MATCH(M$1,'Raw-products'!$A$1:$H$1,0))</f>
        <v>47</v>
      </c>
      <c r="N1473" s="5">
        <f t="shared" si="44"/>
        <v>5123</v>
      </c>
      <c r="O1473" cm="1">
        <f t="array" ref="O1473:R1473">_xlfn.XLOOKUP($B1473,'Raw -orders'!$A:$A,'Raw -orders'!$B:$E)</f>
        <v>994</v>
      </c>
      <c r="P1473">
        <v>58159</v>
      </c>
      <c r="Q1473" s="1">
        <v>44208</v>
      </c>
      <c r="R1473" s="1">
        <v>44230</v>
      </c>
      <c r="S1473" t="str" cm="1">
        <f t="array" ref="S1473:Z1473">_xlfn.XLOOKUP($O1473,'Raw - customers'!$A:$A,'Raw - customers'!$B:$I)</f>
        <v>Vanna Densham</v>
      </c>
      <c r="T1473" t="str">
        <v>Female</v>
      </c>
      <c r="U1473">
        <v>53</v>
      </c>
      <c r="V1473" t="str">
        <v>3128 Ivy CircleSuite 713</v>
      </c>
      <c r="W1473">
        <v>508</v>
      </c>
      <c r="X1473" t="str">
        <v>Hallshire</v>
      </c>
      <c r="Y1473" t="str">
        <v>Western Australia</v>
      </c>
      <c r="Z1473" t="str">
        <v>Australia</v>
      </c>
      <c r="AA1473">
        <v>1</v>
      </c>
      <c r="AB1473" s="3" t="str">
        <f t="shared" si="45"/>
        <v>20 to 30</v>
      </c>
      <c r="AM1473" s="6">
        <v>994</v>
      </c>
      <c r="AN1473" s="6" t="s">
        <v>1377</v>
      </c>
    </row>
    <row r="1474" spans="1:40" x14ac:dyDescent="0.25">
      <c r="A1474">
        <v>1472</v>
      </c>
      <c r="B1474">
        <v>299</v>
      </c>
      <c r="C1474">
        <v>149</v>
      </c>
      <c r="D1474">
        <v>91</v>
      </c>
      <c r="E1474">
        <v>2</v>
      </c>
      <c r="F1474">
        <v>182</v>
      </c>
      <c r="G1474">
        <v>1</v>
      </c>
      <c r="H1474" t="str">
        <f>VLOOKUP($C1474,'Raw-products'!$A$2:$H$1261,MATCH(H$1,'Raw-products'!$A$1:$H$1,0))</f>
        <v>Shirt</v>
      </c>
      <c r="I1474" t="str">
        <f>VLOOKUP($C1474,'Raw-products'!$A$2:$H$1261,MATCH(I$1,'Raw-products'!$A$1:$H$1,0))</f>
        <v>Linen</v>
      </c>
      <c r="J1474" t="str">
        <f>VLOOKUP($C1474,'Raw-products'!$A$2:$H$1261,MATCH(J$1,'Raw-products'!$A$1:$H$1,0))</f>
        <v>XL</v>
      </c>
      <c r="K1474" t="str">
        <f>VLOOKUP($C1474,'Raw-products'!$A$2:$H$1261,MATCH(K$1,'Raw-products'!$A$1:$H$1,0))</f>
        <v>orange</v>
      </c>
      <c r="L1474">
        <f>VLOOKUP($C1474,'Raw-products'!$A$2:$H$1261,MATCH(L$1,'Raw-products'!$A$1:$H$1,0))</f>
        <v>116</v>
      </c>
      <c r="M1474">
        <f>VLOOKUP($C1474,'Raw-products'!$A$2:$H$1261,MATCH(M$1,'Raw-products'!$A$1:$H$1,0))</f>
        <v>59</v>
      </c>
      <c r="N1474" s="5">
        <f t="shared" si="44"/>
        <v>6844</v>
      </c>
      <c r="O1474" cm="1">
        <f t="array" ref="O1474:R1474">_xlfn.XLOOKUP($B1474,'Raw -orders'!$A:$A,'Raw -orders'!$B:$E)</f>
        <v>994</v>
      </c>
      <c r="P1474">
        <v>58159</v>
      </c>
      <c r="Q1474" s="1">
        <v>44208</v>
      </c>
      <c r="R1474" s="1">
        <v>44230</v>
      </c>
      <c r="S1474" t="str" cm="1">
        <f t="array" ref="S1474:Z1474">_xlfn.XLOOKUP($O1474,'Raw - customers'!$A:$A,'Raw - customers'!$B:$I)</f>
        <v>Vanna Densham</v>
      </c>
      <c r="T1474" t="str">
        <v>Female</v>
      </c>
      <c r="U1474">
        <v>53</v>
      </c>
      <c r="V1474" t="str">
        <v>3128 Ivy CircleSuite 713</v>
      </c>
      <c r="W1474">
        <v>508</v>
      </c>
      <c r="X1474" t="str">
        <v>Hallshire</v>
      </c>
      <c r="Y1474" t="str">
        <v>Western Australia</v>
      </c>
      <c r="Z1474" t="str">
        <v>Australia</v>
      </c>
      <c r="AA1474">
        <v>1</v>
      </c>
      <c r="AB1474" s="3" t="str">
        <f t="shared" si="45"/>
        <v>20 to 30</v>
      </c>
      <c r="AM1474" s="6">
        <v>994</v>
      </c>
      <c r="AN1474" s="6" t="s">
        <v>1377</v>
      </c>
    </row>
    <row r="1475" spans="1:40" x14ac:dyDescent="0.25">
      <c r="A1475">
        <v>1473</v>
      </c>
      <c r="B1475">
        <v>299</v>
      </c>
      <c r="C1475">
        <v>1242</v>
      </c>
      <c r="D1475">
        <v>112</v>
      </c>
      <c r="E1475">
        <v>3</v>
      </c>
      <c r="F1475">
        <v>336</v>
      </c>
      <c r="G1475">
        <v>1</v>
      </c>
      <c r="H1475" t="str">
        <f>VLOOKUP($C1475,'Raw-products'!$A$2:$H$1261,MATCH(H$1,'Raw-products'!$A$1:$H$1,0))</f>
        <v>Trousers</v>
      </c>
      <c r="I1475" t="str">
        <f>VLOOKUP($C1475,'Raw-products'!$A$2:$H$1261,MATCH(I$1,'Raw-products'!$A$1:$H$1,0))</f>
        <v>Tracksuit Bottoms</v>
      </c>
      <c r="J1475" t="str">
        <f>VLOOKUP($C1475,'Raw-products'!$A$2:$H$1261,MATCH(J$1,'Raw-products'!$A$1:$H$1,0))</f>
        <v>M</v>
      </c>
      <c r="K1475" t="str">
        <f>VLOOKUP($C1475,'Raw-products'!$A$2:$H$1261,MATCH(K$1,'Raw-products'!$A$1:$H$1,0))</f>
        <v>green</v>
      </c>
      <c r="L1475">
        <f>VLOOKUP($C1475,'Raw-products'!$A$2:$H$1261,MATCH(L$1,'Raw-products'!$A$1:$H$1,0))</f>
        <v>91</v>
      </c>
      <c r="M1475">
        <f>VLOOKUP($C1475,'Raw-products'!$A$2:$H$1261,MATCH(M$1,'Raw-products'!$A$1:$H$1,0))</f>
        <v>47</v>
      </c>
      <c r="N1475" s="5">
        <f t="shared" ref="N1475:N1538" si="46">$L1475*$M1475</f>
        <v>4277</v>
      </c>
      <c r="O1475" cm="1">
        <f t="array" ref="O1475:R1475">_xlfn.XLOOKUP($B1475,'Raw -orders'!$A:$A,'Raw -orders'!$B:$E)</f>
        <v>994</v>
      </c>
      <c r="P1475">
        <v>58159</v>
      </c>
      <c r="Q1475" s="1">
        <v>44208</v>
      </c>
      <c r="R1475" s="1">
        <v>44230</v>
      </c>
      <c r="S1475" t="str" cm="1">
        <f t="array" ref="S1475:Z1475">_xlfn.XLOOKUP($O1475,'Raw - customers'!$A:$A,'Raw - customers'!$B:$I)</f>
        <v>Vanna Densham</v>
      </c>
      <c r="T1475" t="str">
        <v>Female</v>
      </c>
      <c r="U1475">
        <v>53</v>
      </c>
      <c r="V1475" t="str">
        <v>3128 Ivy CircleSuite 713</v>
      </c>
      <c r="W1475">
        <v>508</v>
      </c>
      <c r="X1475" t="str">
        <v>Hallshire</v>
      </c>
      <c r="Y1475" t="str">
        <v>Western Australia</v>
      </c>
      <c r="Z1475" t="str">
        <v>Australia</v>
      </c>
      <c r="AA1475">
        <v>1</v>
      </c>
      <c r="AB1475" s="3" t="str">
        <f t="shared" ref="AB1475:AB1538" si="47">IF(AND(DATEDIF($Q1475,$R1475,"D")&gt;0,DATEDIF($Q1475,$R1475,"D")&lt;=10),"0 to 10",IF(AND(DATEDIF($Q1475,$R1475,"D")&gt;10,DATEDIF($Q1475,$R1475,"D")&lt;=20),"10 to 20",IF(AND(DATEDIF($Q1475,$R1475,"D")&gt;20,DATEDIF($Q1475,$R1475,"D")&lt;=30),"20 to 30")))</f>
        <v>20 to 30</v>
      </c>
      <c r="AM1475" s="6">
        <v>994</v>
      </c>
      <c r="AN1475" s="6" t="s">
        <v>1377</v>
      </c>
    </row>
    <row r="1476" spans="1:40" x14ac:dyDescent="0.25">
      <c r="A1476">
        <v>1474</v>
      </c>
      <c r="B1476">
        <v>300</v>
      </c>
      <c r="C1476">
        <v>523</v>
      </c>
      <c r="D1476">
        <v>102</v>
      </c>
      <c r="E1476">
        <v>2</v>
      </c>
      <c r="F1476">
        <v>204</v>
      </c>
      <c r="G1476">
        <v>1</v>
      </c>
      <c r="H1476" t="str">
        <f>VLOOKUP($C1476,'Raw-products'!$A$2:$H$1261,MATCH(H$1,'Raw-products'!$A$1:$H$1,0))</f>
        <v>Jacket</v>
      </c>
      <c r="I1476" t="str">
        <f>VLOOKUP($C1476,'Raw-products'!$A$2:$H$1261,MATCH(I$1,'Raw-products'!$A$1:$H$1,0))</f>
        <v>Windbreaker</v>
      </c>
      <c r="J1476" t="str">
        <f>VLOOKUP($C1476,'Raw-products'!$A$2:$H$1261,MATCH(J$1,'Raw-products'!$A$1:$H$1,0))</f>
        <v>L</v>
      </c>
      <c r="K1476" t="str">
        <f>VLOOKUP($C1476,'Raw-products'!$A$2:$H$1261,MATCH(K$1,'Raw-products'!$A$1:$H$1,0))</f>
        <v>violet</v>
      </c>
      <c r="L1476">
        <f>VLOOKUP($C1476,'Raw-products'!$A$2:$H$1261,MATCH(L$1,'Raw-products'!$A$1:$H$1,0))</f>
        <v>109</v>
      </c>
      <c r="M1476">
        <f>VLOOKUP($C1476,'Raw-products'!$A$2:$H$1261,MATCH(M$1,'Raw-products'!$A$1:$H$1,0))</f>
        <v>72</v>
      </c>
      <c r="N1476" s="5">
        <f t="shared" si="46"/>
        <v>7848</v>
      </c>
      <c r="O1476" cm="1">
        <f t="array" ref="O1476:R1476">_xlfn.XLOOKUP($B1476,'Raw -orders'!$A:$A,'Raw -orders'!$B:$E)</f>
        <v>912</v>
      </c>
      <c r="P1476">
        <v>47255</v>
      </c>
      <c r="Q1476" s="1">
        <v>44469</v>
      </c>
      <c r="R1476" s="1">
        <v>44494</v>
      </c>
      <c r="S1476" t="str" cm="1">
        <f t="array" ref="S1476:Z1476">_xlfn.XLOOKUP($O1476,'Raw - customers'!$A:$A,'Raw - customers'!$B:$I)</f>
        <v>Chancey Iacovozzo</v>
      </c>
      <c r="T1476" t="str">
        <v>Agender</v>
      </c>
      <c r="U1476">
        <v>60</v>
      </c>
      <c r="V1476" t="str">
        <v>501 Nader RidgeApt. 355</v>
      </c>
      <c r="W1476">
        <v>7229</v>
      </c>
      <c r="X1476" t="str">
        <v>West John</v>
      </c>
      <c r="Y1476" t="str">
        <v>Tasmania</v>
      </c>
      <c r="Z1476" t="str">
        <v>Australia</v>
      </c>
      <c r="AA1476">
        <v>9</v>
      </c>
      <c r="AB1476" s="3" t="str">
        <f t="shared" si="47"/>
        <v>20 to 30</v>
      </c>
      <c r="AM1476" s="6">
        <v>912</v>
      </c>
      <c r="AN1476" s="6" t="s">
        <v>1414</v>
      </c>
    </row>
    <row r="1477" spans="1:40" x14ac:dyDescent="0.25">
      <c r="A1477">
        <v>1475</v>
      </c>
      <c r="B1477">
        <v>301</v>
      </c>
      <c r="C1477">
        <v>1035</v>
      </c>
      <c r="D1477">
        <v>90</v>
      </c>
      <c r="E1477">
        <v>2</v>
      </c>
      <c r="F1477">
        <v>180</v>
      </c>
      <c r="G1477">
        <v>1</v>
      </c>
      <c r="H1477" t="str">
        <f>VLOOKUP($C1477,'Raw-products'!$A$2:$H$1261,MATCH(H$1,'Raw-products'!$A$1:$H$1,0))</f>
        <v>Trousers</v>
      </c>
      <c r="I1477" t="str">
        <f>VLOOKUP($C1477,'Raw-products'!$A$2:$H$1261,MATCH(I$1,'Raw-products'!$A$1:$H$1,0))</f>
        <v>Relaxed Leg</v>
      </c>
      <c r="J1477" t="str">
        <f>VLOOKUP($C1477,'Raw-products'!$A$2:$H$1261,MATCH(J$1,'Raw-products'!$A$1:$H$1,0))</f>
        <v>XS</v>
      </c>
      <c r="K1477" t="str">
        <f>VLOOKUP($C1477,'Raw-products'!$A$2:$H$1261,MATCH(K$1,'Raw-products'!$A$1:$H$1,0))</f>
        <v>blue</v>
      </c>
      <c r="L1477">
        <f>VLOOKUP($C1477,'Raw-products'!$A$2:$H$1261,MATCH(L$1,'Raw-products'!$A$1:$H$1,0))</f>
        <v>95</v>
      </c>
      <c r="M1477">
        <f>VLOOKUP($C1477,'Raw-products'!$A$2:$H$1261,MATCH(M$1,'Raw-products'!$A$1:$H$1,0))</f>
        <v>54</v>
      </c>
      <c r="N1477" s="5">
        <f t="shared" si="46"/>
        <v>5130</v>
      </c>
      <c r="O1477" cm="1">
        <f t="array" ref="O1477:R1477">_xlfn.XLOOKUP($B1477,'Raw -orders'!$A:$A,'Raw -orders'!$B:$E)</f>
        <v>535</v>
      </c>
      <c r="P1477">
        <v>12986</v>
      </c>
      <c r="Q1477" s="1">
        <v>44368</v>
      </c>
      <c r="R1477" s="1">
        <v>44372</v>
      </c>
      <c r="S1477" t="str" cm="1">
        <f t="array" ref="S1477:Z1477">_xlfn.XLOOKUP($O1477,'Raw - customers'!$A:$A,'Raw - customers'!$B:$I)</f>
        <v>Kerry Luto</v>
      </c>
      <c r="T1477" t="str">
        <v>Polygender</v>
      </c>
      <c r="U1477">
        <v>56</v>
      </c>
      <c r="V1477" t="str">
        <v>0872 Gemma ParadeApt. 070</v>
      </c>
      <c r="W1477">
        <v>6593</v>
      </c>
      <c r="X1477" t="str">
        <v>Conroychester</v>
      </c>
      <c r="Y1477" t="str">
        <v>South Australia</v>
      </c>
      <c r="Z1477" t="str">
        <v>Australia</v>
      </c>
      <c r="AA1477">
        <v>6</v>
      </c>
      <c r="AB1477" s="3" t="str">
        <f t="shared" si="47"/>
        <v>0 to 10</v>
      </c>
      <c r="AM1477" s="6">
        <v>535</v>
      </c>
      <c r="AN1477" s="6" t="s">
        <v>1345</v>
      </c>
    </row>
    <row r="1478" spans="1:40" x14ac:dyDescent="0.25">
      <c r="A1478">
        <v>1476</v>
      </c>
      <c r="B1478">
        <v>301</v>
      </c>
      <c r="C1478">
        <v>814</v>
      </c>
      <c r="D1478">
        <v>117</v>
      </c>
      <c r="E1478">
        <v>3</v>
      </c>
      <c r="F1478">
        <v>351</v>
      </c>
      <c r="G1478">
        <v>1</v>
      </c>
      <c r="H1478" t="str">
        <f>VLOOKUP($C1478,'Raw-products'!$A$2:$H$1261,MATCH(H$1,'Raw-products'!$A$1:$H$1,0))</f>
        <v>Jacket</v>
      </c>
      <c r="I1478" t="str">
        <f>VLOOKUP($C1478,'Raw-products'!$A$2:$H$1261,MATCH(I$1,'Raw-products'!$A$1:$H$1,0))</f>
        <v>Shearling</v>
      </c>
      <c r="J1478" t="str">
        <f>VLOOKUP($C1478,'Raw-products'!$A$2:$H$1261,MATCH(J$1,'Raw-products'!$A$1:$H$1,0))</f>
        <v>XL</v>
      </c>
      <c r="K1478" t="str">
        <f>VLOOKUP($C1478,'Raw-products'!$A$2:$H$1261,MATCH(K$1,'Raw-products'!$A$1:$H$1,0))</f>
        <v>orange</v>
      </c>
      <c r="L1478">
        <f>VLOOKUP($C1478,'Raw-products'!$A$2:$H$1261,MATCH(L$1,'Raw-products'!$A$1:$H$1,0))</f>
        <v>95</v>
      </c>
      <c r="M1478">
        <f>VLOOKUP($C1478,'Raw-products'!$A$2:$H$1261,MATCH(M$1,'Raw-products'!$A$1:$H$1,0))</f>
        <v>60</v>
      </c>
      <c r="N1478" s="5">
        <f t="shared" si="46"/>
        <v>5700</v>
      </c>
      <c r="O1478" cm="1">
        <f t="array" ref="O1478:R1478">_xlfn.XLOOKUP($B1478,'Raw -orders'!$A:$A,'Raw -orders'!$B:$E)</f>
        <v>535</v>
      </c>
      <c r="P1478">
        <v>12986</v>
      </c>
      <c r="Q1478" s="1">
        <v>44368</v>
      </c>
      <c r="R1478" s="1">
        <v>44372</v>
      </c>
      <c r="S1478" t="str" cm="1">
        <f t="array" ref="S1478:Z1478">_xlfn.XLOOKUP($O1478,'Raw - customers'!$A:$A,'Raw - customers'!$B:$I)</f>
        <v>Kerry Luto</v>
      </c>
      <c r="T1478" t="str">
        <v>Polygender</v>
      </c>
      <c r="U1478">
        <v>56</v>
      </c>
      <c r="V1478" t="str">
        <v>0872 Gemma ParadeApt. 070</v>
      </c>
      <c r="W1478">
        <v>6593</v>
      </c>
      <c r="X1478" t="str">
        <v>Conroychester</v>
      </c>
      <c r="Y1478" t="str">
        <v>South Australia</v>
      </c>
      <c r="Z1478" t="str">
        <v>Australia</v>
      </c>
      <c r="AA1478">
        <v>6</v>
      </c>
      <c r="AB1478" s="3" t="str">
        <f t="shared" si="47"/>
        <v>0 to 10</v>
      </c>
      <c r="AM1478" s="6">
        <v>535</v>
      </c>
      <c r="AN1478" s="6" t="s">
        <v>1345</v>
      </c>
    </row>
    <row r="1479" spans="1:40" x14ac:dyDescent="0.25">
      <c r="A1479">
        <v>1477</v>
      </c>
      <c r="B1479">
        <v>301</v>
      </c>
      <c r="C1479">
        <v>141</v>
      </c>
      <c r="D1479">
        <v>91</v>
      </c>
      <c r="E1479">
        <v>3</v>
      </c>
      <c r="F1479">
        <v>273</v>
      </c>
      <c r="G1479">
        <v>1</v>
      </c>
      <c r="H1479" t="str">
        <f>VLOOKUP($C1479,'Raw-products'!$A$2:$H$1261,MATCH(H$1,'Raw-products'!$A$1:$H$1,0))</f>
        <v>Shirt</v>
      </c>
      <c r="I1479" t="str">
        <f>VLOOKUP($C1479,'Raw-products'!$A$2:$H$1261,MATCH(I$1,'Raw-products'!$A$1:$H$1,0))</f>
        <v>Linen</v>
      </c>
      <c r="J1479" t="str">
        <f>VLOOKUP($C1479,'Raw-products'!$A$2:$H$1261,MATCH(J$1,'Raw-products'!$A$1:$H$1,0))</f>
        <v>S</v>
      </c>
      <c r="K1479" t="str">
        <f>VLOOKUP($C1479,'Raw-products'!$A$2:$H$1261,MATCH(K$1,'Raw-products'!$A$1:$H$1,0))</f>
        <v>red</v>
      </c>
      <c r="L1479">
        <f>VLOOKUP($C1479,'Raw-products'!$A$2:$H$1261,MATCH(L$1,'Raw-products'!$A$1:$H$1,0))</f>
        <v>116</v>
      </c>
      <c r="M1479">
        <f>VLOOKUP($C1479,'Raw-products'!$A$2:$H$1261,MATCH(M$1,'Raw-products'!$A$1:$H$1,0))</f>
        <v>67</v>
      </c>
      <c r="N1479" s="5">
        <f t="shared" si="46"/>
        <v>7772</v>
      </c>
      <c r="O1479" cm="1">
        <f t="array" ref="O1479:R1479">_xlfn.XLOOKUP($B1479,'Raw -orders'!$A:$A,'Raw -orders'!$B:$E)</f>
        <v>535</v>
      </c>
      <c r="P1479">
        <v>12986</v>
      </c>
      <c r="Q1479" s="1">
        <v>44368</v>
      </c>
      <c r="R1479" s="1">
        <v>44372</v>
      </c>
      <c r="S1479" t="str" cm="1">
        <f t="array" ref="S1479:Z1479">_xlfn.XLOOKUP($O1479,'Raw - customers'!$A:$A,'Raw - customers'!$B:$I)</f>
        <v>Kerry Luto</v>
      </c>
      <c r="T1479" t="str">
        <v>Polygender</v>
      </c>
      <c r="U1479">
        <v>56</v>
      </c>
      <c r="V1479" t="str">
        <v>0872 Gemma ParadeApt. 070</v>
      </c>
      <c r="W1479">
        <v>6593</v>
      </c>
      <c r="X1479" t="str">
        <v>Conroychester</v>
      </c>
      <c r="Y1479" t="str">
        <v>South Australia</v>
      </c>
      <c r="Z1479" t="str">
        <v>Australia</v>
      </c>
      <c r="AA1479">
        <v>6</v>
      </c>
      <c r="AB1479" s="3" t="str">
        <f t="shared" si="47"/>
        <v>0 to 10</v>
      </c>
      <c r="AM1479" s="6">
        <v>535</v>
      </c>
      <c r="AN1479" s="6" t="s">
        <v>1345</v>
      </c>
    </row>
    <row r="1480" spans="1:40" x14ac:dyDescent="0.25">
      <c r="A1480">
        <v>1478</v>
      </c>
      <c r="B1480">
        <v>301</v>
      </c>
      <c r="C1480">
        <v>266</v>
      </c>
      <c r="D1480">
        <v>95</v>
      </c>
      <c r="E1480">
        <v>3</v>
      </c>
      <c r="F1480">
        <v>285</v>
      </c>
      <c r="G1480">
        <v>1</v>
      </c>
      <c r="H1480" t="str">
        <f>VLOOKUP($C1480,'Raw-products'!$A$2:$H$1261,MATCH(H$1,'Raw-products'!$A$1:$H$1,0))</f>
        <v>Shirt</v>
      </c>
      <c r="I1480" t="str">
        <f>VLOOKUP($C1480,'Raw-products'!$A$2:$H$1261,MATCH(I$1,'Raw-products'!$A$1:$H$1,0))</f>
        <v>Polo</v>
      </c>
      <c r="J1480" t="str">
        <f>VLOOKUP($C1480,'Raw-products'!$A$2:$H$1261,MATCH(J$1,'Raw-products'!$A$1:$H$1,0))</f>
        <v>S</v>
      </c>
      <c r="K1480" t="str">
        <f>VLOOKUP($C1480,'Raw-products'!$A$2:$H$1261,MATCH(K$1,'Raw-products'!$A$1:$H$1,0))</f>
        <v>blue</v>
      </c>
      <c r="L1480">
        <f>VLOOKUP($C1480,'Raw-products'!$A$2:$H$1261,MATCH(L$1,'Raw-products'!$A$1:$H$1,0))</f>
        <v>117</v>
      </c>
      <c r="M1480">
        <f>VLOOKUP($C1480,'Raw-products'!$A$2:$H$1261,MATCH(M$1,'Raw-products'!$A$1:$H$1,0))</f>
        <v>76</v>
      </c>
      <c r="N1480" s="5">
        <f t="shared" si="46"/>
        <v>8892</v>
      </c>
      <c r="O1480" cm="1">
        <f t="array" ref="O1480:R1480">_xlfn.XLOOKUP($B1480,'Raw -orders'!$A:$A,'Raw -orders'!$B:$E)</f>
        <v>535</v>
      </c>
      <c r="P1480">
        <v>12986</v>
      </c>
      <c r="Q1480" s="1">
        <v>44368</v>
      </c>
      <c r="R1480" s="1">
        <v>44372</v>
      </c>
      <c r="S1480" t="str" cm="1">
        <f t="array" ref="S1480:Z1480">_xlfn.XLOOKUP($O1480,'Raw - customers'!$A:$A,'Raw - customers'!$B:$I)</f>
        <v>Kerry Luto</v>
      </c>
      <c r="T1480" t="str">
        <v>Polygender</v>
      </c>
      <c r="U1480">
        <v>56</v>
      </c>
      <c r="V1480" t="str">
        <v>0872 Gemma ParadeApt. 070</v>
      </c>
      <c r="W1480">
        <v>6593</v>
      </c>
      <c r="X1480" t="str">
        <v>Conroychester</v>
      </c>
      <c r="Y1480" t="str">
        <v>South Australia</v>
      </c>
      <c r="Z1480" t="str">
        <v>Australia</v>
      </c>
      <c r="AA1480">
        <v>6</v>
      </c>
      <c r="AB1480" s="3" t="str">
        <f t="shared" si="47"/>
        <v>0 to 10</v>
      </c>
      <c r="AM1480" s="6">
        <v>535</v>
      </c>
      <c r="AN1480" s="6" t="s">
        <v>1345</v>
      </c>
    </row>
    <row r="1481" spans="1:40" x14ac:dyDescent="0.25">
      <c r="A1481">
        <v>1479</v>
      </c>
      <c r="B1481">
        <v>301</v>
      </c>
      <c r="C1481">
        <v>947</v>
      </c>
      <c r="D1481">
        <v>97</v>
      </c>
      <c r="E1481">
        <v>2</v>
      </c>
      <c r="F1481">
        <v>194</v>
      </c>
      <c r="G1481">
        <v>1</v>
      </c>
      <c r="H1481" t="str">
        <f>VLOOKUP($C1481,'Raw-products'!$A$2:$H$1261,MATCH(H$1,'Raw-products'!$A$1:$H$1,0))</f>
        <v>Trousers</v>
      </c>
      <c r="I1481" t="str">
        <f>VLOOKUP($C1481,'Raw-products'!$A$2:$H$1261,MATCH(I$1,'Raw-products'!$A$1:$H$1,0))</f>
        <v>Slim-Fit</v>
      </c>
      <c r="J1481" t="str">
        <f>VLOOKUP($C1481,'Raw-products'!$A$2:$H$1261,MATCH(J$1,'Raw-products'!$A$1:$H$1,0))</f>
        <v>M</v>
      </c>
      <c r="K1481" t="str">
        <f>VLOOKUP($C1481,'Raw-products'!$A$2:$H$1261,MATCH(K$1,'Raw-products'!$A$1:$H$1,0))</f>
        <v>red</v>
      </c>
      <c r="L1481">
        <f>VLOOKUP($C1481,'Raw-products'!$A$2:$H$1261,MATCH(L$1,'Raw-products'!$A$1:$H$1,0))</f>
        <v>119</v>
      </c>
      <c r="M1481">
        <f>VLOOKUP($C1481,'Raw-products'!$A$2:$H$1261,MATCH(M$1,'Raw-products'!$A$1:$H$1,0))</f>
        <v>67</v>
      </c>
      <c r="N1481" s="5">
        <f t="shared" si="46"/>
        <v>7973</v>
      </c>
      <c r="O1481" cm="1">
        <f t="array" ref="O1481:R1481">_xlfn.XLOOKUP($B1481,'Raw -orders'!$A:$A,'Raw -orders'!$B:$E)</f>
        <v>535</v>
      </c>
      <c r="P1481">
        <v>12986</v>
      </c>
      <c r="Q1481" s="1">
        <v>44368</v>
      </c>
      <c r="R1481" s="1">
        <v>44372</v>
      </c>
      <c r="S1481" t="str" cm="1">
        <f t="array" ref="S1481:Z1481">_xlfn.XLOOKUP($O1481,'Raw - customers'!$A:$A,'Raw - customers'!$B:$I)</f>
        <v>Kerry Luto</v>
      </c>
      <c r="T1481" t="str">
        <v>Polygender</v>
      </c>
      <c r="U1481">
        <v>56</v>
      </c>
      <c r="V1481" t="str">
        <v>0872 Gemma ParadeApt. 070</v>
      </c>
      <c r="W1481">
        <v>6593</v>
      </c>
      <c r="X1481" t="str">
        <v>Conroychester</v>
      </c>
      <c r="Y1481" t="str">
        <v>South Australia</v>
      </c>
      <c r="Z1481" t="str">
        <v>Australia</v>
      </c>
      <c r="AA1481">
        <v>6</v>
      </c>
      <c r="AB1481" s="3" t="str">
        <f t="shared" si="47"/>
        <v>0 to 10</v>
      </c>
      <c r="AM1481" s="6">
        <v>535</v>
      </c>
      <c r="AN1481" s="6" t="s">
        <v>1345</v>
      </c>
    </row>
    <row r="1482" spans="1:40" x14ac:dyDescent="0.25">
      <c r="A1482">
        <v>1480</v>
      </c>
      <c r="B1482">
        <v>301</v>
      </c>
      <c r="C1482">
        <v>1094</v>
      </c>
      <c r="D1482">
        <v>115</v>
      </c>
      <c r="E1482">
        <v>2</v>
      </c>
      <c r="F1482">
        <v>230</v>
      </c>
      <c r="G1482">
        <v>1</v>
      </c>
      <c r="H1482" t="str">
        <f>VLOOKUP($C1482,'Raw-products'!$A$2:$H$1261,MATCH(H$1,'Raw-products'!$A$1:$H$1,0))</f>
        <v>Trousers</v>
      </c>
      <c r="I1482" t="str">
        <f>VLOOKUP($C1482,'Raw-products'!$A$2:$H$1261,MATCH(I$1,'Raw-products'!$A$1:$H$1,0))</f>
        <v>Cropped</v>
      </c>
      <c r="J1482" t="str">
        <f>VLOOKUP($C1482,'Raw-products'!$A$2:$H$1261,MATCH(J$1,'Raw-products'!$A$1:$H$1,0))</f>
        <v>XL</v>
      </c>
      <c r="K1482" t="str">
        <f>VLOOKUP($C1482,'Raw-products'!$A$2:$H$1261,MATCH(K$1,'Raw-products'!$A$1:$H$1,0))</f>
        <v>orange</v>
      </c>
      <c r="L1482">
        <f>VLOOKUP($C1482,'Raw-products'!$A$2:$H$1261,MATCH(L$1,'Raw-products'!$A$1:$H$1,0))</f>
        <v>99</v>
      </c>
      <c r="M1482">
        <f>VLOOKUP($C1482,'Raw-products'!$A$2:$H$1261,MATCH(M$1,'Raw-products'!$A$1:$H$1,0))</f>
        <v>61</v>
      </c>
      <c r="N1482" s="5">
        <f t="shared" si="46"/>
        <v>6039</v>
      </c>
      <c r="O1482" cm="1">
        <f t="array" ref="O1482:R1482">_xlfn.XLOOKUP($B1482,'Raw -orders'!$A:$A,'Raw -orders'!$B:$E)</f>
        <v>535</v>
      </c>
      <c r="P1482">
        <v>12986</v>
      </c>
      <c r="Q1482" s="1">
        <v>44368</v>
      </c>
      <c r="R1482" s="1">
        <v>44372</v>
      </c>
      <c r="S1482" t="str" cm="1">
        <f t="array" ref="S1482:Z1482">_xlfn.XLOOKUP($O1482,'Raw - customers'!$A:$A,'Raw - customers'!$B:$I)</f>
        <v>Kerry Luto</v>
      </c>
      <c r="T1482" t="str">
        <v>Polygender</v>
      </c>
      <c r="U1482">
        <v>56</v>
      </c>
      <c r="V1482" t="str">
        <v>0872 Gemma ParadeApt. 070</v>
      </c>
      <c r="W1482">
        <v>6593</v>
      </c>
      <c r="X1482" t="str">
        <v>Conroychester</v>
      </c>
      <c r="Y1482" t="str">
        <v>South Australia</v>
      </c>
      <c r="Z1482" t="str">
        <v>Australia</v>
      </c>
      <c r="AA1482">
        <v>6</v>
      </c>
      <c r="AB1482" s="3" t="str">
        <f t="shared" si="47"/>
        <v>0 to 10</v>
      </c>
      <c r="AM1482" s="6">
        <v>535</v>
      </c>
      <c r="AN1482" s="6" t="s">
        <v>1345</v>
      </c>
    </row>
    <row r="1483" spans="1:40" x14ac:dyDescent="0.25">
      <c r="A1483">
        <v>1481</v>
      </c>
      <c r="B1483">
        <v>302</v>
      </c>
      <c r="C1483">
        <v>1052</v>
      </c>
      <c r="D1483">
        <v>93</v>
      </c>
      <c r="E1483">
        <v>1</v>
      </c>
      <c r="F1483">
        <v>93</v>
      </c>
      <c r="G1483">
        <v>1</v>
      </c>
      <c r="H1483" t="str">
        <f>VLOOKUP($C1483,'Raw-products'!$A$2:$H$1261,MATCH(H$1,'Raw-products'!$A$1:$H$1,0))</f>
        <v>Trousers</v>
      </c>
      <c r="I1483" t="str">
        <f>VLOOKUP($C1483,'Raw-products'!$A$2:$H$1261,MATCH(I$1,'Raw-products'!$A$1:$H$1,0))</f>
        <v>Joggers</v>
      </c>
      <c r="J1483" t="str">
        <f>VLOOKUP($C1483,'Raw-products'!$A$2:$H$1261,MATCH(J$1,'Raw-products'!$A$1:$H$1,0))</f>
        <v>M</v>
      </c>
      <c r="K1483" t="str">
        <f>VLOOKUP($C1483,'Raw-products'!$A$2:$H$1261,MATCH(K$1,'Raw-products'!$A$1:$H$1,0))</f>
        <v>red</v>
      </c>
      <c r="L1483">
        <f>VLOOKUP($C1483,'Raw-products'!$A$2:$H$1261,MATCH(L$1,'Raw-products'!$A$1:$H$1,0))</f>
        <v>94</v>
      </c>
      <c r="M1483">
        <f>VLOOKUP($C1483,'Raw-products'!$A$2:$H$1261,MATCH(M$1,'Raw-products'!$A$1:$H$1,0))</f>
        <v>43</v>
      </c>
      <c r="N1483" s="5">
        <f t="shared" si="46"/>
        <v>4042</v>
      </c>
      <c r="O1483" cm="1">
        <f t="array" ref="O1483:R1483">_xlfn.XLOOKUP($B1483,'Raw -orders'!$A:$A,'Raw -orders'!$B:$E)</f>
        <v>156</v>
      </c>
      <c r="P1483">
        <v>32298</v>
      </c>
      <c r="Q1483" s="1">
        <v>44366</v>
      </c>
      <c r="R1483" s="1">
        <v>44384</v>
      </c>
      <c r="S1483" t="str" cm="1">
        <f t="array" ref="S1483:Z1483">_xlfn.XLOOKUP($O1483,'Raw - customers'!$A:$A,'Raw - customers'!$B:$I)</f>
        <v>Cosmo Leys</v>
      </c>
      <c r="T1483" t="str">
        <v>Female</v>
      </c>
      <c r="U1483">
        <v>24</v>
      </c>
      <c r="V1483" t="str">
        <v>012 Eli RidgeSuite 727</v>
      </c>
      <c r="W1483">
        <v>7891</v>
      </c>
      <c r="X1483" t="str">
        <v>Kaiberg</v>
      </c>
      <c r="Y1483" t="str">
        <v>Western Australia</v>
      </c>
      <c r="Z1483" t="str">
        <v>Australia</v>
      </c>
      <c r="AA1483">
        <v>6</v>
      </c>
      <c r="AB1483" s="3" t="str">
        <f t="shared" si="47"/>
        <v>10 to 20</v>
      </c>
      <c r="AM1483" s="6">
        <v>156</v>
      </c>
      <c r="AN1483" s="6" t="s">
        <v>1377</v>
      </c>
    </row>
    <row r="1484" spans="1:40" x14ac:dyDescent="0.25">
      <c r="A1484">
        <v>1482</v>
      </c>
      <c r="B1484">
        <v>302</v>
      </c>
      <c r="C1484">
        <v>528</v>
      </c>
      <c r="D1484">
        <v>98</v>
      </c>
      <c r="E1484">
        <v>2</v>
      </c>
      <c r="F1484">
        <v>196</v>
      </c>
      <c r="G1484">
        <v>1</v>
      </c>
      <c r="H1484" t="str">
        <f>VLOOKUP($C1484,'Raw-products'!$A$2:$H$1261,MATCH(H$1,'Raw-products'!$A$1:$H$1,0))</f>
        <v>Jacket</v>
      </c>
      <c r="I1484" t="str">
        <f>VLOOKUP($C1484,'Raw-products'!$A$2:$H$1261,MATCH(I$1,'Raw-products'!$A$1:$H$1,0))</f>
        <v>Leather</v>
      </c>
      <c r="J1484" t="str">
        <f>VLOOKUP($C1484,'Raw-products'!$A$2:$H$1261,MATCH(J$1,'Raw-products'!$A$1:$H$1,0))</f>
        <v>L</v>
      </c>
      <c r="K1484" t="str">
        <f>VLOOKUP($C1484,'Raw-products'!$A$2:$H$1261,MATCH(K$1,'Raw-products'!$A$1:$H$1,0))</f>
        <v>red</v>
      </c>
      <c r="L1484">
        <f>VLOOKUP($C1484,'Raw-products'!$A$2:$H$1261,MATCH(L$1,'Raw-products'!$A$1:$H$1,0))</f>
        <v>113</v>
      </c>
      <c r="M1484">
        <f>VLOOKUP($C1484,'Raw-products'!$A$2:$H$1261,MATCH(M$1,'Raw-products'!$A$1:$H$1,0))</f>
        <v>76</v>
      </c>
      <c r="N1484" s="5">
        <f t="shared" si="46"/>
        <v>8588</v>
      </c>
      <c r="O1484" cm="1">
        <f t="array" ref="O1484:R1484">_xlfn.XLOOKUP($B1484,'Raw -orders'!$A:$A,'Raw -orders'!$B:$E)</f>
        <v>156</v>
      </c>
      <c r="P1484">
        <v>32298</v>
      </c>
      <c r="Q1484" s="1">
        <v>44366</v>
      </c>
      <c r="R1484" s="1">
        <v>44384</v>
      </c>
      <c r="S1484" t="str" cm="1">
        <f t="array" ref="S1484:Z1484">_xlfn.XLOOKUP($O1484,'Raw - customers'!$A:$A,'Raw - customers'!$B:$I)</f>
        <v>Cosmo Leys</v>
      </c>
      <c r="T1484" t="str">
        <v>Female</v>
      </c>
      <c r="U1484">
        <v>24</v>
      </c>
      <c r="V1484" t="str">
        <v>012 Eli RidgeSuite 727</v>
      </c>
      <c r="W1484">
        <v>7891</v>
      </c>
      <c r="X1484" t="str">
        <v>Kaiberg</v>
      </c>
      <c r="Y1484" t="str">
        <v>Western Australia</v>
      </c>
      <c r="Z1484" t="str">
        <v>Australia</v>
      </c>
      <c r="AA1484">
        <v>6</v>
      </c>
      <c r="AB1484" s="3" t="str">
        <f t="shared" si="47"/>
        <v>10 to 20</v>
      </c>
      <c r="AM1484" s="6">
        <v>156</v>
      </c>
      <c r="AN1484" s="6" t="s">
        <v>1377</v>
      </c>
    </row>
    <row r="1485" spans="1:40" x14ac:dyDescent="0.25">
      <c r="A1485">
        <v>1483</v>
      </c>
      <c r="B1485">
        <v>302</v>
      </c>
      <c r="C1485">
        <v>926</v>
      </c>
      <c r="D1485">
        <v>96</v>
      </c>
      <c r="E1485">
        <v>1</v>
      </c>
      <c r="F1485">
        <v>96</v>
      </c>
      <c r="G1485">
        <v>1</v>
      </c>
      <c r="H1485" t="str">
        <f>VLOOKUP($C1485,'Raw-products'!$A$2:$H$1261,MATCH(H$1,'Raw-products'!$A$1:$H$1,0))</f>
        <v>Trousers</v>
      </c>
      <c r="I1485" t="str">
        <f>VLOOKUP($C1485,'Raw-products'!$A$2:$H$1261,MATCH(I$1,'Raw-products'!$A$1:$H$1,0))</f>
        <v>Drawstring</v>
      </c>
      <c r="J1485" t="str">
        <f>VLOOKUP($C1485,'Raw-products'!$A$2:$H$1261,MATCH(J$1,'Raw-products'!$A$1:$H$1,0))</f>
        <v>S</v>
      </c>
      <c r="K1485" t="str">
        <f>VLOOKUP($C1485,'Raw-products'!$A$2:$H$1261,MATCH(K$1,'Raw-products'!$A$1:$H$1,0))</f>
        <v>green</v>
      </c>
      <c r="L1485">
        <f>VLOOKUP($C1485,'Raw-products'!$A$2:$H$1261,MATCH(L$1,'Raw-products'!$A$1:$H$1,0))</f>
        <v>104</v>
      </c>
      <c r="M1485">
        <f>VLOOKUP($C1485,'Raw-products'!$A$2:$H$1261,MATCH(M$1,'Raw-products'!$A$1:$H$1,0))</f>
        <v>73</v>
      </c>
      <c r="N1485" s="5">
        <f t="shared" si="46"/>
        <v>7592</v>
      </c>
      <c r="O1485" cm="1">
        <f t="array" ref="O1485:R1485">_xlfn.XLOOKUP($B1485,'Raw -orders'!$A:$A,'Raw -orders'!$B:$E)</f>
        <v>156</v>
      </c>
      <c r="P1485">
        <v>32298</v>
      </c>
      <c r="Q1485" s="1">
        <v>44366</v>
      </c>
      <c r="R1485" s="1">
        <v>44384</v>
      </c>
      <c r="S1485" t="str" cm="1">
        <f t="array" ref="S1485:Z1485">_xlfn.XLOOKUP($O1485,'Raw - customers'!$A:$A,'Raw - customers'!$B:$I)</f>
        <v>Cosmo Leys</v>
      </c>
      <c r="T1485" t="str">
        <v>Female</v>
      </c>
      <c r="U1485">
        <v>24</v>
      </c>
      <c r="V1485" t="str">
        <v>012 Eli RidgeSuite 727</v>
      </c>
      <c r="W1485">
        <v>7891</v>
      </c>
      <c r="X1485" t="str">
        <v>Kaiberg</v>
      </c>
      <c r="Y1485" t="str">
        <v>Western Australia</v>
      </c>
      <c r="Z1485" t="str">
        <v>Australia</v>
      </c>
      <c r="AA1485">
        <v>6</v>
      </c>
      <c r="AB1485" s="3" t="str">
        <f t="shared" si="47"/>
        <v>10 to 20</v>
      </c>
      <c r="AM1485" s="6">
        <v>156</v>
      </c>
      <c r="AN1485" s="6" t="s">
        <v>1377</v>
      </c>
    </row>
    <row r="1486" spans="1:40" x14ac:dyDescent="0.25">
      <c r="A1486">
        <v>1484</v>
      </c>
      <c r="B1486">
        <v>303</v>
      </c>
      <c r="C1486">
        <v>595</v>
      </c>
      <c r="D1486">
        <v>112</v>
      </c>
      <c r="E1486">
        <v>2</v>
      </c>
      <c r="F1486">
        <v>224</v>
      </c>
      <c r="G1486">
        <v>1</v>
      </c>
      <c r="H1486" t="str">
        <f>VLOOKUP($C1486,'Raw-products'!$A$2:$H$1261,MATCH(H$1,'Raw-products'!$A$1:$H$1,0))</f>
        <v>Jacket</v>
      </c>
      <c r="I1486" t="str">
        <f>VLOOKUP($C1486,'Raw-products'!$A$2:$H$1261,MATCH(I$1,'Raw-products'!$A$1:$H$1,0))</f>
        <v>Cardigan</v>
      </c>
      <c r="J1486" t="str">
        <f>VLOOKUP($C1486,'Raw-products'!$A$2:$H$1261,MATCH(J$1,'Raw-products'!$A$1:$H$1,0))</f>
        <v>XS</v>
      </c>
      <c r="K1486" t="str">
        <f>VLOOKUP($C1486,'Raw-products'!$A$2:$H$1261,MATCH(K$1,'Raw-products'!$A$1:$H$1,0))</f>
        <v>red</v>
      </c>
      <c r="L1486">
        <f>VLOOKUP($C1486,'Raw-products'!$A$2:$H$1261,MATCH(L$1,'Raw-products'!$A$1:$H$1,0))</f>
        <v>118</v>
      </c>
      <c r="M1486">
        <f>VLOOKUP($C1486,'Raw-products'!$A$2:$H$1261,MATCH(M$1,'Raw-products'!$A$1:$H$1,0))</f>
        <v>51</v>
      </c>
      <c r="N1486" s="5">
        <f t="shared" si="46"/>
        <v>6018</v>
      </c>
      <c r="O1486" cm="1">
        <f t="array" ref="O1486:R1486">_xlfn.XLOOKUP($B1486,'Raw -orders'!$A:$A,'Raw -orders'!$B:$E)</f>
        <v>758</v>
      </c>
      <c r="P1486">
        <v>58670</v>
      </c>
      <c r="Q1486" s="1">
        <v>44441</v>
      </c>
      <c r="R1486" s="1">
        <v>44450</v>
      </c>
      <c r="S1486" t="str" cm="1">
        <f t="array" ref="S1486:Z1486">_xlfn.XLOOKUP($O1486,'Raw - customers'!$A:$A,'Raw - customers'!$B:$I)</f>
        <v>Mallissa Lawdham</v>
      </c>
      <c r="T1486" t="str">
        <v>Genderfluid</v>
      </c>
      <c r="U1486">
        <v>44</v>
      </c>
      <c r="V1486" t="str">
        <v>96 Bode RidgeApt. 090</v>
      </c>
      <c r="W1486">
        <v>697</v>
      </c>
      <c r="X1486" t="str">
        <v>East Madison</v>
      </c>
      <c r="Y1486" t="str">
        <v>New South Wales</v>
      </c>
      <c r="Z1486" t="str">
        <v>Australia</v>
      </c>
      <c r="AA1486">
        <v>9</v>
      </c>
      <c r="AB1486" s="3" t="str">
        <f t="shared" si="47"/>
        <v>0 to 10</v>
      </c>
      <c r="AM1486" s="6">
        <v>758</v>
      </c>
      <c r="AN1486" s="6" t="s">
        <v>1362</v>
      </c>
    </row>
    <row r="1487" spans="1:40" x14ac:dyDescent="0.25">
      <c r="A1487">
        <v>1485</v>
      </c>
      <c r="B1487">
        <v>303</v>
      </c>
      <c r="C1487">
        <v>589</v>
      </c>
      <c r="D1487">
        <v>100</v>
      </c>
      <c r="E1487">
        <v>1</v>
      </c>
      <c r="F1487">
        <v>100</v>
      </c>
      <c r="G1487">
        <v>1</v>
      </c>
      <c r="H1487" t="str">
        <f>VLOOKUP($C1487,'Raw-products'!$A$2:$H$1261,MATCH(H$1,'Raw-products'!$A$1:$H$1,0))</f>
        <v>Jacket</v>
      </c>
      <c r="I1487" t="str">
        <f>VLOOKUP($C1487,'Raw-products'!$A$2:$H$1261,MATCH(I$1,'Raw-products'!$A$1:$H$1,0))</f>
        <v>Bomber</v>
      </c>
      <c r="J1487" t="str">
        <f>VLOOKUP($C1487,'Raw-products'!$A$2:$H$1261,MATCH(J$1,'Raw-products'!$A$1:$H$1,0))</f>
        <v>XL</v>
      </c>
      <c r="K1487" t="str">
        <f>VLOOKUP($C1487,'Raw-products'!$A$2:$H$1261,MATCH(K$1,'Raw-products'!$A$1:$H$1,0))</f>
        <v>indigo</v>
      </c>
      <c r="L1487">
        <f>VLOOKUP($C1487,'Raw-products'!$A$2:$H$1261,MATCH(L$1,'Raw-products'!$A$1:$H$1,0))</f>
        <v>90</v>
      </c>
      <c r="M1487">
        <f>VLOOKUP($C1487,'Raw-products'!$A$2:$H$1261,MATCH(M$1,'Raw-products'!$A$1:$H$1,0))</f>
        <v>50</v>
      </c>
      <c r="N1487" s="5">
        <f t="shared" si="46"/>
        <v>4500</v>
      </c>
      <c r="O1487" cm="1">
        <f t="array" ref="O1487:R1487">_xlfn.XLOOKUP($B1487,'Raw -orders'!$A:$A,'Raw -orders'!$B:$E)</f>
        <v>758</v>
      </c>
      <c r="P1487">
        <v>58670</v>
      </c>
      <c r="Q1487" s="1">
        <v>44441</v>
      </c>
      <c r="R1487" s="1">
        <v>44450</v>
      </c>
      <c r="S1487" t="str" cm="1">
        <f t="array" ref="S1487:Z1487">_xlfn.XLOOKUP($O1487,'Raw - customers'!$A:$A,'Raw - customers'!$B:$I)</f>
        <v>Mallissa Lawdham</v>
      </c>
      <c r="T1487" t="str">
        <v>Genderfluid</v>
      </c>
      <c r="U1487">
        <v>44</v>
      </c>
      <c r="V1487" t="str">
        <v>96 Bode RidgeApt. 090</v>
      </c>
      <c r="W1487">
        <v>697</v>
      </c>
      <c r="X1487" t="str">
        <v>East Madison</v>
      </c>
      <c r="Y1487" t="str">
        <v>New South Wales</v>
      </c>
      <c r="Z1487" t="str">
        <v>Australia</v>
      </c>
      <c r="AA1487">
        <v>9</v>
      </c>
      <c r="AB1487" s="3" t="str">
        <f t="shared" si="47"/>
        <v>0 to 10</v>
      </c>
      <c r="AM1487" s="6">
        <v>758</v>
      </c>
      <c r="AN1487" s="6" t="s">
        <v>1362</v>
      </c>
    </row>
    <row r="1488" spans="1:40" x14ac:dyDescent="0.25">
      <c r="A1488">
        <v>1486</v>
      </c>
      <c r="B1488">
        <v>303</v>
      </c>
      <c r="C1488">
        <v>3</v>
      </c>
      <c r="D1488">
        <v>96</v>
      </c>
      <c r="E1488">
        <v>2</v>
      </c>
      <c r="F1488">
        <v>192</v>
      </c>
      <c r="G1488">
        <v>1</v>
      </c>
      <c r="H1488" t="str">
        <f>VLOOKUP($C1488,'Raw-products'!$A$2:$H$1261,MATCH(H$1,'Raw-products'!$A$1:$H$1,0))</f>
        <v>Shirt</v>
      </c>
      <c r="I1488" t="str">
        <f>VLOOKUP($C1488,'Raw-products'!$A$2:$H$1261,MATCH(I$1,'Raw-products'!$A$1:$H$1,0))</f>
        <v>Oxford Cloth</v>
      </c>
      <c r="J1488" t="str">
        <f>VLOOKUP($C1488,'Raw-products'!$A$2:$H$1261,MATCH(J$1,'Raw-products'!$A$1:$H$1,0))</f>
        <v>L</v>
      </c>
      <c r="K1488" t="str">
        <f>VLOOKUP($C1488,'Raw-products'!$A$2:$H$1261,MATCH(K$1,'Raw-products'!$A$1:$H$1,0))</f>
        <v>red</v>
      </c>
      <c r="L1488">
        <f>VLOOKUP($C1488,'Raw-products'!$A$2:$H$1261,MATCH(L$1,'Raw-products'!$A$1:$H$1,0))</f>
        <v>114</v>
      </c>
      <c r="M1488">
        <f>VLOOKUP($C1488,'Raw-products'!$A$2:$H$1261,MATCH(M$1,'Raw-products'!$A$1:$H$1,0))</f>
        <v>69</v>
      </c>
      <c r="N1488" s="5">
        <f t="shared" si="46"/>
        <v>7866</v>
      </c>
      <c r="O1488" cm="1">
        <f t="array" ref="O1488:R1488">_xlfn.XLOOKUP($B1488,'Raw -orders'!$A:$A,'Raw -orders'!$B:$E)</f>
        <v>758</v>
      </c>
      <c r="P1488">
        <v>58670</v>
      </c>
      <c r="Q1488" s="1">
        <v>44441</v>
      </c>
      <c r="R1488" s="1">
        <v>44450</v>
      </c>
      <c r="S1488" t="str" cm="1">
        <f t="array" ref="S1488:Z1488">_xlfn.XLOOKUP($O1488,'Raw - customers'!$A:$A,'Raw - customers'!$B:$I)</f>
        <v>Mallissa Lawdham</v>
      </c>
      <c r="T1488" t="str">
        <v>Genderfluid</v>
      </c>
      <c r="U1488">
        <v>44</v>
      </c>
      <c r="V1488" t="str">
        <v>96 Bode RidgeApt. 090</v>
      </c>
      <c r="W1488">
        <v>697</v>
      </c>
      <c r="X1488" t="str">
        <v>East Madison</v>
      </c>
      <c r="Y1488" t="str">
        <v>New South Wales</v>
      </c>
      <c r="Z1488" t="str">
        <v>Australia</v>
      </c>
      <c r="AA1488">
        <v>9</v>
      </c>
      <c r="AB1488" s="3" t="str">
        <f t="shared" si="47"/>
        <v>0 to 10</v>
      </c>
      <c r="AM1488" s="6">
        <v>758</v>
      </c>
      <c r="AN1488" s="6" t="s">
        <v>1362</v>
      </c>
    </row>
    <row r="1489" spans="1:40" x14ac:dyDescent="0.25">
      <c r="A1489">
        <v>1487</v>
      </c>
      <c r="B1489">
        <v>303</v>
      </c>
      <c r="C1489">
        <v>399</v>
      </c>
      <c r="D1489">
        <v>119</v>
      </c>
      <c r="E1489">
        <v>3</v>
      </c>
      <c r="F1489">
        <v>357</v>
      </c>
      <c r="G1489">
        <v>1</v>
      </c>
      <c r="H1489" t="str">
        <f>VLOOKUP($C1489,'Raw-products'!$A$2:$H$1261,MATCH(H$1,'Raw-products'!$A$1:$H$1,0))</f>
        <v>Shirt</v>
      </c>
      <c r="I1489" t="str">
        <f>VLOOKUP($C1489,'Raw-products'!$A$2:$H$1261,MATCH(I$1,'Raw-products'!$A$1:$H$1,0))</f>
        <v>Casual Slim Fit</v>
      </c>
      <c r="J1489" t="str">
        <f>VLOOKUP($C1489,'Raw-products'!$A$2:$H$1261,MATCH(J$1,'Raw-products'!$A$1:$H$1,0))</f>
        <v>XL</v>
      </c>
      <c r="K1489" t="str">
        <f>VLOOKUP($C1489,'Raw-products'!$A$2:$H$1261,MATCH(K$1,'Raw-products'!$A$1:$H$1,0))</f>
        <v>yellow</v>
      </c>
      <c r="L1489">
        <f>VLOOKUP($C1489,'Raw-products'!$A$2:$H$1261,MATCH(L$1,'Raw-products'!$A$1:$H$1,0))</f>
        <v>113</v>
      </c>
      <c r="M1489">
        <f>VLOOKUP($C1489,'Raw-products'!$A$2:$H$1261,MATCH(M$1,'Raw-products'!$A$1:$H$1,0))</f>
        <v>78</v>
      </c>
      <c r="N1489" s="5">
        <f t="shared" si="46"/>
        <v>8814</v>
      </c>
      <c r="O1489" cm="1">
        <f t="array" ref="O1489:R1489">_xlfn.XLOOKUP($B1489,'Raw -orders'!$A:$A,'Raw -orders'!$B:$E)</f>
        <v>758</v>
      </c>
      <c r="P1489">
        <v>58670</v>
      </c>
      <c r="Q1489" s="1">
        <v>44441</v>
      </c>
      <c r="R1489" s="1">
        <v>44450</v>
      </c>
      <c r="S1489" t="str" cm="1">
        <f t="array" ref="S1489:Z1489">_xlfn.XLOOKUP($O1489,'Raw - customers'!$A:$A,'Raw - customers'!$B:$I)</f>
        <v>Mallissa Lawdham</v>
      </c>
      <c r="T1489" t="str">
        <v>Genderfluid</v>
      </c>
      <c r="U1489">
        <v>44</v>
      </c>
      <c r="V1489" t="str">
        <v>96 Bode RidgeApt. 090</v>
      </c>
      <c r="W1489">
        <v>697</v>
      </c>
      <c r="X1489" t="str">
        <v>East Madison</v>
      </c>
      <c r="Y1489" t="str">
        <v>New South Wales</v>
      </c>
      <c r="Z1489" t="str">
        <v>Australia</v>
      </c>
      <c r="AA1489">
        <v>9</v>
      </c>
      <c r="AB1489" s="3" t="str">
        <f t="shared" si="47"/>
        <v>0 to 10</v>
      </c>
      <c r="AM1489" s="6">
        <v>758</v>
      </c>
      <c r="AN1489" s="6" t="s">
        <v>1362</v>
      </c>
    </row>
    <row r="1490" spans="1:40" x14ac:dyDescent="0.25">
      <c r="A1490">
        <v>1488</v>
      </c>
      <c r="B1490">
        <v>304</v>
      </c>
      <c r="C1490">
        <v>155</v>
      </c>
      <c r="D1490">
        <v>91</v>
      </c>
      <c r="E1490">
        <v>3</v>
      </c>
      <c r="F1490">
        <v>273</v>
      </c>
      <c r="G1490">
        <v>1</v>
      </c>
      <c r="H1490" t="str">
        <f>VLOOKUP($C1490,'Raw-products'!$A$2:$H$1261,MATCH(H$1,'Raw-products'!$A$1:$H$1,0))</f>
        <v>Shirt</v>
      </c>
      <c r="I1490" t="str">
        <f>VLOOKUP($C1490,'Raw-products'!$A$2:$H$1261,MATCH(I$1,'Raw-products'!$A$1:$H$1,0))</f>
        <v>Linen</v>
      </c>
      <c r="J1490" t="str">
        <f>VLOOKUP($C1490,'Raw-products'!$A$2:$H$1261,MATCH(J$1,'Raw-products'!$A$1:$H$1,0))</f>
        <v>XS</v>
      </c>
      <c r="K1490" t="str">
        <f>VLOOKUP($C1490,'Raw-products'!$A$2:$H$1261,MATCH(K$1,'Raw-products'!$A$1:$H$1,0))</f>
        <v>green</v>
      </c>
      <c r="L1490">
        <f>VLOOKUP($C1490,'Raw-products'!$A$2:$H$1261,MATCH(L$1,'Raw-products'!$A$1:$H$1,0))</f>
        <v>116</v>
      </c>
      <c r="M1490">
        <f>VLOOKUP($C1490,'Raw-products'!$A$2:$H$1261,MATCH(M$1,'Raw-products'!$A$1:$H$1,0))</f>
        <v>49</v>
      </c>
      <c r="N1490" s="5">
        <f t="shared" si="46"/>
        <v>5684</v>
      </c>
      <c r="O1490" cm="1">
        <f t="array" ref="O1490:R1490">_xlfn.XLOOKUP($B1490,'Raw -orders'!$A:$A,'Raw -orders'!$B:$E)</f>
        <v>537</v>
      </c>
      <c r="P1490">
        <v>27293</v>
      </c>
      <c r="Q1490" s="1">
        <v>44296</v>
      </c>
      <c r="R1490" s="1">
        <v>44319</v>
      </c>
      <c r="S1490" t="str" cm="1">
        <f t="array" ref="S1490:Z1490">_xlfn.XLOOKUP($O1490,'Raw - customers'!$A:$A,'Raw - customers'!$B:$I)</f>
        <v>Beverly Burbridge</v>
      </c>
      <c r="T1490" t="str">
        <v>Non-binary</v>
      </c>
      <c r="U1490">
        <v>45</v>
      </c>
      <c r="V1490" t="str">
        <v>155 Hayes AvenueApt. 699</v>
      </c>
      <c r="W1490">
        <v>7342</v>
      </c>
      <c r="X1490" t="str">
        <v>Krisland</v>
      </c>
      <c r="Y1490" t="str">
        <v>Western Australia</v>
      </c>
      <c r="Z1490" t="str">
        <v>Australia</v>
      </c>
      <c r="AA1490">
        <v>4</v>
      </c>
      <c r="AB1490" s="3" t="str">
        <f t="shared" si="47"/>
        <v>20 to 30</v>
      </c>
      <c r="AM1490" s="6">
        <v>537</v>
      </c>
      <c r="AN1490" s="6" t="s">
        <v>1377</v>
      </c>
    </row>
    <row r="1491" spans="1:40" x14ac:dyDescent="0.25">
      <c r="A1491">
        <v>1489</v>
      </c>
      <c r="B1491">
        <v>304</v>
      </c>
      <c r="C1491">
        <v>605</v>
      </c>
      <c r="D1491">
        <v>112</v>
      </c>
      <c r="E1491">
        <v>3</v>
      </c>
      <c r="F1491">
        <v>336</v>
      </c>
      <c r="G1491">
        <v>1</v>
      </c>
      <c r="H1491" t="str">
        <f>VLOOKUP($C1491,'Raw-products'!$A$2:$H$1261,MATCH(H$1,'Raw-products'!$A$1:$H$1,0))</f>
        <v>Jacket</v>
      </c>
      <c r="I1491" t="str">
        <f>VLOOKUP($C1491,'Raw-products'!$A$2:$H$1261,MATCH(I$1,'Raw-products'!$A$1:$H$1,0))</f>
        <v>Cardigan</v>
      </c>
      <c r="J1491" t="str">
        <f>VLOOKUP($C1491,'Raw-products'!$A$2:$H$1261,MATCH(J$1,'Raw-products'!$A$1:$H$1,0))</f>
        <v>XS</v>
      </c>
      <c r="K1491" t="str">
        <f>VLOOKUP($C1491,'Raw-products'!$A$2:$H$1261,MATCH(K$1,'Raw-products'!$A$1:$H$1,0))</f>
        <v>yellow</v>
      </c>
      <c r="L1491">
        <f>VLOOKUP($C1491,'Raw-products'!$A$2:$H$1261,MATCH(L$1,'Raw-products'!$A$1:$H$1,0))</f>
        <v>118</v>
      </c>
      <c r="M1491">
        <f>VLOOKUP($C1491,'Raw-products'!$A$2:$H$1261,MATCH(M$1,'Raw-products'!$A$1:$H$1,0))</f>
        <v>46</v>
      </c>
      <c r="N1491" s="5">
        <f t="shared" si="46"/>
        <v>5428</v>
      </c>
      <c r="O1491" cm="1">
        <f t="array" ref="O1491:R1491">_xlfn.XLOOKUP($B1491,'Raw -orders'!$A:$A,'Raw -orders'!$B:$E)</f>
        <v>537</v>
      </c>
      <c r="P1491">
        <v>27293</v>
      </c>
      <c r="Q1491" s="1">
        <v>44296</v>
      </c>
      <c r="R1491" s="1">
        <v>44319</v>
      </c>
      <c r="S1491" t="str" cm="1">
        <f t="array" ref="S1491:Z1491">_xlfn.XLOOKUP($O1491,'Raw - customers'!$A:$A,'Raw - customers'!$B:$I)</f>
        <v>Beverly Burbridge</v>
      </c>
      <c r="T1491" t="str">
        <v>Non-binary</v>
      </c>
      <c r="U1491">
        <v>45</v>
      </c>
      <c r="V1491" t="str">
        <v>155 Hayes AvenueApt. 699</v>
      </c>
      <c r="W1491">
        <v>7342</v>
      </c>
      <c r="X1491" t="str">
        <v>Krisland</v>
      </c>
      <c r="Y1491" t="str">
        <v>Western Australia</v>
      </c>
      <c r="Z1491" t="str">
        <v>Australia</v>
      </c>
      <c r="AA1491">
        <v>4</v>
      </c>
      <c r="AB1491" s="3" t="str">
        <f t="shared" si="47"/>
        <v>20 to 30</v>
      </c>
      <c r="AM1491" s="6">
        <v>537</v>
      </c>
      <c r="AN1491" s="6" t="s">
        <v>1377</v>
      </c>
    </row>
    <row r="1492" spans="1:40" x14ac:dyDescent="0.25">
      <c r="A1492">
        <v>1490</v>
      </c>
      <c r="B1492">
        <v>304</v>
      </c>
      <c r="C1492">
        <v>104</v>
      </c>
      <c r="D1492">
        <v>118</v>
      </c>
      <c r="E1492">
        <v>3</v>
      </c>
      <c r="F1492">
        <v>354</v>
      </c>
      <c r="G1492">
        <v>1</v>
      </c>
      <c r="H1492" t="str">
        <f>VLOOKUP($C1492,'Raw-products'!$A$2:$H$1261,MATCH(H$1,'Raw-products'!$A$1:$H$1,0))</f>
        <v>Shirt</v>
      </c>
      <c r="I1492" t="str">
        <f>VLOOKUP($C1492,'Raw-products'!$A$2:$H$1261,MATCH(I$1,'Raw-products'!$A$1:$H$1,0))</f>
        <v>Flannel</v>
      </c>
      <c r="J1492" t="str">
        <f>VLOOKUP($C1492,'Raw-products'!$A$2:$H$1261,MATCH(J$1,'Raw-products'!$A$1:$H$1,0))</f>
        <v>XL</v>
      </c>
      <c r="K1492" t="str">
        <f>VLOOKUP($C1492,'Raw-products'!$A$2:$H$1261,MATCH(K$1,'Raw-products'!$A$1:$H$1,0))</f>
        <v>violet</v>
      </c>
      <c r="L1492">
        <f>VLOOKUP($C1492,'Raw-products'!$A$2:$H$1261,MATCH(L$1,'Raw-products'!$A$1:$H$1,0))</f>
        <v>96</v>
      </c>
      <c r="M1492">
        <f>VLOOKUP($C1492,'Raw-products'!$A$2:$H$1261,MATCH(M$1,'Raw-products'!$A$1:$H$1,0))</f>
        <v>43</v>
      </c>
      <c r="N1492" s="5">
        <f t="shared" si="46"/>
        <v>4128</v>
      </c>
      <c r="O1492" cm="1">
        <f t="array" ref="O1492:R1492">_xlfn.XLOOKUP($B1492,'Raw -orders'!$A:$A,'Raw -orders'!$B:$E)</f>
        <v>537</v>
      </c>
      <c r="P1492">
        <v>27293</v>
      </c>
      <c r="Q1492" s="1">
        <v>44296</v>
      </c>
      <c r="R1492" s="1">
        <v>44319</v>
      </c>
      <c r="S1492" t="str" cm="1">
        <f t="array" ref="S1492:Z1492">_xlfn.XLOOKUP($O1492,'Raw - customers'!$A:$A,'Raw - customers'!$B:$I)</f>
        <v>Beverly Burbridge</v>
      </c>
      <c r="T1492" t="str">
        <v>Non-binary</v>
      </c>
      <c r="U1492">
        <v>45</v>
      </c>
      <c r="V1492" t="str">
        <v>155 Hayes AvenueApt. 699</v>
      </c>
      <c r="W1492">
        <v>7342</v>
      </c>
      <c r="X1492" t="str">
        <v>Krisland</v>
      </c>
      <c r="Y1492" t="str">
        <v>Western Australia</v>
      </c>
      <c r="Z1492" t="str">
        <v>Australia</v>
      </c>
      <c r="AA1492">
        <v>4</v>
      </c>
      <c r="AB1492" s="3" t="str">
        <f t="shared" si="47"/>
        <v>20 to 30</v>
      </c>
      <c r="AM1492" s="6">
        <v>537</v>
      </c>
      <c r="AN1492" s="6" t="s">
        <v>1377</v>
      </c>
    </row>
    <row r="1493" spans="1:40" x14ac:dyDescent="0.25">
      <c r="A1493">
        <v>1491</v>
      </c>
      <c r="B1493">
        <v>304</v>
      </c>
      <c r="C1493">
        <v>850</v>
      </c>
      <c r="D1493">
        <v>113</v>
      </c>
      <c r="E1493">
        <v>3</v>
      </c>
      <c r="F1493">
        <v>339</v>
      </c>
      <c r="G1493">
        <v>1</v>
      </c>
      <c r="H1493" t="str">
        <f>VLOOKUP($C1493,'Raw-products'!$A$2:$H$1261,MATCH(H$1,'Raw-products'!$A$1:$H$1,0))</f>
        <v>Trousers</v>
      </c>
      <c r="I1493" t="str">
        <f>VLOOKUP($C1493,'Raw-products'!$A$2:$H$1261,MATCH(I$1,'Raw-products'!$A$1:$H$1,0))</f>
        <v>Chinos</v>
      </c>
      <c r="J1493" t="str">
        <f>VLOOKUP($C1493,'Raw-products'!$A$2:$H$1261,MATCH(J$1,'Raw-products'!$A$1:$H$1,0))</f>
        <v>XS</v>
      </c>
      <c r="K1493" t="str">
        <f>VLOOKUP($C1493,'Raw-products'!$A$2:$H$1261,MATCH(K$1,'Raw-products'!$A$1:$H$1,0))</f>
        <v>yellow</v>
      </c>
      <c r="L1493">
        <f>VLOOKUP($C1493,'Raw-products'!$A$2:$H$1261,MATCH(L$1,'Raw-products'!$A$1:$H$1,0))</f>
        <v>100</v>
      </c>
      <c r="M1493">
        <f>VLOOKUP($C1493,'Raw-products'!$A$2:$H$1261,MATCH(M$1,'Raw-products'!$A$1:$H$1,0))</f>
        <v>41</v>
      </c>
      <c r="N1493" s="5">
        <f t="shared" si="46"/>
        <v>4100</v>
      </c>
      <c r="O1493" cm="1">
        <f t="array" ref="O1493:R1493">_xlfn.XLOOKUP($B1493,'Raw -orders'!$A:$A,'Raw -orders'!$B:$E)</f>
        <v>537</v>
      </c>
      <c r="P1493">
        <v>27293</v>
      </c>
      <c r="Q1493" s="1">
        <v>44296</v>
      </c>
      <c r="R1493" s="1">
        <v>44319</v>
      </c>
      <c r="S1493" t="str" cm="1">
        <f t="array" ref="S1493:Z1493">_xlfn.XLOOKUP($O1493,'Raw - customers'!$A:$A,'Raw - customers'!$B:$I)</f>
        <v>Beverly Burbridge</v>
      </c>
      <c r="T1493" t="str">
        <v>Non-binary</v>
      </c>
      <c r="U1493">
        <v>45</v>
      </c>
      <c r="V1493" t="str">
        <v>155 Hayes AvenueApt. 699</v>
      </c>
      <c r="W1493">
        <v>7342</v>
      </c>
      <c r="X1493" t="str">
        <v>Krisland</v>
      </c>
      <c r="Y1493" t="str">
        <v>Western Australia</v>
      </c>
      <c r="Z1493" t="str">
        <v>Australia</v>
      </c>
      <c r="AA1493">
        <v>4</v>
      </c>
      <c r="AB1493" s="3" t="str">
        <f t="shared" si="47"/>
        <v>20 to 30</v>
      </c>
      <c r="AM1493" s="6">
        <v>537</v>
      </c>
      <c r="AN1493" s="6" t="s">
        <v>1377</v>
      </c>
    </row>
    <row r="1494" spans="1:40" x14ac:dyDescent="0.25">
      <c r="A1494">
        <v>1492</v>
      </c>
      <c r="B1494">
        <v>304</v>
      </c>
      <c r="C1494">
        <v>98</v>
      </c>
      <c r="D1494">
        <v>118</v>
      </c>
      <c r="E1494">
        <v>2</v>
      </c>
      <c r="F1494">
        <v>236</v>
      </c>
      <c r="G1494">
        <v>1</v>
      </c>
      <c r="H1494" t="str">
        <f>VLOOKUP($C1494,'Raw-products'!$A$2:$H$1261,MATCH(H$1,'Raw-products'!$A$1:$H$1,0))</f>
        <v>Shirt</v>
      </c>
      <c r="I1494" t="str">
        <f>VLOOKUP($C1494,'Raw-products'!$A$2:$H$1261,MATCH(I$1,'Raw-products'!$A$1:$H$1,0))</f>
        <v>Flannel</v>
      </c>
      <c r="J1494" t="str">
        <f>VLOOKUP($C1494,'Raw-products'!$A$2:$H$1261,MATCH(J$1,'Raw-products'!$A$1:$H$1,0))</f>
        <v>L</v>
      </c>
      <c r="K1494" t="str">
        <f>VLOOKUP($C1494,'Raw-products'!$A$2:$H$1261,MATCH(K$1,'Raw-products'!$A$1:$H$1,0))</f>
        <v>indigo</v>
      </c>
      <c r="L1494">
        <f>VLOOKUP($C1494,'Raw-products'!$A$2:$H$1261,MATCH(L$1,'Raw-products'!$A$1:$H$1,0))</f>
        <v>96</v>
      </c>
      <c r="M1494">
        <f>VLOOKUP($C1494,'Raw-products'!$A$2:$H$1261,MATCH(M$1,'Raw-products'!$A$1:$H$1,0))</f>
        <v>62</v>
      </c>
      <c r="N1494" s="5">
        <f t="shared" si="46"/>
        <v>5952</v>
      </c>
      <c r="O1494" cm="1">
        <f t="array" ref="O1494:R1494">_xlfn.XLOOKUP($B1494,'Raw -orders'!$A:$A,'Raw -orders'!$B:$E)</f>
        <v>537</v>
      </c>
      <c r="P1494">
        <v>27293</v>
      </c>
      <c r="Q1494" s="1">
        <v>44296</v>
      </c>
      <c r="R1494" s="1">
        <v>44319</v>
      </c>
      <c r="S1494" t="str" cm="1">
        <f t="array" ref="S1494:Z1494">_xlfn.XLOOKUP($O1494,'Raw - customers'!$A:$A,'Raw - customers'!$B:$I)</f>
        <v>Beverly Burbridge</v>
      </c>
      <c r="T1494" t="str">
        <v>Non-binary</v>
      </c>
      <c r="U1494">
        <v>45</v>
      </c>
      <c r="V1494" t="str">
        <v>155 Hayes AvenueApt. 699</v>
      </c>
      <c r="W1494">
        <v>7342</v>
      </c>
      <c r="X1494" t="str">
        <v>Krisland</v>
      </c>
      <c r="Y1494" t="str">
        <v>Western Australia</v>
      </c>
      <c r="Z1494" t="str">
        <v>Australia</v>
      </c>
      <c r="AA1494">
        <v>4</v>
      </c>
      <c r="AB1494" s="3" t="str">
        <f t="shared" si="47"/>
        <v>20 to 30</v>
      </c>
      <c r="AM1494" s="6">
        <v>537</v>
      </c>
      <c r="AN1494" s="6" t="s">
        <v>1377</v>
      </c>
    </row>
    <row r="1495" spans="1:40" x14ac:dyDescent="0.25">
      <c r="A1495">
        <v>1493</v>
      </c>
      <c r="B1495">
        <v>305</v>
      </c>
      <c r="C1495">
        <v>706</v>
      </c>
      <c r="D1495">
        <v>119</v>
      </c>
      <c r="E1495">
        <v>3</v>
      </c>
      <c r="F1495">
        <v>357</v>
      </c>
      <c r="G1495">
        <v>1</v>
      </c>
      <c r="H1495" t="str">
        <f>VLOOKUP($C1495,'Raw-products'!$A$2:$H$1261,MATCH(H$1,'Raw-products'!$A$1:$H$1,0))</f>
        <v>Jacket</v>
      </c>
      <c r="I1495" t="str">
        <f>VLOOKUP($C1495,'Raw-products'!$A$2:$H$1261,MATCH(I$1,'Raw-products'!$A$1:$H$1,0))</f>
        <v>Trench Coat</v>
      </c>
      <c r="J1495" t="str">
        <f>VLOOKUP($C1495,'Raw-products'!$A$2:$H$1261,MATCH(J$1,'Raw-products'!$A$1:$H$1,0))</f>
        <v>S</v>
      </c>
      <c r="K1495" t="str">
        <f>VLOOKUP($C1495,'Raw-products'!$A$2:$H$1261,MATCH(K$1,'Raw-products'!$A$1:$H$1,0))</f>
        <v>orange</v>
      </c>
      <c r="L1495">
        <f>VLOOKUP($C1495,'Raw-products'!$A$2:$H$1261,MATCH(L$1,'Raw-products'!$A$1:$H$1,0))</f>
        <v>112</v>
      </c>
      <c r="M1495">
        <f>VLOOKUP($C1495,'Raw-products'!$A$2:$H$1261,MATCH(M$1,'Raw-products'!$A$1:$H$1,0))</f>
        <v>41</v>
      </c>
      <c r="N1495" s="5">
        <f t="shared" si="46"/>
        <v>4592</v>
      </c>
      <c r="O1495" cm="1">
        <f t="array" ref="O1495:R1495">_xlfn.XLOOKUP($B1495,'Raw -orders'!$A:$A,'Raw -orders'!$B:$E)</f>
        <v>234</v>
      </c>
      <c r="P1495">
        <v>13377</v>
      </c>
      <c r="Q1495" s="1">
        <v>44386</v>
      </c>
      <c r="R1495" s="1">
        <v>44403</v>
      </c>
      <c r="S1495" t="str" cm="1">
        <f t="array" ref="S1495:Z1495">_xlfn.XLOOKUP($O1495,'Raw - customers'!$A:$A,'Raw - customers'!$B:$I)</f>
        <v>Duncan Walliker</v>
      </c>
      <c r="T1495" t="str">
        <v>Genderfluid</v>
      </c>
      <c r="U1495">
        <v>37</v>
      </c>
      <c r="V1495" t="str">
        <v>861 Thomas LoopApt. 385</v>
      </c>
      <c r="W1495">
        <v>7368</v>
      </c>
      <c r="X1495" t="str">
        <v>West Zoe</v>
      </c>
      <c r="Y1495" t="str">
        <v>Victoria</v>
      </c>
      <c r="Z1495" t="str">
        <v>Australia</v>
      </c>
      <c r="AA1495">
        <v>7</v>
      </c>
      <c r="AB1495" s="3" t="str">
        <f t="shared" si="47"/>
        <v>10 to 20</v>
      </c>
      <c r="AM1495" s="6">
        <v>234</v>
      </c>
      <c r="AN1495" s="6" t="s">
        <v>1396</v>
      </c>
    </row>
    <row r="1496" spans="1:40" x14ac:dyDescent="0.25">
      <c r="A1496">
        <v>1494</v>
      </c>
      <c r="B1496">
        <v>305</v>
      </c>
      <c r="C1496">
        <v>504</v>
      </c>
      <c r="D1496">
        <v>102</v>
      </c>
      <c r="E1496">
        <v>1</v>
      </c>
      <c r="F1496">
        <v>102</v>
      </c>
      <c r="G1496">
        <v>1</v>
      </c>
      <c r="H1496" t="str">
        <f>VLOOKUP($C1496,'Raw-products'!$A$2:$H$1261,MATCH(H$1,'Raw-products'!$A$1:$H$1,0))</f>
        <v>Jacket</v>
      </c>
      <c r="I1496" t="str">
        <f>VLOOKUP($C1496,'Raw-products'!$A$2:$H$1261,MATCH(I$1,'Raw-products'!$A$1:$H$1,0))</f>
        <v>Windbreaker</v>
      </c>
      <c r="J1496" t="str">
        <f>VLOOKUP($C1496,'Raw-products'!$A$2:$H$1261,MATCH(J$1,'Raw-products'!$A$1:$H$1,0))</f>
        <v>XL</v>
      </c>
      <c r="K1496" t="str">
        <f>VLOOKUP($C1496,'Raw-products'!$A$2:$H$1261,MATCH(K$1,'Raw-products'!$A$1:$H$1,0))</f>
        <v>yellow</v>
      </c>
      <c r="L1496">
        <f>VLOOKUP($C1496,'Raw-products'!$A$2:$H$1261,MATCH(L$1,'Raw-products'!$A$1:$H$1,0))</f>
        <v>109</v>
      </c>
      <c r="M1496">
        <f>VLOOKUP($C1496,'Raw-products'!$A$2:$H$1261,MATCH(M$1,'Raw-products'!$A$1:$H$1,0))</f>
        <v>58</v>
      </c>
      <c r="N1496" s="5">
        <f t="shared" si="46"/>
        <v>6322</v>
      </c>
      <c r="O1496" cm="1">
        <f t="array" ref="O1496:R1496">_xlfn.XLOOKUP($B1496,'Raw -orders'!$A:$A,'Raw -orders'!$B:$E)</f>
        <v>234</v>
      </c>
      <c r="P1496">
        <v>13377</v>
      </c>
      <c r="Q1496" s="1">
        <v>44386</v>
      </c>
      <c r="R1496" s="1">
        <v>44403</v>
      </c>
      <c r="S1496" t="str" cm="1">
        <f t="array" ref="S1496:Z1496">_xlfn.XLOOKUP($O1496,'Raw - customers'!$A:$A,'Raw - customers'!$B:$I)</f>
        <v>Duncan Walliker</v>
      </c>
      <c r="T1496" t="str">
        <v>Genderfluid</v>
      </c>
      <c r="U1496">
        <v>37</v>
      </c>
      <c r="V1496" t="str">
        <v>861 Thomas LoopApt. 385</v>
      </c>
      <c r="W1496">
        <v>7368</v>
      </c>
      <c r="X1496" t="str">
        <v>West Zoe</v>
      </c>
      <c r="Y1496" t="str">
        <v>Victoria</v>
      </c>
      <c r="Z1496" t="str">
        <v>Australia</v>
      </c>
      <c r="AA1496">
        <v>7</v>
      </c>
      <c r="AB1496" s="3" t="str">
        <f t="shared" si="47"/>
        <v>10 to 20</v>
      </c>
      <c r="AM1496" s="6">
        <v>234</v>
      </c>
      <c r="AN1496" s="6" t="s">
        <v>1396</v>
      </c>
    </row>
    <row r="1497" spans="1:40" x14ac:dyDescent="0.25">
      <c r="A1497">
        <v>1495</v>
      </c>
      <c r="B1497">
        <v>305</v>
      </c>
      <c r="C1497">
        <v>188</v>
      </c>
      <c r="D1497">
        <v>98</v>
      </c>
      <c r="E1497">
        <v>2</v>
      </c>
      <c r="F1497">
        <v>196</v>
      </c>
      <c r="G1497">
        <v>1</v>
      </c>
      <c r="H1497" t="str">
        <f>VLOOKUP($C1497,'Raw-products'!$A$2:$H$1261,MATCH(H$1,'Raw-products'!$A$1:$H$1,0))</f>
        <v>Shirt</v>
      </c>
      <c r="I1497" t="str">
        <f>VLOOKUP($C1497,'Raw-products'!$A$2:$H$1261,MATCH(I$1,'Raw-products'!$A$1:$H$1,0))</f>
        <v>Camp Collared</v>
      </c>
      <c r="J1497" t="str">
        <f>VLOOKUP($C1497,'Raw-products'!$A$2:$H$1261,MATCH(J$1,'Raw-products'!$A$1:$H$1,0))</f>
        <v>L</v>
      </c>
      <c r="K1497" t="str">
        <f>VLOOKUP($C1497,'Raw-products'!$A$2:$H$1261,MATCH(K$1,'Raw-products'!$A$1:$H$1,0))</f>
        <v>yellow</v>
      </c>
      <c r="L1497">
        <f>VLOOKUP($C1497,'Raw-products'!$A$2:$H$1261,MATCH(L$1,'Raw-products'!$A$1:$H$1,0))</f>
        <v>112</v>
      </c>
      <c r="M1497">
        <f>VLOOKUP($C1497,'Raw-products'!$A$2:$H$1261,MATCH(M$1,'Raw-products'!$A$1:$H$1,0))</f>
        <v>71</v>
      </c>
      <c r="N1497" s="5">
        <f t="shared" si="46"/>
        <v>7952</v>
      </c>
      <c r="O1497" cm="1">
        <f t="array" ref="O1497:R1497">_xlfn.XLOOKUP($B1497,'Raw -orders'!$A:$A,'Raw -orders'!$B:$E)</f>
        <v>234</v>
      </c>
      <c r="P1497">
        <v>13377</v>
      </c>
      <c r="Q1497" s="1">
        <v>44386</v>
      </c>
      <c r="R1497" s="1">
        <v>44403</v>
      </c>
      <c r="S1497" t="str" cm="1">
        <f t="array" ref="S1497:Z1497">_xlfn.XLOOKUP($O1497,'Raw - customers'!$A:$A,'Raw - customers'!$B:$I)</f>
        <v>Duncan Walliker</v>
      </c>
      <c r="T1497" t="str">
        <v>Genderfluid</v>
      </c>
      <c r="U1497">
        <v>37</v>
      </c>
      <c r="V1497" t="str">
        <v>861 Thomas LoopApt. 385</v>
      </c>
      <c r="W1497">
        <v>7368</v>
      </c>
      <c r="X1497" t="str">
        <v>West Zoe</v>
      </c>
      <c r="Y1497" t="str">
        <v>Victoria</v>
      </c>
      <c r="Z1497" t="str">
        <v>Australia</v>
      </c>
      <c r="AA1497">
        <v>7</v>
      </c>
      <c r="AB1497" s="3" t="str">
        <f t="shared" si="47"/>
        <v>10 to 20</v>
      </c>
      <c r="AM1497" s="6">
        <v>234</v>
      </c>
      <c r="AN1497" s="6" t="s">
        <v>1396</v>
      </c>
    </row>
    <row r="1498" spans="1:40" x14ac:dyDescent="0.25">
      <c r="A1498">
        <v>1496</v>
      </c>
      <c r="B1498">
        <v>305</v>
      </c>
      <c r="C1498">
        <v>308</v>
      </c>
      <c r="D1498">
        <v>105</v>
      </c>
      <c r="E1498">
        <v>2</v>
      </c>
      <c r="F1498">
        <v>210</v>
      </c>
      <c r="G1498">
        <v>1</v>
      </c>
      <c r="H1498" t="str">
        <f>VLOOKUP($C1498,'Raw-products'!$A$2:$H$1261,MATCH(H$1,'Raw-products'!$A$1:$H$1,0))</f>
        <v>Shirt</v>
      </c>
      <c r="I1498" t="str">
        <f>VLOOKUP($C1498,'Raw-products'!$A$2:$H$1261,MATCH(I$1,'Raw-products'!$A$1:$H$1,0))</f>
        <v>Cuban Collar</v>
      </c>
      <c r="J1498" t="str">
        <f>VLOOKUP($C1498,'Raw-products'!$A$2:$H$1261,MATCH(J$1,'Raw-products'!$A$1:$H$1,0))</f>
        <v>L</v>
      </c>
      <c r="K1498" t="str">
        <f>VLOOKUP($C1498,'Raw-products'!$A$2:$H$1261,MATCH(K$1,'Raw-products'!$A$1:$H$1,0))</f>
        <v>indigo</v>
      </c>
      <c r="L1498">
        <f>VLOOKUP($C1498,'Raw-products'!$A$2:$H$1261,MATCH(L$1,'Raw-products'!$A$1:$H$1,0))</f>
        <v>93</v>
      </c>
      <c r="M1498">
        <f>VLOOKUP($C1498,'Raw-products'!$A$2:$H$1261,MATCH(M$1,'Raw-products'!$A$1:$H$1,0))</f>
        <v>65</v>
      </c>
      <c r="N1498" s="5">
        <f t="shared" si="46"/>
        <v>6045</v>
      </c>
      <c r="O1498" cm="1">
        <f t="array" ref="O1498:R1498">_xlfn.XLOOKUP($B1498,'Raw -orders'!$A:$A,'Raw -orders'!$B:$E)</f>
        <v>234</v>
      </c>
      <c r="P1498">
        <v>13377</v>
      </c>
      <c r="Q1498" s="1">
        <v>44386</v>
      </c>
      <c r="R1498" s="1">
        <v>44403</v>
      </c>
      <c r="S1498" t="str" cm="1">
        <f t="array" ref="S1498:Z1498">_xlfn.XLOOKUP($O1498,'Raw - customers'!$A:$A,'Raw - customers'!$B:$I)</f>
        <v>Duncan Walliker</v>
      </c>
      <c r="T1498" t="str">
        <v>Genderfluid</v>
      </c>
      <c r="U1498">
        <v>37</v>
      </c>
      <c r="V1498" t="str">
        <v>861 Thomas LoopApt. 385</v>
      </c>
      <c r="W1498">
        <v>7368</v>
      </c>
      <c r="X1498" t="str">
        <v>West Zoe</v>
      </c>
      <c r="Y1498" t="str">
        <v>Victoria</v>
      </c>
      <c r="Z1498" t="str">
        <v>Australia</v>
      </c>
      <c r="AA1498">
        <v>7</v>
      </c>
      <c r="AB1498" s="3" t="str">
        <f t="shared" si="47"/>
        <v>10 to 20</v>
      </c>
      <c r="AM1498" s="6">
        <v>234</v>
      </c>
      <c r="AN1498" s="6" t="s">
        <v>1396</v>
      </c>
    </row>
    <row r="1499" spans="1:40" x14ac:dyDescent="0.25">
      <c r="A1499">
        <v>1497</v>
      </c>
      <c r="B1499">
        <v>306</v>
      </c>
      <c r="C1499">
        <v>768</v>
      </c>
      <c r="D1499">
        <v>109</v>
      </c>
      <c r="E1499">
        <v>3</v>
      </c>
      <c r="F1499">
        <v>327</v>
      </c>
      <c r="G1499">
        <v>1</v>
      </c>
      <c r="H1499" t="str">
        <f>VLOOKUP($C1499,'Raw-products'!$A$2:$H$1261,MATCH(H$1,'Raw-products'!$A$1:$H$1,0))</f>
        <v>Jacket</v>
      </c>
      <c r="I1499" t="str">
        <f>VLOOKUP($C1499,'Raw-products'!$A$2:$H$1261,MATCH(I$1,'Raw-products'!$A$1:$H$1,0))</f>
        <v>Peacoat</v>
      </c>
      <c r="J1499" t="str">
        <f>VLOOKUP($C1499,'Raw-products'!$A$2:$H$1261,MATCH(J$1,'Raw-products'!$A$1:$H$1,0))</f>
        <v>L</v>
      </c>
      <c r="K1499" t="str">
        <f>VLOOKUP($C1499,'Raw-products'!$A$2:$H$1261,MATCH(K$1,'Raw-products'!$A$1:$H$1,0))</f>
        <v>violet</v>
      </c>
      <c r="L1499">
        <f>VLOOKUP($C1499,'Raw-products'!$A$2:$H$1261,MATCH(L$1,'Raw-products'!$A$1:$H$1,0))</f>
        <v>102</v>
      </c>
      <c r="M1499">
        <f>VLOOKUP($C1499,'Raw-products'!$A$2:$H$1261,MATCH(M$1,'Raw-products'!$A$1:$H$1,0))</f>
        <v>65</v>
      </c>
      <c r="N1499" s="5">
        <f t="shared" si="46"/>
        <v>6630</v>
      </c>
      <c r="O1499" cm="1">
        <f t="array" ref="O1499:R1499">_xlfn.XLOOKUP($B1499,'Raw -orders'!$A:$A,'Raw -orders'!$B:$E)</f>
        <v>747</v>
      </c>
      <c r="P1499">
        <v>51492</v>
      </c>
      <c r="Q1499" s="1">
        <v>44485</v>
      </c>
      <c r="R1499" s="1">
        <v>44488</v>
      </c>
      <c r="S1499" t="str" cm="1">
        <f t="array" ref="S1499:Z1499">_xlfn.XLOOKUP($O1499,'Raw - customers'!$A:$A,'Raw - customers'!$B:$I)</f>
        <v>Cristen Hagley</v>
      </c>
      <c r="T1499" t="str">
        <v>Bigender</v>
      </c>
      <c r="U1499">
        <v>25</v>
      </c>
      <c r="V1499" t="str">
        <v>9018 Paige WayApt. 282</v>
      </c>
      <c r="W1499">
        <v>4037</v>
      </c>
      <c r="X1499" t="str">
        <v>Lake Gabriella</v>
      </c>
      <c r="Y1499" t="str">
        <v>Victoria</v>
      </c>
      <c r="Z1499" t="str">
        <v>Australia</v>
      </c>
      <c r="AA1499">
        <v>10</v>
      </c>
      <c r="AB1499" s="3" t="str">
        <f t="shared" si="47"/>
        <v>0 to 10</v>
      </c>
      <c r="AM1499" s="6">
        <v>747</v>
      </c>
      <c r="AN1499" s="6" t="s">
        <v>1396</v>
      </c>
    </row>
    <row r="1500" spans="1:40" x14ac:dyDescent="0.25">
      <c r="A1500">
        <v>1498</v>
      </c>
      <c r="B1500">
        <v>307</v>
      </c>
      <c r="C1500">
        <v>349</v>
      </c>
      <c r="D1500">
        <v>109</v>
      </c>
      <c r="E1500">
        <v>1</v>
      </c>
      <c r="F1500">
        <v>109</v>
      </c>
      <c r="G1500">
        <v>1</v>
      </c>
      <c r="H1500" t="str">
        <f>VLOOKUP($C1500,'Raw-products'!$A$2:$H$1261,MATCH(H$1,'Raw-products'!$A$1:$H$1,0))</f>
        <v>Shirt</v>
      </c>
      <c r="I1500" t="str">
        <f>VLOOKUP($C1500,'Raw-products'!$A$2:$H$1261,MATCH(I$1,'Raw-products'!$A$1:$H$1,0))</f>
        <v>Mandarin Collar</v>
      </c>
      <c r="J1500" t="str">
        <f>VLOOKUP($C1500,'Raw-products'!$A$2:$H$1261,MATCH(J$1,'Raw-products'!$A$1:$H$1,0))</f>
        <v>XL</v>
      </c>
      <c r="K1500" t="str">
        <f>VLOOKUP($C1500,'Raw-products'!$A$2:$H$1261,MATCH(K$1,'Raw-products'!$A$1:$H$1,0))</f>
        <v>violet</v>
      </c>
      <c r="L1500">
        <f>VLOOKUP($C1500,'Raw-products'!$A$2:$H$1261,MATCH(L$1,'Raw-products'!$A$1:$H$1,0))</f>
        <v>108</v>
      </c>
      <c r="M1500">
        <f>VLOOKUP($C1500,'Raw-products'!$A$2:$H$1261,MATCH(M$1,'Raw-products'!$A$1:$H$1,0))</f>
        <v>71</v>
      </c>
      <c r="N1500" s="5">
        <f t="shared" si="46"/>
        <v>7668</v>
      </c>
      <c r="O1500" cm="1">
        <f t="array" ref="O1500:R1500">_xlfn.XLOOKUP($B1500,'Raw -orders'!$A:$A,'Raw -orders'!$B:$E)</f>
        <v>679</v>
      </c>
      <c r="P1500">
        <v>17726</v>
      </c>
      <c r="Q1500" s="1">
        <v>44480</v>
      </c>
      <c r="R1500" s="1">
        <v>44497</v>
      </c>
      <c r="S1500" t="str" cm="1">
        <f t="array" ref="S1500:Z1500">_xlfn.XLOOKUP($O1500,'Raw - customers'!$A:$A,'Raw - customers'!$B:$I)</f>
        <v>Osgood Percifer</v>
      </c>
      <c r="T1500" t="str">
        <v>Genderqueer</v>
      </c>
      <c r="U1500">
        <v>76</v>
      </c>
      <c r="V1500" t="str">
        <v>7219 Charlotte SummitSuite 507</v>
      </c>
      <c r="W1500">
        <v>1971</v>
      </c>
      <c r="X1500" t="str">
        <v>Cameronton</v>
      </c>
      <c r="Y1500" t="str">
        <v>Western Australia</v>
      </c>
      <c r="Z1500" t="str">
        <v>Australia</v>
      </c>
      <c r="AA1500">
        <v>10</v>
      </c>
      <c r="AB1500" s="3" t="str">
        <f t="shared" si="47"/>
        <v>10 to 20</v>
      </c>
      <c r="AM1500" s="6">
        <v>679</v>
      </c>
      <c r="AN1500" s="6" t="s">
        <v>1377</v>
      </c>
    </row>
    <row r="1501" spans="1:40" x14ac:dyDescent="0.25">
      <c r="A1501">
        <v>1499</v>
      </c>
      <c r="B1501">
        <v>307</v>
      </c>
      <c r="C1501">
        <v>886</v>
      </c>
      <c r="D1501">
        <v>94</v>
      </c>
      <c r="E1501">
        <v>3</v>
      </c>
      <c r="F1501">
        <v>282</v>
      </c>
      <c r="G1501">
        <v>1</v>
      </c>
      <c r="H1501" t="str">
        <f>VLOOKUP($C1501,'Raw-products'!$A$2:$H$1261,MATCH(H$1,'Raw-products'!$A$1:$H$1,0))</f>
        <v>Trousers</v>
      </c>
      <c r="I1501" t="str">
        <f>VLOOKUP($C1501,'Raw-products'!$A$2:$H$1261,MATCH(I$1,'Raw-products'!$A$1:$H$1,0))</f>
        <v>Cords</v>
      </c>
      <c r="J1501" t="str">
        <f>VLOOKUP($C1501,'Raw-products'!$A$2:$H$1261,MATCH(J$1,'Raw-products'!$A$1:$H$1,0))</f>
        <v>S</v>
      </c>
      <c r="K1501" t="str">
        <f>VLOOKUP($C1501,'Raw-products'!$A$2:$H$1261,MATCH(K$1,'Raw-products'!$A$1:$H$1,0))</f>
        <v>yellow</v>
      </c>
      <c r="L1501">
        <f>VLOOKUP($C1501,'Raw-products'!$A$2:$H$1261,MATCH(L$1,'Raw-products'!$A$1:$H$1,0))</f>
        <v>113</v>
      </c>
      <c r="M1501">
        <f>VLOOKUP($C1501,'Raw-products'!$A$2:$H$1261,MATCH(M$1,'Raw-products'!$A$1:$H$1,0))</f>
        <v>68</v>
      </c>
      <c r="N1501" s="5">
        <f t="shared" si="46"/>
        <v>7684</v>
      </c>
      <c r="O1501" cm="1">
        <f t="array" ref="O1501:R1501">_xlfn.XLOOKUP($B1501,'Raw -orders'!$A:$A,'Raw -orders'!$B:$E)</f>
        <v>679</v>
      </c>
      <c r="P1501">
        <v>17726</v>
      </c>
      <c r="Q1501" s="1">
        <v>44480</v>
      </c>
      <c r="R1501" s="1">
        <v>44497</v>
      </c>
      <c r="S1501" t="str" cm="1">
        <f t="array" ref="S1501:Z1501">_xlfn.XLOOKUP($O1501,'Raw - customers'!$A:$A,'Raw - customers'!$B:$I)</f>
        <v>Osgood Percifer</v>
      </c>
      <c r="T1501" t="str">
        <v>Genderqueer</v>
      </c>
      <c r="U1501">
        <v>76</v>
      </c>
      <c r="V1501" t="str">
        <v>7219 Charlotte SummitSuite 507</v>
      </c>
      <c r="W1501">
        <v>1971</v>
      </c>
      <c r="X1501" t="str">
        <v>Cameronton</v>
      </c>
      <c r="Y1501" t="str">
        <v>Western Australia</v>
      </c>
      <c r="Z1501" t="str">
        <v>Australia</v>
      </c>
      <c r="AA1501">
        <v>10</v>
      </c>
      <c r="AB1501" s="3" t="str">
        <f t="shared" si="47"/>
        <v>10 to 20</v>
      </c>
      <c r="AM1501" s="6">
        <v>679</v>
      </c>
      <c r="AN1501" s="6" t="s">
        <v>1377</v>
      </c>
    </row>
    <row r="1502" spans="1:40" x14ac:dyDescent="0.25">
      <c r="A1502">
        <v>1500</v>
      </c>
      <c r="B1502">
        <v>307</v>
      </c>
      <c r="C1502">
        <v>1070</v>
      </c>
      <c r="D1502">
        <v>93</v>
      </c>
      <c r="E1502">
        <v>2</v>
      </c>
      <c r="F1502">
        <v>186</v>
      </c>
      <c r="G1502">
        <v>1</v>
      </c>
      <c r="H1502" t="str">
        <f>VLOOKUP($C1502,'Raw-products'!$A$2:$H$1261,MATCH(H$1,'Raw-products'!$A$1:$H$1,0))</f>
        <v>Trousers</v>
      </c>
      <c r="I1502" t="str">
        <f>VLOOKUP($C1502,'Raw-products'!$A$2:$H$1261,MATCH(I$1,'Raw-products'!$A$1:$H$1,0))</f>
        <v>Joggers</v>
      </c>
      <c r="J1502" t="str">
        <f>VLOOKUP($C1502,'Raw-products'!$A$2:$H$1261,MATCH(J$1,'Raw-products'!$A$1:$H$1,0))</f>
        <v>XS</v>
      </c>
      <c r="K1502" t="str">
        <f>VLOOKUP($C1502,'Raw-products'!$A$2:$H$1261,MATCH(K$1,'Raw-products'!$A$1:$H$1,0))</f>
        <v>blue</v>
      </c>
      <c r="L1502">
        <f>VLOOKUP($C1502,'Raw-products'!$A$2:$H$1261,MATCH(L$1,'Raw-products'!$A$1:$H$1,0))</f>
        <v>94</v>
      </c>
      <c r="M1502">
        <f>VLOOKUP($C1502,'Raw-products'!$A$2:$H$1261,MATCH(M$1,'Raw-products'!$A$1:$H$1,0))</f>
        <v>67</v>
      </c>
      <c r="N1502" s="5">
        <f t="shared" si="46"/>
        <v>6298</v>
      </c>
      <c r="O1502" cm="1">
        <f t="array" ref="O1502:R1502">_xlfn.XLOOKUP($B1502,'Raw -orders'!$A:$A,'Raw -orders'!$B:$E)</f>
        <v>679</v>
      </c>
      <c r="P1502">
        <v>17726</v>
      </c>
      <c r="Q1502" s="1">
        <v>44480</v>
      </c>
      <c r="R1502" s="1">
        <v>44497</v>
      </c>
      <c r="S1502" t="str" cm="1">
        <f t="array" ref="S1502:Z1502">_xlfn.XLOOKUP($O1502,'Raw - customers'!$A:$A,'Raw - customers'!$B:$I)</f>
        <v>Osgood Percifer</v>
      </c>
      <c r="T1502" t="str">
        <v>Genderqueer</v>
      </c>
      <c r="U1502">
        <v>76</v>
      </c>
      <c r="V1502" t="str">
        <v>7219 Charlotte SummitSuite 507</v>
      </c>
      <c r="W1502">
        <v>1971</v>
      </c>
      <c r="X1502" t="str">
        <v>Cameronton</v>
      </c>
      <c r="Y1502" t="str">
        <v>Western Australia</v>
      </c>
      <c r="Z1502" t="str">
        <v>Australia</v>
      </c>
      <c r="AA1502">
        <v>10</v>
      </c>
      <c r="AB1502" s="3" t="str">
        <f t="shared" si="47"/>
        <v>10 to 20</v>
      </c>
      <c r="AM1502" s="6">
        <v>679</v>
      </c>
      <c r="AN1502" s="6" t="s">
        <v>1377</v>
      </c>
    </row>
    <row r="1503" spans="1:40" x14ac:dyDescent="0.25">
      <c r="A1503">
        <v>1501</v>
      </c>
      <c r="B1503">
        <v>307</v>
      </c>
      <c r="C1503">
        <v>1177</v>
      </c>
      <c r="D1503">
        <v>99</v>
      </c>
      <c r="E1503">
        <v>3</v>
      </c>
      <c r="F1503">
        <v>297</v>
      </c>
      <c r="G1503">
        <v>1</v>
      </c>
      <c r="H1503" t="str">
        <f>VLOOKUP($C1503,'Raw-products'!$A$2:$H$1261,MATCH(H$1,'Raw-products'!$A$1:$H$1,0))</f>
        <v>Trousers</v>
      </c>
      <c r="I1503" t="str">
        <f>VLOOKUP($C1503,'Raw-products'!$A$2:$H$1261,MATCH(I$1,'Raw-products'!$A$1:$H$1,0))</f>
        <v>High-Waisted</v>
      </c>
      <c r="J1503" t="str">
        <f>VLOOKUP($C1503,'Raw-products'!$A$2:$H$1261,MATCH(J$1,'Raw-products'!$A$1:$H$1,0))</f>
        <v>M</v>
      </c>
      <c r="K1503" t="str">
        <f>VLOOKUP($C1503,'Raw-products'!$A$2:$H$1261,MATCH(K$1,'Raw-products'!$A$1:$H$1,0))</f>
        <v>blue</v>
      </c>
      <c r="L1503">
        <f>VLOOKUP($C1503,'Raw-products'!$A$2:$H$1261,MATCH(L$1,'Raw-products'!$A$1:$H$1,0))</f>
        <v>98</v>
      </c>
      <c r="M1503">
        <f>VLOOKUP($C1503,'Raw-products'!$A$2:$H$1261,MATCH(M$1,'Raw-products'!$A$1:$H$1,0))</f>
        <v>52</v>
      </c>
      <c r="N1503" s="5">
        <f t="shared" si="46"/>
        <v>5096</v>
      </c>
      <c r="O1503" cm="1">
        <f t="array" ref="O1503:R1503">_xlfn.XLOOKUP($B1503,'Raw -orders'!$A:$A,'Raw -orders'!$B:$E)</f>
        <v>679</v>
      </c>
      <c r="P1503">
        <v>17726</v>
      </c>
      <c r="Q1503" s="1">
        <v>44480</v>
      </c>
      <c r="R1503" s="1">
        <v>44497</v>
      </c>
      <c r="S1503" t="str" cm="1">
        <f t="array" ref="S1503:Z1503">_xlfn.XLOOKUP($O1503,'Raw - customers'!$A:$A,'Raw - customers'!$B:$I)</f>
        <v>Osgood Percifer</v>
      </c>
      <c r="T1503" t="str">
        <v>Genderqueer</v>
      </c>
      <c r="U1503">
        <v>76</v>
      </c>
      <c r="V1503" t="str">
        <v>7219 Charlotte SummitSuite 507</v>
      </c>
      <c r="W1503">
        <v>1971</v>
      </c>
      <c r="X1503" t="str">
        <v>Cameronton</v>
      </c>
      <c r="Y1503" t="str">
        <v>Western Australia</v>
      </c>
      <c r="Z1503" t="str">
        <v>Australia</v>
      </c>
      <c r="AA1503">
        <v>10</v>
      </c>
      <c r="AB1503" s="3" t="str">
        <f t="shared" si="47"/>
        <v>10 to 20</v>
      </c>
      <c r="AM1503" s="6">
        <v>679</v>
      </c>
      <c r="AN1503" s="6" t="s">
        <v>1377</v>
      </c>
    </row>
    <row r="1504" spans="1:40" x14ac:dyDescent="0.25">
      <c r="A1504">
        <v>1502</v>
      </c>
      <c r="B1504">
        <v>308</v>
      </c>
      <c r="C1504">
        <v>598</v>
      </c>
      <c r="D1504">
        <v>112</v>
      </c>
      <c r="E1504">
        <v>1</v>
      </c>
      <c r="F1504">
        <v>112</v>
      </c>
      <c r="G1504">
        <v>1</v>
      </c>
      <c r="H1504" t="str">
        <f>VLOOKUP($C1504,'Raw-products'!$A$2:$H$1261,MATCH(H$1,'Raw-products'!$A$1:$H$1,0))</f>
        <v>Jacket</v>
      </c>
      <c r="I1504" t="str">
        <f>VLOOKUP($C1504,'Raw-products'!$A$2:$H$1261,MATCH(I$1,'Raw-products'!$A$1:$H$1,0))</f>
        <v>Cardigan</v>
      </c>
      <c r="J1504" t="str">
        <f>VLOOKUP($C1504,'Raw-products'!$A$2:$H$1261,MATCH(J$1,'Raw-products'!$A$1:$H$1,0))</f>
        <v>L</v>
      </c>
      <c r="K1504" t="str">
        <f>VLOOKUP($C1504,'Raw-products'!$A$2:$H$1261,MATCH(K$1,'Raw-products'!$A$1:$H$1,0))</f>
        <v>red</v>
      </c>
      <c r="L1504">
        <f>VLOOKUP($C1504,'Raw-products'!$A$2:$H$1261,MATCH(L$1,'Raw-products'!$A$1:$H$1,0))</f>
        <v>118</v>
      </c>
      <c r="M1504">
        <f>VLOOKUP($C1504,'Raw-products'!$A$2:$H$1261,MATCH(M$1,'Raw-products'!$A$1:$H$1,0))</f>
        <v>41</v>
      </c>
      <c r="N1504" s="5">
        <f t="shared" si="46"/>
        <v>4838</v>
      </c>
      <c r="O1504" cm="1">
        <f t="array" ref="O1504:R1504">_xlfn.XLOOKUP($B1504,'Raw -orders'!$A:$A,'Raw -orders'!$B:$E)</f>
        <v>549</v>
      </c>
      <c r="P1504">
        <v>18834</v>
      </c>
      <c r="Q1504" s="1">
        <v>44240</v>
      </c>
      <c r="R1504" s="1">
        <v>44263</v>
      </c>
      <c r="S1504" t="str" cm="1">
        <f t="array" ref="S1504:Z1504">_xlfn.XLOOKUP($O1504,'Raw - customers'!$A:$A,'Raw - customers'!$B:$I)</f>
        <v>Barclay Beswick</v>
      </c>
      <c r="T1504" t="str">
        <v>Male</v>
      </c>
      <c r="U1504">
        <v>50</v>
      </c>
      <c r="V1504" t="str">
        <v>667 Feil RidgeSuite 935</v>
      </c>
      <c r="W1504">
        <v>1919</v>
      </c>
      <c r="X1504" t="str">
        <v>Gleasonburgh</v>
      </c>
      <c r="Y1504" t="str">
        <v>Northern Territory</v>
      </c>
      <c r="Z1504" t="str">
        <v>Australia</v>
      </c>
      <c r="AA1504">
        <v>2</v>
      </c>
      <c r="AB1504" s="3" t="str">
        <f t="shared" si="47"/>
        <v>20 to 30</v>
      </c>
      <c r="AM1504" s="6">
        <v>549</v>
      </c>
      <c r="AN1504" s="6" t="s">
        <v>1339</v>
      </c>
    </row>
    <row r="1505" spans="1:40" x14ac:dyDescent="0.25">
      <c r="A1505">
        <v>1503</v>
      </c>
      <c r="B1505">
        <v>308</v>
      </c>
      <c r="C1505">
        <v>678</v>
      </c>
      <c r="D1505">
        <v>113</v>
      </c>
      <c r="E1505">
        <v>3</v>
      </c>
      <c r="F1505">
        <v>339</v>
      </c>
      <c r="G1505">
        <v>1</v>
      </c>
      <c r="H1505" t="str">
        <f>VLOOKUP($C1505,'Raw-products'!$A$2:$H$1261,MATCH(H$1,'Raw-products'!$A$1:$H$1,0))</f>
        <v>Jacket</v>
      </c>
      <c r="I1505" t="str">
        <f>VLOOKUP($C1505,'Raw-products'!$A$2:$H$1261,MATCH(I$1,'Raw-products'!$A$1:$H$1,0))</f>
        <v>Parka</v>
      </c>
      <c r="J1505" t="str">
        <f>VLOOKUP($C1505,'Raw-products'!$A$2:$H$1261,MATCH(J$1,'Raw-products'!$A$1:$H$1,0))</f>
        <v>L</v>
      </c>
      <c r="K1505" t="str">
        <f>VLOOKUP($C1505,'Raw-products'!$A$2:$H$1261,MATCH(K$1,'Raw-products'!$A$1:$H$1,0))</f>
        <v>yellow</v>
      </c>
      <c r="L1505">
        <f>VLOOKUP($C1505,'Raw-products'!$A$2:$H$1261,MATCH(L$1,'Raw-products'!$A$1:$H$1,0))</f>
        <v>119</v>
      </c>
      <c r="M1505">
        <f>VLOOKUP($C1505,'Raw-products'!$A$2:$H$1261,MATCH(M$1,'Raw-products'!$A$1:$H$1,0))</f>
        <v>72</v>
      </c>
      <c r="N1505" s="5">
        <f t="shared" si="46"/>
        <v>8568</v>
      </c>
      <c r="O1505" cm="1">
        <f t="array" ref="O1505:R1505">_xlfn.XLOOKUP($B1505,'Raw -orders'!$A:$A,'Raw -orders'!$B:$E)</f>
        <v>549</v>
      </c>
      <c r="P1505">
        <v>18834</v>
      </c>
      <c r="Q1505" s="1">
        <v>44240</v>
      </c>
      <c r="R1505" s="1">
        <v>44263</v>
      </c>
      <c r="S1505" t="str" cm="1">
        <f t="array" ref="S1505:Z1505">_xlfn.XLOOKUP($O1505,'Raw - customers'!$A:$A,'Raw - customers'!$B:$I)</f>
        <v>Barclay Beswick</v>
      </c>
      <c r="T1505" t="str">
        <v>Male</v>
      </c>
      <c r="U1505">
        <v>50</v>
      </c>
      <c r="V1505" t="str">
        <v>667 Feil RidgeSuite 935</v>
      </c>
      <c r="W1505">
        <v>1919</v>
      </c>
      <c r="X1505" t="str">
        <v>Gleasonburgh</v>
      </c>
      <c r="Y1505" t="str">
        <v>Northern Territory</v>
      </c>
      <c r="Z1505" t="str">
        <v>Australia</v>
      </c>
      <c r="AA1505">
        <v>2</v>
      </c>
      <c r="AB1505" s="3" t="str">
        <f t="shared" si="47"/>
        <v>20 to 30</v>
      </c>
      <c r="AM1505" s="6">
        <v>549</v>
      </c>
      <c r="AN1505" s="6" t="s">
        <v>1339</v>
      </c>
    </row>
    <row r="1506" spans="1:40" x14ac:dyDescent="0.25">
      <c r="A1506">
        <v>1504</v>
      </c>
      <c r="B1506">
        <v>308</v>
      </c>
      <c r="C1506">
        <v>944</v>
      </c>
      <c r="D1506">
        <v>96</v>
      </c>
      <c r="E1506">
        <v>3</v>
      </c>
      <c r="F1506">
        <v>288</v>
      </c>
      <c r="G1506">
        <v>1</v>
      </c>
      <c r="H1506" t="str">
        <f>VLOOKUP($C1506,'Raw-products'!$A$2:$H$1261,MATCH(H$1,'Raw-products'!$A$1:$H$1,0))</f>
        <v>Trousers</v>
      </c>
      <c r="I1506" t="str">
        <f>VLOOKUP($C1506,'Raw-products'!$A$2:$H$1261,MATCH(I$1,'Raw-products'!$A$1:$H$1,0))</f>
        <v>Drawstring</v>
      </c>
      <c r="J1506" t="str">
        <f>VLOOKUP($C1506,'Raw-products'!$A$2:$H$1261,MATCH(J$1,'Raw-products'!$A$1:$H$1,0))</f>
        <v>XL</v>
      </c>
      <c r="K1506" t="str">
        <f>VLOOKUP($C1506,'Raw-products'!$A$2:$H$1261,MATCH(K$1,'Raw-products'!$A$1:$H$1,0))</f>
        <v>violet</v>
      </c>
      <c r="L1506">
        <f>VLOOKUP($C1506,'Raw-products'!$A$2:$H$1261,MATCH(L$1,'Raw-products'!$A$1:$H$1,0))</f>
        <v>104</v>
      </c>
      <c r="M1506">
        <f>VLOOKUP($C1506,'Raw-products'!$A$2:$H$1261,MATCH(M$1,'Raw-products'!$A$1:$H$1,0))</f>
        <v>80</v>
      </c>
      <c r="N1506" s="5">
        <f t="shared" si="46"/>
        <v>8320</v>
      </c>
      <c r="O1506" cm="1">
        <f t="array" ref="O1506:R1506">_xlfn.XLOOKUP($B1506,'Raw -orders'!$A:$A,'Raw -orders'!$B:$E)</f>
        <v>549</v>
      </c>
      <c r="P1506">
        <v>18834</v>
      </c>
      <c r="Q1506" s="1">
        <v>44240</v>
      </c>
      <c r="R1506" s="1">
        <v>44263</v>
      </c>
      <c r="S1506" t="str" cm="1">
        <f t="array" ref="S1506:Z1506">_xlfn.XLOOKUP($O1506,'Raw - customers'!$A:$A,'Raw - customers'!$B:$I)</f>
        <v>Barclay Beswick</v>
      </c>
      <c r="T1506" t="str">
        <v>Male</v>
      </c>
      <c r="U1506">
        <v>50</v>
      </c>
      <c r="V1506" t="str">
        <v>667 Feil RidgeSuite 935</v>
      </c>
      <c r="W1506">
        <v>1919</v>
      </c>
      <c r="X1506" t="str">
        <v>Gleasonburgh</v>
      </c>
      <c r="Y1506" t="str">
        <v>Northern Territory</v>
      </c>
      <c r="Z1506" t="str">
        <v>Australia</v>
      </c>
      <c r="AA1506">
        <v>2</v>
      </c>
      <c r="AB1506" s="3" t="str">
        <f t="shared" si="47"/>
        <v>20 to 30</v>
      </c>
      <c r="AM1506" s="6">
        <v>549</v>
      </c>
      <c r="AN1506" s="6" t="s">
        <v>1339</v>
      </c>
    </row>
    <row r="1507" spans="1:40" x14ac:dyDescent="0.25">
      <c r="A1507">
        <v>1505</v>
      </c>
      <c r="B1507">
        <v>309</v>
      </c>
      <c r="C1507">
        <v>406</v>
      </c>
      <c r="D1507">
        <v>119</v>
      </c>
      <c r="E1507">
        <v>1</v>
      </c>
      <c r="F1507">
        <v>119</v>
      </c>
      <c r="G1507">
        <v>1</v>
      </c>
      <c r="H1507" t="str">
        <f>VLOOKUP($C1507,'Raw-products'!$A$2:$H$1261,MATCH(H$1,'Raw-products'!$A$1:$H$1,0))</f>
        <v>Shirt</v>
      </c>
      <c r="I1507" t="str">
        <f>VLOOKUP($C1507,'Raw-products'!$A$2:$H$1261,MATCH(I$1,'Raw-products'!$A$1:$H$1,0))</f>
        <v>Casual Slim Fit</v>
      </c>
      <c r="J1507" t="str">
        <f>VLOOKUP($C1507,'Raw-products'!$A$2:$H$1261,MATCH(J$1,'Raw-products'!$A$1:$H$1,0))</f>
        <v>S</v>
      </c>
      <c r="K1507" t="str">
        <f>VLOOKUP($C1507,'Raw-products'!$A$2:$H$1261,MATCH(K$1,'Raw-products'!$A$1:$H$1,0))</f>
        <v>blue</v>
      </c>
      <c r="L1507">
        <f>VLOOKUP($C1507,'Raw-products'!$A$2:$H$1261,MATCH(L$1,'Raw-products'!$A$1:$H$1,0))</f>
        <v>113</v>
      </c>
      <c r="M1507">
        <f>VLOOKUP($C1507,'Raw-products'!$A$2:$H$1261,MATCH(M$1,'Raw-products'!$A$1:$H$1,0))</f>
        <v>75</v>
      </c>
      <c r="N1507" s="5">
        <f t="shared" si="46"/>
        <v>8475</v>
      </c>
      <c r="O1507" cm="1">
        <f t="array" ref="O1507:R1507">_xlfn.XLOOKUP($B1507,'Raw -orders'!$A:$A,'Raw -orders'!$B:$E)</f>
        <v>390</v>
      </c>
      <c r="P1507">
        <v>26229</v>
      </c>
      <c r="Q1507" s="1">
        <v>44203</v>
      </c>
      <c r="R1507" s="1">
        <v>44221</v>
      </c>
      <c r="S1507" t="str" cm="1">
        <f t="array" ref="S1507:Z1507">_xlfn.XLOOKUP($O1507,'Raw - customers'!$A:$A,'Raw - customers'!$B:$I)</f>
        <v>Bee Mazonowicz</v>
      </c>
      <c r="T1507" t="str">
        <v>Bigender</v>
      </c>
      <c r="U1507">
        <v>36</v>
      </c>
      <c r="V1507" t="str">
        <v>806 O'connell CrestApt. 665</v>
      </c>
      <c r="W1507">
        <v>7155</v>
      </c>
      <c r="X1507" t="str">
        <v>South Eveshire</v>
      </c>
      <c r="Y1507" t="str">
        <v>Western Australia</v>
      </c>
      <c r="Z1507" t="str">
        <v>Australia</v>
      </c>
      <c r="AA1507">
        <v>1</v>
      </c>
      <c r="AB1507" s="3" t="str">
        <f t="shared" si="47"/>
        <v>10 to 20</v>
      </c>
      <c r="AM1507" s="6">
        <v>390</v>
      </c>
      <c r="AN1507" s="6" t="s">
        <v>1377</v>
      </c>
    </row>
    <row r="1508" spans="1:40" x14ac:dyDescent="0.25">
      <c r="A1508">
        <v>1506</v>
      </c>
      <c r="B1508">
        <v>309</v>
      </c>
      <c r="C1508">
        <v>350</v>
      </c>
      <c r="D1508">
        <v>94</v>
      </c>
      <c r="E1508">
        <v>2</v>
      </c>
      <c r="F1508">
        <v>188</v>
      </c>
      <c r="G1508">
        <v>1</v>
      </c>
      <c r="H1508" t="str">
        <f>VLOOKUP($C1508,'Raw-products'!$A$2:$H$1261,MATCH(H$1,'Raw-products'!$A$1:$H$1,0))</f>
        <v>Shirt</v>
      </c>
      <c r="I1508" t="str">
        <f>VLOOKUP($C1508,'Raw-products'!$A$2:$H$1261,MATCH(I$1,'Raw-products'!$A$1:$H$1,0))</f>
        <v>Henley</v>
      </c>
      <c r="J1508" t="str">
        <f>VLOOKUP($C1508,'Raw-products'!$A$2:$H$1261,MATCH(J$1,'Raw-products'!$A$1:$H$1,0))</f>
        <v>XS</v>
      </c>
      <c r="K1508" t="str">
        <f>VLOOKUP($C1508,'Raw-products'!$A$2:$H$1261,MATCH(K$1,'Raw-products'!$A$1:$H$1,0))</f>
        <v>red</v>
      </c>
      <c r="L1508">
        <f>VLOOKUP($C1508,'Raw-products'!$A$2:$H$1261,MATCH(L$1,'Raw-products'!$A$1:$H$1,0))</f>
        <v>92</v>
      </c>
      <c r="M1508">
        <f>VLOOKUP($C1508,'Raw-products'!$A$2:$H$1261,MATCH(M$1,'Raw-products'!$A$1:$H$1,0))</f>
        <v>62</v>
      </c>
      <c r="N1508" s="5">
        <f t="shared" si="46"/>
        <v>5704</v>
      </c>
      <c r="O1508" cm="1">
        <f t="array" ref="O1508:R1508">_xlfn.XLOOKUP($B1508,'Raw -orders'!$A:$A,'Raw -orders'!$B:$E)</f>
        <v>390</v>
      </c>
      <c r="P1508">
        <v>26229</v>
      </c>
      <c r="Q1508" s="1">
        <v>44203</v>
      </c>
      <c r="R1508" s="1">
        <v>44221</v>
      </c>
      <c r="S1508" t="str" cm="1">
        <f t="array" ref="S1508:Z1508">_xlfn.XLOOKUP($O1508,'Raw - customers'!$A:$A,'Raw - customers'!$B:$I)</f>
        <v>Bee Mazonowicz</v>
      </c>
      <c r="T1508" t="str">
        <v>Bigender</v>
      </c>
      <c r="U1508">
        <v>36</v>
      </c>
      <c r="V1508" t="str">
        <v>806 O'connell CrestApt. 665</v>
      </c>
      <c r="W1508">
        <v>7155</v>
      </c>
      <c r="X1508" t="str">
        <v>South Eveshire</v>
      </c>
      <c r="Y1508" t="str">
        <v>Western Australia</v>
      </c>
      <c r="Z1508" t="str">
        <v>Australia</v>
      </c>
      <c r="AA1508">
        <v>1</v>
      </c>
      <c r="AB1508" s="3" t="str">
        <f t="shared" si="47"/>
        <v>10 to 20</v>
      </c>
      <c r="AM1508" s="6">
        <v>390</v>
      </c>
      <c r="AN1508" s="6" t="s">
        <v>1377</v>
      </c>
    </row>
    <row r="1509" spans="1:40" x14ac:dyDescent="0.25">
      <c r="A1509">
        <v>1507</v>
      </c>
      <c r="B1509">
        <v>310</v>
      </c>
      <c r="C1509">
        <v>640</v>
      </c>
      <c r="D1509">
        <v>93</v>
      </c>
      <c r="E1509">
        <v>2</v>
      </c>
      <c r="F1509">
        <v>186</v>
      </c>
      <c r="G1509">
        <v>1</v>
      </c>
      <c r="H1509" t="str">
        <f>VLOOKUP($C1509,'Raw-products'!$A$2:$H$1261,MATCH(H$1,'Raw-products'!$A$1:$H$1,0))</f>
        <v>Jacket</v>
      </c>
      <c r="I1509" t="str">
        <f>VLOOKUP($C1509,'Raw-products'!$A$2:$H$1261,MATCH(I$1,'Raw-products'!$A$1:$H$1,0))</f>
        <v>Coach</v>
      </c>
      <c r="J1509" t="str">
        <f>VLOOKUP($C1509,'Raw-products'!$A$2:$H$1261,MATCH(J$1,'Raw-products'!$A$1:$H$1,0))</f>
        <v>XS</v>
      </c>
      <c r="K1509" t="str">
        <f>VLOOKUP($C1509,'Raw-products'!$A$2:$H$1261,MATCH(K$1,'Raw-products'!$A$1:$H$1,0))</f>
        <v>yellow</v>
      </c>
      <c r="L1509">
        <f>VLOOKUP($C1509,'Raw-products'!$A$2:$H$1261,MATCH(L$1,'Raw-products'!$A$1:$H$1,0))</f>
        <v>115</v>
      </c>
      <c r="M1509">
        <f>VLOOKUP($C1509,'Raw-products'!$A$2:$H$1261,MATCH(M$1,'Raw-products'!$A$1:$H$1,0))</f>
        <v>52</v>
      </c>
      <c r="N1509" s="5">
        <f t="shared" si="46"/>
        <v>5980</v>
      </c>
      <c r="O1509" cm="1">
        <f t="array" ref="O1509:R1509">_xlfn.XLOOKUP($B1509,'Raw -orders'!$A:$A,'Raw -orders'!$B:$E)</f>
        <v>348</v>
      </c>
      <c r="P1509">
        <v>18372</v>
      </c>
      <c r="Q1509" s="1">
        <v>44311</v>
      </c>
      <c r="R1509" s="1">
        <v>44331</v>
      </c>
      <c r="S1509" t="str" cm="1">
        <f t="array" ref="S1509:Z1509">_xlfn.XLOOKUP($O1509,'Raw - customers'!$A:$A,'Raw - customers'!$B:$I)</f>
        <v>Thorny Nornable</v>
      </c>
      <c r="T1509" t="str">
        <v>Genderqueer</v>
      </c>
      <c r="U1509">
        <v>76</v>
      </c>
      <c r="V1509" t="str">
        <v>4070 Nathan CircuitSuite 296</v>
      </c>
      <c r="W1509">
        <v>1840</v>
      </c>
      <c r="X1509" t="str">
        <v>Rubyfort</v>
      </c>
      <c r="Y1509" t="str">
        <v>Tasmania</v>
      </c>
      <c r="Z1509" t="str">
        <v>Australia</v>
      </c>
      <c r="AA1509">
        <v>4</v>
      </c>
      <c r="AB1509" s="3" t="str">
        <f t="shared" si="47"/>
        <v>10 to 20</v>
      </c>
      <c r="AM1509" s="6">
        <v>348</v>
      </c>
      <c r="AN1509" s="6" t="s">
        <v>1414</v>
      </c>
    </row>
    <row r="1510" spans="1:40" x14ac:dyDescent="0.25">
      <c r="A1510">
        <v>1508</v>
      </c>
      <c r="B1510">
        <v>310</v>
      </c>
      <c r="C1510">
        <v>1036</v>
      </c>
      <c r="D1510">
        <v>90</v>
      </c>
      <c r="E1510">
        <v>2</v>
      </c>
      <c r="F1510">
        <v>180</v>
      </c>
      <c r="G1510">
        <v>1</v>
      </c>
      <c r="H1510" t="str">
        <f>VLOOKUP($C1510,'Raw-products'!$A$2:$H$1261,MATCH(H$1,'Raw-products'!$A$1:$H$1,0))</f>
        <v>Trousers</v>
      </c>
      <c r="I1510" t="str">
        <f>VLOOKUP($C1510,'Raw-products'!$A$2:$H$1261,MATCH(I$1,'Raw-products'!$A$1:$H$1,0))</f>
        <v>Relaxed Leg</v>
      </c>
      <c r="J1510" t="str">
        <f>VLOOKUP($C1510,'Raw-products'!$A$2:$H$1261,MATCH(J$1,'Raw-products'!$A$1:$H$1,0))</f>
        <v>S</v>
      </c>
      <c r="K1510" t="str">
        <f>VLOOKUP($C1510,'Raw-products'!$A$2:$H$1261,MATCH(K$1,'Raw-products'!$A$1:$H$1,0))</f>
        <v>blue</v>
      </c>
      <c r="L1510">
        <f>VLOOKUP($C1510,'Raw-products'!$A$2:$H$1261,MATCH(L$1,'Raw-products'!$A$1:$H$1,0))</f>
        <v>95</v>
      </c>
      <c r="M1510">
        <f>VLOOKUP($C1510,'Raw-products'!$A$2:$H$1261,MATCH(M$1,'Raw-products'!$A$1:$H$1,0))</f>
        <v>57</v>
      </c>
      <c r="N1510" s="5">
        <f t="shared" si="46"/>
        <v>5415</v>
      </c>
      <c r="O1510" cm="1">
        <f t="array" ref="O1510:R1510">_xlfn.XLOOKUP($B1510,'Raw -orders'!$A:$A,'Raw -orders'!$B:$E)</f>
        <v>348</v>
      </c>
      <c r="P1510">
        <v>18372</v>
      </c>
      <c r="Q1510" s="1">
        <v>44311</v>
      </c>
      <c r="R1510" s="1">
        <v>44331</v>
      </c>
      <c r="S1510" t="str" cm="1">
        <f t="array" ref="S1510:Z1510">_xlfn.XLOOKUP($O1510,'Raw - customers'!$A:$A,'Raw - customers'!$B:$I)</f>
        <v>Thorny Nornable</v>
      </c>
      <c r="T1510" t="str">
        <v>Genderqueer</v>
      </c>
      <c r="U1510">
        <v>76</v>
      </c>
      <c r="V1510" t="str">
        <v>4070 Nathan CircuitSuite 296</v>
      </c>
      <c r="W1510">
        <v>1840</v>
      </c>
      <c r="X1510" t="str">
        <v>Rubyfort</v>
      </c>
      <c r="Y1510" t="str">
        <v>Tasmania</v>
      </c>
      <c r="Z1510" t="str">
        <v>Australia</v>
      </c>
      <c r="AA1510">
        <v>4</v>
      </c>
      <c r="AB1510" s="3" t="str">
        <f t="shared" si="47"/>
        <v>10 to 20</v>
      </c>
      <c r="AM1510" s="6">
        <v>348</v>
      </c>
      <c r="AN1510" s="6" t="s">
        <v>1414</v>
      </c>
    </row>
    <row r="1511" spans="1:40" x14ac:dyDescent="0.25">
      <c r="A1511">
        <v>1509</v>
      </c>
      <c r="B1511">
        <v>310</v>
      </c>
      <c r="C1511">
        <v>78</v>
      </c>
      <c r="D1511">
        <v>118</v>
      </c>
      <c r="E1511">
        <v>1</v>
      </c>
      <c r="F1511">
        <v>118</v>
      </c>
      <c r="G1511">
        <v>1</v>
      </c>
      <c r="H1511" t="str">
        <f>VLOOKUP($C1511,'Raw-products'!$A$2:$H$1261,MATCH(H$1,'Raw-products'!$A$1:$H$1,0))</f>
        <v>Shirt</v>
      </c>
      <c r="I1511" t="str">
        <f>VLOOKUP($C1511,'Raw-products'!$A$2:$H$1261,MATCH(I$1,'Raw-products'!$A$1:$H$1,0))</f>
        <v>Flannel</v>
      </c>
      <c r="J1511" t="str">
        <f>VLOOKUP($C1511,'Raw-products'!$A$2:$H$1261,MATCH(J$1,'Raw-products'!$A$1:$H$1,0))</f>
        <v>L</v>
      </c>
      <c r="K1511" t="str">
        <f>VLOOKUP($C1511,'Raw-products'!$A$2:$H$1261,MATCH(K$1,'Raw-products'!$A$1:$H$1,0))</f>
        <v>orange</v>
      </c>
      <c r="L1511">
        <f>VLOOKUP($C1511,'Raw-products'!$A$2:$H$1261,MATCH(L$1,'Raw-products'!$A$1:$H$1,0))</f>
        <v>96</v>
      </c>
      <c r="M1511">
        <f>VLOOKUP($C1511,'Raw-products'!$A$2:$H$1261,MATCH(M$1,'Raw-products'!$A$1:$H$1,0))</f>
        <v>59</v>
      </c>
      <c r="N1511" s="5">
        <f t="shared" si="46"/>
        <v>5664</v>
      </c>
      <c r="O1511" cm="1">
        <f t="array" ref="O1511:R1511">_xlfn.XLOOKUP($B1511,'Raw -orders'!$A:$A,'Raw -orders'!$B:$E)</f>
        <v>348</v>
      </c>
      <c r="P1511">
        <v>18372</v>
      </c>
      <c r="Q1511" s="1">
        <v>44311</v>
      </c>
      <c r="R1511" s="1">
        <v>44331</v>
      </c>
      <c r="S1511" t="str" cm="1">
        <f t="array" ref="S1511:Z1511">_xlfn.XLOOKUP($O1511,'Raw - customers'!$A:$A,'Raw - customers'!$B:$I)</f>
        <v>Thorny Nornable</v>
      </c>
      <c r="T1511" t="str">
        <v>Genderqueer</v>
      </c>
      <c r="U1511">
        <v>76</v>
      </c>
      <c r="V1511" t="str">
        <v>4070 Nathan CircuitSuite 296</v>
      </c>
      <c r="W1511">
        <v>1840</v>
      </c>
      <c r="X1511" t="str">
        <v>Rubyfort</v>
      </c>
      <c r="Y1511" t="str">
        <v>Tasmania</v>
      </c>
      <c r="Z1511" t="str">
        <v>Australia</v>
      </c>
      <c r="AA1511">
        <v>4</v>
      </c>
      <c r="AB1511" s="3" t="str">
        <f t="shared" si="47"/>
        <v>10 to 20</v>
      </c>
      <c r="AM1511" s="6">
        <v>348</v>
      </c>
      <c r="AN1511" s="6" t="s">
        <v>1414</v>
      </c>
    </row>
    <row r="1512" spans="1:40" x14ac:dyDescent="0.25">
      <c r="A1512">
        <v>1510</v>
      </c>
      <c r="B1512">
        <v>310</v>
      </c>
      <c r="C1512">
        <v>1105</v>
      </c>
      <c r="D1512">
        <v>115</v>
      </c>
      <c r="E1512">
        <v>3</v>
      </c>
      <c r="F1512">
        <v>345</v>
      </c>
      <c r="G1512">
        <v>1</v>
      </c>
      <c r="H1512" t="str">
        <f>VLOOKUP($C1512,'Raw-products'!$A$2:$H$1261,MATCH(H$1,'Raw-products'!$A$1:$H$1,0))</f>
        <v>Trousers</v>
      </c>
      <c r="I1512" t="str">
        <f>VLOOKUP($C1512,'Raw-products'!$A$2:$H$1261,MATCH(I$1,'Raw-products'!$A$1:$H$1,0))</f>
        <v>Cropped</v>
      </c>
      <c r="J1512" t="str">
        <f>VLOOKUP($C1512,'Raw-products'!$A$2:$H$1261,MATCH(J$1,'Raw-products'!$A$1:$H$1,0))</f>
        <v>XS</v>
      </c>
      <c r="K1512" t="str">
        <f>VLOOKUP($C1512,'Raw-products'!$A$2:$H$1261,MATCH(K$1,'Raw-products'!$A$1:$H$1,0))</f>
        <v>blue</v>
      </c>
      <c r="L1512">
        <f>VLOOKUP($C1512,'Raw-products'!$A$2:$H$1261,MATCH(L$1,'Raw-products'!$A$1:$H$1,0))</f>
        <v>99</v>
      </c>
      <c r="M1512">
        <f>VLOOKUP($C1512,'Raw-products'!$A$2:$H$1261,MATCH(M$1,'Raw-products'!$A$1:$H$1,0))</f>
        <v>47</v>
      </c>
      <c r="N1512" s="5">
        <f t="shared" si="46"/>
        <v>4653</v>
      </c>
      <c r="O1512" cm="1">
        <f t="array" ref="O1512:R1512">_xlfn.XLOOKUP($B1512,'Raw -orders'!$A:$A,'Raw -orders'!$B:$E)</f>
        <v>348</v>
      </c>
      <c r="P1512">
        <v>18372</v>
      </c>
      <c r="Q1512" s="1">
        <v>44311</v>
      </c>
      <c r="R1512" s="1">
        <v>44331</v>
      </c>
      <c r="S1512" t="str" cm="1">
        <f t="array" ref="S1512:Z1512">_xlfn.XLOOKUP($O1512,'Raw - customers'!$A:$A,'Raw - customers'!$B:$I)</f>
        <v>Thorny Nornable</v>
      </c>
      <c r="T1512" t="str">
        <v>Genderqueer</v>
      </c>
      <c r="U1512">
        <v>76</v>
      </c>
      <c r="V1512" t="str">
        <v>4070 Nathan CircuitSuite 296</v>
      </c>
      <c r="W1512">
        <v>1840</v>
      </c>
      <c r="X1512" t="str">
        <v>Rubyfort</v>
      </c>
      <c r="Y1512" t="str">
        <v>Tasmania</v>
      </c>
      <c r="Z1512" t="str">
        <v>Australia</v>
      </c>
      <c r="AA1512">
        <v>4</v>
      </c>
      <c r="AB1512" s="3" t="str">
        <f t="shared" si="47"/>
        <v>10 to 20</v>
      </c>
      <c r="AM1512" s="6">
        <v>348</v>
      </c>
      <c r="AN1512" s="6" t="s">
        <v>1414</v>
      </c>
    </row>
    <row r="1513" spans="1:40" x14ac:dyDescent="0.25">
      <c r="A1513">
        <v>1511</v>
      </c>
      <c r="B1513">
        <v>310</v>
      </c>
      <c r="C1513">
        <v>870</v>
      </c>
      <c r="D1513">
        <v>113</v>
      </c>
      <c r="E1513">
        <v>2</v>
      </c>
      <c r="F1513">
        <v>226</v>
      </c>
      <c r="G1513">
        <v>1</v>
      </c>
      <c r="H1513" t="str">
        <f>VLOOKUP($C1513,'Raw-products'!$A$2:$H$1261,MATCH(H$1,'Raw-products'!$A$1:$H$1,0))</f>
        <v>Trousers</v>
      </c>
      <c r="I1513" t="str">
        <f>VLOOKUP($C1513,'Raw-products'!$A$2:$H$1261,MATCH(I$1,'Raw-products'!$A$1:$H$1,0))</f>
        <v>Chinos</v>
      </c>
      <c r="J1513" t="str">
        <f>VLOOKUP($C1513,'Raw-products'!$A$2:$H$1261,MATCH(J$1,'Raw-products'!$A$1:$H$1,0))</f>
        <v>XS</v>
      </c>
      <c r="K1513" t="str">
        <f>VLOOKUP($C1513,'Raw-products'!$A$2:$H$1261,MATCH(K$1,'Raw-products'!$A$1:$H$1,0))</f>
        <v>violet</v>
      </c>
      <c r="L1513">
        <f>VLOOKUP($C1513,'Raw-products'!$A$2:$H$1261,MATCH(L$1,'Raw-products'!$A$1:$H$1,0))</f>
        <v>100</v>
      </c>
      <c r="M1513">
        <f>VLOOKUP($C1513,'Raw-products'!$A$2:$H$1261,MATCH(M$1,'Raw-products'!$A$1:$H$1,0))</f>
        <v>72</v>
      </c>
      <c r="N1513" s="5">
        <f t="shared" si="46"/>
        <v>7200</v>
      </c>
      <c r="O1513" cm="1">
        <f t="array" ref="O1513:R1513">_xlfn.XLOOKUP($B1513,'Raw -orders'!$A:$A,'Raw -orders'!$B:$E)</f>
        <v>348</v>
      </c>
      <c r="P1513">
        <v>18372</v>
      </c>
      <c r="Q1513" s="1">
        <v>44311</v>
      </c>
      <c r="R1513" s="1">
        <v>44331</v>
      </c>
      <c r="S1513" t="str" cm="1">
        <f t="array" ref="S1513:Z1513">_xlfn.XLOOKUP($O1513,'Raw - customers'!$A:$A,'Raw - customers'!$B:$I)</f>
        <v>Thorny Nornable</v>
      </c>
      <c r="T1513" t="str">
        <v>Genderqueer</v>
      </c>
      <c r="U1513">
        <v>76</v>
      </c>
      <c r="V1513" t="str">
        <v>4070 Nathan CircuitSuite 296</v>
      </c>
      <c r="W1513">
        <v>1840</v>
      </c>
      <c r="X1513" t="str">
        <v>Rubyfort</v>
      </c>
      <c r="Y1513" t="str">
        <v>Tasmania</v>
      </c>
      <c r="Z1513" t="str">
        <v>Australia</v>
      </c>
      <c r="AA1513">
        <v>4</v>
      </c>
      <c r="AB1513" s="3" t="str">
        <f t="shared" si="47"/>
        <v>10 to 20</v>
      </c>
      <c r="AM1513" s="6">
        <v>348</v>
      </c>
      <c r="AN1513" s="6" t="s">
        <v>1414</v>
      </c>
    </row>
    <row r="1514" spans="1:40" x14ac:dyDescent="0.25">
      <c r="A1514">
        <v>1512</v>
      </c>
      <c r="B1514">
        <v>311</v>
      </c>
      <c r="C1514">
        <v>317</v>
      </c>
      <c r="D1514">
        <v>109</v>
      </c>
      <c r="E1514">
        <v>2</v>
      </c>
      <c r="F1514">
        <v>218</v>
      </c>
      <c r="G1514">
        <v>1</v>
      </c>
      <c r="H1514" t="str">
        <f>VLOOKUP($C1514,'Raw-products'!$A$2:$H$1261,MATCH(H$1,'Raw-products'!$A$1:$H$1,0))</f>
        <v>Shirt</v>
      </c>
      <c r="I1514" t="str">
        <f>VLOOKUP($C1514,'Raw-products'!$A$2:$H$1261,MATCH(I$1,'Raw-products'!$A$1:$H$1,0))</f>
        <v>Mandarin Collar</v>
      </c>
      <c r="J1514" t="str">
        <f>VLOOKUP($C1514,'Raw-products'!$A$2:$H$1261,MATCH(J$1,'Raw-products'!$A$1:$H$1,0))</f>
        <v>M</v>
      </c>
      <c r="K1514" t="str">
        <f>VLOOKUP($C1514,'Raw-products'!$A$2:$H$1261,MATCH(K$1,'Raw-products'!$A$1:$H$1,0))</f>
        <v>red</v>
      </c>
      <c r="L1514">
        <f>VLOOKUP($C1514,'Raw-products'!$A$2:$H$1261,MATCH(L$1,'Raw-products'!$A$1:$H$1,0))</f>
        <v>108</v>
      </c>
      <c r="M1514">
        <f>VLOOKUP($C1514,'Raw-products'!$A$2:$H$1261,MATCH(M$1,'Raw-products'!$A$1:$H$1,0))</f>
        <v>60</v>
      </c>
      <c r="N1514" s="5">
        <f t="shared" si="46"/>
        <v>6480</v>
      </c>
      <c r="O1514" cm="1">
        <f t="array" ref="O1514:R1514">_xlfn.XLOOKUP($B1514,'Raw -orders'!$A:$A,'Raw -orders'!$B:$E)</f>
        <v>807</v>
      </c>
      <c r="P1514">
        <v>21226</v>
      </c>
      <c r="Q1514" s="1">
        <v>44262</v>
      </c>
      <c r="R1514" s="1">
        <v>44280</v>
      </c>
      <c r="S1514" t="str" cm="1">
        <f t="array" ref="S1514:Z1514">_xlfn.XLOOKUP($O1514,'Raw - customers'!$A:$A,'Raw - customers'!$B:$I)</f>
        <v>Dena Banbrick</v>
      </c>
      <c r="T1514" t="str">
        <v>Polygender</v>
      </c>
      <c r="U1514">
        <v>26</v>
      </c>
      <c r="V1514" t="str">
        <v>80 Adam HillSuite 633</v>
      </c>
      <c r="W1514">
        <v>953</v>
      </c>
      <c r="X1514" t="str">
        <v>Tylershire</v>
      </c>
      <c r="Y1514" t="str">
        <v>Queensland</v>
      </c>
      <c r="Z1514" t="str">
        <v>Australia</v>
      </c>
      <c r="AA1514">
        <v>3</v>
      </c>
      <c r="AB1514" s="3" t="str">
        <f t="shared" si="47"/>
        <v>10 to 20</v>
      </c>
      <c r="AM1514" s="6">
        <v>807</v>
      </c>
      <c r="AN1514" s="6" t="s">
        <v>1355</v>
      </c>
    </row>
    <row r="1515" spans="1:40" x14ac:dyDescent="0.25">
      <c r="A1515">
        <v>1513</v>
      </c>
      <c r="B1515">
        <v>311</v>
      </c>
      <c r="C1515">
        <v>39</v>
      </c>
      <c r="D1515">
        <v>104</v>
      </c>
      <c r="E1515">
        <v>3</v>
      </c>
      <c r="F1515">
        <v>312</v>
      </c>
      <c r="G1515">
        <v>1</v>
      </c>
      <c r="H1515" t="str">
        <f>VLOOKUP($C1515,'Raw-products'!$A$2:$H$1261,MATCH(H$1,'Raw-products'!$A$1:$H$1,0))</f>
        <v>Shirt</v>
      </c>
      <c r="I1515" t="str">
        <f>VLOOKUP($C1515,'Raw-products'!$A$2:$H$1261,MATCH(I$1,'Raw-products'!$A$1:$H$1,0))</f>
        <v>Dress</v>
      </c>
      <c r="J1515" t="str">
        <f>VLOOKUP($C1515,'Raw-products'!$A$2:$H$1261,MATCH(J$1,'Raw-products'!$A$1:$H$1,0))</f>
        <v>XL</v>
      </c>
      <c r="K1515" t="str">
        <f>VLOOKUP($C1515,'Raw-products'!$A$2:$H$1261,MATCH(K$1,'Raw-products'!$A$1:$H$1,0))</f>
        <v>red</v>
      </c>
      <c r="L1515">
        <f>VLOOKUP($C1515,'Raw-products'!$A$2:$H$1261,MATCH(L$1,'Raw-products'!$A$1:$H$1,0))</f>
        <v>119</v>
      </c>
      <c r="M1515">
        <f>VLOOKUP($C1515,'Raw-products'!$A$2:$H$1261,MATCH(M$1,'Raw-products'!$A$1:$H$1,0))</f>
        <v>47</v>
      </c>
      <c r="N1515" s="5">
        <f t="shared" si="46"/>
        <v>5593</v>
      </c>
      <c r="O1515" cm="1">
        <f t="array" ref="O1515:R1515">_xlfn.XLOOKUP($B1515,'Raw -orders'!$A:$A,'Raw -orders'!$B:$E)</f>
        <v>807</v>
      </c>
      <c r="P1515">
        <v>21226</v>
      </c>
      <c r="Q1515" s="1">
        <v>44262</v>
      </c>
      <c r="R1515" s="1">
        <v>44280</v>
      </c>
      <c r="S1515" t="str" cm="1">
        <f t="array" ref="S1515:Z1515">_xlfn.XLOOKUP($O1515,'Raw - customers'!$A:$A,'Raw - customers'!$B:$I)</f>
        <v>Dena Banbrick</v>
      </c>
      <c r="T1515" t="str">
        <v>Polygender</v>
      </c>
      <c r="U1515">
        <v>26</v>
      </c>
      <c r="V1515" t="str">
        <v>80 Adam HillSuite 633</v>
      </c>
      <c r="W1515">
        <v>953</v>
      </c>
      <c r="X1515" t="str">
        <v>Tylershire</v>
      </c>
      <c r="Y1515" t="str">
        <v>Queensland</v>
      </c>
      <c r="Z1515" t="str">
        <v>Australia</v>
      </c>
      <c r="AA1515">
        <v>3</v>
      </c>
      <c r="AB1515" s="3" t="str">
        <f t="shared" si="47"/>
        <v>10 to 20</v>
      </c>
      <c r="AM1515" s="6">
        <v>807</v>
      </c>
      <c r="AN1515" s="6" t="s">
        <v>1355</v>
      </c>
    </row>
    <row r="1516" spans="1:40" x14ac:dyDescent="0.25">
      <c r="A1516">
        <v>1514</v>
      </c>
      <c r="B1516">
        <v>311</v>
      </c>
      <c r="C1516">
        <v>399</v>
      </c>
      <c r="D1516">
        <v>119</v>
      </c>
      <c r="E1516">
        <v>1</v>
      </c>
      <c r="F1516">
        <v>119</v>
      </c>
      <c r="G1516">
        <v>1</v>
      </c>
      <c r="H1516" t="str">
        <f>VLOOKUP($C1516,'Raw-products'!$A$2:$H$1261,MATCH(H$1,'Raw-products'!$A$1:$H$1,0))</f>
        <v>Shirt</v>
      </c>
      <c r="I1516" t="str">
        <f>VLOOKUP($C1516,'Raw-products'!$A$2:$H$1261,MATCH(I$1,'Raw-products'!$A$1:$H$1,0))</f>
        <v>Casual Slim Fit</v>
      </c>
      <c r="J1516" t="str">
        <f>VLOOKUP($C1516,'Raw-products'!$A$2:$H$1261,MATCH(J$1,'Raw-products'!$A$1:$H$1,0))</f>
        <v>XL</v>
      </c>
      <c r="K1516" t="str">
        <f>VLOOKUP($C1516,'Raw-products'!$A$2:$H$1261,MATCH(K$1,'Raw-products'!$A$1:$H$1,0))</f>
        <v>yellow</v>
      </c>
      <c r="L1516">
        <f>VLOOKUP($C1516,'Raw-products'!$A$2:$H$1261,MATCH(L$1,'Raw-products'!$A$1:$H$1,0))</f>
        <v>113</v>
      </c>
      <c r="M1516">
        <f>VLOOKUP($C1516,'Raw-products'!$A$2:$H$1261,MATCH(M$1,'Raw-products'!$A$1:$H$1,0))</f>
        <v>78</v>
      </c>
      <c r="N1516" s="5">
        <f t="shared" si="46"/>
        <v>8814</v>
      </c>
      <c r="O1516" cm="1">
        <f t="array" ref="O1516:R1516">_xlfn.XLOOKUP($B1516,'Raw -orders'!$A:$A,'Raw -orders'!$B:$E)</f>
        <v>807</v>
      </c>
      <c r="P1516">
        <v>21226</v>
      </c>
      <c r="Q1516" s="1">
        <v>44262</v>
      </c>
      <c r="R1516" s="1">
        <v>44280</v>
      </c>
      <c r="S1516" t="str" cm="1">
        <f t="array" ref="S1516:Z1516">_xlfn.XLOOKUP($O1516,'Raw - customers'!$A:$A,'Raw - customers'!$B:$I)</f>
        <v>Dena Banbrick</v>
      </c>
      <c r="T1516" t="str">
        <v>Polygender</v>
      </c>
      <c r="U1516">
        <v>26</v>
      </c>
      <c r="V1516" t="str">
        <v>80 Adam HillSuite 633</v>
      </c>
      <c r="W1516">
        <v>953</v>
      </c>
      <c r="X1516" t="str">
        <v>Tylershire</v>
      </c>
      <c r="Y1516" t="str">
        <v>Queensland</v>
      </c>
      <c r="Z1516" t="str">
        <v>Australia</v>
      </c>
      <c r="AA1516">
        <v>3</v>
      </c>
      <c r="AB1516" s="3" t="str">
        <f t="shared" si="47"/>
        <v>10 to 20</v>
      </c>
      <c r="AM1516" s="6">
        <v>807</v>
      </c>
      <c r="AN1516" s="6" t="s">
        <v>1355</v>
      </c>
    </row>
    <row r="1517" spans="1:40" x14ac:dyDescent="0.25">
      <c r="A1517">
        <v>1515</v>
      </c>
      <c r="B1517">
        <v>311</v>
      </c>
      <c r="C1517">
        <v>1191</v>
      </c>
      <c r="D1517">
        <v>105</v>
      </c>
      <c r="E1517">
        <v>1</v>
      </c>
      <c r="F1517">
        <v>105</v>
      </c>
      <c r="G1517">
        <v>1</v>
      </c>
      <c r="H1517" t="str">
        <f>VLOOKUP($C1517,'Raw-products'!$A$2:$H$1261,MATCH(H$1,'Raw-products'!$A$1:$H$1,0))</f>
        <v>Trousers</v>
      </c>
      <c r="I1517" t="str">
        <f>VLOOKUP($C1517,'Raw-products'!$A$2:$H$1261,MATCH(I$1,'Raw-products'!$A$1:$H$1,0))</f>
        <v>Pleated</v>
      </c>
      <c r="J1517" t="str">
        <f>VLOOKUP($C1517,'Raw-products'!$A$2:$H$1261,MATCH(J$1,'Raw-products'!$A$1:$H$1,0))</f>
        <v>S</v>
      </c>
      <c r="K1517" t="str">
        <f>VLOOKUP($C1517,'Raw-products'!$A$2:$H$1261,MATCH(K$1,'Raw-products'!$A$1:$H$1,0))</f>
        <v>red</v>
      </c>
      <c r="L1517">
        <f>VLOOKUP($C1517,'Raw-products'!$A$2:$H$1261,MATCH(L$1,'Raw-products'!$A$1:$H$1,0))</f>
        <v>90</v>
      </c>
      <c r="M1517">
        <f>VLOOKUP($C1517,'Raw-products'!$A$2:$H$1261,MATCH(M$1,'Raw-products'!$A$1:$H$1,0))</f>
        <v>78</v>
      </c>
      <c r="N1517" s="5">
        <f t="shared" si="46"/>
        <v>7020</v>
      </c>
      <c r="O1517" cm="1">
        <f t="array" ref="O1517:R1517">_xlfn.XLOOKUP($B1517,'Raw -orders'!$A:$A,'Raw -orders'!$B:$E)</f>
        <v>807</v>
      </c>
      <c r="P1517">
        <v>21226</v>
      </c>
      <c r="Q1517" s="1">
        <v>44262</v>
      </c>
      <c r="R1517" s="1">
        <v>44280</v>
      </c>
      <c r="S1517" t="str" cm="1">
        <f t="array" ref="S1517:Z1517">_xlfn.XLOOKUP($O1517,'Raw - customers'!$A:$A,'Raw - customers'!$B:$I)</f>
        <v>Dena Banbrick</v>
      </c>
      <c r="T1517" t="str">
        <v>Polygender</v>
      </c>
      <c r="U1517">
        <v>26</v>
      </c>
      <c r="V1517" t="str">
        <v>80 Adam HillSuite 633</v>
      </c>
      <c r="W1517">
        <v>953</v>
      </c>
      <c r="X1517" t="str">
        <v>Tylershire</v>
      </c>
      <c r="Y1517" t="str">
        <v>Queensland</v>
      </c>
      <c r="Z1517" t="str">
        <v>Australia</v>
      </c>
      <c r="AA1517">
        <v>3</v>
      </c>
      <c r="AB1517" s="3" t="str">
        <f t="shared" si="47"/>
        <v>10 to 20</v>
      </c>
      <c r="AM1517" s="6">
        <v>807</v>
      </c>
      <c r="AN1517" s="6" t="s">
        <v>1355</v>
      </c>
    </row>
    <row r="1518" spans="1:40" x14ac:dyDescent="0.25">
      <c r="A1518">
        <v>1516</v>
      </c>
      <c r="B1518">
        <v>312</v>
      </c>
      <c r="C1518">
        <v>285</v>
      </c>
      <c r="D1518">
        <v>105</v>
      </c>
      <c r="E1518">
        <v>2</v>
      </c>
      <c r="F1518">
        <v>210</v>
      </c>
      <c r="G1518">
        <v>1</v>
      </c>
      <c r="H1518" t="str">
        <f>VLOOKUP($C1518,'Raw-products'!$A$2:$H$1261,MATCH(H$1,'Raw-products'!$A$1:$H$1,0))</f>
        <v>Shirt</v>
      </c>
      <c r="I1518" t="str">
        <f>VLOOKUP($C1518,'Raw-products'!$A$2:$H$1261,MATCH(I$1,'Raw-products'!$A$1:$H$1,0))</f>
        <v>Cuban Collar</v>
      </c>
      <c r="J1518" t="str">
        <f>VLOOKUP($C1518,'Raw-products'!$A$2:$H$1261,MATCH(J$1,'Raw-products'!$A$1:$H$1,0))</f>
        <v>XS</v>
      </c>
      <c r="K1518" t="str">
        <f>VLOOKUP($C1518,'Raw-products'!$A$2:$H$1261,MATCH(K$1,'Raw-products'!$A$1:$H$1,0))</f>
        <v>orange</v>
      </c>
      <c r="L1518">
        <f>VLOOKUP($C1518,'Raw-products'!$A$2:$H$1261,MATCH(L$1,'Raw-products'!$A$1:$H$1,0))</f>
        <v>93</v>
      </c>
      <c r="M1518">
        <f>VLOOKUP($C1518,'Raw-products'!$A$2:$H$1261,MATCH(M$1,'Raw-products'!$A$1:$H$1,0))</f>
        <v>62</v>
      </c>
      <c r="N1518" s="5">
        <f t="shared" si="46"/>
        <v>5766</v>
      </c>
      <c r="O1518" cm="1">
        <f t="array" ref="O1518:R1518">_xlfn.XLOOKUP($B1518,'Raw -orders'!$A:$A,'Raw -orders'!$B:$E)</f>
        <v>683</v>
      </c>
      <c r="P1518">
        <v>38591</v>
      </c>
      <c r="Q1518" s="1">
        <v>44383</v>
      </c>
      <c r="R1518" s="1">
        <v>44408</v>
      </c>
      <c r="S1518" t="str" cm="1">
        <f t="array" ref="S1518:Z1518">_xlfn.XLOOKUP($O1518,'Raw - customers'!$A:$A,'Raw - customers'!$B:$I)</f>
        <v>Esteban Hensmans</v>
      </c>
      <c r="T1518" t="str">
        <v>Genderfluid</v>
      </c>
      <c r="U1518">
        <v>45</v>
      </c>
      <c r="V1518" t="str">
        <v>098 Clarke ParkwayApt. 312</v>
      </c>
      <c r="W1518">
        <v>3661</v>
      </c>
      <c r="X1518" t="str">
        <v>West Finnberg</v>
      </c>
      <c r="Y1518" t="str">
        <v>Australian Capital Territory</v>
      </c>
      <c r="Z1518" t="str">
        <v>Australia</v>
      </c>
      <c r="AA1518">
        <v>7</v>
      </c>
      <c r="AB1518" s="3" t="str">
        <f t="shared" si="47"/>
        <v>20 to 30</v>
      </c>
      <c r="AM1518" s="6">
        <v>683</v>
      </c>
      <c r="AN1518" s="6" t="s">
        <v>1350</v>
      </c>
    </row>
    <row r="1519" spans="1:40" x14ac:dyDescent="0.25">
      <c r="A1519">
        <v>1517</v>
      </c>
      <c r="B1519">
        <v>312</v>
      </c>
      <c r="C1519">
        <v>31</v>
      </c>
      <c r="D1519">
        <v>96</v>
      </c>
      <c r="E1519">
        <v>2</v>
      </c>
      <c r="F1519">
        <v>192</v>
      </c>
      <c r="G1519">
        <v>1</v>
      </c>
      <c r="H1519" t="str">
        <f>VLOOKUP($C1519,'Raw-products'!$A$2:$H$1261,MATCH(H$1,'Raw-products'!$A$1:$H$1,0))</f>
        <v>Shirt</v>
      </c>
      <c r="I1519" t="str">
        <f>VLOOKUP($C1519,'Raw-products'!$A$2:$H$1261,MATCH(I$1,'Raw-products'!$A$1:$H$1,0))</f>
        <v>Oxford Cloth</v>
      </c>
      <c r="J1519" t="str">
        <f>VLOOKUP($C1519,'Raw-products'!$A$2:$H$1261,MATCH(J$1,'Raw-products'!$A$1:$H$1,0))</f>
        <v>S</v>
      </c>
      <c r="K1519" t="str">
        <f>VLOOKUP($C1519,'Raw-products'!$A$2:$H$1261,MATCH(K$1,'Raw-products'!$A$1:$H$1,0))</f>
        <v>violet</v>
      </c>
      <c r="L1519">
        <f>VLOOKUP($C1519,'Raw-products'!$A$2:$H$1261,MATCH(L$1,'Raw-products'!$A$1:$H$1,0))</f>
        <v>114</v>
      </c>
      <c r="M1519">
        <f>VLOOKUP($C1519,'Raw-products'!$A$2:$H$1261,MATCH(M$1,'Raw-products'!$A$1:$H$1,0))</f>
        <v>41</v>
      </c>
      <c r="N1519" s="5">
        <f t="shared" si="46"/>
        <v>4674</v>
      </c>
      <c r="O1519" cm="1">
        <f t="array" ref="O1519:R1519">_xlfn.XLOOKUP($B1519,'Raw -orders'!$A:$A,'Raw -orders'!$B:$E)</f>
        <v>683</v>
      </c>
      <c r="P1519">
        <v>38591</v>
      </c>
      <c r="Q1519" s="1">
        <v>44383</v>
      </c>
      <c r="R1519" s="1">
        <v>44408</v>
      </c>
      <c r="S1519" t="str" cm="1">
        <f t="array" ref="S1519:Z1519">_xlfn.XLOOKUP($O1519,'Raw - customers'!$A:$A,'Raw - customers'!$B:$I)</f>
        <v>Esteban Hensmans</v>
      </c>
      <c r="T1519" t="str">
        <v>Genderfluid</v>
      </c>
      <c r="U1519">
        <v>45</v>
      </c>
      <c r="V1519" t="str">
        <v>098 Clarke ParkwayApt. 312</v>
      </c>
      <c r="W1519">
        <v>3661</v>
      </c>
      <c r="X1519" t="str">
        <v>West Finnberg</v>
      </c>
      <c r="Y1519" t="str">
        <v>Australian Capital Territory</v>
      </c>
      <c r="Z1519" t="str">
        <v>Australia</v>
      </c>
      <c r="AA1519">
        <v>7</v>
      </c>
      <c r="AB1519" s="3" t="str">
        <f t="shared" si="47"/>
        <v>20 to 30</v>
      </c>
      <c r="AM1519" s="6">
        <v>683</v>
      </c>
      <c r="AN1519" s="6" t="s">
        <v>1350</v>
      </c>
    </row>
    <row r="1520" spans="1:40" x14ac:dyDescent="0.25">
      <c r="A1520">
        <v>1518</v>
      </c>
      <c r="B1520">
        <v>312</v>
      </c>
      <c r="C1520">
        <v>899</v>
      </c>
      <c r="D1520">
        <v>94</v>
      </c>
      <c r="E1520">
        <v>3</v>
      </c>
      <c r="F1520">
        <v>282</v>
      </c>
      <c r="G1520">
        <v>1</v>
      </c>
      <c r="H1520" t="str">
        <f>VLOOKUP($C1520,'Raw-products'!$A$2:$H$1261,MATCH(H$1,'Raw-products'!$A$1:$H$1,0))</f>
        <v>Trousers</v>
      </c>
      <c r="I1520" t="str">
        <f>VLOOKUP($C1520,'Raw-products'!$A$2:$H$1261,MATCH(I$1,'Raw-products'!$A$1:$H$1,0))</f>
        <v>Cords</v>
      </c>
      <c r="J1520" t="str">
        <f>VLOOKUP($C1520,'Raw-products'!$A$2:$H$1261,MATCH(J$1,'Raw-products'!$A$1:$H$1,0))</f>
        <v>XL</v>
      </c>
      <c r="K1520" t="str">
        <f>VLOOKUP($C1520,'Raw-products'!$A$2:$H$1261,MATCH(K$1,'Raw-products'!$A$1:$H$1,0))</f>
        <v>blue</v>
      </c>
      <c r="L1520">
        <f>VLOOKUP($C1520,'Raw-products'!$A$2:$H$1261,MATCH(L$1,'Raw-products'!$A$1:$H$1,0))</f>
        <v>113</v>
      </c>
      <c r="M1520">
        <f>VLOOKUP($C1520,'Raw-products'!$A$2:$H$1261,MATCH(M$1,'Raw-products'!$A$1:$H$1,0))</f>
        <v>65</v>
      </c>
      <c r="N1520" s="5">
        <f t="shared" si="46"/>
        <v>7345</v>
      </c>
      <c r="O1520" cm="1">
        <f t="array" ref="O1520:R1520">_xlfn.XLOOKUP($B1520,'Raw -orders'!$A:$A,'Raw -orders'!$B:$E)</f>
        <v>683</v>
      </c>
      <c r="P1520">
        <v>38591</v>
      </c>
      <c r="Q1520" s="1">
        <v>44383</v>
      </c>
      <c r="R1520" s="1">
        <v>44408</v>
      </c>
      <c r="S1520" t="str" cm="1">
        <f t="array" ref="S1520:Z1520">_xlfn.XLOOKUP($O1520,'Raw - customers'!$A:$A,'Raw - customers'!$B:$I)</f>
        <v>Esteban Hensmans</v>
      </c>
      <c r="T1520" t="str">
        <v>Genderfluid</v>
      </c>
      <c r="U1520">
        <v>45</v>
      </c>
      <c r="V1520" t="str">
        <v>098 Clarke ParkwayApt. 312</v>
      </c>
      <c r="W1520">
        <v>3661</v>
      </c>
      <c r="X1520" t="str">
        <v>West Finnberg</v>
      </c>
      <c r="Y1520" t="str">
        <v>Australian Capital Territory</v>
      </c>
      <c r="Z1520" t="str">
        <v>Australia</v>
      </c>
      <c r="AA1520">
        <v>7</v>
      </c>
      <c r="AB1520" s="3" t="str">
        <f t="shared" si="47"/>
        <v>20 to 30</v>
      </c>
      <c r="AM1520" s="6">
        <v>683</v>
      </c>
      <c r="AN1520" s="6" t="s">
        <v>1350</v>
      </c>
    </row>
    <row r="1521" spans="1:40" x14ac:dyDescent="0.25">
      <c r="A1521">
        <v>1519</v>
      </c>
      <c r="B1521">
        <v>312</v>
      </c>
      <c r="C1521">
        <v>713</v>
      </c>
      <c r="D1521">
        <v>119</v>
      </c>
      <c r="E1521">
        <v>1</v>
      </c>
      <c r="F1521">
        <v>119</v>
      </c>
      <c r="G1521">
        <v>1</v>
      </c>
      <c r="H1521" t="str">
        <f>VLOOKUP($C1521,'Raw-products'!$A$2:$H$1261,MATCH(H$1,'Raw-products'!$A$1:$H$1,0))</f>
        <v>Jacket</v>
      </c>
      <c r="I1521" t="str">
        <f>VLOOKUP($C1521,'Raw-products'!$A$2:$H$1261,MATCH(I$1,'Raw-products'!$A$1:$H$1,0))</f>
        <v>Trench Coat</v>
      </c>
      <c r="J1521" t="str">
        <f>VLOOKUP($C1521,'Raw-products'!$A$2:$H$1261,MATCH(J$1,'Raw-products'!$A$1:$H$1,0))</f>
        <v>L</v>
      </c>
      <c r="K1521" t="str">
        <f>VLOOKUP($C1521,'Raw-products'!$A$2:$H$1261,MATCH(K$1,'Raw-products'!$A$1:$H$1,0))</f>
        <v>yellow</v>
      </c>
      <c r="L1521">
        <f>VLOOKUP($C1521,'Raw-products'!$A$2:$H$1261,MATCH(L$1,'Raw-products'!$A$1:$H$1,0))</f>
        <v>112</v>
      </c>
      <c r="M1521">
        <f>VLOOKUP($C1521,'Raw-products'!$A$2:$H$1261,MATCH(M$1,'Raw-products'!$A$1:$H$1,0))</f>
        <v>77</v>
      </c>
      <c r="N1521" s="5">
        <f t="shared" si="46"/>
        <v>8624</v>
      </c>
      <c r="O1521" cm="1">
        <f t="array" ref="O1521:R1521">_xlfn.XLOOKUP($B1521,'Raw -orders'!$A:$A,'Raw -orders'!$B:$E)</f>
        <v>683</v>
      </c>
      <c r="P1521">
        <v>38591</v>
      </c>
      <c r="Q1521" s="1">
        <v>44383</v>
      </c>
      <c r="R1521" s="1">
        <v>44408</v>
      </c>
      <c r="S1521" t="str" cm="1">
        <f t="array" ref="S1521:Z1521">_xlfn.XLOOKUP($O1521,'Raw - customers'!$A:$A,'Raw - customers'!$B:$I)</f>
        <v>Esteban Hensmans</v>
      </c>
      <c r="T1521" t="str">
        <v>Genderfluid</v>
      </c>
      <c r="U1521">
        <v>45</v>
      </c>
      <c r="V1521" t="str">
        <v>098 Clarke ParkwayApt. 312</v>
      </c>
      <c r="W1521">
        <v>3661</v>
      </c>
      <c r="X1521" t="str">
        <v>West Finnberg</v>
      </c>
      <c r="Y1521" t="str">
        <v>Australian Capital Territory</v>
      </c>
      <c r="Z1521" t="str">
        <v>Australia</v>
      </c>
      <c r="AA1521">
        <v>7</v>
      </c>
      <c r="AB1521" s="3" t="str">
        <f t="shared" si="47"/>
        <v>20 to 30</v>
      </c>
      <c r="AM1521" s="6">
        <v>683</v>
      </c>
      <c r="AN1521" s="6" t="s">
        <v>1350</v>
      </c>
    </row>
    <row r="1522" spans="1:40" x14ac:dyDescent="0.25">
      <c r="A1522">
        <v>1520</v>
      </c>
      <c r="B1522">
        <v>312</v>
      </c>
      <c r="C1522">
        <v>155</v>
      </c>
      <c r="D1522">
        <v>91</v>
      </c>
      <c r="E1522">
        <v>2</v>
      </c>
      <c r="F1522">
        <v>182</v>
      </c>
      <c r="G1522">
        <v>1</v>
      </c>
      <c r="H1522" t="str">
        <f>VLOOKUP($C1522,'Raw-products'!$A$2:$H$1261,MATCH(H$1,'Raw-products'!$A$1:$H$1,0))</f>
        <v>Shirt</v>
      </c>
      <c r="I1522" t="str">
        <f>VLOOKUP($C1522,'Raw-products'!$A$2:$H$1261,MATCH(I$1,'Raw-products'!$A$1:$H$1,0))</f>
        <v>Linen</v>
      </c>
      <c r="J1522" t="str">
        <f>VLOOKUP($C1522,'Raw-products'!$A$2:$H$1261,MATCH(J$1,'Raw-products'!$A$1:$H$1,0))</f>
        <v>XS</v>
      </c>
      <c r="K1522" t="str">
        <f>VLOOKUP($C1522,'Raw-products'!$A$2:$H$1261,MATCH(K$1,'Raw-products'!$A$1:$H$1,0))</f>
        <v>green</v>
      </c>
      <c r="L1522">
        <f>VLOOKUP($C1522,'Raw-products'!$A$2:$H$1261,MATCH(L$1,'Raw-products'!$A$1:$H$1,0))</f>
        <v>116</v>
      </c>
      <c r="M1522">
        <f>VLOOKUP($C1522,'Raw-products'!$A$2:$H$1261,MATCH(M$1,'Raw-products'!$A$1:$H$1,0))</f>
        <v>49</v>
      </c>
      <c r="N1522" s="5">
        <f t="shared" si="46"/>
        <v>5684</v>
      </c>
      <c r="O1522" cm="1">
        <f t="array" ref="O1522:R1522">_xlfn.XLOOKUP($B1522,'Raw -orders'!$A:$A,'Raw -orders'!$B:$E)</f>
        <v>683</v>
      </c>
      <c r="P1522">
        <v>38591</v>
      </c>
      <c r="Q1522" s="1">
        <v>44383</v>
      </c>
      <c r="R1522" s="1">
        <v>44408</v>
      </c>
      <c r="S1522" t="str" cm="1">
        <f t="array" ref="S1522:Z1522">_xlfn.XLOOKUP($O1522,'Raw - customers'!$A:$A,'Raw - customers'!$B:$I)</f>
        <v>Esteban Hensmans</v>
      </c>
      <c r="T1522" t="str">
        <v>Genderfluid</v>
      </c>
      <c r="U1522">
        <v>45</v>
      </c>
      <c r="V1522" t="str">
        <v>098 Clarke ParkwayApt. 312</v>
      </c>
      <c r="W1522">
        <v>3661</v>
      </c>
      <c r="X1522" t="str">
        <v>West Finnberg</v>
      </c>
      <c r="Y1522" t="str">
        <v>Australian Capital Territory</v>
      </c>
      <c r="Z1522" t="str">
        <v>Australia</v>
      </c>
      <c r="AA1522">
        <v>7</v>
      </c>
      <c r="AB1522" s="3" t="str">
        <f t="shared" si="47"/>
        <v>20 to 30</v>
      </c>
      <c r="AM1522" s="6">
        <v>683</v>
      </c>
      <c r="AN1522" s="6" t="s">
        <v>1350</v>
      </c>
    </row>
    <row r="1523" spans="1:40" x14ac:dyDescent="0.25">
      <c r="A1523">
        <v>1521</v>
      </c>
      <c r="B1523">
        <v>312</v>
      </c>
      <c r="C1523">
        <v>78</v>
      </c>
      <c r="D1523">
        <v>118</v>
      </c>
      <c r="E1523">
        <v>2</v>
      </c>
      <c r="F1523">
        <v>236</v>
      </c>
      <c r="G1523">
        <v>1</v>
      </c>
      <c r="H1523" t="str">
        <f>VLOOKUP($C1523,'Raw-products'!$A$2:$H$1261,MATCH(H$1,'Raw-products'!$A$1:$H$1,0))</f>
        <v>Shirt</v>
      </c>
      <c r="I1523" t="str">
        <f>VLOOKUP($C1523,'Raw-products'!$A$2:$H$1261,MATCH(I$1,'Raw-products'!$A$1:$H$1,0))</f>
        <v>Flannel</v>
      </c>
      <c r="J1523" t="str">
        <f>VLOOKUP($C1523,'Raw-products'!$A$2:$H$1261,MATCH(J$1,'Raw-products'!$A$1:$H$1,0))</f>
        <v>L</v>
      </c>
      <c r="K1523" t="str">
        <f>VLOOKUP($C1523,'Raw-products'!$A$2:$H$1261,MATCH(K$1,'Raw-products'!$A$1:$H$1,0))</f>
        <v>orange</v>
      </c>
      <c r="L1523">
        <f>VLOOKUP($C1523,'Raw-products'!$A$2:$H$1261,MATCH(L$1,'Raw-products'!$A$1:$H$1,0))</f>
        <v>96</v>
      </c>
      <c r="M1523">
        <f>VLOOKUP($C1523,'Raw-products'!$A$2:$H$1261,MATCH(M$1,'Raw-products'!$A$1:$H$1,0))</f>
        <v>59</v>
      </c>
      <c r="N1523" s="5">
        <f t="shared" si="46"/>
        <v>5664</v>
      </c>
      <c r="O1523" cm="1">
        <f t="array" ref="O1523:R1523">_xlfn.XLOOKUP($B1523,'Raw -orders'!$A:$A,'Raw -orders'!$B:$E)</f>
        <v>683</v>
      </c>
      <c r="P1523">
        <v>38591</v>
      </c>
      <c r="Q1523" s="1">
        <v>44383</v>
      </c>
      <c r="R1523" s="1">
        <v>44408</v>
      </c>
      <c r="S1523" t="str" cm="1">
        <f t="array" ref="S1523:Z1523">_xlfn.XLOOKUP($O1523,'Raw - customers'!$A:$A,'Raw - customers'!$B:$I)</f>
        <v>Esteban Hensmans</v>
      </c>
      <c r="T1523" t="str">
        <v>Genderfluid</v>
      </c>
      <c r="U1523">
        <v>45</v>
      </c>
      <c r="V1523" t="str">
        <v>098 Clarke ParkwayApt. 312</v>
      </c>
      <c r="W1523">
        <v>3661</v>
      </c>
      <c r="X1523" t="str">
        <v>West Finnberg</v>
      </c>
      <c r="Y1523" t="str">
        <v>Australian Capital Territory</v>
      </c>
      <c r="Z1523" t="str">
        <v>Australia</v>
      </c>
      <c r="AA1523">
        <v>7</v>
      </c>
      <c r="AB1523" s="3" t="str">
        <f t="shared" si="47"/>
        <v>20 to 30</v>
      </c>
      <c r="AM1523" s="6">
        <v>683</v>
      </c>
      <c r="AN1523" s="6" t="s">
        <v>1350</v>
      </c>
    </row>
    <row r="1524" spans="1:40" x14ac:dyDescent="0.25">
      <c r="A1524">
        <v>1522</v>
      </c>
      <c r="B1524">
        <v>312</v>
      </c>
      <c r="C1524">
        <v>895</v>
      </c>
      <c r="D1524">
        <v>94</v>
      </c>
      <c r="E1524">
        <v>3</v>
      </c>
      <c r="F1524">
        <v>282</v>
      </c>
      <c r="G1524">
        <v>1</v>
      </c>
      <c r="H1524" t="str">
        <f>VLOOKUP($C1524,'Raw-products'!$A$2:$H$1261,MATCH(H$1,'Raw-products'!$A$1:$H$1,0))</f>
        <v>Trousers</v>
      </c>
      <c r="I1524" t="str">
        <f>VLOOKUP($C1524,'Raw-products'!$A$2:$H$1261,MATCH(I$1,'Raw-products'!$A$1:$H$1,0))</f>
        <v>Cords</v>
      </c>
      <c r="J1524" t="str">
        <f>VLOOKUP($C1524,'Raw-products'!$A$2:$H$1261,MATCH(J$1,'Raw-products'!$A$1:$H$1,0))</f>
        <v>XS</v>
      </c>
      <c r="K1524" t="str">
        <f>VLOOKUP($C1524,'Raw-products'!$A$2:$H$1261,MATCH(K$1,'Raw-products'!$A$1:$H$1,0))</f>
        <v>blue</v>
      </c>
      <c r="L1524">
        <f>VLOOKUP($C1524,'Raw-products'!$A$2:$H$1261,MATCH(L$1,'Raw-products'!$A$1:$H$1,0))</f>
        <v>113</v>
      </c>
      <c r="M1524">
        <f>VLOOKUP($C1524,'Raw-products'!$A$2:$H$1261,MATCH(M$1,'Raw-products'!$A$1:$H$1,0))</f>
        <v>60</v>
      </c>
      <c r="N1524" s="5">
        <f t="shared" si="46"/>
        <v>6780</v>
      </c>
      <c r="O1524" cm="1">
        <f t="array" ref="O1524:R1524">_xlfn.XLOOKUP($B1524,'Raw -orders'!$A:$A,'Raw -orders'!$B:$E)</f>
        <v>683</v>
      </c>
      <c r="P1524">
        <v>38591</v>
      </c>
      <c r="Q1524" s="1">
        <v>44383</v>
      </c>
      <c r="R1524" s="1">
        <v>44408</v>
      </c>
      <c r="S1524" t="str" cm="1">
        <f t="array" ref="S1524:Z1524">_xlfn.XLOOKUP($O1524,'Raw - customers'!$A:$A,'Raw - customers'!$B:$I)</f>
        <v>Esteban Hensmans</v>
      </c>
      <c r="T1524" t="str">
        <v>Genderfluid</v>
      </c>
      <c r="U1524">
        <v>45</v>
      </c>
      <c r="V1524" t="str">
        <v>098 Clarke ParkwayApt. 312</v>
      </c>
      <c r="W1524">
        <v>3661</v>
      </c>
      <c r="X1524" t="str">
        <v>West Finnberg</v>
      </c>
      <c r="Y1524" t="str">
        <v>Australian Capital Territory</v>
      </c>
      <c r="Z1524" t="str">
        <v>Australia</v>
      </c>
      <c r="AA1524">
        <v>7</v>
      </c>
      <c r="AB1524" s="3" t="str">
        <f t="shared" si="47"/>
        <v>20 to 30</v>
      </c>
      <c r="AM1524" s="6">
        <v>683</v>
      </c>
      <c r="AN1524" s="6" t="s">
        <v>1350</v>
      </c>
    </row>
    <row r="1525" spans="1:40" x14ac:dyDescent="0.25">
      <c r="A1525">
        <v>1523</v>
      </c>
      <c r="B1525">
        <v>312</v>
      </c>
      <c r="C1525">
        <v>684</v>
      </c>
      <c r="D1525">
        <v>113</v>
      </c>
      <c r="E1525">
        <v>2</v>
      </c>
      <c r="F1525">
        <v>226</v>
      </c>
      <c r="G1525">
        <v>1</v>
      </c>
      <c r="H1525" t="str">
        <f>VLOOKUP($C1525,'Raw-products'!$A$2:$H$1261,MATCH(H$1,'Raw-products'!$A$1:$H$1,0))</f>
        <v>Jacket</v>
      </c>
      <c r="I1525" t="str">
        <f>VLOOKUP($C1525,'Raw-products'!$A$2:$H$1261,MATCH(I$1,'Raw-products'!$A$1:$H$1,0))</f>
        <v>Parka</v>
      </c>
      <c r="J1525" t="str">
        <f>VLOOKUP($C1525,'Raw-products'!$A$2:$H$1261,MATCH(J$1,'Raw-products'!$A$1:$H$1,0))</f>
        <v>XL</v>
      </c>
      <c r="K1525" t="str">
        <f>VLOOKUP($C1525,'Raw-products'!$A$2:$H$1261,MATCH(K$1,'Raw-products'!$A$1:$H$1,0))</f>
        <v>green</v>
      </c>
      <c r="L1525">
        <f>VLOOKUP($C1525,'Raw-products'!$A$2:$H$1261,MATCH(L$1,'Raw-products'!$A$1:$H$1,0))</f>
        <v>119</v>
      </c>
      <c r="M1525">
        <f>VLOOKUP($C1525,'Raw-products'!$A$2:$H$1261,MATCH(M$1,'Raw-products'!$A$1:$H$1,0))</f>
        <v>55</v>
      </c>
      <c r="N1525" s="5">
        <f t="shared" si="46"/>
        <v>6545</v>
      </c>
      <c r="O1525" cm="1">
        <f t="array" ref="O1525:R1525">_xlfn.XLOOKUP($B1525,'Raw -orders'!$A:$A,'Raw -orders'!$B:$E)</f>
        <v>683</v>
      </c>
      <c r="P1525">
        <v>38591</v>
      </c>
      <c r="Q1525" s="1">
        <v>44383</v>
      </c>
      <c r="R1525" s="1">
        <v>44408</v>
      </c>
      <c r="S1525" t="str" cm="1">
        <f t="array" ref="S1525:Z1525">_xlfn.XLOOKUP($O1525,'Raw - customers'!$A:$A,'Raw - customers'!$B:$I)</f>
        <v>Esteban Hensmans</v>
      </c>
      <c r="T1525" t="str">
        <v>Genderfluid</v>
      </c>
      <c r="U1525">
        <v>45</v>
      </c>
      <c r="V1525" t="str">
        <v>098 Clarke ParkwayApt. 312</v>
      </c>
      <c r="W1525">
        <v>3661</v>
      </c>
      <c r="X1525" t="str">
        <v>West Finnberg</v>
      </c>
      <c r="Y1525" t="str">
        <v>Australian Capital Territory</v>
      </c>
      <c r="Z1525" t="str">
        <v>Australia</v>
      </c>
      <c r="AA1525">
        <v>7</v>
      </c>
      <c r="AB1525" s="3" t="str">
        <f t="shared" si="47"/>
        <v>20 to 30</v>
      </c>
      <c r="AM1525" s="6">
        <v>683</v>
      </c>
      <c r="AN1525" s="6" t="s">
        <v>1350</v>
      </c>
    </row>
    <row r="1526" spans="1:40" x14ac:dyDescent="0.25">
      <c r="A1526">
        <v>1524</v>
      </c>
      <c r="B1526">
        <v>312</v>
      </c>
      <c r="C1526">
        <v>836</v>
      </c>
      <c r="D1526">
        <v>117</v>
      </c>
      <c r="E1526">
        <v>1</v>
      </c>
      <c r="F1526">
        <v>117</v>
      </c>
      <c r="G1526">
        <v>1</v>
      </c>
      <c r="H1526" t="str">
        <f>VLOOKUP($C1526,'Raw-products'!$A$2:$H$1261,MATCH(H$1,'Raw-products'!$A$1:$H$1,0))</f>
        <v>Jacket</v>
      </c>
      <c r="I1526" t="str">
        <f>VLOOKUP($C1526,'Raw-products'!$A$2:$H$1261,MATCH(I$1,'Raw-products'!$A$1:$H$1,0))</f>
        <v>Shearling</v>
      </c>
      <c r="J1526" t="str">
        <f>VLOOKUP($C1526,'Raw-products'!$A$2:$H$1261,MATCH(J$1,'Raw-products'!$A$1:$H$1,0))</f>
        <v>S</v>
      </c>
      <c r="K1526" t="str">
        <f>VLOOKUP($C1526,'Raw-products'!$A$2:$H$1261,MATCH(K$1,'Raw-products'!$A$1:$H$1,0))</f>
        <v>violet</v>
      </c>
      <c r="L1526">
        <f>VLOOKUP($C1526,'Raw-products'!$A$2:$H$1261,MATCH(L$1,'Raw-products'!$A$1:$H$1,0))</f>
        <v>95</v>
      </c>
      <c r="M1526">
        <f>VLOOKUP($C1526,'Raw-products'!$A$2:$H$1261,MATCH(M$1,'Raw-products'!$A$1:$H$1,0))</f>
        <v>49</v>
      </c>
      <c r="N1526" s="5">
        <f t="shared" si="46"/>
        <v>4655</v>
      </c>
      <c r="O1526" cm="1">
        <f t="array" ref="O1526:R1526">_xlfn.XLOOKUP($B1526,'Raw -orders'!$A:$A,'Raw -orders'!$B:$E)</f>
        <v>683</v>
      </c>
      <c r="P1526">
        <v>38591</v>
      </c>
      <c r="Q1526" s="1">
        <v>44383</v>
      </c>
      <c r="R1526" s="1">
        <v>44408</v>
      </c>
      <c r="S1526" t="str" cm="1">
        <f t="array" ref="S1526:Z1526">_xlfn.XLOOKUP($O1526,'Raw - customers'!$A:$A,'Raw - customers'!$B:$I)</f>
        <v>Esteban Hensmans</v>
      </c>
      <c r="T1526" t="str">
        <v>Genderfluid</v>
      </c>
      <c r="U1526">
        <v>45</v>
      </c>
      <c r="V1526" t="str">
        <v>098 Clarke ParkwayApt. 312</v>
      </c>
      <c r="W1526">
        <v>3661</v>
      </c>
      <c r="X1526" t="str">
        <v>West Finnberg</v>
      </c>
      <c r="Y1526" t="str">
        <v>Australian Capital Territory</v>
      </c>
      <c r="Z1526" t="str">
        <v>Australia</v>
      </c>
      <c r="AA1526">
        <v>7</v>
      </c>
      <c r="AB1526" s="3" t="str">
        <f t="shared" si="47"/>
        <v>20 to 30</v>
      </c>
      <c r="AM1526" s="6">
        <v>683</v>
      </c>
      <c r="AN1526" s="6" t="s">
        <v>1350</v>
      </c>
    </row>
    <row r="1527" spans="1:40" x14ac:dyDescent="0.25">
      <c r="A1527">
        <v>1525</v>
      </c>
      <c r="B1527">
        <v>312</v>
      </c>
      <c r="C1527">
        <v>1239</v>
      </c>
      <c r="D1527">
        <v>112</v>
      </c>
      <c r="E1527">
        <v>3</v>
      </c>
      <c r="F1527">
        <v>336</v>
      </c>
      <c r="G1527">
        <v>1</v>
      </c>
      <c r="H1527" t="str">
        <f>VLOOKUP($C1527,'Raw-products'!$A$2:$H$1261,MATCH(H$1,'Raw-products'!$A$1:$H$1,0))</f>
        <v>Trousers</v>
      </c>
      <c r="I1527" t="str">
        <f>VLOOKUP($C1527,'Raw-products'!$A$2:$H$1261,MATCH(I$1,'Raw-products'!$A$1:$H$1,0))</f>
        <v>Tracksuit Bottoms</v>
      </c>
      <c r="J1527" t="str">
        <f>VLOOKUP($C1527,'Raw-products'!$A$2:$H$1261,MATCH(J$1,'Raw-products'!$A$1:$H$1,0))</f>
        <v>XL</v>
      </c>
      <c r="K1527" t="str">
        <f>VLOOKUP($C1527,'Raw-products'!$A$2:$H$1261,MATCH(K$1,'Raw-products'!$A$1:$H$1,0))</f>
        <v>yellow</v>
      </c>
      <c r="L1527">
        <f>VLOOKUP($C1527,'Raw-products'!$A$2:$H$1261,MATCH(L$1,'Raw-products'!$A$1:$H$1,0))</f>
        <v>91</v>
      </c>
      <c r="M1527">
        <f>VLOOKUP($C1527,'Raw-products'!$A$2:$H$1261,MATCH(M$1,'Raw-products'!$A$1:$H$1,0))</f>
        <v>59</v>
      </c>
      <c r="N1527" s="5">
        <f t="shared" si="46"/>
        <v>5369</v>
      </c>
      <c r="O1527" cm="1">
        <f t="array" ref="O1527:R1527">_xlfn.XLOOKUP($B1527,'Raw -orders'!$A:$A,'Raw -orders'!$B:$E)</f>
        <v>683</v>
      </c>
      <c r="P1527">
        <v>38591</v>
      </c>
      <c r="Q1527" s="1">
        <v>44383</v>
      </c>
      <c r="R1527" s="1">
        <v>44408</v>
      </c>
      <c r="S1527" t="str" cm="1">
        <f t="array" ref="S1527:Z1527">_xlfn.XLOOKUP($O1527,'Raw - customers'!$A:$A,'Raw - customers'!$B:$I)</f>
        <v>Esteban Hensmans</v>
      </c>
      <c r="T1527" t="str">
        <v>Genderfluid</v>
      </c>
      <c r="U1527">
        <v>45</v>
      </c>
      <c r="V1527" t="str">
        <v>098 Clarke ParkwayApt. 312</v>
      </c>
      <c r="W1527">
        <v>3661</v>
      </c>
      <c r="X1527" t="str">
        <v>West Finnberg</v>
      </c>
      <c r="Y1527" t="str">
        <v>Australian Capital Territory</v>
      </c>
      <c r="Z1527" t="str">
        <v>Australia</v>
      </c>
      <c r="AA1527">
        <v>7</v>
      </c>
      <c r="AB1527" s="3" t="str">
        <f t="shared" si="47"/>
        <v>20 to 30</v>
      </c>
      <c r="AM1527" s="6">
        <v>683</v>
      </c>
      <c r="AN1527" s="6" t="s">
        <v>1350</v>
      </c>
    </row>
    <row r="1528" spans="1:40" x14ac:dyDescent="0.25">
      <c r="A1528">
        <v>1526</v>
      </c>
      <c r="B1528">
        <v>312</v>
      </c>
      <c r="C1528">
        <v>949</v>
      </c>
      <c r="D1528">
        <v>97</v>
      </c>
      <c r="E1528">
        <v>1</v>
      </c>
      <c r="F1528">
        <v>97</v>
      </c>
      <c r="G1528">
        <v>1</v>
      </c>
      <c r="H1528" t="str">
        <f>VLOOKUP($C1528,'Raw-products'!$A$2:$H$1261,MATCH(H$1,'Raw-products'!$A$1:$H$1,0))</f>
        <v>Trousers</v>
      </c>
      <c r="I1528" t="str">
        <f>VLOOKUP($C1528,'Raw-products'!$A$2:$H$1261,MATCH(I$1,'Raw-products'!$A$1:$H$1,0))</f>
        <v>Slim-Fit</v>
      </c>
      <c r="J1528" t="str">
        <f>VLOOKUP($C1528,'Raw-products'!$A$2:$H$1261,MATCH(J$1,'Raw-products'!$A$1:$H$1,0))</f>
        <v>XL</v>
      </c>
      <c r="K1528" t="str">
        <f>VLOOKUP($C1528,'Raw-products'!$A$2:$H$1261,MATCH(K$1,'Raw-products'!$A$1:$H$1,0))</f>
        <v>red</v>
      </c>
      <c r="L1528">
        <f>VLOOKUP($C1528,'Raw-products'!$A$2:$H$1261,MATCH(L$1,'Raw-products'!$A$1:$H$1,0))</f>
        <v>119</v>
      </c>
      <c r="M1528">
        <f>VLOOKUP($C1528,'Raw-products'!$A$2:$H$1261,MATCH(M$1,'Raw-products'!$A$1:$H$1,0))</f>
        <v>67</v>
      </c>
      <c r="N1528" s="5">
        <f t="shared" si="46"/>
        <v>7973</v>
      </c>
      <c r="O1528" cm="1">
        <f t="array" ref="O1528:R1528">_xlfn.XLOOKUP($B1528,'Raw -orders'!$A:$A,'Raw -orders'!$B:$E)</f>
        <v>683</v>
      </c>
      <c r="P1528">
        <v>38591</v>
      </c>
      <c r="Q1528" s="1">
        <v>44383</v>
      </c>
      <c r="R1528" s="1">
        <v>44408</v>
      </c>
      <c r="S1528" t="str" cm="1">
        <f t="array" ref="S1528:Z1528">_xlfn.XLOOKUP($O1528,'Raw - customers'!$A:$A,'Raw - customers'!$B:$I)</f>
        <v>Esteban Hensmans</v>
      </c>
      <c r="T1528" t="str">
        <v>Genderfluid</v>
      </c>
      <c r="U1528">
        <v>45</v>
      </c>
      <c r="V1528" t="str">
        <v>098 Clarke ParkwayApt. 312</v>
      </c>
      <c r="W1528">
        <v>3661</v>
      </c>
      <c r="X1528" t="str">
        <v>West Finnberg</v>
      </c>
      <c r="Y1528" t="str">
        <v>Australian Capital Territory</v>
      </c>
      <c r="Z1528" t="str">
        <v>Australia</v>
      </c>
      <c r="AA1528">
        <v>7</v>
      </c>
      <c r="AB1528" s="3" t="str">
        <f t="shared" si="47"/>
        <v>20 to 30</v>
      </c>
      <c r="AM1528" s="6">
        <v>683</v>
      </c>
      <c r="AN1528" s="6" t="s">
        <v>1350</v>
      </c>
    </row>
    <row r="1529" spans="1:40" x14ac:dyDescent="0.25">
      <c r="A1529">
        <v>1527</v>
      </c>
      <c r="B1529">
        <v>313</v>
      </c>
      <c r="C1529">
        <v>540</v>
      </c>
      <c r="D1529">
        <v>98</v>
      </c>
      <c r="E1529">
        <v>3</v>
      </c>
      <c r="F1529">
        <v>294</v>
      </c>
      <c r="G1529">
        <v>1</v>
      </c>
      <c r="H1529" t="str">
        <f>VLOOKUP($C1529,'Raw-products'!$A$2:$H$1261,MATCH(H$1,'Raw-products'!$A$1:$H$1,0))</f>
        <v>Jacket</v>
      </c>
      <c r="I1529" t="str">
        <f>VLOOKUP($C1529,'Raw-products'!$A$2:$H$1261,MATCH(I$1,'Raw-products'!$A$1:$H$1,0))</f>
        <v>Leather</v>
      </c>
      <c r="J1529" t="str">
        <f>VLOOKUP($C1529,'Raw-products'!$A$2:$H$1261,MATCH(J$1,'Raw-products'!$A$1:$H$1,0))</f>
        <v>XS</v>
      </c>
      <c r="K1529" t="str">
        <f>VLOOKUP($C1529,'Raw-products'!$A$2:$H$1261,MATCH(K$1,'Raw-products'!$A$1:$H$1,0))</f>
        <v>green</v>
      </c>
      <c r="L1529">
        <f>VLOOKUP($C1529,'Raw-products'!$A$2:$H$1261,MATCH(L$1,'Raw-products'!$A$1:$H$1,0))</f>
        <v>113</v>
      </c>
      <c r="M1529">
        <f>VLOOKUP($C1529,'Raw-products'!$A$2:$H$1261,MATCH(M$1,'Raw-products'!$A$1:$H$1,0))</f>
        <v>57</v>
      </c>
      <c r="N1529" s="5">
        <f t="shared" si="46"/>
        <v>6441</v>
      </c>
      <c r="O1529" cm="1">
        <f t="array" ref="O1529:R1529">_xlfn.XLOOKUP($B1529,'Raw -orders'!$A:$A,'Raw -orders'!$B:$E)</f>
        <v>266</v>
      </c>
      <c r="P1529">
        <v>24507</v>
      </c>
      <c r="Q1529" s="1">
        <v>44349</v>
      </c>
      <c r="R1529" s="1">
        <v>44358</v>
      </c>
      <c r="S1529" t="str" cm="1">
        <f t="array" ref="S1529:Z1529">_xlfn.XLOOKUP($O1529,'Raw - customers'!$A:$A,'Raw - customers'!$B:$I)</f>
        <v>Sheff Ruoss</v>
      </c>
      <c r="T1529" t="str">
        <v>Non-binary</v>
      </c>
      <c r="U1529">
        <v>55</v>
      </c>
      <c r="V1529" t="str">
        <v>269 Cartwright ParadeSuite 150</v>
      </c>
      <c r="W1529">
        <v>7685</v>
      </c>
      <c r="X1529" t="str">
        <v>Laylabury</v>
      </c>
      <c r="Y1529" t="str">
        <v>New South Wales</v>
      </c>
      <c r="Z1529" t="str">
        <v>Australia</v>
      </c>
      <c r="AA1529">
        <v>6</v>
      </c>
      <c r="AB1529" s="3" t="str">
        <f t="shared" si="47"/>
        <v>0 to 10</v>
      </c>
      <c r="AM1529" s="6">
        <v>266</v>
      </c>
      <c r="AN1529" s="6" t="s">
        <v>1362</v>
      </c>
    </row>
    <row r="1530" spans="1:40" x14ac:dyDescent="0.25">
      <c r="A1530">
        <v>1528</v>
      </c>
      <c r="B1530">
        <v>313</v>
      </c>
      <c r="C1530">
        <v>196</v>
      </c>
      <c r="D1530">
        <v>98</v>
      </c>
      <c r="E1530">
        <v>1</v>
      </c>
      <c r="F1530">
        <v>98</v>
      </c>
      <c r="G1530">
        <v>1</v>
      </c>
      <c r="H1530" t="str">
        <f>VLOOKUP($C1530,'Raw-products'!$A$2:$H$1261,MATCH(H$1,'Raw-products'!$A$1:$H$1,0))</f>
        <v>Shirt</v>
      </c>
      <c r="I1530" t="str">
        <f>VLOOKUP($C1530,'Raw-products'!$A$2:$H$1261,MATCH(I$1,'Raw-products'!$A$1:$H$1,0))</f>
        <v>Camp Collared</v>
      </c>
      <c r="J1530" t="str">
        <f>VLOOKUP($C1530,'Raw-products'!$A$2:$H$1261,MATCH(J$1,'Raw-products'!$A$1:$H$1,0))</f>
        <v>S</v>
      </c>
      <c r="K1530" t="str">
        <f>VLOOKUP($C1530,'Raw-products'!$A$2:$H$1261,MATCH(K$1,'Raw-products'!$A$1:$H$1,0))</f>
        <v>blue</v>
      </c>
      <c r="L1530">
        <f>VLOOKUP($C1530,'Raw-products'!$A$2:$H$1261,MATCH(L$1,'Raw-products'!$A$1:$H$1,0))</f>
        <v>112</v>
      </c>
      <c r="M1530">
        <f>VLOOKUP($C1530,'Raw-products'!$A$2:$H$1261,MATCH(M$1,'Raw-products'!$A$1:$H$1,0))</f>
        <v>75</v>
      </c>
      <c r="N1530" s="5">
        <f t="shared" si="46"/>
        <v>8400</v>
      </c>
      <c r="O1530" cm="1">
        <f t="array" ref="O1530:R1530">_xlfn.XLOOKUP($B1530,'Raw -orders'!$A:$A,'Raw -orders'!$B:$E)</f>
        <v>266</v>
      </c>
      <c r="P1530">
        <v>24507</v>
      </c>
      <c r="Q1530" s="1">
        <v>44349</v>
      </c>
      <c r="R1530" s="1">
        <v>44358</v>
      </c>
      <c r="S1530" t="str" cm="1">
        <f t="array" ref="S1530:Z1530">_xlfn.XLOOKUP($O1530,'Raw - customers'!$A:$A,'Raw - customers'!$B:$I)</f>
        <v>Sheff Ruoss</v>
      </c>
      <c r="T1530" t="str">
        <v>Non-binary</v>
      </c>
      <c r="U1530">
        <v>55</v>
      </c>
      <c r="V1530" t="str">
        <v>269 Cartwright ParadeSuite 150</v>
      </c>
      <c r="W1530">
        <v>7685</v>
      </c>
      <c r="X1530" t="str">
        <v>Laylabury</v>
      </c>
      <c r="Y1530" t="str">
        <v>New South Wales</v>
      </c>
      <c r="Z1530" t="str">
        <v>Australia</v>
      </c>
      <c r="AA1530">
        <v>6</v>
      </c>
      <c r="AB1530" s="3" t="str">
        <f t="shared" si="47"/>
        <v>0 to 10</v>
      </c>
      <c r="AM1530" s="6">
        <v>266</v>
      </c>
      <c r="AN1530" s="6" t="s">
        <v>1362</v>
      </c>
    </row>
    <row r="1531" spans="1:40" x14ac:dyDescent="0.25">
      <c r="A1531">
        <v>1529</v>
      </c>
      <c r="B1531">
        <v>313</v>
      </c>
      <c r="C1531">
        <v>1129</v>
      </c>
      <c r="D1531">
        <v>102</v>
      </c>
      <c r="E1531">
        <v>2</v>
      </c>
      <c r="F1531">
        <v>204</v>
      </c>
      <c r="G1531">
        <v>1</v>
      </c>
      <c r="H1531" t="str">
        <f>VLOOKUP($C1531,'Raw-products'!$A$2:$H$1261,MATCH(H$1,'Raw-products'!$A$1:$H$1,0))</f>
        <v>Trousers</v>
      </c>
      <c r="I1531" t="str">
        <f>VLOOKUP($C1531,'Raw-products'!$A$2:$H$1261,MATCH(I$1,'Raw-products'!$A$1:$H$1,0))</f>
        <v>Cargo Pants</v>
      </c>
      <c r="J1531" t="str">
        <f>VLOOKUP($C1531,'Raw-products'!$A$2:$H$1261,MATCH(J$1,'Raw-products'!$A$1:$H$1,0))</f>
        <v>XL</v>
      </c>
      <c r="K1531" t="str">
        <f>VLOOKUP($C1531,'Raw-products'!$A$2:$H$1261,MATCH(K$1,'Raw-products'!$A$1:$H$1,0))</f>
        <v>orange</v>
      </c>
      <c r="L1531">
        <f>VLOOKUP($C1531,'Raw-products'!$A$2:$H$1261,MATCH(L$1,'Raw-products'!$A$1:$H$1,0))</f>
        <v>106</v>
      </c>
      <c r="M1531">
        <f>VLOOKUP($C1531,'Raw-products'!$A$2:$H$1261,MATCH(M$1,'Raw-products'!$A$1:$H$1,0))</f>
        <v>61</v>
      </c>
      <c r="N1531" s="5">
        <f t="shared" si="46"/>
        <v>6466</v>
      </c>
      <c r="O1531" cm="1">
        <f t="array" ref="O1531:R1531">_xlfn.XLOOKUP($B1531,'Raw -orders'!$A:$A,'Raw -orders'!$B:$E)</f>
        <v>266</v>
      </c>
      <c r="P1531">
        <v>24507</v>
      </c>
      <c r="Q1531" s="1">
        <v>44349</v>
      </c>
      <c r="R1531" s="1">
        <v>44358</v>
      </c>
      <c r="S1531" t="str" cm="1">
        <f t="array" ref="S1531:Z1531">_xlfn.XLOOKUP($O1531,'Raw - customers'!$A:$A,'Raw - customers'!$B:$I)</f>
        <v>Sheff Ruoss</v>
      </c>
      <c r="T1531" t="str">
        <v>Non-binary</v>
      </c>
      <c r="U1531">
        <v>55</v>
      </c>
      <c r="V1531" t="str">
        <v>269 Cartwright ParadeSuite 150</v>
      </c>
      <c r="W1531">
        <v>7685</v>
      </c>
      <c r="X1531" t="str">
        <v>Laylabury</v>
      </c>
      <c r="Y1531" t="str">
        <v>New South Wales</v>
      </c>
      <c r="Z1531" t="str">
        <v>Australia</v>
      </c>
      <c r="AA1531">
        <v>6</v>
      </c>
      <c r="AB1531" s="3" t="str">
        <f t="shared" si="47"/>
        <v>0 to 10</v>
      </c>
      <c r="AM1531" s="6">
        <v>266</v>
      </c>
      <c r="AN1531" s="6" t="s">
        <v>1362</v>
      </c>
    </row>
    <row r="1532" spans="1:40" x14ac:dyDescent="0.25">
      <c r="A1532">
        <v>1530</v>
      </c>
      <c r="B1532">
        <v>313</v>
      </c>
      <c r="C1532">
        <v>1063</v>
      </c>
      <c r="D1532">
        <v>93</v>
      </c>
      <c r="E1532">
        <v>3</v>
      </c>
      <c r="F1532">
        <v>279</v>
      </c>
      <c r="G1532">
        <v>1</v>
      </c>
      <c r="H1532" t="str">
        <f>VLOOKUP($C1532,'Raw-products'!$A$2:$H$1261,MATCH(H$1,'Raw-products'!$A$1:$H$1,0))</f>
        <v>Trousers</v>
      </c>
      <c r="I1532" t="str">
        <f>VLOOKUP($C1532,'Raw-products'!$A$2:$H$1261,MATCH(I$1,'Raw-products'!$A$1:$H$1,0))</f>
        <v>Joggers</v>
      </c>
      <c r="J1532" t="str">
        <f>VLOOKUP($C1532,'Raw-products'!$A$2:$H$1261,MATCH(J$1,'Raw-products'!$A$1:$H$1,0))</f>
        <v>L</v>
      </c>
      <c r="K1532" t="str">
        <f>VLOOKUP($C1532,'Raw-products'!$A$2:$H$1261,MATCH(K$1,'Raw-products'!$A$1:$H$1,0))</f>
        <v>yellow</v>
      </c>
      <c r="L1532">
        <f>VLOOKUP($C1532,'Raw-products'!$A$2:$H$1261,MATCH(L$1,'Raw-products'!$A$1:$H$1,0))</f>
        <v>94</v>
      </c>
      <c r="M1532">
        <f>VLOOKUP($C1532,'Raw-products'!$A$2:$H$1261,MATCH(M$1,'Raw-products'!$A$1:$H$1,0))</f>
        <v>58</v>
      </c>
      <c r="N1532" s="5">
        <f t="shared" si="46"/>
        <v>5452</v>
      </c>
      <c r="O1532" cm="1">
        <f t="array" ref="O1532:R1532">_xlfn.XLOOKUP($B1532,'Raw -orders'!$A:$A,'Raw -orders'!$B:$E)</f>
        <v>266</v>
      </c>
      <c r="P1532">
        <v>24507</v>
      </c>
      <c r="Q1532" s="1">
        <v>44349</v>
      </c>
      <c r="R1532" s="1">
        <v>44358</v>
      </c>
      <c r="S1532" t="str" cm="1">
        <f t="array" ref="S1532:Z1532">_xlfn.XLOOKUP($O1532,'Raw - customers'!$A:$A,'Raw - customers'!$B:$I)</f>
        <v>Sheff Ruoss</v>
      </c>
      <c r="T1532" t="str">
        <v>Non-binary</v>
      </c>
      <c r="U1532">
        <v>55</v>
      </c>
      <c r="V1532" t="str">
        <v>269 Cartwright ParadeSuite 150</v>
      </c>
      <c r="W1532">
        <v>7685</v>
      </c>
      <c r="X1532" t="str">
        <v>Laylabury</v>
      </c>
      <c r="Y1532" t="str">
        <v>New South Wales</v>
      </c>
      <c r="Z1532" t="str">
        <v>Australia</v>
      </c>
      <c r="AA1532">
        <v>6</v>
      </c>
      <c r="AB1532" s="3" t="str">
        <f t="shared" si="47"/>
        <v>0 to 10</v>
      </c>
      <c r="AM1532" s="6">
        <v>266</v>
      </c>
      <c r="AN1532" s="6" t="s">
        <v>1362</v>
      </c>
    </row>
    <row r="1533" spans="1:40" x14ac:dyDescent="0.25">
      <c r="A1533">
        <v>1531</v>
      </c>
      <c r="B1533">
        <v>313</v>
      </c>
      <c r="C1533">
        <v>420</v>
      </c>
      <c r="D1533">
        <v>107</v>
      </c>
      <c r="E1533">
        <v>2</v>
      </c>
      <c r="F1533">
        <v>214</v>
      </c>
      <c r="G1533">
        <v>1</v>
      </c>
      <c r="H1533" t="str">
        <f>VLOOKUP($C1533,'Raw-products'!$A$2:$H$1261,MATCH(H$1,'Raw-products'!$A$1:$H$1,0))</f>
        <v>Jacket</v>
      </c>
      <c r="I1533" t="str">
        <f>VLOOKUP($C1533,'Raw-products'!$A$2:$H$1261,MATCH(I$1,'Raw-products'!$A$1:$H$1,0))</f>
        <v>Denim</v>
      </c>
      <c r="J1533" t="str">
        <f>VLOOKUP($C1533,'Raw-products'!$A$2:$H$1261,MATCH(J$1,'Raw-products'!$A$1:$H$1,0))</f>
        <v>XS</v>
      </c>
      <c r="K1533" t="str">
        <f>VLOOKUP($C1533,'Raw-products'!$A$2:$H$1261,MATCH(K$1,'Raw-products'!$A$1:$H$1,0))</f>
        <v>red</v>
      </c>
      <c r="L1533">
        <f>VLOOKUP($C1533,'Raw-products'!$A$2:$H$1261,MATCH(L$1,'Raw-products'!$A$1:$H$1,0))</f>
        <v>92</v>
      </c>
      <c r="M1533">
        <f>VLOOKUP($C1533,'Raw-products'!$A$2:$H$1261,MATCH(M$1,'Raw-products'!$A$1:$H$1,0))</f>
        <v>60</v>
      </c>
      <c r="N1533" s="5">
        <f t="shared" si="46"/>
        <v>5520</v>
      </c>
      <c r="O1533" cm="1">
        <f t="array" ref="O1533:R1533">_xlfn.XLOOKUP($B1533,'Raw -orders'!$A:$A,'Raw -orders'!$B:$E)</f>
        <v>266</v>
      </c>
      <c r="P1533">
        <v>24507</v>
      </c>
      <c r="Q1533" s="1">
        <v>44349</v>
      </c>
      <c r="R1533" s="1">
        <v>44358</v>
      </c>
      <c r="S1533" t="str" cm="1">
        <f t="array" ref="S1533:Z1533">_xlfn.XLOOKUP($O1533,'Raw - customers'!$A:$A,'Raw - customers'!$B:$I)</f>
        <v>Sheff Ruoss</v>
      </c>
      <c r="T1533" t="str">
        <v>Non-binary</v>
      </c>
      <c r="U1533">
        <v>55</v>
      </c>
      <c r="V1533" t="str">
        <v>269 Cartwright ParadeSuite 150</v>
      </c>
      <c r="W1533">
        <v>7685</v>
      </c>
      <c r="X1533" t="str">
        <v>Laylabury</v>
      </c>
      <c r="Y1533" t="str">
        <v>New South Wales</v>
      </c>
      <c r="Z1533" t="str">
        <v>Australia</v>
      </c>
      <c r="AA1533">
        <v>6</v>
      </c>
      <c r="AB1533" s="3" t="str">
        <f t="shared" si="47"/>
        <v>0 to 10</v>
      </c>
      <c r="AM1533" s="6">
        <v>266</v>
      </c>
      <c r="AN1533" s="6" t="s">
        <v>1362</v>
      </c>
    </row>
    <row r="1534" spans="1:40" x14ac:dyDescent="0.25">
      <c r="A1534">
        <v>1532</v>
      </c>
      <c r="B1534">
        <v>313</v>
      </c>
      <c r="C1534">
        <v>123</v>
      </c>
      <c r="D1534">
        <v>92</v>
      </c>
      <c r="E1534">
        <v>3</v>
      </c>
      <c r="F1534">
        <v>276</v>
      </c>
      <c r="G1534">
        <v>1</v>
      </c>
      <c r="H1534" t="str">
        <f>VLOOKUP($C1534,'Raw-products'!$A$2:$H$1261,MATCH(H$1,'Raw-products'!$A$1:$H$1,0))</f>
        <v>Shirt</v>
      </c>
      <c r="I1534" t="str">
        <f>VLOOKUP($C1534,'Raw-products'!$A$2:$H$1261,MATCH(I$1,'Raw-products'!$A$1:$H$1,0))</f>
        <v>Denim</v>
      </c>
      <c r="J1534" t="str">
        <f>VLOOKUP($C1534,'Raw-products'!$A$2:$H$1261,MATCH(J$1,'Raw-products'!$A$1:$H$1,0))</f>
        <v>L</v>
      </c>
      <c r="K1534" t="str">
        <f>VLOOKUP($C1534,'Raw-products'!$A$2:$H$1261,MATCH(K$1,'Raw-products'!$A$1:$H$1,0))</f>
        <v>green</v>
      </c>
      <c r="L1534">
        <f>VLOOKUP($C1534,'Raw-products'!$A$2:$H$1261,MATCH(L$1,'Raw-products'!$A$1:$H$1,0))</f>
        <v>115</v>
      </c>
      <c r="M1534">
        <f>VLOOKUP($C1534,'Raw-products'!$A$2:$H$1261,MATCH(M$1,'Raw-products'!$A$1:$H$1,0))</f>
        <v>71</v>
      </c>
      <c r="N1534" s="5">
        <f t="shared" si="46"/>
        <v>8165</v>
      </c>
      <c r="O1534" cm="1">
        <f t="array" ref="O1534:R1534">_xlfn.XLOOKUP($B1534,'Raw -orders'!$A:$A,'Raw -orders'!$B:$E)</f>
        <v>266</v>
      </c>
      <c r="P1534">
        <v>24507</v>
      </c>
      <c r="Q1534" s="1">
        <v>44349</v>
      </c>
      <c r="R1534" s="1">
        <v>44358</v>
      </c>
      <c r="S1534" t="str" cm="1">
        <f t="array" ref="S1534:Z1534">_xlfn.XLOOKUP($O1534,'Raw - customers'!$A:$A,'Raw - customers'!$B:$I)</f>
        <v>Sheff Ruoss</v>
      </c>
      <c r="T1534" t="str">
        <v>Non-binary</v>
      </c>
      <c r="U1534">
        <v>55</v>
      </c>
      <c r="V1534" t="str">
        <v>269 Cartwright ParadeSuite 150</v>
      </c>
      <c r="W1534">
        <v>7685</v>
      </c>
      <c r="X1534" t="str">
        <v>Laylabury</v>
      </c>
      <c r="Y1534" t="str">
        <v>New South Wales</v>
      </c>
      <c r="Z1534" t="str">
        <v>Australia</v>
      </c>
      <c r="AA1534">
        <v>6</v>
      </c>
      <c r="AB1534" s="3" t="str">
        <f t="shared" si="47"/>
        <v>0 to 10</v>
      </c>
      <c r="AM1534" s="6">
        <v>266</v>
      </c>
      <c r="AN1534" s="6" t="s">
        <v>1362</v>
      </c>
    </row>
    <row r="1535" spans="1:40" x14ac:dyDescent="0.25">
      <c r="A1535">
        <v>1533</v>
      </c>
      <c r="B1535">
        <v>313</v>
      </c>
      <c r="C1535">
        <v>527</v>
      </c>
      <c r="D1535">
        <v>98</v>
      </c>
      <c r="E1535">
        <v>3</v>
      </c>
      <c r="F1535">
        <v>294</v>
      </c>
      <c r="G1535">
        <v>1</v>
      </c>
      <c r="H1535" t="str">
        <f>VLOOKUP($C1535,'Raw-products'!$A$2:$H$1261,MATCH(H$1,'Raw-products'!$A$1:$H$1,0))</f>
        <v>Jacket</v>
      </c>
      <c r="I1535" t="str">
        <f>VLOOKUP($C1535,'Raw-products'!$A$2:$H$1261,MATCH(I$1,'Raw-products'!$A$1:$H$1,0))</f>
        <v>Leather</v>
      </c>
      <c r="J1535" t="str">
        <f>VLOOKUP($C1535,'Raw-products'!$A$2:$H$1261,MATCH(J$1,'Raw-products'!$A$1:$H$1,0))</f>
        <v>M</v>
      </c>
      <c r="K1535" t="str">
        <f>VLOOKUP($C1535,'Raw-products'!$A$2:$H$1261,MATCH(K$1,'Raw-products'!$A$1:$H$1,0))</f>
        <v>red</v>
      </c>
      <c r="L1535">
        <f>VLOOKUP($C1535,'Raw-products'!$A$2:$H$1261,MATCH(L$1,'Raw-products'!$A$1:$H$1,0))</f>
        <v>113</v>
      </c>
      <c r="M1535">
        <f>VLOOKUP($C1535,'Raw-products'!$A$2:$H$1261,MATCH(M$1,'Raw-products'!$A$1:$H$1,0))</f>
        <v>54</v>
      </c>
      <c r="N1535" s="5">
        <f t="shared" si="46"/>
        <v>6102</v>
      </c>
      <c r="O1535" cm="1">
        <f t="array" ref="O1535:R1535">_xlfn.XLOOKUP($B1535,'Raw -orders'!$A:$A,'Raw -orders'!$B:$E)</f>
        <v>266</v>
      </c>
      <c r="P1535">
        <v>24507</v>
      </c>
      <c r="Q1535" s="1">
        <v>44349</v>
      </c>
      <c r="R1535" s="1">
        <v>44358</v>
      </c>
      <c r="S1535" t="str" cm="1">
        <f t="array" ref="S1535:Z1535">_xlfn.XLOOKUP($O1535,'Raw - customers'!$A:$A,'Raw - customers'!$B:$I)</f>
        <v>Sheff Ruoss</v>
      </c>
      <c r="T1535" t="str">
        <v>Non-binary</v>
      </c>
      <c r="U1535">
        <v>55</v>
      </c>
      <c r="V1535" t="str">
        <v>269 Cartwright ParadeSuite 150</v>
      </c>
      <c r="W1535">
        <v>7685</v>
      </c>
      <c r="X1535" t="str">
        <v>Laylabury</v>
      </c>
      <c r="Y1535" t="str">
        <v>New South Wales</v>
      </c>
      <c r="Z1535" t="str">
        <v>Australia</v>
      </c>
      <c r="AA1535">
        <v>6</v>
      </c>
      <c r="AB1535" s="3" t="str">
        <f t="shared" si="47"/>
        <v>0 to 10</v>
      </c>
      <c r="AM1535" s="6">
        <v>266</v>
      </c>
      <c r="AN1535" s="6" t="s">
        <v>1362</v>
      </c>
    </row>
    <row r="1536" spans="1:40" x14ac:dyDescent="0.25">
      <c r="A1536">
        <v>1534</v>
      </c>
      <c r="B1536">
        <v>313</v>
      </c>
      <c r="C1536">
        <v>2</v>
      </c>
      <c r="D1536">
        <v>96</v>
      </c>
      <c r="E1536">
        <v>1</v>
      </c>
      <c r="F1536">
        <v>96</v>
      </c>
      <c r="G1536">
        <v>1</v>
      </c>
      <c r="H1536" t="str">
        <f>VLOOKUP($C1536,'Raw-products'!$A$2:$H$1261,MATCH(H$1,'Raw-products'!$A$1:$H$1,0))</f>
        <v>Shirt</v>
      </c>
      <c r="I1536" t="str">
        <f>VLOOKUP($C1536,'Raw-products'!$A$2:$H$1261,MATCH(I$1,'Raw-products'!$A$1:$H$1,0))</f>
        <v>Oxford Cloth</v>
      </c>
      <c r="J1536" t="str">
        <f>VLOOKUP($C1536,'Raw-products'!$A$2:$H$1261,MATCH(J$1,'Raw-products'!$A$1:$H$1,0))</f>
        <v>M</v>
      </c>
      <c r="K1536" t="str">
        <f>VLOOKUP($C1536,'Raw-products'!$A$2:$H$1261,MATCH(K$1,'Raw-products'!$A$1:$H$1,0))</f>
        <v>red</v>
      </c>
      <c r="L1536">
        <f>VLOOKUP($C1536,'Raw-products'!$A$2:$H$1261,MATCH(L$1,'Raw-products'!$A$1:$H$1,0))</f>
        <v>114</v>
      </c>
      <c r="M1536">
        <f>VLOOKUP($C1536,'Raw-products'!$A$2:$H$1261,MATCH(M$1,'Raw-products'!$A$1:$H$1,0))</f>
        <v>54</v>
      </c>
      <c r="N1536" s="5">
        <f t="shared" si="46"/>
        <v>6156</v>
      </c>
      <c r="O1536" cm="1">
        <f t="array" ref="O1536:R1536">_xlfn.XLOOKUP($B1536,'Raw -orders'!$A:$A,'Raw -orders'!$B:$E)</f>
        <v>266</v>
      </c>
      <c r="P1536">
        <v>24507</v>
      </c>
      <c r="Q1536" s="1">
        <v>44349</v>
      </c>
      <c r="R1536" s="1">
        <v>44358</v>
      </c>
      <c r="S1536" t="str" cm="1">
        <f t="array" ref="S1536:Z1536">_xlfn.XLOOKUP($O1536,'Raw - customers'!$A:$A,'Raw - customers'!$B:$I)</f>
        <v>Sheff Ruoss</v>
      </c>
      <c r="T1536" t="str">
        <v>Non-binary</v>
      </c>
      <c r="U1536">
        <v>55</v>
      </c>
      <c r="V1536" t="str">
        <v>269 Cartwright ParadeSuite 150</v>
      </c>
      <c r="W1536">
        <v>7685</v>
      </c>
      <c r="X1536" t="str">
        <v>Laylabury</v>
      </c>
      <c r="Y1536" t="str">
        <v>New South Wales</v>
      </c>
      <c r="Z1536" t="str">
        <v>Australia</v>
      </c>
      <c r="AA1536">
        <v>6</v>
      </c>
      <c r="AB1536" s="3" t="str">
        <f t="shared" si="47"/>
        <v>0 to 10</v>
      </c>
      <c r="AM1536" s="6">
        <v>266</v>
      </c>
      <c r="AN1536" s="6" t="s">
        <v>1362</v>
      </c>
    </row>
    <row r="1537" spans="1:40" x14ac:dyDescent="0.25">
      <c r="A1537">
        <v>1535</v>
      </c>
      <c r="B1537">
        <v>314</v>
      </c>
      <c r="C1537">
        <v>869</v>
      </c>
      <c r="D1537">
        <v>113</v>
      </c>
      <c r="E1537">
        <v>2</v>
      </c>
      <c r="F1537">
        <v>226</v>
      </c>
      <c r="G1537">
        <v>1</v>
      </c>
      <c r="H1537" t="str">
        <f>VLOOKUP($C1537,'Raw-products'!$A$2:$H$1261,MATCH(H$1,'Raw-products'!$A$1:$H$1,0))</f>
        <v>Trousers</v>
      </c>
      <c r="I1537" t="str">
        <f>VLOOKUP($C1537,'Raw-products'!$A$2:$H$1261,MATCH(I$1,'Raw-products'!$A$1:$H$1,0))</f>
        <v>Chinos</v>
      </c>
      <c r="J1537" t="str">
        <f>VLOOKUP($C1537,'Raw-products'!$A$2:$H$1261,MATCH(J$1,'Raw-products'!$A$1:$H$1,0))</f>
        <v>XL</v>
      </c>
      <c r="K1537" t="str">
        <f>VLOOKUP($C1537,'Raw-products'!$A$2:$H$1261,MATCH(K$1,'Raw-products'!$A$1:$H$1,0))</f>
        <v>indigo</v>
      </c>
      <c r="L1537">
        <f>VLOOKUP($C1537,'Raw-products'!$A$2:$H$1261,MATCH(L$1,'Raw-products'!$A$1:$H$1,0))</f>
        <v>100</v>
      </c>
      <c r="M1537">
        <f>VLOOKUP($C1537,'Raw-products'!$A$2:$H$1261,MATCH(M$1,'Raw-products'!$A$1:$H$1,0))</f>
        <v>78</v>
      </c>
      <c r="N1537" s="5">
        <f t="shared" si="46"/>
        <v>7800</v>
      </c>
      <c r="O1537" cm="1">
        <f t="array" ref="O1537:R1537">_xlfn.XLOOKUP($B1537,'Raw -orders'!$A:$A,'Raw -orders'!$B:$E)</f>
        <v>95</v>
      </c>
      <c r="P1537">
        <v>49262</v>
      </c>
      <c r="Q1537" s="1">
        <v>44422</v>
      </c>
      <c r="R1537" s="1">
        <v>44425</v>
      </c>
      <c r="S1537" t="str" cm="1">
        <f t="array" ref="S1537:Z1537">_xlfn.XLOOKUP($O1537,'Raw - customers'!$A:$A,'Raw - customers'!$B:$I)</f>
        <v>Pierre Rockwill</v>
      </c>
      <c r="T1537" t="str">
        <v>Non-binary</v>
      </c>
      <c r="U1537">
        <v>33</v>
      </c>
      <c r="V1537" t="str">
        <v>09 Doyle MallApt. 066</v>
      </c>
      <c r="W1537">
        <v>3891</v>
      </c>
      <c r="X1537" t="str">
        <v>Port Jordan</v>
      </c>
      <c r="Y1537" t="str">
        <v>Western Australia</v>
      </c>
      <c r="Z1537" t="str">
        <v>Australia</v>
      </c>
      <c r="AA1537">
        <v>8</v>
      </c>
      <c r="AB1537" s="3" t="str">
        <f t="shared" si="47"/>
        <v>0 to 10</v>
      </c>
      <c r="AM1537" s="6">
        <v>95</v>
      </c>
      <c r="AN1537" s="6" t="s">
        <v>1377</v>
      </c>
    </row>
    <row r="1538" spans="1:40" x14ac:dyDescent="0.25">
      <c r="A1538">
        <v>1536</v>
      </c>
      <c r="B1538">
        <v>314</v>
      </c>
      <c r="C1538">
        <v>815</v>
      </c>
      <c r="D1538">
        <v>117</v>
      </c>
      <c r="E1538">
        <v>3</v>
      </c>
      <c r="F1538">
        <v>351</v>
      </c>
      <c r="G1538">
        <v>1</v>
      </c>
      <c r="H1538" t="str">
        <f>VLOOKUP($C1538,'Raw-products'!$A$2:$H$1261,MATCH(H$1,'Raw-products'!$A$1:$H$1,0))</f>
        <v>Jacket</v>
      </c>
      <c r="I1538" t="str">
        <f>VLOOKUP($C1538,'Raw-products'!$A$2:$H$1261,MATCH(I$1,'Raw-products'!$A$1:$H$1,0))</f>
        <v>Shearling</v>
      </c>
      <c r="J1538" t="str">
        <f>VLOOKUP($C1538,'Raw-products'!$A$2:$H$1261,MATCH(J$1,'Raw-products'!$A$1:$H$1,0))</f>
        <v>XS</v>
      </c>
      <c r="K1538" t="str">
        <f>VLOOKUP($C1538,'Raw-products'!$A$2:$H$1261,MATCH(K$1,'Raw-products'!$A$1:$H$1,0))</f>
        <v>yellow</v>
      </c>
      <c r="L1538">
        <f>VLOOKUP($C1538,'Raw-products'!$A$2:$H$1261,MATCH(L$1,'Raw-products'!$A$1:$H$1,0))</f>
        <v>95</v>
      </c>
      <c r="M1538">
        <f>VLOOKUP($C1538,'Raw-products'!$A$2:$H$1261,MATCH(M$1,'Raw-products'!$A$1:$H$1,0))</f>
        <v>66</v>
      </c>
      <c r="N1538" s="5">
        <f t="shared" si="46"/>
        <v>6270</v>
      </c>
      <c r="O1538" cm="1">
        <f t="array" ref="O1538:R1538">_xlfn.XLOOKUP($B1538,'Raw -orders'!$A:$A,'Raw -orders'!$B:$E)</f>
        <v>95</v>
      </c>
      <c r="P1538">
        <v>49262</v>
      </c>
      <c r="Q1538" s="1">
        <v>44422</v>
      </c>
      <c r="R1538" s="1">
        <v>44425</v>
      </c>
      <c r="S1538" t="str" cm="1">
        <f t="array" ref="S1538:Z1538">_xlfn.XLOOKUP($O1538,'Raw - customers'!$A:$A,'Raw - customers'!$B:$I)</f>
        <v>Pierre Rockwill</v>
      </c>
      <c r="T1538" t="str">
        <v>Non-binary</v>
      </c>
      <c r="U1538">
        <v>33</v>
      </c>
      <c r="V1538" t="str">
        <v>09 Doyle MallApt. 066</v>
      </c>
      <c r="W1538">
        <v>3891</v>
      </c>
      <c r="X1538" t="str">
        <v>Port Jordan</v>
      </c>
      <c r="Y1538" t="str">
        <v>Western Australia</v>
      </c>
      <c r="Z1538" t="str">
        <v>Australia</v>
      </c>
      <c r="AA1538">
        <v>8</v>
      </c>
      <c r="AB1538" s="3" t="str">
        <f t="shared" si="47"/>
        <v>0 to 10</v>
      </c>
      <c r="AM1538" s="6">
        <v>95</v>
      </c>
      <c r="AN1538" s="6" t="s">
        <v>1377</v>
      </c>
    </row>
    <row r="1539" spans="1:40" x14ac:dyDescent="0.25">
      <c r="A1539">
        <v>1537</v>
      </c>
      <c r="B1539">
        <v>314</v>
      </c>
      <c r="C1539">
        <v>884</v>
      </c>
      <c r="D1539">
        <v>94</v>
      </c>
      <c r="E1539">
        <v>3</v>
      </c>
      <c r="F1539">
        <v>282</v>
      </c>
      <c r="G1539">
        <v>1</v>
      </c>
      <c r="H1539" t="str">
        <f>VLOOKUP($C1539,'Raw-products'!$A$2:$H$1261,MATCH(H$1,'Raw-products'!$A$1:$H$1,0))</f>
        <v>Trousers</v>
      </c>
      <c r="I1539" t="str">
        <f>VLOOKUP($C1539,'Raw-products'!$A$2:$H$1261,MATCH(I$1,'Raw-products'!$A$1:$H$1,0))</f>
        <v>Cords</v>
      </c>
      <c r="J1539" t="str">
        <f>VLOOKUP($C1539,'Raw-products'!$A$2:$H$1261,MATCH(J$1,'Raw-products'!$A$1:$H$1,0))</f>
        <v>XL</v>
      </c>
      <c r="K1539" t="str">
        <f>VLOOKUP($C1539,'Raw-products'!$A$2:$H$1261,MATCH(K$1,'Raw-products'!$A$1:$H$1,0))</f>
        <v>orange</v>
      </c>
      <c r="L1539">
        <f>VLOOKUP($C1539,'Raw-products'!$A$2:$H$1261,MATCH(L$1,'Raw-products'!$A$1:$H$1,0))</f>
        <v>113</v>
      </c>
      <c r="M1539">
        <f>VLOOKUP($C1539,'Raw-products'!$A$2:$H$1261,MATCH(M$1,'Raw-products'!$A$1:$H$1,0))</f>
        <v>72</v>
      </c>
      <c r="N1539" s="5">
        <f t="shared" ref="N1539:N1602" si="48">$L1539*$M1539</f>
        <v>8136</v>
      </c>
      <c r="O1539" cm="1">
        <f t="array" ref="O1539:R1539">_xlfn.XLOOKUP($B1539,'Raw -orders'!$A:$A,'Raw -orders'!$B:$E)</f>
        <v>95</v>
      </c>
      <c r="P1539">
        <v>49262</v>
      </c>
      <c r="Q1539" s="1">
        <v>44422</v>
      </c>
      <c r="R1539" s="1">
        <v>44425</v>
      </c>
      <c r="S1539" t="str" cm="1">
        <f t="array" ref="S1539:Z1539">_xlfn.XLOOKUP($O1539,'Raw - customers'!$A:$A,'Raw - customers'!$B:$I)</f>
        <v>Pierre Rockwill</v>
      </c>
      <c r="T1539" t="str">
        <v>Non-binary</v>
      </c>
      <c r="U1539">
        <v>33</v>
      </c>
      <c r="V1539" t="str">
        <v>09 Doyle MallApt. 066</v>
      </c>
      <c r="W1539">
        <v>3891</v>
      </c>
      <c r="X1539" t="str">
        <v>Port Jordan</v>
      </c>
      <c r="Y1539" t="str">
        <v>Western Australia</v>
      </c>
      <c r="Z1539" t="str">
        <v>Australia</v>
      </c>
      <c r="AA1539">
        <v>8</v>
      </c>
      <c r="AB1539" s="3" t="str">
        <f t="shared" ref="AB1539:AB1602" si="49">IF(AND(DATEDIF($Q1539,$R1539,"D")&gt;0,DATEDIF($Q1539,$R1539,"D")&lt;=10),"0 to 10",IF(AND(DATEDIF($Q1539,$R1539,"D")&gt;10,DATEDIF($Q1539,$R1539,"D")&lt;=20),"10 to 20",IF(AND(DATEDIF($Q1539,$R1539,"D")&gt;20,DATEDIF($Q1539,$R1539,"D")&lt;=30),"20 to 30")))</f>
        <v>0 to 10</v>
      </c>
      <c r="AM1539" s="6">
        <v>95</v>
      </c>
      <c r="AN1539" s="6" t="s">
        <v>1377</v>
      </c>
    </row>
    <row r="1540" spans="1:40" x14ac:dyDescent="0.25">
      <c r="A1540">
        <v>1538</v>
      </c>
      <c r="B1540">
        <v>314</v>
      </c>
      <c r="C1540">
        <v>1257</v>
      </c>
      <c r="D1540">
        <v>112</v>
      </c>
      <c r="E1540">
        <v>3</v>
      </c>
      <c r="F1540">
        <v>336</v>
      </c>
      <c r="G1540">
        <v>1</v>
      </c>
      <c r="H1540" t="str">
        <f>VLOOKUP($C1540,'Raw-products'!$A$2:$H$1261,MATCH(H$1,'Raw-products'!$A$1:$H$1,0))</f>
        <v>Trousers</v>
      </c>
      <c r="I1540" t="str">
        <f>VLOOKUP($C1540,'Raw-products'!$A$2:$H$1261,MATCH(I$1,'Raw-products'!$A$1:$H$1,0))</f>
        <v>Tracksuit Bottoms</v>
      </c>
      <c r="J1540" t="str">
        <f>VLOOKUP($C1540,'Raw-products'!$A$2:$H$1261,MATCH(J$1,'Raw-products'!$A$1:$H$1,0))</f>
        <v>M</v>
      </c>
      <c r="K1540" t="str">
        <f>VLOOKUP($C1540,'Raw-products'!$A$2:$H$1261,MATCH(K$1,'Raw-products'!$A$1:$H$1,0))</f>
        <v>violet</v>
      </c>
      <c r="L1540">
        <f>VLOOKUP($C1540,'Raw-products'!$A$2:$H$1261,MATCH(L$1,'Raw-products'!$A$1:$H$1,0))</f>
        <v>91</v>
      </c>
      <c r="M1540">
        <f>VLOOKUP($C1540,'Raw-products'!$A$2:$H$1261,MATCH(M$1,'Raw-products'!$A$1:$H$1,0))</f>
        <v>73</v>
      </c>
      <c r="N1540" s="5">
        <f t="shared" si="48"/>
        <v>6643</v>
      </c>
      <c r="O1540" cm="1">
        <f t="array" ref="O1540:R1540">_xlfn.XLOOKUP($B1540,'Raw -orders'!$A:$A,'Raw -orders'!$B:$E)</f>
        <v>95</v>
      </c>
      <c r="P1540">
        <v>49262</v>
      </c>
      <c r="Q1540" s="1">
        <v>44422</v>
      </c>
      <c r="R1540" s="1">
        <v>44425</v>
      </c>
      <c r="S1540" t="str" cm="1">
        <f t="array" ref="S1540:Z1540">_xlfn.XLOOKUP($O1540,'Raw - customers'!$A:$A,'Raw - customers'!$B:$I)</f>
        <v>Pierre Rockwill</v>
      </c>
      <c r="T1540" t="str">
        <v>Non-binary</v>
      </c>
      <c r="U1540">
        <v>33</v>
      </c>
      <c r="V1540" t="str">
        <v>09 Doyle MallApt. 066</v>
      </c>
      <c r="W1540">
        <v>3891</v>
      </c>
      <c r="X1540" t="str">
        <v>Port Jordan</v>
      </c>
      <c r="Y1540" t="str">
        <v>Western Australia</v>
      </c>
      <c r="Z1540" t="str">
        <v>Australia</v>
      </c>
      <c r="AA1540">
        <v>8</v>
      </c>
      <c r="AB1540" s="3" t="str">
        <f t="shared" si="49"/>
        <v>0 to 10</v>
      </c>
      <c r="AM1540" s="6">
        <v>95</v>
      </c>
      <c r="AN1540" s="6" t="s">
        <v>1377</v>
      </c>
    </row>
    <row r="1541" spans="1:40" x14ac:dyDescent="0.25">
      <c r="A1541">
        <v>1539</v>
      </c>
      <c r="B1541">
        <v>314</v>
      </c>
      <c r="C1541">
        <v>205</v>
      </c>
      <c r="D1541">
        <v>98</v>
      </c>
      <c r="E1541">
        <v>1</v>
      </c>
      <c r="F1541">
        <v>98</v>
      </c>
      <c r="G1541">
        <v>1</v>
      </c>
      <c r="H1541" t="str">
        <f>VLOOKUP($C1541,'Raw-products'!$A$2:$H$1261,MATCH(H$1,'Raw-products'!$A$1:$H$1,0))</f>
        <v>Shirt</v>
      </c>
      <c r="I1541" t="str">
        <f>VLOOKUP($C1541,'Raw-products'!$A$2:$H$1261,MATCH(I$1,'Raw-products'!$A$1:$H$1,0))</f>
        <v>Camp Collared</v>
      </c>
      <c r="J1541" t="str">
        <f>VLOOKUP($C1541,'Raw-products'!$A$2:$H$1261,MATCH(J$1,'Raw-products'!$A$1:$H$1,0))</f>
        <v>XS</v>
      </c>
      <c r="K1541" t="str">
        <f>VLOOKUP($C1541,'Raw-products'!$A$2:$H$1261,MATCH(K$1,'Raw-products'!$A$1:$H$1,0))</f>
        <v>violet</v>
      </c>
      <c r="L1541">
        <f>VLOOKUP($C1541,'Raw-products'!$A$2:$H$1261,MATCH(L$1,'Raw-products'!$A$1:$H$1,0))</f>
        <v>112</v>
      </c>
      <c r="M1541">
        <f>VLOOKUP($C1541,'Raw-products'!$A$2:$H$1261,MATCH(M$1,'Raw-products'!$A$1:$H$1,0))</f>
        <v>72</v>
      </c>
      <c r="N1541" s="5">
        <f t="shared" si="48"/>
        <v>8064</v>
      </c>
      <c r="O1541" cm="1">
        <f t="array" ref="O1541:R1541">_xlfn.XLOOKUP($B1541,'Raw -orders'!$A:$A,'Raw -orders'!$B:$E)</f>
        <v>95</v>
      </c>
      <c r="P1541">
        <v>49262</v>
      </c>
      <c r="Q1541" s="1">
        <v>44422</v>
      </c>
      <c r="R1541" s="1">
        <v>44425</v>
      </c>
      <c r="S1541" t="str" cm="1">
        <f t="array" ref="S1541:Z1541">_xlfn.XLOOKUP($O1541,'Raw - customers'!$A:$A,'Raw - customers'!$B:$I)</f>
        <v>Pierre Rockwill</v>
      </c>
      <c r="T1541" t="str">
        <v>Non-binary</v>
      </c>
      <c r="U1541">
        <v>33</v>
      </c>
      <c r="V1541" t="str">
        <v>09 Doyle MallApt. 066</v>
      </c>
      <c r="W1541">
        <v>3891</v>
      </c>
      <c r="X1541" t="str">
        <v>Port Jordan</v>
      </c>
      <c r="Y1541" t="str">
        <v>Western Australia</v>
      </c>
      <c r="Z1541" t="str">
        <v>Australia</v>
      </c>
      <c r="AA1541">
        <v>8</v>
      </c>
      <c r="AB1541" s="3" t="str">
        <f t="shared" si="49"/>
        <v>0 to 10</v>
      </c>
      <c r="AM1541" s="6">
        <v>95</v>
      </c>
      <c r="AN1541" s="6" t="s">
        <v>1377</v>
      </c>
    </row>
    <row r="1542" spans="1:40" x14ac:dyDescent="0.25">
      <c r="A1542">
        <v>1540</v>
      </c>
      <c r="B1542">
        <v>314</v>
      </c>
      <c r="C1542">
        <v>829</v>
      </c>
      <c r="D1542">
        <v>117</v>
      </c>
      <c r="E1542">
        <v>3</v>
      </c>
      <c r="F1542">
        <v>351</v>
      </c>
      <c r="G1542">
        <v>1</v>
      </c>
      <c r="H1542" t="str">
        <f>VLOOKUP($C1542,'Raw-products'!$A$2:$H$1261,MATCH(H$1,'Raw-products'!$A$1:$H$1,0))</f>
        <v>Jacket</v>
      </c>
      <c r="I1542" t="str">
        <f>VLOOKUP($C1542,'Raw-products'!$A$2:$H$1261,MATCH(I$1,'Raw-products'!$A$1:$H$1,0))</f>
        <v>Shearling</v>
      </c>
      <c r="J1542" t="str">
        <f>VLOOKUP($C1542,'Raw-products'!$A$2:$H$1261,MATCH(J$1,'Raw-products'!$A$1:$H$1,0))</f>
        <v>XL</v>
      </c>
      <c r="K1542" t="str">
        <f>VLOOKUP($C1542,'Raw-products'!$A$2:$H$1261,MATCH(K$1,'Raw-products'!$A$1:$H$1,0))</f>
        <v>blue</v>
      </c>
      <c r="L1542">
        <f>VLOOKUP($C1542,'Raw-products'!$A$2:$H$1261,MATCH(L$1,'Raw-products'!$A$1:$H$1,0))</f>
        <v>95</v>
      </c>
      <c r="M1542">
        <f>VLOOKUP($C1542,'Raw-products'!$A$2:$H$1261,MATCH(M$1,'Raw-products'!$A$1:$H$1,0))</f>
        <v>79</v>
      </c>
      <c r="N1542" s="5">
        <f t="shared" si="48"/>
        <v>7505</v>
      </c>
      <c r="O1542" cm="1">
        <f t="array" ref="O1542:R1542">_xlfn.XLOOKUP($B1542,'Raw -orders'!$A:$A,'Raw -orders'!$B:$E)</f>
        <v>95</v>
      </c>
      <c r="P1542">
        <v>49262</v>
      </c>
      <c r="Q1542" s="1">
        <v>44422</v>
      </c>
      <c r="R1542" s="1">
        <v>44425</v>
      </c>
      <c r="S1542" t="str" cm="1">
        <f t="array" ref="S1542:Z1542">_xlfn.XLOOKUP($O1542,'Raw - customers'!$A:$A,'Raw - customers'!$B:$I)</f>
        <v>Pierre Rockwill</v>
      </c>
      <c r="T1542" t="str">
        <v>Non-binary</v>
      </c>
      <c r="U1542">
        <v>33</v>
      </c>
      <c r="V1542" t="str">
        <v>09 Doyle MallApt. 066</v>
      </c>
      <c r="W1542">
        <v>3891</v>
      </c>
      <c r="X1542" t="str">
        <v>Port Jordan</v>
      </c>
      <c r="Y1542" t="str">
        <v>Western Australia</v>
      </c>
      <c r="Z1542" t="str">
        <v>Australia</v>
      </c>
      <c r="AA1542">
        <v>8</v>
      </c>
      <c r="AB1542" s="3" t="str">
        <f t="shared" si="49"/>
        <v>0 to 10</v>
      </c>
      <c r="AM1542" s="6">
        <v>95</v>
      </c>
      <c r="AN1542" s="6" t="s">
        <v>1377</v>
      </c>
    </row>
    <row r="1543" spans="1:40" x14ac:dyDescent="0.25">
      <c r="A1543">
        <v>1541</v>
      </c>
      <c r="B1543">
        <v>314</v>
      </c>
      <c r="C1543">
        <v>935</v>
      </c>
      <c r="D1543">
        <v>96</v>
      </c>
      <c r="E1543">
        <v>3</v>
      </c>
      <c r="F1543">
        <v>288</v>
      </c>
      <c r="G1543">
        <v>1</v>
      </c>
      <c r="H1543" t="str">
        <f>VLOOKUP($C1543,'Raw-products'!$A$2:$H$1261,MATCH(H$1,'Raw-products'!$A$1:$H$1,0))</f>
        <v>Trousers</v>
      </c>
      <c r="I1543" t="str">
        <f>VLOOKUP($C1543,'Raw-products'!$A$2:$H$1261,MATCH(I$1,'Raw-products'!$A$1:$H$1,0))</f>
        <v>Drawstring</v>
      </c>
      <c r="J1543" t="str">
        <f>VLOOKUP($C1543,'Raw-products'!$A$2:$H$1261,MATCH(J$1,'Raw-products'!$A$1:$H$1,0))</f>
        <v>XS</v>
      </c>
      <c r="K1543" t="str">
        <f>VLOOKUP($C1543,'Raw-products'!$A$2:$H$1261,MATCH(K$1,'Raw-products'!$A$1:$H$1,0))</f>
        <v>indigo</v>
      </c>
      <c r="L1543">
        <f>VLOOKUP($C1543,'Raw-products'!$A$2:$H$1261,MATCH(L$1,'Raw-products'!$A$1:$H$1,0))</f>
        <v>104</v>
      </c>
      <c r="M1543">
        <f>VLOOKUP($C1543,'Raw-products'!$A$2:$H$1261,MATCH(M$1,'Raw-products'!$A$1:$H$1,0))</f>
        <v>61</v>
      </c>
      <c r="N1543" s="5">
        <f t="shared" si="48"/>
        <v>6344</v>
      </c>
      <c r="O1543" cm="1">
        <f t="array" ref="O1543:R1543">_xlfn.XLOOKUP($B1543,'Raw -orders'!$A:$A,'Raw -orders'!$B:$E)</f>
        <v>95</v>
      </c>
      <c r="P1543">
        <v>49262</v>
      </c>
      <c r="Q1543" s="1">
        <v>44422</v>
      </c>
      <c r="R1543" s="1">
        <v>44425</v>
      </c>
      <c r="S1543" t="str" cm="1">
        <f t="array" ref="S1543:Z1543">_xlfn.XLOOKUP($O1543,'Raw - customers'!$A:$A,'Raw - customers'!$B:$I)</f>
        <v>Pierre Rockwill</v>
      </c>
      <c r="T1543" t="str">
        <v>Non-binary</v>
      </c>
      <c r="U1543">
        <v>33</v>
      </c>
      <c r="V1543" t="str">
        <v>09 Doyle MallApt. 066</v>
      </c>
      <c r="W1543">
        <v>3891</v>
      </c>
      <c r="X1543" t="str">
        <v>Port Jordan</v>
      </c>
      <c r="Y1543" t="str">
        <v>Western Australia</v>
      </c>
      <c r="Z1543" t="str">
        <v>Australia</v>
      </c>
      <c r="AA1543">
        <v>8</v>
      </c>
      <c r="AB1543" s="3" t="str">
        <f t="shared" si="49"/>
        <v>0 to 10</v>
      </c>
      <c r="AM1543" s="6">
        <v>95</v>
      </c>
      <c r="AN1543" s="6" t="s">
        <v>1377</v>
      </c>
    </row>
    <row r="1544" spans="1:40" x14ac:dyDescent="0.25">
      <c r="A1544">
        <v>1542</v>
      </c>
      <c r="B1544">
        <v>315</v>
      </c>
      <c r="C1544">
        <v>677</v>
      </c>
      <c r="D1544">
        <v>113</v>
      </c>
      <c r="E1544">
        <v>1</v>
      </c>
      <c r="F1544">
        <v>113</v>
      </c>
      <c r="G1544">
        <v>1</v>
      </c>
      <c r="H1544" t="str">
        <f>VLOOKUP($C1544,'Raw-products'!$A$2:$H$1261,MATCH(H$1,'Raw-products'!$A$1:$H$1,0))</f>
        <v>Jacket</v>
      </c>
      <c r="I1544" t="str">
        <f>VLOOKUP($C1544,'Raw-products'!$A$2:$H$1261,MATCH(I$1,'Raw-products'!$A$1:$H$1,0))</f>
        <v>Parka</v>
      </c>
      <c r="J1544" t="str">
        <f>VLOOKUP($C1544,'Raw-products'!$A$2:$H$1261,MATCH(J$1,'Raw-products'!$A$1:$H$1,0))</f>
        <v>M</v>
      </c>
      <c r="K1544" t="str">
        <f>VLOOKUP($C1544,'Raw-products'!$A$2:$H$1261,MATCH(K$1,'Raw-products'!$A$1:$H$1,0))</f>
        <v>yellow</v>
      </c>
      <c r="L1544">
        <f>VLOOKUP($C1544,'Raw-products'!$A$2:$H$1261,MATCH(L$1,'Raw-products'!$A$1:$H$1,0))</f>
        <v>119</v>
      </c>
      <c r="M1544">
        <f>VLOOKUP($C1544,'Raw-products'!$A$2:$H$1261,MATCH(M$1,'Raw-products'!$A$1:$H$1,0))</f>
        <v>46</v>
      </c>
      <c r="N1544" s="5">
        <f t="shared" si="48"/>
        <v>5474</v>
      </c>
      <c r="O1544" cm="1">
        <f t="array" ref="O1544:R1544">_xlfn.XLOOKUP($B1544,'Raw -orders'!$A:$A,'Raw -orders'!$B:$E)</f>
        <v>239</v>
      </c>
      <c r="P1544">
        <v>18075</v>
      </c>
      <c r="Q1544" s="1">
        <v>44291</v>
      </c>
      <c r="R1544" s="1">
        <v>44311</v>
      </c>
      <c r="S1544" t="str" cm="1">
        <f t="array" ref="S1544:Z1544">_xlfn.XLOOKUP($O1544,'Raw - customers'!$A:$A,'Raw - customers'!$B:$I)</f>
        <v>Daria Embleton</v>
      </c>
      <c r="T1544" t="str">
        <v>Genderfluid</v>
      </c>
      <c r="U1544">
        <v>63</v>
      </c>
      <c r="V1544" t="str">
        <v>39 Wilkinson CrestApt. 257</v>
      </c>
      <c r="W1544">
        <v>1644</v>
      </c>
      <c r="X1544" t="str">
        <v>North Sophie</v>
      </c>
      <c r="Y1544" t="str">
        <v>Australian Capital Territory</v>
      </c>
      <c r="Z1544" t="str">
        <v>Australia</v>
      </c>
      <c r="AA1544">
        <v>4</v>
      </c>
      <c r="AB1544" s="3" t="str">
        <f t="shared" si="49"/>
        <v>10 to 20</v>
      </c>
      <c r="AM1544" s="6">
        <v>239</v>
      </c>
      <c r="AN1544" s="6" t="s">
        <v>1350</v>
      </c>
    </row>
    <row r="1545" spans="1:40" x14ac:dyDescent="0.25">
      <c r="A1545">
        <v>1543</v>
      </c>
      <c r="B1545">
        <v>315</v>
      </c>
      <c r="C1545">
        <v>1089</v>
      </c>
      <c r="D1545">
        <v>115</v>
      </c>
      <c r="E1545">
        <v>1</v>
      </c>
      <c r="F1545">
        <v>115</v>
      </c>
      <c r="G1545">
        <v>1</v>
      </c>
      <c r="H1545" t="str">
        <f>VLOOKUP($C1545,'Raw-products'!$A$2:$H$1261,MATCH(H$1,'Raw-products'!$A$1:$H$1,0))</f>
        <v>Trousers</v>
      </c>
      <c r="I1545" t="str">
        <f>VLOOKUP($C1545,'Raw-products'!$A$2:$H$1261,MATCH(I$1,'Raw-products'!$A$1:$H$1,0))</f>
        <v>Cropped</v>
      </c>
      <c r="J1545" t="str">
        <f>VLOOKUP($C1545,'Raw-products'!$A$2:$H$1261,MATCH(J$1,'Raw-products'!$A$1:$H$1,0))</f>
        <v>XL</v>
      </c>
      <c r="K1545" t="str">
        <f>VLOOKUP($C1545,'Raw-products'!$A$2:$H$1261,MATCH(K$1,'Raw-products'!$A$1:$H$1,0))</f>
        <v>red</v>
      </c>
      <c r="L1545">
        <f>VLOOKUP($C1545,'Raw-products'!$A$2:$H$1261,MATCH(L$1,'Raw-products'!$A$1:$H$1,0))</f>
        <v>99</v>
      </c>
      <c r="M1545">
        <f>VLOOKUP($C1545,'Raw-products'!$A$2:$H$1261,MATCH(M$1,'Raw-products'!$A$1:$H$1,0))</f>
        <v>78</v>
      </c>
      <c r="N1545" s="5">
        <f t="shared" si="48"/>
        <v>7722</v>
      </c>
      <c r="O1545" cm="1">
        <f t="array" ref="O1545:R1545">_xlfn.XLOOKUP($B1545,'Raw -orders'!$A:$A,'Raw -orders'!$B:$E)</f>
        <v>239</v>
      </c>
      <c r="P1545">
        <v>18075</v>
      </c>
      <c r="Q1545" s="1">
        <v>44291</v>
      </c>
      <c r="R1545" s="1">
        <v>44311</v>
      </c>
      <c r="S1545" t="str" cm="1">
        <f t="array" ref="S1545:Z1545">_xlfn.XLOOKUP($O1545,'Raw - customers'!$A:$A,'Raw - customers'!$B:$I)</f>
        <v>Daria Embleton</v>
      </c>
      <c r="T1545" t="str">
        <v>Genderfluid</v>
      </c>
      <c r="U1545">
        <v>63</v>
      </c>
      <c r="V1545" t="str">
        <v>39 Wilkinson CrestApt. 257</v>
      </c>
      <c r="W1545">
        <v>1644</v>
      </c>
      <c r="X1545" t="str">
        <v>North Sophie</v>
      </c>
      <c r="Y1545" t="str">
        <v>Australian Capital Territory</v>
      </c>
      <c r="Z1545" t="str">
        <v>Australia</v>
      </c>
      <c r="AA1545">
        <v>4</v>
      </c>
      <c r="AB1545" s="3" t="str">
        <f t="shared" si="49"/>
        <v>10 to 20</v>
      </c>
      <c r="AM1545" s="6">
        <v>239</v>
      </c>
      <c r="AN1545" s="6" t="s">
        <v>1350</v>
      </c>
    </row>
    <row r="1546" spans="1:40" x14ac:dyDescent="0.25">
      <c r="A1546">
        <v>1544</v>
      </c>
      <c r="B1546">
        <v>315</v>
      </c>
      <c r="C1546">
        <v>145</v>
      </c>
      <c r="D1546">
        <v>91</v>
      </c>
      <c r="E1546">
        <v>3</v>
      </c>
      <c r="F1546">
        <v>273</v>
      </c>
      <c r="G1546">
        <v>1</v>
      </c>
      <c r="H1546" t="str">
        <f>VLOOKUP($C1546,'Raw-products'!$A$2:$H$1261,MATCH(H$1,'Raw-products'!$A$1:$H$1,0))</f>
        <v>Shirt</v>
      </c>
      <c r="I1546" t="str">
        <f>VLOOKUP($C1546,'Raw-products'!$A$2:$H$1261,MATCH(I$1,'Raw-products'!$A$1:$H$1,0))</f>
        <v>Linen</v>
      </c>
      <c r="J1546" t="str">
        <f>VLOOKUP($C1546,'Raw-products'!$A$2:$H$1261,MATCH(J$1,'Raw-products'!$A$1:$H$1,0))</f>
        <v>XS</v>
      </c>
      <c r="K1546" t="str">
        <f>VLOOKUP($C1546,'Raw-products'!$A$2:$H$1261,MATCH(K$1,'Raw-products'!$A$1:$H$1,0))</f>
        <v>orange</v>
      </c>
      <c r="L1546">
        <f>VLOOKUP($C1546,'Raw-products'!$A$2:$H$1261,MATCH(L$1,'Raw-products'!$A$1:$H$1,0))</f>
        <v>116</v>
      </c>
      <c r="M1546">
        <f>VLOOKUP($C1546,'Raw-products'!$A$2:$H$1261,MATCH(M$1,'Raw-products'!$A$1:$H$1,0))</f>
        <v>70</v>
      </c>
      <c r="N1546" s="5">
        <f t="shared" si="48"/>
        <v>8120</v>
      </c>
      <c r="O1546" cm="1">
        <f t="array" ref="O1546:R1546">_xlfn.XLOOKUP($B1546,'Raw -orders'!$A:$A,'Raw -orders'!$B:$E)</f>
        <v>239</v>
      </c>
      <c r="P1546">
        <v>18075</v>
      </c>
      <c r="Q1546" s="1">
        <v>44291</v>
      </c>
      <c r="R1546" s="1">
        <v>44311</v>
      </c>
      <c r="S1546" t="str" cm="1">
        <f t="array" ref="S1546:Z1546">_xlfn.XLOOKUP($O1546,'Raw - customers'!$A:$A,'Raw - customers'!$B:$I)</f>
        <v>Daria Embleton</v>
      </c>
      <c r="T1546" t="str">
        <v>Genderfluid</v>
      </c>
      <c r="U1546">
        <v>63</v>
      </c>
      <c r="V1546" t="str">
        <v>39 Wilkinson CrestApt. 257</v>
      </c>
      <c r="W1546">
        <v>1644</v>
      </c>
      <c r="X1546" t="str">
        <v>North Sophie</v>
      </c>
      <c r="Y1546" t="str">
        <v>Australian Capital Territory</v>
      </c>
      <c r="Z1546" t="str">
        <v>Australia</v>
      </c>
      <c r="AA1546">
        <v>4</v>
      </c>
      <c r="AB1546" s="3" t="str">
        <f t="shared" si="49"/>
        <v>10 to 20</v>
      </c>
      <c r="AM1546" s="6">
        <v>239</v>
      </c>
      <c r="AN1546" s="6" t="s">
        <v>1350</v>
      </c>
    </row>
    <row r="1547" spans="1:40" x14ac:dyDescent="0.25">
      <c r="A1547">
        <v>1545</v>
      </c>
      <c r="B1547">
        <v>316</v>
      </c>
      <c r="C1547">
        <v>1079</v>
      </c>
      <c r="D1547">
        <v>93</v>
      </c>
      <c r="E1547">
        <v>3</v>
      </c>
      <c r="F1547">
        <v>279</v>
      </c>
      <c r="G1547">
        <v>1</v>
      </c>
      <c r="H1547" t="str">
        <f>VLOOKUP($C1547,'Raw-products'!$A$2:$H$1261,MATCH(H$1,'Raw-products'!$A$1:$H$1,0))</f>
        <v>Trousers</v>
      </c>
      <c r="I1547" t="str">
        <f>VLOOKUP($C1547,'Raw-products'!$A$2:$H$1261,MATCH(I$1,'Raw-products'!$A$1:$H$1,0))</f>
        <v>Joggers</v>
      </c>
      <c r="J1547" t="str">
        <f>VLOOKUP($C1547,'Raw-products'!$A$2:$H$1261,MATCH(J$1,'Raw-products'!$A$1:$H$1,0))</f>
        <v>XL</v>
      </c>
      <c r="K1547" t="str">
        <f>VLOOKUP($C1547,'Raw-products'!$A$2:$H$1261,MATCH(K$1,'Raw-products'!$A$1:$H$1,0))</f>
        <v>indigo</v>
      </c>
      <c r="L1547">
        <f>VLOOKUP($C1547,'Raw-products'!$A$2:$H$1261,MATCH(L$1,'Raw-products'!$A$1:$H$1,0))</f>
        <v>94</v>
      </c>
      <c r="M1547">
        <f>VLOOKUP($C1547,'Raw-products'!$A$2:$H$1261,MATCH(M$1,'Raw-products'!$A$1:$H$1,0))</f>
        <v>66</v>
      </c>
      <c r="N1547" s="5">
        <f t="shared" si="48"/>
        <v>6204</v>
      </c>
      <c r="O1547" cm="1">
        <f t="array" ref="O1547:R1547">_xlfn.XLOOKUP($B1547,'Raw -orders'!$A:$A,'Raw -orders'!$B:$E)</f>
        <v>179</v>
      </c>
      <c r="P1547">
        <v>59876</v>
      </c>
      <c r="Q1547" s="1">
        <v>44451</v>
      </c>
      <c r="R1547" s="1">
        <v>44459</v>
      </c>
      <c r="S1547" t="str" cm="1">
        <f t="array" ref="S1547:Z1547">_xlfn.XLOOKUP($O1547,'Raw - customers'!$A:$A,'Raw - customers'!$B:$I)</f>
        <v>Leeann Gowdie</v>
      </c>
      <c r="T1547" t="str">
        <v>Agender</v>
      </c>
      <c r="U1547">
        <v>52</v>
      </c>
      <c r="V1547" t="str">
        <v>8183 Alexis JunctionApt. 634</v>
      </c>
      <c r="W1547">
        <v>3399</v>
      </c>
      <c r="X1547" t="str">
        <v>Callumborough</v>
      </c>
      <c r="Y1547" t="str">
        <v>Queensland</v>
      </c>
      <c r="Z1547" t="str">
        <v>Australia</v>
      </c>
      <c r="AA1547">
        <v>9</v>
      </c>
      <c r="AB1547" s="3" t="str">
        <f t="shared" si="49"/>
        <v>0 to 10</v>
      </c>
      <c r="AM1547" s="6">
        <v>179</v>
      </c>
      <c r="AN1547" s="6" t="s">
        <v>1355</v>
      </c>
    </row>
    <row r="1548" spans="1:40" x14ac:dyDescent="0.25">
      <c r="A1548">
        <v>1546</v>
      </c>
      <c r="B1548">
        <v>316</v>
      </c>
      <c r="C1548">
        <v>170</v>
      </c>
      <c r="D1548">
        <v>91</v>
      </c>
      <c r="E1548">
        <v>1</v>
      </c>
      <c r="F1548">
        <v>91</v>
      </c>
      <c r="G1548">
        <v>1</v>
      </c>
      <c r="H1548" t="str">
        <f>VLOOKUP($C1548,'Raw-products'!$A$2:$H$1261,MATCH(H$1,'Raw-products'!$A$1:$H$1,0))</f>
        <v>Shirt</v>
      </c>
      <c r="I1548" t="str">
        <f>VLOOKUP($C1548,'Raw-products'!$A$2:$H$1261,MATCH(I$1,'Raw-products'!$A$1:$H$1,0))</f>
        <v>Linen</v>
      </c>
      <c r="J1548" t="str">
        <f>VLOOKUP($C1548,'Raw-products'!$A$2:$H$1261,MATCH(J$1,'Raw-products'!$A$1:$H$1,0))</f>
        <v>XS</v>
      </c>
      <c r="K1548" t="str">
        <f>VLOOKUP($C1548,'Raw-products'!$A$2:$H$1261,MATCH(K$1,'Raw-products'!$A$1:$H$1,0))</f>
        <v>violet</v>
      </c>
      <c r="L1548">
        <f>VLOOKUP($C1548,'Raw-products'!$A$2:$H$1261,MATCH(L$1,'Raw-products'!$A$1:$H$1,0))</f>
        <v>116</v>
      </c>
      <c r="M1548">
        <f>VLOOKUP($C1548,'Raw-products'!$A$2:$H$1261,MATCH(M$1,'Raw-products'!$A$1:$H$1,0))</f>
        <v>56</v>
      </c>
      <c r="N1548" s="5">
        <f t="shared" si="48"/>
        <v>6496</v>
      </c>
      <c r="O1548" cm="1">
        <f t="array" ref="O1548:R1548">_xlfn.XLOOKUP($B1548,'Raw -orders'!$A:$A,'Raw -orders'!$B:$E)</f>
        <v>179</v>
      </c>
      <c r="P1548">
        <v>59876</v>
      </c>
      <c r="Q1548" s="1">
        <v>44451</v>
      </c>
      <c r="R1548" s="1">
        <v>44459</v>
      </c>
      <c r="S1548" t="str" cm="1">
        <f t="array" ref="S1548:Z1548">_xlfn.XLOOKUP($O1548,'Raw - customers'!$A:$A,'Raw - customers'!$B:$I)</f>
        <v>Leeann Gowdie</v>
      </c>
      <c r="T1548" t="str">
        <v>Agender</v>
      </c>
      <c r="U1548">
        <v>52</v>
      </c>
      <c r="V1548" t="str">
        <v>8183 Alexis JunctionApt. 634</v>
      </c>
      <c r="W1548">
        <v>3399</v>
      </c>
      <c r="X1548" t="str">
        <v>Callumborough</v>
      </c>
      <c r="Y1548" t="str">
        <v>Queensland</v>
      </c>
      <c r="Z1548" t="str">
        <v>Australia</v>
      </c>
      <c r="AA1548">
        <v>9</v>
      </c>
      <c r="AB1548" s="3" t="str">
        <f t="shared" si="49"/>
        <v>0 to 10</v>
      </c>
      <c r="AM1548" s="6">
        <v>179</v>
      </c>
      <c r="AN1548" s="6" t="s">
        <v>1355</v>
      </c>
    </row>
    <row r="1549" spans="1:40" x14ac:dyDescent="0.25">
      <c r="A1549">
        <v>1547</v>
      </c>
      <c r="B1549">
        <v>316</v>
      </c>
      <c r="C1549">
        <v>1071</v>
      </c>
      <c r="D1549">
        <v>93</v>
      </c>
      <c r="E1549">
        <v>2</v>
      </c>
      <c r="F1549">
        <v>186</v>
      </c>
      <c r="G1549">
        <v>1</v>
      </c>
      <c r="H1549" t="str">
        <f>VLOOKUP($C1549,'Raw-products'!$A$2:$H$1261,MATCH(H$1,'Raw-products'!$A$1:$H$1,0))</f>
        <v>Trousers</v>
      </c>
      <c r="I1549" t="str">
        <f>VLOOKUP($C1549,'Raw-products'!$A$2:$H$1261,MATCH(I$1,'Raw-products'!$A$1:$H$1,0))</f>
        <v>Joggers</v>
      </c>
      <c r="J1549" t="str">
        <f>VLOOKUP($C1549,'Raw-products'!$A$2:$H$1261,MATCH(J$1,'Raw-products'!$A$1:$H$1,0))</f>
        <v>S</v>
      </c>
      <c r="K1549" t="str">
        <f>VLOOKUP($C1549,'Raw-products'!$A$2:$H$1261,MATCH(K$1,'Raw-products'!$A$1:$H$1,0))</f>
        <v>blue</v>
      </c>
      <c r="L1549">
        <f>VLOOKUP($C1549,'Raw-products'!$A$2:$H$1261,MATCH(L$1,'Raw-products'!$A$1:$H$1,0))</f>
        <v>94</v>
      </c>
      <c r="M1549">
        <f>VLOOKUP($C1549,'Raw-products'!$A$2:$H$1261,MATCH(M$1,'Raw-products'!$A$1:$H$1,0))</f>
        <v>50</v>
      </c>
      <c r="N1549" s="5">
        <f t="shared" si="48"/>
        <v>4700</v>
      </c>
      <c r="O1549" cm="1">
        <f t="array" ref="O1549:R1549">_xlfn.XLOOKUP($B1549,'Raw -orders'!$A:$A,'Raw -orders'!$B:$E)</f>
        <v>179</v>
      </c>
      <c r="P1549">
        <v>59876</v>
      </c>
      <c r="Q1549" s="1">
        <v>44451</v>
      </c>
      <c r="R1549" s="1">
        <v>44459</v>
      </c>
      <c r="S1549" t="str" cm="1">
        <f t="array" ref="S1549:Z1549">_xlfn.XLOOKUP($O1549,'Raw - customers'!$A:$A,'Raw - customers'!$B:$I)</f>
        <v>Leeann Gowdie</v>
      </c>
      <c r="T1549" t="str">
        <v>Agender</v>
      </c>
      <c r="U1549">
        <v>52</v>
      </c>
      <c r="V1549" t="str">
        <v>8183 Alexis JunctionApt. 634</v>
      </c>
      <c r="W1549">
        <v>3399</v>
      </c>
      <c r="X1549" t="str">
        <v>Callumborough</v>
      </c>
      <c r="Y1549" t="str">
        <v>Queensland</v>
      </c>
      <c r="Z1549" t="str">
        <v>Australia</v>
      </c>
      <c r="AA1549">
        <v>9</v>
      </c>
      <c r="AB1549" s="3" t="str">
        <f t="shared" si="49"/>
        <v>0 to 10</v>
      </c>
      <c r="AM1549" s="6">
        <v>179</v>
      </c>
      <c r="AN1549" s="6" t="s">
        <v>1355</v>
      </c>
    </row>
    <row r="1550" spans="1:40" x14ac:dyDescent="0.25">
      <c r="A1550">
        <v>1548</v>
      </c>
      <c r="B1550">
        <v>316</v>
      </c>
      <c r="C1550">
        <v>103</v>
      </c>
      <c r="D1550">
        <v>118</v>
      </c>
      <c r="E1550">
        <v>3</v>
      </c>
      <c r="F1550">
        <v>354</v>
      </c>
      <c r="G1550">
        <v>1</v>
      </c>
      <c r="H1550" t="str">
        <f>VLOOKUP($C1550,'Raw-products'!$A$2:$H$1261,MATCH(H$1,'Raw-products'!$A$1:$H$1,0))</f>
        <v>Shirt</v>
      </c>
      <c r="I1550" t="str">
        <f>VLOOKUP($C1550,'Raw-products'!$A$2:$H$1261,MATCH(I$1,'Raw-products'!$A$1:$H$1,0))</f>
        <v>Flannel</v>
      </c>
      <c r="J1550" t="str">
        <f>VLOOKUP($C1550,'Raw-products'!$A$2:$H$1261,MATCH(J$1,'Raw-products'!$A$1:$H$1,0))</f>
        <v>L</v>
      </c>
      <c r="K1550" t="str">
        <f>VLOOKUP($C1550,'Raw-products'!$A$2:$H$1261,MATCH(K$1,'Raw-products'!$A$1:$H$1,0))</f>
        <v>violet</v>
      </c>
      <c r="L1550">
        <f>VLOOKUP($C1550,'Raw-products'!$A$2:$H$1261,MATCH(L$1,'Raw-products'!$A$1:$H$1,0))</f>
        <v>96</v>
      </c>
      <c r="M1550">
        <f>VLOOKUP($C1550,'Raw-products'!$A$2:$H$1261,MATCH(M$1,'Raw-products'!$A$1:$H$1,0))</f>
        <v>76</v>
      </c>
      <c r="N1550" s="5">
        <f t="shared" si="48"/>
        <v>7296</v>
      </c>
      <c r="O1550" cm="1">
        <f t="array" ref="O1550:R1550">_xlfn.XLOOKUP($B1550,'Raw -orders'!$A:$A,'Raw -orders'!$B:$E)</f>
        <v>179</v>
      </c>
      <c r="P1550">
        <v>59876</v>
      </c>
      <c r="Q1550" s="1">
        <v>44451</v>
      </c>
      <c r="R1550" s="1">
        <v>44459</v>
      </c>
      <c r="S1550" t="str" cm="1">
        <f t="array" ref="S1550:Z1550">_xlfn.XLOOKUP($O1550,'Raw - customers'!$A:$A,'Raw - customers'!$B:$I)</f>
        <v>Leeann Gowdie</v>
      </c>
      <c r="T1550" t="str">
        <v>Agender</v>
      </c>
      <c r="U1550">
        <v>52</v>
      </c>
      <c r="V1550" t="str">
        <v>8183 Alexis JunctionApt. 634</v>
      </c>
      <c r="W1550">
        <v>3399</v>
      </c>
      <c r="X1550" t="str">
        <v>Callumborough</v>
      </c>
      <c r="Y1550" t="str">
        <v>Queensland</v>
      </c>
      <c r="Z1550" t="str">
        <v>Australia</v>
      </c>
      <c r="AA1550">
        <v>9</v>
      </c>
      <c r="AB1550" s="3" t="str">
        <f t="shared" si="49"/>
        <v>0 to 10</v>
      </c>
      <c r="AM1550" s="6">
        <v>179</v>
      </c>
      <c r="AN1550" s="6" t="s">
        <v>1355</v>
      </c>
    </row>
    <row r="1551" spans="1:40" x14ac:dyDescent="0.25">
      <c r="A1551">
        <v>1549</v>
      </c>
      <c r="B1551">
        <v>317</v>
      </c>
      <c r="C1551">
        <v>254</v>
      </c>
      <c r="D1551">
        <v>95</v>
      </c>
      <c r="E1551">
        <v>3</v>
      </c>
      <c r="F1551">
        <v>285</v>
      </c>
      <c r="G1551">
        <v>1</v>
      </c>
      <c r="H1551" t="str">
        <f>VLOOKUP($C1551,'Raw-products'!$A$2:$H$1261,MATCH(H$1,'Raw-products'!$A$1:$H$1,0))</f>
        <v>Shirt</v>
      </c>
      <c r="I1551" t="str">
        <f>VLOOKUP($C1551,'Raw-products'!$A$2:$H$1261,MATCH(I$1,'Raw-products'!$A$1:$H$1,0))</f>
        <v>Polo</v>
      </c>
      <c r="J1551" t="str">
        <f>VLOOKUP($C1551,'Raw-products'!$A$2:$H$1261,MATCH(J$1,'Raw-products'!$A$1:$H$1,0))</f>
        <v>XL</v>
      </c>
      <c r="K1551" t="str">
        <f>VLOOKUP($C1551,'Raw-products'!$A$2:$H$1261,MATCH(K$1,'Raw-products'!$A$1:$H$1,0))</f>
        <v>orange</v>
      </c>
      <c r="L1551">
        <f>VLOOKUP($C1551,'Raw-products'!$A$2:$H$1261,MATCH(L$1,'Raw-products'!$A$1:$H$1,0))</f>
        <v>117</v>
      </c>
      <c r="M1551">
        <f>VLOOKUP($C1551,'Raw-products'!$A$2:$H$1261,MATCH(M$1,'Raw-products'!$A$1:$H$1,0))</f>
        <v>43</v>
      </c>
      <c r="N1551" s="5">
        <f t="shared" si="48"/>
        <v>5031</v>
      </c>
      <c r="O1551" cm="1">
        <f t="array" ref="O1551:R1551">_xlfn.XLOOKUP($B1551,'Raw -orders'!$A:$A,'Raw -orders'!$B:$E)</f>
        <v>876</v>
      </c>
      <c r="P1551">
        <v>18204</v>
      </c>
      <c r="Q1551" s="1">
        <v>44309</v>
      </c>
      <c r="R1551" s="1">
        <v>44312</v>
      </c>
      <c r="S1551" t="str" cm="1">
        <f t="array" ref="S1551:Z1551">_xlfn.XLOOKUP($O1551,'Raw - customers'!$A:$A,'Raw - customers'!$B:$I)</f>
        <v>Glynda Dodshon</v>
      </c>
      <c r="T1551" t="str">
        <v>Male</v>
      </c>
      <c r="U1551">
        <v>20</v>
      </c>
      <c r="V1551" t="str">
        <v>2352 Kutch ParkwayApt. 436</v>
      </c>
      <c r="W1551">
        <v>6148</v>
      </c>
      <c r="X1551" t="str">
        <v>New Aidenfurt</v>
      </c>
      <c r="Y1551" t="str">
        <v>Northern Territory</v>
      </c>
      <c r="Z1551" t="str">
        <v>Australia</v>
      </c>
      <c r="AA1551">
        <v>4</v>
      </c>
      <c r="AB1551" s="3" t="str">
        <f t="shared" si="49"/>
        <v>0 to 10</v>
      </c>
      <c r="AM1551" s="6">
        <v>876</v>
      </c>
      <c r="AN1551" s="6" t="s">
        <v>1339</v>
      </c>
    </row>
    <row r="1552" spans="1:40" x14ac:dyDescent="0.25">
      <c r="A1552">
        <v>1550</v>
      </c>
      <c r="B1552">
        <v>317</v>
      </c>
      <c r="C1552">
        <v>414</v>
      </c>
      <c r="D1552">
        <v>119</v>
      </c>
      <c r="E1552">
        <v>2</v>
      </c>
      <c r="F1552">
        <v>238</v>
      </c>
      <c r="G1552">
        <v>1</v>
      </c>
      <c r="H1552" t="str">
        <f>VLOOKUP($C1552,'Raw-products'!$A$2:$H$1261,MATCH(H$1,'Raw-products'!$A$1:$H$1,0))</f>
        <v>Shirt</v>
      </c>
      <c r="I1552" t="str">
        <f>VLOOKUP($C1552,'Raw-products'!$A$2:$H$1261,MATCH(I$1,'Raw-products'!$A$1:$H$1,0))</f>
        <v>Casual Slim Fit</v>
      </c>
      <c r="J1552" t="str">
        <f>VLOOKUP($C1552,'Raw-products'!$A$2:$H$1261,MATCH(J$1,'Raw-products'!$A$1:$H$1,0))</f>
        <v>XL</v>
      </c>
      <c r="K1552" t="str">
        <f>VLOOKUP($C1552,'Raw-products'!$A$2:$H$1261,MATCH(K$1,'Raw-products'!$A$1:$H$1,0))</f>
        <v>indigo</v>
      </c>
      <c r="L1552">
        <f>VLOOKUP($C1552,'Raw-products'!$A$2:$H$1261,MATCH(L$1,'Raw-products'!$A$1:$H$1,0))</f>
        <v>113</v>
      </c>
      <c r="M1552">
        <f>VLOOKUP($C1552,'Raw-products'!$A$2:$H$1261,MATCH(M$1,'Raw-products'!$A$1:$H$1,0))</f>
        <v>40</v>
      </c>
      <c r="N1552" s="5">
        <f t="shared" si="48"/>
        <v>4520</v>
      </c>
      <c r="O1552" cm="1">
        <f t="array" ref="O1552:R1552">_xlfn.XLOOKUP($B1552,'Raw -orders'!$A:$A,'Raw -orders'!$B:$E)</f>
        <v>876</v>
      </c>
      <c r="P1552">
        <v>18204</v>
      </c>
      <c r="Q1552" s="1">
        <v>44309</v>
      </c>
      <c r="R1552" s="1">
        <v>44312</v>
      </c>
      <c r="S1552" t="str" cm="1">
        <f t="array" ref="S1552:Z1552">_xlfn.XLOOKUP($O1552,'Raw - customers'!$A:$A,'Raw - customers'!$B:$I)</f>
        <v>Glynda Dodshon</v>
      </c>
      <c r="T1552" t="str">
        <v>Male</v>
      </c>
      <c r="U1552">
        <v>20</v>
      </c>
      <c r="V1552" t="str">
        <v>2352 Kutch ParkwayApt. 436</v>
      </c>
      <c r="W1552">
        <v>6148</v>
      </c>
      <c r="X1552" t="str">
        <v>New Aidenfurt</v>
      </c>
      <c r="Y1552" t="str">
        <v>Northern Territory</v>
      </c>
      <c r="Z1552" t="str">
        <v>Australia</v>
      </c>
      <c r="AA1552">
        <v>4</v>
      </c>
      <c r="AB1552" s="3" t="str">
        <f t="shared" si="49"/>
        <v>0 to 10</v>
      </c>
      <c r="AM1552" s="6">
        <v>876</v>
      </c>
      <c r="AN1552" s="6" t="s">
        <v>1339</v>
      </c>
    </row>
    <row r="1553" spans="1:40" x14ac:dyDescent="0.25">
      <c r="A1553">
        <v>1551</v>
      </c>
      <c r="B1553">
        <v>318</v>
      </c>
      <c r="C1553">
        <v>634</v>
      </c>
      <c r="D1553">
        <v>93</v>
      </c>
      <c r="E1553">
        <v>1</v>
      </c>
      <c r="F1553">
        <v>93</v>
      </c>
      <c r="G1553">
        <v>1</v>
      </c>
      <c r="H1553" t="str">
        <f>VLOOKUP($C1553,'Raw-products'!$A$2:$H$1261,MATCH(H$1,'Raw-products'!$A$1:$H$1,0))</f>
        <v>Jacket</v>
      </c>
      <c r="I1553" t="str">
        <f>VLOOKUP($C1553,'Raw-products'!$A$2:$H$1261,MATCH(I$1,'Raw-products'!$A$1:$H$1,0))</f>
        <v>Coach</v>
      </c>
      <c r="J1553" t="str">
        <f>VLOOKUP($C1553,'Raw-products'!$A$2:$H$1261,MATCH(J$1,'Raw-products'!$A$1:$H$1,0))</f>
        <v>XL</v>
      </c>
      <c r="K1553" t="str">
        <f>VLOOKUP($C1553,'Raw-products'!$A$2:$H$1261,MATCH(K$1,'Raw-products'!$A$1:$H$1,0))</f>
        <v>red</v>
      </c>
      <c r="L1553">
        <f>VLOOKUP($C1553,'Raw-products'!$A$2:$H$1261,MATCH(L$1,'Raw-products'!$A$1:$H$1,0))</f>
        <v>115</v>
      </c>
      <c r="M1553">
        <f>VLOOKUP($C1553,'Raw-products'!$A$2:$H$1261,MATCH(M$1,'Raw-products'!$A$1:$H$1,0))</f>
        <v>46</v>
      </c>
      <c r="N1553" s="5">
        <f t="shared" si="48"/>
        <v>5290</v>
      </c>
      <c r="O1553" cm="1">
        <f t="array" ref="O1553:R1553">_xlfn.XLOOKUP($B1553,'Raw -orders'!$A:$A,'Raw -orders'!$B:$E)</f>
        <v>433</v>
      </c>
      <c r="P1553">
        <v>39332</v>
      </c>
      <c r="Q1553" s="1">
        <v>44227</v>
      </c>
      <c r="R1553" s="1">
        <v>44244</v>
      </c>
      <c r="S1553" t="str" cm="1">
        <f t="array" ref="S1553:Z1553">_xlfn.XLOOKUP($O1553,'Raw - customers'!$A:$A,'Raw - customers'!$B:$I)</f>
        <v>Candis Roswarne</v>
      </c>
      <c r="T1553" t="str">
        <v>Non-binary</v>
      </c>
      <c r="U1553">
        <v>46</v>
      </c>
      <c r="V1553" t="str">
        <v>5777 Mayer PassApt. 881</v>
      </c>
      <c r="W1553">
        <v>9728</v>
      </c>
      <c r="X1553" t="str">
        <v>West Michaelport</v>
      </c>
      <c r="Y1553" t="str">
        <v>Tasmania</v>
      </c>
      <c r="Z1553" t="str">
        <v>Australia</v>
      </c>
      <c r="AA1553">
        <v>1</v>
      </c>
      <c r="AB1553" s="3" t="str">
        <f t="shared" si="49"/>
        <v>10 to 20</v>
      </c>
      <c r="AM1553" s="6">
        <v>433</v>
      </c>
      <c r="AN1553" s="6" t="s">
        <v>1414</v>
      </c>
    </row>
    <row r="1554" spans="1:40" x14ac:dyDescent="0.25">
      <c r="A1554">
        <v>1552</v>
      </c>
      <c r="B1554">
        <v>318</v>
      </c>
      <c r="C1554">
        <v>854</v>
      </c>
      <c r="D1554">
        <v>113</v>
      </c>
      <c r="E1554">
        <v>1</v>
      </c>
      <c r="F1554">
        <v>113</v>
      </c>
      <c r="G1554">
        <v>1</v>
      </c>
      <c r="H1554" t="str">
        <f>VLOOKUP($C1554,'Raw-products'!$A$2:$H$1261,MATCH(H$1,'Raw-products'!$A$1:$H$1,0))</f>
        <v>Trousers</v>
      </c>
      <c r="I1554" t="str">
        <f>VLOOKUP($C1554,'Raw-products'!$A$2:$H$1261,MATCH(I$1,'Raw-products'!$A$1:$H$1,0))</f>
        <v>Chinos</v>
      </c>
      <c r="J1554" t="str">
        <f>VLOOKUP($C1554,'Raw-products'!$A$2:$H$1261,MATCH(J$1,'Raw-products'!$A$1:$H$1,0))</f>
        <v>XL</v>
      </c>
      <c r="K1554" t="str">
        <f>VLOOKUP($C1554,'Raw-products'!$A$2:$H$1261,MATCH(K$1,'Raw-products'!$A$1:$H$1,0))</f>
        <v>yellow</v>
      </c>
      <c r="L1554">
        <f>VLOOKUP($C1554,'Raw-products'!$A$2:$H$1261,MATCH(L$1,'Raw-products'!$A$1:$H$1,0))</f>
        <v>100</v>
      </c>
      <c r="M1554">
        <f>VLOOKUP($C1554,'Raw-products'!$A$2:$H$1261,MATCH(M$1,'Raw-products'!$A$1:$H$1,0))</f>
        <v>59</v>
      </c>
      <c r="N1554" s="5">
        <f t="shared" si="48"/>
        <v>5900</v>
      </c>
      <c r="O1554" cm="1">
        <f t="array" ref="O1554:R1554">_xlfn.XLOOKUP($B1554,'Raw -orders'!$A:$A,'Raw -orders'!$B:$E)</f>
        <v>433</v>
      </c>
      <c r="P1554">
        <v>39332</v>
      </c>
      <c r="Q1554" s="1">
        <v>44227</v>
      </c>
      <c r="R1554" s="1">
        <v>44244</v>
      </c>
      <c r="S1554" t="str" cm="1">
        <f t="array" ref="S1554:Z1554">_xlfn.XLOOKUP($O1554,'Raw - customers'!$A:$A,'Raw - customers'!$B:$I)</f>
        <v>Candis Roswarne</v>
      </c>
      <c r="T1554" t="str">
        <v>Non-binary</v>
      </c>
      <c r="U1554">
        <v>46</v>
      </c>
      <c r="V1554" t="str">
        <v>5777 Mayer PassApt. 881</v>
      </c>
      <c r="W1554">
        <v>9728</v>
      </c>
      <c r="X1554" t="str">
        <v>West Michaelport</v>
      </c>
      <c r="Y1554" t="str">
        <v>Tasmania</v>
      </c>
      <c r="Z1554" t="str">
        <v>Australia</v>
      </c>
      <c r="AA1554">
        <v>1</v>
      </c>
      <c r="AB1554" s="3" t="str">
        <f t="shared" si="49"/>
        <v>10 to 20</v>
      </c>
      <c r="AM1554" s="6">
        <v>433</v>
      </c>
      <c r="AN1554" s="6" t="s">
        <v>1414</v>
      </c>
    </row>
    <row r="1555" spans="1:40" x14ac:dyDescent="0.25">
      <c r="A1555">
        <v>1553</v>
      </c>
      <c r="B1555">
        <v>318</v>
      </c>
      <c r="C1555">
        <v>542</v>
      </c>
      <c r="D1555">
        <v>98</v>
      </c>
      <c r="E1555">
        <v>2</v>
      </c>
      <c r="F1555">
        <v>196</v>
      </c>
      <c r="G1555">
        <v>1</v>
      </c>
      <c r="H1555" t="str">
        <f>VLOOKUP($C1555,'Raw-products'!$A$2:$H$1261,MATCH(H$1,'Raw-products'!$A$1:$H$1,0))</f>
        <v>Jacket</v>
      </c>
      <c r="I1555" t="str">
        <f>VLOOKUP($C1555,'Raw-products'!$A$2:$H$1261,MATCH(I$1,'Raw-products'!$A$1:$H$1,0))</f>
        <v>Leather</v>
      </c>
      <c r="J1555" t="str">
        <f>VLOOKUP($C1555,'Raw-products'!$A$2:$H$1261,MATCH(J$1,'Raw-products'!$A$1:$H$1,0))</f>
        <v>M</v>
      </c>
      <c r="K1555" t="str">
        <f>VLOOKUP($C1555,'Raw-products'!$A$2:$H$1261,MATCH(K$1,'Raw-products'!$A$1:$H$1,0))</f>
        <v>green</v>
      </c>
      <c r="L1555">
        <f>VLOOKUP($C1555,'Raw-products'!$A$2:$H$1261,MATCH(L$1,'Raw-products'!$A$1:$H$1,0))</f>
        <v>113</v>
      </c>
      <c r="M1555">
        <f>VLOOKUP($C1555,'Raw-products'!$A$2:$H$1261,MATCH(M$1,'Raw-products'!$A$1:$H$1,0))</f>
        <v>45</v>
      </c>
      <c r="N1555" s="5">
        <f t="shared" si="48"/>
        <v>5085</v>
      </c>
      <c r="O1555" cm="1">
        <f t="array" ref="O1555:R1555">_xlfn.XLOOKUP($B1555,'Raw -orders'!$A:$A,'Raw -orders'!$B:$E)</f>
        <v>433</v>
      </c>
      <c r="P1555">
        <v>39332</v>
      </c>
      <c r="Q1555" s="1">
        <v>44227</v>
      </c>
      <c r="R1555" s="1">
        <v>44244</v>
      </c>
      <c r="S1555" t="str" cm="1">
        <f t="array" ref="S1555:Z1555">_xlfn.XLOOKUP($O1555,'Raw - customers'!$A:$A,'Raw - customers'!$B:$I)</f>
        <v>Candis Roswarne</v>
      </c>
      <c r="T1555" t="str">
        <v>Non-binary</v>
      </c>
      <c r="U1555">
        <v>46</v>
      </c>
      <c r="V1555" t="str">
        <v>5777 Mayer PassApt. 881</v>
      </c>
      <c r="W1555">
        <v>9728</v>
      </c>
      <c r="X1555" t="str">
        <v>West Michaelport</v>
      </c>
      <c r="Y1555" t="str">
        <v>Tasmania</v>
      </c>
      <c r="Z1555" t="str">
        <v>Australia</v>
      </c>
      <c r="AA1555">
        <v>1</v>
      </c>
      <c r="AB1555" s="3" t="str">
        <f t="shared" si="49"/>
        <v>10 to 20</v>
      </c>
      <c r="AM1555" s="6">
        <v>433</v>
      </c>
      <c r="AN1555" s="6" t="s">
        <v>1414</v>
      </c>
    </row>
    <row r="1556" spans="1:40" x14ac:dyDescent="0.25">
      <c r="A1556">
        <v>1554</v>
      </c>
      <c r="B1556">
        <v>319</v>
      </c>
      <c r="C1556">
        <v>1152</v>
      </c>
      <c r="D1556">
        <v>102</v>
      </c>
      <c r="E1556">
        <v>1</v>
      </c>
      <c r="F1556">
        <v>102</v>
      </c>
      <c r="G1556">
        <v>1</v>
      </c>
      <c r="H1556" t="str">
        <f>VLOOKUP($C1556,'Raw-products'!$A$2:$H$1261,MATCH(H$1,'Raw-products'!$A$1:$H$1,0))</f>
        <v>Trousers</v>
      </c>
      <c r="I1556" t="str">
        <f>VLOOKUP($C1556,'Raw-products'!$A$2:$H$1261,MATCH(I$1,'Raw-products'!$A$1:$H$1,0))</f>
        <v>Cargo Pants</v>
      </c>
      <c r="J1556" t="str">
        <f>VLOOKUP($C1556,'Raw-products'!$A$2:$H$1261,MATCH(J$1,'Raw-products'!$A$1:$H$1,0))</f>
        <v>M</v>
      </c>
      <c r="K1556" t="str">
        <f>VLOOKUP($C1556,'Raw-products'!$A$2:$H$1261,MATCH(K$1,'Raw-products'!$A$1:$H$1,0))</f>
        <v>violet</v>
      </c>
      <c r="L1556">
        <f>VLOOKUP($C1556,'Raw-products'!$A$2:$H$1261,MATCH(L$1,'Raw-products'!$A$1:$H$1,0))</f>
        <v>106</v>
      </c>
      <c r="M1556">
        <f>VLOOKUP($C1556,'Raw-products'!$A$2:$H$1261,MATCH(M$1,'Raw-products'!$A$1:$H$1,0))</f>
        <v>58</v>
      </c>
      <c r="N1556" s="5">
        <f t="shared" si="48"/>
        <v>6148</v>
      </c>
      <c r="O1556" cm="1">
        <f t="array" ref="O1556:R1556">_xlfn.XLOOKUP($B1556,'Raw -orders'!$A:$A,'Raw -orders'!$B:$E)</f>
        <v>933</v>
      </c>
      <c r="P1556">
        <v>29837</v>
      </c>
      <c r="Q1556" s="1">
        <v>44430</v>
      </c>
      <c r="R1556" s="1">
        <v>44455</v>
      </c>
      <c r="S1556" t="str" cm="1">
        <f t="array" ref="S1556:Z1556">_xlfn.XLOOKUP($O1556,'Raw - customers'!$A:$A,'Raw - customers'!$B:$I)</f>
        <v>Lenna Beau</v>
      </c>
      <c r="T1556" t="str">
        <v>Genderqueer</v>
      </c>
      <c r="U1556">
        <v>36</v>
      </c>
      <c r="V1556" t="str">
        <v>76 Thomas ParkwaySuite 490</v>
      </c>
      <c r="W1556">
        <v>4468</v>
      </c>
      <c r="X1556" t="str">
        <v>Port Lillianside</v>
      </c>
      <c r="Y1556" t="str">
        <v>South Australia</v>
      </c>
      <c r="Z1556" t="str">
        <v>Australia</v>
      </c>
      <c r="AA1556">
        <v>8</v>
      </c>
      <c r="AB1556" s="3" t="str">
        <f t="shared" si="49"/>
        <v>20 to 30</v>
      </c>
      <c r="AM1556" s="6">
        <v>933</v>
      </c>
      <c r="AN1556" s="6" t="s">
        <v>1345</v>
      </c>
    </row>
    <row r="1557" spans="1:40" x14ac:dyDescent="0.25">
      <c r="A1557">
        <v>1555</v>
      </c>
      <c r="B1557">
        <v>319</v>
      </c>
      <c r="C1557">
        <v>1202</v>
      </c>
      <c r="D1557">
        <v>105</v>
      </c>
      <c r="E1557">
        <v>1</v>
      </c>
      <c r="F1557">
        <v>105</v>
      </c>
      <c r="G1557">
        <v>1</v>
      </c>
      <c r="H1557" t="str">
        <f>VLOOKUP($C1557,'Raw-products'!$A$2:$H$1261,MATCH(H$1,'Raw-products'!$A$1:$H$1,0))</f>
        <v>Trousers</v>
      </c>
      <c r="I1557" t="str">
        <f>VLOOKUP($C1557,'Raw-products'!$A$2:$H$1261,MATCH(I$1,'Raw-products'!$A$1:$H$1,0))</f>
        <v>Pleated</v>
      </c>
      <c r="J1557" t="str">
        <f>VLOOKUP($C1557,'Raw-products'!$A$2:$H$1261,MATCH(J$1,'Raw-products'!$A$1:$H$1,0))</f>
        <v>M</v>
      </c>
      <c r="K1557" t="str">
        <f>VLOOKUP($C1557,'Raw-products'!$A$2:$H$1261,MATCH(K$1,'Raw-products'!$A$1:$H$1,0))</f>
        <v>yellow</v>
      </c>
      <c r="L1557">
        <f>VLOOKUP($C1557,'Raw-products'!$A$2:$H$1261,MATCH(L$1,'Raw-products'!$A$1:$H$1,0))</f>
        <v>90</v>
      </c>
      <c r="M1557">
        <f>VLOOKUP($C1557,'Raw-products'!$A$2:$H$1261,MATCH(M$1,'Raw-products'!$A$1:$H$1,0))</f>
        <v>54</v>
      </c>
      <c r="N1557" s="5">
        <f t="shared" si="48"/>
        <v>4860</v>
      </c>
      <c r="O1557" cm="1">
        <f t="array" ref="O1557:R1557">_xlfn.XLOOKUP($B1557,'Raw -orders'!$A:$A,'Raw -orders'!$B:$E)</f>
        <v>933</v>
      </c>
      <c r="P1557">
        <v>29837</v>
      </c>
      <c r="Q1557" s="1">
        <v>44430</v>
      </c>
      <c r="R1557" s="1">
        <v>44455</v>
      </c>
      <c r="S1557" t="str" cm="1">
        <f t="array" ref="S1557:Z1557">_xlfn.XLOOKUP($O1557,'Raw - customers'!$A:$A,'Raw - customers'!$B:$I)</f>
        <v>Lenna Beau</v>
      </c>
      <c r="T1557" t="str">
        <v>Genderqueer</v>
      </c>
      <c r="U1557">
        <v>36</v>
      </c>
      <c r="V1557" t="str">
        <v>76 Thomas ParkwaySuite 490</v>
      </c>
      <c r="W1557">
        <v>4468</v>
      </c>
      <c r="X1557" t="str">
        <v>Port Lillianside</v>
      </c>
      <c r="Y1557" t="str">
        <v>South Australia</v>
      </c>
      <c r="Z1557" t="str">
        <v>Australia</v>
      </c>
      <c r="AA1557">
        <v>8</v>
      </c>
      <c r="AB1557" s="3" t="str">
        <f t="shared" si="49"/>
        <v>20 to 30</v>
      </c>
      <c r="AM1557" s="6">
        <v>933</v>
      </c>
      <c r="AN1557" s="6" t="s">
        <v>1345</v>
      </c>
    </row>
    <row r="1558" spans="1:40" x14ac:dyDescent="0.25">
      <c r="A1558">
        <v>1556</v>
      </c>
      <c r="B1558">
        <v>319</v>
      </c>
      <c r="C1558">
        <v>1160</v>
      </c>
      <c r="D1558">
        <v>99</v>
      </c>
      <c r="E1558">
        <v>1</v>
      </c>
      <c r="F1558">
        <v>99</v>
      </c>
      <c r="G1558">
        <v>1</v>
      </c>
      <c r="H1558" t="str">
        <f>VLOOKUP($C1558,'Raw-products'!$A$2:$H$1261,MATCH(H$1,'Raw-products'!$A$1:$H$1,0))</f>
        <v>Trousers</v>
      </c>
      <c r="I1558" t="str">
        <f>VLOOKUP($C1558,'Raw-products'!$A$2:$H$1261,MATCH(I$1,'Raw-products'!$A$1:$H$1,0))</f>
        <v>High-Waisted</v>
      </c>
      <c r="J1558" t="str">
        <f>VLOOKUP($C1558,'Raw-products'!$A$2:$H$1261,MATCH(J$1,'Raw-products'!$A$1:$H$1,0))</f>
        <v>XS</v>
      </c>
      <c r="K1558" t="str">
        <f>VLOOKUP($C1558,'Raw-products'!$A$2:$H$1261,MATCH(K$1,'Raw-products'!$A$1:$H$1,0))</f>
        <v>orange</v>
      </c>
      <c r="L1558">
        <f>VLOOKUP($C1558,'Raw-products'!$A$2:$H$1261,MATCH(L$1,'Raw-products'!$A$1:$H$1,0))</f>
        <v>98</v>
      </c>
      <c r="M1558">
        <f>VLOOKUP($C1558,'Raw-products'!$A$2:$H$1261,MATCH(M$1,'Raw-products'!$A$1:$H$1,0))</f>
        <v>55</v>
      </c>
      <c r="N1558" s="5">
        <f t="shared" si="48"/>
        <v>5390</v>
      </c>
      <c r="O1558" cm="1">
        <f t="array" ref="O1558:R1558">_xlfn.XLOOKUP($B1558,'Raw -orders'!$A:$A,'Raw -orders'!$B:$E)</f>
        <v>933</v>
      </c>
      <c r="P1558">
        <v>29837</v>
      </c>
      <c r="Q1558" s="1">
        <v>44430</v>
      </c>
      <c r="R1558" s="1">
        <v>44455</v>
      </c>
      <c r="S1558" t="str" cm="1">
        <f t="array" ref="S1558:Z1558">_xlfn.XLOOKUP($O1558,'Raw - customers'!$A:$A,'Raw - customers'!$B:$I)</f>
        <v>Lenna Beau</v>
      </c>
      <c r="T1558" t="str">
        <v>Genderqueer</v>
      </c>
      <c r="U1558">
        <v>36</v>
      </c>
      <c r="V1558" t="str">
        <v>76 Thomas ParkwaySuite 490</v>
      </c>
      <c r="W1558">
        <v>4468</v>
      </c>
      <c r="X1558" t="str">
        <v>Port Lillianside</v>
      </c>
      <c r="Y1558" t="str">
        <v>South Australia</v>
      </c>
      <c r="Z1558" t="str">
        <v>Australia</v>
      </c>
      <c r="AA1558">
        <v>8</v>
      </c>
      <c r="AB1558" s="3" t="str">
        <f t="shared" si="49"/>
        <v>20 to 30</v>
      </c>
      <c r="AM1558" s="6">
        <v>933</v>
      </c>
      <c r="AN1558" s="6" t="s">
        <v>1345</v>
      </c>
    </row>
    <row r="1559" spans="1:40" x14ac:dyDescent="0.25">
      <c r="A1559">
        <v>1557</v>
      </c>
      <c r="B1559">
        <v>319</v>
      </c>
      <c r="C1559">
        <v>162</v>
      </c>
      <c r="D1559">
        <v>91</v>
      </c>
      <c r="E1559">
        <v>3</v>
      </c>
      <c r="F1559">
        <v>273</v>
      </c>
      <c r="G1559">
        <v>1</v>
      </c>
      <c r="H1559" t="str">
        <f>VLOOKUP($C1559,'Raw-products'!$A$2:$H$1261,MATCH(H$1,'Raw-products'!$A$1:$H$1,0))</f>
        <v>Shirt</v>
      </c>
      <c r="I1559" t="str">
        <f>VLOOKUP($C1559,'Raw-products'!$A$2:$H$1261,MATCH(I$1,'Raw-products'!$A$1:$H$1,0))</f>
        <v>Linen</v>
      </c>
      <c r="J1559" t="str">
        <f>VLOOKUP($C1559,'Raw-products'!$A$2:$H$1261,MATCH(J$1,'Raw-products'!$A$1:$H$1,0))</f>
        <v>M</v>
      </c>
      <c r="K1559" t="str">
        <f>VLOOKUP($C1559,'Raw-products'!$A$2:$H$1261,MATCH(K$1,'Raw-products'!$A$1:$H$1,0))</f>
        <v>blue</v>
      </c>
      <c r="L1559">
        <f>VLOOKUP($C1559,'Raw-products'!$A$2:$H$1261,MATCH(L$1,'Raw-products'!$A$1:$H$1,0))</f>
        <v>116</v>
      </c>
      <c r="M1559">
        <f>VLOOKUP($C1559,'Raw-products'!$A$2:$H$1261,MATCH(M$1,'Raw-products'!$A$1:$H$1,0))</f>
        <v>58</v>
      </c>
      <c r="N1559" s="5">
        <f t="shared" si="48"/>
        <v>6728</v>
      </c>
      <c r="O1559" cm="1">
        <f t="array" ref="O1559:R1559">_xlfn.XLOOKUP($B1559,'Raw -orders'!$A:$A,'Raw -orders'!$B:$E)</f>
        <v>933</v>
      </c>
      <c r="P1559">
        <v>29837</v>
      </c>
      <c r="Q1559" s="1">
        <v>44430</v>
      </c>
      <c r="R1559" s="1">
        <v>44455</v>
      </c>
      <c r="S1559" t="str" cm="1">
        <f t="array" ref="S1559:Z1559">_xlfn.XLOOKUP($O1559,'Raw - customers'!$A:$A,'Raw - customers'!$B:$I)</f>
        <v>Lenna Beau</v>
      </c>
      <c r="T1559" t="str">
        <v>Genderqueer</v>
      </c>
      <c r="U1559">
        <v>36</v>
      </c>
      <c r="V1559" t="str">
        <v>76 Thomas ParkwaySuite 490</v>
      </c>
      <c r="W1559">
        <v>4468</v>
      </c>
      <c r="X1559" t="str">
        <v>Port Lillianside</v>
      </c>
      <c r="Y1559" t="str">
        <v>South Australia</v>
      </c>
      <c r="Z1559" t="str">
        <v>Australia</v>
      </c>
      <c r="AA1559">
        <v>8</v>
      </c>
      <c r="AB1559" s="3" t="str">
        <f t="shared" si="49"/>
        <v>20 to 30</v>
      </c>
      <c r="AM1559" s="6">
        <v>933</v>
      </c>
      <c r="AN1559" s="6" t="s">
        <v>1345</v>
      </c>
    </row>
    <row r="1560" spans="1:40" x14ac:dyDescent="0.25">
      <c r="A1560">
        <v>1558</v>
      </c>
      <c r="B1560">
        <v>319</v>
      </c>
      <c r="C1560">
        <v>385</v>
      </c>
      <c r="D1560">
        <v>119</v>
      </c>
      <c r="E1560">
        <v>1</v>
      </c>
      <c r="F1560">
        <v>119</v>
      </c>
      <c r="G1560">
        <v>1</v>
      </c>
      <c r="H1560" t="str">
        <f>VLOOKUP($C1560,'Raw-products'!$A$2:$H$1261,MATCH(H$1,'Raw-products'!$A$1:$H$1,0))</f>
        <v>Shirt</v>
      </c>
      <c r="I1560" t="str">
        <f>VLOOKUP($C1560,'Raw-products'!$A$2:$H$1261,MATCH(I$1,'Raw-products'!$A$1:$H$1,0))</f>
        <v>Casual Slim Fit</v>
      </c>
      <c r="J1560" t="str">
        <f>VLOOKUP($C1560,'Raw-products'!$A$2:$H$1261,MATCH(J$1,'Raw-products'!$A$1:$H$1,0))</f>
        <v>XS</v>
      </c>
      <c r="K1560" t="str">
        <f>VLOOKUP($C1560,'Raw-products'!$A$2:$H$1261,MATCH(K$1,'Raw-products'!$A$1:$H$1,0))</f>
        <v>red</v>
      </c>
      <c r="L1560">
        <f>VLOOKUP($C1560,'Raw-products'!$A$2:$H$1261,MATCH(L$1,'Raw-products'!$A$1:$H$1,0))</f>
        <v>113</v>
      </c>
      <c r="M1560">
        <f>VLOOKUP($C1560,'Raw-products'!$A$2:$H$1261,MATCH(M$1,'Raw-products'!$A$1:$H$1,0))</f>
        <v>49</v>
      </c>
      <c r="N1560" s="5">
        <f t="shared" si="48"/>
        <v>5537</v>
      </c>
      <c r="O1560" cm="1">
        <f t="array" ref="O1560:R1560">_xlfn.XLOOKUP($B1560,'Raw -orders'!$A:$A,'Raw -orders'!$B:$E)</f>
        <v>933</v>
      </c>
      <c r="P1560">
        <v>29837</v>
      </c>
      <c r="Q1560" s="1">
        <v>44430</v>
      </c>
      <c r="R1560" s="1">
        <v>44455</v>
      </c>
      <c r="S1560" t="str" cm="1">
        <f t="array" ref="S1560:Z1560">_xlfn.XLOOKUP($O1560,'Raw - customers'!$A:$A,'Raw - customers'!$B:$I)</f>
        <v>Lenna Beau</v>
      </c>
      <c r="T1560" t="str">
        <v>Genderqueer</v>
      </c>
      <c r="U1560">
        <v>36</v>
      </c>
      <c r="V1560" t="str">
        <v>76 Thomas ParkwaySuite 490</v>
      </c>
      <c r="W1560">
        <v>4468</v>
      </c>
      <c r="X1560" t="str">
        <v>Port Lillianside</v>
      </c>
      <c r="Y1560" t="str">
        <v>South Australia</v>
      </c>
      <c r="Z1560" t="str">
        <v>Australia</v>
      </c>
      <c r="AA1560">
        <v>8</v>
      </c>
      <c r="AB1560" s="3" t="str">
        <f t="shared" si="49"/>
        <v>20 to 30</v>
      </c>
      <c r="AM1560" s="6">
        <v>933</v>
      </c>
      <c r="AN1560" s="6" t="s">
        <v>1345</v>
      </c>
    </row>
    <row r="1561" spans="1:40" x14ac:dyDescent="0.25">
      <c r="A1561">
        <v>1559</v>
      </c>
      <c r="B1561">
        <v>320</v>
      </c>
      <c r="C1561">
        <v>940</v>
      </c>
      <c r="D1561">
        <v>96</v>
      </c>
      <c r="E1561">
        <v>1</v>
      </c>
      <c r="F1561">
        <v>96</v>
      </c>
      <c r="G1561">
        <v>1</v>
      </c>
      <c r="H1561" t="str">
        <f>VLOOKUP($C1561,'Raw-products'!$A$2:$H$1261,MATCH(H$1,'Raw-products'!$A$1:$H$1,0))</f>
        <v>Trousers</v>
      </c>
      <c r="I1561" t="str">
        <f>VLOOKUP($C1561,'Raw-products'!$A$2:$H$1261,MATCH(I$1,'Raw-products'!$A$1:$H$1,0))</f>
        <v>Drawstring</v>
      </c>
      <c r="J1561" t="str">
        <f>VLOOKUP($C1561,'Raw-products'!$A$2:$H$1261,MATCH(J$1,'Raw-products'!$A$1:$H$1,0))</f>
        <v>XS</v>
      </c>
      <c r="K1561" t="str">
        <f>VLOOKUP($C1561,'Raw-products'!$A$2:$H$1261,MATCH(K$1,'Raw-products'!$A$1:$H$1,0))</f>
        <v>violet</v>
      </c>
      <c r="L1561">
        <f>VLOOKUP($C1561,'Raw-products'!$A$2:$H$1261,MATCH(L$1,'Raw-products'!$A$1:$H$1,0))</f>
        <v>104</v>
      </c>
      <c r="M1561">
        <f>VLOOKUP($C1561,'Raw-products'!$A$2:$H$1261,MATCH(M$1,'Raw-products'!$A$1:$H$1,0))</f>
        <v>62</v>
      </c>
      <c r="N1561" s="5">
        <f t="shared" si="48"/>
        <v>6448</v>
      </c>
      <c r="O1561" cm="1">
        <f t="array" ref="O1561:R1561">_xlfn.XLOOKUP($B1561,'Raw -orders'!$A:$A,'Raw -orders'!$B:$E)</f>
        <v>41</v>
      </c>
      <c r="P1561">
        <v>19693</v>
      </c>
      <c r="Q1561" s="1">
        <v>44430</v>
      </c>
      <c r="R1561" s="1">
        <v>44451</v>
      </c>
      <c r="S1561" t="str" cm="1">
        <f t="array" ref="S1561:Z1561">_xlfn.XLOOKUP($O1561,'Raw - customers'!$A:$A,'Raw - customers'!$B:$I)</f>
        <v>Hana Stitch</v>
      </c>
      <c r="T1561" t="str">
        <v>Male</v>
      </c>
      <c r="U1561">
        <v>65</v>
      </c>
      <c r="V1561" t="str">
        <v>647 Violet Estate DrSuite 364</v>
      </c>
      <c r="W1561">
        <v>4320</v>
      </c>
      <c r="X1561" t="str">
        <v>Port Ella</v>
      </c>
      <c r="Y1561" t="str">
        <v>New South Wales</v>
      </c>
      <c r="Z1561" t="str">
        <v>Australia</v>
      </c>
      <c r="AA1561">
        <v>8</v>
      </c>
      <c r="AB1561" s="3" t="str">
        <f t="shared" si="49"/>
        <v>20 to 30</v>
      </c>
      <c r="AM1561" s="6">
        <v>41</v>
      </c>
      <c r="AN1561" s="6" t="s">
        <v>1362</v>
      </c>
    </row>
    <row r="1562" spans="1:40" x14ac:dyDescent="0.25">
      <c r="A1562">
        <v>1560</v>
      </c>
      <c r="B1562">
        <v>320</v>
      </c>
      <c r="C1562">
        <v>596</v>
      </c>
      <c r="D1562">
        <v>112</v>
      </c>
      <c r="E1562">
        <v>3</v>
      </c>
      <c r="F1562">
        <v>336</v>
      </c>
      <c r="G1562">
        <v>1</v>
      </c>
      <c r="H1562" t="str">
        <f>VLOOKUP($C1562,'Raw-products'!$A$2:$H$1261,MATCH(H$1,'Raw-products'!$A$1:$H$1,0))</f>
        <v>Jacket</v>
      </c>
      <c r="I1562" t="str">
        <f>VLOOKUP($C1562,'Raw-products'!$A$2:$H$1261,MATCH(I$1,'Raw-products'!$A$1:$H$1,0))</f>
        <v>Cardigan</v>
      </c>
      <c r="J1562" t="str">
        <f>VLOOKUP($C1562,'Raw-products'!$A$2:$H$1261,MATCH(J$1,'Raw-products'!$A$1:$H$1,0))</f>
        <v>S</v>
      </c>
      <c r="K1562" t="str">
        <f>VLOOKUP($C1562,'Raw-products'!$A$2:$H$1261,MATCH(K$1,'Raw-products'!$A$1:$H$1,0))</f>
        <v>red</v>
      </c>
      <c r="L1562">
        <f>VLOOKUP($C1562,'Raw-products'!$A$2:$H$1261,MATCH(L$1,'Raw-products'!$A$1:$H$1,0))</f>
        <v>118</v>
      </c>
      <c r="M1562">
        <f>VLOOKUP($C1562,'Raw-products'!$A$2:$H$1261,MATCH(M$1,'Raw-products'!$A$1:$H$1,0))</f>
        <v>47</v>
      </c>
      <c r="N1562" s="5">
        <f t="shared" si="48"/>
        <v>5546</v>
      </c>
      <c r="O1562" cm="1">
        <f t="array" ref="O1562:R1562">_xlfn.XLOOKUP($B1562,'Raw -orders'!$A:$A,'Raw -orders'!$B:$E)</f>
        <v>41</v>
      </c>
      <c r="P1562">
        <v>19693</v>
      </c>
      <c r="Q1562" s="1">
        <v>44430</v>
      </c>
      <c r="R1562" s="1">
        <v>44451</v>
      </c>
      <c r="S1562" t="str" cm="1">
        <f t="array" ref="S1562:Z1562">_xlfn.XLOOKUP($O1562,'Raw - customers'!$A:$A,'Raw - customers'!$B:$I)</f>
        <v>Hana Stitch</v>
      </c>
      <c r="T1562" t="str">
        <v>Male</v>
      </c>
      <c r="U1562">
        <v>65</v>
      </c>
      <c r="V1562" t="str">
        <v>647 Violet Estate DrSuite 364</v>
      </c>
      <c r="W1562">
        <v>4320</v>
      </c>
      <c r="X1562" t="str">
        <v>Port Ella</v>
      </c>
      <c r="Y1562" t="str">
        <v>New South Wales</v>
      </c>
      <c r="Z1562" t="str">
        <v>Australia</v>
      </c>
      <c r="AA1562">
        <v>8</v>
      </c>
      <c r="AB1562" s="3" t="str">
        <f t="shared" si="49"/>
        <v>20 to 30</v>
      </c>
      <c r="AM1562" s="6">
        <v>41</v>
      </c>
      <c r="AN1562" s="6" t="s">
        <v>1362</v>
      </c>
    </row>
    <row r="1563" spans="1:40" x14ac:dyDescent="0.25">
      <c r="A1563">
        <v>1561</v>
      </c>
      <c r="B1563">
        <v>320</v>
      </c>
      <c r="C1563">
        <v>1137</v>
      </c>
      <c r="D1563">
        <v>102</v>
      </c>
      <c r="E1563">
        <v>3</v>
      </c>
      <c r="F1563">
        <v>306</v>
      </c>
      <c r="G1563">
        <v>1</v>
      </c>
      <c r="H1563" t="str">
        <f>VLOOKUP($C1563,'Raw-products'!$A$2:$H$1261,MATCH(H$1,'Raw-products'!$A$1:$H$1,0))</f>
        <v>Trousers</v>
      </c>
      <c r="I1563" t="str">
        <f>VLOOKUP($C1563,'Raw-products'!$A$2:$H$1261,MATCH(I$1,'Raw-products'!$A$1:$H$1,0))</f>
        <v>Cargo Pants</v>
      </c>
      <c r="J1563" t="str">
        <f>VLOOKUP($C1563,'Raw-products'!$A$2:$H$1261,MATCH(J$1,'Raw-products'!$A$1:$H$1,0))</f>
        <v>M</v>
      </c>
      <c r="K1563" t="str">
        <f>VLOOKUP($C1563,'Raw-products'!$A$2:$H$1261,MATCH(K$1,'Raw-products'!$A$1:$H$1,0))</f>
        <v>green</v>
      </c>
      <c r="L1563">
        <f>VLOOKUP($C1563,'Raw-products'!$A$2:$H$1261,MATCH(L$1,'Raw-products'!$A$1:$H$1,0))</f>
        <v>106</v>
      </c>
      <c r="M1563">
        <f>VLOOKUP($C1563,'Raw-products'!$A$2:$H$1261,MATCH(M$1,'Raw-products'!$A$1:$H$1,0))</f>
        <v>78</v>
      </c>
      <c r="N1563" s="5">
        <f t="shared" si="48"/>
        <v>8268</v>
      </c>
      <c r="O1563" cm="1">
        <f t="array" ref="O1563:R1563">_xlfn.XLOOKUP($B1563,'Raw -orders'!$A:$A,'Raw -orders'!$B:$E)</f>
        <v>41</v>
      </c>
      <c r="P1563">
        <v>19693</v>
      </c>
      <c r="Q1563" s="1">
        <v>44430</v>
      </c>
      <c r="R1563" s="1">
        <v>44451</v>
      </c>
      <c r="S1563" t="str" cm="1">
        <f t="array" ref="S1563:Z1563">_xlfn.XLOOKUP($O1563,'Raw - customers'!$A:$A,'Raw - customers'!$B:$I)</f>
        <v>Hana Stitch</v>
      </c>
      <c r="T1563" t="str">
        <v>Male</v>
      </c>
      <c r="U1563">
        <v>65</v>
      </c>
      <c r="V1563" t="str">
        <v>647 Violet Estate DrSuite 364</v>
      </c>
      <c r="W1563">
        <v>4320</v>
      </c>
      <c r="X1563" t="str">
        <v>Port Ella</v>
      </c>
      <c r="Y1563" t="str">
        <v>New South Wales</v>
      </c>
      <c r="Z1563" t="str">
        <v>Australia</v>
      </c>
      <c r="AA1563">
        <v>8</v>
      </c>
      <c r="AB1563" s="3" t="str">
        <f t="shared" si="49"/>
        <v>20 to 30</v>
      </c>
      <c r="AM1563" s="6">
        <v>41</v>
      </c>
      <c r="AN1563" s="6" t="s">
        <v>1362</v>
      </c>
    </row>
    <row r="1564" spans="1:40" x14ac:dyDescent="0.25">
      <c r="A1564">
        <v>1562</v>
      </c>
      <c r="B1564">
        <v>320</v>
      </c>
      <c r="C1564">
        <v>1235</v>
      </c>
      <c r="D1564">
        <v>112</v>
      </c>
      <c r="E1564">
        <v>3</v>
      </c>
      <c r="F1564">
        <v>336</v>
      </c>
      <c r="G1564">
        <v>1</v>
      </c>
      <c r="H1564" t="str">
        <f>VLOOKUP($C1564,'Raw-products'!$A$2:$H$1261,MATCH(H$1,'Raw-products'!$A$1:$H$1,0))</f>
        <v>Trousers</v>
      </c>
      <c r="I1564" t="str">
        <f>VLOOKUP($C1564,'Raw-products'!$A$2:$H$1261,MATCH(I$1,'Raw-products'!$A$1:$H$1,0))</f>
        <v>Tracksuit Bottoms</v>
      </c>
      <c r="J1564" t="str">
        <f>VLOOKUP($C1564,'Raw-products'!$A$2:$H$1261,MATCH(J$1,'Raw-products'!$A$1:$H$1,0))</f>
        <v>XS</v>
      </c>
      <c r="K1564" t="str">
        <f>VLOOKUP($C1564,'Raw-products'!$A$2:$H$1261,MATCH(K$1,'Raw-products'!$A$1:$H$1,0))</f>
        <v>yellow</v>
      </c>
      <c r="L1564">
        <f>VLOOKUP($C1564,'Raw-products'!$A$2:$H$1261,MATCH(L$1,'Raw-products'!$A$1:$H$1,0))</f>
        <v>91</v>
      </c>
      <c r="M1564">
        <f>VLOOKUP($C1564,'Raw-products'!$A$2:$H$1261,MATCH(M$1,'Raw-products'!$A$1:$H$1,0))</f>
        <v>76</v>
      </c>
      <c r="N1564" s="5">
        <f t="shared" si="48"/>
        <v>6916</v>
      </c>
      <c r="O1564" cm="1">
        <f t="array" ref="O1564:R1564">_xlfn.XLOOKUP($B1564,'Raw -orders'!$A:$A,'Raw -orders'!$B:$E)</f>
        <v>41</v>
      </c>
      <c r="P1564">
        <v>19693</v>
      </c>
      <c r="Q1564" s="1">
        <v>44430</v>
      </c>
      <c r="R1564" s="1">
        <v>44451</v>
      </c>
      <c r="S1564" t="str" cm="1">
        <f t="array" ref="S1564:Z1564">_xlfn.XLOOKUP($O1564,'Raw - customers'!$A:$A,'Raw - customers'!$B:$I)</f>
        <v>Hana Stitch</v>
      </c>
      <c r="T1564" t="str">
        <v>Male</v>
      </c>
      <c r="U1564">
        <v>65</v>
      </c>
      <c r="V1564" t="str">
        <v>647 Violet Estate DrSuite 364</v>
      </c>
      <c r="W1564">
        <v>4320</v>
      </c>
      <c r="X1564" t="str">
        <v>Port Ella</v>
      </c>
      <c r="Y1564" t="str">
        <v>New South Wales</v>
      </c>
      <c r="Z1564" t="str">
        <v>Australia</v>
      </c>
      <c r="AA1564">
        <v>8</v>
      </c>
      <c r="AB1564" s="3" t="str">
        <f t="shared" si="49"/>
        <v>20 to 30</v>
      </c>
      <c r="AM1564" s="6">
        <v>41</v>
      </c>
      <c r="AN1564" s="6" t="s">
        <v>1362</v>
      </c>
    </row>
    <row r="1565" spans="1:40" x14ac:dyDescent="0.25">
      <c r="A1565">
        <v>1563</v>
      </c>
      <c r="B1565">
        <v>320</v>
      </c>
      <c r="C1565">
        <v>836</v>
      </c>
      <c r="D1565">
        <v>117</v>
      </c>
      <c r="E1565">
        <v>1</v>
      </c>
      <c r="F1565">
        <v>117</v>
      </c>
      <c r="G1565">
        <v>1</v>
      </c>
      <c r="H1565" t="str">
        <f>VLOOKUP($C1565,'Raw-products'!$A$2:$H$1261,MATCH(H$1,'Raw-products'!$A$1:$H$1,0))</f>
        <v>Jacket</v>
      </c>
      <c r="I1565" t="str">
        <f>VLOOKUP($C1565,'Raw-products'!$A$2:$H$1261,MATCH(I$1,'Raw-products'!$A$1:$H$1,0))</f>
        <v>Shearling</v>
      </c>
      <c r="J1565" t="str">
        <f>VLOOKUP($C1565,'Raw-products'!$A$2:$H$1261,MATCH(J$1,'Raw-products'!$A$1:$H$1,0))</f>
        <v>S</v>
      </c>
      <c r="K1565" t="str">
        <f>VLOOKUP($C1565,'Raw-products'!$A$2:$H$1261,MATCH(K$1,'Raw-products'!$A$1:$H$1,0))</f>
        <v>violet</v>
      </c>
      <c r="L1565">
        <f>VLOOKUP($C1565,'Raw-products'!$A$2:$H$1261,MATCH(L$1,'Raw-products'!$A$1:$H$1,0))</f>
        <v>95</v>
      </c>
      <c r="M1565">
        <f>VLOOKUP($C1565,'Raw-products'!$A$2:$H$1261,MATCH(M$1,'Raw-products'!$A$1:$H$1,0))</f>
        <v>49</v>
      </c>
      <c r="N1565" s="5">
        <f t="shared" si="48"/>
        <v>4655</v>
      </c>
      <c r="O1565" cm="1">
        <f t="array" ref="O1565:R1565">_xlfn.XLOOKUP($B1565,'Raw -orders'!$A:$A,'Raw -orders'!$B:$E)</f>
        <v>41</v>
      </c>
      <c r="P1565">
        <v>19693</v>
      </c>
      <c r="Q1565" s="1">
        <v>44430</v>
      </c>
      <c r="R1565" s="1">
        <v>44451</v>
      </c>
      <c r="S1565" t="str" cm="1">
        <f t="array" ref="S1565:Z1565">_xlfn.XLOOKUP($O1565,'Raw - customers'!$A:$A,'Raw - customers'!$B:$I)</f>
        <v>Hana Stitch</v>
      </c>
      <c r="T1565" t="str">
        <v>Male</v>
      </c>
      <c r="U1565">
        <v>65</v>
      </c>
      <c r="V1565" t="str">
        <v>647 Violet Estate DrSuite 364</v>
      </c>
      <c r="W1565">
        <v>4320</v>
      </c>
      <c r="X1565" t="str">
        <v>Port Ella</v>
      </c>
      <c r="Y1565" t="str">
        <v>New South Wales</v>
      </c>
      <c r="Z1565" t="str">
        <v>Australia</v>
      </c>
      <c r="AA1565">
        <v>8</v>
      </c>
      <c r="AB1565" s="3" t="str">
        <f t="shared" si="49"/>
        <v>20 to 30</v>
      </c>
      <c r="AM1565" s="6">
        <v>41</v>
      </c>
      <c r="AN1565" s="6" t="s">
        <v>1362</v>
      </c>
    </row>
    <row r="1566" spans="1:40" x14ac:dyDescent="0.25">
      <c r="A1566">
        <v>1564</v>
      </c>
      <c r="B1566">
        <v>320</v>
      </c>
      <c r="C1566">
        <v>844</v>
      </c>
      <c r="D1566">
        <v>113</v>
      </c>
      <c r="E1566">
        <v>2</v>
      </c>
      <c r="F1566">
        <v>226</v>
      </c>
      <c r="G1566">
        <v>1</v>
      </c>
      <c r="H1566" t="str">
        <f>VLOOKUP($C1566,'Raw-products'!$A$2:$H$1261,MATCH(H$1,'Raw-products'!$A$1:$H$1,0))</f>
        <v>Trousers</v>
      </c>
      <c r="I1566" t="str">
        <f>VLOOKUP($C1566,'Raw-products'!$A$2:$H$1261,MATCH(I$1,'Raw-products'!$A$1:$H$1,0))</f>
        <v>Chinos</v>
      </c>
      <c r="J1566" t="str">
        <f>VLOOKUP($C1566,'Raw-products'!$A$2:$H$1261,MATCH(J$1,'Raw-products'!$A$1:$H$1,0))</f>
        <v>XL</v>
      </c>
      <c r="K1566" t="str">
        <f>VLOOKUP($C1566,'Raw-products'!$A$2:$H$1261,MATCH(K$1,'Raw-products'!$A$1:$H$1,0))</f>
        <v>red</v>
      </c>
      <c r="L1566">
        <f>VLOOKUP($C1566,'Raw-products'!$A$2:$H$1261,MATCH(L$1,'Raw-products'!$A$1:$H$1,0))</f>
        <v>100</v>
      </c>
      <c r="M1566">
        <f>VLOOKUP($C1566,'Raw-products'!$A$2:$H$1261,MATCH(M$1,'Raw-products'!$A$1:$H$1,0))</f>
        <v>71</v>
      </c>
      <c r="N1566" s="5">
        <f t="shared" si="48"/>
        <v>7100</v>
      </c>
      <c r="O1566" cm="1">
        <f t="array" ref="O1566:R1566">_xlfn.XLOOKUP($B1566,'Raw -orders'!$A:$A,'Raw -orders'!$B:$E)</f>
        <v>41</v>
      </c>
      <c r="P1566">
        <v>19693</v>
      </c>
      <c r="Q1566" s="1">
        <v>44430</v>
      </c>
      <c r="R1566" s="1">
        <v>44451</v>
      </c>
      <c r="S1566" t="str" cm="1">
        <f t="array" ref="S1566:Z1566">_xlfn.XLOOKUP($O1566,'Raw - customers'!$A:$A,'Raw - customers'!$B:$I)</f>
        <v>Hana Stitch</v>
      </c>
      <c r="T1566" t="str">
        <v>Male</v>
      </c>
      <c r="U1566">
        <v>65</v>
      </c>
      <c r="V1566" t="str">
        <v>647 Violet Estate DrSuite 364</v>
      </c>
      <c r="W1566">
        <v>4320</v>
      </c>
      <c r="X1566" t="str">
        <v>Port Ella</v>
      </c>
      <c r="Y1566" t="str">
        <v>New South Wales</v>
      </c>
      <c r="Z1566" t="str">
        <v>Australia</v>
      </c>
      <c r="AA1566">
        <v>8</v>
      </c>
      <c r="AB1566" s="3" t="str">
        <f t="shared" si="49"/>
        <v>20 to 30</v>
      </c>
      <c r="AM1566" s="6">
        <v>41</v>
      </c>
      <c r="AN1566" s="6" t="s">
        <v>1362</v>
      </c>
    </row>
    <row r="1567" spans="1:40" x14ac:dyDescent="0.25">
      <c r="A1567">
        <v>1565</v>
      </c>
      <c r="B1567">
        <v>321</v>
      </c>
      <c r="C1567">
        <v>457</v>
      </c>
      <c r="D1567">
        <v>118</v>
      </c>
      <c r="E1567">
        <v>2</v>
      </c>
      <c r="F1567">
        <v>236</v>
      </c>
      <c r="G1567">
        <v>1</v>
      </c>
      <c r="H1567" t="str">
        <f>VLOOKUP($C1567,'Raw-products'!$A$2:$H$1261,MATCH(H$1,'Raw-products'!$A$1:$H$1,0))</f>
        <v>Jacket</v>
      </c>
      <c r="I1567" t="str">
        <f>VLOOKUP($C1567,'Raw-products'!$A$2:$H$1261,MATCH(I$1,'Raw-products'!$A$1:$H$1,0))</f>
        <v>Puffer</v>
      </c>
      <c r="J1567" t="str">
        <f>VLOOKUP($C1567,'Raw-products'!$A$2:$H$1261,MATCH(J$1,'Raw-products'!$A$1:$H$1,0))</f>
        <v>M</v>
      </c>
      <c r="K1567" t="str">
        <f>VLOOKUP($C1567,'Raw-products'!$A$2:$H$1261,MATCH(K$1,'Raw-products'!$A$1:$H$1,0))</f>
        <v>red</v>
      </c>
      <c r="L1567">
        <f>VLOOKUP($C1567,'Raw-products'!$A$2:$H$1261,MATCH(L$1,'Raw-products'!$A$1:$H$1,0))</f>
        <v>110</v>
      </c>
      <c r="M1567">
        <f>VLOOKUP($C1567,'Raw-products'!$A$2:$H$1261,MATCH(M$1,'Raw-products'!$A$1:$H$1,0))</f>
        <v>62</v>
      </c>
      <c r="N1567" s="5">
        <f t="shared" si="48"/>
        <v>6820</v>
      </c>
      <c r="O1567" cm="1">
        <f t="array" ref="O1567:R1567">_xlfn.XLOOKUP($B1567,'Raw -orders'!$A:$A,'Raw -orders'!$B:$E)</f>
        <v>833</v>
      </c>
      <c r="P1567">
        <v>36589</v>
      </c>
      <c r="Q1567" s="1">
        <v>44434</v>
      </c>
      <c r="R1567" s="1">
        <v>44439</v>
      </c>
      <c r="S1567" t="str" cm="1">
        <f t="array" ref="S1567:Z1567">_xlfn.XLOOKUP($O1567,'Raw - customers'!$A:$A,'Raw - customers'!$B:$I)</f>
        <v>Hilliard Papes</v>
      </c>
      <c r="T1567" t="str">
        <v>Genderqueer</v>
      </c>
      <c r="U1567">
        <v>27</v>
      </c>
      <c r="V1567" t="str">
        <v>2376 Adams SquareSuite 443</v>
      </c>
      <c r="W1567">
        <v>8559</v>
      </c>
      <c r="X1567" t="str">
        <v>Jaspermouth</v>
      </c>
      <c r="Y1567" t="str">
        <v>Western Australia</v>
      </c>
      <c r="Z1567" t="str">
        <v>Australia</v>
      </c>
      <c r="AA1567">
        <v>8</v>
      </c>
      <c r="AB1567" s="3" t="str">
        <f t="shared" si="49"/>
        <v>0 to 10</v>
      </c>
      <c r="AM1567" s="6">
        <v>833</v>
      </c>
      <c r="AN1567" s="6" t="s">
        <v>1377</v>
      </c>
    </row>
    <row r="1568" spans="1:40" x14ac:dyDescent="0.25">
      <c r="A1568">
        <v>1566</v>
      </c>
      <c r="B1568">
        <v>321</v>
      </c>
      <c r="C1568">
        <v>933</v>
      </c>
      <c r="D1568">
        <v>96</v>
      </c>
      <c r="E1568">
        <v>3</v>
      </c>
      <c r="F1568">
        <v>288</v>
      </c>
      <c r="G1568">
        <v>1</v>
      </c>
      <c r="H1568" t="str">
        <f>VLOOKUP($C1568,'Raw-products'!$A$2:$H$1261,MATCH(H$1,'Raw-products'!$A$1:$H$1,0))</f>
        <v>Trousers</v>
      </c>
      <c r="I1568" t="str">
        <f>VLOOKUP($C1568,'Raw-products'!$A$2:$H$1261,MATCH(I$1,'Raw-products'!$A$1:$H$1,0))</f>
        <v>Drawstring</v>
      </c>
      <c r="J1568" t="str">
        <f>VLOOKUP($C1568,'Raw-products'!$A$2:$H$1261,MATCH(J$1,'Raw-products'!$A$1:$H$1,0))</f>
        <v>L</v>
      </c>
      <c r="K1568" t="str">
        <f>VLOOKUP($C1568,'Raw-products'!$A$2:$H$1261,MATCH(K$1,'Raw-products'!$A$1:$H$1,0))</f>
        <v>blue</v>
      </c>
      <c r="L1568">
        <f>VLOOKUP($C1568,'Raw-products'!$A$2:$H$1261,MATCH(L$1,'Raw-products'!$A$1:$H$1,0))</f>
        <v>104</v>
      </c>
      <c r="M1568">
        <f>VLOOKUP($C1568,'Raw-products'!$A$2:$H$1261,MATCH(M$1,'Raw-products'!$A$1:$H$1,0))</f>
        <v>50</v>
      </c>
      <c r="N1568" s="5">
        <f t="shared" si="48"/>
        <v>5200</v>
      </c>
      <c r="O1568" cm="1">
        <f t="array" ref="O1568:R1568">_xlfn.XLOOKUP($B1568,'Raw -orders'!$A:$A,'Raw -orders'!$B:$E)</f>
        <v>833</v>
      </c>
      <c r="P1568">
        <v>36589</v>
      </c>
      <c r="Q1568" s="1">
        <v>44434</v>
      </c>
      <c r="R1568" s="1">
        <v>44439</v>
      </c>
      <c r="S1568" t="str" cm="1">
        <f t="array" ref="S1568:Z1568">_xlfn.XLOOKUP($O1568,'Raw - customers'!$A:$A,'Raw - customers'!$B:$I)</f>
        <v>Hilliard Papes</v>
      </c>
      <c r="T1568" t="str">
        <v>Genderqueer</v>
      </c>
      <c r="U1568">
        <v>27</v>
      </c>
      <c r="V1568" t="str">
        <v>2376 Adams SquareSuite 443</v>
      </c>
      <c r="W1568">
        <v>8559</v>
      </c>
      <c r="X1568" t="str">
        <v>Jaspermouth</v>
      </c>
      <c r="Y1568" t="str">
        <v>Western Australia</v>
      </c>
      <c r="Z1568" t="str">
        <v>Australia</v>
      </c>
      <c r="AA1568">
        <v>8</v>
      </c>
      <c r="AB1568" s="3" t="str">
        <f t="shared" si="49"/>
        <v>0 to 10</v>
      </c>
      <c r="AM1568" s="6">
        <v>833</v>
      </c>
      <c r="AN1568" s="6" t="s">
        <v>1377</v>
      </c>
    </row>
    <row r="1569" spans="1:40" x14ac:dyDescent="0.25">
      <c r="A1569">
        <v>1567</v>
      </c>
      <c r="B1569">
        <v>321</v>
      </c>
      <c r="C1569">
        <v>673</v>
      </c>
      <c r="D1569">
        <v>113</v>
      </c>
      <c r="E1569">
        <v>1</v>
      </c>
      <c r="F1569">
        <v>113</v>
      </c>
      <c r="G1569">
        <v>1</v>
      </c>
      <c r="H1569" t="str">
        <f>VLOOKUP($C1569,'Raw-products'!$A$2:$H$1261,MATCH(H$1,'Raw-products'!$A$1:$H$1,0))</f>
        <v>Jacket</v>
      </c>
      <c r="I1569" t="str">
        <f>VLOOKUP($C1569,'Raw-products'!$A$2:$H$1261,MATCH(I$1,'Raw-products'!$A$1:$H$1,0))</f>
        <v>Parka</v>
      </c>
      <c r="J1569" t="str">
        <f>VLOOKUP($C1569,'Raw-products'!$A$2:$H$1261,MATCH(J$1,'Raw-products'!$A$1:$H$1,0))</f>
        <v>L</v>
      </c>
      <c r="K1569" t="str">
        <f>VLOOKUP($C1569,'Raw-products'!$A$2:$H$1261,MATCH(K$1,'Raw-products'!$A$1:$H$1,0))</f>
        <v>orange</v>
      </c>
      <c r="L1569">
        <f>VLOOKUP($C1569,'Raw-products'!$A$2:$H$1261,MATCH(L$1,'Raw-products'!$A$1:$H$1,0))</f>
        <v>119</v>
      </c>
      <c r="M1569">
        <f>VLOOKUP($C1569,'Raw-products'!$A$2:$H$1261,MATCH(M$1,'Raw-products'!$A$1:$H$1,0))</f>
        <v>77</v>
      </c>
      <c r="N1569" s="5">
        <f t="shared" si="48"/>
        <v>9163</v>
      </c>
      <c r="O1569" cm="1">
        <f t="array" ref="O1569:R1569">_xlfn.XLOOKUP($B1569,'Raw -orders'!$A:$A,'Raw -orders'!$B:$E)</f>
        <v>833</v>
      </c>
      <c r="P1569">
        <v>36589</v>
      </c>
      <c r="Q1569" s="1">
        <v>44434</v>
      </c>
      <c r="R1569" s="1">
        <v>44439</v>
      </c>
      <c r="S1569" t="str" cm="1">
        <f t="array" ref="S1569:Z1569">_xlfn.XLOOKUP($O1569,'Raw - customers'!$A:$A,'Raw - customers'!$B:$I)</f>
        <v>Hilliard Papes</v>
      </c>
      <c r="T1569" t="str">
        <v>Genderqueer</v>
      </c>
      <c r="U1569">
        <v>27</v>
      </c>
      <c r="V1569" t="str">
        <v>2376 Adams SquareSuite 443</v>
      </c>
      <c r="W1569">
        <v>8559</v>
      </c>
      <c r="X1569" t="str">
        <v>Jaspermouth</v>
      </c>
      <c r="Y1569" t="str">
        <v>Western Australia</v>
      </c>
      <c r="Z1569" t="str">
        <v>Australia</v>
      </c>
      <c r="AA1569">
        <v>8</v>
      </c>
      <c r="AB1569" s="3" t="str">
        <f t="shared" si="49"/>
        <v>0 to 10</v>
      </c>
      <c r="AM1569" s="6">
        <v>833</v>
      </c>
      <c r="AN1569" s="6" t="s">
        <v>1377</v>
      </c>
    </row>
    <row r="1570" spans="1:40" x14ac:dyDescent="0.25">
      <c r="A1570">
        <v>1568</v>
      </c>
      <c r="B1570">
        <v>321</v>
      </c>
      <c r="C1570">
        <v>615</v>
      </c>
      <c r="D1570">
        <v>112</v>
      </c>
      <c r="E1570">
        <v>2</v>
      </c>
      <c r="F1570">
        <v>224</v>
      </c>
      <c r="G1570">
        <v>1</v>
      </c>
      <c r="H1570" t="str">
        <f>VLOOKUP($C1570,'Raw-products'!$A$2:$H$1261,MATCH(H$1,'Raw-products'!$A$1:$H$1,0))</f>
        <v>Jacket</v>
      </c>
      <c r="I1570" t="str">
        <f>VLOOKUP($C1570,'Raw-products'!$A$2:$H$1261,MATCH(I$1,'Raw-products'!$A$1:$H$1,0))</f>
        <v>Cardigan</v>
      </c>
      <c r="J1570" t="str">
        <f>VLOOKUP($C1570,'Raw-products'!$A$2:$H$1261,MATCH(J$1,'Raw-products'!$A$1:$H$1,0))</f>
        <v>XS</v>
      </c>
      <c r="K1570" t="str">
        <f>VLOOKUP($C1570,'Raw-products'!$A$2:$H$1261,MATCH(K$1,'Raw-products'!$A$1:$H$1,0))</f>
        <v>blue</v>
      </c>
      <c r="L1570">
        <f>VLOOKUP($C1570,'Raw-products'!$A$2:$H$1261,MATCH(L$1,'Raw-products'!$A$1:$H$1,0))</f>
        <v>118</v>
      </c>
      <c r="M1570">
        <f>VLOOKUP($C1570,'Raw-products'!$A$2:$H$1261,MATCH(M$1,'Raw-products'!$A$1:$H$1,0))</f>
        <v>54</v>
      </c>
      <c r="N1570" s="5">
        <f t="shared" si="48"/>
        <v>6372</v>
      </c>
      <c r="O1570" cm="1">
        <f t="array" ref="O1570:R1570">_xlfn.XLOOKUP($B1570,'Raw -orders'!$A:$A,'Raw -orders'!$B:$E)</f>
        <v>833</v>
      </c>
      <c r="P1570">
        <v>36589</v>
      </c>
      <c r="Q1570" s="1">
        <v>44434</v>
      </c>
      <c r="R1570" s="1">
        <v>44439</v>
      </c>
      <c r="S1570" t="str" cm="1">
        <f t="array" ref="S1570:Z1570">_xlfn.XLOOKUP($O1570,'Raw - customers'!$A:$A,'Raw - customers'!$B:$I)</f>
        <v>Hilliard Papes</v>
      </c>
      <c r="T1570" t="str">
        <v>Genderqueer</v>
      </c>
      <c r="U1570">
        <v>27</v>
      </c>
      <c r="V1570" t="str">
        <v>2376 Adams SquareSuite 443</v>
      </c>
      <c r="W1570">
        <v>8559</v>
      </c>
      <c r="X1570" t="str">
        <v>Jaspermouth</v>
      </c>
      <c r="Y1570" t="str">
        <v>Western Australia</v>
      </c>
      <c r="Z1570" t="str">
        <v>Australia</v>
      </c>
      <c r="AA1570">
        <v>8</v>
      </c>
      <c r="AB1570" s="3" t="str">
        <f t="shared" si="49"/>
        <v>0 to 10</v>
      </c>
      <c r="AM1570" s="6">
        <v>833</v>
      </c>
      <c r="AN1570" s="6" t="s">
        <v>1377</v>
      </c>
    </row>
    <row r="1571" spans="1:40" x14ac:dyDescent="0.25">
      <c r="A1571">
        <v>1569</v>
      </c>
      <c r="B1571">
        <v>321</v>
      </c>
      <c r="C1571">
        <v>1020</v>
      </c>
      <c r="D1571">
        <v>90</v>
      </c>
      <c r="E1571">
        <v>1</v>
      </c>
      <c r="F1571">
        <v>90</v>
      </c>
      <c r="G1571">
        <v>1</v>
      </c>
      <c r="H1571" t="str">
        <f>VLOOKUP($C1571,'Raw-products'!$A$2:$H$1261,MATCH(H$1,'Raw-products'!$A$1:$H$1,0))</f>
        <v>Trousers</v>
      </c>
      <c r="I1571" t="str">
        <f>VLOOKUP($C1571,'Raw-products'!$A$2:$H$1261,MATCH(I$1,'Raw-products'!$A$1:$H$1,0))</f>
        <v>Relaxed Leg</v>
      </c>
      <c r="J1571" t="str">
        <f>VLOOKUP($C1571,'Raw-products'!$A$2:$H$1261,MATCH(J$1,'Raw-products'!$A$1:$H$1,0))</f>
        <v>XS</v>
      </c>
      <c r="K1571" t="str">
        <f>VLOOKUP($C1571,'Raw-products'!$A$2:$H$1261,MATCH(K$1,'Raw-products'!$A$1:$H$1,0))</f>
        <v>orange</v>
      </c>
      <c r="L1571">
        <f>VLOOKUP($C1571,'Raw-products'!$A$2:$H$1261,MATCH(L$1,'Raw-products'!$A$1:$H$1,0))</f>
        <v>95</v>
      </c>
      <c r="M1571">
        <f>VLOOKUP($C1571,'Raw-products'!$A$2:$H$1261,MATCH(M$1,'Raw-products'!$A$1:$H$1,0))</f>
        <v>64</v>
      </c>
      <c r="N1571" s="5">
        <f t="shared" si="48"/>
        <v>6080</v>
      </c>
      <c r="O1571" cm="1">
        <f t="array" ref="O1571:R1571">_xlfn.XLOOKUP($B1571,'Raw -orders'!$A:$A,'Raw -orders'!$B:$E)</f>
        <v>833</v>
      </c>
      <c r="P1571">
        <v>36589</v>
      </c>
      <c r="Q1571" s="1">
        <v>44434</v>
      </c>
      <c r="R1571" s="1">
        <v>44439</v>
      </c>
      <c r="S1571" t="str" cm="1">
        <f t="array" ref="S1571:Z1571">_xlfn.XLOOKUP($O1571,'Raw - customers'!$A:$A,'Raw - customers'!$B:$I)</f>
        <v>Hilliard Papes</v>
      </c>
      <c r="T1571" t="str">
        <v>Genderqueer</v>
      </c>
      <c r="U1571">
        <v>27</v>
      </c>
      <c r="V1571" t="str">
        <v>2376 Adams SquareSuite 443</v>
      </c>
      <c r="W1571">
        <v>8559</v>
      </c>
      <c r="X1571" t="str">
        <v>Jaspermouth</v>
      </c>
      <c r="Y1571" t="str">
        <v>Western Australia</v>
      </c>
      <c r="Z1571" t="str">
        <v>Australia</v>
      </c>
      <c r="AA1571">
        <v>8</v>
      </c>
      <c r="AB1571" s="3" t="str">
        <f t="shared" si="49"/>
        <v>0 to 10</v>
      </c>
      <c r="AM1571" s="6">
        <v>833</v>
      </c>
      <c r="AN1571" s="6" t="s">
        <v>1377</v>
      </c>
    </row>
    <row r="1572" spans="1:40" x14ac:dyDescent="0.25">
      <c r="A1572">
        <v>1570</v>
      </c>
      <c r="B1572">
        <v>321</v>
      </c>
      <c r="C1572">
        <v>892</v>
      </c>
      <c r="D1572">
        <v>94</v>
      </c>
      <c r="E1572">
        <v>1</v>
      </c>
      <c r="F1572">
        <v>94</v>
      </c>
      <c r="G1572">
        <v>1</v>
      </c>
      <c r="H1572" t="str">
        <f>VLOOKUP($C1572,'Raw-products'!$A$2:$H$1261,MATCH(H$1,'Raw-products'!$A$1:$H$1,0))</f>
        <v>Trousers</v>
      </c>
      <c r="I1572" t="str">
        <f>VLOOKUP($C1572,'Raw-products'!$A$2:$H$1261,MATCH(I$1,'Raw-products'!$A$1:$H$1,0))</f>
        <v>Cords</v>
      </c>
      <c r="J1572" t="str">
        <f>VLOOKUP($C1572,'Raw-products'!$A$2:$H$1261,MATCH(J$1,'Raw-products'!$A$1:$H$1,0))</f>
        <v>M</v>
      </c>
      <c r="K1572" t="str">
        <f>VLOOKUP($C1572,'Raw-products'!$A$2:$H$1261,MATCH(K$1,'Raw-products'!$A$1:$H$1,0))</f>
        <v>green</v>
      </c>
      <c r="L1572">
        <f>VLOOKUP($C1572,'Raw-products'!$A$2:$H$1261,MATCH(L$1,'Raw-products'!$A$1:$H$1,0))</f>
        <v>113</v>
      </c>
      <c r="M1572">
        <f>VLOOKUP($C1572,'Raw-products'!$A$2:$H$1261,MATCH(M$1,'Raw-products'!$A$1:$H$1,0))</f>
        <v>76</v>
      </c>
      <c r="N1572" s="5">
        <f t="shared" si="48"/>
        <v>8588</v>
      </c>
      <c r="O1572" cm="1">
        <f t="array" ref="O1572:R1572">_xlfn.XLOOKUP($B1572,'Raw -orders'!$A:$A,'Raw -orders'!$B:$E)</f>
        <v>833</v>
      </c>
      <c r="P1572">
        <v>36589</v>
      </c>
      <c r="Q1572" s="1">
        <v>44434</v>
      </c>
      <c r="R1572" s="1">
        <v>44439</v>
      </c>
      <c r="S1572" t="str" cm="1">
        <f t="array" ref="S1572:Z1572">_xlfn.XLOOKUP($O1572,'Raw - customers'!$A:$A,'Raw - customers'!$B:$I)</f>
        <v>Hilliard Papes</v>
      </c>
      <c r="T1572" t="str">
        <v>Genderqueer</v>
      </c>
      <c r="U1572">
        <v>27</v>
      </c>
      <c r="V1572" t="str">
        <v>2376 Adams SquareSuite 443</v>
      </c>
      <c r="W1572">
        <v>8559</v>
      </c>
      <c r="X1572" t="str">
        <v>Jaspermouth</v>
      </c>
      <c r="Y1572" t="str">
        <v>Western Australia</v>
      </c>
      <c r="Z1572" t="str">
        <v>Australia</v>
      </c>
      <c r="AA1572">
        <v>8</v>
      </c>
      <c r="AB1572" s="3" t="str">
        <f t="shared" si="49"/>
        <v>0 to 10</v>
      </c>
      <c r="AM1572" s="6">
        <v>833</v>
      </c>
      <c r="AN1572" s="6" t="s">
        <v>1377</v>
      </c>
    </row>
    <row r="1573" spans="1:40" x14ac:dyDescent="0.25">
      <c r="A1573">
        <v>1571</v>
      </c>
      <c r="B1573">
        <v>321</v>
      </c>
      <c r="C1573">
        <v>612</v>
      </c>
      <c r="D1573">
        <v>112</v>
      </c>
      <c r="E1573">
        <v>1</v>
      </c>
      <c r="F1573">
        <v>112</v>
      </c>
      <c r="G1573">
        <v>1</v>
      </c>
      <c r="H1573" t="str">
        <f>VLOOKUP($C1573,'Raw-products'!$A$2:$H$1261,MATCH(H$1,'Raw-products'!$A$1:$H$1,0))</f>
        <v>Jacket</v>
      </c>
      <c r="I1573" t="str">
        <f>VLOOKUP($C1573,'Raw-products'!$A$2:$H$1261,MATCH(I$1,'Raw-products'!$A$1:$H$1,0))</f>
        <v>Cardigan</v>
      </c>
      <c r="J1573" t="str">
        <f>VLOOKUP($C1573,'Raw-products'!$A$2:$H$1261,MATCH(J$1,'Raw-products'!$A$1:$H$1,0))</f>
        <v>M</v>
      </c>
      <c r="K1573" t="str">
        <f>VLOOKUP($C1573,'Raw-products'!$A$2:$H$1261,MATCH(K$1,'Raw-products'!$A$1:$H$1,0))</f>
        <v>green</v>
      </c>
      <c r="L1573">
        <f>VLOOKUP($C1573,'Raw-products'!$A$2:$H$1261,MATCH(L$1,'Raw-products'!$A$1:$H$1,0))</f>
        <v>118</v>
      </c>
      <c r="M1573">
        <f>VLOOKUP($C1573,'Raw-products'!$A$2:$H$1261,MATCH(M$1,'Raw-products'!$A$1:$H$1,0))</f>
        <v>46</v>
      </c>
      <c r="N1573" s="5">
        <f t="shared" si="48"/>
        <v>5428</v>
      </c>
      <c r="O1573" cm="1">
        <f t="array" ref="O1573:R1573">_xlfn.XLOOKUP($B1573,'Raw -orders'!$A:$A,'Raw -orders'!$B:$E)</f>
        <v>833</v>
      </c>
      <c r="P1573">
        <v>36589</v>
      </c>
      <c r="Q1573" s="1">
        <v>44434</v>
      </c>
      <c r="R1573" s="1">
        <v>44439</v>
      </c>
      <c r="S1573" t="str" cm="1">
        <f t="array" ref="S1573:Z1573">_xlfn.XLOOKUP($O1573,'Raw - customers'!$A:$A,'Raw - customers'!$B:$I)</f>
        <v>Hilliard Papes</v>
      </c>
      <c r="T1573" t="str">
        <v>Genderqueer</v>
      </c>
      <c r="U1573">
        <v>27</v>
      </c>
      <c r="V1573" t="str">
        <v>2376 Adams SquareSuite 443</v>
      </c>
      <c r="W1573">
        <v>8559</v>
      </c>
      <c r="X1573" t="str">
        <v>Jaspermouth</v>
      </c>
      <c r="Y1573" t="str">
        <v>Western Australia</v>
      </c>
      <c r="Z1573" t="str">
        <v>Australia</v>
      </c>
      <c r="AA1573">
        <v>8</v>
      </c>
      <c r="AB1573" s="3" t="str">
        <f t="shared" si="49"/>
        <v>0 to 10</v>
      </c>
      <c r="AM1573" s="6">
        <v>833</v>
      </c>
      <c r="AN1573" s="6" t="s">
        <v>1377</v>
      </c>
    </row>
    <row r="1574" spans="1:40" x14ac:dyDescent="0.25">
      <c r="A1574">
        <v>1572</v>
      </c>
      <c r="B1574">
        <v>321</v>
      </c>
      <c r="C1574">
        <v>887</v>
      </c>
      <c r="D1574">
        <v>94</v>
      </c>
      <c r="E1574">
        <v>2</v>
      </c>
      <c r="F1574">
        <v>188</v>
      </c>
      <c r="G1574">
        <v>1</v>
      </c>
      <c r="H1574" t="str">
        <f>VLOOKUP($C1574,'Raw-products'!$A$2:$H$1261,MATCH(H$1,'Raw-products'!$A$1:$H$1,0))</f>
        <v>Trousers</v>
      </c>
      <c r="I1574" t="str">
        <f>VLOOKUP($C1574,'Raw-products'!$A$2:$H$1261,MATCH(I$1,'Raw-products'!$A$1:$H$1,0))</f>
        <v>Cords</v>
      </c>
      <c r="J1574" t="str">
        <f>VLOOKUP($C1574,'Raw-products'!$A$2:$H$1261,MATCH(J$1,'Raw-products'!$A$1:$H$1,0))</f>
        <v>M</v>
      </c>
      <c r="K1574" t="str">
        <f>VLOOKUP($C1574,'Raw-products'!$A$2:$H$1261,MATCH(K$1,'Raw-products'!$A$1:$H$1,0))</f>
        <v>yellow</v>
      </c>
      <c r="L1574">
        <f>VLOOKUP($C1574,'Raw-products'!$A$2:$H$1261,MATCH(L$1,'Raw-products'!$A$1:$H$1,0))</f>
        <v>113</v>
      </c>
      <c r="M1574">
        <f>VLOOKUP($C1574,'Raw-products'!$A$2:$H$1261,MATCH(M$1,'Raw-products'!$A$1:$H$1,0))</f>
        <v>58</v>
      </c>
      <c r="N1574" s="5">
        <f t="shared" si="48"/>
        <v>6554</v>
      </c>
      <c r="O1574" cm="1">
        <f t="array" ref="O1574:R1574">_xlfn.XLOOKUP($B1574,'Raw -orders'!$A:$A,'Raw -orders'!$B:$E)</f>
        <v>833</v>
      </c>
      <c r="P1574">
        <v>36589</v>
      </c>
      <c r="Q1574" s="1">
        <v>44434</v>
      </c>
      <c r="R1574" s="1">
        <v>44439</v>
      </c>
      <c r="S1574" t="str" cm="1">
        <f t="array" ref="S1574:Z1574">_xlfn.XLOOKUP($O1574,'Raw - customers'!$A:$A,'Raw - customers'!$B:$I)</f>
        <v>Hilliard Papes</v>
      </c>
      <c r="T1574" t="str">
        <v>Genderqueer</v>
      </c>
      <c r="U1574">
        <v>27</v>
      </c>
      <c r="V1574" t="str">
        <v>2376 Adams SquareSuite 443</v>
      </c>
      <c r="W1574">
        <v>8559</v>
      </c>
      <c r="X1574" t="str">
        <v>Jaspermouth</v>
      </c>
      <c r="Y1574" t="str">
        <v>Western Australia</v>
      </c>
      <c r="Z1574" t="str">
        <v>Australia</v>
      </c>
      <c r="AA1574">
        <v>8</v>
      </c>
      <c r="AB1574" s="3" t="str">
        <f t="shared" si="49"/>
        <v>0 to 10</v>
      </c>
      <c r="AM1574" s="6">
        <v>833</v>
      </c>
      <c r="AN1574" s="6" t="s">
        <v>1377</v>
      </c>
    </row>
    <row r="1575" spans="1:40" x14ac:dyDescent="0.25">
      <c r="A1575">
        <v>1573</v>
      </c>
      <c r="B1575">
        <v>321</v>
      </c>
      <c r="C1575">
        <v>944</v>
      </c>
      <c r="D1575">
        <v>96</v>
      </c>
      <c r="E1575">
        <v>2</v>
      </c>
      <c r="F1575">
        <v>192</v>
      </c>
      <c r="G1575">
        <v>1</v>
      </c>
      <c r="H1575" t="str">
        <f>VLOOKUP($C1575,'Raw-products'!$A$2:$H$1261,MATCH(H$1,'Raw-products'!$A$1:$H$1,0))</f>
        <v>Trousers</v>
      </c>
      <c r="I1575" t="str">
        <f>VLOOKUP($C1575,'Raw-products'!$A$2:$H$1261,MATCH(I$1,'Raw-products'!$A$1:$H$1,0))</f>
        <v>Drawstring</v>
      </c>
      <c r="J1575" t="str">
        <f>VLOOKUP($C1575,'Raw-products'!$A$2:$H$1261,MATCH(J$1,'Raw-products'!$A$1:$H$1,0))</f>
        <v>XL</v>
      </c>
      <c r="K1575" t="str">
        <f>VLOOKUP($C1575,'Raw-products'!$A$2:$H$1261,MATCH(K$1,'Raw-products'!$A$1:$H$1,0))</f>
        <v>violet</v>
      </c>
      <c r="L1575">
        <f>VLOOKUP($C1575,'Raw-products'!$A$2:$H$1261,MATCH(L$1,'Raw-products'!$A$1:$H$1,0))</f>
        <v>104</v>
      </c>
      <c r="M1575">
        <f>VLOOKUP($C1575,'Raw-products'!$A$2:$H$1261,MATCH(M$1,'Raw-products'!$A$1:$H$1,0))</f>
        <v>80</v>
      </c>
      <c r="N1575" s="5">
        <f t="shared" si="48"/>
        <v>8320</v>
      </c>
      <c r="O1575" cm="1">
        <f t="array" ref="O1575:R1575">_xlfn.XLOOKUP($B1575,'Raw -orders'!$A:$A,'Raw -orders'!$B:$E)</f>
        <v>833</v>
      </c>
      <c r="P1575">
        <v>36589</v>
      </c>
      <c r="Q1575" s="1">
        <v>44434</v>
      </c>
      <c r="R1575" s="1">
        <v>44439</v>
      </c>
      <c r="S1575" t="str" cm="1">
        <f t="array" ref="S1575:Z1575">_xlfn.XLOOKUP($O1575,'Raw - customers'!$A:$A,'Raw - customers'!$B:$I)</f>
        <v>Hilliard Papes</v>
      </c>
      <c r="T1575" t="str">
        <v>Genderqueer</v>
      </c>
      <c r="U1575">
        <v>27</v>
      </c>
      <c r="V1575" t="str">
        <v>2376 Adams SquareSuite 443</v>
      </c>
      <c r="W1575">
        <v>8559</v>
      </c>
      <c r="X1575" t="str">
        <v>Jaspermouth</v>
      </c>
      <c r="Y1575" t="str">
        <v>Western Australia</v>
      </c>
      <c r="Z1575" t="str">
        <v>Australia</v>
      </c>
      <c r="AA1575">
        <v>8</v>
      </c>
      <c r="AB1575" s="3" t="str">
        <f t="shared" si="49"/>
        <v>0 to 10</v>
      </c>
      <c r="AM1575" s="6">
        <v>833</v>
      </c>
      <c r="AN1575" s="6" t="s">
        <v>1377</v>
      </c>
    </row>
    <row r="1576" spans="1:40" x14ac:dyDescent="0.25">
      <c r="A1576">
        <v>1574</v>
      </c>
      <c r="B1576">
        <v>322</v>
      </c>
      <c r="C1576">
        <v>236</v>
      </c>
      <c r="D1576">
        <v>106</v>
      </c>
      <c r="E1576">
        <v>2</v>
      </c>
      <c r="F1576">
        <v>212</v>
      </c>
      <c r="G1576">
        <v>1</v>
      </c>
      <c r="H1576" t="str">
        <f>VLOOKUP($C1576,'Raw-products'!$A$2:$H$1261,MATCH(H$1,'Raw-products'!$A$1:$H$1,0))</f>
        <v>Shirt</v>
      </c>
      <c r="I1576" t="str">
        <f>VLOOKUP($C1576,'Raw-products'!$A$2:$H$1261,MATCH(I$1,'Raw-products'!$A$1:$H$1,0))</f>
        <v>Chambray</v>
      </c>
      <c r="J1576" t="str">
        <f>VLOOKUP($C1576,'Raw-products'!$A$2:$H$1261,MATCH(J$1,'Raw-products'!$A$1:$H$1,0))</f>
        <v>S</v>
      </c>
      <c r="K1576" t="str">
        <f>VLOOKUP($C1576,'Raw-products'!$A$2:$H$1261,MATCH(K$1,'Raw-products'!$A$1:$H$1,0))</f>
        <v>indigo</v>
      </c>
      <c r="L1576">
        <f>VLOOKUP($C1576,'Raw-products'!$A$2:$H$1261,MATCH(L$1,'Raw-products'!$A$1:$H$1,0))</f>
        <v>105</v>
      </c>
      <c r="M1576">
        <f>VLOOKUP($C1576,'Raw-products'!$A$2:$H$1261,MATCH(M$1,'Raw-products'!$A$1:$H$1,0))</f>
        <v>59</v>
      </c>
      <c r="N1576" s="5">
        <f t="shared" si="48"/>
        <v>6195</v>
      </c>
      <c r="O1576" cm="1">
        <f t="array" ref="O1576:R1576">_xlfn.XLOOKUP($B1576,'Raw -orders'!$A:$A,'Raw -orders'!$B:$E)</f>
        <v>686</v>
      </c>
      <c r="P1576">
        <v>41400</v>
      </c>
      <c r="Q1576" s="1">
        <v>44425</v>
      </c>
      <c r="R1576" s="1">
        <v>44451</v>
      </c>
      <c r="S1576" t="str" cm="1">
        <f t="array" ref="S1576:Z1576">_xlfn.XLOOKUP($O1576,'Raw - customers'!$A:$A,'Raw - customers'!$B:$I)</f>
        <v>Elbertina Gaish</v>
      </c>
      <c r="T1576" t="str">
        <v>Polygender</v>
      </c>
      <c r="U1576">
        <v>22</v>
      </c>
      <c r="V1576" t="str">
        <v>6801 Jessica JunctionApt. 868</v>
      </c>
      <c r="W1576">
        <v>4931</v>
      </c>
      <c r="X1576" t="str">
        <v>Dickensshire</v>
      </c>
      <c r="Y1576" t="str">
        <v>Victoria</v>
      </c>
      <c r="Z1576" t="str">
        <v>Australia</v>
      </c>
      <c r="AA1576">
        <v>8</v>
      </c>
      <c r="AB1576" s="3" t="str">
        <f t="shared" si="49"/>
        <v>20 to 30</v>
      </c>
      <c r="AM1576" s="6">
        <v>686</v>
      </c>
      <c r="AN1576" s="6" t="s">
        <v>1396</v>
      </c>
    </row>
    <row r="1577" spans="1:40" x14ac:dyDescent="0.25">
      <c r="A1577">
        <v>1575</v>
      </c>
      <c r="B1577">
        <v>322</v>
      </c>
      <c r="C1577">
        <v>797</v>
      </c>
      <c r="D1577">
        <v>91</v>
      </c>
      <c r="E1577">
        <v>2</v>
      </c>
      <c r="F1577">
        <v>182</v>
      </c>
      <c r="G1577">
        <v>1</v>
      </c>
      <c r="H1577" t="str">
        <f>VLOOKUP($C1577,'Raw-products'!$A$2:$H$1261,MATCH(H$1,'Raw-products'!$A$1:$H$1,0))</f>
        <v>Jacket</v>
      </c>
      <c r="I1577" t="str">
        <f>VLOOKUP($C1577,'Raw-products'!$A$2:$H$1261,MATCH(I$1,'Raw-products'!$A$1:$H$1,0))</f>
        <v>Pullover</v>
      </c>
      <c r="J1577" t="str">
        <f>VLOOKUP($C1577,'Raw-products'!$A$2:$H$1261,MATCH(J$1,'Raw-products'!$A$1:$H$1,0))</f>
        <v>M</v>
      </c>
      <c r="K1577" t="str">
        <f>VLOOKUP($C1577,'Raw-products'!$A$2:$H$1261,MATCH(K$1,'Raw-products'!$A$1:$H$1,0))</f>
        <v>indigo</v>
      </c>
      <c r="L1577">
        <f>VLOOKUP($C1577,'Raw-products'!$A$2:$H$1261,MATCH(L$1,'Raw-products'!$A$1:$H$1,0))</f>
        <v>114</v>
      </c>
      <c r="M1577">
        <f>VLOOKUP($C1577,'Raw-products'!$A$2:$H$1261,MATCH(M$1,'Raw-products'!$A$1:$H$1,0))</f>
        <v>72</v>
      </c>
      <c r="N1577" s="5">
        <f t="shared" si="48"/>
        <v>8208</v>
      </c>
      <c r="O1577" cm="1">
        <f t="array" ref="O1577:R1577">_xlfn.XLOOKUP($B1577,'Raw -orders'!$A:$A,'Raw -orders'!$B:$E)</f>
        <v>686</v>
      </c>
      <c r="P1577">
        <v>41400</v>
      </c>
      <c r="Q1577" s="1">
        <v>44425</v>
      </c>
      <c r="R1577" s="1">
        <v>44451</v>
      </c>
      <c r="S1577" t="str" cm="1">
        <f t="array" ref="S1577:Z1577">_xlfn.XLOOKUP($O1577,'Raw - customers'!$A:$A,'Raw - customers'!$B:$I)</f>
        <v>Elbertina Gaish</v>
      </c>
      <c r="T1577" t="str">
        <v>Polygender</v>
      </c>
      <c r="U1577">
        <v>22</v>
      </c>
      <c r="V1577" t="str">
        <v>6801 Jessica JunctionApt. 868</v>
      </c>
      <c r="W1577">
        <v>4931</v>
      </c>
      <c r="X1577" t="str">
        <v>Dickensshire</v>
      </c>
      <c r="Y1577" t="str">
        <v>Victoria</v>
      </c>
      <c r="Z1577" t="str">
        <v>Australia</v>
      </c>
      <c r="AA1577">
        <v>8</v>
      </c>
      <c r="AB1577" s="3" t="str">
        <f t="shared" si="49"/>
        <v>20 to 30</v>
      </c>
      <c r="AM1577" s="6">
        <v>686</v>
      </c>
      <c r="AN1577" s="6" t="s">
        <v>1396</v>
      </c>
    </row>
    <row r="1578" spans="1:40" x14ac:dyDescent="0.25">
      <c r="A1578">
        <v>1576</v>
      </c>
      <c r="B1578">
        <v>322</v>
      </c>
      <c r="C1578">
        <v>997</v>
      </c>
      <c r="D1578">
        <v>106</v>
      </c>
      <c r="E1578">
        <v>2</v>
      </c>
      <c r="F1578">
        <v>212</v>
      </c>
      <c r="G1578">
        <v>1</v>
      </c>
      <c r="H1578" t="str">
        <f>VLOOKUP($C1578,'Raw-products'!$A$2:$H$1261,MATCH(H$1,'Raw-products'!$A$1:$H$1,0))</f>
        <v>Trousers</v>
      </c>
      <c r="I1578" t="str">
        <f>VLOOKUP($C1578,'Raw-products'!$A$2:$H$1261,MATCH(I$1,'Raw-products'!$A$1:$H$1,0))</f>
        <v>Wool</v>
      </c>
      <c r="J1578" t="str">
        <f>VLOOKUP($C1578,'Raw-products'!$A$2:$H$1261,MATCH(J$1,'Raw-products'!$A$1:$H$1,0))</f>
        <v>M</v>
      </c>
      <c r="K1578" t="str">
        <f>VLOOKUP($C1578,'Raw-products'!$A$2:$H$1261,MATCH(K$1,'Raw-products'!$A$1:$H$1,0))</f>
        <v>green</v>
      </c>
      <c r="L1578">
        <f>VLOOKUP($C1578,'Raw-products'!$A$2:$H$1261,MATCH(L$1,'Raw-products'!$A$1:$H$1,0))</f>
        <v>111</v>
      </c>
      <c r="M1578">
        <f>VLOOKUP($C1578,'Raw-products'!$A$2:$H$1261,MATCH(M$1,'Raw-products'!$A$1:$H$1,0))</f>
        <v>41</v>
      </c>
      <c r="N1578" s="5">
        <f t="shared" si="48"/>
        <v>4551</v>
      </c>
      <c r="O1578" cm="1">
        <f t="array" ref="O1578:R1578">_xlfn.XLOOKUP($B1578,'Raw -orders'!$A:$A,'Raw -orders'!$B:$E)</f>
        <v>686</v>
      </c>
      <c r="P1578">
        <v>41400</v>
      </c>
      <c r="Q1578" s="1">
        <v>44425</v>
      </c>
      <c r="R1578" s="1">
        <v>44451</v>
      </c>
      <c r="S1578" t="str" cm="1">
        <f t="array" ref="S1578:Z1578">_xlfn.XLOOKUP($O1578,'Raw - customers'!$A:$A,'Raw - customers'!$B:$I)</f>
        <v>Elbertina Gaish</v>
      </c>
      <c r="T1578" t="str">
        <v>Polygender</v>
      </c>
      <c r="U1578">
        <v>22</v>
      </c>
      <c r="V1578" t="str">
        <v>6801 Jessica JunctionApt. 868</v>
      </c>
      <c r="W1578">
        <v>4931</v>
      </c>
      <c r="X1578" t="str">
        <v>Dickensshire</v>
      </c>
      <c r="Y1578" t="str">
        <v>Victoria</v>
      </c>
      <c r="Z1578" t="str">
        <v>Australia</v>
      </c>
      <c r="AA1578">
        <v>8</v>
      </c>
      <c r="AB1578" s="3" t="str">
        <f t="shared" si="49"/>
        <v>20 to 30</v>
      </c>
      <c r="AM1578" s="6">
        <v>686</v>
      </c>
      <c r="AN1578" s="6" t="s">
        <v>1396</v>
      </c>
    </row>
    <row r="1579" spans="1:40" x14ac:dyDescent="0.25">
      <c r="A1579">
        <v>1577</v>
      </c>
      <c r="B1579">
        <v>322</v>
      </c>
      <c r="C1579">
        <v>967</v>
      </c>
      <c r="D1579">
        <v>97</v>
      </c>
      <c r="E1579">
        <v>1</v>
      </c>
      <c r="F1579">
        <v>97</v>
      </c>
      <c r="G1579">
        <v>1</v>
      </c>
      <c r="H1579" t="str">
        <f>VLOOKUP($C1579,'Raw-products'!$A$2:$H$1261,MATCH(H$1,'Raw-products'!$A$1:$H$1,0))</f>
        <v>Trousers</v>
      </c>
      <c r="I1579" t="str">
        <f>VLOOKUP($C1579,'Raw-products'!$A$2:$H$1261,MATCH(I$1,'Raw-products'!$A$1:$H$1,0))</f>
        <v>Slim-Fit</v>
      </c>
      <c r="J1579" t="str">
        <f>VLOOKUP($C1579,'Raw-products'!$A$2:$H$1261,MATCH(J$1,'Raw-products'!$A$1:$H$1,0))</f>
        <v>M</v>
      </c>
      <c r="K1579" t="str">
        <f>VLOOKUP($C1579,'Raw-products'!$A$2:$H$1261,MATCH(K$1,'Raw-products'!$A$1:$H$1,0))</f>
        <v>blue</v>
      </c>
      <c r="L1579">
        <f>VLOOKUP($C1579,'Raw-products'!$A$2:$H$1261,MATCH(L$1,'Raw-products'!$A$1:$H$1,0))</f>
        <v>119</v>
      </c>
      <c r="M1579">
        <f>VLOOKUP($C1579,'Raw-products'!$A$2:$H$1261,MATCH(M$1,'Raw-products'!$A$1:$H$1,0))</f>
        <v>75</v>
      </c>
      <c r="N1579" s="5">
        <f t="shared" si="48"/>
        <v>8925</v>
      </c>
      <c r="O1579" cm="1">
        <f t="array" ref="O1579:R1579">_xlfn.XLOOKUP($B1579,'Raw -orders'!$A:$A,'Raw -orders'!$B:$E)</f>
        <v>686</v>
      </c>
      <c r="P1579">
        <v>41400</v>
      </c>
      <c r="Q1579" s="1">
        <v>44425</v>
      </c>
      <c r="R1579" s="1">
        <v>44451</v>
      </c>
      <c r="S1579" t="str" cm="1">
        <f t="array" ref="S1579:Z1579">_xlfn.XLOOKUP($O1579,'Raw - customers'!$A:$A,'Raw - customers'!$B:$I)</f>
        <v>Elbertina Gaish</v>
      </c>
      <c r="T1579" t="str">
        <v>Polygender</v>
      </c>
      <c r="U1579">
        <v>22</v>
      </c>
      <c r="V1579" t="str">
        <v>6801 Jessica JunctionApt. 868</v>
      </c>
      <c r="W1579">
        <v>4931</v>
      </c>
      <c r="X1579" t="str">
        <v>Dickensshire</v>
      </c>
      <c r="Y1579" t="str">
        <v>Victoria</v>
      </c>
      <c r="Z1579" t="str">
        <v>Australia</v>
      </c>
      <c r="AA1579">
        <v>8</v>
      </c>
      <c r="AB1579" s="3" t="str">
        <f t="shared" si="49"/>
        <v>20 to 30</v>
      </c>
      <c r="AM1579" s="6">
        <v>686</v>
      </c>
      <c r="AN1579" s="6" t="s">
        <v>1396</v>
      </c>
    </row>
    <row r="1580" spans="1:40" x14ac:dyDescent="0.25">
      <c r="A1580">
        <v>1578</v>
      </c>
      <c r="B1580">
        <v>322</v>
      </c>
      <c r="C1580">
        <v>537</v>
      </c>
      <c r="D1580">
        <v>98</v>
      </c>
      <c r="E1580">
        <v>2</v>
      </c>
      <c r="F1580">
        <v>196</v>
      </c>
      <c r="G1580">
        <v>1</v>
      </c>
      <c r="H1580" t="str">
        <f>VLOOKUP($C1580,'Raw-products'!$A$2:$H$1261,MATCH(H$1,'Raw-products'!$A$1:$H$1,0))</f>
        <v>Jacket</v>
      </c>
      <c r="I1580" t="str">
        <f>VLOOKUP($C1580,'Raw-products'!$A$2:$H$1261,MATCH(I$1,'Raw-products'!$A$1:$H$1,0))</f>
        <v>Leather</v>
      </c>
      <c r="J1580" t="str">
        <f>VLOOKUP($C1580,'Raw-products'!$A$2:$H$1261,MATCH(J$1,'Raw-products'!$A$1:$H$1,0))</f>
        <v>M</v>
      </c>
      <c r="K1580" t="str">
        <f>VLOOKUP($C1580,'Raw-products'!$A$2:$H$1261,MATCH(K$1,'Raw-products'!$A$1:$H$1,0))</f>
        <v>yellow</v>
      </c>
      <c r="L1580">
        <f>VLOOKUP($C1580,'Raw-products'!$A$2:$H$1261,MATCH(L$1,'Raw-products'!$A$1:$H$1,0))</f>
        <v>113</v>
      </c>
      <c r="M1580">
        <f>VLOOKUP($C1580,'Raw-products'!$A$2:$H$1261,MATCH(M$1,'Raw-products'!$A$1:$H$1,0))</f>
        <v>77</v>
      </c>
      <c r="N1580" s="5">
        <f t="shared" si="48"/>
        <v>8701</v>
      </c>
      <c r="O1580" cm="1">
        <f t="array" ref="O1580:R1580">_xlfn.XLOOKUP($B1580,'Raw -orders'!$A:$A,'Raw -orders'!$B:$E)</f>
        <v>686</v>
      </c>
      <c r="P1580">
        <v>41400</v>
      </c>
      <c r="Q1580" s="1">
        <v>44425</v>
      </c>
      <c r="R1580" s="1">
        <v>44451</v>
      </c>
      <c r="S1580" t="str" cm="1">
        <f t="array" ref="S1580:Z1580">_xlfn.XLOOKUP($O1580,'Raw - customers'!$A:$A,'Raw - customers'!$B:$I)</f>
        <v>Elbertina Gaish</v>
      </c>
      <c r="T1580" t="str">
        <v>Polygender</v>
      </c>
      <c r="U1580">
        <v>22</v>
      </c>
      <c r="V1580" t="str">
        <v>6801 Jessica JunctionApt. 868</v>
      </c>
      <c r="W1580">
        <v>4931</v>
      </c>
      <c r="X1580" t="str">
        <v>Dickensshire</v>
      </c>
      <c r="Y1580" t="str">
        <v>Victoria</v>
      </c>
      <c r="Z1580" t="str">
        <v>Australia</v>
      </c>
      <c r="AA1580">
        <v>8</v>
      </c>
      <c r="AB1580" s="3" t="str">
        <f t="shared" si="49"/>
        <v>20 to 30</v>
      </c>
      <c r="AM1580" s="6">
        <v>686</v>
      </c>
      <c r="AN1580" s="6" t="s">
        <v>1396</v>
      </c>
    </row>
    <row r="1581" spans="1:40" x14ac:dyDescent="0.25">
      <c r="A1581">
        <v>1579</v>
      </c>
      <c r="B1581">
        <v>322</v>
      </c>
      <c r="C1581">
        <v>348</v>
      </c>
      <c r="D1581">
        <v>109</v>
      </c>
      <c r="E1581">
        <v>1</v>
      </c>
      <c r="F1581">
        <v>109</v>
      </c>
      <c r="G1581">
        <v>1</v>
      </c>
      <c r="H1581" t="str">
        <f>VLOOKUP($C1581,'Raw-products'!$A$2:$H$1261,MATCH(H$1,'Raw-products'!$A$1:$H$1,0))</f>
        <v>Shirt</v>
      </c>
      <c r="I1581" t="str">
        <f>VLOOKUP($C1581,'Raw-products'!$A$2:$H$1261,MATCH(I$1,'Raw-products'!$A$1:$H$1,0))</f>
        <v>Mandarin Collar</v>
      </c>
      <c r="J1581" t="str">
        <f>VLOOKUP($C1581,'Raw-products'!$A$2:$H$1261,MATCH(J$1,'Raw-products'!$A$1:$H$1,0))</f>
        <v>L</v>
      </c>
      <c r="K1581" t="str">
        <f>VLOOKUP($C1581,'Raw-products'!$A$2:$H$1261,MATCH(K$1,'Raw-products'!$A$1:$H$1,0))</f>
        <v>violet</v>
      </c>
      <c r="L1581">
        <f>VLOOKUP($C1581,'Raw-products'!$A$2:$H$1261,MATCH(L$1,'Raw-products'!$A$1:$H$1,0))</f>
        <v>108</v>
      </c>
      <c r="M1581">
        <f>VLOOKUP($C1581,'Raw-products'!$A$2:$H$1261,MATCH(M$1,'Raw-products'!$A$1:$H$1,0))</f>
        <v>54</v>
      </c>
      <c r="N1581" s="5">
        <f t="shared" si="48"/>
        <v>5832</v>
      </c>
      <c r="O1581" cm="1">
        <f t="array" ref="O1581:R1581">_xlfn.XLOOKUP($B1581,'Raw -orders'!$A:$A,'Raw -orders'!$B:$E)</f>
        <v>686</v>
      </c>
      <c r="P1581">
        <v>41400</v>
      </c>
      <c r="Q1581" s="1">
        <v>44425</v>
      </c>
      <c r="R1581" s="1">
        <v>44451</v>
      </c>
      <c r="S1581" t="str" cm="1">
        <f t="array" ref="S1581:Z1581">_xlfn.XLOOKUP($O1581,'Raw - customers'!$A:$A,'Raw - customers'!$B:$I)</f>
        <v>Elbertina Gaish</v>
      </c>
      <c r="T1581" t="str">
        <v>Polygender</v>
      </c>
      <c r="U1581">
        <v>22</v>
      </c>
      <c r="V1581" t="str">
        <v>6801 Jessica JunctionApt. 868</v>
      </c>
      <c r="W1581">
        <v>4931</v>
      </c>
      <c r="X1581" t="str">
        <v>Dickensshire</v>
      </c>
      <c r="Y1581" t="str">
        <v>Victoria</v>
      </c>
      <c r="Z1581" t="str">
        <v>Australia</v>
      </c>
      <c r="AA1581">
        <v>8</v>
      </c>
      <c r="AB1581" s="3" t="str">
        <f t="shared" si="49"/>
        <v>20 to 30</v>
      </c>
      <c r="AM1581" s="6">
        <v>686</v>
      </c>
      <c r="AN1581" s="6" t="s">
        <v>1396</v>
      </c>
    </row>
    <row r="1582" spans="1:40" x14ac:dyDescent="0.25">
      <c r="A1582">
        <v>1580</v>
      </c>
      <c r="B1582">
        <v>322</v>
      </c>
      <c r="C1582">
        <v>152</v>
      </c>
      <c r="D1582">
        <v>91</v>
      </c>
      <c r="E1582">
        <v>3</v>
      </c>
      <c r="F1582">
        <v>273</v>
      </c>
      <c r="G1582">
        <v>1</v>
      </c>
      <c r="H1582" t="str">
        <f>VLOOKUP($C1582,'Raw-products'!$A$2:$H$1261,MATCH(H$1,'Raw-products'!$A$1:$H$1,0))</f>
        <v>Shirt</v>
      </c>
      <c r="I1582" t="str">
        <f>VLOOKUP($C1582,'Raw-products'!$A$2:$H$1261,MATCH(I$1,'Raw-products'!$A$1:$H$1,0))</f>
        <v>Linen</v>
      </c>
      <c r="J1582" t="str">
        <f>VLOOKUP($C1582,'Raw-products'!$A$2:$H$1261,MATCH(J$1,'Raw-products'!$A$1:$H$1,0))</f>
        <v>M</v>
      </c>
      <c r="K1582" t="str">
        <f>VLOOKUP($C1582,'Raw-products'!$A$2:$H$1261,MATCH(K$1,'Raw-products'!$A$1:$H$1,0))</f>
        <v>yellow</v>
      </c>
      <c r="L1582">
        <f>VLOOKUP($C1582,'Raw-products'!$A$2:$H$1261,MATCH(L$1,'Raw-products'!$A$1:$H$1,0))</f>
        <v>116</v>
      </c>
      <c r="M1582">
        <f>VLOOKUP($C1582,'Raw-products'!$A$2:$H$1261,MATCH(M$1,'Raw-products'!$A$1:$H$1,0))</f>
        <v>59</v>
      </c>
      <c r="N1582" s="5">
        <f t="shared" si="48"/>
        <v>6844</v>
      </c>
      <c r="O1582" cm="1">
        <f t="array" ref="O1582:R1582">_xlfn.XLOOKUP($B1582,'Raw -orders'!$A:$A,'Raw -orders'!$B:$E)</f>
        <v>686</v>
      </c>
      <c r="P1582">
        <v>41400</v>
      </c>
      <c r="Q1582" s="1">
        <v>44425</v>
      </c>
      <c r="R1582" s="1">
        <v>44451</v>
      </c>
      <c r="S1582" t="str" cm="1">
        <f t="array" ref="S1582:Z1582">_xlfn.XLOOKUP($O1582,'Raw - customers'!$A:$A,'Raw - customers'!$B:$I)</f>
        <v>Elbertina Gaish</v>
      </c>
      <c r="T1582" t="str">
        <v>Polygender</v>
      </c>
      <c r="U1582">
        <v>22</v>
      </c>
      <c r="V1582" t="str">
        <v>6801 Jessica JunctionApt. 868</v>
      </c>
      <c r="W1582">
        <v>4931</v>
      </c>
      <c r="X1582" t="str">
        <v>Dickensshire</v>
      </c>
      <c r="Y1582" t="str">
        <v>Victoria</v>
      </c>
      <c r="Z1582" t="str">
        <v>Australia</v>
      </c>
      <c r="AA1582">
        <v>8</v>
      </c>
      <c r="AB1582" s="3" t="str">
        <f t="shared" si="49"/>
        <v>20 to 30</v>
      </c>
      <c r="AM1582" s="6">
        <v>686</v>
      </c>
      <c r="AN1582" s="6" t="s">
        <v>1396</v>
      </c>
    </row>
    <row r="1583" spans="1:40" x14ac:dyDescent="0.25">
      <c r="A1583">
        <v>1581</v>
      </c>
      <c r="B1583">
        <v>323</v>
      </c>
      <c r="C1583">
        <v>943</v>
      </c>
      <c r="D1583">
        <v>96</v>
      </c>
      <c r="E1583">
        <v>2</v>
      </c>
      <c r="F1583">
        <v>192</v>
      </c>
      <c r="G1583">
        <v>1</v>
      </c>
      <c r="H1583" t="str">
        <f>VLOOKUP($C1583,'Raw-products'!$A$2:$H$1261,MATCH(H$1,'Raw-products'!$A$1:$H$1,0))</f>
        <v>Trousers</v>
      </c>
      <c r="I1583" t="str">
        <f>VLOOKUP($C1583,'Raw-products'!$A$2:$H$1261,MATCH(I$1,'Raw-products'!$A$1:$H$1,0))</f>
        <v>Drawstring</v>
      </c>
      <c r="J1583" t="str">
        <f>VLOOKUP($C1583,'Raw-products'!$A$2:$H$1261,MATCH(J$1,'Raw-products'!$A$1:$H$1,0))</f>
        <v>L</v>
      </c>
      <c r="K1583" t="str">
        <f>VLOOKUP($C1583,'Raw-products'!$A$2:$H$1261,MATCH(K$1,'Raw-products'!$A$1:$H$1,0))</f>
        <v>violet</v>
      </c>
      <c r="L1583">
        <f>VLOOKUP($C1583,'Raw-products'!$A$2:$H$1261,MATCH(L$1,'Raw-products'!$A$1:$H$1,0))</f>
        <v>104</v>
      </c>
      <c r="M1583">
        <f>VLOOKUP($C1583,'Raw-products'!$A$2:$H$1261,MATCH(M$1,'Raw-products'!$A$1:$H$1,0))</f>
        <v>62</v>
      </c>
      <c r="N1583" s="5">
        <f t="shared" si="48"/>
        <v>6448</v>
      </c>
      <c r="O1583" cm="1">
        <f t="array" ref="O1583:R1583">_xlfn.XLOOKUP($B1583,'Raw -orders'!$A:$A,'Raw -orders'!$B:$E)</f>
        <v>852</v>
      </c>
      <c r="P1583">
        <v>11437</v>
      </c>
      <c r="Q1583" s="1">
        <v>44278</v>
      </c>
      <c r="R1583" s="1">
        <v>44299</v>
      </c>
      <c r="S1583" t="str" cm="1">
        <f t="array" ref="S1583:Z1583">_xlfn.XLOOKUP($O1583,'Raw - customers'!$A:$A,'Raw - customers'!$B:$I)</f>
        <v>Lucas Cromly</v>
      </c>
      <c r="T1583" t="str">
        <v>Polygender</v>
      </c>
      <c r="U1583">
        <v>67</v>
      </c>
      <c r="V1583" t="str">
        <v>079 Chase MallApt. 902</v>
      </c>
      <c r="W1583">
        <v>8460</v>
      </c>
      <c r="X1583" t="str">
        <v>O'connertown</v>
      </c>
      <c r="Y1583" t="str">
        <v>Tasmania</v>
      </c>
      <c r="Z1583" t="str">
        <v>Australia</v>
      </c>
      <c r="AA1583">
        <v>3</v>
      </c>
      <c r="AB1583" s="3" t="str">
        <f t="shared" si="49"/>
        <v>20 to 30</v>
      </c>
      <c r="AM1583" s="6">
        <v>852</v>
      </c>
      <c r="AN1583" s="6" t="s">
        <v>1414</v>
      </c>
    </row>
    <row r="1584" spans="1:40" x14ac:dyDescent="0.25">
      <c r="A1584">
        <v>1582</v>
      </c>
      <c r="B1584">
        <v>323</v>
      </c>
      <c r="C1584">
        <v>635</v>
      </c>
      <c r="D1584">
        <v>93</v>
      </c>
      <c r="E1584">
        <v>3</v>
      </c>
      <c r="F1584">
        <v>279</v>
      </c>
      <c r="G1584">
        <v>1</v>
      </c>
      <c r="H1584" t="str">
        <f>VLOOKUP($C1584,'Raw-products'!$A$2:$H$1261,MATCH(H$1,'Raw-products'!$A$1:$H$1,0))</f>
        <v>Jacket</v>
      </c>
      <c r="I1584" t="str">
        <f>VLOOKUP($C1584,'Raw-products'!$A$2:$H$1261,MATCH(I$1,'Raw-products'!$A$1:$H$1,0))</f>
        <v>Coach</v>
      </c>
      <c r="J1584" t="str">
        <f>VLOOKUP($C1584,'Raw-products'!$A$2:$H$1261,MATCH(J$1,'Raw-products'!$A$1:$H$1,0))</f>
        <v>XS</v>
      </c>
      <c r="K1584" t="str">
        <f>VLOOKUP($C1584,'Raw-products'!$A$2:$H$1261,MATCH(K$1,'Raw-products'!$A$1:$H$1,0))</f>
        <v>orange</v>
      </c>
      <c r="L1584">
        <f>VLOOKUP($C1584,'Raw-products'!$A$2:$H$1261,MATCH(L$1,'Raw-products'!$A$1:$H$1,0))</f>
        <v>115</v>
      </c>
      <c r="M1584">
        <f>VLOOKUP($C1584,'Raw-products'!$A$2:$H$1261,MATCH(M$1,'Raw-products'!$A$1:$H$1,0))</f>
        <v>42</v>
      </c>
      <c r="N1584" s="5">
        <f t="shared" si="48"/>
        <v>4830</v>
      </c>
      <c r="O1584" cm="1">
        <f t="array" ref="O1584:R1584">_xlfn.XLOOKUP($B1584,'Raw -orders'!$A:$A,'Raw -orders'!$B:$E)</f>
        <v>852</v>
      </c>
      <c r="P1584">
        <v>11437</v>
      </c>
      <c r="Q1584" s="1">
        <v>44278</v>
      </c>
      <c r="R1584" s="1">
        <v>44299</v>
      </c>
      <c r="S1584" t="str" cm="1">
        <f t="array" ref="S1584:Z1584">_xlfn.XLOOKUP($O1584,'Raw - customers'!$A:$A,'Raw - customers'!$B:$I)</f>
        <v>Lucas Cromly</v>
      </c>
      <c r="T1584" t="str">
        <v>Polygender</v>
      </c>
      <c r="U1584">
        <v>67</v>
      </c>
      <c r="V1584" t="str">
        <v>079 Chase MallApt. 902</v>
      </c>
      <c r="W1584">
        <v>8460</v>
      </c>
      <c r="X1584" t="str">
        <v>O'connertown</v>
      </c>
      <c r="Y1584" t="str">
        <v>Tasmania</v>
      </c>
      <c r="Z1584" t="str">
        <v>Australia</v>
      </c>
      <c r="AA1584">
        <v>3</v>
      </c>
      <c r="AB1584" s="3" t="str">
        <f t="shared" si="49"/>
        <v>20 to 30</v>
      </c>
      <c r="AM1584" s="6">
        <v>852</v>
      </c>
      <c r="AN1584" s="6" t="s">
        <v>1414</v>
      </c>
    </row>
    <row r="1585" spans="1:40" x14ac:dyDescent="0.25">
      <c r="A1585">
        <v>1583</v>
      </c>
      <c r="B1585">
        <v>323</v>
      </c>
      <c r="C1585">
        <v>1000</v>
      </c>
      <c r="D1585">
        <v>106</v>
      </c>
      <c r="E1585">
        <v>3</v>
      </c>
      <c r="F1585">
        <v>318</v>
      </c>
      <c r="G1585">
        <v>1</v>
      </c>
      <c r="H1585" t="str">
        <f>VLOOKUP($C1585,'Raw-products'!$A$2:$H$1261,MATCH(H$1,'Raw-products'!$A$1:$H$1,0))</f>
        <v>Trousers</v>
      </c>
      <c r="I1585" t="str">
        <f>VLOOKUP($C1585,'Raw-products'!$A$2:$H$1261,MATCH(I$1,'Raw-products'!$A$1:$H$1,0))</f>
        <v>Wool</v>
      </c>
      <c r="J1585" t="str">
        <f>VLOOKUP($C1585,'Raw-products'!$A$2:$H$1261,MATCH(J$1,'Raw-products'!$A$1:$H$1,0))</f>
        <v>XS</v>
      </c>
      <c r="K1585" t="str">
        <f>VLOOKUP($C1585,'Raw-products'!$A$2:$H$1261,MATCH(K$1,'Raw-products'!$A$1:$H$1,0))</f>
        <v>blue</v>
      </c>
      <c r="L1585">
        <f>VLOOKUP($C1585,'Raw-products'!$A$2:$H$1261,MATCH(L$1,'Raw-products'!$A$1:$H$1,0))</f>
        <v>111</v>
      </c>
      <c r="M1585">
        <f>VLOOKUP($C1585,'Raw-products'!$A$2:$H$1261,MATCH(M$1,'Raw-products'!$A$1:$H$1,0))</f>
        <v>58</v>
      </c>
      <c r="N1585" s="5">
        <f t="shared" si="48"/>
        <v>6438</v>
      </c>
      <c r="O1585" cm="1">
        <f t="array" ref="O1585:R1585">_xlfn.XLOOKUP($B1585,'Raw -orders'!$A:$A,'Raw -orders'!$B:$E)</f>
        <v>852</v>
      </c>
      <c r="P1585">
        <v>11437</v>
      </c>
      <c r="Q1585" s="1">
        <v>44278</v>
      </c>
      <c r="R1585" s="1">
        <v>44299</v>
      </c>
      <c r="S1585" t="str" cm="1">
        <f t="array" ref="S1585:Z1585">_xlfn.XLOOKUP($O1585,'Raw - customers'!$A:$A,'Raw - customers'!$B:$I)</f>
        <v>Lucas Cromly</v>
      </c>
      <c r="T1585" t="str">
        <v>Polygender</v>
      </c>
      <c r="U1585">
        <v>67</v>
      </c>
      <c r="V1585" t="str">
        <v>079 Chase MallApt. 902</v>
      </c>
      <c r="W1585">
        <v>8460</v>
      </c>
      <c r="X1585" t="str">
        <v>O'connertown</v>
      </c>
      <c r="Y1585" t="str">
        <v>Tasmania</v>
      </c>
      <c r="Z1585" t="str">
        <v>Australia</v>
      </c>
      <c r="AA1585">
        <v>3</v>
      </c>
      <c r="AB1585" s="3" t="str">
        <f t="shared" si="49"/>
        <v>20 to 30</v>
      </c>
      <c r="AM1585" s="6">
        <v>852</v>
      </c>
      <c r="AN1585" s="6" t="s">
        <v>1414</v>
      </c>
    </row>
    <row r="1586" spans="1:40" x14ac:dyDescent="0.25">
      <c r="A1586">
        <v>1584</v>
      </c>
      <c r="B1586">
        <v>323</v>
      </c>
      <c r="C1586">
        <v>444</v>
      </c>
      <c r="D1586">
        <v>107</v>
      </c>
      <c r="E1586">
        <v>1</v>
      </c>
      <c r="F1586">
        <v>107</v>
      </c>
      <c r="G1586">
        <v>1</v>
      </c>
      <c r="H1586" t="str">
        <f>VLOOKUP($C1586,'Raw-products'!$A$2:$H$1261,MATCH(H$1,'Raw-products'!$A$1:$H$1,0))</f>
        <v>Jacket</v>
      </c>
      <c r="I1586" t="str">
        <f>VLOOKUP($C1586,'Raw-products'!$A$2:$H$1261,MATCH(I$1,'Raw-products'!$A$1:$H$1,0))</f>
        <v>Denim</v>
      </c>
      <c r="J1586" t="str">
        <f>VLOOKUP($C1586,'Raw-products'!$A$2:$H$1261,MATCH(J$1,'Raw-products'!$A$1:$H$1,0))</f>
        <v>XL</v>
      </c>
      <c r="K1586" t="str">
        <f>VLOOKUP($C1586,'Raw-products'!$A$2:$H$1261,MATCH(K$1,'Raw-products'!$A$1:$H$1,0))</f>
        <v>blue</v>
      </c>
      <c r="L1586">
        <f>VLOOKUP($C1586,'Raw-products'!$A$2:$H$1261,MATCH(L$1,'Raw-products'!$A$1:$H$1,0))</f>
        <v>92</v>
      </c>
      <c r="M1586">
        <f>VLOOKUP($C1586,'Raw-products'!$A$2:$H$1261,MATCH(M$1,'Raw-products'!$A$1:$H$1,0))</f>
        <v>80</v>
      </c>
      <c r="N1586" s="5">
        <f t="shared" si="48"/>
        <v>7360</v>
      </c>
      <c r="O1586" cm="1">
        <f t="array" ref="O1586:R1586">_xlfn.XLOOKUP($B1586,'Raw -orders'!$A:$A,'Raw -orders'!$B:$E)</f>
        <v>852</v>
      </c>
      <c r="P1586">
        <v>11437</v>
      </c>
      <c r="Q1586" s="1">
        <v>44278</v>
      </c>
      <c r="R1586" s="1">
        <v>44299</v>
      </c>
      <c r="S1586" t="str" cm="1">
        <f t="array" ref="S1586:Z1586">_xlfn.XLOOKUP($O1586,'Raw - customers'!$A:$A,'Raw - customers'!$B:$I)</f>
        <v>Lucas Cromly</v>
      </c>
      <c r="T1586" t="str">
        <v>Polygender</v>
      </c>
      <c r="U1586">
        <v>67</v>
      </c>
      <c r="V1586" t="str">
        <v>079 Chase MallApt. 902</v>
      </c>
      <c r="W1586">
        <v>8460</v>
      </c>
      <c r="X1586" t="str">
        <v>O'connertown</v>
      </c>
      <c r="Y1586" t="str">
        <v>Tasmania</v>
      </c>
      <c r="Z1586" t="str">
        <v>Australia</v>
      </c>
      <c r="AA1586">
        <v>3</v>
      </c>
      <c r="AB1586" s="3" t="str">
        <f t="shared" si="49"/>
        <v>20 to 30</v>
      </c>
      <c r="AM1586" s="6">
        <v>852</v>
      </c>
      <c r="AN1586" s="6" t="s">
        <v>1414</v>
      </c>
    </row>
    <row r="1587" spans="1:40" x14ac:dyDescent="0.25">
      <c r="A1587">
        <v>1585</v>
      </c>
      <c r="B1587">
        <v>323</v>
      </c>
      <c r="C1587">
        <v>787</v>
      </c>
      <c r="D1587">
        <v>91</v>
      </c>
      <c r="E1587">
        <v>2</v>
      </c>
      <c r="F1587">
        <v>182</v>
      </c>
      <c r="G1587">
        <v>1</v>
      </c>
      <c r="H1587" t="str">
        <f>VLOOKUP($C1587,'Raw-products'!$A$2:$H$1261,MATCH(H$1,'Raw-products'!$A$1:$H$1,0))</f>
        <v>Jacket</v>
      </c>
      <c r="I1587" t="str">
        <f>VLOOKUP($C1587,'Raw-products'!$A$2:$H$1261,MATCH(I$1,'Raw-products'!$A$1:$H$1,0))</f>
        <v>Pullover</v>
      </c>
      <c r="J1587" t="str">
        <f>VLOOKUP($C1587,'Raw-products'!$A$2:$H$1261,MATCH(J$1,'Raw-products'!$A$1:$H$1,0))</f>
        <v>M</v>
      </c>
      <c r="K1587" t="str">
        <f>VLOOKUP($C1587,'Raw-products'!$A$2:$H$1261,MATCH(K$1,'Raw-products'!$A$1:$H$1,0))</f>
        <v>green</v>
      </c>
      <c r="L1587">
        <f>VLOOKUP($C1587,'Raw-products'!$A$2:$H$1261,MATCH(L$1,'Raw-products'!$A$1:$H$1,0))</f>
        <v>114</v>
      </c>
      <c r="M1587">
        <f>VLOOKUP($C1587,'Raw-products'!$A$2:$H$1261,MATCH(M$1,'Raw-products'!$A$1:$H$1,0))</f>
        <v>47</v>
      </c>
      <c r="N1587" s="5">
        <f t="shared" si="48"/>
        <v>5358</v>
      </c>
      <c r="O1587" cm="1">
        <f t="array" ref="O1587:R1587">_xlfn.XLOOKUP($B1587,'Raw -orders'!$A:$A,'Raw -orders'!$B:$E)</f>
        <v>852</v>
      </c>
      <c r="P1587">
        <v>11437</v>
      </c>
      <c r="Q1587" s="1">
        <v>44278</v>
      </c>
      <c r="R1587" s="1">
        <v>44299</v>
      </c>
      <c r="S1587" t="str" cm="1">
        <f t="array" ref="S1587:Z1587">_xlfn.XLOOKUP($O1587,'Raw - customers'!$A:$A,'Raw - customers'!$B:$I)</f>
        <v>Lucas Cromly</v>
      </c>
      <c r="T1587" t="str">
        <v>Polygender</v>
      </c>
      <c r="U1587">
        <v>67</v>
      </c>
      <c r="V1587" t="str">
        <v>079 Chase MallApt. 902</v>
      </c>
      <c r="W1587">
        <v>8460</v>
      </c>
      <c r="X1587" t="str">
        <v>O'connertown</v>
      </c>
      <c r="Y1587" t="str">
        <v>Tasmania</v>
      </c>
      <c r="Z1587" t="str">
        <v>Australia</v>
      </c>
      <c r="AA1587">
        <v>3</v>
      </c>
      <c r="AB1587" s="3" t="str">
        <f t="shared" si="49"/>
        <v>20 to 30</v>
      </c>
      <c r="AM1587" s="6">
        <v>852</v>
      </c>
      <c r="AN1587" s="6" t="s">
        <v>1414</v>
      </c>
    </row>
    <row r="1588" spans="1:40" x14ac:dyDescent="0.25">
      <c r="A1588">
        <v>1586</v>
      </c>
      <c r="B1588">
        <v>323</v>
      </c>
      <c r="C1588">
        <v>357</v>
      </c>
      <c r="D1588">
        <v>94</v>
      </c>
      <c r="E1588">
        <v>3</v>
      </c>
      <c r="F1588">
        <v>282</v>
      </c>
      <c r="G1588">
        <v>1</v>
      </c>
      <c r="H1588" t="str">
        <f>VLOOKUP($C1588,'Raw-products'!$A$2:$H$1261,MATCH(H$1,'Raw-products'!$A$1:$H$1,0))</f>
        <v>Shirt</v>
      </c>
      <c r="I1588" t="str">
        <f>VLOOKUP($C1588,'Raw-products'!$A$2:$H$1261,MATCH(I$1,'Raw-products'!$A$1:$H$1,0))</f>
        <v>Henley</v>
      </c>
      <c r="J1588" t="str">
        <f>VLOOKUP($C1588,'Raw-products'!$A$2:$H$1261,MATCH(J$1,'Raw-products'!$A$1:$H$1,0))</f>
        <v>M</v>
      </c>
      <c r="K1588" t="str">
        <f>VLOOKUP($C1588,'Raw-products'!$A$2:$H$1261,MATCH(K$1,'Raw-products'!$A$1:$H$1,0))</f>
        <v>orange</v>
      </c>
      <c r="L1588">
        <f>VLOOKUP($C1588,'Raw-products'!$A$2:$H$1261,MATCH(L$1,'Raw-products'!$A$1:$H$1,0))</f>
        <v>92</v>
      </c>
      <c r="M1588">
        <f>VLOOKUP($C1588,'Raw-products'!$A$2:$H$1261,MATCH(M$1,'Raw-products'!$A$1:$H$1,0))</f>
        <v>70</v>
      </c>
      <c r="N1588" s="5">
        <f t="shared" si="48"/>
        <v>6440</v>
      </c>
      <c r="O1588" cm="1">
        <f t="array" ref="O1588:R1588">_xlfn.XLOOKUP($B1588,'Raw -orders'!$A:$A,'Raw -orders'!$B:$E)</f>
        <v>852</v>
      </c>
      <c r="P1588">
        <v>11437</v>
      </c>
      <c r="Q1588" s="1">
        <v>44278</v>
      </c>
      <c r="R1588" s="1">
        <v>44299</v>
      </c>
      <c r="S1588" t="str" cm="1">
        <f t="array" ref="S1588:Z1588">_xlfn.XLOOKUP($O1588,'Raw - customers'!$A:$A,'Raw - customers'!$B:$I)</f>
        <v>Lucas Cromly</v>
      </c>
      <c r="T1588" t="str">
        <v>Polygender</v>
      </c>
      <c r="U1588">
        <v>67</v>
      </c>
      <c r="V1588" t="str">
        <v>079 Chase MallApt. 902</v>
      </c>
      <c r="W1588">
        <v>8460</v>
      </c>
      <c r="X1588" t="str">
        <v>O'connertown</v>
      </c>
      <c r="Y1588" t="str">
        <v>Tasmania</v>
      </c>
      <c r="Z1588" t="str">
        <v>Australia</v>
      </c>
      <c r="AA1588">
        <v>3</v>
      </c>
      <c r="AB1588" s="3" t="str">
        <f t="shared" si="49"/>
        <v>20 to 30</v>
      </c>
      <c r="AM1588" s="6">
        <v>852</v>
      </c>
      <c r="AN1588" s="6" t="s">
        <v>1414</v>
      </c>
    </row>
    <row r="1589" spans="1:40" x14ac:dyDescent="0.25">
      <c r="A1589">
        <v>1587</v>
      </c>
      <c r="B1589">
        <v>323</v>
      </c>
      <c r="C1589">
        <v>41</v>
      </c>
      <c r="D1589">
        <v>104</v>
      </c>
      <c r="E1589">
        <v>2</v>
      </c>
      <c r="F1589">
        <v>208</v>
      </c>
      <c r="G1589">
        <v>1</v>
      </c>
      <c r="H1589" t="str">
        <f>VLOOKUP($C1589,'Raw-products'!$A$2:$H$1261,MATCH(H$1,'Raw-products'!$A$1:$H$1,0))</f>
        <v>Shirt</v>
      </c>
      <c r="I1589" t="str">
        <f>VLOOKUP($C1589,'Raw-products'!$A$2:$H$1261,MATCH(I$1,'Raw-products'!$A$1:$H$1,0))</f>
        <v>Dress</v>
      </c>
      <c r="J1589" t="str">
        <f>VLOOKUP($C1589,'Raw-products'!$A$2:$H$1261,MATCH(J$1,'Raw-products'!$A$1:$H$1,0))</f>
        <v>S</v>
      </c>
      <c r="K1589" t="str">
        <f>VLOOKUP($C1589,'Raw-products'!$A$2:$H$1261,MATCH(K$1,'Raw-products'!$A$1:$H$1,0))</f>
        <v>orange</v>
      </c>
      <c r="L1589">
        <f>VLOOKUP($C1589,'Raw-products'!$A$2:$H$1261,MATCH(L$1,'Raw-products'!$A$1:$H$1,0))</f>
        <v>119</v>
      </c>
      <c r="M1589">
        <f>VLOOKUP($C1589,'Raw-products'!$A$2:$H$1261,MATCH(M$1,'Raw-products'!$A$1:$H$1,0))</f>
        <v>69</v>
      </c>
      <c r="N1589" s="5">
        <f t="shared" si="48"/>
        <v>8211</v>
      </c>
      <c r="O1589" cm="1">
        <f t="array" ref="O1589:R1589">_xlfn.XLOOKUP($B1589,'Raw -orders'!$A:$A,'Raw -orders'!$B:$E)</f>
        <v>852</v>
      </c>
      <c r="P1589">
        <v>11437</v>
      </c>
      <c r="Q1589" s="1">
        <v>44278</v>
      </c>
      <c r="R1589" s="1">
        <v>44299</v>
      </c>
      <c r="S1589" t="str" cm="1">
        <f t="array" ref="S1589:Z1589">_xlfn.XLOOKUP($O1589,'Raw - customers'!$A:$A,'Raw - customers'!$B:$I)</f>
        <v>Lucas Cromly</v>
      </c>
      <c r="T1589" t="str">
        <v>Polygender</v>
      </c>
      <c r="U1589">
        <v>67</v>
      </c>
      <c r="V1589" t="str">
        <v>079 Chase MallApt. 902</v>
      </c>
      <c r="W1589">
        <v>8460</v>
      </c>
      <c r="X1589" t="str">
        <v>O'connertown</v>
      </c>
      <c r="Y1589" t="str">
        <v>Tasmania</v>
      </c>
      <c r="Z1589" t="str">
        <v>Australia</v>
      </c>
      <c r="AA1589">
        <v>3</v>
      </c>
      <c r="AB1589" s="3" t="str">
        <f t="shared" si="49"/>
        <v>20 to 30</v>
      </c>
      <c r="AM1589" s="6">
        <v>852</v>
      </c>
      <c r="AN1589" s="6" t="s">
        <v>1414</v>
      </c>
    </row>
    <row r="1590" spans="1:40" x14ac:dyDescent="0.25">
      <c r="A1590">
        <v>1588</v>
      </c>
      <c r="B1590">
        <v>323</v>
      </c>
      <c r="C1590">
        <v>1066</v>
      </c>
      <c r="D1590">
        <v>93</v>
      </c>
      <c r="E1590">
        <v>2</v>
      </c>
      <c r="F1590">
        <v>186</v>
      </c>
      <c r="G1590">
        <v>1</v>
      </c>
      <c r="H1590" t="str">
        <f>VLOOKUP($C1590,'Raw-products'!$A$2:$H$1261,MATCH(H$1,'Raw-products'!$A$1:$H$1,0))</f>
        <v>Trousers</v>
      </c>
      <c r="I1590" t="str">
        <f>VLOOKUP($C1590,'Raw-products'!$A$2:$H$1261,MATCH(I$1,'Raw-products'!$A$1:$H$1,0))</f>
        <v>Joggers</v>
      </c>
      <c r="J1590" t="str">
        <f>VLOOKUP($C1590,'Raw-products'!$A$2:$H$1261,MATCH(J$1,'Raw-products'!$A$1:$H$1,0))</f>
        <v>S</v>
      </c>
      <c r="K1590" t="str">
        <f>VLOOKUP($C1590,'Raw-products'!$A$2:$H$1261,MATCH(K$1,'Raw-products'!$A$1:$H$1,0))</f>
        <v>green</v>
      </c>
      <c r="L1590">
        <f>VLOOKUP($C1590,'Raw-products'!$A$2:$H$1261,MATCH(L$1,'Raw-products'!$A$1:$H$1,0))</f>
        <v>94</v>
      </c>
      <c r="M1590">
        <f>VLOOKUP($C1590,'Raw-products'!$A$2:$H$1261,MATCH(M$1,'Raw-products'!$A$1:$H$1,0))</f>
        <v>76</v>
      </c>
      <c r="N1590" s="5">
        <f t="shared" si="48"/>
        <v>7144</v>
      </c>
      <c r="O1590" cm="1">
        <f t="array" ref="O1590:R1590">_xlfn.XLOOKUP($B1590,'Raw -orders'!$A:$A,'Raw -orders'!$B:$E)</f>
        <v>852</v>
      </c>
      <c r="P1590">
        <v>11437</v>
      </c>
      <c r="Q1590" s="1">
        <v>44278</v>
      </c>
      <c r="R1590" s="1">
        <v>44299</v>
      </c>
      <c r="S1590" t="str" cm="1">
        <f t="array" ref="S1590:Z1590">_xlfn.XLOOKUP($O1590,'Raw - customers'!$A:$A,'Raw - customers'!$B:$I)</f>
        <v>Lucas Cromly</v>
      </c>
      <c r="T1590" t="str">
        <v>Polygender</v>
      </c>
      <c r="U1590">
        <v>67</v>
      </c>
      <c r="V1590" t="str">
        <v>079 Chase MallApt. 902</v>
      </c>
      <c r="W1590">
        <v>8460</v>
      </c>
      <c r="X1590" t="str">
        <v>O'connertown</v>
      </c>
      <c r="Y1590" t="str">
        <v>Tasmania</v>
      </c>
      <c r="Z1590" t="str">
        <v>Australia</v>
      </c>
      <c r="AA1590">
        <v>3</v>
      </c>
      <c r="AB1590" s="3" t="str">
        <f t="shared" si="49"/>
        <v>20 to 30</v>
      </c>
      <c r="AM1590" s="6">
        <v>852</v>
      </c>
      <c r="AN1590" s="6" t="s">
        <v>1414</v>
      </c>
    </row>
    <row r="1591" spans="1:40" x14ac:dyDescent="0.25">
      <c r="A1591">
        <v>1589</v>
      </c>
      <c r="B1591">
        <v>324</v>
      </c>
      <c r="C1591">
        <v>122</v>
      </c>
      <c r="D1591">
        <v>92</v>
      </c>
      <c r="E1591">
        <v>2</v>
      </c>
      <c r="F1591">
        <v>184</v>
      </c>
      <c r="G1591">
        <v>1</v>
      </c>
      <c r="H1591" t="str">
        <f>VLOOKUP($C1591,'Raw-products'!$A$2:$H$1261,MATCH(H$1,'Raw-products'!$A$1:$H$1,0))</f>
        <v>Shirt</v>
      </c>
      <c r="I1591" t="str">
        <f>VLOOKUP($C1591,'Raw-products'!$A$2:$H$1261,MATCH(I$1,'Raw-products'!$A$1:$H$1,0))</f>
        <v>Denim</v>
      </c>
      <c r="J1591" t="str">
        <f>VLOOKUP($C1591,'Raw-products'!$A$2:$H$1261,MATCH(J$1,'Raw-products'!$A$1:$H$1,0))</f>
        <v>M</v>
      </c>
      <c r="K1591" t="str">
        <f>VLOOKUP($C1591,'Raw-products'!$A$2:$H$1261,MATCH(K$1,'Raw-products'!$A$1:$H$1,0))</f>
        <v>green</v>
      </c>
      <c r="L1591">
        <f>VLOOKUP($C1591,'Raw-products'!$A$2:$H$1261,MATCH(L$1,'Raw-products'!$A$1:$H$1,0))</f>
        <v>115</v>
      </c>
      <c r="M1591">
        <f>VLOOKUP($C1591,'Raw-products'!$A$2:$H$1261,MATCH(M$1,'Raw-products'!$A$1:$H$1,0))</f>
        <v>66</v>
      </c>
      <c r="N1591" s="5">
        <f t="shared" si="48"/>
        <v>7590</v>
      </c>
      <c r="O1591" cm="1">
        <f t="array" ref="O1591:R1591">_xlfn.XLOOKUP($B1591,'Raw -orders'!$A:$A,'Raw -orders'!$B:$E)</f>
        <v>99</v>
      </c>
      <c r="P1591">
        <v>10411</v>
      </c>
      <c r="Q1591" s="1">
        <v>44382</v>
      </c>
      <c r="R1591" s="1">
        <v>44393</v>
      </c>
      <c r="S1591" t="str" cm="1">
        <f t="array" ref="S1591:Z1591">_xlfn.XLOOKUP($O1591,'Raw - customers'!$A:$A,'Raw - customers'!$B:$I)</f>
        <v>Benji Vineall</v>
      </c>
      <c r="T1591" t="str">
        <v>Genderqueer</v>
      </c>
      <c r="U1591">
        <v>75</v>
      </c>
      <c r="V1591" t="str">
        <v>468 Shields CircleApt. 480</v>
      </c>
      <c r="W1591">
        <v>296</v>
      </c>
      <c r="X1591" t="str">
        <v>Port Madelineberg</v>
      </c>
      <c r="Y1591" t="str">
        <v>Tasmania</v>
      </c>
      <c r="Z1591" t="str">
        <v>Australia</v>
      </c>
      <c r="AA1591">
        <v>7</v>
      </c>
      <c r="AB1591" s="3" t="str">
        <f t="shared" si="49"/>
        <v>10 to 20</v>
      </c>
      <c r="AM1591" s="6">
        <v>99</v>
      </c>
      <c r="AN1591" s="6" t="s">
        <v>1414</v>
      </c>
    </row>
    <row r="1592" spans="1:40" x14ac:dyDescent="0.25">
      <c r="A1592">
        <v>1590</v>
      </c>
      <c r="B1592">
        <v>324</v>
      </c>
      <c r="C1592">
        <v>135</v>
      </c>
      <c r="D1592">
        <v>92</v>
      </c>
      <c r="E1592">
        <v>3</v>
      </c>
      <c r="F1592">
        <v>276</v>
      </c>
      <c r="G1592">
        <v>1</v>
      </c>
      <c r="H1592" t="str">
        <f>VLOOKUP($C1592,'Raw-products'!$A$2:$H$1261,MATCH(H$1,'Raw-products'!$A$1:$H$1,0))</f>
        <v>Shirt</v>
      </c>
      <c r="I1592" t="str">
        <f>VLOOKUP($C1592,'Raw-products'!$A$2:$H$1261,MATCH(I$1,'Raw-products'!$A$1:$H$1,0))</f>
        <v>Denim</v>
      </c>
      <c r="J1592" t="str">
        <f>VLOOKUP($C1592,'Raw-products'!$A$2:$H$1261,MATCH(J$1,'Raw-products'!$A$1:$H$1,0))</f>
        <v>XS</v>
      </c>
      <c r="K1592" t="str">
        <f>VLOOKUP($C1592,'Raw-products'!$A$2:$H$1261,MATCH(K$1,'Raw-products'!$A$1:$H$1,0))</f>
        <v>violet</v>
      </c>
      <c r="L1592">
        <f>VLOOKUP($C1592,'Raw-products'!$A$2:$H$1261,MATCH(L$1,'Raw-products'!$A$1:$H$1,0))</f>
        <v>115</v>
      </c>
      <c r="M1592">
        <f>VLOOKUP($C1592,'Raw-products'!$A$2:$H$1261,MATCH(M$1,'Raw-products'!$A$1:$H$1,0))</f>
        <v>73</v>
      </c>
      <c r="N1592" s="5">
        <f t="shared" si="48"/>
        <v>8395</v>
      </c>
      <c r="O1592" cm="1">
        <f t="array" ref="O1592:R1592">_xlfn.XLOOKUP($B1592,'Raw -orders'!$A:$A,'Raw -orders'!$B:$E)</f>
        <v>99</v>
      </c>
      <c r="P1592">
        <v>10411</v>
      </c>
      <c r="Q1592" s="1">
        <v>44382</v>
      </c>
      <c r="R1592" s="1">
        <v>44393</v>
      </c>
      <c r="S1592" t="str" cm="1">
        <f t="array" ref="S1592:Z1592">_xlfn.XLOOKUP($O1592,'Raw - customers'!$A:$A,'Raw - customers'!$B:$I)</f>
        <v>Benji Vineall</v>
      </c>
      <c r="T1592" t="str">
        <v>Genderqueer</v>
      </c>
      <c r="U1592">
        <v>75</v>
      </c>
      <c r="V1592" t="str">
        <v>468 Shields CircleApt. 480</v>
      </c>
      <c r="W1592">
        <v>296</v>
      </c>
      <c r="X1592" t="str">
        <v>Port Madelineberg</v>
      </c>
      <c r="Y1592" t="str">
        <v>Tasmania</v>
      </c>
      <c r="Z1592" t="str">
        <v>Australia</v>
      </c>
      <c r="AA1592">
        <v>7</v>
      </c>
      <c r="AB1592" s="3" t="str">
        <f t="shared" si="49"/>
        <v>10 to 20</v>
      </c>
      <c r="AM1592" s="6">
        <v>99</v>
      </c>
      <c r="AN1592" s="6" t="s">
        <v>1414</v>
      </c>
    </row>
    <row r="1593" spans="1:40" x14ac:dyDescent="0.25">
      <c r="A1593">
        <v>1591</v>
      </c>
      <c r="B1593">
        <v>324</v>
      </c>
      <c r="C1593">
        <v>647</v>
      </c>
      <c r="D1593">
        <v>93</v>
      </c>
      <c r="E1593">
        <v>3</v>
      </c>
      <c r="F1593">
        <v>279</v>
      </c>
      <c r="G1593">
        <v>1</v>
      </c>
      <c r="H1593" t="str">
        <f>VLOOKUP($C1593,'Raw-products'!$A$2:$H$1261,MATCH(H$1,'Raw-products'!$A$1:$H$1,0))</f>
        <v>Jacket</v>
      </c>
      <c r="I1593" t="str">
        <f>VLOOKUP($C1593,'Raw-products'!$A$2:$H$1261,MATCH(I$1,'Raw-products'!$A$1:$H$1,0))</f>
        <v>Coach</v>
      </c>
      <c r="J1593" t="str">
        <f>VLOOKUP($C1593,'Raw-products'!$A$2:$H$1261,MATCH(J$1,'Raw-products'!$A$1:$H$1,0))</f>
        <v>M</v>
      </c>
      <c r="K1593" t="str">
        <f>VLOOKUP($C1593,'Raw-products'!$A$2:$H$1261,MATCH(K$1,'Raw-products'!$A$1:$H$1,0))</f>
        <v>green</v>
      </c>
      <c r="L1593">
        <f>VLOOKUP($C1593,'Raw-products'!$A$2:$H$1261,MATCH(L$1,'Raw-products'!$A$1:$H$1,0))</f>
        <v>115</v>
      </c>
      <c r="M1593">
        <f>VLOOKUP($C1593,'Raw-products'!$A$2:$H$1261,MATCH(M$1,'Raw-products'!$A$1:$H$1,0))</f>
        <v>63</v>
      </c>
      <c r="N1593" s="5">
        <f t="shared" si="48"/>
        <v>7245</v>
      </c>
      <c r="O1593" cm="1">
        <f t="array" ref="O1593:R1593">_xlfn.XLOOKUP($B1593,'Raw -orders'!$A:$A,'Raw -orders'!$B:$E)</f>
        <v>99</v>
      </c>
      <c r="P1593">
        <v>10411</v>
      </c>
      <c r="Q1593" s="1">
        <v>44382</v>
      </c>
      <c r="R1593" s="1">
        <v>44393</v>
      </c>
      <c r="S1593" t="str" cm="1">
        <f t="array" ref="S1593:Z1593">_xlfn.XLOOKUP($O1593,'Raw - customers'!$A:$A,'Raw - customers'!$B:$I)</f>
        <v>Benji Vineall</v>
      </c>
      <c r="T1593" t="str">
        <v>Genderqueer</v>
      </c>
      <c r="U1593">
        <v>75</v>
      </c>
      <c r="V1593" t="str">
        <v>468 Shields CircleApt. 480</v>
      </c>
      <c r="W1593">
        <v>296</v>
      </c>
      <c r="X1593" t="str">
        <v>Port Madelineberg</v>
      </c>
      <c r="Y1593" t="str">
        <v>Tasmania</v>
      </c>
      <c r="Z1593" t="str">
        <v>Australia</v>
      </c>
      <c r="AA1593">
        <v>7</v>
      </c>
      <c r="AB1593" s="3" t="str">
        <f t="shared" si="49"/>
        <v>10 to 20</v>
      </c>
      <c r="AM1593" s="6">
        <v>99</v>
      </c>
      <c r="AN1593" s="6" t="s">
        <v>1414</v>
      </c>
    </row>
    <row r="1594" spans="1:40" x14ac:dyDescent="0.25">
      <c r="A1594">
        <v>1592</v>
      </c>
      <c r="B1594">
        <v>324</v>
      </c>
      <c r="C1594">
        <v>269</v>
      </c>
      <c r="D1594">
        <v>95</v>
      </c>
      <c r="E1594">
        <v>2</v>
      </c>
      <c r="F1594">
        <v>190</v>
      </c>
      <c r="G1594">
        <v>1</v>
      </c>
      <c r="H1594" t="str">
        <f>VLOOKUP($C1594,'Raw-products'!$A$2:$H$1261,MATCH(H$1,'Raw-products'!$A$1:$H$1,0))</f>
        <v>Shirt</v>
      </c>
      <c r="I1594" t="str">
        <f>VLOOKUP($C1594,'Raw-products'!$A$2:$H$1261,MATCH(I$1,'Raw-products'!$A$1:$H$1,0))</f>
        <v>Polo</v>
      </c>
      <c r="J1594" t="str">
        <f>VLOOKUP($C1594,'Raw-products'!$A$2:$H$1261,MATCH(J$1,'Raw-products'!$A$1:$H$1,0))</f>
        <v>XL</v>
      </c>
      <c r="K1594" t="str">
        <f>VLOOKUP($C1594,'Raw-products'!$A$2:$H$1261,MATCH(K$1,'Raw-products'!$A$1:$H$1,0))</f>
        <v>blue</v>
      </c>
      <c r="L1594">
        <f>VLOOKUP($C1594,'Raw-products'!$A$2:$H$1261,MATCH(L$1,'Raw-products'!$A$1:$H$1,0))</f>
        <v>117</v>
      </c>
      <c r="M1594">
        <f>VLOOKUP($C1594,'Raw-products'!$A$2:$H$1261,MATCH(M$1,'Raw-products'!$A$1:$H$1,0))</f>
        <v>70</v>
      </c>
      <c r="N1594" s="5">
        <f t="shared" si="48"/>
        <v>8190</v>
      </c>
      <c r="O1594" cm="1">
        <f t="array" ref="O1594:R1594">_xlfn.XLOOKUP($B1594,'Raw -orders'!$A:$A,'Raw -orders'!$B:$E)</f>
        <v>99</v>
      </c>
      <c r="P1594">
        <v>10411</v>
      </c>
      <c r="Q1594" s="1">
        <v>44382</v>
      </c>
      <c r="R1594" s="1">
        <v>44393</v>
      </c>
      <c r="S1594" t="str" cm="1">
        <f t="array" ref="S1594:Z1594">_xlfn.XLOOKUP($O1594,'Raw - customers'!$A:$A,'Raw - customers'!$B:$I)</f>
        <v>Benji Vineall</v>
      </c>
      <c r="T1594" t="str">
        <v>Genderqueer</v>
      </c>
      <c r="U1594">
        <v>75</v>
      </c>
      <c r="V1594" t="str">
        <v>468 Shields CircleApt. 480</v>
      </c>
      <c r="W1594">
        <v>296</v>
      </c>
      <c r="X1594" t="str">
        <v>Port Madelineberg</v>
      </c>
      <c r="Y1594" t="str">
        <v>Tasmania</v>
      </c>
      <c r="Z1594" t="str">
        <v>Australia</v>
      </c>
      <c r="AA1594">
        <v>7</v>
      </c>
      <c r="AB1594" s="3" t="str">
        <f t="shared" si="49"/>
        <v>10 to 20</v>
      </c>
      <c r="AM1594" s="6">
        <v>99</v>
      </c>
      <c r="AN1594" s="6" t="s">
        <v>1414</v>
      </c>
    </row>
    <row r="1595" spans="1:40" x14ac:dyDescent="0.25">
      <c r="A1595">
        <v>1593</v>
      </c>
      <c r="B1595">
        <v>324</v>
      </c>
      <c r="C1595">
        <v>741</v>
      </c>
      <c r="D1595">
        <v>109</v>
      </c>
      <c r="E1595">
        <v>3</v>
      </c>
      <c r="F1595">
        <v>327</v>
      </c>
      <c r="G1595">
        <v>1</v>
      </c>
      <c r="H1595" t="str">
        <f>VLOOKUP($C1595,'Raw-products'!$A$2:$H$1261,MATCH(H$1,'Raw-products'!$A$1:$H$1,0))</f>
        <v>Jacket</v>
      </c>
      <c r="I1595" t="str">
        <f>VLOOKUP($C1595,'Raw-products'!$A$2:$H$1261,MATCH(I$1,'Raw-products'!$A$1:$H$1,0))</f>
        <v>Peacoat</v>
      </c>
      <c r="J1595" t="str">
        <f>VLOOKUP($C1595,'Raw-products'!$A$2:$H$1261,MATCH(J$1,'Raw-products'!$A$1:$H$1,0))</f>
        <v>S</v>
      </c>
      <c r="K1595" t="str">
        <f>VLOOKUP($C1595,'Raw-products'!$A$2:$H$1261,MATCH(K$1,'Raw-products'!$A$1:$H$1,0))</f>
        <v>orange</v>
      </c>
      <c r="L1595">
        <f>VLOOKUP($C1595,'Raw-products'!$A$2:$H$1261,MATCH(L$1,'Raw-products'!$A$1:$H$1,0))</f>
        <v>102</v>
      </c>
      <c r="M1595">
        <f>VLOOKUP($C1595,'Raw-products'!$A$2:$H$1261,MATCH(M$1,'Raw-products'!$A$1:$H$1,0))</f>
        <v>73</v>
      </c>
      <c r="N1595" s="5">
        <f t="shared" si="48"/>
        <v>7446</v>
      </c>
      <c r="O1595" cm="1">
        <f t="array" ref="O1595:R1595">_xlfn.XLOOKUP($B1595,'Raw -orders'!$A:$A,'Raw -orders'!$B:$E)</f>
        <v>99</v>
      </c>
      <c r="P1595">
        <v>10411</v>
      </c>
      <c r="Q1595" s="1">
        <v>44382</v>
      </c>
      <c r="R1595" s="1">
        <v>44393</v>
      </c>
      <c r="S1595" t="str" cm="1">
        <f t="array" ref="S1595:Z1595">_xlfn.XLOOKUP($O1595,'Raw - customers'!$A:$A,'Raw - customers'!$B:$I)</f>
        <v>Benji Vineall</v>
      </c>
      <c r="T1595" t="str">
        <v>Genderqueer</v>
      </c>
      <c r="U1595">
        <v>75</v>
      </c>
      <c r="V1595" t="str">
        <v>468 Shields CircleApt. 480</v>
      </c>
      <c r="W1595">
        <v>296</v>
      </c>
      <c r="X1595" t="str">
        <v>Port Madelineberg</v>
      </c>
      <c r="Y1595" t="str">
        <v>Tasmania</v>
      </c>
      <c r="Z1595" t="str">
        <v>Australia</v>
      </c>
      <c r="AA1595">
        <v>7</v>
      </c>
      <c r="AB1595" s="3" t="str">
        <f t="shared" si="49"/>
        <v>10 to 20</v>
      </c>
      <c r="AM1595" s="6">
        <v>99</v>
      </c>
      <c r="AN1595" s="6" t="s">
        <v>1414</v>
      </c>
    </row>
    <row r="1596" spans="1:40" x14ac:dyDescent="0.25">
      <c r="A1596">
        <v>1594</v>
      </c>
      <c r="B1596">
        <v>325</v>
      </c>
      <c r="C1596">
        <v>869</v>
      </c>
      <c r="D1596">
        <v>113</v>
      </c>
      <c r="E1596">
        <v>3</v>
      </c>
      <c r="F1596">
        <v>339</v>
      </c>
      <c r="G1596">
        <v>1</v>
      </c>
      <c r="H1596" t="str">
        <f>VLOOKUP($C1596,'Raw-products'!$A$2:$H$1261,MATCH(H$1,'Raw-products'!$A$1:$H$1,0))</f>
        <v>Trousers</v>
      </c>
      <c r="I1596" t="str">
        <f>VLOOKUP($C1596,'Raw-products'!$A$2:$H$1261,MATCH(I$1,'Raw-products'!$A$1:$H$1,0))</f>
        <v>Chinos</v>
      </c>
      <c r="J1596" t="str">
        <f>VLOOKUP($C1596,'Raw-products'!$A$2:$H$1261,MATCH(J$1,'Raw-products'!$A$1:$H$1,0))</f>
        <v>XL</v>
      </c>
      <c r="K1596" t="str">
        <f>VLOOKUP($C1596,'Raw-products'!$A$2:$H$1261,MATCH(K$1,'Raw-products'!$A$1:$H$1,0))</f>
        <v>indigo</v>
      </c>
      <c r="L1596">
        <f>VLOOKUP($C1596,'Raw-products'!$A$2:$H$1261,MATCH(L$1,'Raw-products'!$A$1:$H$1,0))</f>
        <v>100</v>
      </c>
      <c r="M1596">
        <f>VLOOKUP($C1596,'Raw-products'!$A$2:$H$1261,MATCH(M$1,'Raw-products'!$A$1:$H$1,0))</f>
        <v>78</v>
      </c>
      <c r="N1596" s="5">
        <f t="shared" si="48"/>
        <v>7800</v>
      </c>
      <c r="O1596" cm="1">
        <f t="array" ref="O1596:R1596">_xlfn.XLOOKUP($B1596,'Raw -orders'!$A:$A,'Raw -orders'!$B:$E)</f>
        <v>318</v>
      </c>
      <c r="P1596">
        <v>18010</v>
      </c>
      <c r="Q1596" s="1">
        <v>44327</v>
      </c>
      <c r="R1596" s="1">
        <v>44344</v>
      </c>
      <c r="S1596" t="str" cm="1">
        <f t="array" ref="S1596:Z1596">_xlfn.XLOOKUP($O1596,'Raw - customers'!$A:$A,'Raw - customers'!$B:$I)</f>
        <v>Glyn Tieman</v>
      </c>
      <c r="T1596" t="str">
        <v>Polygender</v>
      </c>
      <c r="U1596">
        <v>63</v>
      </c>
      <c r="V1596" t="str">
        <v>37 White Station StApt. 524</v>
      </c>
      <c r="W1596">
        <v>1823</v>
      </c>
      <c r="X1596" t="str">
        <v>Georgiatown</v>
      </c>
      <c r="Y1596" t="str">
        <v>Western Australia</v>
      </c>
      <c r="Z1596" t="str">
        <v>Australia</v>
      </c>
      <c r="AA1596">
        <v>5</v>
      </c>
      <c r="AB1596" s="3" t="str">
        <f t="shared" si="49"/>
        <v>10 to 20</v>
      </c>
      <c r="AM1596" s="6">
        <v>318</v>
      </c>
      <c r="AN1596" s="6" t="s">
        <v>1377</v>
      </c>
    </row>
    <row r="1597" spans="1:40" x14ac:dyDescent="0.25">
      <c r="A1597">
        <v>1595</v>
      </c>
      <c r="B1597">
        <v>325</v>
      </c>
      <c r="C1597">
        <v>863</v>
      </c>
      <c r="D1597">
        <v>113</v>
      </c>
      <c r="E1597">
        <v>1</v>
      </c>
      <c r="F1597">
        <v>113</v>
      </c>
      <c r="G1597">
        <v>1</v>
      </c>
      <c r="H1597" t="str">
        <f>VLOOKUP($C1597,'Raw-products'!$A$2:$H$1261,MATCH(H$1,'Raw-products'!$A$1:$H$1,0))</f>
        <v>Trousers</v>
      </c>
      <c r="I1597" t="str">
        <f>VLOOKUP($C1597,'Raw-products'!$A$2:$H$1261,MATCH(I$1,'Raw-products'!$A$1:$H$1,0))</f>
        <v>Chinos</v>
      </c>
      <c r="J1597" t="str">
        <f>VLOOKUP($C1597,'Raw-products'!$A$2:$H$1261,MATCH(J$1,'Raw-products'!$A$1:$H$1,0))</f>
        <v>L</v>
      </c>
      <c r="K1597" t="str">
        <f>VLOOKUP($C1597,'Raw-products'!$A$2:$H$1261,MATCH(K$1,'Raw-products'!$A$1:$H$1,0))</f>
        <v>blue</v>
      </c>
      <c r="L1597">
        <f>VLOOKUP($C1597,'Raw-products'!$A$2:$H$1261,MATCH(L$1,'Raw-products'!$A$1:$H$1,0))</f>
        <v>100</v>
      </c>
      <c r="M1597">
        <f>VLOOKUP($C1597,'Raw-products'!$A$2:$H$1261,MATCH(M$1,'Raw-products'!$A$1:$H$1,0))</f>
        <v>46</v>
      </c>
      <c r="N1597" s="5">
        <f t="shared" si="48"/>
        <v>4600</v>
      </c>
      <c r="O1597" cm="1">
        <f t="array" ref="O1597:R1597">_xlfn.XLOOKUP($B1597,'Raw -orders'!$A:$A,'Raw -orders'!$B:$E)</f>
        <v>318</v>
      </c>
      <c r="P1597">
        <v>18010</v>
      </c>
      <c r="Q1597" s="1">
        <v>44327</v>
      </c>
      <c r="R1597" s="1">
        <v>44344</v>
      </c>
      <c r="S1597" t="str" cm="1">
        <f t="array" ref="S1597:Z1597">_xlfn.XLOOKUP($O1597,'Raw - customers'!$A:$A,'Raw - customers'!$B:$I)</f>
        <v>Glyn Tieman</v>
      </c>
      <c r="T1597" t="str">
        <v>Polygender</v>
      </c>
      <c r="U1597">
        <v>63</v>
      </c>
      <c r="V1597" t="str">
        <v>37 White Station StApt. 524</v>
      </c>
      <c r="W1597">
        <v>1823</v>
      </c>
      <c r="X1597" t="str">
        <v>Georgiatown</v>
      </c>
      <c r="Y1597" t="str">
        <v>Western Australia</v>
      </c>
      <c r="Z1597" t="str">
        <v>Australia</v>
      </c>
      <c r="AA1597">
        <v>5</v>
      </c>
      <c r="AB1597" s="3" t="str">
        <f t="shared" si="49"/>
        <v>10 to 20</v>
      </c>
      <c r="AM1597" s="6">
        <v>318</v>
      </c>
      <c r="AN1597" s="6" t="s">
        <v>1377</v>
      </c>
    </row>
    <row r="1598" spans="1:40" x14ac:dyDescent="0.25">
      <c r="A1598">
        <v>1596</v>
      </c>
      <c r="B1598">
        <v>326</v>
      </c>
      <c r="C1598">
        <v>390</v>
      </c>
      <c r="D1598">
        <v>119</v>
      </c>
      <c r="E1598">
        <v>2</v>
      </c>
      <c r="F1598">
        <v>238</v>
      </c>
      <c r="G1598">
        <v>1</v>
      </c>
      <c r="H1598" t="str">
        <f>VLOOKUP($C1598,'Raw-products'!$A$2:$H$1261,MATCH(H$1,'Raw-products'!$A$1:$H$1,0))</f>
        <v>Shirt</v>
      </c>
      <c r="I1598" t="str">
        <f>VLOOKUP($C1598,'Raw-products'!$A$2:$H$1261,MATCH(I$1,'Raw-products'!$A$1:$H$1,0))</f>
        <v>Casual Slim Fit</v>
      </c>
      <c r="J1598" t="str">
        <f>VLOOKUP($C1598,'Raw-products'!$A$2:$H$1261,MATCH(J$1,'Raw-products'!$A$1:$H$1,0))</f>
        <v>XS</v>
      </c>
      <c r="K1598" t="str">
        <f>VLOOKUP($C1598,'Raw-products'!$A$2:$H$1261,MATCH(K$1,'Raw-products'!$A$1:$H$1,0))</f>
        <v>orange</v>
      </c>
      <c r="L1598">
        <f>VLOOKUP($C1598,'Raw-products'!$A$2:$H$1261,MATCH(L$1,'Raw-products'!$A$1:$H$1,0))</f>
        <v>113</v>
      </c>
      <c r="M1598">
        <f>VLOOKUP($C1598,'Raw-products'!$A$2:$H$1261,MATCH(M$1,'Raw-products'!$A$1:$H$1,0))</f>
        <v>43</v>
      </c>
      <c r="N1598" s="5">
        <f t="shared" si="48"/>
        <v>4859</v>
      </c>
      <c r="O1598" cm="1">
        <f t="array" ref="O1598:R1598">_xlfn.XLOOKUP($B1598,'Raw -orders'!$A:$A,'Raw -orders'!$B:$E)</f>
        <v>199</v>
      </c>
      <c r="P1598">
        <v>15380</v>
      </c>
      <c r="Q1598" s="1">
        <v>44369</v>
      </c>
      <c r="R1598" s="1">
        <v>44378</v>
      </c>
      <c r="S1598" t="str" cm="1">
        <f t="array" ref="S1598:Z1598">_xlfn.XLOOKUP($O1598,'Raw - customers'!$A:$A,'Raw - customers'!$B:$I)</f>
        <v>Clayson Mealing</v>
      </c>
      <c r="T1598" t="str">
        <v>Genderqueer</v>
      </c>
      <c r="U1598">
        <v>65</v>
      </c>
      <c r="V1598" t="str">
        <v>94 Hannah LoopSuite 177</v>
      </c>
      <c r="W1598">
        <v>6219</v>
      </c>
      <c r="X1598" t="str">
        <v>Lake Declanland</v>
      </c>
      <c r="Y1598" t="str">
        <v>South Australia</v>
      </c>
      <c r="Z1598" t="str">
        <v>Australia</v>
      </c>
      <c r="AA1598">
        <v>6</v>
      </c>
      <c r="AB1598" s="3" t="str">
        <f t="shared" si="49"/>
        <v>0 to 10</v>
      </c>
      <c r="AM1598" s="6">
        <v>199</v>
      </c>
      <c r="AN1598" s="6" t="s">
        <v>1345</v>
      </c>
    </row>
    <row r="1599" spans="1:40" x14ac:dyDescent="0.25">
      <c r="A1599">
        <v>1597</v>
      </c>
      <c r="B1599">
        <v>326</v>
      </c>
      <c r="C1599">
        <v>550</v>
      </c>
      <c r="D1599">
        <v>98</v>
      </c>
      <c r="E1599">
        <v>1</v>
      </c>
      <c r="F1599">
        <v>98</v>
      </c>
      <c r="G1599">
        <v>1</v>
      </c>
      <c r="H1599" t="str">
        <f>VLOOKUP($C1599,'Raw-products'!$A$2:$H$1261,MATCH(H$1,'Raw-products'!$A$1:$H$1,0))</f>
        <v>Jacket</v>
      </c>
      <c r="I1599" t="str">
        <f>VLOOKUP($C1599,'Raw-products'!$A$2:$H$1261,MATCH(I$1,'Raw-products'!$A$1:$H$1,0))</f>
        <v>Leather</v>
      </c>
      <c r="J1599" t="str">
        <f>VLOOKUP($C1599,'Raw-products'!$A$2:$H$1261,MATCH(J$1,'Raw-products'!$A$1:$H$1,0))</f>
        <v>XS</v>
      </c>
      <c r="K1599" t="str">
        <f>VLOOKUP($C1599,'Raw-products'!$A$2:$H$1261,MATCH(K$1,'Raw-products'!$A$1:$H$1,0))</f>
        <v>indigo</v>
      </c>
      <c r="L1599">
        <f>VLOOKUP($C1599,'Raw-products'!$A$2:$H$1261,MATCH(L$1,'Raw-products'!$A$1:$H$1,0))</f>
        <v>113</v>
      </c>
      <c r="M1599">
        <f>VLOOKUP($C1599,'Raw-products'!$A$2:$H$1261,MATCH(M$1,'Raw-products'!$A$1:$H$1,0))</f>
        <v>78</v>
      </c>
      <c r="N1599" s="5">
        <f t="shared" si="48"/>
        <v>8814</v>
      </c>
      <c r="O1599" cm="1">
        <f t="array" ref="O1599:R1599">_xlfn.XLOOKUP($B1599,'Raw -orders'!$A:$A,'Raw -orders'!$B:$E)</f>
        <v>199</v>
      </c>
      <c r="P1599">
        <v>15380</v>
      </c>
      <c r="Q1599" s="1">
        <v>44369</v>
      </c>
      <c r="R1599" s="1">
        <v>44378</v>
      </c>
      <c r="S1599" t="str" cm="1">
        <f t="array" ref="S1599:Z1599">_xlfn.XLOOKUP($O1599,'Raw - customers'!$A:$A,'Raw - customers'!$B:$I)</f>
        <v>Clayson Mealing</v>
      </c>
      <c r="T1599" t="str">
        <v>Genderqueer</v>
      </c>
      <c r="U1599">
        <v>65</v>
      </c>
      <c r="V1599" t="str">
        <v>94 Hannah LoopSuite 177</v>
      </c>
      <c r="W1599">
        <v>6219</v>
      </c>
      <c r="X1599" t="str">
        <v>Lake Declanland</v>
      </c>
      <c r="Y1599" t="str">
        <v>South Australia</v>
      </c>
      <c r="Z1599" t="str">
        <v>Australia</v>
      </c>
      <c r="AA1599">
        <v>6</v>
      </c>
      <c r="AB1599" s="3" t="str">
        <f t="shared" si="49"/>
        <v>0 to 10</v>
      </c>
      <c r="AM1599" s="6">
        <v>199</v>
      </c>
      <c r="AN1599" s="6" t="s">
        <v>1345</v>
      </c>
    </row>
    <row r="1600" spans="1:40" x14ac:dyDescent="0.25">
      <c r="A1600">
        <v>1598</v>
      </c>
      <c r="B1600">
        <v>326</v>
      </c>
      <c r="C1600">
        <v>695</v>
      </c>
      <c r="D1600">
        <v>113</v>
      </c>
      <c r="E1600">
        <v>3</v>
      </c>
      <c r="F1600">
        <v>339</v>
      </c>
      <c r="G1600">
        <v>1</v>
      </c>
      <c r="H1600" t="str">
        <f>VLOOKUP($C1600,'Raw-products'!$A$2:$H$1261,MATCH(H$1,'Raw-products'!$A$1:$H$1,0))</f>
        <v>Jacket</v>
      </c>
      <c r="I1600" t="str">
        <f>VLOOKUP($C1600,'Raw-products'!$A$2:$H$1261,MATCH(I$1,'Raw-products'!$A$1:$H$1,0))</f>
        <v>Parka</v>
      </c>
      <c r="J1600" t="str">
        <f>VLOOKUP($C1600,'Raw-products'!$A$2:$H$1261,MATCH(J$1,'Raw-products'!$A$1:$H$1,0))</f>
        <v>XS</v>
      </c>
      <c r="K1600" t="str">
        <f>VLOOKUP($C1600,'Raw-products'!$A$2:$H$1261,MATCH(K$1,'Raw-products'!$A$1:$H$1,0))</f>
        <v>violet</v>
      </c>
      <c r="L1600">
        <f>VLOOKUP($C1600,'Raw-products'!$A$2:$H$1261,MATCH(L$1,'Raw-products'!$A$1:$H$1,0))</f>
        <v>119</v>
      </c>
      <c r="M1600">
        <f>VLOOKUP($C1600,'Raw-products'!$A$2:$H$1261,MATCH(M$1,'Raw-products'!$A$1:$H$1,0))</f>
        <v>59</v>
      </c>
      <c r="N1600" s="5">
        <f t="shared" si="48"/>
        <v>7021</v>
      </c>
      <c r="O1600" cm="1">
        <f t="array" ref="O1600:R1600">_xlfn.XLOOKUP($B1600,'Raw -orders'!$A:$A,'Raw -orders'!$B:$E)</f>
        <v>199</v>
      </c>
      <c r="P1600">
        <v>15380</v>
      </c>
      <c r="Q1600" s="1">
        <v>44369</v>
      </c>
      <c r="R1600" s="1">
        <v>44378</v>
      </c>
      <c r="S1600" t="str" cm="1">
        <f t="array" ref="S1600:Z1600">_xlfn.XLOOKUP($O1600,'Raw - customers'!$A:$A,'Raw - customers'!$B:$I)</f>
        <v>Clayson Mealing</v>
      </c>
      <c r="T1600" t="str">
        <v>Genderqueer</v>
      </c>
      <c r="U1600">
        <v>65</v>
      </c>
      <c r="V1600" t="str">
        <v>94 Hannah LoopSuite 177</v>
      </c>
      <c r="W1600">
        <v>6219</v>
      </c>
      <c r="X1600" t="str">
        <v>Lake Declanland</v>
      </c>
      <c r="Y1600" t="str">
        <v>South Australia</v>
      </c>
      <c r="Z1600" t="str">
        <v>Australia</v>
      </c>
      <c r="AA1600">
        <v>6</v>
      </c>
      <c r="AB1600" s="3" t="str">
        <f t="shared" si="49"/>
        <v>0 to 10</v>
      </c>
      <c r="AM1600" s="6">
        <v>199</v>
      </c>
      <c r="AN1600" s="6" t="s">
        <v>1345</v>
      </c>
    </row>
    <row r="1601" spans="1:40" x14ac:dyDescent="0.25">
      <c r="A1601">
        <v>1599</v>
      </c>
      <c r="B1601">
        <v>327</v>
      </c>
      <c r="C1601">
        <v>1030</v>
      </c>
      <c r="D1601">
        <v>90</v>
      </c>
      <c r="E1601">
        <v>2</v>
      </c>
      <c r="F1601">
        <v>180</v>
      </c>
      <c r="G1601">
        <v>1</v>
      </c>
      <c r="H1601" t="str">
        <f>VLOOKUP($C1601,'Raw-products'!$A$2:$H$1261,MATCH(H$1,'Raw-products'!$A$1:$H$1,0))</f>
        <v>Trousers</v>
      </c>
      <c r="I1601" t="str">
        <f>VLOOKUP($C1601,'Raw-products'!$A$2:$H$1261,MATCH(I$1,'Raw-products'!$A$1:$H$1,0))</f>
        <v>Relaxed Leg</v>
      </c>
      <c r="J1601" t="str">
        <f>VLOOKUP($C1601,'Raw-products'!$A$2:$H$1261,MATCH(J$1,'Raw-products'!$A$1:$H$1,0))</f>
        <v>XS</v>
      </c>
      <c r="K1601" t="str">
        <f>VLOOKUP($C1601,'Raw-products'!$A$2:$H$1261,MATCH(K$1,'Raw-products'!$A$1:$H$1,0))</f>
        <v>green</v>
      </c>
      <c r="L1601">
        <f>VLOOKUP($C1601,'Raw-products'!$A$2:$H$1261,MATCH(L$1,'Raw-products'!$A$1:$H$1,0))</f>
        <v>95</v>
      </c>
      <c r="M1601">
        <f>VLOOKUP($C1601,'Raw-products'!$A$2:$H$1261,MATCH(M$1,'Raw-products'!$A$1:$H$1,0))</f>
        <v>80</v>
      </c>
      <c r="N1601" s="5">
        <f t="shared" si="48"/>
        <v>7600</v>
      </c>
      <c r="O1601" cm="1">
        <f t="array" ref="O1601:R1601">_xlfn.XLOOKUP($B1601,'Raw -orders'!$A:$A,'Raw -orders'!$B:$E)</f>
        <v>710</v>
      </c>
      <c r="P1601">
        <v>11611</v>
      </c>
      <c r="Q1601" s="1">
        <v>44405</v>
      </c>
      <c r="R1601" s="1">
        <v>44408</v>
      </c>
      <c r="S1601" t="str" cm="1">
        <f t="array" ref="S1601:Z1601">_xlfn.XLOOKUP($O1601,'Raw - customers'!$A:$A,'Raw - customers'!$B:$I)</f>
        <v>Avivah Roddick</v>
      </c>
      <c r="T1601" t="str">
        <v>Male</v>
      </c>
      <c r="U1601">
        <v>60</v>
      </c>
      <c r="V1601" t="str">
        <v>606 Lucy ParadeSuite 217</v>
      </c>
      <c r="W1601">
        <v>1666</v>
      </c>
      <c r="X1601" t="str">
        <v>Kulasville</v>
      </c>
      <c r="Y1601" t="str">
        <v>New South Wales</v>
      </c>
      <c r="Z1601" t="str">
        <v>Australia</v>
      </c>
      <c r="AA1601">
        <v>7</v>
      </c>
      <c r="AB1601" s="3" t="str">
        <f t="shared" si="49"/>
        <v>0 to 10</v>
      </c>
      <c r="AM1601" s="6">
        <v>710</v>
      </c>
      <c r="AN1601" s="6" t="s">
        <v>1362</v>
      </c>
    </row>
    <row r="1602" spans="1:40" x14ac:dyDescent="0.25">
      <c r="A1602">
        <v>1600</v>
      </c>
      <c r="B1602">
        <v>327</v>
      </c>
      <c r="C1602">
        <v>60</v>
      </c>
      <c r="D1602">
        <v>104</v>
      </c>
      <c r="E1602">
        <v>1</v>
      </c>
      <c r="F1602">
        <v>104</v>
      </c>
      <c r="G1602">
        <v>1</v>
      </c>
      <c r="H1602" t="str">
        <f>VLOOKUP($C1602,'Raw-products'!$A$2:$H$1261,MATCH(H$1,'Raw-products'!$A$1:$H$1,0))</f>
        <v>Shirt</v>
      </c>
      <c r="I1602" t="str">
        <f>VLOOKUP($C1602,'Raw-products'!$A$2:$H$1261,MATCH(I$1,'Raw-products'!$A$1:$H$1,0))</f>
        <v>Dress</v>
      </c>
      <c r="J1602" t="str">
        <f>VLOOKUP($C1602,'Raw-products'!$A$2:$H$1261,MATCH(J$1,'Raw-products'!$A$1:$H$1,0))</f>
        <v>XS</v>
      </c>
      <c r="K1602" t="str">
        <f>VLOOKUP($C1602,'Raw-products'!$A$2:$H$1261,MATCH(K$1,'Raw-products'!$A$1:$H$1,0))</f>
        <v>indigo</v>
      </c>
      <c r="L1602">
        <f>VLOOKUP($C1602,'Raw-products'!$A$2:$H$1261,MATCH(L$1,'Raw-products'!$A$1:$H$1,0))</f>
        <v>119</v>
      </c>
      <c r="M1602">
        <f>VLOOKUP($C1602,'Raw-products'!$A$2:$H$1261,MATCH(M$1,'Raw-products'!$A$1:$H$1,0))</f>
        <v>56</v>
      </c>
      <c r="N1602" s="5">
        <f t="shared" si="48"/>
        <v>6664</v>
      </c>
      <c r="O1602" cm="1">
        <f t="array" ref="O1602:R1602">_xlfn.XLOOKUP($B1602,'Raw -orders'!$A:$A,'Raw -orders'!$B:$E)</f>
        <v>710</v>
      </c>
      <c r="P1602">
        <v>11611</v>
      </c>
      <c r="Q1602" s="1">
        <v>44405</v>
      </c>
      <c r="R1602" s="1">
        <v>44408</v>
      </c>
      <c r="S1602" t="str" cm="1">
        <f t="array" ref="S1602:Z1602">_xlfn.XLOOKUP($O1602,'Raw - customers'!$A:$A,'Raw - customers'!$B:$I)</f>
        <v>Avivah Roddick</v>
      </c>
      <c r="T1602" t="str">
        <v>Male</v>
      </c>
      <c r="U1602">
        <v>60</v>
      </c>
      <c r="V1602" t="str">
        <v>606 Lucy ParadeSuite 217</v>
      </c>
      <c r="W1602">
        <v>1666</v>
      </c>
      <c r="X1602" t="str">
        <v>Kulasville</v>
      </c>
      <c r="Y1602" t="str">
        <v>New South Wales</v>
      </c>
      <c r="Z1602" t="str">
        <v>Australia</v>
      </c>
      <c r="AA1602">
        <v>7</v>
      </c>
      <c r="AB1602" s="3" t="str">
        <f t="shared" si="49"/>
        <v>0 to 10</v>
      </c>
      <c r="AM1602" s="6">
        <v>710</v>
      </c>
      <c r="AN1602" s="6" t="s">
        <v>1362</v>
      </c>
    </row>
    <row r="1603" spans="1:40" x14ac:dyDescent="0.25">
      <c r="A1603">
        <v>1601</v>
      </c>
      <c r="B1603">
        <v>327</v>
      </c>
      <c r="C1603">
        <v>421</v>
      </c>
      <c r="D1603">
        <v>107</v>
      </c>
      <c r="E1603">
        <v>1</v>
      </c>
      <c r="F1603">
        <v>107</v>
      </c>
      <c r="G1603">
        <v>1</v>
      </c>
      <c r="H1603" t="str">
        <f>VLOOKUP($C1603,'Raw-products'!$A$2:$H$1261,MATCH(H$1,'Raw-products'!$A$1:$H$1,0))</f>
        <v>Jacket</v>
      </c>
      <c r="I1603" t="str">
        <f>VLOOKUP($C1603,'Raw-products'!$A$2:$H$1261,MATCH(I$1,'Raw-products'!$A$1:$H$1,0))</f>
        <v>Denim</v>
      </c>
      <c r="J1603" t="str">
        <f>VLOOKUP($C1603,'Raw-products'!$A$2:$H$1261,MATCH(J$1,'Raw-products'!$A$1:$H$1,0))</f>
        <v>S</v>
      </c>
      <c r="K1603" t="str">
        <f>VLOOKUP($C1603,'Raw-products'!$A$2:$H$1261,MATCH(K$1,'Raw-products'!$A$1:$H$1,0))</f>
        <v>red</v>
      </c>
      <c r="L1603">
        <f>VLOOKUP($C1603,'Raw-products'!$A$2:$H$1261,MATCH(L$1,'Raw-products'!$A$1:$H$1,0))</f>
        <v>92</v>
      </c>
      <c r="M1603">
        <f>VLOOKUP($C1603,'Raw-products'!$A$2:$H$1261,MATCH(M$1,'Raw-products'!$A$1:$H$1,0))</f>
        <v>69</v>
      </c>
      <c r="N1603" s="5">
        <f t="shared" ref="N1603:N1666" si="50">$L1603*$M1603</f>
        <v>6348</v>
      </c>
      <c r="O1603" cm="1">
        <f t="array" ref="O1603:R1603">_xlfn.XLOOKUP($B1603,'Raw -orders'!$A:$A,'Raw -orders'!$B:$E)</f>
        <v>710</v>
      </c>
      <c r="P1603">
        <v>11611</v>
      </c>
      <c r="Q1603" s="1">
        <v>44405</v>
      </c>
      <c r="R1603" s="1">
        <v>44408</v>
      </c>
      <c r="S1603" t="str" cm="1">
        <f t="array" ref="S1603:Z1603">_xlfn.XLOOKUP($O1603,'Raw - customers'!$A:$A,'Raw - customers'!$B:$I)</f>
        <v>Avivah Roddick</v>
      </c>
      <c r="T1603" t="str">
        <v>Male</v>
      </c>
      <c r="U1603">
        <v>60</v>
      </c>
      <c r="V1603" t="str">
        <v>606 Lucy ParadeSuite 217</v>
      </c>
      <c r="W1603">
        <v>1666</v>
      </c>
      <c r="X1603" t="str">
        <v>Kulasville</v>
      </c>
      <c r="Y1603" t="str">
        <v>New South Wales</v>
      </c>
      <c r="Z1603" t="str">
        <v>Australia</v>
      </c>
      <c r="AA1603">
        <v>7</v>
      </c>
      <c r="AB1603" s="3" t="str">
        <f t="shared" ref="AB1603:AB1666" si="51">IF(AND(DATEDIF($Q1603,$R1603,"D")&gt;0,DATEDIF($Q1603,$R1603,"D")&lt;=10),"0 to 10",IF(AND(DATEDIF($Q1603,$R1603,"D")&gt;10,DATEDIF($Q1603,$R1603,"D")&lt;=20),"10 to 20",IF(AND(DATEDIF($Q1603,$R1603,"D")&gt;20,DATEDIF($Q1603,$R1603,"D")&lt;=30),"20 to 30")))</f>
        <v>0 to 10</v>
      </c>
      <c r="AM1603" s="6">
        <v>710</v>
      </c>
      <c r="AN1603" s="6" t="s">
        <v>1362</v>
      </c>
    </row>
    <row r="1604" spans="1:40" x14ac:dyDescent="0.25">
      <c r="A1604">
        <v>1602</v>
      </c>
      <c r="B1604">
        <v>327</v>
      </c>
      <c r="C1604">
        <v>104</v>
      </c>
      <c r="D1604">
        <v>118</v>
      </c>
      <c r="E1604">
        <v>1</v>
      </c>
      <c r="F1604">
        <v>118</v>
      </c>
      <c r="G1604">
        <v>1</v>
      </c>
      <c r="H1604" t="str">
        <f>VLOOKUP($C1604,'Raw-products'!$A$2:$H$1261,MATCH(H$1,'Raw-products'!$A$1:$H$1,0))</f>
        <v>Shirt</v>
      </c>
      <c r="I1604" t="str">
        <f>VLOOKUP($C1604,'Raw-products'!$A$2:$H$1261,MATCH(I$1,'Raw-products'!$A$1:$H$1,0))</f>
        <v>Flannel</v>
      </c>
      <c r="J1604" t="str">
        <f>VLOOKUP($C1604,'Raw-products'!$A$2:$H$1261,MATCH(J$1,'Raw-products'!$A$1:$H$1,0))</f>
        <v>XL</v>
      </c>
      <c r="K1604" t="str">
        <f>VLOOKUP($C1604,'Raw-products'!$A$2:$H$1261,MATCH(K$1,'Raw-products'!$A$1:$H$1,0))</f>
        <v>violet</v>
      </c>
      <c r="L1604">
        <f>VLOOKUP($C1604,'Raw-products'!$A$2:$H$1261,MATCH(L$1,'Raw-products'!$A$1:$H$1,0))</f>
        <v>96</v>
      </c>
      <c r="M1604">
        <f>VLOOKUP($C1604,'Raw-products'!$A$2:$H$1261,MATCH(M$1,'Raw-products'!$A$1:$H$1,0))</f>
        <v>43</v>
      </c>
      <c r="N1604" s="5">
        <f t="shared" si="50"/>
        <v>4128</v>
      </c>
      <c r="O1604" cm="1">
        <f t="array" ref="O1604:R1604">_xlfn.XLOOKUP($B1604,'Raw -orders'!$A:$A,'Raw -orders'!$B:$E)</f>
        <v>710</v>
      </c>
      <c r="P1604">
        <v>11611</v>
      </c>
      <c r="Q1604" s="1">
        <v>44405</v>
      </c>
      <c r="R1604" s="1">
        <v>44408</v>
      </c>
      <c r="S1604" t="str" cm="1">
        <f t="array" ref="S1604:Z1604">_xlfn.XLOOKUP($O1604,'Raw - customers'!$A:$A,'Raw - customers'!$B:$I)</f>
        <v>Avivah Roddick</v>
      </c>
      <c r="T1604" t="str">
        <v>Male</v>
      </c>
      <c r="U1604">
        <v>60</v>
      </c>
      <c r="V1604" t="str">
        <v>606 Lucy ParadeSuite 217</v>
      </c>
      <c r="W1604">
        <v>1666</v>
      </c>
      <c r="X1604" t="str">
        <v>Kulasville</v>
      </c>
      <c r="Y1604" t="str">
        <v>New South Wales</v>
      </c>
      <c r="Z1604" t="str">
        <v>Australia</v>
      </c>
      <c r="AA1604">
        <v>7</v>
      </c>
      <c r="AB1604" s="3" t="str">
        <f t="shared" si="51"/>
        <v>0 to 10</v>
      </c>
      <c r="AM1604" s="6">
        <v>710</v>
      </c>
      <c r="AN1604" s="6" t="s">
        <v>1362</v>
      </c>
    </row>
    <row r="1605" spans="1:40" x14ac:dyDescent="0.25">
      <c r="A1605">
        <v>1603</v>
      </c>
      <c r="B1605">
        <v>327</v>
      </c>
      <c r="C1605">
        <v>508</v>
      </c>
      <c r="D1605">
        <v>102</v>
      </c>
      <c r="E1605">
        <v>3</v>
      </c>
      <c r="F1605">
        <v>306</v>
      </c>
      <c r="G1605">
        <v>1</v>
      </c>
      <c r="H1605" t="str">
        <f>VLOOKUP($C1605,'Raw-products'!$A$2:$H$1261,MATCH(H$1,'Raw-products'!$A$1:$H$1,0))</f>
        <v>Jacket</v>
      </c>
      <c r="I1605" t="str">
        <f>VLOOKUP($C1605,'Raw-products'!$A$2:$H$1261,MATCH(I$1,'Raw-products'!$A$1:$H$1,0))</f>
        <v>Windbreaker</v>
      </c>
      <c r="J1605" t="str">
        <f>VLOOKUP($C1605,'Raw-products'!$A$2:$H$1261,MATCH(J$1,'Raw-products'!$A$1:$H$1,0))</f>
        <v>L</v>
      </c>
      <c r="K1605" t="str">
        <f>VLOOKUP($C1605,'Raw-products'!$A$2:$H$1261,MATCH(K$1,'Raw-products'!$A$1:$H$1,0))</f>
        <v>green</v>
      </c>
      <c r="L1605">
        <f>VLOOKUP($C1605,'Raw-products'!$A$2:$H$1261,MATCH(L$1,'Raw-products'!$A$1:$H$1,0))</f>
        <v>109</v>
      </c>
      <c r="M1605">
        <f>VLOOKUP($C1605,'Raw-products'!$A$2:$H$1261,MATCH(M$1,'Raw-products'!$A$1:$H$1,0))</f>
        <v>62</v>
      </c>
      <c r="N1605" s="5">
        <f t="shared" si="50"/>
        <v>6758</v>
      </c>
      <c r="O1605" cm="1">
        <f t="array" ref="O1605:R1605">_xlfn.XLOOKUP($B1605,'Raw -orders'!$A:$A,'Raw -orders'!$B:$E)</f>
        <v>710</v>
      </c>
      <c r="P1605">
        <v>11611</v>
      </c>
      <c r="Q1605" s="1">
        <v>44405</v>
      </c>
      <c r="R1605" s="1">
        <v>44408</v>
      </c>
      <c r="S1605" t="str" cm="1">
        <f t="array" ref="S1605:Z1605">_xlfn.XLOOKUP($O1605,'Raw - customers'!$A:$A,'Raw - customers'!$B:$I)</f>
        <v>Avivah Roddick</v>
      </c>
      <c r="T1605" t="str">
        <v>Male</v>
      </c>
      <c r="U1605">
        <v>60</v>
      </c>
      <c r="V1605" t="str">
        <v>606 Lucy ParadeSuite 217</v>
      </c>
      <c r="W1605">
        <v>1666</v>
      </c>
      <c r="X1605" t="str">
        <v>Kulasville</v>
      </c>
      <c r="Y1605" t="str">
        <v>New South Wales</v>
      </c>
      <c r="Z1605" t="str">
        <v>Australia</v>
      </c>
      <c r="AA1605">
        <v>7</v>
      </c>
      <c r="AB1605" s="3" t="str">
        <f t="shared" si="51"/>
        <v>0 to 10</v>
      </c>
      <c r="AM1605" s="6">
        <v>710</v>
      </c>
      <c r="AN1605" s="6" t="s">
        <v>1362</v>
      </c>
    </row>
    <row r="1606" spans="1:40" x14ac:dyDescent="0.25">
      <c r="A1606">
        <v>1604</v>
      </c>
      <c r="B1606">
        <v>327</v>
      </c>
      <c r="C1606">
        <v>707</v>
      </c>
      <c r="D1606">
        <v>119</v>
      </c>
      <c r="E1606">
        <v>3</v>
      </c>
      <c r="F1606">
        <v>357</v>
      </c>
      <c r="G1606">
        <v>1</v>
      </c>
      <c r="H1606" t="str">
        <f>VLOOKUP($C1606,'Raw-products'!$A$2:$H$1261,MATCH(H$1,'Raw-products'!$A$1:$H$1,0))</f>
        <v>Jacket</v>
      </c>
      <c r="I1606" t="str">
        <f>VLOOKUP($C1606,'Raw-products'!$A$2:$H$1261,MATCH(I$1,'Raw-products'!$A$1:$H$1,0))</f>
        <v>Trench Coat</v>
      </c>
      <c r="J1606" t="str">
        <f>VLOOKUP($C1606,'Raw-products'!$A$2:$H$1261,MATCH(J$1,'Raw-products'!$A$1:$H$1,0))</f>
        <v>M</v>
      </c>
      <c r="K1606" t="str">
        <f>VLOOKUP($C1606,'Raw-products'!$A$2:$H$1261,MATCH(K$1,'Raw-products'!$A$1:$H$1,0))</f>
        <v>orange</v>
      </c>
      <c r="L1606">
        <f>VLOOKUP($C1606,'Raw-products'!$A$2:$H$1261,MATCH(L$1,'Raw-products'!$A$1:$H$1,0))</f>
        <v>112</v>
      </c>
      <c r="M1606">
        <f>VLOOKUP($C1606,'Raw-products'!$A$2:$H$1261,MATCH(M$1,'Raw-products'!$A$1:$H$1,0))</f>
        <v>43</v>
      </c>
      <c r="N1606" s="5">
        <f t="shared" si="50"/>
        <v>4816</v>
      </c>
      <c r="O1606" cm="1">
        <f t="array" ref="O1606:R1606">_xlfn.XLOOKUP($B1606,'Raw -orders'!$A:$A,'Raw -orders'!$B:$E)</f>
        <v>710</v>
      </c>
      <c r="P1606">
        <v>11611</v>
      </c>
      <c r="Q1606" s="1">
        <v>44405</v>
      </c>
      <c r="R1606" s="1">
        <v>44408</v>
      </c>
      <c r="S1606" t="str" cm="1">
        <f t="array" ref="S1606:Z1606">_xlfn.XLOOKUP($O1606,'Raw - customers'!$A:$A,'Raw - customers'!$B:$I)</f>
        <v>Avivah Roddick</v>
      </c>
      <c r="T1606" t="str">
        <v>Male</v>
      </c>
      <c r="U1606">
        <v>60</v>
      </c>
      <c r="V1606" t="str">
        <v>606 Lucy ParadeSuite 217</v>
      </c>
      <c r="W1606">
        <v>1666</v>
      </c>
      <c r="X1606" t="str">
        <v>Kulasville</v>
      </c>
      <c r="Y1606" t="str">
        <v>New South Wales</v>
      </c>
      <c r="Z1606" t="str">
        <v>Australia</v>
      </c>
      <c r="AA1606">
        <v>7</v>
      </c>
      <c r="AB1606" s="3" t="str">
        <f t="shared" si="51"/>
        <v>0 to 10</v>
      </c>
      <c r="AM1606" s="6">
        <v>710</v>
      </c>
      <c r="AN1606" s="6" t="s">
        <v>1362</v>
      </c>
    </row>
    <row r="1607" spans="1:40" x14ac:dyDescent="0.25">
      <c r="A1607">
        <v>1605</v>
      </c>
      <c r="B1607">
        <v>327</v>
      </c>
      <c r="C1607">
        <v>102</v>
      </c>
      <c r="D1607">
        <v>118</v>
      </c>
      <c r="E1607">
        <v>1</v>
      </c>
      <c r="F1607">
        <v>118</v>
      </c>
      <c r="G1607">
        <v>1</v>
      </c>
      <c r="H1607" t="str">
        <f>VLOOKUP($C1607,'Raw-products'!$A$2:$H$1261,MATCH(H$1,'Raw-products'!$A$1:$H$1,0))</f>
        <v>Shirt</v>
      </c>
      <c r="I1607" t="str">
        <f>VLOOKUP($C1607,'Raw-products'!$A$2:$H$1261,MATCH(I$1,'Raw-products'!$A$1:$H$1,0))</f>
        <v>Flannel</v>
      </c>
      <c r="J1607" t="str">
        <f>VLOOKUP($C1607,'Raw-products'!$A$2:$H$1261,MATCH(J$1,'Raw-products'!$A$1:$H$1,0))</f>
        <v>M</v>
      </c>
      <c r="K1607" t="str">
        <f>VLOOKUP($C1607,'Raw-products'!$A$2:$H$1261,MATCH(K$1,'Raw-products'!$A$1:$H$1,0))</f>
        <v>violet</v>
      </c>
      <c r="L1607">
        <f>VLOOKUP($C1607,'Raw-products'!$A$2:$H$1261,MATCH(L$1,'Raw-products'!$A$1:$H$1,0))</f>
        <v>96</v>
      </c>
      <c r="M1607">
        <f>VLOOKUP($C1607,'Raw-products'!$A$2:$H$1261,MATCH(M$1,'Raw-products'!$A$1:$H$1,0))</f>
        <v>71</v>
      </c>
      <c r="N1607" s="5">
        <f t="shared" si="50"/>
        <v>6816</v>
      </c>
      <c r="O1607" cm="1">
        <f t="array" ref="O1607:R1607">_xlfn.XLOOKUP($B1607,'Raw -orders'!$A:$A,'Raw -orders'!$B:$E)</f>
        <v>710</v>
      </c>
      <c r="P1607">
        <v>11611</v>
      </c>
      <c r="Q1607" s="1">
        <v>44405</v>
      </c>
      <c r="R1607" s="1">
        <v>44408</v>
      </c>
      <c r="S1607" t="str" cm="1">
        <f t="array" ref="S1607:Z1607">_xlfn.XLOOKUP($O1607,'Raw - customers'!$A:$A,'Raw - customers'!$B:$I)</f>
        <v>Avivah Roddick</v>
      </c>
      <c r="T1607" t="str">
        <v>Male</v>
      </c>
      <c r="U1607">
        <v>60</v>
      </c>
      <c r="V1607" t="str">
        <v>606 Lucy ParadeSuite 217</v>
      </c>
      <c r="W1607">
        <v>1666</v>
      </c>
      <c r="X1607" t="str">
        <v>Kulasville</v>
      </c>
      <c r="Y1607" t="str">
        <v>New South Wales</v>
      </c>
      <c r="Z1607" t="str">
        <v>Australia</v>
      </c>
      <c r="AA1607">
        <v>7</v>
      </c>
      <c r="AB1607" s="3" t="str">
        <f t="shared" si="51"/>
        <v>0 to 10</v>
      </c>
      <c r="AM1607" s="6">
        <v>710</v>
      </c>
      <c r="AN1607" s="6" t="s">
        <v>1362</v>
      </c>
    </row>
    <row r="1608" spans="1:40" x14ac:dyDescent="0.25">
      <c r="A1608">
        <v>1606</v>
      </c>
      <c r="B1608">
        <v>327</v>
      </c>
      <c r="C1608">
        <v>889</v>
      </c>
      <c r="D1608">
        <v>94</v>
      </c>
      <c r="E1608">
        <v>1</v>
      </c>
      <c r="F1608">
        <v>94</v>
      </c>
      <c r="G1608">
        <v>1</v>
      </c>
      <c r="H1608" t="str">
        <f>VLOOKUP($C1608,'Raw-products'!$A$2:$H$1261,MATCH(H$1,'Raw-products'!$A$1:$H$1,0))</f>
        <v>Trousers</v>
      </c>
      <c r="I1608" t="str">
        <f>VLOOKUP($C1608,'Raw-products'!$A$2:$H$1261,MATCH(I$1,'Raw-products'!$A$1:$H$1,0))</f>
        <v>Cords</v>
      </c>
      <c r="J1608" t="str">
        <f>VLOOKUP($C1608,'Raw-products'!$A$2:$H$1261,MATCH(J$1,'Raw-products'!$A$1:$H$1,0))</f>
        <v>XL</v>
      </c>
      <c r="K1608" t="str">
        <f>VLOOKUP($C1608,'Raw-products'!$A$2:$H$1261,MATCH(K$1,'Raw-products'!$A$1:$H$1,0))</f>
        <v>yellow</v>
      </c>
      <c r="L1608">
        <f>VLOOKUP($C1608,'Raw-products'!$A$2:$H$1261,MATCH(L$1,'Raw-products'!$A$1:$H$1,0))</f>
        <v>113</v>
      </c>
      <c r="M1608">
        <f>VLOOKUP($C1608,'Raw-products'!$A$2:$H$1261,MATCH(M$1,'Raw-products'!$A$1:$H$1,0))</f>
        <v>65</v>
      </c>
      <c r="N1608" s="5">
        <f t="shared" si="50"/>
        <v>7345</v>
      </c>
      <c r="O1608" cm="1">
        <f t="array" ref="O1608:R1608">_xlfn.XLOOKUP($B1608,'Raw -orders'!$A:$A,'Raw -orders'!$B:$E)</f>
        <v>710</v>
      </c>
      <c r="P1608">
        <v>11611</v>
      </c>
      <c r="Q1608" s="1">
        <v>44405</v>
      </c>
      <c r="R1608" s="1">
        <v>44408</v>
      </c>
      <c r="S1608" t="str" cm="1">
        <f t="array" ref="S1608:Z1608">_xlfn.XLOOKUP($O1608,'Raw - customers'!$A:$A,'Raw - customers'!$B:$I)</f>
        <v>Avivah Roddick</v>
      </c>
      <c r="T1608" t="str">
        <v>Male</v>
      </c>
      <c r="U1608">
        <v>60</v>
      </c>
      <c r="V1608" t="str">
        <v>606 Lucy ParadeSuite 217</v>
      </c>
      <c r="W1608">
        <v>1666</v>
      </c>
      <c r="X1608" t="str">
        <v>Kulasville</v>
      </c>
      <c r="Y1608" t="str">
        <v>New South Wales</v>
      </c>
      <c r="Z1608" t="str">
        <v>Australia</v>
      </c>
      <c r="AA1608">
        <v>7</v>
      </c>
      <c r="AB1608" s="3" t="str">
        <f t="shared" si="51"/>
        <v>0 to 10</v>
      </c>
      <c r="AM1608" s="6">
        <v>710</v>
      </c>
      <c r="AN1608" s="6" t="s">
        <v>1362</v>
      </c>
    </row>
    <row r="1609" spans="1:40" x14ac:dyDescent="0.25">
      <c r="A1609">
        <v>1607</v>
      </c>
      <c r="B1609">
        <v>328</v>
      </c>
      <c r="C1609">
        <v>8</v>
      </c>
      <c r="D1609">
        <v>96</v>
      </c>
      <c r="E1609">
        <v>1</v>
      </c>
      <c r="F1609">
        <v>96</v>
      </c>
      <c r="G1609">
        <v>1</v>
      </c>
      <c r="H1609" t="str">
        <f>VLOOKUP($C1609,'Raw-products'!$A$2:$H$1261,MATCH(H$1,'Raw-products'!$A$1:$H$1,0))</f>
        <v>Shirt</v>
      </c>
      <c r="I1609" t="str">
        <f>VLOOKUP($C1609,'Raw-products'!$A$2:$H$1261,MATCH(I$1,'Raw-products'!$A$1:$H$1,0))</f>
        <v>Oxford Cloth</v>
      </c>
      <c r="J1609" t="str">
        <f>VLOOKUP($C1609,'Raw-products'!$A$2:$H$1261,MATCH(J$1,'Raw-products'!$A$1:$H$1,0))</f>
        <v>L</v>
      </c>
      <c r="K1609" t="str">
        <f>VLOOKUP($C1609,'Raw-products'!$A$2:$H$1261,MATCH(K$1,'Raw-products'!$A$1:$H$1,0))</f>
        <v>orange</v>
      </c>
      <c r="L1609">
        <f>VLOOKUP($C1609,'Raw-products'!$A$2:$H$1261,MATCH(L$1,'Raw-products'!$A$1:$H$1,0))</f>
        <v>114</v>
      </c>
      <c r="M1609">
        <f>VLOOKUP($C1609,'Raw-products'!$A$2:$H$1261,MATCH(M$1,'Raw-products'!$A$1:$H$1,0))</f>
        <v>48</v>
      </c>
      <c r="N1609" s="5">
        <f t="shared" si="50"/>
        <v>5472</v>
      </c>
      <c r="O1609" cm="1">
        <f t="array" ref="O1609:R1609">_xlfn.XLOOKUP($B1609,'Raw -orders'!$A:$A,'Raw -orders'!$B:$E)</f>
        <v>246</v>
      </c>
      <c r="P1609">
        <v>26653</v>
      </c>
      <c r="Q1609" s="1">
        <v>44300</v>
      </c>
      <c r="R1609" s="1">
        <v>44324</v>
      </c>
      <c r="S1609" t="str" cm="1">
        <f t="array" ref="S1609:Z1609">_xlfn.XLOOKUP($O1609,'Raw - customers'!$A:$A,'Raw - customers'!$B:$I)</f>
        <v>Lucias Forsythe</v>
      </c>
      <c r="T1609" t="str">
        <v>Bigender</v>
      </c>
      <c r="U1609">
        <v>40</v>
      </c>
      <c r="V1609" t="str">
        <v>122 Riley TrailSuite 946</v>
      </c>
      <c r="W1609">
        <v>8484</v>
      </c>
      <c r="X1609" t="str">
        <v>West Kiara</v>
      </c>
      <c r="Y1609" t="str">
        <v>Tasmania</v>
      </c>
      <c r="Z1609" t="str">
        <v>Australia</v>
      </c>
      <c r="AA1609">
        <v>4</v>
      </c>
      <c r="AB1609" s="3" t="str">
        <f t="shared" si="51"/>
        <v>20 to 30</v>
      </c>
      <c r="AM1609" s="6">
        <v>246</v>
      </c>
      <c r="AN1609" s="6" t="s">
        <v>1414</v>
      </c>
    </row>
    <row r="1610" spans="1:40" x14ac:dyDescent="0.25">
      <c r="A1610">
        <v>1608</v>
      </c>
      <c r="B1610">
        <v>328</v>
      </c>
      <c r="C1610">
        <v>1069</v>
      </c>
      <c r="D1610">
        <v>93</v>
      </c>
      <c r="E1610">
        <v>3</v>
      </c>
      <c r="F1610">
        <v>279</v>
      </c>
      <c r="G1610">
        <v>1</v>
      </c>
      <c r="H1610" t="str">
        <f>VLOOKUP($C1610,'Raw-products'!$A$2:$H$1261,MATCH(H$1,'Raw-products'!$A$1:$H$1,0))</f>
        <v>Trousers</v>
      </c>
      <c r="I1610" t="str">
        <f>VLOOKUP($C1610,'Raw-products'!$A$2:$H$1261,MATCH(I$1,'Raw-products'!$A$1:$H$1,0))</f>
        <v>Joggers</v>
      </c>
      <c r="J1610" t="str">
        <f>VLOOKUP($C1610,'Raw-products'!$A$2:$H$1261,MATCH(J$1,'Raw-products'!$A$1:$H$1,0))</f>
        <v>XL</v>
      </c>
      <c r="K1610" t="str">
        <f>VLOOKUP($C1610,'Raw-products'!$A$2:$H$1261,MATCH(K$1,'Raw-products'!$A$1:$H$1,0))</f>
        <v>green</v>
      </c>
      <c r="L1610">
        <f>VLOOKUP($C1610,'Raw-products'!$A$2:$H$1261,MATCH(L$1,'Raw-products'!$A$1:$H$1,0))</f>
        <v>94</v>
      </c>
      <c r="M1610">
        <f>VLOOKUP($C1610,'Raw-products'!$A$2:$H$1261,MATCH(M$1,'Raw-products'!$A$1:$H$1,0))</f>
        <v>56</v>
      </c>
      <c r="N1610" s="5">
        <f t="shared" si="50"/>
        <v>5264</v>
      </c>
      <c r="O1610" cm="1">
        <f t="array" ref="O1610:R1610">_xlfn.XLOOKUP($B1610,'Raw -orders'!$A:$A,'Raw -orders'!$B:$E)</f>
        <v>246</v>
      </c>
      <c r="P1610">
        <v>26653</v>
      </c>
      <c r="Q1610" s="1">
        <v>44300</v>
      </c>
      <c r="R1610" s="1">
        <v>44324</v>
      </c>
      <c r="S1610" t="str" cm="1">
        <f t="array" ref="S1610:Z1610">_xlfn.XLOOKUP($O1610,'Raw - customers'!$A:$A,'Raw - customers'!$B:$I)</f>
        <v>Lucias Forsythe</v>
      </c>
      <c r="T1610" t="str">
        <v>Bigender</v>
      </c>
      <c r="U1610">
        <v>40</v>
      </c>
      <c r="V1610" t="str">
        <v>122 Riley TrailSuite 946</v>
      </c>
      <c r="W1610">
        <v>8484</v>
      </c>
      <c r="X1610" t="str">
        <v>West Kiara</v>
      </c>
      <c r="Y1610" t="str">
        <v>Tasmania</v>
      </c>
      <c r="Z1610" t="str">
        <v>Australia</v>
      </c>
      <c r="AA1610">
        <v>4</v>
      </c>
      <c r="AB1610" s="3" t="str">
        <f t="shared" si="51"/>
        <v>20 to 30</v>
      </c>
      <c r="AM1610" s="6">
        <v>246</v>
      </c>
      <c r="AN1610" s="6" t="s">
        <v>1414</v>
      </c>
    </row>
    <row r="1611" spans="1:40" x14ac:dyDescent="0.25">
      <c r="A1611">
        <v>1609</v>
      </c>
      <c r="B1611">
        <v>328</v>
      </c>
      <c r="C1611">
        <v>1145</v>
      </c>
      <c r="D1611">
        <v>102</v>
      </c>
      <c r="E1611">
        <v>1</v>
      </c>
      <c r="F1611">
        <v>102</v>
      </c>
      <c r="G1611">
        <v>1</v>
      </c>
      <c r="H1611" t="str">
        <f>VLOOKUP($C1611,'Raw-products'!$A$2:$H$1261,MATCH(H$1,'Raw-products'!$A$1:$H$1,0))</f>
        <v>Trousers</v>
      </c>
      <c r="I1611" t="str">
        <f>VLOOKUP($C1611,'Raw-products'!$A$2:$H$1261,MATCH(I$1,'Raw-products'!$A$1:$H$1,0))</f>
        <v>Cargo Pants</v>
      </c>
      <c r="J1611" t="str">
        <f>VLOOKUP($C1611,'Raw-products'!$A$2:$H$1261,MATCH(J$1,'Raw-products'!$A$1:$H$1,0))</f>
        <v>XS</v>
      </c>
      <c r="K1611" t="str">
        <f>VLOOKUP($C1611,'Raw-products'!$A$2:$H$1261,MATCH(K$1,'Raw-products'!$A$1:$H$1,0))</f>
        <v>indigo</v>
      </c>
      <c r="L1611">
        <f>VLOOKUP($C1611,'Raw-products'!$A$2:$H$1261,MATCH(L$1,'Raw-products'!$A$1:$H$1,0))</f>
        <v>106</v>
      </c>
      <c r="M1611">
        <f>VLOOKUP($C1611,'Raw-products'!$A$2:$H$1261,MATCH(M$1,'Raw-products'!$A$1:$H$1,0))</f>
        <v>51</v>
      </c>
      <c r="N1611" s="5">
        <f t="shared" si="50"/>
        <v>5406</v>
      </c>
      <c r="O1611" cm="1">
        <f t="array" ref="O1611:R1611">_xlfn.XLOOKUP($B1611,'Raw -orders'!$A:$A,'Raw -orders'!$B:$E)</f>
        <v>246</v>
      </c>
      <c r="P1611">
        <v>26653</v>
      </c>
      <c r="Q1611" s="1">
        <v>44300</v>
      </c>
      <c r="R1611" s="1">
        <v>44324</v>
      </c>
      <c r="S1611" t="str" cm="1">
        <f t="array" ref="S1611:Z1611">_xlfn.XLOOKUP($O1611,'Raw - customers'!$A:$A,'Raw - customers'!$B:$I)</f>
        <v>Lucias Forsythe</v>
      </c>
      <c r="T1611" t="str">
        <v>Bigender</v>
      </c>
      <c r="U1611">
        <v>40</v>
      </c>
      <c r="V1611" t="str">
        <v>122 Riley TrailSuite 946</v>
      </c>
      <c r="W1611">
        <v>8484</v>
      </c>
      <c r="X1611" t="str">
        <v>West Kiara</v>
      </c>
      <c r="Y1611" t="str">
        <v>Tasmania</v>
      </c>
      <c r="Z1611" t="str">
        <v>Australia</v>
      </c>
      <c r="AA1611">
        <v>4</v>
      </c>
      <c r="AB1611" s="3" t="str">
        <f t="shared" si="51"/>
        <v>20 to 30</v>
      </c>
      <c r="AM1611" s="6">
        <v>246</v>
      </c>
      <c r="AN1611" s="6" t="s">
        <v>1414</v>
      </c>
    </row>
    <row r="1612" spans="1:40" x14ac:dyDescent="0.25">
      <c r="A1612">
        <v>1610</v>
      </c>
      <c r="B1612">
        <v>329</v>
      </c>
      <c r="C1612">
        <v>1041</v>
      </c>
      <c r="D1612">
        <v>90</v>
      </c>
      <c r="E1612">
        <v>2</v>
      </c>
      <c r="F1612">
        <v>180</v>
      </c>
      <c r="G1612">
        <v>1</v>
      </c>
      <c r="H1612" t="str">
        <f>VLOOKUP($C1612,'Raw-products'!$A$2:$H$1261,MATCH(H$1,'Raw-products'!$A$1:$H$1,0))</f>
        <v>Trousers</v>
      </c>
      <c r="I1612" t="str">
        <f>VLOOKUP($C1612,'Raw-products'!$A$2:$H$1261,MATCH(I$1,'Raw-products'!$A$1:$H$1,0))</f>
        <v>Relaxed Leg</v>
      </c>
      <c r="J1612" t="str">
        <f>VLOOKUP($C1612,'Raw-products'!$A$2:$H$1261,MATCH(J$1,'Raw-products'!$A$1:$H$1,0))</f>
        <v>S</v>
      </c>
      <c r="K1612" t="str">
        <f>VLOOKUP($C1612,'Raw-products'!$A$2:$H$1261,MATCH(K$1,'Raw-products'!$A$1:$H$1,0))</f>
        <v>indigo</v>
      </c>
      <c r="L1612">
        <f>VLOOKUP($C1612,'Raw-products'!$A$2:$H$1261,MATCH(L$1,'Raw-products'!$A$1:$H$1,0))</f>
        <v>95</v>
      </c>
      <c r="M1612">
        <f>VLOOKUP($C1612,'Raw-products'!$A$2:$H$1261,MATCH(M$1,'Raw-products'!$A$1:$H$1,0))</f>
        <v>40</v>
      </c>
      <c r="N1612" s="5">
        <f t="shared" si="50"/>
        <v>3800</v>
      </c>
      <c r="O1612" cm="1">
        <f t="array" ref="O1612:R1612">_xlfn.XLOOKUP($B1612,'Raw -orders'!$A:$A,'Raw -orders'!$B:$E)</f>
        <v>820</v>
      </c>
      <c r="P1612">
        <v>58708</v>
      </c>
      <c r="Q1612" s="1">
        <v>44316</v>
      </c>
      <c r="R1612" s="1">
        <v>44340</v>
      </c>
      <c r="S1612" t="str" cm="1">
        <f t="array" ref="S1612:Z1612">_xlfn.XLOOKUP($O1612,'Raw - customers'!$A:$A,'Raw - customers'!$B:$I)</f>
        <v>Normy Anlay</v>
      </c>
      <c r="T1612" t="str">
        <v>Male</v>
      </c>
      <c r="U1612">
        <v>26</v>
      </c>
      <c r="V1612" t="str">
        <v>10 Imogen PassSuite 135</v>
      </c>
      <c r="W1612">
        <v>8014</v>
      </c>
      <c r="X1612" t="str">
        <v>Alexanderland</v>
      </c>
      <c r="Y1612" t="str">
        <v>Queensland</v>
      </c>
      <c r="Z1612" t="str">
        <v>Australia</v>
      </c>
      <c r="AA1612">
        <v>4</v>
      </c>
      <c r="AB1612" s="3" t="str">
        <f t="shared" si="51"/>
        <v>20 to 30</v>
      </c>
      <c r="AM1612" s="6">
        <v>820</v>
      </c>
      <c r="AN1612" s="6" t="s">
        <v>1355</v>
      </c>
    </row>
    <row r="1613" spans="1:40" x14ac:dyDescent="0.25">
      <c r="A1613">
        <v>1611</v>
      </c>
      <c r="B1613">
        <v>329</v>
      </c>
      <c r="C1613">
        <v>1110</v>
      </c>
      <c r="D1613">
        <v>115</v>
      </c>
      <c r="E1613">
        <v>1</v>
      </c>
      <c r="F1613">
        <v>115</v>
      </c>
      <c r="G1613">
        <v>1</v>
      </c>
      <c r="H1613" t="str">
        <f>VLOOKUP($C1613,'Raw-products'!$A$2:$H$1261,MATCH(H$1,'Raw-products'!$A$1:$H$1,0))</f>
        <v>Trousers</v>
      </c>
      <c r="I1613" t="str">
        <f>VLOOKUP($C1613,'Raw-products'!$A$2:$H$1261,MATCH(I$1,'Raw-products'!$A$1:$H$1,0))</f>
        <v>Cropped</v>
      </c>
      <c r="J1613" t="str">
        <f>VLOOKUP($C1613,'Raw-products'!$A$2:$H$1261,MATCH(J$1,'Raw-products'!$A$1:$H$1,0))</f>
        <v>XS</v>
      </c>
      <c r="K1613" t="str">
        <f>VLOOKUP($C1613,'Raw-products'!$A$2:$H$1261,MATCH(K$1,'Raw-products'!$A$1:$H$1,0))</f>
        <v>indigo</v>
      </c>
      <c r="L1613">
        <f>VLOOKUP($C1613,'Raw-products'!$A$2:$H$1261,MATCH(L$1,'Raw-products'!$A$1:$H$1,0))</f>
        <v>99</v>
      </c>
      <c r="M1613">
        <f>VLOOKUP($C1613,'Raw-products'!$A$2:$H$1261,MATCH(M$1,'Raw-products'!$A$1:$H$1,0))</f>
        <v>55</v>
      </c>
      <c r="N1613" s="5">
        <f t="shared" si="50"/>
        <v>5445</v>
      </c>
      <c r="O1613" cm="1">
        <f t="array" ref="O1613:R1613">_xlfn.XLOOKUP($B1613,'Raw -orders'!$A:$A,'Raw -orders'!$B:$E)</f>
        <v>820</v>
      </c>
      <c r="P1613">
        <v>58708</v>
      </c>
      <c r="Q1613" s="1">
        <v>44316</v>
      </c>
      <c r="R1613" s="1">
        <v>44340</v>
      </c>
      <c r="S1613" t="str" cm="1">
        <f t="array" ref="S1613:Z1613">_xlfn.XLOOKUP($O1613,'Raw - customers'!$A:$A,'Raw - customers'!$B:$I)</f>
        <v>Normy Anlay</v>
      </c>
      <c r="T1613" t="str">
        <v>Male</v>
      </c>
      <c r="U1613">
        <v>26</v>
      </c>
      <c r="V1613" t="str">
        <v>10 Imogen PassSuite 135</v>
      </c>
      <c r="W1613">
        <v>8014</v>
      </c>
      <c r="X1613" t="str">
        <v>Alexanderland</v>
      </c>
      <c r="Y1613" t="str">
        <v>Queensland</v>
      </c>
      <c r="Z1613" t="str">
        <v>Australia</v>
      </c>
      <c r="AA1613">
        <v>4</v>
      </c>
      <c r="AB1613" s="3" t="str">
        <f t="shared" si="51"/>
        <v>20 to 30</v>
      </c>
      <c r="AM1613" s="6">
        <v>820</v>
      </c>
      <c r="AN1613" s="6" t="s">
        <v>1355</v>
      </c>
    </row>
    <row r="1614" spans="1:40" x14ac:dyDescent="0.25">
      <c r="A1614">
        <v>1612</v>
      </c>
      <c r="B1614">
        <v>329</v>
      </c>
      <c r="C1614">
        <v>887</v>
      </c>
      <c r="D1614">
        <v>94</v>
      </c>
      <c r="E1614">
        <v>1</v>
      </c>
      <c r="F1614">
        <v>94</v>
      </c>
      <c r="G1614">
        <v>1</v>
      </c>
      <c r="H1614" t="str">
        <f>VLOOKUP($C1614,'Raw-products'!$A$2:$H$1261,MATCH(H$1,'Raw-products'!$A$1:$H$1,0))</f>
        <v>Trousers</v>
      </c>
      <c r="I1614" t="str">
        <f>VLOOKUP($C1614,'Raw-products'!$A$2:$H$1261,MATCH(I$1,'Raw-products'!$A$1:$H$1,0))</f>
        <v>Cords</v>
      </c>
      <c r="J1614" t="str">
        <f>VLOOKUP($C1614,'Raw-products'!$A$2:$H$1261,MATCH(J$1,'Raw-products'!$A$1:$H$1,0))</f>
        <v>M</v>
      </c>
      <c r="K1614" t="str">
        <f>VLOOKUP($C1614,'Raw-products'!$A$2:$H$1261,MATCH(K$1,'Raw-products'!$A$1:$H$1,0))</f>
        <v>yellow</v>
      </c>
      <c r="L1614">
        <f>VLOOKUP($C1614,'Raw-products'!$A$2:$H$1261,MATCH(L$1,'Raw-products'!$A$1:$H$1,0))</f>
        <v>113</v>
      </c>
      <c r="M1614">
        <f>VLOOKUP($C1614,'Raw-products'!$A$2:$H$1261,MATCH(M$1,'Raw-products'!$A$1:$H$1,0))</f>
        <v>58</v>
      </c>
      <c r="N1614" s="5">
        <f t="shared" si="50"/>
        <v>6554</v>
      </c>
      <c r="O1614" cm="1">
        <f t="array" ref="O1614:R1614">_xlfn.XLOOKUP($B1614,'Raw -orders'!$A:$A,'Raw -orders'!$B:$E)</f>
        <v>820</v>
      </c>
      <c r="P1614">
        <v>58708</v>
      </c>
      <c r="Q1614" s="1">
        <v>44316</v>
      </c>
      <c r="R1614" s="1">
        <v>44340</v>
      </c>
      <c r="S1614" t="str" cm="1">
        <f t="array" ref="S1614:Z1614">_xlfn.XLOOKUP($O1614,'Raw - customers'!$A:$A,'Raw - customers'!$B:$I)</f>
        <v>Normy Anlay</v>
      </c>
      <c r="T1614" t="str">
        <v>Male</v>
      </c>
      <c r="U1614">
        <v>26</v>
      </c>
      <c r="V1614" t="str">
        <v>10 Imogen PassSuite 135</v>
      </c>
      <c r="W1614">
        <v>8014</v>
      </c>
      <c r="X1614" t="str">
        <v>Alexanderland</v>
      </c>
      <c r="Y1614" t="str">
        <v>Queensland</v>
      </c>
      <c r="Z1614" t="str">
        <v>Australia</v>
      </c>
      <c r="AA1614">
        <v>4</v>
      </c>
      <c r="AB1614" s="3" t="str">
        <f t="shared" si="51"/>
        <v>20 to 30</v>
      </c>
      <c r="AM1614" s="6">
        <v>820</v>
      </c>
      <c r="AN1614" s="6" t="s">
        <v>1355</v>
      </c>
    </row>
    <row r="1615" spans="1:40" x14ac:dyDescent="0.25">
      <c r="A1615">
        <v>1613</v>
      </c>
      <c r="B1615">
        <v>329</v>
      </c>
      <c r="C1615">
        <v>751</v>
      </c>
      <c r="D1615">
        <v>109</v>
      </c>
      <c r="E1615">
        <v>1</v>
      </c>
      <c r="F1615">
        <v>109</v>
      </c>
      <c r="G1615">
        <v>1</v>
      </c>
      <c r="H1615" t="str">
        <f>VLOOKUP($C1615,'Raw-products'!$A$2:$H$1261,MATCH(H$1,'Raw-products'!$A$1:$H$1,0))</f>
        <v>Jacket</v>
      </c>
      <c r="I1615" t="str">
        <f>VLOOKUP($C1615,'Raw-products'!$A$2:$H$1261,MATCH(I$1,'Raw-products'!$A$1:$H$1,0))</f>
        <v>Peacoat</v>
      </c>
      <c r="J1615" t="str">
        <f>VLOOKUP($C1615,'Raw-products'!$A$2:$H$1261,MATCH(J$1,'Raw-products'!$A$1:$H$1,0))</f>
        <v>S</v>
      </c>
      <c r="K1615" t="str">
        <f>VLOOKUP($C1615,'Raw-products'!$A$2:$H$1261,MATCH(K$1,'Raw-products'!$A$1:$H$1,0))</f>
        <v>green</v>
      </c>
      <c r="L1615">
        <f>VLOOKUP($C1615,'Raw-products'!$A$2:$H$1261,MATCH(L$1,'Raw-products'!$A$1:$H$1,0))</f>
        <v>102</v>
      </c>
      <c r="M1615">
        <f>VLOOKUP($C1615,'Raw-products'!$A$2:$H$1261,MATCH(M$1,'Raw-products'!$A$1:$H$1,0))</f>
        <v>41</v>
      </c>
      <c r="N1615" s="5">
        <f t="shared" si="50"/>
        <v>4182</v>
      </c>
      <c r="O1615" cm="1">
        <f t="array" ref="O1615:R1615">_xlfn.XLOOKUP($B1615,'Raw -orders'!$A:$A,'Raw -orders'!$B:$E)</f>
        <v>820</v>
      </c>
      <c r="P1615">
        <v>58708</v>
      </c>
      <c r="Q1615" s="1">
        <v>44316</v>
      </c>
      <c r="R1615" s="1">
        <v>44340</v>
      </c>
      <c r="S1615" t="str" cm="1">
        <f t="array" ref="S1615:Z1615">_xlfn.XLOOKUP($O1615,'Raw - customers'!$A:$A,'Raw - customers'!$B:$I)</f>
        <v>Normy Anlay</v>
      </c>
      <c r="T1615" t="str">
        <v>Male</v>
      </c>
      <c r="U1615">
        <v>26</v>
      </c>
      <c r="V1615" t="str">
        <v>10 Imogen PassSuite 135</v>
      </c>
      <c r="W1615">
        <v>8014</v>
      </c>
      <c r="X1615" t="str">
        <v>Alexanderland</v>
      </c>
      <c r="Y1615" t="str">
        <v>Queensland</v>
      </c>
      <c r="Z1615" t="str">
        <v>Australia</v>
      </c>
      <c r="AA1615">
        <v>4</v>
      </c>
      <c r="AB1615" s="3" t="str">
        <f t="shared" si="51"/>
        <v>20 to 30</v>
      </c>
      <c r="AM1615" s="6">
        <v>820</v>
      </c>
      <c r="AN1615" s="6" t="s">
        <v>1355</v>
      </c>
    </row>
    <row r="1616" spans="1:40" x14ac:dyDescent="0.25">
      <c r="A1616">
        <v>1614</v>
      </c>
      <c r="B1616">
        <v>329</v>
      </c>
      <c r="C1616">
        <v>186</v>
      </c>
      <c r="D1616">
        <v>98</v>
      </c>
      <c r="E1616">
        <v>3</v>
      </c>
      <c r="F1616">
        <v>294</v>
      </c>
      <c r="G1616">
        <v>1</v>
      </c>
      <c r="H1616" t="str">
        <f>VLOOKUP($C1616,'Raw-products'!$A$2:$H$1261,MATCH(H$1,'Raw-products'!$A$1:$H$1,0))</f>
        <v>Shirt</v>
      </c>
      <c r="I1616" t="str">
        <f>VLOOKUP($C1616,'Raw-products'!$A$2:$H$1261,MATCH(I$1,'Raw-products'!$A$1:$H$1,0))</f>
        <v>Camp Collared</v>
      </c>
      <c r="J1616" t="str">
        <f>VLOOKUP($C1616,'Raw-products'!$A$2:$H$1261,MATCH(J$1,'Raw-products'!$A$1:$H$1,0))</f>
        <v>S</v>
      </c>
      <c r="K1616" t="str">
        <f>VLOOKUP($C1616,'Raw-products'!$A$2:$H$1261,MATCH(K$1,'Raw-products'!$A$1:$H$1,0))</f>
        <v>yellow</v>
      </c>
      <c r="L1616">
        <f>VLOOKUP($C1616,'Raw-products'!$A$2:$H$1261,MATCH(L$1,'Raw-products'!$A$1:$H$1,0))</f>
        <v>112</v>
      </c>
      <c r="M1616">
        <f>VLOOKUP($C1616,'Raw-products'!$A$2:$H$1261,MATCH(M$1,'Raw-products'!$A$1:$H$1,0))</f>
        <v>66</v>
      </c>
      <c r="N1616" s="5">
        <f t="shared" si="50"/>
        <v>7392</v>
      </c>
      <c r="O1616" cm="1">
        <f t="array" ref="O1616:R1616">_xlfn.XLOOKUP($B1616,'Raw -orders'!$A:$A,'Raw -orders'!$B:$E)</f>
        <v>820</v>
      </c>
      <c r="P1616">
        <v>58708</v>
      </c>
      <c r="Q1616" s="1">
        <v>44316</v>
      </c>
      <c r="R1616" s="1">
        <v>44340</v>
      </c>
      <c r="S1616" t="str" cm="1">
        <f t="array" ref="S1616:Z1616">_xlfn.XLOOKUP($O1616,'Raw - customers'!$A:$A,'Raw - customers'!$B:$I)</f>
        <v>Normy Anlay</v>
      </c>
      <c r="T1616" t="str">
        <v>Male</v>
      </c>
      <c r="U1616">
        <v>26</v>
      </c>
      <c r="V1616" t="str">
        <v>10 Imogen PassSuite 135</v>
      </c>
      <c r="W1616">
        <v>8014</v>
      </c>
      <c r="X1616" t="str">
        <v>Alexanderland</v>
      </c>
      <c r="Y1616" t="str">
        <v>Queensland</v>
      </c>
      <c r="Z1616" t="str">
        <v>Australia</v>
      </c>
      <c r="AA1616">
        <v>4</v>
      </c>
      <c r="AB1616" s="3" t="str">
        <f t="shared" si="51"/>
        <v>20 to 30</v>
      </c>
      <c r="AM1616" s="6">
        <v>820</v>
      </c>
      <c r="AN1616" s="6" t="s">
        <v>1355</v>
      </c>
    </row>
    <row r="1617" spans="1:40" x14ac:dyDescent="0.25">
      <c r="A1617">
        <v>1615</v>
      </c>
      <c r="B1617">
        <v>329</v>
      </c>
      <c r="C1617">
        <v>220</v>
      </c>
      <c r="D1617">
        <v>106</v>
      </c>
      <c r="E1617">
        <v>1</v>
      </c>
      <c r="F1617">
        <v>106</v>
      </c>
      <c r="G1617">
        <v>1</v>
      </c>
      <c r="H1617" t="str">
        <f>VLOOKUP($C1617,'Raw-products'!$A$2:$H$1261,MATCH(H$1,'Raw-products'!$A$1:$H$1,0))</f>
        <v>Shirt</v>
      </c>
      <c r="I1617" t="str">
        <f>VLOOKUP($C1617,'Raw-products'!$A$2:$H$1261,MATCH(I$1,'Raw-products'!$A$1:$H$1,0))</f>
        <v>Chambray</v>
      </c>
      <c r="J1617" t="str">
        <f>VLOOKUP($C1617,'Raw-products'!$A$2:$H$1261,MATCH(J$1,'Raw-products'!$A$1:$H$1,0))</f>
        <v>XS</v>
      </c>
      <c r="K1617" t="str">
        <f>VLOOKUP($C1617,'Raw-products'!$A$2:$H$1261,MATCH(K$1,'Raw-products'!$A$1:$H$1,0))</f>
        <v>yellow</v>
      </c>
      <c r="L1617">
        <f>VLOOKUP($C1617,'Raw-products'!$A$2:$H$1261,MATCH(L$1,'Raw-products'!$A$1:$H$1,0))</f>
        <v>105</v>
      </c>
      <c r="M1617">
        <f>VLOOKUP($C1617,'Raw-products'!$A$2:$H$1261,MATCH(M$1,'Raw-products'!$A$1:$H$1,0))</f>
        <v>57</v>
      </c>
      <c r="N1617" s="5">
        <f t="shared" si="50"/>
        <v>5985</v>
      </c>
      <c r="O1617" cm="1">
        <f t="array" ref="O1617:R1617">_xlfn.XLOOKUP($B1617,'Raw -orders'!$A:$A,'Raw -orders'!$B:$E)</f>
        <v>820</v>
      </c>
      <c r="P1617">
        <v>58708</v>
      </c>
      <c r="Q1617" s="1">
        <v>44316</v>
      </c>
      <c r="R1617" s="1">
        <v>44340</v>
      </c>
      <c r="S1617" t="str" cm="1">
        <f t="array" ref="S1617:Z1617">_xlfn.XLOOKUP($O1617,'Raw - customers'!$A:$A,'Raw - customers'!$B:$I)</f>
        <v>Normy Anlay</v>
      </c>
      <c r="T1617" t="str">
        <v>Male</v>
      </c>
      <c r="U1617">
        <v>26</v>
      </c>
      <c r="V1617" t="str">
        <v>10 Imogen PassSuite 135</v>
      </c>
      <c r="W1617">
        <v>8014</v>
      </c>
      <c r="X1617" t="str">
        <v>Alexanderland</v>
      </c>
      <c r="Y1617" t="str">
        <v>Queensland</v>
      </c>
      <c r="Z1617" t="str">
        <v>Australia</v>
      </c>
      <c r="AA1617">
        <v>4</v>
      </c>
      <c r="AB1617" s="3" t="str">
        <f t="shared" si="51"/>
        <v>20 to 30</v>
      </c>
      <c r="AM1617" s="6">
        <v>820</v>
      </c>
      <c r="AN1617" s="6" t="s">
        <v>1355</v>
      </c>
    </row>
    <row r="1618" spans="1:40" x14ac:dyDescent="0.25">
      <c r="A1618">
        <v>1616</v>
      </c>
      <c r="B1618">
        <v>330</v>
      </c>
      <c r="C1618">
        <v>1226</v>
      </c>
      <c r="D1618">
        <v>112</v>
      </c>
      <c r="E1618">
        <v>2</v>
      </c>
      <c r="F1618">
        <v>224</v>
      </c>
      <c r="G1618">
        <v>1</v>
      </c>
      <c r="H1618" t="str">
        <f>VLOOKUP($C1618,'Raw-products'!$A$2:$H$1261,MATCH(H$1,'Raw-products'!$A$1:$H$1,0))</f>
        <v>Trousers</v>
      </c>
      <c r="I1618" t="str">
        <f>VLOOKUP($C1618,'Raw-products'!$A$2:$H$1261,MATCH(I$1,'Raw-products'!$A$1:$H$1,0))</f>
        <v>Tracksuit Bottoms</v>
      </c>
      <c r="J1618" t="str">
        <f>VLOOKUP($C1618,'Raw-products'!$A$2:$H$1261,MATCH(J$1,'Raw-products'!$A$1:$H$1,0))</f>
        <v>S</v>
      </c>
      <c r="K1618" t="str">
        <f>VLOOKUP($C1618,'Raw-products'!$A$2:$H$1261,MATCH(K$1,'Raw-products'!$A$1:$H$1,0))</f>
        <v>red</v>
      </c>
      <c r="L1618">
        <f>VLOOKUP($C1618,'Raw-products'!$A$2:$H$1261,MATCH(L$1,'Raw-products'!$A$1:$H$1,0))</f>
        <v>91</v>
      </c>
      <c r="M1618">
        <f>VLOOKUP($C1618,'Raw-products'!$A$2:$H$1261,MATCH(M$1,'Raw-products'!$A$1:$H$1,0))</f>
        <v>57</v>
      </c>
      <c r="N1618" s="5">
        <f t="shared" si="50"/>
        <v>5187</v>
      </c>
      <c r="O1618" cm="1">
        <f t="array" ref="O1618:R1618">_xlfn.XLOOKUP($B1618,'Raw -orders'!$A:$A,'Raw -orders'!$B:$E)</f>
        <v>887</v>
      </c>
      <c r="P1618">
        <v>31700</v>
      </c>
      <c r="Q1618" s="1">
        <v>44267</v>
      </c>
      <c r="R1618" s="1">
        <v>44294</v>
      </c>
      <c r="S1618" t="str" cm="1">
        <f t="array" ref="S1618:Z1618">_xlfn.XLOOKUP($O1618,'Raw - customers'!$A:$A,'Raw - customers'!$B:$I)</f>
        <v>Killie Wigzell</v>
      </c>
      <c r="T1618" t="str">
        <v>Male</v>
      </c>
      <c r="U1618">
        <v>61</v>
      </c>
      <c r="V1618" t="str">
        <v>4493 Doyle WayApt. 026</v>
      </c>
      <c r="W1618">
        <v>1411</v>
      </c>
      <c r="X1618" t="str">
        <v>South Emilyborough</v>
      </c>
      <c r="Y1618" t="str">
        <v>Victoria</v>
      </c>
      <c r="Z1618" t="str">
        <v>Australia</v>
      </c>
      <c r="AA1618">
        <v>3</v>
      </c>
      <c r="AB1618" s="3" t="str">
        <f t="shared" si="51"/>
        <v>20 to 30</v>
      </c>
      <c r="AM1618" s="6">
        <v>887</v>
      </c>
      <c r="AN1618" s="6" t="s">
        <v>1396</v>
      </c>
    </row>
    <row r="1619" spans="1:40" x14ac:dyDescent="0.25">
      <c r="A1619">
        <v>1617</v>
      </c>
      <c r="B1619">
        <v>330</v>
      </c>
      <c r="C1619">
        <v>809</v>
      </c>
      <c r="D1619">
        <v>117</v>
      </c>
      <c r="E1619">
        <v>3</v>
      </c>
      <c r="F1619">
        <v>351</v>
      </c>
      <c r="G1619">
        <v>1</v>
      </c>
      <c r="H1619" t="str">
        <f>VLOOKUP($C1619,'Raw-products'!$A$2:$H$1261,MATCH(H$1,'Raw-products'!$A$1:$H$1,0))</f>
        <v>Jacket</v>
      </c>
      <c r="I1619" t="str">
        <f>VLOOKUP($C1619,'Raw-products'!$A$2:$H$1261,MATCH(I$1,'Raw-products'!$A$1:$H$1,0))</f>
        <v>Shearling</v>
      </c>
      <c r="J1619" t="str">
        <f>VLOOKUP($C1619,'Raw-products'!$A$2:$H$1261,MATCH(J$1,'Raw-products'!$A$1:$H$1,0))</f>
        <v>XL</v>
      </c>
      <c r="K1619" t="str">
        <f>VLOOKUP($C1619,'Raw-products'!$A$2:$H$1261,MATCH(K$1,'Raw-products'!$A$1:$H$1,0))</f>
        <v>red</v>
      </c>
      <c r="L1619">
        <f>VLOOKUP($C1619,'Raw-products'!$A$2:$H$1261,MATCH(L$1,'Raw-products'!$A$1:$H$1,0))</f>
        <v>95</v>
      </c>
      <c r="M1619">
        <f>VLOOKUP($C1619,'Raw-products'!$A$2:$H$1261,MATCH(M$1,'Raw-products'!$A$1:$H$1,0))</f>
        <v>42</v>
      </c>
      <c r="N1619" s="5">
        <f t="shared" si="50"/>
        <v>3990</v>
      </c>
      <c r="O1619" cm="1">
        <f t="array" ref="O1619:R1619">_xlfn.XLOOKUP($B1619,'Raw -orders'!$A:$A,'Raw -orders'!$B:$E)</f>
        <v>887</v>
      </c>
      <c r="P1619">
        <v>31700</v>
      </c>
      <c r="Q1619" s="1">
        <v>44267</v>
      </c>
      <c r="R1619" s="1">
        <v>44294</v>
      </c>
      <c r="S1619" t="str" cm="1">
        <f t="array" ref="S1619:Z1619">_xlfn.XLOOKUP($O1619,'Raw - customers'!$A:$A,'Raw - customers'!$B:$I)</f>
        <v>Killie Wigzell</v>
      </c>
      <c r="T1619" t="str">
        <v>Male</v>
      </c>
      <c r="U1619">
        <v>61</v>
      </c>
      <c r="V1619" t="str">
        <v>4493 Doyle WayApt. 026</v>
      </c>
      <c r="W1619">
        <v>1411</v>
      </c>
      <c r="X1619" t="str">
        <v>South Emilyborough</v>
      </c>
      <c r="Y1619" t="str">
        <v>Victoria</v>
      </c>
      <c r="Z1619" t="str">
        <v>Australia</v>
      </c>
      <c r="AA1619">
        <v>3</v>
      </c>
      <c r="AB1619" s="3" t="str">
        <f t="shared" si="51"/>
        <v>20 to 30</v>
      </c>
      <c r="AM1619" s="6">
        <v>887</v>
      </c>
      <c r="AN1619" s="6" t="s">
        <v>1396</v>
      </c>
    </row>
    <row r="1620" spans="1:40" x14ac:dyDescent="0.25">
      <c r="A1620">
        <v>1618</v>
      </c>
      <c r="B1620">
        <v>330</v>
      </c>
      <c r="C1620">
        <v>87</v>
      </c>
      <c r="D1620">
        <v>118</v>
      </c>
      <c r="E1620">
        <v>2</v>
      </c>
      <c r="F1620">
        <v>236</v>
      </c>
      <c r="G1620">
        <v>1</v>
      </c>
      <c r="H1620" t="str">
        <f>VLOOKUP($C1620,'Raw-products'!$A$2:$H$1261,MATCH(H$1,'Raw-products'!$A$1:$H$1,0))</f>
        <v>Shirt</v>
      </c>
      <c r="I1620" t="str">
        <f>VLOOKUP($C1620,'Raw-products'!$A$2:$H$1261,MATCH(I$1,'Raw-products'!$A$1:$H$1,0))</f>
        <v>Flannel</v>
      </c>
      <c r="J1620" t="str">
        <f>VLOOKUP($C1620,'Raw-products'!$A$2:$H$1261,MATCH(J$1,'Raw-products'!$A$1:$H$1,0))</f>
        <v>M</v>
      </c>
      <c r="K1620" t="str">
        <f>VLOOKUP($C1620,'Raw-products'!$A$2:$H$1261,MATCH(K$1,'Raw-products'!$A$1:$H$1,0))</f>
        <v>green</v>
      </c>
      <c r="L1620">
        <f>VLOOKUP($C1620,'Raw-products'!$A$2:$H$1261,MATCH(L$1,'Raw-products'!$A$1:$H$1,0))</f>
        <v>96</v>
      </c>
      <c r="M1620">
        <f>VLOOKUP($C1620,'Raw-products'!$A$2:$H$1261,MATCH(M$1,'Raw-products'!$A$1:$H$1,0))</f>
        <v>66</v>
      </c>
      <c r="N1620" s="5">
        <f t="shared" si="50"/>
        <v>6336</v>
      </c>
      <c r="O1620" cm="1">
        <f t="array" ref="O1620:R1620">_xlfn.XLOOKUP($B1620,'Raw -orders'!$A:$A,'Raw -orders'!$B:$E)</f>
        <v>887</v>
      </c>
      <c r="P1620">
        <v>31700</v>
      </c>
      <c r="Q1620" s="1">
        <v>44267</v>
      </c>
      <c r="R1620" s="1">
        <v>44294</v>
      </c>
      <c r="S1620" t="str" cm="1">
        <f t="array" ref="S1620:Z1620">_xlfn.XLOOKUP($O1620,'Raw - customers'!$A:$A,'Raw - customers'!$B:$I)</f>
        <v>Killie Wigzell</v>
      </c>
      <c r="T1620" t="str">
        <v>Male</v>
      </c>
      <c r="U1620">
        <v>61</v>
      </c>
      <c r="V1620" t="str">
        <v>4493 Doyle WayApt. 026</v>
      </c>
      <c r="W1620">
        <v>1411</v>
      </c>
      <c r="X1620" t="str">
        <v>South Emilyborough</v>
      </c>
      <c r="Y1620" t="str">
        <v>Victoria</v>
      </c>
      <c r="Z1620" t="str">
        <v>Australia</v>
      </c>
      <c r="AA1620">
        <v>3</v>
      </c>
      <c r="AB1620" s="3" t="str">
        <f t="shared" si="51"/>
        <v>20 to 30</v>
      </c>
      <c r="AM1620" s="6">
        <v>887</v>
      </c>
      <c r="AN1620" s="6" t="s">
        <v>1396</v>
      </c>
    </row>
    <row r="1621" spans="1:40" x14ac:dyDescent="0.25">
      <c r="A1621">
        <v>1619</v>
      </c>
      <c r="B1621">
        <v>330</v>
      </c>
      <c r="C1621">
        <v>1132</v>
      </c>
      <c r="D1621">
        <v>102</v>
      </c>
      <c r="E1621">
        <v>2</v>
      </c>
      <c r="F1621">
        <v>204</v>
      </c>
      <c r="G1621">
        <v>1</v>
      </c>
      <c r="H1621" t="str">
        <f>VLOOKUP($C1621,'Raw-products'!$A$2:$H$1261,MATCH(H$1,'Raw-products'!$A$1:$H$1,0))</f>
        <v>Trousers</v>
      </c>
      <c r="I1621" t="str">
        <f>VLOOKUP($C1621,'Raw-products'!$A$2:$H$1261,MATCH(I$1,'Raw-products'!$A$1:$H$1,0))</f>
        <v>Cargo Pants</v>
      </c>
      <c r="J1621" t="str">
        <f>VLOOKUP($C1621,'Raw-products'!$A$2:$H$1261,MATCH(J$1,'Raw-products'!$A$1:$H$1,0))</f>
        <v>M</v>
      </c>
      <c r="K1621" t="str">
        <f>VLOOKUP($C1621,'Raw-products'!$A$2:$H$1261,MATCH(K$1,'Raw-products'!$A$1:$H$1,0))</f>
        <v>yellow</v>
      </c>
      <c r="L1621">
        <f>VLOOKUP($C1621,'Raw-products'!$A$2:$H$1261,MATCH(L$1,'Raw-products'!$A$1:$H$1,0))</f>
        <v>106</v>
      </c>
      <c r="M1621">
        <f>VLOOKUP($C1621,'Raw-products'!$A$2:$H$1261,MATCH(M$1,'Raw-products'!$A$1:$H$1,0))</f>
        <v>72</v>
      </c>
      <c r="N1621" s="5">
        <f t="shared" si="50"/>
        <v>7632</v>
      </c>
      <c r="O1621" cm="1">
        <f t="array" ref="O1621:R1621">_xlfn.XLOOKUP($B1621,'Raw -orders'!$A:$A,'Raw -orders'!$B:$E)</f>
        <v>887</v>
      </c>
      <c r="P1621">
        <v>31700</v>
      </c>
      <c r="Q1621" s="1">
        <v>44267</v>
      </c>
      <c r="R1621" s="1">
        <v>44294</v>
      </c>
      <c r="S1621" t="str" cm="1">
        <f t="array" ref="S1621:Z1621">_xlfn.XLOOKUP($O1621,'Raw - customers'!$A:$A,'Raw - customers'!$B:$I)</f>
        <v>Killie Wigzell</v>
      </c>
      <c r="T1621" t="str">
        <v>Male</v>
      </c>
      <c r="U1621">
        <v>61</v>
      </c>
      <c r="V1621" t="str">
        <v>4493 Doyle WayApt. 026</v>
      </c>
      <c r="W1621">
        <v>1411</v>
      </c>
      <c r="X1621" t="str">
        <v>South Emilyborough</v>
      </c>
      <c r="Y1621" t="str">
        <v>Victoria</v>
      </c>
      <c r="Z1621" t="str">
        <v>Australia</v>
      </c>
      <c r="AA1621">
        <v>3</v>
      </c>
      <c r="AB1621" s="3" t="str">
        <f t="shared" si="51"/>
        <v>20 to 30</v>
      </c>
      <c r="AM1621" s="6">
        <v>887</v>
      </c>
      <c r="AN1621" s="6" t="s">
        <v>1396</v>
      </c>
    </row>
    <row r="1622" spans="1:40" x14ac:dyDescent="0.25">
      <c r="A1622">
        <v>1620</v>
      </c>
      <c r="B1622">
        <v>330</v>
      </c>
      <c r="C1622">
        <v>1071</v>
      </c>
      <c r="D1622">
        <v>93</v>
      </c>
      <c r="E1622">
        <v>2</v>
      </c>
      <c r="F1622">
        <v>186</v>
      </c>
      <c r="G1622">
        <v>1</v>
      </c>
      <c r="H1622" t="str">
        <f>VLOOKUP($C1622,'Raw-products'!$A$2:$H$1261,MATCH(H$1,'Raw-products'!$A$1:$H$1,0))</f>
        <v>Trousers</v>
      </c>
      <c r="I1622" t="str">
        <f>VLOOKUP($C1622,'Raw-products'!$A$2:$H$1261,MATCH(I$1,'Raw-products'!$A$1:$H$1,0))</f>
        <v>Joggers</v>
      </c>
      <c r="J1622" t="str">
        <f>VLOOKUP($C1622,'Raw-products'!$A$2:$H$1261,MATCH(J$1,'Raw-products'!$A$1:$H$1,0))</f>
        <v>S</v>
      </c>
      <c r="K1622" t="str">
        <f>VLOOKUP($C1622,'Raw-products'!$A$2:$H$1261,MATCH(K$1,'Raw-products'!$A$1:$H$1,0))</f>
        <v>blue</v>
      </c>
      <c r="L1622">
        <f>VLOOKUP($C1622,'Raw-products'!$A$2:$H$1261,MATCH(L$1,'Raw-products'!$A$1:$H$1,0))</f>
        <v>94</v>
      </c>
      <c r="M1622">
        <f>VLOOKUP($C1622,'Raw-products'!$A$2:$H$1261,MATCH(M$1,'Raw-products'!$A$1:$H$1,0))</f>
        <v>50</v>
      </c>
      <c r="N1622" s="5">
        <f t="shared" si="50"/>
        <v>4700</v>
      </c>
      <c r="O1622" cm="1">
        <f t="array" ref="O1622:R1622">_xlfn.XLOOKUP($B1622,'Raw -orders'!$A:$A,'Raw -orders'!$B:$E)</f>
        <v>887</v>
      </c>
      <c r="P1622">
        <v>31700</v>
      </c>
      <c r="Q1622" s="1">
        <v>44267</v>
      </c>
      <c r="R1622" s="1">
        <v>44294</v>
      </c>
      <c r="S1622" t="str" cm="1">
        <f t="array" ref="S1622:Z1622">_xlfn.XLOOKUP($O1622,'Raw - customers'!$A:$A,'Raw - customers'!$B:$I)</f>
        <v>Killie Wigzell</v>
      </c>
      <c r="T1622" t="str">
        <v>Male</v>
      </c>
      <c r="U1622">
        <v>61</v>
      </c>
      <c r="V1622" t="str">
        <v>4493 Doyle WayApt. 026</v>
      </c>
      <c r="W1622">
        <v>1411</v>
      </c>
      <c r="X1622" t="str">
        <v>South Emilyborough</v>
      </c>
      <c r="Y1622" t="str">
        <v>Victoria</v>
      </c>
      <c r="Z1622" t="str">
        <v>Australia</v>
      </c>
      <c r="AA1622">
        <v>3</v>
      </c>
      <c r="AB1622" s="3" t="str">
        <f t="shared" si="51"/>
        <v>20 to 30</v>
      </c>
      <c r="AM1622" s="6">
        <v>887</v>
      </c>
      <c r="AN1622" s="6" t="s">
        <v>1396</v>
      </c>
    </row>
    <row r="1623" spans="1:40" x14ac:dyDescent="0.25">
      <c r="A1623">
        <v>1621</v>
      </c>
      <c r="B1623">
        <v>330</v>
      </c>
      <c r="C1623">
        <v>263</v>
      </c>
      <c r="D1623">
        <v>95</v>
      </c>
      <c r="E1623">
        <v>1</v>
      </c>
      <c r="F1623">
        <v>95</v>
      </c>
      <c r="G1623">
        <v>1</v>
      </c>
      <c r="H1623" t="str">
        <f>VLOOKUP($C1623,'Raw-products'!$A$2:$H$1261,MATCH(H$1,'Raw-products'!$A$1:$H$1,0))</f>
        <v>Shirt</v>
      </c>
      <c r="I1623" t="str">
        <f>VLOOKUP($C1623,'Raw-products'!$A$2:$H$1261,MATCH(I$1,'Raw-products'!$A$1:$H$1,0))</f>
        <v>Polo</v>
      </c>
      <c r="J1623" t="str">
        <f>VLOOKUP($C1623,'Raw-products'!$A$2:$H$1261,MATCH(J$1,'Raw-products'!$A$1:$H$1,0))</f>
        <v>L</v>
      </c>
      <c r="K1623" t="str">
        <f>VLOOKUP($C1623,'Raw-products'!$A$2:$H$1261,MATCH(K$1,'Raw-products'!$A$1:$H$1,0))</f>
        <v>green</v>
      </c>
      <c r="L1623">
        <f>VLOOKUP($C1623,'Raw-products'!$A$2:$H$1261,MATCH(L$1,'Raw-products'!$A$1:$H$1,0))</f>
        <v>117</v>
      </c>
      <c r="M1623">
        <f>VLOOKUP($C1623,'Raw-products'!$A$2:$H$1261,MATCH(M$1,'Raw-products'!$A$1:$H$1,0))</f>
        <v>68</v>
      </c>
      <c r="N1623" s="5">
        <f t="shared" si="50"/>
        <v>7956</v>
      </c>
      <c r="O1623" cm="1">
        <f t="array" ref="O1623:R1623">_xlfn.XLOOKUP($B1623,'Raw -orders'!$A:$A,'Raw -orders'!$B:$E)</f>
        <v>887</v>
      </c>
      <c r="P1623">
        <v>31700</v>
      </c>
      <c r="Q1623" s="1">
        <v>44267</v>
      </c>
      <c r="R1623" s="1">
        <v>44294</v>
      </c>
      <c r="S1623" t="str" cm="1">
        <f t="array" ref="S1623:Z1623">_xlfn.XLOOKUP($O1623,'Raw - customers'!$A:$A,'Raw - customers'!$B:$I)</f>
        <v>Killie Wigzell</v>
      </c>
      <c r="T1623" t="str">
        <v>Male</v>
      </c>
      <c r="U1623">
        <v>61</v>
      </c>
      <c r="V1623" t="str">
        <v>4493 Doyle WayApt. 026</v>
      </c>
      <c r="W1623">
        <v>1411</v>
      </c>
      <c r="X1623" t="str">
        <v>South Emilyborough</v>
      </c>
      <c r="Y1623" t="str">
        <v>Victoria</v>
      </c>
      <c r="Z1623" t="str">
        <v>Australia</v>
      </c>
      <c r="AA1623">
        <v>3</v>
      </c>
      <c r="AB1623" s="3" t="str">
        <f t="shared" si="51"/>
        <v>20 to 30</v>
      </c>
      <c r="AM1623" s="6">
        <v>887</v>
      </c>
      <c r="AN1623" s="6" t="s">
        <v>1396</v>
      </c>
    </row>
    <row r="1624" spans="1:40" x14ac:dyDescent="0.25">
      <c r="A1624">
        <v>1622</v>
      </c>
      <c r="B1624">
        <v>330</v>
      </c>
      <c r="C1624">
        <v>569</v>
      </c>
      <c r="D1624">
        <v>100</v>
      </c>
      <c r="E1624">
        <v>1</v>
      </c>
      <c r="F1624">
        <v>100</v>
      </c>
      <c r="G1624">
        <v>1</v>
      </c>
      <c r="H1624" t="str">
        <f>VLOOKUP($C1624,'Raw-products'!$A$2:$H$1261,MATCH(H$1,'Raw-products'!$A$1:$H$1,0))</f>
        <v>Jacket</v>
      </c>
      <c r="I1624" t="str">
        <f>VLOOKUP($C1624,'Raw-products'!$A$2:$H$1261,MATCH(I$1,'Raw-products'!$A$1:$H$1,0))</f>
        <v>Bomber</v>
      </c>
      <c r="J1624" t="str">
        <f>VLOOKUP($C1624,'Raw-products'!$A$2:$H$1261,MATCH(J$1,'Raw-products'!$A$1:$H$1,0))</f>
        <v>XL</v>
      </c>
      <c r="K1624" t="str">
        <f>VLOOKUP($C1624,'Raw-products'!$A$2:$H$1261,MATCH(K$1,'Raw-products'!$A$1:$H$1,0))</f>
        <v>orange</v>
      </c>
      <c r="L1624">
        <f>VLOOKUP($C1624,'Raw-products'!$A$2:$H$1261,MATCH(L$1,'Raw-products'!$A$1:$H$1,0))</f>
        <v>90</v>
      </c>
      <c r="M1624">
        <f>VLOOKUP($C1624,'Raw-products'!$A$2:$H$1261,MATCH(M$1,'Raw-products'!$A$1:$H$1,0))</f>
        <v>69</v>
      </c>
      <c r="N1624" s="5">
        <f t="shared" si="50"/>
        <v>6210</v>
      </c>
      <c r="O1624" cm="1">
        <f t="array" ref="O1624:R1624">_xlfn.XLOOKUP($B1624,'Raw -orders'!$A:$A,'Raw -orders'!$B:$E)</f>
        <v>887</v>
      </c>
      <c r="P1624">
        <v>31700</v>
      </c>
      <c r="Q1624" s="1">
        <v>44267</v>
      </c>
      <c r="R1624" s="1">
        <v>44294</v>
      </c>
      <c r="S1624" t="str" cm="1">
        <f t="array" ref="S1624:Z1624">_xlfn.XLOOKUP($O1624,'Raw - customers'!$A:$A,'Raw - customers'!$B:$I)</f>
        <v>Killie Wigzell</v>
      </c>
      <c r="T1624" t="str">
        <v>Male</v>
      </c>
      <c r="U1624">
        <v>61</v>
      </c>
      <c r="V1624" t="str">
        <v>4493 Doyle WayApt. 026</v>
      </c>
      <c r="W1624">
        <v>1411</v>
      </c>
      <c r="X1624" t="str">
        <v>South Emilyborough</v>
      </c>
      <c r="Y1624" t="str">
        <v>Victoria</v>
      </c>
      <c r="Z1624" t="str">
        <v>Australia</v>
      </c>
      <c r="AA1624">
        <v>3</v>
      </c>
      <c r="AB1624" s="3" t="str">
        <f t="shared" si="51"/>
        <v>20 to 30</v>
      </c>
      <c r="AM1624" s="6">
        <v>887</v>
      </c>
      <c r="AN1624" s="6" t="s">
        <v>1396</v>
      </c>
    </row>
    <row r="1625" spans="1:40" x14ac:dyDescent="0.25">
      <c r="A1625">
        <v>1623</v>
      </c>
      <c r="B1625">
        <v>330</v>
      </c>
      <c r="C1625">
        <v>1223</v>
      </c>
      <c r="D1625">
        <v>105</v>
      </c>
      <c r="E1625">
        <v>3</v>
      </c>
      <c r="F1625">
        <v>315</v>
      </c>
      <c r="G1625">
        <v>1</v>
      </c>
      <c r="H1625" t="str">
        <f>VLOOKUP($C1625,'Raw-products'!$A$2:$H$1261,MATCH(H$1,'Raw-products'!$A$1:$H$1,0))</f>
        <v>Trousers</v>
      </c>
      <c r="I1625" t="str">
        <f>VLOOKUP($C1625,'Raw-products'!$A$2:$H$1261,MATCH(I$1,'Raw-products'!$A$1:$H$1,0))</f>
        <v>Pleated</v>
      </c>
      <c r="J1625" t="str">
        <f>VLOOKUP($C1625,'Raw-products'!$A$2:$H$1261,MATCH(J$1,'Raw-products'!$A$1:$H$1,0))</f>
        <v>L</v>
      </c>
      <c r="K1625" t="str">
        <f>VLOOKUP($C1625,'Raw-products'!$A$2:$H$1261,MATCH(K$1,'Raw-products'!$A$1:$H$1,0))</f>
        <v>violet</v>
      </c>
      <c r="L1625">
        <f>VLOOKUP($C1625,'Raw-products'!$A$2:$H$1261,MATCH(L$1,'Raw-products'!$A$1:$H$1,0))</f>
        <v>90</v>
      </c>
      <c r="M1625">
        <f>VLOOKUP($C1625,'Raw-products'!$A$2:$H$1261,MATCH(M$1,'Raw-products'!$A$1:$H$1,0))</f>
        <v>48</v>
      </c>
      <c r="N1625" s="5">
        <f t="shared" si="50"/>
        <v>4320</v>
      </c>
      <c r="O1625" cm="1">
        <f t="array" ref="O1625:R1625">_xlfn.XLOOKUP($B1625,'Raw -orders'!$A:$A,'Raw -orders'!$B:$E)</f>
        <v>887</v>
      </c>
      <c r="P1625">
        <v>31700</v>
      </c>
      <c r="Q1625" s="1">
        <v>44267</v>
      </c>
      <c r="R1625" s="1">
        <v>44294</v>
      </c>
      <c r="S1625" t="str" cm="1">
        <f t="array" ref="S1625:Z1625">_xlfn.XLOOKUP($O1625,'Raw - customers'!$A:$A,'Raw - customers'!$B:$I)</f>
        <v>Killie Wigzell</v>
      </c>
      <c r="T1625" t="str">
        <v>Male</v>
      </c>
      <c r="U1625">
        <v>61</v>
      </c>
      <c r="V1625" t="str">
        <v>4493 Doyle WayApt. 026</v>
      </c>
      <c r="W1625">
        <v>1411</v>
      </c>
      <c r="X1625" t="str">
        <v>South Emilyborough</v>
      </c>
      <c r="Y1625" t="str">
        <v>Victoria</v>
      </c>
      <c r="Z1625" t="str">
        <v>Australia</v>
      </c>
      <c r="AA1625">
        <v>3</v>
      </c>
      <c r="AB1625" s="3" t="str">
        <f t="shared" si="51"/>
        <v>20 to 30</v>
      </c>
      <c r="AM1625" s="6">
        <v>887</v>
      </c>
      <c r="AN1625" s="6" t="s">
        <v>1396</v>
      </c>
    </row>
    <row r="1626" spans="1:40" x14ac:dyDescent="0.25">
      <c r="A1626">
        <v>1624</v>
      </c>
      <c r="B1626">
        <v>331</v>
      </c>
      <c r="C1626">
        <v>1141</v>
      </c>
      <c r="D1626">
        <v>102</v>
      </c>
      <c r="E1626">
        <v>2</v>
      </c>
      <c r="F1626">
        <v>204</v>
      </c>
      <c r="G1626">
        <v>1</v>
      </c>
      <c r="H1626" t="str">
        <f>VLOOKUP($C1626,'Raw-products'!$A$2:$H$1261,MATCH(H$1,'Raw-products'!$A$1:$H$1,0))</f>
        <v>Trousers</v>
      </c>
      <c r="I1626" t="str">
        <f>VLOOKUP($C1626,'Raw-products'!$A$2:$H$1261,MATCH(I$1,'Raw-products'!$A$1:$H$1,0))</f>
        <v>Cargo Pants</v>
      </c>
      <c r="J1626" t="str">
        <f>VLOOKUP($C1626,'Raw-products'!$A$2:$H$1261,MATCH(J$1,'Raw-products'!$A$1:$H$1,0))</f>
        <v>S</v>
      </c>
      <c r="K1626" t="str">
        <f>VLOOKUP($C1626,'Raw-products'!$A$2:$H$1261,MATCH(K$1,'Raw-products'!$A$1:$H$1,0))</f>
        <v>blue</v>
      </c>
      <c r="L1626">
        <f>VLOOKUP($C1626,'Raw-products'!$A$2:$H$1261,MATCH(L$1,'Raw-products'!$A$1:$H$1,0))</f>
        <v>106</v>
      </c>
      <c r="M1626">
        <f>VLOOKUP($C1626,'Raw-products'!$A$2:$H$1261,MATCH(M$1,'Raw-products'!$A$1:$H$1,0))</f>
        <v>63</v>
      </c>
      <c r="N1626" s="5">
        <f t="shared" si="50"/>
        <v>6678</v>
      </c>
      <c r="O1626" cm="1">
        <f t="array" ref="O1626:R1626">_xlfn.XLOOKUP($B1626,'Raw -orders'!$A:$A,'Raw -orders'!$B:$E)</f>
        <v>414</v>
      </c>
      <c r="P1626">
        <v>38796</v>
      </c>
      <c r="Q1626" s="1">
        <v>44273</v>
      </c>
      <c r="R1626" s="1">
        <v>44278</v>
      </c>
      <c r="S1626" t="str" cm="1">
        <f t="array" ref="S1626:Z1626">_xlfn.XLOOKUP($O1626,'Raw - customers'!$A:$A,'Raw - customers'!$B:$I)</f>
        <v>Ansel Chittem</v>
      </c>
      <c r="T1626" t="str">
        <v>Polygender</v>
      </c>
      <c r="U1626">
        <v>51</v>
      </c>
      <c r="V1626" t="str">
        <v>22 Eve CrescentApt. 357</v>
      </c>
      <c r="W1626">
        <v>7365</v>
      </c>
      <c r="X1626" t="str">
        <v>North Ivy</v>
      </c>
      <c r="Y1626" t="str">
        <v>Queensland</v>
      </c>
      <c r="Z1626" t="str">
        <v>Australia</v>
      </c>
      <c r="AA1626">
        <v>3</v>
      </c>
      <c r="AB1626" s="3" t="str">
        <f t="shared" si="51"/>
        <v>0 to 10</v>
      </c>
      <c r="AM1626" s="6">
        <v>414</v>
      </c>
      <c r="AN1626" s="6" t="s">
        <v>1355</v>
      </c>
    </row>
    <row r="1627" spans="1:40" x14ac:dyDescent="0.25">
      <c r="A1627">
        <v>1625</v>
      </c>
      <c r="B1627">
        <v>333</v>
      </c>
      <c r="C1627">
        <v>196</v>
      </c>
      <c r="D1627">
        <v>98</v>
      </c>
      <c r="E1627">
        <v>1</v>
      </c>
      <c r="F1627">
        <v>98</v>
      </c>
      <c r="G1627">
        <v>1</v>
      </c>
      <c r="H1627" t="str">
        <f>VLOOKUP($C1627,'Raw-products'!$A$2:$H$1261,MATCH(H$1,'Raw-products'!$A$1:$H$1,0))</f>
        <v>Shirt</v>
      </c>
      <c r="I1627" t="str">
        <f>VLOOKUP($C1627,'Raw-products'!$A$2:$H$1261,MATCH(I$1,'Raw-products'!$A$1:$H$1,0))</f>
        <v>Camp Collared</v>
      </c>
      <c r="J1627" t="str">
        <f>VLOOKUP($C1627,'Raw-products'!$A$2:$H$1261,MATCH(J$1,'Raw-products'!$A$1:$H$1,0))</f>
        <v>S</v>
      </c>
      <c r="K1627" t="str">
        <f>VLOOKUP($C1627,'Raw-products'!$A$2:$H$1261,MATCH(K$1,'Raw-products'!$A$1:$H$1,0))</f>
        <v>blue</v>
      </c>
      <c r="L1627">
        <f>VLOOKUP($C1627,'Raw-products'!$A$2:$H$1261,MATCH(L$1,'Raw-products'!$A$1:$H$1,0))</f>
        <v>112</v>
      </c>
      <c r="M1627">
        <f>VLOOKUP($C1627,'Raw-products'!$A$2:$H$1261,MATCH(M$1,'Raw-products'!$A$1:$H$1,0))</f>
        <v>75</v>
      </c>
      <c r="N1627" s="5">
        <f t="shared" si="50"/>
        <v>8400</v>
      </c>
      <c r="O1627" cm="1">
        <f t="array" ref="O1627:R1627">_xlfn.XLOOKUP($B1627,'Raw -orders'!$A:$A,'Raw -orders'!$B:$E)</f>
        <v>367</v>
      </c>
      <c r="P1627">
        <v>21091</v>
      </c>
      <c r="Q1627" s="1">
        <v>44487</v>
      </c>
      <c r="R1627" s="1">
        <v>44509</v>
      </c>
      <c r="S1627" t="str" cm="1">
        <f t="array" ref="S1627:Z1627">_xlfn.XLOOKUP($O1627,'Raw - customers'!$A:$A,'Raw - customers'!$B:$I)</f>
        <v>Hildagarde Dell 'Orto</v>
      </c>
      <c r="T1627" t="str">
        <v>Bigender</v>
      </c>
      <c r="U1627">
        <v>51</v>
      </c>
      <c r="V1627" t="str">
        <v>59 Henry PlaceSuite 781</v>
      </c>
      <c r="W1627">
        <v>514</v>
      </c>
      <c r="X1627" t="str">
        <v>Jasperside</v>
      </c>
      <c r="Y1627" t="str">
        <v>South Australia</v>
      </c>
      <c r="Z1627" t="str">
        <v>Australia</v>
      </c>
      <c r="AA1627">
        <v>10</v>
      </c>
      <c r="AB1627" s="3" t="str">
        <f t="shared" si="51"/>
        <v>20 to 30</v>
      </c>
      <c r="AM1627" s="6">
        <v>367</v>
      </c>
      <c r="AN1627" s="6" t="s">
        <v>1345</v>
      </c>
    </row>
    <row r="1628" spans="1:40" x14ac:dyDescent="0.25">
      <c r="A1628">
        <v>1626</v>
      </c>
      <c r="B1628">
        <v>333</v>
      </c>
      <c r="C1628">
        <v>1092</v>
      </c>
      <c r="D1628">
        <v>115</v>
      </c>
      <c r="E1628">
        <v>3</v>
      </c>
      <c r="F1628">
        <v>345</v>
      </c>
      <c r="G1628">
        <v>1</v>
      </c>
      <c r="H1628" t="str">
        <f>VLOOKUP($C1628,'Raw-products'!$A$2:$H$1261,MATCH(H$1,'Raw-products'!$A$1:$H$1,0))</f>
        <v>Trousers</v>
      </c>
      <c r="I1628" t="str">
        <f>VLOOKUP($C1628,'Raw-products'!$A$2:$H$1261,MATCH(I$1,'Raw-products'!$A$1:$H$1,0))</f>
        <v>Cropped</v>
      </c>
      <c r="J1628" t="str">
        <f>VLOOKUP($C1628,'Raw-products'!$A$2:$H$1261,MATCH(J$1,'Raw-products'!$A$1:$H$1,0))</f>
        <v>M</v>
      </c>
      <c r="K1628" t="str">
        <f>VLOOKUP($C1628,'Raw-products'!$A$2:$H$1261,MATCH(K$1,'Raw-products'!$A$1:$H$1,0))</f>
        <v>orange</v>
      </c>
      <c r="L1628">
        <f>VLOOKUP($C1628,'Raw-products'!$A$2:$H$1261,MATCH(L$1,'Raw-products'!$A$1:$H$1,0))</f>
        <v>99</v>
      </c>
      <c r="M1628">
        <f>VLOOKUP($C1628,'Raw-products'!$A$2:$H$1261,MATCH(M$1,'Raw-products'!$A$1:$H$1,0))</f>
        <v>56</v>
      </c>
      <c r="N1628" s="5">
        <f t="shared" si="50"/>
        <v>5544</v>
      </c>
      <c r="O1628" cm="1">
        <f t="array" ref="O1628:R1628">_xlfn.XLOOKUP($B1628,'Raw -orders'!$A:$A,'Raw -orders'!$B:$E)</f>
        <v>367</v>
      </c>
      <c r="P1628">
        <v>21091</v>
      </c>
      <c r="Q1628" s="1">
        <v>44487</v>
      </c>
      <c r="R1628" s="1">
        <v>44509</v>
      </c>
      <c r="S1628" t="str" cm="1">
        <f t="array" ref="S1628:Z1628">_xlfn.XLOOKUP($O1628,'Raw - customers'!$A:$A,'Raw - customers'!$B:$I)</f>
        <v>Hildagarde Dell 'Orto</v>
      </c>
      <c r="T1628" t="str">
        <v>Bigender</v>
      </c>
      <c r="U1628">
        <v>51</v>
      </c>
      <c r="V1628" t="str">
        <v>59 Henry PlaceSuite 781</v>
      </c>
      <c r="W1628">
        <v>514</v>
      </c>
      <c r="X1628" t="str">
        <v>Jasperside</v>
      </c>
      <c r="Y1628" t="str">
        <v>South Australia</v>
      </c>
      <c r="Z1628" t="str">
        <v>Australia</v>
      </c>
      <c r="AA1628">
        <v>10</v>
      </c>
      <c r="AB1628" s="3" t="str">
        <f t="shared" si="51"/>
        <v>20 to 30</v>
      </c>
      <c r="AM1628" s="6">
        <v>367</v>
      </c>
      <c r="AN1628" s="6" t="s">
        <v>1345</v>
      </c>
    </row>
    <row r="1629" spans="1:40" x14ac:dyDescent="0.25">
      <c r="A1629">
        <v>1627</v>
      </c>
      <c r="B1629">
        <v>333</v>
      </c>
      <c r="C1629">
        <v>885</v>
      </c>
      <c r="D1629">
        <v>94</v>
      </c>
      <c r="E1629">
        <v>3</v>
      </c>
      <c r="F1629">
        <v>282</v>
      </c>
      <c r="G1629">
        <v>1</v>
      </c>
      <c r="H1629" t="str">
        <f>VLOOKUP($C1629,'Raw-products'!$A$2:$H$1261,MATCH(H$1,'Raw-products'!$A$1:$H$1,0))</f>
        <v>Trousers</v>
      </c>
      <c r="I1629" t="str">
        <f>VLOOKUP($C1629,'Raw-products'!$A$2:$H$1261,MATCH(I$1,'Raw-products'!$A$1:$H$1,0))</f>
        <v>Cords</v>
      </c>
      <c r="J1629" t="str">
        <f>VLOOKUP($C1629,'Raw-products'!$A$2:$H$1261,MATCH(J$1,'Raw-products'!$A$1:$H$1,0))</f>
        <v>XS</v>
      </c>
      <c r="K1629" t="str">
        <f>VLOOKUP($C1629,'Raw-products'!$A$2:$H$1261,MATCH(K$1,'Raw-products'!$A$1:$H$1,0))</f>
        <v>yellow</v>
      </c>
      <c r="L1629">
        <f>VLOOKUP($C1629,'Raw-products'!$A$2:$H$1261,MATCH(L$1,'Raw-products'!$A$1:$H$1,0))</f>
        <v>113</v>
      </c>
      <c r="M1629">
        <f>VLOOKUP($C1629,'Raw-products'!$A$2:$H$1261,MATCH(M$1,'Raw-products'!$A$1:$H$1,0))</f>
        <v>69</v>
      </c>
      <c r="N1629" s="5">
        <f t="shared" si="50"/>
        <v>7797</v>
      </c>
      <c r="O1629" cm="1">
        <f t="array" ref="O1629:R1629">_xlfn.XLOOKUP($B1629,'Raw -orders'!$A:$A,'Raw -orders'!$B:$E)</f>
        <v>367</v>
      </c>
      <c r="P1629">
        <v>21091</v>
      </c>
      <c r="Q1629" s="1">
        <v>44487</v>
      </c>
      <c r="R1629" s="1">
        <v>44509</v>
      </c>
      <c r="S1629" t="str" cm="1">
        <f t="array" ref="S1629:Z1629">_xlfn.XLOOKUP($O1629,'Raw - customers'!$A:$A,'Raw - customers'!$B:$I)</f>
        <v>Hildagarde Dell 'Orto</v>
      </c>
      <c r="T1629" t="str">
        <v>Bigender</v>
      </c>
      <c r="U1629">
        <v>51</v>
      </c>
      <c r="V1629" t="str">
        <v>59 Henry PlaceSuite 781</v>
      </c>
      <c r="W1629">
        <v>514</v>
      </c>
      <c r="X1629" t="str">
        <v>Jasperside</v>
      </c>
      <c r="Y1629" t="str">
        <v>South Australia</v>
      </c>
      <c r="Z1629" t="str">
        <v>Australia</v>
      </c>
      <c r="AA1629">
        <v>10</v>
      </c>
      <c r="AB1629" s="3" t="str">
        <f t="shared" si="51"/>
        <v>20 to 30</v>
      </c>
      <c r="AM1629" s="6">
        <v>367</v>
      </c>
      <c r="AN1629" s="6" t="s">
        <v>1345</v>
      </c>
    </row>
    <row r="1630" spans="1:40" x14ac:dyDescent="0.25">
      <c r="A1630">
        <v>1628</v>
      </c>
      <c r="B1630">
        <v>333</v>
      </c>
      <c r="C1630">
        <v>903</v>
      </c>
      <c r="D1630">
        <v>94</v>
      </c>
      <c r="E1630">
        <v>1</v>
      </c>
      <c r="F1630">
        <v>94</v>
      </c>
      <c r="G1630">
        <v>1</v>
      </c>
      <c r="H1630" t="str">
        <f>VLOOKUP($C1630,'Raw-products'!$A$2:$H$1261,MATCH(H$1,'Raw-products'!$A$1:$H$1,0))</f>
        <v>Trousers</v>
      </c>
      <c r="I1630" t="str">
        <f>VLOOKUP($C1630,'Raw-products'!$A$2:$H$1261,MATCH(I$1,'Raw-products'!$A$1:$H$1,0))</f>
        <v>Cords</v>
      </c>
      <c r="J1630" t="str">
        <f>VLOOKUP($C1630,'Raw-products'!$A$2:$H$1261,MATCH(J$1,'Raw-products'!$A$1:$H$1,0))</f>
        <v>L</v>
      </c>
      <c r="K1630" t="str">
        <f>VLOOKUP($C1630,'Raw-products'!$A$2:$H$1261,MATCH(K$1,'Raw-products'!$A$1:$H$1,0))</f>
        <v>indigo</v>
      </c>
      <c r="L1630">
        <f>VLOOKUP($C1630,'Raw-products'!$A$2:$H$1261,MATCH(L$1,'Raw-products'!$A$1:$H$1,0))</f>
        <v>113</v>
      </c>
      <c r="M1630">
        <f>VLOOKUP($C1630,'Raw-products'!$A$2:$H$1261,MATCH(M$1,'Raw-products'!$A$1:$H$1,0))</f>
        <v>62</v>
      </c>
      <c r="N1630" s="5">
        <f t="shared" si="50"/>
        <v>7006</v>
      </c>
      <c r="O1630" cm="1">
        <f t="array" ref="O1630:R1630">_xlfn.XLOOKUP($B1630,'Raw -orders'!$A:$A,'Raw -orders'!$B:$E)</f>
        <v>367</v>
      </c>
      <c r="P1630">
        <v>21091</v>
      </c>
      <c r="Q1630" s="1">
        <v>44487</v>
      </c>
      <c r="R1630" s="1">
        <v>44509</v>
      </c>
      <c r="S1630" t="str" cm="1">
        <f t="array" ref="S1630:Z1630">_xlfn.XLOOKUP($O1630,'Raw - customers'!$A:$A,'Raw - customers'!$B:$I)</f>
        <v>Hildagarde Dell 'Orto</v>
      </c>
      <c r="T1630" t="str">
        <v>Bigender</v>
      </c>
      <c r="U1630">
        <v>51</v>
      </c>
      <c r="V1630" t="str">
        <v>59 Henry PlaceSuite 781</v>
      </c>
      <c r="W1630">
        <v>514</v>
      </c>
      <c r="X1630" t="str">
        <v>Jasperside</v>
      </c>
      <c r="Y1630" t="str">
        <v>South Australia</v>
      </c>
      <c r="Z1630" t="str">
        <v>Australia</v>
      </c>
      <c r="AA1630">
        <v>10</v>
      </c>
      <c r="AB1630" s="3" t="str">
        <f t="shared" si="51"/>
        <v>20 to 30</v>
      </c>
      <c r="AM1630" s="6">
        <v>367</v>
      </c>
      <c r="AN1630" s="6" t="s">
        <v>1345</v>
      </c>
    </row>
    <row r="1631" spans="1:40" x14ac:dyDescent="0.25">
      <c r="A1631">
        <v>1629</v>
      </c>
      <c r="B1631">
        <v>333</v>
      </c>
      <c r="C1631">
        <v>822</v>
      </c>
      <c r="D1631">
        <v>117</v>
      </c>
      <c r="E1631">
        <v>1</v>
      </c>
      <c r="F1631">
        <v>117</v>
      </c>
      <c r="G1631">
        <v>1</v>
      </c>
      <c r="H1631" t="str">
        <f>VLOOKUP($C1631,'Raw-products'!$A$2:$H$1261,MATCH(H$1,'Raw-products'!$A$1:$H$1,0))</f>
        <v>Jacket</v>
      </c>
      <c r="I1631" t="str">
        <f>VLOOKUP($C1631,'Raw-products'!$A$2:$H$1261,MATCH(I$1,'Raw-products'!$A$1:$H$1,0))</f>
        <v>Shearling</v>
      </c>
      <c r="J1631" t="str">
        <f>VLOOKUP($C1631,'Raw-products'!$A$2:$H$1261,MATCH(J$1,'Raw-products'!$A$1:$H$1,0))</f>
        <v>M</v>
      </c>
      <c r="K1631" t="str">
        <f>VLOOKUP($C1631,'Raw-products'!$A$2:$H$1261,MATCH(K$1,'Raw-products'!$A$1:$H$1,0))</f>
        <v>green</v>
      </c>
      <c r="L1631">
        <f>VLOOKUP($C1631,'Raw-products'!$A$2:$H$1261,MATCH(L$1,'Raw-products'!$A$1:$H$1,0))</f>
        <v>95</v>
      </c>
      <c r="M1631">
        <f>VLOOKUP($C1631,'Raw-products'!$A$2:$H$1261,MATCH(M$1,'Raw-products'!$A$1:$H$1,0))</f>
        <v>59</v>
      </c>
      <c r="N1631" s="5">
        <f t="shared" si="50"/>
        <v>5605</v>
      </c>
      <c r="O1631" cm="1">
        <f t="array" ref="O1631:R1631">_xlfn.XLOOKUP($B1631,'Raw -orders'!$A:$A,'Raw -orders'!$B:$E)</f>
        <v>367</v>
      </c>
      <c r="P1631">
        <v>21091</v>
      </c>
      <c r="Q1631" s="1">
        <v>44487</v>
      </c>
      <c r="R1631" s="1">
        <v>44509</v>
      </c>
      <c r="S1631" t="str" cm="1">
        <f t="array" ref="S1631:Z1631">_xlfn.XLOOKUP($O1631,'Raw - customers'!$A:$A,'Raw - customers'!$B:$I)</f>
        <v>Hildagarde Dell 'Orto</v>
      </c>
      <c r="T1631" t="str">
        <v>Bigender</v>
      </c>
      <c r="U1631">
        <v>51</v>
      </c>
      <c r="V1631" t="str">
        <v>59 Henry PlaceSuite 781</v>
      </c>
      <c r="W1631">
        <v>514</v>
      </c>
      <c r="X1631" t="str">
        <v>Jasperside</v>
      </c>
      <c r="Y1631" t="str">
        <v>South Australia</v>
      </c>
      <c r="Z1631" t="str">
        <v>Australia</v>
      </c>
      <c r="AA1631">
        <v>10</v>
      </c>
      <c r="AB1631" s="3" t="str">
        <f t="shared" si="51"/>
        <v>20 to 30</v>
      </c>
      <c r="AM1631" s="6">
        <v>367</v>
      </c>
      <c r="AN1631" s="6" t="s">
        <v>1345</v>
      </c>
    </row>
    <row r="1632" spans="1:40" x14ac:dyDescent="0.25">
      <c r="A1632">
        <v>1630</v>
      </c>
      <c r="B1632">
        <v>333</v>
      </c>
      <c r="C1632">
        <v>124</v>
      </c>
      <c r="D1632">
        <v>92</v>
      </c>
      <c r="E1632">
        <v>3</v>
      </c>
      <c r="F1632">
        <v>276</v>
      </c>
      <c r="G1632">
        <v>1</v>
      </c>
      <c r="H1632" t="str">
        <f>VLOOKUP($C1632,'Raw-products'!$A$2:$H$1261,MATCH(H$1,'Raw-products'!$A$1:$H$1,0))</f>
        <v>Shirt</v>
      </c>
      <c r="I1632" t="str">
        <f>VLOOKUP($C1632,'Raw-products'!$A$2:$H$1261,MATCH(I$1,'Raw-products'!$A$1:$H$1,0))</f>
        <v>Denim</v>
      </c>
      <c r="J1632" t="str">
        <f>VLOOKUP($C1632,'Raw-products'!$A$2:$H$1261,MATCH(J$1,'Raw-products'!$A$1:$H$1,0))</f>
        <v>XL</v>
      </c>
      <c r="K1632" t="str">
        <f>VLOOKUP($C1632,'Raw-products'!$A$2:$H$1261,MATCH(K$1,'Raw-products'!$A$1:$H$1,0))</f>
        <v>green</v>
      </c>
      <c r="L1632">
        <f>VLOOKUP($C1632,'Raw-products'!$A$2:$H$1261,MATCH(L$1,'Raw-products'!$A$1:$H$1,0))</f>
        <v>115</v>
      </c>
      <c r="M1632">
        <f>VLOOKUP($C1632,'Raw-products'!$A$2:$H$1261,MATCH(M$1,'Raw-products'!$A$1:$H$1,0))</f>
        <v>52</v>
      </c>
      <c r="N1632" s="5">
        <f t="shared" si="50"/>
        <v>5980</v>
      </c>
      <c r="O1632" cm="1">
        <f t="array" ref="O1632:R1632">_xlfn.XLOOKUP($B1632,'Raw -orders'!$A:$A,'Raw -orders'!$B:$E)</f>
        <v>367</v>
      </c>
      <c r="P1632">
        <v>21091</v>
      </c>
      <c r="Q1632" s="1">
        <v>44487</v>
      </c>
      <c r="R1632" s="1">
        <v>44509</v>
      </c>
      <c r="S1632" t="str" cm="1">
        <f t="array" ref="S1632:Z1632">_xlfn.XLOOKUP($O1632,'Raw - customers'!$A:$A,'Raw - customers'!$B:$I)</f>
        <v>Hildagarde Dell 'Orto</v>
      </c>
      <c r="T1632" t="str">
        <v>Bigender</v>
      </c>
      <c r="U1632">
        <v>51</v>
      </c>
      <c r="V1632" t="str">
        <v>59 Henry PlaceSuite 781</v>
      </c>
      <c r="W1632">
        <v>514</v>
      </c>
      <c r="X1632" t="str">
        <v>Jasperside</v>
      </c>
      <c r="Y1632" t="str">
        <v>South Australia</v>
      </c>
      <c r="Z1632" t="str">
        <v>Australia</v>
      </c>
      <c r="AA1632">
        <v>10</v>
      </c>
      <c r="AB1632" s="3" t="str">
        <f t="shared" si="51"/>
        <v>20 to 30</v>
      </c>
      <c r="AM1632" s="6">
        <v>367</v>
      </c>
      <c r="AN1632" s="6" t="s">
        <v>1345</v>
      </c>
    </row>
    <row r="1633" spans="1:40" x14ac:dyDescent="0.25">
      <c r="A1633">
        <v>1631</v>
      </c>
      <c r="B1633">
        <v>333</v>
      </c>
      <c r="C1633">
        <v>452</v>
      </c>
      <c r="D1633">
        <v>107</v>
      </c>
      <c r="E1633">
        <v>3</v>
      </c>
      <c r="F1633">
        <v>321</v>
      </c>
      <c r="G1633">
        <v>1</v>
      </c>
      <c r="H1633" t="str">
        <f>VLOOKUP($C1633,'Raw-products'!$A$2:$H$1261,MATCH(H$1,'Raw-products'!$A$1:$H$1,0))</f>
        <v>Jacket</v>
      </c>
      <c r="I1633" t="str">
        <f>VLOOKUP($C1633,'Raw-products'!$A$2:$H$1261,MATCH(I$1,'Raw-products'!$A$1:$H$1,0))</f>
        <v>Denim</v>
      </c>
      <c r="J1633" t="str">
        <f>VLOOKUP($C1633,'Raw-products'!$A$2:$H$1261,MATCH(J$1,'Raw-products'!$A$1:$H$1,0))</f>
        <v>M</v>
      </c>
      <c r="K1633" t="str">
        <f>VLOOKUP($C1633,'Raw-products'!$A$2:$H$1261,MATCH(K$1,'Raw-products'!$A$1:$H$1,0))</f>
        <v>violet</v>
      </c>
      <c r="L1633">
        <f>VLOOKUP($C1633,'Raw-products'!$A$2:$H$1261,MATCH(L$1,'Raw-products'!$A$1:$H$1,0))</f>
        <v>92</v>
      </c>
      <c r="M1633">
        <f>VLOOKUP($C1633,'Raw-products'!$A$2:$H$1261,MATCH(M$1,'Raw-products'!$A$1:$H$1,0))</f>
        <v>43</v>
      </c>
      <c r="N1633" s="5">
        <f t="shared" si="50"/>
        <v>3956</v>
      </c>
      <c r="O1633" cm="1">
        <f t="array" ref="O1633:R1633">_xlfn.XLOOKUP($B1633,'Raw -orders'!$A:$A,'Raw -orders'!$B:$E)</f>
        <v>367</v>
      </c>
      <c r="P1633">
        <v>21091</v>
      </c>
      <c r="Q1633" s="1">
        <v>44487</v>
      </c>
      <c r="R1633" s="1">
        <v>44509</v>
      </c>
      <c r="S1633" t="str" cm="1">
        <f t="array" ref="S1633:Z1633">_xlfn.XLOOKUP($O1633,'Raw - customers'!$A:$A,'Raw - customers'!$B:$I)</f>
        <v>Hildagarde Dell 'Orto</v>
      </c>
      <c r="T1633" t="str">
        <v>Bigender</v>
      </c>
      <c r="U1633">
        <v>51</v>
      </c>
      <c r="V1633" t="str">
        <v>59 Henry PlaceSuite 781</v>
      </c>
      <c r="W1633">
        <v>514</v>
      </c>
      <c r="X1633" t="str">
        <v>Jasperside</v>
      </c>
      <c r="Y1633" t="str">
        <v>South Australia</v>
      </c>
      <c r="Z1633" t="str">
        <v>Australia</v>
      </c>
      <c r="AA1633">
        <v>10</v>
      </c>
      <c r="AB1633" s="3" t="str">
        <f t="shared" si="51"/>
        <v>20 to 30</v>
      </c>
      <c r="AM1633" s="6">
        <v>367</v>
      </c>
      <c r="AN1633" s="6" t="s">
        <v>1345</v>
      </c>
    </row>
    <row r="1634" spans="1:40" x14ac:dyDescent="0.25">
      <c r="A1634">
        <v>1632</v>
      </c>
      <c r="B1634">
        <v>334</v>
      </c>
      <c r="C1634">
        <v>762</v>
      </c>
      <c r="D1634">
        <v>109</v>
      </c>
      <c r="E1634">
        <v>3</v>
      </c>
      <c r="F1634">
        <v>327</v>
      </c>
      <c r="G1634">
        <v>1</v>
      </c>
      <c r="H1634" t="str">
        <f>VLOOKUP($C1634,'Raw-products'!$A$2:$H$1261,MATCH(H$1,'Raw-products'!$A$1:$H$1,0))</f>
        <v>Jacket</v>
      </c>
      <c r="I1634" t="str">
        <f>VLOOKUP($C1634,'Raw-products'!$A$2:$H$1261,MATCH(I$1,'Raw-products'!$A$1:$H$1,0))</f>
        <v>Peacoat</v>
      </c>
      <c r="J1634" t="str">
        <f>VLOOKUP($C1634,'Raw-products'!$A$2:$H$1261,MATCH(J$1,'Raw-products'!$A$1:$H$1,0))</f>
        <v>M</v>
      </c>
      <c r="K1634" t="str">
        <f>VLOOKUP($C1634,'Raw-products'!$A$2:$H$1261,MATCH(K$1,'Raw-products'!$A$1:$H$1,0))</f>
        <v>indigo</v>
      </c>
      <c r="L1634">
        <f>VLOOKUP($C1634,'Raw-products'!$A$2:$H$1261,MATCH(L$1,'Raw-products'!$A$1:$H$1,0))</f>
        <v>102</v>
      </c>
      <c r="M1634">
        <f>VLOOKUP($C1634,'Raw-products'!$A$2:$H$1261,MATCH(M$1,'Raw-products'!$A$1:$H$1,0))</f>
        <v>52</v>
      </c>
      <c r="N1634" s="5">
        <f t="shared" si="50"/>
        <v>5304</v>
      </c>
      <c r="O1634" cm="1">
        <f t="array" ref="O1634:R1634">_xlfn.XLOOKUP($B1634,'Raw -orders'!$A:$A,'Raw -orders'!$B:$E)</f>
        <v>539</v>
      </c>
      <c r="P1634">
        <v>32277</v>
      </c>
      <c r="Q1634" s="1">
        <v>44328</v>
      </c>
      <c r="R1634" s="1">
        <v>44339</v>
      </c>
      <c r="S1634" t="str" cm="1">
        <f t="array" ref="S1634:Z1634">_xlfn.XLOOKUP($O1634,'Raw - customers'!$A:$A,'Raw - customers'!$B:$I)</f>
        <v>Sonny Tremollet</v>
      </c>
      <c r="T1634" t="str">
        <v>Male</v>
      </c>
      <c r="U1634">
        <v>78</v>
      </c>
      <c r="V1634" t="str">
        <v>6481 Isaac LoopApt. 355</v>
      </c>
      <c r="W1634">
        <v>4362</v>
      </c>
      <c r="X1634" t="str">
        <v>Port Blake</v>
      </c>
      <c r="Y1634" t="str">
        <v>Queensland</v>
      </c>
      <c r="Z1634" t="str">
        <v>Australia</v>
      </c>
      <c r="AA1634">
        <v>5</v>
      </c>
      <c r="AB1634" s="3" t="str">
        <f t="shared" si="51"/>
        <v>10 to 20</v>
      </c>
      <c r="AM1634" s="6">
        <v>539</v>
      </c>
      <c r="AN1634" s="6" t="s">
        <v>1355</v>
      </c>
    </row>
    <row r="1635" spans="1:40" x14ac:dyDescent="0.25">
      <c r="A1635">
        <v>1633</v>
      </c>
      <c r="B1635">
        <v>334</v>
      </c>
      <c r="C1635">
        <v>777</v>
      </c>
      <c r="D1635">
        <v>91</v>
      </c>
      <c r="E1635">
        <v>3</v>
      </c>
      <c r="F1635">
        <v>273</v>
      </c>
      <c r="G1635">
        <v>1</v>
      </c>
      <c r="H1635" t="str">
        <f>VLOOKUP($C1635,'Raw-products'!$A$2:$H$1261,MATCH(H$1,'Raw-products'!$A$1:$H$1,0))</f>
        <v>Jacket</v>
      </c>
      <c r="I1635" t="str">
        <f>VLOOKUP($C1635,'Raw-products'!$A$2:$H$1261,MATCH(I$1,'Raw-products'!$A$1:$H$1,0))</f>
        <v>Pullover</v>
      </c>
      <c r="J1635" t="str">
        <f>VLOOKUP($C1635,'Raw-products'!$A$2:$H$1261,MATCH(J$1,'Raw-products'!$A$1:$H$1,0))</f>
        <v>M</v>
      </c>
      <c r="K1635" t="str">
        <f>VLOOKUP($C1635,'Raw-products'!$A$2:$H$1261,MATCH(K$1,'Raw-products'!$A$1:$H$1,0))</f>
        <v>orange</v>
      </c>
      <c r="L1635">
        <f>VLOOKUP($C1635,'Raw-products'!$A$2:$H$1261,MATCH(L$1,'Raw-products'!$A$1:$H$1,0))</f>
        <v>114</v>
      </c>
      <c r="M1635">
        <f>VLOOKUP($C1635,'Raw-products'!$A$2:$H$1261,MATCH(M$1,'Raw-products'!$A$1:$H$1,0))</f>
        <v>60</v>
      </c>
      <c r="N1635" s="5">
        <f t="shared" si="50"/>
        <v>6840</v>
      </c>
      <c r="O1635" cm="1">
        <f t="array" ref="O1635:R1635">_xlfn.XLOOKUP($B1635,'Raw -orders'!$A:$A,'Raw -orders'!$B:$E)</f>
        <v>539</v>
      </c>
      <c r="P1635">
        <v>32277</v>
      </c>
      <c r="Q1635" s="1">
        <v>44328</v>
      </c>
      <c r="R1635" s="1">
        <v>44339</v>
      </c>
      <c r="S1635" t="str" cm="1">
        <f t="array" ref="S1635:Z1635">_xlfn.XLOOKUP($O1635,'Raw - customers'!$A:$A,'Raw - customers'!$B:$I)</f>
        <v>Sonny Tremollet</v>
      </c>
      <c r="T1635" t="str">
        <v>Male</v>
      </c>
      <c r="U1635">
        <v>78</v>
      </c>
      <c r="V1635" t="str">
        <v>6481 Isaac LoopApt. 355</v>
      </c>
      <c r="W1635">
        <v>4362</v>
      </c>
      <c r="X1635" t="str">
        <v>Port Blake</v>
      </c>
      <c r="Y1635" t="str">
        <v>Queensland</v>
      </c>
      <c r="Z1635" t="str">
        <v>Australia</v>
      </c>
      <c r="AA1635">
        <v>5</v>
      </c>
      <c r="AB1635" s="3" t="str">
        <f t="shared" si="51"/>
        <v>10 to 20</v>
      </c>
      <c r="AM1635" s="6">
        <v>539</v>
      </c>
      <c r="AN1635" s="6" t="s">
        <v>1355</v>
      </c>
    </row>
    <row r="1636" spans="1:40" x14ac:dyDescent="0.25">
      <c r="A1636">
        <v>1634</v>
      </c>
      <c r="B1636">
        <v>334</v>
      </c>
      <c r="C1636">
        <v>282</v>
      </c>
      <c r="D1636">
        <v>105</v>
      </c>
      <c r="E1636">
        <v>2</v>
      </c>
      <c r="F1636">
        <v>210</v>
      </c>
      <c r="G1636">
        <v>1</v>
      </c>
      <c r="H1636" t="str">
        <f>VLOOKUP($C1636,'Raw-products'!$A$2:$H$1261,MATCH(H$1,'Raw-products'!$A$1:$H$1,0))</f>
        <v>Shirt</v>
      </c>
      <c r="I1636" t="str">
        <f>VLOOKUP($C1636,'Raw-products'!$A$2:$H$1261,MATCH(I$1,'Raw-products'!$A$1:$H$1,0))</f>
        <v>Cuban Collar</v>
      </c>
      <c r="J1636" t="str">
        <f>VLOOKUP($C1636,'Raw-products'!$A$2:$H$1261,MATCH(J$1,'Raw-products'!$A$1:$H$1,0))</f>
        <v>M</v>
      </c>
      <c r="K1636" t="str">
        <f>VLOOKUP($C1636,'Raw-products'!$A$2:$H$1261,MATCH(K$1,'Raw-products'!$A$1:$H$1,0))</f>
        <v>red</v>
      </c>
      <c r="L1636">
        <f>VLOOKUP($C1636,'Raw-products'!$A$2:$H$1261,MATCH(L$1,'Raw-products'!$A$1:$H$1,0))</f>
        <v>93</v>
      </c>
      <c r="M1636">
        <f>VLOOKUP($C1636,'Raw-products'!$A$2:$H$1261,MATCH(M$1,'Raw-products'!$A$1:$H$1,0))</f>
        <v>53</v>
      </c>
      <c r="N1636" s="5">
        <f t="shared" si="50"/>
        <v>4929</v>
      </c>
      <c r="O1636" cm="1">
        <f t="array" ref="O1636:R1636">_xlfn.XLOOKUP($B1636,'Raw -orders'!$A:$A,'Raw -orders'!$B:$E)</f>
        <v>539</v>
      </c>
      <c r="P1636">
        <v>32277</v>
      </c>
      <c r="Q1636" s="1">
        <v>44328</v>
      </c>
      <c r="R1636" s="1">
        <v>44339</v>
      </c>
      <c r="S1636" t="str" cm="1">
        <f t="array" ref="S1636:Z1636">_xlfn.XLOOKUP($O1636,'Raw - customers'!$A:$A,'Raw - customers'!$B:$I)</f>
        <v>Sonny Tremollet</v>
      </c>
      <c r="T1636" t="str">
        <v>Male</v>
      </c>
      <c r="U1636">
        <v>78</v>
      </c>
      <c r="V1636" t="str">
        <v>6481 Isaac LoopApt. 355</v>
      </c>
      <c r="W1636">
        <v>4362</v>
      </c>
      <c r="X1636" t="str">
        <v>Port Blake</v>
      </c>
      <c r="Y1636" t="str">
        <v>Queensland</v>
      </c>
      <c r="Z1636" t="str">
        <v>Australia</v>
      </c>
      <c r="AA1636">
        <v>5</v>
      </c>
      <c r="AB1636" s="3" t="str">
        <f t="shared" si="51"/>
        <v>10 to 20</v>
      </c>
      <c r="AM1636" s="6">
        <v>539</v>
      </c>
      <c r="AN1636" s="6" t="s">
        <v>1355</v>
      </c>
    </row>
    <row r="1637" spans="1:40" x14ac:dyDescent="0.25">
      <c r="A1637">
        <v>1635</v>
      </c>
      <c r="B1637">
        <v>334</v>
      </c>
      <c r="C1637">
        <v>1148</v>
      </c>
      <c r="D1637">
        <v>102</v>
      </c>
      <c r="E1637">
        <v>2</v>
      </c>
      <c r="F1637">
        <v>204</v>
      </c>
      <c r="G1637">
        <v>1</v>
      </c>
      <c r="H1637" t="str">
        <f>VLOOKUP($C1637,'Raw-products'!$A$2:$H$1261,MATCH(H$1,'Raw-products'!$A$1:$H$1,0))</f>
        <v>Trousers</v>
      </c>
      <c r="I1637" t="str">
        <f>VLOOKUP($C1637,'Raw-products'!$A$2:$H$1261,MATCH(I$1,'Raw-products'!$A$1:$H$1,0))</f>
        <v>Cargo Pants</v>
      </c>
      <c r="J1637" t="str">
        <f>VLOOKUP($C1637,'Raw-products'!$A$2:$H$1261,MATCH(J$1,'Raw-products'!$A$1:$H$1,0))</f>
        <v>L</v>
      </c>
      <c r="K1637" t="str">
        <f>VLOOKUP($C1637,'Raw-products'!$A$2:$H$1261,MATCH(K$1,'Raw-products'!$A$1:$H$1,0))</f>
        <v>indigo</v>
      </c>
      <c r="L1637">
        <f>VLOOKUP($C1637,'Raw-products'!$A$2:$H$1261,MATCH(L$1,'Raw-products'!$A$1:$H$1,0))</f>
        <v>106</v>
      </c>
      <c r="M1637">
        <f>VLOOKUP($C1637,'Raw-products'!$A$2:$H$1261,MATCH(M$1,'Raw-products'!$A$1:$H$1,0))</f>
        <v>46</v>
      </c>
      <c r="N1637" s="5">
        <f t="shared" si="50"/>
        <v>4876</v>
      </c>
      <c r="O1637" cm="1">
        <f t="array" ref="O1637:R1637">_xlfn.XLOOKUP($B1637,'Raw -orders'!$A:$A,'Raw -orders'!$B:$E)</f>
        <v>539</v>
      </c>
      <c r="P1637">
        <v>32277</v>
      </c>
      <c r="Q1637" s="1">
        <v>44328</v>
      </c>
      <c r="R1637" s="1">
        <v>44339</v>
      </c>
      <c r="S1637" t="str" cm="1">
        <f t="array" ref="S1637:Z1637">_xlfn.XLOOKUP($O1637,'Raw - customers'!$A:$A,'Raw - customers'!$B:$I)</f>
        <v>Sonny Tremollet</v>
      </c>
      <c r="T1637" t="str">
        <v>Male</v>
      </c>
      <c r="U1637">
        <v>78</v>
      </c>
      <c r="V1637" t="str">
        <v>6481 Isaac LoopApt. 355</v>
      </c>
      <c r="W1637">
        <v>4362</v>
      </c>
      <c r="X1637" t="str">
        <v>Port Blake</v>
      </c>
      <c r="Y1637" t="str">
        <v>Queensland</v>
      </c>
      <c r="Z1637" t="str">
        <v>Australia</v>
      </c>
      <c r="AA1637">
        <v>5</v>
      </c>
      <c r="AB1637" s="3" t="str">
        <f t="shared" si="51"/>
        <v>10 to 20</v>
      </c>
      <c r="AM1637" s="6">
        <v>539</v>
      </c>
      <c r="AN1637" s="6" t="s">
        <v>1355</v>
      </c>
    </row>
    <row r="1638" spans="1:40" x14ac:dyDescent="0.25">
      <c r="A1638">
        <v>1636</v>
      </c>
      <c r="B1638">
        <v>334</v>
      </c>
      <c r="C1638">
        <v>102</v>
      </c>
      <c r="D1638">
        <v>118</v>
      </c>
      <c r="E1638">
        <v>2</v>
      </c>
      <c r="F1638">
        <v>236</v>
      </c>
      <c r="G1638">
        <v>1</v>
      </c>
      <c r="H1638" t="str">
        <f>VLOOKUP($C1638,'Raw-products'!$A$2:$H$1261,MATCH(H$1,'Raw-products'!$A$1:$H$1,0))</f>
        <v>Shirt</v>
      </c>
      <c r="I1638" t="str">
        <f>VLOOKUP($C1638,'Raw-products'!$A$2:$H$1261,MATCH(I$1,'Raw-products'!$A$1:$H$1,0))</f>
        <v>Flannel</v>
      </c>
      <c r="J1638" t="str">
        <f>VLOOKUP($C1638,'Raw-products'!$A$2:$H$1261,MATCH(J$1,'Raw-products'!$A$1:$H$1,0))</f>
        <v>M</v>
      </c>
      <c r="K1638" t="str">
        <f>VLOOKUP($C1638,'Raw-products'!$A$2:$H$1261,MATCH(K$1,'Raw-products'!$A$1:$H$1,0))</f>
        <v>violet</v>
      </c>
      <c r="L1638">
        <f>VLOOKUP($C1638,'Raw-products'!$A$2:$H$1261,MATCH(L$1,'Raw-products'!$A$1:$H$1,0))</f>
        <v>96</v>
      </c>
      <c r="M1638">
        <f>VLOOKUP($C1638,'Raw-products'!$A$2:$H$1261,MATCH(M$1,'Raw-products'!$A$1:$H$1,0))</f>
        <v>71</v>
      </c>
      <c r="N1638" s="5">
        <f t="shared" si="50"/>
        <v>6816</v>
      </c>
      <c r="O1638" cm="1">
        <f t="array" ref="O1638:R1638">_xlfn.XLOOKUP($B1638,'Raw -orders'!$A:$A,'Raw -orders'!$B:$E)</f>
        <v>539</v>
      </c>
      <c r="P1638">
        <v>32277</v>
      </c>
      <c r="Q1638" s="1">
        <v>44328</v>
      </c>
      <c r="R1638" s="1">
        <v>44339</v>
      </c>
      <c r="S1638" t="str" cm="1">
        <f t="array" ref="S1638:Z1638">_xlfn.XLOOKUP($O1638,'Raw - customers'!$A:$A,'Raw - customers'!$B:$I)</f>
        <v>Sonny Tremollet</v>
      </c>
      <c r="T1638" t="str">
        <v>Male</v>
      </c>
      <c r="U1638">
        <v>78</v>
      </c>
      <c r="V1638" t="str">
        <v>6481 Isaac LoopApt. 355</v>
      </c>
      <c r="W1638">
        <v>4362</v>
      </c>
      <c r="X1638" t="str">
        <v>Port Blake</v>
      </c>
      <c r="Y1638" t="str">
        <v>Queensland</v>
      </c>
      <c r="Z1638" t="str">
        <v>Australia</v>
      </c>
      <c r="AA1638">
        <v>5</v>
      </c>
      <c r="AB1638" s="3" t="str">
        <f t="shared" si="51"/>
        <v>10 to 20</v>
      </c>
      <c r="AM1638" s="6">
        <v>539</v>
      </c>
      <c r="AN1638" s="6" t="s">
        <v>1355</v>
      </c>
    </row>
    <row r="1639" spans="1:40" x14ac:dyDescent="0.25">
      <c r="A1639">
        <v>1637</v>
      </c>
      <c r="B1639">
        <v>334</v>
      </c>
      <c r="C1639">
        <v>599</v>
      </c>
      <c r="D1639">
        <v>112</v>
      </c>
      <c r="E1639">
        <v>1</v>
      </c>
      <c r="F1639">
        <v>112</v>
      </c>
      <c r="G1639">
        <v>1</v>
      </c>
      <c r="H1639" t="str">
        <f>VLOOKUP($C1639,'Raw-products'!$A$2:$H$1261,MATCH(H$1,'Raw-products'!$A$1:$H$1,0))</f>
        <v>Jacket</v>
      </c>
      <c r="I1639" t="str">
        <f>VLOOKUP($C1639,'Raw-products'!$A$2:$H$1261,MATCH(I$1,'Raw-products'!$A$1:$H$1,0))</f>
        <v>Cardigan</v>
      </c>
      <c r="J1639" t="str">
        <f>VLOOKUP($C1639,'Raw-products'!$A$2:$H$1261,MATCH(J$1,'Raw-products'!$A$1:$H$1,0))</f>
        <v>XL</v>
      </c>
      <c r="K1639" t="str">
        <f>VLOOKUP($C1639,'Raw-products'!$A$2:$H$1261,MATCH(K$1,'Raw-products'!$A$1:$H$1,0))</f>
        <v>red</v>
      </c>
      <c r="L1639">
        <f>VLOOKUP($C1639,'Raw-products'!$A$2:$H$1261,MATCH(L$1,'Raw-products'!$A$1:$H$1,0))</f>
        <v>118</v>
      </c>
      <c r="M1639">
        <f>VLOOKUP($C1639,'Raw-products'!$A$2:$H$1261,MATCH(M$1,'Raw-products'!$A$1:$H$1,0))</f>
        <v>54</v>
      </c>
      <c r="N1639" s="5">
        <f t="shared" si="50"/>
        <v>6372</v>
      </c>
      <c r="O1639" cm="1">
        <f t="array" ref="O1639:R1639">_xlfn.XLOOKUP($B1639,'Raw -orders'!$A:$A,'Raw -orders'!$B:$E)</f>
        <v>539</v>
      </c>
      <c r="P1639">
        <v>32277</v>
      </c>
      <c r="Q1639" s="1">
        <v>44328</v>
      </c>
      <c r="R1639" s="1">
        <v>44339</v>
      </c>
      <c r="S1639" t="str" cm="1">
        <f t="array" ref="S1639:Z1639">_xlfn.XLOOKUP($O1639,'Raw - customers'!$A:$A,'Raw - customers'!$B:$I)</f>
        <v>Sonny Tremollet</v>
      </c>
      <c r="T1639" t="str">
        <v>Male</v>
      </c>
      <c r="U1639">
        <v>78</v>
      </c>
      <c r="V1639" t="str">
        <v>6481 Isaac LoopApt. 355</v>
      </c>
      <c r="W1639">
        <v>4362</v>
      </c>
      <c r="X1639" t="str">
        <v>Port Blake</v>
      </c>
      <c r="Y1639" t="str">
        <v>Queensland</v>
      </c>
      <c r="Z1639" t="str">
        <v>Australia</v>
      </c>
      <c r="AA1639">
        <v>5</v>
      </c>
      <c r="AB1639" s="3" t="str">
        <f t="shared" si="51"/>
        <v>10 to 20</v>
      </c>
      <c r="AM1639" s="6">
        <v>539</v>
      </c>
      <c r="AN1639" s="6" t="s">
        <v>1355</v>
      </c>
    </row>
    <row r="1640" spans="1:40" x14ac:dyDescent="0.25">
      <c r="A1640">
        <v>1638</v>
      </c>
      <c r="B1640">
        <v>334</v>
      </c>
      <c r="C1640">
        <v>1188</v>
      </c>
      <c r="D1640">
        <v>99</v>
      </c>
      <c r="E1640">
        <v>1</v>
      </c>
      <c r="F1640">
        <v>99</v>
      </c>
      <c r="G1640">
        <v>1</v>
      </c>
      <c r="H1640" t="str">
        <f>VLOOKUP($C1640,'Raw-products'!$A$2:$H$1261,MATCH(H$1,'Raw-products'!$A$1:$H$1,0))</f>
        <v>Trousers</v>
      </c>
      <c r="I1640" t="str">
        <f>VLOOKUP($C1640,'Raw-products'!$A$2:$H$1261,MATCH(I$1,'Raw-products'!$A$1:$H$1,0))</f>
        <v>High-Waisted</v>
      </c>
      <c r="J1640" t="str">
        <f>VLOOKUP($C1640,'Raw-products'!$A$2:$H$1261,MATCH(J$1,'Raw-products'!$A$1:$H$1,0))</f>
        <v>L</v>
      </c>
      <c r="K1640" t="str">
        <f>VLOOKUP($C1640,'Raw-products'!$A$2:$H$1261,MATCH(K$1,'Raw-products'!$A$1:$H$1,0))</f>
        <v>violet</v>
      </c>
      <c r="L1640">
        <f>VLOOKUP($C1640,'Raw-products'!$A$2:$H$1261,MATCH(L$1,'Raw-products'!$A$1:$H$1,0))</f>
        <v>98</v>
      </c>
      <c r="M1640">
        <f>VLOOKUP($C1640,'Raw-products'!$A$2:$H$1261,MATCH(M$1,'Raw-products'!$A$1:$H$1,0))</f>
        <v>68</v>
      </c>
      <c r="N1640" s="5">
        <f t="shared" si="50"/>
        <v>6664</v>
      </c>
      <c r="O1640" cm="1">
        <f t="array" ref="O1640:R1640">_xlfn.XLOOKUP($B1640,'Raw -orders'!$A:$A,'Raw -orders'!$B:$E)</f>
        <v>539</v>
      </c>
      <c r="P1640">
        <v>32277</v>
      </c>
      <c r="Q1640" s="1">
        <v>44328</v>
      </c>
      <c r="R1640" s="1">
        <v>44339</v>
      </c>
      <c r="S1640" t="str" cm="1">
        <f t="array" ref="S1640:Z1640">_xlfn.XLOOKUP($O1640,'Raw - customers'!$A:$A,'Raw - customers'!$B:$I)</f>
        <v>Sonny Tremollet</v>
      </c>
      <c r="T1640" t="str">
        <v>Male</v>
      </c>
      <c r="U1640">
        <v>78</v>
      </c>
      <c r="V1640" t="str">
        <v>6481 Isaac LoopApt. 355</v>
      </c>
      <c r="W1640">
        <v>4362</v>
      </c>
      <c r="X1640" t="str">
        <v>Port Blake</v>
      </c>
      <c r="Y1640" t="str">
        <v>Queensland</v>
      </c>
      <c r="Z1640" t="str">
        <v>Australia</v>
      </c>
      <c r="AA1640">
        <v>5</v>
      </c>
      <c r="AB1640" s="3" t="str">
        <f t="shared" si="51"/>
        <v>10 to 20</v>
      </c>
      <c r="AM1640" s="6">
        <v>539</v>
      </c>
      <c r="AN1640" s="6" t="s">
        <v>1355</v>
      </c>
    </row>
    <row r="1641" spans="1:40" x14ac:dyDescent="0.25">
      <c r="A1641">
        <v>1639</v>
      </c>
      <c r="B1641">
        <v>335</v>
      </c>
      <c r="C1641">
        <v>551</v>
      </c>
      <c r="D1641">
        <v>98</v>
      </c>
      <c r="E1641">
        <v>2</v>
      </c>
      <c r="F1641">
        <v>196</v>
      </c>
      <c r="G1641">
        <v>1</v>
      </c>
      <c r="H1641" t="str">
        <f>VLOOKUP($C1641,'Raw-products'!$A$2:$H$1261,MATCH(H$1,'Raw-products'!$A$1:$H$1,0))</f>
        <v>Jacket</v>
      </c>
      <c r="I1641" t="str">
        <f>VLOOKUP($C1641,'Raw-products'!$A$2:$H$1261,MATCH(I$1,'Raw-products'!$A$1:$H$1,0))</f>
        <v>Leather</v>
      </c>
      <c r="J1641" t="str">
        <f>VLOOKUP($C1641,'Raw-products'!$A$2:$H$1261,MATCH(J$1,'Raw-products'!$A$1:$H$1,0))</f>
        <v>S</v>
      </c>
      <c r="K1641" t="str">
        <f>VLOOKUP($C1641,'Raw-products'!$A$2:$H$1261,MATCH(K$1,'Raw-products'!$A$1:$H$1,0))</f>
        <v>indigo</v>
      </c>
      <c r="L1641">
        <f>VLOOKUP($C1641,'Raw-products'!$A$2:$H$1261,MATCH(L$1,'Raw-products'!$A$1:$H$1,0))</f>
        <v>113</v>
      </c>
      <c r="M1641">
        <f>VLOOKUP($C1641,'Raw-products'!$A$2:$H$1261,MATCH(M$1,'Raw-products'!$A$1:$H$1,0))</f>
        <v>40</v>
      </c>
      <c r="N1641" s="5">
        <f t="shared" si="50"/>
        <v>4520</v>
      </c>
      <c r="O1641" cm="1">
        <f t="array" ref="O1641:R1641">_xlfn.XLOOKUP($B1641,'Raw -orders'!$A:$A,'Raw -orders'!$B:$E)</f>
        <v>485</v>
      </c>
      <c r="P1641">
        <v>51638</v>
      </c>
      <c r="Q1641" s="1">
        <v>44469</v>
      </c>
      <c r="R1641" s="1">
        <v>44493</v>
      </c>
      <c r="S1641" t="str" cm="1">
        <f t="array" ref="S1641:Z1641">_xlfn.XLOOKUP($O1641,'Raw - customers'!$A:$A,'Raw - customers'!$B:$I)</f>
        <v>Gayleen Brookes</v>
      </c>
      <c r="T1641" t="str">
        <v>Male</v>
      </c>
      <c r="U1641">
        <v>46</v>
      </c>
      <c r="V1641" t="str">
        <v>18 Lachlan CourtApt. 781</v>
      </c>
      <c r="W1641">
        <v>6977</v>
      </c>
      <c r="X1641" t="str">
        <v>Port Lily</v>
      </c>
      <c r="Y1641" t="str">
        <v>Australian Capital Territory</v>
      </c>
      <c r="Z1641" t="str">
        <v>Australia</v>
      </c>
      <c r="AA1641">
        <v>9</v>
      </c>
      <c r="AB1641" s="3" t="str">
        <f t="shared" si="51"/>
        <v>20 to 30</v>
      </c>
      <c r="AM1641" s="6">
        <v>485</v>
      </c>
      <c r="AN1641" s="6" t="s">
        <v>1350</v>
      </c>
    </row>
    <row r="1642" spans="1:40" x14ac:dyDescent="0.25">
      <c r="A1642">
        <v>1640</v>
      </c>
      <c r="B1642">
        <v>335</v>
      </c>
      <c r="C1642">
        <v>6</v>
      </c>
      <c r="D1642">
        <v>96</v>
      </c>
      <c r="E1642">
        <v>1</v>
      </c>
      <c r="F1642">
        <v>96</v>
      </c>
      <c r="G1642">
        <v>1</v>
      </c>
      <c r="H1642" t="str">
        <f>VLOOKUP($C1642,'Raw-products'!$A$2:$H$1261,MATCH(H$1,'Raw-products'!$A$1:$H$1,0))</f>
        <v>Shirt</v>
      </c>
      <c r="I1642" t="str">
        <f>VLOOKUP($C1642,'Raw-products'!$A$2:$H$1261,MATCH(I$1,'Raw-products'!$A$1:$H$1,0))</f>
        <v>Oxford Cloth</v>
      </c>
      <c r="J1642" t="str">
        <f>VLOOKUP($C1642,'Raw-products'!$A$2:$H$1261,MATCH(J$1,'Raw-products'!$A$1:$H$1,0))</f>
        <v>S</v>
      </c>
      <c r="K1642" t="str">
        <f>VLOOKUP($C1642,'Raw-products'!$A$2:$H$1261,MATCH(K$1,'Raw-products'!$A$1:$H$1,0))</f>
        <v>orange</v>
      </c>
      <c r="L1642">
        <f>VLOOKUP($C1642,'Raw-products'!$A$2:$H$1261,MATCH(L$1,'Raw-products'!$A$1:$H$1,0))</f>
        <v>114</v>
      </c>
      <c r="M1642">
        <f>VLOOKUP($C1642,'Raw-products'!$A$2:$H$1261,MATCH(M$1,'Raw-products'!$A$1:$H$1,0))</f>
        <v>72</v>
      </c>
      <c r="N1642" s="5">
        <f t="shared" si="50"/>
        <v>8208</v>
      </c>
      <c r="O1642" cm="1">
        <f t="array" ref="O1642:R1642">_xlfn.XLOOKUP($B1642,'Raw -orders'!$A:$A,'Raw -orders'!$B:$E)</f>
        <v>485</v>
      </c>
      <c r="P1642">
        <v>51638</v>
      </c>
      <c r="Q1642" s="1">
        <v>44469</v>
      </c>
      <c r="R1642" s="1">
        <v>44493</v>
      </c>
      <c r="S1642" t="str" cm="1">
        <f t="array" ref="S1642:Z1642">_xlfn.XLOOKUP($O1642,'Raw - customers'!$A:$A,'Raw - customers'!$B:$I)</f>
        <v>Gayleen Brookes</v>
      </c>
      <c r="T1642" t="str">
        <v>Male</v>
      </c>
      <c r="U1642">
        <v>46</v>
      </c>
      <c r="V1642" t="str">
        <v>18 Lachlan CourtApt. 781</v>
      </c>
      <c r="W1642">
        <v>6977</v>
      </c>
      <c r="X1642" t="str">
        <v>Port Lily</v>
      </c>
      <c r="Y1642" t="str">
        <v>Australian Capital Territory</v>
      </c>
      <c r="Z1642" t="str">
        <v>Australia</v>
      </c>
      <c r="AA1642">
        <v>9</v>
      </c>
      <c r="AB1642" s="3" t="str">
        <f t="shared" si="51"/>
        <v>20 to 30</v>
      </c>
      <c r="AM1642" s="6">
        <v>485</v>
      </c>
      <c r="AN1642" s="6" t="s">
        <v>1350</v>
      </c>
    </row>
    <row r="1643" spans="1:40" x14ac:dyDescent="0.25">
      <c r="A1643">
        <v>1641</v>
      </c>
      <c r="B1643">
        <v>335</v>
      </c>
      <c r="C1643">
        <v>140</v>
      </c>
      <c r="D1643">
        <v>91</v>
      </c>
      <c r="E1643">
        <v>2</v>
      </c>
      <c r="F1643">
        <v>182</v>
      </c>
      <c r="G1643">
        <v>1</v>
      </c>
      <c r="H1643" t="str">
        <f>VLOOKUP($C1643,'Raw-products'!$A$2:$H$1261,MATCH(H$1,'Raw-products'!$A$1:$H$1,0))</f>
        <v>Shirt</v>
      </c>
      <c r="I1643" t="str">
        <f>VLOOKUP($C1643,'Raw-products'!$A$2:$H$1261,MATCH(I$1,'Raw-products'!$A$1:$H$1,0))</f>
        <v>Linen</v>
      </c>
      <c r="J1643" t="str">
        <f>VLOOKUP($C1643,'Raw-products'!$A$2:$H$1261,MATCH(J$1,'Raw-products'!$A$1:$H$1,0))</f>
        <v>XS</v>
      </c>
      <c r="K1643" t="str">
        <f>VLOOKUP($C1643,'Raw-products'!$A$2:$H$1261,MATCH(K$1,'Raw-products'!$A$1:$H$1,0))</f>
        <v>red</v>
      </c>
      <c r="L1643">
        <f>VLOOKUP($C1643,'Raw-products'!$A$2:$H$1261,MATCH(L$1,'Raw-products'!$A$1:$H$1,0))</f>
        <v>116</v>
      </c>
      <c r="M1643">
        <f>VLOOKUP($C1643,'Raw-products'!$A$2:$H$1261,MATCH(M$1,'Raw-products'!$A$1:$H$1,0))</f>
        <v>61</v>
      </c>
      <c r="N1643" s="5">
        <f t="shared" si="50"/>
        <v>7076</v>
      </c>
      <c r="O1643" cm="1">
        <f t="array" ref="O1643:R1643">_xlfn.XLOOKUP($B1643,'Raw -orders'!$A:$A,'Raw -orders'!$B:$E)</f>
        <v>485</v>
      </c>
      <c r="P1643">
        <v>51638</v>
      </c>
      <c r="Q1643" s="1">
        <v>44469</v>
      </c>
      <c r="R1643" s="1">
        <v>44493</v>
      </c>
      <c r="S1643" t="str" cm="1">
        <f t="array" ref="S1643:Z1643">_xlfn.XLOOKUP($O1643,'Raw - customers'!$A:$A,'Raw - customers'!$B:$I)</f>
        <v>Gayleen Brookes</v>
      </c>
      <c r="T1643" t="str">
        <v>Male</v>
      </c>
      <c r="U1643">
        <v>46</v>
      </c>
      <c r="V1643" t="str">
        <v>18 Lachlan CourtApt. 781</v>
      </c>
      <c r="W1643">
        <v>6977</v>
      </c>
      <c r="X1643" t="str">
        <v>Port Lily</v>
      </c>
      <c r="Y1643" t="str">
        <v>Australian Capital Territory</v>
      </c>
      <c r="Z1643" t="str">
        <v>Australia</v>
      </c>
      <c r="AA1643">
        <v>9</v>
      </c>
      <c r="AB1643" s="3" t="str">
        <f t="shared" si="51"/>
        <v>20 to 30</v>
      </c>
      <c r="AM1643" s="6">
        <v>485</v>
      </c>
      <c r="AN1643" s="6" t="s">
        <v>1350</v>
      </c>
    </row>
    <row r="1644" spans="1:40" x14ac:dyDescent="0.25">
      <c r="A1644">
        <v>1642</v>
      </c>
      <c r="B1644">
        <v>336</v>
      </c>
      <c r="C1644">
        <v>808</v>
      </c>
      <c r="D1644">
        <v>117</v>
      </c>
      <c r="E1644">
        <v>2</v>
      </c>
      <c r="F1644">
        <v>234</v>
      </c>
      <c r="G1644">
        <v>1</v>
      </c>
      <c r="H1644" t="str">
        <f>VLOOKUP($C1644,'Raw-products'!$A$2:$H$1261,MATCH(H$1,'Raw-products'!$A$1:$H$1,0))</f>
        <v>Jacket</v>
      </c>
      <c r="I1644" t="str">
        <f>VLOOKUP($C1644,'Raw-products'!$A$2:$H$1261,MATCH(I$1,'Raw-products'!$A$1:$H$1,0))</f>
        <v>Shearling</v>
      </c>
      <c r="J1644" t="str">
        <f>VLOOKUP($C1644,'Raw-products'!$A$2:$H$1261,MATCH(J$1,'Raw-products'!$A$1:$H$1,0))</f>
        <v>L</v>
      </c>
      <c r="K1644" t="str">
        <f>VLOOKUP($C1644,'Raw-products'!$A$2:$H$1261,MATCH(K$1,'Raw-products'!$A$1:$H$1,0))</f>
        <v>red</v>
      </c>
      <c r="L1644">
        <f>VLOOKUP($C1644,'Raw-products'!$A$2:$H$1261,MATCH(L$1,'Raw-products'!$A$1:$H$1,0))</f>
        <v>95</v>
      </c>
      <c r="M1644">
        <f>VLOOKUP($C1644,'Raw-products'!$A$2:$H$1261,MATCH(M$1,'Raw-products'!$A$1:$H$1,0))</f>
        <v>40</v>
      </c>
      <c r="N1644" s="5">
        <f t="shared" si="50"/>
        <v>3800</v>
      </c>
      <c r="O1644" cm="1">
        <f t="array" ref="O1644:R1644">_xlfn.XLOOKUP($B1644,'Raw -orders'!$A:$A,'Raw -orders'!$B:$E)</f>
        <v>615</v>
      </c>
      <c r="P1644">
        <v>16829</v>
      </c>
      <c r="Q1644" s="1">
        <v>44341</v>
      </c>
      <c r="R1644" s="1">
        <v>44344</v>
      </c>
      <c r="S1644" t="str" cm="1">
        <f t="array" ref="S1644:Z1644">_xlfn.XLOOKUP($O1644,'Raw - customers'!$A:$A,'Raw - customers'!$B:$I)</f>
        <v>Jacquelin Santostefano.</v>
      </c>
      <c r="T1644" t="str">
        <v>Non-binary</v>
      </c>
      <c r="U1644">
        <v>42</v>
      </c>
      <c r="V1644" t="str">
        <v>04 Stewart WaySuite 826</v>
      </c>
      <c r="W1644">
        <v>5658</v>
      </c>
      <c r="X1644" t="str">
        <v>Willowmouth</v>
      </c>
      <c r="Y1644" t="str">
        <v>Queensland</v>
      </c>
      <c r="Z1644" t="str">
        <v>Australia</v>
      </c>
      <c r="AA1644">
        <v>5</v>
      </c>
      <c r="AB1644" s="3" t="str">
        <f t="shared" si="51"/>
        <v>0 to 10</v>
      </c>
      <c r="AM1644" s="6">
        <v>615</v>
      </c>
      <c r="AN1644" s="6" t="s">
        <v>1355</v>
      </c>
    </row>
    <row r="1645" spans="1:40" x14ac:dyDescent="0.25">
      <c r="A1645">
        <v>1643</v>
      </c>
      <c r="B1645">
        <v>336</v>
      </c>
      <c r="C1645">
        <v>578</v>
      </c>
      <c r="D1645">
        <v>100</v>
      </c>
      <c r="E1645">
        <v>1</v>
      </c>
      <c r="F1645">
        <v>100</v>
      </c>
      <c r="G1645">
        <v>1</v>
      </c>
      <c r="H1645" t="str">
        <f>VLOOKUP($C1645,'Raw-products'!$A$2:$H$1261,MATCH(H$1,'Raw-products'!$A$1:$H$1,0))</f>
        <v>Jacket</v>
      </c>
      <c r="I1645" t="str">
        <f>VLOOKUP($C1645,'Raw-products'!$A$2:$H$1261,MATCH(I$1,'Raw-products'!$A$1:$H$1,0))</f>
        <v>Bomber</v>
      </c>
      <c r="J1645" t="str">
        <f>VLOOKUP($C1645,'Raw-products'!$A$2:$H$1261,MATCH(J$1,'Raw-products'!$A$1:$H$1,0))</f>
        <v>L</v>
      </c>
      <c r="K1645" t="str">
        <f>VLOOKUP($C1645,'Raw-products'!$A$2:$H$1261,MATCH(K$1,'Raw-products'!$A$1:$H$1,0))</f>
        <v>green</v>
      </c>
      <c r="L1645">
        <f>VLOOKUP($C1645,'Raw-products'!$A$2:$H$1261,MATCH(L$1,'Raw-products'!$A$1:$H$1,0))</f>
        <v>90</v>
      </c>
      <c r="M1645">
        <f>VLOOKUP($C1645,'Raw-products'!$A$2:$H$1261,MATCH(M$1,'Raw-products'!$A$1:$H$1,0))</f>
        <v>78</v>
      </c>
      <c r="N1645" s="5">
        <f t="shared" si="50"/>
        <v>7020</v>
      </c>
      <c r="O1645" cm="1">
        <f t="array" ref="O1645:R1645">_xlfn.XLOOKUP($B1645,'Raw -orders'!$A:$A,'Raw -orders'!$B:$E)</f>
        <v>615</v>
      </c>
      <c r="P1645">
        <v>16829</v>
      </c>
      <c r="Q1645" s="1">
        <v>44341</v>
      </c>
      <c r="R1645" s="1">
        <v>44344</v>
      </c>
      <c r="S1645" t="str" cm="1">
        <f t="array" ref="S1645:Z1645">_xlfn.XLOOKUP($O1645,'Raw - customers'!$A:$A,'Raw - customers'!$B:$I)</f>
        <v>Jacquelin Santostefano.</v>
      </c>
      <c r="T1645" t="str">
        <v>Non-binary</v>
      </c>
      <c r="U1645">
        <v>42</v>
      </c>
      <c r="V1645" t="str">
        <v>04 Stewart WaySuite 826</v>
      </c>
      <c r="W1645">
        <v>5658</v>
      </c>
      <c r="X1645" t="str">
        <v>Willowmouth</v>
      </c>
      <c r="Y1645" t="str">
        <v>Queensland</v>
      </c>
      <c r="Z1645" t="str">
        <v>Australia</v>
      </c>
      <c r="AA1645">
        <v>5</v>
      </c>
      <c r="AB1645" s="3" t="str">
        <f t="shared" si="51"/>
        <v>0 to 10</v>
      </c>
      <c r="AM1645" s="6">
        <v>615</v>
      </c>
      <c r="AN1645" s="6" t="s">
        <v>1355</v>
      </c>
    </row>
    <row r="1646" spans="1:40" x14ac:dyDescent="0.25">
      <c r="A1646">
        <v>1644</v>
      </c>
      <c r="B1646">
        <v>336</v>
      </c>
      <c r="C1646">
        <v>978</v>
      </c>
      <c r="D1646">
        <v>97</v>
      </c>
      <c r="E1646">
        <v>3</v>
      </c>
      <c r="F1646">
        <v>291</v>
      </c>
      <c r="G1646">
        <v>1</v>
      </c>
      <c r="H1646" t="str">
        <f>VLOOKUP($C1646,'Raw-products'!$A$2:$H$1261,MATCH(H$1,'Raw-products'!$A$1:$H$1,0))</f>
        <v>Trousers</v>
      </c>
      <c r="I1646" t="str">
        <f>VLOOKUP($C1646,'Raw-products'!$A$2:$H$1261,MATCH(I$1,'Raw-products'!$A$1:$H$1,0))</f>
        <v>Slim-Fit</v>
      </c>
      <c r="J1646" t="str">
        <f>VLOOKUP($C1646,'Raw-products'!$A$2:$H$1261,MATCH(J$1,'Raw-products'!$A$1:$H$1,0))</f>
        <v>L</v>
      </c>
      <c r="K1646" t="str">
        <f>VLOOKUP($C1646,'Raw-products'!$A$2:$H$1261,MATCH(K$1,'Raw-products'!$A$1:$H$1,0))</f>
        <v>violet</v>
      </c>
      <c r="L1646">
        <f>VLOOKUP($C1646,'Raw-products'!$A$2:$H$1261,MATCH(L$1,'Raw-products'!$A$1:$H$1,0))</f>
        <v>119</v>
      </c>
      <c r="M1646">
        <f>VLOOKUP($C1646,'Raw-products'!$A$2:$H$1261,MATCH(M$1,'Raw-products'!$A$1:$H$1,0))</f>
        <v>58</v>
      </c>
      <c r="N1646" s="5">
        <f t="shared" si="50"/>
        <v>6902</v>
      </c>
      <c r="O1646" cm="1">
        <f t="array" ref="O1646:R1646">_xlfn.XLOOKUP($B1646,'Raw -orders'!$A:$A,'Raw -orders'!$B:$E)</f>
        <v>615</v>
      </c>
      <c r="P1646">
        <v>16829</v>
      </c>
      <c r="Q1646" s="1">
        <v>44341</v>
      </c>
      <c r="R1646" s="1">
        <v>44344</v>
      </c>
      <c r="S1646" t="str" cm="1">
        <f t="array" ref="S1646:Z1646">_xlfn.XLOOKUP($O1646,'Raw - customers'!$A:$A,'Raw - customers'!$B:$I)</f>
        <v>Jacquelin Santostefano.</v>
      </c>
      <c r="T1646" t="str">
        <v>Non-binary</v>
      </c>
      <c r="U1646">
        <v>42</v>
      </c>
      <c r="V1646" t="str">
        <v>04 Stewart WaySuite 826</v>
      </c>
      <c r="W1646">
        <v>5658</v>
      </c>
      <c r="X1646" t="str">
        <v>Willowmouth</v>
      </c>
      <c r="Y1646" t="str">
        <v>Queensland</v>
      </c>
      <c r="Z1646" t="str">
        <v>Australia</v>
      </c>
      <c r="AA1646">
        <v>5</v>
      </c>
      <c r="AB1646" s="3" t="str">
        <f t="shared" si="51"/>
        <v>0 to 10</v>
      </c>
      <c r="AM1646" s="6">
        <v>615</v>
      </c>
      <c r="AN1646" s="6" t="s">
        <v>1355</v>
      </c>
    </row>
    <row r="1647" spans="1:40" x14ac:dyDescent="0.25">
      <c r="A1647">
        <v>1645</v>
      </c>
      <c r="B1647">
        <v>336</v>
      </c>
      <c r="C1647">
        <v>358</v>
      </c>
      <c r="D1647">
        <v>94</v>
      </c>
      <c r="E1647">
        <v>1</v>
      </c>
      <c r="F1647">
        <v>94</v>
      </c>
      <c r="G1647">
        <v>1</v>
      </c>
      <c r="H1647" t="str">
        <f>VLOOKUP($C1647,'Raw-products'!$A$2:$H$1261,MATCH(H$1,'Raw-products'!$A$1:$H$1,0))</f>
        <v>Shirt</v>
      </c>
      <c r="I1647" t="str">
        <f>VLOOKUP($C1647,'Raw-products'!$A$2:$H$1261,MATCH(I$1,'Raw-products'!$A$1:$H$1,0))</f>
        <v>Henley</v>
      </c>
      <c r="J1647" t="str">
        <f>VLOOKUP($C1647,'Raw-products'!$A$2:$H$1261,MATCH(J$1,'Raw-products'!$A$1:$H$1,0))</f>
        <v>L</v>
      </c>
      <c r="K1647" t="str">
        <f>VLOOKUP($C1647,'Raw-products'!$A$2:$H$1261,MATCH(K$1,'Raw-products'!$A$1:$H$1,0))</f>
        <v>orange</v>
      </c>
      <c r="L1647">
        <f>VLOOKUP($C1647,'Raw-products'!$A$2:$H$1261,MATCH(L$1,'Raw-products'!$A$1:$H$1,0))</f>
        <v>92</v>
      </c>
      <c r="M1647">
        <f>VLOOKUP($C1647,'Raw-products'!$A$2:$H$1261,MATCH(M$1,'Raw-products'!$A$1:$H$1,0))</f>
        <v>77</v>
      </c>
      <c r="N1647" s="5">
        <f t="shared" si="50"/>
        <v>7084</v>
      </c>
      <c r="O1647" cm="1">
        <f t="array" ref="O1647:R1647">_xlfn.XLOOKUP($B1647,'Raw -orders'!$A:$A,'Raw -orders'!$B:$E)</f>
        <v>615</v>
      </c>
      <c r="P1647">
        <v>16829</v>
      </c>
      <c r="Q1647" s="1">
        <v>44341</v>
      </c>
      <c r="R1647" s="1">
        <v>44344</v>
      </c>
      <c r="S1647" t="str" cm="1">
        <f t="array" ref="S1647:Z1647">_xlfn.XLOOKUP($O1647,'Raw - customers'!$A:$A,'Raw - customers'!$B:$I)</f>
        <v>Jacquelin Santostefano.</v>
      </c>
      <c r="T1647" t="str">
        <v>Non-binary</v>
      </c>
      <c r="U1647">
        <v>42</v>
      </c>
      <c r="V1647" t="str">
        <v>04 Stewart WaySuite 826</v>
      </c>
      <c r="W1647">
        <v>5658</v>
      </c>
      <c r="X1647" t="str">
        <v>Willowmouth</v>
      </c>
      <c r="Y1647" t="str">
        <v>Queensland</v>
      </c>
      <c r="Z1647" t="str">
        <v>Australia</v>
      </c>
      <c r="AA1647">
        <v>5</v>
      </c>
      <c r="AB1647" s="3" t="str">
        <f t="shared" si="51"/>
        <v>0 to 10</v>
      </c>
      <c r="AM1647" s="6">
        <v>615</v>
      </c>
      <c r="AN1647" s="6" t="s">
        <v>1355</v>
      </c>
    </row>
    <row r="1648" spans="1:40" x14ac:dyDescent="0.25">
      <c r="A1648">
        <v>1646</v>
      </c>
      <c r="B1648">
        <v>336</v>
      </c>
      <c r="C1648">
        <v>620</v>
      </c>
      <c r="D1648">
        <v>112</v>
      </c>
      <c r="E1648">
        <v>2</v>
      </c>
      <c r="F1648">
        <v>224</v>
      </c>
      <c r="G1648">
        <v>1</v>
      </c>
      <c r="H1648" t="str">
        <f>VLOOKUP($C1648,'Raw-products'!$A$2:$H$1261,MATCH(H$1,'Raw-products'!$A$1:$H$1,0))</f>
        <v>Jacket</v>
      </c>
      <c r="I1648" t="str">
        <f>VLOOKUP($C1648,'Raw-products'!$A$2:$H$1261,MATCH(I$1,'Raw-products'!$A$1:$H$1,0))</f>
        <v>Cardigan</v>
      </c>
      <c r="J1648" t="str">
        <f>VLOOKUP($C1648,'Raw-products'!$A$2:$H$1261,MATCH(J$1,'Raw-products'!$A$1:$H$1,0))</f>
        <v>XS</v>
      </c>
      <c r="K1648" t="str">
        <f>VLOOKUP($C1648,'Raw-products'!$A$2:$H$1261,MATCH(K$1,'Raw-products'!$A$1:$H$1,0))</f>
        <v>indigo</v>
      </c>
      <c r="L1648">
        <f>VLOOKUP($C1648,'Raw-products'!$A$2:$H$1261,MATCH(L$1,'Raw-products'!$A$1:$H$1,0))</f>
        <v>118</v>
      </c>
      <c r="M1648">
        <f>VLOOKUP($C1648,'Raw-products'!$A$2:$H$1261,MATCH(M$1,'Raw-products'!$A$1:$H$1,0))</f>
        <v>70</v>
      </c>
      <c r="N1648" s="5">
        <f t="shared" si="50"/>
        <v>8260</v>
      </c>
      <c r="O1648" cm="1">
        <f t="array" ref="O1648:R1648">_xlfn.XLOOKUP($B1648,'Raw -orders'!$A:$A,'Raw -orders'!$B:$E)</f>
        <v>615</v>
      </c>
      <c r="P1648">
        <v>16829</v>
      </c>
      <c r="Q1648" s="1">
        <v>44341</v>
      </c>
      <c r="R1648" s="1">
        <v>44344</v>
      </c>
      <c r="S1648" t="str" cm="1">
        <f t="array" ref="S1648:Z1648">_xlfn.XLOOKUP($O1648,'Raw - customers'!$A:$A,'Raw - customers'!$B:$I)</f>
        <v>Jacquelin Santostefano.</v>
      </c>
      <c r="T1648" t="str">
        <v>Non-binary</v>
      </c>
      <c r="U1648">
        <v>42</v>
      </c>
      <c r="V1648" t="str">
        <v>04 Stewart WaySuite 826</v>
      </c>
      <c r="W1648">
        <v>5658</v>
      </c>
      <c r="X1648" t="str">
        <v>Willowmouth</v>
      </c>
      <c r="Y1648" t="str">
        <v>Queensland</v>
      </c>
      <c r="Z1648" t="str">
        <v>Australia</v>
      </c>
      <c r="AA1648">
        <v>5</v>
      </c>
      <c r="AB1648" s="3" t="str">
        <f t="shared" si="51"/>
        <v>0 to 10</v>
      </c>
      <c r="AM1648" s="6">
        <v>615</v>
      </c>
      <c r="AN1648" s="6" t="s">
        <v>1355</v>
      </c>
    </row>
    <row r="1649" spans="1:40" x14ac:dyDescent="0.25">
      <c r="A1649">
        <v>1647</v>
      </c>
      <c r="B1649">
        <v>337</v>
      </c>
      <c r="C1649">
        <v>922</v>
      </c>
      <c r="D1649">
        <v>96</v>
      </c>
      <c r="E1649">
        <v>2</v>
      </c>
      <c r="F1649">
        <v>192</v>
      </c>
      <c r="G1649">
        <v>1</v>
      </c>
      <c r="H1649" t="str">
        <f>VLOOKUP($C1649,'Raw-products'!$A$2:$H$1261,MATCH(H$1,'Raw-products'!$A$1:$H$1,0))</f>
        <v>Trousers</v>
      </c>
      <c r="I1649" t="str">
        <f>VLOOKUP($C1649,'Raw-products'!$A$2:$H$1261,MATCH(I$1,'Raw-products'!$A$1:$H$1,0))</f>
        <v>Drawstring</v>
      </c>
      <c r="J1649" t="str">
        <f>VLOOKUP($C1649,'Raw-products'!$A$2:$H$1261,MATCH(J$1,'Raw-products'!$A$1:$H$1,0))</f>
        <v>M</v>
      </c>
      <c r="K1649" t="str">
        <f>VLOOKUP($C1649,'Raw-products'!$A$2:$H$1261,MATCH(K$1,'Raw-products'!$A$1:$H$1,0))</f>
        <v>yellow</v>
      </c>
      <c r="L1649">
        <f>VLOOKUP($C1649,'Raw-products'!$A$2:$H$1261,MATCH(L$1,'Raw-products'!$A$1:$H$1,0))</f>
        <v>104</v>
      </c>
      <c r="M1649">
        <f>VLOOKUP($C1649,'Raw-products'!$A$2:$H$1261,MATCH(M$1,'Raw-products'!$A$1:$H$1,0))</f>
        <v>55</v>
      </c>
      <c r="N1649" s="5">
        <f t="shared" si="50"/>
        <v>5720</v>
      </c>
      <c r="O1649" cm="1">
        <f t="array" ref="O1649:R1649">_xlfn.XLOOKUP($B1649,'Raw -orders'!$A:$A,'Raw -orders'!$B:$E)</f>
        <v>341</v>
      </c>
      <c r="P1649">
        <v>49047</v>
      </c>
      <c r="Q1649" s="1">
        <v>44410</v>
      </c>
      <c r="R1649" s="1">
        <v>44412</v>
      </c>
      <c r="S1649" t="str" cm="1">
        <f t="array" ref="S1649:Z1649">_xlfn.XLOOKUP($O1649,'Raw - customers'!$A:$A,'Raw - customers'!$B:$I)</f>
        <v>Cherlyn Asmus</v>
      </c>
      <c r="T1649" t="str">
        <v>Female</v>
      </c>
      <c r="U1649">
        <v>34</v>
      </c>
      <c r="V1649" t="str">
        <v>003 Bruen DriveApt. 633</v>
      </c>
      <c r="W1649">
        <v>6522</v>
      </c>
      <c r="X1649" t="str">
        <v>Jasmineville</v>
      </c>
      <c r="Y1649" t="str">
        <v>Victoria</v>
      </c>
      <c r="Z1649" t="str">
        <v>Australia</v>
      </c>
      <c r="AA1649">
        <v>8</v>
      </c>
      <c r="AB1649" s="3" t="str">
        <f t="shared" si="51"/>
        <v>0 to 10</v>
      </c>
      <c r="AM1649" s="6">
        <v>341</v>
      </c>
      <c r="AN1649" s="6" t="s">
        <v>1396</v>
      </c>
    </row>
    <row r="1650" spans="1:40" x14ac:dyDescent="0.25">
      <c r="A1650">
        <v>1648</v>
      </c>
      <c r="B1650">
        <v>337</v>
      </c>
      <c r="C1650">
        <v>264</v>
      </c>
      <c r="D1650">
        <v>95</v>
      </c>
      <c r="E1650">
        <v>2</v>
      </c>
      <c r="F1650">
        <v>190</v>
      </c>
      <c r="G1650">
        <v>1</v>
      </c>
      <c r="H1650" t="str">
        <f>VLOOKUP($C1650,'Raw-products'!$A$2:$H$1261,MATCH(H$1,'Raw-products'!$A$1:$H$1,0))</f>
        <v>Shirt</v>
      </c>
      <c r="I1650" t="str">
        <f>VLOOKUP($C1650,'Raw-products'!$A$2:$H$1261,MATCH(I$1,'Raw-products'!$A$1:$H$1,0))</f>
        <v>Polo</v>
      </c>
      <c r="J1650" t="str">
        <f>VLOOKUP($C1650,'Raw-products'!$A$2:$H$1261,MATCH(J$1,'Raw-products'!$A$1:$H$1,0))</f>
        <v>XL</v>
      </c>
      <c r="K1650" t="str">
        <f>VLOOKUP($C1650,'Raw-products'!$A$2:$H$1261,MATCH(K$1,'Raw-products'!$A$1:$H$1,0))</f>
        <v>green</v>
      </c>
      <c r="L1650">
        <f>VLOOKUP($C1650,'Raw-products'!$A$2:$H$1261,MATCH(L$1,'Raw-products'!$A$1:$H$1,0))</f>
        <v>117</v>
      </c>
      <c r="M1650">
        <f>VLOOKUP($C1650,'Raw-products'!$A$2:$H$1261,MATCH(M$1,'Raw-products'!$A$1:$H$1,0))</f>
        <v>61</v>
      </c>
      <c r="N1650" s="5">
        <f t="shared" si="50"/>
        <v>7137</v>
      </c>
      <c r="O1650" cm="1">
        <f t="array" ref="O1650:R1650">_xlfn.XLOOKUP($B1650,'Raw -orders'!$A:$A,'Raw -orders'!$B:$E)</f>
        <v>341</v>
      </c>
      <c r="P1650">
        <v>49047</v>
      </c>
      <c r="Q1650" s="1">
        <v>44410</v>
      </c>
      <c r="R1650" s="1">
        <v>44412</v>
      </c>
      <c r="S1650" t="str" cm="1">
        <f t="array" ref="S1650:Z1650">_xlfn.XLOOKUP($O1650,'Raw - customers'!$A:$A,'Raw - customers'!$B:$I)</f>
        <v>Cherlyn Asmus</v>
      </c>
      <c r="T1650" t="str">
        <v>Female</v>
      </c>
      <c r="U1650">
        <v>34</v>
      </c>
      <c r="V1650" t="str">
        <v>003 Bruen DriveApt. 633</v>
      </c>
      <c r="W1650">
        <v>6522</v>
      </c>
      <c r="X1650" t="str">
        <v>Jasmineville</v>
      </c>
      <c r="Y1650" t="str">
        <v>Victoria</v>
      </c>
      <c r="Z1650" t="str">
        <v>Australia</v>
      </c>
      <c r="AA1650">
        <v>8</v>
      </c>
      <c r="AB1650" s="3" t="str">
        <f t="shared" si="51"/>
        <v>0 to 10</v>
      </c>
      <c r="AM1650" s="6">
        <v>341</v>
      </c>
      <c r="AN1650" s="6" t="s">
        <v>1396</v>
      </c>
    </row>
    <row r="1651" spans="1:40" x14ac:dyDescent="0.25">
      <c r="A1651">
        <v>1649</v>
      </c>
      <c r="B1651">
        <v>337</v>
      </c>
      <c r="C1651">
        <v>161</v>
      </c>
      <c r="D1651">
        <v>91</v>
      </c>
      <c r="E1651">
        <v>1</v>
      </c>
      <c r="F1651">
        <v>91</v>
      </c>
      <c r="G1651">
        <v>1</v>
      </c>
      <c r="H1651" t="str">
        <f>VLOOKUP($C1651,'Raw-products'!$A$2:$H$1261,MATCH(H$1,'Raw-products'!$A$1:$H$1,0))</f>
        <v>Shirt</v>
      </c>
      <c r="I1651" t="str">
        <f>VLOOKUP($C1651,'Raw-products'!$A$2:$H$1261,MATCH(I$1,'Raw-products'!$A$1:$H$1,0))</f>
        <v>Linen</v>
      </c>
      <c r="J1651" t="str">
        <f>VLOOKUP($C1651,'Raw-products'!$A$2:$H$1261,MATCH(J$1,'Raw-products'!$A$1:$H$1,0))</f>
        <v>S</v>
      </c>
      <c r="K1651" t="str">
        <f>VLOOKUP($C1651,'Raw-products'!$A$2:$H$1261,MATCH(K$1,'Raw-products'!$A$1:$H$1,0))</f>
        <v>blue</v>
      </c>
      <c r="L1651">
        <f>VLOOKUP($C1651,'Raw-products'!$A$2:$H$1261,MATCH(L$1,'Raw-products'!$A$1:$H$1,0))</f>
        <v>116</v>
      </c>
      <c r="M1651">
        <f>VLOOKUP($C1651,'Raw-products'!$A$2:$H$1261,MATCH(M$1,'Raw-products'!$A$1:$H$1,0))</f>
        <v>77</v>
      </c>
      <c r="N1651" s="5">
        <f t="shared" si="50"/>
        <v>8932</v>
      </c>
      <c r="O1651" cm="1">
        <f t="array" ref="O1651:R1651">_xlfn.XLOOKUP($B1651,'Raw -orders'!$A:$A,'Raw -orders'!$B:$E)</f>
        <v>341</v>
      </c>
      <c r="P1651">
        <v>49047</v>
      </c>
      <c r="Q1651" s="1">
        <v>44410</v>
      </c>
      <c r="R1651" s="1">
        <v>44412</v>
      </c>
      <c r="S1651" t="str" cm="1">
        <f t="array" ref="S1651:Z1651">_xlfn.XLOOKUP($O1651,'Raw - customers'!$A:$A,'Raw - customers'!$B:$I)</f>
        <v>Cherlyn Asmus</v>
      </c>
      <c r="T1651" t="str">
        <v>Female</v>
      </c>
      <c r="U1651">
        <v>34</v>
      </c>
      <c r="V1651" t="str">
        <v>003 Bruen DriveApt. 633</v>
      </c>
      <c r="W1651">
        <v>6522</v>
      </c>
      <c r="X1651" t="str">
        <v>Jasmineville</v>
      </c>
      <c r="Y1651" t="str">
        <v>Victoria</v>
      </c>
      <c r="Z1651" t="str">
        <v>Australia</v>
      </c>
      <c r="AA1651">
        <v>8</v>
      </c>
      <c r="AB1651" s="3" t="str">
        <f t="shared" si="51"/>
        <v>0 to 10</v>
      </c>
      <c r="AM1651" s="6">
        <v>341</v>
      </c>
      <c r="AN1651" s="6" t="s">
        <v>1396</v>
      </c>
    </row>
    <row r="1652" spans="1:40" x14ac:dyDescent="0.25">
      <c r="A1652">
        <v>1650</v>
      </c>
      <c r="B1652">
        <v>337</v>
      </c>
      <c r="C1652">
        <v>460</v>
      </c>
      <c r="D1652">
        <v>118</v>
      </c>
      <c r="E1652">
        <v>2</v>
      </c>
      <c r="F1652">
        <v>236</v>
      </c>
      <c r="G1652">
        <v>1</v>
      </c>
      <c r="H1652" t="str">
        <f>VLOOKUP($C1652,'Raw-products'!$A$2:$H$1261,MATCH(H$1,'Raw-products'!$A$1:$H$1,0))</f>
        <v>Jacket</v>
      </c>
      <c r="I1652" t="str">
        <f>VLOOKUP($C1652,'Raw-products'!$A$2:$H$1261,MATCH(I$1,'Raw-products'!$A$1:$H$1,0))</f>
        <v>Puffer</v>
      </c>
      <c r="J1652" t="str">
        <f>VLOOKUP($C1652,'Raw-products'!$A$2:$H$1261,MATCH(J$1,'Raw-products'!$A$1:$H$1,0))</f>
        <v>XS</v>
      </c>
      <c r="K1652" t="str">
        <f>VLOOKUP($C1652,'Raw-products'!$A$2:$H$1261,MATCH(K$1,'Raw-products'!$A$1:$H$1,0))</f>
        <v>orange</v>
      </c>
      <c r="L1652">
        <f>VLOOKUP($C1652,'Raw-products'!$A$2:$H$1261,MATCH(L$1,'Raw-products'!$A$1:$H$1,0))</f>
        <v>110</v>
      </c>
      <c r="M1652">
        <f>VLOOKUP($C1652,'Raw-products'!$A$2:$H$1261,MATCH(M$1,'Raw-products'!$A$1:$H$1,0))</f>
        <v>47</v>
      </c>
      <c r="N1652" s="5">
        <f t="shared" si="50"/>
        <v>5170</v>
      </c>
      <c r="O1652" cm="1">
        <f t="array" ref="O1652:R1652">_xlfn.XLOOKUP($B1652,'Raw -orders'!$A:$A,'Raw -orders'!$B:$E)</f>
        <v>341</v>
      </c>
      <c r="P1652">
        <v>49047</v>
      </c>
      <c r="Q1652" s="1">
        <v>44410</v>
      </c>
      <c r="R1652" s="1">
        <v>44412</v>
      </c>
      <c r="S1652" t="str" cm="1">
        <f t="array" ref="S1652:Z1652">_xlfn.XLOOKUP($O1652,'Raw - customers'!$A:$A,'Raw - customers'!$B:$I)</f>
        <v>Cherlyn Asmus</v>
      </c>
      <c r="T1652" t="str">
        <v>Female</v>
      </c>
      <c r="U1652">
        <v>34</v>
      </c>
      <c r="V1652" t="str">
        <v>003 Bruen DriveApt. 633</v>
      </c>
      <c r="W1652">
        <v>6522</v>
      </c>
      <c r="X1652" t="str">
        <v>Jasmineville</v>
      </c>
      <c r="Y1652" t="str">
        <v>Victoria</v>
      </c>
      <c r="Z1652" t="str">
        <v>Australia</v>
      </c>
      <c r="AA1652">
        <v>8</v>
      </c>
      <c r="AB1652" s="3" t="str">
        <f t="shared" si="51"/>
        <v>0 to 10</v>
      </c>
      <c r="AM1652" s="6">
        <v>341</v>
      </c>
      <c r="AN1652" s="6" t="s">
        <v>1396</v>
      </c>
    </row>
    <row r="1653" spans="1:40" x14ac:dyDescent="0.25">
      <c r="A1653">
        <v>1651</v>
      </c>
      <c r="B1653">
        <v>337</v>
      </c>
      <c r="C1653">
        <v>389</v>
      </c>
      <c r="D1653">
        <v>119</v>
      </c>
      <c r="E1653">
        <v>1</v>
      </c>
      <c r="F1653">
        <v>119</v>
      </c>
      <c r="G1653">
        <v>1</v>
      </c>
      <c r="H1653" t="str">
        <f>VLOOKUP($C1653,'Raw-products'!$A$2:$H$1261,MATCH(H$1,'Raw-products'!$A$1:$H$1,0))</f>
        <v>Shirt</v>
      </c>
      <c r="I1653" t="str">
        <f>VLOOKUP($C1653,'Raw-products'!$A$2:$H$1261,MATCH(I$1,'Raw-products'!$A$1:$H$1,0))</f>
        <v>Casual Slim Fit</v>
      </c>
      <c r="J1653" t="str">
        <f>VLOOKUP($C1653,'Raw-products'!$A$2:$H$1261,MATCH(J$1,'Raw-products'!$A$1:$H$1,0))</f>
        <v>XL</v>
      </c>
      <c r="K1653" t="str">
        <f>VLOOKUP($C1653,'Raw-products'!$A$2:$H$1261,MATCH(K$1,'Raw-products'!$A$1:$H$1,0))</f>
        <v>red</v>
      </c>
      <c r="L1653">
        <f>VLOOKUP($C1653,'Raw-products'!$A$2:$H$1261,MATCH(L$1,'Raw-products'!$A$1:$H$1,0))</f>
        <v>113</v>
      </c>
      <c r="M1653">
        <f>VLOOKUP($C1653,'Raw-products'!$A$2:$H$1261,MATCH(M$1,'Raw-products'!$A$1:$H$1,0))</f>
        <v>47</v>
      </c>
      <c r="N1653" s="5">
        <f t="shared" si="50"/>
        <v>5311</v>
      </c>
      <c r="O1653" cm="1">
        <f t="array" ref="O1653:R1653">_xlfn.XLOOKUP($B1653,'Raw -orders'!$A:$A,'Raw -orders'!$B:$E)</f>
        <v>341</v>
      </c>
      <c r="P1653">
        <v>49047</v>
      </c>
      <c r="Q1653" s="1">
        <v>44410</v>
      </c>
      <c r="R1653" s="1">
        <v>44412</v>
      </c>
      <c r="S1653" t="str" cm="1">
        <f t="array" ref="S1653:Z1653">_xlfn.XLOOKUP($O1653,'Raw - customers'!$A:$A,'Raw - customers'!$B:$I)</f>
        <v>Cherlyn Asmus</v>
      </c>
      <c r="T1653" t="str">
        <v>Female</v>
      </c>
      <c r="U1653">
        <v>34</v>
      </c>
      <c r="V1653" t="str">
        <v>003 Bruen DriveApt. 633</v>
      </c>
      <c r="W1653">
        <v>6522</v>
      </c>
      <c r="X1653" t="str">
        <v>Jasmineville</v>
      </c>
      <c r="Y1653" t="str">
        <v>Victoria</v>
      </c>
      <c r="Z1653" t="str">
        <v>Australia</v>
      </c>
      <c r="AA1653">
        <v>8</v>
      </c>
      <c r="AB1653" s="3" t="str">
        <f t="shared" si="51"/>
        <v>0 to 10</v>
      </c>
      <c r="AM1653" s="6">
        <v>341</v>
      </c>
      <c r="AN1653" s="6" t="s">
        <v>1396</v>
      </c>
    </row>
    <row r="1654" spans="1:40" x14ac:dyDescent="0.25">
      <c r="A1654">
        <v>1652</v>
      </c>
      <c r="B1654">
        <v>337</v>
      </c>
      <c r="C1654">
        <v>662</v>
      </c>
      <c r="D1654">
        <v>93</v>
      </c>
      <c r="E1654">
        <v>2</v>
      </c>
      <c r="F1654">
        <v>186</v>
      </c>
      <c r="G1654">
        <v>1</v>
      </c>
      <c r="H1654" t="str">
        <f>VLOOKUP($C1654,'Raw-products'!$A$2:$H$1261,MATCH(H$1,'Raw-products'!$A$1:$H$1,0))</f>
        <v>Jacket</v>
      </c>
      <c r="I1654" t="str">
        <f>VLOOKUP($C1654,'Raw-products'!$A$2:$H$1261,MATCH(I$1,'Raw-products'!$A$1:$H$1,0))</f>
        <v>Coach</v>
      </c>
      <c r="J1654" t="str">
        <f>VLOOKUP($C1654,'Raw-products'!$A$2:$H$1261,MATCH(J$1,'Raw-products'!$A$1:$H$1,0))</f>
        <v>M</v>
      </c>
      <c r="K1654" t="str">
        <f>VLOOKUP($C1654,'Raw-products'!$A$2:$H$1261,MATCH(K$1,'Raw-products'!$A$1:$H$1,0))</f>
        <v>violet</v>
      </c>
      <c r="L1654">
        <f>VLOOKUP($C1654,'Raw-products'!$A$2:$H$1261,MATCH(L$1,'Raw-products'!$A$1:$H$1,0))</f>
        <v>115</v>
      </c>
      <c r="M1654">
        <f>VLOOKUP($C1654,'Raw-products'!$A$2:$H$1261,MATCH(M$1,'Raw-products'!$A$1:$H$1,0))</f>
        <v>74</v>
      </c>
      <c r="N1654" s="5">
        <f t="shared" si="50"/>
        <v>8510</v>
      </c>
      <c r="O1654" cm="1">
        <f t="array" ref="O1654:R1654">_xlfn.XLOOKUP($B1654,'Raw -orders'!$A:$A,'Raw -orders'!$B:$E)</f>
        <v>341</v>
      </c>
      <c r="P1654">
        <v>49047</v>
      </c>
      <c r="Q1654" s="1">
        <v>44410</v>
      </c>
      <c r="R1654" s="1">
        <v>44412</v>
      </c>
      <c r="S1654" t="str" cm="1">
        <f t="array" ref="S1654:Z1654">_xlfn.XLOOKUP($O1654,'Raw - customers'!$A:$A,'Raw - customers'!$B:$I)</f>
        <v>Cherlyn Asmus</v>
      </c>
      <c r="T1654" t="str">
        <v>Female</v>
      </c>
      <c r="U1654">
        <v>34</v>
      </c>
      <c r="V1654" t="str">
        <v>003 Bruen DriveApt. 633</v>
      </c>
      <c r="W1654">
        <v>6522</v>
      </c>
      <c r="X1654" t="str">
        <v>Jasmineville</v>
      </c>
      <c r="Y1654" t="str">
        <v>Victoria</v>
      </c>
      <c r="Z1654" t="str">
        <v>Australia</v>
      </c>
      <c r="AA1654">
        <v>8</v>
      </c>
      <c r="AB1654" s="3" t="str">
        <f t="shared" si="51"/>
        <v>0 to 10</v>
      </c>
      <c r="AM1654" s="6">
        <v>341</v>
      </c>
      <c r="AN1654" s="6" t="s">
        <v>1396</v>
      </c>
    </row>
    <row r="1655" spans="1:40" x14ac:dyDescent="0.25">
      <c r="A1655">
        <v>1653</v>
      </c>
      <c r="B1655">
        <v>338</v>
      </c>
      <c r="C1655">
        <v>1183</v>
      </c>
      <c r="D1655">
        <v>99</v>
      </c>
      <c r="E1655">
        <v>2</v>
      </c>
      <c r="F1655">
        <v>198</v>
      </c>
      <c r="G1655">
        <v>1</v>
      </c>
      <c r="H1655" t="str">
        <f>VLOOKUP($C1655,'Raw-products'!$A$2:$H$1261,MATCH(H$1,'Raw-products'!$A$1:$H$1,0))</f>
        <v>Trousers</v>
      </c>
      <c r="I1655" t="str">
        <f>VLOOKUP($C1655,'Raw-products'!$A$2:$H$1261,MATCH(I$1,'Raw-products'!$A$1:$H$1,0))</f>
        <v>High-Waisted</v>
      </c>
      <c r="J1655" t="str">
        <f>VLOOKUP($C1655,'Raw-products'!$A$2:$H$1261,MATCH(J$1,'Raw-products'!$A$1:$H$1,0))</f>
        <v>L</v>
      </c>
      <c r="K1655" t="str">
        <f>VLOOKUP($C1655,'Raw-products'!$A$2:$H$1261,MATCH(K$1,'Raw-products'!$A$1:$H$1,0))</f>
        <v>indigo</v>
      </c>
      <c r="L1655">
        <f>VLOOKUP($C1655,'Raw-products'!$A$2:$H$1261,MATCH(L$1,'Raw-products'!$A$1:$H$1,0))</f>
        <v>98</v>
      </c>
      <c r="M1655">
        <f>VLOOKUP($C1655,'Raw-products'!$A$2:$H$1261,MATCH(M$1,'Raw-products'!$A$1:$H$1,0))</f>
        <v>55</v>
      </c>
      <c r="N1655" s="5">
        <f t="shared" si="50"/>
        <v>5390</v>
      </c>
      <c r="O1655" cm="1">
        <f t="array" ref="O1655:R1655">_xlfn.XLOOKUP($B1655,'Raw -orders'!$A:$A,'Raw -orders'!$B:$E)</f>
        <v>630</v>
      </c>
      <c r="P1655">
        <v>12762</v>
      </c>
      <c r="Q1655" s="1">
        <v>44222</v>
      </c>
      <c r="R1655" s="1">
        <v>44240</v>
      </c>
      <c r="S1655" t="str" cm="1">
        <f t="array" ref="S1655:Z1655">_xlfn.XLOOKUP($O1655,'Raw - customers'!$A:$A,'Raw - customers'!$B:$I)</f>
        <v>Nicholle Coom</v>
      </c>
      <c r="T1655" t="str">
        <v>Male</v>
      </c>
      <c r="U1655">
        <v>49</v>
      </c>
      <c r="V1655" t="str">
        <v>0663 Hayley TerraceApt. 069</v>
      </c>
      <c r="W1655">
        <v>6519</v>
      </c>
      <c r="X1655" t="str">
        <v>New Madisonborough</v>
      </c>
      <c r="Y1655" t="str">
        <v>Victoria</v>
      </c>
      <c r="Z1655" t="str">
        <v>Australia</v>
      </c>
      <c r="AA1655">
        <v>1</v>
      </c>
      <c r="AB1655" s="3" t="str">
        <f t="shared" si="51"/>
        <v>10 to 20</v>
      </c>
      <c r="AM1655" s="6">
        <v>630</v>
      </c>
      <c r="AN1655" s="6" t="s">
        <v>1396</v>
      </c>
    </row>
    <row r="1656" spans="1:40" x14ac:dyDescent="0.25">
      <c r="A1656">
        <v>1654</v>
      </c>
      <c r="B1656">
        <v>338</v>
      </c>
      <c r="C1656">
        <v>640</v>
      </c>
      <c r="D1656">
        <v>93</v>
      </c>
      <c r="E1656">
        <v>1</v>
      </c>
      <c r="F1656">
        <v>93</v>
      </c>
      <c r="G1656">
        <v>1</v>
      </c>
      <c r="H1656" t="str">
        <f>VLOOKUP($C1656,'Raw-products'!$A$2:$H$1261,MATCH(H$1,'Raw-products'!$A$1:$H$1,0))</f>
        <v>Jacket</v>
      </c>
      <c r="I1656" t="str">
        <f>VLOOKUP($C1656,'Raw-products'!$A$2:$H$1261,MATCH(I$1,'Raw-products'!$A$1:$H$1,0))</f>
        <v>Coach</v>
      </c>
      <c r="J1656" t="str">
        <f>VLOOKUP($C1656,'Raw-products'!$A$2:$H$1261,MATCH(J$1,'Raw-products'!$A$1:$H$1,0))</f>
        <v>XS</v>
      </c>
      <c r="K1656" t="str">
        <f>VLOOKUP($C1656,'Raw-products'!$A$2:$H$1261,MATCH(K$1,'Raw-products'!$A$1:$H$1,0))</f>
        <v>yellow</v>
      </c>
      <c r="L1656">
        <f>VLOOKUP($C1656,'Raw-products'!$A$2:$H$1261,MATCH(L$1,'Raw-products'!$A$1:$H$1,0))</f>
        <v>115</v>
      </c>
      <c r="M1656">
        <f>VLOOKUP($C1656,'Raw-products'!$A$2:$H$1261,MATCH(M$1,'Raw-products'!$A$1:$H$1,0))</f>
        <v>52</v>
      </c>
      <c r="N1656" s="5">
        <f t="shared" si="50"/>
        <v>5980</v>
      </c>
      <c r="O1656" cm="1">
        <f t="array" ref="O1656:R1656">_xlfn.XLOOKUP($B1656,'Raw -orders'!$A:$A,'Raw -orders'!$B:$E)</f>
        <v>630</v>
      </c>
      <c r="P1656">
        <v>12762</v>
      </c>
      <c r="Q1656" s="1">
        <v>44222</v>
      </c>
      <c r="R1656" s="1">
        <v>44240</v>
      </c>
      <c r="S1656" t="str" cm="1">
        <f t="array" ref="S1656:Z1656">_xlfn.XLOOKUP($O1656,'Raw - customers'!$A:$A,'Raw - customers'!$B:$I)</f>
        <v>Nicholle Coom</v>
      </c>
      <c r="T1656" t="str">
        <v>Male</v>
      </c>
      <c r="U1656">
        <v>49</v>
      </c>
      <c r="V1656" t="str">
        <v>0663 Hayley TerraceApt. 069</v>
      </c>
      <c r="W1656">
        <v>6519</v>
      </c>
      <c r="X1656" t="str">
        <v>New Madisonborough</v>
      </c>
      <c r="Y1656" t="str">
        <v>Victoria</v>
      </c>
      <c r="Z1656" t="str">
        <v>Australia</v>
      </c>
      <c r="AA1656">
        <v>1</v>
      </c>
      <c r="AB1656" s="3" t="str">
        <f t="shared" si="51"/>
        <v>10 to 20</v>
      </c>
      <c r="AM1656" s="6">
        <v>630</v>
      </c>
      <c r="AN1656" s="6" t="s">
        <v>1396</v>
      </c>
    </row>
    <row r="1657" spans="1:40" x14ac:dyDescent="0.25">
      <c r="A1657">
        <v>1655</v>
      </c>
      <c r="B1657">
        <v>338</v>
      </c>
      <c r="C1657">
        <v>805</v>
      </c>
      <c r="D1657">
        <v>117</v>
      </c>
      <c r="E1657">
        <v>2</v>
      </c>
      <c r="F1657">
        <v>234</v>
      </c>
      <c r="G1657">
        <v>1</v>
      </c>
      <c r="H1657" t="str">
        <f>VLOOKUP($C1657,'Raw-products'!$A$2:$H$1261,MATCH(H$1,'Raw-products'!$A$1:$H$1,0))</f>
        <v>Jacket</v>
      </c>
      <c r="I1657" t="str">
        <f>VLOOKUP($C1657,'Raw-products'!$A$2:$H$1261,MATCH(I$1,'Raw-products'!$A$1:$H$1,0))</f>
        <v>Shearling</v>
      </c>
      <c r="J1657" t="str">
        <f>VLOOKUP($C1657,'Raw-products'!$A$2:$H$1261,MATCH(J$1,'Raw-products'!$A$1:$H$1,0))</f>
        <v>XS</v>
      </c>
      <c r="K1657" t="str">
        <f>VLOOKUP($C1657,'Raw-products'!$A$2:$H$1261,MATCH(K$1,'Raw-products'!$A$1:$H$1,0))</f>
        <v>red</v>
      </c>
      <c r="L1657">
        <f>VLOOKUP($C1657,'Raw-products'!$A$2:$H$1261,MATCH(L$1,'Raw-products'!$A$1:$H$1,0))</f>
        <v>95</v>
      </c>
      <c r="M1657">
        <f>VLOOKUP($C1657,'Raw-products'!$A$2:$H$1261,MATCH(M$1,'Raw-products'!$A$1:$H$1,0))</f>
        <v>74</v>
      </c>
      <c r="N1657" s="5">
        <f t="shared" si="50"/>
        <v>7030</v>
      </c>
      <c r="O1657" cm="1">
        <f t="array" ref="O1657:R1657">_xlfn.XLOOKUP($B1657,'Raw -orders'!$A:$A,'Raw -orders'!$B:$E)</f>
        <v>630</v>
      </c>
      <c r="P1657">
        <v>12762</v>
      </c>
      <c r="Q1657" s="1">
        <v>44222</v>
      </c>
      <c r="R1657" s="1">
        <v>44240</v>
      </c>
      <c r="S1657" t="str" cm="1">
        <f t="array" ref="S1657:Z1657">_xlfn.XLOOKUP($O1657,'Raw - customers'!$A:$A,'Raw - customers'!$B:$I)</f>
        <v>Nicholle Coom</v>
      </c>
      <c r="T1657" t="str">
        <v>Male</v>
      </c>
      <c r="U1657">
        <v>49</v>
      </c>
      <c r="V1657" t="str">
        <v>0663 Hayley TerraceApt. 069</v>
      </c>
      <c r="W1657">
        <v>6519</v>
      </c>
      <c r="X1657" t="str">
        <v>New Madisonborough</v>
      </c>
      <c r="Y1657" t="str">
        <v>Victoria</v>
      </c>
      <c r="Z1657" t="str">
        <v>Australia</v>
      </c>
      <c r="AA1657">
        <v>1</v>
      </c>
      <c r="AB1657" s="3" t="str">
        <f t="shared" si="51"/>
        <v>10 to 20</v>
      </c>
      <c r="AM1657" s="6">
        <v>630</v>
      </c>
      <c r="AN1657" s="6" t="s">
        <v>1396</v>
      </c>
    </row>
    <row r="1658" spans="1:40" x14ac:dyDescent="0.25">
      <c r="A1658">
        <v>1656</v>
      </c>
      <c r="B1658">
        <v>338</v>
      </c>
      <c r="C1658">
        <v>383</v>
      </c>
      <c r="D1658">
        <v>94</v>
      </c>
      <c r="E1658">
        <v>2</v>
      </c>
      <c r="F1658">
        <v>188</v>
      </c>
      <c r="G1658">
        <v>1</v>
      </c>
      <c r="H1658" t="str">
        <f>VLOOKUP($C1658,'Raw-products'!$A$2:$H$1261,MATCH(H$1,'Raw-products'!$A$1:$H$1,0))</f>
        <v>Shirt</v>
      </c>
      <c r="I1658" t="str">
        <f>VLOOKUP($C1658,'Raw-products'!$A$2:$H$1261,MATCH(I$1,'Raw-products'!$A$1:$H$1,0))</f>
        <v>Henley</v>
      </c>
      <c r="J1658" t="str">
        <f>VLOOKUP($C1658,'Raw-products'!$A$2:$H$1261,MATCH(J$1,'Raw-products'!$A$1:$H$1,0))</f>
        <v>L</v>
      </c>
      <c r="K1658" t="str">
        <f>VLOOKUP($C1658,'Raw-products'!$A$2:$H$1261,MATCH(K$1,'Raw-products'!$A$1:$H$1,0))</f>
        <v>violet</v>
      </c>
      <c r="L1658">
        <f>VLOOKUP($C1658,'Raw-products'!$A$2:$H$1261,MATCH(L$1,'Raw-products'!$A$1:$H$1,0))</f>
        <v>92</v>
      </c>
      <c r="M1658">
        <f>VLOOKUP($C1658,'Raw-products'!$A$2:$H$1261,MATCH(M$1,'Raw-products'!$A$1:$H$1,0))</f>
        <v>51</v>
      </c>
      <c r="N1658" s="5">
        <f t="shared" si="50"/>
        <v>4692</v>
      </c>
      <c r="O1658" cm="1">
        <f t="array" ref="O1658:R1658">_xlfn.XLOOKUP($B1658,'Raw -orders'!$A:$A,'Raw -orders'!$B:$E)</f>
        <v>630</v>
      </c>
      <c r="P1658">
        <v>12762</v>
      </c>
      <c r="Q1658" s="1">
        <v>44222</v>
      </c>
      <c r="R1658" s="1">
        <v>44240</v>
      </c>
      <c r="S1658" t="str" cm="1">
        <f t="array" ref="S1658:Z1658">_xlfn.XLOOKUP($O1658,'Raw - customers'!$A:$A,'Raw - customers'!$B:$I)</f>
        <v>Nicholle Coom</v>
      </c>
      <c r="T1658" t="str">
        <v>Male</v>
      </c>
      <c r="U1658">
        <v>49</v>
      </c>
      <c r="V1658" t="str">
        <v>0663 Hayley TerraceApt. 069</v>
      </c>
      <c r="W1658">
        <v>6519</v>
      </c>
      <c r="X1658" t="str">
        <v>New Madisonborough</v>
      </c>
      <c r="Y1658" t="str">
        <v>Victoria</v>
      </c>
      <c r="Z1658" t="str">
        <v>Australia</v>
      </c>
      <c r="AA1658">
        <v>1</v>
      </c>
      <c r="AB1658" s="3" t="str">
        <f t="shared" si="51"/>
        <v>10 to 20</v>
      </c>
      <c r="AM1658" s="6">
        <v>630</v>
      </c>
      <c r="AN1658" s="6" t="s">
        <v>1396</v>
      </c>
    </row>
    <row r="1659" spans="1:40" x14ac:dyDescent="0.25">
      <c r="A1659">
        <v>1657</v>
      </c>
      <c r="B1659">
        <v>338</v>
      </c>
      <c r="C1659">
        <v>125</v>
      </c>
      <c r="D1659">
        <v>92</v>
      </c>
      <c r="E1659">
        <v>2</v>
      </c>
      <c r="F1659">
        <v>184</v>
      </c>
      <c r="G1659">
        <v>1</v>
      </c>
      <c r="H1659" t="str">
        <f>VLOOKUP($C1659,'Raw-products'!$A$2:$H$1261,MATCH(H$1,'Raw-products'!$A$1:$H$1,0))</f>
        <v>Shirt</v>
      </c>
      <c r="I1659" t="str">
        <f>VLOOKUP($C1659,'Raw-products'!$A$2:$H$1261,MATCH(I$1,'Raw-products'!$A$1:$H$1,0))</f>
        <v>Denim</v>
      </c>
      <c r="J1659" t="str">
        <f>VLOOKUP($C1659,'Raw-products'!$A$2:$H$1261,MATCH(J$1,'Raw-products'!$A$1:$H$1,0))</f>
        <v>XS</v>
      </c>
      <c r="K1659" t="str">
        <f>VLOOKUP($C1659,'Raw-products'!$A$2:$H$1261,MATCH(K$1,'Raw-products'!$A$1:$H$1,0))</f>
        <v>blue</v>
      </c>
      <c r="L1659">
        <f>VLOOKUP($C1659,'Raw-products'!$A$2:$H$1261,MATCH(L$1,'Raw-products'!$A$1:$H$1,0))</f>
        <v>115</v>
      </c>
      <c r="M1659">
        <f>VLOOKUP($C1659,'Raw-products'!$A$2:$H$1261,MATCH(M$1,'Raw-products'!$A$1:$H$1,0))</f>
        <v>76</v>
      </c>
      <c r="N1659" s="5">
        <f t="shared" si="50"/>
        <v>8740</v>
      </c>
      <c r="O1659" cm="1">
        <f t="array" ref="O1659:R1659">_xlfn.XLOOKUP($B1659,'Raw -orders'!$A:$A,'Raw -orders'!$B:$E)</f>
        <v>630</v>
      </c>
      <c r="P1659">
        <v>12762</v>
      </c>
      <c r="Q1659" s="1">
        <v>44222</v>
      </c>
      <c r="R1659" s="1">
        <v>44240</v>
      </c>
      <c r="S1659" t="str" cm="1">
        <f t="array" ref="S1659:Z1659">_xlfn.XLOOKUP($O1659,'Raw - customers'!$A:$A,'Raw - customers'!$B:$I)</f>
        <v>Nicholle Coom</v>
      </c>
      <c r="T1659" t="str">
        <v>Male</v>
      </c>
      <c r="U1659">
        <v>49</v>
      </c>
      <c r="V1659" t="str">
        <v>0663 Hayley TerraceApt. 069</v>
      </c>
      <c r="W1659">
        <v>6519</v>
      </c>
      <c r="X1659" t="str">
        <v>New Madisonborough</v>
      </c>
      <c r="Y1659" t="str">
        <v>Victoria</v>
      </c>
      <c r="Z1659" t="str">
        <v>Australia</v>
      </c>
      <c r="AA1659">
        <v>1</v>
      </c>
      <c r="AB1659" s="3" t="str">
        <f t="shared" si="51"/>
        <v>10 to 20</v>
      </c>
      <c r="AM1659" s="6">
        <v>630</v>
      </c>
      <c r="AN1659" s="6" t="s">
        <v>1396</v>
      </c>
    </row>
    <row r="1660" spans="1:40" x14ac:dyDescent="0.25">
      <c r="A1660">
        <v>1658</v>
      </c>
      <c r="B1660">
        <v>339</v>
      </c>
      <c r="C1660">
        <v>525</v>
      </c>
      <c r="D1660">
        <v>98</v>
      </c>
      <c r="E1660">
        <v>2</v>
      </c>
      <c r="F1660">
        <v>196</v>
      </c>
      <c r="G1660">
        <v>1</v>
      </c>
      <c r="H1660" t="str">
        <f>VLOOKUP($C1660,'Raw-products'!$A$2:$H$1261,MATCH(H$1,'Raw-products'!$A$1:$H$1,0))</f>
        <v>Jacket</v>
      </c>
      <c r="I1660" t="str">
        <f>VLOOKUP($C1660,'Raw-products'!$A$2:$H$1261,MATCH(I$1,'Raw-products'!$A$1:$H$1,0))</f>
        <v>Leather</v>
      </c>
      <c r="J1660" t="str">
        <f>VLOOKUP($C1660,'Raw-products'!$A$2:$H$1261,MATCH(J$1,'Raw-products'!$A$1:$H$1,0))</f>
        <v>XS</v>
      </c>
      <c r="K1660" t="str">
        <f>VLOOKUP($C1660,'Raw-products'!$A$2:$H$1261,MATCH(K$1,'Raw-products'!$A$1:$H$1,0))</f>
        <v>red</v>
      </c>
      <c r="L1660">
        <f>VLOOKUP($C1660,'Raw-products'!$A$2:$H$1261,MATCH(L$1,'Raw-products'!$A$1:$H$1,0))</f>
        <v>113</v>
      </c>
      <c r="M1660">
        <f>VLOOKUP($C1660,'Raw-products'!$A$2:$H$1261,MATCH(M$1,'Raw-products'!$A$1:$H$1,0))</f>
        <v>67</v>
      </c>
      <c r="N1660" s="5">
        <f t="shared" si="50"/>
        <v>7571</v>
      </c>
      <c r="O1660" cm="1">
        <f t="array" ref="O1660:R1660">_xlfn.XLOOKUP($B1660,'Raw -orders'!$A:$A,'Raw -orders'!$B:$E)</f>
        <v>409</v>
      </c>
      <c r="P1660">
        <v>15556</v>
      </c>
      <c r="Q1660" s="1">
        <v>44292</v>
      </c>
      <c r="R1660" s="1">
        <v>44299</v>
      </c>
      <c r="S1660" t="str" cm="1">
        <f t="array" ref="S1660:Z1660">_xlfn.XLOOKUP($O1660,'Raw - customers'!$A:$A,'Raw - customers'!$B:$I)</f>
        <v>Alphonse Galego</v>
      </c>
      <c r="T1660" t="str">
        <v>Male</v>
      </c>
      <c r="U1660">
        <v>75</v>
      </c>
      <c r="V1660" t="str">
        <v>553 Alexander TrailSuite 694</v>
      </c>
      <c r="W1660">
        <v>134</v>
      </c>
      <c r="X1660" t="str">
        <v>New Chase</v>
      </c>
      <c r="Y1660" t="str">
        <v>Australian Capital Territory</v>
      </c>
      <c r="Z1660" t="str">
        <v>Australia</v>
      </c>
      <c r="AA1660">
        <v>4</v>
      </c>
      <c r="AB1660" s="3" t="str">
        <f t="shared" si="51"/>
        <v>0 to 10</v>
      </c>
      <c r="AM1660" s="6">
        <v>409</v>
      </c>
      <c r="AN1660" s="6" t="s">
        <v>1350</v>
      </c>
    </row>
    <row r="1661" spans="1:40" x14ac:dyDescent="0.25">
      <c r="A1661">
        <v>1659</v>
      </c>
      <c r="B1661">
        <v>339</v>
      </c>
      <c r="C1661">
        <v>451</v>
      </c>
      <c r="D1661">
        <v>107</v>
      </c>
      <c r="E1661">
        <v>1</v>
      </c>
      <c r="F1661">
        <v>107</v>
      </c>
      <c r="G1661">
        <v>1</v>
      </c>
      <c r="H1661" t="str">
        <f>VLOOKUP($C1661,'Raw-products'!$A$2:$H$1261,MATCH(H$1,'Raw-products'!$A$1:$H$1,0))</f>
        <v>Jacket</v>
      </c>
      <c r="I1661" t="str">
        <f>VLOOKUP($C1661,'Raw-products'!$A$2:$H$1261,MATCH(I$1,'Raw-products'!$A$1:$H$1,0))</f>
        <v>Denim</v>
      </c>
      <c r="J1661" t="str">
        <f>VLOOKUP($C1661,'Raw-products'!$A$2:$H$1261,MATCH(J$1,'Raw-products'!$A$1:$H$1,0))</f>
        <v>S</v>
      </c>
      <c r="K1661" t="str">
        <f>VLOOKUP($C1661,'Raw-products'!$A$2:$H$1261,MATCH(K$1,'Raw-products'!$A$1:$H$1,0))</f>
        <v>violet</v>
      </c>
      <c r="L1661">
        <f>VLOOKUP($C1661,'Raw-products'!$A$2:$H$1261,MATCH(L$1,'Raw-products'!$A$1:$H$1,0))</f>
        <v>92</v>
      </c>
      <c r="M1661">
        <f>VLOOKUP($C1661,'Raw-products'!$A$2:$H$1261,MATCH(M$1,'Raw-products'!$A$1:$H$1,0))</f>
        <v>73</v>
      </c>
      <c r="N1661" s="5">
        <f t="shared" si="50"/>
        <v>6716</v>
      </c>
      <c r="O1661" cm="1">
        <f t="array" ref="O1661:R1661">_xlfn.XLOOKUP($B1661,'Raw -orders'!$A:$A,'Raw -orders'!$B:$E)</f>
        <v>409</v>
      </c>
      <c r="P1661">
        <v>15556</v>
      </c>
      <c r="Q1661" s="1">
        <v>44292</v>
      </c>
      <c r="R1661" s="1">
        <v>44299</v>
      </c>
      <c r="S1661" t="str" cm="1">
        <f t="array" ref="S1661:Z1661">_xlfn.XLOOKUP($O1661,'Raw - customers'!$A:$A,'Raw - customers'!$B:$I)</f>
        <v>Alphonse Galego</v>
      </c>
      <c r="T1661" t="str">
        <v>Male</v>
      </c>
      <c r="U1661">
        <v>75</v>
      </c>
      <c r="V1661" t="str">
        <v>553 Alexander TrailSuite 694</v>
      </c>
      <c r="W1661">
        <v>134</v>
      </c>
      <c r="X1661" t="str">
        <v>New Chase</v>
      </c>
      <c r="Y1661" t="str">
        <v>Australian Capital Territory</v>
      </c>
      <c r="Z1661" t="str">
        <v>Australia</v>
      </c>
      <c r="AA1661">
        <v>4</v>
      </c>
      <c r="AB1661" s="3" t="str">
        <f t="shared" si="51"/>
        <v>0 to 10</v>
      </c>
      <c r="AM1661" s="6">
        <v>409</v>
      </c>
      <c r="AN1661" s="6" t="s">
        <v>1350</v>
      </c>
    </row>
    <row r="1662" spans="1:40" x14ac:dyDescent="0.25">
      <c r="A1662">
        <v>1660</v>
      </c>
      <c r="B1662">
        <v>339</v>
      </c>
      <c r="C1662">
        <v>383</v>
      </c>
      <c r="D1662">
        <v>94</v>
      </c>
      <c r="E1662">
        <v>2</v>
      </c>
      <c r="F1662">
        <v>188</v>
      </c>
      <c r="G1662">
        <v>1</v>
      </c>
      <c r="H1662" t="str">
        <f>VLOOKUP($C1662,'Raw-products'!$A$2:$H$1261,MATCH(H$1,'Raw-products'!$A$1:$H$1,0))</f>
        <v>Shirt</v>
      </c>
      <c r="I1662" t="str">
        <f>VLOOKUP($C1662,'Raw-products'!$A$2:$H$1261,MATCH(I$1,'Raw-products'!$A$1:$H$1,0))</f>
        <v>Henley</v>
      </c>
      <c r="J1662" t="str">
        <f>VLOOKUP($C1662,'Raw-products'!$A$2:$H$1261,MATCH(J$1,'Raw-products'!$A$1:$H$1,0))</f>
        <v>L</v>
      </c>
      <c r="K1662" t="str">
        <f>VLOOKUP($C1662,'Raw-products'!$A$2:$H$1261,MATCH(K$1,'Raw-products'!$A$1:$H$1,0))</f>
        <v>violet</v>
      </c>
      <c r="L1662">
        <f>VLOOKUP($C1662,'Raw-products'!$A$2:$H$1261,MATCH(L$1,'Raw-products'!$A$1:$H$1,0))</f>
        <v>92</v>
      </c>
      <c r="M1662">
        <f>VLOOKUP($C1662,'Raw-products'!$A$2:$H$1261,MATCH(M$1,'Raw-products'!$A$1:$H$1,0))</f>
        <v>51</v>
      </c>
      <c r="N1662" s="5">
        <f t="shared" si="50"/>
        <v>4692</v>
      </c>
      <c r="O1662" cm="1">
        <f t="array" ref="O1662:R1662">_xlfn.XLOOKUP($B1662,'Raw -orders'!$A:$A,'Raw -orders'!$B:$E)</f>
        <v>409</v>
      </c>
      <c r="P1662">
        <v>15556</v>
      </c>
      <c r="Q1662" s="1">
        <v>44292</v>
      </c>
      <c r="R1662" s="1">
        <v>44299</v>
      </c>
      <c r="S1662" t="str" cm="1">
        <f t="array" ref="S1662:Z1662">_xlfn.XLOOKUP($O1662,'Raw - customers'!$A:$A,'Raw - customers'!$B:$I)</f>
        <v>Alphonse Galego</v>
      </c>
      <c r="T1662" t="str">
        <v>Male</v>
      </c>
      <c r="U1662">
        <v>75</v>
      </c>
      <c r="V1662" t="str">
        <v>553 Alexander TrailSuite 694</v>
      </c>
      <c r="W1662">
        <v>134</v>
      </c>
      <c r="X1662" t="str">
        <v>New Chase</v>
      </c>
      <c r="Y1662" t="str">
        <v>Australian Capital Territory</v>
      </c>
      <c r="Z1662" t="str">
        <v>Australia</v>
      </c>
      <c r="AA1662">
        <v>4</v>
      </c>
      <c r="AB1662" s="3" t="str">
        <f t="shared" si="51"/>
        <v>0 to 10</v>
      </c>
      <c r="AM1662" s="6">
        <v>409</v>
      </c>
      <c r="AN1662" s="6" t="s">
        <v>1350</v>
      </c>
    </row>
    <row r="1663" spans="1:40" x14ac:dyDescent="0.25">
      <c r="A1663">
        <v>1661</v>
      </c>
      <c r="B1663">
        <v>339</v>
      </c>
      <c r="C1663">
        <v>651</v>
      </c>
      <c r="D1663">
        <v>93</v>
      </c>
      <c r="E1663">
        <v>1</v>
      </c>
      <c r="F1663">
        <v>93</v>
      </c>
      <c r="G1663">
        <v>1</v>
      </c>
      <c r="H1663" t="str">
        <f>VLOOKUP($C1663,'Raw-products'!$A$2:$H$1261,MATCH(H$1,'Raw-products'!$A$1:$H$1,0))</f>
        <v>Jacket</v>
      </c>
      <c r="I1663" t="str">
        <f>VLOOKUP($C1663,'Raw-products'!$A$2:$H$1261,MATCH(I$1,'Raw-products'!$A$1:$H$1,0))</f>
        <v>Coach</v>
      </c>
      <c r="J1663" t="str">
        <f>VLOOKUP($C1663,'Raw-products'!$A$2:$H$1261,MATCH(J$1,'Raw-products'!$A$1:$H$1,0))</f>
        <v>S</v>
      </c>
      <c r="K1663" t="str">
        <f>VLOOKUP($C1663,'Raw-products'!$A$2:$H$1261,MATCH(K$1,'Raw-products'!$A$1:$H$1,0))</f>
        <v>blue</v>
      </c>
      <c r="L1663">
        <f>VLOOKUP($C1663,'Raw-products'!$A$2:$H$1261,MATCH(L$1,'Raw-products'!$A$1:$H$1,0))</f>
        <v>115</v>
      </c>
      <c r="M1663">
        <f>VLOOKUP($C1663,'Raw-products'!$A$2:$H$1261,MATCH(M$1,'Raw-products'!$A$1:$H$1,0))</f>
        <v>47</v>
      </c>
      <c r="N1663" s="5">
        <f t="shared" si="50"/>
        <v>5405</v>
      </c>
      <c r="O1663" cm="1">
        <f t="array" ref="O1663:R1663">_xlfn.XLOOKUP($B1663,'Raw -orders'!$A:$A,'Raw -orders'!$B:$E)</f>
        <v>409</v>
      </c>
      <c r="P1663">
        <v>15556</v>
      </c>
      <c r="Q1663" s="1">
        <v>44292</v>
      </c>
      <c r="R1663" s="1">
        <v>44299</v>
      </c>
      <c r="S1663" t="str" cm="1">
        <f t="array" ref="S1663:Z1663">_xlfn.XLOOKUP($O1663,'Raw - customers'!$A:$A,'Raw - customers'!$B:$I)</f>
        <v>Alphonse Galego</v>
      </c>
      <c r="T1663" t="str">
        <v>Male</v>
      </c>
      <c r="U1663">
        <v>75</v>
      </c>
      <c r="V1663" t="str">
        <v>553 Alexander TrailSuite 694</v>
      </c>
      <c r="W1663">
        <v>134</v>
      </c>
      <c r="X1663" t="str">
        <v>New Chase</v>
      </c>
      <c r="Y1663" t="str">
        <v>Australian Capital Territory</v>
      </c>
      <c r="Z1663" t="str">
        <v>Australia</v>
      </c>
      <c r="AA1663">
        <v>4</v>
      </c>
      <c r="AB1663" s="3" t="str">
        <f t="shared" si="51"/>
        <v>0 to 10</v>
      </c>
      <c r="AM1663" s="6">
        <v>409</v>
      </c>
      <c r="AN1663" s="6" t="s">
        <v>1350</v>
      </c>
    </row>
    <row r="1664" spans="1:40" x14ac:dyDescent="0.25">
      <c r="A1664">
        <v>1662</v>
      </c>
      <c r="B1664">
        <v>339</v>
      </c>
      <c r="C1664">
        <v>762</v>
      </c>
      <c r="D1664">
        <v>109</v>
      </c>
      <c r="E1664">
        <v>2</v>
      </c>
      <c r="F1664">
        <v>218</v>
      </c>
      <c r="G1664">
        <v>1</v>
      </c>
      <c r="H1664" t="str">
        <f>VLOOKUP($C1664,'Raw-products'!$A$2:$H$1261,MATCH(H$1,'Raw-products'!$A$1:$H$1,0))</f>
        <v>Jacket</v>
      </c>
      <c r="I1664" t="str">
        <f>VLOOKUP($C1664,'Raw-products'!$A$2:$H$1261,MATCH(I$1,'Raw-products'!$A$1:$H$1,0))</f>
        <v>Peacoat</v>
      </c>
      <c r="J1664" t="str">
        <f>VLOOKUP($C1664,'Raw-products'!$A$2:$H$1261,MATCH(J$1,'Raw-products'!$A$1:$H$1,0))</f>
        <v>M</v>
      </c>
      <c r="K1664" t="str">
        <f>VLOOKUP($C1664,'Raw-products'!$A$2:$H$1261,MATCH(K$1,'Raw-products'!$A$1:$H$1,0))</f>
        <v>indigo</v>
      </c>
      <c r="L1664">
        <f>VLOOKUP($C1664,'Raw-products'!$A$2:$H$1261,MATCH(L$1,'Raw-products'!$A$1:$H$1,0))</f>
        <v>102</v>
      </c>
      <c r="M1664">
        <f>VLOOKUP($C1664,'Raw-products'!$A$2:$H$1261,MATCH(M$1,'Raw-products'!$A$1:$H$1,0))</f>
        <v>52</v>
      </c>
      <c r="N1664" s="5">
        <f t="shared" si="50"/>
        <v>5304</v>
      </c>
      <c r="O1664" cm="1">
        <f t="array" ref="O1664:R1664">_xlfn.XLOOKUP($B1664,'Raw -orders'!$A:$A,'Raw -orders'!$B:$E)</f>
        <v>409</v>
      </c>
      <c r="P1664">
        <v>15556</v>
      </c>
      <c r="Q1664" s="1">
        <v>44292</v>
      </c>
      <c r="R1664" s="1">
        <v>44299</v>
      </c>
      <c r="S1664" t="str" cm="1">
        <f t="array" ref="S1664:Z1664">_xlfn.XLOOKUP($O1664,'Raw - customers'!$A:$A,'Raw - customers'!$B:$I)</f>
        <v>Alphonse Galego</v>
      </c>
      <c r="T1664" t="str">
        <v>Male</v>
      </c>
      <c r="U1664">
        <v>75</v>
      </c>
      <c r="V1664" t="str">
        <v>553 Alexander TrailSuite 694</v>
      </c>
      <c r="W1664">
        <v>134</v>
      </c>
      <c r="X1664" t="str">
        <v>New Chase</v>
      </c>
      <c r="Y1664" t="str">
        <v>Australian Capital Territory</v>
      </c>
      <c r="Z1664" t="str">
        <v>Australia</v>
      </c>
      <c r="AA1664">
        <v>4</v>
      </c>
      <c r="AB1664" s="3" t="str">
        <f t="shared" si="51"/>
        <v>0 to 10</v>
      </c>
      <c r="AM1664" s="6">
        <v>409</v>
      </c>
      <c r="AN1664" s="6" t="s">
        <v>1350</v>
      </c>
    </row>
    <row r="1665" spans="1:40" x14ac:dyDescent="0.25">
      <c r="A1665">
        <v>1663</v>
      </c>
      <c r="B1665">
        <v>339</v>
      </c>
      <c r="C1665">
        <v>291</v>
      </c>
      <c r="D1665">
        <v>105</v>
      </c>
      <c r="E1665">
        <v>1</v>
      </c>
      <c r="F1665">
        <v>105</v>
      </c>
      <c r="G1665">
        <v>1</v>
      </c>
      <c r="H1665" t="str">
        <f>VLOOKUP($C1665,'Raw-products'!$A$2:$H$1261,MATCH(H$1,'Raw-products'!$A$1:$H$1,0))</f>
        <v>Shirt</v>
      </c>
      <c r="I1665" t="str">
        <f>VLOOKUP($C1665,'Raw-products'!$A$2:$H$1261,MATCH(I$1,'Raw-products'!$A$1:$H$1,0))</f>
        <v>Cuban Collar</v>
      </c>
      <c r="J1665" t="str">
        <f>VLOOKUP($C1665,'Raw-products'!$A$2:$H$1261,MATCH(J$1,'Raw-products'!$A$1:$H$1,0))</f>
        <v>S</v>
      </c>
      <c r="K1665" t="str">
        <f>VLOOKUP($C1665,'Raw-products'!$A$2:$H$1261,MATCH(K$1,'Raw-products'!$A$1:$H$1,0))</f>
        <v>yellow</v>
      </c>
      <c r="L1665">
        <f>VLOOKUP($C1665,'Raw-products'!$A$2:$H$1261,MATCH(L$1,'Raw-products'!$A$1:$H$1,0))</f>
        <v>93</v>
      </c>
      <c r="M1665">
        <f>VLOOKUP($C1665,'Raw-products'!$A$2:$H$1261,MATCH(M$1,'Raw-products'!$A$1:$H$1,0))</f>
        <v>41</v>
      </c>
      <c r="N1665" s="5">
        <f t="shared" si="50"/>
        <v>3813</v>
      </c>
      <c r="O1665" cm="1">
        <f t="array" ref="O1665:R1665">_xlfn.XLOOKUP($B1665,'Raw -orders'!$A:$A,'Raw -orders'!$B:$E)</f>
        <v>409</v>
      </c>
      <c r="P1665">
        <v>15556</v>
      </c>
      <c r="Q1665" s="1">
        <v>44292</v>
      </c>
      <c r="R1665" s="1">
        <v>44299</v>
      </c>
      <c r="S1665" t="str" cm="1">
        <f t="array" ref="S1665:Z1665">_xlfn.XLOOKUP($O1665,'Raw - customers'!$A:$A,'Raw - customers'!$B:$I)</f>
        <v>Alphonse Galego</v>
      </c>
      <c r="T1665" t="str">
        <v>Male</v>
      </c>
      <c r="U1665">
        <v>75</v>
      </c>
      <c r="V1665" t="str">
        <v>553 Alexander TrailSuite 694</v>
      </c>
      <c r="W1665">
        <v>134</v>
      </c>
      <c r="X1665" t="str">
        <v>New Chase</v>
      </c>
      <c r="Y1665" t="str">
        <v>Australian Capital Territory</v>
      </c>
      <c r="Z1665" t="str">
        <v>Australia</v>
      </c>
      <c r="AA1665">
        <v>4</v>
      </c>
      <c r="AB1665" s="3" t="str">
        <f t="shared" si="51"/>
        <v>0 to 10</v>
      </c>
      <c r="AM1665" s="6">
        <v>409</v>
      </c>
      <c r="AN1665" s="6" t="s">
        <v>1350</v>
      </c>
    </row>
    <row r="1666" spans="1:40" x14ac:dyDescent="0.25">
      <c r="A1666">
        <v>1664</v>
      </c>
      <c r="B1666">
        <v>339</v>
      </c>
      <c r="C1666">
        <v>543</v>
      </c>
      <c r="D1666">
        <v>98</v>
      </c>
      <c r="E1666">
        <v>1</v>
      </c>
      <c r="F1666">
        <v>98</v>
      </c>
      <c r="G1666">
        <v>1</v>
      </c>
      <c r="H1666" t="str">
        <f>VLOOKUP($C1666,'Raw-products'!$A$2:$H$1261,MATCH(H$1,'Raw-products'!$A$1:$H$1,0))</f>
        <v>Jacket</v>
      </c>
      <c r="I1666" t="str">
        <f>VLOOKUP($C1666,'Raw-products'!$A$2:$H$1261,MATCH(I$1,'Raw-products'!$A$1:$H$1,0))</f>
        <v>Leather</v>
      </c>
      <c r="J1666" t="str">
        <f>VLOOKUP($C1666,'Raw-products'!$A$2:$H$1261,MATCH(J$1,'Raw-products'!$A$1:$H$1,0))</f>
        <v>L</v>
      </c>
      <c r="K1666" t="str">
        <f>VLOOKUP($C1666,'Raw-products'!$A$2:$H$1261,MATCH(K$1,'Raw-products'!$A$1:$H$1,0))</f>
        <v>green</v>
      </c>
      <c r="L1666">
        <f>VLOOKUP($C1666,'Raw-products'!$A$2:$H$1261,MATCH(L$1,'Raw-products'!$A$1:$H$1,0))</f>
        <v>113</v>
      </c>
      <c r="M1666">
        <f>VLOOKUP($C1666,'Raw-products'!$A$2:$H$1261,MATCH(M$1,'Raw-products'!$A$1:$H$1,0))</f>
        <v>71</v>
      </c>
      <c r="N1666" s="5">
        <f t="shared" si="50"/>
        <v>8023</v>
      </c>
      <c r="O1666" cm="1">
        <f t="array" ref="O1666:R1666">_xlfn.XLOOKUP($B1666,'Raw -orders'!$A:$A,'Raw -orders'!$B:$E)</f>
        <v>409</v>
      </c>
      <c r="P1666">
        <v>15556</v>
      </c>
      <c r="Q1666" s="1">
        <v>44292</v>
      </c>
      <c r="R1666" s="1">
        <v>44299</v>
      </c>
      <c r="S1666" t="str" cm="1">
        <f t="array" ref="S1666:Z1666">_xlfn.XLOOKUP($O1666,'Raw - customers'!$A:$A,'Raw - customers'!$B:$I)</f>
        <v>Alphonse Galego</v>
      </c>
      <c r="T1666" t="str">
        <v>Male</v>
      </c>
      <c r="U1666">
        <v>75</v>
      </c>
      <c r="V1666" t="str">
        <v>553 Alexander TrailSuite 694</v>
      </c>
      <c r="W1666">
        <v>134</v>
      </c>
      <c r="X1666" t="str">
        <v>New Chase</v>
      </c>
      <c r="Y1666" t="str">
        <v>Australian Capital Territory</v>
      </c>
      <c r="Z1666" t="str">
        <v>Australia</v>
      </c>
      <c r="AA1666">
        <v>4</v>
      </c>
      <c r="AB1666" s="3" t="str">
        <f t="shared" si="51"/>
        <v>0 to 10</v>
      </c>
      <c r="AM1666" s="6">
        <v>409</v>
      </c>
      <c r="AN1666" s="6" t="s">
        <v>1350</v>
      </c>
    </row>
    <row r="1667" spans="1:40" x14ac:dyDescent="0.25">
      <c r="A1667">
        <v>1665</v>
      </c>
      <c r="B1667">
        <v>339</v>
      </c>
      <c r="C1667">
        <v>158</v>
      </c>
      <c r="D1667">
        <v>91</v>
      </c>
      <c r="E1667">
        <v>1</v>
      </c>
      <c r="F1667">
        <v>91</v>
      </c>
      <c r="G1667">
        <v>1</v>
      </c>
      <c r="H1667" t="str">
        <f>VLOOKUP($C1667,'Raw-products'!$A$2:$H$1261,MATCH(H$1,'Raw-products'!$A$1:$H$1,0))</f>
        <v>Shirt</v>
      </c>
      <c r="I1667" t="str">
        <f>VLOOKUP($C1667,'Raw-products'!$A$2:$H$1261,MATCH(I$1,'Raw-products'!$A$1:$H$1,0))</f>
        <v>Linen</v>
      </c>
      <c r="J1667" t="str">
        <f>VLOOKUP($C1667,'Raw-products'!$A$2:$H$1261,MATCH(J$1,'Raw-products'!$A$1:$H$1,0))</f>
        <v>L</v>
      </c>
      <c r="K1667" t="str">
        <f>VLOOKUP($C1667,'Raw-products'!$A$2:$H$1261,MATCH(K$1,'Raw-products'!$A$1:$H$1,0))</f>
        <v>green</v>
      </c>
      <c r="L1667">
        <f>VLOOKUP($C1667,'Raw-products'!$A$2:$H$1261,MATCH(L$1,'Raw-products'!$A$1:$H$1,0))</f>
        <v>116</v>
      </c>
      <c r="M1667">
        <f>VLOOKUP($C1667,'Raw-products'!$A$2:$H$1261,MATCH(M$1,'Raw-products'!$A$1:$H$1,0))</f>
        <v>72</v>
      </c>
      <c r="N1667" s="5">
        <f t="shared" ref="N1667:N1730" si="52">$L1667*$M1667</f>
        <v>8352</v>
      </c>
      <c r="O1667" cm="1">
        <f t="array" ref="O1667:R1667">_xlfn.XLOOKUP($B1667,'Raw -orders'!$A:$A,'Raw -orders'!$B:$E)</f>
        <v>409</v>
      </c>
      <c r="P1667">
        <v>15556</v>
      </c>
      <c r="Q1667" s="1">
        <v>44292</v>
      </c>
      <c r="R1667" s="1">
        <v>44299</v>
      </c>
      <c r="S1667" t="str" cm="1">
        <f t="array" ref="S1667:Z1667">_xlfn.XLOOKUP($O1667,'Raw - customers'!$A:$A,'Raw - customers'!$B:$I)</f>
        <v>Alphonse Galego</v>
      </c>
      <c r="T1667" t="str">
        <v>Male</v>
      </c>
      <c r="U1667">
        <v>75</v>
      </c>
      <c r="V1667" t="str">
        <v>553 Alexander TrailSuite 694</v>
      </c>
      <c r="W1667">
        <v>134</v>
      </c>
      <c r="X1667" t="str">
        <v>New Chase</v>
      </c>
      <c r="Y1667" t="str">
        <v>Australian Capital Territory</v>
      </c>
      <c r="Z1667" t="str">
        <v>Australia</v>
      </c>
      <c r="AA1667">
        <v>4</v>
      </c>
      <c r="AB1667" s="3" t="str">
        <f t="shared" ref="AB1667:AB1730" si="53">IF(AND(DATEDIF($Q1667,$R1667,"D")&gt;0,DATEDIF($Q1667,$R1667,"D")&lt;=10),"0 to 10",IF(AND(DATEDIF($Q1667,$R1667,"D")&gt;10,DATEDIF($Q1667,$R1667,"D")&lt;=20),"10 to 20",IF(AND(DATEDIF($Q1667,$R1667,"D")&gt;20,DATEDIF($Q1667,$R1667,"D")&lt;=30),"20 to 30")))</f>
        <v>0 to 10</v>
      </c>
      <c r="AM1667" s="6">
        <v>409</v>
      </c>
      <c r="AN1667" s="6" t="s">
        <v>1350</v>
      </c>
    </row>
    <row r="1668" spans="1:40" x14ac:dyDescent="0.25">
      <c r="A1668">
        <v>1666</v>
      </c>
      <c r="B1668">
        <v>340</v>
      </c>
      <c r="C1668">
        <v>1169</v>
      </c>
      <c r="D1668">
        <v>99</v>
      </c>
      <c r="E1668">
        <v>3</v>
      </c>
      <c r="F1668">
        <v>297</v>
      </c>
      <c r="G1668">
        <v>1</v>
      </c>
      <c r="H1668" t="str">
        <f>VLOOKUP($C1668,'Raw-products'!$A$2:$H$1261,MATCH(H$1,'Raw-products'!$A$1:$H$1,0))</f>
        <v>Trousers</v>
      </c>
      <c r="I1668" t="str">
        <f>VLOOKUP($C1668,'Raw-products'!$A$2:$H$1261,MATCH(I$1,'Raw-products'!$A$1:$H$1,0))</f>
        <v>High-Waisted</v>
      </c>
      <c r="J1668" t="str">
        <f>VLOOKUP($C1668,'Raw-products'!$A$2:$H$1261,MATCH(J$1,'Raw-products'!$A$1:$H$1,0))</f>
        <v>XL</v>
      </c>
      <c r="K1668" t="str">
        <f>VLOOKUP($C1668,'Raw-products'!$A$2:$H$1261,MATCH(K$1,'Raw-products'!$A$1:$H$1,0))</f>
        <v>yellow</v>
      </c>
      <c r="L1668">
        <f>VLOOKUP($C1668,'Raw-products'!$A$2:$H$1261,MATCH(L$1,'Raw-products'!$A$1:$H$1,0))</f>
        <v>98</v>
      </c>
      <c r="M1668">
        <f>VLOOKUP($C1668,'Raw-products'!$A$2:$H$1261,MATCH(M$1,'Raw-products'!$A$1:$H$1,0))</f>
        <v>78</v>
      </c>
      <c r="N1668" s="5">
        <f t="shared" si="52"/>
        <v>7644</v>
      </c>
      <c r="O1668" cm="1">
        <f t="array" ref="O1668:R1668">_xlfn.XLOOKUP($B1668,'Raw -orders'!$A:$A,'Raw -orders'!$B:$E)</f>
        <v>841</v>
      </c>
      <c r="P1668">
        <v>56172</v>
      </c>
      <c r="Q1668" s="1">
        <v>44394</v>
      </c>
      <c r="R1668" s="1">
        <v>44421</v>
      </c>
      <c r="S1668" t="str" cm="1">
        <f t="array" ref="S1668:Z1668">_xlfn.XLOOKUP($O1668,'Raw - customers'!$A:$A,'Raw - customers'!$B:$I)</f>
        <v>Rorie Hof</v>
      </c>
      <c r="T1668" t="str">
        <v>Polygender</v>
      </c>
      <c r="U1668">
        <v>23</v>
      </c>
      <c r="V1668" t="str">
        <v>865 Patel RoadSuite 457</v>
      </c>
      <c r="W1668">
        <v>9273</v>
      </c>
      <c r="X1668" t="str">
        <v>Kulasmouth</v>
      </c>
      <c r="Y1668" t="str">
        <v>Western Australia</v>
      </c>
      <c r="Z1668" t="str">
        <v>Australia</v>
      </c>
      <c r="AA1668">
        <v>7</v>
      </c>
      <c r="AB1668" s="3" t="str">
        <f t="shared" si="53"/>
        <v>20 to 30</v>
      </c>
      <c r="AM1668" s="6">
        <v>841</v>
      </c>
      <c r="AN1668" s="6" t="s">
        <v>1377</v>
      </c>
    </row>
    <row r="1669" spans="1:40" x14ac:dyDescent="0.25">
      <c r="A1669">
        <v>1667</v>
      </c>
      <c r="B1669">
        <v>340</v>
      </c>
      <c r="C1669">
        <v>1001</v>
      </c>
      <c r="D1669">
        <v>106</v>
      </c>
      <c r="E1669">
        <v>2</v>
      </c>
      <c r="F1669">
        <v>212</v>
      </c>
      <c r="G1669">
        <v>1</v>
      </c>
      <c r="H1669" t="str">
        <f>VLOOKUP($C1669,'Raw-products'!$A$2:$H$1261,MATCH(H$1,'Raw-products'!$A$1:$H$1,0))</f>
        <v>Trousers</v>
      </c>
      <c r="I1669" t="str">
        <f>VLOOKUP($C1669,'Raw-products'!$A$2:$H$1261,MATCH(I$1,'Raw-products'!$A$1:$H$1,0))</f>
        <v>Wool</v>
      </c>
      <c r="J1669" t="str">
        <f>VLOOKUP($C1669,'Raw-products'!$A$2:$H$1261,MATCH(J$1,'Raw-products'!$A$1:$H$1,0))</f>
        <v>S</v>
      </c>
      <c r="K1669" t="str">
        <f>VLOOKUP($C1669,'Raw-products'!$A$2:$H$1261,MATCH(K$1,'Raw-products'!$A$1:$H$1,0))</f>
        <v>blue</v>
      </c>
      <c r="L1669">
        <f>VLOOKUP($C1669,'Raw-products'!$A$2:$H$1261,MATCH(L$1,'Raw-products'!$A$1:$H$1,0))</f>
        <v>111</v>
      </c>
      <c r="M1669">
        <f>VLOOKUP($C1669,'Raw-products'!$A$2:$H$1261,MATCH(M$1,'Raw-products'!$A$1:$H$1,0))</f>
        <v>55</v>
      </c>
      <c r="N1669" s="5">
        <f t="shared" si="52"/>
        <v>6105</v>
      </c>
      <c r="O1669" cm="1">
        <f t="array" ref="O1669:R1669">_xlfn.XLOOKUP($B1669,'Raw -orders'!$A:$A,'Raw -orders'!$B:$E)</f>
        <v>841</v>
      </c>
      <c r="P1669">
        <v>56172</v>
      </c>
      <c r="Q1669" s="1">
        <v>44394</v>
      </c>
      <c r="R1669" s="1">
        <v>44421</v>
      </c>
      <c r="S1669" t="str" cm="1">
        <f t="array" ref="S1669:Z1669">_xlfn.XLOOKUP($O1669,'Raw - customers'!$A:$A,'Raw - customers'!$B:$I)</f>
        <v>Rorie Hof</v>
      </c>
      <c r="T1669" t="str">
        <v>Polygender</v>
      </c>
      <c r="U1669">
        <v>23</v>
      </c>
      <c r="V1669" t="str">
        <v>865 Patel RoadSuite 457</v>
      </c>
      <c r="W1669">
        <v>9273</v>
      </c>
      <c r="X1669" t="str">
        <v>Kulasmouth</v>
      </c>
      <c r="Y1669" t="str">
        <v>Western Australia</v>
      </c>
      <c r="Z1669" t="str">
        <v>Australia</v>
      </c>
      <c r="AA1669">
        <v>7</v>
      </c>
      <c r="AB1669" s="3" t="str">
        <f t="shared" si="53"/>
        <v>20 to 30</v>
      </c>
      <c r="AM1669" s="6">
        <v>841</v>
      </c>
      <c r="AN1669" s="6" t="s">
        <v>1377</v>
      </c>
    </row>
    <row r="1670" spans="1:40" x14ac:dyDescent="0.25">
      <c r="A1670">
        <v>1668</v>
      </c>
      <c r="B1670">
        <v>340</v>
      </c>
      <c r="C1670">
        <v>696</v>
      </c>
      <c r="D1670">
        <v>113</v>
      </c>
      <c r="E1670">
        <v>2</v>
      </c>
      <c r="F1670">
        <v>226</v>
      </c>
      <c r="G1670">
        <v>1</v>
      </c>
      <c r="H1670" t="str">
        <f>VLOOKUP($C1670,'Raw-products'!$A$2:$H$1261,MATCH(H$1,'Raw-products'!$A$1:$H$1,0))</f>
        <v>Jacket</v>
      </c>
      <c r="I1670" t="str">
        <f>VLOOKUP($C1670,'Raw-products'!$A$2:$H$1261,MATCH(I$1,'Raw-products'!$A$1:$H$1,0))</f>
        <v>Parka</v>
      </c>
      <c r="J1670" t="str">
        <f>VLOOKUP($C1670,'Raw-products'!$A$2:$H$1261,MATCH(J$1,'Raw-products'!$A$1:$H$1,0))</f>
        <v>S</v>
      </c>
      <c r="K1670" t="str">
        <f>VLOOKUP($C1670,'Raw-products'!$A$2:$H$1261,MATCH(K$1,'Raw-products'!$A$1:$H$1,0))</f>
        <v>violet</v>
      </c>
      <c r="L1670">
        <f>VLOOKUP($C1670,'Raw-products'!$A$2:$H$1261,MATCH(L$1,'Raw-products'!$A$1:$H$1,0))</f>
        <v>119</v>
      </c>
      <c r="M1670">
        <f>VLOOKUP($C1670,'Raw-products'!$A$2:$H$1261,MATCH(M$1,'Raw-products'!$A$1:$H$1,0))</f>
        <v>67</v>
      </c>
      <c r="N1670" s="5">
        <f t="shared" si="52"/>
        <v>7973</v>
      </c>
      <c r="O1670" cm="1">
        <f t="array" ref="O1670:R1670">_xlfn.XLOOKUP($B1670,'Raw -orders'!$A:$A,'Raw -orders'!$B:$E)</f>
        <v>841</v>
      </c>
      <c r="P1670">
        <v>56172</v>
      </c>
      <c r="Q1670" s="1">
        <v>44394</v>
      </c>
      <c r="R1670" s="1">
        <v>44421</v>
      </c>
      <c r="S1670" t="str" cm="1">
        <f t="array" ref="S1670:Z1670">_xlfn.XLOOKUP($O1670,'Raw - customers'!$A:$A,'Raw - customers'!$B:$I)</f>
        <v>Rorie Hof</v>
      </c>
      <c r="T1670" t="str">
        <v>Polygender</v>
      </c>
      <c r="U1670">
        <v>23</v>
      </c>
      <c r="V1670" t="str">
        <v>865 Patel RoadSuite 457</v>
      </c>
      <c r="W1670">
        <v>9273</v>
      </c>
      <c r="X1670" t="str">
        <v>Kulasmouth</v>
      </c>
      <c r="Y1670" t="str">
        <v>Western Australia</v>
      </c>
      <c r="Z1670" t="str">
        <v>Australia</v>
      </c>
      <c r="AA1670">
        <v>7</v>
      </c>
      <c r="AB1670" s="3" t="str">
        <f t="shared" si="53"/>
        <v>20 to 30</v>
      </c>
      <c r="AM1670" s="6">
        <v>841</v>
      </c>
      <c r="AN1670" s="6" t="s">
        <v>1377</v>
      </c>
    </row>
    <row r="1671" spans="1:40" x14ac:dyDescent="0.25">
      <c r="A1671">
        <v>1669</v>
      </c>
      <c r="B1671">
        <v>341</v>
      </c>
      <c r="C1671">
        <v>137</v>
      </c>
      <c r="D1671">
        <v>92</v>
      </c>
      <c r="E1671">
        <v>3</v>
      </c>
      <c r="F1671">
        <v>276</v>
      </c>
      <c r="G1671">
        <v>1</v>
      </c>
      <c r="H1671" t="str">
        <f>VLOOKUP($C1671,'Raw-products'!$A$2:$H$1261,MATCH(H$1,'Raw-products'!$A$1:$H$1,0))</f>
        <v>Shirt</v>
      </c>
      <c r="I1671" t="str">
        <f>VLOOKUP($C1671,'Raw-products'!$A$2:$H$1261,MATCH(I$1,'Raw-products'!$A$1:$H$1,0))</f>
        <v>Denim</v>
      </c>
      <c r="J1671" t="str">
        <f>VLOOKUP($C1671,'Raw-products'!$A$2:$H$1261,MATCH(J$1,'Raw-products'!$A$1:$H$1,0))</f>
        <v>M</v>
      </c>
      <c r="K1671" t="str">
        <f>VLOOKUP($C1671,'Raw-products'!$A$2:$H$1261,MATCH(K$1,'Raw-products'!$A$1:$H$1,0))</f>
        <v>violet</v>
      </c>
      <c r="L1671">
        <f>VLOOKUP($C1671,'Raw-products'!$A$2:$H$1261,MATCH(L$1,'Raw-products'!$A$1:$H$1,0))</f>
        <v>115</v>
      </c>
      <c r="M1671">
        <f>VLOOKUP($C1671,'Raw-products'!$A$2:$H$1261,MATCH(M$1,'Raw-products'!$A$1:$H$1,0))</f>
        <v>55</v>
      </c>
      <c r="N1671" s="5">
        <f t="shared" si="52"/>
        <v>6325</v>
      </c>
      <c r="O1671" cm="1">
        <f t="array" ref="O1671:R1671">_xlfn.XLOOKUP($B1671,'Raw -orders'!$A:$A,'Raw -orders'!$B:$E)</f>
        <v>602</v>
      </c>
      <c r="P1671">
        <v>13882</v>
      </c>
      <c r="Q1671" s="1">
        <v>44234</v>
      </c>
      <c r="R1671" s="1">
        <v>44236</v>
      </c>
      <c r="S1671" t="str" cm="1">
        <f t="array" ref="S1671:Z1671">_xlfn.XLOOKUP($O1671,'Raw - customers'!$A:$A,'Raw - customers'!$B:$I)</f>
        <v>Kip Cantwell</v>
      </c>
      <c r="T1671" t="str">
        <v>Bigender</v>
      </c>
      <c r="U1671">
        <v>54</v>
      </c>
      <c r="V1671" t="str">
        <v>157 Rice LoopSuite 716</v>
      </c>
      <c r="W1671">
        <v>5921</v>
      </c>
      <c r="X1671" t="str">
        <v>East Imogen</v>
      </c>
      <c r="Y1671" t="str">
        <v>Western Australia</v>
      </c>
      <c r="Z1671" t="str">
        <v>Australia</v>
      </c>
      <c r="AA1671">
        <v>2</v>
      </c>
      <c r="AB1671" s="3" t="str">
        <f t="shared" si="53"/>
        <v>0 to 10</v>
      </c>
      <c r="AM1671" s="6">
        <v>602</v>
      </c>
      <c r="AN1671" s="6" t="s">
        <v>1377</v>
      </c>
    </row>
    <row r="1672" spans="1:40" x14ac:dyDescent="0.25">
      <c r="A1672">
        <v>1670</v>
      </c>
      <c r="B1672">
        <v>341</v>
      </c>
      <c r="C1672">
        <v>502</v>
      </c>
      <c r="D1672">
        <v>102</v>
      </c>
      <c r="E1672">
        <v>2</v>
      </c>
      <c r="F1672">
        <v>204</v>
      </c>
      <c r="G1672">
        <v>1</v>
      </c>
      <c r="H1672" t="str">
        <f>VLOOKUP($C1672,'Raw-products'!$A$2:$H$1261,MATCH(H$1,'Raw-products'!$A$1:$H$1,0))</f>
        <v>Jacket</v>
      </c>
      <c r="I1672" t="str">
        <f>VLOOKUP($C1672,'Raw-products'!$A$2:$H$1261,MATCH(I$1,'Raw-products'!$A$1:$H$1,0))</f>
        <v>Windbreaker</v>
      </c>
      <c r="J1672" t="str">
        <f>VLOOKUP($C1672,'Raw-products'!$A$2:$H$1261,MATCH(J$1,'Raw-products'!$A$1:$H$1,0))</f>
        <v>M</v>
      </c>
      <c r="K1672" t="str">
        <f>VLOOKUP($C1672,'Raw-products'!$A$2:$H$1261,MATCH(K$1,'Raw-products'!$A$1:$H$1,0))</f>
        <v>yellow</v>
      </c>
      <c r="L1672">
        <f>VLOOKUP($C1672,'Raw-products'!$A$2:$H$1261,MATCH(L$1,'Raw-products'!$A$1:$H$1,0))</f>
        <v>109</v>
      </c>
      <c r="M1672">
        <f>VLOOKUP($C1672,'Raw-products'!$A$2:$H$1261,MATCH(M$1,'Raw-products'!$A$1:$H$1,0))</f>
        <v>52</v>
      </c>
      <c r="N1672" s="5">
        <f t="shared" si="52"/>
        <v>5668</v>
      </c>
      <c r="O1672" cm="1">
        <f t="array" ref="O1672:R1672">_xlfn.XLOOKUP($B1672,'Raw -orders'!$A:$A,'Raw -orders'!$B:$E)</f>
        <v>602</v>
      </c>
      <c r="P1672">
        <v>13882</v>
      </c>
      <c r="Q1672" s="1">
        <v>44234</v>
      </c>
      <c r="R1672" s="1">
        <v>44236</v>
      </c>
      <c r="S1672" t="str" cm="1">
        <f t="array" ref="S1672:Z1672">_xlfn.XLOOKUP($O1672,'Raw - customers'!$A:$A,'Raw - customers'!$B:$I)</f>
        <v>Kip Cantwell</v>
      </c>
      <c r="T1672" t="str">
        <v>Bigender</v>
      </c>
      <c r="U1672">
        <v>54</v>
      </c>
      <c r="V1672" t="str">
        <v>157 Rice LoopSuite 716</v>
      </c>
      <c r="W1672">
        <v>5921</v>
      </c>
      <c r="X1672" t="str">
        <v>East Imogen</v>
      </c>
      <c r="Y1672" t="str">
        <v>Western Australia</v>
      </c>
      <c r="Z1672" t="str">
        <v>Australia</v>
      </c>
      <c r="AA1672">
        <v>2</v>
      </c>
      <c r="AB1672" s="3" t="str">
        <f t="shared" si="53"/>
        <v>0 to 10</v>
      </c>
      <c r="AM1672" s="6">
        <v>602</v>
      </c>
      <c r="AN1672" s="6" t="s">
        <v>1377</v>
      </c>
    </row>
    <row r="1673" spans="1:40" x14ac:dyDescent="0.25">
      <c r="A1673">
        <v>1671</v>
      </c>
      <c r="B1673">
        <v>341</v>
      </c>
      <c r="C1673">
        <v>95</v>
      </c>
      <c r="D1673">
        <v>118</v>
      </c>
      <c r="E1673">
        <v>3</v>
      </c>
      <c r="F1673">
        <v>354</v>
      </c>
      <c r="G1673">
        <v>1</v>
      </c>
      <c r="H1673" t="str">
        <f>VLOOKUP($C1673,'Raw-products'!$A$2:$H$1261,MATCH(H$1,'Raw-products'!$A$1:$H$1,0))</f>
        <v>Shirt</v>
      </c>
      <c r="I1673" t="str">
        <f>VLOOKUP($C1673,'Raw-products'!$A$2:$H$1261,MATCH(I$1,'Raw-products'!$A$1:$H$1,0))</f>
        <v>Flannel</v>
      </c>
      <c r="J1673" t="str">
        <f>VLOOKUP($C1673,'Raw-products'!$A$2:$H$1261,MATCH(J$1,'Raw-products'!$A$1:$H$1,0))</f>
        <v>XS</v>
      </c>
      <c r="K1673" t="str">
        <f>VLOOKUP($C1673,'Raw-products'!$A$2:$H$1261,MATCH(K$1,'Raw-products'!$A$1:$H$1,0))</f>
        <v>indigo</v>
      </c>
      <c r="L1673">
        <f>VLOOKUP($C1673,'Raw-products'!$A$2:$H$1261,MATCH(L$1,'Raw-products'!$A$1:$H$1,0))</f>
        <v>96</v>
      </c>
      <c r="M1673">
        <f>VLOOKUP($C1673,'Raw-products'!$A$2:$H$1261,MATCH(M$1,'Raw-products'!$A$1:$H$1,0))</f>
        <v>46</v>
      </c>
      <c r="N1673" s="5">
        <f t="shared" si="52"/>
        <v>4416</v>
      </c>
      <c r="O1673" cm="1">
        <f t="array" ref="O1673:R1673">_xlfn.XLOOKUP($B1673,'Raw -orders'!$A:$A,'Raw -orders'!$B:$E)</f>
        <v>602</v>
      </c>
      <c r="P1673">
        <v>13882</v>
      </c>
      <c r="Q1673" s="1">
        <v>44234</v>
      </c>
      <c r="R1673" s="1">
        <v>44236</v>
      </c>
      <c r="S1673" t="str" cm="1">
        <f t="array" ref="S1673:Z1673">_xlfn.XLOOKUP($O1673,'Raw - customers'!$A:$A,'Raw - customers'!$B:$I)</f>
        <v>Kip Cantwell</v>
      </c>
      <c r="T1673" t="str">
        <v>Bigender</v>
      </c>
      <c r="U1673">
        <v>54</v>
      </c>
      <c r="V1673" t="str">
        <v>157 Rice LoopSuite 716</v>
      </c>
      <c r="W1673">
        <v>5921</v>
      </c>
      <c r="X1673" t="str">
        <v>East Imogen</v>
      </c>
      <c r="Y1673" t="str">
        <v>Western Australia</v>
      </c>
      <c r="Z1673" t="str">
        <v>Australia</v>
      </c>
      <c r="AA1673">
        <v>2</v>
      </c>
      <c r="AB1673" s="3" t="str">
        <f t="shared" si="53"/>
        <v>0 to 10</v>
      </c>
      <c r="AM1673" s="6">
        <v>602</v>
      </c>
      <c r="AN1673" s="6" t="s">
        <v>1377</v>
      </c>
    </row>
    <row r="1674" spans="1:40" x14ac:dyDescent="0.25">
      <c r="A1674">
        <v>1672</v>
      </c>
      <c r="B1674">
        <v>341</v>
      </c>
      <c r="C1674">
        <v>501</v>
      </c>
      <c r="D1674">
        <v>102</v>
      </c>
      <c r="E1674">
        <v>3</v>
      </c>
      <c r="F1674">
        <v>306</v>
      </c>
      <c r="G1674">
        <v>1</v>
      </c>
      <c r="H1674" t="str">
        <f>VLOOKUP($C1674,'Raw-products'!$A$2:$H$1261,MATCH(H$1,'Raw-products'!$A$1:$H$1,0))</f>
        <v>Jacket</v>
      </c>
      <c r="I1674" t="str">
        <f>VLOOKUP($C1674,'Raw-products'!$A$2:$H$1261,MATCH(I$1,'Raw-products'!$A$1:$H$1,0))</f>
        <v>Windbreaker</v>
      </c>
      <c r="J1674" t="str">
        <f>VLOOKUP($C1674,'Raw-products'!$A$2:$H$1261,MATCH(J$1,'Raw-products'!$A$1:$H$1,0))</f>
        <v>S</v>
      </c>
      <c r="K1674" t="str">
        <f>VLOOKUP($C1674,'Raw-products'!$A$2:$H$1261,MATCH(K$1,'Raw-products'!$A$1:$H$1,0))</f>
        <v>yellow</v>
      </c>
      <c r="L1674">
        <f>VLOOKUP($C1674,'Raw-products'!$A$2:$H$1261,MATCH(L$1,'Raw-products'!$A$1:$H$1,0))</f>
        <v>109</v>
      </c>
      <c r="M1674">
        <f>VLOOKUP($C1674,'Raw-products'!$A$2:$H$1261,MATCH(M$1,'Raw-products'!$A$1:$H$1,0))</f>
        <v>66</v>
      </c>
      <c r="N1674" s="5">
        <f t="shared" si="52"/>
        <v>7194</v>
      </c>
      <c r="O1674" cm="1">
        <f t="array" ref="O1674:R1674">_xlfn.XLOOKUP($B1674,'Raw -orders'!$A:$A,'Raw -orders'!$B:$E)</f>
        <v>602</v>
      </c>
      <c r="P1674">
        <v>13882</v>
      </c>
      <c r="Q1674" s="1">
        <v>44234</v>
      </c>
      <c r="R1674" s="1">
        <v>44236</v>
      </c>
      <c r="S1674" t="str" cm="1">
        <f t="array" ref="S1674:Z1674">_xlfn.XLOOKUP($O1674,'Raw - customers'!$A:$A,'Raw - customers'!$B:$I)</f>
        <v>Kip Cantwell</v>
      </c>
      <c r="T1674" t="str">
        <v>Bigender</v>
      </c>
      <c r="U1674">
        <v>54</v>
      </c>
      <c r="V1674" t="str">
        <v>157 Rice LoopSuite 716</v>
      </c>
      <c r="W1674">
        <v>5921</v>
      </c>
      <c r="X1674" t="str">
        <v>East Imogen</v>
      </c>
      <c r="Y1674" t="str">
        <v>Western Australia</v>
      </c>
      <c r="Z1674" t="str">
        <v>Australia</v>
      </c>
      <c r="AA1674">
        <v>2</v>
      </c>
      <c r="AB1674" s="3" t="str">
        <f t="shared" si="53"/>
        <v>0 to 10</v>
      </c>
      <c r="AM1674" s="6">
        <v>602</v>
      </c>
      <c r="AN1674" s="6" t="s">
        <v>1377</v>
      </c>
    </row>
    <row r="1675" spans="1:40" x14ac:dyDescent="0.25">
      <c r="A1675">
        <v>1673</v>
      </c>
      <c r="B1675">
        <v>341</v>
      </c>
      <c r="C1675">
        <v>1143</v>
      </c>
      <c r="D1675">
        <v>102</v>
      </c>
      <c r="E1675">
        <v>3</v>
      </c>
      <c r="F1675">
        <v>306</v>
      </c>
      <c r="G1675">
        <v>1</v>
      </c>
      <c r="H1675" t="str">
        <f>VLOOKUP($C1675,'Raw-products'!$A$2:$H$1261,MATCH(H$1,'Raw-products'!$A$1:$H$1,0))</f>
        <v>Trousers</v>
      </c>
      <c r="I1675" t="str">
        <f>VLOOKUP($C1675,'Raw-products'!$A$2:$H$1261,MATCH(I$1,'Raw-products'!$A$1:$H$1,0))</f>
        <v>Cargo Pants</v>
      </c>
      <c r="J1675" t="str">
        <f>VLOOKUP($C1675,'Raw-products'!$A$2:$H$1261,MATCH(J$1,'Raw-products'!$A$1:$H$1,0))</f>
        <v>L</v>
      </c>
      <c r="K1675" t="str">
        <f>VLOOKUP($C1675,'Raw-products'!$A$2:$H$1261,MATCH(K$1,'Raw-products'!$A$1:$H$1,0))</f>
        <v>blue</v>
      </c>
      <c r="L1675">
        <f>VLOOKUP($C1675,'Raw-products'!$A$2:$H$1261,MATCH(L$1,'Raw-products'!$A$1:$H$1,0))</f>
        <v>106</v>
      </c>
      <c r="M1675">
        <f>VLOOKUP($C1675,'Raw-products'!$A$2:$H$1261,MATCH(M$1,'Raw-products'!$A$1:$H$1,0))</f>
        <v>77</v>
      </c>
      <c r="N1675" s="5">
        <f t="shared" si="52"/>
        <v>8162</v>
      </c>
      <c r="O1675" cm="1">
        <f t="array" ref="O1675:R1675">_xlfn.XLOOKUP($B1675,'Raw -orders'!$A:$A,'Raw -orders'!$B:$E)</f>
        <v>602</v>
      </c>
      <c r="P1675">
        <v>13882</v>
      </c>
      <c r="Q1675" s="1">
        <v>44234</v>
      </c>
      <c r="R1675" s="1">
        <v>44236</v>
      </c>
      <c r="S1675" t="str" cm="1">
        <f t="array" ref="S1675:Z1675">_xlfn.XLOOKUP($O1675,'Raw - customers'!$A:$A,'Raw - customers'!$B:$I)</f>
        <v>Kip Cantwell</v>
      </c>
      <c r="T1675" t="str">
        <v>Bigender</v>
      </c>
      <c r="U1675">
        <v>54</v>
      </c>
      <c r="V1675" t="str">
        <v>157 Rice LoopSuite 716</v>
      </c>
      <c r="W1675">
        <v>5921</v>
      </c>
      <c r="X1675" t="str">
        <v>East Imogen</v>
      </c>
      <c r="Y1675" t="str">
        <v>Western Australia</v>
      </c>
      <c r="Z1675" t="str">
        <v>Australia</v>
      </c>
      <c r="AA1675">
        <v>2</v>
      </c>
      <c r="AB1675" s="3" t="str">
        <f t="shared" si="53"/>
        <v>0 to 10</v>
      </c>
      <c r="AM1675" s="6">
        <v>602</v>
      </c>
      <c r="AN1675" s="6" t="s">
        <v>1377</v>
      </c>
    </row>
    <row r="1676" spans="1:40" x14ac:dyDescent="0.25">
      <c r="A1676">
        <v>1674</v>
      </c>
      <c r="B1676">
        <v>341</v>
      </c>
      <c r="C1676">
        <v>409</v>
      </c>
      <c r="D1676">
        <v>119</v>
      </c>
      <c r="E1676">
        <v>1</v>
      </c>
      <c r="F1676">
        <v>119</v>
      </c>
      <c r="G1676">
        <v>1</v>
      </c>
      <c r="H1676" t="str">
        <f>VLOOKUP($C1676,'Raw-products'!$A$2:$H$1261,MATCH(H$1,'Raw-products'!$A$1:$H$1,0))</f>
        <v>Shirt</v>
      </c>
      <c r="I1676" t="str">
        <f>VLOOKUP($C1676,'Raw-products'!$A$2:$H$1261,MATCH(I$1,'Raw-products'!$A$1:$H$1,0))</f>
        <v>Casual Slim Fit</v>
      </c>
      <c r="J1676" t="str">
        <f>VLOOKUP($C1676,'Raw-products'!$A$2:$H$1261,MATCH(J$1,'Raw-products'!$A$1:$H$1,0))</f>
        <v>XL</v>
      </c>
      <c r="K1676" t="str">
        <f>VLOOKUP($C1676,'Raw-products'!$A$2:$H$1261,MATCH(K$1,'Raw-products'!$A$1:$H$1,0))</f>
        <v>blue</v>
      </c>
      <c r="L1676">
        <f>VLOOKUP($C1676,'Raw-products'!$A$2:$H$1261,MATCH(L$1,'Raw-products'!$A$1:$H$1,0))</f>
        <v>113</v>
      </c>
      <c r="M1676">
        <f>VLOOKUP($C1676,'Raw-products'!$A$2:$H$1261,MATCH(M$1,'Raw-products'!$A$1:$H$1,0))</f>
        <v>68</v>
      </c>
      <c r="N1676" s="5">
        <f t="shared" si="52"/>
        <v>7684</v>
      </c>
      <c r="O1676" cm="1">
        <f t="array" ref="O1676:R1676">_xlfn.XLOOKUP($B1676,'Raw -orders'!$A:$A,'Raw -orders'!$B:$E)</f>
        <v>602</v>
      </c>
      <c r="P1676">
        <v>13882</v>
      </c>
      <c r="Q1676" s="1">
        <v>44234</v>
      </c>
      <c r="R1676" s="1">
        <v>44236</v>
      </c>
      <c r="S1676" t="str" cm="1">
        <f t="array" ref="S1676:Z1676">_xlfn.XLOOKUP($O1676,'Raw - customers'!$A:$A,'Raw - customers'!$B:$I)</f>
        <v>Kip Cantwell</v>
      </c>
      <c r="T1676" t="str">
        <v>Bigender</v>
      </c>
      <c r="U1676">
        <v>54</v>
      </c>
      <c r="V1676" t="str">
        <v>157 Rice LoopSuite 716</v>
      </c>
      <c r="W1676">
        <v>5921</v>
      </c>
      <c r="X1676" t="str">
        <v>East Imogen</v>
      </c>
      <c r="Y1676" t="str">
        <v>Western Australia</v>
      </c>
      <c r="Z1676" t="str">
        <v>Australia</v>
      </c>
      <c r="AA1676">
        <v>2</v>
      </c>
      <c r="AB1676" s="3" t="str">
        <f t="shared" si="53"/>
        <v>0 to 10</v>
      </c>
      <c r="AM1676" s="6">
        <v>602</v>
      </c>
      <c r="AN1676" s="6" t="s">
        <v>1377</v>
      </c>
    </row>
    <row r="1677" spans="1:40" x14ac:dyDescent="0.25">
      <c r="A1677">
        <v>1675</v>
      </c>
      <c r="B1677">
        <v>341</v>
      </c>
      <c r="C1677">
        <v>416</v>
      </c>
      <c r="D1677">
        <v>119</v>
      </c>
      <c r="E1677">
        <v>3</v>
      </c>
      <c r="F1677">
        <v>357</v>
      </c>
      <c r="G1677">
        <v>1</v>
      </c>
      <c r="H1677" t="str">
        <f>VLOOKUP($C1677,'Raw-products'!$A$2:$H$1261,MATCH(H$1,'Raw-products'!$A$1:$H$1,0))</f>
        <v>Shirt</v>
      </c>
      <c r="I1677" t="str">
        <f>VLOOKUP($C1677,'Raw-products'!$A$2:$H$1261,MATCH(I$1,'Raw-products'!$A$1:$H$1,0))</f>
        <v>Casual Slim Fit</v>
      </c>
      <c r="J1677" t="str">
        <f>VLOOKUP($C1677,'Raw-products'!$A$2:$H$1261,MATCH(J$1,'Raw-products'!$A$1:$H$1,0))</f>
        <v>S</v>
      </c>
      <c r="K1677" t="str">
        <f>VLOOKUP($C1677,'Raw-products'!$A$2:$H$1261,MATCH(K$1,'Raw-products'!$A$1:$H$1,0))</f>
        <v>violet</v>
      </c>
      <c r="L1677">
        <f>VLOOKUP($C1677,'Raw-products'!$A$2:$H$1261,MATCH(L$1,'Raw-products'!$A$1:$H$1,0))</f>
        <v>113</v>
      </c>
      <c r="M1677">
        <f>VLOOKUP($C1677,'Raw-products'!$A$2:$H$1261,MATCH(M$1,'Raw-products'!$A$1:$H$1,0))</f>
        <v>50</v>
      </c>
      <c r="N1677" s="5">
        <f t="shared" si="52"/>
        <v>5650</v>
      </c>
      <c r="O1677" cm="1">
        <f t="array" ref="O1677:R1677">_xlfn.XLOOKUP($B1677,'Raw -orders'!$A:$A,'Raw -orders'!$B:$E)</f>
        <v>602</v>
      </c>
      <c r="P1677">
        <v>13882</v>
      </c>
      <c r="Q1677" s="1">
        <v>44234</v>
      </c>
      <c r="R1677" s="1">
        <v>44236</v>
      </c>
      <c r="S1677" t="str" cm="1">
        <f t="array" ref="S1677:Z1677">_xlfn.XLOOKUP($O1677,'Raw - customers'!$A:$A,'Raw - customers'!$B:$I)</f>
        <v>Kip Cantwell</v>
      </c>
      <c r="T1677" t="str">
        <v>Bigender</v>
      </c>
      <c r="U1677">
        <v>54</v>
      </c>
      <c r="V1677" t="str">
        <v>157 Rice LoopSuite 716</v>
      </c>
      <c r="W1677">
        <v>5921</v>
      </c>
      <c r="X1677" t="str">
        <v>East Imogen</v>
      </c>
      <c r="Y1677" t="str">
        <v>Western Australia</v>
      </c>
      <c r="Z1677" t="str">
        <v>Australia</v>
      </c>
      <c r="AA1677">
        <v>2</v>
      </c>
      <c r="AB1677" s="3" t="str">
        <f t="shared" si="53"/>
        <v>0 to 10</v>
      </c>
      <c r="AM1677" s="6">
        <v>602</v>
      </c>
      <c r="AN1677" s="6" t="s">
        <v>1377</v>
      </c>
    </row>
    <row r="1678" spans="1:40" x14ac:dyDescent="0.25">
      <c r="A1678">
        <v>1676</v>
      </c>
      <c r="B1678">
        <v>341</v>
      </c>
      <c r="C1678">
        <v>1097</v>
      </c>
      <c r="D1678">
        <v>115</v>
      </c>
      <c r="E1678">
        <v>3</v>
      </c>
      <c r="F1678">
        <v>345</v>
      </c>
      <c r="G1678">
        <v>1</v>
      </c>
      <c r="H1678" t="str">
        <f>VLOOKUP($C1678,'Raw-products'!$A$2:$H$1261,MATCH(H$1,'Raw-products'!$A$1:$H$1,0))</f>
        <v>Trousers</v>
      </c>
      <c r="I1678" t="str">
        <f>VLOOKUP($C1678,'Raw-products'!$A$2:$H$1261,MATCH(I$1,'Raw-products'!$A$1:$H$1,0))</f>
        <v>Cropped</v>
      </c>
      <c r="J1678" t="str">
        <f>VLOOKUP($C1678,'Raw-products'!$A$2:$H$1261,MATCH(J$1,'Raw-products'!$A$1:$H$1,0))</f>
        <v>M</v>
      </c>
      <c r="K1678" t="str">
        <f>VLOOKUP($C1678,'Raw-products'!$A$2:$H$1261,MATCH(K$1,'Raw-products'!$A$1:$H$1,0))</f>
        <v>yellow</v>
      </c>
      <c r="L1678">
        <f>VLOOKUP($C1678,'Raw-products'!$A$2:$H$1261,MATCH(L$1,'Raw-products'!$A$1:$H$1,0))</f>
        <v>99</v>
      </c>
      <c r="M1678">
        <f>VLOOKUP($C1678,'Raw-products'!$A$2:$H$1261,MATCH(M$1,'Raw-products'!$A$1:$H$1,0))</f>
        <v>41</v>
      </c>
      <c r="N1678" s="5">
        <f t="shared" si="52"/>
        <v>4059</v>
      </c>
      <c r="O1678" cm="1">
        <f t="array" ref="O1678:R1678">_xlfn.XLOOKUP($B1678,'Raw -orders'!$A:$A,'Raw -orders'!$B:$E)</f>
        <v>602</v>
      </c>
      <c r="P1678">
        <v>13882</v>
      </c>
      <c r="Q1678" s="1">
        <v>44234</v>
      </c>
      <c r="R1678" s="1">
        <v>44236</v>
      </c>
      <c r="S1678" t="str" cm="1">
        <f t="array" ref="S1678:Z1678">_xlfn.XLOOKUP($O1678,'Raw - customers'!$A:$A,'Raw - customers'!$B:$I)</f>
        <v>Kip Cantwell</v>
      </c>
      <c r="T1678" t="str">
        <v>Bigender</v>
      </c>
      <c r="U1678">
        <v>54</v>
      </c>
      <c r="V1678" t="str">
        <v>157 Rice LoopSuite 716</v>
      </c>
      <c r="W1678">
        <v>5921</v>
      </c>
      <c r="X1678" t="str">
        <v>East Imogen</v>
      </c>
      <c r="Y1678" t="str">
        <v>Western Australia</v>
      </c>
      <c r="Z1678" t="str">
        <v>Australia</v>
      </c>
      <c r="AA1678">
        <v>2</v>
      </c>
      <c r="AB1678" s="3" t="str">
        <f t="shared" si="53"/>
        <v>0 to 10</v>
      </c>
      <c r="AM1678" s="6">
        <v>602</v>
      </c>
      <c r="AN1678" s="6" t="s">
        <v>1377</v>
      </c>
    </row>
    <row r="1679" spans="1:40" x14ac:dyDescent="0.25">
      <c r="A1679">
        <v>1677</v>
      </c>
      <c r="B1679">
        <v>342</v>
      </c>
      <c r="C1679">
        <v>919</v>
      </c>
      <c r="D1679">
        <v>96</v>
      </c>
      <c r="E1679">
        <v>3</v>
      </c>
      <c r="F1679">
        <v>288</v>
      </c>
      <c r="G1679">
        <v>1</v>
      </c>
      <c r="H1679" t="str">
        <f>VLOOKUP($C1679,'Raw-products'!$A$2:$H$1261,MATCH(H$1,'Raw-products'!$A$1:$H$1,0))</f>
        <v>Trousers</v>
      </c>
      <c r="I1679" t="str">
        <f>VLOOKUP($C1679,'Raw-products'!$A$2:$H$1261,MATCH(I$1,'Raw-products'!$A$1:$H$1,0))</f>
        <v>Drawstring</v>
      </c>
      <c r="J1679" t="str">
        <f>VLOOKUP($C1679,'Raw-products'!$A$2:$H$1261,MATCH(J$1,'Raw-products'!$A$1:$H$1,0))</f>
        <v>XL</v>
      </c>
      <c r="K1679" t="str">
        <f>VLOOKUP($C1679,'Raw-products'!$A$2:$H$1261,MATCH(K$1,'Raw-products'!$A$1:$H$1,0))</f>
        <v>orange</v>
      </c>
      <c r="L1679">
        <f>VLOOKUP($C1679,'Raw-products'!$A$2:$H$1261,MATCH(L$1,'Raw-products'!$A$1:$H$1,0))</f>
        <v>104</v>
      </c>
      <c r="M1679">
        <f>VLOOKUP($C1679,'Raw-products'!$A$2:$H$1261,MATCH(M$1,'Raw-products'!$A$1:$H$1,0))</f>
        <v>68</v>
      </c>
      <c r="N1679" s="5">
        <f t="shared" si="52"/>
        <v>7072</v>
      </c>
      <c r="O1679" cm="1">
        <f t="array" ref="O1679:R1679">_xlfn.XLOOKUP($B1679,'Raw -orders'!$A:$A,'Raw -orders'!$B:$E)</f>
        <v>348</v>
      </c>
      <c r="P1679">
        <v>29452</v>
      </c>
      <c r="Q1679" s="1">
        <v>44432</v>
      </c>
      <c r="R1679" s="1">
        <v>44447</v>
      </c>
      <c r="S1679" t="str" cm="1">
        <f t="array" ref="S1679:Z1679">_xlfn.XLOOKUP($O1679,'Raw - customers'!$A:$A,'Raw - customers'!$B:$I)</f>
        <v>Thorny Nornable</v>
      </c>
      <c r="T1679" t="str">
        <v>Genderqueer</v>
      </c>
      <c r="U1679">
        <v>76</v>
      </c>
      <c r="V1679" t="str">
        <v>4070 Nathan CircuitSuite 296</v>
      </c>
      <c r="W1679">
        <v>1840</v>
      </c>
      <c r="X1679" t="str">
        <v>Rubyfort</v>
      </c>
      <c r="Y1679" t="str">
        <v>Tasmania</v>
      </c>
      <c r="Z1679" t="str">
        <v>Australia</v>
      </c>
      <c r="AA1679">
        <v>8</v>
      </c>
      <c r="AB1679" s="3" t="str">
        <f t="shared" si="53"/>
        <v>10 to 20</v>
      </c>
      <c r="AM1679" s="6">
        <v>348</v>
      </c>
      <c r="AN1679" s="6" t="s">
        <v>1414</v>
      </c>
    </row>
    <row r="1680" spans="1:40" x14ac:dyDescent="0.25">
      <c r="A1680">
        <v>1678</v>
      </c>
      <c r="B1680">
        <v>342</v>
      </c>
      <c r="C1680">
        <v>1066</v>
      </c>
      <c r="D1680">
        <v>93</v>
      </c>
      <c r="E1680">
        <v>1</v>
      </c>
      <c r="F1680">
        <v>93</v>
      </c>
      <c r="G1680">
        <v>1</v>
      </c>
      <c r="H1680" t="str">
        <f>VLOOKUP($C1680,'Raw-products'!$A$2:$H$1261,MATCH(H$1,'Raw-products'!$A$1:$H$1,0))</f>
        <v>Trousers</v>
      </c>
      <c r="I1680" t="str">
        <f>VLOOKUP($C1680,'Raw-products'!$A$2:$H$1261,MATCH(I$1,'Raw-products'!$A$1:$H$1,0))</f>
        <v>Joggers</v>
      </c>
      <c r="J1680" t="str">
        <f>VLOOKUP($C1680,'Raw-products'!$A$2:$H$1261,MATCH(J$1,'Raw-products'!$A$1:$H$1,0))</f>
        <v>S</v>
      </c>
      <c r="K1680" t="str">
        <f>VLOOKUP($C1680,'Raw-products'!$A$2:$H$1261,MATCH(K$1,'Raw-products'!$A$1:$H$1,0))</f>
        <v>green</v>
      </c>
      <c r="L1680">
        <f>VLOOKUP($C1680,'Raw-products'!$A$2:$H$1261,MATCH(L$1,'Raw-products'!$A$1:$H$1,0))</f>
        <v>94</v>
      </c>
      <c r="M1680">
        <f>VLOOKUP($C1680,'Raw-products'!$A$2:$H$1261,MATCH(M$1,'Raw-products'!$A$1:$H$1,0))</f>
        <v>76</v>
      </c>
      <c r="N1680" s="5">
        <f t="shared" si="52"/>
        <v>7144</v>
      </c>
      <c r="O1680" cm="1">
        <f t="array" ref="O1680:R1680">_xlfn.XLOOKUP($B1680,'Raw -orders'!$A:$A,'Raw -orders'!$B:$E)</f>
        <v>348</v>
      </c>
      <c r="P1680">
        <v>29452</v>
      </c>
      <c r="Q1680" s="1">
        <v>44432</v>
      </c>
      <c r="R1680" s="1">
        <v>44447</v>
      </c>
      <c r="S1680" t="str" cm="1">
        <f t="array" ref="S1680:Z1680">_xlfn.XLOOKUP($O1680,'Raw - customers'!$A:$A,'Raw - customers'!$B:$I)</f>
        <v>Thorny Nornable</v>
      </c>
      <c r="T1680" t="str">
        <v>Genderqueer</v>
      </c>
      <c r="U1680">
        <v>76</v>
      </c>
      <c r="V1680" t="str">
        <v>4070 Nathan CircuitSuite 296</v>
      </c>
      <c r="W1680">
        <v>1840</v>
      </c>
      <c r="X1680" t="str">
        <v>Rubyfort</v>
      </c>
      <c r="Y1680" t="str">
        <v>Tasmania</v>
      </c>
      <c r="Z1680" t="str">
        <v>Australia</v>
      </c>
      <c r="AA1680">
        <v>8</v>
      </c>
      <c r="AB1680" s="3" t="str">
        <f t="shared" si="53"/>
        <v>10 to 20</v>
      </c>
      <c r="AM1680" s="6">
        <v>348</v>
      </c>
      <c r="AN1680" s="6" t="s">
        <v>1414</v>
      </c>
    </row>
    <row r="1681" spans="1:40" x14ac:dyDescent="0.25">
      <c r="A1681">
        <v>1679</v>
      </c>
      <c r="B1681">
        <v>342</v>
      </c>
      <c r="C1681">
        <v>1149</v>
      </c>
      <c r="D1681">
        <v>102</v>
      </c>
      <c r="E1681">
        <v>2</v>
      </c>
      <c r="F1681">
        <v>204</v>
      </c>
      <c r="G1681">
        <v>1</v>
      </c>
      <c r="H1681" t="str">
        <f>VLOOKUP($C1681,'Raw-products'!$A$2:$H$1261,MATCH(H$1,'Raw-products'!$A$1:$H$1,0))</f>
        <v>Trousers</v>
      </c>
      <c r="I1681" t="str">
        <f>VLOOKUP($C1681,'Raw-products'!$A$2:$H$1261,MATCH(I$1,'Raw-products'!$A$1:$H$1,0))</f>
        <v>Cargo Pants</v>
      </c>
      <c r="J1681" t="str">
        <f>VLOOKUP($C1681,'Raw-products'!$A$2:$H$1261,MATCH(J$1,'Raw-products'!$A$1:$H$1,0))</f>
        <v>XL</v>
      </c>
      <c r="K1681" t="str">
        <f>VLOOKUP($C1681,'Raw-products'!$A$2:$H$1261,MATCH(K$1,'Raw-products'!$A$1:$H$1,0))</f>
        <v>indigo</v>
      </c>
      <c r="L1681">
        <f>VLOOKUP($C1681,'Raw-products'!$A$2:$H$1261,MATCH(L$1,'Raw-products'!$A$1:$H$1,0))</f>
        <v>106</v>
      </c>
      <c r="M1681">
        <f>VLOOKUP($C1681,'Raw-products'!$A$2:$H$1261,MATCH(M$1,'Raw-products'!$A$1:$H$1,0))</f>
        <v>64</v>
      </c>
      <c r="N1681" s="5">
        <f t="shared" si="52"/>
        <v>6784</v>
      </c>
      <c r="O1681" cm="1">
        <f t="array" ref="O1681:R1681">_xlfn.XLOOKUP($B1681,'Raw -orders'!$A:$A,'Raw -orders'!$B:$E)</f>
        <v>348</v>
      </c>
      <c r="P1681">
        <v>29452</v>
      </c>
      <c r="Q1681" s="1">
        <v>44432</v>
      </c>
      <c r="R1681" s="1">
        <v>44447</v>
      </c>
      <c r="S1681" t="str" cm="1">
        <f t="array" ref="S1681:Z1681">_xlfn.XLOOKUP($O1681,'Raw - customers'!$A:$A,'Raw - customers'!$B:$I)</f>
        <v>Thorny Nornable</v>
      </c>
      <c r="T1681" t="str">
        <v>Genderqueer</v>
      </c>
      <c r="U1681">
        <v>76</v>
      </c>
      <c r="V1681" t="str">
        <v>4070 Nathan CircuitSuite 296</v>
      </c>
      <c r="W1681">
        <v>1840</v>
      </c>
      <c r="X1681" t="str">
        <v>Rubyfort</v>
      </c>
      <c r="Y1681" t="str">
        <v>Tasmania</v>
      </c>
      <c r="Z1681" t="str">
        <v>Australia</v>
      </c>
      <c r="AA1681">
        <v>8</v>
      </c>
      <c r="AB1681" s="3" t="str">
        <f t="shared" si="53"/>
        <v>10 to 20</v>
      </c>
      <c r="AM1681" s="6">
        <v>348</v>
      </c>
      <c r="AN1681" s="6" t="s">
        <v>1414</v>
      </c>
    </row>
    <row r="1682" spans="1:40" x14ac:dyDescent="0.25">
      <c r="A1682">
        <v>1680</v>
      </c>
      <c r="B1682">
        <v>342</v>
      </c>
      <c r="C1682">
        <v>1016</v>
      </c>
      <c r="D1682">
        <v>90</v>
      </c>
      <c r="E1682">
        <v>3</v>
      </c>
      <c r="F1682">
        <v>270</v>
      </c>
      <c r="G1682">
        <v>1</v>
      </c>
      <c r="H1682" t="str">
        <f>VLOOKUP($C1682,'Raw-products'!$A$2:$H$1261,MATCH(H$1,'Raw-products'!$A$1:$H$1,0))</f>
        <v>Trousers</v>
      </c>
      <c r="I1682" t="str">
        <f>VLOOKUP($C1682,'Raw-products'!$A$2:$H$1261,MATCH(I$1,'Raw-products'!$A$1:$H$1,0))</f>
        <v>Relaxed Leg</v>
      </c>
      <c r="J1682" t="str">
        <f>VLOOKUP($C1682,'Raw-products'!$A$2:$H$1261,MATCH(J$1,'Raw-products'!$A$1:$H$1,0))</f>
        <v>S</v>
      </c>
      <c r="K1682" t="str">
        <f>VLOOKUP($C1682,'Raw-products'!$A$2:$H$1261,MATCH(K$1,'Raw-products'!$A$1:$H$1,0))</f>
        <v>red</v>
      </c>
      <c r="L1682">
        <f>VLOOKUP($C1682,'Raw-products'!$A$2:$H$1261,MATCH(L$1,'Raw-products'!$A$1:$H$1,0))</f>
        <v>95</v>
      </c>
      <c r="M1682">
        <f>VLOOKUP($C1682,'Raw-products'!$A$2:$H$1261,MATCH(M$1,'Raw-products'!$A$1:$H$1,0))</f>
        <v>70</v>
      </c>
      <c r="N1682" s="5">
        <f t="shared" si="52"/>
        <v>6650</v>
      </c>
      <c r="O1682" cm="1">
        <f t="array" ref="O1682:R1682">_xlfn.XLOOKUP($B1682,'Raw -orders'!$A:$A,'Raw -orders'!$B:$E)</f>
        <v>348</v>
      </c>
      <c r="P1682">
        <v>29452</v>
      </c>
      <c r="Q1682" s="1">
        <v>44432</v>
      </c>
      <c r="R1682" s="1">
        <v>44447</v>
      </c>
      <c r="S1682" t="str" cm="1">
        <f t="array" ref="S1682:Z1682">_xlfn.XLOOKUP($O1682,'Raw - customers'!$A:$A,'Raw - customers'!$B:$I)</f>
        <v>Thorny Nornable</v>
      </c>
      <c r="T1682" t="str">
        <v>Genderqueer</v>
      </c>
      <c r="U1682">
        <v>76</v>
      </c>
      <c r="V1682" t="str">
        <v>4070 Nathan CircuitSuite 296</v>
      </c>
      <c r="W1682">
        <v>1840</v>
      </c>
      <c r="X1682" t="str">
        <v>Rubyfort</v>
      </c>
      <c r="Y1682" t="str">
        <v>Tasmania</v>
      </c>
      <c r="Z1682" t="str">
        <v>Australia</v>
      </c>
      <c r="AA1682">
        <v>8</v>
      </c>
      <c r="AB1682" s="3" t="str">
        <f t="shared" si="53"/>
        <v>10 to 20</v>
      </c>
      <c r="AM1682" s="6">
        <v>348</v>
      </c>
      <c r="AN1682" s="6" t="s">
        <v>1414</v>
      </c>
    </row>
    <row r="1683" spans="1:40" x14ac:dyDescent="0.25">
      <c r="A1683">
        <v>1681</v>
      </c>
      <c r="B1683">
        <v>342</v>
      </c>
      <c r="C1683">
        <v>596</v>
      </c>
      <c r="D1683">
        <v>112</v>
      </c>
      <c r="E1683">
        <v>1</v>
      </c>
      <c r="F1683">
        <v>112</v>
      </c>
      <c r="G1683">
        <v>1</v>
      </c>
      <c r="H1683" t="str">
        <f>VLOOKUP($C1683,'Raw-products'!$A$2:$H$1261,MATCH(H$1,'Raw-products'!$A$1:$H$1,0))</f>
        <v>Jacket</v>
      </c>
      <c r="I1683" t="str">
        <f>VLOOKUP($C1683,'Raw-products'!$A$2:$H$1261,MATCH(I$1,'Raw-products'!$A$1:$H$1,0))</f>
        <v>Cardigan</v>
      </c>
      <c r="J1683" t="str">
        <f>VLOOKUP($C1683,'Raw-products'!$A$2:$H$1261,MATCH(J$1,'Raw-products'!$A$1:$H$1,0))</f>
        <v>S</v>
      </c>
      <c r="K1683" t="str">
        <f>VLOOKUP($C1683,'Raw-products'!$A$2:$H$1261,MATCH(K$1,'Raw-products'!$A$1:$H$1,0))</f>
        <v>red</v>
      </c>
      <c r="L1683">
        <f>VLOOKUP($C1683,'Raw-products'!$A$2:$H$1261,MATCH(L$1,'Raw-products'!$A$1:$H$1,0))</f>
        <v>118</v>
      </c>
      <c r="M1683">
        <f>VLOOKUP($C1683,'Raw-products'!$A$2:$H$1261,MATCH(M$1,'Raw-products'!$A$1:$H$1,0))</f>
        <v>47</v>
      </c>
      <c r="N1683" s="5">
        <f t="shared" si="52"/>
        <v>5546</v>
      </c>
      <c r="O1683" cm="1">
        <f t="array" ref="O1683:R1683">_xlfn.XLOOKUP($B1683,'Raw -orders'!$A:$A,'Raw -orders'!$B:$E)</f>
        <v>348</v>
      </c>
      <c r="P1683">
        <v>29452</v>
      </c>
      <c r="Q1683" s="1">
        <v>44432</v>
      </c>
      <c r="R1683" s="1">
        <v>44447</v>
      </c>
      <c r="S1683" t="str" cm="1">
        <f t="array" ref="S1683:Z1683">_xlfn.XLOOKUP($O1683,'Raw - customers'!$A:$A,'Raw - customers'!$B:$I)</f>
        <v>Thorny Nornable</v>
      </c>
      <c r="T1683" t="str">
        <v>Genderqueer</v>
      </c>
      <c r="U1683">
        <v>76</v>
      </c>
      <c r="V1683" t="str">
        <v>4070 Nathan CircuitSuite 296</v>
      </c>
      <c r="W1683">
        <v>1840</v>
      </c>
      <c r="X1683" t="str">
        <v>Rubyfort</v>
      </c>
      <c r="Y1683" t="str">
        <v>Tasmania</v>
      </c>
      <c r="Z1683" t="str">
        <v>Australia</v>
      </c>
      <c r="AA1683">
        <v>8</v>
      </c>
      <c r="AB1683" s="3" t="str">
        <f t="shared" si="53"/>
        <v>10 to 20</v>
      </c>
      <c r="AM1683" s="6">
        <v>348</v>
      </c>
      <c r="AN1683" s="6" t="s">
        <v>1414</v>
      </c>
    </row>
    <row r="1684" spans="1:40" x14ac:dyDescent="0.25">
      <c r="A1684">
        <v>1682</v>
      </c>
      <c r="B1684">
        <v>342</v>
      </c>
      <c r="C1684">
        <v>490</v>
      </c>
      <c r="D1684">
        <v>102</v>
      </c>
      <c r="E1684">
        <v>2</v>
      </c>
      <c r="F1684">
        <v>204</v>
      </c>
      <c r="G1684">
        <v>1</v>
      </c>
      <c r="H1684" t="str">
        <f>VLOOKUP($C1684,'Raw-products'!$A$2:$H$1261,MATCH(H$1,'Raw-products'!$A$1:$H$1,0))</f>
        <v>Jacket</v>
      </c>
      <c r="I1684" t="str">
        <f>VLOOKUP($C1684,'Raw-products'!$A$2:$H$1261,MATCH(I$1,'Raw-products'!$A$1:$H$1,0))</f>
        <v>Windbreaker</v>
      </c>
      <c r="J1684" t="str">
        <f>VLOOKUP($C1684,'Raw-products'!$A$2:$H$1261,MATCH(J$1,'Raw-products'!$A$1:$H$1,0))</f>
        <v>XS</v>
      </c>
      <c r="K1684" t="str">
        <f>VLOOKUP($C1684,'Raw-products'!$A$2:$H$1261,MATCH(K$1,'Raw-products'!$A$1:$H$1,0))</f>
        <v>red</v>
      </c>
      <c r="L1684">
        <f>VLOOKUP($C1684,'Raw-products'!$A$2:$H$1261,MATCH(L$1,'Raw-products'!$A$1:$H$1,0))</f>
        <v>109</v>
      </c>
      <c r="M1684">
        <f>VLOOKUP($C1684,'Raw-products'!$A$2:$H$1261,MATCH(M$1,'Raw-products'!$A$1:$H$1,0))</f>
        <v>79</v>
      </c>
      <c r="N1684" s="5">
        <f t="shared" si="52"/>
        <v>8611</v>
      </c>
      <c r="O1684" cm="1">
        <f t="array" ref="O1684:R1684">_xlfn.XLOOKUP($B1684,'Raw -orders'!$A:$A,'Raw -orders'!$B:$E)</f>
        <v>348</v>
      </c>
      <c r="P1684">
        <v>29452</v>
      </c>
      <c r="Q1684" s="1">
        <v>44432</v>
      </c>
      <c r="R1684" s="1">
        <v>44447</v>
      </c>
      <c r="S1684" t="str" cm="1">
        <f t="array" ref="S1684:Z1684">_xlfn.XLOOKUP($O1684,'Raw - customers'!$A:$A,'Raw - customers'!$B:$I)</f>
        <v>Thorny Nornable</v>
      </c>
      <c r="T1684" t="str">
        <v>Genderqueer</v>
      </c>
      <c r="U1684">
        <v>76</v>
      </c>
      <c r="V1684" t="str">
        <v>4070 Nathan CircuitSuite 296</v>
      </c>
      <c r="W1684">
        <v>1840</v>
      </c>
      <c r="X1684" t="str">
        <v>Rubyfort</v>
      </c>
      <c r="Y1684" t="str">
        <v>Tasmania</v>
      </c>
      <c r="Z1684" t="str">
        <v>Australia</v>
      </c>
      <c r="AA1684">
        <v>8</v>
      </c>
      <c r="AB1684" s="3" t="str">
        <f t="shared" si="53"/>
        <v>10 to 20</v>
      </c>
      <c r="AM1684" s="6">
        <v>348</v>
      </c>
      <c r="AN1684" s="6" t="s">
        <v>1414</v>
      </c>
    </row>
    <row r="1685" spans="1:40" x14ac:dyDescent="0.25">
      <c r="A1685">
        <v>1683</v>
      </c>
      <c r="B1685">
        <v>343</v>
      </c>
      <c r="C1685">
        <v>830</v>
      </c>
      <c r="D1685">
        <v>117</v>
      </c>
      <c r="E1685">
        <v>1</v>
      </c>
      <c r="F1685">
        <v>117</v>
      </c>
      <c r="G1685">
        <v>1</v>
      </c>
      <c r="H1685" t="str">
        <f>VLOOKUP($C1685,'Raw-products'!$A$2:$H$1261,MATCH(H$1,'Raw-products'!$A$1:$H$1,0))</f>
        <v>Jacket</v>
      </c>
      <c r="I1685" t="str">
        <f>VLOOKUP($C1685,'Raw-products'!$A$2:$H$1261,MATCH(I$1,'Raw-products'!$A$1:$H$1,0))</f>
        <v>Shearling</v>
      </c>
      <c r="J1685" t="str">
        <f>VLOOKUP($C1685,'Raw-products'!$A$2:$H$1261,MATCH(J$1,'Raw-products'!$A$1:$H$1,0))</f>
        <v>XS</v>
      </c>
      <c r="K1685" t="str">
        <f>VLOOKUP($C1685,'Raw-products'!$A$2:$H$1261,MATCH(K$1,'Raw-products'!$A$1:$H$1,0))</f>
        <v>indigo</v>
      </c>
      <c r="L1685">
        <f>VLOOKUP($C1685,'Raw-products'!$A$2:$H$1261,MATCH(L$1,'Raw-products'!$A$1:$H$1,0))</f>
        <v>95</v>
      </c>
      <c r="M1685">
        <f>VLOOKUP($C1685,'Raw-products'!$A$2:$H$1261,MATCH(M$1,'Raw-products'!$A$1:$H$1,0))</f>
        <v>68</v>
      </c>
      <c r="N1685" s="5">
        <f t="shared" si="52"/>
        <v>6460</v>
      </c>
      <c r="O1685" cm="1">
        <f t="array" ref="O1685:R1685">_xlfn.XLOOKUP($B1685,'Raw -orders'!$A:$A,'Raw -orders'!$B:$E)</f>
        <v>673</v>
      </c>
      <c r="P1685">
        <v>37831</v>
      </c>
      <c r="Q1685" s="1">
        <v>44456</v>
      </c>
      <c r="R1685" s="1">
        <v>44475</v>
      </c>
      <c r="S1685" t="str" cm="1">
        <f t="array" ref="S1685:Z1685">_xlfn.XLOOKUP($O1685,'Raw - customers'!$A:$A,'Raw - customers'!$B:$I)</f>
        <v>Carlynn Mccabe</v>
      </c>
      <c r="T1685" t="str">
        <v>Male</v>
      </c>
      <c r="U1685">
        <v>59</v>
      </c>
      <c r="V1685" t="str">
        <v>82 Hayden DriveSuite 289</v>
      </c>
      <c r="W1685">
        <v>426</v>
      </c>
      <c r="X1685" t="str">
        <v>New Angelina</v>
      </c>
      <c r="Y1685" t="str">
        <v>South Australia</v>
      </c>
      <c r="Z1685" t="str">
        <v>Australia</v>
      </c>
      <c r="AA1685">
        <v>9</v>
      </c>
      <c r="AB1685" s="3" t="str">
        <f t="shared" si="53"/>
        <v>10 to 20</v>
      </c>
      <c r="AM1685" s="6">
        <v>673</v>
      </c>
      <c r="AN1685" s="6" t="s">
        <v>1345</v>
      </c>
    </row>
    <row r="1686" spans="1:40" x14ac:dyDescent="0.25">
      <c r="A1686">
        <v>1684</v>
      </c>
      <c r="B1686">
        <v>343</v>
      </c>
      <c r="C1686">
        <v>378</v>
      </c>
      <c r="D1686">
        <v>94</v>
      </c>
      <c r="E1686">
        <v>2</v>
      </c>
      <c r="F1686">
        <v>188</v>
      </c>
      <c r="G1686">
        <v>1</v>
      </c>
      <c r="H1686" t="str">
        <f>VLOOKUP($C1686,'Raw-products'!$A$2:$H$1261,MATCH(H$1,'Raw-products'!$A$1:$H$1,0))</f>
        <v>Shirt</v>
      </c>
      <c r="I1686" t="str">
        <f>VLOOKUP($C1686,'Raw-products'!$A$2:$H$1261,MATCH(I$1,'Raw-products'!$A$1:$H$1,0))</f>
        <v>Henley</v>
      </c>
      <c r="J1686" t="str">
        <f>VLOOKUP($C1686,'Raw-products'!$A$2:$H$1261,MATCH(J$1,'Raw-products'!$A$1:$H$1,0))</f>
        <v>L</v>
      </c>
      <c r="K1686" t="str">
        <f>VLOOKUP($C1686,'Raw-products'!$A$2:$H$1261,MATCH(K$1,'Raw-products'!$A$1:$H$1,0))</f>
        <v>indigo</v>
      </c>
      <c r="L1686">
        <f>VLOOKUP($C1686,'Raw-products'!$A$2:$H$1261,MATCH(L$1,'Raw-products'!$A$1:$H$1,0))</f>
        <v>92</v>
      </c>
      <c r="M1686">
        <f>VLOOKUP($C1686,'Raw-products'!$A$2:$H$1261,MATCH(M$1,'Raw-products'!$A$1:$H$1,0))</f>
        <v>44</v>
      </c>
      <c r="N1686" s="5">
        <f t="shared" si="52"/>
        <v>4048</v>
      </c>
      <c r="O1686" cm="1">
        <f t="array" ref="O1686:R1686">_xlfn.XLOOKUP($B1686,'Raw -orders'!$A:$A,'Raw -orders'!$B:$E)</f>
        <v>673</v>
      </c>
      <c r="P1686">
        <v>37831</v>
      </c>
      <c r="Q1686" s="1">
        <v>44456</v>
      </c>
      <c r="R1686" s="1">
        <v>44475</v>
      </c>
      <c r="S1686" t="str" cm="1">
        <f t="array" ref="S1686:Z1686">_xlfn.XLOOKUP($O1686,'Raw - customers'!$A:$A,'Raw - customers'!$B:$I)</f>
        <v>Carlynn Mccabe</v>
      </c>
      <c r="T1686" t="str">
        <v>Male</v>
      </c>
      <c r="U1686">
        <v>59</v>
      </c>
      <c r="V1686" t="str">
        <v>82 Hayden DriveSuite 289</v>
      </c>
      <c r="W1686">
        <v>426</v>
      </c>
      <c r="X1686" t="str">
        <v>New Angelina</v>
      </c>
      <c r="Y1686" t="str">
        <v>South Australia</v>
      </c>
      <c r="Z1686" t="str">
        <v>Australia</v>
      </c>
      <c r="AA1686">
        <v>9</v>
      </c>
      <c r="AB1686" s="3" t="str">
        <f t="shared" si="53"/>
        <v>10 to 20</v>
      </c>
      <c r="AM1686" s="6">
        <v>673</v>
      </c>
      <c r="AN1686" s="6" t="s">
        <v>1345</v>
      </c>
    </row>
    <row r="1687" spans="1:40" x14ac:dyDescent="0.25">
      <c r="A1687">
        <v>1685</v>
      </c>
      <c r="B1687">
        <v>343</v>
      </c>
      <c r="C1687">
        <v>756</v>
      </c>
      <c r="D1687">
        <v>109</v>
      </c>
      <c r="E1687">
        <v>3</v>
      </c>
      <c r="F1687">
        <v>327</v>
      </c>
      <c r="G1687">
        <v>1</v>
      </c>
      <c r="H1687" t="str">
        <f>VLOOKUP($C1687,'Raw-products'!$A$2:$H$1261,MATCH(H$1,'Raw-products'!$A$1:$H$1,0))</f>
        <v>Jacket</v>
      </c>
      <c r="I1687" t="str">
        <f>VLOOKUP($C1687,'Raw-products'!$A$2:$H$1261,MATCH(I$1,'Raw-products'!$A$1:$H$1,0))</f>
        <v>Peacoat</v>
      </c>
      <c r="J1687" t="str">
        <f>VLOOKUP($C1687,'Raw-products'!$A$2:$H$1261,MATCH(J$1,'Raw-products'!$A$1:$H$1,0))</f>
        <v>S</v>
      </c>
      <c r="K1687" t="str">
        <f>VLOOKUP($C1687,'Raw-products'!$A$2:$H$1261,MATCH(K$1,'Raw-products'!$A$1:$H$1,0))</f>
        <v>blue</v>
      </c>
      <c r="L1687">
        <f>VLOOKUP($C1687,'Raw-products'!$A$2:$H$1261,MATCH(L$1,'Raw-products'!$A$1:$H$1,0))</f>
        <v>102</v>
      </c>
      <c r="M1687">
        <f>VLOOKUP($C1687,'Raw-products'!$A$2:$H$1261,MATCH(M$1,'Raw-products'!$A$1:$H$1,0))</f>
        <v>50</v>
      </c>
      <c r="N1687" s="5">
        <f t="shared" si="52"/>
        <v>5100</v>
      </c>
      <c r="O1687" cm="1">
        <f t="array" ref="O1687:R1687">_xlfn.XLOOKUP($B1687,'Raw -orders'!$A:$A,'Raw -orders'!$B:$E)</f>
        <v>673</v>
      </c>
      <c r="P1687">
        <v>37831</v>
      </c>
      <c r="Q1687" s="1">
        <v>44456</v>
      </c>
      <c r="R1687" s="1">
        <v>44475</v>
      </c>
      <c r="S1687" t="str" cm="1">
        <f t="array" ref="S1687:Z1687">_xlfn.XLOOKUP($O1687,'Raw - customers'!$A:$A,'Raw - customers'!$B:$I)</f>
        <v>Carlynn Mccabe</v>
      </c>
      <c r="T1687" t="str">
        <v>Male</v>
      </c>
      <c r="U1687">
        <v>59</v>
      </c>
      <c r="V1687" t="str">
        <v>82 Hayden DriveSuite 289</v>
      </c>
      <c r="W1687">
        <v>426</v>
      </c>
      <c r="X1687" t="str">
        <v>New Angelina</v>
      </c>
      <c r="Y1687" t="str">
        <v>South Australia</v>
      </c>
      <c r="Z1687" t="str">
        <v>Australia</v>
      </c>
      <c r="AA1687">
        <v>9</v>
      </c>
      <c r="AB1687" s="3" t="str">
        <f t="shared" si="53"/>
        <v>10 to 20</v>
      </c>
      <c r="AM1687" s="6">
        <v>673</v>
      </c>
      <c r="AN1687" s="6" t="s">
        <v>1345</v>
      </c>
    </row>
    <row r="1688" spans="1:40" x14ac:dyDescent="0.25">
      <c r="A1688">
        <v>1686</v>
      </c>
      <c r="B1688">
        <v>344</v>
      </c>
      <c r="C1688">
        <v>913</v>
      </c>
      <c r="D1688">
        <v>96</v>
      </c>
      <c r="E1688">
        <v>2</v>
      </c>
      <c r="F1688">
        <v>192</v>
      </c>
      <c r="G1688">
        <v>1</v>
      </c>
      <c r="H1688" t="str">
        <f>VLOOKUP($C1688,'Raw-products'!$A$2:$H$1261,MATCH(H$1,'Raw-products'!$A$1:$H$1,0))</f>
        <v>Trousers</v>
      </c>
      <c r="I1688" t="str">
        <f>VLOOKUP($C1688,'Raw-products'!$A$2:$H$1261,MATCH(I$1,'Raw-products'!$A$1:$H$1,0))</f>
        <v>Drawstring</v>
      </c>
      <c r="J1688" t="str">
        <f>VLOOKUP($C1688,'Raw-products'!$A$2:$H$1261,MATCH(J$1,'Raw-products'!$A$1:$H$1,0))</f>
        <v>L</v>
      </c>
      <c r="K1688" t="str">
        <f>VLOOKUP($C1688,'Raw-products'!$A$2:$H$1261,MATCH(K$1,'Raw-products'!$A$1:$H$1,0))</f>
        <v>red</v>
      </c>
      <c r="L1688">
        <f>VLOOKUP($C1688,'Raw-products'!$A$2:$H$1261,MATCH(L$1,'Raw-products'!$A$1:$H$1,0))</f>
        <v>104</v>
      </c>
      <c r="M1688">
        <f>VLOOKUP($C1688,'Raw-products'!$A$2:$H$1261,MATCH(M$1,'Raw-products'!$A$1:$H$1,0))</f>
        <v>73</v>
      </c>
      <c r="N1688" s="5">
        <f t="shared" si="52"/>
        <v>7592</v>
      </c>
      <c r="O1688" cm="1">
        <f t="array" ref="O1688:R1688">_xlfn.XLOOKUP($B1688,'Raw -orders'!$A:$A,'Raw -orders'!$B:$E)</f>
        <v>526</v>
      </c>
      <c r="P1688">
        <v>44938</v>
      </c>
      <c r="Q1688" s="1">
        <v>44424</v>
      </c>
      <c r="R1688" s="1">
        <v>44445</v>
      </c>
      <c r="S1688" t="str" cm="1">
        <f t="array" ref="S1688:Z1688">_xlfn.XLOOKUP($O1688,'Raw - customers'!$A:$A,'Raw - customers'!$B:$I)</f>
        <v>Ellyn Collacombe</v>
      </c>
      <c r="T1688" t="str">
        <v>Male</v>
      </c>
      <c r="U1688">
        <v>73</v>
      </c>
      <c r="V1688" t="str">
        <v>786 Paige CircleApt. 922</v>
      </c>
      <c r="W1688">
        <v>2565</v>
      </c>
      <c r="X1688" t="str">
        <v>Adamsside</v>
      </c>
      <c r="Y1688" t="str">
        <v>Tasmania</v>
      </c>
      <c r="Z1688" t="str">
        <v>Australia</v>
      </c>
      <c r="AA1688">
        <v>8</v>
      </c>
      <c r="AB1688" s="3" t="str">
        <f t="shared" si="53"/>
        <v>20 to 30</v>
      </c>
      <c r="AM1688" s="6">
        <v>526</v>
      </c>
      <c r="AN1688" s="6" t="s">
        <v>1414</v>
      </c>
    </row>
    <row r="1689" spans="1:40" x14ac:dyDescent="0.25">
      <c r="A1689">
        <v>1687</v>
      </c>
      <c r="B1689">
        <v>344</v>
      </c>
      <c r="C1689">
        <v>466</v>
      </c>
      <c r="D1689">
        <v>118</v>
      </c>
      <c r="E1689">
        <v>3</v>
      </c>
      <c r="F1689">
        <v>354</v>
      </c>
      <c r="G1689">
        <v>1</v>
      </c>
      <c r="H1689" t="str">
        <f>VLOOKUP($C1689,'Raw-products'!$A$2:$H$1261,MATCH(H$1,'Raw-products'!$A$1:$H$1,0))</f>
        <v>Jacket</v>
      </c>
      <c r="I1689" t="str">
        <f>VLOOKUP($C1689,'Raw-products'!$A$2:$H$1261,MATCH(I$1,'Raw-products'!$A$1:$H$1,0))</f>
        <v>Puffer</v>
      </c>
      <c r="J1689" t="str">
        <f>VLOOKUP($C1689,'Raw-products'!$A$2:$H$1261,MATCH(J$1,'Raw-products'!$A$1:$H$1,0))</f>
        <v>S</v>
      </c>
      <c r="K1689" t="str">
        <f>VLOOKUP($C1689,'Raw-products'!$A$2:$H$1261,MATCH(K$1,'Raw-products'!$A$1:$H$1,0))</f>
        <v>yellow</v>
      </c>
      <c r="L1689">
        <f>VLOOKUP($C1689,'Raw-products'!$A$2:$H$1261,MATCH(L$1,'Raw-products'!$A$1:$H$1,0))</f>
        <v>110</v>
      </c>
      <c r="M1689">
        <f>VLOOKUP($C1689,'Raw-products'!$A$2:$H$1261,MATCH(M$1,'Raw-products'!$A$1:$H$1,0))</f>
        <v>48</v>
      </c>
      <c r="N1689" s="5">
        <f t="shared" si="52"/>
        <v>5280</v>
      </c>
      <c r="O1689" cm="1">
        <f t="array" ref="O1689:R1689">_xlfn.XLOOKUP($B1689,'Raw -orders'!$A:$A,'Raw -orders'!$B:$E)</f>
        <v>526</v>
      </c>
      <c r="P1689">
        <v>44938</v>
      </c>
      <c r="Q1689" s="1">
        <v>44424</v>
      </c>
      <c r="R1689" s="1">
        <v>44445</v>
      </c>
      <c r="S1689" t="str" cm="1">
        <f t="array" ref="S1689:Z1689">_xlfn.XLOOKUP($O1689,'Raw - customers'!$A:$A,'Raw - customers'!$B:$I)</f>
        <v>Ellyn Collacombe</v>
      </c>
      <c r="T1689" t="str">
        <v>Male</v>
      </c>
      <c r="U1689">
        <v>73</v>
      </c>
      <c r="V1689" t="str">
        <v>786 Paige CircleApt. 922</v>
      </c>
      <c r="W1689">
        <v>2565</v>
      </c>
      <c r="X1689" t="str">
        <v>Adamsside</v>
      </c>
      <c r="Y1689" t="str">
        <v>Tasmania</v>
      </c>
      <c r="Z1689" t="str">
        <v>Australia</v>
      </c>
      <c r="AA1689">
        <v>8</v>
      </c>
      <c r="AB1689" s="3" t="str">
        <f t="shared" si="53"/>
        <v>20 to 30</v>
      </c>
      <c r="AM1689" s="6">
        <v>526</v>
      </c>
      <c r="AN1689" s="6" t="s">
        <v>1414</v>
      </c>
    </row>
    <row r="1690" spans="1:40" x14ac:dyDescent="0.25">
      <c r="A1690">
        <v>1688</v>
      </c>
      <c r="B1690">
        <v>345</v>
      </c>
      <c r="C1690">
        <v>428</v>
      </c>
      <c r="D1690">
        <v>107</v>
      </c>
      <c r="E1690">
        <v>1</v>
      </c>
      <c r="F1690">
        <v>107</v>
      </c>
      <c r="G1690">
        <v>1</v>
      </c>
      <c r="H1690" t="str">
        <f>VLOOKUP($C1690,'Raw-products'!$A$2:$H$1261,MATCH(H$1,'Raw-products'!$A$1:$H$1,0))</f>
        <v>Jacket</v>
      </c>
      <c r="I1690" t="str">
        <f>VLOOKUP($C1690,'Raw-products'!$A$2:$H$1261,MATCH(I$1,'Raw-products'!$A$1:$H$1,0))</f>
        <v>Denim</v>
      </c>
      <c r="J1690" t="str">
        <f>VLOOKUP($C1690,'Raw-products'!$A$2:$H$1261,MATCH(J$1,'Raw-products'!$A$1:$H$1,0))</f>
        <v>L</v>
      </c>
      <c r="K1690" t="str">
        <f>VLOOKUP($C1690,'Raw-products'!$A$2:$H$1261,MATCH(K$1,'Raw-products'!$A$1:$H$1,0))</f>
        <v>orange</v>
      </c>
      <c r="L1690">
        <f>VLOOKUP($C1690,'Raw-products'!$A$2:$H$1261,MATCH(L$1,'Raw-products'!$A$1:$H$1,0))</f>
        <v>92</v>
      </c>
      <c r="M1690">
        <f>VLOOKUP($C1690,'Raw-products'!$A$2:$H$1261,MATCH(M$1,'Raw-products'!$A$1:$H$1,0))</f>
        <v>73</v>
      </c>
      <c r="N1690" s="5">
        <f t="shared" si="52"/>
        <v>6716</v>
      </c>
      <c r="O1690" cm="1">
        <f t="array" ref="O1690:R1690">_xlfn.XLOOKUP($B1690,'Raw -orders'!$A:$A,'Raw -orders'!$B:$E)</f>
        <v>711</v>
      </c>
      <c r="P1690">
        <v>17146</v>
      </c>
      <c r="Q1690" s="1">
        <v>44241</v>
      </c>
      <c r="R1690" s="1">
        <v>44260</v>
      </c>
      <c r="S1690" t="str" cm="1">
        <f t="array" ref="S1690:Z1690">_xlfn.XLOOKUP($O1690,'Raw - customers'!$A:$A,'Raw - customers'!$B:$I)</f>
        <v>Lin Norville</v>
      </c>
      <c r="T1690" t="str">
        <v>Male</v>
      </c>
      <c r="U1690">
        <v>42</v>
      </c>
      <c r="V1690" t="str">
        <v>84 Stewart StreetSuite 032</v>
      </c>
      <c r="W1690">
        <v>3738</v>
      </c>
      <c r="X1690" t="str">
        <v>Russelstad</v>
      </c>
      <c r="Y1690" t="str">
        <v>Victoria</v>
      </c>
      <c r="Z1690" t="str">
        <v>Australia</v>
      </c>
      <c r="AA1690">
        <v>2</v>
      </c>
      <c r="AB1690" s="3" t="str">
        <f t="shared" si="53"/>
        <v>10 to 20</v>
      </c>
      <c r="AM1690" s="6">
        <v>711</v>
      </c>
      <c r="AN1690" s="6" t="s">
        <v>1396</v>
      </c>
    </row>
    <row r="1691" spans="1:40" x14ac:dyDescent="0.25">
      <c r="A1691">
        <v>1689</v>
      </c>
      <c r="B1691">
        <v>345</v>
      </c>
      <c r="C1691">
        <v>657</v>
      </c>
      <c r="D1691">
        <v>93</v>
      </c>
      <c r="E1691">
        <v>1</v>
      </c>
      <c r="F1691">
        <v>93</v>
      </c>
      <c r="G1691">
        <v>1</v>
      </c>
      <c r="H1691" t="str">
        <f>VLOOKUP($C1691,'Raw-products'!$A$2:$H$1261,MATCH(H$1,'Raw-products'!$A$1:$H$1,0))</f>
        <v>Jacket</v>
      </c>
      <c r="I1691" t="str">
        <f>VLOOKUP($C1691,'Raw-products'!$A$2:$H$1261,MATCH(I$1,'Raw-products'!$A$1:$H$1,0))</f>
        <v>Coach</v>
      </c>
      <c r="J1691" t="str">
        <f>VLOOKUP($C1691,'Raw-products'!$A$2:$H$1261,MATCH(J$1,'Raw-products'!$A$1:$H$1,0))</f>
        <v>M</v>
      </c>
      <c r="K1691" t="str">
        <f>VLOOKUP($C1691,'Raw-products'!$A$2:$H$1261,MATCH(K$1,'Raw-products'!$A$1:$H$1,0))</f>
        <v>indigo</v>
      </c>
      <c r="L1691">
        <f>VLOOKUP($C1691,'Raw-products'!$A$2:$H$1261,MATCH(L$1,'Raw-products'!$A$1:$H$1,0))</f>
        <v>115</v>
      </c>
      <c r="M1691">
        <f>VLOOKUP($C1691,'Raw-products'!$A$2:$H$1261,MATCH(M$1,'Raw-products'!$A$1:$H$1,0))</f>
        <v>64</v>
      </c>
      <c r="N1691" s="5">
        <f t="shared" si="52"/>
        <v>7360</v>
      </c>
      <c r="O1691" cm="1">
        <f t="array" ref="O1691:R1691">_xlfn.XLOOKUP($B1691,'Raw -orders'!$A:$A,'Raw -orders'!$B:$E)</f>
        <v>711</v>
      </c>
      <c r="P1691">
        <v>17146</v>
      </c>
      <c r="Q1691" s="1">
        <v>44241</v>
      </c>
      <c r="R1691" s="1">
        <v>44260</v>
      </c>
      <c r="S1691" t="str" cm="1">
        <f t="array" ref="S1691:Z1691">_xlfn.XLOOKUP($O1691,'Raw - customers'!$A:$A,'Raw - customers'!$B:$I)</f>
        <v>Lin Norville</v>
      </c>
      <c r="T1691" t="str">
        <v>Male</v>
      </c>
      <c r="U1691">
        <v>42</v>
      </c>
      <c r="V1691" t="str">
        <v>84 Stewart StreetSuite 032</v>
      </c>
      <c r="W1691">
        <v>3738</v>
      </c>
      <c r="X1691" t="str">
        <v>Russelstad</v>
      </c>
      <c r="Y1691" t="str">
        <v>Victoria</v>
      </c>
      <c r="Z1691" t="str">
        <v>Australia</v>
      </c>
      <c r="AA1691">
        <v>2</v>
      </c>
      <c r="AB1691" s="3" t="str">
        <f t="shared" si="53"/>
        <v>10 to 20</v>
      </c>
      <c r="AM1691" s="6">
        <v>711</v>
      </c>
      <c r="AN1691" s="6" t="s">
        <v>1396</v>
      </c>
    </row>
    <row r="1692" spans="1:40" x14ac:dyDescent="0.25">
      <c r="A1692">
        <v>1690</v>
      </c>
      <c r="B1692">
        <v>345</v>
      </c>
      <c r="C1692">
        <v>608</v>
      </c>
      <c r="D1692">
        <v>112</v>
      </c>
      <c r="E1692">
        <v>1</v>
      </c>
      <c r="F1692">
        <v>112</v>
      </c>
      <c r="G1692">
        <v>1</v>
      </c>
      <c r="H1692" t="str">
        <f>VLOOKUP($C1692,'Raw-products'!$A$2:$H$1261,MATCH(H$1,'Raw-products'!$A$1:$H$1,0))</f>
        <v>Jacket</v>
      </c>
      <c r="I1692" t="str">
        <f>VLOOKUP($C1692,'Raw-products'!$A$2:$H$1261,MATCH(I$1,'Raw-products'!$A$1:$H$1,0))</f>
        <v>Cardigan</v>
      </c>
      <c r="J1692" t="str">
        <f>VLOOKUP($C1692,'Raw-products'!$A$2:$H$1261,MATCH(J$1,'Raw-products'!$A$1:$H$1,0))</f>
        <v>L</v>
      </c>
      <c r="K1692" t="str">
        <f>VLOOKUP($C1692,'Raw-products'!$A$2:$H$1261,MATCH(K$1,'Raw-products'!$A$1:$H$1,0))</f>
        <v>yellow</v>
      </c>
      <c r="L1692">
        <f>VLOOKUP($C1692,'Raw-products'!$A$2:$H$1261,MATCH(L$1,'Raw-products'!$A$1:$H$1,0))</f>
        <v>118</v>
      </c>
      <c r="M1692">
        <f>VLOOKUP($C1692,'Raw-products'!$A$2:$H$1261,MATCH(M$1,'Raw-products'!$A$1:$H$1,0))</f>
        <v>50</v>
      </c>
      <c r="N1692" s="5">
        <f t="shared" si="52"/>
        <v>5900</v>
      </c>
      <c r="O1692" cm="1">
        <f t="array" ref="O1692:R1692">_xlfn.XLOOKUP($B1692,'Raw -orders'!$A:$A,'Raw -orders'!$B:$E)</f>
        <v>711</v>
      </c>
      <c r="P1692">
        <v>17146</v>
      </c>
      <c r="Q1692" s="1">
        <v>44241</v>
      </c>
      <c r="R1692" s="1">
        <v>44260</v>
      </c>
      <c r="S1692" t="str" cm="1">
        <f t="array" ref="S1692:Z1692">_xlfn.XLOOKUP($O1692,'Raw - customers'!$A:$A,'Raw - customers'!$B:$I)</f>
        <v>Lin Norville</v>
      </c>
      <c r="T1692" t="str">
        <v>Male</v>
      </c>
      <c r="U1692">
        <v>42</v>
      </c>
      <c r="V1692" t="str">
        <v>84 Stewart StreetSuite 032</v>
      </c>
      <c r="W1692">
        <v>3738</v>
      </c>
      <c r="X1692" t="str">
        <v>Russelstad</v>
      </c>
      <c r="Y1692" t="str">
        <v>Victoria</v>
      </c>
      <c r="Z1692" t="str">
        <v>Australia</v>
      </c>
      <c r="AA1692">
        <v>2</v>
      </c>
      <c r="AB1692" s="3" t="str">
        <f t="shared" si="53"/>
        <v>10 to 20</v>
      </c>
      <c r="AM1692" s="6">
        <v>711</v>
      </c>
      <c r="AN1692" s="6" t="s">
        <v>1396</v>
      </c>
    </row>
    <row r="1693" spans="1:40" x14ac:dyDescent="0.25">
      <c r="A1693">
        <v>1691</v>
      </c>
      <c r="B1693">
        <v>345</v>
      </c>
      <c r="C1693">
        <v>1181</v>
      </c>
      <c r="D1693">
        <v>99</v>
      </c>
      <c r="E1693">
        <v>2</v>
      </c>
      <c r="F1693">
        <v>198</v>
      </c>
      <c r="G1693">
        <v>1</v>
      </c>
      <c r="H1693" t="str">
        <f>VLOOKUP($C1693,'Raw-products'!$A$2:$H$1261,MATCH(H$1,'Raw-products'!$A$1:$H$1,0))</f>
        <v>Trousers</v>
      </c>
      <c r="I1693" t="str">
        <f>VLOOKUP($C1693,'Raw-products'!$A$2:$H$1261,MATCH(I$1,'Raw-products'!$A$1:$H$1,0))</f>
        <v>High-Waisted</v>
      </c>
      <c r="J1693" t="str">
        <f>VLOOKUP($C1693,'Raw-products'!$A$2:$H$1261,MATCH(J$1,'Raw-products'!$A$1:$H$1,0))</f>
        <v>S</v>
      </c>
      <c r="K1693" t="str">
        <f>VLOOKUP($C1693,'Raw-products'!$A$2:$H$1261,MATCH(K$1,'Raw-products'!$A$1:$H$1,0))</f>
        <v>indigo</v>
      </c>
      <c r="L1693">
        <f>VLOOKUP($C1693,'Raw-products'!$A$2:$H$1261,MATCH(L$1,'Raw-products'!$A$1:$H$1,0))</f>
        <v>98</v>
      </c>
      <c r="M1693">
        <f>VLOOKUP($C1693,'Raw-products'!$A$2:$H$1261,MATCH(M$1,'Raw-products'!$A$1:$H$1,0))</f>
        <v>79</v>
      </c>
      <c r="N1693" s="5">
        <f t="shared" si="52"/>
        <v>7742</v>
      </c>
      <c r="O1693" cm="1">
        <f t="array" ref="O1693:R1693">_xlfn.XLOOKUP($B1693,'Raw -orders'!$A:$A,'Raw -orders'!$B:$E)</f>
        <v>711</v>
      </c>
      <c r="P1693">
        <v>17146</v>
      </c>
      <c r="Q1693" s="1">
        <v>44241</v>
      </c>
      <c r="R1693" s="1">
        <v>44260</v>
      </c>
      <c r="S1693" t="str" cm="1">
        <f t="array" ref="S1693:Z1693">_xlfn.XLOOKUP($O1693,'Raw - customers'!$A:$A,'Raw - customers'!$B:$I)</f>
        <v>Lin Norville</v>
      </c>
      <c r="T1693" t="str">
        <v>Male</v>
      </c>
      <c r="U1693">
        <v>42</v>
      </c>
      <c r="V1693" t="str">
        <v>84 Stewart StreetSuite 032</v>
      </c>
      <c r="W1693">
        <v>3738</v>
      </c>
      <c r="X1693" t="str">
        <v>Russelstad</v>
      </c>
      <c r="Y1693" t="str">
        <v>Victoria</v>
      </c>
      <c r="Z1693" t="str">
        <v>Australia</v>
      </c>
      <c r="AA1693">
        <v>2</v>
      </c>
      <c r="AB1693" s="3" t="str">
        <f t="shared" si="53"/>
        <v>10 to 20</v>
      </c>
      <c r="AM1693" s="6">
        <v>711</v>
      </c>
      <c r="AN1693" s="6" t="s">
        <v>1396</v>
      </c>
    </row>
    <row r="1694" spans="1:40" x14ac:dyDescent="0.25">
      <c r="A1694">
        <v>1692</v>
      </c>
      <c r="B1694">
        <v>346</v>
      </c>
      <c r="C1694">
        <v>383</v>
      </c>
      <c r="D1694">
        <v>94</v>
      </c>
      <c r="E1694">
        <v>1</v>
      </c>
      <c r="F1694">
        <v>94</v>
      </c>
      <c r="G1694">
        <v>1</v>
      </c>
      <c r="H1694" t="str">
        <f>VLOOKUP($C1694,'Raw-products'!$A$2:$H$1261,MATCH(H$1,'Raw-products'!$A$1:$H$1,0))</f>
        <v>Shirt</v>
      </c>
      <c r="I1694" t="str">
        <f>VLOOKUP($C1694,'Raw-products'!$A$2:$H$1261,MATCH(I$1,'Raw-products'!$A$1:$H$1,0))</f>
        <v>Henley</v>
      </c>
      <c r="J1694" t="str">
        <f>VLOOKUP($C1694,'Raw-products'!$A$2:$H$1261,MATCH(J$1,'Raw-products'!$A$1:$H$1,0))</f>
        <v>L</v>
      </c>
      <c r="K1694" t="str">
        <f>VLOOKUP($C1694,'Raw-products'!$A$2:$H$1261,MATCH(K$1,'Raw-products'!$A$1:$H$1,0))</f>
        <v>violet</v>
      </c>
      <c r="L1694">
        <f>VLOOKUP($C1694,'Raw-products'!$A$2:$H$1261,MATCH(L$1,'Raw-products'!$A$1:$H$1,0))</f>
        <v>92</v>
      </c>
      <c r="M1694">
        <f>VLOOKUP($C1694,'Raw-products'!$A$2:$H$1261,MATCH(M$1,'Raw-products'!$A$1:$H$1,0))</f>
        <v>51</v>
      </c>
      <c r="N1694" s="5">
        <f t="shared" si="52"/>
        <v>4692</v>
      </c>
      <c r="O1694" cm="1">
        <f t="array" ref="O1694:R1694">_xlfn.XLOOKUP($B1694,'Raw -orders'!$A:$A,'Raw -orders'!$B:$E)</f>
        <v>739</v>
      </c>
      <c r="P1694">
        <v>35045</v>
      </c>
      <c r="Q1694" s="1">
        <v>44278</v>
      </c>
      <c r="R1694" s="1">
        <v>44292</v>
      </c>
      <c r="S1694" t="str" cm="1">
        <f t="array" ref="S1694:Z1694">_xlfn.XLOOKUP($O1694,'Raw - customers'!$A:$A,'Raw - customers'!$B:$I)</f>
        <v>Kristel Klaaassen</v>
      </c>
      <c r="T1694" t="str">
        <v>Female</v>
      </c>
      <c r="U1694">
        <v>57</v>
      </c>
      <c r="V1694" t="str">
        <v>09 Jesse ParadeApt. 250</v>
      </c>
      <c r="W1694">
        <v>1335</v>
      </c>
      <c r="X1694" t="str">
        <v>East Matthewville</v>
      </c>
      <c r="Y1694" t="str">
        <v>New South Wales</v>
      </c>
      <c r="Z1694" t="str">
        <v>Australia</v>
      </c>
      <c r="AA1694">
        <v>3</v>
      </c>
      <c r="AB1694" s="3" t="str">
        <f t="shared" si="53"/>
        <v>10 to 20</v>
      </c>
      <c r="AM1694" s="6">
        <v>739</v>
      </c>
      <c r="AN1694" s="6" t="s">
        <v>1362</v>
      </c>
    </row>
    <row r="1695" spans="1:40" x14ac:dyDescent="0.25">
      <c r="A1695">
        <v>1693</v>
      </c>
      <c r="B1695">
        <v>346</v>
      </c>
      <c r="C1695">
        <v>730</v>
      </c>
      <c r="D1695">
        <v>119</v>
      </c>
      <c r="E1695">
        <v>1</v>
      </c>
      <c r="F1695">
        <v>119</v>
      </c>
      <c r="G1695">
        <v>1</v>
      </c>
      <c r="H1695" t="str">
        <f>VLOOKUP($C1695,'Raw-products'!$A$2:$H$1261,MATCH(H$1,'Raw-products'!$A$1:$H$1,0))</f>
        <v>Jacket</v>
      </c>
      <c r="I1695" t="str">
        <f>VLOOKUP($C1695,'Raw-products'!$A$2:$H$1261,MATCH(I$1,'Raw-products'!$A$1:$H$1,0))</f>
        <v>Trench Coat</v>
      </c>
      <c r="J1695" t="str">
        <f>VLOOKUP($C1695,'Raw-products'!$A$2:$H$1261,MATCH(J$1,'Raw-products'!$A$1:$H$1,0))</f>
        <v>XS</v>
      </c>
      <c r="K1695" t="str">
        <f>VLOOKUP($C1695,'Raw-products'!$A$2:$H$1261,MATCH(K$1,'Raw-products'!$A$1:$H$1,0))</f>
        <v>violet</v>
      </c>
      <c r="L1695">
        <f>VLOOKUP($C1695,'Raw-products'!$A$2:$H$1261,MATCH(L$1,'Raw-products'!$A$1:$H$1,0))</f>
        <v>112</v>
      </c>
      <c r="M1695">
        <f>VLOOKUP($C1695,'Raw-products'!$A$2:$H$1261,MATCH(M$1,'Raw-products'!$A$1:$H$1,0))</f>
        <v>64</v>
      </c>
      <c r="N1695" s="5">
        <f t="shared" si="52"/>
        <v>7168</v>
      </c>
      <c r="O1695" cm="1">
        <f t="array" ref="O1695:R1695">_xlfn.XLOOKUP($B1695,'Raw -orders'!$A:$A,'Raw -orders'!$B:$E)</f>
        <v>739</v>
      </c>
      <c r="P1695">
        <v>35045</v>
      </c>
      <c r="Q1695" s="1">
        <v>44278</v>
      </c>
      <c r="R1695" s="1">
        <v>44292</v>
      </c>
      <c r="S1695" t="str" cm="1">
        <f t="array" ref="S1695:Z1695">_xlfn.XLOOKUP($O1695,'Raw - customers'!$A:$A,'Raw - customers'!$B:$I)</f>
        <v>Kristel Klaaassen</v>
      </c>
      <c r="T1695" t="str">
        <v>Female</v>
      </c>
      <c r="U1695">
        <v>57</v>
      </c>
      <c r="V1695" t="str">
        <v>09 Jesse ParadeApt. 250</v>
      </c>
      <c r="W1695">
        <v>1335</v>
      </c>
      <c r="X1695" t="str">
        <v>East Matthewville</v>
      </c>
      <c r="Y1695" t="str">
        <v>New South Wales</v>
      </c>
      <c r="Z1695" t="str">
        <v>Australia</v>
      </c>
      <c r="AA1695">
        <v>3</v>
      </c>
      <c r="AB1695" s="3" t="str">
        <f t="shared" si="53"/>
        <v>10 to 20</v>
      </c>
      <c r="AM1695" s="6">
        <v>739</v>
      </c>
      <c r="AN1695" s="6" t="s">
        <v>1362</v>
      </c>
    </row>
    <row r="1696" spans="1:40" x14ac:dyDescent="0.25">
      <c r="A1696">
        <v>1694</v>
      </c>
      <c r="B1696">
        <v>346</v>
      </c>
      <c r="C1696">
        <v>15</v>
      </c>
      <c r="D1696">
        <v>96</v>
      </c>
      <c r="E1696">
        <v>3</v>
      </c>
      <c r="F1696">
        <v>288</v>
      </c>
      <c r="G1696">
        <v>1</v>
      </c>
      <c r="H1696" t="str">
        <f>VLOOKUP($C1696,'Raw-products'!$A$2:$H$1261,MATCH(H$1,'Raw-products'!$A$1:$H$1,0))</f>
        <v>Shirt</v>
      </c>
      <c r="I1696" t="str">
        <f>VLOOKUP($C1696,'Raw-products'!$A$2:$H$1261,MATCH(I$1,'Raw-products'!$A$1:$H$1,0))</f>
        <v>Oxford Cloth</v>
      </c>
      <c r="J1696" t="str">
        <f>VLOOKUP($C1696,'Raw-products'!$A$2:$H$1261,MATCH(J$1,'Raw-products'!$A$1:$H$1,0))</f>
        <v>XS</v>
      </c>
      <c r="K1696" t="str">
        <f>VLOOKUP($C1696,'Raw-products'!$A$2:$H$1261,MATCH(K$1,'Raw-products'!$A$1:$H$1,0))</f>
        <v>green</v>
      </c>
      <c r="L1696">
        <f>VLOOKUP($C1696,'Raw-products'!$A$2:$H$1261,MATCH(L$1,'Raw-products'!$A$1:$H$1,0))</f>
        <v>114</v>
      </c>
      <c r="M1696">
        <f>VLOOKUP($C1696,'Raw-products'!$A$2:$H$1261,MATCH(M$1,'Raw-products'!$A$1:$H$1,0))</f>
        <v>68</v>
      </c>
      <c r="N1696" s="5">
        <f t="shared" si="52"/>
        <v>7752</v>
      </c>
      <c r="O1696" cm="1">
        <f t="array" ref="O1696:R1696">_xlfn.XLOOKUP($B1696,'Raw -orders'!$A:$A,'Raw -orders'!$B:$E)</f>
        <v>739</v>
      </c>
      <c r="P1696">
        <v>35045</v>
      </c>
      <c r="Q1696" s="1">
        <v>44278</v>
      </c>
      <c r="R1696" s="1">
        <v>44292</v>
      </c>
      <c r="S1696" t="str" cm="1">
        <f t="array" ref="S1696:Z1696">_xlfn.XLOOKUP($O1696,'Raw - customers'!$A:$A,'Raw - customers'!$B:$I)</f>
        <v>Kristel Klaaassen</v>
      </c>
      <c r="T1696" t="str">
        <v>Female</v>
      </c>
      <c r="U1696">
        <v>57</v>
      </c>
      <c r="V1696" t="str">
        <v>09 Jesse ParadeApt. 250</v>
      </c>
      <c r="W1696">
        <v>1335</v>
      </c>
      <c r="X1696" t="str">
        <v>East Matthewville</v>
      </c>
      <c r="Y1696" t="str">
        <v>New South Wales</v>
      </c>
      <c r="Z1696" t="str">
        <v>Australia</v>
      </c>
      <c r="AA1696">
        <v>3</v>
      </c>
      <c r="AB1696" s="3" t="str">
        <f t="shared" si="53"/>
        <v>10 to 20</v>
      </c>
      <c r="AM1696" s="6">
        <v>739</v>
      </c>
      <c r="AN1696" s="6" t="s">
        <v>1362</v>
      </c>
    </row>
    <row r="1697" spans="1:40" x14ac:dyDescent="0.25">
      <c r="A1697">
        <v>1695</v>
      </c>
      <c r="B1697">
        <v>346</v>
      </c>
      <c r="C1697">
        <v>1145</v>
      </c>
      <c r="D1697">
        <v>102</v>
      </c>
      <c r="E1697">
        <v>3</v>
      </c>
      <c r="F1697">
        <v>306</v>
      </c>
      <c r="G1697">
        <v>1</v>
      </c>
      <c r="H1697" t="str">
        <f>VLOOKUP($C1697,'Raw-products'!$A$2:$H$1261,MATCH(H$1,'Raw-products'!$A$1:$H$1,0))</f>
        <v>Trousers</v>
      </c>
      <c r="I1697" t="str">
        <f>VLOOKUP($C1697,'Raw-products'!$A$2:$H$1261,MATCH(I$1,'Raw-products'!$A$1:$H$1,0))</f>
        <v>Cargo Pants</v>
      </c>
      <c r="J1697" t="str">
        <f>VLOOKUP($C1697,'Raw-products'!$A$2:$H$1261,MATCH(J$1,'Raw-products'!$A$1:$H$1,0))</f>
        <v>XS</v>
      </c>
      <c r="K1697" t="str">
        <f>VLOOKUP($C1697,'Raw-products'!$A$2:$H$1261,MATCH(K$1,'Raw-products'!$A$1:$H$1,0))</f>
        <v>indigo</v>
      </c>
      <c r="L1697">
        <f>VLOOKUP($C1697,'Raw-products'!$A$2:$H$1261,MATCH(L$1,'Raw-products'!$A$1:$H$1,0))</f>
        <v>106</v>
      </c>
      <c r="M1697">
        <f>VLOOKUP($C1697,'Raw-products'!$A$2:$H$1261,MATCH(M$1,'Raw-products'!$A$1:$H$1,0))</f>
        <v>51</v>
      </c>
      <c r="N1697" s="5">
        <f t="shared" si="52"/>
        <v>5406</v>
      </c>
      <c r="O1697" cm="1">
        <f t="array" ref="O1697:R1697">_xlfn.XLOOKUP($B1697,'Raw -orders'!$A:$A,'Raw -orders'!$B:$E)</f>
        <v>739</v>
      </c>
      <c r="P1697">
        <v>35045</v>
      </c>
      <c r="Q1697" s="1">
        <v>44278</v>
      </c>
      <c r="R1697" s="1">
        <v>44292</v>
      </c>
      <c r="S1697" t="str" cm="1">
        <f t="array" ref="S1697:Z1697">_xlfn.XLOOKUP($O1697,'Raw - customers'!$A:$A,'Raw - customers'!$B:$I)</f>
        <v>Kristel Klaaassen</v>
      </c>
      <c r="T1697" t="str">
        <v>Female</v>
      </c>
      <c r="U1697">
        <v>57</v>
      </c>
      <c r="V1697" t="str">
        <v>09 Jesse ParadeApt. 250</v>
      </c>
      <c r="W1697">
        <v>1335</v>
      </c>
      <c r="X1697" t="str">
        <v>East Matthewville</v>
      </c>
      <c r="Y1697" t="str">
        <v>New South Wales</v>
      </c>
      <c r="Z1697" t="str">
        <v>Australia</v>
      </c>
      <c r="AA1697">
        <v>3</v>
      </c>
      <c r="AB1697" s="3" t="str">
        <f t="shared" si="53"/>
        <v>10 to 20</v>
      </c>
      <c r="AM1697" s="6">
        <v>739</v>
      </c>
      <c r="AN1697" s="6" t="s">
        <v>1362</v>
      </c>
    </row>
    <row r="1698" spans="1:40" x14ac:dyDescent="0.25">
      <c r="A1698">
        <v>1696</v>
      </c>
      <c r="B1698">
        <v>346</v>
      </c>
      <c r="C1698">
        <v>194</v>
      </c>
      <c r="D1698">
        <v>98</v>
      </c>
      <c r="E1698">
        <v>1</v>
      </c>
      <c r="F1698">
        <v>98</v>
      </c>
      <c r="G1698">
        <v>1</v>
      </c>
      <c r="H1698" t="str">
        <f>VLOOKUP($C1698,'Raw-products'!$A$2:$H$1261,MATCH(H$1,'Raw-products'!$A$1:$H$1,0))</f>
        <v>Shirt</v>
      </c>
      <c r="I1698" t="str">
        <f>VLOOKUP($C1698,'Raw-products'!$A$2:$H$1261,MATCH(I$1,'Raw-products'!$A$1:$H$1,0))</f>
        <v>Camp Collared</v>
      </c>
      <c r="J1698" t="str">
        <f>VLOOKUP($C1698,'Raw-products'!$A$2:$H$1261,MATCH(J$1,'Raw-products'!$A$1:$H$1,0))</f>
        <v>XL</v>
      </c>
      <c r="K1698" t="str">
        <f>VLOOKUP($C1698,'Raw-products'!$A$2:$H$1261,MATCH(K$1,'Raw-products'!$A$1:$H$1,0))</f>
        <v>green</v>
      </c>
      <c r="L1698">
        <f>VLOOKUP($C1698,'Raw-products'!$A$2:$H$1261,MATCH(L$1,'Raw-products'!$A$1:$H$1,0))</f>
        <v>112</v>
      </c>
      <c r="M1698">
        <f>VLOOKUP($C1698,'Raw-products'!$A$2:$H$1261,MATCH(M$1,'Raw-products'!$A$1:$H$1,0))</f>
        <v>61</v>
      </c>
      <c r="N1698" s="5">
        <f t="shared" si="52"/>
        <v>6832</v>
      </c>
      <c r="O1698" cm="1">
        <f t="array" ref="O1698:R1698">_xlfn.XLOOKUP($B1698,'Raw -orders'!$A:$A,'Raw -orders'!$B:$E)</f>
        <v>739</v>
      </c>
      <c r="P1698">
        <v>35045</v>
      </c>
      <c r="Q1698" s="1">
        <v>44278</v>
      </c>
      <c r="R1698" s="1">
        <v>44292</v>
      </c>
      <c r="S1698" t="str" cm="1">
        <f t="array" ref="S1698:Z1698">_xlfn.XLOOKUP($O1698,'Raw - customers'!$A:$A,'Raw - customers'!$B:$I)</f>
        <v>Kristel Klaaassen</v>
      </c>
      <c r="T1698" t="str">
        <v>Female</v>
      </c>
      <c r="U1698">
        <v>57</v>
      </c>
      <c r="V1698" t="str">
        <v>09 Jesse ParadeApt. 250</v>
      </c>
      <c r="W1698">
        <v>1335</v>
      </c>
      <c r="X1698" t="str">
        <v>East Matthewville</v>
      </c>
      <c r="Y1698" t="str">
        <v>New South Wales</v>
      </c>
      <c r="Z1698" t="str">
        <v>Australia</v>
      </c>
      <c r="AA1698">
        <v>3</v>
      </c>
      <c r="AB1698" s="3" t="str">
        <f t="shared" si="53"/>
        <v>10 to 20</v>
      </c>
      <c r="AM1698" s="6">
        <v>739</v>
      </c>
      <c r="AN1698" s="6" t="s">
        <v>1362</v>
      </c>
    </row>
    <row r="1699" spans="1:40" x14ac:dyDescent="0.25">
      <c r="A1699">
        <v>1697</v>
      </c>
      <c r="B1699">
        <v>346</v>
      </c>
      <c r="C1699">
        <v>591</v>
      </c>
      <c r="D1699">
        <v>100</v>
      </c>
      <c r="E1699">
        <v>1</v>
      </c>
      <c r="F1699">
        <v>100</v>
      </c>
      <c r="G1699">
        <v>1</v>
      </c>
      <c r="H1699" t="str">
        <f>VLOOKUP($C1699,'Raw-products'!$A$2:$H$1261,MATCH(H$1,'Raw-products'!$A$1:$H$1,0))</f>
        <v>Jacket</v>
      </c>
      <c r="I1699" t="str">
        <f>VLOOKUP($C1699,'Raw-products'!$A$2:$H$1261,MATCH(I$1,'Raw-products'!$A$1:$H$1,0))</f>
        <v>Bomber</v>
      </c>
      <c r="J1699" t="str">
        <f>VLOOKUP($C1699,'Raw-products'!$A$2:$H$1261,MATCH(J$1,'Raw-products'!$A$1:$H$1,0))</f>
        <v>S</v>
      </c>
      <c r="K1699" t="str">
        <f>VLOOKUP($C1699,'Raw-products'!$A$2:$H$1261,MATCH(K$1,'Raw-products'!$A$1:$H$1,0))</f>
        <v>violet</v>
      </c>
      <c r="L1699">
        <f>VLOOKUP($C1699,'Raw-products'!$A$2:$H$1261,MATCH(L$1,'Raw-products'!$A$1:$H$1,0))</f>
        <v>90</v>
      </c>
      <c r="M1699">
        <f>VLOOKUP($C1699,'Raw-products'!$A$2:$H$1261,MATCH(M$1,'Raw-products'!$A$1:$H$1,0))</f>
        <v>45</v>
      </c>
      <c r="N1699" s="5">
        <f t="shared" si="52"/>
        <v>4050</v>
      </c>
      <c r="O1699" cm="1">
        <f t="array" ref="O1699:R1699">_xlfn.XLOOKUP($B1699,'Raw -orders'!$A:$A,'Raw -orders'!$B:$E)</f>
        <v>739</v>
      </c>
      <c r="P1699">
        <v>35045</v>
      </c>
      <c r="Q1699" s="1">
        <v>44278</v>
      </c>
      <c r="R1699" s="1">
        <v>44292</v>
      </c>
      <c r="S1699" t="str" cm="1">
        <f t="array" ref="S1699:Z1699">_xlfn.XLOOKUP($O1699,'Raw - customers'!$A:$A,'Raw - customers'!$B:$I)</f>
        <v>Kristel Klaaassen</v>
      </c>
      <c r="T1699" t="str">
        <v>Female</v>
      </c>
      <c r="U1699">
        <v>57</v>
      </c>
      <c r="V1699" t="str">
        <v>09 Jesse ParadeApt. 250</v>
      </c>
      <c r="W1699">
        <v>1335</v>
      </c>
      <c r="X1699" t="str">
        <v>East Matthewville</v>
      </c>
      <c r="Y1699" t="str">
        <v>New South Wales</v>
      </c>
      <c r="Z1699" t="str">
        <v>Australia</v>
      </c>
      <c r="AA1699">
        <v>3</v>
      </c>
      <c r="AB1699" s="3" t="str">
        <f t="shared" si="53"/>
        <v>10 to 20</v>
      </c>
      <c r="AM1699" s="6">
        <v>739</v>
      </c>
      <c r="AN1699" s="6" t="s">
        <v>1362</v>
      </c>
    </row>
    <row r="1700" spans="1:40" x14ac:dyDescent="0.25">
      <c r="A1700">
        <v>1698</v>
      </c>
      <c r="B1700">
        <v>346</v>
      </c>
      <c r="C1700">
        <v>74</v>
      </c>
      <c r="D1700">
        <v>118</v>
      </c>
      <c r="E1700">
        <v>2</v>
      </c>
      <c r="F1700">
        <v>236</v>
      </c>
      <c r="G1700">
        <v>1</v>
      </c>
      <c r="H1700" t="str">
        <f>VLOOKUP($C1700,'Raw-products'!$A$2:$H$1261,MATCH(H$1,'Raw-products'!$A$1:$H$1,0))</f>
        <v>Shirt</v>
      </c>
      <c r="I1700" t="str">
        <f>VLOOKUP($C1700,'Raw-products'!$A$2:$H$1261,MATCH(I$1,'Raw-products'!$A$1:$H$1,0))</f>
        <v>Flannel</v>
      </c>
      <c r="J1700" t="str">
        <f>VLOOKUP($C1700,'Raw-products'!$A$2:$H$1261,MATCH(J$1,'Raw-products'!$A$1:$H$1,0))</f>
        <v>XL</v>
      </c>
      <c r="K1700" t="str">
        <f>VLOOKUP($C1700,'Raw-products'!$A$2:$H$1261,MATCH(K$1,'Raw-products'!$A$1:$H$1,0))</f>
        <v>red</v>
      </c>
      <c r="L1700">
        <f>VLOOKUP($C1700,'Raw-products'!$A$2:$H$1261,MATCH(L$1,'Raw-products'!$A$1:$H$1,0))</f>
        <v>96</v>
      </c>
      <c r="M1700">
        <f>VLOOKUP($C1700,'Raw-products'!$A$2:$H$1261,MATCH(M$1,'Raw-products'!$A$1:$H$1,0))</f>
        <v>72</v>
      </c>
      <c r="N1700" s="5">
        <f t="shared" si="52"/>
        <v>6912</v>
      </c>
      <c r="O1700" cm="1">
        <f t="array" ref="O1700:R1700">_xlfn.XLOOKUP($B1700,'Raw -orders'!$A:$A,'Raw -orders'!$B:$E)</f>
        <v>739</v>
      </c>
      <c r="P1700">
        <v>35045</v>
      </c>
      <c r="Q1700" s="1">
        <v>44278</v>
      </c>
      <c r="R1700" s="1">
        <v>44292</v>
      </c>
      <c r="S1700" t="str" cm="1">
        <f t="array" ref="S1700:Z1700">_xlfn.XLOOKUP($O1700,'Raw - customers'!$A:$A,'Raw - customers'!$B:$I)</f>
        <v>Kristel Klaaassen</v>
      </c>
      <c r="T1700" t="str">
        <v>Female</v>
      </c>
      <c r="U1700">
        <v>57</v>
      </c>
      <c r="V1700" t="str">
        <v>09 Jesse ParadeApt. 250</v>
      </c>
      <c r="W1700">
        <v>1335</v>
      </c>
      <c r="X1700" t="str">
        <v>East Matthewville</v>
      </c>
      <c r="Y1700" t="str">
        <v>New South Wales</v>
      </c>
      <c r="Z1700" t="str">
        <v>Australia</v>
      </c>
      <c r="AA1700">
        <v>3</v>
      </c>
      <c r="AB1700" s="3" t="str">
        <f t="shared" si="53"/>
        <v>10 to 20</v>
      </c>
      <c r="AM1700" s="6">
        <v>739</v>
      </c>
      <c r="AN1700" s="6" t="s">
        <v>1362</v>
      </c>
    </row>
    <row r="1701" spans="1:40" x14ac:dyDescent="0.25">
      <c r="A1701">
        <v>1699</v>
      </c>
      <c r="B1701">
        <v>346</v>
      </c>
      <c r="C1701">
        <v>776</v>
      </c>
      <c r="D1701">
        <v>91</v>
      </c>
      <c r="E1701">
        <v>1</v>
      </c>
      <c r="F1701">
        <v>91</v>
      </c>
      <c r="G1701">
        <v>1</v>
      </c>
      <c r="H1701" t="str">
        <f>VLOOKUP($C1701,'Raw-products'!$A$2:$H$1261,MATCH(H$1,'Raw-products'!$A$1:$H$1,0))</f>
        <v>Jacket</v>
      </c>
      <c r="I1701" t="str">
        <f>VLOOKUP($C1701,'Raw-products'!$A$2:$H$1261,MATCH(I$1,'Raw-products'!$A$1:$H$1,0))</f>
        <v>Pullover</v>
      </c>
      <c r="J1701" t="str">
        <f>VLOOKUP($C1701,'Raw-products'!$A$2:$H$1261,MATCH(J$1,'Raw-products'!$A$1:$H$1,0))</f>
        <v>S</v>
      </c>
      <c r="K1701" t="str">
        <f>VLOOKUP($C1701,'Raw-products'!$A$2:$H$1261,MATCH(K$1,'Raw-products'!$A$1:$H$1,0))</f>
        <v>orange</v>
      </c>
      <c r="L1701">
        <f>VLOOKUP($C1701,'Raw-products'!$A$2:$H$1261,MATCH(L$1,'Raw-products'!$A$1:$H$1,0))</f>
        <v>114</v>
      </c>
      <c r="M1701">
        <f>VLOOKUP($C1701,'Raw-products'!$A$2:$H$1261,MATCH(M$1,'Raw-products'!$A$1:$H$1,0))</f>
        <v>77</v>
      </c>
      <c r="N1701" s="5">
        <f t="shared" si="52"/>
        <v>8778</v>
      </c>
      <c r="O1701" cm="1">
        <f t="array" ref="O1701:R1701">_xlfn.XLOOKUP($B1701,'Raw -orders'!$A:$A,'Raw -orders'!$B:$E)</f>
        <v>739</v>
      </c>
      <c r="P1701">
        <v>35045</v>
      </c>
      <c r="Q1701" s="1">
        <v>44278</v>
      </c>
      <c r="R1701" s="1">
        <v>44292</v>
      </c>
      <c r="S1701" t="str" cm="1">
        <f t="array" ref="S1701:Z1701">_xlfn.XLOOKUP($O1701,'Raw - customers'!$A:$A,'Raw - customers'!$B:$I)</f>
        <v>Kristel Klaaassen</v>
      </c>
      <c r="T1701" t="str">
        <v>Female</v>
      </c>
      <c r="U1701">
        <v>57</v>
      </c>
      <c r="V1701" t="str">
        <v>09 Jesse ParadeApt. 250</v>
      </c>
      <c r="W1701">
        <v>1335</v>
      </c>
      <c r="X1701" t="str">
        <v>East Matthewville</v>
      </c>
      <c r="Y1701" t="str">
        <v>New South Wales</v>
      </c>
      <c r="Z1701" t="str">
        <v>Australia</v>
      </c>
      <c r="AA1701">
        <v>3</v>
      </c>
      <c r="AB1701" s="3" t="str">
        <f t="shared" si="53"/>
        <v>10 to 20</v>
      </c>
      <c r="AM1701" s="6">
        <v>739</v>
      </c>
      <c r="AN1701" s="6" t="s">
        <v>1362</v>
      </c>
    </row>
    <row r="1702" spans="1:40" x14ac:dyDescent="0.25">
      <c r="A1702">
        <v>1700</v>
      </c>
      <c r="B1702">
        <v>346</v>
      </c>
      <c r="C1702">
        <v>1210</v>
      </c>
      <c r="D1702">
        <v>105</v>
      </c>
      <c r="E1702">
        <v>2</v>
      </c>
      <c r="F1702">
        <v>210</v>
      </c>
      <c r="G1702">
        <v>1</v>
      </c>
      <c r="H1702" t="str">
        <f>VLOOKUP($C1702,'Raw-products'!$A$2:$H$1261,MATCH(H$1,'Raw-products'!$A$1:$H$1,0))</f>
        <v>Trousers</v>
      </c>
      <c r="I1702" t="str">
        <f>VLOOKUP($C1702,'Raw-products'!$A$2:$H$1261,MATCH(I$1,'Raw-products'!$A$1:$H$1,0))</f>
        <v>Pleated</v>
      </c>
      <c r="J1702" t="str">
        <f>VLOOKUP($C1702,'Raw-products'!$A$2:$H$1261,MATCH(J$1,'Raw-products'!$A$1:$H$1,0))</f>
        <v>XS</v>
      </c>
      <c r="K1702" t="str">
        <f>VLOOKUP($C1702,'Raw-products'!$A$2:$H$1261,MATCH(K$1,'Raw-products'!$A$1:$H$1,0))</f>
        <v>blue</v>
      </c>
      <c r="L1702">
        <f>VLOOKUP($C1702,'Raw-products'!$A$2:$H$1261,MATCH(L$1,'Raw-products'!$A$1:$H$1,0))</f>
        <v>90</v>
      </c>
      <c r="M1702">
        <f>VLOOKUP($C1702,'Raw-products'!$A$2:$H$1261,MATCH(M$1,'Raw-products'!$A$1:$H$1,0))</f>
        <v>62</v>
      </c>
      <c r="N1702" s="5">
        <f t="shared" si="52"/>
        <v>5580</v>
      </c>
      <c r="O1702" cm="1">
        <f t="array" ref="O1702:R1702">_xlfn.XLOOKUP($B1702,'Raw -orders'!$A:$A,'Raw -orders'!$B:$E)</f>
        <v>739</v>
      </c>
      <c r="P1702">
        <v>35045</v>
      </c>
      <c r="Q1702" s="1">
        <v>44278</v>
      </c>
      <c r="R1702" s="1">
        <v>44292</v>
      </c>
      <c r="S1702" t="str" cm="1">
        <f t="array" ref="S1702:Z1702">_xlfn.XLOOKUP($O1702,'Raw - customers'!$A:$A,'Raw - customers'!$B:$I)</f>
        <v>Kristel Klaaassen</v>
      </c>
      <c r="T1702" t="str">
        <v>Female</v>
      </c>
      <c r="U1702">
        <v>57</v>
      </c>
      <c r="V1702" t="str">
        <v>09 Jesse ParadeApt. 250</v>
      </c>
      <c r="W1702">
        <v>1335</v>
      </c>
      <c r="X1702" t="str">
        <v>East Matthewville</v>
      </c>
      <c r="Y1702" t="str">
        <v>New South Wales</v>
      </c>
      <c r="Z1702" t="str">
        <v>Australia</v>
      </c>
      <c r="AA1702">
        <v>3</v>
      </c>
      <c r="AB1702" s="3" t="str">
        <f t="shared" si="53"/>
        <v>10 to 20</v>
      </c>
      <c r="AM1702" s="6">
        <v>739</v>
      </c>
      <c r="AN1702" s="6" t="s">
        <v>1362</v>
      </c>
    </row>
    <row r="1703" spans="1:40" x14ac:dyDescent="0.25">
      <c r="A1703">
        <v>1701</v>
      </c>
      <c r="B1703">
        <v>347</v>
      </c>
      <c r="C1703">
        <v>953</v>
      </c>
      <c r="D1703">
        <v>97</v>
      </c>
      <c r="E1703">
        <v>2</v>
      </c>
      <c r="F1703">
        <v>194</v>
      </c>
      <c r="G1703">
        <v>1</v>
      </c>
      <c r="H1703" t="str">
        <f>VLOOKUP($C1703,'Raw-products'!$A$2:$H$1261,MATCH(H$1,'Raw-products'!$A$1:$H$1,0))</f>
        <v>Trousers</v>
      </c>
      <c r="I1703" t="str">
        <f>VLOOKUP($C1703,'Raw-products'!$A$2:$H$1261,MATCH(I$1,'Raw-products'!$A$1:$H$1,0))</f>
        <v>Slim-Fit</v>
      </c>
      <c r="J1703" t="str">
        <f>VLOOKUP($C1703,'Raw-products'!$A$2:$H$1261,MATCH(J$1,'Raw-products'!$A$1:$H$1,0))</f>
        <v>L</v>
      </c>
      <c r="K1703" t="str">
        <f>VLOOKUP($C1703,'Raw-products'!$A$2:$H$1261,MATCH(K$1,'Raw-products'!$A$1:$H$1,0))</f>
        <v>orange</v>
      </c>
      <c r="L1703">
        <f>VLOOKUP($C1703,'Raw-products'!$A$2:$H$1261,MATCH(L$1,'Raw-products'!$A$1:$H$1,0))</f>
        <v>119</v>
      </c>
      <c r="M1703">
        <f>VLOOKUP($C1703,'Raw-products'!$A$2:$H$1261,MATCH(M$1,'Raw-products'!$A$1:$H$1,0))</f>
        <v>66</v>
      </c>
      <c r="N1703" s="5">
        <f t="shared" si="52"/>
        <v>7854</v>
      </c>
      <c r="O1703" cm="1">
        <f t="array" ref="O1703:R1703">_xlfn.XLOOKUP($B1703,'Raw -orders'!$A:$A,'Raw -orders'!$B:$E)</f>
        <v>209</v>
      </c>
      <c r="P1703">
        <v>18829</v>
      </c>
      <c r="Q1703" s="1">
        <v>44345</v>
      </c>
      <c r="R1703" s="1">
        <v>44361</v>
      </c>
      <c r="S1703" t="str" cm="1">
        <f t="array" ref="S1703:Z1703">_xlfn.XLOOKUP($O1703,'Raw - customers'!$A:$A,'Raw - customers'!$B:$I)</f>
        <v>Lauryn Deport</v>
      </c>
      <c r="T1703" t="str">
        <v>Female</v>
      </c>
      <c r="U1703">
        <v>29</v>
      </c>
      <c r="V1703" t="str">
        <v>47 Green ParkwayApt. 868</v>
      </c>
      <c r="W1703">
        <v>8313</v>
      </c>
      <c r="X1703" t="str">
        <v>Bayermouth</v>
      </c>
      <c r="Y1703" t="str">
        <v>South Australia</v>
      </c>
      <c r="Z1703" t="str">
        <v>Australia</v>
      </c>
      <c r="AA1703">
        <v>5</v>
      </c>
      <c r="AB1703" s="3" t="str">
        <f t="shared" si="53"/>
        <v>10 to 20</v>
      </c>
      <c r="AM1703" s="6">
        <v>209</v>
      </c>
      <c r="AN1703" s="6" t="s">
        <v>1345</v>
      </c>
    </row>
    <row r="1704" spans="1:40" x14ac:dyDescent="0.25">
      <c r="A1704">
        <v>1702</v>
      </c>
      <c r="B1704">
        <v>347</v>
      </c>
      <c r="C1704">
        <v>489</v>
      </c>
      <c r="D1704">
        <v>118</v>
      </c>
      <c r="E1704">
        <v>1</v>
      </c>
      <c r="F1704">
        <v>118</v>
      </c>
      <c r="G1704">
        <v>1</v>
      </c>
      <c r="H1704" t="str">
        <f>VLOOKUP($C1704,'Raw-products'!$A$2:$H$1261,MATCH(H$1,'Raw-products'!$A$1:$H$1,0))</f>
        <v>Jacket</v>
      </c>
      <c r="I1704" t="str">
        <f>VLOOKUP($C1704,'Raw-products'!$A$2:$H$1261,MATCH(I$1,'Raw-products'!$A$1:$H$1,0))</f>
        <v>Puffer</v>
      </c>
      <c r="J1704" t="str">
        <f>VLOOKUP($C1704,'Raw-products'!$A$2:$H$1261,MATCH(J$1,'Raw-products'!$A$1:$H$1,0))</f>
        <v>XL</v>
      </c>
      <c r="K1704" t="str">
        <f>VLOOKUP($C1704,'Raw-products'!$A$2:$H$1261,MATCH(K$1,'Raw-products'!$A$1:$H$1,0))</f>
        <v>violet</v>
      </c>
      <c r="L1704">
        <f>VLOOKUP($C1704,'Raw-products'!$A$2:$H$1261,MATCH(L$1,'Raw-products'!$A$1:$H$1,0))</f>
        <v>110</v>
      </c>
      <c r="M1704">
        <f>VLOOKUP($C1704,'Raw-products'!$A$2:$H$1261,MATCH(M$1,'Raw-products'!$A$1:$H$1,0))</f>
        <v>40</v>
      </c>
      <c r="N1704" s="5">
        <f t="shared" si="52"/>
        <v>4400</v>
      </c>
      <c r="O1704" cm="1">
        <f t="array" ref="O1704:R1704">_xlfn.XLOOKUP($B1704,'Raw -orders'!$A:$A,'Raw -orders'!$B:$E)</f>
        <v>209</v>
      </c>
      <c r="P1704">
        <v>18829</v>
      </c>
      <c r="Q1704" s="1">
        <v>44345</v>
      </c>
      <c r="R1704" s="1">
        <v>44361</v>
      </c>
      <c r="S1704" t="str" cm="1">
        <f t="array" ref="S1704:Z1704">_xlfn.XLOOKUP($O1704,'Raw - customers'!$A:$A,'Raw - customers'!$B:$I)</f>
        <v>Lauryn Deport</v>
      </c>
      <c r="T1704" t="str">
        <v>Female</v>
      </c>
      <c r="U1704">
        <v>29</v>
      </c>
      <c r="V1704" t="str">
        <v>47 Green ParkwayApt. 868</v>
      </c>
      <c r="W1704">
        <v>8313</v>
      </c>
      <c r="X1704" t="str">
        <v>Bayermouth</v>
      </c>
      <c r="Y1704" t="str">
        <v>South Australia</v>
      </c>
      <c r="Z1704" t="str">
        <v>Australia</v>
      </c>
      <c r="AA1704">
        <v>5</v>
      </c>
      <c r="AB1704" s="3" t="str">
        <f t="shared" si="53"/>
        <v>10 to 20</v>
      </c>
      <c r="AM1704" s="6">
        <v>209</v>
      </c>
      <c r="AN1704" s="6" t="s">
        <v>1345</v>
      </c>
    </row>
    <row r="1705" spans="1:40" x14ac:dyDescent="0.25">
      <c r="A1705">
        <v>1703</v>
      </c>
      <c r="B1705">
        <v>347</v>
      </c>
      <c r="C1705">
        <v>957</v>
      </c>
      <c r="D1705">
        <v>97</v>
      </c>
      <c r="E1705">
        <v>1</v>
      </c>
      <c r="F1705">
        <v>97</v>
      </c>
      <c r="G1705">
        <v>1</v>
      </c>
      <c r="H1705" t="str">
        <f>VLOOKUP($C1705,'Raw-products'!$A$2:$H$1261,MATCH(H$1,'Raw-products'!$A$1:$H$1,0))</f>
        <v>Trousers</v>
      </c>
      <c r="I1705" t="str">
        <f>VLOOKUP($C1705,'Raw-products'!$A$2:$H$1261,MATCH(I$1,'Raw-products'!$A$1:$H$1,0))</f>
        <v>Slim-Fit</v>
      </c>
      <c r="J1705" t="str">
        <f>VLOOKUP($C1705,'Raw-products'!$A$2:$H$1261,MATCH(J$1,'Raw-products'!$A$1:$H$1,0))</f>
        <v>M</v>
      </c>
      <c r="K1705" t="str">
        <f>VLOOKUP($C1705,'Raw-products'!$A$2:$H$1261,MATCH(K$1,'Raw-products'!$A$1:$H$1,0))</f>
        <v>yellow</v>
      </c>
      <c r="L1705">
        <f>VLOOKUP($C1705,'Raw-products'!$A$2:$H$1261,MATCH(L$1,'Raw-products'!$A$1:$H$1,0))</f>
        <v>119</v>
      </c>
      <c r="M1705">
        <f>VLOOKUP($C1705,'Raw-products'!$A$2:$H$1261,MATCH(M$1,'Raw-products'!$A$1:$H$1,0))</f>
        <v>55</v>
      </c>
      <c r="N1705" s="5">
        <f t="shared" si="52"/>
        <v>6545</v>
      </c>
      <c r="O1705" cm="1">
        <f t="array" ref="O1705:R1705">_xlfn.XLOOKUP($B1705,'Raw -orders'!$A:$A,'Raw -orders'!$B:$E)</f>
        <v>209</v>
      </c>
      <c r="P1705">
        <v>18829</v>
      </c>
      <c r="Q1705" s="1">
        <v>44345</v>
      </c>
      <c r="R1705" s="1">
        <v>44361</v>
      </c>
      <c r="S1705" t="str" cm="1">
        <f t="array" ref="S1705:Z1705">_xlfn.XLOOKUP($O1705,'Raw - customers'!$A:$A,'Raw - customers'!$B:$I)</f>
        <v>Lauryn Deport</v>
      </c>
      <c r="T1705" t="str">
        <v>Female</v>
      </c>
      <c r="U1705">
        <v>29</v>
      </c>
      <c r="V1705" t="str">
        <v>47 Green ParkwayApt. 868</v>
      </c>
      <c r="W1705">
        <v>8313</v>
      </c>
      <c r="X1705" t="str">
        <v>Bayermouth</v>
      </c>
      <c r="Y1705" t="str">
        <v>South Australia</v>
      </c>
      <c r="Z1705" t="str">
        <v>Australia</v>
      </c>
      <c r="AA1705">
        <v>5</v>
      </c>
      <c r="AB1705" s="3" t="str">
        <f t="shared" si="53"/>
        <v>10 to 20</v>
      </c>
      <c r="AM1705" s="6">
        <v>209</v>
      </c>
      <c r="AN1705" s="6" t="s">
        <v>1345</v>
      </c>
    </row>
    <row r="1706" spans="1:40" x14ac:dyDescent="0.25">
      <c r="A1706">
        <v>1704</v>
      </c>
      <c r="B1706">
        <v>347</v>
      </c>
      <c r="C1706">
        <v>644</v>
      </c>
      <c r="D1706">
        <v>93</v>
      </c>
      <c r="E1706">
        <v>3</v>
      </c>
      <c r="F1706">
        <v>279</v>
      </c>
      <c r="G1706">
        <v>1</v>
      </c>
      <c r="H1706" t="str">
        <f>VLOOKUP($C1706,'Raw-products'!$A$2:$H$1261,MATCH(H$1,'Raw-products'!$A$1:$H$1,0))</f>
        <v>Jacket</v>
      </c>
      <c r="I1706" t="str">
        <f>VLOOKUP($C1706,'Raw-products'!$A$2:$H$1261,MATCH(I$1,'Raw-products'!$A$1:$H$1,0))</f>
        <v>Coach</v>
      </c>
      <c r="J1706" t="str">
        <f>VLOOKUP($C1706,'Raw-products'!$A$2:$H$1261,MATCH(J$1,'Raw-products'!$A$1:$H$1,0))</f>
        <v>XL</v>
      </c>
      <c r="K1706" t="str">
        <f>VLOOKUP($C1706,'Raw-products'!$A$2:$H$1261,MATCH(K$1,'Raw-products'!$A$1:$H$1,0))</f>
        <v>yellow</v>
      </c>
      <c r="L1706">
        <f>VLOOKUP($C1706,'Raw-products'!$A$2:$H$1261,MATCH(L$1,'Raw-products'!$A$1:$H$1,0))</f>
        <v>115</v>
      </c>
      <c r="M1706">
        <f>VLOOKUP($C1706,'Raw-products'!$A$2:$H$1261,MATCH(M$1,'Raw-products'!$A$1:$H$1,0))</f>
        <v>68</v>
      </c>
      <c r="N1706" s="5">
        <f t="shared" si="52"/>
        <v>7820</v>
      </c>
      <c r="O1706" cm="1">
        <f t="array" ref="O1706:R1706">_xlfn.XLOOKUP($B1706,'Raw -orders'!$A:$A,'Raw -orders'!$B:$E)</f>
        <v>209</v>
      </c>
      <c r="P1706">
        <v>18829</v>
      </c>
      <c r="Q1706" s="1">
        <v>44345</v>
      </c>
      <c r="R1706" s="1">
        <v>44361</v>
      </c>
      <c r="S1706" t="str" cm="1">
        <f t="array" ref="S1706:Z1706">_xlfn.XLOOKUP($O1706,'Raw - customers'!$A:$A,'Raw - customers'!$B:$I)</f>
        <v>Lauryn Deport</v>
      </c>
      <c r="T1706" t="str">
        <v>Female</v>
      </c>
      <c r="U1706">
        <v>29</v>
      </c>
      <c r="V1706" t="str">
        <v>47 Green ParkwayApt. 868</v>
      </c>
      <c r="W1706">
        <v>8313</v>
      </c>
      <c r="X1706" t="str">
        <v>Bayermouth</v>
      </c>
      <c r="Y1706" t="str">
        <v>South Australia</v>
      </c>
      <c r="Z1706" t="str">
        <v>Australia</v>
      </c>
      <c r="AA1706">
        <v>5</v>
      </c>
      <c r="AB1706" s="3" t="str">
        <f t="shared" si="53"/>
        <v>10 to 20</v>
      </c>
      <c r="AM1706" s="6">
        <v>209</v>
      </c>
      <c r="AN1706" s="6" t="s">
        <v>1345</v>
      </c>
    </row>
    <row r="1707" spans="1:40" x14ac:dyDescent="0.25">
      <c r="A1707">
        <v>1705</v>
      </c>
      <c r="B1707">
        <v>348</v>
      </c>
      <c r="C1707">
        <v>619</v>
      </c>
      <c r="D1707">
        <v>112</v>
      </c>
      <c r="E1707">
        <v>3</v>
      </c>
      <c r="F1707">
        <v>336</v>
      </c>
      <c r="G1707">
        <v>1</v>
      </c>
      <c r="H1707" t="str">
        <f>VLOOKUP($C1707,'Raw-products'!$A$2:$H$1261,MATCH(H$1,'Raw-products'!$A$1:$H$1,0))</f>
        <v>Jacket</v>
      </c>
      <c r="I1707" t="str">
        <f>VLOOKUP($C1707,'Raw-products'!$A$2:$H$1261,MATCH(I$1,'Raw-products'!$A$1:$H$1,0))</f>
        <v>Cardigan</v>
      </c>
      <c r="J1707" t="str">
        <f>VLOOKUP($C1707,'Raw-products'!$A$2:$H$1261,MATCH(J$1,'Raw-products'!$A$1:$H$1,0))</f>
        <v>XL</v>
      </c>
      <c r="K1707" t="str">
        <f>VLOOKUP($C1707,'Raw-products'!$A$2:$H$1261,MATCH(K$1,'Raw-products'!$A$1:$H$1,0))</f>
        <v>blue</v>
      </c>
      <c r="L1707">
        <f>VLOOKUP($C1707,'Raw-products'!$A$2:$H$1261,MATCH(L$1,'Raw-products'!$A$1:$H$1,0))</f>
        <v>118</v>
      </c>
      <c r="M1707">
        <f>VLOOKUP($C1707,'Raw-products'!$A$2:$H$1261,MATCH(M$1,'Raw-products'!$A$1:$H$1,0))</f>
        <v>57</v>
      </c>
      <c r="N1707" s="5">
        <f t="shared" si="52"/>
        <v>6726</v>
      </c>
      <c r="O1707" cm="1">
        <f t="array" ref="O1707:R1707">_xlfn.XLOOKUP($B1707,'Raw -orders'!$A:$A,'Raw -orders'!$B:$E)</f>
        <v>732</v>
      </c>
      <c r="P1707">
        <v>42741</v>
      </c>
      <c r="Q1707" s="1">
        <v>44476</v>
      </c>
      <c r="R1707" s="1">
        <v>44497</v>
      </c>
      <c r="S1707" t="str" cm="1">
        <f t="array" ref="S1707:Z1707">_xlfn.XLOOKUP($O1707,'Raw - customers'!$A:$A,'Raw - customers'!$B:$I)</f>
        <v>Gorden Seago</v>
      </c>
      <c r="T1707" t="str">
        <v>Genderfluid</v>
      </c>
      <c r="U1707">
        <v>80</v>
      </c>
      <c r="V1707" t="str">
        <v>905 Stephanie BoulevardApt. 217</v>
      </c>
      <c r="W1707">
        <v>8114</v>
      </c>
      <c r="X1707" t="str">
        <v>Port Aaronton</v>
      </c>
      <c r="Y1707" t="str">
        <v>Queensland</v>
      </c>
      <c r="Z1707" t="str">
        <v>Australia</v>
      </c>
      <c r="AA1707">
        <v>10</v>
      </c>
      <c r="AB1707" s="3" t="str">
        <f t="shared" si="53"/>
        <v>20 to 30</v>
      </c>
      <c r="AM1707" s="6">
        <v>732</v>
      </c>
      <c r="AN1707" s="6" t="s">
        <v>1355</v>
      </c>
    </row>
    <row r="1708" spans="1:40" x14ac:dyDescent="0.25">
      <c r="A1708">
        <v>1706</v>
      </c>
      <c r="B1708">
        <v>348</v>
      </c>
      <c r="C1708">
        <v>349</v>
      </c>
      <c r="D1708">
        <v>109</v>
      </c>
      <c r="E1708">
        <v>3</v>
      </c>
      <c r="F1708">
        <v>327</v>
      </c>
      <c r="G1708">
        <v>1</v>
      </c>
      <c r="H1708" t="str">
        <f>VLOOKUP($C1708,'Raw-products'!$A$2:$H$1261,MATCH(H$1,'Raw-products'!$A$1:$H$1,0))</f>
        <v>Shirt</v>
      </c>
      <c r="I1708" t="str">
        <f>VLOOKUP($C1708,'Raw-products'!$A$2:$H$1261,MATCH(I$1,'Raw-products'!$A$1:$H$1,0))</f>
        <v>Mandarin Collar</v>
      </c>
      <c r="J1708" t="str">
        <f>VLOOKUP($C1708,'Raw-products'!$A$2:$H$1261,MATCH(J$1,'Raw-products'!$A$1:$H$1,0))</f>
        <v>XL</v>
      </c>
      <c r="K1708" t="str">
        <f>VLOOKUP($C1708,'Raw-products'!$A$2:$H$1261,MATCH(K$1,'Raw-products'!$A$1:$H$1,0))</f>
        <v>violet</v>
      </c>
      <c r="L1708">
        <f>VLOOKUP($C1708,'Raw-products'!$A$2:$H$1261,MATCH(L$1,'Raw-products'!$A$1:$H$1,0))</f>
        <v>108</v>
      </c>
      <c r="M1708">
        <f>VLOOKUP($C1708,'Raw-products'!$A$2:$H$1261,MATCH(M$1,'Raw-products'!$A$1:$H$1,0))</f>
        <v>71</v>
      </c>
      <c r="N1708" s="5">
        <f t="shared" si="52"/>
        <v>7668</v>
      </c>
      <c r="O1708" cm="1">
        <f t="array" ref="O1708:R1708">_xlfn.XLOOKUP($B1708,'Raw -orders'!$A:$A,'Raw -orders'!$B:$E)</f>
        <v>732</v>
      </c>
      <c r="P1708">
        <v>42741</v>
      </c>
      <c r="Q1708" s="1">
        <v>44476</v>
      </c>
      <c r="R1708" s="1">
        <v>44497</v>
      </c>
      <c r="S1708" t="str" cm="1">
        <f t="array" ref="S1708:Z1708">_xlfn.XLOOKUP($O1708,'Raw - customers'!$A:$A,'Raw - customers'!$B:$I)</f>
        <v>Gorden Seago</v>
      </c>
      <c r="T1708" t="str">
        <v>Genderfluid</v>
      </c>
      <c r="U1708">
        <v>80</v>
      </c>
      <c r="V1708" t="str">
        <v>905 Stephanie BoulevardApt. 217</v>
      </c>
      <c r="W1708">
        <v>8114</v>
      </c>
      <c r="X1708" t="str">
        <v>Port Aaronton</v>
      </c>
      <c r="Y1708" t="str">
        <v>Queensland</v>
      </c>
      <c r="Z1708" t="str">
        <v>Australia</v>
      </c>
      <c r="AA1708">
        <v>10</v>
      </c>
      <c r="AB1708" s="3" t="str">
        <f t="shared" si="53"/>
        <v>20 to 30</v>
      </c>
      <c r="AM1708" s="6">
        <v>732</v>
      </c>
      <c r="AN1708" s="6" t="s">
        <v>1355</v>
      </c>
    </row>
    <row r="1709" spans="1:40" x14ac:dyDescent="0.25">
      <c r="A1709">
        <v>1707</v>
      </c>
      <c r="B1709">
        <v>348</v>
      </c>
      <c r="C1709">
        <v>856</v>
      </c>
      <c r="D1709">
        <v>113</v>
      </c>
      <c r="E1709">
        <v>3</v>
      </c>
      <c r="F1709">
        <v>339</v>
      </c>
      <c r="G1709">
        <v>1</v>
      </c>
      <c r="H1709" t="str">
        <f>VLOOKUP($C1709,'Raw-products'!$A$2:$H$1261,MATCH(H$1,'Raw-products'!$A$1:$H$1,0))</f>
        <v>Trousers</v>
      </c>
      <c r="I1709" t="str">
        <f>VLOOKUP($C1709,'Raw-products'!$A$2:$H$1261,MATCH(I$1,'Raw-products'!$A$1:$H$1,0))</f>
        <v>Chinos</v>
      </c>
      <c r="J1709" t="str">
        <f>VLOOKUP($C1709,'Raw-products'!$A$2:$H$1261,MATCH(J$1,'Raw-products'!$A$1:$H$1,0))</f>
        <v>S</v>
      </c>
      <c r="K1709" t="str">
        <f>VLOOKUP($C1709,'Raw-products'!$A$2:$H$1261,MATCH(K$1,'Raw-products'!$A$1:$H$1,0))</f>
        <v>green</v>
      </c>
      <c r="L1709">
        <f>VLOOKUP($C1709,'Raw-products'!$A$2:$H$1261,MATCH(L$1,'Raw-products'!$A$1:$H$1,0))</f>
        <v>100</v>
      </c>
      <c r="M1709">
        <f>VLOOKUP($C1709,'Raw-products'!$A$2:$H$1261,MATCH(M$1,'Raw-products'!$A$1:$H$1,0))</f>
        <v>61</v>
      </c>
      <c r="N1709" s="5">
        <f t="shared" si="52"/>
        <v>6100</v>
      </c>
      <c r="O1709" cm="1">
        <f t="array" ref="O1709:R1709">_xlfn.XLOOKUP($B1709,'Raw -orders'!$A:$A,'Raw -orders'!$B:$E)</f>
        <v>732</v>
      </c>
      <c r="P1709">
        <v>42741</v>
      </c>
      <c r="Q1709" s="1">
        <v>44476</v>
      </c>
      <c r="R1709" s="1">
        <v>44497</v>
      </c>
      <c r="S1709" t="str" cm="1">
        <f t="array" ref="S1709:Z1709">_xlfn.XLOOKUP($O1709,'Raw - customers'!$A:$A,'Raw - customers'!$B:$I)</f>
        <v>Gorden Seago</v>
      </c>
      <c r="T1709" t="str">
        <v>Genderfluid</v>
      </c>
      <c r="U1709">
        <v>80</v>
      </c>
      <c r="V1709" t="str">
        <v>905 Stephanie BoulevardApt. 217</v>
      </c>
      <c r="W1709">
        <v>8114</v>
      </c>
      <c r="X1709" t="str">
        <v>Port Aaronton</v>
      </c>
      <c r="Y1709" t="str">
        <v>Queensland</v>
      </c>
      <c r="Z1709" t="str">
        <v>Australia</v>
      </c>
      <c r="AA1709">
        <v>10</v>
      </c>
      <c r="AB1709" s="3" t="str">
        <f t="shared" si="53"/>
        <v>20 to 30</v>
      </c>
      <c r="AM1709" s="6">
        <v>732</v>
      </c>
      <c r="AN1709" s="6" t="s">
        <v>1355</v>
      </c>
    </row>
    <row r="1710" spans="1:40" x14ac:dyDescent="0.25">
      <c r="A1710">
        <v>1708</v>
      </c>
      <c r="B1710">
        <v>348</v>
      </c>
      <c r="C1710">
        <v>349</v>
      </c>
      <c r="D1710">
        <v>109</v>
      </c>
      <c r="E1710">
        <v>2</v>
      </c>
      <c r="F1710">
        <v>218</v>
      </c>
      <c r="G1710">
        <v>1</v>
      </c>
      <c r="H1710" t="str">
        <f>VLOOKUP($C1710,'Raw-products'!$A$2:$H$1261,MATCH(H$1,'Raw-products'!$A$1:$H$1,0))</f>
        <v>Shirt</v>
      </c>
      <c r="I1710" t="str">
        <f>VLOOKUP($C1710,'Raw-products'!$A$2:$H$1261,MATCH(I$1,'Raw-products'!$A$1:$H$1,0))</f>
        <v>Mandarin Collar</v>
      </c>
      <c r="J1710" t="str">
        <f>VLOOKUP($C1710,'Raw-products'!$A$2:$H$1261,MATCH(J$1,'Raw-products'!$A$1:$H$1,0))</f>
        <v>XL</v>
      </c>
      <c r="K1710" t="str">
        <f>VLOOKUP($C1710,'Raw-products'!$A$2:$H$1261,MATCH(K$1,'Raw-products'!$A$1:$H$1,0))</f>
        <v>violet</v>
      </c>
      <c r="L1710">
        <f>VLOOKUP($C1710,'Raw-products'!$A$2:$H$1261,MATCH(L$1,'Raw-products'!$A$1:$H$1,0))</f>
        <v>108</v>
      </c>
      <c r="M1710">
        <f>VLOOKUP($C1710,'Raw-products'!$A$2:$H$1261,MATCH(M$1,'Raw-products'!$A$1:$H$1,0))</f>
        <v>71</v>
      </c>
      <c r="N1710" s="5">
        <f t="shared" si="52"/>
        <v>7668</v>
      </c>
      <c r="O1710" cm="1">
        <f t="array" ref="O1710:R1710">_xlfn.XLOOKUP($B1710,'Raw -orders'!$A:$A,'Raw -orders'!$B:$E)</f>
        <v>732</v>
      </c>
      <c r="P1710">
        <v>42741</v>
      </c>
      <c r="Q1710" s="1">
        <v>44476</v>
      </c>
      <c r="R1710" s="1">
        <v>44497</v>
      </c>
      <c r="S1710" t="str" cm="1">
        <f t="array" ref="S1710:Z1710">_xlfn.XLOOKUP($O1710,'Raw - customers'!$A:$A,'Raw - customers'!$B:$I)</f>
        <v>Gorden Seago</v>
      </c>
      <c r="T1710" t="str">
        <v>Genderfluid</v>
      </c>
      <c r="U1710">
        <v>80</v>
      </c>
      <c r="V1710" t="str">
        <v>905 Stephanie BoulevardApt. 217</v>
      </c>
      <c r="W1710">
        <v>8114</v>
      </c>
      <c r="X1710" t="str">
        <v>Port Aaronton</v>
      </c>
      <c r="Y1710" t="str">
        <v>Queensland</v>
      </c>
      <c r="Z1710" t="str">
        <v>Australia</v>
      </c>
      <c r="AA1710">
        <v>10</v>
      </c>
      <c r="AB1710" s="3" t="str">
        <f t="shared" si="53"/>
        <v>20 to 30</v>
      </c>
      <c r="AM1710" s="6">
        <v>732</v>
      </c>
      <c r="AN1710" s="6" t="s">
        <v>1355</v>
      </c>
    </row>
    <row r="1711" spans="1:40" x14ac:dyDescent="0.25">
      <c r="A1711">
        <v>1709</v>
      </c>
      <c r="B1711">
        <v>348</v>
      </c>
      <c r="C1711">
        <v>833</v>
      </c>
      <c r="D1711">
        <v>117</v>
      </c>
      <c r="E1711">
        <v>3</v>
      </c>
      <c r="F1711">
        <v>351</v>
      </c>
      <c r="G1711">
        <v>1</v>
      </c>
      <c r="H1711" t="str">
        <f>VLOOKUP($C1711,'Raw-products'!$A$2:$H$1261,MATCH(H$1,'Raw-products'!$A$1:$H$1,0))</f>
        <v>Jacket</v>
      </c>
      <c r="I1711" t="str">
        <f>VLOOKUP($C1711,'Raw-products'!$A$2:$H$1261,MATCH(I$1,'Raw-products'!$A$1:$H$1,0))</f>
        <v>Shearling</v>
      </c>
      <c r="J1711" t="str">
        <f>VLOOKUP($C1711,'Raw-products'!$A$2:$H$1261,MATCH(J$1,'Raw-products'!$A$1:$H$1,0))</f>
        <v>L</v>
      </c>
      <c r="K1711" t="str">
        <f>VLOOKUP($C1711,'Raw-products'!$A$2:$H$1261,MATCH(K$1,'Raw-products'!$A$1:$H$1,0))</f>
        <v>indigo</v>
      </c>
      <c r="L1711">
        <f>VLOOKUP($C1711,'Raw-products'!$A$2:$H$1261,MATCH(L$1,'Raw-products'!$A$1:$H$1,0))</f>
        <v>95</v>
      </c>
      <c r="M1711">
        <f>VLOOKUP($C1711,'Raw-products'!$A$2:$H$1261,MATCH(M$1,'Raw-products'!$A$1:$H$1,0))</f>
        <v>66</v>
      </c>
      <c r="N1711" s="5">
        <f t="shared" si="52"/>
        <v>6270</v>
      </c>
      <c r="O1711" cm="1">
        <f t="array" ref="O1711:R1711">_xlfn.XLOOKUP($B1711,'Raw -orders'!$A:$A,'Raw -orders'!$B:$E)</f>
        <v>732</v>
      </c>
      <c r="P1711">
        <v>42741</v>
      </c>
      <c r="Q1711" s="1">
        <v>44476</v>
      </c>
      <c r="R1711" s="1">
        <v>44497</v>
      </c>
      <c r="S1711" t="str" cm="1">
        <f t="array" ref="S1711:Z1711">_xlfn.XLOOKUP($O1711,'Raw - customers'!$A:$A,'Raw - customers'!$B:$I)</f>
        <v>Gorden Seago</v>
      </c>
      <c r="T1711" t="str">
        <v>Genderfluid</v>
      </c>
      <c r="U1711">
        <v>80</v>
      </c>
      <c r="V1711" t="str">
        <v>905 Stephanie BoulevardApt. 217</v>
      </c>
      <c r="W1711">
        <v>8114</v>
      </c>
      <c r="X1711" t="str">
        <v>Port Aaronton</v>
      </c>
      <c r="Y1711" t="str">
        <v>Queensland</v>
      </c>
      <c r="Z1711" t="str">
        <v>Australia</v>
      </c>
      <c r="AA1711">
        <v>10</v>
      </c>
      <c r="AB1711" s="3" t="str">
        <f t="shared" si="53"/>
        <v>20 to 30</v>
      </c>
      <c r="AM1711" s="6">
        <v>732</v>
      </c>
      <c r="AN1711" s="6" t="s">
        <v>1355</v>
      </c>
    </row>
    <row r="1712" spans="1:40" x14ac:dyDescent="0.25">
      <c r="A1712">
        <v>1710</v>
      </c>
      <c r="B1712">
        <v>348</v>
      </c>
      <c r="C1712">
        <v>880</v>
      </c>
      <c r="D1712">
        <v>94</v>
      </c>
      <c r="E1712">
        <v>2</v>
      </c>
      <c r="F1712">
        <v>188</v>
      </c>
      <c r="G1712">
        <v>1</v>
      </c>
      <c r="H1712" t="str">
        <f>VLOOKUP($C1712,'Raw-products'!$A$2:$H$1261,MATCH(H$1,'Raw-products'!$A$1:$H$1,0))</f>
        <v>Trousers</v>
      </c>
      <c r="I1712" t="str">
        <f>VLOOKUP($C1712,'Raw-products'!$A$2:$H$1261,MATCH(I$1,'Raw-products'!$A$1:$H$1,0))</f>
        <v>Cords</v>
      </c>
      <c r="J1712" t="str">
        <f>VLOOKUP($C1712,'Raw-products'!$A$2:$H$1261,MATCH(J$1,'Raw-products'!$A$1:$H$1,0))</f>
        <v>XS</v>
      </c>
      <c r="K1712" t="str">
        <f>VLOOKUP($C1712,'Raw-products'!$A$2:$H$1261,MATCH(K$1,'Raw-products'!$A$1:$H$1,0))</f>
        <v>orange</v>
      </c>
      <c r="L1712">
        <f>VLOOKUP($C1712,'Raw-products'!$A$2:$H$1261,MATCH(L$1,'Raw-products'!$A$1:$H$1,0))</f>
        <v>113</v>
      </c>
      <c r="M1712">
        <f>VLOOKUP($C1712,'Raw-products'!$A$2:$H$1261,MATCH(M$1,'Raw-products'!$A$1:$H$1,0))</f>
        <v>70</v>
      </c>
      <c r="N1712" s="5">
        <f t="shared" si="52"/>
        <v>7910</v>
      </c>
      <c r="O1712" cm="1">
        <f t="array" ref="O1712:R1712">_xlfn.XLOOKUP($B1712,'Raw -orders'!$A:$A,'Raw -orders'!$B:$E)</f>
        <v>732</v>
      </c>
      <c r="P1712">
        <v>42741</v>
      </c>
      <c r="Q1712" s="1">
        <v>44476</v>
      </c>
      <c r="R1712" s="1">
        <v>44497</v>
      </c>
      <c r="S1712" t="str" cm="1">
        <f t="array" ref="S1712:Z1712">_xlfn.XLOOKUP($O1712,'Raw - customers'!$A:$A,'Raw - customers'!$B:$I)</f>
        <v>Gorden Seago</v>
      </c>
      <c r="T1712" t="str">
        <v>Genderfluid</v>
      </c>
      <c r="U1712">
        <v>80</v>
      </c>
      <c r="V1712" t="str">
        <v>905 Stephanie BoulevardApt. 217</v>
      </c>
      <c r="W1712">
        <v>8114</v>
      </c>
      <c r="X1712" t="str">
        <v>Port Aaronton</v>
      </c>
      <c r="Y1712" t="str">
        <v>Queensland</v>
      </c>
      <c r="Z1712" t="str">
        <v>Australia</v>
      </c>
      <c r="AA1712">
        <v>10</v>
      </c>
      <c r="AB1712" s="3" t="str">
        <f t="shared" si="53"/>
        <v>20 to 30</v>
      </c>
      <c r="AM1712" s="6">
        <v>732</v>
      </c>
      <c r="AN1712" s="6" t="s">
        <v>1355</v>
      </c>
    </row>
    <row r="1713" spans="1:40" x14ac:dyDescent="0.25">
      <c r="A1713">
        <v>1711</v>
      </c>
      <c r="B1713">
        <v>349</v>
      </c>
      <c r="C1713">
        <v>135</v>
      </c>
      <c r="D1713">
        <v>92</v>
      </c>
      <c r="E1713">
        <v>1</v>
      </c>
      <c r="F1713">
        <v>92</v>
      </c>
      <c r="G1713">
        <v>1</v>
      </c>
      <c r="H1713" t="str">
        <f>VLOOKUP($C1713,'Raw-products'!$A$2:$H$1261,MATCH(H$1,'Raw-products'!$A$1:$H$1,0))</f>
        <v>Shirt</v>
      </c>
      <c r="I1713" t="str">
        <f>VLOOKUP($C1713,'Raw-products'!$A$2:$H$1261,MATCH(I$1,'Raw-products'!$A$1:$H$1,0))</f>
        <v>Denim</v>
      </c>
      <c r="J1713" t="str">
        <f>VLOOKUP($C1713,'Raw-products'!$A$2:$H$1261,MATCH(J$1,'Raw-products'!$A$1:$H$1,0))</f>
        <v>XS</v>
      </c>
      <c r="K1713" t="str">
        <f>VLOOKUP($C1713,'Raw-products'!$A$2:$H$1261,MATCH(K$1,'Raw-products'!$A$1:$H$1,0))</f>
        <v>violet</v>
      </c>
      <c r="L1713">
        <f>VLOOKUP($C1713,'Raw-products'!$A$2:$H$1261,MATCH(L$1,'Raw-products'!$A$1:$H$1,0))</f>
        <v>115</v>
      </c>
      <c r="M1713">
        <f>VLOOKUP($C1713,'Raw-products'!$A$2:$H$1261,MATCH(M$1,'Raw-products'!$A$1:$H$1,0))</f>
        <v>73</v>
      </c>
      <c r="N1713" s="5">
        <f t="shared" si="52"/>
        <v>8395</v>
      </c>
      <c r="O1713" cm="1">
        <f t="array" ref="O1713:R1713">_xlfn.XLOOKUP($B1713,'Raw -orders'!$A:$A,'Raw -orders'!$B:$E)</f>
        <v>847</v>
      </c>
      <c r="P1713">
        <v>36910</v>
      </c>
      <c r="Q1713" s="1">
        <v>44299</v>
      </c>
      <c r="R1713" s="1">
        <v>44315</v>
      </c>
      <c r="S1713" t="str" cm="1">
        <f t="array" ref="S1713:Z1713">_xlfn.XLOOKUP($O1713,'Raw - customers'!$A:$A,'Raw - customers'!$B:$I)</f>
        <v>Rowena Soall</v>
      </c>
      <c r="T1713" t="str">
        <v>Agender</v>
      </c>
      <c r="U1713">
        <v>61</v>
      </c>
      <c r="V1713" t="str">
        <v>0479 Oliver View RdApt. 112</v>
      </c>
      <c r="W1713">
        <v>722</v>
      </c>
      <c r="X1713" t="str">
        <v>Zacville</v>
      </c>
      <c r="Y1713" t="str">
        <v>Western Australia</v>
      </c>
      <c r="Z1713" t="str">
        <v>Australia</v>
      </c>
      <c r="AA1713">
        <v>4</v>
      </c>
      <c r="AB1713" s="3" t="str">
        <f t="shared" si="53"/>
        <v>10 to 20</v>
      </c>
      <c r="AM1713" s="6">
        <v>847</v>
      </c>
      <c r="AN1713" s="6" t="s">
        <v>1377</v>
      </c>
    </row>
    <row r="1714" spans="1:40" x14ac:dyDescent="0.25">
      <c r="A1714">
        <v>1712</v>
      </c>
      <c r="B1714">
        <v>349</v>
      </c>
      <c r="C1714">
        <v>112</v>
      </c>
      <c r="D1714">
        <v>92</v>
      </c>
      <c r="E1714">
        <v>2</v>
      </c>
      <c r="F1714">
        <v>184</v>
      </c>
      <c r="G1714">
        <v>1</v>
      </c>
      <c r="H1714" t="str">
        <f>VLOOKUP($C1714,'Raw-products'!$A$2:$H$1261,MATCH(H$1,'Raw-products'!$A$1:$H$1,0))</f>
        <v>Shirt</v>
      </c>
      <c r="I1714" t="str">
        <f>VLOOKUP($C1714,'Raw-products'!$A$2:$H$1261,MATCH(I$1,'Raw-products'!$A$1:$H$1,0))</f>
        <v>Denim</v>
      </c>
      <c r="J1714" t="str">
        <f>VLOOKUP($C1714,'Raw-products'!$A$2:$H$1261,MATCH(J$1,'Raw-products'!$A$1:$H$1,0))</f>
        <v>M</v>
      </c>
      <c r="K1714" t="str">
        <f>VLOOKUP($C1714,'Raw-products'!$A$2:$H$1261,MATCH(K$1,'Raw-products'!$A$1:$H$1,0))</f>
        <v>orange</v>
      </c>
      <c r="L1714">
        <f>VLOOKUP($C1714,'Raw-products'!$A$2:$H$1261,MATCH(L$1,'Raw-products'!$A$1:$H$1,0))</f>
        <v>115</v>
      </c>
      <c r="M1714">
        <f>VLOOKUP($C1714,'Raw-products'!$A$2:$H$1261,MATCH(M$1,'Raw-products'!$A$1:$H$1,0))</f>
        <v>50</v>
      </c>
      <c r="N1714" s="5">
        <f t="shared" si="52"/>
        <v>5750</v>
      </c>
      <c r="O1714" cm="1">
        <f t="array" ref="O1714:R1714">_xlfn.XLOOKUP($B1714,'Raw -orders'!$A:$A,'Raw -orders'!$B:$E)</f>
        <v>847</v>
      </c>
      <c r="P1714">
        <v>36910</v>
      </c>
      <c r="Q1714" s="1">
        <v>44299</v>
      </c>
      <c r="R1714" s="1">
        <v>44315</v>
      </c>
      <c r="S1714" t="str" cm="1">
        <f t="array" ref="S1714:Z1714">_xlfn.XLOOKUP($O1714,'Raw - customers'!$A:$A,'Raw - customers'!$B:$I)</f>
        <v>Rowena Soall</v>
      </c>
      <c r="T1714" t="str">
        <v>Agender</v>
      </c>
      <c r="U1714">
        <v>61</v>
      </c>
      <c r="V1714" t="str">
        <v>0479 Oliver View RdApt. 112</v>
      </c>
      <c r="W1714">
        <v>722</v>
      </c>
      <c r="X1714" t="str">
        <v>Zacville</v>
      </c>
      <c r="Y1714" t="str">
        <v>Western Australia</v>
      </c>
      <c r="Z1714" t="str">
        <v>Australia</v>
      </c>
      <c r="AA1714">
        <v>4</v>
      </c>
      <c r="AB1714" s="3" t="str">
        <f t="shared" si="53"/>
        <v>10 to 20</v>
      </c>
      <c r="AM1714" s="6">
        <v>847</v>
      </c>
      <c r="AN1714" s="6" t="s">
        <v>1377</v>
      </c>
    </row>
    <row r="1715" spans="1:40" x14ac:dyDescent="0.25">
      <c r="A1715">
        <v>1713</v>
      </c>
      <c r="B1715">
        <v>349</v>
      </c>
      <c r="C1715">
        <v>71</v>
      </c>
      <c r="D1715">
        <v>118</v>
      </c>
      <c r="E1715">
        <v>1</v>
      </c>
      <c r="F1715">
        <v>118</v>
      </c>
      <c r="G1715">
        <v>1</v>
      </c>
      <c r="H1715" t="str">
        <f>VLOOKUP($C1715,'Raw-products'!$A$2:$H$1261,MATCH(H$1,'Raw-products'!$A$1:$H$1,0))</f>
        <v>Shirt</v>
      </c>
      <c r="I1715" t="str">
        <f>VLOOKUP($C1715,'Raw-products'!$A$2:$H$1261,MATCH(I$1,'Raw-products'!$A$1:$H$1,0))</f>
        <v>Flannel</v>
      </c>
      <c r="J1715" t="str">
        <f>VLOOKUP($C1715,'Raw-products'!$A$2:$H$1261,MATCH(J$1,'Raw-products'!$A$1:$H$1,0))</f>
        <v>S</v>
      </c>
      <c r="K1715" t="str">
        <f>VLOOKUP($C1715,'Raw-products'!$A$2:$H$1261,MATCH(K$1,'Raw-products'!$A$1:$H$1,0))</f>
        <v>red</v>
      </c>
      <c r="L1715">
        <f>VLOOKUP($C1715,'Raw-products'!$A$2:$H$1261,MATCH(L$1,'Raw-products'!$A$1:$H$1,0))</f>
        <v>96</v>
      </c>
      <c r="M1715">
        <f>VLOOKUP($C1715,'Raw-products'!$A$2:$H$1261,MATCH(M$1,'Raw-products'!$A$1:$H$1,0))</f>
        <v>59</v>
      </c>
      <c r="N1715" s="5">
        <f t="shared" si="52"/>
        <v>5664</v>
      </c>
      <c r="O1715" cm="1">
        <f t="array" ref="O1715:R1715">_xlfn.XLOOKUP($B1715,'Raw -orders'!$A:$A,'Raw -orders'!$B:$E)</f>
        <v>847</v>
      </c>
      <c r="P1715">
        <v>36910</v>
      </c>
      <c r="Q1715" s="1">
        <v>44299</v>
      </c>
      <c r="R1715" s="1">
        <v>44315</v>
      </c>
      <c r="S1715" t="str" cm="1">
        <f t="array" ref="S1715:Z1715">_xlfn.XLOOKUP($O1715,'Raw - customers'!$A:$A,'Raw - customers'!$B:$I)</f>
        <v>Rowena Soall</v>
      </c>
      <c r="T1715" t="str">
        <v>Agender</v>
      </c>
      <c r="U1715">
        <v>61</v>
      </c>
      <c r="V1715" t="str">
        <v>0479 Oliver View RdApt. 112</v>
      </c>
      <c r="W1715">
        <v>722</v>
      </c>
      <c r="X1715" t="str">
        <v>Zacville</v>
      </c>
      <c r="Y1715" t="str">
        <v>Western Australia</v>
      </c>
      <c r="Z1715" t="str">
        <v>Australia</v>
      </c>
      <c r="AA1715">
        <v>4</v>
      </c>
      <c r="AB1715" s="3" t="str">
        <f t="shared" si="53"/>
        <v>10 to 20</v>
      </c>
      <c r="AM1715" s="6">
        <v>847</v>
      </c>
      <c r="AN1715" s="6" t="s">
        <v>1377</v>
      </c>
    </row>
    <row r="1716" spans="1:40" x14ac:dyDescent="0.25">
      <c r="A1716">
        <v>1714</v>
      </c>
      <c r="B1716">
        <v>349</v>
      </c>
      <c r="C1716">
        <v>774</v>
      </c>
      <c r="D1716">
        <v>91</v>
      </c>
      <c r="E1716">
        <v>1</v>
      </c>
      <c r="F1716">
        <v>91</v>
      </c>
      <c r="G1716">
        <v>1</v>
      </c>
      <c r="H1716" t="str">
        <f>VLOOKUP($C1716,'Raw-products'!$A$2:$H$1261,MATCH(H$1,'Raw-products'!$A$1:$H$1,0))</f>
        <v>Jacket</v>
      </c>
      <c r="I1716" t="str">
        <f>VLOOKUP($C1716,'Raw-products'!$A$2:$H$1261,MATCH(I$1,'Raw-products'!$A$1:$H$1,0))</f>
        <v>Pullover</v>
      </c>
      <c r="J1716" t="str">
        <f>VLOOKUP($C1716,'Raw-products'!$A$2:$H$1261,MATCH(J$1,'Raw-products'!$A$1:$H$1,0))</f>
        <v>XL</v>
      </c>
      <c r="K1716" t="str">
        <f>VLOOKUP($C1716,'Raw-products'!$A$2:$H$1261,MATCH(K$1,'Raw-products'!$A$1:$H$1,0))</f>
        <v>red</v>
      </c>
      <c r="L1716">
        <f>VLOOKUP($C1716,'Raw-products'!$A$2:$H$1261,MATCH(L$1,'Raw-products'!$A$1:$H$1,0))</f>
        <v>114</v>
      </c>
      <c r="M1716">
        <f>VLOOKUP($C1716,'Raw-products'!$A$2:$H$1261,MATCH(M$1,'Raw-products'!$A$1:$H$1,0))</f>
        <v>65</v>
      </c>
      <c r="N1716" s="5">
        <f t="shared" si="52"/>
        <v>7410</v>
      </c>
      <c r="O1716" cm="1">
        <f t="array" ref="O1716:R1716">_xlfn.XLOOKUP($B1716,'Raw -orders'!$A:$A,'Raw -orders'!$B:$E)</f>
        <v>847</v>
      </c>
      <c r="P1716">
        <v>36910</v>
      </c>
      <c r="Q1716" s="1">
        <v>44299</v>
      </c>
      <c r="R1716" s="1">
        <v>44315</v>
      </c>
      <c r="S1716" t="str" cm="1">
        <f t="array" ref="S1716:Z1716">_xlfn.XLOOKUP($O1716,'Raw - customers'!$A:$A,'Raw - customers'!$B:$I)</f>
        <v>Rowena Soall</v>
      </c>
      <c r="T1716" t="str">
        <v>Agender</v>
      </c>
      <c r="U1716">
        <v>61</v>
      </c>
      <c r="V1716" t="str">
        <v>0479 Oliver View RdApt. 112</v>
      </c>
      <c r="W1716">
        <v>722</v>
      </c>
      <c r="X1716" t="str">
        <v>Zacville</v>
      </c>
      <c r="Y1716" t="str">
        <v>Western Australia</v>
      </c>
      <c r="Z1716" t="str">
        <v>Australia</v>
      </c>
      <c r="AA1716">
        <v>4</v>
      </c>
      <c r="AB1716" s="3" t="str">
        <f t="shared" si="53"/>
        <v>10 to 20</v>
      </c>
      <c r="AM1716" s="6">
        <v>847</v>
      </c>
      <c r="AN1716" s="6" t="s">
        <v>1377</v>
      </c>
    </row>
    <row r="1717" spans="1:40" x14ac:dyDescent="0.25">
      <c r="A1717">
        <v>1715</v>
      </c>
      <c r="B1717">
        <v>349</v>
      </c>
      <c r="C1717">
        <v>572</v>
      </c>
      <c r="D1717">
        <v>100</v>
      </c>
      <c r="E1717">
        <v>2</v>
      </c>
      <c r="F1717">
        <v>200</v>
      </c>
      <c r="G1717">
        <v>1</v>
      </c>
      <c r="H1717" t="str">
        <f>VLOOKUP($C1717,'Raw-products'!$A$2:$H$1261,MATCH(H$1,'Raw-products'!$A$1:$H$1,0))</f>
        <v>Jacket</v>
      </c>
      <c r="I1717" t="str">
        <f>VLOOKUP($C1717,'Raw-products'!$A$2:$H$1261,MATCH(I$1,'Raw-products'!$A$1:$H$1,0))</f>
        <v>Bomber</v>
      </c>
      <c r="J1717" t="str">
        <f>VLOOKUP($C1717,'Raw-products'!$A$2:$H$1261,MATCH(J$1,'Raw-products'!$A$1:$H$1,0))</f>
        <v>M</v>
      </c>
      <c r="K1717" t="str">
        <f>VLOOKUP($C1717,'Raw-products'!$A$2:$H$1261,MATCH(K$1,'Raw-products'!$A$1:$H$1,0))</f>
        <v>yellow</v>
      </c>
      <c r="L1717">
        <f>VLOOKUP($C1717,'Raw-products'!$A$2:$H$1261,MATCH(L$1,'Raw-products'!$A$1:$H$1,0))</f>
        <v>90</v>
      </c>
      <c r="M1717">
        <f>VLOOKUP($C1717,'Raw-products'!$A$2:$H$1261,MATCH(M$1,'Raw-products'!$A$1:$H$1,0))</f>
        <v>71</v>
      </c>
      <c r="N1717" s="5">
        <f t="shared" si="52"/>
        <v>6390</v>
      </c>
      <c r="O1717" cm="1">
        <f t="array" ref="O1717:R1717">_xlfn.XLOOKUP($B1717,'Raw -orders'!$A:$A,'Raw -orders'!$B:$E)</f>
        <v>847</v>
      </c>
      <c r="P1717">
        <v>36910</v>
      </c>
      <c r="Q1717" s="1">
        <v>44299</v>
      </c>
      <c r="R1717" s="1">
        <v>44315</v>
      </c>
      <c r="S1717" t="str" cm="1">
        <f t="array" ref="S1717:Z1717">_xlfn.XLOOKUP($O1717,'Raw - customers'!$A:$A,'Raw - customers'!$B:$I)</f>
        <v>Rowena Soall</v>
      </c>
      <c r="T1717" t="str">
        <v>Agender</v>
      </c>
      <c r="U1717">
        <v>61</v>
      </c>
      <c r="V1717" t="str">
        <v>0479 Oliver View RdApt. 112</v>
      </c>
      <c r="W1717">
        <v>722</v>
      </c>
      <c r="X1717" t="str">
        <v>Zacville</v>
      </c>
      <c r="Y1717" t="str">
        <v>Western Australia</v>
      </c>
      <c r="Z1717" t="str">
        <v>Australia</v>
      </c>
      <c r="AA1717">
        <v>4</v>
      </c>
      <c r="AB1717" s="3" t="str">
        <f t="shared" si="53"/>
        <v>10 to 20</v>
      </c>
      <c r="AM1717" s="6">
        <v>847</v>
      </c>
      <c r="AN1717" s="6" t="s">
        <v>1377</v>
      </c>
    </row>
    <row r="1718" spans="1:40" x14ac:dyDescent="0.25">
      <c r="A1718">
        <v>1716</v>
      </c>
      <c r="B1718">
        <v>349</v>
      </c>
      <c r="C1718">
        <v>471</v>
      </c>
      <c r="D1718">
        <v>118</v>
      </c>
      <c r="E1718">
        <v>3</v>
      </c>
      <c r="F1718">
        <v>354</v>
      </c>
      <c r="G1718">
        <v>1</v>
      </c>
      <c r="H1718" t="str">
        <f>VLOOKUP($C1718,'Raw-products'!$A$2:$H$1261,MATCH(H$1,'Raw-products'!$A$1:$H$1,0))</f>
        <v>Jacket</v>
      </c>
      <c r="I1718" t="str">
        <f>VLOOKUP($C1718,'Raw-products'!$A$2:$H$1261,MATCH(I$1,'Raw-products'!$A$1:$H$1,0))</f>
        <v>Puffer</v>
      </c>
      <c r="J1718" t="str">
        <f>VLOOKUP($C1718,'Raw-products'!$A$2:$H$1261,MATCH(J$1,'Raw-products'!$A$1:$H$1,0))</f>
        <v>S</v>
      </c>
      <c r="K1718" t="str">
        <f>VLOOKUP($C1718,'Raw-products'!$A$2:$H$1261,MATCH(K$1,'Raw-products'!$A$1:$H$1,0))</f>
        <v>green</v>
      </c>
      <c r="L1718">
        <f>VLOOKUP($C1718,'Raw-products'!$A$2:$H$1261,MATCH(L$1,'Raw-products'!$A$1:$H$1,0))</f>
        <v>110</v>
      </c>
      <c r="M1718">
        <f>VLOOKUP($C1718,'Raw-products'!$A$2:$H$1261,MATCH(M$1,'Raw-products'!$A$1:$H$1,0))</f>
        <v>54</v>
      </c>
      <c r="N1718" s="5">
        <f t="shared" si="52"/>
        <v>5940</v>
      </c>
      <c r="O1718" cm="1">
        <f t="array" ref="O1718:R1718">_xlfn.XLOOKUP($B1718,'Raw -orders'!$A:$A,'Raw -orders'!$B:$E)</f>
        <v>847</v>
      </c>
      <c r="P1718">
        <v>36910</v>
      </c>
      <c r="Q1718" s="1">
        <v>44299</v>
      </c>
      <c r="R1718" s="1">
        <v>44315</v>
      </c>
      <c r="S1718" t="str" cm="1">
        <f t="array" ref="S1718:Z1718">_xlfn.XLOOKUP($O1718,'Raw - customers'!$A:$A,'Raw - customers'!$B:$I)</f>
        <v>Rowena Soall</v>
      </c>
      <c r="T1718" t="str">
        <v>Agender</v>
      </c>
      <c r="U1718">
        <v>61</v>
      </c>
      <c r="V1718" t="str">
        <v>0479 Oliver View RdApt. 112</v>
      </c>
      <c r="W1718">
        <v>722</v>
      </c>
      <c r="X1718" t="str">
        <v>Zacville</v>
      </c>
      <c r="Y1718" t="str">
        <v>Western Australia</v>
      </c>
      <c r="Z1718" t="str">
        <v>Australia</v>
      </c>
      <c r="AA1718">
        <v>4</v>
      </c>
      <c r="AB1718" s="3" t="str">
        <f t="shared" si="53"/>
        <v>10 to 20</v>
      </c>
      <c r="AM1718" s="6">
        <v>847</v>
      </c>
      <c r="AN1718" s="6" t="s">
        <v>1377</v>
      </c>
    </row>
    <row r="1719" spans="1:40" x14ac:dyDescent="0.25">
      <c r="A1719">
        <v>1717</v>
      </c>
      <c r="B1719">
        <v>350</v>
      </c>
      <c r="C1719">
        <v>314</v>
      </c>
      <c r="D1719">
        <v>105</v>
      </c>
      <c r="E1719">
        <v>3</v>
      </c>
      <c r="F1719">
        <v>315</v>
      </c>
      <c r="G1719">
        <v>1</v>
      </c>
      <c r="H1719" t="str">
        <f>VLOOKUP($C1719,'Raw-products'!$A$2:$H$1261,MATCH(H$1,'Raw-products'!$A$1:$H$1,0))</f>
        <v>Shirt</v>
      </c>
      <c r="I1719" t="str">
        <f>VLOOKUP($C1719,'Raw-products'!$A$2:$H$1261,MATCH(I$1,'Raw-products'!$A$1:$H$1,0))</f>
        <v>Cuban Collar</v>
      </c>
      <c r="J1719" t="str">
        <f>VLOOKUP($C1719,'Raw-products'!$A$2:$H$1261,MATCH(J$1,'Raw-products'!$A$1:$H$1,0))</f>
        <v>XL</v>
      </c>
      <c r="K1719" t="str">
        <f>VLOOKUP($C1719,'Raw-products'!$A$2:$H$1261,MATCH(K$1,'Raw-products'!$A$1:$H$1,0))</f>
        <v>violet</v>
      </c>
      <c r="L1719">
        <f>VLOOKUP($C1719,'Raw-products'!$A$2:$H$1261,MATCH(L$1,'Raw-products'!$A$1:$H$1,0))</f>
        <v>93</v>
      </c>
      <c r="M1719">
        <f>VLOOKUP($C1719,'Raw-products'!$A$2:$H$1261,MATCH(M$1,'Raw-products'!$A$1:$H$1,0))</f>
        <v>44</v>
      </c>
      <c r="N1719" s="5">
        <f t="shared" si="52"/>
        <v>4092</v>
      </c>
      <c r="O1719" cm="1">
        <f t="array" ref="O1719:R1719">_xlfn.XLOOKUP($B1719,'Raw -orders'!$A:$A,'Raw -orders'!$B:$E)</f>
        <v>869</v>
      </c>
      <c r="P1719">
        <v>49770</v>
      </c>
      <c r="Q1719" s="1">
        <v>44241</v>
      </c>
      <c r="R1719" s="1">
        <v>44257</v>
      </c>
      <c r="S1719" t="str" cm="1">
        <f t="array" ref="S1719:Z1719">_xlfn.XLOOKUP($O1719,'Raw - customers'!$A:$A,'Raw - customers'!$B:$I)</f>
        <v>Vladimir Jandourek</v>
      </c>
      <c r="T1719" t="str">
        <v>Non-binary</v>
      </c>
      <c r="U1719">
        <v>26</v>
      </c>
      <c r="V1719" t="str">
        <v>950 Smith DriveApt. 385</v>
      </c>
      <c r="W1719">
        <v>6534</v>
      </c>
      <c r="X1719" t="str">
        <v>New Jackson</v>
      </c>
      <c r="Y1719" t="str">
        <v>South Australia</v>
      </c>
      <c r="Z1719" t="str">
        <v>Australia</v>
      </c>
      <c r="AA1719">
        <v>2</v>
      </c>
      <c r="AB1719" s="3" t="str">
        <f t="shared" si="53"/>
        <v>10 to 20</v>
      </c>
      <c r="AM1719" s="6">
        <v>869</v>
      </c>
      <c r="AN1719" s="6" t="s">
        <v>1345</v>
      </c>
    </row>
    <row r="1720" spans="1:40" x14ac:dyDescent="0.25">
      <c r="A1720">
        <v>1718</v>
      </c>
      <c r="B1720">
        <v>350</v>
      </c>
      <c r="C1720">
        <v>385</v>
      </c>
      <c r="D1720">
        <v>119</v>
      </c>
      <c r="E1720">
        <v>3</v>
      </c>
      <c r="F1720">
        <v>357</v>
      </c>
      <c r="G1720">
        <v>1</v>
      </c>
      <c r="H1720" t="str">
        <f>VLOOKUP($C1720,'Raw-products'!$A$2:$H$1261,MATCH(H$1,'Raw-products'!$A$1:$H$1,0))</f>
        <v>Shirt</v>
      </c>
      <c r="I1720" t="str">
        <f>VLOOKUP($C1720,'Raw-products'!$A$2:$H$1261,MATCH(I$1,'Raw-products'!$A$1:$H$1,0))</f>
        <v>Casual Slim Fit</v>
      </c>
      <c r="J1720" t="str">
        <f>VLOOKUP($C1720,'Raw-products'!$A$2:$H$1261,MATCH(J$1,'Raw-products'!$A$1:$H$1,0))</f>
        <v>XS</v>
      </c>
      <c r="K1720" t="str">
        <f>VLOOKUP($C1720,'Raw-products'!$A$2:$H$1261,MATCH(K$1,'Raw-products'!$A$1:$H$1,0))</f>
        <v>red</v>
      </c>
      <c r="L1720">
        <f>VLOOKUP($C1720,'Raw-products'!$A$2:$H$1261,MATCH(L$1,'Raw-products'!$A$1:$H$1,0))</f>
        <v>113</v>
      </c>
      <c r="M1720">
        <f>VLOOKUP($C1720,'Raw-products'!$A$2:$H$1261,MATCH(M$1,'Raw-products'!$A$1:$H$1,0))</f>
        <v>49</v>
      </c>
      <c r="N1720" s="5">
        <f t="shared" si="52"/>
        <v>5537</v>
      </c>
      <c r="O1720" cm="1">
        <f t="array" ref="O1720:R1720">_xlfn.XLOOKUP($B1720,'Raw -orders'!$A:$A,'Raw -orders'!$B:$E)</f>
        <v>869</v>
      </c>
      <c r="P1720">
        <v>49770</v>
      </c>
      <c r="Q1720" s="1">
        <v>44241</v>
      </c>
      <c r="R1720" s="1">
        <v>44257</v>
      </c>
      <c r="S1720" t="str" cm="1">
        <f t="array" ref="S1720:Z1720">_xlfn.XLOOKUP($O1720,'Raw - customers'!$A:$A,'Raw - customers'!$B:$I)</f>
        <v>Vladimir Jandourek</v>
      </c>
      <c r="T1720" t="str">
        <v>Non-binary</v>
      </c>
      <c r="U1720">
        <v>26</v>
      </c>
      <c r="V1720" t="str">
        <v>950 Smith DriveApt. 385</v>
      </c>
      <c r="W1720">
        <v>6534</v>
      </c>
      <c r="X1720" t="str">
        <v>New Jackson</v>
      </c>
      <c r="Y1720" t="str">
        <v>South Australia</v>
      </c>
      <c r="Z1720" t="str">
        <v>Australia</v>
      </c>
      <c r="AA1720">
        <v>2</v>
      </c>
      <c r="AB1720" s="3" t="str">
        <f t="shared" si="53"/>
        <v>10 to 20</v>
      </c>
      <c r="AM1720" s="6">
        <v>869</v>
      </c>
      <c r="AN1720" s="6" t="s">
        <v>1345</v>
      </c>
    </row>
    <row r="1721" spans="1:40" x14ac:dyDescent="0.25">
      <c r="A1721">
        <v>1719</v>
      </c>
      <c r="B1721">
        <v>350</v>
      </c>
      <c r="C1721">
        <v>997</v>
      </c>
      <c r="D1721">
        <v>106</v>
      </c>
      <c r="E1721">
        <v>1</v>
      </c>
      <c r="F1721">
        <v>106</v>
      </c>
      <c r="G1721">
        <v>1</v>
      </c>
      <c r="H1721" t="str">
        <f>VLOOKUP($C1721,'Raw-products'!$A$2:$H$1261,MATCH(H$1,'Raw-products'!$A$1:$H$1,0))</f>
        <v>Trousers</v>
      </c>
      <c r="I1721" t="str">
        <f>VLOOKUP($C1721,'Raw-products'!$A$2:$H$1261,MATCH(I$1,'Raw-products'!$A$1:$H$1,0))</f>
        <v>Wool</v>
      </c>
      <c r="J1721" t="str">
        <f>VLOOKUP($C1721,'Raw-products'!$A$2:$H$1261,MATCH(J$1,'Raw-products'!$A$1:$H$1,0))</f>
        <v>M</v>
      </c>
      <c r="K1721" t="str">
        <f>VLOOKUP($C1721,'Raw-products'!$A$2:$H$1261,MATCH(K$1,'Raw-products'!$A$1:$H$1,0))</f>
        <v>green</v>
      </c>
      <c r="L1721">
        <f>VLOOKUP($C1721,'Raw-products'!$A$2:$H$1261,MATCH(L$1,'Raw-products'!$A$1:$H$1,0))</f>
        <v>111</v>
      </c>
      <c r="M1721">
        <f>VLOOKUP($C1721,'Raw-products'!$A$2:$H$1261,MATCH(M$1,'Raw-products'!$A$1:$H$1,0))</f>
        <v>41</v>
      </c>
      <c r="N1721" s="5">
        <f t="shared" si="52"/>
        <v>4551</v>
      </c>
      <c r="O1721" cm="1">
        <f t="array" ref="O1721:R1721">_xlfn.XLOOKUP($B1721,'Raw -orders'!$A:$A,'Raw -orders'!$B:$E)</f>
        <v>869</v>
      </c>
      <c r="P1721">
        <v>49770</v>
      </c>
      <c r="Q1721" s="1">
        <v>44241</v>
      </c>
      <c r="R1721" s="1">
        <v>44257</v>
      </c>
      <c r="S1721" t="str" cm="1">
        <f t="array" ref="S1721:Z1721">_xlfn.XLOOKUP($O1721,'Raw - customers'!$A:$A,'Raw - customers'!$B:$I)</f>
        <v>Vladimir Jandourek</v>
      </c>
      <c r="T1721" t="str">
        <v>Non-binary</v>
      </c>
      <c r="U1721">
        <v>26</v>
      </c>
      <c r="V1721" t="str">
        <v>950 Smith DriveApt. 385</v>
      </c>
      <c r="W1721">
        <v>6534</v>
      </c>
      <c r="X1721" t="str">
        <v>New Jackson</v>
      </c>
      <c r="Y1721" t="str">
        <v>South Australia</v>
      </c>
      <c r="Z1721" t="str">
        <v>Australia</v>
      </c>
      <c r="AA1721">
        <v>2</v>
      </c>
      <c r="AB1721" s="3" t="str">
        <f t="shared" si="53"/>
        <v>10 to 20</v>
      </c>
      <c r="AM1721" s="6">
        <v>869</v>
      </c>
      <c r="AN1721" s="6" t="s">
        <v>1345</v>
      </c>
    </row>
    <row r="1722" spans="1:40" x14ac:dyDescent="0.25">
      <c r="A1722">
        <v>1720</v>
      </c>
      <c r="B1722">
        <v>350</v>
      </c>
      <c r="C1722">
        <v>336</v>
      </c>
      <c r="D1722">
        <v>109</v>
      </c>
      <c r="E1722">
        <v>1</v>
      </c>
      <c r="F1722">
        <v>109</v>
      </c>
      <c r="G1722">
        <v>1</v>
      </c>
      <c r="H1722" t="str">
        <f>VLOOKUP($C1722,'Raw-products'!$A$2:$H$1261,MATCH(H$1,'Raw-products'!$A$1:$H$1,0))</f>
        <v>Shirt</v>
      </c>
      <c r="I1722" t="str">
        <f>VLOOKUP($C1722,'Raw-products'!$A$2:$H$1261,MATCH(I$1,'Raw-products'!$A$1:$H$1,0))</f>
        <v>Mandarin Collar</v>
      </c>
      <c r="J1722" t="str">
        <f>VLOOKUP($C1722,'Raw-products'!$A$2:$H$1261,MATCH(J$1,'Raw-products'!$A$1:$H$1,0))</f>
        <v>S</v>
      </c>
      <c r="K1722" t="str">
        <f>VLOOKUP($C1722,'Raw-products'!$A$2:$H$1261,MATCH(K$1,'Raw-products'!$A$1:$H$1,0))</f>
        <v>blue</v>
      </c>
      <c r="L1722">
        <f>VLOOKUP($C1722,'Raw-products'!$A$2:$H$1261,MATCH(L$1,'Raw-products'!$A$1:$H$1,0))</f>
        <v>108</v>
      </c>
      <c r="M1722">
        <f>VLOOKUP($C1722,'Raw-products'!$A$2:$H$1261,MATCH(M$1,'Raw-products'!$A$1:$H$1,0))</f>
        <v>44</v>
      </c>
      <c r="N1722" s="5">
        <f t="shared" si="52"/>
        <v>4752</v>
      </c>
      <c r="O1722" cm="1">
        <f t="array" ref="O1722:R1722">_xlfn.XLOOKUP($B1722,'Raw -orders'!$A:$A,'Raw -orders'!$B:$E)</f>
        <v>869</v>
      </c>
      <c r="P1722">
        <v>49770</v>
      </c>
      <c r="Q1722" s="1">
        <v>44241</v>
      </c>
      <c r="R1722" s="1">
        <v>44257</v>
      </c>
      <c r="S1722" t="str" cm="1">
        <f t="array" ref="S1722:Z1722">_xlfn.XLOOKUP($O1722,'Raw - customers'!$A:$A,'Raw - customers'!$B:$I)</f>
        <v>Vladimir Jandourek</v>
      </c>
      <c r="T1722" t="str">
        <v>Non-binary</v>
      </c>
      <c r="U1722">
        <v>26</v>
      </c>
      <c r="V1722" t="str">
        <v>950 Smith DriveApt. 385</v>
      </c>
      <c r="W1722">
        <v>6534</v>
      </c>
      <c r="X1722" t="str">
        <v>New Jackson</v>
      </c>
      <c r="Y1722" t="str">
        <v>South Australia</v>
      </c>
      <c r="Z1722" t="str">
        <v>Australia</v>
      </c>
      <c r="AA1722">
        <v>2</v>
      </c>
      <c r="AB1722" s="3" t="str">
        <f t="shared" si="53"/>
        <v>10 to 20</v>
      </c>
      <c r="AM1722" s="6">
        <v>869</v>
      </c>
      <c r="AN1722" s="6" t="s">
        <v>1345</v>
      </c>
    </row>
    <row r="1723" spans="1:40" x14ac:dyDescent="0.25">
      <c r="A1723">
        <v>1721</v>
      </c>
      <c r="B1723">
        <v>350</v>
      </c>
      <c r="C1723">
        <v>501</v>
      </c>
      <c r="D1723">
        <v>102</v>
      </c>
      <c r="E1723">
        <v>2</v>
      </c>
      <c r="F1723">
        <v>204</v>
      </c>
      <c r="G1723">
        <v>1</v>
      </c>
      <c r="H1723" t="str">
        <f>VLOOKUP($C1723,'Raw-products'!$A$2:$H$1261,MATCH(H$1,'Raw-products'!$A$1:$H$1,0))</f>
        <v>Jacket</v>
      </c>
      <c r="I1723" t="str">
        <f>VLOOKUP($C1723,'Raw-products'!$A$2:$H$1261,MATCH(I$1,'Raw-products'!$A$1:$H$1,0))</f>
        <v>Windbreaker</v>
      </c>
      <c r="J1723" t="str">
        <f>VLOOKUP($C1723,'Raw-products'!$A$2:$H$1261,MATCH(J$1,'Raw-products'!$A$1:$H$1,0))</f>
        <v>S</v>
      </c>
      <c r="K1723" t="str">
        <f>VLOOKUP($C1723,'Raw-products'!$A$2:$H$1261,MATCH(K$1,'Raw-products'!$A$1:$H$1,0))</f>
        <v>yellow</v>
      </c>
      <c r="L1723">
        <f>VLOOKUP($C1723,'Raw-products'!$A$2:$H$1261,MATCH(L$1,'Raw-products'!$A$1:$H$1,0))</f>
        <v>109</v>
      </c>
      <c r="M1723">
        <f>VLOOKUP($C1723,'Raw-products'!$A$2:$H$1261,MATCH(M$1,'Raw-products'!$A$1:$H$1,0))</f>
        <v>66</v>
      </c>
      <c r="N1723" s="5">
        <f t="shared" si="52"/>
        <v>7194</v>
      </c>
      <c r="O1723" cm="1">
        <f t="array" ref="O1723:R1723">_xlfn.XLOOKUP($B1723,'Raw -orders'!$A:$A,'Raw -orders'!$B:$E)</f>
        <v>869</v>
      </c>
      <c r="P1723">
        <v>49770</v>
      </c>
      <c r="Q1723" s="1">
        <v>44241</v>
      </c>
      <c r="R1723" s="1">
        <v>44257</v>
      </c>
      <c r="S1723" t="str" cm="1">
        <f t="array" ref="S1723:Z1723">_xlfn.XLOOKUP($O1723,'Raw - customers'!$A:$A,'Raw - customers'!$B:$I)</f>
        <v>Vladimir Jandourek</v>
      </c>
      <c r="T1723" t="str">
        <v>Non-binary</v>
      </c>
      <c r="U1723">
        <v>26</v>
      </c>
      <c r="V1723" t="str">
        <v>950 Smith DriveApt. 385</v>
      </c>
      <c r="W1723">
        <v>6534</v>
      </c>
      <c r="X1723" t="str">
        <v>New Jackson</v>
      </c>
      <c r="Y1723" t="str">
        <v>South Australia</v>
      </c>
      <c r="Z1723" t="str">
        <v>Australia</v>
      </c>
      <c r="AA1723">
        <v>2</v>
      </c>
      <c r="AB1723" s="3" t="str">
        <f t="shared" si="53"/>
        <v>10 to 20</v>
      </c>
      <c r="AM1723" s="6">
        <v>869</v>
      </c>
      <c r="AN1723" s="6" t="s">
        <v>1345</v>
      </c>
    </row>
    <row r="1724" spans="1:40" x14ac:dyDescent="0.25">
      <c r="A1724">
        <v>1722</v>
      </c>
      <c r="B1724">
        <v>350</v>
      </c>
      <c r="C1724">
        <v>308</v>
      </c>
      <c r="D1724">
        <v>105</v>
      </c>
      <c r="E1724">
        <v>1</v>
      </c>
      <c r="F1724">
        <v>105</v>
      </c>
      <c r="G1724">
        <v>1</v>
      </c>
      <c r="H1724" t="str">
        <f>VLOOKUP($C1724,'Raw-products'!$A$2:$H$1261,MATCH(H$1,'Raw-products'!$A$1:$H$1,0))</f>
        <v>Shirt</v>
      </c>
      <c r="I1724" t="str">
        <f>VLOOKUP($C1724,'Raw-products'!$A$2:$H$1261,MATCH(I$1,'Raw-products'!$A$1:$H$1,0))</f>
        <v>Cuban Collar</v>
      </c>
      <c r="J1724" t="str">
        <f>VLOOKUP($C1724,'Raw-products'!$A$2:$H$1261,MATCH(J$1,'Raw-products'!$A$1:$H$1,0))</f>
        <v>L</v>
      </c>
      <c r="K1724" t="str">
        <f>VLOOKUP($C1724,'Raw-products'!$A$2:$H$1261,MATCH(K$1,'Raw-products'!$A$1:$H$1,0))</f>
        <v>indigo</v>
      </c>
      <c r="L1724">
        <f>VLOOKUP($C1724,'Raw-products'!$A$2:$H$1261,MATCH(L$1,'Raw-products'!$A$1:$H$1,0))</f>
        <v>93</v>
      </c>
      <c r="M1724">
        <f>VLOOKUP($C1724,'Raw-products'!$A$2:$H$1261,MATCH(M$1,'Raw-products'!$A$1:$H$1,0))</f>
        <v>65</v>
      </c>
      <c r="N1724" s="5">
        <f t="shared" si="52"/>
        <v>6045</v>
      </c>
      <c r="O1724" cm="1">
        <f t="array" ref="O1724:R1724">_xlfn.XLOOKUP($B1724,'Raw -orders'!$A:$A,'Raw -orders'!$B:$E)</f>
        <v>869</v>
      </c>
      <c r="P1724">
        <v>49770</v>
      </c>
      <c r="Q1724" s="1">
        <v>44241</v>
      </c>
      <c r="R1724" s="1">
        <v>44257</v>
      </c>
      <c r="S1724" t="str" cm="1">
        <f t="array" ref="S1724:Z1724">_xlfn.XLOOKUP($O1724,'Raw - customers'!$A:$A,'Raw - customers'!$B:$I)</f>
        <v>Vladimir Jandourek</v>
      </c>
      <c r="T1724" t="str">
        <v>Non-binary</v>
      </c>
      <c r="U1724">
        <v>26</v>
      </c>
      <c r="V1724" t="str">
        <v>950 Smith DriveApt. 385</v>
      </c>
      <c r="W1724">
        <v>6534</v>
      </c>
      <c r="X1724" t="str">
        <v>New Jackson</v>
      </c>
      <c r="Y1724" t="str">
        <v>South Australia</v>
      </c>
      <c r="Z1724" t="str">
        <v>Australia</v>
      </c>
      <c r="AA1724">
        <v>2</v>
      </c>
      <c r="AB1724" s="3" t="str">
        <f t="shared" si="53"/>
        <v>10 to 20</v>
      </c>
      <c r="AM1724" s="6">
        <v>869</v>
      </c>
      <c r="AN1724" s="6" t="s">
        <v>1345</v>
      </c>
    </row>
    <row r="1725" spans="1:40" x14ac:dyDescent="0.25">
      <c r="A1725">
        <v>1723</v>
      </c>
      <c r="B1725">
        <v>351</v>
      </c>
      <c r="C1725">
        <v>125</v>
      </c>
      <c r="D1725">
        <v>92</v>
      </c>
      <c r="E1725">
        <v>2</v>
      </c>
      <c r="F1725">
        <v>184</v>
      </c>
      <c r="G1725">
        <v>1</v>
      </c>
      <c r="H1725" t="str">
        <f>VLOOKUP($C1725,'Raw-products'!$A$2:$H$1261,MATCH(H$1,'Raw-products'!$A$1:$H$1,0))</f>
        <v>Shirt</v>
      </c>
      <c r="I1725" t="str">
        <f>VLOOKUP($C1725,'Raw-products'!$A$2:$H$1261,MATCH(I$1,'Raw-products'!$A$1:$H$1,0))</f>
        <v>Denim</v>
      </c>
      <c r="J1725" t="str">
        <f>VLOOKUP($C1725,'Raw-products'!$A$2:$H$1261,MATCH(J$1,'Raw-products'!$A$1:$H$1,0))</f>
        <v>XS</v>
      </c>
      <c r="K1725" t="str">
        <f>VLOOKUP($C1725,'Raw-products'!$A$2:$H$1261,MATCH(K$1,'Raw-products'!$A$1:$H$1,0))</f>
        <v>blue</v>
      </c>
      <c r="L1725">
        <f>VLOOKUP($C1725,'Raw-products'!$A$2:$H$1261,MATCH(L$1,'Raw-products'!$A$1:$H$1,0))</f>
        <v>115</v>
      </c>
      <c r="M1725">
        <f>VLOOKUP($C1725,'Raw-products'!$A$2:$H$1261,MATCH(M$1,'Raw-products'!$A$1:$H$1,0))</f>
        <v>76</v>
      </c>
      <c r="N1725" s="5">
        <f t="shared" si="52"/>
        <v>8740</v>
      </c>
      <c r="O1725" cm="1">
        <f t="array" ref="O1725:R1725">_xlfn.XLOOKUP($B1725,'Raw -orders'!$A:$A,'Raw -orders'!$B:$E)</f>
        <v>478</v>
      </c>
      <c r="P1725">
        <v>37332</v>
      </c>
      <c r="Q1725" s="1">
        <v>44318</v>
      </c>
      <c r="R1725" s="1">
        <v>44320</v>
      </c>
      <c r="S1725" t="str" cm="1">
        <f t="array" ref="S1725:Z1725">_xlfn.XLOOKUP($O1725,'Raw - customers'!$A:$A,'Raw - customers'!$B:$I)</f>
        <v>Krystle Boyce</v>
      </c>
      <c r="T1725" t="str">
        <v>Non-binary</v>
      </c>
      <c r="U1725">
        <v>71</v>
      </c>
      <c r="V1725" t="str">
        <v>16 Thomson PlazaSuite 403</v>
      </c>
      <c r="W1725">
        <v>1303</v>
      </c>
      <c r="X1725" t="str">
        <v>Lake Lillyville</v>
      </c>
      <c r="Y1725" t="str">
        <v>Northern Territory</v>
      </c>
      <c r="Z1725" t="str">
        <v>Australia</v>
      </c>
      <c r="AA1725">
        <v>5</v>
      </c>
      <c r="AB1725" s="3" t="str">
        <f t="shared" si="53"/>
        <v>0 to 10</v>
      </c>
      <c r="AM1725" s="6">
        <v>478</v>
      </c>
      <c r="AN1725" s="6" t="s">
        <v>1339</v>
      </c>
    </row>
    <row r="1726" spans="1:40" x14ac:dyDescent="0.25">
      <c r="A1726">
        <v>1724</v>
      </c>
      <c r="B1726">
        <v>351</v>
      </c>
      <c r="C1726">
        <v>887</v>
      </c>
      <c r="D1726">
        <v>94</v>
      </c>
      <c r="E1726">
        <v>1</v>
      </c>
      <c r="F1726">
        <v>94</v>
      </c>
      <c r="G1726">
        <v>1</v>
      </c>
      <c r="H1726" t="str">
        <f>VLOOKUP($C1726,'Raw-products'!$A$2:$H$1261,MATCH(H$1,'Raw-products'!$A$1:$H$1,0))</f>
        <v>Trousers</v>
      </c>
      <c r="I1726" t="str">
        <f>VLOOKUP($C1726,'Raw-products'!$A$2:$H$1261,MATCH(I$1,'Raw-products'!$A$1:$H$1,0))</f>
        <v>Cords</v>
      </c>
      <c r="J1726" t="str">
        <f>VLOOKUP($C1726,'Raw-products'!$A$2:$H$1261,MATCH(J$1,'Raw-products'!$A$1:$H$1,0))</f>
        <v>M</v>
      </c>
      <c r="K1726" t="str">
        <f>VLOOKUP($C1726,'Raw-products'!$A$2:$H$1261,MATCH(K$1,'Raw-products'!$A$1:$H$1,0))</f>
        <v>yellow</v>
      </c>
      <c r="L1726">
        <f>VLOOKUP($C1726,'Raw-products'!$A$2:$H$1261,MATCH(L$1,'Raw-products'!$A$1:$H$1,0))</f>
        <v>113</v>
      </c>
      <c r="M1726">
        <f>VLOOKUP($C1726,'Raw-products'!$A$2:$H$1261,MATCH(M$1,'Raw-products'!$A$1:$H$1,0))</f>
        <v>58</v>
      </c>
      <c r="N1726" s="5">
        <f t="shared" si="52"/>
        <v>6554</v>
      </c>
      <c r="O1726" cm="1">
        <f t="array" ref="O1726:R1726">_xlfn.XLOOKUP($B1726,'Raw -orders'!$A:$A,'Raw -orders'!$B:$E)</f>
        <v>478</v>
      </c>
      <c r="P1726">
        <v>37332</v>
      </c>
      <c r="Q1726" s="1">
        <v>44318</v>
      </c>
      <c r="R1726" s="1">
        <v>44320</v>
      </c>
      <c r="S1726" t="str" cm="1">
        <f t="array" ref="S1726:Z1726">_xlfn.XLOOKUP($O1726,'Raw - customers'!$A:$A,'Raw - customers'!$B:$I)</f>
        <v>Krystle Boyce</v>
      </c>
      <c r="T1726" t="str">
        <v>Non-binary</v>
      </c>
      <c r="U1726">
        <v>71</v>
      </c>
      <c r="V1726" t="str">
        <v>16 Thomson PlazaSuite 403</v>
      </c>
      <c r="W1726">
        <v>1303</v>
      </c>
      <c r="X1726" t="str">
        <v>Lake Lillyville</v>
      </c>
      <c r="Y1726" t="str">
        <v>Northern Territory</v>
      </c>
      <c r="Z1726" t="str">
        <v>Australia</v>
      </c>
      <c r="AA1726">
        <v>5</v>
      </c>
      <c r="AB1726" s="3" t="str">
        <f t="shared" si="53"/>
        <v>0 to 10</v>
      </c>
      <c r="AM1726" s="6">
        <v>478</v>
      </c>
      <c r="AN1726" s="6" t="s">
        <v>1339</v>
      </c>
    </row>
    <row r="1727" spans="1:40" x14ac:dyDescent="0.25">
      <c r="A1727">
        <v>1725</v>
      </c>
      <c r="B1727">
        <v>351</v>
      </c>
      <c r="C1727">
        <v>1206</v>
      </c>
      <c r="D1727">
        <v>105</v>
      </c>
      <c r="E1727">
        <v>2</v>
      </c>
      <c r="F1727">
        <v>210</v>
      </c>
      <c r="G1727">
        <v>1</v>
      </c>
      <c r="H1727" t="str">
        <f>VLOOKUP($C1727,'Raw-products'!$A$2:$H$1261,MATCH(H$1,'Raw-products'!$A$1:$H$1,0))</f>
        <v>Trousers</v>
      </c>
      <c r="I1727" t="str">
        <f>VLOOKUP($C1727,'Raw-products'!$A$2:$H$1261,MATCH(I$1,'Raw-products'!$A$1:$H$1,0))</f>
        <v>Pleated</v>
      </c>
      <c r="J1727" t="str">
        <f>VLOOKUP($C1727,'Raw-products'!$A$2:$H$1261,MATCH(J$1,'Raw-products'!$A$1:$H$1,0))</f>
        <v>S</v>
      </c>
      <c r="K1727" t="str">
        <f>VLOOKUP($C1727,'Raw-products'!$A$2:$H$1261,MATCH(K$1,'Raw-products'!$A$1:$H$1,0))</f>
        <v>green</v>
      </c>
      <c r="L1727">
        <f>VLOOKUP($C1727,'Raw-products'!$A$2:$H$1261,MATCH(L$1,'Raw-products'!$A$1:$H$1,0))</f>
        <v>90</v>
      </c>
      <c r="M1727">
        <f>VLOOKUP($C1727,'Raw-products'!$A$2:$H$1261,MATCH(M$1,'Raw-products'!$A$1:$H$1,0))</f>
        <v>55</v>
      </c>
      <c r="N1727" s="5">
        <f t="shared" si="52"/>
        <v>4950</v>
      </c>
      <c r="O1727" cm="1">
        <f t="array" ref="O1727:R1727">_xlfn.XLOOKUP($B1727,'Raw -orders'!$A:$A,'Raw -orders'!$B:$E)</f>
        <v>478</v>
      </c>
      <c r="P1727">
        <v>37332</v>
      </c>
      <c r="Q1727" s="1">
        <v>44318</v>
      </c>
      <c r="R1727" s="1">
        <v>44320</v>
      </c>
      <c r="S1727" t="str" cm="1">
        <f t="array" ref="S1727:Z1727">_xlfn.XLOOKUP($O1727,'Raw - customers'!$A:$A,'Raw - customers'!$B:$I)</f>
        <v>Krystle Boyce</v>
      </c>
      <c r="T1727" t="str">
        <v>Non-binary</v>
      </c>
      <c r="U1727">
        <v>71</v>
      </c>
      <c r="V1727" t="str">
        <v>16 Thomson PlazaSuite 403</v>
      </c>
      <c r="W1727">
        <v>1303</v>
      </c>
      <c r="X1727" t="str">
        <v>Lake Lillyville</v>
      </c>
      <c r="Y1727" t="str">
        <v>Northern Territory</v>
      </c>
      <c r="Z1727" t="str">
        <v>Australia</v>
      </c>
      <c r="AA1727">
        <v>5</v>
      </c>
      <c r="AB1727" s="3" t="str">
        <f t="shared" si="53"/>
        <v>0 to 10</v>
      </c>
      <c r="AM1727" s="6">
        <v>478</v>
      </c>
      <c r="AN1727" s="6" t="s">
        <v>1339</v>
      </c>
    </row>
    <row r="1728" spans="1:40" x14ac:dyDescent="0.25">
      <c r="A1728">
        <v>1726</v>
      </c>
      <c r="B1728">
        <v>351</v>
      </c>
      <c r="C1728">
        <v>902</v>
      </c>
      <c r="D1728">
        <v>94</v>
      </c>
      <c r="E1728">
        <v>2</v>
      </c>
      <c r="F1728">
        <v>188</v>
      </c>
      <c r="G1728">
        <v>1</v>
      </c>
      <c r="H1728" t="str">
        <f>VLOOKUP($C1728,'Raw-products'!$A$2:$H$1261,MATCH(H$1,'Raw-products'!$A$1:$H$1,0))</f>
        <v>Trousers</v>
      </c>
      <c r="I1728" t="str">
        <f>VLOOKUP($C1728,'Raw-products'!$A$2:$H$1261,MATCH(I$1,'Raw-products'!$A$1:$H$1,0))</f>
        <v>Cords</v>
      </c>
      <c r="J1728" t="str">
        <f>VLOOKUP($C1728,'Raw-products'!$A$2:$H$1261,MATCH(J$1,'Raw-products'!$A$1:$H$1,0))</f>
        <v>M</v>
      </c>
      <c r="K1728" t="str">
        <f>VLOOKUP($C1728,'Raw-products'!$A$2:$H$1261,MATCH(K$1,'Raw-products'!$A$1:$H$1,0))</f>
        <v>indigo</v>
      </c>
      <c r="L1728">
        <f>VLOOKUP($C1728,'Raw-products'!$A$2:$H$1261,MATCH(L$1,'Raw-products'!$A$1:$H$1,0))</f>
        <v>113</v>
      </c>
      <c r="M1728">
        <f>VLOOKUP($C1728,'Raw-products'!$A$2:$H$1261,MATCH(M$1,'Raw-products'!$A$1:$H$1,0))</f>
        <v>52</v>
      </c>
      <c r="N1728" s="5">
        <f t="shared" si="52"/>
        <v>5876</v>
      </c>
      <c r="O1728" cm="1">
        <f t="array" ref="O1728:R1728">_xlfn.XLOOKUP($B1728,'Raw -orders'!$A:$A,'Raw -orders'!$B:$E)</f>
        <v>478</v>
      </c>
      <c r="P1728">
        <v>37332</v>
      </c>
      <c r="Q1728" s="1">
        <v>44318</v>
      </c>
      <c r="R1728" s="1">
        <v>44320</v>
      </c>
      <c r="S1728" t="str" cm="1">
        <f t="array" ref="S1728:Z1728">_xlfn.XLOOKUP($O1728,'Raw - customers'!$A:$A,'Raw - customers'!$B:$I)</f>
        <v>Krystle Boyce</v>
      </c>
      <c r="T1728" t="str">
        <v>Non-binary</v>
      </c>
      <c r="U1728">
        <v>71</v>
      </c>
      <c r="V1728" t="str">
        <v>16 Thomson PlazaSuite 403</v>
      </c>
      <c r="W1728">
        <v>1303</v>
      </c>
      <c r="X1728" t="str">
        <v>Lake Lillyville</v>
      </c>
      <c r="Y1728" t="str">
        <v>Northern Territory</v>
      </c>
      <c r="Z1728" t="str">
        <v>Australia</v>
      </c>
      <c r="AA1728">
        <v>5</v>
      </c>
      <c r="AB1728" s="3" t="str">
        <f t="shared" si="53"/>
        <v>0 to 10</v>
      </c>
      <c r="AM1728" s="6">
        <v>478</v>
      </c>
      <c r="AN1728" s="6" t="s">
        <v>1339</v>
      </c>
    </row>
    <row r="1729" spans="1:40" x14ac:dyDescent="0.25">
      <c r="A1729">
        <v>1727</v>
      </c>
      <c r="B1729">
        <v>351</v>
      </c>
      <c r="C1729">
        <v>344</v>
      </c>
      <c r="D1729">
        <v>109</v>
      </c>
      <c r="E1729">
        <v>3</v>
      </c>
      <c r="F1729">
        <v>327</v>
      </c>
      <c r="G1729">
        <v>1</v>
      </c>
      <c r="H1729" t="str">
        <f>VLOOKUP($C1729,'Raw-products'!$A$2:$H$1261,MATCH(H$1,'Raw-products'!$A$1:$H$1,0))</f>
        <v>Shirt</v>
      </c>
      <c r="I1729" t="str">
        <f>VLOOKUP($C1729,'Raw-products'!$A$2:$H$1261,MATCH(I$1,'Raw-products'!$A$1:$H$1,0))</f>
        <v>Mandarin Collar</v>
      </c>
      <c r="J1729" t="str">
        <f>VLOOKUP($C1729,'Raw-products'!$A$2:$H$1261,MATCH(J$1,'Raw-products'!$A$1:$H$1,0))</f>
        <v>XL</v>
      </c>
      <c r="K1729" t="str">
        <f>VLOOKUP($C1729,'Raw-products'!$A$2:$H$1261,MATCH(K$1,'Raw-products'!$A$1:$H$1,0))</f>
        <v>indigo</v>
      </c>
      <c r="L1729">
        <f>VLOOKUP($C1729,'Raw-products'!$A$2:$H$1261,MATCH(L$1,'Raw-products'!$A$1:$H$1,0))</f>
        <v>108</v>
      </c>
      <c r="M1729">
        <f>VLOOKUP($C1729,'Raw-products'!$A$2:$H$1261,MATCH(M$1,'Raw-products'!$A$1:$H$1,0))</f>
        <v>77</v>
      </c>
      <c r="N1729" s="5">
        <f t="shared" si="52"/>
        <v>8316</v>
      </c>
      <c r="O1729" cm="1">
        <f t="array" ref="O1729:R1729">_xlfn.XLOOKUP($B1729,'Raw -orders'!$A:$A,'Raw -orders'!$B:$E)</f>
        <v>478</v>
      </c>
      <c r="P1729">
        <v>37332</v>
      </c>
      <c r="Q1729" s="1">
        <v>44318</v>
      </c>
      <c r="R1729" s="1">
        <v>44320</v>
      </c>
      <c r="S1729" t="str" cm="1">
        <f t="array" ref="S1729:Z1729">_xlfn.XLOOKUP($O1729,'Raw - customers'!$A:$A,'Raw - customers'!$B:$I)</f>
        <v>Krystle Boyce</v>
      </c>
      <c r="T1729" t="str">
        <v>Non-binary</v>
      </c>
      <c r="U1729">
        <v>71</v>
      </c>
      <c r="V1729" t="str">
        <v>16 Thomson PlazaSuite 403</v>
      </c>
      <c r="W1729">
        <v>1303</v>
      </c>
      <c r="X1729" t="str">
        <v>Lake Lillyville</v>
      </c>
      <c r="Y1729" t="str">
        <v>Northern Territory</v>
      </c>
      <c r="Z1729" t="str">
        <v>Australia</v>
      </c>
      <c r="AA1729">
        <v>5</v>
      </c>
      <c r="AB1729" s="3" t="str">
        <f t="shared" si="53"/>
        <v>0 to 10</v>
      </c>
      <c r="AM1729" s="6">
        <v>478</v>
      </c>
      <c r="AN1729" s="6" t="s">
        <v>1339</v>
      </c>
    </row>
    <row r="1730" spans="1:40" x14ac:dyDescent="0.25">
      <c r="A1730">
        <v>1728</v>
      </c>
      <c r="B1730">
        <v>351</v>
      </c>
      <c r="C1730">
        <v>881</v>
      </c>
      <c r="D1730">
        <v>94</v>
      </c>
      <c r="E1730">
        <v>3</v>
      </c>
      <c r="F1730">
        <v>282</v>
      </c>
      <c r="G1730">
        <v>1</v>
      </c>
      <c r="H1730" t="str">
        <f>VLOOKUP($C1730,'Raw-products'!$A$2:$H$1261,MATCH(H$1,'Raw-products'!$A$1:$H$1,0))</f>
        <v>Trousers</v>
      </c>
      <c r="I1730" t="str">
        <f>VLOOKUP($C1730,'Raw-products'!$A$2:$H$1261,MATCH(I$1,'Raw-products'!$A$1:$H$1,0))</f>
        <v>Cords</v>
      </c>
      <c r="J1730" t="str">
        <f>VLOOKUP($C1730,'Raw-products'!$A$2:$H$1261,MATCH(J$1,'Raw-products'!$A$1:$H$1,0))</f>
        <v>S</v>
      </c>
      <c r="K1730" t="str">
        <f>VLOOKUP($C1730,'Raw-products'!$A$2:$H$1261,MATCH(K$1,'Raw-products'!$A$1:$H$1,0))</f>
        <v>orange</v>
      </c>
      <c r="L1730">
        <f>VLOOKUP($C1730,'Raw-products'!$A$2:$H$1261,MATCH(L$1,'Raw-products'!$A$1:$H$1,0))</f>
        <v>113</v>
      </c>
      <c r="M1730">
        <f>VLOOKUP($C1730,'Raw-products'!$A$2:$H$1261,MATCH(M$1,'Raw-products'!$A$1:$H$1,0))</f>
        <v>59</v>
      </c>
      <c r="N1730" s="5">
        <f t="shared" si="52"/>
        <v>6667</v>
      </c>
      <c r="O1730" cm="1">
        <f t="array" ref="O1730:R1730">_xlfn.XLOOKUP($B1730,'Raw -orders'!$A:$A,'Raw -orders'!$B:$E)</f>
        <v>478</v>
      </c>
      <c r="P1730">
        <v>37332</v>
      </c>
      <c r="Q1730" s="1">
        <v>44318</v>
      </c>
      <c r="R1730" s="1">
        <v>44320</v>
      </c>
      <c r="S1730" t="str" cm="1">
        <f t="array" ref="S1730:Z1730">_xlfn.XLOOKUP($O1730,'Raw - customers'!$A:$A,'Raw - customers'!$B:$I)</f>
        <v>Krystle Boyce</v>
      </c>
      <c r="T1730" t="str">
        <v>Non-binary</v>
      </c>
      <c r="U1730">
        <v>71</v>
      </c>
      <c r="V1730" t="str">
        <v>16 Thomson PlazaSuite 403</v>
      </c>
      <c r="W1730">
        <v>1303</v>
      </c>
      <c r="X1730" t="str">
        <v>Lake Lillyville</v>
      </c>
      <c r="Y1730" t="str">
        <v>Northern Territory</v>
      </c>
      <c r="Z1730" t="str">
        <v>Australia</v>
      </c>
      <c r="AA1730">
        <v>5</v>
      </c>
      <c r="AB1730" s="3" t="str">
        <f t="shared" si="53"/>
        <v>0 to 10</v>
      </c>
      <c r="AM1730" s="6">
        <v>478</v>
      </c>
      <c r="AN1730" s="6" t="s">
        <v>1339</v>
      </c>
    </row>
    <row r="1731" spans="1:40" x14ac:dyDescent="0.25">
      <c r="A1731">
        <v>1729</v>
      </c>
      <c r="B1731">
        <v>351</v>
      </c>
      <c r="C1731">
        <v>1055</v>
      </c>
      <c r="D1731">
        <v>93</v>
      </c>
      <c r="E1731">
        <v>2</v>
      </c>
      <c r="F1731">
        <v>186</v>
      </c>
      <c r="G1731">
        <v>1</v>
      </c>
      <c r="H1731" t="str">
        <f>VLOOKUP($C1731,'Raw-products'!$A$2:$H$1261,MATCH(H$1,'Raw-products'!$A$1:$H$1,0))</f>
        <v>Trousers</v>
      </c>
      <c r="I1731" t="str">
        <f>VLOOKUP($C1731,'Raw-products'!$A$2:$H$1261,MATCH(I$1,'Raw-products'!$A$1:$H$1,0))</f>
        <v>Joggers</v>
      </c>
      <c r="J1731" t="str">
        <f>VLOOKUP($C1731,'Raw-products'!$A$2:$H$1261,MATCH(J$1,'Raw-products'!$A$1:$H$1,0))</f>
        <v>XS</v>
      </c>
      <c r="K1731" t="str">
        <f>VLOOKUP($C1731,'Raw-products'!$A$2:$H$1261,MATCH(K$1,'Raw-products'!$A$1:$H$1,0))</f>
        <v>orange</v>
      </c>
      <c r="L1731">
        <f>VLOOKUP($C1731,'Raw-products'!$A$2:$H$1261,MATCH(L$1,'Raw-products'!$A$1:$H$1,0))</f>
        <v>94</v>
      </c>
      <c r="M1731">
        <f>VLOOKUP($C1731,'Raw-products'!$A$2:$H$1261,MATCH(M$1,'Raw-products'!$A$1:$H$1,0))</f>
        <v>65</v>
      </c>
      <c r="N1731" s="5">
        <f t="shared" ref="N1731:N1794" si="54">$L1731*$M1731</f>
        <v>6110</v>
      </c>
      <c r="O1731" cm="1">
        <f t="array" ref="O1731:R1731">_xlfn.XLOOKUP($B1731,'Raw -orders'!$A:$A,'Raw -orders'!$B:$E)</f>
        <v>478</v>
      </c>
      <c r="P1731">
        <v>37332</v>
      </c>
      <c r="Q1731" s="1">
        <v>44318</v>
      </c>
      <c r="R1731" s="1">
        <v>44320</v>
      </c>
      <c r="S1731" t="str" cm="1">
        <f t="array" ref="S1731:Z1731">_xlfn.XLOOKUP($O1731,'Raw - customers'!$A:$A,'Raw - customers'!$B:$I)</f>
        <v>Krystle Boyce</v>
      </c>
      <c r="T1731" t="str">
        <v>Non-binary</v>
      </c>
      <c r="U1731">
        <v>71</v>
      </c>
      <c r="V1731" t="str">
        <v>16 Thomson PlazaSuite 403</v>
      </c>
      <c r="W1731">
        <v>1303</v>
      </c>
      <c r="X1731" t="str">
        <v>Lake Lillyville</v>
      </c>
      <c r="Y1731" t="str">
        <v>Northern Territory</v>
      </c>
      <c r="Z1731" t="str">
        <v>Australia</v>
      </c>
      <c r="AA1731">
        <v>5</v>
      </c>
      <c r="AB1731" s="3" t="str">
        <f t="shared" ref="AB1731:AB1794" si="55">IF(AND(DATEDIF($Q1731,$R1731,"D")&gt;0,DATEDIF($Q1731,$R1731,"D")&lt;=10),"0 to 10",IF(AND(DATEDIF($Q1731,$R1731,"D")&gt;10,DATEDIF($Q1731,$R1731,"D")&lt;=20),"10 to 20",IF(AND(DATEDIF($Q1731,$R1731,"D")&gt;20,DATEDIF($Q1731,$R1731,"D")&lt;=30),"20 to 30")))</f>
        <v>0 to 10</v>
      </c>
      <c r="AM1731" s="6">
        <v>478</v>
      </c>
      <c r="AN1731" s="6" t="s">
        <v>1339</v>
      </c>
    </row>
    <row r="1732" spans="1:40" x14ac:dyDescent="0.25">
      <c r="A1732">
        <v>1730</v>
      </c>
      <c r="B1732">
        <v>351</v>
      </c>
      <c r="C1732">
        <v>1048</v>
      </c>
      <c r="D1732">
        <v>90</v>
      </c>
      <c r="E1732">
        <v>3</v>
      </c>
      <c r="F1732">
        <v>270</v>
      </c>
      <c r="G1732">
        <v>1</v>
      </c>
      <c r="H1732" t="str">
        <f>VLOOKUP($C1732,'Raw-products'!$A$2:$H$1261,MATCH(H$1,'Raw-products'!$A$1:$H$1,0))</f>
        <v>Trousers</v>
      </c>
      <c r="I1732" t="str">
        <f>VLOOKUP($C1732,'Raw-products'!$A$2:$H$1261,MATCH(I$1,'Raw-products'!$A$1:$H$1,0))</f>
        <v>Relaxed Leg</v>
      </c>
      <c r="J1732" t="str">
        <f>VLOOKUP($C1732,'Raw-products'!$A$2:$H$1261,MATCH(J$1,'Raw-products'!$A$1:$H$1,0))</f>
        <v>L</v>
      </c>
      <c r="K1732" t="str">
        <f>VLOOKUP($C1732,'Raw-products'!$A$2:$H$1261,MATCH(K$1,'Raw-products'!$A$1:$H$1,0))</f>
        <v>violet</v>
      </c>
      <c r="L1732">
        <f>VLOOKUP($C1732,'Raw-products'!$A$2:$H$1261,MATCH(L$1,'Raw-products'!$A$1:$H$1,0))</f>
        <v>95</v>
      </c>
      <c r="M1732">
        <f>VLOOKUP($C1732,'Raw-products'!$A$2:$H$1261,MATCH(M$1,'Raw-products'!$A$1:$H$1,0))</f>
        <v>47</v>
      </c>
      <c r="N1732" s="5">
        <f t="shared" si="54"/>
        <v>4465</v>
      </c>
      <c r="O1732" cm="1">
        <f t="array" ref="O1732:R1732">_xlfn.XLOOKUP($B1732,'Raw -orders'!$A:$A,'Raw -orders'!$B:$E)</f>
        <v>478</v>
      </c>
      <c r="P1732">
        <v>37332</v>
      </c>
      <c r="Q1732" s="1">
        <v>44318</v>
      </c>
      <c r="R1732" s="1">
        <v>44320</v>
      </c>
      <c r="S1732" t="str" cm="1">
        <f t="array" ref="S1732:Z1732">_xlfn.XLOOKUP($O1732,'Raw - customers'!$A:$A,'Raw - customers'!$B:$I)</f>
        <v>Krystle Boyce</v>
      </c>
      <c r="T1732" t="str">
        <v>Non-binary</v>
      </c>
      <c r="U1732">
        <v>71</v>
      </c>
      <c r="V1732" t="str">
        <v>16 Thomson PlazaSuite 403</v>
      </c>
      <c r="W1732">
        <v>1303</v>
      </c>
      <c r="X1732" t="str">
        <v>Lake Lillyville</v>
      </c>
      <c r="Y1732" t="str">
        <v>Northern Territory</v>
      </c>
      <c r="Z1732" t="str">
        <v>Australia</v>
      </c>
      <c r="AA1732">
        <v>5</v>
      </c>
      <c r="AB1732" s="3" t="str">
        <f t="shared" si="55"/>
        <v>0 to 10</v>
      </c>
      <c r="AM1732" s="6">
        <v>478</v>
      </c>
      <c r="AN1732" s="6" t="s">
        <v>1339</v>
      </c>
    </row>
    <row r="1733" spans="1:40" x14ac:dyDescent="0.25">
      <c r="A1733">
        <v>1731</v>
      </c>
      <c r="B1733">
        <v>351</v>
      </c>
      <c r="C1733">
        <v>1071</v>
      </c>
      <c r="D1733">
        <v>93</v>
      </c>
      <c r="E1733">
        <v>1</v>
      </c>
      <c r="F1733">
        <v>93</v>
      </c>
      <c r="G1733">
        <v>1</v>
      </c>
      <c r="H1733" t="str">
        <f>VLOOKUP($C1733,'Raw-products'!$A$2:$H$1261,MATCH(H$1,'Raw-products'!$A$1:$H$1,0))</f>
        <v>Trousers</v>
      </c>
      <c r="I1733" t="str">
        <f>VLOOKUP($C1733,'Raw-products'!$A$2:$H$1261,MATCH(I$1,'Raw-products'!$A$1:$H$1,0))</f>
        <v>Joggers</v>
      </c>
      <c r="J1733" t="str">
        <f>VLOOKUP($C1733,'Raw-products'!$A$2:$H$1261,MATCH(J$1,'Raw-products'!$A$1:$H$1,0))</f>
        <v>S</v>
      </c>
      <c r="K1733" t="str">
        <f>VLOOKUP($C1733,'Raw-products'!$A$2:$H$1261,MATCH(K$1,'Raw-products'!$A$1:$H$1,0))</f>
        <v>blue</v>
      </c>
      <c r="L1733">
        <f>VLOOKUP($C1733,'Raw-products'!$A$2:$H$1261,MATCH(L$1,'Raw-products'!$A$1:$H$1,0))</f>
        <v>94</v>
      </c>
      <c r="M1733">
        <f>VLOOKUP($C1733,'Raw-products'!$A$2:$H$1261,MATCH(M$1,'Raw-products'!$A$1:$H$1,0))</f>
        <v>50</v>
      </c>
      <c r="N1733" s="5">
        <f t="shared" si="54"/>
        <v>4700</v>
      </c>
      <c r="O1733" cm="1">
        <f t="array" ref="O1733:R1733">_xlfn.XLOOKUP($B1733,'Raw -orders'!$A:$A,'Raw -orders'!$B:$E)</f>
        <v>478</v>
      </c>
      <c r="P1733">
        <v>37332</v>
      </c>
      <c r="Q1733" s="1">
        <v>44318</v>
      </c>
      <c r="R1733" s="1">
        <v>44320</v>
      </c>
      <c r="S1733" t="str" cm="1">
        <f t="array" ref="S1733:Z1733">_xlfn.XLOOKUP($O1733,'Raw - customers'!$A:$A,'Raw - customers'!$B:$I)</f>
        <v>Krystle Boyce</v>
      </c>
      <c r="T1733" t="str">
        <v>Non-binary</v>
      </c>
      <c r="U1733">
        <v>71</v>
      </c>
      <c r="V1733" t="str">
        <v>16 Thomson PlazaSuite 403</v>
      </c>
      <c r="W1733">
        <v>1303</v>
      </c>
      <c r="X1733" t="str">
        <v>Lake Lillyville</v>
      </c>
      <c r="Y1733" t="str">
        <v>Northern Territory</v>
      </c>
      <c r="Z1733" t="str">
        <v>Australia</v>
      </c>
      <c r="AA1733">
        <v>5</v>
      </c>
      <c r="AB1733" s="3" t="str">
        <f t="shared" si="55"/>
        <v>0 to 10</v>
      </c>
      <c r="AM1733" s="6">
        <v>478</v>
      </c>
      <c r="AN1733" s="6" t="s">
        <v>1339</v>
      </c>
    </row>
    <row r="1734" spans="1:40" x14ac:dyDescent="0.25">
      <c r="A1734">
        <v>1732</v>
      </c>
      <c r="B1734">
        <v>352</v>
      </c>
      <c r="C1734">
        <v>636</v>
      </c>
      <c r="D1734">
        <v>93</v>
      </c>
      <c r="E1734">
        <v>2</v>
      </c>
      <c r="F1734">
        <v>186</v>
      </c>
      <c r="G1734">
        <v>1</v>
      </c>
      <c r="H1734" t="str">
        <f>VLOOKUP($C1734,'Raw-products'!$A$2:$H$1261,MATCH(H$1,'Raw-products'!$A$1:$H$1,0))</f>
        <v>Jacket</v>
      </c>
      <c r="I1734" t="str">
        <f>VLOOKUP($C1734,'Raw-products'!$A$2:$H$1261,MATCH(I$1,'Raw-products'!$A$1:$H$1,0))</f>
        <v>Coach</v>
      </c>
      <c r="J1734" t="str">
        <f>VLOOKUP($C1734,'Raw-products'!$A$2:$H$1261,MATCH(J$1,'Raw-products'!$A$1:$H$1,0))</f>
        <v>S</v>
      </c>
      <c r="K1734" t="str">
        <f>VLOOKUP($C1734,'Raw-products'!$A$2:$H$1261,MATCH(K$1,'Raw-products'!$A$1:$H$1,0))</f>
        <v>orange</v>
      </c>
      <c r="L1734">
        <f>VLOOKUP($C1734,'Raw-products'!$A$2:$H$1261,MATCH(L$1,'Raw-products'!$A$1:$H$1,0))</f>
        <v>115</v>
      </c>
      <c r="M1734">
        <f>VLOOKUP($C1734,'Raw-products'!$A$2:$H$1261,MATCH(M$1,'Raw-products'!$A$1:$H$1,0))</f>
        <v>55</v>
      </c>
      <c r="N1734" s="5">
        <f t="shared" si="54"/>
        <v>6325</v>
      </c>
      <c r="O1734" cm="1">
        <f t="array" ref="O1734:R1734">_xlfn.XLOOKUP($B1734,'Raw -orders'!$A:$A,'Raw -orders'!$B:$E)</f>
        <v>52</v>
      </c>
      <c r="P1734">
        <v>13270</v>
      </c>
      <c r="Q1734" s="1">
        <v>44477</v>
      </c>
      <c r="R1734" s="1">
        <v>44479</v>
      </c>
      <c r="S1734" t="str" cm="1">
        <f t="array" ref="S1734:Z1734">_xlfn.XLOOKUP($O1734,'Raw - customers'!$A:$A,'Raw - customers'!$B:$I)</f>
        <v>Marena Lockhart</v>
      </c>
      <c r="T1734" t="str">
        <v>Male</v>
      </c>
      <c r="U1734">
        <v>47</v>
      </c>
      <c r="V1734" t="str">
        <v>012 Cooper MallApt. 259</v>
      </c>
      <c r="W1734">
        <v>841</v>
      </c>
      <c r="X1734" t="str">
        <v>Chelseahaven</v>
      </c>
      <c r="Y1734" t="str">
        <v>Victoria</v>
      </c>
      <c r="Z1734" t="str">
        <v>Australia</v>
      </c>
      <c r="AA1734">
        <v>10</v>
      </c>
      <c r="AB1734" s="3" t="str">
        <f t="shared" si="55"/>
        <v>0 to 10</v>
      </c>
      <c r="AM1734" s="6">
        <v>52</v>
      </c>
      <c r="AN1734" s="6" t="s">
        <v>1396</v>
      </c>
    </row>
    <row r="1735" spans="1:40" x14ac:dyDescent="0.25">
      <c r="A1735">
        <v>1733</v>
      </c>
      <c r="B1735">
        <v>352</v>
      </c>
      <c r="C1735">
        <v>1241</v>
      </c>
      <c r="D1735">
        <v>112</v>
      </c>
      <c r="E1735">
        <v>1</v>
      </c>
      <c r="F1735">
        <v>112</v>
      </c>
      <c r="G1735">
        <v>1</v>
      </c>
      <c r="H1735" t="str">
        <f>VLOOKUP($C1735,'Raw-products'!$A$2:$H$1261,MATCH(H$1,'Raw-products'!$A$1:$H$1,0))</f>
        <v>Trousers</v>
      </c>
      <c r="I1735" t="str">
        <f>VLOOKUP($C1735,'Raw-products'!$A$2:$H$1261,MATCH(I$1,'Raw-products'!$A$1:$H$1,0))</f>
        <v>Tracksuit Bottoms</v>
      </c>
      <c r="J1735" t="str">
        <f>VLOOKUP($C1735,'Raw-products'!$A$2:$H$1261,MATCH(J$1,'Raw-products'!$A$1:$H$1,0))</f>
        <v>S</v>
      </c>
      <c r="K1735" t="str">
        <f>VLOOKUP($C1735,'Raw-products'!$A$2:$H$1261,MATCH(K$1,'Raw-products'!$A$1:$H$1,0))</f>
        <v>green</v>
      </c>
      <c r="L1735">
        <f>VLOOKUP($C1735,'Raw-products'!$A$2:$H$1261,MATCH(L$1,'Raw-products'!$A$1:$H$1,0))</f>
        <v>91</v>
      </c>
      <c r="M1735">
        <f>VLOOKUP($C1735,'Raw-products'!$A$2:$H$1261,MATCH(M$1,'Raw-products'!$A$1:$H$1,0))</f>
        <v>72</v>
      </c>
      <c r="N1735" s="5">
        <f t="shared" si="54"/>
        <v>6552</v>
      </c>
      <c r="O1735" cm="1">
        <f t="array" ref="O1735:R1735">_xlfn.XLOOKUP($B1735,'Raw -orders'!$A:$A,'Raw -orders'!$B:$E)</f>
        <v>52</v>
      </c>
      <c r="P1735">
        <v>13270</v>
      </c>
      <c r="Q1735" s="1">
        <v>44477</v>
      </c>
      <c r="R1735" s="1">
        <v>44479</v>
      </c>
      <c r="S1735" t="str" cm="1">
        <f t="array" ref="S1735:Z1735">_xlfn.XLOOKUP($O1735,'Raw - customers'!$A:$A,'Raw - customers'!$B:$I)</f>
        <v>Marena Lockhart</v>
      </c>
      <c r="T1735" t="str">
        <v>Male</v>
      </c>
      <c r="U1735">
        <v>47</v>
      </c>
      <c r="V1735" t="str">
        <v>012 Cooper MallApt. 259</v>
      </c>
      <c r="W1735">
        <v>841</v>
      </c>
      <c r="X1735" t="str">
        <v>Chelseahaven</v>
      </c>
      <c r="Y1735" t="str">
        <v>Victoria</v>
      </c>
      <c r="Z1735" t="str">
        <v>Australia</v>
      </c>
      <c r="AA1735">
        <v>10</v>
      </c>
      <c r="AB1735" s="3" t="str">
        <f t="shared" si="55"/>
        <v>0 to 10</v>
      </c>
      <c r="AM1735" s="6">
        <v>52</v>
      </c>
      <c r="AN1735" s="6" t="s">
        <v>1396</v>
      </c>
    </row>
    <row r="1736" spans="1:40" x14ac:dyDescent="0.25">
      <c r="A1736">
        <v>1734</v>
      </c>
      <c r="B1736">
        <v>352</v>
      </c>
      <c r="C1736">
        <v>571</v>
      </c>
      <c r="D1736">
        <v>100</v>
      </c>
      <c r="E1736">
        <v>3</v>
      </c>
      <c r="F1736">
        <v>300</v>
      </c>
      <c r="G1736">
        <v>1</v>
      </c>
      <c r="H1736" t="str">
        <f>VLOOKUP($C1736,'Raw-products'!$A$2:$H$1261,MATCH(H$1,'Raw-products'!$A$1:$H$1,0))</f>
        <v>Jacket</v>
      </c>
      <c r="I1736" t="str">
        <f>VLOOKUP($C1736,'Raw-products'!$A$2:$H$1261,MATCH(I$1,'Raw-products'!$A$1:$H$1,0))</f>
        <v>Bomber</v>
      </c>
      <c r="J1736" t="str">
        <f>VLOOKUP($C1736,'Raw-products'!$A$2:$H$1261,MATCH(J$1,'Raw-products'!$A$1:$H$1,0))</f>
        <v>S</v>
      </c>
      <c r="K1736" t="str">
        <f>VLOOKUP($C1736,'Raw-products'!$A$2:$H$1261,MATCH(K$1,'Raw-products'!$A$1:$H$1,0))</f>
        <v>yellow</v>
      </c>
      <c r="L1736">
        <f>VLOOKUP($C1736,'Raw-products'!$A$2:$H$1261,MATCH(L$1,'Raw-products'!$A$1:$H$1,0))</f>
        <v>90</v>
      </c>
      <c r="M1736">
        <f>VLOOKUP($C1736,'Raw-products'!$A$2:$H$1261,MATCH(M$1,'Raw-products'!$A$1:$H$1,0))</f>
        <v>64</v>
      </c>
      <c r="N1736" s="5">
        <f t="shared" si="54"/>
        <v>5760</v>
      </c>
      <c r="O1736" cm="1">
        <f t="array" ref="O1736:R1736">_xlfn.XLOOKUP($B1736,'Raw -orders'!$A:$A,'Raw -orders'!$B:$E)</f>
        <v>52</v>
      </c>
      <c r="P1736">
        <v>13270</v>
      </c>
      <c r="Q1736" s="1">
        <v>44477</v>
      </c>
      <c r="R1736" s="1">
        <v>44479</v>
      </c>
      <c r="S1736" t="str" cm="1">
        <f t="array" ref="S1736:Z1736">_xlfn.XLOOKUP($O1736,'Raw - customers'!$A:$A,'Raw - customers'!$B:$I)</f>
        <v>Marena Lockhart</v>
      </c>
      <c r="T1736" t="str">
        <v>Male</v>
      </c>
      <c r="U1736">
        <v>47</v>
      </c>
      <c r="V1736" t="str">
        <v>012 Cooper MallApt. 259</v>
      </c>
      <c r="W1736">
        <v>841</v>
      </c>
      <c r="X1736" t="str">
        <v>Chelseahaven</v>
      </c>
      <c r="Y1736" t="str">
        <v>Victoria</v>
      </c>
      <c r="Z1736" t="str">
        <v>Australia</v>
      </c>
      <c r="AA1736">
        <v>10</v>
      </c>
      <c r="AB1736" s="3" t="str">
        <f t="shared" si="55"/>
        <v>0 to 10</v>
      </c>
      <c r="AM1736" s="6">
        <v>52</v>
      </c>
      <c r="AN1736" s="6" t="s">
        <v>1396</v>
      </c>
    </row>
    <row r="1737" spans="1:40" x14ac:dyDescent="0.25">
      <c r="A1737">
        <v>1735</v>
      </c>
      <c r="B1737">
        <v>352</v>
      </c>
      <c r="C1737">
        <v>233</v>
      </c>
      <c r="D1737">
        <v>106</v>
      </c>
      <c r="E1737">
        <v>2</v>
      </c>
      <c r="F1737">
        <v>212</v>
      </c>
      <c r="G1737">
        <v>1</v>
      </c>
      <c r="H1737" t="str">
        <f>VLOOKUP($C1737,'Raw-products'!$A$2:$H$1261,MATCH(H$1,'Raw-products'!$A$1:$H$1,0))</f>
        <v>Shirt</v>
      </c>
      <c r="I1737" t="str">
        <f>VLOOKUP($C1737,'Raw-products'!$A$2:$H$1261,MATCH(I$1,'Raw-products'!$A$1:$H$1,0))</f>
        <v>Chambray</v>
      </c>
      <c r="J1737" t="str">
        <f>VLOOKUP($C1737,'Raw-products'!$A$2:$H$1261,MATCH(J$1,'Raw-products'!$A$1:$H$1,0))</f>
        <v>L</v>
      </c>
      <c r="K1737" t="str">
        <f>VLOOKUP($C1737,'Raw-products'!$A$2:$H$1261,MATCH(K$1,'Raw-products'!$A$1:$H$1,0))</f>
        <v>blue</v>
      </c>
      <c r="L1737">
        <f>VLOOKUP($C1737,'Raw-products'!$A$2:$H$1261,MATCH(L$1,'Raw-products'!$A$1:$H$1,0))</f>
        <v>105</v>
      </c>
      <c r="M1737">
        <f>VLOOKUP($C1737,'Raw-products'!$A$2:$H$1261,MATCH(M$1,'Raw-products'!$A$1:$H$1,0))</f>
        <v>69</v>
      </c>
      <c r="N1737" s="5">
        <f t="shared" si="54"/>
        <v>7245</v>
      </c>
      <c r="O1737" cm="1">
        <f t="array" ref="O1737:R1737">_xlfn.XLOOKUP($B1737,'Raw -orders'!$A:$A,'Raw -orders'!$B:$E)</f>
        <v>52</v>
      </c>
      <c r="P1737">
        <v>13270</v>
      </c>
      <c r="Q1737" s="1">
        <v>44477</v>
      </c>
      <c r="R1737" s="1">
        <v>44479</v>
      </c>
      <c r="S1737" t="str" cm="1">
        <f t="array" ref="S1737:Z1737">_xlfn.XLOOKUP($O1737,'Raw - customers'!$A:$A,'Raw - customers'!$B:$I)</f>
        <v>Marena Lockhart</v>
      </c>
      <c r="T1737" t="str">
        <v>Male</v>
      </c>
      <c r="U1737">
        <v>47</v>
      </c>
      <c r="V1737" t="str">
        <v>012 Cooper MallApt. 259</v>
      </c>
      <c r="W1737">
        <v>841</v>
      </c>
      <c r="X1737" t="str">
        <v>Chelseahaven</v>
      </c>
      <c r="Y1737" t="str">
        <v>Victoria</v>
      </c>
      <c r="Z1737" t="str">
        <v>Australia</v>
      </c>
      <c r="AA1737">
        <v>10</v>
      </c>
      <c r="AB1737" s="3" t="str">
        <f t="shared" si="55"/>
        <v>0 to 10</v>
      </c>
      <c r="AM1737" s="6">
        <v>52</v>
      </c>
      <c r="AN1737" s="6" t="s">
        <v>1396</v>
      </c>
    </row>
    <row r="1738" spans="1:40" x14ac:dyDescent="0.25">
      <c r="A1738">
        <v>1736</v>
      </c>
      <c r="B1738">
        <v>352</v>
      </c>
      <c r="C1738">
        <v>146</v>
      </c>
      <c r="D1738">
        <v>91</v>
      </c>
      <c r="E1738">
        <v>2</v>
      </c>
      <c r="F1738">
        <v>182</v>
      </c>
      <c r="G1738">
        <v>1</v>
      </c>
      <c r="H1738" t="str">
        <f>VLOOKUP($C1738,'Raw-products'!$A$2:$H$1261,MATCH(H$1,'Raw-products'!$A$1:$H$1,0))</f>
        <v>Shirt</v>
      </c>
      <c r="I1738" t="str">
        <f>VLOOKUP($C1738,'Raw-products'!$A$2:$H$1261,MATCH(I$1,'Raw-products'!$A$1:$H$1,0))</f>
        <v>Linen</v>
      </c>
      <c r="J1738" t="str">
        <f>VLOOKUP($C1738,'Raw-products'!$A$2:$H$1261,MATCH(J$1,'Raw-products'!$A$1:$H$1,0))</f>
        <v>S</v>
      </c>
      <c r="K1738" t="str">
        <f>VLOOKUP($C1738,'Raw-products'!$A$2:$H$1261,MATCH(K$1,'Raw-products'!$A$1:$H$1,0))</f>
        <v>orange</v>
      </c>
      <c r="L1738">
        <f>VLOOKUP($C1738,'Raw-products'!$A$2:$H$1261,MATCH(L$1,'Raw-products'!$A$1:$H$1,0))</f>
        <v>116</v>
      </c>
      <c r="M1738">
        <f>VLOOKUP($C1738,'Raw-products'!$A$2:$H$1261,MATCH(M$1,'Raw-products'!$A$1:$H$1,0))</f>
        <v>42</v>
      </c>
      <c r="N1738" s="5">
        <f t="shared" si="54"/>
        <v>4872</v>
      </c>
      <c r="O1738" cm="1">
        <f t="array" ref="O1738:R1738">_xlfn.XLOOKUP($B1738,'Raw -orders'!$A:$A,'Raw -orders'!$B:$E)</f>
        <v>52</v>
      </c>
      <c r="P1738">
        <v>13270</v>
      </c>
      <c r="Q1738" s="1">
        <v>44477</v>
      </c>
      <c r="R1738" s="1">
        <v>44479</v>
      </c>
      <c r="S1738" t="str" cm="1">
        <f t="array" ref="S1738:Z1738">_xlfn.XLOOKUP($O1738,'Raw - customers'!$A:$A,'Raw - customers'!$B:$I)</f>
        <v>Marena Lockhart</v>
      </c>
      <c r="T1738" t="str">
        <v>Male</v>
      </c>
      <c r="U1738">
        <v>47</v>
      </c>
      <c r="V1738" t="str">
        <v>012 Cooper MallApt. 259</v>
      </c>
      <c r="W1738">
        <v>841</v>
      </c>
      <c r="X1738" t="str">
        <v>Chelseahaven</v>
      </c>
      <c r="Y1738" t="str">
        <v>Victoria</v>
      </c>
      <c r="Z1738" t="str">
        <v>Australia</v>
      </c>
      <c r="AA1738">
        <v>10</v>
      </c>
      <c r="AB1738" s="3" t="str">
        <f t="shared" si="55"/>
        <v>0 to 10</v>
      </c>
      <c r="AM1738" s="6">
        <v>52</v>
      </c>
      <c r="AN1738" s="6" t="s">
        <v>1396</v>
      </c>
    </row>
    <row r="1739" spans="1:40" x14ac:dyDescent="0.25">
      <c r="A1739">
        <v>1737</v>
      </c>
      <c r="B1739">
        <v>352</v>
      </c>
      <c r="C1739">
        <v>892</v>
      </c>
      <c r="D1739">
        <v>94</v>
      </c>
      <c r="E1739">
        <v>2</v>
      </c>
      <c r="F1739">
        <v>188</v>
      </c>
      <c r="G1739">
        <v>1</v>
      </c>
      <c r="H1739" t="str">
        <f>VLOOKUP($C1739,'Raw-products'!$A$2:$H$1261,MATCH(H$1,'Raw-products'!$A$1:$H$1,0))</f>
        <v>Trousers</v>
      </c>
      <c r="I1739" t="str">
        <f>VLOOKUP($C1739,'Raw-products'!$A$2:$H$1261,MATCH(I$1,'Raw-products'!$A$1:$H$1,0))</f>
        <v>Cords</v>
      </c>
      <c r="J1739" t="str">
        <f>VLOOKUP($C1739,'Raw-products'!$A$2:$H$1261,MATCH(J$1,'Raw-products'!$A$1:$H$1,0))</f>
        <v>M</v>
      </c>
      <c r="K1739" t="str">
        <f>VLOOKUP($C1739,'Raw-products'!$A$2:$H$1261,MATCH(K$1,'Raw-products'!$A$1:$H$1,0))</f>
        <v>green</v>
      </c>
      <c r="L1739">
        <f>VLOOKUP($C1739,'Raw-products'!$A$2:$H$1261,MATCH(L$1,'Raw-products'!$A$1:$H$1,0))</f>
        <v>113</v>
      </c>
      <c r="M1739">
        <f>VLOOKUP($C1739,'Raw-products'!$A$2:$H$1261,MATCH(M$1,'Raw-products'!$A$1:$H$1,0))</f>
        <v>76</v>
      </c>
      <c r="N1739" s="5">
        <f t="shared" si="54"/>
        <v>8588</v>
      </c>
      <c r="O1739" cm="1">
        <f t="array" ref="O1739:R1739">_xlfn.XLOOKUP($B1739,'Raw -orders'!$A:$A,'Raw -orders'!$B:$E)</f>
        <v>52</v>
      </c>
      <c r="P1739">
        <v>13270</v>
      </c>
      <c r="Q1739" s="1">
        <v>44477</v>
      </c>
      <c r="R1739" s="1">
        <v>44479</v>
      </c>
      <c r="S1739" t="str" cm="1">
        <f t="array" ref="S1739:Z1739">_xlfn.XLOOKUP($O1739,'Raw - customers'!$A:$A,'Raw - customers'!$B:$I)</f>
        <v>Marena Lockhart</v>
      </c>
      <c r="T1739" t="str">
        <v>Male</v>
      </c>
      <c r="U1739">
        <v>47</v>
      </c>
      <c r="V1739" t="str">
        <v>012 Cooper MallApt. 259</v>
      </c>
      <c r="W1739">
        <v>841</v>
      </c>
      <c r="X1739" t="str">
        <v>Chelseahaven</v>
      </c>
      <c r="Y1739" t="str">
        <v>Victoria</v>
      </c>
      <c r="Z1739" t="str">
        <v>Australia</v>
      </c>
      <c r="AA1739">
        <v>10</v>
      </c>
      <c r="AB1739" s="3" t="str">
        <f t="shared" si="55"/>
        <v>0 to 10</v>
      </c>
      <c r="AM1739" s="6">
        <v>52</v>
      </c>
      <c r="AN1739" s="6" t="s">
        <v>1396</v>
      </c>
    </row>
    <row r="1740" spans="1:40" x14ac:dyDescent="0.25">
      <c r="A1740">
        <v>1738</v>
      </c>
      <c r="B1740">
        <v>353</v>
      </c>
      <c r="C1740">
        <v>18</v>
      </c>
      <c r="D1740">
        <v>96</v>
      </c>
      <c r="E1740">
        <v>2</v>
      </c>
      <c r="F1740">
        <v>192</v>
      </c>
      <c r="G1740">
        <v>1</v>
      </c>
      <c r="H1740" t="str">
        <f>VLOOKUP($C1740,'Raw-products'!$A$2:$H$1261,MATCH(H$1,'Raw-products'!$A$1:$H$1,0))</f>
        <v>Shirt</v>
      </c>
      <c r="I1740" t="str">
        <f>VLOOKUP($C1740,'Raw-products'!$A$2:$H$1261,MATCH(I$1,'Raw-products'!$A$1:$H$1,0))</f>
        <v>Oxford Cloth</v>
      </c>
      <c r="J1740" t="str">
        <f>VLOOKUP($C1740,'Raw-products'!$A$2:$H$1261,MATCH(J$1,'Raw-products'!$A$1:$H$1,0))</f>
        <v>L</v>
      </c>
      <c r="K1740" t="str">
        <f>VLOOKUP($C1740,'Raw-products'!$A$2:$H$1261,MATCH(K$1,'Raw-products'!$A$1:$H$1,0))</f>
        <v>green</v>
      </c>
      <c r="L1740">
        <f>VLOOKUP($C1740,'Raw-products'!$A$2:$H$1261,MATCH(L$1,'Raw-products'!$A$1:$H$1,0))</f>
        <v>114</v>
      </c>
      <c r="M1740">
        <f>VLOOKUP($C1740,'Raw-products'!$A$2:$H$1261,MATCH(M$1,'Raw-products'!$A$1:$H$1,0))</f>
        <v>52</v>
      </c>
      <c r="N1740" s="5">
        <f t="shared" si="54"/>
        <v>5928</v>
      </c>
      <c r="O1740" cm="1">
        <f t="array" ref="O1740:R1740">_xlfn.XLOOKUP($B1740,'Raw -orders'!$A:$A,'Raw -orders'!$B:$E)</f>
        <v>774</v>
      </c>
      <c r="P1740">
        <v>46198</v>
      </c>
      <c r="Q1740" s="1">
        <v>44285</v>
      </c>
      <c r="R1740" s="1">
        <v>44291</v>
      </c>
      <c r="S1740" t="str" cm="1">
        <f t="array" ref="S1740:Z1740">_xlfn.XLOOKUP($O1740,'Raw - customers'!$A:$A,'Raw - customers'!$B:$I)</f>
        <v>Ellynn Korba</v>
      </c>
      <c r="T1740" t="str">
        <v>Genderqueer</v>
      </c>
      <c r="U1740">
        <v>34</v>
      </c>
      <c r="V1740" t="str">
        <v>2096 Wilson MewsApt. 714</v>
      </c>
      <c r="W1740">
        <v>8590</v>
      </c>
      <c r="X1740" t="str">
        <v>West Jonathanshire</v>
      </c>
      <c r="Y1740" t="str">
        <v>Tasmania</v>
      </c>
      <c r="Z1740" t="str">
        <v>Australia</v>
      </c>
      <c r="AA1740">
        <v>3</v>
      </c>
      <c r="AB1740" s="3" t="str">
        <f t="shared" si="55"/>
        <v>0 to 10</v>
      </c>
      <c r="AM1740" s="6">
        <v>774</v>
      </c>
      <c r="AN1740" s="6" t="s">
        <v>1414</v>
      </c>
    </row>
    <row r="1741" spans="1:40" x14ac:dyDescent="0.25">
      <c r="A1741">
        <v>1739</v>
      </c>
      <c r="B1741">
        <v>353</v>
      </c>
      <c r="C1741">
        <v>396</v>
      </c>
      <c r="D1741">
        <v>119</v>
      </c>
      <c r="E1741">
        <v>1</v>
      </c>
      <c r="F1741">
        <v>119</v>
      </c>
      <c r="G1741">
        <v>1</v>
      </c>
      <c r="H1741" t="str">
        <f>VLOOKUP($C1741,'Raw-products'!$A$2:$H$1261,MATCH(H$1,'Raw-products'!$A$1:$H$1,0))</f>
        <v>Shirt</v>
      </c>
      <c r="I1741" t="str">
        <f>VLOOKUP($C1741,'Raw-products'!$A$2:$H$1261,MATCH(I$1,'Raw-products'!$A$1:$H$1,0))</f>
        <v>Casual Slim Fit</v>
      </c>
      <c r="J1741" t="str">
        <f>VLOOKUP($C1741,'Raw-products'!$A$2:$H$1261,MATCH(J$1,'Raw-products'!$A$1:$H$1,0))</f>
        <v>S</v>
      </c>
      <c r="K1741" t="str">
        <f>VLOOKUP($C1741,'Raw-products'!$A$2:$H$1261,MATCH(K$1,'Raw-products'!$A$1:$H$1,0))</f>
        <v>yellow</v>
      </c>
      <c r="L1741">
        <f>VLOOKUP($C1741,'Raw-products'!$A$2:$H$1261,MATCH(L$1,'Raw-products'!$A$1:$H$1,0))</f>
        <v>113</v>
      </c>
      <c r="M1741">
        <f>VLOOKUP($C1741,'Raw-products'!$A$2:$H$1261,MATCH(M$1,'Raw-products'!$A$1:$H$1,0))</f>
        <v>45</v>
      </c>
      <c r="N1741" s="5">
        <f t="shared" si="54"/>
        <v>5085</v>
      </c>
      <c r="O1741" cm="1">
        <f t="array" ref="O1741:R1741">_xlfn.XLOOKUP($B1741,'Raw -orders'!$A:$A,'Raw -orders'!$B:$E)</f>
        <v>774</v>
      </c>
      <c r="P1741">
        <v>46198</v>
      </c>
      <c r="Q1741" s="1">
        <v>44285</v>
      </c>
      <c r="R1741" s="1">
        <v>44291</v>
      </c>
      <c r="S1741" t="str" cm="1">
        <f t="array" ref="S1741:Z1741">_xlfn.XLOOKUP($O1741,'Raw - customers'!$A:$A,'Raw - customers'!$B:$I)</f>
        <v>Ellynn Korba</v>
      </c>
      <c r="T1741" t="str">
        <v>Genderqueer</v>
      </c>
      <c r="U1741">
        <v>34</v>
      </c>
      <c r="V1741" t="str">
        <v>2096 Wilson MewsApt. 714</v>
      </c>
      <c r="W1741">
        <v>8590</v>
      </c>
      <c r="X1741" t="str">
        <v>West Jonathanshire</v>
      </c>
      <c r="Y1741" t="str">
        <v>Tasmania</v>
      </c>
      <c r="Z1741" t="str">
        <v>Australia</v>
      </c>
      <c r="AA1741">
        <v>3</v>
      </c>
      <c r="AB1741" s="3" t="str">
        <f t="shared" si="55"/>
        <v>0 to 10</v>
      </c>
      <c r="AM1741" s="6">
        <v>774</v>
      </c>
      <c r="AN1741" s="6" t="s">
        <v>1414</v>
      </c>
    </row>
    <row r="1742" spans="1:40" x14ac:dyDescent="0.25">
      <c r="A1742">
        <v>1740</v>
      </c>
      <c r="B1742">
        <v>353</v>
      </c>
      <c r="C1742">
        <v>174</v>
      </c>
      <c r="D1742">
        <v>91</v>
      </c>
      <c r="E1742">
        <v>3</v>
      </c>
      <c r="F1742">
        <v>273</v>
      </c>
      <c r="G1742">
        <v>1</v>
      </c>
      <c r="H1742" t="str">
        <f>VLOOKUP($C1742,'Raw-products'!$A$2:$H$1261,MATCH(H$1,'Raw-products'!$A$1:$H$1,0))</f>
        <v>Shirt</v>
      </c>
      <c r="I1742" t="str">
        <f>VLOOKUP($C1742,'Raw-products'!$A$2:$H$1261,MATCH(I$1,'Raw-products'!$A$1:$H$1,0))</f>
        <v>Linen</v>
      </c>
      <c r="J1742" t="str">
        <f>VLOOKUP($C1742,'Raw-products'!$A$2:$H$1261,MATCH(J$1,'Raw-products'!$A$1:$H$1,0))</f>
        <v>XL</v>
      </c>
      <c r="K1742" t="str">
        <f>VLOOKUP($C1742,'Raw-products'!$A$2:$H$1261,MATCH(K$1,'Raw-products'!$A$1:$H$1,0))</f>
        <v>violet</v>
      </c>
      <c r="L1742">
        <f>VLOOKUP($C1742,'Raw-products'!$A$2:$H$1261,MATCH(L$1,'Raw-products'!$A$1:$H$1,0))</f>
        <v>116</v>
      </c>
      <c r="M1742">
        <f>VLOOKUP($C1742,'Raw-products'!$A$2:$H$1261,MATCH(M$1,'Raw-products'!$A$1:$H$1,0))</f>
        <v>73</v>
      </c>
      <c r="N1742" s="5">
        <f t="shared" si="54"/>
        <v>8468</v>
      </c>
      <c r="O1742" cm="1">
        <f t="array" ref="O1742:R1742">_xlfn.XLOOKUP($B1742,'Raw -orders'!$A:$A,'Raw -orders'!$B:$E)</f>
        <v>774</v>
      </c>
      <c r="P1742">
        <v>46198</v>
      </c>
      <c r="Q1742" s="1">
        <v>44285</v>
      </c>
      <c r="R1742" s="1">
        <v>44291</v>
      </c>
      <c r="S1742" t="str" cm="1">
        <f t="array" ref="S1742:Z1742">_xlfn.XLOOKUP($O1742,'Raw - customers'!$A:$A,'Raw - customers'!$B:$I)</f>
        <v>Ellynn Korba</v>
      </c>
      <c r="T1742" t="str">
        <v>Genderqueer</v>
      </c>
      <c r="U1742">
        <v>34</v>
      </c>
      <c r="V1742" t="str">
        <v>2096 Wilson MewsApt. 714</v>
      </c>
      <c r="W1742">
        <v>8590</v>
      </c>
      <c r="X1742" t="str">
        <v>West Jonathanshire</v>
      </c>
      <c r="Y1742" t="str">
        <v>Tasmania</v>
      </c>
      <c r="Z1742" t="str">
        <v>Australia</v>
      </c>
      <c r="AA1742">
        <v>3</v>
      </c>
      <c r="AB1742" s="3" t="str">
        <f t="shared" si="55"/>
        <v>0 to 10</v>
      </c>
      <c r="AM1742" s="6">
        <v>774</v>
      </c>
      <c r="AN1742" s="6" t="s">
        <v>1414</v>
      </c>
    </row>
    <row r="1743" spans="1:40" x14ac:dyDescent="0.25">
      <c r="A1743">
        <v>1741</v>
      </c>
      <c r="B1743">
        <v>353</v>
      </c>
      <c r="C1743">
        <v>1</v>
      </c>
      <c r="D1743">
        <v>96</v>
      </c>
      <c r="E1743">
        <v>3</v>
      </c>
      <c r="F1743">
        <v>288</v>
      </c>
      <c r="G1743">
        <v>1</v>
      </c>
      <c r="H1743" t="str">
        <f>VLOOKUP($C1743,'Raw-products'!$A$2:$H$1261,MATCH(H$1,'Raw-products'!$A$1:$H$1,0))</f>
        <v>Shirt</v>
      </c>
      <c r="I1743" t="str">
        <f>VLOOKUP($C1743,'Raw-products'!$A$2:$H$1261,MATCH(I$1,'Raw-products'!$A$1:$H$1,0))</f>
        <v>Oxford Cloth</v>
      </c>
      <c r="J1743" t="str">
        <f>VLOOKUP($C1743,'Raw-products'!$A$2:$H$1261,MATCH(J$1,'Raw-products'!$A$1:$H$1,0))</f>
        <v>S</v>
      </c>
      <c r="K1743" t="str">
        <f>VLOOKUP($C1743,'Raw-products'!$A$2:$H$1261,MATCH(K$1,'Raw-products'!$A$1:$H$1,0))</f>
        <v>red</v>
      </c>
      <c r="L1743">
        <f>VLOOKUP($C1743,'Raw-products'!$A$2:$H$1261,MATCH(L$1,'Raw-products'!$A$1:$H$1,0))</f>
        <v>114</v>
      </c>
      <c r="M1743">
        <f>VLOOKUP($C1743,'Raw-products'!$A$2:$H$1261,MATCH(M$1,'Raw-products'!$A$1:$H$1,0))</f>
        <v>53</v>
      </c>
      <c r="N1743" s="5">
        <f t="shared" si="54"/>
        <v>6042</v>
      </c>
      <c r="O1743" cm="1">
        <f t="array" ref="O1743:R1743">_xlfn.XLOOKUP($B1743,'Raw -orders'!$A:$A,'Raw -orders'!$B:$E)</f>
        <v>774</v>
      </c>
      <c r="P1743">
        <v>46198</v>
      </c>
      <c r="Q1743" s="1">
        <v>44285</v>
      </c>
      <c r="R1743" s="1">
        <v>44291</v>
      </c>
      <c r="S1743" t="str" cm="1">
        <f t="array" ref="S1743:Z1743">_xlfn.XLOOKUP($O1743,'Raw - customers'!$A:$A,'Raw - customers'!$B:$I)</f>
        <v>Ellynn Korba</v>
      </c>
      <c r="T1743" t="str">
        <v>Genderqueer</v>
      </c>
      <c r="U1743">
        <v>34</v>
      </c>
      <c r="V1743" t="str">
        <v>2096 Wilson MewsApt. 714</v>
      </c>
      <c r="W1743">
        <v>8590</v>
      </c>
      <c r="X1743" t="str">
        <v>West Jonathanshire</v>
      </c>
      <c r="Y1743" t="str">
        <v>Tasmania</v>
      </c>
      <c r="Z1743" t="str">
        <v>Australia</v>
      </c>
      <c r="AA1743">
        <v>3</v>
      </c>
      <c r="AB1743" s="3" t="str">
        <f t="shared" si="55"/>
        <v>0 to 10</v>
      </c>
      <c r="AM1743" s="6">
        <v>774</v>
      </c>
      <c r="AN1743" s="6" t="s">
        <v>1414</v>
      </c>
    </row>
    <row r="1744" spans="1:40" x14ac:dyDescent="0.25">
      <c r="A1744">
        <v>1742</v>
      </c>
      <c r="B1744">
        <v>353</v>
      </c>
      <c r="C1744">
        <v>87</v>
      </c>
      <c r="D1744">
        <v>118</v>
      </c>
      <c r="E1744">
        <v>3</v>
      </c>
      <c r="F1744">
        <v>354</v>
      </c>
      <c r="G1744">
        <v>1</v>
      </c>
      <c r="H1744" t="str">
        <f>VLOOKUP($C1744,'Raw-products'!$A$2:$H$1261,MATCH(H$1,'Raw-products'!$A$1:$H$1,0))</f>
        <v>Shirt</v>
      </c>
      <c r="I1744" t="str">
        <f>VLOOKUP($C1744,'Raw-products'!$A$2:$H$1261,MATCH(I$1,'Raw-products'!$A$1:$H$1,0))</f>
        <v>Flannel</v>
      </c>
      <c r="J1744" t="str">
        <f>VLOOKUP($C1744,'Raw-products'!$A$2:$H$1261,MATCH(J$1,'Raw-products'!$A$1:$H$1,0))</f>
        <v>M</v>
      </c>
      <c r="K1744" t="str">
        <f>VLOOKUP($C1744,'Raw-products'!$A$2:$H$1261,MATCH(K$1,'Raw-products'!$A$1:$H$1,0))</f>
        <v>green</v>
      </c>
      <c r="L1744">
        <f>VLOOKUP($C1744,'Raw-products'!$A$2:$H$1261,MATCH(L$1,'Raw-products'!$A$1:$H$1,0))</f>
        <v>96</v>
      </c>
      <c r="M1744">
        <f>VLOOKUP($C1744,'Raw-products'!$A$2:$H$1261,MATCH(M$1,'Raw-products'!$A$1:$H$1,0))</f>
        <v>66</v>
      </c>
      <c r="N1744" s="5">
        <f t="shared" si="54"/>
        <v>6336</v>
      </c>
      <c r="O1744" cm="1">
        <f t="array" ref="O1744:R1744">_xlfn.XLOOKUP($B1744,'Raw -orders'!$A:$A,'Raw -orders'!$B:$E)</f>
        <v>774</v>
      </c>
      <c r="P1744">
        <v>46198</v>
      </c>
      <c r="Q1744" s="1">
        <v>44285</v>
      </c>
      <c r="R1744" s="1">
        <v>44291</v>
      </c>
      <c r="S1744" t="str" cm="1">
        <f t="array" ref="S1744:Z1744">_xlfn.XLOOKUP($O1744,'Raw - customers'!$A:$A,'Raw - customers'!$B:$I)</f>
        <v>Ellynn Korba</v>
      </c>
      <c r="T1744" t="str">
        <v>Genderqueer</v>
      </c>
      <c r="U1744">
        <v>34</v>
      </c>
      <c r="V1744" t="str">
        <v>2096 Wilson MewsApt. 714</v>
      </c>
      <c r="W1744">
        <v>8590</v>
      </c>
      <c r="X1744" t="str">
        <v>West Jonathanshire</v>
      </c>
      <c r="Y1744" t="str">
        <v>Tasmania</v>
      </c>
      <c r="Z1744" t="str">
        <v>Australia</v>
      </c>
      <c r="AA1744">
        <v>3</v>
      </c>
      <c r="AB1744" s="3" t="str">
        <f t="shared" si="55"/>
        <v>0 to 10</v>
      </c>
      <c r="AM1744" s="6">
        <v>774</v>
      </c>
      <c r="AN1744" s="6" t="s">
        <v>1414</v>
      </c>
    </row>
    <row r="1745" spans="1:40" x14ac:dyDescent="0.25">
      <c r="A1745">
        <v>1743</v>
      </c>
      <c r="B1745">
        <v>353</v>
      </c>
      <c r="C1745">
        <v>948</v>
      </c>
      <c r="D1745">
        <v>97</v>
      </c>
      <c r="E1745">
        <v>1</v>
      </c>
      <c r="F1745">
        <v>97</v>
      </c>
      <c r="G1745">
        <v>1</v>
      </c>
      <c r="H1745" t="str">
        <f>VLOOKUP($C1745,'Raw-products'!$A$2:$H$1261,MATCH(H$1,'Raw-products'!$A$1:$H$1,0))</f>
        <v>Trousers</v>
      </c>
      <c r="I1745" t="str">
        <f>VLOOKUP($C1745,'Raw-products'!$A$2:$H$1261,MATCH(I$1,'Raw-products'!$A$1:$H$1,0))</f>
        <v>Slim-Fit</v>
      </c>
      <c r="J1745" t="str">
        <f>VLOOKUP($C1745,'Raw-products'!$A$2:$H$1261,MATCH(J$1,'Raw-products'!$A$1:$H$1,0))</f>
        <v>L</v>
      </c>
      <c r="K1745" t="str">
        <f>VLOOKUP($C1745,'Raw-products'!$A$2:$H$1261,MATCH(K$1,'Raw-products'!$A$1:$H$1,0))</f>
        <v>red</v>
      </c>
      <c r="L1745">
        <f>VLOOKUP($C1745,'Raw-products'!$A$2:$H$1261,MATCH(L$1,'Raw-products'!$A$1:$H$1,0))</f>
        <v>119</v>
      </c>
      <c r="M1745">
        <f>VLOOKUP($C1745,'Raw-products'!$A$2:$H$1261,MATCH(M$1,'Raw-products'!$A$1:$H$1,0))</f>
        <v>80</v>
      </c>
      <c r="N1745" s="5">
        <f t="shared" si="54"/>
        <v>9520</v>
      </c>
      <c r="O1745" cm="1">
        <f t="array" ref="O1745:R1745">_xlfn.XLOOKUP($B1745,'Raw -orders'!$A:$A,'Raw -orders'!$B:$E)</f>
        <v>774</v>
      </c>
      <c r="P1745">
        <v>46198</v>
      </c>
      <c r="Q1745" s="1">
        <v>44285</v>
      </c>
      <c r="R1745" s="1">
        <v>44291</v>
      </c>
      <c r="S1745" t="str" cm="1">
        <f t="array" ref="S1745:Z1745">_xlfn.XLOOKUP($O1745,'Raw - customers'!$A:$A,'Raw - customers'!$B:$I)</f>
        <v>Ellynn Korba</v>
      </c>
      <c r="T1745" t="str">
        <v>Genderqueer</v>
      </c>
      <c r="U1745">
        <v>34</v>
      </c>
      <c r="V1745" t="str">
        <v>2096 Wilson MewsApt. 714</v>
      </c>
      <c r="W1745">
        <v>8590</v>
      </c>
      <c r="X1745" t="str">
        <v>West Jonathanshire</v>
      </c>
      <c r="Y1745" t="str">
        <v>Tasmania</v>
      </c>
      <c r="Z1745" t="str">
        <v>Australia</v>
      </c>
      <c r="AA1745">
        <v>3</v>
      </c>
      <c r="AB1745" s="3" t="str">
        <f t="shared" si="55"/>
        <v>0 to 10</v>
      </c>
      <c r="AM1745" s="6">
        <v>774</v>
      </c>
      <c r="AN1745" s="6" t="s">
        <v>1414</v>
      </c>
    </row>
    <row r="1746" spans="1:40" x14ac:dyDescent="0.25">
      <c r="A1746">
        <v>1744</v>
      </c>
      <c r="B1746">
        <v>353</v>
      </c>
      <c r="C1746">
        <v>594</v>
      </c>
      <c r="D1746">
        <v>100</v>
      </c>
      <c r="E1746">
        <v>1</v>
      </c>
      <c r="F1746">
        <v>100</v>
      </c>
      <c r="G1746">
        <v>1</v>
      </c>
      <c r="H1746" t="str">
        <f>VLOOKUP($C1746,'Raw-products'!$A$2:$H$1261,MATCH(H$1,'Raw-products'!$A$1:$H$1,0))</f>
        <v>Jacket</v>
      </c>
      <c r="I1746" t="str">
        <f>VLOOKUP($C1746,'Raw-products'!$A$2:$H$1261,MATCH(I$1,'Raw-products'!$A$1:$H$1,0))</f>
        <v>Bomber</v>
      </c>
      <c r="J1746" t="str">
        <f>VLOOKUP($C1746,'Raw-products'!$A$2:$H$1261,MATCH(J$1,'Raw-products'!$A$1:$H$1,0))</f>
        <v>XL</v>
      </c>
      <c r="K1746" t="str">
        <f>VLOOKUP($C1746,'Raw-products'!$A$2:$H$1261,MATCH(K$1,'Raw-products'!$A$1:$H$1,0))</f>
        <v>violet</v>
      </c>
      <c r="L1746">
        <f>VLOOKUP($C1746,'Raw-products'!$A$2:$H$1261,MATCH(L$1,'Raw-products'!$A$1:$H$1,0))</f>
        <v>90</v>
      </c>
      <c r="M1746">
        <f>VLOOKUP($C1746,'Raw-products'!$A$2:$H$1261,MATCH(M$1,'Raw-products'!$A$1:$H$1,0))</f>
        <v>53</v>
      </c>
      <c r="N1746" s="5">
        <f t="shared" si="54"/>
        <v>4770</v>
      </c>
      <c r="O1746" cm="1">
        <f t="array" ref="O1746:R1746">_xlfn.XLOOKUP($B1746,'Raw -orders'!$A:$A,'Raw -orders'!$B:$E)</f>
        <v>774</v>
      </c>
      <c r="P1746">
        <v>46198</v>
      </c>
      <c r="Q1746" s="1">
        <v>44285</v>
      </c>
      <c r="R1746" s="1">
        <v>44291</v>
      </c>
      <c r="S1746" t="str" cm="1">
        <f t="array" ref="S1746:Z1746">_xlfn.XLOOKUP($O1746,'Raw - customers'!$A:$A,'Raw - customers'!$B:$I)</f>
        <v>Ellynn Korba</v>
      </c>
      <c r="T1746" t="str">
        <v>Genderqueer</v>
      </c>
      <c r="U1746">
        <v>34</v>
      </c>
      <c r="V1746" t="str">
        <v>2096 Wilson MewsApt. 714</v>
      </c>
      <c r="W1746">
        <v>8590</v>
      </c>
      <c r="X1746" t="str">
        <v>West Jonathanshire</v>
      </c>
      <c r="Y1746" t="str">
        <v>Tasmania</v>
      </c>
      <c r="Z1746" t="str">
        <v>Australia</v>
      </c>
      <c r="AA1746">
        <v>3</v>
      </c>
      <c r="AB1746" s="3" t="str">
        <f t="shared" si="55"/>
        <v>0 to 10</v>
      </c>
      <c r="AM1746" s="6">
        <v>774</v>
      </c>
      <c r="AN1746" s="6" t="s">
        <v>1414</v>
      </c>
    </row>
    <row r="1747" spans="1:40" x14ac:dyDescent="0.25">
      <c r="A1747">
        <v>1745</v>
      </c>
      <c r="B1747">
        <v>354</v>
      </c>
      <c r="C1747">
        <v>620</v>
      </c>
      <c r="D1747">
        <v>112</v>
      </c>
      <c r="E1747">
        <v>2</v>
      </c>
      <c r="F1747">
        <v>224</v>
      </c>
      <c r="G1747">
        <v>1</v>
      </c>
      <c r="H1747" t="str">
        <f>VLOOKUP($C1747,'Raw-products'!$A$2:$H$1261,MATCH(H$1,'Raw-products'!$A$1:$H$1,0))</f>
        <v>Jacket</v>
      </c>
      <c r="I1747" t="str">
        <f>VLOOKUP($C1747,'Raw-products'!$A$2:$H$1261,MATCH(I$1,'Raw-products'!$A$1:$H$1,0))</f>
        <v>Cardigan</v>
      </c>
      <c r="J1747" t="str">
        <f>VLOOKUP($C1747,'Raw-products'!$A$2:$H$1261,MATCH(J$1,'Raw-products'!$A$1:$H$1,0))</f>
        <v>XS</v>
      </c>
      <c r="K1747" t="str">
        <f>VLOOKUP($C1747,'Raw-products'!$A$2:$H$1261,MATCH(K$1,'Raw-products'!$A$1:$H$1,0))</f>
        <v>indigo</v>
      </c>
      <c r="L1747">
        <f>VLOOKUP($C1747,'Raw-products'!$A$2:$H$1261,MATCH(L$1,'Raw-products'!$A$1:$H$1,0))</f>
        <v>118</v>
      </c>
      <c r="M1747">
        <f>VLOOKUP($C1747,'Raw-products'!$A$2:$H$1261,MATCH(M$1,'Raw-products'!$A$1:$H$1,0))</f>
        <v>70</v>
      </c>
      <c r="N1747" s="5">
        <f t="shared" si="54"/>
        <v>8260</v>
      </c>
      <c r="O1747" cm="1">
        <f t="array" ref="O1747:R1747">_xlfn.XLOOKUP($B1747,'Raw -orders'!$A:$A,'Raw -orders'!$B:$E)</f>
        <v>18</v>
      </c>
      <c r="P1747">
        <v>33908</v>
      </c>
      <c r="Q1747" s="1">
        <v>44253</v>
      </c>
      <c r="R1747" s="1">
        <v>44263</v>
      </c>
      <c r="S1747" t="str" cm="1">
        <f t="array" ref="S1747:Z1747">_xlfn.XLOOKUP($O1747,'Raw - customers'!$A:$A,'Raw - customers'!$B:$I)</f>
        <v>Chan Duchesne</v>
      </c>
      <c r="T1747" t="str">
        <v>Male</v>
      </c>
      <c r="U1747">
        <v>79</v>
      </c>
      <c r="V1747" t="str">
        <v>13 Bailey ManorApt. 848</v>
      </c>
      <c r="W1747">
        <v>7171</v>
      </c>
      <c r="X1747" t="str">
        <v>Walterland</v>
      </c>
      <c r="Y1747" t="str">
        <v>New South Wales</v>
      </c>
      <c r="Z1747" t="str">
        <v>Australia</v>
      </c>
      <c r="AA1747">
        <v>2</v>
      </c>
      <c r="AB1747" s="3" t="str">
        <f t="shared" si="55"/>
        <v>0 to 10</v>
      </c>
      <c r="AM1747" s="6">
        <v>18</v>
      </c>
      <c r="AN1747" s="6" t="s">
        <v>1362</v>
      </c>
    </row>
    <row r="1748" spans="1:40" x14ac:dyDescent="0.25">
      <c r="A1748">
        <v>1746</v>
      </c>
      <c r="B1748">
        <v>354</v>
      </c>
      <c r="C1748">
        <v>324</v>
      </c>
      <c r="D1748">
        <v>109</v>
      </c>
      <c r="E1748">
        <v>1</v>
      </c>
      <c r="F1748">
        <v>109</v>
      </c>
      <c r="G1748">
        <v>1</v>
      </c>
      <c r="H1748" t="str">
        <f>VLOOKUP($C1748,'Raw-products'!$A$2:$H$1261,MATCH(H$1,'Raw-products'!$A$1:$H$1,0))</f>
        <v>Shirt</v>
      </c>
      <c r="I1748" t="str">
        <f>VLOOKUP($C1748,'Raw-products'!$A$2:$H$1261,MATCH(I$1,'Raw-products'!$A$1:$H$1,0))</f>
        <v>Mandarin Collar</v>
      </c>
      <c r="J1748" t="str">
        <f>VLOOKUP($C1748,'Raw-products'!$A$2:$H$1261,MATCH(J$1,'Raw-products'!$A$1:$H$1,0))</f>
        <v>XL</v>
      </c>
      <c r="K1748" t="str">
        <f>VLOOKUP($C1748,'Raw-products'!$A$2:$H$1261,MATCH(K$1,'Raw-products'!$A$1:$H$1,0))</f>
        <v>orange</v>
      </c>
      <c r="L1748">
        <f>VLOOKUP($C1748,'Raw-products'!$A$2:$H$1261,MATCH(L$1,'Raw-products'!$A$1:$H$1,0))</f>
        <v>108</v>
      </c>
      <c r="M1748">
        <f>VLOOKUP($C1748,'Raw-products'!$A$2:$H$1261,MATCH(M$1,'Raw-products'!$A$1:$H$1,0))</f>
        <v>59</v>
      </c>
      <c r="N1748" s="5">
        <f t="shared" si="54"/>
        <v>6372</v>
      </c>
      <c r="O1748" cm="1">
        <f t="array" ref="O1748:R1748">_xlfn.XLOOKUP($B1748,'Raw -orders'!$A:$A,'Raw -orders'!$B:$E)</f>
        <v>18</v>
      </c>
      <c r="P1748">
        <v>33908</v>
      </c>
      <c r="Q1748" s="1">
        <v>44253</v>
      </c>
      <c r="R1748" s="1">
        <v>44263</v>
      </c>
      <c r="S1748" t="str" cm="1">
        <f t="array" ref="S1748:Z1748">_xlfn.XLOOKUP($O1748,'Raw - customers'!$A:$A,'Raw - customers'!$B:$I)</f>
        <v>Chan Duchesne</v>
      </c>
      <c r="T1748" t="str">
        <v>Male</v>
      </c>
      <c r="U1748">
        <v>79</v>
      </c>
      <c r="V1748" t="str">
        <v>13 Bailey ManorApt. 848</v>
      </c>
      <c r="W1748">
        <v>7171</v>
      </c>
      <c r="X1748" t="str">
        <v>Walterland</v>
      </c>
      <c r="Y1748" t="str">
        <v>New South Wales</v>
      </c>
      <c r="Z1748" t="str">
        <v>Australia</v>
      </c>
      <c r="AA1748">
        <v>2</v>
      </c>
      <c r="AB1748" s="3" t="str">
        <f t="shared" si="55"/>
        <v>0 to 10</v>
      </c>
      <c r="AM1748" s="6">
        <v>18</v>
      </c>
      <c r="AN1748" s="6" t="s">
        <v>1362</v>
      </c>
    </row>
    <row r="1749" spans="1:40" x14ac:dyDescent="0.25">
      <c r="A1749">
        <v>1747</v>
      </c>
      <c r="B1749">
        <v>354</v>
      </c>
      <c r="C1749">
        <v>147</v>
      </c>
      <c r="D1749">
        <v>91</v>
      </c>
      <c r="E1749">
        <v>1</v>
      </c>
      <c r="F1749">
        <v>91</v>
      </c>
      <c r="G1749">
        <v>1</v>
      </c>
      <c r="H1749" t="str">
        <f>VLOOKUP($C1749,'Raw-products'!$A$2:$H$1261,MATCH(H$1,'Raw-products'!$A$1:$H$1,0))</f>
        <v>Shirt</v>
      </c>
      <c r="I1749" t="str">
        <f>VLOOKUP($C1749,'Raw-products'!$A$2:$H$1261,MATCH(I$1,'Raw-products'!$A$1:$H$1,0))</f>
        <v>Linen</v>
      </c>
      <c r="J1749" t="str">
        <f>VLOOKUP($C1749,'Raw-products'!$A$2:$H$1261,MATCH(J$1,'Raw-products'!$A$1:$H$1,0))</f>
        <v>M</v>
      </c>
      <c r="K1749" t="str">
        <f>VLOOKUP($C1749,'Raw-products'!$A$2:$H$1261,MATCH(K$1,'Raw-products'!$A$1:$H$1,0))</f>
        <v>orange</v>
      </c>
      <c r="L1749">
        <f>VLOOKUP($C1749,'Raw-products'!$A$2:$H$1261,MATCH(L$1,'Raw-products'!$A$1:$H$1,0))</f>
        <v>116</v>
      </c>
      <c r="M1749">
        <f>VLOOKUP($C1749,'Raw-products'!$A$2:$H$1261,MATCH(M$1,'Raw-products'!$A$1:$H$1,0))</f>
        <v>42</v>
      </c>
      <c r="N1749" s="5">
        <f t="shared" si="54"/>
        <v>4872</v>
      </c>
      <c r="O1749" cm="1">
        <f t="array" ref="O1749:R1749">_xlfn.XLOOKUP($B1749,'Raw -orders'!$A:$A,'Raw -orders'!$B:$E)</f>
        <v>18</v>
      </c>
      <c r="P1749">
        <v>33908</v>
      </c>
      <c r="Q1749" s="1">
        <v>44253</v>
      </c>
      <c r="R1749" s="1">
        <v>44263</v>
      </c>
      <c r="S1749" t="str" cm="1">
        <f t="array" ref="S1749:Z1749">_xlfn.XLOOKUP($O1749,'Raw - customers'!$A:$A,'Raw - customers'!$B:$I)</f>
        <v>Chan Duchesne</v>
      </c>
      <c r="T1749" t="str">
        <v>Male</v>
      </c>
      <c r="U1749">
        <v>79</v>
      </c>
      <c r="V1749" t="str">
        <v>13 Bailey ManorApt. 848</v>
      </c>
      <c r="W1749">
        <v>7171</v>
      </c>
      <c r="X1749" t="str">
        <v>Walterland</v>
      </c>
      <c r="Y1749" t="str">
        <v>New South Wales</v>
      </c>
      <c r="Z1749" t="str">
        <v>Australia</v>
      </c>
      <c r="AA1749">
        <v>2</v>
      </c>
      <c r="AB1749" s="3" t="str">
        <f t="shared" si="55"/>
        <v>0 to 10</v>
      </c>
      <c r="AM1749" s="6">
        <v>18</v>
      </c>
      <c r="AN1749" s="6" t="s">
        <v>1362</v>
      </c>
    </row>
    <row r="1750" spans="1:40" x14ac:dyDescent="0.25">
      <c r="A1750">
        <v>1748</v>
      </c>
      <c r="B1750">
        <v>354</v>
      </c>
      <c r="C1750">
        <v>550</v>
      </c>
      <c r="D1750">
        <v>98</v>
      </c>
      <c r="E1750">
        <v>3</v>
      </c>
      <c r="F1750">
        <v>294</v>
      </c>
      <c r="G1750">
        <v>1</v>
      </c>
      <c r="H1750" t="str">
        <f>VLOOKUP($C1750,'Raw-products'!$A$2:$H$1261,MATCH(H$1,'Raw-products'!$A$1:$H$1,0))</f>
        <v>Jacket</v>
      </c>
      <c r="I1750" t="str">
        <f>VLOOKUP($C1750,'Raw-products'!$A$2:$H$1261,MATCH(I$1,'Raw-products'!$A$1:$H$1,0))</f>
        <v>Leather</v>
      </c>
      <c r="J1750" t="str">
        <f>VLOOKUP($C1750,'Raw-products'!$A$2:$H$1261,MATCH(J$1,'Raw-products'!$A$1:$H$1,0))</f>
        <v>XS</v>
      </c>
      <c r="K1750" t="str">
        <f>VLOOKUP($C1750,'Raw-products'!$A$2:$H$1261,MATCH(K$1,'Raw-products'!$A$1:$H$1,0))</f>
        <v>indigo</v>
      </c>
      <c r="L1750">
        <f>VLOOKUP($C1750,'Raw-products'!$A$2:$H$1261,MATCH(L$1,'Raw-products'!$A$1:$H$1,0))</f>
        <v>113</v>
      </c>
      <c r="M1750">
        <f>VLOOKUP($C1750,'Raw-products'!$A$2:$H$1261,MATCH(M$1,'Raw-products'!$A$1:$H$1,0))</f>
        <v>78</v>
      </c>
      <c r="N1750" s="5">
        <f t="shared" si="54"/>
        <v>8814</v>
      </c>
      <c r="O1750" cm="1">
        <f t="array" ref="O1750:R1750">_xlfn.XLOOKUP($B1750,'Raw -orders'!$A:$A,'Raw -orders'!$B:$E)</f>
        <v>18</v>
      </c>
      <c r="P1750">
        <v>33908</v>
      </c>
      <c r="Q1750" s="1">
        <v>44253</v>
      </c>
      <c r="R1750" s="1">
        <v>44263</v>
      </c>
      <c r="S1750" t="str" cm="1">
        <f t="array" ref="S1750:Z1750">_xlfn.XLOOKUP($O1750,'Raw - customers'!$A:$A,'Raw - customers'!$B:$I)</f>
        <v>Chan Duchesne</v>
      </c>
      <c r="T1750" t="str">
        <v>Male</v>
      </c>
      <c r="U1750">
        <v>79</v>
      </c>
      <c r="V1750" t="str">
        <v>13 Bailey ManorApt. 848</v>
      </c>
      <c r="W1750">
        <v>7171</v>
      </c>
      <c r="X1750" t="str">
        <v>Walterland</v>
      </c>
      <c r="Y1750" t="str">
        <v>New South Wales</v>
      </c>
      <c r="Z1750" t="str">
        <v>Australia</v>
      </c>
      <c r="AA1750">
        <v>2</v>
      </c>
      <c r="AB1750" s="3" t="str">
        <f t="shared" si="55"/>
        <v>0 to 10</v>
      </c>
      <c r="AM1750" s="6">
        <v>18</v>
      </c>
      <c r="AN1750" s="6" t="s">
        <v>1362</v>
      </c>
    </row>
    <row r="1751" spans="1:40" x14ac:dyDescent="0.25">
      <c r="A1751">
        <v>1749</v>
      </c>
      <c r="B1751">
        <v>354</v>
      </c>
      <c r="C1751">
        <v>976</v>
      </c>
      <c r="D1751">
        <v>97</v>
      </c>
      <c r="E1751">
        <v>1</v>
      </c>
      <c r="F1751">
        <v>97</v>
      </c>
      <c r="G1751">
        <v>1</v>
      </c>
      <c r="H1751" t="str">
        <f>VLOOKUP($C1751,'Raw-products'!$A$2:$H$1261,MATCH(H$1,'Raw-products'!$A$1:$H$1,0))</f>
        <v>Trousers</v>
      </c>
      <c r="I1751" t="str">
        <f>VLOOKUP($C1751,'Raw-products'!$A$2:$H$1261,MATCH(I$1,'Raw-products'!$A$1:$H$1,0))</f>
        <v>Slim-Fit</v>
      </c>
      <c r="J1751" t="str">
        <f>VLOOKUP($C1751,'Raw-products'!$A$2:$H$1261,MATCH(J$1,'Raw-products'!$A$1:$H$1,0))</f>
        <v>S</v>
      </c>
      <c r="K1751" t="str">
        <f>VLOOKUP($C1751,'Raw-products'!$A$2:$H$1261,MATCH(K$1,'Raw-products'!$A$1:$H$1,0))</f>
        <v>violet</v>
      </c>
      <c r="L1751">
        <f>VLOOKUP($C1751,'Raw-products'!$A$2:$H$1261,MATCH(L$1,'Raw-products'!$A$1:$H$1,0))</f>
        <v>119</v>
      </c>
      <c r="M1751">
        <f>VLOOKUP($C1751,'Raw-products'!$A$2:$H$1261,MATCH(M$1,'Raw-products'!$A$1:$H$1,0))</f>
        <v>46</v>
      </c>
      <c r="N1751" s="5">
        <f t="shared" si="54"/>
        <v>5474</v>
      </c>
      <c r="O1751" cm="1">
        <f t="array" ref="O1751:R1751">_xlfn.XLOOKUP($B1751,'Raw -orders'!$A:$A,'Raw -orders'!$B:$E)</f>
        <v>18</v>
      </c>
      <c r="P1751">
        <v>33908</v>
      </c>
      <c r="Q1751" s="1">
        <v>44253</v>
      </c>
      <c r="R1751" s="1">
        <v>44263</v>
      </c>
      <c r="S1751" t="str" cm="1">
        <f t="array" ref="S1751:Z1751">_xlfn.XLOOKUP($O1751,'Raw - customers'!$A:$A,'Raw - customers'!$B:$I)</f>
        <v>Chan Duchesne</v>
      </c>
      <c r="T1751" t="str">
        <v>Male</v>
      </c>
      <c r="U1751">
        <v>79</v>
      </c>
      <c r="V1751" t="str">
        <v>13 Bailey ManorApt. 848</v>
      </c>
      <c r="W1751">
        <v>7171</v>
      </c>
      <c r="X1751" t="str">
        <v>Walterland</v>
      </c>
      <c r="Y1751" t="str">
        <v>New South Wales</v>
      </c>
      <c r="Z1751" t="str">
        <v>Australia</v>
      </c>
      <c r="AA1751">
        <v>2</v>
      </c>
      <c r="AB1751" s="3" t="str">
        <f t="shared" si="55"/>
        <v>0 to 10</v>
      </c>
      <c r="AM1751" s="6">
        <v>18</v>
      </c>
      <c r="AN1751" s="6" t="s">
        <v>1362</v>
      </c>
    </row>
    <row r="1752" spans="1:40" x14ac:dyDescent="0.25">
      <c r="A1752">
        <v>1750</v>
      </c>
      <c r="B1752">
        <v>354</v>
      </c>
      <c r="C1752">
        <v>409</v>
      </c>
      <c r="D1752">
        <v>119</v>
      </c>
      <c r="E1752">
        <v>2</v>
      </c>
      <c r="F1752">
        <v>238</v>
      </c>
      <c r="G1752">
        <v>1</v>
      </c>
      <c r="H1752" t="str">
        <f>VLOOKUP($C1752,'Raw-products'!$A$2:$H$1261,MATCH(H$1,'Raw-products'!$A$1:$H$1,0))</f>
        <v>Shirt</v>
      </c>
      <c r="I1752" t="str">
        <f>VLOOKUP($C1752,'Raw-products'!$A$2:$H$1261,MATCH(I$1,'Raw-products'!$A$1:$H$1,0))</f>
        <v>Casual Slim Fit</v>
      </c>
      <c r="J1752" t="str">
        <f>VLOOKUP($C1752,'Raw-products'!$A$2:$H$1261,MATCH(J$1,'Raw-products'!$A$1:$H$1,0))</f>
        <v>XL</v>
      </c>
      <c r="K1752" t="str">
        <f>VLOOKUP($C1752,'Raw-products'!$A$2:$H$1261,MATCH(K$1,'Raw-products'!$A$1:$H$1,0))</f>
        <v>blue</v>
      </c>
      <c r="L1752">
        <f>VLOOKUP($C1752,'Raw-products'!$A$2:$H$1261,MATCH(L$1,'Raw-products'!$A$1:$H$1,0))</f>
        <v>113</v>
      </c>
      <c r="M1752">
        <f>VLOOKUP($C1752,'Raw-products'!$A$2:$H$1261,MATCH(M$1,'Raw-products'!$A$1:$H$1,0))</f>
        <v>68</v>
      </c>
      <c r="N1752" s="5">
        <f t="shared" si="54"/>
        <v>7684</v>
      </c>
      <c r="O1752" cm="1">
        <f t="array" ref="O1752:R1752">_xlfn.XLOOKUP($B1752,'Raw -orders'!$A:$A,'Raw -orders'!$B:$E)</f>
        <v>18</v>
      </c>
      <c r="P1752">
        <v>33908</v>
      </c>
      <c r="Q1752" s="1">
        <v>44253</v>
      </c>
      <c r="R1752" s="1">
        <v>44263</v>
      </c>
      <c r="S1752" t="str" cm="1">
        <f t="array" ref="S1752:Z1752">_xlfn.XLOOKUP($O1752,'Raw - customers'!$A:$A,'Raw - customers'!$B:$I)</f>
        <v>Chan Duchesne</v>
      </c>
      <c r="T1752" t="str">
        <v>Male</v>
      </c>
      <c r="U1752">
        <v>79</v>
      </c>
      <c r="V1752" t="str">
        <v>13 Bailey ManorApt. 848</v>
      </c>
      <c r="W1752">
        <v>7171</v>
      </c>
      <c r="X1752" t="str">
        <v>Walterland</v>
      </c>
      <c r="Y1752" t="str">
        <v>New South Wales</v>
      </c>
      <c r="Z1752" t="str">
        <v>Australia</v>
      </c>
      <c r="AA1752">
        <v>2</v>
      </c>
      <c r="AB1752" s="3" t="str">
        <f t="shared" si="55"/>
        <v>0 to 10</v>
      </c>
      <c r="AM1752" s="6">
        <v>18</v>
      </c>
      <c r="AN1752" s="6" t="s">
        <v>1362</v>
      </c>
    </row>
    <row r="1753" spans="1:40" x14ac:dyDescent="0.25">
      <c r="A1753">
        <v>1751</v>
      </c>
      <c r="B1753">
        <v>354</v>
      </c>
      <c r="C1753">
        <v>713</v>
      </c>
      <c r="D1753">
        <v>119</v>
      </c>
      <c r="E1753">
        <v>3</v>
      </c>
      <c r="F1753">
        <v>357</v>
      </c>
      <c r="G1753">
        <v>1</v>
      </c>
      <c r="H1753" t="str">
        <f>VLOOKUP($C1753,'Raw-products'!$A$2:$H$1261,MATCH(H$1,'Raw-products'!$A$1:$H$1,0))</f>
        <v>Jacket</v>
      </c>
      <c r="I1753" t="str">
        <f>VLOOKUP($C1753,'Raw-products'!$A$2:$H$1261,MATCH(I$1,'Raw-products'!$A$1:$H$1,0))</f>
        <v>Trench Coat</v>
      </c>
      <c r="J1753" t="str">
        <f>VLOOKUP($C1753,'Raw-products'!$A$2:$H$1261,MATCH(J$1,'Raw-products'!$A$1:$H$1,0))</f>
        <v>L</v>
      </c>
      <c r="K1753" t="str">
        <f>VLOOKUP($C1753,'Raw-products'!$A$2:$H$1261,MATCH(K$1,'Raw-products'!$A$1:$H$1,0))</f>
        <v>yellow</v>
      </c>
      <c r="L1753">
        <f>VLOOKUP($C1753,'Raw-products'!$A$2:$H$1261,MATCH(L$1,'Raw-products'!$A$1:$H$1,0))</f>
        <v>112</v>
      </c>
      <c r="M1753">
        <f>VLOOKUP($C1753,'Raw-products'!$A$2:$H$1261,MATCH(M$1,'Raw-products'!$A$1:$H$1,0))</f>
        <v>77</v>
      </c>
      <c r="N1753" s="5">
        <f t="shared" si="54"/>
        <v>8624</v>
      </c>
      <c r="O1753" cm="1">
        <f t="array" ref="O1753:R1753">_xlfn.XLOOKUP($B1753,'Raw -orders'!$A:$A,'Raw -orders'!$B:$E)</f>
        <v>18</v>
      </c>
      <c r="P1753">
        <v>33908</v>
      </c>
      <c r="Q1753" s="1">
        <v>44253</v>
      </c>
      <c r="R1753" s="1">
        <v>44263</v>
      </c>
      <c r="S1753" t="str" cm="1">
        <f t="array" ref="S1753:Z1753">_xlfn.XLOOKUP($O1753,'Raw - customers'!$A:$A,'Raw - customers'!$B:$I)</f>
        <v>Chan Duchesne</v>
      </c>
      <c r="T1753" t="str">
        <v>Male</v>
      </c>
      <c r="U1753">
        <v>79</v>
      </c>
      <c r="V1753" t="str">
        <v>13 Bailey ManorApt. 848</v>
      </c>
      <c r="W1753">
        <v>7171</v>
      </c>
      <c r="X1753" t="str">
        <v>Walterland</v>
      </c>
      <c r="Y1753" t="str">
        <v>New South Wales</v>
      </c>
      <c r="Z1753" t="str">
        <v>Australia</v>
      </c>
      <c r="AA1753">
        <v>2</v>
      </c>
      <c r="AB1753" s="3" t="str">
        <f t="shared" si="55"/>
        <v>0 to 10</v>
      </c>
      <c r="AM1753" s="6">
        <v>18</v>
      </c>
      <c r="AN1753" s="6" t="s">
        <v>1362</v>
      </c>
    </row>
    <row r="1754" spans="1:40" x14ac:dyDescent="0.25">
      <c r="A1754">
        <v>1752</v>
      </c>
      <c r="B1754">
        <v>355</v>
      </c>
      <c r="C1754">
        <v>72</v>
      </c>
      <c r="D1754">
        <v>118</v>
      </c>
      <c r="E1754">
        <v>2</v>
      </c>
      <c r="F1754">
        <v>236</v>
      </c>
      <c r="G1754">
        <v>1</v>
      </c>
      <c r="H1754" t="str">
        <f>VLOOKUP($C1754,'Raw-products'!$A$2:$H$1261,MATCH(H$1,'Raw-products'!$A$1:$H$1,0))</f>
        <v>Shirt</v>
      </c>
      <c r="I1754" t="str">
        <f>VLOOKUP($C1754,'Raw-products'!$A$2:$H$1261,MATCH(I$1,'Raw-products'!$A$1:$H$1,0))</f>
        <v>Flannel</v>
      </c>
      <c r="J1754" t="str">
        <f>VLOOKUP($C1754,'Raw-products'!$A$2:$H$1261,MATCH(J$1,'Raw-products'!$A$1:$H$1,0))</f>
        <v>M</v>
      </c>
      <c r="K1754" t="str">
        <f>VLOOKUP($C1754,'Raw-products'!$A$2:$H$1261,MATCH(K$1,'Raw-products'!$A$1:$H$1,0))</f>
        <v>red</v>
      </c>
      <c r="L1754">
        <f>VLOOKUP($C1754,'Raw-products'!$A$2:$H$1261,MATCH(L$1,'Raw-products'!$A$1:$H$1,0))</f>
        <v>96</v>
      </c>
      <c r="M1754">
        <f>VLOOKUP($C1754,'Raw-products'!$A$2:$H$1261,MATCH(M$1,'Raw-products'!$A$1:$H$1,0))</f>
        <v>68</v>
      </c>
      <c r="N1754" s="5">
        <f t="shared" si="54"/>
        <v>6528</v>
      </c>
      <c r="O1754" cm="1">
        <f t="array" ref="O1754:R1754">_xlfn.XLOOKUP($B1754,'Raw -orders'!$A:$A,'Raw -orders'!$B:$E)</f>
        <v>46</v>
      </c>
      <c r="P1754">
        <v>33100</v>
      </c>
      <c r="Q1754" s="1">
        <v>44300</v>
      </c>
      <c r="R1754" s="1">
        <v>44310</v>
      </c>
      <c r="S1754" t="str" cm="1">
        <f t="array" ref="S1754:Z1754">_xlfn.XLOOKUP($O1754,'Raw - customers'!$A:$A,'Raw - customers'!$B:$I)</f>
        <v>Meris Twitty</v>
      </c>
      <c r="T1754" t="str">
        <v>Agender</v>
      </c>
      <c r="U1754">
        <v>68</v>
      </c>
      <c r="V1754" t="str">
        <v>708 Daniel MeadowSuite 246</v>
      </c>
      <c r="W1754">
        <v>5087</v>
      </c>
      <c r="X1754" t="str">
        <v>Bartolettiside</v>
      </c>
      <c r="Y1754" t="str">
        <v>Australian Capital Territory</v>
      </c>
      <c r="Z1754" t="str">
        <v>Australia</v>
      </c>
      <c r="AA1754">
        <v>4</v>
      </c>
      <c r="AB1754" s="3" t="str">
        <f t="shared" si="55"/>
        <v>0 to 10</v>
      </c>
      <c r="AM1754" s="6">
        <v>46</v>
      </c>
      <c r="AN1754" s="6" t="s">
        <v>1350</v>
      </c>
    </row>
    <row r="1755" spans="1:40" x14ac:dyDescent="0.25">
      <c r="A1755">
        <v>1753</v>
      </c>
      <c r="B1755">
        <v>355</v>
      </c>
      <c r="C1755">
        <v>134</v>
      </c>
      <c r="D1755">
        <v>92</v>
      </c>
      <c r="E1755">
        <v>2</v>
      </c>
      <c r="F1755">
        <v>184</v>
      </c>
      <c r="G1755">
        <v>1</v>
      </c>
      <c r="H1755" t="str">
        <f>VLOOKUP($C1755,'Raw-products'!$A$2:$H$1261,MATCH(H$1,'Raw-products'!$A$1:$H$1,0))</f>
        <v>Shirt</v>
      </c>
      <c r="I1755" t="str">
        <f>VLOOKUP($C1755,'Raw-products'!$A$2:$H$1261,MATCH(I$1,'Raw-products'!$A$1:$H$1,0))</f>
        <v>Denim</v>
      </c>
      <c r="J1755" t="str">
        <f>VLOOKUP($C1755,'Raw-products'!$A$2:$H$1261,MATCH(J$1,'Raw-products'!$A$1:$H$1,0))</f>
        <v>XL</v>
      </c>
      <c r="K1755" t="str">
        <f>VLOOKUP($C1755,'Raw-products'!$A$2:$H$1261,MATCH(K$1,'Raw-products'!$A$1:$H$1,0))</f>
        <v>indigo</v>
      </c>
      <c r="L1755">
        <f>VLOOKUP($C1755,'Raw-products'!$A$2:$H$1261,MATCH(L$1,'Raw-products'!$A$1:$H$1,0))</f>
        <v>115</v>
      </c>
      <c r="M1755">
        <f>VLOOKUP($C1755,'Raw-products'!$A$2:$H$1261,MATCH(M$1,'Raw-products'!$A$1:$H$1,0))</f>
        <v>58</v>
      </c>
      <c r="N1755" s="5">
        <f t="shared" si="54"/>
        <v>6670</v>
      </c>
      <c r="O1755" cm="1">
        <f t="array" ref="O1755:R1755">_xlfn.XLOOKUP($B1755,'Raw -orders'!$A:$A,'Raw -orders'!$B:$E)</f>
        <v>46</v>
      </c>
      <c r="P1755">
        <v>33100</v>
      </c>
      <c r="Q1755" s="1">
        <v>44300</v>
      </c>
      <c r="R1755" s="1">
        <v>44310</v>
      </c>
      <c r="S1755" t="str" cm="1">
        <f t="array" ref="S1755:Z1755">_xlfn.XLOOKUP($O1755,'Raw - customers'!$A:$A,'Raw - customers'!$B:$I)</f>
        <v>Meris Twitty</v>
      </c>
      <c r="T1755" t="str">
        <v>Agender</v>
      </c>
      <c r="U1755">
        <v>68</v>
      </c>
      <c r="V1755" t="str">
        <v>708 Daniel MeadowSuite 246</v>
      </c>
      <c r="W1755">
        <v>5087</v>
      </c>
      <c r="X1755" t="str">
        <v>Bartolettiside</v>
      </c>
      <c r="Y1755" t="str">
        <v>Australian Capital Territory</v>
      </c>
      <c r="Z1755" t="str">
        <v>Australia</v>
      </c>
      <c r="AA1755">
        <v>4</v>
      </c>
      <c r="AB1755" s="3" t="str">
        <f t="shared" si="55"/>
        <v>0 to 10</v>
      </c>
      <c r="AM1755" s="6">
        <v>46</v>
      </c>
      <c r="AN1755" s="6" t="s">
        <v>1350</v>
      </c>
    </row>
    <row r="1756" spans="1:40" x14ac:dyDescent="0.25">
      <c r="A1756">
        <v>1754</v>
      </c>
      <c r="B1756">
        <v>355</v>
      </c>
      <c r="C1756">
        <v>379</v>
      </c>
      <c r="D1756">
        <v>94</v>
      </c>
      <c r="E1756">
        <v>1</v>
      </c>
      <c r="F1756">
        <v>94</v>
      </c>
      <c r="G1756">
        <v>1</v>
      </c>
      <c r="H1756" t="str">
        <f>VLOOKUP($C1756,'Raw-products'!$A$2:$H$1261,MATCH(H$1,'Raw-products'!$A$1:$H$1,0))</f>
        <v>Shirt</v>
      </c>
      <c r="I1756" t="str">
        <f>VLOOKUP($C1756,'Raw-products'!$A$2:$H$1261,MATCH(I$1,'Raw-products'!$A$1:$H$1,0))</f>
        <v>Henley</v>
      </c>
      <c r="J1756" t="str">
        <f>VLOOKUP($C1756,'Raw-products'!$A$2:$H$1261,MATCH(J$1,'Raw-products'!$A$1:$H$1,0))</f>
        <v>XL</v>
      </c>
      <c r="K1756" t="str">
        <f>VLOOKUP($C1756,'Raw-products'!$A$2:$H$1261,MATCH(K$1,'Raw-products'!$A$1:$H$1,0))</f>
        <v>indigo</v>
      </c>
      <c r="L1756">
        <f>VLOOKUP($C1756,'Raw-products'!$A$2:$H$1261,MATCH(L$1,'Raw-products'!$A$1:$H$1,0))</f>
        <v>92</v>
      </c>
      <c r="M1756">
        <f>VLOOKUP($C1756,'Raw-products'!$A$2:$H$1261,MATCH(M$1,'Raw-products'!$A$1:$H$1,0))</f>
        <v>52</v>
      </c>
      <c r="N1756" s="5">
        <f t="shared" si="54"/>
        <v>4784</v>
      </c>
      <c r="O1756" cm="1">
        <f t="array" ref="O1756:R1756">_xlfn.XLOOKUP($B1756,'Raw -orders'!$A:$A,'Raw -orders'!$B:$E)</f>
        <v>46</v>
      </c>
      <c r="P1756">
        <v>33100</v>
      </c>
      <c r="Q1756" s="1">
        <v>44300</v>
      </c>
      <c r="R1756" s="1">
        <v>44310</v>
      </c>
      <c r="S1756" t="str" cm="1">
        <f t="array" ref="S1756:Z1756">_xlfn.XLOOKUP($O1756,'Raw - customers'!$A:$A,'Raw - customers'!$B:$I)</f>
        <v>Meris Twitty</v>
      </c>
      <c r="T1756" t="str">
        <v>Agender</v>
      </c>
      <c r="U1756">
        <v>68</v>
      </c>
      <c r="V1756" t="str">
        <v>708 Daniel MeadowSuite 246</v>
      </c>
      <c r="W1756">
        <v>5087</v>
      </c>
      <c r="X1756" t="str">
        <v>Bartolettiside</v>
      </c>
      <c r="Y1756" t="str">
        <v>Australian Capital Territory</v>
      </c>
      <c r="Z1756" t="str">
        <v>Australia</v>
      </c>
      <c r="AA1756">
        <v>4</v>
      </c>
      <c r="AB1756" s="3" t="str">
        <f t="shared" si="55"/>
        <v>0 to 10</v>
      </c>
      <c r="AM1756" s="6">
        <v>46</v>
      </c>
      <c r="AN1756" s="6" t="s">
        <v>1350</v>
      </c>
    </row>
    <row r="1757" spans="1:40" x14ac:dyDescent="0.25">
      <c r="A1757">
        <v>1755</v>
      </c>
      <c r="B1757">
        <v>355</v>
      </c>
      <c r="C1757">
        <v>200</v>
      </c>
      <c r="D1757">
        <v>98</v>
      </c>
      <c r="E1757">
        <v>2</v>
      </c>
      <c r="F1757">
        <v>196</v>
      </c>
      <c r="G1757">
        <v>1</v>
      </c>
      <c r="H1757" t="str">
        <f>VLOOKUP($C1757,'Raw-products'!$A$2:$H$1261,MATCH(H$1,'Raw-products'!$A$1:$H$1,0))</f>
        <v>Shirt</v>
      </c>
      <c r="I1757" t="str">
        <f>VLOOKUP($C1757,'Raw-products'!$A$2:$H$1261,MATCH(I$1,'Raw-products'!$A$1:$H$1,0))</f>
        <v>Camp Collared</v>
      </c>
      <c r="J1757" t="str">
        <f>VLOOKUP($C1757,'Raw-products'!$A$2:$H$1261,MATCH(J$1,'Raw-products'!$A$1:$H$1,0))</f>
        <v>XS</v>
      </c>
      <c r="K1757" t="str">
        <f>VLOOKUP($C1757,'Raw-products'!$A$2:$H$1261,MATCH(K$1,'Raw-products'!$A$1:$H$1,0))</f>
        <v>indigo</v>
      </c>
      <c r="L1757">
        <f>VLOOKUP($C1757,'Raw-products'!$A$2:$H$1261,MATCH(L$1,'Raw-products'!$A$1:$H$1,0))</f>
        <v>112</v>
      </c>
      <c r="M1757">
        <f>VLOOKUP($C1757,'Raw-products'!$A$2:$H$1261,MATCH(M$1,'Raw-products'!$A$1:$H$1,0))</f>
        <v>64</v>
      </c>
      <c r="N1757" s="5">
        <f t="shared" si="54"/>
        <v>7168</v>
      </c>
      <c r="O1757" cm="1">
        <f t="array" ref="O1757:R1757">_xlfn.XLOOKUP($B1757,'Raw -orders'!$A:$A,'Raw -orders'!$B:$E)</f>
        <v>46</v>
      </c>
      <c r="P1757">
        <v>33100</v>
      </c>
      <c r="Q1757" s="1">
        <v>44300</v>
      </c>
      <c r="R1757" s="1">
        <v>44310</v>
      </c>
      <c r="S1757" t="str" cm="1">
        <f t="array" ref="S1757:Z1757">_xlfn.XLOOKUP($O1757,'Raw - customers'!$A:$A,'Raw - customers'!$B:$I)</f>
        <v>Meris Twitty</v>
      </c>
      <c r="T1757" t="str">
        <v>Agender</v>
      </c>
      <c r="U1757">
        <v>68</v>
      </c>
      <c r="V1757" t="str">
        <v>708 Daniel MeadowSuite 246</v>
      </c>
      <c r="W1757">
        <v>5087</v>
      </c>
      <c r="X1757" t="str">
        <v>Bartolettiside</v>
      </c>
      <c r="Y1757" t="str">
        <v>Australian Capital Territory</v>
      </c>
      <c r="Z1757" t="str">
        <v>Australia</v>
      </c>
      <c r="AA1757">
        <v>4</v>
      </c>
      <c r="AB1757" s="3" t="str">
        <f t="shared" si="55"/>
        <v>0 to 10</v>
      </c>
      <c r="AM1757" s="6">
        <v>46</v>
      </c>
      <c r="AN1757" s="6" t="s">
        <v>1350</v>
      </c>
    </row>
    <row r="1758" spans="1:40" x14ac:dyDescent="0.25">
      <c r="A1758">
        <v>1756</v>
      </c>
      <c r="B1758">
        <v>356</v>
      </c>
      <c r="C1758">
        <v>397</v>
      </c>
      <c r="D1758">
        <v>119</v>
      </c>
      <c r="E1758">
        <v>3</v>
      </c>
      <c r="F1758">
        <v>357</v>
      </c>
      <c r="G1758">
        <v>1</v>
      </c>
      <c r="H1758" t="str">
        <f>VLOOKUP($C1758,'Raw-products'!$A$2:$H$1261,MATCH(H$1,'Raw-products'!$A$1:$H$1,0))</f>
        <v>Shirt</v>
      </c>
      <c r="I1758" t="str">
        <f>VLOOKUP($C1758,'Raw-products'!$A$2:$H$1261,MATCH(I$1,'Raw-products'!$A$1:$H$1,0))</f>
        <v>Casual Slim Fit</v>
      </c>
      <c r="J1758" t="str">
        <f>VLOOKUP($C1758,'Raw-products'!$A$2:$H$1261,MATCH(J$1,'Raw-products'!$A$1:$H$1,0))</f>
        <v>M</v>
      </c>
      <c r="K1758" t="str">
        <f>VLOOKUP($C1758,'Raw-products'!$A$2:$H$1261,MATCH(K$1,'Raw-products'!$A$1:$H$1,0))</f>
        <v>yellow</v>
      </c>
      <c r="L1758">
        <f>VLOOKUP($C1758,'Raw-products'!$A$2:$H$1261,MATCH(L$1,'Raw-products'!$A$1:$H$1,0))</f>
        <v>113</v>
      </c>
      <c r="M1758">
        <f>VLOOKUP($C1758,'Raw-products'!$A$2:$H$1261,MATCH(M$1,'Raw-products'!$A$1:$H$1,0))</f>
        <v>76</v>
      </c>
      <c r="N1758" s="5">
        <f t="shared" si="54"/>
        <v>8588</v>
      </c>
      <c r="O1758" cm="1">
        <f t="array" ref="O1758:R1758">_xlfn.XLOOKUP($B1758,'Raw -orders'!$A:$A,'Raw -orders'!$B:$E)</f>
        <v>236</v>
      </c>
      <c r="P1758">
        <v>34259</v>
      </c>
      <c r="Q1758" s="1">
        <v>44287</v>
      </c>
      <c r="R1758" s="1">
        <v>44301</v>
      </c>
      <c r="S1758" t="str" cm="1">
        <f t="array" ref="S1758:Z1758">_xlfn.XLOOKUP($O1758,'Raw - customers'!$A:$A,'Raw - customers'!$B:$I)</f>
        <v>Anders Couvert</v>
      </c>
      <c r="T1758" t="str">
        <v>Non-binary</v>
      </c>
      <c r="U1758">
        <v>80</v>
      </c>
      <c r="V1758" t="str">
        <v>64 Phillips RunApt. 722</v>
      </c>
      <c r="W1758">
        <v>2752</v>
      </c>
      <c r="X1758" t="str">
        <v>East Sienna</v>
      </c>
      <c r="Y1758" t="str">
        <v>New South Wales</v>
      </c>
      <c r="Z1758" t="str">
        <v>Australia</v>
      </c>
      <c r="AA1758">
        <v>4</v>
      </c>
      <c r="AB1758" s="3" t="str">
        <f t="shared" si="55"/>
        <v>10 to 20</v>
      </c>
      <c r="AM1758" s="6">
        <v>236</v>
      </c>
      <c r="AN1758" s="6" t="s">
        <v>1362</v>
      </c>
    </row>
    <row r="1759" spans="1:40" x14ac:dyDescent="0.25">
      <c r="A1759">
        <v>1757</v>
      </c>
      <c r="B1759">
        <v>356</v>
      </c>
      <c r="C1759">
        <v>554</v>
      </c>
      <c r="D1759">
        <v>98</v>
      </c>
      <c r="E1759">
        <v>3</v>
      </c>
      <c r="F1759">
        <v>294</v>
      </c>
      <c r="G1759">
        <v>1</v>
      </c>
      <c r="H1759" t="str">
        <f>VLOOKUP($C1759,'Raw-products'!$A$2:$H$1261,MATCH(H$1,'Raw-products'!$A$1:$H$1,0))</f>
        <v>Jacket</v>
      </c>
      <c r="I1759" t="str">
        <f>VLOOKUP($C1759,'Raw-products'!$A$2:$H$1261,MATCH(I$1,'Raw-products'!$A$1:$H$1,0))</f>
        <v>Leather</v>
      </c>
      <c r="J1759" t="str">
        <f>VLOOKUP($C1759,'Raw-products'!$A$2:$H$1261,MATCH(J$1,'Raw-products'!$A$1:$H$1,0))</f>
        <v>XL</v>
      </c>
      <c r="K1759" t="str">
        <f>VLOOKUP($C1759,'Raw-products'!$A$2:$H$1261,MATCH(K$1,'Raw-products'!$A$1:$H$1,0))</f>
        <v>indigo</v>
      </c>
      <c r="L1759">
        <f>VLOOKUP($C1759,'Raw-products'!$A$2:$H$1261,MATCH(L$1,'Raw-products'!$A$1:$H$1,0))</f>
        <v>113</v>
      </c>
      <c r="M1759">
        <f>VLOOKUP($C1759,'Raw-products'!$A$2:$H$1261,MATCH(M$1,'Raw-products'!$A$1:$H$1,0))</f>
        <v>52</v>
      </c>
      <c r="N1759" s="5">
        <f t="shared" si="54"/>
        <v>5876</v>
      </c>
      <c r="O1759" cm="1">
        <f t="array" ref="O1759:R1759">_xlfn.XLOOKUP($B1759,'Raw -orders'!$A:$A,'Raw -orders'!$B:$E)</f>
        <v>236</v>
      </c>
      <c r="P1759">
        <v>34259</v>
      </c>
      <c r="Q1759" s="1">
        <v>44287</v>
      </c>
      <c r="R1759" s="1">
        <v>44301</v>
      </c>
      <c r="S1759" t="str" cm="1">
        <f t="array" ref="S1759:Z1759">_xlfn.XLOOKUP($O1759,'Raw - customers'!$A:$A,'Raw - customers'!$B:$I)</f>
        <v>Anders Couvert</v>
      </c>
      <c r="T1759" t="str">
        <v>Non-binary</v>
      </c>
      <c r="U1759">
        <v>80</v>
      </c>
      <c r="V1759" t="str">
        <v>64 Phillips RunApt. 722</v>
      </c>
      <c r="W1759">
        <v>2752</v>
      </c>
      <c r="X1759" t="str">
        <v>East Sienna</v>
      </c>
      <c r="Y1759" t="str">
        <v>New South Wales</v>
      </c>
      <c r="Z1759" t="str">
        <v>Australia</v>
      </c>
      <c r="AA1759">
        <v>4</v>
      </c>
      <c r="AB1759" s="3" t="str">
        <f t="shared" si="55"/>
        <v>10 to 20</v>
      </c>
      <c r="AM1759" s="6">
        <v>236</v>
      </c>
      <c r="AN1759" s="6" t="s">
        <v>1362</v>
      </c>
    </row>
    <row r="1760" spans="1:40" x14ac:dyDescent="0.25">
      <c r="A1760">
        <v>1758</v>
      </c>
      <c r="B1760">
        <v>356</v>
      </c>
      <c r="C1760">
        <v>1209</v>
      </c>
      <c r="D1760">
        <v>105</v>
      </c>
      <c r="E1760">
        <v>2</v>
      </c>
      <c r="F1760">
        <v>210</v>
      </c>
      <c r="G1760">
        <v>1</v>
      </c>
      <c r="H1760" t="str">
        <f>VLOOKUP($C1760,'Raw-products'!$A$2:$H$1261,MATCH(H$1,'Raw-products'!$A$1:$H$1,0))</f>
        <v>Trousers</v>
      </c>
      <c r="I1760" t="str">
        <f>VLOOKUP($C1760,'Raw-products'!$A$2:$H$1261,MATCH(I$1,'Raw-products'!$A$1:$H$1,0))</f>
        <v>Pleated</v>
      </c>
      <c r="J1760" t="str">
        <f>VLOOKUP($C1760,'Raw-products'!$A$2:$H$1261,MATCH(J$1,'Raw-products'!$A$1:$H$1,0))</f>
        <v>XL</v>
      </c>
      <c r="K1760" t="str">
        <f>VLOOKUP($C1760,'Raw-products'!$A$2:$H$1261,MATCH(K$1,'Raw-products'!$A$1:$H$1,0))</f>
        <v>green</v>
      </c>
      <c r="L1760">
        <f>VLOOKUP($C1760,'Raw-products'!$A$2:$H$1261,MATCH(L$1,'Raw-products'!$A$1:$H$1,0))</f>
        <v>90</v>
      </c>
      <c r="M1760">
        <f>VLOOKUP($C1760,'Raw-products'!$A$2:$H$1261,MATCH(M$1,'Raw-products'!$A$1:$H$1,0))</f>
        <v>55</v>
      </c>
      <c r="N1760" s="5">
        <f t="shared" si="54"/>
        <v>4950</v>
      </c>
      <c r="O1760" cm="1">
        <f t="array" ref="O1760:R1760">_xlfn.XLOOKUP($B1760,'Raw -orders'!$A:$A,'Raw -orders'!$B:$E)</f>
        <v>236</v>
      </c>
      <c r="P1760">
        <v>34259</v>
      </c>
      <c r="Q1760" s="1">
        <v>44287</v>
      </c>
      <c r="R1760" s="1">
        <v>44301</v>
      </c>
      <c r="S1760" t="str" cm="1">
        <f t="array" ref="S1760:Z1760">_xlfn.XLOOKUP($O1760,'Raw - customers'!$A:$A,'Raw - customers'!$B:$I)</f>
        <v>Anders Couvert</v>
      </c>
      <c r="T1760" t="str">
        <v>Non-binary</v>
      </c>
      <c r="U1760">
        <v>80</v>
      </c>
      <c r="V1760" t="str">
        <v>64 Phillips RunApt. 722</v>
      </c>
      <c r="W1760">
        <v>2752</v>
      </c>
      <c r="X1760" t="str">
        <v>East Sienna</v>
      </c>
      <c r="Y1760" t="str">
        <v>New South Wales</v>
      </c>
      <c r="Z1760" t="str">
        <v>Australia</v>
      </c>
      <c r="AA1760">
        <v>4</v>
      </c>
      <c r="AB1760" s="3" t="str">
        <f t="shared" si="55"/>
        <v>10 to 20</v>
      </c>
      <c r="AM1760" s="6">
        <v>236</v>
      </c>
      <c r="AN1760" s="6" t="s">
        <v>1362</v>
      </c>
    </row>
    <row r="1761" spans="1:40" x14ac:dyDescent="0.25">
      <c r="A1761">
        <v>1759</v>
      </c>
      <c r="B1761">
        <v>356</v>
      </c>
      <c r="C1761">
        <v>1169</v>
      </c>
      <c r="D1761">
        <v>99</v>
      </c>
      <c r="E1761">
        <v>2</v>
      </c>
      <c r="F1761">
        <v>198</v>
      </c>
      <c r="G1761">
        <v>1</v>
      </c>
      <c r="H1761" t="str">
        <f>VLOOKUP($C1761,'Raw-products'!$A$2:$H$1261,MATCH(H$1,'Raw-products'!$A$1:$H$1,0))</f>
        <v>Trousers</v>
      </c>
      <c r="I1761" t="str">
        <f>VLOOKUP($C1761,'Raw-products'!$A$2:$H$1261,MATCH(I$1,'Raw-products'!$A$1:$H$1,0))</f>
        <v>High-Waisted</v>
      </c>
      <c r="J1761" t="str">
        <f>VLOOKUP($C1761,'Raw-products'!$A$2:$H$1261,MATCH(J$1,'Raw-products'!$A$1:$H$1,0))</f>
        <v>XL</v>
      </c>
      <c r="K1761" t="str">
        <f>VLOOKUP($C1761,'Raw-products'!$A$2:$H$1261,MATCH(K$1,'Raw-products'!$A$1:$H$1,0))</f>
        <v>yellow</v>
      </c>
      <c r="L1761">
        <f>VLOOKUP($C1761,'Raw-products'!$A$2:$H$1261,MATCH(L$1,'Raw-products'!$A$1:$H$1,0))</f>
        <v>98</v>
      </c>
      <c r="M1761">
        <f>VLOOKUP($C1761,'Raw-products'!$A$2:$H$1261,MATCH(M$1,'Raw-products'!$A$1:$H$1,0))</f>
        <v>78</v>
      </c>
      <c r="N1761" s="5">
        <f t="shared" si="54"/>
        <v>7644</v>
      </c>
      <c r="O1761" cm="1">
        <f t="array" ref="O1761:R1761">_xlfn.XLOOKUP($B1761,'Raw -orders'!$A:$A,'Raw -orders'!$B:$E)</f>
        <v>236</v>
      </c>
      <c r="P1761">
        <v>34259</v>
      </c>
      <c r="Q1761" s="1">
        <v>44287</v>
      </c>
      <c r="R1761" s="1">
        <v>44301</v>
      </c>
      <c r="S1761" t="str" cm="1">
        <f t="array" ref="S1761:Z1761">_xlfn.XLOOKUP($O1761,'Raw - customers'!$A:$A,'Raw - customers'!$B:$I)</f>
        <v>Anders Couvert</v>
      </c>
      <c r="T1761" t="str">
        <v>Non-binary</v>
      </c>
      <c r="U1761">
        <v>80</v>
      </c>
      <c r="V1761" t="str">
        <v>64 Phillips RunApt. 722</v>
      </c>
      <c r="W1761">
        <v>2752</v>
      </c>
      <c r="X1761" t="str">
        <v>East Sienna</v>
      </c>
      <c r="Y1761" t="str">
        <v>New South Wales</v>
      </c>
      <c r="Z1761" t="str">
        <v>Australia</v>
      </c>
      <c r="AA1761">
        <v>4</v>
      </c>
      <c r="AB1761" s="3" t="str">
        <f t="shared" si="55"/>
        <v>10 to 20</v>
      </c>
      <c r="AM1761" s="6">
        <v>236</v>
      </c>
      <c r="AN1761" s="6" t="s">
        <v>1362</v>
      </c>
    </row>
    <row r="1762" spans="1:40" x14ac:dyDescent="0.25">
      <c r="A1762">
        <v>1760</v>
      </c>
      <c r="B1762">
        <v>356</v>
      </c>
      <c r="C1762">
        <v>716</v>
      </c>
      <c r="D1762">
        <v>119</v>
      </c>
      <c r="E1762">
        <v>3</v>
      </c>
      <c r="F1762">
        <v>357</v>
      </c>
      <c r="G1762">
        <v>1</v>
      </c>
      <c r="H1762" t="str">
        <f>VLOOKUP($C1762,'Raw-products'!$A$2:$H$1261,MATCH(H$1,'Raw-products'!$A$1:$H$1,0))</f>
        <v>Jacket</v>
      </c>
      <c r="I1762" t="str">
        <f>VLOOKUP($C1762,'Raw-products'!$A$2:$H$1261,MATCH(I$1,'Raw-products'!$A$1:$H$1,0))</f>
        <v>Trench Coat</v>
      </c>
      <c r="J1762" t="str">
        <f>VLOOKUP($C1762,'Raw-products'!$A$2:$H$1261,MATCH(J$1,'Raw-products'!$A$1:$H$1,0))</f>
        <v>S</v>
      </c>
      <c r="K1762" t="str">
        <f>VLOOKUP($C1762,'Raw-products'!$A$2:$H$1261,MATCH(K$1,'Raw-products'!$A$1:$H$1,0))</f>
        <v>green</v>
      </c>
      <c r="L1762">
        <f>VLOOKUP($C1762,'Raw-products'!$A$2:$H$1261,MATCH(L$1,'Raw-products'!$A$1:$H$1,0))</f>
        <v>112</v>
      </c>
      <c r="M1762">
        <f>VLOOKUP($C1762,'Raw-products'!$A$2:$H$1261,MATCH(M$1,'Raw-products'!$A$1:$H$1,0))</f>
        <v>53</v>
      </c>
      <c r="N1762" s="5">
        <f t="shared" si="54"/>
        <v>5936</v>
      </c>
      <c r="O1762" cm="1">
        <f t="array" ref="O1762:R1762">_xlfn.XLOOKUP($B1762,'Raw -orders'!$A:$A,'Raw -orders'!$B:$E)</f>
        <v>236</v>
      </c>
      <c r="P1762">
        <v>34259</v>
      </c>
      <c r="Q1762" s="1">
        <v>44287</v>
      </c>
      <c r="R1762" s="1">
        <v>44301</v>
      </c>
      <c r="S1762" t="str" cm="1">
        <f t="array" ref="S1762:Z1762">_xlfn.XLOOKUP($O1762,'Raw - customers'!$A:$A,'Raw - customers'!$B:$I)</f>
        <v>Anders Couvert</v>
      </c>
      <c r="T1762" t="str">
        <v>Non-binary</v>
      </c>
      <c r="U1762">
        <v>80</v>
      </c>
      <c r="V1762" t="str">
        <v>64 Phillips RunApt. 722</v>
      </c>
      <c r="W1762">
        <v>2752</v>
      </c>
      <c r="X1762" t="str">
        <v>East Sienna</v>
      </c>
      <c r="Y1762" t="str">
        <v>New South Wales</v>
      </c>
      <c r="Z1762" t="str">
        <v>Australia</v>
      </c>
      <c r="AA1762">
        <v>4</v>
      </c>
      <c r="AB1762" s="3" t="str">
        <f t="shared" si="55"/>
        <v>10 to 20</v>
      </c>
      <c r="AM1762" s="6">
        <v>236</v>
      </c>
      <c r="AN1762" s="6" t="s">
        <v>1362</v>
      </c>
    </row>
    <row r="1763" spans="1:40" x14ac:dyDescent="0.25">
      <c r="A1763">
        <v>1761</v>
      </c>
      <c r="B1763">
        <v>356</v>
      </c>
      <c r="C1763">
        <v>149</v>
      </c>
      <c r="D1763">
        <v>91</v>
      </c>
      <c r="E1763">
        <v>1</v>
      </c>
      <c r="F1763">
        <v>91</v>
      </c>
      <c r="G1763">
        <v>1</v>
      </c>
      <c r="H1763" t="str">
        <f>VLOOKUP($C1763,'Raw-products'!$A$2:$H$1261,MATCH(H$1,'Raw-products'!$A$1:$H$1,0))</f>
        <v>Shirt</v>
      </c>
      <c r="I1763" t="str">
        <f>VLOOKUP($C1763,'Raw-products'!$A$2:$H$1261,MATCH(I$1,'Raw-products'!$A$1:$H$1,0))</f>
        <v>Linen</v>
      </c>
      <c r="J1763" t="str">
        <f>VLOOKUP($C1763,'Raw-products'!$A$2:$H$1261,MATCH(J$1,'Raw-products'!$A$1:$H$1,0))</f>
        <v>XL</v>
      </c>
      <c r="K1763" t="str">
        <f>VLOOKUP($C1763,'Raw-products'!$A$2:$H$1261,MATCH(K$1,'Raw-products'!$A$1:$H$1,0))</f>
        <v>orange</v>
      </c>
      <c r="L1763">
        <f>VLOOKUP($C1763,'Raw-products'!$A$2:$H$1261,MATCH(L$1,'Raw-products'!$A$1:$H$1,0))</f>
        <v>116</v>
      </c>
      <c r="M1763">
        <f>VLOOKUP($C1763,'Raw-products'!$A$2:$H$1261,MATCH(M$1,'Raw-products'!$A$1:$H$1,0))</f>
        <v>59</v>
      </c>
      <c r="N1763" s="5">
        <f t="shared" si="54"/>
        <v>6844</v>
      </c>
      <c r="O1763" cm="1">
        <f t="array" ref="O1763:R1763">_xlfn.XLOOKUP($B1763,'Raw -orders'!$A:$A,'Raw -orders'!$B:$E)</f>
        <v>236</v>
      </c>
      <c r="P1763">
        <v>34259</v>
      </c>
      <c r="Q1763" s="1">
        <v>44287</v>
      </c>
      <c r="R1763" s="1">
        <v>44301</v>
      </c>
      <c r="S1763" t="str" cm="1">
        <f t="array" ref="S1763:Z1763">_xlfn.XLOOKUP($O1763,'Raw - customers'!$A:$A,'Raw - customers'!$B:$I)</f>
        <v>Anders Couvert</v>
      </c>
      <c r="T1763" t="str">
        <v>Non-binary</v>
      </c>
      <c r="U1763">
        <v>80</v>
      </c>
      <c r="V1763" t="str">
        <v>64 Phillips RunApt. 722</v>
      </c>
      <c r="W1763">
        <v>2752</v>
      </c>
      <c r="X1763" t="str">
        <v>East Sienna</v>
      </c>
      <c r="Y1763" t="str">
        <v>New South Wales</v>
      </c>
      <c r="Z1763" t="str">
        <v>Australia</v>
      </c>
      <c r="AA1763">
        <v>4</v>
      </c>
      <c r="AB1763" s="3" t="str">
        <f t="shared" si="55"/>
        <v>10 to 20</v>
      </c>
      <c r="AM1763" s="6">
        <v>236</v>
      </c>
      <c r="AN1763" s="6" t="s">
        <v>1362</v>
      </c>
    </row>
    <row r="1764" spans="1:40" x14ac:dyDescent="0.25">
      <c r="A1764">
        <v>1762</v>
      </c>
      <c r="B1764">
        <v>356</v>
      </c>
      <c r="C1764">
        <v>727</v>
      </c>
      <c r="D1764">
        <v>119</v>
      </c>
      <c r="E1764">
        <v>1</v>
      </c>
      <c r="F1764">
        <v>119</v>
      </c>
      <c r="G1764">
        <v>1</v>
      </c>
      <c r="H1764" t="str">
        <f>VLOOKUP($C1764,'Raw-products'!$A$2:$H$1261,MATCH(H$1,'Raw-products'!$A$1:$H$1,0))</f>
        <v>Jacket</v>
      </c>
      <c r="I1764" t="str">
        <f>VLOOKUP($C1764,'Raw-products'!$A$2:$H$1261,MATCH(I$1,'Raw-products'!$A$1:$H$1,0))</f>
        <v>Trench Coat</v>
      </c>
      <c r="J1764" t="str">
        <f>VLOOKUP($C1764,'Raw-products'!$A$2:$H$1261,MATCH(J$1,'Raw-products'!$A$1:$H$1,0))</f>
        <v>M</v>
      </c>
      <c r="K1764" t="str">
        <f>VLOOKUP($C1764,'Raw-products'!$A$2:$H$1261,MATCH(K$1,'Raw-products'!$A$1:$H$1,0))</f>
        <v>indigo</v>
      </c>
      <c r="L1764">
        <f>VLOOKUP($C1764,'Raw-products'!$A$2:$H$1261,MATCH(L$1,'Raw-products'!$A$1:$H$1,0))</f>
        <v>112</v>
      </c>
      <c r="M1764">
        <f>VLOOKUP($C1764,'Raw-products'!$A$2:$H$1261,MATCH(M$1,'Raw-products'!$A$1:$H$1,0))</f>
        <v>42</v>
      </c>
      <c r="N1764" s="5">
        <f t="shared" si="54"/>
        <v>4704</v>
      </c>
      <c r="O1764" cm="1">
        <f t="array" ref="O1764:R1764">_xlfn.XLOOKUP($B1764,'Raw -orders'!$A:$A,'Raw -orders'!$B:$E)</f>
        <v>236</v>
      </c>
      <c r="P1764">
        <v>34259</v>
      </c>
      <c r="Q1764" s="1">
        <v>44287</v>
      </c>
      <c r="R1764" s="1">
        <v>44301</v>
      </c>
      <c r="S1764" t="str" cm="1">
        <f t="array" ref="S1764:Z1764">_xlfn.XLOOKUP($O1764,'Raw - customers'!$A:$A,'Raw - customers'!$B:$I)</f>
        <v>Anders Couvert</v>
      </c>
      <c r="T1764" t="str">
        <v>Non-binary</v>
      </c>
      <c r="U1764">
        <v>80</v>
      </c>
      <c r="V1764" t="str">
        <v>64 Phillips RunApt. 722</v>
      </c>
      <c r="W1764">
        <v>2752</v>
      </c>
      <c r="X1764" t="str">
        <v>East Sienna</v>
      </c>
      <c r="Y1764" t="str">
        <v>New South Wales</v>
      </c>
      <c r="Z1764" t="str">
        <v>Australia</v>
      </c>
      <c r="AA1764">
        <v>4</v>
      </c>
      <c r="AB1764" s="3" t="str">
        <f t="shared" si="55"/>
        <v>10 to 20</v>
      </c>
      <c r="AM1764" s="6">
        <v>236</v>
      </c>
      <c r="AN1764" s="6" t="s">
        <v>1362</v>
      </c>
    </row>
    <row r="1765" spans="1:40" x14ac:dyDescent="0.25">
      <c r="A1765">
        <v>1763</v>
      </c>
      <c r="B1765">
        <v>357</v>
      </c>
      <c r="C1765">
        <v>706</v>
      </c>
      <c r="D1765">
        <v>119</v>
      </c>
      <c r="E1765">
        <v>3</v>
      </c>
      <c r="F1765">
        <v>357</v>
      </c>
      <c r="G1765">
        <v>1</v>
      </c>
      <c r="H1765" t="str">
        <f>VLOOKUP($C1765,'Raw-products'!$A$2:$H$1261,MATCH(H$1,'Raw-products'!$A$1:$H$1,0))</f>
        <v>Jacket</v>
      </c>
      <c r="I1765" t="str">
        <f>VLOOKUP($C1765,'Raw-products'!$A$2:$H$1261,MATCH(I$1,'Raw-products'!$A$1:$H$1,0))</f>
        <v>Trench Coat</v>
      </c>
      <c r="J1765" t="str">
        <f>VLOOKUP($C1765,'Raw-products'!$A$2:$H$1261,MATCH(J$1,'Raw-products'!$A$1:$H$1,0))</f>
        <v>S</v>
      </c>
      <c r="K1765" t="str">
        <f>VLOOKUP($C1765,'Raw-products'!$A$2:$H$1261,MATCH(K$1,'Raw-products'!$A$1:$H$1,0))</f>
        <v>orange</v>
      </c>
      <c r="L1765">
        <f>VLOOKUP($C1765,'Raw-products'!$A$2:$H$1261,MATCH(L$1,'Raw-products'!$A$1:$H$1,0))</f>
        <v>112</v>
      </c>
      <c r="M1765">
        <f>VLOOKUP($C1765,'Raw-products'!$A$2:$H$1261,MATCH(M$1,'Raw-products'!$A$1:$H$1,0))</f>
        <v>41</v>
      </c>
      <c r="N1765" s="5">
        <f t="shared" si="54"/>
        <v>4592</v>
      </c>
      <c r="O1765" cm="1">
        <f t="array" ref="O1765:R1765">_xlfn.XLOOKUP($B1765,'Raw -orders'!$A:$A,'Raw -orders'!$B:$E)</f>
        <v>70</v>
      </c>
      <c r="P1765">
        <v>30735</v>
      </c>
      <c r="Q1765" s="1">
        <v>44235</v>
      </c>
      <c r="R1765" s="1">
        <v>44240</v>
      </c>
      <c r="S1765" t="str" cm="1">
        <f t="array" ref="S1765:Z1765">_xlfn.XLOOKUP($O1765,'Raw - customers'!$A:$A,'Raw - customers'!$B:$I)</f>
        <v>Dulcea Shrawley</v>
      </c>
      <c r="T1765" t="str">
        <v>Female</v>
      </c>
      <c r="U1765">
        <v>48</v>
      </c>
      <c r="V1765" t="str">
        <v>026 D'amore RunSuite 187</v>
      </c>
      <c r="W1765">
        <v>770</v>
      </c>
      <c r="X1765" t="str">
        <v>Codyview</v>
      </c>
      <c r="Y1765" t="str">
        <v>Northern Territory</v>
      </c>
      <c r="Z1765" t="str">
        <v>Australia</v>
      </c>
      <c r="AA1765">
        <v>2</v>
      </c>
      <c r="AB1765" s="3" t="str">
        <f t="shared" si="55"/>
        <v>0 to 10</v>
      </c>
      <c r="AM1765" s="6">
        <v>70</v>
      </c>
      <c r="AN1765" s="6" t="s">
        <v>1339</v>
      </c>
    </row>
    <row r="1766" spans="1:40" x14ac:dyDescent="0.25">
      <c r="A1766">
        <v>1764</v>
      </c>
      <c r="B1766">
        <v>357</v>
      </c>
      <c r="C1766">
        <v>264</v>
      </c>
      <c r="D1766">
        <v>95</v>
      </c>
      <c r="E1766">
        <v>2</v>
      </c>
      <c r="F1766">
        <v>190</v>
      </c>
      <c r="G1766">
        <v>1</v>
      </c>
      <c r="H1766" t="str">
        <f>VLOOKUP($C1766,'Raw-products'!$A$2:$H$1261,MATCH(H$1,'Raw-products'!$A$1:$H$1,0))</f>
        <v>Shirt</v>
      </c>
      <c r="I1766" t="str">
        <f>VLOOKUP($C1766,'Raw-products'!$A$2:$H$1261,MATCH(I$1,'Raw-products'!$A$1:$H$1,0))</f>
        <v>Polo</v>
      </c>
      <c r="J1766" t="str">
        <f>VLOOKUP($C1766,'Raw-products'!$A$2:$H$1261,MATCH(J$1,'Raw-products'!$A$1:$H$1,0))</f>
        <v>XL</v>
      </c>
      <c r="K1766" t="str">
        <f>VLOOKUP($C1766,'Raw-products'!$A$2:$H$1261,MATCH(K$1,'Raw-products'!$A$1:$H$1,0))</f>
        <v>green</v>
      </c>
      <c r="L1766">
        <f>VLOOKUP($C1766,'Raw-products'!$A$2:$H$1261,MATCH(L$1,'Raw-products'!$A$1:$H$1,0))</f>
        <v>117</v>
      </c>
      <c r="M1766">
        <f>VLOOKUP($C1766,'Raw-products'!$A$2:$H$1261,MATCH(M$1,'Raw-products'!$A$1:$H$1,0))</f>
        <v>61</v>
      </c>
      <c r="N1766" s="5">
        <f t="shared" si="54"/>
        <v>7137</v>
      </c>
      <c r="O1766" cm="1">
        <f t="array" ref="O1766:R1766">_xlfn.XLOOKUP($B1766,'Raw -orders'!$A:$A,'Raw -orders'!$B:$E)</f>
        <v>70</v>
      </c>
      <c r="P1766">
        <v>30735</v>
      </c>
      <c r="Q1766" s="1">
        <v>44235</v>
      </c>
      <c r="R1766" s="1">
        <v>44240</v>
      </c>
      <c r="S1766" t="str" cm="1">
        <f t="array" ref="S1766:Z1766">_xlfn.XLOOKUP($O1766,'Raw - customers'!$A:$A,'Raw - customers'!$B:$I)</f>
        <v>Dulcea Shrawley</v>
      </c>
      <c r="T1766" t="str">
        <v>Female</v>
      </c>
      <c r="U1766">
        <v>48</v>
      </c>
      <c r="V1766" t="str">
        <v>026 D'amore RunSuite 187</v>
      </c>
      <c r="W1766">
        <v>770</v>
      </c>
      <c r="X1766" t="str">
        <v>Codyview</v>
      </c>
      <c r="Y1766" t="str">
        <v>Northern Territory</v>
      </c>
      <c r="Z1766" t="str">
        <v>Australia</v>
      </c>
      <c r="AA1766">
        <v>2</v>
      </c>
      <c r="AB1766" s="3" t="str">
        <f t="shared" si="55"/>
        <v>0 to 10</v>
      </c>
      <c r="AM1766" s="6">
        <v>70</v>
      </c>
      <c r="AN1766" s="6" t="s">
        <v>1339</v>
      </c>
    </row>
    <row r="1767" spans="1:40" x14ac:dyDescent="0.25">
      <c r="A1767">
        <v>1765</v>
      </c>
      <c r="B1767">
        <v>358</v>
      </c>
      <c r="C1767">
        <v>620</v>
      </c>
      <c r="D1767">
        <v>112</v>
      </c>
      <c r="E1767">
        <v>1</v>
      </c>
      <c r="F1767">
        <v>112</v>
      </c>
      <c r="G1767">
        <v>1</v>
      </c>
      <c r="H1767" t="str">
        <f>VLOOKUP($C1767,'Raw-products'!$A$2:$H$1261,MATCH(H$1,'Raw-products'!$A$1:$H$1,0))</f>
        <v>Jacket</v>
      </c>
      <c r="I1767" t="str">
        <f>VLOOKUP($C1767,'Raw-products'!$A$2:$H$1261,MATCH(I$1,'Raw-products'!$A$1:$H$1,0))</f>
        <v>Cardigan</v>
      </c>
      <c r="J1767" t="str">
        <f>VLOOKUP($C1767,'Raw-products'!$A$2:$H$1261,MATCH(J$1,'Raw-products'!$A$1:$H$1,0))</f>
        <v>XS</v>
      </c>
      <c r="K1767" t="str">
        <f>VLOOKUP($C1767,'Raw-products'!$A$2:$H$1261,MATCH(K$1,'Raw-products'!$A$1:$H$1,0))</f>
        <v>indigo</v>
      </c>
      <c r="L1767">
        <f>VLOOKUP($C1767,'Raw-products'!$A$2:$H$1261,MATCH(L$1,'Raw-products'!$A$1:$H$1,0))</f>
        <v>118</v>
      </c>
      <c r="M1767">
        <f>VLOOKUP($C1767,'Raw-products'!$A$2:$H$1261,MATCH(M$1,'Raw-products'!$A$1:$H$1,0))</f>
        <v>70</v>
      </c>
      <c r="N1767" s="5">
        <f t="shared" si="54"/>
        <v>8260</v>
      </c>
      <c r="O1767" cm="1">
        <f t="array" ref="O1767:R1767">_xlfn.XLOOKUP($B1767,'Raw -orders'!$A:$A,'Raw -orders'!$B:$E)</f>
        <v>796</v>
      </c>
      <c r="P1767">
        <v>41343</v>
      </c>
      <c r="Q1767" s="1">
        <v>44293</v>
      </c>
      <c r="R1767" s="1">
        <v>44298</v>
      </c>
      <c r="S1767" t="str" cm="1">
        <f t="array" ref="S1767:Z1767">_xlfn.XLOOKUP($O1767,'Raw - customers'!$A:$A,'Raw - customers'!$B:$I)</f>
        <v>Perry Mcaless</v>
      </c>
      <c r="T1767" t="str">
        <v>Polygender</v>
      </c>
      <c r="U1767">
        <v>26</v>
      </c>
      <c r="V1767" t="str">
        <v>082 Donnelly BoulevardSuite 569</v>
      </c>
      <c r="W1767">
        <v>7192</v>
      </c>
      <c r="X1767" t="str">
        <v>New Leah</v>
      </c>
      <c r="Y1767" t="str">
        <v>Queensland</v>
      </c>
      <c r="Z1767" t="str">
        <v>Australia</v>
      </c>
      <c r="AA1767">
        <v>4</v>
      </c>
      <c r="AB1767" s="3" t="str">
        <f t="shared" si="55"/>
        <v>0 to 10</v>
      </c>
      <c r="AM1767" s="6">
        <v>796</v>
      </c>
      <c r="AN1767" s="6" t="s">
        <v>1355</v>
      </c>
    </row>
    <row r="1768" spans="1:40" x14ac:dyDescent="0.25">
      <c r="A1768">
        <v>1766</v>
      </c>
      <c r="B1768">
        <v>358</v>
      </c>
      <c r="C1768">
        <v>385</v>
      </c>
      <c r="D1768">
        <v>119</v>
      </c>
      <c r="E1768">
        <v>3</v>
      </c>
      <c r="F1768">
        <v>357</v>
      </c>
      <c r="G1768">
        <v>1</v>
      </c>
      <c r="H1768" t="str">
        <f>VLOOKUP($C1768,'Raw-products'!$A$2:$H$1261,MATCH(H$1,'Raw-products'!$A$1:$H$1,0))</f>
        <v>Shirt</v>
      </c>
      <c r="I1768" t="str">
        <f>VLOOKUP($C1768,'Raw-products'!$A$2:$H$1261,MATCH(I$1,'Raw-products'!$A$1:$H$1,0))</f>
        <v>Casual Slim Fit</v>
      </c>
      <c r="J1768" t="str">
        <f>VLOOKUP($C1768,'Raw-products'!$A$2:$H$1261,MATCH(J$1,'Raw-products'!$A$1:$H$1,0))</f>
        <v>XS</v>
      </c>
      <c r="K1768" t="str">
        <f>VLOOKUP($C1768,'Raw-products'!$A$2:$H$1261,MATCH(K$1,'Raw-products'!$A$1:$H$1,0))</f>
        <v>red</v>
      </c>
      <c r="L1768">
        <f>VLOOKUP($C1768,'Raw-products'!$A$2:$H$1261,MATCH(L$1,'Raw-products'!$A$1:$H$1,0))</f>
        <v>113</v>
      </c>
      <c r="M1768">
        <f>VLOOKUP($C1768,'Raw-products'!$A$2:$H$1261,MATCH(M$1,'Raw-products'!$A$1:$H$1,0))</f>
        <v>49</v>
      </c>
      <c r="N1768" s="5">
        <f t="shared" si="54"/>
        <v>5537</v>
      </c>
      <c r="O1768" cm="1">
        <f t="array" ref="O1768:R1768">_xlfn.XLOOKUP($B1768,'Raw -orders'!$A:$A,'Raw -orders'!$B:$E)</f>
        <v>796</v>
      </c>
      <c r="P1768">
        <v>41343</v>
      </c>
      <c r="Q1768" s="1">
        <v>44293</v>
      </c>
      <c r="R1768" s="1">
        <v>44298</v>
      </c>
      <c r="S1768" t="str" cm="1">
        <f t="array" ref="S1768:Z1768">_xlfn.XLOOKUP($O1768,'Raw - customers'!$A:$A,'Raw - customers'!$B:$I)</f>
        <v>Perry Mcaless</v>
      </c>
      <c r="T1768" t="str">
        <v>Polygender</v>
      </c>
      <c r="U1768">
        <v>26</v>
      </c>
      <c r="V1768" t="str">
        <v>082 Donnelly BoulevardSuite 569</v>
      </c>
      <c r="W1768">
        <v>7192</v>
      </c>
      <c r="X1768" t="str">
        <v>New Leah</v>
      </c>
      <c r="Y1768" t="str">
        <v>Queensland</v>
      </c>
      <c r="Z1768" t="str">
        <v>Australia</v>
      </c>
      <c r="AA1768">
        <v>4</v>
      </c>
      <c r="AB1768" s="3" t="str">
        <f t="shared" si="55"/>
        <v>0 to 10</v>
      </c>
      <c r="AM1768" s="6">
        <v>796</v>
      </c>
      <c r="AN1768" s="6" t="s">
        <v>1355</v>
      </c>
    </row>
    <row r="1769" spans="1:40" x14ac:dyDescent="0.25">
      <c r="A1769">
        <v>1767</v>
      </c>
      <c r="B1769">
        <v>358</v>
      </c>
      <c r="C1769">
        <v>8</v>
      </c>
      <c r="D1769">
        <v>96</v>
      </c>
      <c r="E1769">
        <v>2</v>
      </c>
      <c r="F1769">
        <v>192</v>
      </c>
      <c r="G1769">
        <v>1</v>
      </c>
      <c r="H1769" t="str">
        <f>VLOOKUP($C1769,'Raw-products'!$A$2:$H$1261,MATCH(H$1,'Raw-products'!$A$1:$H$1,0))</f>
        <v>Shirt</v>
      </c>
      <c r="I1769" t="str">
        <f>VLOOKUP($C1769,'Raw-products'!$A$2:$H$1261,MATCH(I$1,'Raw-products'!$A$1:$H$1,0))</f>
        <v>Oxford Cloth</v>
      </c>
      <c r="J1769" t="str">
        <f>VLOOKUP($C1769,'Raw-products'!$A$2:$H$1261,MATCH(J$1,'Raw-products'!$A$1:$H$1,0))</f>
        <v>L</v>
      </c>
      <c r="K1769" t="str">
        <f>VLOOKUP($C1769,'Raw-products'!$A$2:$H$1261,MATCH(K$1,'Raw-products'!$A$1:$H$1,0))</f>
        <v>orange</v>
      </c>
      <c r="L1769">
        <f>VLOOKUP($C1769,'Raw-products'!$A$2:$H$1261,MATCH(L$1,'Raw-products'!$A$1:$H$1,0))</f>
        <v>114</v>
      </c>
      <c r="M1769">
        <f>VLOOKUP($C1769,'Raw-products'!$A$2:$H$1261,MATCH(M$1,'Raw-products'!$A$1:$H$1,0))</f>
        <v>48</v>
      </c>
      <c r="N1769" s="5">
        <f t="shared" si="54"/>
        <v>5472</v>
      </c>
      <c r="O1769" cm="1">
        <f t="array" ref="O1769:R1769">_xlfn.XLOOKUP($B1769,'Raw -orders'!$A:$A,'Raw -orders'!$B:$E)</f>
        <v>796</v>
      </c>
      <c r="P1769">
        <v>41343</v>
      </c>
      <c r="Q1769" s="1">
        <v>44293</v>
      </c>
      <c r="R1769" s="1">
        <v>44298</v>
      </c>
      <c r="S1769" t="str" cm="1">
        <f t="array" ref="S1769:Z1769">_xlfn.XLOOKUP($O1769,'Raw - customers'!$A:$A,'Raw - customers'!$B:$I)</f>
        <v>Perry Mcaless</v>
      </c>
      <c r="T1769" t="str">
        <v>Polygender</v>
      </c>
      <c r="U1769">
        <v>26</v>
      </c>
      <c r="V1769" t="str">
        <v>082 Donnelly BoulevardSuite 569</v>
      </c>
      <c r="W1769">
        <v>7192</v>
      </c>
      <c r="X1769" t="str">
        <v>New Leah</v>
      </c>
      <c r="Y1769" t="str">
        <v>Queensland</v>
      </c>
      <c r="Z1769" t="str">
        <v>Australia</v>
      </c>
      <c r="AA1769">
        <v>4</v>
      </c>
      <c r="AB1769" s="3" t="str">
        <f t="shared" si="55"/>
        <v>0 to 10</v>
      </c>
      <c r="AM1769" s="6">
        <v>796</v>
      </c>
      <c r="AN1769" s="6" t="s">
        <v>1355</v>
      </c>
    </row>
    <row r="1770" spans="1:40" x14ac:dyDescent="0.25">
      <c r="A1770">
        <v>1768</v>
      </c>
      <c r="B1770">
        <v>358</v>
      </c>
      <c r="C1770">
        <v>327</v>
      </c>
      <c r="D1770">
        <v>109</v>
      </c>
      <c r="E1770">
        <v>2</v>
      </c>
      <c r="F1770">
        <v>218</v>
      </c>
      <c r="G1770">
        <v>1</v>
      </c>
      <c r="H1770" t="str">
        <f>VLOOKUP($C1770,'Raw-products'!$A$2:$H$1261,MATCH(H$1,'Raw-products'!$A$1:$H$1,0))</f>
        <v>Shirt</v>
      </c>
      <c r="I1770" t="str">
        <f>VLOOKUP($C1770,'Raw-products'!$A$2:$H$1261,MATCH(I$1,'Raw-products'!$A$1:$H$1,0))</f>
        <v>Mandarin Collar</v>
      </c>
      <c r="J1770" t="str">
        <f>VLOOKUP($C1770,'Raw-products'!$A$2:$H$1261,MATCH(J$1,'Raw-products'!$A$1:$H$1,0))</f>
        <v>M</v>
      </c>
      <c r="K1770" t="str">
        <f>VLOOKUP($C1770,'Raw-products'!$A$2:$H$1261,MATCH(K$1,'Raw-products'!$A$1:$H$1,0))</f>
        <v>yellow</v>
      </c>
      <c r="L1770">
        <f>VLOOKUP($C1770,'Raw-products'!$A$2:$H$1261,MATCH(L$1,'Raw-products'!$A$1:$H$1,0))</f>
        <v>108</v>
      </c>
      <c r="M1770">
        <f>VLOOKUP($C1770,'Raw-products'!$A$2:$H$1261,MATCH(M$1,'Raw-products'!$A$1:$H$1,0))</f>
        <v>58</v>
      </c>
      <c r="N1770" s="5">
        <f t="shared" si="54"/>
        <v>6264</v>
      </c>
      <c r="O1770" cm="1">
        <f t="array" ref="O1770:R1770">_xlfn.XLOOKUP($B1770,'Raw -orders'!$A:$A,'Raw -orders'!$B:$E)</f>
        <v>796</v>
      </c>
      <c r="P1770">
        <v>41343</v>
      </c>
      <c r="Q1770" s="1">
        <v>44293</v>
      </c>
      <c r="R1770" s="1">
        <v>44298</v>
      </c>
      <c r="S1770" t="str" cm="1">
        <f t="array" ref="S1770:Z1770">_xlfn.XLOOKUP($O1770,'Raw - customers'!$A:$A,'Raw - customers'!$B:$I)</f>
        <v>Perry Mcaless</v>
      </c>
      <c r="T1770" t="str">
        <v>Polygender</v>
      </c>
      <c r="U1770">
        <v>26</v>
      </c>
      <c r="V1770" t="str">
        <v>082 Donnelly BoulevardSuite 569</v>
      </c>
      <c r="W1770">
        <v>7192</v>
      </c>
      <c r="X1770" t="str">
        <v>New Leah</v>
      </c>
      <c r="Y1770" t="str">
        <v>Queensland</v>
      </c>
      <c r="Z1770" t="str">
        <v>Australia</v>
      </c>
      <c r="AA1770">
        <v>4</v>
      </c>
      <c r="AB1770" s="3" t="str">
        <f t="shared" si="55"/>
        <v>0 to 10</v>
      </c>
      <c r="AM1770" s="6">
        <v>796</v>
      </c>
      <c r="AN1770" s="6" t="s">
        <v>1355</v>
      </c>
    </row>
    <row r="1771" spans="1:40" x14ac:dyDescent="0.25">
      <c r="A1771">
        <v>1769</v>
      </c>
      <c r="B1771">
        <v>358</v>
      </c>
      <c r="C1771">
        <v>259</v>
      </c>
      <c r="D1771">
        <v>95</v>
      </c>
      <c r="E1771">
        <v>1</v>
      </c>
      <c r="F1771">
        <v>95</v>
      </c>
      <c r="G1771">
        <v>1</v>
      </c>
      <c r="H1771" t="str">
        <f>VLOOKUP($C1771,'Raw-products'!$A$2:$H$1261,MATCH(H$1,'Raw-products'!$A$1:$H$1,0))</f>
        <v>Shirt</v>
      </c>
      <c r="I1771" t="str">
        <f>VLOOKUP($C1771,'Raw-products'!$A$2:$H$1261,MATCH(I$1,'Raw-products'!$A$1:$H$1,0))</f>
        <v>Polo</v>
      </c>
      <c r="J1771" t="str">
        <f>VLOOKUP($C1771,'Raw-products'!$A$2:$H$1261,MATCH(J$1,'Raw-products'!$A$1:$H$1,0))</f>
        <v>XL</v>
      </c>
      <c r="K1771" t="str">
        <f>VLOOKUP($C1771,'Raw-products'!$A$2:$H$1261,MATCH(K$1,'Raw-products'!$A$1:$H$1,0))</f>
        <v>yellow</v>
      </c>
      <c r="L1771">
        <f>VLOOKUP($C1771,'Raw-products'!$A$2:$H$1261,MATCH(L$1,'Raw-products'!$A$1:$H$1,0))</f>
        <v>117</v>
      </c>
      <c r="M1771">
        <f>VLOOKUP($C1771,'Raw-products'!$A$2:$H$1261,MATCH(M$1,'Raw-products'!$A$1:$H$1,0))</f>
        <v>46</v>
      </c>
      <c r="N1771" s="5">
        <f t="shared" si="54"/>
        <v>5382</v>
      </c>
      <c r="O1771" cm="1">
        <f t="array" ref="O1771:R1771">_xlfn.XLOOKUP($B1771,'Raw -orders'!$A:$A,'Raw -orders'!$B:$E)</f>
        <v>796</v>
      </c>
      <c r="P1771">
        <v>41343</v>
      </c>
      <c r="Q1771" s="1">
        <v>44293</v>
      </c>
      <c r="R1771" s="1">
        <v>44298</v>
      </c>
      <c r="S1771" t="str" cm="1">
        <f t="array" ref="S1771:Z1771">_xlfn.XLOOKUP($O1771,'Raw - customers'!$A:$A,'Raw - customers'!$B:$I)</f>
        <v>Perry Mcaless</v>
      </c>
      <c r="T1771" t="str">
        <v>Polygender</v>
      </c>
      <c r="U1771">
        <v>26</v>
      </c>
      <c r="V1771" t="str">
        <v>082 Donnelly BoulevardSuite 569</v>
      </c>
      <c r="W1771">
        <v>7192</v>
      </c>
      <c r="X1771" t="str">
        <v>New Leah</v>
      </c>
      <c r="Y1771" t="str">
        <v>Queensland</v>
      </c>
      <c r="Z1771" t="str">
        <v>Australia</v>
      </c>
      <c r="AA1771">
        <v>4</v>
      </c>
      <c r="AB1771" s="3" t="str">
        <f t="shared" si="55"/>
        <v>0 to 10</v>
      </c>
      <c r="AM1771" s="6">
        <v>796</v>
      </c>
      <c r="AN1771" s="6" t="s">
        <v>1355</v>
      </c>
    </row>
    <row r="1772" spans="1:40" x14ac:dyDescent="0.25">
      <c r="A1772">
        <v>1770</v>
      </c>
      <c r="B1772">
        <v>358</v>
      </c>
      <c r="C1772">
        <v>288</v>
      </c>
      <c r="D1772">
        <v>105</v>
      </c>
      <c r="E1772">
        <v>2</v>
      </c>
      <c r="F1772">
        <v>210</v>
      </c>
      <c r="G1772">
        <v>1</v>
      </c>
      <c r="H1772" t="str">
        <f>VLOOKUP($C1772,'Raw-products'!$A$2:$H$1261,MATCH(H$1,'Raw-products'!$A$1:$H$1,0))</f>
        <v>Shirt</v>
      </c>
      <c r="I1772" t="str">
        <f>VLOOKUP($C1772,'Raw-products'!$A$2:$H$1261,MATCH(I$1,'Raw-products'!$A$1:$H$1,0))</f>
        <v>Cuban Collar</v>
      </c>
      <c r="J1772" t="str">
        <f>VLOOKUP($C1772,'Raw-products'!$A$2:$H$1261,MATCH(J$1,'Raw-products'!$A$1:$H$1,0))</f>
        <v>L</v>
      </c>
      <c r="K1772" t="str">
        <f>VLOOKUP($C1772,'Raw-products'!$A$2:$H$1261,MATCH(K$1,'Raw-products'!$A$1:$H$1,0))</f>
        <v>orange</v>
      </c>
      <c r="L1772">
        <f>VLOOKUP($C1772,'Raw-products'!$A$2:$H$1261,MATCH(L$1,'Raw-products'!$A$1:$H$1,0))</f>
        <v>93</v>
      </c>
      <c r="M1772">
        <f>VLOOKUP($C1772,'Raw-products'!$A$2:$H$1261,MATCH(M$1,'Raw-products'!$A$1:$H$1,0))</f>
        <v>65</v>
      </c>
      <c r="N1772" s="5">
        <f t="shared" si="54"/>
        <v>6045</v>
      </c>
      <c r="O1772" cm="1">
        <f t="array" ref="O1772:R1772">_xlfn.XLOOKUP($B1772,'Raw -orders'!$A:$A,'Raw -orders'!$B:$E)</f>
        <v>796</v>
      </c>
      <c r="P1772">
        <v>41343</v>
      </c>
      <c r="Q1772" s="1">
        <v>44293</v>
      </c>
      <c r="R1772" s="1">
        <v>44298</v>
      </c>
      <c r="S1772" t="str" cm="1">
        <f t="array" ref="S1772:Z1772">_xlfn.XLOOKUP($O1772,'Raw - customers'!$A:$A,'Raw - customers'!$B:$I)</f>
        <v>Perry Mcaless</v>
      </c>
      <c r="T1772" t="str">
        <v>Polygender</v>
      </c>
      <c r="U1772">
        <v>26</v>
      </c>
      <c r="V1772" t="str">
        <v>082 Donnelly BoulevardSuite 569</v>
      </c>
      <c r="W1772">
        <v>7192</v>
      </c>
      <c r="X1772" t="str">
        <v>New Leah</v>
      </c>
      <c r="Y1772" t="str">
        <v>Queensland</v>
      </c>
      <c r="Z1772" t="str">
        <v>Australia</v>
      </c>
      <c r="AA1772">
        <v>4</v>
      </c>
      <c r="AB1772" s="3" t="str">
        <f t="shared" si="55"/>
        <v>0 to 10</v>
      </c>
      <c r="AM1772" s="6">
        <v>796</v>
      </c>
      <c r="AN1772" s="6" t="s">
        <v>1355</v>
      </c>
    </row>
    <row r="1773" spans="1:40" x14ac:dyDescent="0.25">
      <c r="A1773">
        <v>1771</v>
      </c>
      <c r="B1773">
        <v>358</v>
      </c>
      <c r="C1773">
        <v>538</v>
      </c>
      <c r="D1773">
        <v>98</v>
      </c>
      <c r="E1773">
        <v>3</v>
      </c>
      <c r="F1773">
        <v>294</v>
      </c>
      <c r="G1773">
        <v>1</v>
      </c>
      <c r="H1773" t="str">
        <f>VLOOKUP($C1773,'Raw-products'!$A$2:$H$1261,MATCH(H$1,'Raw-products'!$A$1:$H$1,0))</f>
        <v>Jacket</v>
      </c>
      <c r="I1773" t="str">
        <f>VLOOKUP($C1773,'Raw-products'!$A$2:$H$1261,MATCH(I$1,'Raw-products'!$A$1:$H$1,0))</f>
        <v>Leather</v>
      </c>
      <c r="J1773" t="str">
        <f>VLOOKUP($C1773,'Raw-products'!$A$2:$H$1261,MATCH(J$1,'Raw-products'!$A$1:$H$1,0))</f>
        <v>L</v>
      </c>
      <c r="K1773" t="str">
        <f>VLOOKUP($C1773,'Raw-products'!$A$2:$H$1261,MATCH(K$1,'Raw-products'!$A$1:$H$1,0))</f>
        <v>yellow</v>
      </c>
      <c r="L1773">
        <f>VLOOKUP($C1773,'Raw-products'!$A$2:$H$1261,MATCH(L$1,'Raw-products'!$A$1:$H$1,0))</f>
        <v>113</v>
      </c>
      <c r="M1773">
        <f>VLOOKUP($C1773,'Raw-products'!$A$2:$H$1261,MATCH(M$1,'Raw-products'!$A$1:$H$1,0))</f>
        <v>45</v>
      </c>
      <c r="N1773" s="5">
        <f t="shared" si="54"/>
        <v>5085</v>
      </c>
      <c r="O1773" cm="1">
        <f t="array" ref="O1773:R1773">_xlfn.XLOOKUP($B1773,'Raw -orders'!$A:$A,'Raw -orders'!$B:$E)</f>
        <v>796</v>
      </c>
      <c r="P1773">
        <v>41343</v>
      </c>
      <c r="Q1773" s="1">
        <v>44293</v>
      </c>
      <c r="R1773" s="1">
        <v>44298</v>
      </c>
      <c r="S1773" t="str" cm="1">
        <f t="array" ref="S1773:Z1773">_xlfn.XLOOKUP($O1773,'Raw - customers'!$A:$A,'Raw - customers'!$B:$I)</f>
        <v>Perry Mcaless</v>
      </c>
      <c r="T1773" t="str">
        <v>Polygender</v>
      </c>
      <c r="U1773">
        <v>26</v>
      </c>
      <c r="V1773" t="str">
        <v>082 Donnelly BoulevardSuite 569</v>
      </c>
      <c r="W1773">
        <v>7192</v>
      </c>
      <c r="X1773" t="str">
        <v>New Leah</v>
      </c>
      <c r="Y1773" t="str">
        <v>Queensland</v>
      </c>
      <c r="Z1773" t="str">
        <v>Australia</v>
      </c>
      <c r="AA1773">
        <v>4</v>
      </c>
      <c r="AB1773" s="3" t="str">
        <f t="shared" si="55"/>
        <v>0 to 10</v>
      </c>
      <c r="AM1773" s="6">
        <v>796</v>
      </c>
      <c r="AN1773" s="6" t="s">
        <v>1355</v>
      </c>
    </row>
    <row r="1774" spans="1:40" x14ac:dyDescent="0.25">
      <c r="A1774">
        <v>1772</v>
      </c>
      <c r="B1774">
        <v>358</v>
      </c>
      <c r="C1774">
        <v>94</v>
      </c>
      <c r="D1774">
        <v>118</v>
      </c>
      <c r="E1774">
        <v>3</v>
      </c>
      <c r="F1774">
        <v>354</v>
      </c>
      <c r="G1774">
        <v>1</v>
      </c>
      <c r="H1774" t="str">
        <f>VLOOKUP($C1774,'Raw-products'!$A$2:$H$1261,MATCH(H$1,'Raw-products'!$A$1:$H$1,0))</f>
        <v>Shirt</v>
      </c>
      <c r="I1774" t="str">
        <f>VLOOKUP($C1774,'Raw-products'!$A$2:$H$1261,MATCH(I$1,'Raw-products'!$A$1:$H$1,0))</f>
        <v>Flannel</v>
      </c>
      <c r="J1774" t="str">
        <f>VLOOKUP($C1774,'Raw-products'!$A$2:$H$1261,MATCH(J$1,'Raw-products'!$A$1:$H$1,0))</f>
        <v>XL</v>
      </c>
      <c r="K1774" t="str">
        <f>VLOOKUP($C1774,'Raw-products'!$A$2:$H$1261,MATCH(K$1,'Raw-products'!$A$1:$H$1,0))</f>
        <v>blue</v>
      </c>
      <c r="L1774">
        <f>VLOOKUP($C1774,'Raw-products'!$A$2:$H$1261,MATCH(L$1,'Raw-products'!$A$1:$H$1,0))</f>
        <v>96</v>
      </c>
      <c r="M1774">
        <f>VLOOKUP($C1774,'Raw-products'!$A$2:$H$1261,MATCH(M$1,'Raw-products'!$A$1:$H$1,0))</f>
        <v>61</v>
      </c>
      <c r="N1774" s="5">
        <f t="shared" si="54"/>
        <v>5856</v>
      </c>
      <c r="O1774" cm="1">
        <f t="array" ref="O1774:R1774">_xlfn.XLOOKUP($B1774,'Raw -orders'!$A:$A,'Raw -orders'!$B:$E)</f>
        <v>796</v>
      </c>
      <c r="P1774">
        <v>41343</v>
      </c>
      <c r="Q1774" s="1">
        <v>44293</v>
      </c>
      <c r="R1774" s="1">
        <v>44298</v>
      </c>
      <c r="S1774" t="str" cm="1">
        <f t="array" ref="S1774:Z1774">_xlfn.XLOOKUP($O1774,'Raw - customers'!$A:$A,'Raw - customers'!$B:$I)</f>
        <v>Perry Mcaless</v>
      </c>
      <c r="T1774" t="str">
        <v>Polygender</v>
      </c>
      <c r="U1774">
        <v>26</v>
      </c>
      <c r="V1774" t="str">
        <v>082 Donnelly BoulevardSuite 569</v>
      </c>
      <c r="W1774">
        <v>7192</v>
      </c>
      <c r="X1774" t="str">
        <v>New Leah</v>
      </c>
      <c r="Y1774" t="str">
        <v>Queensland</v>
      </c>
      <c r="Z1774" t="str">
        <v>Australia</v>
      </c>
      <c r="AA1774">
        <v>4</v>
      </c>
      <c r="AB1774" s="3" t="str">
        <f t="shared" si="55"/>
        <v>0 to 10</v>
      </c>
      <c r="AM1774" s="6">
        <v>796</v>
      </c>
      <c r="AN1774" s="6" t="s">
        <v>1355</v>
      </c>
    </row>
    <row r="1775" spans="1:40" x14ac:dyDescent="0.25">
      <c r="A1775">
        <v>1773</v>
      </c>
      <c r="B1775">
        <v>358</v>
      </c>
      <c r="C1775">
        <v>6</v>
      </c>
      <c r="D1775">
        <v>96</v>
      </c>
      <c r="E1775">
        <v>2</v>
      </c>
      <c r="F1775">
        <v>192</v>
      </c>
      <c r="G1775">
        <v>1</v>
      </c>
      <c r="H1775" t="str">
        <f>VLOOKUP($C1775,'Raw-products'!$A$2:$H$1261,MATCH(H$1,'Raw-products'!$A$1:$H$1,0))</f>
        <v>Shirt</v>
      </c>
      <c r="I1775" t="str">
        <f>VLOOKUP($C1775,'Raw-products'!$A$2:$H$1261,MATCH(I$1,'Raw-products'!$A$1:$H$1,0))</f>
        <v>Oxford Cloth</v>
      </c>
      <c r="J1775" t="str">
        <f>VLOOKUP($C1775,'Raw-products'!$A$2:$H$1261,MATCH(J$1,'Raw-products'!$A$1:$H$1,0))</f>
        <v>S</v>
      </c>
      <c r="K1775" t="str">
        <f>VLOOKUP($C1775,'Raw-products'!$A$2:$H$1261,MATCH(K$1,'Raw-products'!$A$1:$H$1,0))</f>
        <v>orange</v>
      </c>
      <c r="L1775">
        <f>VLOOKUP($C1775,'Raw-products'!$A$2:$H$1261,MATCH(L$1,'Raw-products'!$A$1:$H$1,0))</f>
        <v>114</v>
      </c>
      <c r="M1775">
        <f>VLOOKUP($C1775,'Raw-products'!$A$2:$H$1261,MATCH(M$1,'Raw-products'!$A$1:$H$1,0))</f>
        <v>72</v>
      </c>
      <c r="N1775" s="5">
        <f t="shared" si="54"/>
        <v>8208</v>
      </c>
      <c r="O1775" cm="1">
        <f t="array" ref="O1775:R1775">_xlfn.XLOOKUP($B1775,'Raw -orders'!$A:$A,'Raw -orders'!$B:$E)</f>
        <v>796</v>
      </c>
      <c r="P1775">
        <v>41343</v>
      </c>
      <c r="Q1775" s="1">
        <v>44293</v>
      </c>
      <c r="R1775" s="1">
        <v>44298</v>
      </c>
      <c r="S1775" t="str" cm="1">
        <f t="array" ref="S1775:Z1775">_xlfn.XLOOKUP($O1775,'Raw - customers'!$A:$A,'Raw - customers'!$B:$I)</f>
        <v>Perry Mcaless</v>
      </c>
      <c r="T1775" t="str">
        <v>Polygender</v>
      </c>
      <c r="U1775">
        <v>26</v>
      </c>
      <c r="V1775" t="str">
        <v>082 Donnelly BoulevardSuite 569</v>
      </c>
      <c r="W1775">
        <v>7192</v>
      </c>
      <c r="X1775" t="str">
        <v>New Leah</v>
      </c>
      <c r="Y1775" t="str">
        <v>Queensland</v>
      </c>
      <c r="Z1775" t="str">
        <v>Australia</v>
      </c>
      <c r="AA1775">
        <v>4</v>
      </c>
      <c r="AB1775" s="3" t="str">
        <f t="shared" si="55"/>
        <v>0 to 10</v>
      </c>
      <c r="AM1775" s="6">
        <v>796</v>
      </c>
      <c r="AN1775" s="6" t="s">
        <v>1355</v>
      </c>
    </row>
    <row r="1776" spans="1:40" x14ac:dyDescent="0.25">
      <c r="A1776">
        <v>1774</v>
      </c>
      <c r="B1776">
        <v>359</v>
      </c>
      <c r="C1776">
        <v>222</v>
      </c>
      <c r="D1776">
        <v>106</v>
      </c>
      <c r="E1776">
        <v>3</v>
      </c>
      <c r="F1776">
        <v>318</v>
      </c>
      <c r="G1776">
        <v>1</v>
      </c>
      <c r="H1776" t="str">
        <f>VLOOKUP($C1776,'Raw-products'!$A$2:$H$1261,MATCH(H$1,'Raw-products'!$A$1:$H$1,0))</f>
        <v>Shirt</v>
      </c>
      <c r="I1776" t="str">
        <f>VLOOKUP($C1776,'Raw-products'!$A$2:$H$1261,MATCH(I$1,'Raw-products'!$A$1:$H$1,0))</f>
        <v>Chambray</v>
      </c>
      <c r="J1776" t="str">
        <f>VLOOKUP($C1776,'Raw-products'!$A$2:$H$1261,MATCH(J$1,'Raw-products'!$A$1:$H$1,0))</f>
        <v>M</v>
      </c>
      <c r="K1776" t="str">
        <f>VLOOKUP($C1776,'Raw-products'!$A$2:$H$1261,MATCH(K$1,'Raw-products'!$A$1:$H$1,0))</f>
        <v>yellow</v>
      </c>
      <c r="L1776">
        <f>VLOOKUP($C1776,'Raw-products'!$A$2:$H$1261,MATCH(L$1,'Raw-products'!$A$1:$H$1,0))</f>
        <v>105</v>
      </c>
      <c r="M1776">
        <f>VLOOKUP($C1776,'Raw-products'!$A$2:$H$1261,MATCH(M$1,'Raw-products'!$A$1:$H$1,0))</f>
        <v>62</v>
      </c>
      <c r="N1776" s="5">
        <f t="shared" si="54"/>
        <v>6510</v>
      </c>
      <c r="O1776" cm="1">
        <f t="array" ref="O1776:R1776">_xlfn.XLOOKUP($B1776,'Raw -orders'!$A:$A,'Raw -orders'!$B:$E)</f>
        <v>661</v>
      </c>
      <c r="P1776">
        <v>47911</v>
      </c>
      <c r="Q1776" s="1">
        <v>44332</v>
      </c>
      <c r="R1776" s="1">
        <v>44347</v>
      </c>
      <c r="S1776" t="str" cm="1">
        <f t="array" ref="S1776:Z1776">_xlfn.XLOOKUP($O1776,'Raw - customers'!$A:$A,'Raw - customers'!$B:$I)</f>
        <v>Engracia Abilowitz</v>
      </c>
      <c r="T1776" t="str">
        <v>Male</v>
      </c>
      <c r="U1776">
        <v>45</v>
      </c>
      <c r="V1776" t="str">
        <v>4317 Holly CourtSuite 716</v>
      </c>
      <c r="W1776">
        <v>1431</v>
      </c>
      <c r="X1776" t="str">
        <v>North Beau</v>
      </c>
      <c r="Y1776" t="str">
        <v>Western Australia</v>
      </c>
      <c r="Z1776" t="str">
        <v>Australia</v>
      </c>
      <c r="AA1776">
        <v>5</v>
      </c>
      <c r="AB1776" s="3" t="str">
        <f t="shared" si="55"/>
        <v>10 to 20</v>
      </c>
      <c r="AM1776" s="6">
        <v>661</v>
      </c>
      <c r="AN1776" s="6" t="s">
        <v>1377</v>
      </c>
    </row>
    <row r="1777" spans="1:40" x14ac:dyDescent="0.25">
      <c r="A1777">
        <v>1775</v>
      </c>
      <c r="B1777">
        <v>359</v>
      </c>
      <c r="C1777">
        <v>694</v>
      </c>
      <c r="D1777">
        <v>113</v>
      </c>
      <c r="E1777">
        <v>2</v>
      </c>
      <c r="F1777">
        <v>226</v>
      </c>
      <c r="G1777">
        <v>1</v>
      </c>
      <c r="H1777" t="str">
        <f>VLOOKUP($C1777,'Raw-products'!$A$2:$H$1261,MATCH(H$1,'Raw-products'!$A$1:$H$1,0))</f>
        <v>Jacket</v>
      </c>
      <c r="I1777" t="str">
        <f>VLOOKUP($C1777,'Raw-products'!$A$2:$H$1261,MATCH(I$1,'Raw-products'!$A$1:$H$1,0))</f>
        <v>Parka</v>
      </c>
      <c r="J1777" t="str">
        <f>VLOOKUP($C1777,'Raw-products'!$A$2:$H$1261,MATCH(J$1,'Raw-products'!$A$1:$H$1,0))</f>
        <v>XL</v>
      </c>
      <c r="K1777" t="str">
        <f>VLOOKUP($C1777,'Raw-products'!$A$2:$H$1261,MATCH(K$1,'Raw-products'!$A$1:$H$1,0))</f>
        <v>indigo</v>
      </c>
      <c r="L1777">
        <f>VLOOKUP($C1777,'Raw-products'!$A$2:$H$1261,MATCH(L$1,'Raw-products'!$A$1:$H$1,0))</f>
        <v>119</v>
      </c>
      <c r="M1777">
        <f>VLOOKUP($C1777,'Raw-products'!$A$2:$H$1261,MATCH(M$1,'Raw-products'!$A$1:$H$1,0))</f>
        <v>78</v>
      </c>
      <c r="N1777" s="5">
        <f t="shared" si="54"/>
        <v>9282</v>
      </c>
      <c r="O1777" cm="1">
        <f t="array" ref="O1777:R1777">_xlfn.XLOOKUP($B1777,'Raw -orders'!$A:$A,'Raw -orders'!$B:$E)</f>
        <v>661</v>
      </c>
      <c r="P1777">
        <v>47911</v>
      </c>
      <c r="Q1777" s="1">
        <v>44332</v>
      </c>
      <c r="R1777" s="1">
        <v>44347</v>
      </c>
      <c r="S1777" t="str" cm="1">
        <f t="array" ref="S1777:Z1777">_xlfn.XLOOKUP($O1777,'Raw - customers'!$A:$A,'Raw - customers'!$B:$I)</f>
        <v>Engracia Abilowitz</v>
      </c>
      <c r="T1777" t="str">
        <v>Male</v>
      </c>
      <c r="U1777">
        <v>45</v>
      </c>
      <c r="V1777" t="str">
        <v>4317 Holly CourtSuite 716</v>
      </c>
      <c r="W1777">
        <v>1431</v>
      </c>
      <c r="X1777" t="str">
        <v>North Beau</v>
      </c>
      <c r="Y1777" t="str">
        <v>Western Australia</v>
      </c>
      <c r="Z1777" t="str">
        <v>Australia</v>
      </c>
      <c r="AA1777">
        <v>5</v>
      </c>
      <c r="AB1777" s="3" t="str">
        <f t="shared" si="55"/>
        <v>10 to 20</v>
      </c>
      <c r="AM1777" s="6">
        <v>661</v>
      </c>
      <c r="AN1777" s="6" t="s">
        <v>1377</v>
      </c>
    </row>
    <row r="1778" spans="1:40" x14ac:dyDescent="0.25">
      <c r="A1778">
        <v>1776</v>
      </c>
      <c r="B1778">
        <v>359</v>
      </c>
      <c r="C1778">
        <v>1069</v>
      </c>
      <c r="D1778">
        <v>93</v>
      </c>
      <c r="E1778">
        <v>1</v>
      </c>
      <c r="F1778">
        <v>93</v>
      </c>
      <c r="G1778">
        <v>1</v>
      </c>
      <c r="H1778" t="str">
        <f>VLOOKUP($C1778,'Raw-products'!$A$2:$H$1261,MATCH(H$1,'Raw-products'!$A$1:$H$1,0))</f>
        <v>Trousers</v>
      </c>
      <c r="I1778" t="str">
        <f>VLOOKUP($C1778,'Raw-products'!$A$2:$H$1261,MATCH(I$1,'Raw-products'!$A$1:$H$1,0))</f>
        <v>Joggers</v>
      </c>
      <c r="J1778" t="str">
        <f>VLOOKUP($C1778,'Raw-products'!$A$2:$H$1261,MATCH(J$1,'Raw-products'!$A$1:$H$1,0))</f>
        <v>XL</v>
      </c>
      <c r="K1778" t="str">
        <f>VLOOKUP($C1778,'Raw-products'!$A$2:$H$1261,MATCH(K$1,'Raw-products'!$A$1:$H$1,0))</f>
        <v>green</v>
      </c>
      <c r="L1778">
        <f>VLOOKUP($C1778,'Raw-products'!$A$2:$H$1261,MATCH(L$1,'Raw-products'!$A$1:$H$1,0))</f>
        <v>94</v>
      </c>
      <c r="M1778">
        <f>VLOOKUP($C1778,'Raw-products'!$A$2:$H$1261,MATCH(M$1,'Raw-products'!$A$1:$H$1,0))</f>
        <v>56</v>
      </c>
      <c r="N1778" s="5">
        <f t="shared" si="54"/>
        <v>5264</v>
      </c>
      <c r="O1778" cm="1">
        <f t="array" ref="O1778:R1778">_xlfn.XLOOKUP($B1778,'Raw -orders'!$A:$A,'Raw -orders'!$B:$E)</f>
        <v>661</v>
      </c>
      <c r="P1778">
        <v>47911</v>
      </c>
      <c r="Q1778" s="1">
        <v>44332</v>
      </c>
      <c r="R1778" s="1">
        <v>44347</v>
      </c>
      <c r="S1778" t="str" cm="1">
        <f t="array" ref="S1778:Z1778">_xlfn.XLOOKUP($O1778,'Raw - customers'!$A:$A,'Raw - customers'!$B:$I)</f>
        <v>Engracia Abilowitz</v>
      </c>
      <c r="T1778" t="str">
        <v>Male</v>
      </c>
      <c r="U1778">
        <v>45</v>
      </c>
      <c r="V1778" t="str">
        <v>4317 Holly CourtSuite 716</v>
      </c>
      <c r="W1778">
        <v>1431</v>
      </c>
      <c r="X1778" t="str">
        <v>North Beau</v>
      </c>
      <c r="Y1778" t="str">
        <v>Western Australia</v>
      </c>
      <c r="Z1778" t="str">
        <v>Australia</v>
      </c>
      <c r="AA1778">
        <v>5</v>
      </c>
      <c r="AB1778" s="3" t="str">
        <f t="shared" si="55"/>
        <v>10 to 20</v>
      </c>
      <c r="AM1778" s="6">
        <v>661</v>
      </c>
      <c r="AN1778" s="6" t="s">
        <v>1377</v>
      </c>
    </row>
    <row r="1779" spans="1:40" x14ac:dyDescent="0.25">
      <c r="A1779">
        <v>1777</v>
      </c>
      <c r="B1779">
        <v>359</v>
      </c>
      <c r="C1779">
        <v>1193</v>
      </c>
      <c r="D1779">
        <v>105</v>
      </c>
      <c r="E1779">
        <v>1</v>
      </c>
      <c r="F1779">
        <v>105</v>
      </c>
      <c r="G1779">
        <v>1</v>
      </c>
      <c r="H1779" t="str">
        <f>VLOOKUP($C1779,'Raw-products'!$A$2:$H$1261,MATCH(H$1,'Raw-products'!$A$1:$H$1,0))</f>
        <v>Trousers</v>
      </c>
      <c r="I1779" t="str">
        <f>VLOOKUP($C1779,'Raw-products'!$A$2:$H$1261,MATCH(I$1,'Raw-products'!$A$1:$H$1,0))</f>
        <v>Pleated</v>
      </c>
      <c r="J1779" t="str">
        <f>VLOOKUP($C1779,'Raw-products'!$A$2:$H$1261,MATCH(J$1,'Raw-products'!$A$1:$H$1,0))</f>
        <v>L</v>
      </c>
      <c r="K1779" t="str">
        <f>VLOOKUP($C1779,'Raw-products'!$A$2:$H$1261,MATCH(K$1,'Raw-products'!$A$1:$H$1,0))</f>
        <v>red</v>
      </c>
      <c r="L1779">
        <f>VLOOKUP($C1779,'Raw-products'!$A$2:$H$1261,MATCH(L$1,'Raw-products'!$A$1:$H$1,0))</f>
        <v>90</v>
      </c>
      <c r="M1779">
        <f>VLOOKUP($C1779,'Raw-products'!$A$2:$H$1261,MATCH(M$1,'Raw-products'!$A$1:$H$1,0))</f>
        <v>70</v>
      </c>
      <c r="N1779" s="5">
        <f t="shared" si="54"/>
        <v>6300</v>
      </c>
      <c r="O1779" cm="1">
        <f t="array" ref="O1779:R1779">_xlfn.XLOOKUP($B1779,'Raw -orders'!$A:$A,'Raw -orders'!$B:$E)</f>
        <v>661</v>
      </c>
      <c r="P1779">
        <v>47911</v>
      </c>
      <c r="Q1779" s="1">
        <v>44332</v>
      </c>
      <c r="R1779" s="1">
        <v>44347</v>
      </c>
      <c r="S1779" t="str" cm="1">
        <f t="array" ref="S1779:Z1779">_xlfn.XLOOKUP($O1779,'Raw - customers'!$A:$A,'Raw - customers'!$B:$I)</f>
        <v>Engracia Abilowitz</v>
      </c>
      <c r="T1779" t="str">
        <v>Male</v>
      </c>
      <c r="U1779">
        <v>45</v>
      </c>
      <c r="V1779" t="str">
        <v>4317 Holly CourtSuite 716</v>
      </c>
      <c r="W1779">
        <v>1431</v>
      </c>
      <c r="X1779" t="str">
        <v>North Beau</v>
      </c>
      <c r="Y1779" t="str">
        <v>Western Australia</v>
      </c>
      <c r="Z1779" t="str">
        <v>Australia</v>
      </c>
      <c r="AA1779">
        <v>5</v>
      </c>
      <c r="AB1779" s="3" t="str">
        <f t="shared" si="55"/>
        <v>10 to 20</v>
      </c>
      <c r="AM1779" s="6">
        <v>661</v>
      </c>
      <c r="AN1779" s="6" t="s">
        <v>1377</v>
      </c>
    </row>
    <row r="1780" spans="1:40" x14ac:dyDescent="0.25">
      <c r="A1780">
        <v>1778</v>
      </c>
      <c r="B1780">
        <v>360</v>
      </c>
      <c r="C1780">
        <v>1053</v>
      </c>
      <c r="D1780">
        <v>93</v>
      </c>
      <c r="E1780">
        <v>2</v>
      </c>
      <c r="F1780">
        <v>186</v>
      </c>
      <c r="G1780">
        <v>1</v>
      </c>
      <c r="H1780" t="str">
        <f>VLOOKUP($C1780,'Raw-products'!$A$2:$H$1261,MATCH(H$1,'Raw-products'!$A$1:$H$1,0))</f>
        <v>Trousers</v>
      </c>
      <c r="I1780" t="str">
        <f>VLOOKUP($C1780,'Raw-products'!$A$2:$H$1261,MATCH(I$1,'Raw-products'!$A$1:$H$1,0))</f>
        <v>Joggers</v>
      </c>
      <c r="J1780" t="str">
        <f>VLOOKUP($C1780,'Raw-products'!$A$2:$H$1261,MATCH(J$1,'Raw-products'!$A$1:$H$1,0))</f>
        <v>L</v>
      </c>
      <c r="K1780" t="str">
        <f>VLOOKUP($C1780,'Raw-products'!$A$2:$H$1261,MATCH(K$1,'Raw-products'!$A$1:$H$1,0))</f>
        <v>red</v>
      </c>
      <c r="L1780">
        <f>VLOOKUP($C1780,'Raw-products'!$A$2:$H$1261,MATCH(L$1,'Raw-products'!$A$1:$H$1,0))</f>
        <v>94</v>
      </c>
      <c r="M1780">
        <f>VLOOKUP($C1780,'Raw-products'!$A$2:$H$1261,MATCH(M$1,'Raw-products'!$A$1:$H$1,0))</f>
        <v>63</v>
      </c>
      <c r="N1780" s="5">
        <f t="shared" si="54"/>
        <v>5922</v>
      </c>
      <c r="O1780" cm="1">
        <f t="array" ref="O1780:R1780">_xlfn.XLOOKUP($B1780,'Raw -orders'!$A:$A,'Raw -orders'!$B:$E)</f>
        <v>870</v>
      </c>
      <c r="P1780">
        <v>45309</v>
      </c>
      <c r="Q1780" s="1">
        <v>44411</v>
      </c>
      <c r="R1780" s="1">
        <v>44416</v>
      </c>
      <c r="S1780" t="str" cm="1">
        <f t="array" ref="S1780:Z1780">_xlfn.XLOOKUP($O1780,'Raw - customers'!$A:$A,'Raw - customers'!$B:$I)</f>
        <v>Lorenzo Dutch</v>
      </c>
      <c r="T1780" t="str">
        <v>Genderfluid</v>
      </c>
      <c r="U1780">
        <v>49</v>
      </c>
      <c r="V1780" t="str">
        <v>81 Heidi MeadowSuite 615</v>
      </c>
      <c r="W1780">
        <v>201</v>
      </c>
      <c r="X1780" t="str">
        <v>Lake Ashleyhaven</v>
      </c>
      <c r="Y1780" t="str">
        <v>Queensland</v>
      </c>
      <c r="Z1780" t="str">
        <v>Australia</v>
      </c>
      <c r="AA1780">
        <v>8</v>
      </c>
      <c r="AB1780" s="3" t="str">
        <f t="shared" si="55"/>
        <v>0 to 10</v>
      </c>
      <c r="AM1780" s="6">
        <v>870</v>
      </c>
      <c r="AN1780" s="6" t="s">
        <v>1355</v>
      </c>
    </row>
    <row r="1781" spans="1:40" x14ac:dyDescent="0.25">
      <c r="A1781">
        <v>1779</v>
      </c>
      <c r="B1781">
        <v>360</v>
      </c>
      <c r="C1781">
        <v>913</v>
      </c>
      <c r="D1781">
        <v>96</v>
      </c>
      <c r="E1781">
        <v>2</v>
      </c>
      <c r="F1781">
        <v>192</v>
      </c>
      <c r="G1781">
        <v>1</v>
      </c>
      <c r="H1781" t="str">
        <f>VLOOKUP($C1781,'Raw-products'!$A$2:$H$1261,MATCH(H$1,'Raw-products'!$A$1:$H$1,0))</f>
        <v>Trousers</v>
      </c>
      <c r="I1781" t="str">
        <f>VLOOKUP($C1781,'Raw-products'!$A$2:$H$1261,MATCH(I$1,'Raw-products'!$A$1:$H$1,0))</f>
        <v>Drawstring</v>
      </c>
      <c r="J1781" t="str">
        <f>VLOOKUP($C1781,'Raw-products'!$A$2:$H$1261,MATCH(J$1,'Raw-products'!$A$1:$H$1,0))</f>
        <v>L</v>
      </c>
      <c r="K1781" t="str">
        <f>VLOOKUP($C1781,'Raw-products'!$A$2:$H$1261,MATCH(K$1,'Raw-products'!$A$1:$H$1,0))</f>
        <v>red</v>
      </c>
      <c r="L1781">
        <f>VLOOKUP($C1781,'Raw-products'!$A$2:$H$1261,MATCH(L$1,'Raw-products'!$A$1:$H$1,0))</f>
        <v>104</v>
      </c>
      <c r="M1781">
        <f>VLOOKUP($C1781,'Raw-products'!$A$2:$H$1261,MATCH(M$1,'Raw-products'!$A$1:$H$1,0))</f>
        <v>73</v>
      </c>
      <c r="N1781" s="5">
        <f t="shared" si="54"/>
        <v>7592</v>
      </c>
      <c r="O1781" cm="1">
        <f t="array" ref="O1781:R1781">_xlfn.XLOOKUP($B1781,'Raw -orders'!$A:$A,'Raw -orders'!$B:$E)</f>
        <v>870</v>
      </c>
      <c r="P1781">
        <v>45309</v>
      </c>
      <c r="Q1781" s="1">
        <v>44411</v>
      </c>
      <c r="R1781" s="1">
        <v>44416</v>
      </c>
      <c r="S1781" t="str" cm="1">
        <f t="array" ref="S1781:Z1781">_xlfn.XLOOKUP($O1781,'Raw - customers'!$A:$A,'Raw - customers'!$B:$I)</f>
        <v>Lorenzo Dutch</v>
      </c>
      <c r="T1781" t="str">
        <v>Genderfluid</v>
      </c>
      <c r="U1781">
        <v>49</v>
      </c>
      <c r="V1781" t="str">
        <v>81 Heidi MeadowSuite 615</v>
      </c>
      <c r="W1781">
        <v>201</v>
      </c>
      <c r="X1781" t="str">
        <v>Lake Ashleyhaven</v>
      </c>
      <c r="Y1781" t="str">
        <v>Queensland</v>
      </c>
      <c r="Z1781" t="str">
        <v>Australia</v>
      </c>
      <c r="AA1781">
        <v>8</v>
      </c>
      <c r="AB1781" s="3" t="str">
        <f t="shared" si="55"/>
        <v>0 to 10</v>
      </c>
      <c r="AM1781" s="6">
        <v>870</v>
      </c>
      <c r="AN1781" s="6" t="s">
        <v>1355</v>
      </c>
    </row>
    <row r="1782" spans="1:40" x14ac:dyDescent="0.25">
      <c r="A1782">
        <v>1780</v>
      </c>
      <c r="B1782">
        <v>360</v>
      </c>
      <c r="C1782">
        <v>98</v>
      </c>
      <c r="D1782">
        <v>118</v>
      </c>
      <c r="E1782">
        <v>2</v>
      </c>
      <c r="F1782">
        <v>236</v>
      </c>
      <c r="G1782">
        <v>1</v>
      </c>
      <c r="H1782" t="str">
        <f>VLOOKUP($C1782,'Raw-products'!$A$2:$H$1261,MATCH(H$1,'Raw-products'!$A$1:$H$1,0))</f>
        <v>Shirt</v>
      </c>
      <c r="I1782" t="str">
        <f>VLOOKUP($C1782,'Raw-products'!$A$2:$H$1261,MATCH(I$1,'Raw-products'!$A$1:$H$1,0))</f>
        <v>Flannel</v>
      </c>
      <c r="J1782" t="str">
        <f>VLOOKUP($C1782,'Raw-products'!$A$2:$H$1261,MATCH(J$1,'Raw-products'!$A$1:$H$1,0))</f>
        <v>L</v>
      </c>
      <c r="K1782" t="str">
        <f>VLOOKUP($C1782,'Raw-products'!$A$2:$H$1261,MATCH(K$1,'Raw-products'!$A$1:$H$1,0))</f>
        <v>indigo</v>
      </c>
      <c r="L1782">
        <f>VLOOKUP($C1782,'Raw-products'!$A$2:$H$1261,MATCH(L$1,'Raw-products'!$A$1:$H$1,0))</f>
        <v>96</v>
      </c>
      <c r="M1782">
        <f>VLOOKUP($C1782,'Raw-products'!$A$2:$H$1261,MATCH(M$1,'Raw-products'!$A$1:$H$1,0))</f>
        <v>62</v>
      </c>
      <c r="N1782" s="5">
        <f t="shared" si="54"/>
        <v>5952</v>
      </c>
      <c r="O1782" cm="1">
        <f t="array" ref="O1782:R1782">_xlfn.XLOOKUP($B1782,'Raw -orders'!$A:$A,'Raw -orders'!$B:$E)</f>
        <v>870</v>
      </c>
      <c r="P1782">
        <v>45309</v>
      </c>
      <c r="Q1782" s="1">
        <v>44411</v>
      </c>
      <c r="R1782" s="1">
        <v>44416</v>
      </c>
      <c r="S1782" t="str" cm="1">
        <f t="array" ref="S1782:Z1782">_xlfn.XLOOKUP($O1782,'Raw - customers'!$A:$A,'Raw - customers'!$B:$I)</f>
        <v>Lorenzo Dutch</v>
      </c>
      <c r="T1782" t="str">
        <v>Genderfluid</v>
      </c>
      <c r="U1782">
        <v>49</v>
      </c>
      <c r="V1782" t="str">
        <v>81 Heidi MeadowSuite 615</v>
      </c>
      <c r="W1782">
        <v>201</v>
      </c>
      <c r="X1782" t="str">
        <v>Lake Ashleyhaven</v>
      </c>
      <c r="Y1782" t="str">
        <v>Queensland</v>
      </c>
      <c r="Z1782" t="str">
        <v>Australia</v>
      </c>
      <c r="AA1782">
        <v>8</v>
      </c>
      <c r="AB1782" s="3" t="str">
        <f t="shared" si="55"/>
        <v>0 to 10</v>
      </c>
      <c r="AM1782" s="6">
        <v>870</v>
      </c>
      <c r="AN1782" s="6" t="s">
        <v>1355</v>
      </c>
    </row>
    <row r="1783" spans="1:40" x14ac:dyDescent="0.25">
      <c r="A1783">
        <v>1781</v>
      </c>
      <c r="B1783">
        <v>361</v>
      </c>
      <c r="C1783">
        <v>465</v>
      </c>
      <c r="D1783">
        <v>118</v>
      </c>
      <c r="E1783">
        <v>3</v>
      </c>
      <c r="F1783">
        <v>354</v>
      </c>
      <c r="G1783">
        <v>1</v>
      </c>
      <c r="H1783" t="str">
        <f>VLOOKUP($C1783,'Raw-products'!$A$2:$H$1261,MATCH(H$1,'Raw-products'!$A$1:$H$1,0))</f>
        <v>Jacket</v>
      </c>
      <c r="I1783" t="str">
        <f>VLOOKUP($C1783,'Raw-products'!$A$2:$H$1261,MATCH(I$1,'Raw-products'!$A$1:$H$1,0))</f>
        <v>Puffer</v>
      </c>
      <c r="J1783" t="str">
        <f>VLOOKUP($C1783,'Raw-products'!$A$2:$H$1261,MATCH(J$1,'Raw-products'!$A$1:$H$1,0))</f>
        <v>XS</v>
      </c>
      <c r="K1783" t="str">
        <f>VLOOKUP($C1783,'Raw-products'!$A$2:$H$1261,MATCH(K$1,'Raw-products'!$A$1:$H$1,0))</f>
        <v>yellow</v>
      </c>
      <c r="L1783">
        <f>VLOOKUP($C1783,'Raw-products'!$A$2:$H$1261,MATCH(L$1,'Raw-products'!$A$1:$H$1,0))</f>
        <v>110</v>
      </c>
      <c r="M1783">
        <f>VLOOKUP($C1783,'Raw-products'!$A$2:$H$1261,MATCH(M$1,'Raw-products'!$A$1:$H$1,0))</f>
        <v>55</v>
      </c>
      <c r="N1783" s="5">
        <f t="shared" si="54"/>
        <v>6050</v>
      </c>
      <c r="O1783" cm="1">
        <f t="array" ref="O1783:R1783">_xlfn.XLOOKUP($B1783,'Raw -orders'!$A:$A,'Raw -orders'!$B:$E)</f>
        <v>988</v>
      </c>
      <c r="P1783">
        <v>18831</v>
      </c>
      <c r="Q1783" s="1">
        <v>44233</v>
      </c>
      <c r="R1783" s="1">
        <v>44252</v>
      </c>
      <c r="S1783" t="str" cm="1">
        <f t="array" ref="S1783:Z1783">_xlfn.XLOOKUP($O1783,'Raw - customers'!$A:$A,'Raw - customers'!$B:$I)</f>
        <v>Tommie Benoy</v>
      </c>
      <c r="T1783" t="str">
        <v>Polygender</v>
      </c>
      <c r="U1783">
        <v>35</v>
      </c>
      <c r="V1783" t="str">
        <v>1130 Turner Estate DrSuite 925</v>
      </c>
      <c r="W1783">
        <v>9386</v>
      </c>
      <c r="X1783" t="str">
        <v>New Harry</v>
      </c>
      <c r="Y1783" t="str">
        <v>Western Australia</v>
      </c>
      <c r="Z1783" t="str">
        <v>Australia</v>
      </c>
      <c r="AA1783">
        <v>2</v>
      </c>
      <c r="AB1783" s="3" t="str">
        <f t="shared" si="55"/>
        <v>10 to 20</v>
      </c>
      <c r="AM1783" s="6">
        <v>988</v>
      </c>
      <c r="AN1783" s="6" t="s">
        <v>1377</v>
      </c>
    </row>
    <row r="1784" spans="1:40" x14ac:dyDescent="0.25">
      <c r="A1784">
        <v>1782</v>
      </c>
      <c r="B1784">
        <v>361</v>
      </c>
      <c r="C1784">
        <v>685</v>
      </c>
      <c r="D1784">
        <v>113</v>
      </c>
      <c r="E1784">
        <v>1</v>
      </c>
      <c r="F1784">
        <v>113</v>
      </c>
      <c r="G1784">
        <v>1</v>
      </c>
      <c r="H1784" t="str">
        <f>VLOOKUP($C1784,'Raw-products'!$A$2:$H$1261,MATCH(H$1,'Raw-products'!$A$1:$H$1,0))</f>
        <v>Jacket</v>
      </c>
      <c r="I1784" t="str">
        <f>VLOOKUP($C1784,'Raw-products'!$A$2:$H$1261,MATCH(I$1,'Raw-products'!$A$1:$H$1,0))</f>
        <v>Parka</v>
      </c>
      <c r="J1784" t="str">
        <f>VLOOKUP($C1784,'Raw-products'!$A$2:$H$1261,MATCH(J$1,'Raw-products'!$A$1:$H$1,0))</f>
        <v>XS</v>
      </c>
      <c r="K1784" t="str">
        <f>VLOOKUP($C1784,'Raw-products'!$A$2:$H$1261,MATCH(K$1,'Raw-products'!$A$1:$H$1,0))</f>
        <v>blue</v>
      </c>
      <c r="L1784">
        <f>VLOOKUP($C1784,'Raw-products'!$A$2:$H$1261,MATCH(L$1,'Raw-products'!$A$1:$H$1,0))</f>
        <v>119</v>
      </c>
      <c r="M1784">
        <f>VLOOKUP($C1784,'Raw-products'!$A$2:$H$1261,MATCH(M$1,'Raw-products'!$A$1:$H$1,0))</f>
        <v>67</v>
      </c>
      <c r="N1784" s="5">
        <f t="shared" si="54"/>
        <v>7973</v>
      </c>
      <c r="O1784" cm="1">
        <f t="array" ref="O1784:R1784">_xlfn.XLOOKUP($B1784,'Raw -orders'!$A:$A,'Raw -orders'!$B:$E)</f>
        <v>988</v>
      </c>
      <c r="P1784">
        <v>18831</v>
      </c>
      <c r="Q1784" s="1">
        <v>44233</v>
      </c>
      <c r="R1784" s="1">
        <v>44252</v>
      </c>
      <c r="S1784" t="str" cm="1">
        <f t="array" ref="S1784:Z1784">_xlfn.XLOOKUP($O1784,'Raw - customers'!$A:$A,'Raw - customers'!$B:$I)</f>
        <v>Tommie Benoy</v>
      </c>
      <c r="T1784" t="str">
        <v>Polygender</v>
      </c>
      <c r="U1784">
        <v>35</v>
      </c>
      <c r="V1784" t="str">
        <v>1130 Turner Estate DrSuite 925</v>
      </c>
      <c r="W1784">
        <v>9386</v>
      </c>
      <c r="X1784" t="str">
        <v>New Harry</v>
      </c>
      <c r="Y1784" t="str">
        <v>Western Australia</v>
      </c>
      <c r="Z1784" t="str">
        <v>Australia</v>
      </c>
      <c r="AA1784">
        <v>2</v>
      </c>
      <c r="AB1784" s="3" t="str">
        <f t="shared" si="55"/>
        <v>10 to 20</v>
      </c>
      <c r="AM1784" s="6">
        <v>988</v>
      </c>
      <c r="AN1784" s="6" t="s">
        <v>1377</v>
      </c>
    </row>
    <row r="1785" spans="1:40" x14ac:dyDescent="0.25">
      <c r="A1785">
        <v>1783</v>
      </c>
      <c r="B1785">
        <v>361</v>
      </c>
      <c r="C1785">
        <v>992</v>
      </c>
      <c r="D1785">
        <v>106</v>
      </c>
      <c r="E1785">
        <v>2</v>
      </c>
      <c r="F1785">
        <v>212</v>
      </c>
      <c r="G1785">
        <v>1</v>
      </c>
      <c r="H1785" t="str">
        <f>VLOOKUP($C1785,'Raw-products'!$A$2:$H$1261,MATCH(H$1,'Raw-products'!$A$1:$H$1,0))</f>
        <v>Trousers</v>
      </c>
      <c r="I1785" t="str">
        <f>VLOOKUP($C1785,'Raw-products'!$A$2:$H$1261,MATCH(I$1,'Raw-products'!$A$1:$H$1,0))</f>
        <v>Wool</v>
      </c>
      <c r="J1785" t="str">
        <f>VLOOKUP($C1785,'Raw-products'!$A$2:$H$1261,MATCH(J$1,'Raw-products'!$A$1:$H$1,0))</f>
        <v>M</v>
      </c>
      <c r="K1785" t="str">
        <f>VLOOKUP($C1785,'Raw-products'!$A$2:$H$1261,MATCH(K$1,'Raw-products'!$A$1:$H$1,0))</f>
        <v>yellow</v>
      </c>
      <c r="L1785">
        <f>VLOOKUP($C1785,'Raw-products'!$A$2:$H$1261,MATCH(L$1,'Raw-products'!$A$1:$H$1,0))</f>
        <v>111</v>
      </c>
      <c r="M1785">
        <f>VLOOKUP($C1785,'Raw-products'!$A$2:$H$1261,MATCH(M$1,'Raw-products'!$A$1:$H$1,0))</f>
        <v>43</v>
      </c>
      <c r="N1785" s="5">
        <f t="shared" si="54"/>
        <v>4773</v>
      </c>
      <c r="O1785" cm="1">
        <f t="array" ref="O1785:R1785">_xlfn.XLOOKUP($B1785,'Raw -orders'!$A:$A,'Raw -orders'!$B:$E)</f>
        <v>988</v>
      </c>
      <c r="P1785">
        <v>18831</v>
      </c>
      <c r="Q1785" s="1">
        <v>44233</v>
      </c>
      <c r="R1785" s="1">
        <v>44252</v>
      </c>
      <c r="S1785" t="str" cm="1">
        <f t="array" ref="S1785:Z1785">_xlfn.XLOOKUP($O1785,'Raw - customers'!$A:$A,'Raw - customers'!$B:$I)</f>
        <v>Tommie Benoy</v>
      </c>
      <c r="T1785" t="str">
        <v>Polygender</v>
      </c>
      <c r="U1785">
        <v>35</v>
      </c>
      <c r="V1785" t="str">
        <v>1130 Turner Estate DrSuite 925</v>
      </c>
      <c r="W1785">
        <v>9386</v>
      </c>
      <c r="X1785" t="str">
        <v>New Harry</v>
      </c>
      <c r="Y1785" t="str">
        <v>Western Australia</v>
      </c>
      <c r="Z1785" t="str">
        <v>Australia</v>
      </c>
      <c r="AA1785">
        <v>2</v>
      </c>
      <c r="AB1785" s="3" t="str">
        <f t="shared" si="55"/>
        <v>10 to 20</v>
      </c>
      <c r="AM1785" s="6">
        <v>988</v>
      </c>
      <c r="AN1785" s="6" t="s">
        <v>1377</v>
      </c>
    </row>
    <row r="1786" spans="1:40" x14ac:dyDescent="0.25">
      <c r="A1786">
        <v>1784</v>
      </c>
      <c r="B1786">
        <v>361</v>
      </c>
      <c r="C1786">
        <v>804</v>
      </c>
      <c r="D1786">
        <v>91</v>
      </c>
      <c r="E1786">
        <v>1</v>
      </c>
      <c r="F1786">
        <v>91</v>
      </c>
      <c r="G1786">
        <v>1</v>
      </c>
      <c r="H1786" t="str">
        <f>VLOOKUP($C1786,'Raw-products'!$A$2:$H$1261,MATCH(H$1,'Raw-products'!$A$1:$H$1,0))</f>
        <v>Jacket</v>
      </c>
      <c r="I1786" t="str">
        <f>VLOOKUP($C1786,'Raw-products'!$A$2:$H$1261,MATCH(I$1,'Raw-products'!$A$1:$H$1,0))</f>
        <v>Pullover</v>
      </c>
      <c r="J1786" t="str">
        <f>VLOOKUP($C1786,'Raw-products'!$A$2:$H$1261,MATCH(J$1,'Raw-products'!$A$1:$H$1,0))</f>
        <v>XL</v>
      </c>
      <c r="K1786" t="str">
        <f>VLOOKUP($C1786,'Raw-products'!$A$2:$H$1261,MATCH(K$1,'Raw-products'!$A$1:$H$1,0))</f>
        <v>violet</v>
      </c>
      <c r="L1786">
        <f>VLOOKUP($C1786,'Raw-products'!$A$2:$H$1261,MATCH(L$1,'Raw-products'!$A$1:$H$1,0))</f>
        <v>114</v>
      </c>
      <c r="M1786">
        <f>VLOOKUP($C1786,'Raw-products'!$A$2:$H$1261,MATCH(M$1,'Raw-products'!$A$1:$H$1,0))</f>
        <v>69</v>
      </c>
      <c r="N1786" s="5">
        <f t="shared" si="54"/>
        <v>7866</v>
      </c>
      <c r="O1786" cm="1">
        <f t="array" ref="O1786:R1786">_xlfn.XLOOKUP($B1786,'Raw -orders'!$A:$A,'Raw -orders'!$B:$E)</f>
        <v>988</v>
      </c>
      <c r="P1786">
        <v>18831</v>
      </c>
      <c r="Q1786" s="1">
        <v>44233</v>
      </c>
      <c r="R1786" s="1">
        <v>44252</v>
      </c>
      <c r="S1786" t="str" cm="1">
        <f t="array" ref="S1786:Z1786">_xlfn.XLOOKUP($O1786,'Raw - customers'!$A:$A,'Raw - customers'!$B:$I)</f>
        <v>Tommie Benoy</v>
      </c>
      <c r="T1786" t="str">
        <v>Polygender</v>
      </c>
      <c r="U1786">
        <v>35</v>
      </c>
      <c r="V1786" t="str">
        <v>1130 Turner Estate DrSuite 925</v>
      </c>
      <c r="W1786">
        <v>9386</v>
      </c>
      <c r="X1786" t="str">
        <v>New Harry</v>
      </c>
      <c r="Y1786" t="str">
        <v>Western Australia</v>
      </c>
      <c r="Z1786" t="str">
        <v>Australia</v>
      </c>
      <c r="AA1786">
        <v>2</v>
      </c>
      <c r="AB1786" s="3" t="str">
        <f t="shared" si="55"/>
        <v>10 to 20</v>
      </c>
      <c r="AM1786" s="6">
        <v>988</v>
      </c>
      <c r="AN1786" s="6" t="s">
        <v>1377</v>
      </c>
    </row>
    <row r="1787" spans="1:40" x14ac:dyDescent="0.25">
      <c r="A1787">
        <v>1785</v>
      </c>
      <c r="B1787">
        <v>361</v>
      </c>
      <c r="C1787">
        <v>1074</v>
      </c>
      <c r="D1787">
        <v>93</v>
      </c>
      <c r="E1787">
        <v>2</v>
      </c>
      <c r="F1787">
        <v>186</v>
      </c>
      <c r="G1787">
        <v>1</v>
      </c>
      <c r="H1787" t="str">
        <f>VLOOKUP($C1787,'Raw-products'!$A$2:$H$1261,MATCH(H$1,'Raw-products'!$A$1:$H$1,0))</f>
        <v>Trousers</v>
      </c>
      <c r="I1787" t="str">
        <f>VLOOKUP($C1787,'Raw-products'!$A$2:$H$1261,MATCH(I$1,'Raw-products'!$A$1:$H$1,0))</f>
        <v>Joggers</v>
      </c>
      <c r="J1787" t="str">
        <f>VLOOKUP($C1787,'Raw-products'!$A$2:$H$1261,MATCH(J$1,'Raw-products'!$A$1:$H$1,0))</f>
        <v>XL</v>
      </c>
      <c r="K1787" t="str">
        <f>VLOOKUP($C1787,'Raw-products'!$A$2:$H$1261,MATCH(K$1,'Raw-products'!$A$1:$H$1,0))</f>
        <v>blue</v>
      </c>
      <c r="L1787">
        <f>VLOOKUP($C1787,'Raw-products'!$A$2:$H$1261,MATCH(L$1,'Raw-products'!$A$1:$H$1,0))</f>
        <v>94</v>
      </c>
      <c r="M1787">
        <f>VLOOKUP($C1787,'Raw-products'!$A$2:$H$1261,MATCH(M$1,'Raw-products'!$A$1:$H$1,0))</f>
        <v>52</v>
      </c>
      <c r="N1787" s="5">
        <f t="shared" si="54"/>
        <v>4888</v>
      </c>
      <c r="O1787" cm="1">
        <f t="array" ref="O1787:R1787">_xlfn.XLOOKUP($B1787,'Raw -orders'!$A:$A,'Raw -orders'!$B:$E)</f>
        <v>988</v>
      </c>
      <c r="P1787">
        <v>18831</v>
      </c>
      <c r="Q1787" s="1">
        <v>44233</v>
      </c>
      <c r="R1787" s="1">
        <v>44252</v>
      </c>
      <c r="S1787" t="str" cm="1">
        <f t="array" ref="S1787:Z1787">_xlfn.XLOOKUP($O1787,'Raw - customers'!$A:$A,'Raw - customers'!$B:$I)</f>
        <v>Tommie Benoy</v>
      </c>
      <c r="T1787" t="str">
        <v>Polygender</v>
      </c>
      <c r="U1787">
        <v>35</v>
      </c>
      <c r="V1787" t="str">
        <v>1130 Turner Estate DrSuite 925</v>
      </c>
      <c r="W1787">
        <v>9386</v>
      </c>
      <c r="X1787" t="str">
        <v>New Harry</v>
      </c>
      <c r="Y1787" t="str">
        <v>Western Australia</v>
      </c>
      <c r="Z1787" t="str">
        <v>Australia</v>
      </c>
      <c r="AA1787">
        <v>2</v>
      </c>
      <c r="AB1787" s="3" t="str">
        <f t="shared" si="55"/>
        <v>10 to 20</v>
      </c>
      <c r="AM1787" s="6">
        <v>988</v>
      </c>
      <c r="AN1787" s="6" t="s">
        <v>1377</v>
      </c>
    </row>
    <row r="1788" spans="1:40" x14ac:dyDescent="0.25">
      <c r="A1788">
        <v>1786</v>
      </c>
      <c r="B1788">
        <v>361</v>
      </c>
      <c r="C1788">
        <v>1042</v>
      </c>
      <c r="D1788">
        <v>90</v>
      </c>
      <c r="E1788">
        <v>1</v>
      </c>
      <c r="F1788">
        <v>90</v>
      </c>
      <c r="G1788">
        <v>1</v>
      </c>
      <c r="H1788" t="str">
        <f>VLOOKUP($C1788,'Raw-products'!$A$2:$H$1261,MATCH(H$1,'Raw-products'!$A$1:$H$1,0))</f>
        <v>Trousers</v>
      </c>
      <c r="I1788" t="str">
        <f>VLOOKUP($C1788,'Raw-products'!$A$2:$H$1261,MATCH(I$1,'Raw-products'!$A$1:$H$1,0))</f>
        <v>Relaxed Leg</v>
      </c>
      <c r="J1788" t="str">
        <f>VLOOKUP($C1788,'Raw-products'!$A$2:$H$1261,MATCH(J$1,'Raw-products'!$A$1:$H$1,0))</f>
        <v>M</v>
      </c>
      <c r="K1788" t="str">
        <f>VLOOKUP($C1788,'Raw-products'!$A$2:$H$1261,MATCH(K$1,'Raw-products'!$A$1:$H$1,0))</f>
        <v>indigo</v>
      </c>
      <c r="L1788">
        <f>VLOOKUP($C1788,'Raw-products'!$A$2:$H$1261,MATCH(L$1,'Raw-products'!$A$1:$H$1,0))</f>
        <v>95</v>
      </c>
      <c r="M1788">
        <f>VLOOKUP($C1788,'Raw-products'!$A$2:$H$1261,MATCH(M$1,'Raw-products'!$A$1:$H$1,0))</f>
        <v>45</v>
      </c>
      <c r="N1788" s="5">
        <f t="shared" si="54"/>
        <v>4275</v>
      </c>
      <c r="O1788" cm="1">
        <f t="array" ref="O1788:R1788">_xlfn.XLOOKUP($B1788,'Raw -orders'!$A:$A,'Raw -orders'!$B:$E)</f>
        <v>988</v>
      </c>
      <c r="P1788">
        <v>18831</v>
      </c>
      <c r="Q1788" s="1">
        <v>44233</v>
      </c>
      <c r="R1788" s="1">
        <v>44252</v>
      </c>
      <c r="S1788" t="str" cm="1">
        <f t="array" ref="S1788:Z1788">_xlfn.XLOOKUP($O1788,'Raw - customers'!$A:$A,'Raw - customers'!$B:$I)</f>
        <v>Tommie Benoy</v>
      </c>
      <c r="T1788" t="str">
        <v>Polygender</v>
      </c>
      <c r="U1788">
        <v>35</v>
      </c>
      <c r="V1788" t="str">
        <v>1130 Turner Estate DrSuite 925</v>
      </c>
      <c r="W1788">
        <v>9386</v>
      </c>
      <c r="X1788" t="str">
        <v>New Harry</v>
      </c>
      <c r="Y1788" t="str">
        <v>Western Australia</v>
      </c>
      <c r="Z1788" t="str">
        <v>Australia</v>
      </c>
      <c r="AA1788">
        <v>2</v>
      </c>
      <c r="AB1788" s="3" t="str">
        <f t="shared" si="55"/>
        <v>10 to 20</v>
      </c>
      <c r="AM1788" s="6">
        <v>988</v>
      </c>
      <c r="AN1788" s="6" t="s">
        <v>1377</v>
      </c>
    </row>
    <row r="1789" spans="1:40" x14ac:dyDescent="0.25">
      <c r="A1789">
        <v>1787</v>
      </c>
      <c r="B1789">
        <v>362</v>
      </c>
      <c r="C1789">
        <v>788</v>
      </c>
      <c r="D1789">
        <v>91</v>
      </c>
      <c r="E1789">
        <v>1</v>
      </c>
      <c r="F1789">
        <v>91</v>
      </c>
      <c r="G1789">
        <v>1</v>
      </c>
      <c r="H1789" t="str">
        <f>VLOOKUP($C1789,'Raw-products'!$A$2:$H$1261,MATCH(H$1,'Raw-products'!$A$1:$H$1,0))</f>
        <v>Jacket</v>
      </c>
      <c r="I1789" t="str">
        <f>VLOOKUP($C1789,'Raw-products'!$A$2:$H$1261,MATCH(I$1,'Raw-products'!$A$1:$H$1,0))</f>
        <v>Pullover</v>
      </c>
      <c r="J1789" t="str">
        <f>VLOOKUP($C1789,'Raw-products'!$A$2:$H$1261,MATCH(J$1,'Raw-products'!$A$1:$H$1,0))</f>
        <v>L</v>
      </c>
      <c r="K1789" t="str">
        <f>VLOOKUP($C1789,'Raw-products'!$A$2:$H$1261,MATCH(K$1,'Raw-products'!$A$1:$H$1,0))</f>
        <v>green</v>
      </c>
      <c r="L1789">
        <f>VLOOKUP($C1789,'Raw-products'!$A$2:$H$1261,MATCH(L$1,'Raw-products'!$A$1:$H$1,0))</f>
        <v>114</v>
      </c>
      <c r="M1789">
        <f>VLOOKUP($C1789,'Raw-products'!$A$2:$H$1261,MATCH(M$1,'Raw-products'!$A$1:$H$1,0))</f>
        <v>72</v>
      </c>
      <c r="N1789" s="5">
        <f t="shared" si="54"/>
        <v>8208</v>
      </c>
      <c r="O1789" cm="1">
        <f t="array" ref="O1789:R1789">_xlfn.XLOOKUP($B1789,'Raw -orders'!$A:$A,'Raw -orders'!$B:$E)</f>
        <v>96</v>
      </c>
      <c r="P1789">
        <v>21601</v>
      </c>
      <c r="Q1789" s="1">
        <v>44469</v>
      </c>
      <c r="R1789" s="1">
        <v>44476</v>
      </c>
      <c r="S1789" t="str" cm="1">
        <f t="array" ref="S1789:Z1789">_xlfn.XLOOKUP($O1789,'Raw - customers'!$A:$A,'Raw - customers'!$B:$I)</f>
        <v>Garvy Davioud</v>
      </c>
      <c r="T1789" t="str">
        <v>Genderfluid</v>
      </c>
      <c r="U1789">
        <v>41</v>
      </c>
      <c r="V1789" t="str">
        <v>461 Nader LaneApt. 460</v>
      </c>
      <c r="W1789">
        <v>2012</v>
      </c>
      <c r="X1789" t="str">
        <v>Hudsontown</v>
      </c>
      <c r="Y1789" t="str">
        <v>New South Wales</v>
      </c>
      <c r="Z1789" t="str">
        <v>Australia</v>
      </c>
      <c r="AA1789">
        <v>9</v>
      </c>
      <c r="AB1789" s="3" t="str">
        <f t="shared" si="55"/>
        <v>0 to 10</v>
      </c>
      <c r="AM1789" s="6">
        <v>96</v>
      </c>
      <c r="AN1789" s="6" t="s">
        <v>1362</v>
      </c>
    </row>
    <row r="1790" spans="1:40" x14ac:dyDescent="0.25">
      <c r="A1790">
        <v>1788</v>
      </c>
      <c r="B1790">
        <v>362</v>
      </c>
      <c r="C1790">
        <v>5</v>
      </c>
      <c r="D1790">
        <v>96</v>
      </c>
      <c r="E1790">
        <v>2</v>
      </c>
      <c r="F1790">
        <v>192</v>
      </c>
      <c r="G1790">
        <v>1</v>
      </c>
      <c r="H1790" t="str">
        <f>VLOOKUP($C1790,'Raw-products'!$A$2:$H$1261,MATCH(H$1,'Raw-products'!$A$1:$H$1,0))</f>
        <v>Shirt</v>
      </c>
      <c r="I1790" t="str">
        <f>VLOOKUP($C1790,'Raw-products'!$A$2:$H$1261,MATCH(I$1,'Raw-products'!$A$1:$H$1,0))</f>
        <v>Oxford Cloth</v>
      </c>
      <c r="J1790" t="str">
        <f>VLOOKUP($C1790,'Raw-products'!$A$2:$H$1261,MATCH(J$1,'Raw-products'!$A$1:$H$1,0))</f>
        <v>XS</v>
      </c>
      <c r="K1790" t="str">
        <f>VLOOKUP($C1790,'Raw-products'!$A$2:$H$1261,MATCH(K$1,'Raw-products'!$A$1:$H$1,0))</f>
        <v>orange</v>
      </c>
      <c r="L1790">
        <f>VLOOKUP($C1790,'Raw-products'!$A$2:$H$1261,MATCH(L$1,'Raw-products'!$A$1:$H$1,0))</f>
        <v>114</v>
      </c>
      <c r="M1790">
        <f>VLOOKUP($C1790,'Raw-products'!$A$2:$H$1261,MATCH(M$1,'Raw-products'!$A$1:$H$1,0))</f>
        <v>45</v>
      </c>
      <c r="N1790" s="5">
        <f t="shared" si="54"/>
        <v>5130</v>
      </c>
      <c r="O1790" cm="1">
        <f t="array" ref="O1790:R1790">_xlfn.XLOOKUP($B1790,'Raw -orders'!$A:$A,'Raw -orders'!$B:$E)</f>
        <v>96</v>
      </c>
      <c r="P1790">
        <v>21601</v>
      </c>
      <c r="Q1790" s="1">
        <v>44469</v>
      </c>
      <c r="R1790" s="1">
        <v>44476</v>
      </c>
      <c r="S1790" t="str" cm="1">
        <f t="array" ref="S1790:Z1790">_xlfn.XLOOKUP($O1790,'Raw - customers'!$A:$A,'Raw - customers'!$B:$I)</f>
        <v>Garvy Davioud</v>
      </c>
      <c r="T1790" t="str">
        <v>Genderfluid</v>
      </c>
      <c r="U1790">
        <v>41</v>
      </c>
      <c r="V1790" t="str">
        <v>461 Nader LaneApt. 460</v>
      </c>
      <c r="W1790">
        <v>2012</v>
      </c>
      <c r="X1790" t="str">
        <v>Hudsontown</v>
      </c>
      <c r="Y1790" t="str">
        <v>New South Wales</v>
      </c>
      <c r="Z1790" t="str">
        <v>Australia</v>
      </c>
      <c r="AA1790">
        <v>9</v>
      </c>
      <c r="AB1790" s="3" t="str">
        <f t="shared" si="55"/>
        <v>0 to 10</v>
      </c>
      <c r="AM1790" s="6">
        <v>96</v>
      </c>
      <c r="AN1790" s="6" t="s">
        <v>1362</v>
      </c>
    </row>
    <row r="1791" spans="1:40" x14ac:dyDescent="0.25">
      <c r="A1791">
        <v>1789</v>
      </c>
      <c r="B1791">
        <v>362</v>
      </c>
      <c r="C1791">
        <v>1153</v>
      </c>
      <c r="D1791">
        <v>102</v>
      </c>
      <c r="E1791">
        <v>3</v>
      </c>
      <c r="F1791">
        <v>306</v>
      </c>
      <c r="G1791">
        <v>1</v>
      </c>
      <c r="H1791" t="str">
        <f>VLOOKUP($C1791,'Raw-products'!$A$2:$H$1261,MATCH(H$1,'Raw-products'!$A$1:$H$1,0))</f>
        <v>Trousers</v>
      </c>
      <c r="I1791" t="str">
        <f>VLOOKUP($C1791,'Raw-products'!$A$2:$H$1261,MATCH(I$1,'Raw-products'!$A$1:$H$1,0))</f>
        <v>Cargo Pants</v>
      </c>
      <c r="J1791" t="str">
        <f>VLOOKUP($C1791,'Raw-products'!$A$2:$H$1261,MATCH(J$1,'Raw-products'!$A$1:$H$1,0))</f>
        <v>L</v>
      </c>
      <c r="K1791" t="str">
        <f>VLOOKUP($C1791,'Raw-products'!$A$2:$H$1261,MATCH(K$1,'Raw-products'!$A$1:$H$1,0))</f>
        <v>violet</v>
      </c>
      <c r="L1791">
        <f>VLOOKUP($C1791,'Raw-products'!$A$2:$H$1261,MATCH(L$1,'Raw-products'!$A$1:$H$1,0))</f>
        <v>106</v>
      </c>
      <c r="M1791">
        <f>VLOOKUP($C1791,'Raw-products'!$A$2:$H$1261,MATCH(M$1,'Raw-products'!$A$1:$H$1,0))</f>
        <v>74</v>
      </c>
      <c r="N1791" s="5">
        <f t="shared" si="54"/>
        <v>7844</v>
      </c>
      <c r="O1791" cm="1">
        <f t="array" ref="O1791:R1791">_xlfn.XLOOKUP($B1791,'Raw -orders'!$A:$A,'Raw -orders'!$B:$E)</f>
        <v>96</v>
      </c>
      <c r="P1791">
        <v>21601</v>
      </c>
      <c r="Q1791" s="1">
        <v>44469</v>
      </c>
      <c r="R1791" s="1">
        <v>44476</v>
      </c>
      <c r="S1791" t="str" cm="1">
        <f t="array" ref="S1791:Z1791">_xlfn.XLOOKUP($O1791,'Raw - customers'!$A:$A,'Raw - customers'!$B:$I)</f>
        <v>Garvy Davioud</v>
      </c>
      <c r="T1791" t="str">
        <v>Genderfluid</v>
      </c>
      <c r="U1791">
        <v>41</v>
      </c>
      <c r="V1791" t="str">
        <v>461 Nader LaneApt. 460</v>
      </c>
      <c r="W1791">
        <v>2012</v>
      </c>
      <c r="X1791" t="str">
        <v>Hudsontown</v>
      </c>
      <c r="Y1791" t="str">
        <v>New South Wales</v>
      </c>
      <c r="Z1791" t="str">
        <v>Australia</v>
      </c>
      <c r="AA1791">
        <v>9</v>
      </c>
      <c r="AB1791" s="3" t="str">
        <f t="shared" si="55"/>
        <v>0 to 10</v>
      </c>
      <c r="AM1791" s="6">
        <v>96</v>
      </c>
      <c r="AN1791" s="6" t="s">
        <v>1362</v>
      </c>
    </row>
    <row r="1792" spans="1:40" x14ac:dyDescent="0.25">
      <c r="A1792">
        <v>1790</v>
      </c>
      <c r="B1792">
        <v>362</v>
      </c>
      <c r="C1792">
        <v>816</v>
      </c>
      <c r="D1792">
        <v>117</v>
      </c>
      <c r="E1792">
        <v>1</v>
      </c>
      <c r="F1792">
        <v>117</v>
      </c>
      <c r="G1792">
        <v>1</v>
      </c>
      <c r="H1792" t="str">
        <f>VLOOKUP($C1792,'Raw-products'!$A$2:$H$1261,MATCH(H$1,'Raw-products'!$A$1:$H$1,0))</f>
        <v>Jacket</v>
      </c>
      <c r="I1792" t="str">
        <f>VLOOKUP($C1792,'Raw-products'!$A$2:$H$1261,MATCH(I$1,'Raw-products'!$A$1:$H$1,0))</f>
        <v>Shearling</v>
      </c>
      <c r="J1792" t="str">
        <f>VLOOKUP($C1792,'Raw-products'!$A$2:$H$1261,MATCH(J$1,'Raw-products'!$A$1:$H$1,0))</f>
        <v>S</v>
      </c>
      <c r="K1792" t="str">
        <f>VLOOKUP($C1792,'Raw-products'!$A$2:$H$1261,MATCH(K$1,'Raw-products'!$A$1:$H$1,0))</f>
        <v>yellow</v>
      </c>
      <c r="L1792">
        <f>VLOOKUP($C1792,'Raw-products'!$A$2:$H$1261,MATCH(L$1,'Raw-products'!$A$1:$H$1,0))</f>
        <v>95</v>
      </c>
      <c r="M1792">
        <f>VLOOKUP($C1792,'Raw-products'!$A$2:$H$1261,MATCH(M$1,'Raw-products'!$A$1:$H$1,0))</f>
        <v>48</v>
      </c>
      <c r="N1792" s="5">
        <f t="shared" si="54"/>
        <v>4560</v>
      </c>
      <c r="O1792" cm="1">
        <f t="array" ref="O1792:R1792">_xlfn.XLOOKUP($B1792,'Raw -orders'!$A:$A,'Raw -orders'!$B:$E)</f>
        <v>96</v>
      </c>
      <c r="P1792">
        <v>21601</v>
      </c>
      <c r="Q1792" s="1">
        <v>44469</v>
      </c>
      <c r="R1792" s="1">
        <v>44476</v>
      </c>
      <c r="S1792" t="str" cm="1">
        <f t="array" ref="S1792:Z1792">_xlfn.XLOOKUP($O1792,'Raw - customers'!$A:$A,'Raw - customers'!$B:$I)</f>
        <v>Garvy Davioud</v>
      </c>
      <c r="T1792" t="str">
        <v>Genderfluid</v>
      </c>
      <c r="U1792">
        <v>41</v>
      </c>
      <c r="V1792" t="str">
        <v>461 Nader LaneApt. 460</v>
      </c>
      <c r="W1792">
        <v>2012</v>
      </c>
      <c r="X1792" t="str">
        <v>Hudsontown</v>
      </c>
      <c r="Y1792" t="str">
        <v>New South Wales</v>
      </c>
      <c r="Z1792" t="str">
        <v>Australia</v>
      </c>
      <c r="AA1792">
        <v>9</v>
      </c>
      <c r="AB1792" s="3" t="str">
        <f t="shared" si="55"/>
        <v>0 to 10</v>
      </c>
      <c r="AM1792" s="6">
        <v>96</v>
      </c>
      <c r="AN1792" s="6" t="s">
        <v>1362</v>
      </c>
    </row>
    <row r="1793" spans="1:40" x14ac:dyDescent="0.25">
      <c r="A1793">
        <v>1791</v>
      </c>
      <c r="B1793">
        <v>363</v>
      </c>
      <c r="C1793">
        <v>1003</v>
      </c>
      <c r="D1793">
        <v>106</v>
      </c>
      <c r="E1793">
        <v>3</v>
      </c>
      <c r="F1793">
        <v>318</v>
      </c>
      <c r="G1793">
        <v>1</v>
      </c>
      <c r="H1793" t="str">
        <f>VLOOKUP($C1793,'Raw-products'!$A$2:$H$1261,MATCH(H$1,'Raw-products'!$A$1:$H$1,0))</f>
        <v>Trousers</v>
      </c>
      <c r="I1793" t="str">
        <f>VLOOKUP($C1793,'Raw-products'!$A$2:$H$1261,MATCH(I$1,'Raw-products'!$A$1:$H$1,0))</f>
        <v>Wool</v>
      </c>
      <c r="J1793" t="str">
        <f>VLOOKUP($C1793,'Raw-products'!$A$2:$H$1261,MATCH(J$1,'Raw-products'!$A$1:$H$1,0))</f>
        <v>L</v>
      </c>
      <c r="K1793" t="str">
        <f>VLOOKUP($C1793,'Raw-products'!$A$2:$H$1261,MATCH(K$1,'Raw-products'!$A$1:$H$1,0))</f>
        <v>blue</v>
      </c>
      <c r="L1793">
        <f>VLOOKUP($C1793,'Raw-products'!$A$2:$H$1261,MATCH(L$1,'Raw-products'!$A$1:$H$1,0))</f>
        <v>111</v>
      </c>
      <c r="M1793">
        <f>VLOOKUP($C1793,'Raw-products'!$A$2:$H$1261,MATCH(M$1,'Raw-products'!$A$1:$H$1,0))</f>
        <v>79</v>
      </c>
      <c r="N1793" s="5">
        <f t="shared" si="54"/>
        <v>8769</v>
      </c>
      <c r="O1793" cm="1">
        <f t="array" ref="O1793:R1793">_xlfn.XLOOKUP($B1793,'Raw -orders'!$A:$A,'Raw -orders'!$B:$E)</f>
        <v>882</v>
      </c>
      <c r="P1793">
        <v>57405</v>
      </c>
      <c r="Q1793" s="1">
        <v>44221</v>
      </c>
      <c r="R1793" s="1">
        <v>44248</v>
      </c>
      <c r="S1793" t="str" cm="1">
        <f t="array" ref="S1793:Z1793">_xlfn.XLOOKUP($O1793,'Raw - customers'!$A:$A,'Raw - customers'!$B:$I)</f>
        <v>Bartel Clemendet</v>
      </c>
      <c r="T1793" t="str">
        <v>Genderqueer</v>
      </c>
      <c r="U1793">
        <v>43</v>
      </c>
      <c r="V1793" t="str">
        <v>46 Gemma BoulevardSuite 507</v>
      </c>
      <c r="W1793">
        <v>4847</v>
      </c>
      <c r="X1793" t="str">
        <v>Kiehnfurt</v>
      </c>
      <c r="Y1793" t="str">
        <v>South Australia</v>
      </c>
      <c r="Z1793" t="str">
        <v>Australia</v>
      </c>
      <c r="AA1793">
        <v>1</v>
      </c>
      <c r="AB1793" s="3" t="str">
        <f t="shared" si="55"/>
        <v>20 to 30</v>
      </c>
      <c r="AM1793" s="6">
        <v>882</v>
      </c>
      <c r="AN1793" s="6" t="s">
        <v>1345</v>
      </c>
    </row>
    <row r="1794" spans="1:40" x14ac:dyDescent="0.25">
      <c r="A1794">
        <v>1792</v>
      </c>
      <c r="B1794">
        <v>363</v>
      </c>
      <c r="C1794">
        <v>391</v>
      </c>
      <c r="D1794">
        <v>119</v>
      </c>
      <c r="E1794">
        <v>2</v>
      </c>
      <c r="F1794">
        <v>238</v>
      </c>
      <c r="G1794">
        <v>1</v>
      </c>
      <c r="H1794" t="str">
        <f>VLOOKUP($C1794,'Raw-products'!$A$2:$H$1261,MATCH(H$1,'Raw-products'!$A$1:$H$1,0))</f>
        <v>Shirt</v>
      </c>
      <c r="I1794" t="str">
        <f>VLOOKUP($C1794,'Raw-products'!$A$2:$H$1261,MATCH(I$1,'Raw-products'!$A$1:$H$1,0))</f>
        <v>Casual Slim Fit</v>
      </c>
      <c r="J1794" t="str">
        <f>VLOOKUP($C1794,'Raw-products'!$A$2:$H$1261,MATCH(J$1,'Raw-products'!$A$1:$H$1,0))</f>
        <v>S</v>
      </c>
      <c r="K1794" t="str">
        <f>VLOOKUP($C1794,'Raw-products'!$A$2:$H$1261,MATCH(K$1,'Raw-products'!$A$1:$H$1,0))</f>
        <v>orange</v>
      </c>
      <c r="L1794">
        <f>VLOOKUP($C1794,'Raw-products'!$A$2:$H$1261,MATCH(L$1,'Raw-products'!$A$1:$H$1,0))</f>
        <v>113</v>
      </c>
      <c r="M1794">
        <f>VLOOKUP($C1794,'Raw-products'!$A$2:$H$1261,MATCH(M$1,'Raw-products'!$A$1:$H$1,0))</f>
        <v>54</v>
      </c>
      <c r="N1794" s="5">
        <f t="shared" si="54"/>
        <v>6102</v>
      </c>
      <c r="O1794" cm="1">
        <f t="array" ref="O1794:R1794">_xlfn.XLOOKUP($B1794,'Raw -orders'!$A:$A,'Raw -orders'!$B:$E)</f>
        <v>882</v>
      </c>
      <c r="P1794">
        <v>57405</v>
      </c>
      <c r="Q1794" s="1">
        <v>44221</v>
      </c>
      <c r="R1794" s="1">
        <v>44248</v>
      </c>
      <c r="S1794" t="str" cm="1">
        <f t="array" ref="S1794:Z1794">_xlfn.XLOOKUP($O1794,'Raw - customers'!$A:$A,'Raw - customers'!$B:$I)</f>
        <v>Bartel Clemendet</v>
      </c>
      <c r="T1794" t="str">
        <v>Genderqueer</v>
      </c>
      <c r="U1794">
        <v>43</v>
      </c>
      <c r="V1794" t="str">
        <v>46 Gemma BoulevardSuite 507</v>
      </c>
      <c r="W1794">
        <v>4847</v>
      </c>
      <c r="X1794" t="str">
        <v>Kiehnfurt</v>
      </c>
      <c r="Y1794" t="str">
        <v>South Australia</v>
      </c>
      <c r="Z1794" t="str">
        <v>Australia</v>
      </c>
      <c r="AA1794">
        <v>1</v>
      </c>
      <c r="AB1794" s="3" t="str">
        <f t="shared" si="55"/>
        <v>20 to 30</v>
      </c>
      <c r="AM1794" s="6">
        <v>882</v>
      </c>
      <c r="AN1794" s="6" t="s">
        <v>1345</v>
      </c>
    </row>
    <row r="1795" spans="1:40" x14ac:dyDescent="0.25">
      <c r="A1795">
        <v>1793</v>
      </c>
      <c r="B1795">
        <v>364</v>
      </c>
      <c r="C1795">
        <v>464</v>
      </c>
      <c r="D1795">
        <v>118</v>
      </c>
      <c r="E1795">
        <v>3</v>
      </c>
      <c r="F1795">
        <v>354</v>
      </c>
      <c r="G1795">
        <v>1</v>
      </c>
      <c r="H1795" t="str">
        <f>VLOOKUP($C1795,'Raw-products'!$A$2:$H$1261,MATCH(H$1,'Raw-products'!$A$1:$H$1,0))</f>
        <v>Jacket</v>
      </c>
      <c r="I1795" t="str">
        <f>VLOOKUP($C1795,'Raw-products'!$A$2:$H$1261,MATCH(I$1,'Raw-products'!$A$1:$H$1,0))</f>
        <v>Puffer</v>
      </c>
      <c r="J1795" t="str">
        <f>VLOOKUP($C1795,'Raw-products'!$A$2:$H$1261,MATCH(J$1,'Raw-products'!$A$1:$H$1,0))</f>
        <v>XL</v>
      </c>
      <c r="K1795" t="str">
        <f>VLOOKUP($C1795,'Raw-products'!$A$2:$H$1261,MATCH(K$1,'Raw-products'!$A$1:$H$1,0))</f>
        <v>orange</v>
      </c>
      <c r="L1795">
        <f>VLOOKUP($C1795,'Raw-products'!$A$2:$H$1261,MATCH(L$1,'Raw-products'!$A$1:$H$1,0))</f>
        <v>110</v>
      </c>
      <c r="M1795">
        <f>VLOOKUP($C1795,'Raw-products'!$A$2:$H$1261,MATCH(M$1,'Raw-products'!$A$1:$H$1,0))</f>
        <v>66</v>
      </c>
      <c r="N1795" s="5">
        <f t="shared" ref="N1795:N1858" si="56">$L1795*$M1795</f>
        <v>7260</v>
      </c>
      <c r="O1795" cm="1">
        <f t="array" ref="O1795:R1795">_xlfn.XLOOKUP($B1795,'Raw -orders'!$A:$A,'Raw -orders'!$B:$E)</f>
        <v>925</v>
      </c>
      <c r="P1795">
        <v>25525</v>
      </c>
      <c r="Q1795" s="1">
        <v>44268</v>
      </c>
      <c r="R1795" s="1">
        <v>44289</v>
      </c>
      <c r="S1795" t="str" cm="1">
        <f t="array" ref="S1795:Z1795">_xlfn.XLOOKUP($O1795,'Raw - customers'!$A:$A,'Raw - customers'!$B:$I)</f>
        <v>Deirdre Burle</v>
      </c>
      <c r="T1795" t="str">
        <v>Non-binary</v>
      </c>
      <c r="U1795">
        <v>70</v>
      </c>
      <c r="V1795" t="str">
        <v>6939 Isabelle Station StApt. 204</v>
      </c>
      <c r="W1795">
        <v>3707</v>
      </c>
      <c r="X1795" t="str">
        <v>Andersonchester</v>
      </c>
      <c r="Y1795" t="str">
        <v>New South Wales</v>
      </c>
      <c r="Z1795" t="str">
        <v>Australia</v>
      </c>
      <c r="AA1795">
        <v>3</v>
      </c>
      <c r="AB1795" s="3" t="str">
        <f t="shared" ref="AB1795:AB1858" si="57">IF(AND(DATEDIF($Q1795,$R1795,"D")&gt;0,DATEDIF($Q1795,$R1795,"D")&lt;=10),"0 to 10",IF(AND(DATEDIF($Q1795,$R1795,"D")&gt;10,DATEDIF($Q1795,$R1795,"D")&lt;=20),"10 to 20",IF(AND(DATEDIF($Q1795,$R1795,"D")&gt;20,DATEDIF($Q1795,$R1795,"D")&lt;=30),"20 to 30")))</f>
        <v>20 to 30</v>
      </c>
      <c r="AM1795" s="6">
        <v>925</v>
      </c>
      <c r="AN1795" s="6" t="s">
        <v>1362</v>
      </c>
    </row>
    <row r="1796" spans="1:40" x14ac:dyDescent="0.25">
      <c r="A1796">
        <v>1794</v>
      </c>
      <c r="B1796">
        <v>364</v>
      </c>
      <c r="C1796">
        <v>365</v>
      </c>
      <c r="D1796">
        <v>94</v>
      </c>
      <c r="E1796">
        <v>2</v>
      </c>
      <c r="F1796">
        <v>188</v>
      </c>
      <c r="G1796">
        <v>1</v>
      </c>
      <c r="H1796" t="str">
        <f>VLOOKUP($C1796,'Raw-products'!$A$2:$H$1261,MATCH(H$1,'Raw-products'!$A$1:$H$1,0))</f>
        <v>Shirt</v>
      </c>
      <c r="I1796" t="str">
        <f>VLOOKUP($C1796,'Raw-products'!$A$2:$H$1261,MATCH(I$1,'Raw-products'!$A$1:$H$1,0))</f>
        <v>Henley</v>
      </c>
      <c r="J1796" t="str">
        <f>VLOOKUP($C1796,'Raw-products'!$A$2:$H$1261,MATCH(J$1,'Raw-products'!$A$1:$H$1,0))</f>
        <v>XS</v>
      </c>
      <c r="K1796" t="str">
        <f>VLOOKUP($C1796,'Raw-products'!$A$2:$H$1261,MATCH(K$1,'Raw-products'!$A$1:$H$1,0))</f>
        <v>green</v>
      </c>
      <c r="L1796">
        <f>VLOOKUP($C1796,'Raw-products'!$A$2:$H$1261,MATCH(L$1,'Raw-products'!$A$1:$H$1,0))</f>
        <v>92</v>
      </c>
      <c r="M1796">
        <f>VLOOKUP($C1796,'Raw-products'!$A$2:$H$1261,MATCH(M$1,'Raw-products'!$A$1:$H$1,0))</f>
        <v>61</v>
      </c>
      <c r="N1796" s="5">
        <f t="shared" si="56"/>
        <v>5612</v>
      </c>
      <c r="O1796" cm="1">
        <f t="array" ref="O1796:R1796">_xlfn.XLOOKUP($B1796,'Raw -orders'!$A:$A,'Raw -orders'!$B:$E)</f>
        <v>925</v>
      </c>
      <c r="P1796">
        <v>25525</v>
      </c>
      <c r="Q1796" s="1">
        <v>44268</v>
      </c>
      <c r="R1796" s="1">
        <v>44289</v>
      </c>
      <c r="S1796" t="str" cm="1">
        <f t="array" ref="S1796:Z1796">_xlfn.XLOOKUP($O1796,'Raw - customers'!$A:$A,'Raw - customers'!$B:$I)</f>
        <v>Deirdre Burle</v>
      </c>
      <c r="T1796" t="str">
        <v>Non-binary</v>
      </c>
      <c r="U1796">
        <v>70</v>
      </c>
      <c r="V1796" t="str">
        <v>6939 Isabelle Station StApt. 204</v>
      </c>
      <c r="W1796">
        <v>3707</v>
      </c>
      <c r="X1796" t="str">
        <v>Andersonchester</v>
      </c>
      <c r="Y1796" t="str">
        <v>New South Wales</v>
      </c>
      <c r="Z1796" t="str">
        <v>Australia</v>
      </c>
      <c r="AA1796">
        <v>3</v>
      </c>
      <c r="AB1796" s="3" t="str">
        <f t="shared" si="57"/>
        <v>20 to 30</v>
      </c>
      <c r="AM1796" s="6">
        <v>925</v>
      </c>
      <c r="AN1796" s="6" t="s">
        <v>1362</v>
      </c>
    </row>
    <row r="1797" spans="1:40" x14ac:dyDescent="0.25">
      <c r="A1797">
        <v>1795</v>
      </c>
      <c r="B1797">
        <v>364</v>
      </c>
      <c r="C1797">
        <v>703</v>
      </c>
      <c r="D1797">
        <v>119</v>
      </c>
      <c r="E1797">
        <v>2</v>
      </c>
      <c r="F1797">
        <v>238</v>
      </c>
      <c r="G1797">
        <v>1</v>
      </c>
      <c r="H1797" t="str">
        <f>VLOOKUP($C1797,'Raw-products'!$A$2:$H$1261,MATCH(H$1,'Raw-products'!$A$1:$H$1,0))</f>
        <v>Jacket</v>
      </c>
      <c r="I1797" t="str">
        <f>VLOOKUP($C1797,'Raw-products'!$A$2:$H$1261,MATCH(I$1,'Raw-products'!$A$1:$H$1,0))</f>
        <v>Trench Coat</v>
      </c>
      <c r="J1797" t="str">
        <f>VLOOKUP($C1797,'Raw-products'!$A$2:$H$1261,MATCH(J$1,'Raw-products'!$A$1:$H$1,0))</f>
        <v>L</v>
      </c>
      <c r="K1797" t="str">
        <f>VLOOKUP($C1797,'Raw-products'!$A$2:$H$1261,MATCH(K$1,'Raw-products'!$A$1:$H$1,0))</f>
        <v>red</v>
      </c>
      <c r="L1797">
        <f>VLOOKUP($C1797,'Raw-products'!$A$2:$H$1261,MATCH(L$1,'Raw-products'!$A$1:$H$1,0))</f>
        <v>112</v>
      </c>
      <c r="M1797">
        <f>VLOOKUP($C1797,'Raw-products'!$A$2:$H$1261,MATCH(M$1,'Raw-products'!$A$1:$H$1,0))</f>
        <v>70</v>
      </c>
      <c r="N1797" s="5">
        <f t="shared" si="56"/>
        <v>7840</v>
      </c>
      <c r="O1797" cm="1">
        <f t="array" ref="O1797:R1797">_xlfn.XLOOKUP($B1797,'Raw -orders'!$A:$A,'Raw -orders'!$B:$E)</f>
        <v>925</v>
      </c>
      <c r="P1797">
        <v>25525</v>
      </c>
      <c r="Q1797" s="1">
        <v>44268</v>
      </c>
      <c r="R1797" s="1">
        <v>44289</v>
      </c>
      <c r="S1797" t="str" cm="1">
        <f t="array" ref="S1797:Z1797">_xlfn.XLOOKUP($O1797,'Raw - customers'!$A:$A,'Raw - customers'!$B:$I)</f>
        <v>Deirdre Burle</v>
      </c>
      <c r="T1797" t="str">
        <v>Non-binary</v>
      </c>
      <c r="U1797">
        <v>70</v>
      </c>
      <c r="V1797" t="str">
        <v>6939 Isabelle Station StApt. 204</v>
      </c>
      <c r="W1797">
        <v>3707</v>
      </c>
      <c r="X1797" t="str">
        <v>Andersonchester</v>
      </c>
      <c r="Y1797" t="str">
        <v>New South Wales</v>
      </c>
      <c r="Z1797" t="str">
        <v>Australia</v>
      </c>
      <c r="AA1797">
        <v>3</v>
      </c>
      <c r="AB1797" s="3" t="str">
        <f t="shared" si="57"/>
        <v>20 to 30</v>
      </c>
      <c r="AM1797" s="6">
        <v>925</v>
      </c>
      <c r="AN1797" s="6" t="s">
        <v>1362</v>
      </c>
    </row>
    <row r="1798" spans="1:40" x14ac:dyDescent="0.25">
      <c r="A1798">
        <v>1796</v>
      </c>
      <c r="B1798">
        <v>364</v>
      </c>
      <c r="C1798">
        <v>581</v>
      </c>
      <c r="D1798">
        <v>100</v>
      </c>
      <c r="E1798">
        <v>1</v>
      </c>
      <c r="F1798">
        <v>100</v>
      </c>
      <c r="G1798">
        <v>1</v>
      </c>
      <c r="H1798" t="str">
        <f>VLOOKUP($C1798,'Raw-products'!$A$2:$H$1261,MATCH(H$1,'Raw-products'!$A$1:$H$1,0))</f>
        <v>Jacket</v>
      </c>
      <c r="I1798" t="str">
        <f>VLOOKUP($C1798,'Raw-products'!$A$2:$H$1261,MATCH(I$1,'Raw-products'!$A$1:$H$1,0))</f>
        <v>Bomber</v>
      </c>
      <c r="J1798" t="str">
        <f>VLOOKUP($C1798,'Raw-products'!$A$2:$H$1261,MATCH(J$1,'Raw-products'!$A$1:$H$1,0))</f>
        <v>S</v>
      </c>
      <c r="K1798" t="str">
        <f>VLOOKUP($C1798,'Raw-products'!$A$2:$H$1261,MATCH(K$1,'Raw-products'!$A$1:$H$1,0))</f>
        <v>blue</v>
      </c>
      <c r="L1798">
        <f>VLOOKUP($C1798,'Raw-products'!$A$2:$H$1261,MATCH(L$1,'Raw-products'!$A$1:$H$1,0))</f>
        <v>90</v>
      </c>
      <c r="M1798">
        <f>VLOOKUP($C1798,'Raw-products'!$A$2:$H$1261,MATCH(M$1,'Raw-products'!$A$1:$H$1,0))</f>
        <v>50</v>
      </c>
      <c r="N1798" s="5">
        <f t="shared" si="56"/>
        <v>4500</v>
      </c>
      <c r="O1798" cm="1">
        <f t="array" ref="O1798:R1798">_xlfn.XLOOKUP($B1798,'Raw -orders'!$A:$A,'Raw -orders'!$B:$E)</f>
        <v>925</v>
      </c>
      <c r="P1798">
        <v>25525</v>
      </c>
      <c r="Q1798" s="1">
        <v>44268</v>
      </c>
      <c r="R1798" s="1">
        <v>44289</v>
      </c>
      <c r="S1798" t="str" cm="1">
        <f t="array" ref="S1798:Z1798">_xlfn.XLOOKUP($O1798,'Raw - customers'!$A:$A,'Raw - customers'!$B:$I)</f>
        <v>Deirdre Burle</v>
      </c>
      <c r="T1798" t="str">
        <v>Non-binary</v>
      </c>
      <c r="U1798">
        <v>70</v>
      </c>
      <c r="V1798" t="str">
        <v>6939 Isabelle Station StApt. 204</v>
      </c>
      <c r="W1798">
        <v>3707</v>
      </c>
      <c r="X1798" t="str">
        <v>Andersonchester</v>
      </c>
      <c r="Y1798" t="str">
        <v>New South Wales</v>
      </c>
      <c r="Z1798" t="str">
        <v>Australia</v>
      </c>
      <c r="AA1798">
        <v>3</v>
      </c>
      <c r="AB1798" s="3" t="str">
        <f t="shared" si="57"/>
        <v>20 to 30</v>
      </c>
      <c r="AM1798" s="6">
        <v>925</v>
      </c>
      <c r="AN1798" s="6" t="s">
        <v>1362</v>
      </c>
    </row>
    <row r="1799" spans="1:40" x14ac:dyDescent="0.25">
      <c r="A1799">
        <v>1797</v>
      </c>
      <c r="B1799">
        <v>365</v>
      </c>
      <c r="C1799">
        <v>789</v>
      </c>
      <c r="D1799">
        <v>91</v>
      </c>
      <c r="E1799">
        <v>3</v>
      </c>
      <c r="F1799">
        <v>273</v>
      </c>
      <c r="G1799">
        <v>1</v>
      </c>
      <c r="H1799" t="str">
        <f>VLOOKUP($C1799,'Raw-products'!$A$2:$H$1261,MATCH(H$1,'Raw-products'!$A$1:$H$1,0))</f>
        <v>Jacket</v>
      </c>
      <c r="I1799" t="str">
        <f>VLOOKUP($C1799,'Raw-products'!$A$2:$H$1261,MATCH(I$1,'Raw-products'!$A$1:$H$1,0))</f>
        <v>Pullover</v>
      </c>
      <c r="J1799" t="str">
        <f>VLOOKUP($C1799,'Raw-products'!$A$2:$H$1261,MATCH(J$1,'Raw-products'!$A$1:$H$1,0))</f>
        <v>XL</v>
      </c>
      <c r="K1799" t="str">
        <f>VLOOKUP($C1799,'Raw-products'!$A$2:$H$1261,MATCH(K$1,'Raw-products'!$A$1:$H$1,0))</f>
        <v>green</v>
      </c>
      <c r="L1799">
        <f>VLOOKUP($C1799,'Raw-products'!$A$2:$H$1261,MATCH(L$1,'Raw-products'!$A$1:$H$1,0))</f>
        <v>114</v>
      </c>
      <c r="M1799">
        <f>VLOOKUP($C1799,'Raw-products'!$A$2:$H$1261,MATCH(M$1,'Raw-products'!$A$1:$H$1,0))</f>
        <v>65</v>
      </c>
      <c r="N1799" s="5">
        <f t="shared" si="56"/>
        <v>7410</v>
      </c>
      <c r="O1799" cm="1">
        <f t="array" ref="O1799:R1799">_xlfn.XLOOKUP($B1799,'Raw -orders'!$A:$A,'Raw -orders'!$B:$E)</f>
        <v>485</v>
      </c>
      <c r="P1799">
        <v>37396</v>
      </c>
      <c r="Q1799" s="1">
        <v>44300</v>
      </c>
      <c r="R1799" s="1">
        <v>44311</v>
      </c>
      <c r="S1799" t="str" cm="1">
        <f t="array" ref="S1799:Z1799">_xlfn.XLOOKUP($O1799,'Raw - customers'!$A:$A,'Raw - customers'!$B:$I)</f>
        <v>Gayleen Brookes</v>
      </c>
      <c r="T1799" t="str">
        <v>Male</v>
      </c>
      <c r="U1799">
        <v>46</v>
      </c>
      <c r="V1799" t="str">
        <v>18 Lachlan CourtApt. 781</v>
      </c>
      <c r="W1799">
        <v>6977</v>
      </c>
      <c r="X1799" t="str">
        <v>Port Lily</v>
      </c>
      <c r="Y1799" t="str">
        <v>Australian Capital Territory</v>
      </c>
      <c r="Z1799" t="str">
        <v>Australia</v>
      </c>
      <c r="AA1799">
        <v>4</v>
      </c>
      <c r="AB1799" s="3" t="str">
        <f t="shared" si="57"/>
        <v>10 to 20</v>
      </c>
      <c r="AM1799" s="6">
        <v>485</v>
      </c>
      <c r="AN1799" s="6" t="s">
        <v>1350</v>
      </c>
    </row>
    <row r="1800" spans="1:40" x14ac:dyDescent="0.25">
      <c r="A1800">
        <v>1798</v>
      </c>
      <c r="B1800">
        <v>365</v>
      </c>
      <c r="C1800">
        <v>539</v>
      </c>
      <c r="D1800">
        <v>98</v>
      </c>
      <c r="E1800">
        <v>2</v>
      </c>
      <c r="F1800">
        <v>196</v>
      </c>
      <c r="G1800">
        <v>1</v>
      </c>
      <c r="H1800" t="str">
        <f>VLOOKUP($C1800,'Raw-products'!$A$2:$H$1261,MATCH(H$1,'Raw-products'!$A$1:$H$1,0))</f>
        <v>Jacket</v>
      </c>
      <c r="I1800" t="str">
        <f>VLOOKUP($C1800,'Raw-products'!$A$2:$H$1261,MATCH(I$1,'Raw-products'!$A$1:$H$1,0))</f>
        <v>Leather</v>
      </c>
      <c r="J1800" t="str">
        <f>VLOOKUP($C1800,'Raw-products'!$A$2:$H$1261,MATCH(J$1,'Raw-products'!$A$1:$H$1,0))</f>
        <v>XL</v>
      </c>
      <c r="K1800" t="str">
        <f>VLOOKUP($C1800,'Raw-products'!$A$2:$H$1261,MATCH(K$1,'Raw-products'!$A$1:$H$1,0))</f>
        <v>yellow</v>
      </c>
      <c r="L1800">
        <f>VLOOKUP($C1800,'Raw-products'!$A$2:$H$1261,MATCH(L$1,'Raw-products'!$A$1:$H$1,0))</f>
        <v>113</v>
      </c>
      <c r="M1800">
        <f>VLOOKUP($C1800,'Raw-products'!$A$2:$H$1261,MATCH(M$1,'Raw-products'!$A$1:$H$1,0))</f>
        <v>67</v>
      </c>
      <c r="N1800" s="5">
        <f t="shared" si="56"/>
        <v>7571</v>
      </c>
      <c r="O1800" cm="1">
        <f t="array" ref="O1800:R1800">_xlfn.XLOOKUP($B1800,'Raw -orders'!$A:$A,'Raw -orders'!$B:$E)</f>
        <v>485</v>
      </c>
      <c r="P1800">
        <v>37396</v>
      </c>
      <c r="Q1800" s="1">
        <v>44300</v>
      </c>
      <c r="R1800" s="1">
        <v>44311</v>
      </c>
      <c r="S1800" t="str" cm="1">
        <f t="array" ref="S1800:Z1800">_xlfn.XLOOKUP($O1800,'Raw - customers'!$A:$A,'Raw - customers'!$B:$I)</f>
        <v>Gayleen Brookes</v>
      </c>
      <c r="T1800" t="str">
        <v>Male</v>
      </c>
      <c r="U1800">
        <v>46</v>
      </c>
      <c r="V1800" t="str">
        <v>18 Lachlan CourtApt. 781</v>
      </c>
      <c r="W1800">
        <v>6977</v>
      </c>
      <c r="X1800" t="str">
        <v>Port Lily</v>
      </c>
      <c r="Y1800" t="str">
        <v>Australian Capital Territory</v>
      </c>
      <c r="Z1800" t="str">
        <v>Australia</v>
      </c>
      <c r="AA1800">
        <v>4</v>
      </c>
      <c r="AB1800" s="3" t="str">
        <f t="shared" si="57"/>
        <v>10 to 20</v>
      </c>
      <c r="AM1800" s="6">
        <v>485</v>
      </c>
      <c r="AN1800" s="6" t="s">
        <v>1350</v>
      </c>
    </row>
    <row r="1801" spans="1:40" x14ac:dyDescent="0.25">
      <c r="A1801">
        <v>1799</v>
      </c>
      <c r="B1801">
        <v>365</v>
      </c>
      <c r="C1801">
        <v>201</v>
      </c>
      <c r="D1801">
        <v>98</v>
      </c>
      <c r="E1801">
        <v>3</v>
      </c>
      <c r="F1801">
        <v>294</v>
      </c>
      <c r="G1801">
        <v>1</v>
      </c>
      <c r="H1801" t="str">
        <f>VLOOKUP($C1801,'Raw-products'!$A$2:$H$1261,MATCH(H$1,'Raw-products'!$A$1:$H$1,0))</f>
        <v>Shirt</v>
      </c>
      <c r="I1801" t="str">
        <f>VLOOKUP($C1801,'Raw-products'!$A$2:$H$1261,MATCH(I$1,'Raw-products'!$A$1:$H$1,0))</f>
        <v>Camp Collared</v>
      </c>
      <c r="J1801" t="str">
        <f>VLOOKUP($C1801,'Raw-products'!$A$2:$H$1261,MATCH(J$1,'Raw-products'!$A$1:$H$1,0))</f>
        <v>S</v>
      </c>
      <c r="K1801" t="str">
        <f>VLOOKUP($C1801,'Raw-products'!$A$2:$H$1261,MATCH(K$1,'Raw-products'!$A$1:$H$1,0))</f>
        <v>indigo</v>
      </c>
      <c r="L1801">
        <f>VLOOKUP($C1801,'Raw-products'!$A$2:$H$1261,MATCH(L$1,'Raw-products'!$A$1:$H$1,0))</f>
        <v>112</v>
      </c>
      <c r="M1801">
        <f>VLOOKUP($C1801,'Raw-products'!$A$2:$H$1261,MATCH(M$1,'Raw-products'!$A$1:$H$1,0))</f>
        <v>50</v>
      </c>
      <c r="N1801" s="5">
        <f t="shared" si="56"/>
        <v>5600</v>
      </c>
      <c r="O1801" cm="1">
        <f t="array" ref="O1801:R1801">_xlfn.XLOOKUP($B1801,'Raw -orders'!$A:$A,'Raw -orders'!$B:$E)</f>
        <v>485</v>
      </c>
      <c r="P1801">
        <v>37396</v>
      </c>
      <c r="Q1801" s="1">
        <v>44300</v>
      </c>
      <c r="R1801" s="1">
        <v>44311</v>
      </c>
      <c r="S1801" t="str" cm="1">
        <f t="array" ref="S1801:Z1801">_xlfn.XLOOKUP($O1801,'Raw - customers'!$A:$A,'Raw - customers'!$B:$I)</f>
        <v>Gayleen Brookes</v>
      </c>
      <c r="T1801" t="str">
        <v>Male</v>
      </c>
      <c r="U1801">
        <v>46</v>
      </c>
      <c r="V1801" t="str">
        <v>18 Lachlan CourtApt. 781</v>
      </c>
      <c r="W1801">
        <v>6977</v>
      </c>
      <c r="X1801" t="str">
        <v>Port Lily</v>
      </c>
      <c r="Y1801" t="str">
        <v>Australian Capital Territory</v>
      </c>
      <c r="Z1801" t="str">
        <v>Australia</v>
      </c>
      <c r="AA1801">
        <v>4</v>
      </c>
      <c r="AB1801" s="3" t="str">
        <f t="shared" si="57"/>
        <v>10 to 20</v>
      </c>
      <c r="AM1801" s="6">
        <v>485</v>
      </c>
      <c r="AN1801" s="6" t="s">
        <v>1350</v>
      </c>
    </row>
    <row r="1802" spans="1:40" x14ac:dyDescent="0.25">
      <c r="A1802">
        <v>1800</v>
      </c>
      <c r="B1802">
        <v>365</v>
      </c>
      <c r="C1802">
        <v>532</v>
      </c>
      <c r="D1802">
        <v>98</v>
      </c>
      <c r="E1802">
        <v>1</v>
      </c>
      <c r="F1802">
        <v>98</v>
      </c>
      <c r="G1802">
        <v>1</v>
      </c>
      <c r="H1802" t="str">
        <f>VLOOKUP($C1802,'Raw-products'!$A$2:$H$1261,MATCH(H$1,'Raw-products'!$A$1:$H$1,0))</f>
        <v>Jacket</v>
      </c>
      <c r="I1802" t="str">
        <f>VLOOKUP($C1802,'Raw-products'!$A$2:$H$1261,MATCH(I$1,'Raw-products'!$A$1:$H$1,0))</f>
        <v>Leather</v>
      </c>
      <c r="J1802" t="str">
        <f>VLOOKUP($C1802,'Raw-products'!$A$2:$H$1261,MATCH(J$1,'Raw-products'!$A$1:$H$1,0))</f>
        <v>M</v>
      </c>
      <c r="K1802" t="str">
        <f>VLOOKUP($C1802,'Raw-products'!$A$2:$H$1261,MATCH(K$1,'Raw-products'!$A$1:$H$1,0))</f>
        <v>orange</v>
      </c>
      <c r="L1802">
        <f>VLOOKUP($C1802,'Raw-products'!$A$2:$H$1261,MATCH(L$1,'Raw-products'!$A$1:$H$1,0))</f>
        <v>113</v>
      </c>
      <c r="M1802">
        <f>VLOOKUP($C1802,'Raw-products'!$A$2:$H$1261,MATCH(M$1,'Raw-products'!$A$1:$H$1,0))</f>
        <v>80</v>
      </c>
      <c r="N1802" s="5">
        <f t="shared" si="56"/>
        <v>9040</v>
      </c>
      <c r="O1802" cm="1">
        <f t="array" ref="O1802:R1802">_xlfn.XLOOKUP($B1802,'Raw -orders'!$A:$A,'Raw -orders'!$B:$E)</f>
        <v>485</v>
      </c>
      <c r="P1802">
        <v>37396</v>
      </c>
      <c r="Q1802" s="1">
        <v>44300</v>
      </c>
      <c r="R1802" s="1">
        <v>44311</v>
      </c>
      <c r="S1802" t="str" cm="1">
        <f t="array" ref="S1802:Z1802">_xlfn.XLOOKUP($O1802,'Raw - customers'!$A:$A,'Raw - customers'!$B:$I)</f>
        <v>Gayleen Brookes</v>
      </c>
      <c r="T1802" t="str">
        <v>Male</v>
      </c>
      <c r="U1802">
        <v>46</v>
      </c>
      <c r="V1802" t="str">
        <v>18 Lachlan CourtApt. 781</v>
      </c>
      <c r="W1802">
        <v>6977</v>
      </c>
      <c r="X1802" t="str">
        <v>Port Lily</v>
      </c>
      <c r="Y1802" t="str">
        <v>Australian Capital Territory</v>
      </c>
      <c r="Z1802" t="str">
        <v>Australia</v>
      </c>
      <c r="AA1802">
        <v>4</v>
      </c>
      <c r="AB1802" s="3" t="str">
        <f t="shared" si="57"/>
        <v>10 to 20</v>
      </c>
      <c r="AM1802" s="6">
        <v>485</v>
      </c>
      <c r="AN1802" s="6" t="s">
        <v>1350</v>
      </c>
    </row>
    <row r="1803" spans="1:40" x14ac:dyDescent="0.25">
      <c r="A1803">
        <v>1801</v>
      </c>
      <c r="B1803">
        <v>365</v>
      </c>
      <c r="C1803">
        <v>414</v>
      </c>
      <c r="D1803">
        <v>119</v>
      </c>
      <c r="E1803">
        <v>2</v>
      </c>
      <c r="F1803">
        <v>238</v>
      </c>
      <c r="G1803">
        <v>1</v>
      </c>
      <c r="H1803" t="str">
        <f>VLOOKUP($C1803,'Raw-products'!$A$2:$H$1261,MATCH(H$1,'Raw-products'!$A$1:$H$1,0))</f>
        <v>Shirt</v>
      </c>
      <c r="I1803" t="str">
        <f>VLOOKUP($C1803,'Raw-products'!$A$2:$H$1261,MATCH(I$1,'Raw-products'!$A$1:$H$1,0))</f>
        <v>Casual Slim Fit</v>
      </c>
      <c r="J1803" t="str">
        <f>VLOOKUP($C1803,'Raw-products'!$A$2:$H$1261,MATCH(J$1,'Raw-products'!$A$1:$H$1,0))</f>
        <v>XL</v>
      </c>
      <c r="K1803" t="str">
        <f>VLOOKUP($C1803,'Raw-products'!$A$2:$H$1261,MATCH(K$1,'Raw-products'!$A$1:$H$1,0))</f>
        <v>indigo</v>
      </c>
      <c r="L1803">
        <f>VLOOKUP($C1803,'Raw-products'!$A$2:$H$1261,MATCH(L$1,'Raw-products'!$A$1:$H$1,0))</f>
        <v>113</v>
      </c>
      <c r="M1803">
        <f>VLOOKUP($C1803,'Raw-products'!$A$2:$H$1261,MATCH(M$1,'Raw-products'!$A$1:$H$1,0))</f>
        <v>40</v>
      </c>
      <c r="N1803" s="5">
        <f t="shared" si="56"/>
        <v>4520</v>
      </c>
      <c r="O1803" cm="1">
        <f t="array" ref="O1803:R1803">_xlfn.XLOOKUP($B1803,'Raw -orders'!$A:$A,'Raw -orders'!$B:$E)</f>
        <v>485</v>
      </c>
      <c r="P1803">
        <v>37396</v>
      </c>
      <c r="Q1803" s="1">
        <v>44300</v>
      </c>
      <c r="R1803" s="1">
        <v>44311</v>
      </c>
      <c r="S1803" t="str" cm="1">
        <f t="array" ref="S1803:Z1803">_xlfn.XLOOKUP($O1803,'Raw - customers'!$A:$A,'Raw - customers'!$B:$I)</f>
        <v>Gayleen Brookes</v>
      </c>
      <c r="T1803" t="str">
        <v>Male</v>
      </c>
      <c r="U1803">
        <v>46</v>
      </c>
      <c r="V1803" t="str">
        <v>18 Lachlan CourtApt. 781</v>
      </c>
      <c r="W1803">
        <v>6977</v>
      </c>
      <c r="X1803" t="str">
        <v>Port Lily</v>
      </c>
      <c r="Y1803" t="str">
        <v>Australian Capital Territory</v>
      </c>
      <c r="Z1803" t="str">
        <v>Australia</v>
      </c>
      <c r="AA1803">
        <v>4</v>
      </c>
      <c r="AB1803" s="3" t="str">
        <f t="shared" si="57"/>
        <v>10 to 20</v>
      </c>
      <c r="AM1803" s="6">
        <v>485</v>
      </c>
      <c r="AN1803" s="6" t="s">
        <v>1350</v>
      </c>
    </row>
    <row r="1804" spans="1:40" x14ac:dyDescent="0.25">
      <c r="A1804">
        <v>1802</v>
      </c>
      <c r="B1804">
        <v>365</v>
      </c>
      <c r="C1804">
        <v>589</v>
      </c>
      <c r="D1804">
        <v>100</v>
      </c>
      <c r="E1804">
        <v>3</v>
      </c>
      <c r="F1804">
        <v>300</v>
      </c>
      <c r="G1804">
        <v>1</v>
      </c>
      <c r="H1804" t="str">
        <f>VLOOKUP($C1804,'Raw-products'!$A$2:$H$1261,MATCH(H$1,'Raw-products'!$A$1:$H$1,0))</f>
        <v>Jacket</v>
      </c>
      <c r="I1804" t="str">
        <f>VLOOKUP($C1804,'Raw-products'!$A$2:$H$1261,MATCH(I$1,'Raw-products'!$A$1:$H$1,0))</f>
        <v>Bomber</v>
      </c>
      <c r="J1804" t="str">
        <f>VLOOKUP($C1804,'Raw-products'!$A$2:$H$1261,MATCH(J$1,'Raw-products'!$A$1:$H$1,0))</f>
        <v>XL</v>
      </c>
      <c r="K1804" t="str">
        <f>VLOOKUP($C1804,'Raw-products'!$A$2:$H$1261,MATCH(K$1,'Raw-products'!$A$1:$H$1,0))</f>
        <v>indigo</v>
      </c>
      <c r="L1804">
        <f>VLOOKUP($C1804,'Raw-products'!$A$2:$H$1261,MATCH(L$1,'Raw-products'!$A$1:$H$1,0))</f>
        <v>90</v>
      </c>
      <c r="M1804">
        <f>VLOOKUP($C1804,'Raw-products'!$A$2:$H$1261,MATCH(M$1,'Raw-products'!$A$1:$H$1,0))</f>
        <v>50</v>
      </c>
      <c r="N1804" s="5">
        <f t="shared" si="56"/>
        <v>4500</v>
      </c>
      <c r="O1804" cm="1">
        <f t="array" ref="O1804:R1804">_xlfn.XLOOKUP($B1804,'Raw -orders'!$A:$A,'Raw -orders'!$B:$E)</f>
        <v>485</v>
      </c>
      <c r="P1804">
        <v>37396</v>
      </c>
      <c r="Q1804" s="1">
        <v>44300</v>
      </c>
      <c r="R1804" s="1">
        <v>44311</v>
      </c>
      <c r="S1804" t="str" cm="1">
        <f t="array" ref="S1804:Z1804">_xlfn.XLOOKUP($O1804,'Raw - customers'!$A:$A,'Raw - customers'!$B:$I)</f>
        <v>Gayleen Brookes</v>
      </c>
      <c r="T1804" t="str">
        <v>Male</v>
      </c>
      <c r="U1804">
        <v>46</v>
      </c>
      <c r="V1804" t="str">
        <v>18 Lachlan CourtApt. 781</v>
      </c>
      <c r="W1804">
        <v>6977</v>
      </c>
      <c r="X1804" t="str">
        <v>Port Lily</v>
      </c>
      <c r="Y1804" t="str">
        <v>Australian Capital Territory</v>
      </c>
      <c r="Z1804" t="str">
        <v>Australia</v>
      </c>
      <c r="AA1804">
        <v>4</v>
      </c>
      <c r="AB1804" s="3" t="str">
        <f t="shared" si="57"/>
        <v>10 to 20</v>
      </c>
      <c r="AM1804" s="6">
        <v>485</v>
      </c>
      <c r="AN1804" s="6" t="s">
        <v>1350</v>
      </c>
    </row>
    <row r="1805" spans="1:40" x14ac:dyDescent="0.25">
      <c r="A1805">
        <v>1803</v>
      </c>
      <c r="B1805">
        <v>365</v>
      </c>
      <c r="C1805">
        <v>111</v>
      </c>
      <c r="D1805">
        <v>92</v>
      </c>
      <c r="E1805">
        <v>2</v>
      </c>
      <c r="F1805">
        <v>184</v>
      </c>
      <c r="G1805">
        <v>1</v>
      </c>
      <c r="H1805" t="str">
        <f>VLOOKUP($C1805,'Raw-products'!$A$2:$H$1261,MATCH(H$1,'Raw-products'!$A$1:$H$1,0))</f>
        <v>Shirt</v>
      </c>
      <c r="I1805" t="str">
        <f>VLOOKUP($C1805,'Raw-products'!$A$2:$H$1261,MATCH(I$1,'Raw-products'!$A$1:$H$1,0))</f>
        <v>Denim</v>
      </c>
      <c r="J1805" t="str">
        <f>VLOOKUP($C1805,'Raw-products'!$A$2:$H$1261,MATCH(J$1,'Raw-products'!$A$1:$H$1,0))</f>
        <v>S</v>
      </c>
      <c r="K1805" t="str">
        <f>VLOOKUP($C1805,'Raw-products'!$A$2:$H$1261,MATCH(K$1,'Raw-products'!$A$1:$H$1,0))</f>
        <v>orange</v>
      </c>
      <c r="L1805">
        <f>VLOOKUP($C1805,'Raw-products'!$A$2:$H$1261,MATCH(L$1,'Raw-products'!$A$1:$H$1,0))</f>
        <v>115</v>
      </c>
      <c r="M1805">
        <f>VLOOKUP($C1805,'Raw-products'!$A$2:$H$1261,MATCH(M$1,'Raw-products'!$A$1:$H$1,0))</f>
        <v>69</v>
      </c>
      <c r="N1805" s="5">
        <f t="shared" si="56"/>
        <v>7935</v>
      </c>
      <c r="O1805" cm="1">
        <f t="array" ref="O1805:R1805">_xlfn.XLOOKUP($B1805,'Raw -orders'!$A:$A,'Raw -orders'!$B:$E)</f>
        <v>485</v>
      </c>
      <c r="P1805">
        <v>37396</v>
      </c>
      <c r="Q1805" s="1">
        <v>44300</v>
      </c>
      <c r="R1805" s="1">
        <v>44311</v>
      </c>
      <c r="S1805" t="str" cm="1">
        <f t="array" ref="S1805:Z1805">_xlfn.XLOOKUP($O1805,'Raw - customers'!$A:$A,'Raw - customers'!$B:$I)</f>
        <v>Gayleen Brookes</v>
      </c>
      <c r="T1805" t="str">
        <v>Male</v>
      </c>
      <c r="U1805">
        <v>46</v>
      </c>
      <c r="V1805" t="str">
        <v>18 Lachlan CourtApt. 781</v>
      </c>
      <c r="W1805">
        <v>6977</v>
      </c>
      <c r="X1805" t="str">
        <v>Port Lily</v>
      </c>
      <c r="Y1805" t="str">
        <v>Australian Capital Territory</v>
      </c>
      <c r="Z1805" t="str">
        <v>Australia</v>
      </c>
      <c r="AA1805">
        <v>4</v>
      </c>
      <c r="AB1805" s="3" t="str">
        <f t="shared" si="57"/>
        <v>10 to 20</v>
      </c>
      <c r="AM1805" s="6">
        <v>485</v>
      </c>
      <c r="AN1805" s="6" t="s">
        <v>1350</v>
      </c>
    </row>
    <row r="1806" spans="1:40" x14ac:dyDescent="0.25">
      <c r="A1806">
        <v>1804</v>
      </c>
      <c r="B1806">
        <v>366</v>
      </c>
      <c r="C1806">
        <v>793</v>
      </c>
      <c r="D1806">
        <v>91</v>
      </c>
      <c r="E1806">
        <v>1</v>
      </c>
      <c r="F1806">
        <v>91</v>
      </c>
      <c r="G1806">
        <v>1</v>
      </c>
      <c r="H1806" t="str">
        <f>VLOOKUP($C1806,'Raw-products'!$A$2:$H$1261,MATCH(H$1,'Raw-products'!$A$1:$H$1,0))</f>
        <v>Jacket</v>
      </c>
      <c r="I1806" t="str">
        <f>VLOOKUP($C1806,'Raw-products'!$A$2:$H$1261,MATCH(I$1,'Raw-products'!$A$1:$H$1,0))</f>
        <v>Pullover</v>
      </c>
      <c r="J1806" t="str">
        <f>VLOOKUP($C1806,'Raw-products'!$A$2:$H$1261,MATCH(J$1,'Raw-products'!$A$1:$H$1,0))</f>
        <v>L</v>
      </c>
      <c r="K1806" t="str">
        <f>VLOOKUP($C1806,'Raw-products'!$A$2:$H$1261,MATCH(K$1,'Raw-products'!$A$1:$H$1,0))</f>
        <v>blue</v>
      </c>
      <c r="L1806">
        <f>VLOOKUP($C1806,'Raw-products'!$A$2:$H$1261,MATCH(L$1,'Raw-products'!$A$1:$H$1,0))</f>
        <v>114</v>
      </c>
      <c r="M1806">
        <f>VLOOKUP($C1806,'Raw-products'!$A$2:$H$1261,MATCH(M$1,'Raw-products'!$A$1:$H$1,0))</f>
        <v>66</v>
      </c>
      <c r="N1806" s="5">
        <f t="shared" si="56"/>
        <v>7524</v>
      </c>
      <c r="O1806" cm="1">
        <f t="array" ref="O1806:R1806">_xlfn.XLOOKUP($B1806,'Raw -orders'!$A:$A,'Raw -orders'!$B:$E)</f>
        <v>334</v>
      </c>
      <c r="P1806">
        <v>43210</v>
      </c>
      <c r="Q1806" s="1">
        <v>44392</v>
      </c>
      <c r="R1806" s="1">
        <v>44407</v>
      </c>
      <c r="S1806" t="str" cm="1">
        <f t="array" ref="S1806:Z1806">_xlfn.XLOOKUP($O1806,'Raw - customers'!$A:$A,'Raw - customers'!$B:$I)</f>
        <v>Udale Ripping</v>
      </c>
      <c r="T1806" t="str">
        <v>Agender</v>
      </c>
      <c r="U1806">
        <v>68</v>
      </c>
      <c r="V1806" t="str">
        <v>313 O'hara Estate DrSuite 414</v>
      </c>
      <c r="W1806">
        <v>8108</v>
      </c>
      <c r="X1806" t="str">
        <v>New Alyssa</v>
      </c>
      <c r="Y1806" t="str">
        <v>Queensland</v>
      </c>
      <c r="Z1806" t="str">
        <v>Australia</v>
      </c>
      <c r="AA1806">
        <v>7</v>
      </c>
      <c r="AB1806" s="3" t="str">
        <f t="shared" si="57"/>
        <v>10 to 20</v>
      </c>
      <c r="AM1806" s="6">
        <v>334</v>
      </c>
      <c r="AN1806" s="6" t="s">
        <v>1355</v>
      </c>
    </row>
    <row r="1807" spans="1:40" x14ac:dyDescent="0.25">
      <c r="A1807">
        <v>1805</v>
      </c>
      <c r="B1807">
        <v>366</v>
      </c>
      <c r="C1807">
        <v>350</v>
      </c>
      <c r="D1807">
        <v>94</v>
      </c>
      <c r="E1807">
        <v>3</v>
      </c>
      <c r="F1807">
        <v>282</v>
      </c>
      <c r="G1807">
        <v>1</v>
      </c>
      <c r="H1807" t="str">
        <f>VLOOKUP($C1807,'Raw-products'!$A$2:$H$1261,MATCH(H$1,'Raw-products'!$A$1:$H$1,0))</f>
        <v>Shirt</v>
      </c>
      <c r="I1807" t="str">
        <f>VLOOKUP($C1807,'Raw-products'!$A$2:$H$1261,MATCH(I$1,'Raw-products'!$A$1:$H$1,0))</f>
        <v>Henley</v>
      </c>
      <c r="J1807" t="str">
        <f>VLOOKUP($C1807,'Raw-products'!$A$2:$H$1261,MATCH(J$1,'Raw-products'!$A$1:$H$1,0))</f>
        <v>XS</v>
      </c>
      <c r="K1807" t="str">
        <f>VLOOKUP($C1807,'Raw-products'!$A$2:$H$1261,MATCH(K$1,'Raw-products'!$A$1:$H$1,0))</f>
        <v>red</v>
      </c>
      <c r="L1807">
        <f>VLOOKUP($C1807,'Raw-products'!$A$2:$H$1261,MATCH(L$1,'Raw-products'!$A$1:$H$1,0))</f>
        <v>92</v>
      </c>
      <c r="M1807">
        <f>VLOOKUP($C1807,'Raw-products'!$A$2:$H$1261,MATCH(M$1,'Raw-products'!$A$1:$H$1,0))</f>
        <v>62</v>
      </c>
      <c r="N1807" s="5">
        <f t="shared" si="56"/>
        <v>5704</v>
      </c>
      <c r="O1807" cm="1">
        <f t="array" ref="O1807:R1807">_xlfn.XLOOKUP($B1807,'Raw -orders'!$A:$A,'Raw -orders'!$B:$E)</f>
        <v>334</v>
      </c>
      <c r="P1807">
        <v>43210</v>
      </c>
      <c r="Q1807" s="1">
        <v>44392</v>
      </c>
      <c r="R1807" s="1">
        <v>44407</v>
      </c>
      <c r="S1807" t="str" cm="1">
        <f t="array" ref="S1807:Z1807">_xlfn.XLOOKUP($O1807,'Raw - customers'!$A:$A,'Raw - customers'!$B:$I)</f>
        <v>Udale Ripping</v>
      </c>
      <c r="T1807" t="str">
        <v>Agender</v>
      </c>
      <c r="U1807">
        <v>68</v>
      </c>
      <c r="V1807" t="str">
        <v>313 O'hara Estate DrSuite 414</v>
      </c>
      <c r="W1807">
        <v>8108</v>
      </c>
      <c r="X1807" t="str">
        <v>New Alyssa</v>
      </c>
      <c r="Y1807" t="str">
        <v>Queensland</v>
      </c>
      <c r="Z1807" t="str">
        <v>Australia</v>
      </c>
      <c r="AA1807">
        <v>7</v>
      </c>
      <c r="AB1807" s="3" t="str">
        <f t="shared" si="57"/>
        <v>10 to 20</v>
      </c>
      <c r="AM1807" s="6">
        <v>334</v>
      </c>
      <c r="AN1807" s="6" t="s">
        <v>1355</v>
      </c>
    </row>
    <row r="1808" spans="1:40" x14ac:dyDescent="0.25">
      <c r="A1808">
        <v>1806</v>
      </c>
      <c r="B1808">
        <v>366</v>
      </c>
      <c r="C1808">
        <v>171</v>
      </c>
      <c r="D1808">
        <v>91</v>
      </c>
      <c r="E1808">
        <v>3</v>
      </c>
      <c r="F1808">
        <v>273</v>
      </c>
      <c r="G1808">
        <v>1</v>
      </c>
      <c r="H1808" t="str">
        <f>VLOOKUP($C1808,'Raw-products'!$A$2:$H$1261,MATCH(H$1,'Raw-products'!$A$1:$H$1,0))</f>
        <v>Shirt</v>
      </c>
      <c r="I1808" t="str">
        <f>VLOOKUP($C1808,'Raw-products'!$A$2:$H$1261,MATCH(I$1,'Raw-products'!$A$1:$H$1,0))</f>
        <v>Linen</v>
      </c>
      <c r="J1808" t="str">
        <f>VLOOKUP($C1808,'Raw-products'!$A$2:$H$1261,MATCH(J$1,'Raw-products'!$A$1:$H$1,0))</f>
        <v>S</v>
      </c>
      <c r="K1808" t="str">
        <f>VLOOKUP($C1808,'Raw-products'!$A$2:$H$1261,MATCH(K$1,'Raw-products'!$A$1:$H$1,0))</f>
        <v>violet</v>
      </c>
      <c r="L1808">
        <f>VLOOKUP($C1808,'Raw-products'!$A$2:$H$1261,MATCH(L$1,'Raw-products'!$A$1:$H$1,0))</f>
        <v>116</v>
      </c>
      <c r="M1808">
        <f>VLOOKUP($C1808,'Raw-products'!$A$2:$H$1261,MATCH(M$1,'Raw-products'!$A$1:$H$1,0))</f>
        <v>44</v>
      </c>
      <c r="N1808" s="5">
        <f t="shared" si="56"/>
        <v>5104</v>
      </c>
      <c r="O1808" cm="1">
        <f t="array" ref="O1808:R1808">_xlfn.XLOOKUP($B1808,'Raw -orders'!$A:$A,'Raw -orders'!$B:$E)</f>
        <v>334</v>
      </c>
      <c r="P1808">
        <v>43210</v>
      </c>
      <c r="Q1808" s="1">
        <v>44392</v>
      </c>
      <c r="R1808" s="1">
        <v>44407</v>
      </c>
      <c r="S1808" t="str" cm="1">
        <f t="array" ref="S1808:Z1808">_xlfn.XLOOKUP($O1808,'Raw - customers'!$A:$A,'Raw - customers'!$B:$I)</f>
        <v>Udale Ripping</v>
      </c>
      <c r="T1808" t="str">
        <v>Agender</v>
      </c>
      <c r="U1808">
        <v>68</v>
      </c>
      <c r="V1808" t="str">
        <v>313 O'hara Estate DrSuite 414</v>
      </c>
      <c r="W1808">
        <v>8108</v>
      </c>
      <c r="X1808" t="str">
        <v>New Alyssa</v>
      </c>
      <c r="Y1808" t="str">
        <v>Queensland</v>
      </c>
      <c r="Z1808" t="str">
        <v>Australia</v>
      </c>
      <c r="AA1808">
        <v>7</v>
      </c>
      <c r="AB1808" s="3" t="str">
        <f t="shared" si="57"/>
        <v>10 to 20</v>
      </c>
      <c r="AM1808" s="6">
        <v>334</v>
      </c>
      <c r="AN1808" s="6" t="s">
        <v>1355</v>
      </c>
    </row>
    <row r="1809" spans="1:40" x14ac:dyDescent="0.25">
      <c r="A1809">
        <v>1807</v>
      </c>
      <c r="B1809">
        <v>366</v>
      </c>
      <c r="C1809">
        <v>1223</v>
      </c>
      <c r="D1809">
        <v>105</v>
      </c>
      <c r="E1809">
        <v>2</v>
      </c>
      <c r="F1809">
        <v>210</v>
      </c>
      <c r="G1809">
        <v>1</v>
      </c>
      <c r="H1809" t="str">
        <f>VLOOKUP($C1809,'Raw-products'!$A$2:$H$1261,MATCH(H$1,'Raw-products'!$A$1:$H$1,0))</f>
        <v>Trousers</v>
      </c>
      <c r="I1809" t="str">
        <f>VLOOKUP($C1809,'Raw-products'!$A$2:$H$1261,MATCH(I$1,'Raw-products'!$A$1:$H$1,0))</f>
        <v>Pleated</v>
      </c>
      <c r="J1809" t="str">
        <f>VLOOKUP($C1809,'Raw-products'!$A$2:$H$1261,MATCH(J$1,'Raw-products'!$A$1:$H$1,0))</f>
        <v>L</v>
      </c>
      <c r="K1809" t="str">
        <f>VLOOKUP($C1809,'Raw-products'!$A$2:$H$1261,MATCH(K$1,'Raw-products'!$A$1:$H$1,0))</f>
        <v>violet</v>
      </c>
      <c r="L1809">
        <f>VLOOKUP($C1809,'Raw-products'!$A$2:$H$1261,MATCH(L$1,'Raw-products'!$A$1:$H$1,0))</f>
        <v>90</v>
      </c>
      <c r="M1809">
        <f>VLOOKUP($C1809,'Raw-products'!$A$2:$H$1261,MATCH(M$1,'Raw-products'!$A$1:$H$1,0))</f>
        <v>48</v>
      </c>
      <c r="N1809" s="5">
        <f t="shared" si="56"/>
        <v>4320</v>
      </c>
      <c r="O1809" cm="1">
        <f t="array" ref="O1809:R1809">_xlfn.XLOOKUP($B1809,'Raw -orders'!$A:$A,'Raw -orders'!$B:$E)</f>
        <v>334</v>
      </c>
      <c r="P1809">
        <v>43210</v>
      </c>
      <c r="Q1809" s="1">
        <v>44392</v>
      </c>
      <c r="R1809" s="1">
        <v>44407</v>
      </c>
      <c r="S1809" t="str" cm="1">
        <f t="array" ref="S1809:Z1809">_xlfn.XLOOKUP($O1809,'Raw - customers'!$A:$A,'Raw - customers'!$B:$I)</f>
        <v>Udale Ripping</v>
      </c>
      <c r="T1809" t="str">
        <v>Agender</v>
      </c>
      <c r="U1809">
        <v>68</v>
      </c>
      <c r="V1809" t="str">
        <v>313 O'hara Estate DrSuite 414</v>
      </c>
      <c r="W1809">
        <v>8108</v>
      </c>
      <c r="X1809" t="str">
        <v>New Alyssa</v>
      </c>
      <c r="Y1809" t="str">
        <v>Queensland</v>
      </c>
      <c r="Z1809" t="str">
        <v>Australia</v>
      </c>
      <c r="AA1809">
        <v>7</v>
      </c>
      <c r="AB1809" s="3" t="str">
        <f t="shared" si="57"/>
        <v>10 to 20</v>
      </c>
      <c r="AM1809" s="6">
        <v>334</v>
      </c>
      <c r="AN1809" s="6" t="s">
        <v>1355</v>
      </c>
    </row>
    <row r="1810" spans="1:40" x14ac:dyDescent="0.25">
      <c r="A1810">
        <v>1808</v>
      </c>
      <c r="B1810">
        <v>366</v>
      </c>
      <c r="C1810">
        <v>1155</v>
      </c>
      <c r="D1810">
        <v>99</v>
      </c>
      <c r="E1810">
        <v>2</v>
      </c>
      <c r="F1810">
        <v>198</v>
      </c>
      <c r="G1810">
        <v>1</v>
      </c>
      <c r="H1810" t="str">
        <f>VLOOKUP($C1810,'Raw-products'!$A$2:$H$1261,MATCH(H$1,'Raw-products'!$A$1:$H$1,0))</f>
        <v>Trousers</v>
      </c>
      <c r="I1810" t="str">
        <f>VLOOKUP($C1810,'Raw-products'!$A$2:$H$1261,MATCH(I$1,'Raw-products'!$A$1:$H$1,0))</f>
        <v>High-Waisted</v>
      </c>
      <c r="J1810" t="str">
        <f>VLOOKUP($C1810,'Raw-products'!$A$2:$H$1261,MATCH(J$1,'Raw-products'!$A$1:$H$1,0))</f>
        <v>XS</v>
      </c>
      <c r="K1810" t="str">
        <f>VLOOKUP($C1810,'Raw-products'!$A$2:$H$1261,MATCH(K$1,'Raw-products'!$A$1:$H$1,0))</f>
        <v>red</v>
      </c>
      <c r="L1810">
        <f>VLOOKUP($C1810,'Raw-products'!$A$2:$H$1261,MATCH(L$1,'Raw-products'!$A$1:$H$1,0))</f>
        <v>98</v>
      </c>
      <c r="M1810">
        <f>VLOOKUP($C1810,'Raw-products'!$A$2:$H$1261,MATCH(M$1,'Raw-products'!$A$1:$H$1,0))</f>
        <v>74</v>
      </c>
      <c r="N1810" s="5">
        <f t="shared" si="56"/>
        <v>7252</v>
      </c>
      <c r="O1810" cm="1">
        <f t="array" ref="O1810:R1810">_xlfn.XLOOKUP($B1810,'Raw -orders'!$A:$A,'Raw -orders'!$B:$E)</f>
        <v>334</v>
      </c>
      <c r="P1810">
        <v>43210</v>
      </c>
      <c r="Q1810" s="1">
        <v>44392</v>
      </c>
      <c r="R1810" s="1">
        <v>44407</v>
      </c>
      <c r="S1810" t="str" cm="1">
        <f t="array" ref="S1810:Z1810">_xlfn.XLOOKUP($O1810,'Raw - customers'!$A:$A,'Raw - customers'!$B:$I)</f>
        <v>Udale Ripping</v>
      </c>
      <c r="T1810" t="str">
        <v>Agender</v>
      </c>
      <c r="U1810">
        <v>68</v>
      </c>
      <c r="V1810" t="str">
        <v>313 O'hara Estate DrSuite 414</v>
      </c>
      <c r="W1810">
        <v>8108</v>
      </c>
      <c r="X1810" t="str">
        <v>New Alyssa</v>
      </c>
      <c r="Y1810" t="str">
        <v>Queensland</v>
      </c>
      <c r="Z1810" t="str">
        <v>Australia</v>
      </c>
      <c r="AA1810">
        <v>7</v>
      </c>
      <c r="AB1810" s="3" t="str">
        <f t="shared" si="57"/>
        <v>10 to 20</v>
      </c>
      <c r="AM1810" s="6">
        <v>334</v>
      </c>
      <c r="AN1810" s="6" t="s">
        <v>1355</v>
      </c>
    </row>
    <row r="1811" spans="1:40" x14ac:dyDescent="0.25">
      <c r="A1811">
        <v>1809</v>
      </c>
      <c r="B1811">
        <v>367</v>
      </c>
      <c r="C1811">
        <v>584</v>
      </c>
      <c r="D1811">
        <v>100</v>
      </c>
      <c r="E1811">
        <v>2</v>
      </c>
      <c r="F1811">
        <v>200</v>
      </c>
      <c r="G1811">
        <v>1</v>
      </c>
      <c r="H1811" t="str">
        <f>VLOOKUP($C1811,'Raw-products'!$A$2:$H$1261,MATCH(H$1,'Raw-products'!$A$1:$H$1,0))</f>
        <v>Jacket</v>
      </c>
      <c r="I1811" t="str">
        <f>VLOOKUP($C1811,'Raw-products'!$A$2:$H$1261,MATCH(I$1,'Raw-products'!$A$1:$H$1,0))</f>
        <v>Bomber</v>
      </c>
      <c r="J1811" t="str">
        <f>VLOOKUP($C1811,'Raw-products'!$A$2:$H$1261,MATCH(J$1,'Raw-products'!$A$1:$H$1,0))</f>
        <v>XL</v>
      </c>
      <c r="K1811" t="str">
        <f>VLOOKUP($C1811,'Raw-products'!$A$2:$H$1261,MATCH(K$1,'Raw-products'!$A$1:$H$1,0))</f>
        <v>blue</v>
      </c>
      <c r="L1811">
        <f>VLOOKUP($C1811,'Raw-products'!$A$2:$H$1261,MATCH(L$1,'Raw-products'!$A$1:$H$1,0))</f>
        <v>90</v>
      </c>
      <c r="M1811">
        <f>VLOOKUP($C1811,'Raw-products'!$A$2:$H$1261,MATCH(M$1,'Raw-products'!$A$1:$H$1,0))</f>
        <v>47</v>
      </c>
      <c r="N1811" s="5">
        <f t="shared" si="56"/>
        <v>4230</v>
      </c>
      <c r="O1811" cm="1">
        <f t="array" ref="O1811:R1811">_xlfn.XLOOKUP($B1811,'Raw -orders'!$A:$A,'Raw -orders'!$B:$E)</f>
        <v>181</v>
      </c>
      <c r="P1811">
        <v>35564</v>
      </c>
      <c r="Q1811" s="1">
        <v>44247</v>
      </c>
      <c r="R1811" s="1">
        <v>44274</v>
      </c>
      <c r="S1811" t="str" cm="1">
        <f t="array" ref="S1811:Z1811">_xlfn.XLOOKUP($O1811,'Raw - customers'!$A:$A,'Raw - customers'!$B:$I)</f>
        <v>Puff Newbury</v>
      </c>
      <c r="T1811" t="str">
        <v>Polygender</v>
      </c>
      <c r="U1811">
        <v>27</v>
      </c>
      <c r="V1811" t="str">
        <v>35 Fahey CircuitSuite 014</v>
      </c>
      <c r="W1811">
        <v>1017</v>
      </c>
      <c r="X1811" t="str">
        <v>Port Joshuaside</v>
      </c>
      <c r="Y1811" t="str">
        <v>Northern Territory</v>
      </c>
      <c r="Z1811" t="str">
        <v>Australia</v>
      </c>
      <c r="AA1811">
        <v>2</v>
      </c>
      <c r="AB1811" s="3" t="str">
        <f t="shared" si="57"/>
        <v>20 to 30</v>
      </c>
      <c r="AM1811" s="6">
        <v>181</v>
      </c>
      <c r="AN1811" s="6" t="s">
        <v>1339</v>
      </c>
    </row>
    <row r="1812" spans="1:40" x14ac:dyDescent="0.25">
      <c r="A1812">
        <v>1810</v>
      </c>
      <c r="B1812">
        <v>367</v>
      </c>
      <c r="C1812">
        <v>197</v>
      </c>
      <c r="D1812">
        <v>98</v>
      </c>
      <c r="E1812">
        <v>2</v>
      </c>
      <c r="F1812">
        <v>196</v>
      </c>
      <c r="G1812">
        <v>1</v>
      </c>
      <c r="H1812" t="str">
        <f>VLOOKUP($C1812,'Raw-products'!$A$2:$H$1261,MATCH(H$1,'Raw-products'!$A$1:$H$1,0))</f>
        <v>Shirt</v>
      </c>
      <c r="I1812" t="str">
        <f>VLOOKUP($C1812,'Raw-products'!$A$2:$H$1261,MATCH(I$1,'Raw-products'!$A$1:$H$1,0))</f>
        <v>Camp Collared</v>
      </c>
      <c r="J1812" t="str">
        <f>VLOOKUP($C1812,'Raw-products'!$A$2:$H$1261,MATCH(J$1,'Raw-products'!$A$1:$H$1,0))</f>
        <v>M</v>
      </c>
      <c r="K1812" t="str">
        <f>VLOOKUP($C1812,'Raw-products'!$A$2:$H$1261,MATCH(K$1,'Raw-products'!$A$1:$H$1,0))</f>
        <v>blue</v>
      </c>
      <c r="L1812">
        <f>VLOOKUP($C1812,'Raw-products'!$A$2:$H$1261,MATCH(L$1,'Raw-products'!$A$1:$H$1,0))</f>
        <v>112</v>
      </c>
      <c r="M1812">
        <f>VLOOKUP($C1812,'Raw-products'!$A$2:$H$1261,MATCH(M$1,'Raw-products'!$A$1:$H$1,0))</f>
        <v>65</v>
      </c>
      <c r="N1812" s="5">
        <f t="shared" si="56"/>
        <v>7280</v>
      </c>
      <c r="O1812" cm="1">
        <f t="array" ref="O1812:R1812">_xlfn.XLOOKUP($B1812,'Raw -orders'!$A:$A,'Raw -orders'!$B:$E)</f>
        <v>181</v>
      </c>
      <c r="P1812">
        <v>35564</v>
      </c>
      <c r="Q1812" s="1">
        <v>44247</v>
      </c>
      <c r="R1812" s="1">
        <v>44274</v>
      </c>
      <c r="S1812" t="str" cm="1">
        <f t="array" ref="S1812:Z1812">_xlfn.XLOOKUP($O1812,'Raw - customers'!$A:$A,'Raw - customers'!$B:$I)</f>
        <v>Puff Newbury</v>
      </c>
      <c r="T1812" t="str">
        <v>Polygender</v>
      </c>
      <c r="U1812">
        <v>27</v>
      </c>
      <c r="V1812" t="str">
        <v>35 Fahey CircuitSuite 014</v>
      </c>
      <c r="W1812">
        <v>1017</v>
      </c>
      <c r="X1812" t="str">
        <v>Port Joshuaside</v>
      </c>
      <c r="Y1812" t="str">
        <v>Northern Territory</v>
      </c>
      <c r="Z1812" t="str">
        <v>Australia</v>
      </c>
      <c r="AA1812">
        <v>2</v>
      </c>
      <c r="AB1812" s="3" t="str">
        <f t="shared" si="57"/>
        <v>20 to 30</v>
      </c>
      <c r="AM1812" s="6">
        <v>181</v>
      </c>
      <c r="AN1812" s="6" t="s">
        <v>1339</v>
      </c>
    </row>
    <row r="1813" spans="1:40" x14ac:dyDescent="0.25">
      <c r="A1813">
        <v>1811</v>
      </c>
      <c r="B1813">
        <v>367</v>
      </c>
      <c r="C1813">
        <v>666</v>
      </c>
      <c r="D1813">
        <v>113</v>
      </c>
      <c r="E1813">
        <v>2</v>
      </c>
      <c r="F1813">
        <v>226</v>
      </c>
      <c r="G1813">
        <v>1</v>
      </c>
      <c r="H1813" t="str">
        <f>VLOOKUP($C1813,'Raw-products'!$A$2:$H$1261,MATCH(H$1,'Raw-products'!$A$1:$H$1,0))</f>
        <v>Jacket</v>
      </c>
      <c r="I1813" t="str">
        <f>VLOOKUP($C1813,'Raw-products'!$A$2:$H$1261,MATCH(I$1,'Raw-products'!$A$1:$H$1,0))</f>
        <v>Parka</v>
      </c>
      <c r="J1813" t="str">
        <f>VLOOKUP($C1813,'Raw-products'!$A$2:$H$1261,MATCH(J$1,'Raw-products'!$A$1:$H$1,0))</f>
        <v>S</v>
      </c>
      <c r="K1813" t="str">
        <f>VLOOKUP($C1813,'Raw-products'!$A$2:$H$1261,MATCH(K$1,'Raw-products'!$A$1:$H$1,0))</f>
        <v>red</v>
      </c>
      <c r="L1813">
        <f>VLOOKUP($C1813,'Raw-products'!$A$2:$H$1261,MATCH(L$1,'Raw-products'!$A$1:$H$1,0))</f>
        <v>119</v>
      </c>
      <c r="M1813">
        <f>VLOOKUP($C1813,'Raw-products'!$A$2:$H$1261,MATCH(M$1,'Raw-products'!$A$1:$H$1,0))</f>
        <v>66</v>
      </c>
      <c r="N1813" s="5">
        <f t="shared" si="56"/>
        <v>7854</v>
      </c>
      <c r="O1813" cm="1">
        <f t="array" ref="O1813:R1813">_xlfn.XLOOKUP($B1813,'Raw -orders'!$A:$A,'Raw -orders'!$B:$E)</f>
        <v>181</v>
      </c>
      <c r="P1813">
        <v>35564</v>
      </c>
      <c r="Q1813" s="1">
        <v>44247</v>
      </c>
      <c r="R1813" s="1">
        <v>44274</v>
      </c>
      <c r="S1813" t="str" cm="1">
        <f t="array" ref="S1813:Z1813">_xlfn.XLOOKUP($O1813,'Raw - customers'!$A:$A,'Raw - customers'!$B:$I)</f>
        <v>Puff Newbury</v>
      </c>
      <c r="T1813" t="str">
        <v>Polygender</v>
      </c>
      <c r="U1813">
        <v>27</v>
      </c>
      <c r="V1813" t="str">
        <v>35 Fahey CircuitSuite 014</v>
      </c>
      <c r="W1813">
        <v>1017</v>
      </c>
      <c r="X1813" t="str">
        <v>Port Joshuaside</v>
      </c>
      <c r="Y1813" t="str">
        <v>Northern Territory</v>
      </c>
      <c r="Z1813" t="str">
        <v>Australia</v>
      </c>
      <c r="AA1813">
        <v>2</v>
      </c>
      <c r="AB1813" s="3" t="str">
        <f t="shared" si="57"/>
        <v>20 to 30</v>
      </c>
      <c r="AM1813" s="6">
        <v>181</v>
      </c>
      <c r="AN1813" s="6" t="s">
        <v>1339</v>
      </c>
    </row>
    <row r="1814" spans="1:40" x14ac:dyDescent="0.25">
      <c r="A1814">
        <v>1812</v>
      </c>
      <c r="B1814">
        <v>367</v>
      </c>
      <c r="C1814">
        <v>1159</v>
      </c>
      <c r="D1814">
        <v>99</v>
      </c>
      <c r="E1814">
        <v>1</v>
      </c>
      <c r="F1814">
        <v>99</v>
      </c>
      <c r="G1814">
        <v>1</v>
      </c>
      <c r="H1814" t="str">
        <f>VLOOKUP($C1814,'Raw-products'!$A$2:$H$1261,MATCH(H$1,'Raw-products'!$A$1:$H$1,0))</f>
        <v>Trousers</v>
      </c>
      <c r="I1814" t="str">
        <f>VLOOKUP($C1814,'Raw-products'!$A$2:$H$1261,MATCH(I$1,'Raw-products'!$A$1:$H$1,0))</f>
        <v>High-Waisted</v>
      </c>
      <c r="J1814" t="str">
        <f>VLOOKUP($C1814,'Raw-products'!$A$2:$H$1261,MATCH(J$1,'Raw-products'!$A$1:$H$1,0))</f>
        <v>XL</v>
      </c>
      <c r="K1814" t="str">
        <f>VLOOKUP($C1814,'Raw-products'!$A$2:$H$1261,MATCH(K$1,'Raw-products'!$A$1:$H$1,0))</f>
        <v>red</v>
      </c>
      <c r="L1814">
        <f>VLOOKUP($C1814,'Raw-products'!$A$2:$H$1261,MATCH(L$1,'Raw-products'!$A$1:$H$1,0))</f>
        <v>98</v>
      </c>
      <c r="M1814">
        <f>VLOOKUP($C1814,'Raw-products'!$A$2:$H$1261,MATCH(M$1,'Raw-products'!$A$1:$H$1,0))</f>
        <v>80</v>
      </c>
      <c r="N1814" s="5">
        <f t="shared" si="56"/>
        <v>7840</v>
      </c>
      <c r="O1814" cm="1">
        <f t="array" ref="O1814:R1814">_xlfn.XLOOKUP($B1814,'Raw -orders'!$A:$A,'Raw -orders'!$B:$E)</f>
        <v>181</v>
      </c>
      <c r="P1814">
        <v>35564</v>
      </c>
      <c r="Q1814" s="1">
        <v>44247</v>
      </c>
      <c r="R1814" s="1">
        <v>44274</v>
      </c>
      <c r="S1814" t="str" cm="1">
        <f t="array" ref="S1814:Z1814">_xlfn.XLOOKUP($O1814,'Raw - customers'!$A:$A,'Raw - customers'!$B:$I)</f>
        <v>Puff Newbury</v>
      </c>
      <c r="T1814" t="str">
        <v>Polygender</v>
      </c>
      <c r="U1814">
        <v>27</v>
      </c>
      <c r="V1814" t="str">
        <v>35 Fahey CircuitSuite 014</v>
      </c>
      <c r="W1814">
        <v>1017</v>
      </c>
      <c r="X1814" t="str">
        <v>Port Joshuaside</v>
      </c>
      <c r="Y1814" t="str">
        <v>Northern Territory</v>
      </c>
      <c r="Z1814" t="str">
        <v>Australia</v>
      </c>
      <c r="AA1814">
        <v>2</v>
      </c>
      <c r="AB1814" s="3" t="str">
        <f t="shared" si="57"/>
        <v>20 to 30</v>
      </c>
      <c r="AM1814" s="6">
        <v>181</v>
      </c>
      <c r="AN1814" s="6" t="s">
        <v>1339</v>
      </c>
    </row>
    <row r="1815" spans="1:40" x14ac:dyDescent="0.25">
      <c r="A1815">
        <v>1813</v>
      </c>
      <c r="B1815">
        <v>367</v>
      </c>
      <c r="C1815">
        <v>1239</v>
      </c>
      <c r="D1815">
        <v>112</v>
      </c>
      <c r="E1815">
        <v>3</v>
      </c>
      <c r="F1815">
        <v>336</v>
      </c>
      <c r="G1815">
        <v>1</v>
      </c>
      <c r="H1815" t="str">
        <f>VLOOKUP($C1815,'Raw-products'!$A$2:$H$1261,MATCH(H$1,'Raw-products'!$A$1:$H$1,0))</f>
        <v>Trousers</v>
      </c>
      <c r="I1815" t="str">
        <f>VLOOKUP($C1815,'Raw-products'!$A$2:$H$1261,MATCH(I$1,'Raw-products'!$A$1:$H$1,0))</f>
        <v>Tracksuit Bottoms</v>
      </c>
      <c r="J1815" t="str">
        <f>VLOOKUP($C1815,'Raw-products'!$A$2:$H$1261,MATCH(J$1,'Raw-products'!$A$1:$H$1,0))</f>
        <v>XL</v>
      </c>
      <c r="K1815" t="str">
        <f>VLOOKUP($C1815,'Raw-products'!$A$2:$H$1261,MATCH(K$1,'Raw-products'!$A$1:$H$1,0))</f>
        <v>yellow</v>
      </c>
      <c r="L1815">
        <f>VLOOKUP($C1815,'Raw-products'!$A$2:$H$1261,MATCH(L$1,'Raw-products'!$A$1:$H$1,0))</f>
        <v>91</v>
      </c>
      <c r="M1815">
        <f>VLOOKUP($C1815,'Raw-products'!$A$2:$H$1261,MATCH(M$1,'Raw-products'!$A$1:$H$1,0))</f>
        <v>59</v>
      </c>
      <c r="N1815" s="5">
        <f t="shared" si="56"/>
        <v>5369</v>
      </c>
      <c r="O1815" cm="1">
        <f t="array" ref="O1815:R1815">_xlfn.XLOOKUP($B1815,'Raw -orders'!$A:$A,'Raw -orders'!$B:$E)</f>
        <v>181</v>
      </c>
      <c r="P1815">
        <v>35564</v>
      </c>
      <c r="Q1815" s="1">
        <v>44247</v>
      </c>
      <c r="R1815" s="1">
        <v>44274</v>
      </c>
      <c r="S1815" t="str" cm="1">
        <f t="array" ref="S1815:Z1815">_xlfn.XLOOKUP($O1815,'Raw - customers'!$A:$A,'Raw - customers'!$B:$I)</f>
        <v>Puff Newbury</v>
      </c>
      <c r="T1815" t="str">
        <v>Polygender</v>
      </c>
      <c r="U1815">
        <v>27</v>
      </c>
      <c r="V1815" t="str">
        <v>35 Fahey CircuitSuite 014</v>
      </c>
      <c r="W1815">
        <v>1017</v>
      </c>
      <c r="X1815" t="str">
        <v>Port Joshuaside</v>
      </c>
      <c r="Y1815" t="str">
        <v>Northern Territory</v>
      </c>
      <c r="Z1815" t="str">
        <v>Australia</v>
      </c>
      <c r="AA1815">
        <v>2</v>
      </c>
      <c r="AB1815" s="3" t="str">
        <f t="shared" si="57"/>
        <v>20 to 30</v>
      </c>
      <c r="AM1815" s="6">
        <v>181</v>
      </c>
      <c r="AN1815" s="6" t="s">
        <v>1339</v>
      </c>
    </row>
    <row r="1816" spans="1:40" x14ac:dyDescent="0.25">
      <c r="A1816">
        <v>1814</v>
      </c>
      <c r="B1816">
        <v>367</v>
      </c>
      <c r="C1816">
        <v>1183</v>
      </c>
      <c r="D1816">
        <v>99</v>
      </c>
      <c r="E1816">
        <v>3</v>
      </c>
      <c r="F1816">
        <v>297</v>
      </c>
      <c r="G1816">
        <v>1</v>
      </c>
      <c r="H1816" t="str">
        <f>VLOOKUP($C1816,'Raw-products'!$A$2:$H$1261,MATCH(H$1,'Raw-products'!$A$1:$H$1,0))</f>
        <v>Trousers</v>
      </c>
      <c r="I1816" t="str">
        <f>VLOOKUP($C1816,'Raw-products'!$A$2:$H$1261,MATCH(I$1,'Raw-products'!$A$1:$H$1,0))</f>
        <v>High-Waisted</v>
      </c>
      <c r="J1816" t="str">
        <f>VLOOKUP($C1816,'Raw-products'!$A$2:$H$1261,MATCH(J$1,'Raw-products'!$A$1:$H$1,0))</f>
        <v>L</v>
      </c>
      <c r="K1816" t="str">
        <f>VLOOKUP($C1816,'Raw-products'!$A$2:$H$1261,MATCH(K$1,'Raw-products'!$A$1:$H$1,0))</f>
        <v>indigo</v>
      </c>
      <c r="L1816">
        <f>VLOOKUP($C1816,'Raw-products'!$A$2:$H$1261,MATCH(L$1,'Raw-products'!$A$1:$H$1,0))</f>
        <v>98</v>
      </c>
      <c r="M1816">
        <f>VLOOKUP($C1816,'Raw-products'!$A$2:$H$1261,MATCH(M$1,'Raw-products'!$A$1:$H$1,0))</f>
        <v>55</v>
      </c>
      <c r="N1816" s="5">
        <f t="shared" si="56"/>
        <v>5390</v>
      </c>
      <c r="O1816" cm="1">
        <f t="array" ref="O1816:R1816">_xlfn.XLOOKUP($B1816,'Raw -orders'!$A:$A,'Raw -orders'!$B:$E)</f>
        <v>181</v>
      </c>
      <c r="P1816">
        <v>35564</v>
      </c>
      <c r="Q1816" s="1">
        <v>44247</v>
      </c>
      <c r="R1816" s="1">
        <v>44274</v>
      </c>
      <c r="S1816" t="str" cm="1">
        <f t="array" ref="S1816:Z1816">_xlfn.XLOOKUP($O1816,'Raw - customers'!$A:$A,'Raw - customers'!$B:$I)</f>
        <v>Puff Newbury</v>
      </c>
      <c r="T1816" t="str">
        <v>Polygender</v>
      </c>
      <c r="U1816">
        <v>27</v>
      </c>
      <c r="V1816" t="str">
        <v>35 Fahey CircuitSuite 014</v>
      </c>
      <c r="W1816">
        <v>1017</v>
      </c>
      <c r="X1816" t="str">
        <v>Port Joshuaside</v>
      </c>
      <c r="Y1816" t="str">
        <v>Northern Territory</v>
      </c>
      <c r="Z1816" t="str">
        <v>Australia</v>
      </c>
      <c r="AA1816">
        <v>2</v>
      </c>
      <c r="AB1816" s="3" t="str">
        <f t="shared" si="57"/>
        <v>20 to 30</v>
      </c>
      <c r="AM1816" s="6">
        <v>181</v>
      </c>
      <c r="AN1816" s="6" t="s">
        <v>1339</v>
      </c>
    </row>
    <row r="1817" spans="1:40" x14ac:dyDescent="0.25">
      <c r="A1817">
        <v>1815</v>
      </c>
      <c r="B1817">
        <v>367</v>
      </c>
      <c r="C1817">
        <v>821</v>
      </c>
      <c r="D1817">
        <v>117</v>
      </c>
      <c r="E1817">
        <v>2</v>
      </c>
      <c r="F1817">
        <v>234</v>
      </c>
      <c r="G1817">
        <v>1</v>
      </c>
      <c r="H1817" t="str">
        <f>VLOOKUP($C1817,'Raw-products'!$A$2:$H$1261,MATCH(H$1,'Raw-products'!$A$1:$H$1,0))</f>
        <v>Jacket</v>
      </c>
      <c r="I1817" t="str">
        <f>VLOOKUP($C1817,'Raw-products'!$A$2:$H$1261,MATCH(I$1,'Raw-products'!$A$1:$H$1,0))</f>
        <v>Shearling</v>
      </c>
      <c r="J1817" t="str">
        <f>VLOOKUP($C1817,'Raw-products'!$A$2:$H$1261,MATCH(J$1,'Raw-products'!$A$1:$H$1,0))</f>
        <v>S</v>
      </c>
      <c r="K1817" t="str">
        <f>VLOOKUP($C1817,'Raw-products'!$A$2:$H$1261,MATCH(K$1,'Raw-products'!$A$1:$H$1,0))</f>
        <v>green</v>
      </c>
      <c r="L1817">
        <f>VLOOKUP($C1817,'Raw-products'!$A$2:$H$1261,MATCH(L$1,'Raw-products'!$A$1:$H$1,0))</f>
        <v>95</v>
      </c>
      <c r="M1817">
        <f>VLOOKUP($C1817,'Raw-products'!$A$2:$H$1261,MATCH(M$1,'Raw-products'!$A$1:$H$1,0))</f>
        <v>66</v>
      </c>
      <c r="N1817" s="5">
        <f t="shared" si="56"/>
        <v>6270</v>
      </c>
      <c r="O1817" cm="1">
        <f t="array" ref="O1817:R1817">_xlfn.XLOOKUP($B1817,'Raw -orders'!$A:$A,'Raw -orders'!$B:$E)</f>
        <v>181</v>
      </c>
      <c r="P1817">
        <v>35564</v>
      </c>
      <c r="Q1817" s="1">
        <v>44247</v>
      </c>
      <c r="R1817" s="1">
        <v>44274</v>
      </c>
      <c r="S1817" t="str" cm="1">
        <f t="array" ref="S1817:Z1817">_xlfn.XLOOKUP($O1817,'Raw - customers'!$A:$A,'Raw - customers'!$B:$I)</f>
        <v>Puff Newbury</v>
      </c>
      <c r="T1817" t="str">
        <v>Polygender</v>
      </c>
      <c r="U1817">
        <v>27</v>
      </c>
      <c r="V1817" t="str">
        <v>35 Fahey CircuitSuite 014</v>
      </c>
      <c r="W1817">
        <v>1017</v>
      </c>
      <c r="X1817" t="str">
        <v>Port Joshuaside</v>
      </c>
      <c r="Y1817" t="str">
        <v>Northern Territory</v>
      </c>
      <c r="Z1817" t="str">
        <v>Australia</v>
      </c>
      <c r="AA1817">
        <v>2</v>
      </c>
      <c r="AB1817" s="3" t="str">
        <f t="shared" si="57"/>
        <v>20 to 30</v>
      </c>
      <c r="AM1817" s="6">
        <v>181</v>
      </c>
      <c r="AN1817" s="6" t="s">
        <v>1339</v>
      </c>
    </row>
    <row r="1818" spans="1:40" x14ac:dyDescent="0.25">
      <c r="A1818">
        <v>1816</v>
      </c>
      <c r="B1818">
        <v>368</v>
      </c>
      <c r="C1818">
        <v>1014</v>
      </c>
      <c r="D1818">
        <v>106</v>
      </c>
      <c r="E1818">
        <v>2</v>
      </c>
      <c r="F1818">
        <v>212</v>
      </c>
      <c r="G1818">
        <v>1</v>
      </c>
      <c r="H1818" t="str">
        <f>VLOOKUP($C1818,'Raw-products'!$A$2:$H$1261,MATCH(H$1,'Raw-products'!$A$1:$H$1,0))</f>
        <v>Trousers</v>
      </c>
      <c r="I1818" t="str">
        <f>VLOOKUP($C1818,'Raw-products'!$A$2:$H$1261,MATCH(I$1,'Raw-products'!$A$1:$H$1,0))</f>
        <v>Wool</v>
      </c>
      <c r="J1818" t="str">
        <f>VLOOKUP($C1818,'Raw-products'!$A$2:$H$1261,MATCH(J$1,'Raw-products'!$A$1:$H$1,0))</f>
        <v>XL</v>
      </c>
      <c r="K1818" t="str">
        <f>VLOOKUP($C1818,'Raw-products'!$A$2:$H$1261,MATCH(K$1,'Raw-products'!$A$1:$H$1,0))</f>
        <v>violet</v>
      </c>
      <c r="L1818">
        <f>VLOOKUP($C1818,'Raw-products'!$A$2:$H$1261,MATCH(L$1,'Raw-products'!$A$1:$H$1,0))</f>
        <v>111</v>
      </c>
      <c r="M1818">
        <f>VLOOKUP($C1818,'Raw-products'!$A$2:$H$1261,MATCH(M$1,'Raw-products'!$A$1:$H$1,0))</f>
        <v>40</v>
      </c>
      <c r="N1818" s="5">
        <f t="shared" si="56"/>
        <v>4440</v>
      </c>
      <c r="O1818" cm="1">
        <f t="array" ref="O1818:R1818">_xlfn.XLOOKUP($B1818,'Raw -orders'!$A:$A,'Raw -orders'!$B:$E)</f>
        <v>556</v>
      </c>
      <c r="P1818">
        <v>15258</v>
      </c>
      <c r="Q1818" s="1">
        <v>44441</v>
      </c>
      <c r="R1818" s="1">
        <v>44460</v>
      </c>
      <c r="S1818" t="str" cm="1">
        <f t="array" ref="S1818:Z1818">_xlfn.XLOOKUP($O1818,'Raw - customers'!$A:$A,'Raw - customers'!$B:$I)</f>
        <v>Nessy Kildea</v>
      </c>
      <c r="T1818" t="str">
        <v>Genderfluid</v>
      </c>
      <c r="U1818">
        <v>61</v>
      </c>
      <c r="V1818" t="str">
        <v>9398 Schneider RidgeSuite 818</v>
      </c>
      <c r="W1818">
        <v>3140</v>
      </c>
      <c r="X1818" t="str">
        <v>West Kai</v>
      </c>
      <c r="Y1818" t="str">
        <v>South Australia</v>
      </c>
      <c r="Z1818" t="str">
        <v>Australia</v>
      </c>
      <c r="AA1818">
        <v>9</v>
      </c>
      <c r="AB1818" s="3" t="str">
        <f t="shared" si="57"/>
        <v>10 to 20</v>
      </c>
      <c r="AM1818" s="6">
        <v>556</v>
      </c>
      <c r="AN1818" s="6" t="s">
        <v>1345</v>
      </c>
    </row>
    <row r="1819" spans="1:40" x14ac:dyDescent="0.25">
      <c r="A1819">
        <v>1817</v>
      </c>
      <c r="B1819">
        <v>368</v>
      </c>
      <c r="C1819">
        <v>964</v>
      </c>
      <c r="D1819">
        <v>97</v>
      </c>
      <c r="E1819">
        <v>3</v>
      </c>
      <c r="F1819">
        <v>291</v>
      </c>
      <c r="G1819">
        <v>1</v>
      </c>
      <c r="H1819" t="str">
        <f>VLOOKUP($C1819,'Raw-products'!$A$2:$H$1261,MATCH(H$1,'Raw-products'!$A$1:$H$1,0))</f>
        <v>Trousers</v>
      </c>
      <c r="I1819" t="str">
        <f>VLOOKUP($C1819,'Raw-products'!$A$2:$H$1261,MATCH(I$1,'Raw-products'!$A$1:$H$1,0))</f>
        <v>Slim-Fit</v>
      </c>
      <c r="J1819" t="str">
        <f>VLOOKUP($C1819,'Raw-products'!$A$2:$H$1261,MATCH(J$1,'Raw-products'!$A$1:$H$1,0))</f>
        <v>XL</v>
      </c>
      <c r="K1819" t="str">
        <f>VLOOKUP($C1819,'Raw-products'!$A$2:$H$1261,MATCH(K$1,'Raw-products'!$A$1:$H$1,0))</f>
        <v>green</v>
      </c>
      <c r="L1819">
        <f>VLOOKUP($C1819,'Raw-products'!$A$2:$H$1261,MATCH(L$1,'Raw-products'!$A$1:$H$1,0))</f>
        <v>119</v>
      </c>
      <c r="M1819">
        <f>VLOOKUP($C1819,'Raw-products'!$A$2:$H$1261,MATCH(M$1,'Raw-products'!$A$1:$H$1,0))</f>
        <v>67</v>
      </c>
      <c r="N1819" s="5">
        <f t="shared" si="56"/>
        <v>7973</v>
      </c>
      <c r="O1819" cm="1">
        <f t="array" ref="O1819:R1819">_xlfn.XLOOKUP($B1819,'Raw -orders'!$A:$A,'Raw -orders'!$B:$E)</f>
        <v>556</v>
      </c>
      <c r="P1819">
        <v>15258</v>
      </c>
      <c r="Q1819" s="1">
        <v>44441</v>
      </c>
      <c r="R1819" s="1">
        <v>44460</v>
      </c>
      <c r="S1819" t="str" cm="1">
        <f t="array" ref="S1819:Z1819">_xlfn.XLOOKUP($O1819,'Raw - customers'!$A:$A,'Raw - customers'!$B:$I)</f>
        <v>Nessy Kildea</v>
      </c>
      <c r="T1819" t="str">
        <v>Genderfluid</v>
      </c>
      <c r="U1819">
        <v>61</v>
      </c>
      <c r="V1819" t="str">
        <v>9398 Schneider RidgeSuite 818</v>
      </c>
      <c r="W1819">
        <v>3140</v>
      </c>
      <c r="X1819" t="str">
        <v>West Kai</v>
      </c>
      <c r="Y1819" t="str">
        <v>South Australia</v>
      </c>
      <c r="Z1819" t="str">
        <v>Australia</v>
      </c>
      <c r="AA1819">
        <v>9</v>
      </c>
      <c r="AB1819" s="3" t="str">
        <f t="shared" si="57"/>
        <v>10 to 20</v>
      </c>
      <c r="AM1819" s="6">
        <v>556</v>
      </c>
      <c r="AN1819" s="6" t="s">
        <v>1345</v>
      </c>
    </row>
    <row r="1820" spans="1:40" x14ac:dyDescent="0.25">
      <c r="A1820">
        <v>1818</v>
      </c>
      <c r="B1820">
        <v>368</v>
      </c>
      <c r="C1820">
        <v>517</v>
      </c>
      <c r="D1820">
        <v>102</v>
      </c>
      <c r="E1820">
        <v>1</v>
      </c>
      <c r="F1820">
        <v>102</v>
      </c>
      <c r="G1820">
        <v>1</v>
      </c>
      <c r="H1820" t="str">
        <f>VLOOKUP($C1820,'Raw-products'!$A$2:$H$1261,MATCH(H$1,'Raw-products'!$A$1:$H$1,0))</f>
        <v>Jacket</v>
      </c>
      <c r="I1820" t="str">
        <f>VLOOKUP($C1820,'Raw-products'!$A$2:$H$1261,MATCH(I$1,'Raw-products'!$A$1:$H$1,0))</f>
        <v>Windbreaker</v>
      </c>
      <c r="J1820" t="str">
        <f>VLOOKUP($C1820,'Raw-products'!$A$2:$H$1261,MATCH(J$1,'Raw-products'!$A$1:$H$1,0))</f>
        <v>M</v>
      </c>
      <c r="K1820" t="str">
        <f>VLOOKUP($C1820,'Raw-products'!$A$2:$H$1261,MATCH(K$1,'Raw-products'!$A$1:$H$1,0))</f>
        <v>indigo</v>
      </c>
      <c r="L1820">
        <f>VLOOKUP($C1820,'Raw-products'!$A$2:$H$1261,MATCH(L$1,'Raw-products'!$A$1:$H$1,0))</f>
        <v>109</v>
      </c>
      <c r="M1820">
        <f>VLOOKUP($C1820,'Raw-products'!$A$2:$H$1261,MATCH(M$1,'Raw-products'!$A$1:$H$1,0))</f>
        <v>56</v>
      </c>
      <c r="N1820" s="5">
        <f t="shared" si="56"/>
        <v>6104</v>
      </c>
      <c r="O1820" cm="1">
        <f t="array" ref="O1820:R1820">_xlfn.XLOOKUP($B1820,'Raw -orders'!$A:$A,'Raw -orders'!$B:$E)</f>
        <v>556</v>
      </c>
      <c r="P1820">
        <v>15258</v>
      </c>
      <c r="Q1820" s="1">
        <v>44441</v>
      </c>
      <c r="R1820" s="1">
        <v>44460</v>
      </c>
      <c r="S1820" t="str" cm="1">
        <f t="array" ref="S1820:Z1820">_xlfn.XLOOKUP($O1820,'Raw - customers'!$A:$A,'Raw - customers'!$B:$I)</f>
        <v>Nessy Kildea</v>
      </c>
      <c r="T1820" t="str">
        <v>Genderfluid</v>
      </c>
      <c r="U1820">
        <v>61</v>
      </c>
      <c r="V1820" t="str">
        <v>9398 Schneider RidgeSuite 818</v>
      </c>
      <c r="W1820">
        <v>3140</v>
      </c>
      <c r="X1820" t="str">
        <v>West Kai</v>
      </c>
      <c r="Y1820" t="str">
        <v>South Australia</v>
      </c>
      <c r="Z1820" t="str">
        <v>Australia</v>
      </c>
      <c r="AA1820">
        <v>9</v>
      </c>
      <c r="AB1820" s="3" t="str">
        <f t="shared" si="57"/>
        <v>10 to 20</v>
      </c>
      <c r="AM1820" s="6">
        <v>556</v>
      </c>
      <c r="AN1820" s="6" t="s">
        <v>1345</v>
      </c>
    </row>
    <row r="1821" spans="1:40" x14ac:dyDescent="0.25">
      <c r="A1821">
        <v>1819</v>
      </c>
      <c r="B1821">
        <v>368</v>
      </c>
      <c r="C1821">
        <v>863</v>
      </c>
      <c r="D1821">
        <v>113</v>
      </c>
      <c r="E1821">
        <v>3</v>
      </c>
      <c r="F1821">
        <v>339</v>
      </c>
      <c r="G1821">
        <v>1</v>
      </c>
      <c r="H1821" t="str">
        <f>VLOOKUP($C1821,'Raw-products'!$A$2:$H$1261,MATCH(H$1,'Raw-products'!$A$1:$H$1,0))</f>
        <v>Trousers</v>
      </c>
      <c r="I1821" t="str">
        <f>VLOOKUP($C1821,'Raw-products'!$A$2:$H$1261,MATCH(I$1,'Raw-products'!$A$1:$H$1,0))</f>
        <v>Chinos</v>
      </c>
      <c r="J1821" t="str">
        <f>VLOOKUP($C1821,'Raw-products'!$A$2:$H$1261,MATCH(J$1,'Raw-products'!$A$1:$H$1,0))</f>
        <v>L</v>
      </c>
      <c r="K1821" t="str">
        <f>VLOOKUP($C1821,'Raw-products'!$A$2:$H$1261,MATCH(K$1,'Raw-products'!$A$1:$H$1,0))</f>
        <v>blue</v>
      </c>
      <c r="L1821">
        <f>VLOOKUP($C1821,'Raw-products'!$A$2:$H$1261,MATCH(L$1,'Raw-products'!$A$1:$H$1,0))</f>
        <v>100</v>
      </c>
      <c r="M1821">
        <f>VLOOKUP($C1821,'Raw-products'!$A$2:$H$1261,MATCH(M$1,'Raw-products'!$A$1:$H$1,0))</f>
        <v>46</v>
      </c>
      <c r="N1821" s="5">
        <f t="shared" si="56"/>
        <v>4600</v>
      </c>
      <c r="O1821" cm="1">
        <f t="array" ref="O1821:R1821">_xlfn.XLOOKUP($B1821,'Raw -orders'!$A:$A,'Raw -orders'!$B:$E)</f>
        <v>556</v>
      </c>
      <c r="P1821">
        <v>15258</v>
      </c>
      <c r="Q1821" s="1">
        <v>44441</v>
      </c>
      <c r="R1821" s="1">
        <v>44460</v>
      </c>
      <c r="S1821" t="str" cm="1">
        <f t="array" ref="S1821:Z1821">_xlfn.XLOOKUP($O1821,'Raw - customers'!$A:$A,'Raw - customers'!$B:$I)</f>
        <v>Nessy Kildea</v>
      </c>
      <c r="T1821" t="str">
        <v>Genderfluid</v>
      </c>
      <c r="U1821">
        <v>61</v>
      </c>
      <c r="V1821" t="str">
        <v>9398 Schneider RidgeSuite 818</v>
      </c>
      <c r="W1821">
        <v>3140</v>
      </c>
      <c r="X1821" t="str">
        <v>West Kai</v>
      </c>
      <c r="Y1821" t="str">
        <v>South Australia</v>
      </c>
      <c r="Z1821" t="str">
        <v>Australia</v>
      </c>
      <c r="AA1821">
        <v>9</v>
      </c>
      <c r="AB1821" s="3" t="str">
        <f t="shared" si="57"/>
        <v>10 to 20</v>
      </c>
      <c r="AM1821" s="6">
        <v>556</v>
      </c>
      <c r="AN1821" s="6" t="s">
        <v>1345</v>
      </c>
    </row>
    <row r="1822" spans="1:40" x14ac:dyDescent="0.25">
      <c r="A1822">
        <v>1820</v>
      </c>
      <c r="B1822">
        <v>368</v>
      </c>
      <c r="C1822">
        <v>1156</v>
      </c>
      <c r="D1822">
        <v>99</v>
      </c>
      <c r="E1822">
        <v>3</v>
      </c>
      <c r="F1822">
        <v>297</v>
      </c>
      <c r="G1822">
        <v>1</v>
      </c>
      <c r="H1822" t="str">
        <f>VLOOKUP($C1822,'Raw-products'!$A$2:$H$1261,MATCH(H$1,'Raw-products'!$A$1:$H$1,0))</f>
        <v>Trousers</v>
      </c>
      <c r="I1822" t="str">
        <f>VLOOKUP($C1822,'Raw-products'!$A$2:$H$1261,MATCH(I$1,'Raw-products'!$A$1:$H$1,0))</f>
        <v>High-Waisted</v>
      </c>
      <c r="J1822" t="str">
        <f>VLOOKUP($C1822,'Raw-products'!$A$2:$H$1261,MATCH(J$1,'Raw-products'!$A$1:$H$1,0))</f>
        <v>S</v>
      </c>
      <c r="K1822" t="str">
        <f>VLOOKUP($C1822,'Raw-products'!$A$2:$H$1261,MATCH(K$1,'Raw-products'!$A$1:$H$1,0))</f>
        <v>red</v>
      </c>
      <c r="L1822">
        <f>VLOOKUP($C1822,'Raw-products'!$A$2:$H$1261,MATCH(L$1,'Raw-products'!$A$1:$H$1,0))</f>
        <v>98</v>
      </c>
      <c r="M1822">
        <f>VLOOKUP($C1822,'Raw-products'!$A$2:$H$1261,MATCH(M$1,'Raw-products'!$A$1:$H$1,0))</f>
        <v>80</v>
      </c>
      <c r="N1822" s="5">
        <f t="shared" si="56"/>
        <v>7840</v>
      </c>
      <c r="O1822" cm="1">
        <f t="array" ref="O1822:R1822">_xlfn.XLOOKUP($B1822,'Raw -orders'!$A:$A,'Raw -orders'!$B:$E)</f>
        <v>556</v>
      </c>
      <c r="P1822">
        <v>15258</v>
      </c>
      <c r="Q1822" s="1">
        <v>44441</v>
      </c>
      <c r="R1822" s="1">
        <v>44460</v>
      </c>
      <c r="S1822" t="str" cm="1">
        <f t="array" ref="S1822:Z1822">_xlfn.XLOOKUP($O1822,'Raw - customers'!$A:$A,'Raw - customers'!$B:$I)</f>
        <v>Nessy Kildea</v>
      </c>
      <c r="T1822" t="str">
        <v>Genderfluid</v>
      </c>
      <c r="U1822">
        <v>61</v>
      </c>
      <c r="V1822" t="str">
        <v>9398 Schneider RidgeSuite 818</v>
      </c>
      <c r="W1822">
        <v>3140</v>
      </c>
      <c r="X1822" t="str">
        <v>West Kai</v>
      </c>
      <c r="Y1822" t="str">
        <v>South Australia</v>
      </c>
      <c r="Z1822" t="str">
        <v>Australia</v>
      </c>
      <c r="AA1822">
        <v>9</v>
      </c>
      <c r="AB1822" s="3" t="str">
        <f t="shared" si="57"/>
        <v>10 to 20</v>
      </c>
      <c r="AM1822" s="6">
        <v>556</v>
      </c>
      <c r="AN1822" s="6" t="s">
        <v>1345</v>
      </c>
    </row>
    <row r="1823" spans="1:40" x14ac:dyDescent="0.25">
      <c r="A1823">
        <v>1821</v>
      </c>
      <c r="B1823">
        <v>369</v>
      </c>
      <c r="C1823">
        <v>729</v>
      </c>
      <c r="D1823">
        <v>119</v>
      </c>
      <c r="E1823">
        <v>2</v>
      </c>
      <c r="F1823">
        <v>238</v>
      </c>
      <c r="G1823">
        <v>1</v>
      </c>
      <c r="H1823" t="str">
        <f>VLOOKUP($C1823,'Raw-products'!$A$2:$H$1261,MATCH(H$1,'Raw-products'!$A$1:$H$1,0))</f>
        <v>Jacket</v>
      </c>
      <c r="I1823" t="str">
        <f>VLOOKUP($C1823,'Raw-products'!$A$2:$H$1261,MATCH(I$1,'Raw-products'!$A$1:$H$1,0))</f>
        <v>Trench Coat</v>
      </c>
      <c r="J1823" t="str">
        <f>VLOOKUP($C1823,'Raw-products'!$A$2:$H$1261,MATCH(J$1,'Raw-products'!$A$1:$H$1,0))</f>
        <v>XL</v>
      </c>
      <c r="K1823" t="str">
        <f>VLOOKUP($C1823,'Raw-products'!$A$2:$H$1261,MATCH(K$1,'Raw-products'!$A$1:$H$1,0))</f>
        <v>indigo</v>
      </c>
      <c r="L1823">
        <f>VLOOKUP($C1823,'Raw-products'!$A$2:$H$1261,MATCH(L$1,'Raw-products'!$A$1:$H$1,0))</f>
        <v>112</v>
      </c>
      <c r="M1823">
        <f>VLOOKUP($C1823,'Raw-products'!$A$2:$H$1261,MATCH(M$1,'Raw-products'!$A$1:$H$1,0))</f>
        <v>64</v>
      </c>
      <c r="N1823" s="5">
        <f t="shared" si="56"/>
        <v>7168</v>
      </c>
      <c r="O1823" cm="1">
        <f t="array" ref="O1823:R1823">_xlfn.XLOOKUP($B1823,'Raw -orders'!$A:$A,'Raw -orders'!$B:$E)</f>
        <v>729</v>
      </c>
      <c r="P1823">
        <v>24488</v>
      </c>
      <c r="Q1823" s="1">
        <v>44281</v>
      </c>
      <c r="R1823" s="1">
        <v>44304</v>
      </c>
      <c r="S1823" t="str" cm="1">
        <f t="array" ref="S1823:Z1823">_xlfn.XLOOKUP($O1823,'Raw - customers'!$A:$A,'Raw - customers'!$B:$I)</f>
        <v>Gerri Mccarle</v>
      </c>
      <c r="T1823" t="str">
        <v>Female</v>
      </c>
      <c r="U1823">
        <v>54</v>
      </c>
      <c r="V1823" t="str">
        <v>269 Kuhn PlazaApt. 260</v>
      </c>
      <c r="W1823">
        <v>7315</v>
      </c>
      <c r="X1823" t="str">
        <v>Cameronport</v>
      </c>
      <c r="Y1823" t="str">
        <v>South Australia</v>
      </c>
      <c r="Z1823" t="str">
        <v>Australia</v>
      </c>
      <c r="AA1823">
        <v>3</v>
      </c>
      <c r="AB1823" s="3" t="str">
        <f t="shared" si="57"/>
        <v>20 to 30</v>
      </c>
      <c r="AM1823" s="6">
        <v>729</v>
      </c>
      <c r="AN1823" s="6" t="s">
        <v>1345</v>
      </c>
    </row>
    <row r="1824" spans="1:40" x14ac:dyDescent="0.25">
      <c r="A1824">
        <v>1822</v>
      </c>
      <c r="B1824">
        <v>369</v>
      </c>
      <c r="C1824">
        <v>380</v>
      </c>
      <c r="D1824">
        <v>94</v>
      </c>
      <c r="E1824">
        <v>1</v>
      </c>
      <c r="F1824">
        <v>94</v>
      </c>
      <c r="G1824">
        <v>1</v>
      </c>
      <c r="H1824" t="str">
        <f>VLOOKUP($C1824,'Raw-products'!$A$2:$H$1261,MATCH(H$1,'Raw-products'!$A$1:$H$1,0))</f>
        <v>Shirt</v>
      </c>
      <c r="I1824" t="str">
        <f>VLOOKUP($C1824,'Raw-products'!$A$2:$H$1261,MATCH(I$1,'Raw-products'!$A$1:$H$1,0))</f>
        <v>Henley</v>
      </c>
      <c r="J1824" t="str">
        <f>VLOOKUP($C1824,'Raw-products'!$A$2:$H$1261,MATCH(J$1,'Raw-products'!$A$1:$H$1,0))</f>
        <v>XS</v>
      </c>
      <c r="K1824" t="str">
        <f>VLOOKUP($C1824,'Raw-products'!$A$2:$H$1261,MATCH(K$1,'Raw-products'!$A$1:$H$1,0))</f>
        <v>violet</v>
      </c>
      <c r="L1824">
        <f>VLOOKUP($C1824,'Raw-products'!$A$2:$H$1261,MATCH(L$1,'Raw-products'!$A$1:$H$1,0))</f>
        <v>92</v>
      </c>
      <c r="M1824">
        <f>VLOOKUP($C1824,'Raw-products'!$A$2:$H$1261,MATCH(M$1,'Raw-products'!$A$1:$H$1,0))</f>
        <v>50</v>
      </c>
      <c r="N1824" s="5">
        <f t="shared" si="56"/>
        <v>4600</v>
      </c>
      <c r="O1824" cm="1">
        <f t="array" ref="O1824:R1824">_xlfn.XLOOKUP($B1824,'Raw -orders'!$A:$A,'Raw -orders'!$B:$E)</f>
        <v>729</v>
      </c>
      <c r="P1824">
        <v>24488</v>
      </c>
      <c r="Q1824" s="1">
        <v>44281</v>
      </c>
      <c r="R1824" s="1">
        <v>44304</v>
      </c>
      <c r="S1824" t="str" cm="1">
        <f t="array" ref="S1824:Z1824">_xlfn.XLOOKUP($O1824,'Raw - customers'!$A:$A,'Raw - customers'!$B:$I)</f>
        <v>Gerri Mccarle</v>
      </c>
      <c r="T1824" t="str">
        <v>Female</v>
      </c>
      <c r="U1824">
        <v>54</v>
      </c>
      <c r="V1824" t="str">
        <v>269 Kuhn PlazaApt. 260</v>
      </c>
      <c r="W1824">
        <v>7315</v>
      </c>
      <c r="X1824" t="str">
        <v>Cameronport</v>
      </c>
      <c r="Y1824" t="str">
        <v>South Australia</v>
      </c>
      <c r="Z1824" t="str">
        <v>Australia</v>
      </c>
      <c r="AA1824">
        <v>3</v>
      </c>
      <c r="AB1824" s="3" t="str">
        <f t="shared" si="57"/>
        <v>20 to 30</v>
      </c>
      <c r="AM1824" s="6">
        <v>729</v>
      </c>
      <c r="AN1824" s="6" t="s">
        <v>1345</v>
      </c>
    </row>
    <row r="1825" spans="1:40" x14ac:dyDescent="0.25">
      <c r="A1825">
        <v>1823</v>
      </c>
      <c r="B1825">
        <v>369</v>
      </c>
      <c r="C1825">
        <v>1033</v>
      </c>
      <c r="D1825">
        <v>90</v>
      </c>
      <c r="E1825">
        <v>3</v>
      </c>
      <c r="F1825">
        <v>270</v>
      </c>
      <c r="G1825">
        <v>1</v>
      </c>
      <c r="H1825" t="str">
        <f>VLOOKUP($C1825,'Raw-products'!$A$2:$H$1261,MATCH(H$1,'Raw-products'!$A$1:$H$1,0))</f>
        <v>Trousers</v>
      </c>
      <c r="I1825" t="str">
        <f>VLOOKUP($C1825,'Raw-products'!$A$2:$H$1261,MATCH(I$1,'Raw-products'!$A$1:$H$1,0))</f>
        <v>Relaxed Leg</v>
      </c>
      <c r="J1825" t="str">
        <f>VLOOKUP($C1825,'Raw-products'!$A$2:$H$1261,MATCH(J$1,'Raw-products'!$A$1:$H$1,0))</f>
        <v>L</v>
      </c>
      <c r="K1825" t="str">
        <f>VLOOKUP($C1825,'Raw-products'!$A$2:$H$1261,MATCH(K$1,'Raw-products'!$A$1:$H$1,0))</f>
        <v>green</v>
      </c>
      <c r="L1825">
        <f>VLOOKUP($C1825,'Raw-products'!$A$2:$H$1261,MATCH(L$1,'Raw-products'!$A$1:$H$1,0))</f>
        <v>95</v>
      </c>
      <c r="M1825">
        <f>VLOOKUP($C1825,'Raw-products'!$A$2:$H$1261,MATCH(M$1,'Raw-products'!$A$1:$H$1,0))</f>
        <v>62</v>
      </c>
      <c r="N1825" s="5">
        <f t="shared" si="56"/>
        <v>5890</v>
      </c>
      <c r="O1825" cm="1">
        <f t="array" ref="O1825:R1825">_xlfn.XLOOKUP($B1825,'Raw -orders'!$A:$A,'Raw -orders'!$B:$E)</f>
        <v>729</v>
      </c>
      <c r="P1825">
        <v>24488</v>
      </c>
      <c r="Q1825" s="1">
        <v>44281</v>
      </c>
      <c r="R1825" s="1">
        <v>44304</v>
      </c>
      <c r="S1825" t="str" cm="1">
        <f t="array" ref="S1825:Z1825">_xlfn.XLOOKUP($O1825,'Raw - customers'!$A:$A,'Raw - customers'!$B:$I)</f>
        <v>Gerri Mccarle</v>
      </c>
      <c r="T1825" t="str">
        <v>Female</v>
      </c>
      <c r="U1825">
        <v>54</v>
      </c>
      <c r="V1825" t="str">
        <v>269 Kuhn PlazaApt. 260</v>
      </c>
      <c r="W1825">
        <v>7315</v>
      </c>
      <c r="X1825" t="str">
        <v>Cameronport</v>
      </c>
      <c r="Y1825" t="str">
        <v>South Australia</v>
      </c>
      <c r="Z1825" t="str">
        <v>Australia</v>
      </c>
      <c r="AA1825">
        <v>3</v>
      </c>
      <c r="AB1825" s="3" t="str">
        <f t="shared" si="57"/>
        <v>20 to 30</v>
      </c>
      <c r="AM1825" s="6">
        <v>729</v>
      </c>
      <c r="AN1825" s="6" t="s">
        <v>1345</v>
      </c>
    </row>
    <row r="1826" spans="1:40" x14ac:dyDescent="0.25">
      <c r="A1826">
        <v>1824</v>
      </c>
      <c r="B1826">
        <v>369</v>
      </c>
      <c r="C1826">
        <v>749</v>
      </c>
      <c r="D1826">
        <v>109</v>
      </c>
      <c r="E1826">
        <v>2</v>
      </c>
      <c r="F1826">
        <v>218</v>
      </c>
      <c r="G1826">
        <v>1</v>
      </c>
      <c r="H1826" t="str">
        <f>VLOOKUP($C1826,'Raw-products'!$A$2:$H$1261,MATCH(H$1,'Raw-products'!$A$1:$H$1,0))</f>
        <v>Jacket</v>
      </c>
      <c r="I1826" t="str">
        <f>VLOOKUP($C1826,'Raw-products'!$A$2:$H$1261,MATCH(I$1,'Raw-products'!$A$1:$H$1,0))</f>
        <v>Peacoat</v>
      </c>
      <c r="J1826" t="str">
        <f>VLOOKUP($C1826,'Raw-products'!$A$2:$H$1261,MATCH(J$1,'Raw-products'!$A$1:$H$1,0))</f>
        <v>XL</v>
      </c>
      <c r="K1826" t="str">
        <f>VLOOKUP($C1826,'Raw-products'!$A$2:$H$1261,MATCH(K$1,'Raw-products'!$A$1:$H$1,0))</f>
        <v>yellow</v>
      </c>
      <c r="L1826">
        <f>VLOOKUP($C1826,'Raw-products'!$A$2:$H$1261,MATCH(L$1,'Raw-products'!$A$1:$H$1,0))</f>
        <v>102</v>
      </c>
      <c r="M1826">
        <f>VLOOKUP($C1826,'Raw-products'!$A$2:$H$1261,MATCH(M$1,'Raw-products'!$A$1:$H$1,0))</f>
        <v>53</v>
      </c>
      <c r="N1826" s="5">
        <f t="shared" si="56"/>
        <v>5406</v>
      </c>
      <c r="O1826" cm="1">
        <f t="array" ref="O1826:R1826">_xlfn.XLOOKUP($B1826,'Raw -orders'!$A:$A,'Raw -orders'!$B:$E)</f>
        <v>729</v>
      </c>
      <c r="P1826">
        <v>24488</v>
      </c>
      <c r="Q1826" s="1">
        <v>44281</v>
      </c>
      <c r="R1826" s="1">
        <v>44304</v>
      </c>
      <c r="S1826" t="str" cm="1">
        <f t="array" ref="S1826:Z1826">_xlfn.XLOOKUP($O1826,'Raw - customers'!$A:$A,'Raw - customers'!$B:$I)</f>
        <v>Gerri Mccarle</v>
      </c>
      <c r="T1826" t="str">
        <v>Female</v>
      </c>
      <c r="U1826">
        <v>54</v>
      </c>
      <c r="V1826" t="str">
        <v>269 Kuhn PlazaApt. 260</v>
      </c>
      <c r="W1826">
        <v>7315</v>
      </c>
      <c r="X1826" t="str">
        <v>Cameronport</v>
      </c>
      <c r="Y1826" t="str">
        <v>South Australia</v>
      </c>
      <c r="Z1826" t="str">
        <v>Australia</v>
      </c>
      <c r="AA1826">
        <v>3</v>
      </c>
      <c r="AB1826" s="3" t="str">
        <f t="shared" si="57"/>
        <v>20 to 30</v>
      </c>
      <c r="AM1826" s="6">
        <v>729</v>
      </c>
      <c r="AN1826" s="6" t="s">
        <v>1345</v>
      </c>
    </row>
    <row r="1827" spans="1:40" x14ac:dyDescent="0.25">
      <c r="A1827">
        <v>1825</v>
      </c>
      <c r="B1827">
        <v>370</v>
      </c>
      <c r="C1827">
        <v>387</v>
      </c>
      <c r="D1827">
        <v>119</v>
      </c>
      <c r="E1827">
        <v>2</v>
      </c>
      <c r="F1827">
        <v>238</v>
      </c>
      <c r="G1827">
        <v>1</v>
      </c>
      <c r="H1827" t="str">
        <f>VLOOKUP($C1827,'Raw-products'!$A$2:$H$1261,MATCH(H$1,'Raw-products'!$A$1:$H$1,0))</f>
        <v>Shirt</v>
      </c>
      <c r="I1827" t="str">
        <f>VLOOKUP($C1827,'Raw-products'!$A$2:$H$1261,MATCH(I$1,'Raw-products'!$A$1:$H$1,0))</f>
        <v>Casual Slim Fit</v>
      </c>
      <c r="J1827" t="str">
        <f>VLOOKUP($C1827,'Raw-products'!$A$2:$H$1261,MATCH(J$1,'Raw-products'!$A$1:$H$1,0))</f>
        <v>M</v>
      </c>
      <c r="K1827" t="str">
        <f>VLOOKUP($C1827,'Raw-products'!$A$2:$H$1261,MATCH(K$1,'Raw-products'!$A$1:$H$1,0))</f>
        <v>red</v>
      </c>
      <c r="L1827">
        <f>VLOOKUP($C1827,'Raw-products'!$A$2:$H$1261,MATCH(L$1,'Raw-products'!$A$1:$H$1,0))</f>
        <v>113</v>
      </c>
      <c r="M1827">
        <f>VLOOKUP($C1827,'Raw-products'!$A$2:$H$1261,MATCH(M$1,'Raw-products'!$A$1:$H$1,0))</f>
        <v>67</v>
      </c>
      <c r="N1827" s="5">
        <f t="shared" si="56"/>
        <v>7571</v>
      </c>
      <c r="O1827" cm="1">
        <f t="array" ref="O1827:R1827">_xlfn.XLOOKUP($B1827,'Raw -orders'!$A:$A,'Raw -orders'!$B:$E)</f>
        <v>986</v>
      </c>
      <c r="P1827">
        <v>53990</v>
      </c>
      <c r="Q1827" s="1">
        <v>44218</v>
      </c>
      <c r="R1827" s="1">
        <v>44238</v>
      </c>
      <c r="S1827" t="str" cm="1">
        <f t="array" ref="S1827:Z1827">_xlfn.XLOOKUP($O1827,'Raw - customers'!$A:$A,'Raw - customers'!$B:$I)</f>
        <v>Theodosia Postins</v>
      </c>
      <c r="T1827" t="str">
        <v>Polygender</v>
      </c>
      <c r="U1827">
        <v>38</v>
      </c>
      <c r="V1827" t="str">
        <v>1853 Dickens LaneSuite 406</v>
      </c>
      <c r="W1827">
        <v>2972</v>
      </c>
      <c r="X1827" t="str">
        <v>Turcottetown</v>
      </c>
      <c r="Y1827" t="str">
        <v>Australian Capital Territory</v>
      </c>
      <c r="Z1827" t="str">
        <v>Australia</v>
      </c>
      <c r="AA1827">
        <v>1</v>
      </c>
      <c r="AB1827" s="3" t="str">
        <f t="shared" si="57"/>
        <v>10 to 20</v>
      </c>
      <c r="AM1827" s="6">
        <v>986</v>
      </c>
      <c r="AN1827" s="6" t="s">
        <v>1350</v>
      </c>
    </row>
    <row r="1828" spans="1:40" x14ac:dyDescent="0.25">
      <c r="A1828">
        <v>1826</v>
      </c>
      <c r="B1828">
        <v>370</v>
      </c>
      <c r="C1828">
        <v>663</v>
      </c>
      <c r="D1828">
        <v>93</v>
      </c>
      <c r="E1828">
        <v>2</v>
      </c>
      <c r="F1828">
        <v>186</v>
      </c>
      <c r="G1828">
        <v>1</v>
      </c>
      <c r="H1828" t="str">
        <f>VLOOKUP($C1828,'Raw-products'!$A$2:$H$1261,MATCH(H$1,'Raw-products'!$A$1:$H$1,0))</f>
        <v>Jacket</v>
      </c>
      <c r="I1828" t="str">
        <f>VLOOKUP($C1828,'Raw-products'!$A$2:$H$1261,MATCH(I$1,'Raw-products'!$A$1:$H$1,0))</f>
        <v>Coach</v>
      </c>
      <c r="J1828" t="str">
        <f>VLOOKUP($C1828,'Raw-products'!$A$2:$H$1261,MATCH(J$1,'Raw-products'!$A$1:$H$1,0))</f>
        <v>L</v>
      </c>
      <c r="K1828" t="str">
        <f>VLOOKUP($C1828,'Raw-products'!$A$2:$H$1261,MATCH(K$1,'Raw-products'!$A$1:$H$1,0))</f>
        <v>violet</v>
      </c>
      <c r="L1828">
        <f>VLOOKUP($C1828,'Raw-products'!$A$2:$H$1261,MATCH(L$1,'Raw-products'!$A$1:$H$1,0))</f>
        <v>115</v>
      </c>
      <c r="M1828">
        <f>VLOOKUP($C1828,'Raw-products'!$A$2:$H$1261,MATCH(M$1,'Raw-products'!$A$1:$H$1,0))</f>
        <v>80</v>
      </c>
      <c r="N1828" s="5">
        <f t="shared" si="56"/>
        <v>9200</v>
      </c>
      <c r="O1828" cm="1">
        <f t="array" ref="O1828:R1828">_xlfn.XLOOKUP($B1828,'Raw -orders'!$A:$A,'Raw -orders'!$B:$E)</f>
        <v>986</v>
      </c>
      <c r="P1828">
        <v>53990</v>
      </c>
      <c r="Q1828" s="1">
        <v>44218</v>
      </c>
      <c r="R1828" s="1">
        <v>44238</v>
      </c>
      <c r="S1828" t="str" cm="1">
        <f t="array" ref="S1828:Z1828">_xlfn.XLOOKUP($O1828,'Raw - customers'!$A:$A,'Raw - customers'!$B:$I)</f>
        <v>Theodosia Postins</v>
      </c>
      <c r="T1828" t="str">
        <v>Polygender</v>
      </c>
      <c r="U1828">
        <v>38</v>
      </c>
      <c r="V1828" t="str">
        <v>1853 Dickens LaneSuite 406</v>
      </c>
      <c r="W1828">
        <v>2972</v>
      </c>
      <c r="X1828" t="str">
        <v>Turcottetown</v>
      </c>
      <c r="Y1828" t="str">
        <v>Australian Capital Territory</v>
      </c>
      <c r="Z1828" t="str">
        <v>Australia</v>
      </c>
      <c r="AA1828">
        <v>1</v>
      </c>
      <c r="AB1828" s="3" t="str">
        <f t="shared" si="57"/>
        <v>10 to 20</v>
      </c>
      <c r="AM1828" s="6">
        <v>986</v>
      </c>
      <c r="AN1828" s="6" t="s">
        <v>1350</v>
      </c>
    </row>
    <row r="1829" spans="1:40" x14ac:dyDescent="0.25">
      <c r="A1829">
        <v>1827</v>
      </c>
      <c r="B1829">
        <v>370</v>
      </c>
      <c r="C1829">
        <v>84</v>
      </c>
      <c r="D1829">
        <v>118</v>
      </c>
      <c r="E1829">
        <v>1</v>
      </c>
      <c r="F1829">
        <v>118</v>
      </c>
      <c r="G1829">
        <v>1</v>
      </c>
      <c r="H1829" t="str">
        <f>VLOOKUP($C1829,'Raw-products'!$A$2:$H$1261,MATCH(H$1,'Raw-products'!$A$1:$H$1,0))</f>
        <v>Shirt</v>
      </c>
      <c r="I1829" t="str">
        <f>VLOOKUP($C1829,'Raw-products'!$A$2:$H$1261,MATCH(I$1,'Raw-products'!$A$1:$H$1,0))</f>
        <v>Flannel</v>
      </c>
      <c r="J1829" t="str">
        <f>VLOOKUP($C1829,'Raw-products'!$A$2:$H$1261,MATCH(J$1,'Raw-products'!$A$1:$H$1,0))</f>
        <v>XL</v>
      </c>
      <c r="K1829" t="str">
        <f>VLOOKUP($C1829,'Raw-products'!$A$2:$H$1261,MATCH(K$1,'Raw-products'!$A$1:$H$1,0))</f>
        <v>yellow</v>
      </c>
      <c r="L1829">
        <f>VLOOKUP($C1829,'Raw-products'!$A$2:$H$1261,MATCH(L$1,'Raw-products'!$A$1:$H$1,0))</f>
        <v>96</v>
      </c>
      <c r="M1829">
        <f>VLOOKUP($C1829,'Raw-products'!$A$2:$H$1261,MATCH(M$1,'Raw-products'!$A$1:$H$1,0))</f>
        <v>72</v>
      </c>
      <c r="N1829" s="5">
        <f t="shared" si="56"/>
        <v>6912</v>
      </c>
      <c r="O1829" cm="1">
        <f t="array" ref="O1829:R1829">_xlfn.XLOOKUP($B1829,'Raw -orders'!$A:$A,'Raw -orders'!$B:$E)</f>
        <v>986</v>
      </c>
      <c r="P1829">
        <v>53990</v>
      </c>
      <c r="Q1829" s="1">
        <v>44218</v>
      </c>
      <c r="R1829" s="1">
        <v>44238</v>
      </c>
      <c r="S1829" t="str" cm="1">
        <f t="array" ref="S1829:Z1829">_xlfn.XLOOKUP($O1829,'Raw - customers'!$A:$A,'Raw - customers'!$B:$I)</f>
        <v>Theodosia Postins</v>
      </c>
      <c r="T1829" t="str">
        <v>Polygender</v>
      </c>
      <c r="U1829">
        <v>38</v>
      </c>
      <c r="V1829" t="str">
        <v>1853 Dickens LaneSuite 406</v>
      </c>
      <c r="W1829">
        <v>2972</v>
      </c>
      <c r="X1829" t="str">
        <v>Turcottetown</v>
      </c>
      <c r="Y1829" t="str">
        <v>Australian Capital Territory</v>
      </c>
      <c r="Z1829" t="str">
        <v>Australia</v>
      </c>
      <c r="AA1829">
        <v>1</v>
      </c>
      <c r="AB1829" s="3" t="str">
        <f t="shared" si="57"/>
        <v>10 to 20</v>
      </c>
      <c r="AM1829" s="6">
        <v>986</v>
      </c>
      <c r="AN1829" s="6" t="s">
        <v>1350</v>
      </c>
    </row>
    <row r="1830" spans="1:40" x14ac:dyDescent="0.25">
      <c r="A1830">
        <v>1828</v>
      </c>
      <c r="B1830">
        <v>370</v>
      </c>
      <c r="C1830">
        <v>354</v>
      </c>
      <c r="D1830">
        <v>94</v>
      </c>
      <c r="E1830">
        <v>1</v>
      </c>
      <c r="F1830">
        <v>94</v>
      </c>
      <c r="G1830">
        <v>1</v>
      </c>
      <c r="H1830" t="str">
        <f>VLOOKUP($C1830,'Raw-products'!$A$2:$H$1261,MATCH(H$1,'Raw-products'!$A$1:$H$1,0))</f>
        <v>Shirt</v>
      </c>
      <c r="I1830" t="str">
        <f>VLOOKUP($C1830,'Raw-products'!$A$2:$H$1261,MATCH(I$1,'Raw-products'!$A$1:$H$1,0))</f>
        <v>Henley</v>
      </c>
      <c r="J1830" t="str">
        <f>VLOOKUP($C1830,'Raw-products'!$A$2:$H$1261,MATCH(J$1,'Raw-products'!$A$1:$H$1,0))</f>
        <v>XL</v>
      </c>
      <c r="K1830" t="str">
        <f>VLOOKUP($C1830,'Raw-products'!$A$2:$H$1261,MATCH(K$1,'Raw-products'!$A$1:$H$1,0))</f>
        <v>red</v>
      </c>
      <c r="L1830">
        <f>VLOOKUP($C1830,'Raw-products'!$A$2:$H$1261,MATCH(L$1,'Raw-products'!$A$1:$H$1,0))</f>
        <v>92</v>
      </c>
      <c r="M1830">
        <f>VLOOKUP($C1830,'Raw-products'!$A$2:$H$1261,MATCH(M$1,'Raw-products'!$A$1:$H$1,0))</f>
        <v>59</v>
      </c>
      <c r="N1830" s="5">
        <f t="shared" si="56"/>
        <v>5428</v>
      </c>
      <c r="O1830" cm="1">
        <f t="array" ref="O1830:R1830">_xlfn.XLOOKUP($B1830,'Raw -orders'!$A:$A,'Raw -orders'!$B:$E)</f>
        <v>986</v>
      </c>
      <c r="P1830">
        <v>53990</v>
      </c>
      <c r="Q1830" s="1">
        <v>44218</v>
      </c>
      <c r="R1830" s="1">
        <v>44238</v>
      </c>
      <c r="S1830" t="str" cm="1">
        <f t="array" ref="S1830:Z1830">_xlfn.XLOOKUP($O1830,'Raw - customers'!$A:$A,'Raw - customers'!$B:$I)</f>
        <v>Theodosia Postins</v>
      </c>
      <c r="T1830" t="str">
        <v>Polygender</v>
      </c>
      <c r="U1830">
        <v>38</v>
      </c>
      <c r="V1830" t="str">
        <v>1853 Dickens LaneSuite 406</v>
      </c>
      <c r="W1830">
        <v>2972</v>
      </c>
      <c r="X1830" t="str">
        <v>Turcottetown</v>
      </c>
      <c r="Y1830" t="str">
        <v>Australian Capital Territory</v>
      </c>
      <c r="Z1830" t="str">
        <v>Australia</v>
      </c>
      <c r="AA1830">
        <v>1</v>
      </c>
      <c r="AB1830" s="3" t="str">
        <f t="shared" si="57"/>
        <v>10 to 20</v>
      </c>
      <c r="AM1830" s="6">
        <v>986</v>
      </c>
      <c r="AN1830" s="6" t="s">
        <v>1350</v>
      </c>
    </row>
    <row r="1831" spans="1:40" x14ac:dyDescent="0.25">
      <c r="A1831">
        <v>1829</v>
      </c>
      <c r="B1831">
        <v>370</v>
      </c>
      <c r="C1831">
        <v>901</v>
      </c>
      <c r="D1831">
        <v>94</v>
      </c>
      <c r="E1831">
        <v>2</v>
      </c>
      <c r="F1831">
        <v>188</v>
      </c>
      <c r="G1831">
        <v>1</v>
      </c>
      <c r="H1831" t="str">
        <f>VLOOKUP($C1831,'Raw-products'!$A$2:$H$1261,MATCH(H$1,'Raw-products'!$A$1:$H$1,0))</f>
        <v>Trousers</v>
      </c>
      <c r="I1831" t="str">
        <f>VLOOKUP($C1831,'Raw-products'!$A$2:$H$1261,MATCH(I$1,'Raw-products'!$A$1:$H$1,0))</f>
        <v>Cords</v>
      </c>
      <c r="J1831" t="str">
        <f>VLOOKUP($C1831,'Raw-products'!$A$2:$H$1261,MATCH(J$1,'Raw-products'!$A$1:$H$1,0))</f>
        <v>S</v>
      </c>
      <c r="K1831" t="str">
        <f>VLOOKUP($C1831,'Raw-products'!$A$2:$H$1261,MATCH(K$1,'Raw-products'!$A$1:$H$1,0))</f>
        <v>indigo</v>
      </c>
      <c r="L1831">
        <f>VLOOKUP($C1831,'Raw-products'!$A$2:$H$1261,MATCH(L$1,'Raw-products'!$A$1:$H$1,0))</f>
        <v>113</v>
      </c>
      <c r="M1831">
        <f>VLOOKUP($C1831,'Raw-products'!$A$2:$H$1261,MATCH(M$1,'Raw-products'!$A$1:$H$1,0))</f>
        <v>60</v>
      </c>
      <c r="N1831" s="5">
        <f t="shared" si="56"/>
        <v>6780</v>
      </c>
      <c r="O1831" cm="1">
        <f t="array" ref="O1831:R1831">_xlfn.XLOOKUP($B1831,'Raw -orders'!$A:$A,'Raw -orders'!$B:$E)</f>
        <v>986</v>
      </c>
      <c r="P1831">
        <v>53990</v>
      </c>
      <c r="Q1831" s="1">
        <v>44218</v>
      </c>
      <c r="R1831" s="1">
        <v>44238</v>
      </c>
      <c r="S1831" t="str" cm="1">
        <f t="array" ref="S1831:Z1831">_xlfn.XLOOKUP($O1831,'Raw - customers'!$A:$A,'Raw - customers'!$B:$I)</f>
        <v>Theodosia Postins</v>
      </c>
      <c r="T1831" t="str">
        <v>Polygender</v>
      </c>
      <c r="U1831">
        <v>38</v>
      </c>
      <c r="V1831" t="str">
        <v>1853 Dickens LaneSuite 406</v>
      </c>
      <c r="W1831">
        <v>2972</v>
      </c>
      <c r="X1831" t="str">
        <v>Turcottetown</v>
      </c>
      <c r="Y1831" t="str">
        <v>Australian Capital Territory</v>
      </c>
      <c r="Z1831" t="str">
        <v>Australia</v>
      </c>
      <c r="AA1831">
        <v>1</v>
      </c>
      <c r="AB1831" s="3" t="str">
        <f t="shared" si="57"/>
        <v>10 to 20</v>
      </c>
      <c r="AM1831" s="6">
        <v>986</v>
      </c>
      <c r="AN1831" s="6" t="s">
        <v>1350</v>
      </c>
    </row>
    <row r="1832" spans="1:40" x14ac:dyDescent="0.25">
      <c r="A1832">
        <v>1830</v>
      </c>
      <c r="B1832">
        <v>370</v>
      </c>
      <c r="C1832">
        <v>1141</v>
      </c>
      <c r="D1832">
        <v>102</v>
      </c>
      <c r="E1832">
        <v>1</v>
      </c>
      <c r="F1832">
        <v>102</v>
      </c>
      <c r="G1832">
        <v>1</v>
      </c>
      <c r="H1832" t="str">
        <f>VLOOKUP($C1832,'Raw-products'!$A$2:$H$1261,MATCH(H$1,'Raw-products'!$A$1:$H$1,0))</f>
        <v>Trousers</v>
      </c>
      <c r="I1832" t="str">
        <f>VLOOKUP($C1832,'Raw-products'!$A$2:$H$1261,MATCH(I$1,'Raw-products'!$A$1:$H$1,0))</f>
        <v>Cargo Pants</v>
      </c>
      <c r="J1832" t="str">
        <f>VLOOKUP($C1832,'Raw-products'!$A$2:$H$1261,MATCH(J$1,'Raw-products'!$A$1:$H$1,0))</f>
        <v>S</v>
      </c>
      <c r="K1832" t="str">
        <f>VLOOKUP($C1832,'Raw-products'!$A$2:$H$1261,MATCH(K$1,'Raw-products'!$A$1:$H$1,0))</f>
        <v>blue</v>
      </c>
      <c r="L1832">
        <f>VLOOKUP($C1832,'Raw-products'!$A$2:$H$1261,MATCH(L$1,'Raw-products'!$A$1:$H$1,0))</f>
        <v>106</v>
      </c>
      <c r="M1832">
        <f>VLOOKUP($C1832,'Raw-products'!$A$2:$H$1261,MATCH(M$1,'Raw-products'!$A$1:$H$1,0))</f>
        <v>63</v>
      </c>
      <c r="N1832" s="5">
        <f t="shared" si="56"/>
        <v>6678</v>
      </c>
      <c r="O1832" cm="1">
        <f t="array" ref="O1832:R1832">_xlfn.XLOOKUP($B1832,'Raw -orders'!$A:$A,'Raw -orders'!$B:$E)</f>
        <v>986</v>
      </c>
      <c r="P1832">
        <v>53990</v>
      </c>
      <c r="Q1832" s="1">
        <v>44218</v>
      </c>
      <c r="R1832" s="1">
        <v>44238</v>
      </c>
      <c r="S1832" t="str" cm="1">
        <f t="array" ref="S1832:Z1832">_xlfn.XLOOKUP($O1832,'Raw - customers'!$A:$A,'Raw - customers'!$B:$I)</f>
        <v>Theodosia Postins</v>
      </c>
      <c r="T1832" t="str">
        <v>Polygender</v>
      </c>
      <c r="U1832">
        <v>38</v>
      </c>
      <c r="V1832" t="str">
        <v>1853 Dickens LaneSuite 406</v>
      </c>
      <c r="W1832">
        <v>2972</v>
      </c>
      <c r="X1832" t="str">
        <v>Turcottetown</v>
      </c>
      <c r="Y1832" t="str">
        <v>Australian Capital Territory</v>
      </c>
      <c r="Z1832" t="str">
        <v>Australia</v>
      </c>
      <c r="AA1832">
        <v>1</v>
      </c>
      <c r="AB1832" s="3" t="str">
        <f t="shared" si="57"/>
        <v>10 to 20</v>
      </c>
      <c r="AM1832" s="6">
        <v>986</v>
      </c>
      <c r="AN1832" s="6" t="s">
        <v>1350</v>
      </c>
    </row>
    <row r="1833" spans="1:40" x14ac:dyDescent="0.25">
      <c r="A1833">
        <v>1831</v>
      </c>
      <c r="B1833">
        <v>370</v>
      </c>
      <c r="C1833">
        <v>30</v>
      </c>
      <c r="D1833">
        <v>96</v>
      </c>
      <c r="E1833">
        <v>2</v>
      </c>
      <c r="F1833">
        <v>192</v>
      </c>
      <c r="G1833">
        <v>1</v>
      </c>
      <c r="H1833" t="str">
        <f>VLOOKUP($C1833,'Raw-products'!$A$2:$H$1261,MATCH(H$1,'Raw-products'!$A$1:$H$1,0))</f>
        <v>Shirt</v>
      </c>
      <c r="I1833" t="str">
        <f>VLOOKUP($C1833,'Raw-products'!$A$2:$H$1261,MATCH(I$1,'Raw-products'!$A$1:$H$1,0))</f>
        <v>Oxford Cloth</v>
      </c>
      <c r="J1833" t="str">
        <f>VLOOKUP($C1833,'Raw-products'!$A$2:$H$1261,MATCH(J$1,'Raw-products'!$A$1:$H$1,0))</f>
        <v>XS</v>
      </c>
      <c r="K1833" t="str">
        <f>VLOOKUP($C1833,'Raw-products'!$A$2:$H$1261,MATCH(K$1,'Raw-products'!$A$1:$H$1,0))</f>
        <v>violet</v>
      </c>
      <c r="L1833">
        <f>VLOOKUP($C1833,'Raw-products'!$A$2:$H$1261,MATCH(L$1,'Raw-products'!$A$1:$H$1,0))</f>
        <v>114</v>
      </c>
      <c r="M1833">
        <f>VLOOKUP($C1833,'Raw-products'!$A$2:$H$1261,MATCH(M$1,'Raw-products'!$A$1:$H$1,0))</f>
        <v>74</v>
      </c>
      <c r="N1833" s="5">
        <f t="shared" si="56"/>
        <v>8436</v>
      </c>
      <c r="O1833" cm="1">
        <f t="array" ref="O1833:R1833">_xlfn.XLOOKUP($B1833,'Raw -orders'!$A:$A,'Raw -orders'!$B:$E)</f>
        <v>986</v>
      </c>
      <c r="P1833">
        <v>53990</v>
      </c>
      <c r="Q1833" s="1">
        <v>44218</v>
      </c>
      <c r="R1833" s="1">
        <v>44238</v>
      </c>
      <c r="S1833" t="str" cm="1">
        <f t="array" ref="S1833:Z1833">_xlfn.XLOOKUP($O1833,'Raw - customers'!$A:$A,'Raw - customers'!$B:$I)</f>
        <v>Theodosia Postins</v>
      </c>
      <c r="T1833" t="str">
        <v>Polygender</v>
      </c>
      <c r="U1833">
        <v>38</v>
      </c>
      <c r="V1833" t="str">
        <v>1853 Dickens LaneSuite 406</v>
      </c>
      <c r="W1833">
        <v>2972</v>
      </c>
      <c r="X1833" t="str">
        <v>Turcottetown</v>
      </c>
      <c r="Y1833" t="str">
        <v>Australian Capital Territory</v>
      </c>
      <c r="Z1833" t="str">
        <v>Australia</v>
      </c>
      <c r="AA1833">
        <v>1</v>
      </c>
      <c r="AB1833" s="3" t="str">
        <f t="shared" si="57"/>
        <v>10 to 20</v>
      </c>
      <c r="AM1833" s="6">
        <v>986</v>
      </c>
      <c r="AN1833" s="6" t="s">
        <v>1350</v>
      </c>
    </row>
    <row r="1834" spans="1:40" x14ac:dyDescent="0.25">
      <c r="A1834">
        <v>1832</v>
      </c>
      <c r="B1834">
        <v>370</v>
      </c>
      <c r="C1834">
        <v>334</v>
      </c>
      <c r="D1834">
        <v>109</v>
      </c>
      <c r="E1834">
        <v>1</v>
      </c>
      <c r="F1834">
        <v>109</v>
      </c>
      <c r="G1834">
        <v>1</v>
      </c>
      <c r="H1834" t="str">
        <f>VLOOKUP($C1834,'Raw-products'!$A$2:$H$1261,MATCH(H$1,'Raw-products'!$A$1:$H$1,0))</f>
        <v>Shirt</v>
      </c>
      <c r="I1834" t="str">
        <f>VLOOKUP($C1834,'Raw-products'!$A$2:$H$1261,MATCH(I$1,'Raw-products'!$A$1:$H$1,0))</f>
        <v>Mandarin Collar</v>
      </c>
      <c r="J1834" t="str">
        <f>VLOOKUP($C1834,'Raw-products'!$A$2:$H$1261,MATCH(J$1,'Raw-products'!$A$1:$H$1,0))</f>
        <v>XL</v>
      </c>
      <c r="K1834" t="str">
        <f>VLOOKUP($C1834,'Raw-products'!$A$2:$H$1261,MATCH(K$1,'Raw-products'!$A$1:$H$1,0))</f>
        <v>green</v>
      </c>
      <c r="L1834">
        <f>VLOOKUP($C1834,'Raw-products'!$A$2:$H$1261,MATCH(L$1,'Raw-products'!$A$1:$H$1,0))</f>
        <v>108</v>
      </c>
      <c r="M1834">
        <f>VLOOKUP($C1834,'Raw-products'!$A$2:$H$1261,MATCH(M$1,'Raw-products'!$A$1:$H$1,0))</f>
        <v>79</v>
      </c>
      <c r="N1834" s="5">
        <f t="shared" si="56"/>
        <v>8532</v>
      </c>
      <c r="O1834" cm="1">
        <f t="array" ref="O1834:R1834">_xlfn.XLOOKUP($B1834,'Raw -orders'!$A:$A,'Raw -orders'!$B:$E)</f>
        <v>986</v>
      </c>
      <c r="P1834">
        <v>53990</v>
      </c>
      <c r="Q1834" s="1">
        <v>44218</v>
      </c>
      <c r="R1834" s="1">
        <v>44238</v>
      </c>
      <c r="S1834" t="str" cm="1">
        <f t="array" ref="S1834:Z1834">_xlfn.XLOOKUP($O1834,'Raw - customers'!$A:$A,'Raw - customers'!$B:$I)</f>
        <v>Theodosia Postins</v>
      </c>
      <c r="T1834" t="str">
        <v>Polygender</v>
      </c>
      <c r="U1834">
        <v>38</v>
      </c>
      <c r="V1834" t="str">
        <v>1853 Dickens LaneSuite 406</v>
      </c>
      <c r="W1834">
        <v>2972</v>
      </c>
      <c r="X1834" t="str">
        <v>Turcottetown</v>
      </c>
      <c r="Y1834" t="str">
        <v>Australian Capital Territory</v>
      </c>
      <c r="Z1834" t="str">
        <v>Australia</v>
      </c>
      <c r="AA1834">
        <v>1</v>
      </c>
      <c r="AB1834" s="3" t="str">
        <f t="shared" si="57"/>
        <v>10 to 20</v>
      </c>
      <c r="AM1834" s="6">
        <v>986</v>
      </c>
      <c r="AN1834" s="6" t="s">
        <v>1350</v>
      </c>
    </row>
    <row r="1835" spans="1:40" x14ac:dyDescent="0.25">
      <c r="A1835">
        <v>1833</v>
      </c>
      <c r="B1835">
        <v>370</v>
      </c>
      <c r="C1835">
        <v>1125</v>
      </c>
      <c r="D1835">
        <v>102</v>
      </c>
      <c r="E1835">
        <v>3</v>
      </c>
      <c r="F1835">
        <v>306</v>
      </c>
      <c r="G1835">
        <v>1</v>
      </c>
      <c r="H1835" t="str">
        <f>VLOOKUP($C1835,'Raw-products'!$A$2:$H$1261,MATCH(H$1,'Raw-products'!$A$1:$H$1,0))</f>
        <v>Trousers</v>
      </c>
      <c r="I1835" t="str">
        <f>VLOOKUP($C1835,'Raw-products'!$A$2:$H$1261,MATCH(I$1,'Raw-products'!$A$1:$H$1,0))</f>
        <v>Cargo Pants</v>
      </c>
      <c r="J1835" t="str">
        <f>VLOOKUP($C1835,'Raw-products'!$A$2:$H$1261,MATCH(J$1,'Raw-products'!$A$1:$H$1,0))</f>
        <v>XS</v>
      </c>
      <c r="K1835" t="str">
        <f>VLOOKUP($C1835,'Raw-products'!$A$2:$H$1261,MATCH(K$1,'Raw-products'!$A$1:$H$1,0))</f>
        <v>orange</v>
      </c>
      <c r="L1835">
        <f>VLOOKUP($C1835,'Raw-products'!$A$2:$H$1261,MATCH(L$1,'Raw-products'!$A$1:$H$1,0))</f>
        <v>106</v>
      </c>
      <c r="M1835">
        <f>VLOOKUP($C1835,'Raw-products'!$A$2:$H$1261,MATCH(M$1,'Raw-products'!$A$1:$H$1,0))</f>
        <v>43</v>
      </c>
      <c r="N1835" s="5">
        <f t="shared" si="56"/>
        <v>4558</v>
      </c>
      <c r="O1835" cm="1">
        <f t="array" ref="O1835:R1835">_xlfn.XLOOKUP($B1835,'Raw -orders'!$A:$A,'Raw -orders'!$B:$E)</f>
        <v>986</v>
      </c>
      <c r="P1835">
        <v>53990</v>
      </c>
      <c r="Q1835" s="1">
        <v>44218</v>
      </c>
      <c r="R1835" s="1">
        <v>44238</v>
      </c>
      <c r="S1835" t="str" cm="1">
        <f t="array" ref="S1835:Z1835">_xlfn.XLOOKUP($O1835,'Raw - customers'!$A:$A,'Raw - customers'!$B:$I)</f>
        <v>Theodosia Postins</v>
      </c>
      <c r="T1835" t="str">
        <v>Polygender</v>
      </c>
      <c r="U1835">
        <v>38</v>
      </c>
      <c r="V1835" t="str">
        <v>1853 Dickens LaneSuite 406</v>
      </c>
      <c r="W1835">
        <v>2972</v>
      </c>
      <c r="X1835" t="str">
        <v>Turcottetown</v>
      </c>
      <c r="Y1835" t="str">
        <v>Australian Capital Territory</v>
      </c>
      <c r="Z1835" t="str">
        <v>Australia</v>
      </c>
      <c r="AA1835">
        <v>1</v>
      </c>
      <c r="AB1835" s="3" t="str">
        <f t="shared" si="57"/>
        <v>10 to 20</v>
      </c>
      <c r="AM1835" s="6">
        <v>986</v>
      </c>
      <c r="AN1835" s="6" t="s">
        <v>1350</v>
      </c>
    </row>
    <row r="1836" spans="1:40" x14ac:dyDescent="0.25">
      <c r="A1836">
        <v>1834</v>
      </c>
      <c r="B1836">
        <v>370</v>
      </c>
      <c r="C1836">
        <v>944</v>
      </c>
      <c r="D1836">
        <v>96</v>
      </c>
      <c r="E1836">
        <v>3</v>
      </c>
      <c r="F1836">
        <v>288</v>
      </c>
      <c r="G1836">
        <v>1</v>
      </c>
      <c r="H1836" t="str">
        <f>VLOOKUP($C1836,'Raw-products'!$A$2:$H$1261,MATCH(H$1,'Raw-products'!$A$1:$H$1,0))</f>
        <v>Trousers</v>
      </c>
      <c r="I1836" t="str">
        <f>VLOOKUP($C1836,'Raw-products'!$A$2:$H$1261,MATCH(I$1,'Raw-products'!$A$1:$H$1,0))</f>
        <v>Drawstring</v>
      </c>
      <c r="J1836" t="str">
        <f>VLOOKUP($C1836,'Raw-products'!$A$2:$H$1261,MATCH(J$1,'Raw-products'!$A$1:$H$1,0))</f>
        <v>XL</v>
      </c>
      <c r="K1836" t="str">
        <f>VLOOKUP($C1836,'Raw-products'!$A$2:$H$1261,MATCH(K$1,'Raw-products'!$A$1:$H$1,0))</f>
        <v>violet</v>
      </c>
      <c r="L1836">
        <f>VLOOKUP($C1836,'Raw-products'!$A$2:$H$1261,MATCH(L$1,'Raw-products'!$A$1:$H$1,0))</f>
        <v>104</v>
      </c>
      <c r="M1836">
        <f>VLOOKUP($C1836,'Raw-products'!$A$2:$H$1261,MATCH(M$1,'Raw-products'!$A$1:$H$1,0))</f>
        <v>80</v>
      </c>
      <c r="N1836" s="5">
        <f t="shared" si="56"/>
        <v>8320</v>
      </c>
      <c r="O1836" cm="1">
        <f t="array" ref="O1836:R1836">_xlfn.XLOOKUP($B1836,'Raw -orders'!$A:$A,'Raw -orders'!$B:$E)</f>
        <v>986</v>
      </c>
      <c r="P1836">
        <v>53990</v>
      </c>
      <c r="Q1836" s="1">
        <v>44218</v>
      </c>
      <c r="R1836" s="1">
        <v>44238</v>
      </c>
      <c r="S1836" t="str" cm="1">
        <f t="array" ref="S1836:Z1836">_xlfn.XLOOKUP($O1836,'Raw - customers'!$A:$A,'Raw - customers'!$B:$I)</f>
        <v>Theodosia Postins</v>
      </c>
      <c r="T1836" t="str">
        <v>Polygender</v>
      </c>
      <c r="U1836">
        <v>38</v>
      </c>
      <c r="V1836" t="str">
        <v>1853 Dickens LaneSuite 406</v>
      </c>
      <c r="W1836">
        <v>2972</v>
      </c>
      <c r="X1836" t="str">
        <v>Turcottetown</v>
      </c>
      <c r="Y1836" t="str">
        <v>Australian Capital Territory</v>
      </c>
      <c r="Z1836" t="str">
        <v>Australia</v>
      </c>
      <c r="AA1836">
        <v>1</v>
      </c>
      <c r="AB1836" s="3" t="str">
        <f t="shared" si="57"/>
        <v>10 to 20</v>
      </c>
      <c r="AM1836" s="6">
        <v>986</v>
      </c>
      <c r="AN1836" s="6" t="s">
        <v>1350</v>
      </c>
    </row>
    <row r="1837" spans="1:40" x14ac:dyDescent="0.25">
      <c r="A1837">
        <v>1835</v>
      </c>
      <c r="B1837">
        <v>371</v>
      </c>
      <c r="C1837">
        <v>475</v>
      </c>
      <c r="D1837">
        <v>118</v>
      </c>
      <c r="E1837">
        <v>1</v>
      </c>
      <c r="F1837">
        <v>118</v>
      </c>
      <c r="G1837">
        <v>1</v>
      </c>
      <c r="H1837" t="str">
        <f>VLOOKUP($C1837,'Raw-products'!$A$2:$H$1261,MATCH(H$1,'Raw-products'!$A$1:$H$1,0))</f>
        <v>Jacket</v>
      </c>
      <c r="I1837" t="str">
        <f>VLOOKUP($C1837,'Raw-products'!$A$2:$H$1261,MATCH(I$1,'Raw-products'!$A$1:$H$1,0))</f>
        <v>Puffer</v>
      </c>
      <c r="J1837" t="str">
        <f>VLOOKUP($C1837,'Raw-products'!$A$2:$H$1261,MATCH(J$1,'Raw-products'!$A$1:$H$1,0))</f>
        <v>XS</v>
      </c>
      <c r="K1837" t="str">
        <f>VLOOKUP($C1837,'Raw-products'!$A$2:$H$1261,MATCH(K$1,'Raw-products'!$A$1:$H$1,0))</f>
        <v>blue</v>
      </c>
      <c r="L1837">
        <f>VLOOKUP($C1837,'Raw-products'!$A$2:$H$1261,MATCH(L$1,'Raw-products'!$A$1:$H$1,0))</f>
        <v>110</v>
      </c>
      <c r="M1837">
        <f>VLOOKUP($C1837,'Raw-products'!$A$2:$H$1261,MATCH(M$1,'Raw-products'!$A$1:$H$1,0))</f>
        <v>57</v>
      </c>
      <c r="N1837" s="5">
        <f t="shared" si="56"/>
        <v>6270</v>
      </c>
      <c r="O1837" cm="1">
        <f t="array" ref="O1837:R1837">_xlfn.XLOOKUP($B1837,'Raw -orders'!$A:$A,'Raw -orders'!$B:$E)</f>
        <v>727</v>
      </c>
      <c r="P1837">
        <v>28931</v>
      </c>
      <c r="Q1837" s="1">
        <v>44437</v>
      </c>
      <c r="R1837" s="1">
        <v>44454</v>
      </c>
      <c r="S1837" t="str" cm="1">
        <f t="array" ref="S1837:Z1837">_xlfn.XLOOKUP($O1837,'Raw - customers'!$A:$A,'Raw - customers'!$B:$I)</f>
        <v>Herschel Verdey</v>
      </c>
      <c r="T1837" t="str">
        <v>Female</v>
      </c>
      <c r="U1837">
        <v>26</v>
      </c>
      <c r="V1837" t="str">
        <v>2752 Lily RoadApt. 721</v>
      </c>
      <c r="W1837">
        <v>3249</v>
      </c>
      <c r="X1837" t="str">
        <v>Jacobport</v>
      </c>
      <c r="Y1837" t="str">
        <v>New South Wales</v>
      </c>
      <c r="Z1837" t="str">
        <v>Australia</v>
      </c>
      <c r="AA1837">
        <v>8</v>
      </c>
      <c r="AB1837" s="3" t="str">
        <f t="shared" si="57"/>
        <v>10 to 20</v>
      </c>
      <c r="AM1837" s="6">
        <v>727</v>
      </c>
      <c r="AN1837" s="6" t="s">
        <v>1362</v>
      </c>
    </row>
    <row r="1838" spans="1:40" x14ac:dyDescent="0.25">
      <c r="A1838">
        <v>1836</v>
      </c>
      <c r="B1838">
        <v>371</v>
      </c>
      <c r="C1838">
        <v>291</v>
      </c>
      <c r="D1838">
        <v>105</v>
      </c>
      <c r="E1838">
        <v>2</v>
      </c>
      <c r="F1838">
        <v>210</v>
      </c>
      <c r="G1838">
        <v>1</v>
      </c>
      <c r="H1838" t="str">
        <f>VLOOKUP($C1838,'Raw-products'!$A$2:$H$1261,MATCH(H$1,'Raw-products'!$A$1:$H$1,0))</f>
        <v>Shirt</v>
      </c>
      <c r="I1838" t="str">
        <f>VLOOKUP($C1838,'Raw-products'!$A$2:$H$1261,MATCH(I$1,'Raw-products'!$A$1:$H$1,0))</f>
        <v>Cuban Collar</v>
      </c>
      <c r="J1838" t="str">
        <f>VLOOKUP($C1838,'Raw-products'!$A$2:$H$1261,MATCH(J$1,'Raw-products'!$A$1:$H$1,0))</f>
        <v>S</v>
      </c>
      <c r="K1838" t="str">
        <f>VLOOKUP($C1838,'Raw-products'!$A$2:$H$1261,MATCH(K$1,'Raw-products'!$A$1:$H$1,0))</f>
        <v>yellow</v>
      </c>
      <c r="L1838">
        <f>VLOOKUP($C1838,'Raw-products'!$A$2:$H$1261,MATCH(L$1,'Raw-products'!$A$1:$H$1,0))</f>
        <v>93</v>
      </c>
      <c r="M1838">
        <f>VLOOKUP($C1838,'Raw-products'!$A$2:$H$1261,MATCH(M$1,'Raw-products'!$A$1:$H$1,0))</f>
        <v>41</v>
      </c>
      <c r="N1838" s="5">
        <f t="shared" si="56"/>
        <v>3813</v>
      </c>
      <c r="O1838" cm="1">
        <f t="array" ref="O1838:R1838">_xlfn.XLOOKUP($B1838,'Raw -orders'!$A:$A,'Raw -orders'!$B:$E)</f>
        <v>727</v>
      </c>
      <c r="P1838">
        <v>28931</v>
      </c>
      <c r="Q1838" s="1">
        <v>44437</v>
      </c>
      <c r="R1838" s="1">
        <v>44454</v>
      </c>
      <c r="S1838" t="str" cm="1">
        <f t="array" ref="S1838:Z1838">_xlfn.XLOOKUP($O1838,'Raw - customers'!$A:$A,'Raw - customers'!$B:$I)</f>
        <v>Herschel Verdey</v>
      </c>
      <c r="T1838" t="str">
        <v>Female</v>
      </c>
      <c r="U1838">
        <v>26</v>
      </c>
      <c r="V1838" t="str">
        <v>2752 Lily RoadApt. 721</v>
      </c>
      <c r="W1838">
        <v>3249</v>
      </c>
      <c r="X1838" t="str">
        <v>Jacobport</v>
      </c>
      <c r="Y1838" t="str">
        <v>New South Wales</v>
      </c>
      <c r="Z1838" t="str">
        <v>Australia</v>
      </c>
      <c r="AA1838">
        <v>8</v>
      </c>
      <c r="AB1838" s="3" t="str">
        <f t="shared" si="57"/>
        <v>10 to 20</v>
      </c>
      <c r="AM1838" s="6">
        <v>727</v>
      </c>
      <c r="AN1838" s="6" t="s">
        <v>1362</v>
      </c>
    </row>
    <row r="1839" spans="1:40" x14ac:dyDescent="0.25">
      <c r="A1839">
        <v>1837</v>
      </c>
      <c r="B1839">
        <v>371</v>
      </c>
      <c r="C1839">
        <v>147</v>
      </c>
      <c r="D1839">
        <v>91</v>
      </c>
      <c r="E1839">
        <v>3</v>
      </c>
      <c r="F1839">
        <v>273</v>
      </c>
      <c r="G1839">
        <v>1</v>
      </c>
      <c r="H1839" t="str">
        <f>VLOOKUP($C1839,'Raw-products'!$A$2:$H$1261,MATCH(H$1,'Raw-products'!$A$1:$H$1,0))</f>
        <v>Shirt</v>
      </c>
      <c r="I1839" t="str">
        <f>VLOOKUP($C1839,'Raw-products'!$A$2:$H$1261,MATCH(I$1,'Raw-products'!$A$1:$H$1,0))</f>
        <v>Linen</v>
      </c>
      <c r="J1839" t="str">
        <f>VLOOKUP($C1839,'Raw-products'!$A$2:$H$1261,MATCH(J$1,'Raw-products'!$A$1:$H$1,0))</f>
        <v>M</v>
      </c>
      <c r="K1839" t="str">
        <f>VLOOKUP($C1839,'Raw-products'!$A$2:$H$1261,MATCH(K$1,'Raw-products'!$A$1:$H$1,0))</f>
        <v>orange</v>
      </c>
      <c r="L1839">
        <f>VLOOKUP($C1839,'Raw-products'!$A$2:$H$1261,MATCH(L$1,'Raw-products'!$A$1:$H$1,0))</f>
        <v>116</v>
      </c>
      <c r="M1839">
        <f>VLOOKUP($C1839,'Raw-products'!$A$2:$H$1261,MATCH(M$1,'Raw-products'!$A$1:$H$1,0))</f>
        <v>42</v>
      </c>
      <c r="N1839" s="5">
        <f t="shared" si="56"/>
        <v>4872</v>
      </c>
      <c r="O1839" cm="1">
        <f t="array" ref="O1839:R1839">_xlfn.XLOOKUP($B1839,'Raw -orders'!$A:$A,'Raw -orders'!$B:$E)</f>
        <v>727</v>
      </c>
      <c r="P1839">
        <v>28931</v>
      </c>
      <c r="Q1839" s="1">
        <v>44437</v>
      </c>
      <c r="R1839" s="1">
        <v>44454</v>
      </c>
      <c r="S1839" t="str" cm="1">
        <f t="array" ref="S1839:Z1839">_xlfn.XLOOKUP($O1839,'Raw - customers'!$A:$A,'Raw - customers'!$B:$I)</f>
        <v>Herschel Verdey</v>
      </c>
      <c r="T1839" t="str">
        <v>Female</v>
      </c>
      <c r="U1839">
        <v>26</v>
      </c>
      <c r="V1839" t="str">
        <v>2752 Lily RoadApt. 721</v>
      </c>
      <c r="W1839">
        <v>3249</v>
      </c>
      <c r="X1839" t="str">
        <v>Jacobport</v>
      </c>
      <c r="Y1839" t="str">
        <v>New South Wales</v>
      </c>
      <c r="Z1839" t="str">
        <v>Australia</v>
      </c>
      <c r="AA1839">
        <v>8</v>
      </c>
      <c r="AB1839" s="3" t="str">
        <f t="shared" si="57"/>
        <v>10 to 20</v>
      </c>
      <c r="AM1839" s="6">
        <v>727</v>
      </c>
      <c r="AN1839" s="6" t="s">
        <v>1362</v>
      </c>
    </row>
    <row r="1840" spans="1:40" x14ac:dyDescent="0.25">
      <c r="A1840">
        <v>1838</v>
      </c>
      <c r="B1840">
        <v>371</v>
      </c>
      <c r="C1840">
        <v>628</v>
      </c>
      <c r="D1840">
        <v>112</v>
      </c>
      <c r="E1840">
        <v>2</v>
      </c>
      <c r="F1840">
        <v>224</v>
      </c>
      <c r="G1840">
        <v>1</v>
      </c>
      <c r="H1840" t="str">
        <f>VLOOKUP($C1840,'Raw-products'!$A$2:$H$1261,MATCH(H$1,'Raw-products'!$A$1:$H$1,0))</f>
        <v>Jacket</v>
      </c>
      <c r="I1840" t="str">
        <f>VLOOKUP($C1840,'Raw-products'!$A$2:$H$1261,MATCH(I$1,'Raw-products'!$A$1:$H$1,0))</f>
        <v>Cardigan</v>
      </c>
      <c r="J1840" t="str">
        <f>VLOOKUP($C1840,'Raw-products'!$A$2:$H$1261,MATCH(J$1,'Raw-products'!$A$1:$H$1,0))</f>
        <v>L</v>
      </c>
      <c r="K1840" t="str">
        <f>VLOOKUP($C1840,'Raw-products'!$A$2:$H$1261,MATCH(K$1,'Raw-products'!$A$1:$H$1,0))</f>
        <v>violet</v>
      </c>
      <c r="L1840">
        <f>VLOOKUP($C1840,'Raw-products'!$A$2:$H$1261,MATCH(L$1,'Raw-products'!$A$1:$H$1,0))</f>
        <v>118</v>
      </c>
      <c r="M1840">
        <f>VLOOKUP($C1840,'Raw-products'!$A$2:$H$1261,MATCH(M$1,'Raw-products'!$A$1:$H$1,0))</f>
        <v>66</v>
      </c>
      <c r="N1840" s="5">
        <f t="shared" si="56"/>
        <v>7788</v>
      </c>
      <c r="O1840" cm="1">
        <f t="array" ref="O1840:R1840">_xlfn.XLOOKUP($B1840,'Raw -orders'!$A:$A,'Raw -orders'!$B:$E)</f>
        <v>727</v>
      </c>
      <c r="P1840">
        <v>28931</v>
      </c>
      <c r="Q1840" s="1">
        <v>44437</v>
      </c>
      <c r="R1840" s="1">
        <v>44454</v>
      </c>
      <c r="S1840" t="str" cm="1">
        <f t="array" ref="S1840:Z1840">_xlfn.XLOOKUP($O1840,'Raw - customers'!$A:$A,'Raw - customers'!$B:$I)</f>
        <v>Herschel Verdey</v>
      </c>
      <c r="T1840" t="str">
        <v>Female</v>
      </c>
      <c r="U1840">
        <v>26</v>
      </c>
      <c r="V1840" t="str">
        <v>2752 Lily RoadApt. 721</v>
      </c>
      <c r="W1840">
        <v>3249</v>
      </c>
      <c r="X1840" t="str">
        <v>Jacobport</v>
      </c>
      <c r="Y1840" t="str">
        <v>New South Wales</v>
      </c>
      <c r="Z1840" t="str">
        <v>Australia</v>
      </c>
      <c r="AA1840">
        <v>8</v>
      </c>
      <c r="AB1840" s="3" t="str">
        <f t="shared" si="57"/>
        <v>10 to 20</v>
      </c>
      <c r="AM1840" s="6">
        <v>727</v>
      </c>
      <c r="AN1840" s="6" t="s">
        <v>1362</v>
      </c>
    </row>
    <row r="1841" spans="1:40" x14ac:dyDescent="0.25">
      <c r="A1841">
        <v>1839</v>
      </c>
      <c r="B1841">
        <v>371</v>
      </c>
      <c r="C1841">
        <v>643</v>
      </c>
      <c r="D1841">
        <v>93</v>
      </c>
      <c r="E1841">
        <v>2</v>
      </c>
      <c r="F1841">
        <v>186</v>
      </c>
      <c r="G1841">
        <v>1</v>
      </c>
      <c r="H1841" t="str">
        <f>VLOOKUP($C1841,'Raw-products'!$A$2:$H$1261,MATCH(H$1,'Raw-products'!$A$1:$H$1,0))</f>
        <v>Jacket</v>
      </c>
      <c r="I1841" t="str">
        <f>VLOOKUP($C1841,'Raw-products'!$A$2:$H$1261,MATCH(I$1,'Raw-products'!$A$1:$H$1,0))</f>
        <v>Coach</v>
      </c>
      <c r="J1841" t="str">
        <f>VLOOKUP($C1841,'Raw-products'!$A$2:$H$1261,MATCH(J$1,'Raw-products'!$A$1:$H$1,0))</f>
        <v>L</v>
      </c>
      <c r="K1841" t="str">
        <f>VLOOKUP($C1841,'Raw-products'!$A$2:$H$1261,MATCH(K$1,'Raw-products'!$A$1:$H$1,0))</f>
        <v>yellow</v>
      </c>
      <c r="L1841">
        <f>VLOOKUP($C1841,'Raw-products'!$A$2:$H$1261,MATCH(L$1,'Raw-products'!$A$1:$H$1,0))</f>
        <v>115</v>
      </c>
      <c r="M1841">
        <f>VLOOKUP($C1841,'Raw-products'!$A$2:$H$1261,MATCH(M$1,'Raw-products'!$A$1:$H$1,0))</f>
        <v>53</v>
      </c>
      <c r="N1841" s="5">
        <f t="shared" si="56"/>
        <v>6095</v>
      </c>
      <c r="O1841" cm="1">
        <f t="array" ref="O1841:R1841">_xlfn.XLOOKUP($B1841,'Raw -orders'!$A:$A,'Raw -orders'!$B:$E)</f>
        <v>727</v>
      </c>
      <c r="P1841">
        <v>28931</v>
      </c>
      <c r="Q1841" s="1">
        <v>44437</v>
      </c>
      <c r="R1841" s="1">
        <v>44454</v>
      </c>
      <c r="S1841" t="str" cm="1">
        <f t="array" ref="S1841:Z1841">_xlfn.XLOOKUP($O1841,'Raw - customers'!$A:$A,'Raw - customers'!$B:$I)</f>
        <v>Herschel Verdey</v>
      </c>
      <c r="T1841" t="str">
        <v>Female</v>
      </c>
      <c r="U1841">
        <v>26</v>
      </c>
      <c r="V1841" t="str">
        <v>2752 Lily RoadApt. 721</v>
      </c>
      <c r="W1841">
        <v>3249</v>
      </c>
      <c r="X1841" t="str">
        <v>Jacobport</v>
      </c>
      <c r="Y1841" t="str">
        <v>New South Wales</v>
      </c>
      <c r="Z1841" t="str">
        <v>Australia</v>
      </c>
      <c r="AA1841">
        <v>8</v>
      </c>
      <c r="AB1841" s="3" t="str">
        <f t="shared" si="57"/>
        <v>10 to 20</v>
      </c>
      <c r="AM1841" s="6">
        <v>727</v>
      </c>
      <c r="AN1841" s="6" t="s">
        <v>1362</v>
      </c>
    </row>
    <row r="1842" spans="1:40" x14ac:dyDescent="0.25">
      <c r="A1842">
        <v>1840</v>
      </c>
      <c r="B1842">
        <v>371</v>
      </c>
      <c r="C1842">
        <v>540</v>
      </c>
      <c r="D1842">
        <v>98</v>
      </c>
      <c r="E1842">
        <v>3</v>
      </c>
      <c r="F1842">
        <v>294</v>
      </c>
      <c r="G1842">
        <v>1</v>
      </c>
      <c r="H1842" t="str">
        <f>VLOOKUP($C1842,'Raw-products'!$A$2:$H$1261,MATCH(H$1,'Raw-products'!$A$1:$H$1,0))</f>
        <v>Jacket</v>
      </c>
      <c r="I1842" t="str">
        <f>VLOOKUP($C1842,'Raw-products'!$A$2:$H$1261,MATCH(I$1,'Raw-products'!$A$1:$H$1,0))</f>
        <v>Leather</v>
      </c>
      <c r="J1842" t="str">
        <f>VLOOKUP($C1842,'Raw-products'!$A$2:$H$1261,MATCH(J$1,'Raw-products'!$A$1:$H$1,0))</f>
        <v>XS</v>
      </c>
      <c r="K1842" t="str">
        <f>VLOOKUP($C1842,'Raw-products'!$A$2:$H$1261,MATCH(K$1,'Raw-products'!$A$1:$H$1,0))</f>
        <v>green</v>
      </c>
      <c r="L1842">
        <f>VLOOKUP($C1842,'Raw-products'!$A$2:$H$1261,MATCH(L$1,'Raw-products'!$A$1:$H$1,0))</f>
        <v>113</v>
      </c>
      <c r="M1842">
        <f>VLOOKUP($C1842,'Raw-products'!$A$2:$H$1261,MATCH(M$1,'Raw-products'!$A$1:$H$1,0))</f>
        <v>57</v>
      </c>
      <c r="N1842" s="5">
        <f t="shared" si="56"/>
        <v>6441</v>
      </c>
      <c r="O1842" cm="1">
        <f t="array" ref="O1842:R1842">_xlfn.XLOOKUP($B1842,'Raw -orders'!$A:$A,'Raw -orders'!$B:$E)</f>
        <v>727</v>
      </c>
      <c r="P1842">
        <v>28931</v>
      </c>
      <c r="Q1842" s="1">
        <v>44437</v>
      </c>
      <c r="R1842" s="1">
        <v>44454</v>
      </c>
      <c r="S1842" t="str" cm="1">
        <f t="array" ref="S1842:Z1842">_xlfn.XLOOKUP($O1842,'Raw - customers'!$A:$A,'Raw - customers'!$B:$I)</f>
        <v>Herschel Verdey</v>
      </c>
      <c r="T1842" t="str">
        <v>Female</v>
      </c>
      <c r="U1842">
        <v>26</v>
      </c>
      <c r="V1842" t="str">
        <v>2752 Lily RoadApt. 721</v>
      </c>
      <c r="W1842">
        <v>3249</v>
      </c>
      <c r="X1842" t="str">
        <v>Jacobport</v>
      </c>
      <c r="Y1842" t="str">
        <v>New South Wales</v>
      </c>
      <c r="Z1842" t="str">
        <v>Australia</v>
      </c>
      <c r="AA1842">
        <v>8</v>
      </c>
      <c r="AB1842" s="3" t="str">
        <f t="shared" si="57"/>
        <v>10 to 20</v>
      </c>
      <c r="AM1842" s="6">
        <v>727</v>
      </c>
      <c r="AN1842" s="6" t="s">
        <v>1362</v>
      </c>
    </row>
    <row r="1843" spans="1:40" x14ac:dyDescent="0.25">
      <c r="A1843">
        <v>1841</v>
      </c>
      <c r="B1843">
        <v>371</v>
      </c>
      <c r="C1843">
        <v>1013</v>
      </c>
      <c r="D1843">
        <v>106</v>
      </c>
      <c r="E1843">
        <v>1</v>
      </c>
      <c r="F1843">
        <v>106</v>
      </c>
      <c r="G1843">
        <v>1</v>
      </c>
      <c r="H1843" t="str">
        <f>VLOOKUP($C1843,'Raw-products'!$A$2:$H$1261,MATCH(H$1,'Raw-products'!$A$1:$H$1,0))</f>
        <v>Trousers</v>
      </c>
      <c r="I1843" t="str">
        <f>VLOOKUP($C1843,'Raw-products'!$A$2:$H$1261,MATCH(I$1,'Raw-products'!$A$1:$H$1,0))</f>
        <v>Wool</v>
      </c>
      <c r="J1843" t="str">
        <f>VLOOKUP($C1843,'Raw-products'!$A$2:$H$1261,MATCH(J$1,'Raw-products'!$A$1:$H$1,0))</f>
        <v>L</v>
      </c>
      <c r="K1843" t="str">
        <f>VLOOKUP($C1843,'Raw-products'!$A$2:$H$1261,MATCH(K$1,'Raw-products'!$A$1:$H$1,0))</f>
        <v>violet</v>
      </c>
      <c r="L1843">
        <f>VLOOKUP($C1843,'Raw-products'!$A$2:$H$1261,MATCH(L$1,'Raw-products'!$A$1:$H$1,0))</f>
        <v>111</v>
      </c>
      <c r="M1843">
        <f>VLOOKUP($C1843,'Raw-products'!$A$2:$H$1261,MATCH(M$1,'Raw-products'!$A$1:$H$1,0))</f>
        <v>61</v>
      </c>
      <c r="N1843" s="5">
        <f t="shared" si="56"/>
        <v>6771</v>
      </c>
      <c r="O1843" cm="1">
        <f t="array" ref="O1843:R1843">_xlfn.XLOOKUP($B1843,'Raw -orders'!$A:$A,'Raw -orders'!$B:$E)</f>
        <v>727</v>
      </c>
      <c r="P1843">
        <v>28931</v>
      </c>
      <c r="Q1843" s="1">
        <v>44437</v>
      </c>
      <c r="R1843" s="1">
        <v>44454</v>
      </c>
      <c r="S1843" t="str" cm="1">
        <f t="array" ref="S1843:Z1843">_xlfn.XLOOKUP($O1843,'Raw - customers'!$A:$A,'Raw - customers'!$B:$I)</f>
        <v>Herschel Verdey</v>
      </c>
      <c r="T1843" t="str">
        <v>Female</v>
      </c>
      <c r="U1843">
        <v>26</v>
      </c>
      <c r="V1843" t="str">
        <v>2752 Lily RoadApt. 721</v>
      </c>
      <c r="W1843">
        <v>3249</v>
      </c>
      <c r="X1843" t="str">
        <v>Jacobport</v>
      </c>
      <c r="Y1843" t="str">
        <v>New South Wales</v>
      </c>
      <c r="Z1843" t="str">
        <v>Australia</v>
      </c>
      <c r="AA1843">
        <v>8</v>
      </c>
      <c r="AB1843" s="3" t="str">
        <f t="shared" si="57"/>
        <v>10 to 20</v>
      </c>
      <c r="AM1843" s="6">
        <v>727</v>
      </c>
      <c r="AN1843" s="6" t="s">
        <v>1362</v>
      </c>
    </row>
    <row r="1844" spans="1:40" x14ac:dyDescent="0.25">
      <c r="A1844">
        <v>1842</v>
      </c>
      <c r="B1844">
        <v>372</v>
      </c>
      <c r="C1844">
        <v>626</v>
      </c>
      <c r="D1844">
        <v>112</v>
      </c>
      <c r="E1844">
        <v>1</v>
      </c>
      <c r="F1844">
        <v>112</v>
      </c>
      <c r="G1844">
        <v>1</v>
      </c>
      <c r="H1844" t="str">
        <f>VLOOKUP($C1844,'Raw-products'!$A$2:$H$1261,MATCH(H$1,'Raw-products'!$A$1:$H$1,0))</f>
        <v>Jacket</v>
      </c>
      <c r="I1844" t="str">
        <f>VLOOKUP($C1844,'Raw-products'!$A$2:$H$1261,MATCH(I$1,'Raw-products'!$A$1:$H$1,0))</f>
        <v>Cardigan</v>
      </c>
      <c r="J1844" t="str">
        <f>VLOOKUP($C1844,'Raw-products'!$A$2:$H$1261,MATCH(J$1,'Raw-products'!$A$1:$H$1,0))</f>
        <v>S</v>
      </c>
      <c r="K1844" t="str">
        <f>VLOOKUP($C1844,'Raw-products'!$A$2:$H$1261,MATCH(K$1,'Raw-products'!$A$1:$H$1,0))</f>
        <v>violet</v>
      </c>
      <c r="L1844">
        <f>VLOOKUP($C1844,'Raw-products'!$A$2:$H$1261,MATCH(L$1,'Raw-products'!$A$1:$H$1,0))</f>
        <v>118</v>
      </c>
      <c r="M1844">
        <f>VLOOKUP($C1844,'Raw-products'!$A$2:$H$1261,MATCH(M$1,'Raw-products'!$A$1:$H$1,0))</f>
        <v>49</v>
      </c>
      <c r="N1844" s="5">
        <f t="shared" si="56"/>
        <v>5782</v>
      </c>
      <c r="O1844" cm="1">
        <f t="array" ref="O1844:R1844">_xlfn.XLOOKUP($B1844,'Raw -orders'!$A:$A,'Raw -orders'!$B:$E)</f>
        <v>991</v>
      </c>
      <c r="P1844">
        <v>51705</v>
      </c>
      <c r="Q1844" s="1">
        <v>44269</v>
      </c>
      <c r="R1844" s="1">
        <v>44274</v>
      </c>
      <c r="S1844" t="str" cm="1">
        <f t="array" ref="S1844:Z1844">_xlfn.XLOOKUP($O1844,'Raw - customers'!$A:$A,'Raw - customers'!$B:$I)</f>
        <v>Cristina Jowling</v>
      </c>
      <c r="T1844" t="str">
        <v>Genderfluid</v>
      </c>
      <c r="U1844">
        <v>30</v>
      </c>
      <c r="V1844" t="str">
        <v>8164 Stanton IslandApt. 438</v>
      </c>
      <c r="W1844">
        <v>4952</v>
      </c>
      <c r="X1844" t="str">
        <v>North Andrew</v>
      </c>
      <c r="Y1844" t="str">
        <v>Tasmania</v>
      </c>
      <c r="Z1844" t="str">
        <v>Australia</v>
      </c>
      <c r="AA1844">
        <v>3</v>
      </c>
      <c r="AB1844" s="3" t="str">
        <f t="shared" si="57"/>
        <v>0 to 10</v>
      </c>
      <c r="AM1844" s="6">
        <v>991</v>
      </c>
      <c r="AN1844" s="6" t="s">
        <v>1414</v>
      </c>
    </row>
    <row r="1845" spans="1:40" x14ac:dyDescent="0.25">
      <c r="A1845">
        <v>1843</v>
      </c>
      <c r="B1845">
        <v>372</v>
      </c>
      <c r="C1845">
        <v>947</v>
      </c>
      <c r="D1845">
        <v>97</v>
      </c>
      <c r="E1845">
        <v>2</v>
      </c>
      <c r="F1845">
        <v>194</v>
      </c>
      <c r="G1845">
        <v>1</v>
      </c>
      <c r="H1845" t="str">
        <f>VLOOKUP($C1845,'Raw-products'!$A$2:$H$1261,MATCH(H$1,'Raw-products'!$A$1:$H$1,0))</f>
        <v>Trousers</v>
      </c>
      <c r="I1845" t="str">
        <f>VLOOKUP($C1845,'Raw-products'!$A$2:$H$1261,MATCH(I$1,'Raw-products'!$A$1:$H$1,0))</f>
        <v>Slim-Fit</v>
      </c>
      <c r="J1845" t="str">
        <f>VLOOKUP($C1845,'Raw-products'!$A$2:$H$1261,MATCH(J$1,'Raw-products'!$A$1:$H$1,0))</f>
        <v>M</v>
      </c>
      <c r="K1845" t="str">
        <f>VLOOKUP($C1845,'Raw-products'!$A$2:$H$1261,MATCH(K$1,'Raw-products'!$A$1:$H$1,0))</f>
        <v>red</v>
      </c>
      <c r="L1845">
        <f>VLOOKUP($C1845,'Raw-products'!$A$2:$H$1261,MATCH(L$1,'Raw-products'!$A$1:$H$1,0))</f>
        <v>119</v>
      </c>
      <c r="M1845">
        <f>VLOOKUP($C1845,'Raw-products'!$A$2:$H$1261,MATCH(M$1,'Raw-products'!$A$1:$H$1,0))</f>
        <v>67</v>
      </c>
      <c r="N1845" s="5">
        <f t="shared" si="56"/>
        <v>7973</v>
      </c>
      <c r="O1845" cm="1">
        <f t="array" ref="O1845:R1845">_xlfn.XLOOKUP($B1845,'Raw -orders'!$A:$A,'Raw -orders'!$B:$E)</f>
        <v>991</v>
      </c>
      <c r="P1845">
        <v>51705</v>
      </c>
      <c r="Q1845" s="1">
        <v>44269</v>
      </c>
      <c r="R1845" s="1">
        <v>44274</v>
      </c>
      <c r="S1845" t="str" cm="1">
        <f t="array" ref="S1845:Z1845">_xlfn.XLOOKUP($O1845,'Raw - customers'!$A:$A,'Raw - customers'!$B:$I)</f>
        <v>Cristina Jowling</v>
      </c>
      <c r="T1845" t="str">
        <v>Genderfluid</v>
      </c>
      <c r="U1845">
        <v>30</v>
      </c>
      <c r="V1845" t="str">
        <v>8164 Stanton IslandApt. 438</v>
      </c>
      <c r="W1845">
        <v>4952</v>
      </c>
      <c r="X1845" t="str">
        <v>North Andrew</v>
      </c>
      <c r="Y1845" t="str">
        <v>Tasmania</v>
      </c>
      <c r="Z1845" t="str">
        <v>Australia</v>
      </c>
      <c r="AA1845">
        <v>3</v>
      </c>
      <c r="AB1845" s="3" t="str">
        <f t="shared" si="57"/>
        <v>0 to 10</v>
      </c>
      <c r="AM1845" s="6">
        <v>991</v>
      </c>
      <c r="AN1845" s="6" t="s">
        <v>1414</v>
      </c>
    </row>
    <row r="1846" spans="1:40" x14ac:dyDescent="0.25">
      <c r="A1846">
        <v>1844</v>
      </c>
      <c r="B1846">
        <v>372</v>
      </c>
      <c r="C1846">
        <v>79</v>
      </c>
      <c r="D1846">
        <v>118</v>
      </c>
      <c r="E1846">
        <v>1</v>
      </c>
      <c r="F1846">
        <v>118</v>
      </c>
      <c r="G1846">
        <v>1</v>
      </c>
      <c r="H1846" t="str">
        <f>VLOOKUP($C1846,'Raw-products'!$A$2:$H$1261,MATCH(H$1,'Raw-products'!$A$1:$H$1,0))</f>
        <v>Shirt</v>
      </c>
      <c r="I1846" t="str">
        <f>VLOOKUP($C1846,'Raw-products'!$A$2:$H$1261,MATCH(I$1,'Raw-products'!$A$1:$H$1,0))</f>
        <v>Flannel</v>
      </c>
      <c r="J1846" t="str">
        <f>VLOOKUP($C1846,'Raw-products'!$A$2:$H$1261,MATCH(J$1,'Raw-products'!$A$1:$H$1,0))</f>
        <v>XL</v>
      </c>
      <c r="K1846" t="str">
        <f>VLOOKUP($C1846,'Raw-products'!$A$2:$H$1261,MATCH(K$1,'Raw-products'!$A$1:$H$1,0))</f>
        <v>orange</v>
      </c>
      <c r="L1846">
        <f>VLOOKUP($C1846,'Raw-products'!$A$2:$H$1261,MATCH(L$1,'Raw-products'!$A$1:$H$1,0))</f>
        <v>96</v>
      </c>
      <c r="M1846">
        <f>VLOOKUP($C1846,'Raw-products'!$A$2:$H$1261,MATCH(M$1,'Raw-products'!$A$1:$H$1,0))</f>
        <v>50</v>
      </c>
      <c r="N1846" s="5">
        <f t="shared" si="56"/>
        <v>4800</v>
      </c>
      <c r="O1846" cm="1">
        <f t="array" ref="O1846:R1846">_xlfn.XLOOKUP($B1846,'Raw -orders'!$A:$A,'Raw -orders'!$B:$E)</f>
        <v>991</v>
      </c>
      <c r="P1846">
        <v>51705</v>
      </c>
      <c r="Q1846" s="1">
        <v>44269</v>
      </c>
      <c r="R1846" s="1">
        <v>44274</v>
      </c>
      <c r="S1846" t="str" cm="1">
        <f t="array" ref="S1846:Z1846">_xlfn.XLOOKUP($O1846,'Raw - customers'!$A:$A,'Raw - customers'!$B:$I)</f>
        <v>Cristina Jowling</v>
      </c>
      <c r="T1846" t="str">
        <v>Genderfluid</v>
      </c>
      <c r="U1846">
        <v>30</v>
      </c>
      <c r="V1846" t="str">
        <v>8164 Stanton IslandApt. 438</v>
      </c>
      <c r="W1846">
        <v>4952</v>
      </c>
      <c r="X1846" t="str">
        <v>North Andrew</v>
      </c>
      <c r="Y1846" t="str">
        <v>Tasmania</v>
      </c>
      <c r="Z1846" t="str">
        <v>Australia</v>
      </c>
      <c r="AA1846">
        <v>3</v>
      </c>
      <c r="AB1846" s="3" t="str">
        <f t="shared" si="57"/>
        <v>0 to 10</v>
      </c>
      <c r="AM1846" s="6">
        <v>991</v>
      </c>
      <c r="AN1846" s="6" t="s">
        <v>1414</v>
      </c>
    </row>
    <row r="1847" spans="1:40" x14ac:dyDescent="0.25">
      <c r="A1847">
        <v>1845</v>
      </c>
      <c r="B1847">
        <v>372</v>
      </c>
      <c r="C1847">
        <v>813</v>
      </c>
      <c r="D1847">
        <v>117</v>
      </c>
      <c r="E1847">
        <v>1</v>
      </c>
      <c r="F1847">
        <v>117</v>
      </c>
      <c r="G1847">
        <v>1</v>
      </c>
      <c r="H1847" t="str">
        <f>VLOOKUP($C1847,'Raw-products'!$A$2:$H$1261,MATCH(H$1,'Raw-products'!$A$1:$H$1,0))</f>
        <v>Jacket</v>
      </c>
      <c r="I1847" t="str">
        <f>VLOOKUP($C1847,'Raw-products'!$A$2:$H$1261,MATCH(I$1,'Raw-products'!$A$1:$H$1,0))</f>
        <v>Shearling</v>
      </c>
      <c r="J1847" t="str">
        <f>VLOOKUP($C1847,'Raw-products'!$A$2:$H$1261,MATCH(J$1,'Raw-products'!$A$1:$H$1,0))</f>
        <v>L</v>
      </c>
      <c r="K1847" t="str">
        <f>VLOOKUP($C1847,'Raw-products'!$A$2:$H$1261,MATCH(K$1,'Raw-products'!$A$1:$H$1,0))</f>
        <v>orange</v>
      </c>
      <c r="L1847">
        <f>VLOOKUP($C1847,'Raw-products'!$A$2:$H$1261,MATCH(L$1,'Raw-products'!$A$1:$H$1,0))</f>
        <v>95</v>
      </c>
      <c r="M1847">
        <f>VLOOKUP($C1847,'Raw-products'!$A$2:$H$1261,MATCH(M$1,'Raw-products'!$A$1:$H$1,0))</f>
        <v>58</v>
      </c>
      <c r="N1847" s="5">
        <f t="shared" si="56"/>
        <v>5510</v>
      </c>
      <c r="O1847" cm="1">
        <f t="array" ref="O1847:R1847">_xlfn.XLOOKUP($B1847,'Raw -orders'!$A:$A,'Raw -orders'!$B:$E)</f>
        <v>991</v>
      </c>
      <c r="P1847">
        <v>51705</v>
      </c>
      <c r="Q1847" s="1">
        <v>44269</v>
      </c>
      <c r="R1847" s="1">
        <v>44274</v>
      </c>
      <c r="S1847" t="str" cm="1">
        <f t="array" ref="S1847:Z1847">_xlfn.XLOOKUP($O1847,'Raw - customers'!$A:$A,'Raw - customers'!$B:$I)</f>
        <v>Cristina Jowling</v>
      </c>
      <c r="T1847" t="str">
        <v>Genderfluid</v>
      </c>
      <c r="U1847">
        <v>30</v>
      </c>
      <c r="V1847" t="str">
        <v>8164 Stanton IslandApt. 438</v>
      </c>
      <c r="W1847">
        <v>4952</v>
      </c>
      <c r="X1847" t="str">
        <v>North Andrew</v>
      </c>
      <c r="Y1847" t="str">
        <v>Tasmania</v>
      </c>
      <c r="Z1847" t="str">
        <v>Australia</v>
      </c>
      <c r="AA1847">
        <v>3</v>
      </c>
      <c r="AB1847" s="3" t="str">
        <f t="shared" si="57"/>
        <v>0 to 10</v>
      </c>
      <c r="AM1847" s="6">
        <v>991</v>
      </c>
      <c r="AN1847" s="6" t="s">
        <v>1414</v>
      </c>
    </row>
    <row r="1848" spans="1:40" x14ac:dyDescent="0.25">
      <c r="A1848">
        <v>1846</v>
      </c>
      <c r="B1848">
        <v>372</v>
      </c>
      <c r="C1848">
        <v>1126</v>
      </c>
      <c r="D1848">
        <v>102</v>
      </c>
      <c r="E1848">
        <v>3</v>
      </c>
      <c r="F1848">
        <v>306</v>
      </c>
      <c r="G1848">
        <v>1</v>
      </c>
      <c r="H1848" t="str">
        <f>VLOOKUP($C1848,'Raw-products'!$A$2:$H$1261,MATCH(H$1,'Raw-products'!$A$1:$H$1,0))</f>
        <v>Trousers</v>
      </c>
      <c r="I1848" t="str">
        <f>VLOOKUP($C1848,'Raw-products'!$A$2:$H$1261,MATCH(I$1,'Raw-products'!$A$1:$H$1,0))</f>
        <v>Cargo Pants</v>
      </c>
      <c r="J1848" t="str">
        <f>VLOOKUP($C1848,'Raw-products'!$A$2:$H$1261,MATCH(J$1,'Raw-products'!$A$1:$H$1,0))</f>
        <v>S</v>
      </c>
      <c r="K1848" t="str">
        <f>VLOOKUP($C1848,'Raw-products'!$A$2:$H$1261,MATCH(K$1,'Raw-products'!$A$1:$H$1,0))</f>
        <v>orange</v>
      </c>
      <c r="L1848">
        <f>VLOOKUP($C1848,'Raw-products'!$A$2:$H$1261,MATCH(L$1,'Raw-products'!$A$1:$H$1,0))</f>
        <v>106</v>
      </c>
      <c r="M1848">
        <f>VLOOKUP($C1848,'Raw-products'!$A$2:$H$1261,MATCH(M$1,'Raw-products'!$A$1:$H$1,0))</f>
        <v>60</v>
      </c>
      <c r="N1848" s="5">
        <f t="shared" si="56"/>
        <v>6360</v>
      </c>
      <c r="O1848" cm="1">
        <f t="array" ref="O1848:R1848">_xlfn.XLOOKUP($B1848,'Raw -orders'!$A:$A,'Raw -orders'!$B:$E)</f>
        <v>991</v>
      </c>
      <c r="P1848">
        <v>51705</v>
      </c>
      <c r="Q1848" s="1">
        <v>44269</v>
      </c>
      <c r="R1848" s="1">
        <v>44274</v>
      </c>
      <c r="S1848" t="str" cm="1">
        <f t="array" ref="S1848:Z1848">_xlfn.XLOOKUP($O1848,'Raw - customers'!$A:$A,'Raw - customers'!$B:$I)</f>
        <v>Cristina Jowling</v>
      </c>
      <c r="T1848" t="str">
        <v>Genderfluid</v>
      </c>
      <c r="U1848">
        <v>30</v>
      </c>
      <c r="V1848" t="str">
        <v>8164 Stanton IslandApt. 438</v>
      </c>
      <c r="W1848">
        <v>4952</v>
      </c>
      <c r="X1848" t="str">
        <v>North Andrew</v>
      </c>
      <c r="Y1848" t="str">
        <v>Tasmania</v>
      </c>
      <c r="Z1848" t="str">
        <v>Australia</v>
      </c>
      <c r="AA1848">
        <v>3</v>
      </c>
      <c r="AB1848" s="3" t="str">
        <f t="shared" si="57"/>
        <v>0 to 10</v>
      </c>
      <c r="AM1848" s="6">
        <v>991</v>
      </c>
      <c r="AN1848" s="6" t="s">
        <v>1414</v>
      </c>
    </row>
    <row r="1849" spans="1:40" x14ac:dyDescent="0.25">
      <c r="A1849">
        <v>1847</v>
      </c>
      <c r="B1849">
        <v>372</v>
      </c>
      <c r="C1849">
        <v>275</v>
      </c>
      <c r="D1849">
        <v>95</v>
      </c>
      <c r="E1849">
        <v>1</v>
      </c>
      <c r="F1849">
        <v>95</v>
      </c>
      <c r="G1849">
        <v>1</v>
      </c>
      <c r="H1849" t="str">
        <f>VLOOKUP($C1849,'Raw-products'!$A$2:$H$1261,MATCH(H$1,'Raw-products'!$A$1:$H$1,0))</f>
        <v>Shirt</v>
      </c>
      <c r="I1849" t="str">
        <f>VLOOKUP($C1849,'Raw-products'!$A$2:$H$1261,MATCH(I$1,'Raw-products'!$A$1:$H$1,0))</f>
        <v>Polo</v>
      </c>
      <c r="J1849" t="str">
        <f>VLOOKUP($C1849,'Raw-products'!$A$2:$H$1261,MATCH(J$1,'Raw-products'!$A$1:$H$1,0))</f>
        <v>XS</v>
      </c>
      <c r="K1849" t="str">
        <f>VLOOKUP($C1849,'Raw-products'!$A$2:$H$1261,MATCH(K$1,'Raw-products'!$A$1:$H$1,0))</f>
        <v>violet</v>
      </c>
      <c r="L1849">
        <f>VLOOKUP($C1849,'Raw-products'!$A$2:$H$1261,MATCH(L$1,'Raw-products'!$A$1:$H$1,0))</f>
        <v>117</v>
      </c>
      <c r="M1849">
        <f>VLOOKUP($C1849,'Raw-products'!$A$2:$H$1261,MATCH(M$1,'Raw-products'!$A$1:$H$1,0))</f>
        <v>67</v>
      </c>
      <c r="N1849" s="5">
        <f t="shared" si="56"/>
        <v>7839</v>
      </c>
      <c r="O1849" cm="1">
        <f t="array" ref="O1849:R1849">_xlfn.XLOOKUP($B1849,'Raw -orders'!$A:$A,'Raw -orders'!$B:$E)</f>
        <v>991</v>
      </c>
      <c r="P1849">
        <v>51705</v>
      </c>
      <c r="Q1849" s="1">
        <v>44269</v>
      </c>
      <c r="R1849" s="1">
        <v>44274</v>
      </c>
      <c r="S1849" t="str" cm="1">
        <f t="array" ref="S1849:Z1849">_xlfn.XLOOKUP($O1849,'Raw - customers'!$A:$A,'Raw - customers'!$B:$I)</f>
        <v>Cristina Jowling</v>
      </c>
      <c r="T1849" t="str">
        <v>Genderfluid</v>
      </c>
      <c r="U1849">
        <v>30</v>
      </c>
      <c r="V1849" t="str">
        <v>8164 Stanton IslandApt. 438</v>
      </c>
      <c r="W1849">
        <v>4952</v>
      </c>
      <c r="X1849" t="str">
        <v>North Andrew</v>
      </c>
      <c r="Y1849" t="str">
        <v>Tasmania</v>
      </c>
      <c r="Z1849" t="str">
        <v>Australia</v>
      </c>
      <c r="AA1849">
        <v>3</v>
      </c>
      <c r="AB1849" s="3" t="str">
        <f t="shared" si="57"/>
        <v>0 to 10</v>
      </c>
      <c r="AM1849" s="6">
        <v>991</v>
      </c>
      <c r="AN1849" s="6" t="s">
        <v>1414</v>
      </c>
    </row>
    <row r="1850" spans="1:40" x14ac:dyDescent="0.25">
      <c r="A1850">
        <v>1848</v>
      </c>
      <c r="B1850">
        <v>373</v>
      </c>
      <c r="C1850">
        <v>86</v>
      </c>
      <c r="D1850">
        <v>118</v>
      </c>
      <c r="E1850">
        <v>1</v>
      </c>
      <c r="F1850">
        <v>118</v>
      </c>
      <c r="G1850">
        <v>1</v>
      </c>
      <c r="H1850" t="str">
        <f>VLOOKUP($C1850,'Raw-products'!$A$2:$H$1261,MATCH(H$1,'Raw-products'!$A$1:$H$1,0))</f>
        <v>Shirt</v>
      </c>
      <c r="I1850" t="str">
        <f>VLOOKUP($C1850,'Raw-products'!$A$2:$H$1261,MATCH(I$1,'Raw-products'!$A$1:$H$1,0))</f>
        <v>Flannel</v>
      </c>
      <c r="J1850" t="str">
        <f>VLOOKUP($C1850,'Raw-products'!$A$2:$H$1261,MATCH(J$1,'Raw-products'!$A$1:$H$1,0))</f>
        <v>S</v>
      </c>
      <c r="K1850" t="str">
        <f>VLOOKUP($C1850,'Raw-products'!$A$2:$H$1261,MATCH(K$1,'Raw-products'!$A$1:$H$1,0))</f>
        <v>green</v>
      </c>
      <c r="L1850">
        <f>VLOOKUP($C1850,'Raw-products'!$A$2:$H$1261,MATCH(L$1,'Raw-products'!$A$1:$H$1,0))</f>
        <v>96</v>
      </c>
      <c r="M1850">
        <f>VLOOKUP($C1850,'Raw-products'!$A$2:$H$1261,MATCH(M$1,'Raw-products'!$A$1:$H$1,0))</f>
        <v>57</v>
      </c>
      <c r="N1850" s="5">
        <f t="shared" si="56"/>
        <v>5472</v>
      </c>
      <c r="O1850" cm="1">
        <f t="array" ref="O1850:R1850">_xlfn.XLOOKUP($B1850,'Raw -orders'!$A:$A,'Raw -orders'!$B:$E)</f>
        <v>581</v>
      </c>
      <c r="P1850">
        <v>25727</v>
      </c>
      <c r="Q1850" s="1">
        <v>44268</v>
      </c>
      <c r="R1850" s="1">
        <v>44289</v>
      </c>
      <c r="S1850" t="str" cm="1">
        <f t="array" ref="S1850:Z1850">_xlfn.XLOOKUP($O1850,'Raw - customers'!$A:$A,'Raw - customers'!$B:$I)</f>
        <v>Fabian Gostage</v>
      </c>
      <c r="T1850" t="str">
        <v>Polygender</v>
      </c>
      <c r="U1850">
        <v>40</v>
      </c>
      <c r="V1850" t="str">
        <v>11 Nader ParadeApt. 016</v>
      </c>
      <c r="W1850">
        <v>9022</v>
      </c>
      <c r="X1850" t="str">
        <v>Hackettland</v>
      </c>
      <c r="Y1850" t="str">
        <v>South Australia</v>
      </c>
      <c r="Z1850" t="str">
        <v>Australia</v>
      </c>
      <c r="AA1850">
        <v>3</v>
      </c>
      <c r="AB1850" s="3" t="str">
        <f t="shared" si="57"/>
        <v>20 to 30</v>
      </c>
      <c r="AM1850" s="6">
        <v>581</v>
      </c>
      <c r="AN1850" s="6" t="s">
        <v>1345</v>
      </c>
    </row>
    <row r="1851" spans="1:40" x14ac:dyDescent="0.25">
      <c r="A1851">
        <v>1849</v>
      </c>
      <c r="B1851">
        <v>373</v>
      </c>
      <c r="C1851">
        <v>36</v>
      </c>
      <c r="D1851">
        <v>104</v>
      </c>
      <c r="E1851">
        <v>3</v>
      </c>
      <c r="F1851">
        <v>312</v>
      </c>
      <c r="G1851">
        <v>1</v>
      </c>
      <c r="H1851" t="str">
        <f>VLOOKUP($C1851,'Raw-products'!$A$2:$H$1261,MATCH(H$1,'Raw-products'!$A$1:$H$1,0))</f>
        <v>Shirt</v>
      </c>
      <c r="I1851" t="str">
        <f>VLOOKUP($C1851,'Raw-products'!$A$2:$H$1261,MATCH(I$1,'Raw-products'!$A$1:$H$1,0))</f>
        <v>Dress</v>
      </c>
      <c r="J1851" t="str">
        <f>VLOOKUP($C1851,'Raw-products'!$A$2:$H$1261,MATCH(J$1,'Raw-products'!$A$1:$H$1,0))</f>
        <v>S</v>
      </c>
      <c r="K1851" t="str">
        <f>VLOOKUP($C1851,'Raw-products'!$A$2:$H$1261,MATCH(K$1,'Raw-products'!$A$1:$H$1,0))</f>
        <v>red</v>
      </c>
      <c r="L1851">
        <f>VLOOKUP($C1851,'Raw-products'!$A$2:$H$1261,MATCH(L$1,'Raw-products'!$A$1:$H$1,0))</f>
        <v>119</v>
      </c>
      <c r="M1851">
        <f>VLOOKUP($C1851,'Raw-products'!$A$2:$H$1261,MATCH(M$1,'Raw-products'!$A$1:$H$1,0))</f>
        <v>72</v>
      </c>
      <c r="N1851" s="5">
        <f t="shared" si="56"/>
        <v>8568</v>
      </c>
      <c r="O1851" cm="1">
        <f t="array" ref="O1851:R1851">_xlfn.XLOOKUP($B1851,'Raw -orders'!$A:$A,'Raw -orders'!$B:$E)</f>
        <v>581</v>
      </c>
      <c r="P1851">
        <v>25727</v>
      </c>
      <c r="Q1851" s="1">
        <v>44268</v>
      </c>
      <c r="R1851" s="1">
        <v>44289</v>
      </c>
      <c r="S1851" t="str" cm="1">
        <f t="array" ref="S1851:Z1851">_xlfn.XLOOKUP($O1851,'Raw - customers'!$A:$A,'Raw - customers'!$B:$I)</f>
        <v>Fabian Gostage</v>
      </c>
      <c r="T1851" t="str">
        <v>Polygender</v>
      </c>
      <c r="U1851">
        <v>40</v>
      </c>
      <c r="V1851" t="str">
        <v>11 Nader ParadeApt. 016</v>
      </c>
      <c r="W1851">
        <v>9022</v>
      </c>
      <c r="X1851" t="str">
        <v>Hackettland</v>
      </c>
      <c r="Y1851" t="str">
        <v>South Australia</v>
      </c>
      <c r="Z1851" t="str">
        <v>Australia</v>
      </c>
      <c r="AA1851">
        <v>3</v>
      </c>
      <c r="AB1851" s="3" t="str">
        <f t="shared" si="57"/>
        <v>20 to 30</v>
      </c>
      <c r="AM1851" s="6">
        <v>581</v>
      </c>
      <c r="AN1851" s="6" t="s">
        <v>1345</v>
      </c>
    </row>
    <row r="1852" spans="1:40" x14ac:dyDescent="0.25">
      <c r="A1852">
        <v>1850</v>
      </c>
      <c r="B1852">
        <v>373</v>
      </c>
      <c r="C1852">
        <v>1232</v>
      </c>
      <c r="D1852">
        <v>112</v>
      </c>
      <c r="E1852">
        <v>2</v>
      </c>
      <c r="F1852">
        <v>224</v>
      </c>
      <c r="G1852">
        <v>1</v>
      </c>
      <c r="H1852" t="str">
        <f>VLOOKUP($C1852,'Raw-products'!$A$2:$H$1261,MATCH(H$1,'Raw-products'!$A$1:$H$1,0))</f>
        <v>Trousers</v>
      </c>
      <c r="I1852" t="str">
        <f>VLOOKUP($C1852,'Raw-products'!$A$2:$H$1261,MATCH(I$1,'Raw-products'!$A$1:$H$1,0))</f>
        <v>Tracksuit Bottoms</v>
      </c>
      <c r="J1852" t="str">
        <f>VLOOKUP($C1852,'Raw-products'!$A$2:$H$1261,MATCH(J$1,'Raw-products'!$A$1:$H$1,0))</f>
        <v>M</v>
      </c>
      <c r="K1852" t="str">
        <f>VLOOKUP($C1852,'Raw-products'!$A$2:$H$1261,MATCH(K$1,'Raw-products'!$A$1:$H$1,0))</f>
        <v>orange</v>
      </c>
      <c r="L1852">
        <f>VLOOKUP($C1852,'Raw-products'!$A$2:$H$1261,MATCH(L$1,'Raw-products'!$A$1:$H$1,0))</f>
        <v>91</v>
      </c>
      <c r="M1852">
        <f>VLOOKUP($C1852,'Raw-products'!$A$2:$H$1261,MATCH(M$1,'Raw-products'!$A$1:$H$1,0))</f>
        <v>47</v>
      </c>
      <c r="N1852" s="5">
        <f t="shared" si="56"/>
        <v>4277</v>
      </c>
      <c r="O1852" cm="1">
        <f t="array" ref="O1852:R1852">_xlfn.XLOOKUP($B1852,'Raw -orders'!$A:$A,'Raw -orders'!$B:$E)</f>
        <v>581</v>
      </c>
      <c r="P1852">
        <v>25727</v>
      </c>
      <c r="Q1852" s="1">
        <v>44268</v>
      </c>
      <c r="R1852" s="1">
        <v>44289</v>
      </c>
      <c r="S1852" t="str" cm="1">
        <f t="array" ref="S1852:Z1852">_xlfn.XLOOKUP($O1852,'Raw - customers'!$A:$A,'Raw - customers'!$B:$I)</f>
        <v>Fabian Gostage</v>
      </c>
      <c r="T1852" t="str">
        <v>Polygender</v>
      </c>
      <c r="U1852">
        <v>40</v>
      </c>
      <c r="V1852" t="str">
        <v>11 Nader ParadeApt. 016</v>
      </c>
      <c r="W1852">
        <v>9022</v>
      </c>
      <c r="X1852" t="str">
        <v>Hackettland</v>
      </c>
      <c r="Y1852" t="str">
        <v>South Australia</v>
      </c>
      <c r="Z1852" t="str">
        <v>Australia</v>
      </c>
      <c r="AA1852">
        <v>3</v>
      </c>
      <c r="AB1852" s="3" t="str">
        <f t="shared" si="57"/>
        <v>20 to 30</v>
      </c>
      <c r="AM1852" s="6">
        <v>581</v>
      </c>
      <c r="AN1852" s="6" t="s">
        <v>1345</v>
      </c>
    </row>
    <row r="1853" spans="1:40" x14ac:dyDescent="0.25">
      <c r="A1853">
        <v>1851</v>
      </c>
      <c r="B1853">
        <v>373</v>
      </c>
      <c r="C1853">
        <v>1116</v>
      </c>
      <c r="D1853">
        <v>115</v>
      </c>
      <c r="E1853">
        <v>2</v>
      </c>
      <c r="F1853">
        <v>230</v>
      </c>
      <c r="G1853">
        <v>1</v>
      </c>
      <c r="H1853" t="str">
        <f>VLOOKUP($C1853,'Raw-products'!$A$2:$H$1261,MATCH(H$1,'Raw-products'!$A$1:$H$1,0))</f>
        <v>Trousers</v>
      </c>
      <c r="I1853" t="str">
        <f>VLOOKUP($C1853,'Raw-products'!$A$2:$H$1261,MATCH(I$1,'Raw-products'!$A$1:$H$1,0))</f>
        <v>Cropped</v>
      </c>
      <c r="J1853" t="str">
        <f>VLOOKUP($C1853,'Raw-products'!$A$2:$H$1261,MATCH(J$1,'Raw-products'!$A$1:$H$1,0))</f>
        <v>S</v>
      </c>
      <c r="K1853" t="str">
        <f>VLOOKUP($C1853,'Raw-products'!$A$2:$H$1261,MATCH(K$1,'Raw-products'!$A$1:$H$1,0))</f>
        <v>violet</v>
      </c>
      <c r="L1853">
        <f>VLOOKUP($C1853,'Raw-products'!$A$2:$H$1261,MATCH(L$1,'Raw-products'!$A$1:$H$1,0))</f>
        <v>99</v>
      </c>
      <c r="M1853">
        <f>VLOOKUP($C1853,'Raw-products'!$A$2:$H$1261,MATCH(M$1,'Raw-products'!$A$1:$H$1,0))</f>
        <v>66</v>
      </c>
      <c r="N1853" s="5">
        <f t="shared" si="56"/>
        <v>6534</v>
      </c>
      <c r="O1853" cm="1">
        <f t="array" ref="O1853:R1853">_xlfn.XLOOKUP($B1853,'Raw -orders'!$A:$A,'Raw -orders'!$B:$E)</f>
        <v>581</v>
      </c>
      <c r="P1853">
        <v>25727</v>
      </c>
      <c r="Q1853" s="1">
        <v>44268</v>
      </c>
      <c r="R1853" s="1">
        <v>44289</v>
      </c>
      <c r="S1853" t="str" cm="1">
        <f t="array" ref="S1853:Z1853">_xlfn.XLOOKUP($O1853,'Raw - customers'!$A:$A,'Raw - customers'!$B:$I)</f>
        <v>Fabian Gostage</v>
      </c>
      <c r="T1853" t="str">
        <v>Polygender</v>
      </c>
      <c r="U1853">
        <v>40</v>
      </c>
      <c r="V1853" t="str">
        <v>11 Nader ParadeApt. 016</v>
      </c>
      <c r="W1853">
        <v>9022</v>
      </c>
      <c r="X1853" t="str">
        <v>Hackettland</v>
      </c>
      <c r="Y1853" t="str">
        <v>South Australia</v>
      </c>
      <c r="Z1853" t="str">
        <v>Australia</v>
      </c>
      <c r="AA1853">
        <v>3</v>
      </c>
      <c r="AB1853" s="3" t="str">
        <f t="shared" si="57"/>
        <v>20 to 30</v>
      </c>
      <c r="AM1853" s="6">
        <v>581</v>
      </c>
      <c r="AN1853" s="6" t="s">
        <v>1345</v>
      </c>
    </row>
    <row r="1854" spans="1:40" x14ac:dyDescent="0.25">
      <c r="A1854">
        <v>1852</v>
      </c>
      <c r="B1854">
        <v>373</v>
      </c>
      <c r="C1854">
        <v>213</v>
      </c>
      <c r="D1854">
        <v>106</v>
      </c>
      <c r="E1854">
        <v>1</v>
      </c>
      <c r="F1854">
        <v>106</v>
      </c>
      <c r="G1854">
        <v>1</v>
      </c>
      <c r="H1854" t="str">
        <f>VLOOKUP($C1854,'Raw-products'!$A$2:$H$1261,MATCH(H$1,'Raw-products'!$A$1:$H$1,0))</f>
        <v>Shirt</v>
      </c>
      <c r="I1854" t="str">
        <f>VLOOKUP($C1854,'Raw-products'!$A$2:$H$1261,MATCH(I$1,'Raw-products'!$A$1:$H$1,0))</f>
        <v>Chambray</v>
      </c>
      <c r="J1854" t="str">
        <f>VLOOKUP($C1854,'Raw-products'!$A$2:$H$1261,MATCH(J$1,'Raw-products'!$A$1:$H$1,0))</f>
        <v>L</v>
      </c>
      <c r="K1854" t="str">
        <f>VLOOKUP($C1854,'Raw-products'!$A$2:$H$1261,MATCH(K$1,'Raw-products'!$A$1:$H$1,0))</f>
        <v>red</v>
      </c>
      <c r="L1854">
        <f>VLOOKUP($C1854,'Raw-products'!$A$2:$H$1261,MATCH(L$1,'Raw-products'!$A$1:$H$1,0))</f>
        <v>105</v>
      </c>
      <c r="M1854">
        <f>VLOOKUP($C1854,'Raw-products'!$A$2:$H$1261,MATCH(M$1,'Raw-products'!$A$1:$H$1,0))</f>
        <v>44</v>
      </c>
      <c r="N1854" s="5">
        <f t="shared" si="56"/>
        <v>4620</v>
      </c>
      <c r="O1854" cm="1">
        <f t="array" ref="O1854:R1854">_xlfn.XLOOKUP($B1854,'Raw -orders'!$A:$A,'Raw -orders'!$B:$E)</f>
        <v>581</v>
      </c>
      <c r="P1854">
        <v>25727</v>
      </c>
      <c r="Q1854" s="1">
        <v>44268</v>
      </c>
      <c r="R1854" s="1">
        <v>44289</v>
      </c>
      <c r="S1854" t="str" cm="1">
        <f t="array" ref="S1854:Z1854">_xlfn.XLOOKUP($O1854,'Raw - customers'!$A:$A,'Raw - customers'!$B:$I)</f>
        <v>Fabian Gostage</v>
      </c>
      <c r="T1854" t="str">
        <v>Polygender</v>
      </c>
      <c r="U1854">
        <v>40</v>
      </c>
      <c r="V1854" t="str">
        <v>11 Nader ParadeApt. 016</v>
      </c>
      <c r="W1854">
        <v>9022</v>
      </c>
      <c r="X1854" t="str">
        <v>Hackettland</v>
      </c>
      <c r="Y1854" t="str">
        <v>South Australia</v>
      </c>
      <c r="Z1854" t="str">
        <v>Australia</v>
      </c>
      <c r="AA1854">
        <v>3</v>
      </c>
      <c r="AB1854" s="3" t="str">
        <f t="shared" si="57"/>
        <v>20 to 30</v>
      </c>
      <c r="AM1854" s="6">
        <v>581</v>
      </c>
      <c r="AN1854" s="6" t="s">
        <v>1345</v>
      </c>
    </row>
    <row r="1855" spans="1:40" x14ac:dyDescent="0.25">
      <c r="A1855">
        <v>1853</v>
      </c>
      <c r="B1855">
        <v>373</v>
      </c>
      <c r="C1855">
        <v>370</v>
      </c>
      <c r="D1855">
        <v>94</v>
      </c>
      <c r="E1855">
        <v>1</v>
      </c>
      <c r="F1855">
        <v>94</v>
      </c>
      <c r="G1855">
        <v>1</v>
      </c>
      <c r="H1855" t="str">
        <f>VLOOKUP($C1855,'Raw-products'!$A$2:$H$1261,MATCH(H$1,'Raw-products'!$A$1:$H$1,0))</f>
        <v>Shirt</v>
      </c>
      <c r="I1855" t="str">
        <f>VLOOKUP($C1855,'Raw-products'!$A$2:$H$1261,MATCH(I$1,'Raw-products'!$A$1:$H$1,0))</f>
        <v>Henley</v>
      </c>
      <c r="J1855" t="str">
        <f>VLOOKUP($C1855,'Raw-products'!$A$2:$H$1261,MATCH(J$1,'Raw-products'!$A$1:$H$1,0))</f>
        <v>XS</v>
      </c>
      <c r="K1855" t="str">
        <f>VLOOKUP($C1855,'Raw-products'!$A$2:$H$1261,MATCH(K$1,'Raw-products'!$A$1:$H$1,0))</f>
        <v>blue</v>
      </c>
      <c r="L1855">
        <f>VLOOKUP($C1855,'Raw-products'!$A$2:$H$1261,MATCH(L$1,'Raw-products'!$A$1:$H$1,0))</f>
        <v>92</v>
      </c>
      <c r="M1855">
        <f>VLOOKUP($C1855,'Raw-products'!$A$2:$H$1261,MATCH(M$1,'Raw-products'!$A$1:$H$1,0))</f>
        <v>61</v>
      </c>
      <c r="N1855" s="5">
        <f t="shared" si="56"/>
        <v>5612</v>
      </c>
      <c r="O1855" cm="1">
        <f t="array" ref="O1855:R1855">_xlfn.XLOOKUP($B1855,'Raw -orders'!$A:$A,'Raw -orders'!$B:$E)</f>
        <v>581</v>
      </c>
      <c r="P1855">
        <v>25727</v>
      </c>
      <c r="Q1855" s="1">
        <v>44268</v>
      </c>
      <c r="R1855" s="1">
        <v>44289</v>
      </c>
      <c r="S1855" t="str" cm="1">
        <f t="array" ref="S1855:Z1855">_xlfn.XLOOKUP($O1855,'Raw - customers'!$A:$A,'Raw - customers'!$B:$I)</f>
        <v>Fabian Gostage</v>
      </c>
      <c r="T1855" t="str">
        <v>Polygender</v>
      </c>
      <c r="U1855">
        <v>40</v>
      </c>
      <c r="V1855" t="str">
        <v>11 Nader ParadeApt. 016</v>
      </c>
      <c r="W1855">
        <v>9022</v>
      </c>
      <c r="X1855" t="str">
        <v>Hackettland</v>
      </c>
      <c r="Y1855" t="str">
        <v>South Australia</v>
      </c>
      <c r="Z1855" t="str">
        <v>Australia</v>
      </c>
      <c r="AA1855">
        <v>3</v>
      </c>
      <c r="AB1855" s="3" t="str">
        <f t="shared" si="57"/>
        <v>20 to 30</v>
      </c>
      <c r="AM1855" s="6">
        <v>581</v>
      </c>
      <c r="AN1855" s="6" t="s">
        <v>1345</v>
      </c>
    </row>
    <row r="1856" spans="1:40" x14ac:dyDescent="0.25">
      <c r="A1856">
        <v>1854</v>
      </c>
      <c r="B1856">
        <v>373</v>
      </c>
      <c r="C1856">
        <v>830</v>
      </c>
      <c r="D1856">
        <v>117</v>
      </c>
      <c r="E1856">
        <v>3</v>
      </c>
      <c r="F1856">
        <v>351</v>
      </c>
      <c r="G1856">
        <v>1</v>
      </c>
      <c r="H1856" t="str">
        <f>VLOOKUP($C1856,'Raw-products'!$A$2:$H$1261,MATCH(H$1,'Raw-products'!$A$1:$H$1,0))</f>
        <v>Jacket</v>
      </c>
      <c r="I1856" t="str">
        <f>VLOOKUP($C1856,'Raw-products'!$A$2:$H$1261,MATCH(I$1,'Raw-products'!$A$1:$H$1,0))</f>
        <v>Shearling</v>
      </c>
      <c r="J1856" t="str">
        <f>VLOOKUP($C1856,'Raw-products'!$A$2:$H$1261,MATCH(J$1,'Raw-products'!$A$1:$H$1,0))</f>
        <v>XS</v>
      </c>
      <c r="K1856" t="str">
        <f>VLOOKUP($C1856,'Raw-products'!$A$2:$H$1261,MATCH(K$1,'Raw-products'!$A$1:$H$1,0))</f>
        <v>indigo</v>
      </c>
      <c r="L1856">
        <f>VLOOKUP($C1856,'Raw-products'!$A$2:$H$1261,MATCH(L$1,'Raw-products'!$A$1:$H$1,0))</f>
        <v>95</v>
      </c>
      <c r="M1856">
        <f>VLOOKUP($C1856,'Raw-products'!$A$2:$H$1261,MATCH(M$1,'Raw-products'!$A$1:$H$1,0))</f>
        <v>68</v>
      </c>
      <c r="N1856" s="5">
        <f t="shared" si="56"/>
        <v>6460</v>
      </c>
      <c r="O1856" cm="1">
        <f t="array" ref="O1856:R1856">_xlfn.XLOOKUP($B1856,'Raw -orders'!$A:$A,'Raw -orders'!$B:$E)</f>
        <v>581</v>
      </c>
      <c r="P1856">
        <v>25727</v>
      </c>
      <c r="Q1856" s="1">
        <v>44268</v>
      </c>
      <c r="R1856" s="1">
        <v>44289</v>
      </c>
      <c r="S1856" t="str" cm="1">
        <f t="array" ref="S1856:Z1856">_xlfn.XLOOKUP($O1856,'Raw - customers'!$A:$A,'Raw - customers'!$B:$I)</f>
        <v>Fabian Gostage</v>
      </c>
      <c r="T1856" t="str">
        <v>Polygender</v>
      </c>
      <c r="U1856">
        <v>40</v>
      </c>
      <c r="V1856" t="str">
        <v>11 Nader ParadeApt. 016</v>
      </c>
      <c r="W1856">
        <v>9022</v>
      </c>
      <c r="X1856" t="str">
        <v>Hackettland</v>
      </c>
      <c r="Y1856" t="str">
        <v>South Australia</v>
      </c>
      <c r="Z1856" t="str">
        <v>Australia</v>
      </c>
      <c r="AA1856">
        <v>3</v>
      </c>
      <c r="AB1856" s="3" t="str">
        <f t="shared" si="57"/>
        <v>20 to 30</v>
      </c>
      <c r="AM1856" s="6">
        <v>581</v>
      </c>
      <c r="AN1856" s="6" t="s">
        <v>1345</v>
      </c>
    </row>
    <row r="1857" spans="1:40" x14ac:dyDescent="0.25">
      <c r="A1857">
        <v>1855</v>
      </c>
      <c r="B1857">
        <v>374</v>
      </c>
      <c r="C1857">
        <v>557</v>
      </c>
      <c r="D1857">
        <v>98</v>
      </c>
      <c r="E1857">
        <v>2</v>
      </c>
      <c r="F1857">
        <v>196</v>
      </c>
      <c r="G1857">
        <v>1</v>
      </c>
      <c r="H1857" t="str">
        <f>VLOOKUP($C1857,'Raw-products'!$A$2:$H$1261,MATCH(H$1,'Raw-products'!$A$1:$H$1,0))</f>
        <v>Jacket</v>
      </c>
      <c r="I1857" t="str">
        <f>VLOOKUP($C1857,'Raw-products'!$A$2:$H$1261,MATCH(I$1,'Raw-products'!$A$1:$H$1,0))</f>
        <v>Leather</v>
      </c>
      <c r="J1857" t="str">
        <f>VLOOKUP($C1857,'Raw-products'!$A$2:$H$1261,MATCH(J$1,'Raw-products'!$A$1:$H$1,0))</f>
        <v>M</v>
      </c>
      <c r="K1857" t="str">
        <f>VLOOKUP($C1857,'Raw-products'!$A$2:$H$1261,MATCH(K$1,'Raw-products'!$A$1:$H$1,0))</f>
        <v>violet</v>
      </c>
      <c r="L1857">
        <f>VLOOKUP($C1857,'Raw-products'!$A$2:$H$1261,MATCH(L$1,'Raw-products'!$A$1:$H$1,0))</f>
        <v>113</v>
      </c>
      <c r="M1857">
        <f>VLOOKUP($C1857,'Raw-products'!$A$2:$H$1261,MATCH(M$1,'Raw-products'!$A$1:$H$1,0))</f>
        <v>40</v>
      </c>
      <c r="N1857" s="5">
        <f t="shared" si="56"/>
        <v>4520</v>
      </c>
      <c r="O1857" cm="1">
        <f t="array" ref="O1857:R1857">_xlfn.XLOOKUP($B1857,'Raw -orders'!$A:$A,'Raw -orders'!$B:$E)</f>
        <v>981</v>
      </c>
      <c r="P1857">
        <v>25047</v>
      </c>
      <c r="Q1857" s="1">
        <v>44352</v>
      </c>
      <c r="R1857" s="1">
        <v>44367</v>
      </c>
      <c r="S1857" t="str" cm="1">
        <f t="array" ref="S1857:Z1857">_xlfn.XLOOKUP($O1857,'Raw - customers'!$A:$A,'Raw - customers'!$B:$I)</f>
        <v>Darby Aistrop</v>
      </c>
      <c r="T1857" t="str">
        <v>Genderqueer</v>
      </c>
      <c r="U1857">
        <v>47</v>
      </c>
      <c r="V1857" t="str">
        <v>78 Ryan TrackSuite 283</v>
      </c>
      <c r="W1857">
        <v>2064</v>
      </c>
      <c r="X1857" t="str">
        <v>Hannahberg</v>
      </c>
      <c r="Y1857" t="str">
        <v>Australian Capital Territory</v>
      </c>
      <c r="Z1857" t="str">
        <v>Australia</v>
      </c>
      <c r="AA1857">
        <v>6</v>
      </c>
      <c r="AB1857" s="3" t="str">
        <f t="shared" si="57"/>
        <v>10 to 20</v>
      </c>
      <c r="AM1857" s="6">
        <v>981</v>
      </c>
      <c r="AN1857" s="6" t="s">
        <v>1350</v>
      </c>
    </row>
    <row r="1858" spans="1:40" x14ac:dyDescent="0.25">
      <c r="A1858">
        <v>1856</v>
      </c>
      <c r="B1858">
        <v>374</v>
      </c>
      <c r="C1858">
        <v>86</v>
      </c>
      <c r="D1858">
        <v>118</v>
      </c>
      <c r="E1858">
        <v>2</v>
      </c>
      <c r="F1858">
        <v>236</v>
      </c>
      <c r="G1858">
        <v>1</v>
      </c>
      <c r="H1858" t="str">
        <f>VLOOKUP($C1858,'Raw-products'!$A$2:$H$1261,MATCH(H$1,'Raw-products'!$A$1:$H$1,0))</f>
        <v>Shirt</v>
      </c>
      <c r="I1858" t="str">
        <f>VLOOKUP($C1858,'Raw-products'!$A$2:$H$1261,MATCH(I$1,'Raw-products'!$A$1:$H$1,0))</f>
        <v>Flannel</v>
      </c>
      <c r="J1858" t="str">
        <f>VLOOKUP($C1858,'Raw-products'!$A$2:$H$1261,MATCH(J$1,'Raw-products'!$A$1:$H$1,0))</f>
        <v>S</v>
      </c>
      <c r="K1858" t="str">
        <f>VLOOKUP($C1858,'Raw-products'!$A$2:$H$1261,MATCH(K$1,'Raw-products'!$A$1:$H$1,0))</f>
        <v>green</v>
      </c>
      <c r="L1858">
        <f>VLOOKUP($C1858,'Raw-products'!$A$2:$H$1261,MATCH(L$1,'Raw-products'!$A$1:$H$1,0))</f>
        <v>96</v>
      </c>
      <c r="M1858">
        <f>VLOOKUP($C1858,'Raw-products'!$A$2:$H$1261,MATCH(M$1,'Raw-products'!$A$1:$H$1,0))</f>
        <v>57</v>
      </c>
      <c r="N1858" s="5">
        <f t="shared" si="56"/>
        <v>5472</v>
      </c>
      <c r="O1858" cm="1">
        <f t="array" ref="O1858:R1858">_xlfn.XLOOKUP($B1858,'Raw -orders'!$A:$A,'Raw -orders'!$B:$E)</f>
        <v>981</v>
      </c>
      <c r="P1858">
        <v>25047</v>
      </c>
      <c r="Q1858" s="1">
        <v>44352</v>
      </c>
      <c r="R1858" s="1">
        <v>44367</v>
      </c>
      <c r="S1858" t="str" cm="1">
        <f t="array" ref="S1858:Z1858">_xlfn.XLOOKUP($O1858,'Raw - customers'!$A:$A,'Raw - customers'!$B:$I)</f>
        <v>Darby Aistrop</v>
      </c>
      <c r="T1858" t="str">
        <v>Genderqueer</v>
      </c>
      <c r="U1858">
        <v>47</v>
      </c>
      <c r="V1858" t="str">
        <v>78 Ryan TrackSuite 283</v>
      </c>
      <c r="W1858">
        <v>2064</v>
      </c>
      <c r="X1858" t="str">
        <v>Hannahberg</v>
      </c>
      <c r="Y1858" t="str">
        <v>Australian Capital Territory</v>
      </c>
      <c r="Z1858" t="str">
        <v>Australia</v>
      </c>
      <c r="AA1858">
        <v>6</v>
      </c>
      <c r="AB1858" s="3" t="str">
        <f t="shared" si="57"/>
        <v>10 to 20</v>
      </c>
      <c r="AM1858" s="6">
        <v>981</v>
      </c>
      <c r="AN1858" s="6" t="s">
        <v>1350</v>
      </c>
    </row>
    <row r="1859" spans="1:40" x14ac:dyDescent="0.25">
      <c r="A1859">
        <v>1857</v>
      </c>
      <c r="B1859">
        <v>374</v>
      </c>
      <c r="C1859">
        <v>182</v>
      </c>
      <c r="D1859">
        <v>98</v>
      </c>
      <c r="E1859">
        <v>3</v>
      </c>
      <c r="F1859">
        <v>294</v>
      </c>
      <c r="G1859">
        <v>1</v>
      </c>
      <c r="H1859" t="str">
        <f>VLOOKUP($C1859,'Raw-products'!$A$2:$H$1261,MATCH(H$1,'Raw-products'!$A$1:$H$1,0))</f>
        <v>Shirt</v>
      </c>
      <c r="I1859" t="str">
        <f>VLOOKUP($C1859,'Raw-products'!$A$2:$H$1261,MATCH(I$1,'Raw-products'!$A$1:$H$1,0))</f>
        <v>Camp Collared</v>
      </c>
      <c r="J1859" t="str">
        <f>VLOOKUP($C1859,'Raw-products'!$A$2:$H$1261,MATCH(J$1,'Raw-products'!$A$1:$H$1,0))</f>
        <v>M</v>
      </c>
      <c r="K1859" t="str">
        <f>VLOOKUP($C1859,'Raw-products'!$A$2:$H$1261,MATCH(K$1,'Raw-products'!$A$1:$H$1,0))</f>
        <v>orange</v>
      </c>
      <c r="L1859">
        <f>VLOOKUP($C1859,'Raw-products'!$A$2:$H$1261,MATCH(L$1,'Raw-products'!$A$1:$H$1,0))</f>
        <v>112</v>
      </c>
      <c r="M1859">
        <f>VLOOKUP($C1859,'Raw-products'!$A$2:$H$1261,MATCH(M$1,'Raw-products'!$A$1:$H$1,0))</f>
        <v>65</v>
      </c>
      <c r="N1859" s="5">
        <f t="shared" ref="N1859:N1922" si="58">$L1859*$M1859</f>
        <v>7280</v>
      </c>
      <c r="O1859" cm="1">
        <f t="array" ref="O1859:R1859">_xlfn.XLOOKUP($B1859,'Raw -orders'!$A:$A,'Raw -orders'!$B:$E)</f>
        <v>981</v>
      </c>
      <c r="P1859">
        <v>25047</v>
      </c>
      <c r="Q1859" s="1">
        <v>44352</v>
      </c>
      <c r="R1859" s="1">
        <v>44367</v>
      </c>
      <c r="S1859" t="str" cm="1">
        <f t="array" ref="S1859:Z1859">_xlfn.XLOOKUP($O1859,'Raw - customers'!$A:$A,'Raw - customers'!$B:$I)</f>
        <v>Darby Aistrop</v>
      </c>
      <c r="T1859" t="str">
        <v>Genderqueer</v>
      </c>
      <c r="U1859">
        <v>47</v>
      </c>
      <c r="V1859" t="str">
        <v>78 Ryan TrackSuite 283</v>
      </c>
      <c r="W1859">
        <v>2064</v>
      </c>
      <c r="X1859" t="str">
        <v>Hannahberg</v>
      </c>
      <c r="Y1859" t="str">
        <v>Australian Capital Territory</v>
      </c>
      <c r="Z1859" t="str">
        <v>Australia</v>
      </c>
      <c r="AA1859">
        <v>6</v>
      </c>
      <c r="AB1859" s="3" t="str">
        <f t="shared" ref="AB1859:AB1922" si="59">IF(AND(DATEDIF($Q1859,$R1859,"D")&gt;0,DATEDIF($Q1859,$R1859,"D")&lt;=10),"0 to 10",IF(AND(DATEDIF($Q1859,$R1859,"D")&gt;10,DATEDIF($Q1859,$R1859,"D")&lt;=20),"10 to 20",IF(AND(DATEDIF($Q1859,$R1859,"D")&gt;20,DATEDIF($Q1859,$R1859,"D")&lt;=30),"20 to 30")))</f>
        <v>10 to 20</v>
      </c>
      <c r="AM1859" s="6">
        <v>981</v>
      </c>
      <c r="AN1859" s="6" t="s">
        <v>1350</v>
      </c>
    </row>
    <row r="1860" spans="1:40" x14ac:dyDescent="0.25">
      <c r="A1860">
        <v>1858</v>
      </c>
      <c r="B1860">
        <v>374</v>
      </c>
      <c r="C1860">
        <v>1182</v>
      </c>
      <c r="D1860">
        <v>99</v>
      </c>
      <c r="E1860">
        <v>3</v>
      </c>
      <c r="F1860">
        <v>297</v>
      </c>
      <c r="G1860">
        <v>1</v>
      </c>
      <c r="H1860" t="str">
        <f>VLOOKUP($C1860,'Raw-products'!$A$2:$H$1261,MATCH(H$1,'Raw-products'!$A$1:$H$1,0))</f>
        <v>Trousers</v>
      </c>
      <c r="I1860" t="str">
        <f>VLOOKUP($C1860,'Raw-products'!$A$2:$H$1261,MATCH(I$1,'Raw-products'!$A$1:$H$1,0))</f>
        <v>High-Waisted</v>
      </c>
      <c r="J1860" t="str">
        <f>VLOOKUP($C1860,'Raw-products'!$A$2:$H$1261,MATCH(J$1,'Raw-products'!$A$1:$H$1,0))</f>
        <v>M</v>
      </c>
      <c r="K1860" t="str">
        <f>VLOOKUP($C1860,'Raw-products'!$A$2:$H$1261,MATCH(K$1,'Raw-products'!$A$1:$H$1,0))</f>
        <v>indigo</v>
      </c>
      <c r="L1860">
        <f>VLOOKUP($C1860,'Raw-products'!$A$2:$H$1261,MATCH(L$1,'Raw-products'!$A$1:$H$1,0))</f>
        <v>98</v>
      </c>
      <c r="M1860">
        <f>VLOOKUP($C1860,'Raw-products'!$A$2:$H$1261,MATCH(M$1,'Raw-products'!$A$1:$H$1,0))</f>
        <v>61</v>
      </c>
      <c r="N1860" s="5">
        <f t="shared" si="58"/>
        <v>5978</v>
      </c>
      <c r="O1860" cm="1">
        <f t="array" ref="O1860:R1860">_xlfn.XLOOKUP($B1860,'Raw -orders'!$A:$A,'Raw -orders'!$B:$E)</f>
        <v>981</v>
      </c>
      <c r="P1860">
        <v>25047</v>
      </c>
      <c r="Q1860" s="1">
        <v>44352</v>
      </c>
      <c r="R1860" s="1">
        <v>44367</v>
      </c>
      <c r="S1860" t="str" cm="1">
        <f t="array" ref="S1860:Z1860">_xlfn.XLOOKUP($O1860,'Raw - customers'!$A:$A,'Raw - customers'!$B:$I)</f>
        <v>Darby Aistrop</v>
      </c>
      <c r="T1860" t="str">
        <v>Genderqueer</v>
      </c>
      <c r="U1860">
        <v>47</v>
      </c>
      <c r="V1860" t="str">
        <v>78 Ryan TrackSuite 283</v>
      </c>
      <c r="W1860">
        <v>2064</v>
      </c>
      <c r="X1860" t="str">
        <v>Hannahberg</v>
      </c>
      <c r="Y1860" t="str">
        <v>Australian Capital Territory</v>
      </c>
      <c r="Z1860" t="str">
        <v>Australia</v>
      </c>
      <c r="AA1860">
        <v>6</v>
      </c>
      <c r="AB1860" s="3" t="str">
        <f t="shared" si="59"/>
        <v>10 to 20</v>
      </c>
      <c r="AM1860" s="6">
        <v>981</v>
      </c>
      <c r="AN1860" s="6" t="s">
        <v>1350</v>
      </c>
    </row>
    <row r="1861" spans="1:40" x14ac:dyDescent="0.25">
      <c r="A1861">
        <v>1859</v>
      </c>
      <c r="B1861">
        <v>374</v>
      </c>
      <c r="C1861">
        <v>316</v>
      </c>
      <c r="D1861">
        <v>109</v>
      </c>
      <c r="E1861">
        <v>3</v>
      </c>
      <c r="F1861">
        <v>327</v>
      </c>
      <c r="G1861">
        <v>1</v>
      </c>
      <c r="H1861" t="str">
        <f>VLOOKUP($C1861,'Raw-products'!$A$2:$H$1261,MATCH(H$1,'Raw-products'!$A$1:$H$1,0))</f>
        <v>Shirt</v>
      </c>
      <c r="I1861" t="str">
        <f>VLOOKUP($C1861,'Raw-products'!$A$2:$H$1261,MATCH(I$1,'Raw-products'!$A$1:$H$1,0))</f>
        <v>Mandarin Collar</v>
      </c>
      <c r="J1861" t="str">
        <f>VLOOKUP($C1861,'Raw-products'!$A$2:$H$1261,MATCH(J$1,'Raw-products'!$A$1:$H$1,0))</f>
        <v>S</v>
      </c>
      <c r="K1861" t="str">
        <f>VLOOKUP($C1861,'Raw-products'!$A$2:$H$1261,MATCH(K$1,'Raw-products'!$A$1:$H$1,0))</f>
        <v>red</v>
      </c>
      <c r="L1861">
        <f>VLOOKUP($C1861,'Raw-products'!$A$2:$H$1261,MATCH(L$1,'Raw-products'!$A$1:$H$1,0))</f>
        <v>108</v>
      </c>
      <c r="M1861">
        <f>VLOOKUP($C1861,'Raw-products'!$A$2:$H$1261,MATCH(M$1,'Raw-products'!$A$1:$H$1,0))</f>
        <v>48</v>
      </c>
      <c r="N1861" s="5">
        <f t="shared" si="58"/>
        <v>5184</v>
      </c>
      <c r="O1861" cm="1">
        <f t="array" ref="O1861:R1861">_xlfn.XLOOKUP($B1861,'Raw -orders'!$A:$A,'Raw -orders'!$B:$E)</f>
        <v>981</v>
      </c>
      <c r="P1861">
        <v>25047</v>
      </c>
      <c r="Q1861" s="1">
        <v>44352</v>
      </c>
      <c r="R1861" s="1">
        <v>44367</v>
      </c>
      <c r="S1861" t="str" cm="1">
        <f t="array" ref="S1861:Z1861">_xlfn.XLOOKUP($O1861,'Raw - customers'!$A:$A,'Raw - customers'!$B:$I)</f>
        <v>Darby Aistrop</v>
      </c>
      <c r="T1861" t="str">
        <v>Genderqueer</v>
      </c>
      <c r="U1861">
        <v>47</v>
      </c>
      <c r="V1861" t="str">
        <v>78 Ryan TrackSuite 283</v>
      </c>
      <c r="W1861">
        <v>2064</v>
      </c>
      <c r="X1861" t="str">
        <v>Hannahberg</v>
      </c>
      <c r="Y1861" t="str">
        <v>Australian Capital Territory</v>
      </c>
      <c r="Z1861" t="str">
        <v>Australia</v>
      </c>
      <c r="AA1861">
        <v>6</v>
      </c>
      <c r="AB1861" s="3" t="str">
        <f t="shared" si="59"/>
        <v>10 to 20</v>
      </c>
      <c r="AM1861" s="6">
        <v>981</v>
      </c>
      <c r="AN1861" s="6" t="s">
        <v>1350</v>
      </c>
    </row>
    <row r="1862" spans="1:40" x14ac:dyDescent="0.25">
      <c r="A1862">
        <v>1860</v>
      </c>
      <c r="B1862">
        <v>374</v>
      </c>
      <c r="C1862">
        <v>266</v>
      </c>
      <c r="D1862">
        <v>95</v>
      </c>
      <c r="E1862">
        <v>3</v>
      </c>
      <c r="F1862">
        <v>285</v>
      </c>
      <c r="G1862">
        <v>1</v>
      </c>
      <c r="H1862" t="str">
        <f>VLOOKUP($C1862,'Raw-products'!$A$2:$H$1261,MATCH(H$1,'Raw-products'!$A$1:$H$1,0))</f>
        <v>Shirt</v>
      </c>
      <c r="I1862" t="str">
        <f>VLOOKUP($C1862,'Raw-products'!$A$2:$H$1261,MATCH(I$1,'Raw-products'!$A$1:$H$1,0))</f>
        <v>Polo</v>
      </c>
      <c r="J1862" t="str">
        <f>VLOOKUP($C1862,'Raw-products'!$A$2:$H$1261,MATCH(J$1,'Raw-products'!$A$1:$H$1,0))</f>
        <v>S</v>
      </c>
      <c r="K1862" t="str">
        <f>VLOOKUP($C1862,'Raw-products'!$A$2:$H$1261,MATCH(K$1,'Raw-products'!$A$1:$H$1,0))</f>
        <v>blue</v>
      </c>
      <c r="L1862">
        <f>VLOOKUP($C1862,'Raw-products'!$A$2:$H$1261,MATCH(L$1,'Raw-products'!$A$1:$H$1,0))</f>
        <v>117</v>
      </c>
      <c r="M1862">
        <f>VLOOKUP($C1862,'Raw-products'!$A$2:$H$1261,MATCH(M$1,'Raw-products'!$A$1:$H$1,0))</f>
        <v>76</v>
      </c>
      <c r="N1862" s="5">
        <f t="shared" si="58"/>
        <v>8892</v>
      </c>
      <c r="O1862" cm="1">
        <f t="array" ref="O1862:R1862">_xlfn.XLOOKUP($B1862,'Raw -orders'!$A:$A,'Raw -orders'!$B:$E)</f>
        <v>981</v>
      </c>
      <c r="P1862">
        <v>25047</v>
      </c>
      <c r="Q1862" s="1">
        <v>44352</v>
      </c>
      <c r="R1862" s="1">
        <v>44367</v>
      </c>
      <c r="S1862" t="str" cm="1">
        <f t="array" ref="S1862:Z1862">_xlfn.XLOOKUP($O1862,'Raw - customers'!$A:$A,'Raw - customers'!$B:$I)</f>
        <v>Darby Aistrop</v>
      </c>
      <c r="T1862" t="str">
        <v>Genderqueer</v>
      </c>
      <c r="U1862">
        <v>47</v>
      </c>
      <c r="V1862" t="str">
        <v>78 Ryan TrackSuite 283</v>
      </c>
      <c r="W1862">
        <v>2064</v>
      </c>
      <c r="X1862" t="str">
        <v>Hannahberg</v>
      </c>
      <c r="Y1862" t="str">
        <v>Australian Capital Territory</v>
      </c>
      <c r="Z1862" t="str">
        <v>Australia</v>
      </c>
      <c r="AA1862">
        <v>6</v>
      </c>
      <c r="AB1862" s="3" t="str">
        <f t="shared" si="59"/>
        <v>10 to 20</v>
      </c>
      <c r="AM1862" s="6">
        <v>981</v>
      </c>
      <c r="AN1862" s="6" t="s">
        <v>1350</v>
      </c>
    </row>
    <row r="1863" spans="1:40" x14ac:dyDescent="0.25">
      <c r="A1863">
        <v>1861</v>
      </c>
      <c r="B1863">
        <v>374</v>
      </c>
      <c r="C1863">
        <v>1230</v>
      </c>
      <c r="D1863">
        <v>112</v>
      </c>
      <c r="E1863">
        <v>1</v>
      </c>
      <c r="F1863">
        <v>112</v>
      </c>
      <c r="G1863">
        <v>1</v>
      </c>
      <c r="H1863" t="str">
        <f>VLOOKUP($C1863,'Raw-products'!$A$2:$H$1261,MATCH(H$1,'Raw-products'!$A$1:$H$1,0))</f>
        <v>Trousers</v>
      </c>
      <c r="I1863" t="str">
        <f>VLOOKUP($C1863,'Raw-products'!$A$2:$H$1261,MATCH(I$1,'Raw-products'!$A$1:$H$1,0))</f>
        <v>Tracksuit Bottoms</v>
      </c>
      <c r="J1863" t="str">
        <f>VLOOKUP($C1863,'Raw-products'!$A$2:$H$1261,MATCH(J$1,'Raw-products'!$A$1:$H$1,0))</f>
        <v>XS</v>
      </c>
      <c r="K1863" t="str">
        <f>VLOOKUP($C1863,'Raw-products'!$A$2:$H$1261,MATCH(K$1,'Raw-products'!$A$1:$H$1,0))</f>
        <v>orange</v>
      </c>
      <c r="L1863">
        <f>VLOOKUP($C1863,'Raw-products'!$A$2:$H$1261,MATCH(L$1,'Raw-products'!$A$1:$H$1,0))</f>
        <v>91</v>
      </c>
      <c r="M1863">
        <f>VLOOKUP($C1863,'Raw-products'!$A$2:$H$1261,MATCH(M$1,'Raw-products'!$A$1:$H$1,0))</f>
        <v>57</v>
      </c>
      <c r="N1863" s="5">
        <f t="shared" si="58"/>
        <v>5187</v>
      </c>
      <c r="O1863" cm="1">
        <f t="array" ref="O1863:R1863">_xlfn.XLOOKUP($B1863,'Raw -orders'!$A:$A,'Raw -orders'!$B:$E)</f>
        <v>981</v>
      </c>
      <c r="P1863">
        <v>25047</v>
      </c>
      <c r="Q1863" s="1">
        <v>44352</v>
      </c>
      <c r="R1863" s="1">
        <v>44367</v>
      </c>
      <c r="S1863" t="str" cm="1">
        <f t="array" ref="S1863:Z1863">_xlfn.XLOOKUP($O1863,'Raw - customers'!$A:$A,'Raw - customers'!$B:$I)</f>
        <v>Darby Aistrop</v>
      </c>
      <c r="T1863" t="str">
        <v>Genderqueer</v>
      </c>
      <c r="U1863">
        <v>47</v>
      </c>
      <c r="V1863" t="str">
        <v>78 Ryan TrackSuite 283</v>
      </c>
      <c r="W1863">
        <v>2064</v>
      </c>
      <c r="X1863" t="str">
        <v>Hannahberg</v>
      </c>
      <c r="Y1863" t="str">
        <v>Australian Capital Territory</v>
      </c>
      <c r="Z1863" t="str">
        <v>Australia</v>
      </c>
      <c r="AA1863">
        <v>6</v>
      </c>
      <c r="AB1863" s="3" t="str">
        <f t="shared" si="59"/>
        <v>10 to 20</v>
      </c>
      <c r="AM1863" s="6">
        <v>981</v>
      </c>
      <c r="AN1863" s="6" t="s">
        <v>1350</v>
      </c>
    </row>
    <row r="1864" spans="1:40" x14ac:dyDescent="0.25">
      <c r="A1864">
        <v>1862</v>
      </c>
      <c r="B1864">
        <v>375</v>
      </c>
      <c r="C1864">
        <v>778</v>
      </c>
      <c r="D1864">
        <v>91</v>
      </c>
      <c r="E1864">
        <v>1</v>
      </c>
      <c r="F1864">
        <v>91</v>
      </c>
      <c r="G1864">
        <v>1</v>
      </c>
      <c r="H1864" t="str">
        <f>VLOOKUP($C1864,'Raw-products'!$A$2:$H$1261,MATCH(H$1,'Raw-products'!$A$1:$H$1,0))</f>
        <v>Jacket</v>
      </c>
      <c r="I1864" t="str">
        <f>VLOOKUP($C1864,'Raw-products'!$A$2:$H$1261,MATCH(I$1,'Raw-products'!$A$1:$H$1,0))</f>
        <v>Pullover</v>
      </c>
      <c r="J1864" t="str">
        <f>VLOOKUP($C1864,'Raw-products'!$A$2:$H$1261,MATCH(J$1,'Raw-products'!$A$1:$H$1,0))</f>
        <v>L</v>
      </c>
      <c r="K1864" t="str">
        <f>VLOOKUP($C1864,'Raw-products'!$A$2:$H$1261,MATCH(K$1,'Raw-products'!$A$1:$H$1,0))</f>
        <v>orange</v>
      </c>
      <c r="L1864">
        <f>VLOOKUP($C1864,'Raw-products'!$A$2:$H$1261,MATCH(L$1,'Raw-products'!$A$1:$H$1,0))</f>
        <v>114</v>
      </c>
      <c r="M1864">
        <f>VLOOKUP($C1864,'Raw-products'!$A$2:$H$1261,MATCH(M$1,'Raw-products'!$A$1:$H$1,0))</f>
        <v>56</v>
      </c>
      <c r="N1864" s="5">
        <f t="shared" si="58"/>
        <v>6384</v>
      </c>
      <c r="O1864" cm="1">
        <f t="array" ref="O1864:R1864">_xlfn.XLOOKUP($B1864,'Raw -orders'!$A:$A,'Raw -orders'!$B:$E)</f>
        <v>655</v>
      </c>
      <c r="P1864">
        <v>19991</v>
      </c>
      <c r="Q1864" s="1">
        <v>44216</v>
      </c>
      <c r="R1864" s="1">
        <v>44222</v>
      </c>
      <c r="S1864" t="str" cm="1">
        <f t="array" ref="S1864:Z1864">_xlfn.XLOOKUP($O1864,'Raw - customers'!$A:$A,'Raw - customers'!$B:$I)</f>
        <v>Jillene Goodbanne</v>
      </c>
      <c r="T1864" t="str">
        <v>Agender</v>
      </c>
      <c r="U1864">
        <v>77</v>
      </c>
      <c r="V1864" t="str">
        <v>107 Xavier MewsApt. 927</v>
      </c>
      <c r="W1864">
        <v>3354</v>
      </c>
      <c r="X1864" t="str">
        <v>Mitchellhaven</v>
      </c>
      <c r="Y1864" t="str">
        <v>South Australia</v>
      </c>
      <c r="Z1864" t="str">
        <v>Australia</v>
      </c>
      <c r="AA1864">
        <v>1</v>
      </c>
      <c r="AB1864" s="3" t="str">
        <f t="shared" si="59"/>
        <v>0 to 10</v>
      </c>
      <c r="AM1864" s="6">
        <v>655</v>
      </c>
      <c r="AN1864" s="6" t="s">
        <v>1345</v>
      </c>
    </row>
    <row r="1865" spans="1:40" x14ac:dyDescent="0.25">
      <c r="A1865">
        <v>1863</v>
      </c>
      <c r="B1865">
        <v>375</v>
      </c>
      <c r="C1865">
        <v>1122</v>
      </c>
      <c r="D1865">
        <v>102</v>
      </c>
      <c r="E1865">
        <v>2</v>
      </c>
      <c r="F1865">
        <v>204</v>
      </c>
      <c r="G1865">
        <v>1</v>
      </c>
      <c r="H1865" t="str">
        <f>VLOOKUP($C1865,'Raw-products'!$A$2:$H$1261,MATCH(H$1,'Raw-products'!$A$1:$H$1,0))</f>
        <v>Trousers</v>
      </c>
      <c r="I1865" t="str">
        <f>VLOOKUP($C1865,'Raw-products'!$A$2:$H$1261,MATCH(I$1,'Raw-products'!$A$1:$H$1,0))</f>
        <v>Cargo Pants</v>
      </c>
      <c r="J1865" t="str">
        <f>VLOOKUP($C1865,'Raw-products'!$A$2:$H$1261,MATCH(J$1,'Raw-products'!$A$1:$H$1,0))</f>
        <v>M</v>
      </c>
      <c r="K1865" t="str">
        <f>VLOOKUP($C1865,'Raw-products'!$A$2:$H$1261,MATCH(K$1,'Raw-products'!$A$1:$H$1,0))</f>
        <v>red</v>
      </c>
      <c r="L1865">
        <f>VLOOKUP($C1865,'Raw-products'!$A$2:$H$1261,MATCH(L$1,'Raw-products'!$A$1:$H$1,0))</f>
        <v>106</v>
      </c>
      <c r="M1865">
        <f>VLOOKUP($C1865,'Raw-products'!$A$2:$H$1261,MATCH(M$1,'Raw-products'!$A$1:$H$1,0))</f>
        <v>52</v>
      </c>
      <c r="N1865" s="5">
        <f t="shared" si="58"/>
        <v>5512</v>
      </c>
      <c r="O1865" cm="1">
        <f t="array" ref="O1865:R1865">_xlfn.XLOOKUP($B1865,'Raw -orders'!$A:$A,'Raw -orders'!$B:$E)</f>
        <v>655</v>
      </c>
      <c r="P1865">
        <v>19991</v>
      </c>
      <c r="Q1865" s="1">
        <v>44216</v>
      </c>
      <c r="R1865" s="1">
        <v>44222</v>
      </c>
      <c r="S1865" t="str" cm="1">
        <f t="array" ref="S1865:Z1865">_xlfn.XLOOKUP($O1865,'Raw - customers'!$A:$A,'Raw - customers'!$B:$I)</f>
        <v>Jillene Goodbanne</v>
      </c>
      <c r="T1865" t="str">
        <v>Agender</v>
      </c>
      <c r="U1865">
        <v>77</v>
      </c>
      <c r="V1865" t="str">
        <v>107 Xavier MewsApt. 927</v>
      </c>
      <c r="W1865">
        <v>3354</v>
      </c>
      <c r="X1865" t="str">
        <v>Mitchellhaven</v>
      </c>
      <c r="Y1865" t="str">
        <v>South Australia</v>
      </c>
      <c r="Z1865" t="str">
        <v>Australia</v>
      </c>
      <c r="AA1865">
        <v>1</v>
      </c>
      <c r="AB1865" s="3" t="str">
        <f t="shared" si="59"/>
        <v>0 to 10</v>
      </c>
      <c r="AM1865" s="6">
        <v>655</v>
      </c>
      <c r="AN1865" s="6" t="s">
        <v>1345</v>
      </c>
    </row>
    <row r="1866" spans="1:40" x14ac:dyDescent="0.25">
      <c r="A1866">
        <v>1864</v>
      </c>
      <c r="B1866">
        <v>375</v>
      </c>
      <c r="C1866">
        <v>654</v>
      </c>
      <c r="D1866">
        <v>93</v>
      </c>
      <c r="E1866">
        <v>3</v>
      </c>
      <c r="F1866">
        <v>279</v>
      </c>
      <c r="G1866">
        <v>1</v>
      </c>
      <c r="H1866" t="str">
        <f>VLOOKUP($C1866,'Raw-products'!$A$2:$H$1261,MATCH(H$1,'Raw-products'!$A$1:$H$1,0))</f>
        <v>Jacket</v>
      </c>
      <c r="I1866" t="str">
        <f>VLOOKUP($C1866,'Raw-products'!$A$2:$H$1261,MATCH(I$1,'Raw-products'!$A$1:$H$1,0))</f>
        <v>Coach</v>
      </c>
      <c r="J1866" t="str">
        <f>VLOOKUP($C1866,'Raw-products'!$A$2:$H$1261,MATCH(J$1,'Raw-products'!$A$1:$H$1,0))</f>
        <v>XL</v>
      </c>
      <c r="K1866" t="str">
        <f>VLOOKUP($C1866,'Raw-products'!$A$2:$H$1261,MATCH(K$1,'Raw-products'!$A$1:$H$1,0))</f>
        <v>blue</v>
      </c>
      <c r="L1866">
        <f>VLOOKUP($C1866,'Raw-products'!$A$2:$H$1261,MATCH(L$1,'Raw-products'!$A$1:$H$1,0))</f>
        <v>115</v>
      </c>
      <c r="M1866">
        <f>VLOOKUP($C1866,'Raw-products'!$A$2:$H$1261,MATCH(M$1,'Raw-products'!$A$1:$H$1,0))</f>
        <v>46</v>
      </c>
      <c r="N1866" s="5">
        <f t="shared" si="58"/>
        <v>5290</v>
      </c>
      <c r="O1866" cm="1">
        <f t="array" ref="O1866:R1866">_xlfn.XLOOKUP($B1866,'Raw -orders'!$A:$A,'Raw -orders'!$B:$E)</f>
        <v>655</v>
      </c>
      <c r="P1866">
        <v>19991</v>
      </c>
      <c r="Q1866" s="1">
        <v>44216</v>
      </c>
      <c r="R1866" s="1">
        <v>44222</v>
      </c>
      <c r="S1866" t="str" cm="1">
        <f t="array" ref="S1866:Z1866">_xlfn.XLOOKUP($O1866,'Raw - customers'!$A:$A,'Raw - customers'!$B:$I)</f>
        <v>Jillene Goodbanne</v>
      </c>
      <c r="T1866" t="str">
        <v>Agender</v>
      </c>
      <c r="U1866">
        <v>77</v>
      </c>
      <c r="V1866" t="str">
        <v>107 Xavier MewsApt. 927</v>
      </c>
      <c r="W1866">
        <v>3354</v>
      </c>
      <c r="X1866" t="str">
        <v>Mitchellhaven</v>
      </c>
      <c r="Y1866" t="str">
        <v>South Australia</v>
      </c>
      <c r="Z1866" t="str">
        <v>Australia</v>
      </c>
      <c r="AA1866">
        <v>1</v>
      </c>
      <c r="AB1866" s="3" t="str">
        <f t="shared" si="59"/>
        <v>0 to 10</v>
      </c>
      <c r="AM1866" s="6">
        <v>655</v>
      </c>
      <c r="AN1866" s="6" t="s">
        <v>1345</v>
      </c>
    </row>
    <row r="1867" spans="1:40" x14ac:dyDescent="0.25">
      <c r="A1867">
        <v>1865</v>
      </c>
      <c r="B1867">
        <v>376</v>
      </c>
      <c r="C1867">
        <v>217</v>
      </c>
      <c r="D1867">
        <v>106</v>
      </c>
      <c r="E1867">
        <v>1</v>
      </c>
      <c r="F1867">
        <v>106</v>
      </c>
      <c r="G1867">
        <v>1</v>
      </c>
      <c r="H1867" t="str">
        <f>VLOOKUP($C1867,'Raw-products'!$A$2:$H$1261,MATCH(H$1,'Raw-products'!$A$1:$H$1,0))</f>
        <v>Shirt</v>
      </c>
      <c r="I1867" t="str">
        <f>VLOOKUP($C1867,'Raw-products'!$A$2:$H$1261,MATCH(I$1,'Raw-products'!$A$1:$H$1,0))</f>
        <v>Chambray</v>
      </c>
      <c r="J1867" t="str">
        <f>VLOOKUP($C1867,'Raw-products'!$A$2:$H$1261,MATCH(J$1,'Raw-products'!$A$1:$H$1,0))</f>
        <v>M</v>
      </c>
      <c r="K1867" t="str">
        <f>VLOOKUP($C1867,'Raw-products'!$A$2:$H$1261,MATCH(K$1,'Raw-products'!$A$1:$H$1,0))</f>
        <v>orange</v>
      </c>
      <c r="L1867">
        <f>VLOOKUP($C1867,'Raw-products'!$A$2:$H$1261,MATCH(L$1,'Raw-products'!$A$1:$H$1,0))</f>
        <v>105</v>
      </c>
      <c r="M1867">
        <f>VLOOKUP($C1867,'Raw-products'!$A$2:$H$1261,MATCH(M$1,'Raw-products'!$A$1:$H$1,0))</f>
        <v>43</v>
      </c>
      <c r="N1867" s="5">
        <f t="shared" si="58"/>
        <v>4515</v>
      </c>
      <c r="O1867" cm="1">
        <f t="array" ref="O1867:R1867">_xlfn.XLOOKUP($B1867,'Raw -orders'!$A:$A,'Raw -orders'!$B:$E)</f>
        <v>571</v>
      </c>
      <c r="P1867">
        <v>15454</v>
      </c>
      <c r="Q1867" s="1">
        <v>44381</v>
      </c>
      <c r="R1867" s="1">
        <v>44394</v>
      </c>
      <c r="S1867" t="str" cm="1">
        <f t="array" ref="S1867:Z1867">_xlfn.XLOOKUP($O1867,'Raw - customers'!$A:$A,'Raw - customers'!$B:$I)</f>
        <v>Kristofor Roos</v>
      </c>
      <c r="T1867" t="str">
        <v>Agender</v>
      </c>
      <c r="U1867">
        <v>22</v>
      </c>
      <c r="V1867" t="str">
        <v>5567 Clarke MallApt. 756</v>
      </c>
      <c r="W1867">
        <v>4043</v>
      </c>
      <c r="X1867" t="str">
        <v>Jordanside</v>
      </c>
      <c r="Y1867" t="str">
        <v>Australian Capital Territory</v>
      </c>
      <c r="Z1867" t="str">
        <v>Australia</v>
      </c>
      <c r="AA1867">
        <v>7</v>
      </c>
      <c r="AB1867" s="3" t="str">
        <f t="shared" si="59"/>
        <v>10 to 20</v>
      </c>
      <c r="AM1867" s="6">
        <v>571</v>
      </c>
      <c r="AN1867" s="6" t="s">
        <v>1350</v>
      </c>
    </row>
    <row r="1868" spans="1:40" x14ac:dyDescent="0.25">
      <c r="A1868">
        <v>1866</v>
      </c>
      <c r="B1868">
        <v>376</v>
      </c>
      <c r="C1868">
        <v>1039</v>
      </c>
      <c r="D1868">
        <v>90</v>
      </c>
      <c r="E1868">
        <v>3</v>
      </c>
      <c r="F1868">
        <v>270</v>
      </c>
      <c r="G1868">
        <v>1</v>
      </c>
      <c r="H1868" t="str">
        <f>VLOOKUP($C1868,'Raw-products'!$A$2:$H$1261,MATCH(H$1,'Raw-products'!$A$1:$H$1,0))</f>
        <v>Trousers</v>
      </c>
      <c r="I1868" t="str">
        <f>VLOOKUP($C1868,'Raw-products'!$A$2:$H$1261,MATCH(I$1,'Raw-products'!$A$1:$H$1,0))</f>
        <v>Relaxed Leg</v>
      </c>
      <c r="J1868" t="str">
        <f>VLOOKUP($C1868,'Raw-products'!$A$2:$H$1261,MATCH(J$1,'Raw-products'!$A$1:$H$1,0))</f>
        <v>XL</v>
      </c>
      <c r="K1868" t="str">
        <f>VLOOKUP($C1868,'Raw-products'!$A$2:$H$1261,MATCH(K$1,'Raw-products'!$A$1:$H$1,0))</f>
        <v>blue</v>
      </c>
      <c r="L1868">
        <f>VLOOKUP($C1868,'Raw-products'!$A$2:$H$1261,MATCH(L$1,'Raw-products'!$A$1:$H$1,0))</f>
        <v>95</v>
      </c>
      <c r="M1868">
        <f>VLOOKUP($C1868,'Raw-products'!$A$2:$H$1261,MATCH(M$1,'Raw-products'!$A$1:$H$1,0))</f>
        <v>40</v>
      </c>
      <c r="N1868" s="5">
        <f t="shared" si="58"/>
        <v>3800</v>
      </c>
      <c r="O1868" cm="1">
        <f t="array" ref="O1868:R1868">_xlfn.XLOOKUP($B1868,'Raw -orders'!$A:$A,'Raw -orders'!$B:$E)</f>
        <v>571</v>
      </c>
      <c r="P1868">
        <v>15454</v>
      </c>
      <c r="Q1868" s="1">
        <v>44381</v>
      </c>
      <c r="R1868" s="1">
        <v>44394</v>
      </c>
      <c r="S1868" t="str" cm="1">
        <f t="array" ref="S1868:Z1868">_xlfn.XLOOKUP($O1868,'Raw - customers'!$A:$A,'Raw - customers'!$B:$I)</f>
        <v>Kristofor Roos</v>
      </c>
      <c r="T1868" t="str">
        <v>Agender</v>
      </c>
      <c r="U1868">
        <v>22</v>
      </c>
      <c r="V1868" t="str">
        <v>5567 Clarke MallApt. 756</v>
      </c>
      <c r="W1868">
        <v>4043</v>
      </c>
      <c r="X1868" t="str">
        <v>Jordanside</v>
      </c>
      <c r="Y1868" t="str">
        <v>Australian Capital Territory</v>
      </c>
      <c r="Z1868" t="str">
        <v>Australia</v>
      </c>
      <c r="AA1868">
        <v>7</v>
      </c>
      <c r="AB1868" s="3" t="str">
        <f t="shared" si="59"/>
        <v>10 to 20</v>
      </c>
      <c r="AM1868" s="6">
        <v>571</v>
      </c>
      <c r="AN1868" s="6" t="s">
        <v>1350</v>
      </c>
    </row>
    <row r="1869" spans="1:40" x14ac:dyDescent="0.25">
      <c r="A1869">
        <v>1867</v>
      </c>
      <c r="B1869">
        <v>376</v>
      </c>
      <c r="C1869">
        <v>268</v>
      </c>
      <c r="D1869">
        <v>95</v>
      </c>
      <c r="E1869">
        <v>3</v>
      </c>
      <c r="F1869">
        <v>285</v>
      </c>
      <c r="G1869">
        <v>1</v>
      </c>
      <c r="H1869" t="str">
        <f>VLOOKUP($C1869,'Raw-products'!$A$2:$H$1261,MATCH(H$1,'Raw-products'!$A$1:$H$1,0))</f>
        <v>Shirt</v>
      </c>
      <c r="I1869" t="str">
        <f>VLOOKUP($C1869,'Raw-products'!$A$2:$H$1261,MATCH(I$1,'Raw-products'!$A$1:$H$1,0))</f>
        <v>Polo</v>
      </c>
      <c r="J1869" t="str">
        <f>VLOOKUP($C1869,'Raw-products'!$A$2:$H$1261,MATCH(J$1,'Raw-products'!$A$1:$H$1,0))</f>
        <v>L</v>
      </c>
      <c r="K1869" t="str">
        <f>VLOOKUP($C1869,'Raw-products'!$A$2:$H$1261,MATCH(K$1,'Raw-products'!$A$1:$H$1,0))</f>
        <v>blue</v>
      </c>
      <c r="L1869">
        <f>VLOOKUP($C1869,'Raw-products'!$A$2:$H$1261,MATCH(L$1,'Raw-products'!$A$1:$H$1,0))</f>
        <v>117</v>
      </c>
      <c r="M1869">
        <f>VLOOKUP($C1869,'Raw-products'!$A$2:$H$1261,MATCH(M$1,'Raw-products'!$A$1:$H$1,0))</f>
        <v>77</v>
      </c>
      <c r="N1869" s="5">
        <f t="shared" si="58"/>
        <v>9009</v>
      </c>
      <c r="O1869" cm="1">
        <f t="array" ref="O1869:R1869">_xlfn.XLOOKUP($B1869,'Raw -orders'!$A:$A,'Raw -orders'!$B:$E)</f>
        <v>571</v>
      </c>
      <c r="P1869">
        <v>15454</v>
      </c>
      <c r="Q1869" s="1">
        <v>44381</v>
      </c>
      <c r="R1869" s="1">
        <v>44394</v>
      </c>
      <c r="S1869" t="str" cm="1">
        <f t="array" ref="S1869:Z1869">_xlfn.XLOOKUP($O1869,'Raw - customers'!$A:$A,'Raw - customers'!$B:$I)</f>
        <v>Kristofor Roos</v>
      </c>
      <c r="T1869" t="str">
        <v>Agender</v>
      </c>
      <c r="U1869">
        <v>22</v>
      </c>
      <c r="V1869" t="str">
        <v>5567 Clarke MallApt. 756</v>
      </c>
      <c r="W1869">
        <v>4043</v>
      </c>
      <c r="X1869" t="str">
        <v>Jordanside</v>
      </c>
      <c r="Y1869" t="str">
        <v>Australian Capital Territory</v>
      </c>
      <c r="Z1869" t="str">
        <v>Australia</v>
      </c>
      <c r="AA1869">
        <v>7</v>
      </c>
      <c r="AB1869" s="3" t="str">
        <f t="shared" si="59"/>
        <v>10 to 20</v>
      </c>
      <c r="AM1869" s="6">
        <v>571</v>
      </c>
      <c r="AN1869" s="6" t="s">
        <v>1350</v>
      </c>
    </row>
    <row r="1870" spans="1:40" x14ac:dyDescent="0.25">
      <c r="A1870">
        <v>1868</v>
      </c>
      <c r="B1870">
        <v>376</v>
      </c>
      <c r="C1870">
        <v>966</v>
      </c>
      <c r="D1870">
        <v>97</v>
      </c>
      <c r="E1870">
        <v>1</v>
      </c>
      <c r="F1870">
        <v>97</v>
      </c>
      <c r="G1870">
        <v>1</v>
      </c>
      <c r="H1870" t="str">
        <f>VLOOKUP($C1870,'Raw-products'!$A$2:$H$1261,MATCH(H$1,'Raw-products'!$A$1:$H$1,0))</f>
        <v>Trousers</v>
      </c>
      <c r="I1870" t="str">
        <f>VLOOKUP($C1870,'Raw-products'!$A$2:$H$1261,MATCH(I$1,'Raw-products'!$A$1:$H$1,0))</f>
        <v>Slim-Fit</v>
      </c>
      <c r="J1870" t="str">
        <f>VLOOKUP($C1870,'Raw-products'!$A$2:$H$1261,MATCH(J$1,'Raw-products'!$A$1:$H$1,0))</f>
        <v>S</v>
      </c>
      <c r="K1870" t="str">
        <f>VLOOKUP($C1870,'Raw-products'!$A$2:$H$1261,MATCH(K$1,'Raw-products'!$A$1:$H$1,0))</f>
        <v>blue</v>
      </c>
      <c r="L1870">
        <f>VLOOKUP($C1870,'Raw-products'!$A$2:$H$1261,MATCH(L$1,'Raw-products'!$A$1:$H$1,0))</f>
        <v>119</v>
      </c>
      <c r="M1870">
        <f>VLOOKUP($C1870,'Raw-products'!$A$2:$H$1261,MATCH(M$1,'Raw-products'!$A$1:$H$1,0))</f>
        <v>49</v>
      </c>
      <c r="N1870" s="5">
        <f t="shared" si="58"/>
        <v>5831</v>
      </c>
      <c r="O1870" cm="1">
        <f t="array" ref="O1870:R1870">_xlfn.XLOOKUP($B1870,'Raw -orders'!$A:$A,'Raw -orders'!$B:$E)</f>
        <v>571</v>
      </c>
      <c r="P1870">
        <v>15454</v>
      </c>
      <c r="Q1870" s="1">
        <v>44381</v>
      </c>
      <c r="R1870" s="1">
        <v>44394</v>
      </c>
      <c r="S1870" t="str" cm="1">
        <f t="array" ref="S1870:Z1870">_xlfn.XLOOKUP($O1870,'Raw - customers'!$A:$A,'Raw - customers'!$B:$I)</f>
        <v>Kristofor Roos</v>
      </c>
      <c r="T1870" t="str">
        <v>Agender</v>
      </c>
      <c r="U1870">
        <v>22</v>
      </c>
      <c r="V1870" t="str">
        <v>5567 Clarke MallApt. 756</v>
      </c>
      <c r="W1870">
        <v>4043</v>
      </c>
      <c r="X1870" t="str">
        <v>Jordanside</v>
      </c>
      <c r="Y1870" t="str">
        <v>Australian Capital Territory</v>
      </c>
      <c r="Z1870" t="str">
        <v>Australia</v>
      </c>
      <c r="AA1870">
        <v>7</v>
      </c>
      <c r="AB1870" s="3" t="str">
        <f t="shared" si="59"/>
        <v>10 to 20</v>
      </c>
      <c r="AM1870" s="6">
        <v>571</v>
      </c>
      <c r="AN1870" s="6" t="s">
        <v>1350</v>
      </c>
    </row>
    <row r="1871" spans="1:40" x14ac:dyDescent="0.25">
      <c r="A1871">
        <v>1869</v>
      </c>
      <c r="B1871">
        <v>376</v>
      </c>
      <c r="C1871">
        <v>206</v>
      </c>
      <c r="D1871">
        <v>98</v>
      </c>
      <c r="E1871">
        <v>1</v>
      </c>
      <c r="F1871">
        <v>98</v>
      </c>
      <c r="G1871">
        <v>1</v>
      </c>
      <c r="H1871" t="str">
        <f>VLOOKUP($C1871,'Raw-products'!$A$2:$H$1261,MATCH(H$1,'Raw-products'!$A$1:$H$1,0))</f>
        <v>Shirt</v>
      </c>
      <c r="I1871" t="str">
        <f>VLOOKUP($C1871,'Raw-products'!$A$2:$H$1261,MATCH(I$1,'Raw-products'!$A$1:$H$1,0))</f>
        <v>Camp Collared</v>
      </c>
      <c r="J1871" t="str">
        <f>VLOOKUP($C1871,'Raw-products'!$A$2:$H$1261,MATCH(J$1,'Raw-products'!$A$1:$H$1,0))</f>
        <v>S</v>
      </c>
      <c r="K1871" t="str">
        <f>VLOOKUP($C1871,'Raw-products'!$A$2:$H$1261,MATCH(K$1,'Raw-products'!$A$1:$H$1,0))</f>
        <v>violet</v>
      </c>
      <c r="L1871">
        <f>VLOOKUP($C1871,'Raw-products'!$A$2:$H$1261,MATCH(L$1,'Raw-products'!$A$1:$H$1,0))</f>
        <v>112</v>
      </c>
      <c r="M1871">
        <f>VLOOKUP($C1871,'Raw-products'!$A$2:$H$1261,MATCH(M$1,'Raw-products'!$A$1:$H$1,0))</f>
        <v>80</v>
      </c>
      <c r="N1871" s="5">
        <f t="shared" si="58"/>
        <v>8960</v>
      </c>
      <c r="O1871" cm="1">
        <f t="array" ref="O1871:R1871">_xlfn.XLOOKUP($B1871,'Raw -orders'!$A:$A,'Raw -orders'!$B:$E)</f>
        <v>571</v>
      </c>
      <c r="P1871">
        <v>15454</v>
      </c>
      <c r="Q1871" s="1">
        <v>44381</v>
      </c>
      <c r="R1871" s="1">
        <v>44394</v>
      </c>
      <c r="S1871" t="str" cm="1">
        <f t="array" ref="S1871:Z1871">_xlfn.XLOOKUP($O1871,'Raw - customers'!$A:$A,'Raw - customers'!$B:$I)</f>
        <v>Kristofor Roos</v>
      </c>
      <c r="T1871" t="str">
        <v>Agender</v>
      </c>
      <c r="U1871">
        <v>22</v>
      </c>
      <c r="V1871" t="str">
        <v>5567 Clarke MallApt. 756</v>
      </c>
      <c r="W1871">
        <v>4043</v>
      </c>
      <c r="X1871" t="str">
        <v>Jordanside</v>
      </c>
      <c r="Y1871" t="str">
        <v>Australian Capital Territory</v>
      </c>
      <c r="Z1871" t="str">
        <v>Australia</v>
      </c>
      <c r="AA1871">
        <v>7</v>
      </c>
      <c r="AB1871" s="3" t="str">
        <f t="shared" si="59"/>
        <v>10 to 20</v>
      </c>
      <c r="AM1871" s="6">
        <v>571</v>
      </c>
      <c r="AN1871" s="6" t="s">
        <v>1350</v>
      </c>
    </row>
    <row r="1872" spans="1:40" x14ac:dyDescent="0.25">
      <c r="A1872">
        <v>1870</v>
      </c>
      <c r="B1872">
        <v>376</v>
      </c>
      <c r="C1872">
        <v>973</v>
      </c>
      <c r="D1872">
        <v>97</v>
      </c>
      <c r="E1872">
        <v>1</v>
      </c>
      <c r="F1872">
        <v>97</v>
      </c>
      <c r="G1872">
        <v>1</v>
      </c>
      <c r="H1872" t="str">
        <f>VLOOKUP($C1872,'Raw-products'!$A$2:$H$1261,MATCH(H$1,'Raw-products'!$A$1:$H$1,0))</f>
        <v>Trousers</v>
      </c>
      <c r="I1872" t="str">
        <f>VLOOKUP($C1872,'Raw-products'!$A$2:$H$1261,MATCH(I$1,'Raw-products'!$A$1:$H$1,0))</f>
        <v>Slim-Fit</v>
      </c>
      <c r="J1872" t="str">
        <f>VLOOKUP($C1872,'Raw-products'!$A$2:$H$1261,MATCH(J$1,'Raw-products'!$A$1:$H$1,0))</f>
        <v>L</v>
      </c>
      <c r="K1872" t="str">
        <f>VLOOKUP($C1872,'Raw-products'!$A$2:$H$1261,MATCH(K$1,'Raw-products'!$A$1:$H$1,0))</f>
        <v>indigo</v>
      </c>
      <c r="L1872">
        <f>VLOOKUP($C1872,'Raw-products'!$A$2:$H$1261,MATCH(L$1,'Raw-products'!$A$1:$H$1,0))</f>
        <v>119</v>
      </c>
      <c r="M1872">
        <f>VLOOKUP($C1872,'Raw-products'!$A$2:$H$1261,MATCH(M$1,'Raw-products'!$A$1:$H$1,0))</f>
        <v>48</v>
      </c>
      <c r="N1872" s="5">
        <f t="shared" si="58"/>
        <v>5712</v>
      </c>
      <c r="O1872" cm="1">
        <f t="array" ref="O1872:R1872">_xlfn.XLOOKUP($B1872,'Raw -orders'!$A:$A,'Raw -orders'!$B:$E)</f>
        <v>571</v>
      </c>
      <c r="P1872">
        <v>15454</v>
      </c>
      <c r="Q1872" s="1">
        <v>44381</v>
      </c>
      <c r="R1872" s="1">
        <v>44394</v>
      </c>
      <c r="S1872" t="str" cm="1">
        <f t="array" ref="S1872:Z1872">_xlfn.XLOOKUP($O1872,'Raw - customers'!$A:$A,'Raw - customers'!$B:$I)</f>
        <v>Kristofor Roos</v>
      </c>
      <c r="T1872" t="str">
        <v>Agender</v>
      </c>
      <c r="U1872">
        <v>22</v>
      </c>
      <c r="V1872" t="str">
        <v>5567 Clarke MallApt. 756</v>
      </c>
      <c r="W1872">
        <v>4043</v>
      </c>
      <c r="X1872" t="str">
        <v>Jordanside</v>
      </c>
      <c r="Y1872" t="str">
        <v>Australian Capital Territory</v>
      </c>
      <c r="Z1872" t="str">
        <v>Australia</v>
      </c>
      <c r="AA1872">
        <v>7</v>
      </c>
      <c r="AB1872" s="3" t="str">
        <f t="shared" si="59"/>
        <v>10 to 20</v>
      </c>
      <c r="AM1872" s="6">
        <v>571</v>
      </c>
      <c r="AN1872" s="6" t="s">
        <v>1350</v>
      </c>
    </row>
    <row r="1873" spans="1:40" x14ac:dyDescent="0.25">
      <c r="A1873">
        <v>1871</v>
      </c>
      <c r="B1873">
        <v>376</v>
      </c>
      <c r="C1873">
        <v>587</v>
      </c>
      <c r="D1873">
        <v>100</v>
      </c>
      <c r="E1873">
        <v>2</v>
      </c>
      <c r="F1873">
        <v>200</v>
      </c>
      <c r="G1873">
        <v>1</v>
      </c>
      <c r="H1873" t="str">
        <f>VLOOKUP($C1873,'Raw-products'!$A$2:$H$1261,MATCH(H$1,'Raw-products'!$A$1:$H$1,0))</f>
        <v>Jacket</v>
      </c>
      <c r="I1873" t="str">
        <f>VLOOKUP($C1873,'Raw-products'!$A$2:$H$1261,MATCH(I$1,'Raw-products'!$A$1:$H$1,0))</f>
        <v>Bomber</v>
      </c>
      <c r="J1873" t="str">
        <f>VLOOKUP($C1873,'Raw-products'!$A$2:$H$1261,MATCH(J$1,'Raw-products'!$A$1:$H$1,0))</f>
        <v>M</v>
      </c>
      <c r="K1873" t="str">
        <f>VLOOKUP($C1873,'Raw-products'!$A$2:$H$1261,MATCH(K$1,'Raw-products'!$A$1:$H$1,0))</f>
        <v>indigo</v>
      </c>
      <c r="L1873">
        <f>VLOOKUP($C1873,'Raw-products'!$A$2:$H$1261,MATCH(L$1,'Raw-products'!$A$1:$H$1,0))</f>
        <v>90</v>
      </c>
      <c r="M1873">
        <f>VLOOKUP($C1873,'Raw-products'!$A$2:$H$1261,MATCH(M$1,'Raw-products'!$A$1:$H$1,0))</f>
        <v>52</v>
      </c>
      <c r="N1873" s="5">
        <f t="shared" si="58"/>
        <v>4680</v>
      </c>
      <c r="O1873" cm="1">
        <f t="array" ref="O1873:R1873">_xlfn.XLOOKUP($B1873,'Raw -orders'!$A:$A,'Raw -orders'!$B:$E)</f>
        <v>571</v>
      </c>
      <c r="P1873">
        <v>15454</v>
      </c>
      <c r="Q1873" s="1">
        <v>44381</v>
      </c>
      <c r="R1873" s="1">
        <v>44394</v>
      </c>
      <c r="S1873" t="str" cm="1">
        <f t="array" ref="S1873:Z1873">_xlfn.XLOOKUP($O1873,'Raw - customers'!$A:$A,'Raw - customers'!$B:$I)</f>
        <v>Kristofor Roos</v>
      </c>
      <c r="T1873" t="str">
        <v>Agender</v>
      </c>
      <c r="U1873">
        <v>22</v>
      </c>
      <c r="V1873" t="str">
        <v>5567 Clarke MallApt. 756</v>
      </c>
      <c r="W1873">
        <v>4043</v>
      </c>
      <c r="X1873" t="str">
        <v>Jordanside</v>
      </c>
      <c r="Y1873" t="str">
        <v>Australian Capital Territory</v>
      </c>
      <c r="Z1873" t="str">
        <v>Australia</v>
      </c>
      <c r="AA1873">
        <v>7</v>
      </c>
      <c r="AB1873" s="3" t="str">
        <f t="shared" si="59"/>
        <v>10 to 20</v>
      </c>
      <c r="AM1873" s="6">
        <v>571</v>
      </c>
      <c r="AN1873" s="6" t="s">
        <v>1350</v>
      </c>
    </row>
    <row r="1874" spans="1:40" x14ac:dyDescent="0.25">
      <c r="A1874">
        <v>1872</v>
      </c>
      <c r="B1874">
        <v>376</v>
      </c>
      <c r="C1874">
        <v>110</v>
      </c>
      <c r="D1874">
        <v>92</v>
      </c>
      <c r="E1874">
        <v>2</v>
      </c>
      <c r="F1874">
        <v>184</v>
      </c>
      <c r="G1874">
        <v>1</v>
      </c>
      <c r="H1874" t="str">
        <f>VLOOKUP($C1874,'Raw-products'!$A$2:$H$1261,MATCH(H$1,'Raw-products'!$A$1:$H$1,0))</f>
        <v>Shirt</v>
      </c>
      <c r="I1874" t="str">
        <f>VLOOKUP($C1874,'Raw-products'!$A$2:$H$1261,MATCH(I$1,'Raw-products'!$A$1:$H$1,0))</f>
        <v>Denim</v>
      </c>
      <c r="J1874" t="str">
        <f>VLOOKUP($C1874,'Raw-products'!$A$2:$H$1261,MATCH(J$1,'Raw-products'!$A$1:$H$1,0))</f>
        <v>XS</v>
      </c>
      <c r="K1874" t="str">
        <f>VLOOKUP($C1874,'Raw-products'!$A$2:$H$1261,MATCH(K$1,'Raw-products'!$A$1:$H$1,0))</f>
        <v>orange</v>
      </c>
      <c r="L1874">
        <f>VLOOKUP($C1874,'Raw-products'!$A$2:$H$1261,MATCH(L$1,'Raw-products'!$A$1:$H$1,0))</f>
        <v>115</v>
      </c>
      <c r="M1874">
        <f>VLOOKUP($C1874,'Raw-products'!$A$2:$H$1261,MATCH(M$1,'Raw-products'!$A$1:$H$1,0))</f>
        <v>45</v>
      </c>
      <c r="N1874" s="5">
        <f t="shared" si="58"/>
        <v>5175</v>
      </c>
      <c r="O1874" cm="1">
        <f t="array" ref="O1874:R1874">_xlfn.XLOOKUP($B1874,'Raw -orders'!$A:$A,'Raw -orders'!$B:$E)</f>
        <v>571</v>
      </c>
      <c r="P1874">
        <v>15454</v>
      </c>
      <c r="Q1874" s="1">
        <v>44381</v>
      </c>
      <c r="R1874" s="1">
        <v>44394</v>
      </c>
      <c r="S1874" t="str" cm="1">
        <f t="array" ref="S1874:Z1874">_xlfn.XLOOKUP($O1874,'Raw - customers'!$A:$A,'Raw - customers'!$B:$I)</f>
        <v>Kristofor Roos</v>
      </c>
      <c r="T1874" t="str">
        <v>Agender</v>
      </c>
      <c r="U1874">
        <v>22</v>
      </c>
      <c r="V1874" t="str">
        <v>5567 Clarke MallApt. 756</v>
      </c>
      <c r="W1874">
        <v>4043</v>
      </c>
      <c r="X1874" t="str">
        <v>Jordanside</v>
      </c>
      <c r="Y1874" t="str">
        <v>Australian Capital Territory</v>
      </c>
      <c r="Z1874" t="str">
        <v>Australia</v>
      </c>
      <c r="AA1874">
        <v>7</v>
      </c>
      <c r="AB1874" s="3" t="str">
        <f t="shared" si="59"/>
        <v>10 to 20</v>
      </c>
      <c r="AM1874" s="6">
        <v>571</v>
      </c>
      <c r="AN1874" s="6" t="s">
        <v>1350</v>
      </c>
    </row>
    <row r="1875" spans="1:40" x14ac:dyDescent="0.25">
      <c r="A1875">
        <v>1873</v>
      </c>
      <c r="B1875">
        <v>377</v>
      </c>
      <c r="C1875">
        <v>1145</v>
      </c>
      <c r="D1875">
        <v>102</v>
      </c>
      <c r="E1875">
        <v>1</v>
      </c>
      <c r="F1875">
        <v>102</v>
      </c>
      <c r="G1875">
        <v>1</v>
      </c>
      <c r="H1875" t="str">
        <f>VLOOKUP($C1875,'Raw-products'!$A$2:$H$1261,MATCH(H$1,'Raw-products'!$A$1:$H$1,0))</f>
        <v>Trousers</v>
      </c>
      <c r="I1875" t="str">
        <f>VLOOKUP($C1875,'Raw-products'!$A$2:$H$1261,MATCH(I$1,'Raw-products'!$A$1:$H$1,0))</f>
        <v>Cargo Pants</v>
      </c>
      <c r="J1875" t="str">
        <f>VLOOKUP($C1875,'Raw-products'!$A$2:$H$1261,MATCH(J$1,'Raw-products'!$A$1:$H$1,0))</f>
        <v>XS</v>
      </c>
      <c r="K1875" t="str">
        <f>VLOOKUP($C1875,'Raw-products'!$A$2:$H$1261,MATCH(K$1,'Raw-products'!$A$1:$H$1,0))</f>
        <v>indigo</v>
      </c>
      <c r="L1875">
        <f>VLOOKUP($C1875,'Raw-products'!$A$2:$H$1261,MATCH(L$1,'Raw-products'!$A$1:$H$1,0))</f>
        <v>106</v>
      </c>
      <c r="M1875">
        <f>VLOOKUP($C1875,'Raw-products'!$A$2:$H$1261,MATCH(M$1,'Raw-products'!$A$1:$H$1,0))</f>
        <v>51</v>
      </c>
      <c r="N1875" s="5">
        <f t="shared" si="58"/>
        <v>5406</v>
      </c>
      <c r="O1875" cm="1">
        <f t="array" ref="O1875:R1875">_xlfn.XLOOKUP($B1875,'Raw -orders'!$A:$A,'Raw -orders'!$B:$E)</f>
        <v>21</v>
      </c>
      <c r="P1875">
        <v>24815</v>
      </c>
      <c r="Q1875" s="1">
        <v>44335</v>
      </c>
      <c r="R1875" s="1">
        <v>44344</v>
      </c>
      <c r="S1875" t="str" cm="1">
        <f t="array" ref="S1875:Z1875">_xlfn.XLOOKUP($O1875,'Raw - customers'!$A:$A,'Raw - customers'!$B:$I)</f>
        <v>Seana Hearons</v>
      </c>
      <c r="T1875" t="str">
        <v>Non-binary</v>
      </c>
      <c r="U1875">
        <v>31</v>
      </c>
      <c r="V1875" t="str">
        <v>93 Doherty MewsSuite 649</v>
      </c>
      <c r="W1875">
        <v>1133</v>
      </c>
      <c r="X1875" t="str">
        <v>South Callum</v>
      </c>
      <c r="Y1875" t="str">
        <v>Tasmania</v>
      </c>
      <c r="Z1875" t="str">
        <v>Australia</v>
      </c>
      <c r="AA1875">
        <v>5</v>
      </c>
      <c r="AB1875" s="3" t="str">
        <f t="shared" si="59"/>
        <v>0 to 10</v>
      </c>
      <c r="AM1875" s="6">
        <v>21</v>
      </c>
      <c r="AN1875" s="6" t="s">
        <v>1414</v>
      </c>
    </row>
    <row r="1876" spans="1:40" x14ac:dyDescent="0.25">
      <c r="A1876">
        <v>1874</v>
      </c>
      <c r="B1876">
        <v>377</v>
      </c>
      <c r="C1876">
        <v>1006</v>
      </c>
      <c r="D1876">
        <v>106</v>
      </c>
      <c r="E1876">
        <v>3</v>
      </c>
      <c r="F1876">
        <v>318</v>
      </c>
      <c r="G1876">
        <v>1</v>
      </c>
      <c r="H1876" t="str">
        <f>VLOOKUP($C1876,'Raw-products'!$A$2:$H$1261,MATCH(H$1,'Raw-products'!$A$1:$H$1,0))</f>
        <v>Trousers</v>
      </c>
      <c r="I1876" t="str">
        <f>VLOOKUP($C1876,'Raw-products'!$A$2:$H$1261,MATCH(I$1,'Raw-products'!$A$1:$H$1,0))</f>
        <v>Wool</v>
      </c>
      <c r="J1876" t="str">
        <f>VLOOKUP($C1876,'Raw-products'!$A$2:$H$1261,MATCH(J$1,'Raw-products'!$A$1:$H$1,0))</f>
        <v>S</v>
      </c>
      <c r="K1876" t="str">
        <f>VLOOKUP($C1876,'Raw-products'!$A$2:$H$1261,MATCH(K$1,'Raw-products'!$A$1:$H$1,0))</f>
        <v>indigo</v>
      </c>
      <c r="L1876">
        <f>VLOOKUP($C1876,'Raw-products'!$A$2:$H$1261,MATCH(L$1,'Raw-products'!$A$1:$H$1,0))</f>
        <v>111</v>
      </c>
      <c r="M1876">
        <f>VLOOKUP($C1876,'Raw-products'!$A$2:$H$1261,MATCH(M$1,'Raw-products'!$A$1:$H$1,0))</f>
        <v>45</v>
      </c>
      <c r="N1876" s="5">
        <f t="shared" si="58"/>
        <v>4995</v>
      </c>
      <c r="O1876" cm="1">
        <f t="array" ref="O1876:R1876">_xlfn.XLOOKUP($B1876,'Raw -orders'!$A:$A,'Raw -orders'!$B:$E)</f>
        <v>21</v>
      </c>
      <c r="P1876">
        <v>24815</v>
      </c>
      <c r="Q1876" s="1">
        <v>44335</v>
      </c>
      <c r="R1876" s="1">
        <v>44344</v>
      </c>
      <c r="S1876" t="str" cm="1">
        <f t="array" ref="S1876:Z1876">_xlfn.XLOOKUP($O1876,'Raw - customers'!$A:$A,'Raw - customers'!$B:$I)</f>
        <v>Seana Hearons</v>
      </c>
      <c r="T1876" t="str">
        <v>Non-binary</v>
      </c>
      <c r="U1876">
        <v>31</v>
      </c>
      <c r="V1876" t="str">
        <v>93 Doherty MewsSuite 649</v>
      </c>
      <c r="W1876">
        <v>1133</v>
      </c>
      <c r="X1876" t="str">
        <v>South Callum</v>
      </c>
      <c r="Y1876" t="str">
        <v>Tasmania</v>
      </c>
      <c r="Z1876" t="str">
        <v>Australia</v>
      </c>
      <c r="AA1876">
        <v>5</v>
      </c>
      <c r="AB1876" s="3" t="str">
        <f t="shared" si="59"/>
        <v>0 to 10</v>
      </c>
      <c r="AM1876" s="6">
        <v>21</v>
      </c>
      <c r="AN1876" s="6" t="s">
        <v>1414</v>
      </c>
    </row>
    <row r="1877" spans="1:40" x14ac:dyDescent="0.25">
      <c r="A1877">
        <v>1875</v>
      </c>
      <c r="B1877">
        <v>377</v>
      </c>
      <c r="C1877">
        <v>197</v>
      </c>
      <c r="D1877">
        <v>98</v>
      </c>
      <c r="E1877">
        <v>2</v>
      </c>
      <c r="F1877">
        <v>196</v>
      </c>
      <c r="G1877">
        <v>1</v>
      </c>
      <c r="H1877" t="str">
        <f>VLOOKUP($C1877,'Raw-products'!$A$2:$H$1261,MATCH(H$1,'Raw-products'!$A$1:$H$1,0))</f>
        <v>Shirt</v>
      </c>
      <c r="I1877" t="str">
        <f>VLOOKUP($C1877,'Raw-products'!$A$2:$H$1261,MATCH(I$1,'Raw-products'!$A$1:$H$1,0))</f>
        <v>Camp Collared</v>
      </c>
      <c r="J1877" t="str">
        <f>VLOOKUP($C1877,'Raw-products'!$A$2:$H$1261,MATCH(J$1,'Raw-products'!$A$1:$H$1,0))</f>
        <v>M</v>
      </c>
      <c r="K1877" t="str">
        <f>VLOOKUP($C1877,'Raw-products'!$A$2:$H$1261,MATCH(K$1,'Raw-products'!$A$1:$H$1,0))</f>
        <v>blue</v>
      </c>
      <c r="L1877">
        <f>VLOOKUP($C1877,'Raw-products'!$A$2:$H$1261,MATCH(L$1,'Raw-products'!$A$1:$H$1,0))</f>
        <v>112</v>
      </c>
      <c r="M1877">
        <f>VLOOKUP($C1877,'Raw-products'!$A$2:$H$1261,MATCH(M$1,'Raw-products'!$A$1:$H$1,0))</f>
        <v>65</v>
      </c>
      <c r="N1877" s="5">
        <f t="shared" si="58"/>
        <v>7280</v>
      </c>
      <c r="O1877" cm="1">
        <f t="array" ref="O1877:R1877">_xlfn.XLOOKUP($B1877,'Raw -orders'!$A:$A,'Raw -orders'!$B:$E)</f>
        <v>21</v>
      </c>
      <c r="P1877">
        <v>24815</v>
      </c>
      <c r="Q1877" s="1">
        <v>44335</v>
      </c>
      <c r="R1877" s="1">
        <v>44344</v>
      </c>
      <c r="S1877" t="str" cm="1">
        <f t="array" ref="S1877:Z1877">_xlfn.XLOOKUP($O1877,'Raw - customers'!$A:$A,'Raw - customers'!$B:$I)</f>
        <v>Seana Hearons</v>
      </c>
      <c r="T1877" t="str">
        <v>Non-binary</v>
      </c>
      <c r="U1877">
        <v>31</v>
      </c>
      <c r="V1877" t="str">
        <v>93 Doherty MewsSuite 649</v>
      </c>
      <c r="W1877">
        <v>1133</v>
      </c>
      <c r="X1877" t="str">
        <v>South Callum</v>
      </c>
      <c r="Y1877" t="str">
        <v>Tasmania</v>
      </c>
      <c r="Z1877" t="str">
        <v>Australia</v>
      </c>
      <c r="AA1877">
        <v>5</v>
      </c>
      <c r="AB1877" s="3" t="str">
        <f t="shared" si="59"/>
        <v>0 to 10</v>
      </c>
      <c r="AM1877" s="6">
        <v>21</v>
      </c>
      <c r="AN1877" s="6" t="s">
        <v>1414</v>
      </c>
    </row>
    <row r="1878" spans="1:40" x14ac:dyDescent="0.25">
      <c r="A1878">
        <v>1876</v>
      </c>
      <c r="B1878">
        <v>377</v>
      </c>
      <c r="C1878">
        <v>235</v>
      </c>
      <c r="D1878">
        <v>106</v>
      </c>
      <c r="E1878">
        <v>3</v>
      </c>
      <c r="F1878">
        <v>318</v>
      </c>
      <c r="G1878">
        <v>1</v>
      </c>
      <c r="H1878" t="str">
        <f>VLOOKUP($C1878,'Raw-products'!$A$2:$H$1261,MATCH(H$1,'Raw-products'!$A$1:$H$1,0))</f>
        <v>Shirt</v>
      </c>
      <c r="I1878" t="str">
        <f>VLOOKUP($C1878,'Raw-products'!$A$2:$H$1261,MATCH(I$1,'Raw-products'!$A$1:$H$1,0))</f>
        <v>Chambray</v>
      </c>
      <c r="J1878" t="str">
        <f>VLOOKUP($C1878,'Raw-products'!$A$2:$H$1261,MATCH(J$1,'Raw-products'!$A$1:$H$1,0))</f>
        <v>XS</v>
      </c>
      <c r="K1878" t="str">
        <f>VLOOKUP($C1878,'Raw-products'!$A$2:$H$1261,MATCH(K$1,'Raw-products'!$A$1:$H$1,0))</f>
        <v>indigo</v>
      </c>
      <c r="L1878">
        <f>VLOOKUP($C1878,'Raw-products'!$A$2:$H$1261,MATCH(L$1,'Raw-products'!$A$1:$H$1,0))</f>
        <v>105</v>
      </c>
      <c r="M1878">
        <f>VLOOKUP($C1878,'Raw-products'!$A$2:$H$1261,MATCH(M$1,'Raw-products'!$A$1:$H$1,0))</f>
        <v>75</v>
      </c>
      <c r="N1878" s="5">
        <f t="shared" si="58"/>
        <v>7875</v>
      </c>
      <c r="O1878" cm="1">
        <f t="array" ref="O1878:R1878">_xlfn.XLOOKUP($B1878,'Raw -orders'!$A:$A,'Raw -orders'!$B:$E)</f>
        <v>21</v>
      </c>
      <c r="P1878">
        <v>24815</v>
      </c>
      <c r="Q1878" s="1">
        <v>44335</v>
      </c>
      <c r="R1878" s="1">
        <v>44344</v>
      </c>
      <c r="S1878" t="str" cm="1">
        <f t="array" ref="S1878:Z1878">_xlfn.XLOOKUP($O1878,'Raw - customers'!$A:$A,'Raw - customers'!$B:$I)</f>
        <v>Seana Hearons</v>
      </c>
      <c r="T1878" t="str">
        <v>Non-binary</v>
      </c>
      <c r="U1878">
        <v>31</v>
      </c>
      <c r="V1878" t="str">
        <v>93 Doherty MewsSuite 649</v>
      </c>
      <c r="W1878">
        <v>1133</v>
      </c>
      <c r="X1878" t="str">
        <v>South Callum</v>
      </c>
      <c r="Y1878" t="str">
        <v>Tasmania</v>
      </c>
      <c r="Z1878" t="str">
        <v>Australia</v>
      </c>
      <c r="AA1878">
        <v>5</v>
      </c>
      <c r="AB1878" s="3" t="str">
        <f t="shared" si="59"/>
        <v>0 to 10</v>
      </c>
      <c r="AM1878" s="6">
        <v>21</v>
      </c>
      <c r="AN1878" s="6" t="s">
        <v>1414</v>
      </c>
    </row>
    <row r="1879" spans="1:40" x14ac:dyDescent="0.25">
      <c r="A1879">
        <v>1877</v>
      </c>
      <c r="B1879">
        <v>377</v>
      </c>
      <c r="C1879">
        <v>968</v>
      </c>
      <c r="D1879">
        <v>97</v>
      </c>
      <c r="E1879">
        <v>1</v>
      </c>
      <c r="F1879">
        <v>97</v>
      </c>
      <c r="G1879">
        <v>1</v>
      </c>
      <c r="H1879" t="str">
        <f>VLOOKUP($C1879,'Raw-products'!$A$2:$H$1261,MATCH(H$1,'Raw-products'!$A$1:$H$1,0))</f>
        <v>Trousers</v>
      </c>
      <c r="I1879" t="str">
        <f>VLOOKUP($C1879,'Raw-products'!$A$2:$H$1261,MATCH(I$1,'Raw-products'!$A$1:$H$1,0))</f>
        <v>Slim-Fit</v>
      </c>
      <c r="J1879" t="str">
        <f>VLOOKUP($C1879,'Raw-products'!$A$2:$H$1261,MATCH(J$1,'Raw-products'!$A$1:$H$1,0))</f>
        <v>L</v>
      </c>
      <c r="K1879" t="str">
        <f>VLOOKUP($C1879,'Raw-products'!$A$2:$H$1261,MATCH(K$1,'Raw-products'!$A$1:$H$1,0))</f>
        <v>blue</v>
      </c>
      <c r="L1879">
        <f>VLOOKUP($C1879,'Raw-products'!$A$2:$H$1261,MATCH(L$1,'Raw-products'!$A$1:$H$1,0))</f>
        <v>119</v>
      </c>
      <c r="M1879">
        <f>VLOOKUP($C1879,'Raw-products'!$A$2:$H$1261,MATCH(M$1,'Raw-products'!$A$1:$H$1,0))</f>
        <v>49</v>
      </c>
      <c r="N1879" s="5">
        <f t="shared" si="58"/>
        <v>5831</v>
      </c>
      <c r="O1879" cm="1">
        <f t="array" ref="O1879:R1879">_xlfn.XLOOKUP($B1879,'Raw -orders'!$A:$A,'Raw -orders'!$B:$E)</f>
        <v>21</v>
      </c>
      <c r="P1879">
        <v>24815</v>
      </c>
      <c r="Q1879" s="1">
        <v>44335</v>
      </c>
      <c r="R1879" s="1">
        <v>44344</v>
      </c>
      <c r="S1879" t="str" cm="1">
        <f t="array" ref="S1879:Z1879">_xlfn.XLOOKUP($O1879,'Raw - customers'!$A:$A,'Raw - customers'!$B:$I)</f>
        <v>Seana Hearons</v>
      </c>
      <c r="T1879" t="str">
        <v>Non-binary</v>
      </c>
      <c r="U1879">
        <v>31</v>
      </c>
      <c r="V1879" t="str">
        <v>93 Doherty MewsSuite 649</v>
      </c>
      <c r="W1879">
        <v>1133</v>
      </c>
      <c r="X1879" t="str">
        <v>South Callum</v>
      </c>
      <c r="Y1879" t="str">
        <v>Tasmania</v>
      </c>
      <c r="Z1879" t="str">
        <v>Australia</v>
      </c>
      <c r="AA1879">
        <v>5</v>
      </c>
      <c r="AB1879" s="3" t="str">
        <f t="shared" si="59"/>
        <v>0 to 10</v>
      </c>
      <c r="AM1879" s="6">
        <v>21</v>
      </c>
      <c r="AN1879" s="6" t="s">
        <v>1414</v>
      </c>
    </row>
    <row r="1880" spans="1:40" x14ac:dyDescent="0.25">
      <c r="A1880">
        <v>1878</v>
      </c>
      <c r="B1880">
        <v>377</v>
      </c>
      <c r="C1880">
        <v>851</v>
      </c>
      <c r="D1880">
        <v>113</v>
      </c>
      <c r="E1880">
        <v>2</v>
      </c>
      <c r="F1880">
        <v>226</v>
      </c>
      <c r="G1880">
        <v>1</v>
      </c>
      <c r="H1880" t="str">
        <f>VLOOKUP($C1880,'Raw-products'!$A$2:$H$1261,MATCH(H$1,'Raw-products'!$A$1:$H$1,0))</f>
        <v>Trousers</v>
      </c>
      <c r="I1880" t="str">
        <f>VLOOKUP($C1880,'Raw-products'!$A$2:$H$1261,MATCH(I$1,'Raw-products'!$A$1:$H$1,0))</f>
        <v>Chinos</v>
      </c>
      <c r="J1880" t="str">
        <f>VLOOKUP($C1880,'Raw-products'!$A$2:$H$1261,MATCH(J$1,'Raw-products'!$A$1:$H$1,0))</f>
        <v>S</v>
      </c>
      <c r="K1880" t="str">
        <f>VLOOKUP($C1880,'Raw-products'!$A$2:$H$1261,MATCH(K$1,'Raw-products'!$A$1:$H$1,0))</f>
        <v>yellow</v>
      </c>
      <c r="L1880">
        <f>VLOOKUP($C1880,'Raw-products'!$A$2:$H$1261,MATCH(L$1,'Raw-products'!$A$1:$H$1,0))</f>
        <v>100</v>
      </c>
      <c r="M1880">
        <f>VLOOKUP($C1880,'Raw-products'!$A$2:$H$1261,MATCH(M$1,'Raw-products'!$A$1:$H$1,0))</f>
        <v>40</v>
      </c>
      <c r="N1880" s="5">
        <f t="shared" si="58"/>
        <v>4000</v>
      </c>
      <c r="O1880" cm="1">
        <f t="array" ref="O1880:R1880">_xlfn.XLOOKUP($B1880,'Raw -orders'!$A:$A,'Raw -orders'!$B:$E)</f>
        <v>21</v>
      </c>
      <c r="P1880">
        <v>24815</v>
      </c>
      <c r="Q1880" s="1">
        <v>44335</v>
      </c>
      <c r="R1880" s="1">
        <v>44344</v>
      </c>
      <c r="S1880" t="str" cm="1">
        <f t="array" ref="S1880:Z1880">_xlfn.XLOOKUP($O1880,'Raw - customers'!$A:$A,'Raw - customers'!$B:$I)</f>
        <v>Seana Hearons</v>
      </c>
      <c r="T1880" t="str">
        <v>Non-binary</v>
      </c>
      <c r="U1880">
        <v>31</v>
      </c>
      <c r="V1880" t="str">
        <v>93 Doherty MewsSuite 649</v>
      </c>
      <c r="W1880">
        <v>1133</v>
      </c>
      <c r="X1880" t="str">
        <v>South Callum</v>
      </c>
      <c r="Y1880" t="str">
        <v>Tasmania</v>
      </c>
      <c r="Z1880" t="str">
        <v>Australia</v>
      </c>
      <c r="AA1880">
        <v>5</v>
      </c>
      <c r="AB1880" s="3" t="str">
        <f t="shared" si="59"/>
        <v>0 to 10</v>
      </c>
      <c r="AM1880" s="6">
        <v>21</v>
      </c>
      <c r="AN1880" s="6" t="s">
        <v>1414</v>
      </c>
    </row>
    <row r="1881" spans="1:40" x14ac:dyDescent="0.25">
      <c r="A1881">
        <v>1879</v>
      </c>
      <c r="B1881">
        <v>377</v>
      </c>
      <c r="C1881">
        <v>628</v>
      </c>
      <c r="D1881">
        <v>112</v>
      </c>
      <c r="E1881">
        <v>1</v>
      </c>
      <c r="F1881">
        <v>112</v>
      </c>
      <c r="G1881">
        <v>1</v>
      </c>
      <c r="H1881" t="str">
        <f>VLOOKUP($C1881,'Raw-products'!$A$2:$H$1261,MATCH(H$1,'Raw-products'!$A$1:$H$1,0))</f>
        <v>Jacket</v>
      </c>
      <c r="I1881" t="str">
        <f>VLOOKUP($C1881,'Raw-products'!$A$2:$H$1261,MATCH(I$1,'Raw-products'!$A$1:$H$1,0))</f>
        <v>Cardigan</v>
      </c>
      <c r="J1881" t="str">
        <f>VLOOKUP($C1881,'Raw-products'!$A$2:$H$1261,MATCH(J$1,'Raw-products'!$A$1:$H$1,0))</f>
        <v>L</v>
      </c>
      <c r="K1881" t="str">
        <f>VLOOKUP($C1881,'Raw-products'!$A$2:$H$1261,MATCH(K$1,'Raw-products'!$A$1:$H$1,0))</f>
        <v>violet</v>
      </c>
      <c r="L1881">
        <f>VLOOKUP($C1881,'Raw-products'!$A$2:$H$1261,MATCH(L$1,'Raw-products'!$A$1:$H$1,0))</f>
        <v>118</v>
      </c>
      <c r="M1881">
        <f>VLOOKUP($C1881,'Raw-products'!$A$2:$H$1261,MATCH(M$1,'Raw-products'!$A$1:$H$1,0))</f>
        <v>66</v>
      </c>
      <c r="N1881" s="5">
        <f t="shared" si="58"/>
        <v>7788</v>
      </c>
      <c r="O1881" cm="1">
        <f t="array" ref="O1881:R1881">_xlfn.XLOOKUP($B1881,'Raw -orders'!$A:$A,'Raw -orders'!$B:$E)</f>
        <v>21</v>
      </c>
      <c r="P1881">
        <v>24815</v>
      </c>
      <c r="Q1881" s="1">
        <v>44335</v>
      </c>
      <c r="R1881" s="1">
        <v>44344</v>
      </c>
      <c r="S1881" t="str" cm="1">
        <f t="array" ref="S1881:Z1881">_xlfn.XLOOKUP($O1881,'Raw - customers'!$A:$A,'Raw - customers'!$B:$I)</f>
        <v>Seana Hearons</v>
      </c>
      <c r="T1881" t="str">
        <v>Non-binary</v>
      </c>
      <c r="U1881">
        <v>31</v>
      </c>
      <c r="V1881" t="str">
        <v>93 Doherty MewsSuite 649</v>
      </c>
      <c r="W1881">
        <v>1133</v>
      </c>
      <c r="X1881" t="str">
        <v>South Callum</v>
      </c>
      <c r="Y1881" t="str">
        <v>Tasmania</v>
      </c>
      <c r="Z1881" t="str">
        <v>Australia</v>
      </c>
      <c r="AA1881">
        <v>5</v>
      </c>
      <c r="AB1881" s="3" t="str">
        <f t="shared" si="59"/>
        <v>0 to 10</v>
      </c>
      <c r="AM1881" s="6">
        <v>21</v>
      </c>
      <c r="AN1881" s="6" t="s">
        <v>1414</v>
      </c>
    </row>
    <row r="1882" spans="1:40" x14ac:dyDescent="0.25">
      <c r="A1882">
        <v>1880</v>
      </c>
      <c r="B1882">
        <v>377</v>
      </c>
      <c r="C1882">
        <v>126</v>
      </c>
      <c r="D1882">
        <v>92</v>
      </c>
      <c r="E1882">
        <v>1</v>
      </c>
      <c r="F1882">
        <v>92</v>
      </c>
      <c r="G1882">
        <v>1</v>
      </c>
      <c r="H1882" t="str">
        <f>VLOOKUP($C1882,'Raw-products'!$A$2:$H$1261,MATCH(H$1,'Raw-products'!$A$1:$H$1,0))</f>
        <v>Shirt</v>
      </c>
      <c r="I1882" t="str">
        <f>VLOOKUP($C1882,'Raw-products'!$A$2:$H$1261,MATCH(I$1,'Raw-products'!$A$1:$H$1,0))</f>
        <v>Denim</v>
      </c>
      <c r="J1882" t="str">
        <f>VLOOKUP($C1882,'Raw-products'!$A$2:$H$1261,MATCH(J$1,'Raw-products'!$A$1:$H$1,0))</f>
        <v>S</v>
      </c>
      <c r="K1882" t="str">
        <f>VLOOKUP($C1882,'Raw-products'!$A$2:$H$1261,MATCH(K$1,'Raw-products'!$A$1:$H$1,0))</f>
        <v>blue</v>
      </c>
      <c r="L1882">
        <f>VLOOKUP($C1882,'Raw-products'!$A$2:$H$1261,MATCH(L$1,'Raw-products'!$A$1:$H$1,0))</f>
        <v>115</v>
      </c>
      <c r="M1882">
        <f>VLOOKUP($C1882,'Raw-products'!$A$2:$H$1261,MATCH(M$1,'Raw-products'!$A$1:$H$1,0))</f>
        <v>47</v>
      </c>
      <c r="N1882" s="5">
        <f t="shared" si="58"/>
        <v>5405</v>
      </c>
      <c r="O1882" cm="1">
        <f t="array" ref="O1882:R1882">_xlfn.XLOOKUP($B1882,'Raw -orders'!$A:$A,'Raw -orders'!$B:$E)</f>
        <v>21</v>
      </c>
      <c r="P1882">
        <v>24815</v>
      </c>
      <c r="Q1882" s="1">
        <v>44335</v>
      </c>
      <c r="R1882" s="1">
        <v>44344</v>
      </c>
      <c r="S1882" t="str" cm="1">
        <f t="array" ref="S1882:Z1882">_xlfn.XLOOKUP($O1882,'Raw - customers'!$A:$A,'Raw - customers'!$B:$I)</f>
        <v>Seana Hearons</v>
      </c>
      <c r="T1882" t="str">
        <v>Non-binary</v>
      </c>
      <c r="U1882">
        <v>31</v>
      </c>
      <c r="V1882" t="str">
        <v>93 Doherty MewsSuite 649</v>
      </c>
      <c r="W1882">
        <v>1133</v>
      </c>
      <c r="X1882" t="str">
        <v>South Callum</v>
      </c>
      <c r="Y1882" t="str">
        <v>Tasmania</v>
      </c>
      <c r="Z1882" t="str">
        <v>Australia</v>
      </c>
      <c r="AA1882">
        <v>5</v>
      </c>
      <c r="AB1882" s="3" t="str">
        <f t="shared" si="59"/>
        <v>0 to 10</v>
      </c>
      <c r="AM1882" s="6">
        <v>21</v>
      </c>
      <c r="AN1882" s="6" t="s">
        <v>1414</v>
      </c>
    </row>
    <row r="1883" spans="1:40" x14ac:dyDescent="0.25">
      <c r="A1883">
        <v>1881</v>
      </c>
      <c r="B1883">
        <v>378</v>
      </c>
      <c r="C1883">
        <v>674</v>
      </c>
      <c r="D1883">
        <v>113</v>
      </c>
      <c r="E1883">
        <v>1</v>
      </c>
      <c r="F1883">
        <v>113</v>
      </c>
      <c r="G1883">
        <v>1</v>
      </c>
      <c r="H1883" t="str">
        <f>VLOOKUP($C1883,'Raw-products'!$A$2:$H$1261,MATCH(H$1,'Raw-products'!$A$1:$H$1,0))</f>
        <v>Jacket</v>
      </c>
      <c r="I1883" t="str">
        <f>VLOOKUP($C1883,'Raw-products'!$A$2:$H$1261,MATCH(I$1,'Raw-products'!$A$1:$H$1,0))</f>
        <v>Parka</v>
      </c>
      <c r="J1883" t="str">
        <f>VLOOKUP($C1883,'Raw-products'!$A$2:$H$1261,MATCH(J$1,'Raw-products'!$A$1:$H$1,0))</f>
        <v>XL</v>
      </c>
      <c r="K1883" t="str">
        <f>VLOOKUP($C1883,'Raw-products'!$A$2:$H$1261,MATCH(K$1,'Raw-products'!$A$1:$H$1,0))</f>
        <v>orange</v>
      </c>
      <c r="L1883">
        <f>VLOOKUP($C1883,'Raw-products'!$A$2:$H$1261,MATCH(L$1,'Raw-products'!$A$1:$H$1,0))</f>
        <v>119</v>
      </c>
      <c r="M1883">
        <f>VLOOKUP($C1883,'Raw-products'!$A$2:$H$1261,MATCH(M$1,'Raw-products'!$A$1:$H$1,0))</f>
        <v>68</v>
      </c>
      <c r="N1883" s="5">
        <f t="shared" si="58"/>
        <v>8092</v>
      </c>
      <c r="O1883" cm="1">
        <f t="array" ref="O1883:R1883">_xlfn.XLOOKUP($B1883,'Raw -orders'!$A:$A,'Raw -orders'!$B:$E)</f>
        <v>623</v>
      </c>
      <c r="P1883">
        <v>37922</v>
      </c>
      <c r="Q1883" s="1">
        <v>44468</v>
      </c>
      <c r="R1883" s="1">
        <v>44494</v>
      </c>
      <c r="S1883" t="str" cm="1">
        <f t="array" ref="S1883:Z1883">_xlfn.XLOOKUP($O1883,'Raw - customers'!$A:$A,'Raw - customers'!$B:$I)</f>
        <v>Hort Ridding</v>
      </c>
      <c r="T1883" t="str">
        <v>Agender</v>
      </c>
      <c r="U1883">
        <v>57</v>
      </c>
      <c r="V1883" t="str">
        <v>64 Andrew StreetSuite 948</v>
      </c>
      <c r="W1883">
        <v>3236</v>
      </c>
      <c r="X1883" t="str">
        <v>West Ashley</v>
      </c>
      <c r="Y1883" t="str">
        <v>South Australia</v>
      </c>
      <c r="Z1883" t="str">
        <v>Australia</v>
      </c>
      <c r="AA1883">
        <v>9</v>
      </c>
      <c r="AB1883" s="3" t="str">
        <f t="shared" si="59"/>
        <v>20 to 30</v>
      </c>
      <c r="AM1883" s="6">
        <v>623</v>
      </c>
      <c r="AN1883" s="6" t="s">
        <v>1345</v>
      </c>
    </row>
    <row r="1884" spans="1:40" x14ac:dyDescent="0.25">
      <c r="A1884">
        <v>1882</v>
      </c>
      <c r="B1884">
        <v>378</v>
      </c>
      <c r="C1884">
        <v>1253</v>
      </c>
      <c r="D1884">
        <v>112</v>
      </c>
      <c r="E1884">
        <v>2</v>
      </c>
      <c r="F1884">
        <v>224</v>
      </c>
      <c r="G1884">
        <v>1</v>
      </c>
      <c r="H1884" t="str">
        <f>VLOOKUP($C1884,'Raw-products'!$A$2:$H$1261,MATCH(H$1,'Raw-products'!$A$1:$H$1,0))</f>
        <v>Trousers</v>
      </c>
      <c r="I1884" t="str">
        <f>VLOOKUP($C1884,'Raw-products'!$A$2:$H$1261,MATCH(I$1,'Raw-products'!$A$1:$H$1,0))</f>
        <v>Tracksuit Bottoms</v>
      </c>
      <c r="J1884" t="str">
        <f>VLOOKUP($C1884,'Raw-products'!$A$2:$H$1261,MATCH(J$1,'Raw-products'!$A$1:$H$1,0))</f>
        <v>L</v>
      </c>
      <c r="K1884" t="str">
        <f>VLOOKUP($C1884,'Raw-products'!$A$2:$H$1261,MATCH(K$1,'Raw-products'!$A$1:$H$1,0))</f>
        <v>indigo</v>
      </c>
      <c r="L1884">
        <f>VLOOKUP($C1884,'Raw-products'!$A$2:$H$1261,MATCH(L$1,'Raw-products'!$A$1:$H$1,0))</f>
        <v>91</v>
      </c>
      <c r="M1884">
        <f>VLOOKUP($C1884,'Raw-products'!$A$2:$H$1261,MATCH(M$1,'Raw-products'!$A$1:$H$1,0))</f>
        <v>50</v>
      </c>
      <c r="N1884" s="5">
        <f t="shared" si="58"/>
        <v>4550</v>
      </c>
      <c r="O1884" cm="1">
        <f t="array" ref="O1884:R1884">_xlfn.XLOOKUP($B1884,'Raw -orders'!$A:$A,'Raw -orders'!$B:$E)</f>
        <v>623</v>
      </c>
      <c r="P1884">
        <v>37922</v>
      </c>
      <c r="Q1884" s="1">
        <v>44468</v>
      </c>
      <c r="R1884" s="1">
        <v>44494</v>
      </c>
      <c r="S1884" t="str" cm="1">
        <f t="array" ref="S1884:Z1884">_xlfn.XLOOKUP($O1884,'Raw - customers'!$A:$A,'Raw - customers'!$B:$I)</f>
        <v>Hort Ridding</v>
      </c>
      <c r="T1884" t="str">
        <v>Agender</v>
      </c>
      <c r="U1884">
        <v>57</v>
      </c>
      <c r="V1884" t="str">
        <v>64 Andrew StreetSuite 948</v>
      </c>
      <c r="W1884">
        <v>3236</v>
      </c>
      <c r="X1884" t="str">
        <v>West Ashley</v>
      </c>
      <c r="Y1884" t="str">
        <v>South Australia</v>
      </c>
      <c r="Z1884" t="str">
        <v>Australia</v>
      </c>
      <c r="AA1884">
        <v>9</v>
      </c>
      <c r="AB1884" s="3" t="str">
        <f t="shared" si="59"/>
        <v>20 to 30</v>
      </c>
      <c r="AM1884" s="6">
        <v>623</v>
      </c>
      <c r="AN1884" s="6" t="s">
        <v>1345</v>
      </c>
    </row>
    <row r="1885" spans="1:40" x14ac:dyDescent="0.25">
      <c r="A1885">
        <v>1883</v>
      </c>
      <c r="B1885">
        <v>378</v>
      </c>
      <c r="C1885">
        <v>715</v>
      </c>
      <c r="D1885">
        <v>119</v>
      </c>
      <c r="E1885">
        <v>2</v>
      </c>
      <c r="F1885">
        <v>238</v>
      </c>
      <c r="G1885">
        <v>1</v>
      </c>
      <c r="H1885" t="str">
        <f>VLOOKUP($C1885,'Raw-products'!$A$2:$H$1261,MATCH(H$1,'Raw-products'!$A$1:$H$1,0))</f>
        <v>Jacket</v>
      </c>
      <c r="I1885" t="str">
        <f>VLOOKUP($C1885,'Raw-products'!$A$2:$H$1261,MATCH(I$1,'Raw-products'!$A$1:$H$1,0))</f>
        <v>Trench Coat</v>
      </c>
      <c r="J1885" t="str">
        <f>VLOOKUP($C1885,'Raw-products'!$A$2:$H$1261,MATCH(J$1,'Raw-products'!$A$1:$H$1,0))</f>
        <v>XS</v>
      </c>
      <c r="K1885" t="str">
        <f>VLOOKUP($C1885,'Raw-products'!$A$2:$H$1261,MATCH(K$1,'Raw-products'!$A$1:$H$1,0))</f>
        <v>green</v>
      </c>
      <c r="L1885">
        <f>VLOOKUP($C1885,'Raw-products'!$A$2:$H$1261,MATCH(L$1,'Raw-products'!$A$1:$H$1,0))</f>
        <v>112</v>
      </c>
      <c r="M1885">
        <f>VLOOKUP($C1885,'Raw-products'!$A$2:$H$1261,MATCH(M$1,'Raw-products'!$A$1:$H$1,0))</f>
        <v>62</v>
      </c>
      <c r="N1885" s="5">
        <f t="shared" si="58"/>
        <v>6944</v>
      </c>
      <c r="O1885" cm="1">
        <f t="array" ref="O1885:R1885">_xlfn.XLOOKUP($B1885,'Raw -orders'!$A:$A,'Raw -orders'!$B:$E)</f>
        <v>623</v>
      </c>
      <c r="P1885">
        <v>37922</v>
      </c>
      <c r="Q1885" s="1">
        <v>44468</v>
      </c>
      <c r="R1885" s="1">
        <v>44494</v>
      </c>
      <c r="S1885" t="str" cm="1">
        <f t="array" ref="S1885:Z1885">_xlfn.XLOOKUP($O1885,'Raw - customers'!$A:$A,'Raw - customers'!$B:$I)</f>
        <v>Hort Ridding</v>
      </c>
      <c r="T1885" t="str">
        <v>Agender</v>
      </c>
      <c r="U1885">
        <v>57</v>
      </c>
      <c r="V1885" t="str">
        <v>64 Andrew StreetSuite 948</v>
      </c>
      <c r="W1885">
        <v>3236</v>
      </c>
      <c r="X1885" t="str">
        <v>West Ashley</v>
      </c>
      <c r="Y1885" t="str">
        <v>South Australia</v>
      </c>
      <c r="Z1885" t="str">
        <v>Australia</v>
      </c>
      <c r="AA1885">
        <v>9</v>
      </c>
      <c r="AB1885" s="3" t="str">
        <f t="shared" si="59"/>
        <v>20 to 30</v>
      </c>
      <c r="AM1885" s="6">
        <v>623</v>
      </c>
      <c r="AN1885" s="6" t="s">
        <v>1345</v>
      </c>
    </row>
    <row r="1886" spans="1:40" x14ac:dyDescent="0.25">
      <c r="A1886">
        <v>1884</v>
      </c>
      <c r="B1886">
        <v>379</v>
      </c>
      <c r="C1886">
        <v>111</v>
      </c>
      <c r="D1886">
        <v>92</v>
      </c>
      <c r="E1886">
        <v>1</v>
      </c>
      <c r="F1886">
        <v>92</v>
      </c>
      <c r="G1886">
        <v>1</v>
      </c>
      <c r="H1886" t="str">
        <f>VLOOKUP($C1886,'Raw-products'!$A$2:$H$1261,MATCH(H$1,'Raw-products'!$A$1:$H$1,0))</f>
        <v>Shirt</v>
      </c>
      <c r="I1886" t="str">
        <f>VLOOKUP($C1886,'Raw-products'!$A$2:$H$1261,MATCH(I$1,'Raw-products'!$A$1:$H$1,0))</f>
        <v>Denim</v>
      </c>
      <c r="J1886" t="str">
        <f>VLOOKUP($C1886,'Raw-products'!$A$2:$H$1261,MATCH(J$1,'Raw-products'!$A$1:$H$1,0))</f>
        <v>S</v>
      </c>
      <c r="K1886" t="str">
        <f>VLOOKUP($C1886,'Raw-products'!$A$2:$H$1261,MATCH(K$1,'Raw-products'!$A$1:$H$1,0))</f>
        <v>orange</v>
      </c>
      <c r="L1886">
        <f>VLOOKUP($C1886,'Raw-products'!$A$2:$H$1261,MATCH(L$1,'Raw-products'!$A$1:$H$1,0))</f>
        <v>115</v>
      </c>
      <c r="M1886">
        <f>VLOOKUP($C1886,'Raw-products'!$A$2:$H$1261,MATCH(M$1,'Raw-products'!$A$1:$H$1,0))</f>
        <v>69</v>
      </c>
      <c r="N1886" s="5">
        <f t="shared" si="58"/>
        <v>7935</v>
      </c>
      <c r="O1886" cm="1">
        <f t="array" ref="O1886:R1886">_xlfn.XLOOKUP($B1886,'Raw -orders'!$A:$A,'Raw -orders'!$B:$E)</f>
        <v>467</v>
      </c>
      <c r="P1886">
        <v>15378</v>
      </c>
      <c r="Q1886" s="1">
        <v>44240</v>
      </c>
      <c r="R1886" s="1">
        <v>44242</v>
      </c>
      <c r="S1886" t="str" cm="1">
        <f t="array" ref="S1886:Z1886">_xlfn.XLOOKUP($O1886,'Raw - customers'!$A:$A,'Raw - customers'!$B:$I)</f>
        <v>Cacilie Forrestill</v>
      </c>
      <c r="T1886" t="str">
        <v>Bigender</v>
      </c>
      <c r="U1886">
        <v>53</v>
      </c>
      <c r="V1886" t="str">
        <v>0189 Anna KnollSuite 703</v>
      </c>
      <c r="W1886">
        <v>7040</v>
      </c>
      <c r="X1886" t="str">
        <v>O'reillychester</v>
      </c>
      <c r="Y1886" t="str">
        <v>South Australia</v>
      </c>
      <c r="Z1886" t="str">
        <v>Australia</v>
      </c>
      <c r="AA1886">
        <v>2</v>
      </c>
      <c r="AB1886" s="3" t="str">
        <f t="shared" si="59"/>
        <v>0 to 10</v>
      </c>
      <c r="AM1886" s="6">
        <v>467</v>
      </c>
      <c r="AN1886" s="6" t="s">
        <v>1345</v>
      </c>
    </row>
    <row r="1887" spans="1:40" x14ac:dyDescent="0.25">
      <c r="A1887">
        <v>1885</v>
      </c>
      <c r="B1887">
        <v>379</v>
      </c>
      <c r="C1887">
        <v>1016</v>
      </c>
      <c r="D1887">
        <v>90</v>
      </c>
      <c r="E1887">
        <v>1</v>
      </c>
      <c r="F1887">
        <v>90</v>
      </c>
      <c r="G1887">
        <v>1</v>
      </c>
      <c r="H1887" t="str">
        <f>VLOOKUP($C1887,'Raw-products'!$A$2:$H$1261,MATCH(H$1,'Raw-products'!$A$1:$H$1,0))</f>
        <v>Trousers</v>
      </c>
      <c r="I1887" t="str">
        <f>VLOOKUP($C1887,'Raw-products'!$A$2:$H$1261,MATCH(I$1,'Raw-products'!$A$1:$H$1,0))</f>
        <v>Relaxed Leg</v>
      </c>
      <c r="J1887" t="str">
        <f>VLOOKUP($C1887,'Raw-products'!$A$2:$H$1261,MATCH(J$1,'Raw-products'!$A$1:$H$1,0))</f>
        <v>S</v>
      </c>
      <c r="K1887" t="str">
        <f>VLOOKUP($C1887,'Raw-products'!$A$2:$H$1261,MATCH(K$1,'Raw-products'!$A$1:$H$1,0))</f>
        <v>red</v>
      </c>
      <c r="L1887">
        <f>VLOOKUP($C1887,'Raw-products'!$A$2:$H$1261,MATCH(L$1,'Raw-products'!$A$1:$H$1,0))</f>
        <v>95</v>
      </c>
      <c r="M1887">
        <f>VLOOKUP($C1887,'Raw-products'!$A$2:$H$1261,MATCH(M$1,'Raw-products'!$A$1:$H$1,0))</f>
        <v>70</v>
      </c>
      <c r="N1887" s="5">
        <f t="shared" si="58"/>
        <v>6650</v>
      </c>
      <c r="O1887" cm="1">
        <f t="array" ref="O1887:R1887">_xlfn.XLOOKUP($B1887,'Raw -orders'!$A:$A,'Raw -orders'!$B:$E)</f>
        <v>467</v>
      </c>
      <c r="P1887">
        <v>15378</v>
      </c>
      <c r="Q1887" s="1">
        <v>44240</v>
      </c>
      <c r="R1887" s="1">
        <v>44242</v>
      </c>
      <c r="S1887" t="str" cm="1">
        <f t="array" ref="S1887:Z1887">_xlfn.XLOOKUP($O1887,'Raw - customers'!$A:$A,'Raw - customers'!$B:$I)</f>
        <v>Cacilie Forrestill</v>
      </c>
      <c r="T1887" t="str">
        <v>Bigender</v>
      </c>
      <c r="U1887">
        <v>53</v>
      </c>
      <c r="V1887" t="str">
        <v>0189 Anna KnollSuite 703</v>
      </c>
      <c r="W1887">
        <v>7040</v>
      </c>
      <c r="X1887" t="str">
        <v>O'reillychester</v>
      </c>
      <c r="Y1887" t="str">
        <v>South Australia</v>
      </c>
      <c r="Z1887" t="str">
        <v>Australia</v>
      </c>
      <c r="AA1887">
        <v>2</v>
      </c>
      <c r="AB1887" s="3" t="str">
        <f t="shared" si="59"/>
        <v>0 to 10</v>
      </c>
      <c r="AM1887" s="6">
        <v>467</v>
      </c>
      <c r="AN1887" s="6" t="s">
        <v>1345</v>
      </c>
    </row>
    <row r="1888" spans="1:40" x14ac:dyDescent="0.25">
      <c r="A1888">
        <v>1886</v>
      </c>
      <c r="B1888">
        <v>379</v>
      </c>
      <c r="C1888">
        <v>530</v>
      </c>
      <c r="D1888">
        <v>98</v>
      </c>
      <c r="E1888">
        <v>1</v>
      </c>
      <c r="F1888">
        <v>98</v>
      </c>
      <c r="G1888">
        <v>1</v>
      </c>
      <c r="H1888" t="str">
        <f>VLOOKUP($C1888,'Raw-products'!$A$2:$H$1261,MATCH(H$1,'Raw-products'!$A$1:$H$1,0))</f>
        <v>Jacket</v>
      </c>
      <c r="I1888" t="str">
        <f>VLOOKUP($C1888,'Raw-products'!$A$2:$H$1261,MATCH(I$1,'Raw-products'!$A$1:$H$1,0))</f>
        <v>Leather</v>
      </c>
      <c r="J1888" t="str">
        <f>VLOOKUP($C1888,'Raw-products'!$A$2:$H$1261,MATCH(J$1,'Raw-products'!$A$1:$H$1,0))</f>
        <v>XS</v>
      </c>
      <c r="K1888" t="str">
        <f>VLOOKUP($C1888,'Raw-products'!$A$2:$H$1261,MATCH(K$1,'Raw-products'!$A$1:$H$1,0))</f>
        <v>orange</v>
      </c>
      <c r="L1888">
        <f>VLOOKUP($C1888,'Raw-products'!$A$2:$H$1261,MATCH(L$1,'Raw-products'!$A$1:$H$1,0))</f>
        <v>113</v>
      </c>
      <c r="M1888">
        <f>VLOOKUP($C1888,'Raw-products'!$A$2:$H$1261,MATCH(M$1,'Raw-products'!$A$1:$H$1,0))</f>
        <v>63</v>
      </c>
      <c r="N1888" s="5">
        <f t="shared" si="58"/>
        <v>7119</v>
      </c>
      <c r="O1888" cm="1">
        <f t="array" ref="O1888:R1888">_xlfn.XLOOKUP($B1888,'Raw -orders'!$A:$A,'Raw -orders'!$B:$E)</f>
        <v>467</v>
      </c>
      <c r="P1888">
        <v>15378</v>
      </c>
      <c r="Q1888" s="1">
        <v>44240</v>
      </c>
      <c r="R1888" s="1">
        <v>44242</v>
      </c>
      <c r="S1888" t="str" cm="1">
        <f t="array" ref="S1888:Z1888">_xlfn.XLOOKUP($O1888,'Raw - customers'!$A:$A,'Raw - customers'!$B:$I)</f>
        <v>Cacilie Forrestill</v>
      </c>
      <c r="T1888" t="str">
        <v>Bigender</v>
      </c>
      <c r="U1888">
        <v>53</v>
      </c>
      <c r="V1888" t="str">
        <v>0189 Anna KnollSuite 703</v>
      </c>
      <c r="W1888">
        <v>7040</v>
      </c>
      <c r="X1888" t="str">
        <v>O'reillychester</v>
      </c>
      <c r="Y1888" t="str">
        <v>South Australia</v>
      </c>
      <c r="Z1888" t="str">
        <v>Australia</v>
      </c>
      <c r="AA1888">
        <v>2</v>
      </c>
      <c r="AB1888" s="3" t="str">
        <f t="shared" si="59"/>
        <v>0 to 10</v>
      </c>
      <c r="AM1888" s="6">
        <v>467</v>
      </c>
      <c r="AN1888" s="6" t="s">
        <v>1345</v>
      </c>
    </row>
    <row r="1889" spans="1:40" x14ac:dyDescent="0.25">
      <c r="A1889">
        <v>1887</v>
      </c>
      <c r="B1889">
        <v>379</v>
      </c>
      <c r="C1889">
        <v>581</v>
      </c>
      <c r="D1889">
        <v>100</v>
      </c>
      <c r="E1889">
        <v>3</v>
      </c>
      <c r="F1889">
        <v>300</v>
      </c>
      <c r="G1889">
        <v>1</v>
      </c>
      <c r="H1889" t="str">
        <f>VLOOKUP($C1889,'Raw-products'!$A$2:$H$1261,MATCH(H$1,'Raw-products'!$A$1:$H$1,0))</f>
        <v>Jacket</v>
      </c>
      <c r="I1889" t="str">
        <f>VLOOKUP($C1889,'Raw-products'!$A$2:$H$1261,MATCH(I$1,'Raw-products'!$A$1:$H$1,0))</f>
        <v>Bomber</v>
      </c>
      <c r="J1889" t="str">
        <f>VLOOKUP($C1889,'Raw-products'!$A$2:$H$1261,MATCH(J$1,'Raw-products'!$A$1:$H$1,0))</f>
        <v>S</v>
      </c>
      <c r="K1889" t="str">
        <f>VLOOKUP($C1889,'Raw-products'!$A$2:$H$1261,MATCH(K$1,'Raw-products'!$A$1:$H$1,0))</f>
        <v>blue</v>
      </c>
      <c r="L1889">
        <f>VLOOKUP($C1889,'Raw-products'!$A$2:$H$1261,MATCH(L$1,'Raw-products'!$A$1:$H$1,0))</f>
        <v>90</v>
      </c>
      <c r="M1889">
        <f>VLOOKUP($C1889,'Raw-products'!$A$2:$H$1261,MATCH(M$1,'Raw-products'!$A$1:$H$1,0))</f>
        <v>50</v>
      </c>
      <c r="N1889" s="5">
        <f t="shared" si="58"/>
        <v>4500</v>
      </c>
      <c r="O1889" cm="1">
        <f t="array" ref="O1889:R1889">_xlfn.XLOOKUP($B1889,'Raw -orders'!$A:$A,'Raw -orders'!$B:$E)</f>
        <v>467</v>
      </c>
      <c r="P1889">
        <v>15378</v>
      </c>
      <c r="Q1889" s="1">
        <v>44240</v>
      </c>
      <c r="R1889" s="1">
        <v>44242</v>
      </c>
      <c r="S1889" t="str" cm="1">
        <f t="array" ref="S1889:Z1889">_xlfn.XLOOKUP($O1889,'Raw - customers'!$A:$A,'Raw - customers'!$B:$I)</f>
        <v>Cacilie Forrestill</v>
      </c>
      <c r="T1889" t="str">
        <v>Bigender</v>
      </c>
      <c r="U1889">
        <v>53</v>
      </c>
      <c r="V1889" t="str">
        <v>0189 Anna KnollSuite 703</v>
      </c>
      <c r="W1889">
        <v>7040</v>
      </c>
      <c r="X1889" t="str">
        <v>O'reillychester</v>
      </c>
      <c r="Y1889" t="str">
        <v>South Australia</v>
      </c>
      <c r="Z1889" t="str">
        <v>Australia</v>
      </c>
      <c r="AA1889">
        <v>2</v>
      </c>
      <c r="AB1889" s="3" t="str">
        <f t="shared" si="59"/>
        <v>0 to 10</v>
      </c>
      <c r="AM1889" s="6">
        <v>467</v>
      </c>
      <c r="AN1889" s="6" t="s">
        <v>1345</v>
      </c>
    </row>
    <row r="1890" spans="1:40" x14ac:dyDescent="0.25">
      <c r="A1890">
        <v>1888</v>
      </c>
      <c r="B1890">
        <v>379</v>
      </c>
      <c r="C1890">
        <v>983</v>
      </c>
      <c r="D1890">
        <v>106</v>
      </c>
      <c r="E1890">
        <v>1</v>
      </c>
      <c r="F1890">
        <v>106</v>
      </c>
      <c r="G1890">
        <v>1</v>
      </c>
      <c r="H1890" t="str">
        <f>VLOOKUP($C1890,'Raw-products'!$A$2:$H$1261,MATCH(H$1,'Raw-products'!$A$1:$H$1,0))</f>
        <v>Trousers</v>
      </c>
      <c r="I1890" t="str">
        <f>VLOOKUP($C1890,'Raw-products'!$A$2:$H$1261,MATCH(I$1,'Raw-products'!$A$1:$H$1,0))</f>
        <v>Wool</v>
      </c>
      <c r="J1890" t="str">
        <f>VLOOKUP($C1890,'Raw-products'!$A$2:$H$1261,MATCH(J$1,'Raw-products'!$A$1:$H$1,0))</f>
        <v>L</v>
      </c>
      <c r="K1890" t="str">
        <f>VLOOKUP($C1890,'Raw-products'!$A$2:$H$1261,MATCH(K$1,'Raw-products'!$A$1:$H$1,0))</f>
        <v>red</v>
      </c>
      <c r="L1890">
        <f>VLOOKUP($C1890,'Raw-products'!$A$2:$H$1261,MATCH(L$1,'Raw-products'!$A$1:$H$1,0))</f>
        <v>111</v>
      </c>
      <c r="M1890">
        <f>VLOOKUP($C1890,'Raw-products'!$A$2:$H$1261,MATCH(M$1,'Raw-products'!$A$1:$H$1,0))</f>
        <v>74</v>
      </c>
      <c r="N1890" s="5">
        <f t="shared" si="58"/>
        <v>8214</v>
      </c>
      <c r="O1890" cm="1">
        <f t="array" ref="O1890:R1890">_xlfn.XLOOKUP($B1890,'Raw -orders'!$A:$A,'Raw -orders'!$B:$E)</f>
        <v>467</v>
      </c>
      <c r="P1890">
        <v>15378</v>
      </c>
      <c r="Q1890" s="1">
        <v>44240</v>
      </c>
      <c r="R1890" s="1">
        <v>44242</v>
      </c>
      <c r="S1890" t="str" cm="1">
        <f t="array" ref="S1890:Z1890">_xlfn.XLOOKUP($O1890,'Raw - customers'!$A:$A,'Raw - customers'!$B:$I)</f>
        <v>Cacilie Forrestill</v>
      </c>
      <c r="T1890" t="str">
        <v>Bigender</v>
      </c>
      <c r="U1890">
        <v>53</v>
      </c>
      <c r="V1890" t="str">
        <v>0189 Anna KnollSuite 703</v>
      </c>
      <c r="W1890">
        <v>7040</v>
      </c>
      <c r="X1890" t="str">
        <v>O'reillychester</v>
      </c>
      <c r="Y1890" t="str">
        <v>South Australia</v>
      </c>
      <c r="Z1890" t="str">
        <v>Australia</v>
      </c>
      <c r="AA1890">
        <v>2</v>
      </c>
      <c r="AB1890" s="3" t="str">
        <f t="shared" si="59"/>
        <v>0 to 10</v>
      </c>
      <c r="AM1890" s="6">
        <v>467</v>
      </c>
      <c r="AN1890" s="6" t="s">
        <v>1345</v>
      </c>
    </row>
    <row r="1891" spans="1:40" x14ac:dyDescent="0.25">
      <c r="A1891">
        <v>1889</v>
      </c>
      <c r="B1891">
        <v>379</v>
      </c>
      <c r="C1891">
        <v>533</v>
      </c>
      <c r="D1891">
        <v>98</v>
      </c>
      <c r="E1891">
        <v>1</v>
      </c>
      <c r="F1891">
        <v>98</v>
      </c>
      <c r="G1891">
        <v>1</v>
      </c>
      <c r="H1891" t="str">
        <f>VLOOKUP($C1891,'Raw-products'!$A$2:$H$1261,MATCH(H$1,'Raw-products'!$A$1:$H$1,0))</f>
        <v>Jacket</v>
      </c>
      <c r="I1891" t="str">
        <f>VLOOKUP($C1891,'Raw-products'!$A$2:$H$1261,MATCH(I$1,'Raw-products'!$A$1:$H$1,0))</f>
        <v>Leather</v>
      </c>
      <c r="J1891" t="str">
        <f>VLOOKUP($C1891,'Raw-products'!$A$2:$H$1261,MATCH(J$1,'Raw-products'!$A$1:$H$1,0))</f>
        <v>L</v>
      </c>
      <c r="K1891" t="str">
        <f>VLOOKUP($C1891,'Raw-products'!$A$2:$H$1261,MATCH(K$1,'Raw-products'!$A$1:$H$1,0))</f>
        <v>orange</v>
      </c>
      <c r="L1891">
        <f>VLOOKUP($C1891,'Raw-products'!$A$2:$H$1261,MATCH(L$1,'Raw-products'!$A$1:$H$1,0))</f>
        <v>113</v>
      </c>
      <c r="M1891">
        <f>VLOOKUP($C1891,'Raw-products'!$A$2:$H$1261,MATCH(M$1,'Raw-products'!$A$1:$H$1,0))</f>
        <v>78</v>
      </c>
      <c r="N1891" s="5">
        <f t="shared" si="58"/>
        <v>8814</v>
      </c>
      <c r="O1891" cm="1">
        <f t="array" ref="O1891:R1891">_xlfn.XLOOKUP($B1891,'Raw -orders'!$A:$A,'Raw -orders'!$B:$E)</f>
        <v>467</v>
      </c>
      <c r="P1891">
        <v>15378</v>
      </c>
      <c r="Q1891" s="1">
        <v>44240</v>
      </c>
      <c r="R1891" s="1">
        <v>44242</v>
      </c>
      <c r="S1891" t="str" cm="1">
        <f t="array" ref="S1891:Z1891">_xlfn.XLOOKUP($O1891,'Raw - customers'!$A:$A,'Raw - customers'!$B:$I)</f>
        <v>Cacilie Forrestill</v>
      </c>
      <c r="T1891" t="str">
        <v>Bigender</v>
      </c>
      <c r="U1891">
        <v>53</v>
      </c>
      <c r="V1891" t="str">
        <v>0189 Anna KnollSuite 703</v>
      </c>
      <c r="W1891">
        <v>7040</v>
      </c>
      <c r="X1891" t="str">
        <v>O'reillychester</v>
      </c>
      <c r="Y1891" t="str">
        <v>South Australia</v>
      </c>
      <c r="Z1891" t="str">
        <v>Australia</v>
      </c>
      <c r="AA1891">
        <v>2</v>
      </c>
      <c r="AB1891" s="3" t="str">
        <f t="shared" si="59"/>
        <v>0 to 10</v>
      </c>
      <c r="AM1891" s="6">
        <v>467</v>
      </c>
      <c r="AN1891" s="6" t="s">
        <v>1345</v>
      </c>
    </row>
    <row r="1892" spans="1:40" x14ac:dyDescent="0.25">
      <c r="A1892">
        <v>1890</v>
      </c>
      <c r="B1892">
        <v>379</v>
      </c>
      <c r="C1892">
        <v>82</v>
      </c>
      <c r="D1892">
        <v>118</v>
      </c>
      <c r="E1892">
        <v>1</v>
      </c>
      <c r="F1892">
        <v>118</v>
      </c>
      <c r="G1892">
        <v>1</v>
      </c>
      <c r="H1892" t="str">
        <f>VLOOKUP($C1892,'Raw-products'!$A$2:$H$1261,MATCH(H$1,'Raw-products'!$A$1:$H$1,0))</f>
        <v>Shirt</v>
      </c>
      <c r="I1892" t="str">
        <f>VLOOKUP($C1892,'Raw-products'!$A$2:$H$1261,MATCH(I$1,'Raw-products'!$A$1:$H$1,0))</f>
        <v>Flannel</v>
      </c>
      <c r="J1892" t="str">
        <f>VLOOKUP($C1892,'Raw-products'!$A$2:$H$1261,MATCH(J$1,'Raw-products'!$A$1:$H$1,0))</f>
        <v>M</v>
      </c>
      <c r="K1892" t="str">
        <f>VLOOKUP($C1892,'Raw-products'!$A$2:$H$1261,MATCH(K$1,'Raw-products'!$A$1:$H$1,0))</f>
        <v>yellow</v>
      </c>
      <c r="L1892">
        <f>VLOOKUP($C1892,'Raw-products'!$A$2:$H$1261,MATCH(L$1,'Raw-products'!$A$1:$H$1,0))</f>
        <v>96</v>
      </c>
      <c r="M1892">
        <f>VLOOKUP($C1892,'Raw-products'!$A$2:$H$1261,MATCH(M$1,'Raw-products'!$A$1:$H$1,0))</f>
        <v>59</v>
      </c>
      <c r="N1892" s="5">
        <f t="shared" si="58"/>
        <v>5664</v>
      </c>
      <c r="O1892" cm="1">
        <f t="array" ref="O1892:R1892">_xlfn.XLOOKUP($B1892,'Raw -orders'!$A:$A,'Raw -orders'!$B:$E)</f>
        <v>467</v>
      </c>
      <c r="P1892">
        <v>15378</v>
      </c>
      <c r="Q1892" s="1">
        <v>44240</v>
      </c>
      <c r="R1892" s="1">
        <v>44242</v>
      </c>
      <c r="S1892" t="str" cm="1">
        <f t="array" ref="S1892:Z1892">_xlfn.XLOOKUP($O1892,'Raw - customers'!$A:$A,'Raw - customers'!$B:$I)</f>
        <v>Cacilie Forrestill</v>
      </c>
      <c r="T1892" t="str">
        <v>Bigender</v>
      </c>
      <c r="U1892">
        <v>53</v>
      </c>
      <c r="V1892" t="str">
        <v>0189 Anna KnollSuite 703</v>
      </c>
      <c r="W1892">
        <v>7040</v>
      </c>
      <c r="X1892" t="str">
        <v>O'reillychester</v>
      </c>
      <c r="Y1892" t="str">
        <v>South Australia</v>
      </c>
      <c r="Z1892" t="str">
        <v>Australia</v>
      </c>
      <c r="AA1892">
        <v>2</v>
      </c>
      <c r="AB1892" s="3" t="str">
        <f t="shared" si="59"/>
        <v>0 to 10</v>
      </c>
      <c r="AM1892" s="6">
        <v>467</v>
      </c>
      <c r="AN1892" s="6" t="s">
        <v>1345</v>
      </c>
    </row>
    <row r="1893" spans="1:40" x14ac:dyDescent="0.25">
      <c r="A1893">
        <v>1891</v>
      </c>
      <c r="B1893">
        <v>379</v>
      </c>
      <c r="C1893">
        <v>221</v>
      </c>
      <c r="D1893">
        <v>106</v>
      </c>
      <c r="E1893">
        <v>2</v>
      </c>
      <c r="F1893">
        <v>212</v>
      </c>
      <c r="G1893">
        <v>1</v>
      </c>
      <c r="H1893" t="str">
        <f>VLOOKUP($C1893,'Raw-products'!$A$2:$H$1261,MATCH(H$1,'Raw-products'!$A$1:$H$1,0))</f>
        <v>Shirt</v>
      </c>
      <c r="I1893" t="str">
        <f>VLOOKUP($C1893,'Raw-products'!$A$2:$H$1261,MATCH(I$1,'Raw-products'!$A$1:$H$1,0))</f>
        <v>Chambray</v>
      </c>
      <c r="J1893" t="str">
        <f>VLOOKUP($C1893,'Raw-products'!$A$2:$H$1261,MATCH(J$1,'Raw-products'!$A$1:$H$1,0))</f>
        <v>S</v>
      </c>
      <c r="K1893" t="str">
        <f>VLOOKUP($C1893,'Raw-products'!$A$2:$H$1261,MATCH(K$1,'Raw-products'!$A$1:$H$1,0))</f>
        <v>yellow</v>
      </c>
      <c r="L1893">
        <f>VLOOKUP($C1893,'Raw-products'!$A$2:$H$1261,MATCH(L$1,'Raw-products'!$A$1:$H$1,0))</f>
        <v>105</v>
      </c>
      <c r="M1893">
        <f>VLOOKUP($C1893,'Raw-products'!$A$2:$H$1261,MATCH(M$1,'Raw-products'!$A$1:$H$1,0))</f>
        <v>40</v>
      </c>
      <c r="N1893" s="5">
        <f t="shared" si="58"/>
        <v>4200</v>
      </c>
      <c r="O1893" cm="1">
        <f t="array" ref="O1893:R1893">_xlfn.XLOOKUP($B1893,'Raw -orders'!$A:$A,'Raw -orders'!$B:$E)</f>
        <v>467</v>
      </c>
      <c r="P1893">
        <v>15378</v>
      </c>
      <c r="Q1893" s="1">
        <v>44240</v>
      </c>
      <c r="R1893" s="1">
        <v>44242</v>
      </c>
      <c r="S1893" t="str" cm="1">
        <f t="array" ref="S1893:Z1893">_xlfn.XLOOKUP($O1893,'Raw - customers'!$A:$A,'Raw - customers'!$B:$I)</f>
        <v>Cacilie Forrestill</v>
      </c>
      <c r="T1893" t="str">
        <v>Bigender</v>
      </c>
      <c r="U1893">
        <v>53</v>
      </c>
      <c r="V1893" t="str">
        <v>0189 Anna KnollSuite 703</v>
      </c>
      <c r="W1893">
        <v>7040</v>
      </c>
      <c r="X1893" t="str">
        <v>O'reillychester</v>
      </c>
      <c r="Y1893" t="str">
        <v>South Australia</v>
      </c>
      <c r="Z1893" t="str">
        <v>Australia</v>
      </c>
      <c r="AA1893">
        <v>2</v>
      </c>
      <c r="AB1893" s="3" t="str">
        <f t="shared" si="59"/>
        <v>0 to 10</v>
      </c>
      <c r="AM1893" s="6">
        <v>467</v>
      </c>
      <c r="AN1893" s="6" t="s">
        <v>1345</v>
      </c>
    </row>
    <row r="1894" spans="1:40" x14ac:dyDescent="0.25">
      <c r="A1894">
        <v>1892</v>
      </c>
      <c r="B1894">
        <v>380</v>
      </c>
      <c r="C1894">
        <v>87</v>
      </c>
      <c r="D1894">
        <v>118</v>
      </c>
      <c r="E1894">
        <v>1</v>
      </c>
      <c r="F1894">
        <v>118</v>
      </c>
      <c r="G1894">
        <v>1</v>
      </c>
      <c r="H1894" t="str">
        <f>VLOOKUP($C1894,'Raw-products'!$A$2:$H$1261,MATCH(H$1,'Raw-products'!$A$1:$H$1,0))</f>
        <v>Shirt</v>
      </c>
      <c r="I1894" t="str">
        <f>VLOOKUP($C1894,'Raw-products'!$A$2:$H$1261,MATCH(I$1,'Raw-products'!$A$1:$H$1,0))</f>
        <v>Flannel</v>
      </c>
      <c r="J1894" t="str">
        <f>VLOOKUP($C1894,'Raw-products'!$A$2:$H$1261,MATCH(J$1,'Raw-products'!$A$1:$H$1,0))</f>
        <v>M</v>
      </c>
      <c r="K1894" t="str">
        <f>VLOOKUP($C1894,'Raw-products'!$A$2:$H$1261,MATCH(K$1,'Raw-products'!$A$1:$H$1,0))</f>
        <v>green</v>
      </c>
      <c r="L1894">
        <f>VLOOKUP($C1894,'Raw-products'!$A$2:$H$1261,MATCH(L$1,'Raw-products'!$A$1:$H$1,0))</f>
        <v>96</v>
      </c>
      <c r="M1894">
        <f>VLOOKUP($C1894,'Raw-products'!$A$2:$H$1261,MATCH(M$1,'Raw-products'!$A$1:$H$1,0))</f>
        <v>66</v>
      </c>
      <c r="N1894" s="5">
        <f t="shared" si="58"/>
        <v>6336</v>
      </c>
      <c r="O1894" cm="1">
        <f t="array" ref="O1894:R1894">_xlfn.XLOOKUP($B1894,'Raw -orders'!$A:$A,'Raw -orders'!$B:$E)</f>
        <v>75</v>
      </c>
      <c r="P1894">
        <v>13269</v>
      </c>
      <c r="Q1894" s="1">
        <v>44277</v>
      </c>
      <c r="R1894" s="1">
        <v>44283</v>
      </c>
      <c r="S1894" t="str" cm="1">
        <f t="array" ref="S1894:Z1894">_xlfn.XLOOKUP($O1894,'Raw - customers'!$A:$A,'Raw - customers'!$B:$I)</f>
        <v>Katinka Currier</v>
      </c>
      <c r="T1894" t="str">
        <v>Non-binary</v>
      </c>
      <c r="U1894">
        <v>75</v>
      </c>
      <c r="V1894" t="str">
        <v>96 Caitlin HillSuite 366</v>
      </c>
      <c r="W1894">
        <v>9777</v>
      </c>
      <c r="X1894" t="str">
        <v>Smythland</v>
      </c>
      <c r="Y1894" t="str">
        <v>South Australia</v>
      </c>
      <c r="Z1894" t="str">
        <v>Australia</v>
      </c>
      <c r="AA1894">
        <v>3</v>
      </c>
      <c r="AB1894" s="3" t="str">
        <f t="shared" si="59"/>
        <v>0 to 10</v>
      </c>
      <c r="AM1894" s="6">
        <v>75</v>
      </c>
      <c r="AN1894" s="6" t="s">
        <v>1345</v>
      </c>
    </row>
    <row r="1895" spans="1:40" x14ac:dyDescent="0.25">
      <c r="A1895">
        <v>1893</v>
      </c>
      <c r="B1895">
        <v>380</v>
      </c>
      <c r="C1895">
        <v>393</v>
      </c>
      <c r="D1895">
        <v>119</v>
      </c>
      <c r="E1895">
        <v>3</v>
      </c>
      <c r="F1895">
        <v>357</v>
      </c>
      <c r="G1895">
        <v>1</v>
      </c>
      <c r="H1895" t="str">
        <f>VLOOKUP($C1895,'Raw-products'!$A$2:$H$1261,MATCH(H$1,'Raw-products'!$A$1:$H$1,0))</f>
        <v>Shirt</v>
      </c>
      <c r="I1895" t="str">
        <f>VLOOKUP($C1895,'Raw-products'!$A$2:$H$1261,MATCH(I$1,'Raw-products'!$A$1:$H$1,0))</f>
        <v>Casual Slim Fit</v>
      </c>
      <c r="J1895" t="str">
        <f>VLOOKUP($C1895,'Raw-products'!$A$2:$H$1261,MATCH(J$1,'Raw-products'!$A$1:$H$1,0))</f>
        <v>L</v>
      </c>
      <c r="K1895" t="str">
        <f>VLOOKUP($C1895,'Raw-products'!$A$2:$H$1261,MATCH(K$1,'Raw-products'!$A$1:$H$1,0))</f>
        <v>orange</v>
      </c>
      <c r="L1895">
        <f>VLOOKUP($C1895,'Raw-products'!$A$2:$H$1261,MATCH(L$1,'Raw-products'!$A$1:$H$1,0))</f>
        <v>113</v>
      </c>
      <c r="M1895">
        <f>VLOOKUP($C1895,'Raw-products'!$A$2:$H$1261,MATCH(M$1,'Raw-products'!$A$1:$H$1,0))</f>
        <v>76</v>
      </c>
      <c r="N1895" s="5">
        <f t="shared" si="58"/>
        <v>8588</v>
      </c>
      <c r="O1895" cm="1">
        <f t="array" ref="O1895:R1895">_xlfn.XLOOKUP($B1895,'Raw -orders'!$A:$A,'Raw -orders'!$B:$E)</f>
        <v>75</v>
      </c>
      <c r="P1895">
        <v>13269</v>
      </c>
      <c r="Q1895" s="1">
        <v>44277</v>
      </c>
      <c r="R1895" s="1">
        <v>44283</v>
      </c>
      <c r="S1895" t="str" cm="1">
        <f t="array" ref="S1895:Z1895">_xlfn.XLOOKUP($O1895,'Raw - customers'!$A:$A,'Raw - customers'!$B:$I)</f>
        <v>Katinka Currier</v>
      </c>
      <c r="T1895" t="str">
        <v>Non-binary</v>
      </c>
      <c r="U1895">
        <v>75</v>
      </c>
      <c r="V1895" t="str">
        <v>96 Caitlin HillSuite 366</v>
      </c>
      <c r="W1895">
        <v>9777</v>
      </c>
      <c r="X1895" t="str">
        <v>Smythland</v>
      </c>
      <c r="Y1895" t="str">
        <v>South Australia</v>
      </c>
      <c r="Z1895" t="str">
        <v>Australia</v>
      </c>
      <c r="AA1895">
        <v>3</v>
      </c>
      <c r="AB1895" s="3" t="str">
        <f t="shared" si="59"/>
        <v>0 to 10</v>
      </c>
      <c r="AM1895" s="6">
        <v>75</v>
      </c>
      <c r="AN1895" s="6" t="s">
        <v>1345</v>
      </c>
    </row>
    <row r="1896" spans="1:40" x14ac:dyDescent="0.25">
      <c r="A1896">
        <v>1894</v>
      </c>
      <c r="B1896">
        <v>380</v>
      </c>
      <c r="C1896">
        <v>49</v>
      </c>
      <c r="D1896">
        <v>104</v>
      </c>
      <c r="E1896">
        <v>2</v>
      </c>
      <c r="F1896">
        <v>208</v>
      </c>
      <c r="G1896">
        <v>1</v>
      </c>
      <c r="H1896" t="str">
        <f>VLOOKUP($C1896,'Raw-products'!$A$2:$H$1261,MATCH(H$1,'Raw-products'!$A$1:$H$1,0))</f>
        <v>Shirt</v>
      </c>
      <c r="I1896" t="str">
        <f>VLOOKUP($C1896,'Raw-products'!$A$2:$H$1261,MATCH(I$1,'Raw-products'!$A$1:$H$1,0))</f>
        <v>Dress</v>
      </c>
      <c r="J1896" t="str">
        <f>VLOOKUP($C1896,'Raw-products'!$A$2:$H$1261,MATCH(J$1,'Raw-products'!$A$1:$H$1,0))</f>
        <v>XL</v>
      </c>
      <c r="K1896" t="str">
        <f>VLOOKUP($C1896,'Raw-products'!$A$2:$H$1261,MATCH(K$1,'Raw-products'!$A$1:$H$1,0))</f>
        <v>yellow</v>
      </c>
      <c r="L1896">
        <f>VLOOKUP($C1896,'Raw-products'!$A$2:$H$1261,MATCH(L$1,'Raw-products'!$A$1:$H$1,0))</f>
        <v>119</v>
      </c>
      <c r="M1896">
        <f>VLOOKUP($C1896,'Raw-products'!$A$2:$H$1261,MATCH(M$1,'Raw-products'!$A$1:$H$1,0))</f>
        <v>75</v>
      </c>
      <c r="N1896" s="5">
        <f t="shared" si="58"/>
        <v>8925</v>
      </c>
      <c r="O1896" cm="1">
        <f t="array" ref="O1896:R1896">_xlfn.XLOOKUP($B1896,'Raw -orders'!$A:$A,'Raw -orders'!$B:$E)</f>
        <v>75</v>
      </c>
      <c r="P1896">
        <v>13269</v>
      </c>
      <c r="Q1896" s="1">
        <v>44277</v>
      </c>
      <c r="R1896" s="1">
        <v>44283</v>
      </c>
      <c r="S1896" t="str" cm="1">
        <f t="array" ref="S1896:Z1896">_xlfn.XLOOKUP($O1896,'Raw - customers'!$A:$A,'Raw - customers'!$B:$I)</f>
        <v>Katinka Currier</v>
      </c>
      <c r="T1896" t="str">
        <v>Non-binary</v>
      </c>
      <c r="U1896">
        <v>75</v>
      </c>
      <c r="V1896" t="str">
        <v>96 Caitlin HillSuite 366</v>
      </c>
      <c r="W1896">
        <v>9777</v>
      </c>
      <c r="X1896" t="str">
        <v>Smythland</v>
      </c>
      <c r="Y1896" t="str">
        <v>South Australia</v>
      </c>
      <c r="Z1896" t="str">
        <v>Australia</v>
      </c>
      <c r="AA1896">
        <v>3</v>
      </c>
      <c r="AB1896" s="3" t="str">
        <f t="shared" si="59"/>
        <v>0 to 10</v>
      </c>
      <c r="AM1896" s="6">
        <v>75</v>
      </c>
      <c r="AN1896" s="6" t="s">
        <v>1345</v>
      </c>
    </row>
    <row r="1897" spans="1:40" x14ac:dyDescent="0.25">
      <c r="A1897">
        <v>1895</v>
      </c>
      <c r="B1897">
        <v>380</v>
      </c>
      <c r="C1897">
        <v>182</v>
      </c>
      <c r="D1897">
        <v>98</v>
      </c>
      <c r="E1897">
        <v>3</v>
      </c>
      <c r="F1897">
        <v>294</v>
      </c>
      <c r="G1897">
        <v>1</v>
      </c>
      <c r="H1897" t="str">
        <f>VLOOKUP($C1897,'Raw-products'!$A$2:$H$1261,MATCH(H$1,'Raw-products'!$A$1:$H$1,0))</f>
        <v>Shirt</v>
      </c>
      <c r="I1897" t="str">
        <f>VLOOKUP($C1897,'Raw-products'!$A$2:$H$1261,MATCH(I$1,'Raw-products'!$A$1:$H$1,0))</f>
        <v>Camp Collared</v>
      </c>
      <c r="J1897" t="str">
        <f>VLOOKUP($C1897,'Raw-products'!$A$2:$H$1261,MATCH(J$1,'Raw-products'!$A$1:$H$1,0))</f>
        <v>M</v>
      </c>
      <c r="K1897" t="str">
        <f>VLOOKUP($C1897,'Raw-products'!$A$2:$H$1261,MATCH(K$1,'Raw-products'!$A$1:$H$1,0))</f>
        <v>orange</v>
      </c>
      <c r="L1897">
        <f>VLOOKUP($C1897,'Raw-products'!$A$2:$H$1261,MATCH(L$1,'Raw-products'!$A$1:$H$1,0))</f>
        <v>112</v>
      </c>
      <c r="M1897">
        <f>VLOOKUP($C1897,'Raw-products'!$A$2:$H$1261,MATCH(M$1,'Raw-products'!$A$1:$H$1,0))</f>
        <v>65</v>
      </c>
      <c r="N1897" s="5">
        <f t="shared" si="58"/>
        <v>7280</v>
      </c>
      <c r="O1897" cm="1">
        <f t="array" ref="O1897:R1897">_xlfn.XLOOKUP($B1897,'Raw -orders'!$A:$A,'Raw -orders'!$B:$E)</f>
        <v>75</v>
      </c>
      <c r="P1897">
        <v>13269</v>
      </c>
      <c r="Q1897" s="1">
        <v>44277</v>
      </c>
      <c r="R1897" s="1">
        <v>44283</v>
      </c>
      <c r="S1897" t="str" cm="1">
        <f t="array" ref="S1897:Z1897">_xlfn.XLOOKUP($O1897,'Raw - customers'!$A:$A,'Raw - customers'!$B:$I)</f>
        <v>Katinka Currier</v>
      </c>
      <c r="T1897" t="str">
        <v>Non-binary</v>
      </c>
      <c r="U1897">
        <v>75</v>
      </c>
      <c r="V1897" t="str">
        <v>96 Caitlin HillSuite 366</v>
      </c>
      <c r="W1897">
        <v>9777</v>
      </c>
      <c r="X1897" t="str">
        <v>Smythland</v>
      </c>
      <c r="Y1897" t="str">
        <v>South Australia</v>
      </c>
      <c r="Z1897" t="str">
        <v>Australia</v>
      </c>
      <c r="AA1897">
        <v>3</v>
      </c>
      <c r="AB1897" s="3" t="str">
        <f t="shared" si="59"/>
        <v>0 to 10</v>
      </c>
      <c r="AM1897" s="6">
        <v>75</v>
      </c>
      <c r="AN1897" s="6" t="s">
        <v>1345</v>
      </c>
    </row>
    <row r="1898" spans="1:40" x14ac:dyDescent="0.25">
      <c r="A1898">
        <v>1896</v>
      </c>
      <c r="B1898">
        <v>380</v>
      </c>
      <c r="C1898">
        <v>1256</v>
      </c>
      <c r="D1898">
        <v>112</v>
      </c>
      <c r="E1898">
        <v>2</v>
      </c>
      <c r="F1898">
        <v>224</v>
      </c>
      <c r="G1898">
        <v>1</v>
      </c>
      <c r="H1898" t="str">
        <f>VLOOKUP($C1898,'Raw-products'!$A$2:$H$1261,MATCH(H$1,'Raw-products'!$A$1:$H$1,0))</f>
        <v>Trousers</v>
      </c>
      <c r="I1898" t="str">
        <f>VLOOKUP($C1898,'Raw-products'!$A$2:$H$1261,MATCH(I$1,'Raw-products'!$A$1:$H$1,0))</f>
        <v>Tracksuit Bottoms</v>
      </c>
      <c r="J1898" t="str">
        <f>VLOOKUP($C1898,'Raw-products'!$A$2:$H$1261,MATCH(J$1,'Raw-products'!$A$1:$H$1,0))</f>
        <v>S</v>
      </c>
      <c r="K1898" t="str">
        <f>VLOOKUP($C1898,'Raw-products'!$A$2:$H$1261,MATCH(K$1,'Raw-products'!$A$1:$H$1,0))</f>
        <v>violet</v>
      </c>
      <c r="L1898">
        <f>VLOOKUP($C1898,'Raw-products'!$A$2:$H$1261,MATCH(L$1,'Raw-products'!$A$1:$H$1,0))</f>
        <v>91</v>
      </c>
      <c r="M1898">
        <f>VLOOKUP($C1898,'Raw-products'!$A$2:$H$1261,MATCH(M$1,'Raw-products'!$A$1:$H$1,0))</f>
        <v>48</v>
      </c>
      <c r="N1898" s="5">
        <f t="shared" si="58"/>
        <v>4368</v>
      </c>
      <c r="O1898" cm="1">
        <f t="array" ref="O1898:R1898">_xlfn.XLOOKUP($B1898,'Raw -orders'!$A:$A,'Raw -orders'!$B:$E)</f>
        <v>75</v>
      </c>
      <c r="P1898">
        <v>13269</v>
      </c>
      <c r="Q1898" s="1">
        <v>44277</v>
      </c>
      <c r="R1898" s="1">
        <v>44283</v>
      </c>
      <c r="S1898" t="str" cm="1">
        <f t="array" ref="S1898:Z1898">_xlfn.XLOOKUP($O1898,'Raw - customers'!$A:$A,'Raw - customers'!$B:$I)</f>
        <v>Katinka Currier</v>
      </c>
      <c r="T1898" t="str">
        <v>Non-binary</v>
      </c>
      <c r="U1898">
        <v>75</v>
      </c>
      <c r="V1898" t="str">
        <v>96 Caitlin HillSuite 366</v>
      </c>
      <c r="W1898">
        <v>9777</v>
      </c>
      <c r="X1898" t="str">
        <v>Smythland</v>
      </c>
      <c r="Y1898" t="str">
        <v>South Australia</v>
      </c>
      <c r="Z1898" t="str">
        <v>Australia</v>
      </c>
      <c r="AA1898">
        <v>3</v>
      </c>
      <c r="AB1898" s="3" t="str">
        <f t="shared" si="59"/>
        <v>0 to 10</v>
      </c>
      <c r="AM1898" s="6">
        <v>75</v>
      </c>
      <c r="AN1898" s="6" t="s">
        <v>1345</v>
      </c>
    </row>
    <row r="1899" spans="1:40" x14ac:dyDescent="0.25">
      <c r="A1899">
        <v>1897</v>
      </c>
      <c r="B1899">
        <v>380</v>
      </c>
      <c r="C1899">
        <v>522</v>
      </c>
      <c r="D1899">
        <v>102</v>
      </c>
      <c r="E1899">
        <v>1</v>
      </c>
      <c r="F1899">
        <v>102</v>
      </c>
      <c r="G1899">
        <v>1</v>
      </c>
      <c r="H1899" t="str">
        <f>VLOOKUP($C1899,'Raw-products'!$A$2:$H$1261,MATCH(H$1,'Raw-products'!$A$1:$H$1,0))</f>
        <v>Jacket</v>
      </c>
      <c r="I1899" t="str">
        <f>VLOOKUP($C1899,'Raw-products'!$A$2:$H$1261,MATCH(I$1,'Raw-products'!$A$1:$H$1,0))</f>
        <v>Windbreaker</v>
      </c>
      <c r="J1899" t="str">
        <f>VLOOKUP($C1899,'Raw-products'!$A$2:$H$1261,MATCH(J$1,'Raw-products'!$A$1:$H$1,0))</f>
        <v>M</v>
      </c>
      <c r="K1899" t="str">
        <f>VLOOKUP($C1899,'Raw-products'!$A$2:$H$1261,MATCH(K$1,'Raw-products'!$A$1:$H$1,0))</f>
        <v>violet</v>
      </c>
      <c r="L1899">
        <f>VLOOKUP($C1899,'Raw-products'!$A$2:$H$1261,MATCH(L$1,'Raw-products'!$A$1:$H$1,0))</f>
        <v>109</v>
      </c>
      <c r="M1899">
        <f>VLOOKUP($C1899,'Raw-products'!$A$2:$H$1261,MATCH(M$1,'Raw-products'!$A$1:$H$1,0))</f>
        <v>64</v>
      </c>
      <c r="N1899" s="5">
        <f t="shared" si="58"/>
        <v>6976</v>
      </c>
      <c r="O1899" cm="1">
        <f t="array" ref="O1899:R1899">_xlfn.XLOOKUP($B1899,'Raw -orders'!$A:$A,'Raw -orders'!$B:$E)</f>
        <v>75</v>
      </c>
      <c r="P1899">
        <v>13269</v>
      </c>
      <c r="Q1899" s="1">
        <v>44277</v>
      </c>
      <c r="R1899" s="1">
        <v>44283</v>
      </c>
      <c r="S1899" t="str" cm="1">
        <f t="array" ref="S1899:Z1899">_xlfn.XLOOKUP($O1899,'Raw - customers'!$A:$A,'Raw - customers'!$B:$I)</f>
        <v>Katinka Currier</v>
      </c>
      <c r="T1899" t="str">
        <v>Non-binary</v>
      </c>
      <c r="U1899">
        <v>75</v>
      </c>
      <c r="V1899" t="str">
        <v>96 Caitlin HillSuite 366</v>
      </c>
      <c r="W1899">
        <v>9777</v>
      </c>
      <c r="X1899" t="str">
        <v>Smythland</v>
      </c>
      <c r="Y1899" t="str">
        <v>South Australia</v>
      </c>
      <c r="Z1899" t="str">
        <v>Australia</v>
      </c>
      <c r="AA1899">
        <v>3</v>
      </c>
      <c r="AB1899" s="3" t="str">
        <f t="shared" si="59"/>
        <v>0 to 10</v>
      </c>
      <c r="AM1899" s="6">
        <v>75</v>
      </c>
      <c r="AN1899" s="6" t="s">
        <v>1345</v>
      </c>
    </row>
    <row r="1900" spans="1:40" x14ac:dyDescent="0.25">
      <c r="A1900">
        <v>1898</v>
      </c>
      <c r="B1900">
        <v>380</v>
      </c>
      <c r="C1900">
        <v>616</v>
      </c>
      <c r="D1900">
        <v>112</v>
      </c>
      <c r="E1900">
        <v>2</v>
      </c>
      <c r="F1900">
        <v>224</v>
      </c>
      <c r="G1900">
        <v>1</v>
      </c>
      <c r="H1900" t="str">
        <f>VLOOKUP($C1900,'Raw-products'!$A$2:$H$1261,MATCH(H$1,'Raw-products'!$A$1:$H$1,0))</f>
        <v>Jacket</v>
      </c>
      <c r="I1900" t="str">
        <f>VLOOKUP($C1900,'Raw-products'!$A$2:$H$1261,MATCH(I$1,'Raw-products'!$A$1:$H$1,0))</f>
        <v>Cardigan</v>
      </c>
      <c r="J1900" t="str">
        <f>VLOOKUP($C1900,'Raw-products'!$A$2:$H$1261,MATCH(J$1,'Raw-products'!$A$1:$H$1,0))</f>
        <v>S</v>
      </c>
      <c r="K1900" t="str">
        <f>VLOOKUP($C1900,'Raw-products'!$A$2:$H$1261,MATCH(K$1,'Raw-products'!$A$1:$H$1,0))</f>
        <v>blue</v>
      </c>
      <c r="L1900">
        <f>VLOOKUP($C1900,'Raw-products'!$A$2:$H$1261,MATCH(L$1,'Raw-products'!$A$1:$H$1,0))</f>
        <v>118</v>
      </c>
      <c r="M1900">
        <f>VLOOKUP($C1900,'Raw-products'!$A$2:$H$1261,MATCH(M$1,'Raw-products'!$A$1:$H$1,0))</f>
        <v>53</v>
      </c>
      <c r="N1900" s="5">
        <f t="shared" si="58"/>
        <v>6254</v>
      </c>
      <c r="O1900" cm="1">
        <f t="array" ref="O1900:R1900">_xlfn.XLOOKUP($B1900,'Raw -orders'!$A:$A,'Raw -orders'!$B:$E)</f>
        <v>75</v>
      </c>
      <c r="P1900">
        <v>13269</v>
      </c>
      <c r="Q1900" s="1">
        <v>44277</v>
      </c>
      <c r="R1900" s="1">
        <v>44283</v>
      </c>
      <c r="S1900" t="str" cm="1">
        <f t="array" ref="S1900:Z1900">_xlfn.XLOOKUP($O1900,'Raw - customers'!$A:$A,'Raw - customers'!$B:$I)</f>
        <v>Katinka Currier</v>
      </c>
      <c r="T1900" t="str">
        <v>Non-binary</v>
      </c>
      <c r="U1900">
        <v>75</v>
      </c>
      <c r="V1900" t="str">
        <v>96 Caitlin HillSuite 366</v>
      </c>
      <c r="W1900">
        <v>9777</v>
      </c>
      <c r="X1900" t="str">
        <v>Smythland</v>
      </c>
      <c r="Y1900" t="str">
        <v>South Australia</v>
      </c>
      <c r="Z1900" t="str">
        <v>Australia</v>
      </c>
      <c r="AA1900">
        <v>3</v>
      </c>
      <c r="AB1900" s="3" t="str">
        <f t="shared" si="59"/>
        <v>0 to 10</v>
      </c>
      <c r="AM1900" s="6">
        <v>75</v>
      </c>
      <c r="AN1900" s="6" t="s">
        <v>1345</v>
      </c>
    </row>
    <row r="1901" spans="1:40" x14ac:dyDescent="0.25">
      <c r="A1901">
        <v>1899</v>
      </c>
      <c r="B1901">
        <v>381</v>
      </c>
      <c r="C1901">
        <v>842</v>
      </c>
      <c r="D1901">
        <v>113</v>
      </c>
      <c r="E1901">
        <v>3</v>
      </c>
      <c r="F1901">
        <v>339</v>
      </c>
      <c r="G1901">
        <v>1</v>
      </c>
      <c r="H1901" t="str">
        <f>VLOOKUP($C1901,'Raw-products'!$A$2:$H$1261,MATCH(H$1,'Raw-products'!$A$1:$H$1,0))</f>
        <v>Trousers</v>
      </c>
      <c r="I1901" t="str">
        <f>VLOOKUP($C1901,'Raw-products'!$A$2:$H$1261,MATCH(I$1,'Raw-products'!$A$1:$H$1,0))</f>
        <v>Chinos</v>
      </c>
      <c r="J1901" t="str">
        <f>VLOOKUP($C1901,'Raw-products'!$A$2:$H$1261,MATCH(J$1,'Raw-products'!$A$1:$H$1,0))</f>
        <v>M</v>
      </c>
      <c r="K1901" t="str">
        <f>VLOOKUP($C1901,'Raw-products'!$A$2:$H$1261,MATCH(K$1,'Raw-products'!$A$1:$H$1,0))</f>
        <v>red</v>
      </c>
      <c r="L1901">
        <f>VLOOKUP($C1901,'Raw-products'!$A$2:$H$1261,MATCH(L$1,'Raw-products'!$A$1:$H$1,0))</f>
        <v>100</v>
      </c>
      <c r="M1901">
        <f>VLOOKUP($C1901,'Raw-products'!$A$2:$H$1261,MATCH(M$1,'Raw-products'!$A$1:$H$1,0))</f>
        <v>54</v>
      </c>
      <c r="N1901" s="5">
        <f t="shared" si="58"/>
        <v>5400</v>
      </c>
      <c r="O1901" cm="1">
        <f t="array" ref="O1901:R1901">_xlfn.XLOOKUP($B1901,'Raw -orders'!$A:$A,'Raw -orders'!$B:$E)</f>
        <v>258</v>
      </c>
      <c r="P1901">
        <v>36550</v>
      </c>
      <c r="Q1901" s="1">
        <v>44297</v>
      </c>
      <c r="R1901" s="1">
        <v>44319</v>
      </c>
      <c r="S1901" t="str" cm="1">
        <f t="array" ref="S1901:Z1901">_xlfn.XLOOKUP($O1901,'Raw - customers'!$A:$A,'Raw - customers'!$B:$I)</f>
        <v>Mira Heinonen</v>
      </c>
      <c r="T1901" t="str">
        <v>Female</v>
      </c>
      <c r="U1901">
        <v>62</v>
      </c>
      <c r="V1901" t="str">
        <v>2719 Dietrich KnollApt. 175</v>
      </c>
      <c r="W1901">
        <v>1252</v>
      </c>
      <c r="X1901" t="str">
        <v>South Declan</v>
      </c>
      <c r="Y1901" t="str">
        <v>Queensland</v>
      </c>
      <c r="Z1901" t="str">
        <v>Australia</v>
      </c>
      <c r="AA1901">
        <v>4</v>
      </c>
      <c r="AB1901" s="3" t="str">
        <f t="shared" si="59"/>
        <v>20 to 30</v>
      </c>
      <c r="AM1901" s="6">
        <v>258</v>
      </c>
      <c r="AN1901" s="6" t="s">
        <v>1355</v>
      </c>
    </row>
    <row r="1902" spans="1:40" x14ac:dyDescent="0.25">
      <c r="A1902">
        <v>1900</v>
      </c>
      <c r="B1902">
        <v>381</v>
      </c>
      <c r="C1902">
        <v>440</v>
      </c>
      <c r="D1902">
        <v>107</v>
      </c>
      <c r="E1902">
        <v>3</v>
      </c>
      <c r="F1902">
        <v>321</v>
      </c>
      <c r="G1902">
        <v>1</v>
      </c>
      <c r="H1902" t="str">
        <f>VLOOKUP($C1902,'Raw-products'!$A$2:$H$1261,MATCH(H$1,'Raw-products'!$A$1:$H$1,0))</f>
        <v>Jacket</v>
      </c>
      <c r="I1902" t="str">
        <f>VLOOKUP($C1902,'Raw-products'!$A$2:$H$1261,MATCH(I$1,'Raw-products'!$A$1:$H$1,0))</f>
        <v>Denim</v>
      </c>
      <c r="J1902" t="str">
        <f>VLOOKUP($C1902,'Raw-products'!$A$2:$H$1261,MATCH(J$1,'Raw-products'!$A$1:$H$1,0))</f>
        <v>XS</v>
      </c>
      <c r="K1902" t="str">
        <f>VLOOKUP($C1902,'Raw-products'!$A$2:$H$1261,MATCH(K$1,'Raw-products'!$A$1:$H$1,0))</f>
        <v>blue</v>
      </c>
      <c r="L1902">
        <f>VLOOKUP($C1902,'Raw-products'!$A$2:$H$1261,MATCH(L$1,'Raw-products'!$A$1:$H$1,0))</f>
        <v>92</v>
      </c>
      <c r="M1902">
        <f>VLOOKUP($C1902,'Raw-products'!$A$2:$H$1261,MATCH(M$1,'Raw-products'!$A$1:$H$1,0))</f>
        <v>49</v>
      </c>
      <c r="N1902" s="5">
        <f t="shared" si="58"/>
        <v>4508</v>
      </c>
      <c r="O1902" cm="1">
        <f t="array" ref="O1902:R1902">_xlfn.XLOOKUP($B1902,'Raw -orders'!$A:$A,'Raw -orders'!$B:$E)</f>
        <v>258</v>
      </c>
      <c r="P1902">
        <v>36550</v>
      </c>
      <c r="Q1902" s="1">
        <v>44297</v>
      </c>
      <c r="R1902" s="1">
        <v>44319</v>
      </c>
      <c r="S1902" t="str" cm="1">
        <f t="array" ref="S1902:Z1902">_xlfn.XLOOKUP($O1902,'Raw - customers'!$A:$A,'Raw - customers'!$B:$I)</f>
        <v>Mira Heinonen</v>
      </c>
      <c r="T1902" t="str">
        <v>Female</v>
      </c>
      <c r="U1902">
        <v>62</v>
      </c>
      <c r="V1902" t="str">
        <v>2719 Dietrich KnollApt. 175</v>
      </c>
      <c r="W1902">
        <v>1252</v>
      </c>
      <c r="X1902" t="str">
        <v>South Declan</v>
      </c>
      <c r="Y1902" t="str">
        <v>Queensland</v>
      </c>
      <c r="Z1902" t="str">
        <v>Australia</v>
      </c>
      <c r="AA1902">
        <v>4</v>
      </c>
      <c r="AB1902" s="3" t="str">
        <f t="shared" si="59"/>
        <v>20 to 30</v>
      </c>
      <c r="AM1902" s="6">
        <v>258</v>
      </c>
      <c r="AN1902" s="6" t="s">
        <v>1355</v>
      </c>
    </row>
    <row r="1903" spans="1:40" x14ac:dyDescent="0.25">
      <c r="A1903">
        <v>1901</v>
      </c>
      <c r="B1903">
        <v>381</v>
      </c>
      <c r="C1903">
        <v>472</v>
      </c>
      <c r="D1903">
        <v>118</v>
      </c>
      <c r="E1903">
        <v>3</v>
      </c>
      <c r="F1903">
        <v>354</v>
      </c>
      <c r="G1903">
        <v>1</v>
      </c>
      <c r="H1903" t="str">
        <f>VLOOKUP($C1903,'Raw-products'!$A$2:$H$1261,MATCH(H$1,'Raw-products'!$A$1:$H$1,0))</f>
        <v>Jacket</v>
      </c>
      <c r="I1903" t="str">
        <f>VLOOKUP($C1903,'Raw-products'!$A$2:$H$1261,MATCH(I$1,'Raw-products'!$A$1:$H$1,0))</f>
        <v>Puffer</v>
      </c>
      <c r="J1903" t="str">
        <f>VLOOKUP($C1903,'Raw-products'!$A$2:$H$1261,MATCH(J$1,'Raw-products'!$A$1:$H$1,0))</f>
        <v>M</v>
      </c>
      <c r="K1903" t="str">
        <f>VLOOKUP($C1903,'Raw-products'!$A$2:$H$1261,MATCH(K$1,'Raw-products'!$A$1:$H$1,0))</f>
        <v>green</v>
      </c>
      <c r="L1903">
        <f>VLOOKUP($C1903,'Raw-products'!$A$2:$H$1261,MATCH(L$1,'Raw-products'!$A$1:$H$1,0))</f>
        <v>110</v>
      </c>
      <c r="M1903">
        <f>VLOOKUP($C1903,'Raw-products'!$A$2:$H$1261,MATCH(M$1,'Raw-products'!$A$1:$H$1,0))</f>
        <v>72</v>
      </c>
      <c r="N1903" s="5">
        <f t="shared" si="58"/>
        <v>7920</v>
      </c>
      <c r="O1903" cm="1">
        <f t="array" ref="O1903:R1903">_xlfn.XLOOKUP($B1903,'Raw -orders'!$A:$A,'Raw -orders'!$B:$E)</f>
        <v>258</v>
      </c>
      <c r="P1903">
        <v>36550</v>
      </c>
      <c r="Q1903" s="1">
        <v>44297</v>
      </c>
      <c r="R1903" s="1">
        <v>44319</v>
      </c>
      <c r="S1903" t="str" cm="1">
        <f t="array" ref="S1903:Z1903">_xlfn.XLOOKUP($O1903,'Raw - customers'!$A:$A,'Raw - customers'!$B:$I)</f>
        <v>Mira Heinonen</v>
      </c>
      <c r="T1903" t="str">
        <v>Female</v>
      </c>
      <c r="U1903">
        <v>62</v>
      </c>
      <c r="V1903" t="str">
        <v>2719 Dietrich KnollApt. 175</v>
      </c>
      <c r="W1903">
        <v>1252</v>
      </c>
      <c r="X1903" t="str">
        <v>South Declan</v>
      </c>
      <c r="Y1903" t="str">
        <v>Queensland</v>
      </c>
      <c r="Z1903" t="str">
        <v>Australia</v>
      </c>
      <c r="AA1903">
        <v>4</v>
      </c>
      <c r="AB1903" s="3" t="str">
        <f t="shared" si="59"/>
        <v>20 to 30</v>
      </c>
      <c r="AM1903" s="6">
        <v>258</v>
      </c>
      <c r="AN1903" s="6" t="s">
        <v>1355</v>
      </c>
    </row>
    <row r="1904" spans="1:40" x14ac:dyDescent="0.25">
      <c r="A1904">
        <v>1902</v>
      </c>
      <c r="B1904">
        <v>381</v>
      </c>
      <c r="C1904">
        <v>1218</v>
      </c>
      <c r="D1904">
        <v>105</v>
      </c>
      <c r="E1904">
        <v>3</v>
      </c>
      <c r="F1904">
        <v>315</v>
      </c>
      <c r="G1904">
        <v>1</v>
      </c>
      <c r="H1904" t="str">
        <f>VLOOKUP($C1904,'Raw-products'!$A$2:$H$1261,MATCH(H$1,'Raw-products'!$A$1:$H$1,0))</f>
        <v>Trousers</v>
      </c>
      <c r="I1904" t="str">
        <f>VLOOKUP($C1904,'Raw-products'!$A$2:$H$1261,MATCH(I$1,'Raw-products'!$A$1:$H$1,0))</f>
        <v>Pleated</v>
      </c>
      <c r="J1904" t="str">
        <f>VLOOKUP($C1904,'Raw-products'!$A$2:$H$1261,MATCH(J$1,'Raw-products'!$A$1:$H$1,0))</f>
        <v>L</v>
      </c>
      <c r="K1904" t="str">
        <f>VLOOKUP($C1904,'Raw-products'!$A$2:$H$1261,MATCH(K$1,'Raw-products'!$A$1:$H$1,0))</f>
        <v>indigo</v>
      </c>
      <c r="L1904">
        <f>VLOOKUP($C1904,'Raw-products'!$A$2:$H$1261,MATCH(L$1,'Raw-products'!$A$1:$H$1,0))</f>
        <v>90</v>
      </c>
      <c r="M1904">
        <f>VLOOKUP($C1904,'Raw-products'!$A$2:$H$1261,MATCH(M$1,'Raw-products'!$A$1:$H$1,0))</f>
        <v>73</v>
      </c>
      <c r="N1904" s="5">
        <f t="shared" si="58"/>
        <v>6570</v>
      </c>
      <c r="O1904" cm="1">
        <f t="array" ref="O1904:R1904">_xlfn.XLOOKUP($B1904,'Raw -orders'!$A:$A,'Raw -orders'!$B:$E)</f>
        <v>258</v>
      </c>
      <c r="P1904">
        <v>36550</v>
      </c>
      <c r="Q1904" s="1">
        <v>44297</v>
      </c>
      <c r="R1904" s="1">
        <v>44319</v>
      </c>
      <c r="S1904" t="str" cm="1">
        <f t="array" ref="S1904:Z1904">_xlfn.XLOOKUP($O1904,'Raw - customers'!$A:$A,'Raw - customers'!$B:$I)</f>
        <v>Mira Heinonen</v>
      </c>
      <c r="T1904" t="str">
        <v>Female</v>
      </c>
      <c r="U1904">
        <v>62</v>
      </c>
      <c r="V1904" t="str">
        <v>2719 Dietrich KnollApt. 175</v>
      </c>
      <c r="W1904">
        <v>1252</v>
      </c>
      <c r="X1904" t="str">
        <v>South Declan</v>
      </c>
      <c r="Y1904" t="str">
        <v>Queensland</v>
      </c>
      <c r="Z1904" t="str">
        <v>Australia</v>
      </c>
      <c r="AA1904">
        <v>4</v>
      </c>
      <c r="AB1904" s="3" t="str">
        <f t="shared" si="59"/>
        <v>20 to 30</v>
      </c>
      <c r="AM1904" s="6">
        <v>258</v>
      </c>
      <c r="AN1904" s="6" t="s">
        <v>1355</v>
      </c>
    </row>
    <row r="1905" spans="1:40" x14ac:dyDescent="0.25">
      <c r="A1905">
        <v>1903</v>
      </c>
      <c r="B1905">
        <v>381</v>
      </c>
      <c r="C1905">
        <v>703</v>
      </c>
      <c r="D1905">
        <v>119</v>
      </c>
      <c r="E1905">
        <v>3</v>
      </c>
      <c r="F1905">
        <v>357</v>
      </c>
      <c r="G1905">
        <v>1</v>
      </c>
      <c r="H1905" t="str">
        <f>VLOOKUP($C1905,'Raw-products'!$A$2:$H$1261,MATCH(H$1,'Raw-products'!$A$1:$H$1,0))</f>
        <v>Jacket</v>
      </c>
      <c r="I1905" t="str">
        <f>VLOOKUP($C1905,'Raw-products'!$A$2:$H$1261,MATCH(I$1,'Raw-products'!$A$1:$H$1,0))</f>
        <v>Trench Coat</v>
      </c>
      <c r="J1905" t="str">
        <f>VLOOKUP($C1905,'Raw-products'!$A$2:$H$1261,MATCH(J$1,'Raw-products'!$A$1:$H$1,0))</f>
        <v>L</v>
      </c>
      <c r="K1905" t="str">
        <f>VLOOKUP($C1905,'Raw-products'!$A$2:$H$1261,MATCH(K$1,'Raw-products'!$A$1:$H$1,0))</f>
        <v>red</v>
      </c>
      <c r="L1905">
        <f>VLOOKUP($C1905,'Raw-products'!$A$2:$H$1261,MATCH(L$1,'Raw-products'!$A$1:$H$1,0))</f>
        <v>112</v>
      </c>
      <c r="M1905">
        <f>VLOOKUP($C1905,'Raw-products'!$A$2:$H$1261,MATCH(M$1,'Raw-products'!$A$1:$H$1,0))</f>
        <v>70</v>
      </c>
      <c r="N1905" s="5">
        <f t="shared" si="58"/>
        <v>7840</v>
      </c>
      <c r="O1905" cm="1">
        <f t="array" ref="O1905:R1905">_xlfn.XLOOKUP($B1905,'Raw -orders'!$A:$A,'Raw -orders'!$B:$E)</f>
        <v>258</v>
      </c>
      <c r="P1905">
        <v>36550</v>
      </c>
      <c r="Q1905" s="1">
        <v>44297</v>
      </c>
      <c r="R1905" s="1">
        <v>44319</v>
      </c>
      <c r="S1905" t="str" cm="1">
        <f t="array" ref="S1905:Z1905">_xlfn.XLOOKUP($O1905,'Raw - customers'!$A:$A,'Raw - customers'!$B:$I)</f>
        <v>Mira Heinonen</v>
      </c>
      <c r="T1905" t="str">
        <v>Female</v>
      </c>
      <c r="U1905">
        <v>62</v>
      </c>
      <c r="V1905" t="str">
        <v>2719 Dietrich KnollApt. 175</v>
      </c>
      <c r="W1905">
        <v>1252</v>
      </c>
      <c r="X1905" t="str">
        <v>South Declan</v>
      </c>
      <c r="Y1905" t="str">
        <v>Queensland</v>
      </c>
      <c r="Z1905" t="str">
        <v>Australia</v>
      </c>
      <c r="AA1905">
        <v>4</v>
      </c>
      <c r="AB1905" s="3" t="str">
        <f t="shared" si="59"/>
        <v>20 to 30</v>
      </c>
      <c r="AM1905" s="6">
        <v>258</v>
      </c>
      <c r="AN1905" s="6" t="s">
        <v>1355</v>
      </c>
    </row>
    <row r="1906" spans="1:40" x14ac:dyDescent="0.25">
      <c r="A1906">
        <v>1904</v>
      </c>
      <c r="B1906">
        <v>381</v>
      </c>
      <c r="C1906">
        <v>1079</v>
      </c>
      <c r="D1906">
        <v>93</v>
      </c>
      <c r="E1906">
        <v>2</v>
      </c>
      <c r="F1906">
        <v>186</v>
      </c>
      <c r="G1906">
        <v>1</v>
      </c>
      <c r="H1906" t="str">
        <f>VLOOKUP($C1906,'Raw-products'!$A$2:$H$1261,MATCH(H$1,'Raw-products'!$A$1:$H$1,0))</f>
        <v>Trousers</v>
      </c>
      <c r="I1906" t="str">
        <f>VLOOKUP($C1906,'Raw-products'!$A$2:$H$1261,MATCH(I$1,'Raw-products'!$A$1:$H$1,0))</f>
        <v>Joggers</v>
      </c>
      <c r="J1906" t="str">
        <f>VLOOKUP($C1906,'Raw-products'!$A$2:$H$1261,MATCH(J$1,'Raw-products'!$A$1:$H$1,0))</f>
        <v>XL</v>
      </c>
      <c r="K1906" t="str">
        <f>VLOOKUP($C1906,'Raw-products'!$A$2:$H$1261,MATCH(K$1,'Raw-products'!$A$1:$H$1,0))</f>
        <v>indigo</v>
      </c>
      <c r="L1906">
        <f>VLOOKUP($C1906,'Raw-products'!$A$2:$H$1261,MATCH(L$1,'Raw-products'!$A$1:$H$1,0))</f>
        <v>94</v>
      </c>
      <c r="M1906">
        <f>VLOOKUP($C1906,'Raw-products'!$A$2:$H$1261,MATCH(M$1,'Raw-products'!$A$1:$H$1,0))</f>
        <v>66</v>
      </c>
      <c r="N1906" s="5">
        <f t="shared" si="58"/>
        <v>6204</v>
      </c>
      <c r="O1906" cm="1">
        <f t="array" ref="O1906:R1906">_xlfn.XLOOKUP($B1906,'Raw -orders'!$A:$A,'Raw -orders'!$B:$E)</f>
        <v>258</v>
      </c>
      <c r="P1906">
        <v>36550</v>
      </c>
      <c r="Q1906" s="1">
        <v>44297</v>
      </c>
      <c r="R1906" s="1">
        <v>44319</v>
      </c>
      <c r="S1906" t="str" cm="1">
        <f t="array" ref="S1906:Z1906">_xlfn.XLOOKUP($O1906,'Raw - customers'!$A:$A,'Raw - customers'!$B:$I)</f>
        <v>Mira Heinonen</v>
      </c>
      <c r="T1906" t="str">
        <v>Female</v>
      </c>
      <c r="U1906">
        <v>62</v>
      </c>
      <c r="V1906" t="str">
        <v>2719 Dietrich KnollApt. 175</v>
      </c>
      <c r="W1906">
        <v>1252</v>
      </c>
      <c r="X1906" t="str">
        <v>South Declan</v>
      </c>
      <c r="Y1906" t="str">
        <v>Queensland</v>
      </c>
      <c r="Z1906" t="str">
        <v>Australia</v>
      </c>
      <c r="AA1906">
        <v>4</v>
      </c>
      <c r="AB1906" s="3" t="str">
        <f t="shared" si="59"/>
        <v>20 to 30</v>
      </c>
      <c r="AM1906" s="6">
        <v>258</v>
      </c>
      <c r="AN1906" s="6" t="s">
        <v>1355</v>
      </c>
    </row>
    <row r="1907" spans="1:40" x14ac:dyDescent="0.25">
      <c r="A1907">
        <v>1905</v>
      </c>
      <c r="B1907">
        <v>381</v>
      </c>
      <c r="C1907">
        <v>1114</v>
      </c>
      <c r="D1907">
        <v>115</v>
      </c>
      <c r="E1907">
        <v>3</v>
      </c>
      <c r="F1907">
        <v>345</v>
      </c>
      <c r="G1907">
        <v>1</v>
      </c>
      <c r="H1907" t="str">
        <f>VLOOKUP($C1907,'Raw-products'!$A$2:$H$1261,MATCH(H$1,'Raw-products'!$A$1:$H$1,0))</f>
        <v>Trousers</v>
      </c>
      <c r="I1907" t="str">
        <f>VLOOKUP($C1907,'Raw-products'!$A$2:$H$1261,MATCH(I$1,'Raw-products'!$A$1:$H$1,0))</f>
        <v>Cropped</v>
      </c>
      <c r="J1907" t="str">
        <f>VLOOKUP($C1907,'Raw-products'!$A$2:$H$1261,MATCH(J$1,'Raw-products'!$A$1:$H$1,0))</f>
        <v>XL</v>
      </c>
      <c r="K1907" t="str">
        <f>VLOOKUP($C1907,'Raw-products'!$A$2:$H$1261,MATCH(K$1,'Raw-products'!$A$1:$H$1,0))</f>
        <v>indigo</v>
      </c>
      <c r="L1907">
        <f>VLOOKUP($C1907,'Raw-products'!$A$2:$H$1261,MATCH(L$1,'Raw-products'!$A$1:$H$1,0))</f>
        <v>99</v>
      </c>
      <c r="M1907">
        <f>VLOOKUP($C1907,'Raw-products'!$A$2:$H$1261,MATCH(M$1,'Raw-products'!$A$1:$H$1,0))</f>
        <v>58</v>
      </c>
      <c r="N1907" s="5">
        <f t="shared" si="58"/>
        <v>5742</v>
      </c>
      <c r="O1907" cm="1">
        <f t="array" ref="O1907:R1907">_xlfn.XLOOKUP($B1907,'Raw -orders'!$A:$A,'Raw -orders'!$B:$E)</f>
        <v>258</v>
      </c>
      <c r="P1907">
        <v>36550</v>
      </c>
      <c r="Q1907" s="1">
        <v>44297</v>
      </c>
      <c r="R1907" s="1">
        <v>44319</v>
      </c>
      <c r="S1907" t="str" cm="1">
        <f t="array" ref="S1907:Z1907">_xlfn.XLOOKUP($O1907,'Raw - customers'!$A:$A,'Raw - customers'!$B:$I)</f>
        <v>Mira Heinonen</v>
      </c>
      <c r="T1907" t="str">
        <v>Female</v>
      </c>
      <c r="U1907">
        <v>62</v>
      </c>
      <c r="V1907" t="str">
        <v>2719 Dietrich KnollApt. 175</v>
      </c>
      <c r="W1907">
        <v>1252</v>
      </c>
      <c r="X1907" t="str">
        <v>South Declan</v>
      </c>
      <c r="Y1907" t="str">
        <v>Queensland</v>
      </c>
      <c r="Z1907" t="str">
        <v>Australia</v>
      </c>
      <c r="AA1907">
        <v>4</v>
      </c>
      <c r="AB1907" s="3" t="str">
        <f t="shared" si="59"/>
        <v>20 to 30</v>
      </c>
      <c r="AM1907" s="6">
        <v>258</v>
      </c>
      <c r="AN1907" s="6" t="s">
        <v>1355</v>
      </c>
    </row>
    <row r="1908" spans="1:40" x14ac:dyDescent="0.25">
      <c r="A1908">
        <v>1906</v>
      </c>
      <c r="B1908">
        <v>382</v>
      </c>
      <c r="C1908">
        <v>971</v>
      </c>
      <c r="D1908">
        <v>97</v>
      </c>
      <c r="E1908">
        <v>2</v>
      </c>
      <c r="F1908">
        <v>194</v>
      </c>
      <c r="G1908">
        <v>1</v>
      </c>
      <c r="H1908" t="str">
        <f>VLOOKUP($C1908,'Raw-products'!$A$2:$H$1261,MATCH(H$1,'Raw-products'!$A$1:$H$1,0))</f>
        <v>Trousers</v>
      </c>
      <c r="I1908" t="str">
        <f>VLOOKUP($C1908,'Raw-products'!$A$2:$H$1261,MATCH(I$1,'Raw-products'!$A$1:$H$1,0))</f>
        <v>Slim-Fit</v>
      </c>
      <c r="J1908" t="str">
        <f>VLOOKUP($C1908,'Raw-products'!$A$2:$H$1261,MATCH(J$1,'Raw-products'!$A$1:$H$1,0))</f>
        <v>S</v>
      </c>
      <c r="K1908" t="str">
        <f>VLOOKUP($C1908,'Raw-products'!$A$2:$H$1261,MATCH(K$1,'Raw-products'!$A$1:$H$1,0))</f>
        <v>indigo</v>
      </c>
      <c r="L1908">
        <f>VLOOKUP($C1908,'Raw-products'!$A$2:$H$1261,MATCH(L$1,'Raw-products'!$A$1:$H$1,0))</f>
        <v>119</v>
      </c>
      <c r="M1908">
        <f>VLOOKUP($C1908,'Raw-products'!$A$2:$H$1261,MATCH(M$1,'Raw-products'!$A$1:$H$1,0))</f>
        <v>41</v>
      </c>
      <c r="N1908" s="5">
        <f t="shared" si="58"/>
        <v>4879</v>
      </c>
      <c r="O1908" cm="1">
        <f t="array" ref="O1908:R1908">_xlfn.XLOOKUP($B1908,'Raw -orders'!$A:$A,'Raw -orders'!$B:$E)</f>
        <v>791</v>
      </c>
      <c r="P1908">
        <v>24647</v>
      </c>
      <c r="Q1908" s="1">
        <v>44320</v>
      </c>
      <c r="R1908" s="1">
        <v>44331</v>
      </c>
      <c r="S1908" t="str" cm="1">
        <f t="array" ref="S1908:Z1908">_xlfn.XLOOKUP($O1908,'Raw - customers'!$A:$A,'Raw - customers'!$B:$I)</f>
        <v>Jojo Toffanini</v>
      </c>
      <c r="T1908" t="str">
        <v>Agender</v>
      </c>
      <c r="U1908">
        <v>34</v>
      </c>
      <c r="V1908" t="str">
        <v>3285 Kai MewsApt. 727</v>
      </c>
      <c r="W1908">
        <v>8839</v>
      </c>
      <c r="X1908" t="str">
        <v>Elijahshire</v>
      </c>
      <c r="Y1908" t="str">
        <v>Queensland</v>
      </c>
      <c r="Z1908" t="str">
        <v>Australia</v>
      </c>
      <c r="AA1908">
        <v>5</v>
      </c>
      <c r="AB1908" s="3" t="str">
        <f t="shared" si="59"/>
        <v>10 to 20</v>
      </c>
      <c r="AM1908" s="6">
        <v>791</v>
      </c>
      <c r="AN1908" s="6" t="s">
        <v>1355</v>
      </c>
    </row>
    <row r="1909" spans="1:40" x14ac:dyDescent="0.25">
      <c r="A1909">
        <v>1907</v>
      </c>
      <c r="B1909">
        <v>382</v>
      </c>
      <c r="C1909">
        <v>650</v>
      </c>
      <c r="D1909">
        <v>93</v>
      </c>
      <c r="E1909">
        <v>3</v>
      </c>
      <c r="F1909">
        <v>279</v>
      </c>
      <c r="G1909">
        <v>1</v>
      </c>
      <c r="H1909" t="str">
        <f>VLOOKUP($C1909,'Raw-products'!$A$2:$H$1261,MATCH(H$1,'Raw-products'!$A$1:$H$1,0))</f>
        <v>Jacket</v>
      </c>
      <c r="I1909" t="str">
        <f>VLOOKUP($C1909,'Raw-products'!$A$2:$H$1261,MATCH(I$1,'Raw-products'!$A$1:$H$1,0))</f>
        <v>Coach</v>
      </c>
      <c r="J1909" t="str">
        <f>VLOOKUP($C1909,'Raw-products'!$A$2:$H$1261,MATCH(J$1,'Raw-products'!$A$1:$H$1,0))</f>
        <v>XS</v>
      </c>
      <c r="K1909" t="str">
        <f>VLOOKUP($C1909,'Raw-products'!$A$2:$H$1261,MATCH(K$1,'Raw-products'!$A$1:$H$1,0))</f>
        <v>blue</v>
      </c>
      <c r="L1909">
        <f>VLOOKUP($C1909,'Raw-products'!$A$2:$H$1261,MATCH(L$1,'Raw-products'!$A$1:$H$1,0))</f>
        <v>115</v>
      </c>
      <c r="M1909">
        <f>VLOOKUP($C1909,'Raw-products'!$A$2:$H$1261,MATCH(M$1,'Raw-products'!$A$1:$H$1,0))</f>
        <v>51</v>
      </c>
      <c r="N1909" s="5">
        <f t="shared" si="58"/>
        <v>5865</v>
      </c>
      <c r="O1909" cm="1">
        <f t="array" ref="O1909:R1909">_xlfn.XLOOKUP($B1909,'Raw -orders'!$A:$A,'Raw -orders'!$B:$E)</f>
        <v>791</v>
      </c>
      <c r="P1909">
        <v>24647</v>
      </c>
      <c r="Q1909" s="1">
        <v>44320</v>
      </c>
      <c r="R1909" s="1">
        <v>44331</v>
      </c>
      <c r="S1909" t="str" cm="1">
        <f t="array" ref="S1909:Z1909">_xlfn.XLOOKUP($O1909,'Raw - customers'!$A:$A,'Raw - customers'!$B:$I)</f>
        <v>Jojo Toffanini</v>
      </c>
      <c r="T1909" t="str">
        <v>Agender</v>
      </c>
      <c r="U1909">
        <v>34</v>
      </c>
      <c r="V1909" t="str">
        <v>3285 Kai MewsApt. 727</v>
      </c>
      <c r="W1909">
        <v>8839</v>
      </c>
      <c r="X1909" t="str">
        <v>Elijahshire</v>
      </c>
      <c r="Y1909" t="str">
        <v>Queensland</v>
      </c>
      <c r="Z1909" t="str">
        <v>Australia</v>
      </c>
      <c r="AA1909">
        <v>5</v>
      </c>
      <c r="AB1909" s="3" t="str">
        <f t="shared" si="59"/>
        <v>10 to 20</v>
      </c>
      <c r="AM1909" s="6">
        <v>791</v>
      </c>
      <c r="AN1909" s="6" t="s">
        <v>1355</v>
      </c>
    </row>
    <row r="1910" spans="1:40" x14ac:dyDescent="0.25">
      <c r="A1910">
        <v>1908</v>
      </c>
      <c r="B1910">
        <v>382</v>
      </c>
      <c r="C1910">
        <v>1022</v>
      </c>
      <c r="D1910">
        <v>90</v>
      </c>
      <c r="E1910">
        <v>1</v>
      </c>
      <c r="F1910">
        <v>90</v>
      </c>
      <c r="G1910">
        <v>1</v>
      </c>
      <c r="H1910" t="str">
        <f>VLOOKUP($C1910,'Raw-products'!$A$2:$H$1261,MATCH(H$1,'Raw-products'!$A$1:$H$1,0))</f>
        <v>Trousers</v>
      </c>
      <c r="I1910" t="str">
        <f>VLOOKUP($C1910,'Raw-products'!$A$2:$H$1261,MATCH(I$1,'Raw-products'!$A$1:$H$1,0))</f>
        <v>Relaxed Leg</v>
      </c>
      <c r="J1910" t="str">
        <f>VLOOKUP($C1910,'Raw-products'!$A$2:$H$1261,MATCH(J$1,'Raw-products'!$A$1:$H$1,0))</f>
        <v>M</v>
      </c>
      <c r="K1910" t="str">
        <f>VLOOKUP($C1910,'Raw-products'!$A$2:$H$1261,MATCH(K$1,'Raw-products'!$A$1:$H$1,0))</f>
        <v>orange</v>
      </c>
      <c r="L1910">
        <f>VLOOKUP($C1910,'Raw-products'!$A$2:$H$1261,MATCH(L$1,'Raw-products'!$A$1:$H$1,0))</f>
        <v>95</v>
      </c>
      <c r="M1910">
        <f>VLOOKUP($C1910,'Raw-products'!$A$2:$H$1261,MATCH(M$1,'Raw-products'!$A$1:$H$1,0))</f>
        <v>74</v>
      </c>
      <c r="N1910" s="5">
        <f t="shared" si="58"/>
        <v>7030</v>
      </c>
      <c r="O1910" cm="1">
        <f t="array" ref="O1910:R1910">_xlfn.XLOOKUP($B1910,'Raw -orders'!$A:$A,'Raw -orders'!$B:$E)</f>
        <v>791</v>
      </c>
      <c r="P1910">
        <v>24647</v>
      </c>
      <c r="Q1910" s="1">
        <v>44320</v>
      </c>
      <c r="R1910" s="1">
        <v>44331</v>
      </c>
      <c r="S1910" t="str" cm="1">
        <f t="array" ref="S1910:Z1910">_xlfn.XLOOKUP($O1910,'Raw - customers'!$A:$A,'Raw - customers'!$B:$I)</f>
        <v>Jojo Toffanini</v>
      </c>
      <c r="T1910" t="str">
        <v>Agender</v>
      </c>
      <c r="U1910">
        <v>34</v>
      </c>
      <c r="V1910" t="str">
        <v>3285 Kai MewsApt. 727</v>
      </c>
      <c r="W1910">
        <v>8839</v>
      </c>
      <c r="X1910" t="str">
        <v>Elijahshire</v>
      </c>
      <c r="Y1910" t="str">
        <v>Queensland</v>
      </c>
      <c r="Z1910" t="str">
        <v>Australia</v>
      </c>
      <c r="AA1910">
        <v>5</v>
      </c>
      <c r="AB1910" s="3" t="str">
        <f t="shared" si="59"/>
        <v>10 to 20</v>
      </c>
      <c r="AM1910" s="6">
        <v>791</v>
      </c>
      <c r="AN1910" s="6" t="s">
        <v>1355</v>
      </c>
    </row>
    <row r="1911" spans="1:40" x14ac:dyDescent="0.25">
      <c r="A1911">
        <v>1909</v>
      </c>
      <c r="B1911">
        <v>382</v>
      </c>
      <c r="C1911">
        <v>894</v>
      </c>
      <c r="D1911">
        <v>94</v>
      </c>
      <c r="E1911">
        <v>1</v>
      </c>
      <c r="F1911">
        <v>94</v>
      </c>
      <c r="G1911">
        <v>1</v>
      </c>
      <c r="H1911" t="str">
        <f>VLOOKUP($C1911,'Raw-products'!$A$2:$H$1261,MATCH(H$1,'Raw-products'!$A$1:$H$1,0))</f>
        <v>Trousers</v>
      </c>
      <c r="I1911" t="str">
        <f>VLOOKUP($C1911,'Raw-products'!$A$2:$H$1261,MATCH(I$1,'Raw-products'!$A$1:$H$1,0))</f>
        <v>Cords</v>
      </c>
      <c r="J1911" t="str">
        <f>VLOOKUP($C1911,'Raw-products'!$A$2:$H$1261,MATCH(J$1,'Raw-products'!$A$1:$H$1,0))</f>
        <v>XL</v>
      </c>
      <c r="K1911" t="str">
        <f>VLOOKUP($C1911,'Raw-products'!$A$2:$H$1261,MATCH(K$1,'Raw-products'!$A$1:$H$1,0))</f>
        <v>green</v>
      </c>
      <c r="L1911">
        <f>VLOOKUP($C1911,'Raw-products'!$A$2:$H$1261,MATCH(L$1,'Raw-products'!$A$1:$H$1,0))</f>
        <v>113</v>
      </c>
      <c r="M1911">
        <f>VLOOKUP($C1911,'Raw-products'!$A$2:$H$1261,MATCH(M$1,'Raw-products'!$A$1:$H$1,0))</f>
        <v>49</v>
      </c>
      <c r="N1911" s="5">
        <f t="shared" si="58"/>
        <v>5537</v>
      </c>
      <c r="O1911" cm="1">
        <f t="array" ref="O1911:R1911">_xlfn.XLOOKUP($B1911,'Raw -orders'!$A:$A,'Raw -orders'!$B:$E)</f>
        <v>791</v>
      </c>
      <c r="P1911">
        <v>24647</v>
      </c>
      <c r="Q1911" s="1">
        <v>44320</v>
      </c>
      <c r="R1911" s="1">
        <v>44331</v>
      </c>
      <c r="S1911" t="str" cm="1">
        <f t="array" ref="S1911:Z1911">_xlfn.XLOOKUP($O1911,'Raw - customers'!$A:$A,'Raw - customers'!$B:$I)</f>
        <v>Jojo Toffanini</v>
      </c>
      <c r="T1911" t="str">
        <v>Agender</v>
      </c>
      <c r="U1911">
        <v>34</v>
      </c>
      <c r="V1911" t="str">
        <v>3285 Kai MewsApt. 727</v>
      </c>
      <c r="W1911">
        <v>8839</v>
      </c>
      <c r="X1911" t="str">
        <v>Elijahshire</v>
      </c>
      <c r="Y1911" t="str">
        <v>Queensland</v>
      </c>
      <c r="Z1911" t="str">
        <v>Australia</v>
      </c>
      <c r="AA1911">
        <v>5</v>
      </c>
      <c r="AB1911" s="3" t="str">
        <f t="shared" si="59"/>
        <v>10 to 20</v>
      </c>
      <c r="AM1911" s="6">
        <v>791</v>
      </c>
      <c r="AN1911" s="6" t="s">
        <v>1355</v>
      </c>
    </row>
    <row r="1912" spans="1:40" x14ac:dyDescent="0.25">
      <c r="A1912">
        <v>1910</v>
      </c>
      <c r="B1912">
        <v>383</v>
      </c>
      <c r="C1912">
        <v>565</v>
      </c>
      <c r="D1912">
        <v>100</v>
      </c>
      <c r="E1912">
        <v>3</v>
      </c>
      <c r="F1912">
        <v>300</v>
      </c>
      <c r="G1912">
        <v>1</v>
      </c>
      <c r="H1912" t="str">
        <f>VLOOKUP($C1912,'Raw-products'!$A$2:$H$1261,MATCH(H$1,'Raw-products'!$A$1:$H$1,0))</f>
        <v>Jacket</v>
      </c>
      <c r="I1912" t="str">
        <f>VLOOKUP($C1912,'Raw-products'!$A$2:$H$1261,MATCH(I$1,'Raw-products'!$A$1:$H$1,0))</f>
        <v>Bomber</v>
      </c>
      <c r="J1912" t="str">
        <f>VLOOKUP($C1912,'Raw-products'!$A$2:$H$1261,MATCH(J$1,'Raw-products'!$A$1:$H$1,0))</f>
        <v>XS</v>
      </c>
      <c r="K1912" t="str">
        <f>VLOOKUP($C1912,'Raw-products'!$A$2:$H$1261,MATCH(K$1,'Raw-products'!$A$1:$H$1,0))</f>
        <v>orange</v>
      </c>
      <c r="L1912">
        <f>VLOOKUP($C1912,'Raw-products'!$A$2:$H$1261,MATCH(L$1,'Raw-products'!$A$1:$H$1,0))</f>
        <v>90</v>
      </c>
      <c r="M1912">
        <f>VLOOKUP($C1912,'Raw-products'!$A$2:$H$1261,MATCH(M$1,'Raw-products'!$A$1:$H$1,0))</f>
        <v>80</v>
      </c>
      <c r="N1912" s="5">
        <f t="shared" si="58"/>
        <v>7200</v>
      </c>
      <c r="O1912" cm="1">
        <f t="array" ref="O1912:R1912">_xlfn.XLOOKUP($B1912,'Raw -orders'!$A:$A,'Raw -orders'!$B:$E)</f>
        <v>469</v>
      </c>
      <c r="P1912">
        <v>36564</v>
      </c>
      <c r="Q1912" s="1">
        <v>44447</v>
      </c>
      <c r="R1912" s="1">
        <v>44453</v>
      </c>
      <c r="S1912" t="str" cm="1">
        <f t="array" ref="S1912:Z1912">_xlfn.XLOOKUP($O1912,'Raw - customers'!$A:$A,'Raw - customers'!$B:$I)</f>
        <v>Faber Purcell</v>
      </c>
      <c r="T1912" t="str">
        <v>Female</v>
      </c>
      <c r="U1912">
        <v>78</v>
      </c>
      <c r="V1912" t="str">
        <v>783 Olivia CrescentSuite 877</v>
      </c>
      <c r="W1912">
        <v>5011</v>
      </c>
      <c r="X1912" t="str">
        <v>Andrewborough</v>
      </c>
      <c r="Y1912" t="str">
        <v>New South Wales</v>
      </c>
      <c r="Z1912" t="str">
        <v>Australia</v>
      </c>
      <c r="AA1912">
        <v>9</v>
      </c>
      <c r="AB1912" s="3" t="str">
        <f t="shared" si="59"/>
        <v>0 to 10</v>
      </c>
      <c r="AM1912" s="6">
        <v>469</v>
      </c>
      <c r="AN1912" s="6" t="s">
        <v>1362</v>
      </c>
    </row>
    <row r="1913" spans="1:40" x14ac:dyDescent="0.25">
      <c r="A1913">
        <v>1911</v>
      </c>
      <c r="B1913">
        <v>383</v>
      </c>
      <c r="C1913">
        <v>1233</v>
      </c>
      <c r="D1913">
        <v>112</v>
      </c>
      <c r="E1913">
        <v>1</v>
      </c>
      <c r="F1913">
        <v>112</v>
      </c>
      <c r="G1913">
        <v>1</v>
      </c>
      <c r="H1913" t="str">
        <f>VLOOKUP($C1913,'Raw-products'!$A$2:$H$1261,MATCH(H$1,'Raw-products'!$A$1:$H$1,0))</f>
        <v>Trousers</v>
      </c>
      <c r="I1913" t="str">
        <f>VLOOKUP($C1913,'Raw-products'!$A$2:$H$1261,MATCH(I$1,'Raw-products'!$A$1:$H$1,0))</f>
        <v>Tracksuit Bottoms</v>
      </c>
      <c r="J1913" t="str">
        <f>VLOOKUP($C1913,'Raw-products'!$A$2:$H$1261,MATCH(J$1,'Raw-products'!$A$1:$H$1,0))</f>
        <v>L</v>
      </c>
      <c r="K1913" t="str">
        <f>VLOOKUP($C1913,'Raw-products'!$A$2:$H$1261,MATCH(K$1,'Raw-products'!$A$1:$H$1,0))</f>
        <v>orange</v>
      </c>
      <c r="L1913">
        <f>VLOOKUP($C1913,'Raw-products'!$A$2:$H$1261,MATCH(L$1,'Raw-products'!$A$1:$H$1,0))</f>
        <v>91</v>
      </c>
      <c r="M1913">
        <f>VLOOKUP($C1913,'Raw-products'!$A$2:$H$1261,MATCH(M$1,'Raw-products'!$A$1:$H$1,0))</f>
        <v>73</v>
      </c>
      <c r="N1913" s="5">
        <f t="shared" si="58"/>
        <v>6643</v>
      </c>
      <c r="O1913" cm="1">
        <f t="array" ref="O1913:R1913">_xlfn.XLOOKUP($B1913,'Raw -orders'!$A:$A,'Raw -orders'!$B:$E)</f>
        <v>469</v>
      </c>
      <c r="P1913">
        <v>36564</v>
      </c>
      <c r="Q1913" s="1">
        <v>44447</v>
      </c>
      <c r="R1913" s="1">
        <v>44453</v>
      </c>
      <c r="S1913" t="str" cm="1">
        <f t="array" ref="S1913:Z1913">_xlfn.XLOOKUP($O1913,'Raw - customers'!$A:$A,'Raw - customers'!$B:$I)</f>
        <v>Faber Purcell</v>
      </c>
      <c r="T1913" t="str">
        <v>Female</v>
      </c>
      <c r="U1913">
        <v>78</v>
      </c>
      <c r="V1913" t="str">
        <v>783 Olivia CrescentSuite 877</v>
      </c>
      <c r="W1913">
        <v>5011</v>
      </c>
      <c r="X1913" t="str">
        <v>Andrewborough</v>
      </c>
      <c r="Y1913" t="str">
        <v>New South Wales</v>
      </c>
      <c r="Z1913" t="str">
        <v>Australia</v>
      </c>
      <c r="AA1913">
        <v>9</v>
      </c>
      <c r="AB1913" s="3" t="str">
        <f t="shared" si="59"/>
        <v>0 to 10</v>
      </c>
      <c r="AM1913" s="6">
        <v>469</v>
      </c>
      <c r="AN1913" s="6" t="s">
        <v>1362</v>
      </c>
    </row>
    <row r="1914" spans="1:40" x14ac:dyDescent="0.25">
      <c r="A1914">
        <v>1912</v>
      </c>
      <c r="B1914">
        <v>383</v>
      </c>
      <c r="C1914">
        <v>504</v>
      </c>
      <c r="D1914">
        <v>102</v>
      </c>
      <c r="E1914">
        <v>2</v>
      </c>
      <c r="F1914">
        <v>204</v>
      </c>
      <c r="G1914">
        <v>1</v>
      </c>
      <c r="H1914" t="str">
        <f>VLOOKUP($C1914,'Raw-products'!$A$2:$H$1261,MATCH(H$1,'Raw-products'!$A$1:$H$1,0))</f>
        <v>Jacket</v>
      </c>
      <c r="I1914" t="str">
        <f>VLOOKUP($C1914,'Raw-products'!$A$2:$H$1261,MATCH(I$1,'Raw-products'!$A$1:$H$1,0))</f>
        <v>Windbreaker</v>
      </c>
      <c r="J1914" t="str">
        <f>VLOOKUP($C1914,'Raw-products'!$A$2:$H$1261,MATCH(J$1,'Raw-products'!$A$1:$H$1,0))</f>
        <v>XL</v>
      </c>
      <c r="K1914" t="str">
        <f>VLOOKUP($C1914,'Raw-products'!$A$2:$H$1261,MATCH(K$1,'Raw-products'!$A$1:$H$1,0))</f>
        <v>yellow</v>
      </c>
      <c r="L1914">
        <f>VLOOKUP($C1914,'Raw-products'!$A$2:$H$1261,MATCH(L$1,'Raw-products'!$A$1:$H$1,0))</f>
        <v>109</v>
      </c>
      <c r="M1914">
        <f>VLOOKUP($C1914,'Raw-products'!$A$2:$H$1261,MATCH(M$1,'Raw-products'!$A$1:$H$1,0))</f>
        <v>58</v>
      </c>
      <c r="N1914" s="5">
        <f t="shared" si="58"/>
        <v>6322</v>
      </c>
      <c r="O1914" cm="1">
        <f t="array" ref="O1914:R1914">_xlfn.XLOOKUP($B1914,'Raw -orders'!$A:$A,'Raw -orders'!$B:$E)</f>
        <v>469</v>
      </c>
      <c r="P1914">
        <v>36564</v>
      </c>
      <c r="Q1914" s="1">
        <v>44447</v>
      </c>
      <c r="R1914" s="1">
        <v>44453</v>
      </c>
      <c r="S1914" t="str" cm="1">
        <f t="array" ref="S1914:Z1914">_xlfn.XLOOKUP($O1914,'Raw - customers'!$A:$A,'Raw - customers'!$B:$I)</f>
        <v>Faber Purcell</v>
      </c>
      <c r="T1914" t="str">
        <v>Female</v>
      </c>
      <c r="U1914">
        <v>78</v>
      </c>
      <c r="V1914" t="str">
        <v>783 Olivia CrescentSuite 877</v>
      </c>
      <c r="W1914">
        <v>5011</v>
      </c>
      <c r="X1914" t="str">
        <v>Andrewborough</v>
      </c>
      <c r="Y1914" t="str">
        <v>New South Wales</v>
      </c>
      <c r="Z1914" t="str">
        <v>Australia</v>
      </c>
      <c r="AA1914">
        <v>9</v>
      </c>
      <c r="AB1914" s="3" t="str">
        <f t="shared" si="59"/>
        <v>0 to 10</v>
      </c>
      <c r="AM1914" s="6">
        <v>469</v>
      </c>
      <c r="AN1914" s="6" t="s">
        <v>1362</v>
      </c>
    </row>
    <row r="1915" spans="1:40" x14ac:dyDescent="0.25">
      <c r="A1915">
        <v>1913</v>
      </c>
      <c r="B1915">
        <v>383</v>
      </c>
      <c r="C1915">
        <v>882</v>
      </c>
      <c r="D1915">
        <v>94</v>
      </c>
      <c r="E1915">
        <v>1</v>
      </c>
      <c r="F1915">
        <v>94</v>
      </c>
      <c r="G1915">
        <v>1</v>
      </c>
      <c r="H1915" t="str">
        <f>VLOOKUP($C1915,'Raw-products'!$A$2:$H$1261,MATCH(H$1,'Raw-products'!$A$1:$H$1,0))</f>
        <v>Trousers</v>
      </c>
      <c r="I1915" t="str">
        <f>VLOOKUP($C1915,'Raw-products'!$A$2:$H$1261,MATCH(I$1,'Raw-products'!$A$1:$H$1,0))</f>
        <v>Cords</v>
      </c>
      <c r="J1915" t="str">
        <f>VLOOKUP($C1915,'Raw-products'!$A$2:$H$1261,MATCH(J$1,'Raw-products'!$A$1:$H$1,0))</f>
        <v>M</v>
      </c>
      <c r="K1915" t="str">
        <f>VLOOKUP($C1915,'Raw-products'!$A$2:$H$1261,MATCH(K$1,'Raw-products'!$A$1:$H$1,0))</f>
        <v>orange</v>
      </c>
      <c r="L1915">
        <f>VLOOKUP($C1915,'Raw-products'!$A$2:$H$1261,MATCH(L$1,'Raw-products'!$A$1:$H$1,0))</f>
        <v>113</v>
      </c>
      <c r="M1915">
        <f>VLOOKUP($C1915,'Raw-products'!$A$2:$H$1261,MATCH(M$1,'Raw-products'!$A$1:$H$1,0))</f>
        <v>53</v>
      </c>
      <c r="N1915" s="5">
        <f t="shared" si="58"/>
        <v>5989</v>
      </c>
      <c r="O1915" cm="1">
        <f t="array" ref="O1915:R1915">_xlfn.XLOOKUP($B1915,'Raw -orders'!$A:$A,'Raw -orders'!$B:$E)</f>
        <v>469</v>
      </c>
      <c r="P1915">
        <v>36564</v>
      </c>
      <c r="Q1915" s="1">
        <v>44447</v>
      </c>
      <c r="R1915" s="1">
        <v>44453</v>
      </c>
      <c r="S1915" t="str" cm="1">
        <f t="array" ref="S1915:Z1915">_xlfn.XLOOKUP($O1915,'Raw - customers'!$A:$A,'Raw - customers'!$B:$I)</f>
        <v>Faber Purcell</v>
      </c>
      <c r="T1915" t="str">
        <v>Female</v>
      </c>
      <c r="U1915">
        <v>78</v>
      </c>
      <c r="V1915" t="str">
        <v>783 Olivia CrescentSuite 877</v>
      </c>
      <c r="W1915">
        <v>5011</v>
      </c>
      <c r="X1915" t="str">
        <v>Andrewborough</v>
      </c>
      <c r="Y1915" t="str">
        <v>New South Wales</v>
      </c>
      <c r="Z1915" t="str">
        <v>Australia</v>
      </c>
      <c r="AA1915">
        <v>9</v>
      </c>
      <c r="AB1915" s="3" t="str">
        <f t="shared" si="59"/>
        <v>0 to 10</v>
      </c>
      <c r="AM1915" s="6">
        <v>469</v>
      </c>
      <c r="AN1915" s="6" t="s">
        <v>1362</v>
      </c>
    </row>
    <row r="1916" spans="1:40" x14ac:dyDescent="0.25">
      <c r="A1916">
        <v>1914</v>
      </c>
      <c r="B1916">
        <v>383</v>
      </c>
      <c r="C1916">
        <v>968</v>
      </c>
      <c r="D1916">
        <v>97</v>
      </c>
      <c r="E1916">
        <v>1</v>
      </c>
      <c r="F1916">
        <v>97</v>
      </c>
      <c r="G1916">
        <v>1</v>
      </c>
      <c r="H1916" t="str">
        <f>VLOOKUP($C1916,'Raw-products'!$A$2:$H$1261,MATCH(H$1,'Raw-products'!$A$1:$H$1,0))</f>
        <v>Trousers</v>
      </c>
      <c r="I1916" t="str">
        <f>VLOOKUP($C1916,'Raw-products'!$A$2:$H$1261,MATCH(I$1,'Raw-products'!$A$1:$H$1,0))</f>
        <v>Slim-Fit</v>
      </c>
      <c r="J1916" t="str">
        <f>VLOOKUP($C1916,'Raw-products'!$A$2:$H$1261,MATCH(J$1,'Raw-products'!$A$1:$H$1,0))</f>
        <v>L</v>
      </c>
      <c r="K1916" t="str">
        <f>VLOOKUP($C1916,'Raw-products'!$A$2:$H$1261,MATCH(K$1,'Raw-products'!$A$1:$H$1,0))</f>
        <v>blue</v>
      </c>
      <c r="L1916">
        <f>VLOOKUP($C1916,'Raw-products'!$A$2:$H$1261,MATCH(L$1,'Raw-products'!$A$1:$H$1,0))</f>
        <v>119</v>
      </c>
      <c r="M1916">
        <f>VLOOKUP($C1916,'Raw-products'!$A$2:$H$1261,MATCH(M$1,'Raw-products'!$A$1:$H$1,0))</f>
        <v>49</v>
      </c>
      <c r="N1916" s="5">
        <f t="shared" si="58"/>
        <v>5831</v>
      </c>
      <c r="O1916" cm="1">
        <f t="array" ref="O1916:R1916">_xlfn.XLOOKUP($B1916,'Raw -orders'!$A:$A,'Raw -orders'!$B:$E)</f>
        <v>469</v>
      </c>
      <c r="P1916">
        <v>36564</v>
      </c>
      <c r="Q1916" s="1">
        <v>44447</v>
      </c>
      <c r="R1916" s="1">
        <v>44453</v>
      </c>
      <c r="S1916" t="str" cm="1">
        <f t="array" ref="S1916:Z1916">_xlfn.XLOOKUP($O1916,'Raw - customers'!$A:$A,'Raw - customers'!$B:$I)</f>
        <v>Faber Purcell</v>
      </c>
      <c r="T1916" t="str">
        <v>Female</v>
      </c>
      <c r="U1916">
        <v>78</v>
      </c>
      <c r="V1916" t="str">
        <v>783 Olivia CrescentSuite 877</v>
      </c>
      <c r="W1916">
        <v>5011</v>
      </c>
      <c r="X1916" t="str">
        <v>Andrewborough</v>
      </c>
      <c r="Y1916" t="str">
        <v>New South Wales</v>
      </c>
      <c r="Z1916" t="str">
        <v>Australia</v>
      </c>
      <c r="AA1916">
        <v>9</v>
      </c>
      <c r="AB1916" s="3" t="str">
        <f t="shared" si="59"/>
        <v>0 to 10</v>
      </c>
      <c r="AM1916" s="6">
        <v>469</v>
      </c>
      <c r="AN1916" s="6" t="s">
        <v>1362</v>
      </c>
    </row>
    <row r="1917" spans="1:40" x14ac:dyDescent="0.25">
      <c r="A1917">
        <v>1915</v>
      </c>
      <c r="B1917">
        <v>383</v>
      </c>
      <c r="C1917">
        <v>805</v>
      </c>
      <c r="D1917">
        <v>117</v>
      </c>
      <c r="E1917">
        <v>1</v>
      </c>
      <c r="F1917">
        <v>117</v>
      </c>
      <c r="G1917">
        <v>1</v>
      </c>
      <c r="H1917" t="str">
        <f>VLOOKUP($C1917,'Raw-products'!$A$2:$H$1261,MATCH(H$1,'Raw-products'!$A$1:$H$1,0))</f>
        <v>Jacket</v>
      </c>
      <c r="I1917" t="str">
        <f>VLOOKUP($C1917,'Raw-products'!$A$2:$H$1261,MATCH(I$1,'Raw-products'!$A$1:$H$1,0))</f>
        <v>Shearling</v>
      </c>
      <c r="J1917" t="str">
        <f>VLOOKUP($C1917,'Raw-products'!$A$2:$H$1261,MATCH(J$1,'Raw-products'!$A$1:$H$1,0))</f>
        <v>XS</v>
      </c>
      <c r="K1917" t="str">
        <f>VLOOKUP($C1917,'Raw-products'!$A$2:$H$1261,MATCH(K$1,'Raw-products'!$A$1:$H$1,0))</f>
        <v>red</v>
      </c>
      <c r="L1917">
        <f>VLOOKUP($C1917,'Raw-products'!$A$2:$H$1261,MATCH(L$1,'Raw-products'!$A$1:$H$1,0))</f>
        <v>95</v>
      </c>
      <c r="M1917">
        <f>VLOOKUP($C1917,'Raw-products'!$A$2:$H$1261,MATCH(M$1,'Raw-products'!$A$1:$H$1,0))</f>
        <v>74</v>
      </c>
      <c r="N1917" s="5">
        <f t="shared" si="58"/>
        <v>7030</v>
      </c>
      <c r="O1917" cm="1">
        <f t="array" ref="O1917:R1917">_xlfn.XLOOKUP($B1917,'Raw -orders'!$A:$A,'Raw -orders'!$B:$E)</f>
        <v>469</v>
      </c>
      <c r="P1917">
        <v>36564</v>
      </c>
      <c r="Q1917" s="1">
        <v>44447</v>
      </c>
      <c r="R1917" s="1">
        <v>44453</v>
      </c>
      <c r="S1917" t="str" cm="1">
        <f t="array" ref="S1917:Z1917">_xlfn.XLOOKUP($O1917,'Raw - customers'!$A:$A,'Raw - customers'!$B:$I)</f>
        <v>Faber Purcell</v>
      </c>
      <c r="T1917" t="str">
        <v>Female</v>
      </c>
      <c r="U1917">
        <v>78</v>
      </c>
      <c r="V1917" t="str">
        <v>783 Olivia CrescentSuite 877</v>
      </c>
      <c r="W1917">
        <v>5011</v>
      </c>
      <c r="X1917" t="str">
        <v>Andrewborough</v>
      </c>
      <c r="Y1917" t="str">
        <v>New South Wales</v>
      </c>
      <c r="Z1917" t="str">
        <v>Australia</v>
      </c>
      <c r="AA1917">
        <v>9</v>
      </c>
      <c r="AB1917" s="3" t="str">
        <f t="shared" si="59"/>
        <v>0 to 10</v>
      </c>
      <c r="AM1917" s="6">
        <v>469</v>
      </c>
      <c r="AN1917" s="6" t="s">
        <v>1362</v>
      </c>
    </row>
    <row r="1918" spans="1:40" x14ac:dyDescent="0.25">
      <c r="A1918">
        <v>1916</v>
      </c>
      <c r="B1918">
        <v>384</v>
      </c>
      <c r="C1918">
        <v>303</v>
      </c>
      <c r="D1918">
        <v>105</v>
      </c>
      <c r="E1918">
        <v>2</v>
      </c>
      <c r="F1918">
        <v>210</v>
      </c>
      <c r="G1918">
        <v>1</v>
      </c>
      <c r="H1918" t="str">
        <f>VLOOKUP($C1918,'Raw-products'!$A$2:$H$1261,MATCH(H$1,'Raw-products'!$A$1:$H$1,0))</f>
        <v>Shirt</v>
      </c>
      <c r="I1918" t="str">
        <f>VLOOKUP($C1918,'Raw-products'!$A$2:$H$1261,MATCH(I$1,'Raw-products'!$A$1:$H$1,0))</f>
        <v>Cuban Collar</v>
      </c>
      <c r="J1918" t="str">
        <f>VLOOKUP($C1918,'Raw-products'!$A$2:$H$1261,MATCH(J$1,'Raw-products'!$A$1:$H$1,0))</f>
        <v>L</v>
      </c>
      <c r="K1918" t="str">
        <f>VLOOKUP($C1918,'Raw-products'!$A$2:$H$1261,MATCH(K$1,'Raw-products'!$A$1:$H$1,0))</f>
        <v>blue</v>
      </c>
      <c r="L1918">
        <f>VLOOKUP($C1918,'Raw-products'!$A$2:$H$1261,MATCH(L$1,'Raw-products'!$A$1:$H$1,0))</f>
        <v>93</v>
      </c>
      <c r="M1918">
        <f>VLOOKUP($C1918,'Raw-products'!$A$2:$H$1261,MATCH(M$1,'Raw-products'!$A$1:$H$1,0))</f>
        <v>65</v>
      </c>
      <c r="N1918" s="5">
        <f t="shared" si="58"/>
        <v>6045</v>
      </c>
      <c r="O1918" cm="1">
        <f t="array" ref="O1918:R1918">_xlfn.XLOOKUP($B1918,'Raw -orders'!$A:$A,'Raw -orders'!$B:$E)</f>
        <v>709</v>
      </c>
      <c r="P1918">
        <v>39383</v>
      </c>
      <c r="Q1918" s="1">
        <v>44343</v>
      </c>
      <c r="R1918" s="1">
        <v>44369</v>
      </c>
      <c r="S1918" t="str" cm="1">
        <f t="array" ref="S1918:Z1918">_xlfn.XLOOKUP($O1918,'Raw - customers'!$A:$A,'Raw - customers'!$B:$I)</f>
        <v>Lilli Bavester</v>
      </c>
      <c r="T1918" t="str">
        <v>Genderfluid</v>
      </c>
      <c r="U1918">
        <v>65</v>
      </c>
      <c r="V1918" t="str">
        <v>4680 Cartwright TrailSuite 706</v>
      </c>
      <c r="W1918">
        <v>330</v>
      </c>
      <c r="X1918" t="str">
        <v>East Lillyville</v>
      </c>
      <c r="Y1918" t="str">
        <v>Victoria</v>
      </c>
      <c r="Z1918" t="str">
        <v>Australia</v>
      </c>
      <c r="AA1918">
        <v>5</v>
      </c>
      <c r="AB1918" s="3" t="str">
        <f t="shared" si="59"/>
        <v>20 to 30</v>
      </c>
      <c r="AM1918" s="6">
        <v>709</v>
      </c>
      <c r="AN1918" s="6" t="s">
        <v>1396</v>
      </c>
    </row>
    <row r="1919" spans="1:40" x14ac:dyDescent="0.25">
      <c r="A1919">
        <v>1917</v>
      </c>
      <c r="B1919">
        <v>384</v>
      </c>
      <c r="C1919">
        <v>810</v>
      </c>
      <c r="D1919">
        <v>117</v>
      </c>
      <c r="E1919">
        <v>2</v>
      </c>
      <c r="F1919">
        <v>234</v>
      </c>
      <c r="G1919">
        <v>1</v>
      </c>
      <c r="H1919" t="str">
        <f>VLOOKUP($C1919,'Raw-products'!$A$2:$H$1261,MATCH(H$1,'Raw-products'!$A$1:$H$1,0))</f>
        <v>Jacket</v>
      </c>
      <c r="I1919" t="str">
        <f>VLOOKUP($C1919,'Raw-products'!$A$2:$H$1261,MATCH(I$1,'Raw-products'!$A$1:$H$1,0))</f>
        <v>Shearling</v>
      </c>
      <c r="J1919" t="str">
        <f>VLOOKUP($C1919,'Raw-products'!$A$2:$H$1261,MATCH(J$1,'Raw-products'!$A$1:$H$1,0))</f>
        <v>XS</v>
      </c>
      <c r="K1919" t="str">
        <f>VLOOKUP($C1919,'Raw-products'!$A$2:$H$1261,MATCH(K$1,'Raw-products'!$A$1:$H$1,0))</f>
        <v>orange</v>
      </c>
      <c r="L1919">
        <f>VLOOKUP($C1919,'Raw-products'!$A$2:$H$1261,MATCH(L$1,'Raw-products'!$A$1:$H$1,0))</f>
        <v>95</v>
      </c>
      <c r="M1919">
        <f>VLOOKUP($C1919,'Raw-products'!$A$2:$H$1261,MATCH(M$1,'Raw-products'!$A$1:$H$1,0))</f>
        <v>54</v>
      </c>
      <c r="N1919" s="5">
        <f t="shared" si="58"/>
        <v>5130</v>
      </c>
      <c r="O1919" cm="1">
        <f t="array" ref="O1919:R1919">_xlfn.XLOOKUP($B1919,'Raw -orders'!$A:$A,'Raw -orders'!$B:$E)</f>
        <v>709</v>
      </c>
      <c r="P1919">
        <v>39383</v>
      </c>
      <c r="Q1919" s="1">
        <v>44343</v>
      </c>
      <c r="R1919" s="1">
        <v>44369</v>
      </c>
      <c r="S1919" t="str" cm="1">
        <f t="array" ref="S1919:Z1919">_xlfn.XLOOKUP($O1919,'Raw - customers'!$A:$A,'Raw - customers'!$B:$I)</f>
        <v>Lilli Bavester</v>
      </c>
      <c r="T1919" t="str">
        <v>Genderfluid</v>
      </c>
      <c r="U1919">
        <v>65</v>
      </c>
      <c r="V1919" t="str">
        <v>4680 Cartwright TrailSuite 706</v>
      </c>
      <c r="W1919">
        <v>330</v>
      </c>
      <c r="X1919" t="str">
        <v>East Lillyville</v>
      </c>
      <c r="Y1919" t="str">
        <v>Victoria</v>
      </c>
      <c r="Z1919" t="str">
        <v>Australia</v>
      </c>
      <c r="AA1919">
        <v>5</v>
      </c>
      <c r="AB1919" s="3" t="str">
        <f t="shared" si="59"/>
        <v>20 to 30</v>
      </c>
      <c r="AM1919" s="6">
        <v>709</v>
      </c>
      <c r="AN1919" s="6" t="s">
        <v>1396</v>
      </c>
    </row>
    <row r="1920" spans="1:40" x14ac:dyDescent="0.25">
      <c r="A1920">
        <v>1918</v>
      </c>
      <c r="B1920">
        <v>384</v>
      </c>
      <c r="C1920">
        <v>569</v>
      </c>
      <c r="D1920">
        <v>100</v>
      </c>
      <c r="E1920">
        <v>2</v>
      </c>
      <c r="F1920">
        <v>200</v>
      </c>
      <c r="G1920">
        <v>1</v>
      </c>
      <c r="H1920" t="str">
        <f>VLOOKUP($C1920,'Raw-products'!$A$2:$H$1261,MATCH(H$1,'Raw-products'!$A$1:$H$1,0))</f>
        <v>Jacket</v>
      </c>
      <c r="I1920" t="str">
        <f>VLOOKUP($C1920,'Raw-products'!$A$2:$H$1261,MATCH(I$1,'Raw-products'!$A$1:$H$1,0))</f>
        <v>Bomber</v>
      </c>
      <c r="J1920" t="str">
        <f>VLOOKUP($C1920,'Raw-products'!$A$2:$H$1261,MATCH(J$1,'Raw-products'!$A$1:$H$1,0))</f>
        <v>XL</v>
      </c>
      <c r="K1920" t="str">
        <f>VLOOKUP($C1920,'Raw-products'!$A$2:$H$1261,MATCH(K$1,'Raw-products'!$A$1:$H$1,0))</f>
        <v>orange</v>
      </c>
      <c r="L1920">
        <f>VLOOKUP($C1920,'Raw-products'!$A$2:$H$1261,MATCH(L$1,'Raw-products'!$A$1:$H$1,0))</f>
        <v>90</v>
      </c>
      <c r="M1920">
        <f>VLOOKUP($C1920,'Raw-products'!$A$2:$H$1261,MATCH(M$1,'Raw-products'!$A$1:$H$1,0))</f>
        <v>69</v>
      </c>
      <c r="N1920" s="5">
        <f t="shared" si="58"/>
        <v>6210</v>
      </c>
      <c r="O1920" cm="1">
        <f t="array" ref="O1920:R1920">_xlfn.XLOOKUP($B1920,'Raw -orders'!$A:$A,'Raw -orders'!$B:$E)</f>
        <v>709</v>
      </c>
      <c r="P1920">
        <v>39383</v>
      </c>
      <c r="Q1920" s="1">
        <v>44343</v>
      </c>
      <c r="R1920" s="1">
        <v>44369</v>
      </c>
      <c r="S1920" t="str" cm="1">
        <f t="array" ref="S1920:Z1920">_xlfn.XLOOKUP($O1920,'Raw - customers'!$A:$A,'Raw - customers'!$B:$I)</f>
        <v>Lilli Bavester</v>
      </c>
      <c r="T1920" t="str">
        <v>Genderfluid</v>
      </c>
      <c r="U1920">
        <v>65</v>
      </c>
      <c r="V1920" t="str">
        <v>4680 Cartwright TrailSuite 706</v>
      </c>
      <c r="W1920">
        <v>330</v>
      </c>
      <c r="X1920" t="str">
        <v>East Lillyville</v>
      </c>
      <c r="Y1920" t="str">
        <v>Victoria</v>
      </c>
      <c r="Z1920" t="str">
        <v>Australia</v>
      </c>
      <c r="AA1920">
        <v>5</v>
      </c>
      <c r="AB1920" s="3" t="str">
        <f t="shared" si="59"/>
        <v>20 to 30</v>
      </c>
      <c r="AM1920" s="6">
        <v>709</v>
      </c>
      <c r="AN1920" s="6" t="s">
        <v>1396</v>
      </c>
    </row>
    <row r="1921" spans="1:40" x14ac:dyDescent="0.25">
      <c r="A1921">
        <v>1919</v>
      </c>
      <c r="B1921">
        <v>385</v>
      </c>
      <c r="C1921">
        <v>278</v>
      </c>
      <c r="D1921">
        <v>95</v>
      </c>
      <c r="E1921">
        <v>2</v>
      </c>
      <c r="F1921">
        <v>190</v>
      </c>
      <c r="G1921">
        <v>1</v>
      </c>
      <c r="H1921" t="str">
        <f>VLOOKUP($C1921,'Raw-products'!$A$2:$H$1261,MATCH(H$1,'Raw-products'!$A$1:$H$1,0))</f>
        <v>Shirt</v>
      </c>
      <c r="I1921" t="str">
        <f>VLOOKUP($C1921,'Raw-products'!$A$2:$H$1261,MATCH(I$1,'Raw-products'!$A$1:$H$1,0))</f>
        <v>Polo</v>
      </c>
      <c r="J1921" t="str">
        <f>VLOOKUP($C1921,'Raw-products'!$A$2:$H$1261,MATCH(J$1,'Raw-products'!$A$1:$H$1,0))</f>
        <v>L</v>
      </c>
      <c r="K1921" t="str">
        <f>VLOOKUP($C1921,'Raw-products'!$A$2:$H$1261,MATCH(K$1,'Raw-products'!$A$1:$H$1,0))</f>
        <v>violet</v>
      </c>
      <c r="L1921">
        <f>VLOOKUP($C1921,'Raw-products'!$A$2:$H$1261,MATCH(L$1,'Raw-products'!$A$1:$H$1,0))</f>
        <v>117</v>
      </c>
      <c r="M1921">
        <f>VLOOKUP($C1921,'Raw-products'!$A$2:$H$1261,MATCH(M$1,'Raw-products'!$A$1:$H$1,0))</f>
        <v>76</v>
      </c>
      <c r="N1921" s="5">
        <f t="shared" si="58"/>
        <v>8892</v>
      </c>
      <c r="O1921" cm="1">
        <f t="array" ref="O1921:R1921">_xlfn.XLOOKUP($B1921,'Raw -orders'!$A:$A,'Raw -orders'!$B:$E)</f>
        <v>146</v>
      </c>
      <c r="P1921">
        <v>43155</v>
      </c>
      <c r="Q1921" s="1">
        <v>44416</v>
      </c>
      <c r="R1921" s="1">
        <v>44432</v>
      </c>
      <c r="S1921" t="str" cm="1">
        <f t="array" ref="S1921:Z1921">_xlfn.XLOOKUP($O1921,'Raw - customers'!$A:$A,'Raw - customers'!$B:$I)</f>
        <v>Lawry Mannooch</v>
      </c>
      <c r="T1921" t="str">
        <v>Agender</v>
      </c>
      <c r="U1921">
        <v>50</v>
      </c>
      <c r="V1921" t="str">
        <v>348 Johnston RoadSuite 155</v>
      </c>
      <c r="W1921">
        <v>6824</v>
      </c>
      <c r="X1921" t="str">
        <v>North Kayla</v>
      </c>
      <c r="Y1921" t="str">
        <v>Western Australia</v>
      </c>
      <c r="Z1921" t="str">
        <v>Australia</v>
      </c>
      <c r="AA1921">
        <v>8</v>
      </c>
      <c r="AB1921" s="3" t="str">
        <f t="shared" si="59"/>
        <v>10 to 20</v>
      </c>
      <c r="AM1921" s="6">
        <v>146</v>
      </c>
      <c r="AN1921" s="6" t="s">
        <v>1377</v>
      </c>
    </row>
    <row r="1922" spans="1:40" x14ac:dyDescent="0.25">
      <c r="A1922">
        <v>1920</v>
      </c>
      <c r="B1922">
        <v>385</v>
      </c>
      <c r="C1922">
        <v>440</v>
      </c>
      <c r="D1922">
        <v>107</v>
      </c>
      <c r="E1922">
        <v>2</v>
      </c>
      <c r="F1922">
        <v>214</v>
      </c>
      <c r="G1922">
        <v>1</v>
      </c>
      <c r="H1922" t="str">
        <f>VLOOKUP($C1922,'Raw-products'!$A$2:$H$1261,MATCH(H$1,'Raw-products'!$A$1:$H$1,0))</f>
        <v>Jacket</v>
      </c>
      <c r="I1922" t="str">
        <f>VLOOKUP($C1922,'Raw-products'!$A$2:$H$1261,MATCH(I$1,'Raw-products'!$A$1:$H$1,0))</f>
        <v>Denim</v>
      </c>
      <c r="J1922" t="str">
        <f>VLOOKUP($C1922,'Raw-products'!$A$2:$H$1261,MATCH(J$1,'Raw-products'!$A$1:$H$1,0))</f>
        <v>XS</v>
      </c>
      <c r="K1922" t="str">
        <f>VLOOKUP($C1922,'Raw-products'!$A$2:$H$1261,MATCH(K$1,'Raw-products'!$A$1:$H$1,0))</f>
        <v>blue</v>
      </c>
      <c r="L1922">
        <f>VLOOKUP($C1922,'Raw-products'!$A$2:$H$1261,MATCH(L$1,'Raw-products'!$A$1:$H$1,0))</f>
        <v>92</v>
      </c>
      <c r="M1922">
        <f>VLOOKUP($C1922,'Raw-products'!$A$2:$H$1261,MATCH(M$1,'Raw-products'!$A$1:$H$1,0))</f>
        <v>49</v>
      </c>
      <c r="N1922" s="5">
        <f t="shared" si="58"/>
        <v>4508</v>
      </c>
      <c r="O1922" cm="1">
        <f t="array" ref="O1922:R1922">_xlfn.XLOOKUP($B1922,'Raw -orders'!$A:$A,'Raw -orders'!$B:$E)</f>
        <v>146</v>
      </c>
      <c r="P1922">
        <v>43155</v>
      </c>
      <c r="Q1922" s="1">
        <v>44416</v>
      </c>
      <c r="R1922" s="1">
        <v>44432</v>
      </c>
      <c r="S1922" t="str" cm="1">
        <f t="array" ref="S1922:Z1922">_xlfn.XLOOKUP($O1922,'Raw - customers'!$A:$A,'Raw - customers'!$B:$I)</f>
        <v>Lawry Mannooch</v>
      </c>
      <c r="T1922" t="str">
        <v>Agender</v>
      </c>
      <c r="U1922">
        <v>50</v>
      </c>
      <c r="V1922" t="str">
        <v>348 Johnston RoadSuite 155</v>
      </c>
      <c r="W1922">
        <v>6824</v>
      </c>
      <c r="X1922" t="str">
        <v>North Kayla</v>
      </c>
      <c r="Y1922" t="str">
        <v>Western Australia</v>
      </c>
      <c r="Z1922" t="str">
        <v>Australia</v>
      </c>
      <c r="AA1922">
        <v>8</v>
      </c>
      <c r="AB1922" s="3" t="str">
        <f t="shared" si="59"/>
        <v>10 to 20</v>
      </c>
      <c r="AM1922" s="6">
        <v>146</v>
      </c>
      <c r="AN1922" s="6" t="s">
        <v>1377</v>
      </c>
    </row>
    <row r="1923" spans="1:40" x14ac:dyDescent="0.25">
      <c r="A1923">
        <v>1921</v>
      </c>
      <c r="B1923">
        <v>385</v>
      </c>
      <c r="C1923">
        <v>678</v>
      </c>
      <c r="D1923">
        <v>113</v>
      </c>
      <c r="E1923">
        <v>1</v>
      </c>
      <c r="F1923">
        <v>113</v>
      </c>
      <c r="G1923">
        <v>1</v>
      </c>
      <c r="H1923" t="str">
        <f>VLOOKUP($C1923,'Raw-products'!$A$2:$H$1261,MATCH(H$1,'Raw-products'!$A$1:$H$1,0))</f>
        <v>Jacket</v>
      </c>
      <c r="I1923" t="str">
        <f>VLOOKUP($C1923,'Raw-products'!$A$2:$H$1261,MATCH(I$1,'Raw-products'!$A$1:$H$1,0))</f>
        <v>Parka</v>
      </c>
      <c r="J1923" t="str">
        <f>VLOOKUP($C1923,'Raw-products'!$A$2:$H$1261,MATCH(J$1,'Raw-products'!$A$1:$H$1,0))</f>
        <v>L</v>
      </c>
      <c r="K1923" t="str">
        <f>VLOOKUP($C1923,'Raw-products'!$A$2:$H$1261,MATCH(K$1,'Raw-products'!$A$1:$H$1,0))</f>
        <v>yellow</v>
      </c>
      <c r="L1923">
        <f>VLOOKUP($C1923,'Raw-products'!$A$2:$H$1261,MATCH(L$1,'Raw-products'!$A$1:$H$1,0))</f>
        <v>119</v>
      </c>
      <c r="M1923">
        <f>VLOOKUP($C1923,'Raw-products'!$A$2:$H$1261,MATCH(M$1,'Raw-products'!$A$1:$H$1,0))</f>
        <v>72</v>
      </c>
      <c r="N1923" s="5">
        <f t="shared" ref="N1923:N1986" si="60">$L1923*$M1923</f>
        <v>8568</v>
      </c>
      <c r="O1923" cm="1">
        <f t="array" ref="O1923:R1923">_xlfn.XLOOKUP($B1923,'Raw -orders'!$A:$A,'Raw -orders'!$B:$E)</f>
        <v>146</v>
      </c>
      <c r="P1923">
        <v>43155</v>
      </c>
      <c r="Q1923" s="1">
        <v>44416</v>
      </c>
      <c r="R1923" s="1">
        <v>44432</v>
      </c>
      <c r="S1923" t="str" cm="1">
        <f t="array" ref="S1923:Z1923">_xlfn.XLOOKUP($O1923,'Raw - customers'!$A:$A,'Raw - customers'!$B:$I)</f>
        <v>Lawry Mannooch</v>
      </c>
      <c r="T1923" t="str">
        <v>Agender</v>
      </c>
      <c r="U1923">
        <v>50</v>
      </c>
      <c r="V1923" t="str">
        <v>348 Johnston RoadSuite 155</v>
      </c>
      <c r="W1923">
        <v>6824</v>
      </c>
      <c r="X1923" t="str">
        <v>North Kayla</v>
      </c>
      <c r="Y1923" t="str">
        <v>Western Australia</v>
      </c>
      <c r="Z1923" t="str">
        <v>Australia</v>
      </c>
      <c r="AA1923">
        <v>8</v>
      </c>
      <c r="AB1923" s="3" t="str">
        <f t="shared" ref="AB1923:AB1986" si="61">IF(AND(DATEDIF($Q1923,$R1923,"D")&gt;0,DATEDIF($Q1923,$R1923,"D")&lt;=10),"0 to 10",IF(AND(DATEDIF($Q1923,$R1923,"D")&gt;10,DATEDIF($Q1923,$R1923,"D")&lt;=20),"10 to 20",IF(AND(DATEDIF($Q1923,$R1923,"D")&gt;20,DATEDIF($Q1923,$R1923,"D")&lt;=30),"20 to 30")))</f>
        <v>10 to 20</v>
      </c>
      <c r="AM1923" s="6">
        <v>146</v>
      </c>
      <c r="AN1923" s="6" t="s">
        <v>1377</v>
      </c>
    </row>
    <row r="1924" spans="1:40" x14ac:dyDescent="0.25">
      <c r="A1924">
        <v>1922</v>
      </c>
      <c r="B1924">
        <v>385</v>
      </c>
      <c r="C1924">
        <v>1172</v>
      </c>
      <c r="D1924">
        <v>99</v>
      </c>
      <c r="E1924">
        <v>1</v>
      </c>
      <c r="F1924">
        <v>99</v>
      </c>
      <c r="G1924">
        <v>1</v>
      </c>
      <c r="H1924" t="str">
        <f>VLOOKUP($C1924,'Raw-products'!$A$2:$H$1261,MATCH(H$1,'Raw-products'!$A$1:$H$1,0))</f>
        <v>Trousers</v>
      </c>
      <c r="I1924" t="str">
        <f>VLOOKUP($C1924,'Raw-products'!$A$2:$H$1261,MATCH(I$1,'Raw-products'!$A$1:$H$1,0))</f>
        <v>High-Waisted</v>
      </c>
      <c r="J1924" t="str">
        <f>VLOOKUP($C1924,'Raw-products'!$A$2:$H$1261,MATCH(J$1,'Raw-products'!$A$1:$H$1,0))</f>
        <v>M</v>
      </c>
      <c r="K1924" t="str">
        <f>VLOOKUP($C1924,'Raw-products'!$A$2:$H$1261,MATCH(K$1,'Raw-products'!$A$1:$H$1,0))</f>
        <v>green</v>
      </c>
      <c r="L1924">
        <f>VLOOKUP($C1924,'Raw-products'!$A$2:$H$1261,MATCH(L$1,'Raw-products'!$A$1:$H$1,0))</f>
        <v>98</v>
      </c>
      <c r="M1924">
        <f>VLOOKUP($C1924,'Raw-products'!$A$2:$H$1261,MATCH(M$1,'Raw-products'!$A$1:$H$1,0))</f>
        <v>51</v>
      </c>
      <c r="N1924" s="5">
        <f t="shared" si="60"/>
        <v>4998</v>
      </c>
      <c r="O1924" cm="1">
        <f t="array" ref="O1924:R1924">_xlfn.XLOOKUP($B1924,'Raw -orders'!$A:$A,'Raw -orders'!$B:$E)</f>
        <v>146</v>
      </c>
      <c r="P1924">
        <v>43155</v>
      </c>
      <c r="Q1924" s="1">
        <v>44416</v>
      </c>
      <c r="R1924" s="1">
        <v>44432</v>
      </c>
      <c r="S1924" t="str" cm="1">
        <f t="array" ref="S1924:Z1924">_xlfn.XLOOKUP($O1924,'Raw - customers'!$A:$A,'Raw - customers'!$B:$I)</f>
        <v>Lawry Mannooch</v>
      </c>
      <c r="T1924" t="str">
        <v>Agender</v>
      </c>
      <c r="U1924">
        <v>50</v>
      </c>
      <c r="V1924" t="str">
        <v>348 Johnston RoadSuite 155</v>
      </c>
      <c r="W1924">
        <v>6824</v>
      </c>
      <c r="X1924" t="str">
        <v>North Kayla</v>
      </c>
      <c r="Y1924" t="str">
        <v>Western Australia</v>
      </c>
      <c r="Z1924" t="str">
        <v>Australia</v>
      </c>
      <c r="AA1924">
        <v>8</v>
      </c>
      <c r="AB1924" s="3" t="str">
        <f t="shared" si="61"/>
        <v>10 to 20</v>
      </c>
      <c r="AM1924" s="6">
        <v>146</v>
      </c>
      <c r="AN1924" s="6" t="s">
        <v>1377</v>
      </c>
    </row>
    <row r="1925" spans="1:40" x14ac:dyDescent="0.25">
      <c r="A1925">
        <v>1923</v>
      </c>
      <c r="B1925">
        <v>386</v>
      </c>
      <c r="C1925">
        <v>1064</v>
      </c>
      <c r="D1925">
        <v>93</v>
      </c>
      <c r="E1925">
        <v>3</v>
      </c>
      <c r="F1925">
        <v>279</v>
      </c>
      <c r="G1925">
        <v>1</v>
      </c>
      <c r="H1925" t="str">
        <f>VLOOKUP($C1925,'Raw-products'!$A$2:$H$1261,MATCH(H$1,'Raw-products'!$A$1:$H$1,0))</f>
        <v>Trousers</v>
      </c>
      <c r="I1925" t="str">
        <f>VLOOKUP($C1925,'Raw-products'!$A$2:$H$1261,MATCH(I$1,'Raw-products'!$A$1:$H$1,0))</f>
        <v>Joggers</v>
      </c>
      <c r="J1925" t="str">
        <f>VLOOKUP($C1925,'Raw-products'!$A$2:$H$1261,MATCH(J$1,'Raw-products'!$A$1:$H$1,0))</f>
        <v>XL</v>
      </c>
      <c r="K1925" t="str">
        <f>VLOOKUP($C1925,'Raw-products'!$A$2:$H$1261,MATCH(K$1,'Raw-products'!$A$1:$H$1,0))</f>
        <v>yellow</v>
      </c>
      <c r="L1925">
        <f>VLOOKUP($C1925,'Raw-products'!$A$2:$H$1261,MATCH(L$1,'Raw-products'!$A$1:$H$1,0))</f>
        <v>94</v>
      </c>
      <c r="M1925">
        <f>VLOOKUP($C1925,'Raw-products'!$A$2:$H$1261,MATCH(M$1,'Raw-products'!$A$1:$H$1,0))</f>
        <v>69</v>
      </c>
      <c r="N1925" s="5">
        <f t="shared" si="60"/>
        <v>6486</v>
      </c>
      <c r="O1925" cm="1">
        <f t="array" ref="O1925:R1925">_xlfn.XLOOKUP($B1925,'Raw -orders'!$A:$A,'Raw -orders'!$B:$E)</f>
        <v>458</v>
      </c>
      <c r="P1925">
        <v>34948</v>
      </c>
      <c r="Q1925" s="1">
        <v>44241</v>
      </c>
      <c r="R1925" s="1">
        <v>44258</v>
      </c>
      <c r="S1925" t="str" cm="1">
        <f t="array" ref="S1925:Z1925">_xlfn.XLOOKUP($O1925,'Raw - customers'!$A:$A,'Raw - customers'!$B:$I)</f>
        <v>Romy Cuberley</v>
      </c>
      <c r="T1925" t="str">
        <v>Genderqueer</v>
      </c>
      <c r="U1925">
        <v>42</v>
      </c>
      <c r="V1925" t="str">
        <v>06 Toby KnollApt. 679</v>
      </c>
      <c r="W1925">
        <v>1086</v>
      </c>
      <c r="X1925" t="str">
        <v>Mayaview</v>
      </c>
      <c r="Y1925" t="str">
        <v>Queensland</v>
      </c>
      <c r="Z1925" t="str">
        <v>Australia</v>
      </c>
      <c r="AA1925">
        <v>2</v>
      </c>
      <c r="AB1925" s="3" t="str">
        <f t="shared" si="61"/>
        <v>10 to 20</v>
      </c>
      <c r="AM1925" s="6">
        <v>458</v>
      </c>
      <c r="AN1925" s="6" t="s">
        <v>1355</v>
      </c>
    </row>
    <row r="1926" spans="1:40" x14ac:dyDescent="0.25">
      <c r="A1926">
        <v>1924</v>
      </c>
      <c r="B1926">
        <v>386</v>
      </c>
      <c r="C1926">
        <v>971</v>
      </c>
      <c r="D1926">
        <v>97</v>
      </c>
      <c r="E1926">
        <v>2</v>
      </c>
      <c r="F1926">
        <v>194</v>
      </c>
      <c r="G1926">
        <v>1</v>
      </c>
      <c r="H1926" t="str">
        <f>VLOOKUP($C1926,'Raw-products'!$A$2:$H$1261,MATCH(H$1,'Raw-products'!$A$1:$H$1,0))</f>
        <v>Trousers</v>
      </c>
      <c r="I1926" t="str">
        <f>VLOOKUP($C1926,'Raw-products'!$A$2:$H$1261,MATCH(I$1,'Raw-products'!$A$1:$H$1,0))</f>
        <v>Slim-Fit</v>
      </c>
      <c r="J1926" t="str">
        <f>VLOOKUP($C1926,'Raw-products'!$A$2:$H$1261,MATCH(J$1,'Raw-products'!$A$1:$H$1,0))</f>
        <v>S</v>
      </c>
      <c r="K1926" t="str">
        <f>VLOOKUP($C1926,'Raw-products'!$A$2:$H$1261,MATCH(K$1,'Raw-products'!$A$1:$H$1,0))</f>
        <v>indigo</v>
      </c>
      <c r="L1926">
        <f>VLOOKUP($C1926,'Raw-products'!$A$2:$H$1261,MATCH(L$1,'Raw-products'!$A$1:$H$1,0))</f>
        <v>119</v>
      </c>
      <c r="M1926">
        <f>VLOOKUP($C1926,'Raw-products'!$A$2:$H$1261,MATCH(M$1,'Raw-products'!$A$1:$H$1,0))</f>
        <v>41</v>
      </c>
      <c r="N1926" s="5">
        <f t="shared" si="60"/>
        <v>4879</v>
      </c>
      <c r="O1926" cm="1">
        <f t="array" ref="O1926:R1926">_xlfn.XLOOKUP($B1926,'Raw -orders'!$A:$A,'Raw -orders'!$B:$E)</f>
        <v>458</v>
      </c>
      <c r="P1926">
        <v>34948</v>
      </c>
      <c r="Q1926" s="1">
        <v>44241</v>
      </c>
      <c r="R1926" s="1">
        <v>44258</v>
      </c>
      <c r="S1926" t="str" cm="1">
        <f t="array" ref="S1926:Z1926">_xlfn.XLOOKUP($O1926,'Raw - customers'!$A:$A,'Raw - customers'!$B:$I)</f>
        <v>Romy Cuberley</v>
      </c>
      <c r="T1926" t="str">
        <v>Genderqueer</v>
      </c>
      <c r="U1926">
        <v>42</v>
      </c>
      <c r="V1926" t="str">
        <v>06 Toby KnollApt. 679</v>
      </c>
      <c r="W1926">
        <v>1086</v>
      </c>
      <c r="X1926" t="str">
        <v>Mayaview</v>
      </c>
      <c r="Y1926" t="str">
        <v>Queensland</v>
      </c>
      <c r="Z1926" t="str">
        <v>Australia</v>
      </c>
      <c r="AA1926">
        <v>2</v>
      </c>
      <c r="AB1926" s="3" t="str">
        <f t="shared" si="61"/>
        <v>10 to 20</v>
      </c>
      <c r="AM1926" s="6">
        <v>458</v>
      </c>
      <c r="AN1926" s="6" t="s">
        <v>1355</v>
      </c>
    </row>
    <row r="1927" spans="1:40" x14ac:dyDescent="0.25">
      <c r="A1927">
        <v>1925</v>
      </c>
      <c r="B1927">
        <v>386</v>
      </c>
      <c r="C1927">
        <v>744</v>
      </c>
      <c r="D1927">
        <v>109</v>
      </c>
      <c r="E1927">
        <v>2</v>
      </c>
      <c r="F1927">
        <v>218</v>
      </c>
      <c r="G1927">
        <v>1</v>
      </c>
      <c r="H1927" t="str">
        <f>VLOOKUP($C1927,'Raw-products'!$A$2:$H$1261,MATCH(H$1,'Raw-products'!$A$1:$H$1,0))</f>
        <v>Jacket</v>
      </c>
      <c r="I1927" t="str">
        <f>VLOOKUP($C1927,'Raw-products'!$A$2:$H$1261,MATCH(I$1,'Raw-products'!$A$1:$H$1,0))</f>
        <v>Peacoat</v>
      </c>
      <c r="J1927" t="str">
        <f>VLOOKUP($C1927,'Raw-products'!$A$2:$H$1261,MATCH(J$1,'Raw-products'!$A$1:$H$1,0))</f>
        <v>XL</v>
      </c>
      <c r="K1927" t="str">
        <f>VLOOKUP($C1927,'Raw-products'!$A$2:$H$1261,MATCH(K$1,'Raw-products'!$A$1:$H$1,0))</f>
        <v>orange</v>
      </c>
      <c r="L1927">
        <f>VLOOKUP($C1927,'Raw-products'!$A$2:$H$1261,MATCH(L$1,'Raw-products'!$A$1:$H$1,0))</f>
        <v>102</v>
      </c>
      <c r="M1927">
        <f>VLOOKUP($C1927,'Raw-products'!$A$2:$H$1261,MATCH(M$1,'Raw-products'!$A$1:$H$1,0))</f>
        <v>69</v>
      </c>
      <c r="N1927" s="5">
        <f t="shared" si="60"/>
        <v>7038</v>
      </c>
      <c r="O1927" cm="1">
        <f t="array" ref="O1927:R1927">_xlfn.XLOOKUP($B1927,'Raw -orders'!$A:$A,'Raw -orders'!$B:$E)</f>
        <v>458</v>
      </c>
      <c r="P1927">
        <v>34948</v>
      </c>
      <c r="Q1927" s="1">
        <v>44241</v>
      </c>
      <c r="R1927" s="1">
        <v>44258</v>
      </c>
      <c r="S1927" t="str" cm="1">
        <f t="array" ref="S1927:Z1927">_xlfn.XLOOKUP($O1927,'Raw - customers'!$A:$A,'Raw - customers'!$B:$I)</f>
        <v>Romy Cuberley</v>
      </c>
      <c r="T1927" t="str">
        <v>Genderqueer</v>
      </c>
      <c r="U1927">
        <v>42</v>
      </c>
      <c r="V1927" t="str">
        <v>06 Toby KnollApt. 679</v>
      </c>
      <c r="W1927">
        <v>1086</v>
      </c>
      <c r="X1927" t="str">
        <v>Mayaview</v>
      </c>
      <c r="Y1927" t="str">
        <v>Queensland</v>
      </c>
      <c r="Z1927" t="str">
        <v>Australia</v>
      </c>
      <c r="AA1927">
        <v>2</v>
      </c>
      <c r="AB1927" s="3" t="str">
        <f t="shared" si="61"/>
        <v>10 to 20</v>
      </c>
      <c r="AM1927" s="6">
        <v>458</v>
      </c>
      <c r="AN1927" s="6" t="s">
        <v>1355</v>
      </c>
    </row>
    <row r="1928" spans="1:40" x14ac:dyDescent="0.25">
      <c r="A1928">
        <v>1926</v>
      </c>
      <c r="B1928">
        <v>387</v>
      </c>
      <c r="C1928">
        <v>376</v>
      </c>
      <c r="D1928">
        <v>94</v>
      </c>
      <c r="E1928">
        <v>3</v>
      </c>
      <c r="F1928">
        <v>282</v>
      </c>
      <c r="G1928">
        <v>1</v>
      </c>
      <c r="H1928" t="str">
        <f>VLOOKUP($C1928,'Raw-products'!$A$2:$H$1261,MATCH(H$1,'Raw-products'!$A$1:$H$1,0))</f>
        <v>Shirt</v>
      </c>
      <c r="I1928" t="str">
        <f>VLOOKUP($C1928,'Raw-products'!$A$2:$H$1261,MATCH(I$1,'Raw-products'!$A$1:$H$1,0))</f>
        <v>Henley</v>
      </c>
      <c r="J1928" t="str">
        <f>VLOOKUP($C1928,'Raw-products'!$A$2:$H$1261,MATCH(J$1,'Raw-products'!$A$1:$H$1,0))</f>
        <v>S</v>
      </c>
      <c r="K1928" t="str">
        <f>VLOOKUP($C1928,'Raw-products'!$A$2:$H$1261,MATCH(K$1,'Raw-products'!$A$1:$H$1,0))</f>
        <v>indigo</v>
      </c>
      <c r="L1928">
        <f>VLOOKUP($C1928,'Raw-products'!$A$2:$H$1261,MATCH(L$1,'Raw-products'!$A$1:$H$1,0))</f>
        <v>92</v>
      </c>
      <c r="M1928">
        <f>VLOOKUP($C1928,'Raw-products'!$A$2:$H$1261,MATCH(M$1,'Raw-products'!$A$1:$H$1,0))</f>
        <v>45</v>
      </c>
      <c r="N1928" s="5">
        <f t="shared" si="60"/>
        <v>4140</v>
      </c>
      <c r="O1928" cm="1">
        <f t="array" ref="O1928:R1928">_xlfn.XLOOKUP($B1928,'Raw -orders'!$A:$A,'Raw -orders'!$B:$E)</f>
        <v>341</v>
      </c>
      <c r="P1928">
        <v>34491</v>
      </c>
      <c r="Q1928" s="1">
        <v>44358</v>
      </c>
      <c r="R1928" s="1">
        <v>44361</v>
      </c>
      <c r="S1928" t="str" cm="1">
        <f t="array" ref="S1928:Z1928">_xlfn.XLOOKUP($O1928,'Raw - customers'!$A:$A,'Raw - customers'!$B:$I)</f>
        <v>Cherlyn Asmus</v>
      </c>
      <c r="T1928" t="str">
        <v>Female</v>
      </c>
      <c r="U1928">
        <v>34</v>
      </c>
      <c r="V1928" t="str">
        <v>003 Bruen DriveApt. 633</v>
      </c>
      <c r="W1928">
        <v>6522</v>
      </c>
      <c r="X1928" t="str">
        <v>Jasmineville</v>
      </c>
      <c r="Y1928" t="str">
        <v>Victoria</v>
      </c>
      <c r="Z1928" t="str">
        <v>Australia</v>
      </c>
      <c r="AA1928">
        <v>6</v>
      </c>
      <c r="AB1928" s="3" t="str">
        <f t="shared" si="61"/>
        <v>0 to 10</v>
      </c>
      <c r="AM1928" s="6">
        <v>341</v>
      </c>
      <c r="AN1928" s="6" t="s">
        <v>1396</v>
      </c>
    </row>
    <row r="1929" spans="1:40" x14ac:dyDescent="0.25">
      <c r="A1929">
        <v>1927</v>
      </c>
      <c r="B1929">
        <v>387</v>
      </c>
      <c r="C1929">
        <v>969</v>
      </c>
      <c r="D1929">
        <v>97</v>
      </c>
      <c r="E1929">
        <v>3</v>
      </c>
      <c r="F1929">
        <v>291</v>
      </c>
      <c r="G1929">
        <v>1</v>
      </c>
      <c r="H1929" t="str">
        <f>VLOOKUP($C1929,'Raw-products'!$A$2:$H$1261,MATCH(H$1,'Raw-products'!$A$1:$H$1,0))</f>
        <v>Trousers</v>
      </c>
      <c r="I1929" t="str">
        <f>VLOOKUP($C1929,'Raw-products'!$A$2:$H$1261,MATCH(I$1,'Raw-products'!$A$1:$H$1,0))</f>
        <v>Slim-Fit</v>
      </c>
      <c r="J1929" t="str">
        <f>VLOOKUP($C1929,'Raw-products'!$A$2:$H$1261,MATCH(J$1,'Raw-products'!$A$1:$H$1,0))</f>
        <v>XL</v>
      </c>
      <c r="K1929" t="str">
        <f>VLOOKUP($C1929,'Raw-products'!$A$2:$H$1261,MATCH(K$1,'Raw-products'!$A$1:$H$1,0))</f>
        <v>blue</v>
      </c>
      <c r="L1929">
        <f>VLOOKUP($C1929,'Raw-products'!$A$2:$H$1261,MATCH(L$1,'Raw-products'!$A$1:$H$1,0))</f>
        <v>119</v>
      </c>
      <c r="M1929">
        <f>VLOOKUP($C1929,'Raw-products'!$A$2:$H$1261,MATCH(M$1,'Raw-products'!$A$1:$H$1,0))</f>
        <v>47</v>
      </c>
      <c r="N1929" s="5">
        <f t="shared" si="60"/>
        <v>5593</v>
      </c>
      <c r="O1929" cm="1">
        <f t="array" ref="O1929:R1929">_xlfn.XLOOKUP($B1929,'Raw -orders'!$A:$A,'Raw -orders'!$B:$E)</f>
        <v>341</v>
      </c>
      <c r="P1929">
        <v>34491</v>
      </c>
      <c r="Q1929" s="1">
        <v>44358</v>
      </c>
      <c r="R1929" s="1">
        <v>44361</v>
      </c>
      <c r="S1929" t="str" cm="1">
        <f t="array" ref="S1929:Z1929">_xlfn.XLOOKUP($O1929,'Raw - customers'!$A:$A,'Raw - customers'!$B:$I)</f>
        <v>Cherlyn Asmus</v>
      </c>
      <c r="T1929" t="str">
        <v>Female</v>
      </c>
      <c r="U1929">
        <v>34</v>
      </c>
      <c r="V1929" t="str">
        <v>003 Bruen DriveApt. 633</v>
      </c>
      <c r="W1929">
        <v>6522</v>
      </c>
      <c r="X1929" t="str">
        <v>Jasmineville</v>
      </c>
      <c r="Y1929" t="str">
        <v>Victoria</v>
      </c>
      <c r="Z1929" t="str">
        <v>Australia</v>
      </c>
      <c r="AA1929">
        <v>6</v>
      </c>
      <c r="AB1929" s="3" t="str">
        <f t="shared" si="61"/>
        <v>0 to 10</v>
      </c>
      <c r="AM1929" s="6">
        <v>341</v>
      </c>
      <c r="AN1929" s="6" t="s">
        <v>1396</v>
      </c>
    </row>
    <row r="1930" spans="1:40" x14ac:dyDescent="0.25">
      <c r="A1930">
        <v>1928</v>
      </c>
      <c r="B1930">
        <v>387</v>
      </c>
      <c r="C1930">
        <v>415</v>
      </c>
      <c r="D1930">
        <v>119</v>
      </c>
      <c r="E1930">
        <v>1</v>
      </c>
      <c r="F1930">
        <v>119</v>
      </c>
      <c r="G1930">
        <v>1</v>
      </c>
      <c r="H1930" t="str">
        <f>VLOOKUP($C1930,'Raw-products'!$A$2:$H$1261,MATCH(H$1,'Raw-products'!$A$1:$H$1,0))</f>
        <v>Shirt</v>
      </c>
      <c r="I1930" t="str">
        <f>VLOOKUP($C1930,'Raw-products'!$A$2:$H$1261,MATCH(I$1,'Raw-products'!$A$1:$H$1,0))</f>
        <v>Casual Slim Fit</v>
      </c>
      <c r="J1930" t="str">
        <f>VLOOKUP($C1930,'Raw-products'!$A$2:$H$1261,MATCH(J$1,'Raw-products'!$A$1:$H$1,0))</f>
        <v>XS</v>
      </c>
      <c r="K1930" t="str">
        <f>VLOOKUP($C1930,'Raw-products'!$A$2:$H$1261,MATCH(K$1,'Raw-products'!$A$1:$H$1,0))</f>
        <v>violet</v>
      </c>
      <c r="L1930">
        <f>VLOOKUP($C1930,'Raw-products'!$A$2:$H$1261,MATCH(L$1,'Raw-products'!$A$1:$H$1,0))</f>
        <v>113</v>
      </c>
      <c r="M1930">
        <f>VLOOKUP($C1930,'Raw-products'!$A$2:$H$1261,MATCH(M$1,'Raw-products'!$A$1:$H$1,0))</f>
        <v>55</v>
      </c>
      <c r="N1930" s="5">
        <f t="shared" si="60"/>
        <v>6215</v>
      </c>
      <c r="O1930" cm="1">
        <f t="array" ref="O1930:R1930">_xlfn.XLOOKUP($B1930,'Raw -orders'!$A:$A,'Raw -orders'!$B:$E)</f>
        <v>341</v>
      </c>
      <c r="P1930">
        <v>34491</v>
      </c>
      <c r="Q1930" s="1">
        <v>44358</v>
      </c>
      <c r="R1930" s="1">
        <v>44361</v>
      </c>
      <c r="S1930" t="str" cm="1">
        <f t="array" ref="S1930:Z1930">_xlfn.XLOOKUP($O1930,'Raw - customers'!$A:$A,'Raw - customers'!$B:$I)</f>
        <v>Cherlyn Asmus</v>
      </c>
      <c r="T1930" t="str">
        <v>Female</v>
      </c>
      <c r="U1930">
        <v>34</v>
      </c>
      <c r="V1930" t="str">
        <v>003 Bruen DriveApt. 633</v>
      </c>
      <c r="W1930">
        <v>6522</v>
      </c>
      <c r="X1930" t="str">
        <v>Jasmineville</v>
      </c>
      <c r="Y1930" t="str">
        <v>Victoria</v>
      </c>
      <c r="Z1930" t="str">
        <v>Australia</v>
      </c>
      <c r="AA1930">
        <v>6</v>
      </c>
      <c r="AB1930" s="3" t="str">
        <f t="shared" si="61"/>
        <v>0 to 10</v>
      </c>
      <c r="AM1930" s="6">
        <v>341</v>
      </c>
      <c r="AN1930" s="6" t="s">
        <v>1396</v>
      </c>
    </row>
    <row r="1931" spans="1:40" x14ac:dyDescent="0.25">
      <c r="A1931">
        <v>1929</v>
      </c>
      <c r="B1931">
        <v>387</v>
      </c>
      <c r="C1931">
        <v>256</v>
      </c>
      <c r="D1931">
        <v>95</v>
      </c>
      <c r="E1931">
        <v>1</v>
      </c>
      <c r="F1931">
        <v>95</v>
      </c>
      <c r="G1931">
        <v>1</v>
      </c>
      <c r="H1931" t="str">
        <f>VLOOKUP($C1931,'Raw-products'!$A$2:$H$1261,MATCH(H$1,'Raw-products'!$A$1:$H$1,0))</f>
        <v>Shirt</v>
      </c>
      <c r="I1931" t="str">
        <f>VLOOKUP($C1931,'Raw-products'!$A$2:$H$1261,MATCH(I$1,'Raw-products'!$A$1:$H$1,0))</f>
        <v>Polo</v>
      </c>
      <c r="J1931" t="str">
        <f>VLOOKUP($C1931,'Raw-products'!$A$2:$H$1261,MATCH(J$1,'Raw-products'!$A$1:$H$1,0))</f>
        <v>S</v>
      </c>
      <c r="K1931" t="str">
        <f>VLOOKUP($C1931,'Raw-products'!$A$2:$H$1261,MATCH(K$1,'Raw-products'!$A$1:$H$1,0))</f>
        <v>yellow</v>
      </c>
      <c r="L1931">
        <f>VLOOKUP($C1931,'Raw-products'!$A$2:$H$1261,MATCH(L$1,'Raw-products'!$A$1:$H$1,0))</f>
        <v>117</v>
      </c>
      <c r="M1931">
        <f>VLOOKUP($C1931,'Raw-products'!$A$2:$H$1261,MATCH(M$1,'Raw-products'!$A$1:$H$1,0))</f>
        <v>77</v>
      </c>
      <c r="N1931" s="5">
        <f t="shared" si="60"/>
        <v>9009</v>
      </c>
      <c r="O1931" cm="1">
        <f t="array" ref="O1931:R1931">_xlfn.XLOOKUP($B1931,'Raw -orders'!$A:$A,'Raw -orders'!$B:$E)</f>
        <v>341</v>
      </c>
      <c r="P1931">
        <v>34491</v>
      </c>
      <c r="Q1931" s="1">
        <v>44358</v>
      </c>
      <c r="R1931" s="1">
        <v>44361</v>
      </c>
      <c r="S1931" t="str" cm="1">
        <f t="array" ref="S1931:Z1931">_xlfn.XLOOKUP($O1931,'Raw - customers'!$A:$A,'Raw - customers'!$B:$I)</f>
        <v>Cherlyn Asmus</v>
      </c>
      <c r="T1931" t="str">
        <v>Female</v>
      </c>
      <c r="U1931">
        <v>34</v>
      </c>
      <c r="V1931" t="str">
        <v>003 Bruen DriveApt. 633</v>
      </c>
      <c r="W1931">
        <v>6522</v>
      </c>
      <c r="X1931" t="str">
        <v>Jasmineville</v>
      </c>
      <c r="Y1931" t="str">
        <v>Victoria</v>
      </c>
      <c r="Z1931" t="str">
        <v>Australia</v>
      </c>
      <c r="AA1931">
        <v>6</v>
      </c>
      <c r="AB1931" s="3" t="str">
        <f t="shared" si="61"/>
        <v>0 to 10</v>
      </c>
      <c r="AM1931" s="6">
        <v>341</v>
      </c>
      <c r="AN1931" s="6" t="s">
        <v>1396</v>
      </c>
    </row>
    <row r="1932" spans="1:40" x14ac:dyDescent="0.25">
      <c r="A1932">
        <v>1930</v>
      </c>
      <c r="B1932">
        <v>387</v>
      </c>
      <c r="C1932">
        <v>82</v>
      </c>
      <c r="D1932">
        <v>118</v>
      </c>
      <c r="E1932">
        <v>1</v>
      </c>
      <c r="F1932">
        <v>118</v>
      </c>
      <c r="G1932">
        <v>1</v>
      </c>
      <c r="H1932" t="str">
        <f>VLOOKUP($C1932,'Raw-products'!$A$2:$H$1261,MATCH(H$1,'Raw-products'!$A$1:$H$1,0))</f>
        <v>Shirt</v>
      </c>
      <c r="I1932" t="str">
        <f>VLOOKUP($C1932,'Raw-products'!$A$2:$H$1261,MATCH(I$1,'Raw-products'!$A$1:$H$1,0))</f>
        <v>Flannel</v>
      </c>
      <c r="J1932" t="str">
        <f>VLOOKUP($C1932,'Raw-products'!$A$2:$H$1261,MATCH(J$1,'Raw-products'!$A$1:$H$1,0))</f>
        <v>M</v>
      </c>
      <c r="K1932" t="str">
        <f>VLOOKUP($C1932,'Raw-products'!$A$2:$H$1261,MATCH(K$1,'Raw-products'!$A$1:$H$1,0))</f>
        <v>yellow</v>
      </c>
      <c r="L1932">
        <f>VLOOKUP($C1932,'Raw-products'!$A$2:$H$1261,MATCH(L$1,'Raw-products'!$A$1:$H$1,0))</f>
        <v>96</v>
      </c>
      <c r="M1932">
        <f>VLOOKUP($C1932,'Raw-products'!$A$2:$H$1261,MATCH(M$1,'Raw-products'!$A$1:$H$1,0))</f>
        <v>59</v>
      </c>
      <c r="N1932" s="5">
        <f t="shared" si="60"/>
        <v>5664</v>
      </c>
      <c r="O1932" cm="1">
        <f t="array" ref="O1932:R1932">_xlfn.XLOOKUP($B1932,'Raw -orders'!$A:$A,'Raw -orders'!$B:$E)</f>
        <v>341</v>
      </c>
      <c r="P1932">
        <v>34491</v>
      </c>
      <c r="Q1932" s="1">
        <v>44358</v>
      </c>
      <c r="R1932" s="1">
        <v>44361</v>
      </c>
      <c r="S1932" t="str" cm="1">
        <f t="array" ref="S1932:Z1932">_xlfn.XLOOKUP($O1932,'Raw - customers'!$A:$A,'Raw - customers'!$B:$I)</f>
        <v>Cherlyn Asmus</v>
      </c>
      <c r="T1932" t="str">
        <v>Female</v>
      </c>
      <c r="U1932">
        <v>34</v>
      </c>
      <c r="V1932" t="str">
        <v>003 Bruen DriveApt. 633</v>
      </c>
      <c r="W1932">
        <v>6522</v>
      </c>
      <c r="X1932" t="str">
        <v>Jasmineville</v>
      </c>
      <c r="Y1932" t="str">
        <v>Victoria</v>
      </c>
      <c r="Z1932" t="str">
        <v>Australia</v>
      </c>
      <c r="AA1932">
        <v>6</v>
      </c>
      <c r="AB1932" s="3" t="str">
        <f t="shared" si="61"/>
        <v>0 to 10</v>
      </c>
      <c r="AM1932" s="6">
        <v>341</v>
      </c>
      <c r="AN1932" s="6" t="s">
        <v>1396</v>
      </c>
    </row>
    <row r="1933" spans="1:40" x14ac:dyDescent="0.25">
      <c r="A1933">
        <v>1931</v>
      </c>
      <c r="B1933">
        <v>387</v>
      </c>
      <c r="C1933">
        <v>283</v>
      </c>
      <c r="D1933">
        <v>105</v>
      </c>
      <c r="E1933">
        <v>2</v>
      </c>
      <c r="F1933">
        <v>210</v>
      </c>
      <c r="G1933">
        <v>1</v>
      </c>
      <c r="H1933" t="str">
        <f>VLOOKUP($C1933,'Raw-products'!$A$2:$H$1261,MATCH(H$1,'Raw-products'!$A$1:$H$1,0))</f>
        <v>Shirt</v>
      </c>
      <c r="I1933" t="str">
        <f>VLOOKUP($C1933,'Raw-products'!$A$2:$H$1261,MATCH(I$1,'Raw-products'!$A$1:$H$1,0))</f>
        <v>Cuban Collar</v>
      </c>
      <c r="J1933" t="str">
        <f>VLOOKUP($C1933,'Raw-products'!$A$2:$H$1261,MATCH(J$1,'Raw-products'!$A$1:$H$1,0))</f>
        <v>L</v>
      </c>
      <c r="K1933" t="str">
        <f>VLOOKUP($C1933,'Raw-products'!$A$2:$H$1261,MATCH(K$1,'Raw-products'!$A$1:$H$1,0))</f>
        <v>red</v>
      </c>
      <c r="L1933">
        <f>VLOOKUP($C1933,'Raw-products'!$A$2:$H$1261,MATCH(L$1,'Raw-products'!$A$1:$H$1,0))</f>
        <v>93</v>
      </c>
      <c r="M1933">
        <f>VLOOKUP($C1933,'Raw-products'!$A$2:$H$1261,MATCH(M$1,'Raw-products'!$A$1:$H$1,0))</f>
        <v>45</v>
      </c>
      <c r="N1933" s="5">
        <f t="shared" si="60"/>
        <v>4185</v>
      </c>
      <c r="O1933" cm="1">
        <f t="array" ref="O1933:R1933">_xlfn.XLOOKUP($B1933,'Raw -orders'!$A:$A,'Raw -orders'!$B:$E)</f>
        <v>341</v>
      </c>
      <c r="P1933">
        <v>34491</v>
      </c>
      <c r="Q1933" s="1">
        <v>44358</v>
      </c>
      <c r="R1933" s="1">
        <v>44361</v>
      </c>
      <c r="S1933" t="str" cm="1">
        <f t="array" ref="S1933:Z1933">_xlfn.XLOOKUP($O1933,'Raw - customers'!$A:$A,'Raw - customers'!$B:$I)</f>
        <v>Cherlyn Asmus</v>
      </c>
      <c r="T1933" t="str">
        <v>Female</v>
      </c>
      <c r="U1933">
        <v>34</v>
      </c>
      <c r="V1933" t="str">
        <v>003 Bruen DriveApt. 633</v>
      </c>
      <c r="W1933">
        <v>6522</v>
      </c>
      <c r="X1933" t="str">
        <v>Jasmineville</v>
      </c>
      <c r="Y1933" t="str">
        <v>Victoria</v>
      </c>
      <c r="Z1933" t="str">
        <v>Australia</v>
      </c>
      <c r="AA1933">
        <v>6</v>
      </c>
      <c r="AB1933" s="3" t="str">
        <f t="shared" si="61"/>
        <v>0 to 10</v>
      </c>
      <c r="AM1933" s="6">
        <v>341</v>
      </c>
      <c r="AN1933" s="6" t="s">
        <v>1396</v>
      </c>
    </row>
    <row r="1934" spans="1:40" x14ac:dyDescent="0.25">
      <c r="A1934">
        <v>1932</v>
      </c>
      <c r="B1934">
        <v>388</v>
      </c>
      <c r="C1934">
        <v>45</v>
      </c>
      <c r="D1934">
        <v>104</v>
      </c>
      <c r="E1934">
        <v>2</v>
      </c>
      <c r="F1934">
        <v>208</v>
      </c>
      <c r="G1934">
        <v>1</v>
      </c>
      <c r="H1934" t="str">
        <f>VLOOKUP($C1934,'Raw-products'!$A$2:$H$1261,MATCH(H$1,'Raw-products'!$A$1:$H$1,0))</f>
        <v>Shirt</v>
      </c>
      <c r="I1934" t="str">
        <f>VLOOKUP($C1934,'Raw-products'!$A$2:$H$1261,MATCH(I$1,'Raw-products'!$A$1:$H$1,0))</f>
        <v>Dress</v>
      </c>
      <c r="J1934" t="str">
        <f>VLOOKUP($C1934,'Raw-products'!$A$2:$H$1261,MATCH(J$1,'Raw-products'!$A$1:$H$1,0))</f>
        <v>XS</v>
      </c>
      <c r="K1934" t="str">
        <f>VLOOKUP($C1934,'Raw-products'!$A$2:$H$1261,MATCH(K$1,'Raw-products'!$A$1:$H$1,0))</f>
        <v>yellow</v>
      </c>
      <c r="L1934">
        <f>VLOOKUP($C1934,'Raw-products'!$A$2:$H$1261,MATCH(L$1,'Raw-products'!$A$1:$H$1,0))</f>
        <v>119</v>
      </c>
      <c r="M1934">
        <f>VLOOKUP($C1934,'Raw-products'!$A$2:$H$1261,MATCH(M$1,'Raw-products'!$A$1:$H$1,0))</f>
        <v>69</v>
      </c>
      <c r="N1934" s="5">
        <f t="shared" si="60"/>
        <v>8211</v>
      </c>
      <c r="O1934" cm="1">
        <f t="array" ref="O1934:R1934">_xlfn.XLOOKUP($B1934,'Raw -orders'!$A:$A,'Raw -orders'!$B:$E)</f>
        <v>601</v>
      </c>
      <c r="P1934">
        <v>34341</v>
      </c>
      <c r="Q1934" s="1">
        <v>44239</v>
      </c>
      <c r="R1934" s="1">
        <v>44244</v>
      </c>
      <c r="S1934" t="str" cm="1">
        <f t="array" ref="S1934:Z1934">_xlfn.XLOOKUP($O1934,'Raw - customers'!$A:$A,'Raw - customers'!$B:$I)</f>
        <v>Sol Adhams</v>
      </c>
      <c r="T1934" t="str">
        <v>Male</v>
      </c>
      <c r="U1934">
        <v>55</v>
      </c>
      <c r="V1934" t="str">
        <v>010 Cartwright TrackApt. 920</v>
      </c>
      <c r="W1934">
        <v>1625</v>
      </c>
      <c r="X1934" t="str">
        <v>Sebastianbury</v>
      </c>
      <c r="Y1934" t="str">
        <v>South Australia</v>
      </c>
      <c r="Z1934" t="str">
        <v>Australia</v>
      </c>
      <c r="AA1934">
        <v>2</v>
      </c>
      <c r="AB1934" s="3" t="str">
        <f t="shared" si="61"/>
        <v>0 to 10</v>
      </c>
      <c r="AM1934" s="6">
        <v>601</v>
      </c>
      <c r="AN1934" s="6" t="s">
        <v>1345</v>
      </c>
    </row>
    <row r="1935" spans="1:40" x14ac:dyDescent="0.25">
      <c r="A1935">
        <v>1933</v>
      </c>
      <c r="B1935">
        <v>388</v>
      </c>
      <c r="C1935">
        <v>15</v>
      </c>
      <c r="D1935">
        <v>96</v>
      </c>
      <c r="E1935">
        <v>2</v>
      </c>
      <c r="F1935">
        <v>192</v>
      </c>
      <c r="G1935">
        <v>1</v>
      </c>
      <c r="H1935" t="str">
        <f>VLOOKUP($C1935,'Raw-products'!$A$2:$H$1261,MATCH(H$1,'Raw-products'!$A$1:$H$1,0))</f>
        <v>Shirt</v>
      </c>
      <c r="I1935" t="str">
        <f>VLOOKUP($C1935,'Raw-products'!$A$2:$H$1261,MATCH(I$1,'Raw-products'!$A$1:$H$1,0))</f>
        <v>Oxford Cloth</v>
      </c>
      <c r="J1935" t="str">
        <f>VLOOKUP($C1935,'Raw-products'!$A$2:$H$1261,MATCH(J$1,'Raw-products'!$A$1:$H$1,0))</f>
        <v>XS</v>
      </c>
      <c r="K1935" t="str">
        <f>VLOOKUP($C1935,'Raw-products'!$A$2:$H$1261,MATCH(K$1,'Raw-products'!$A$1:$H$1,0))</f>
        <v>green</v>
      </c>
      <c r="L1935">
        <f>VLOOKUP($C1935,'Raw-products'!$A$2:$H$1261,MATCH(L$1,'Raw-products'!$A$1:$H$1,0))</f>
        <v>114</v>
      </c>
      <c r="M1935">
        <f>VLOOKUP($C1935,'Raw-products'!$A$2:$H$1261,MATCH(M$1,'Raw-products'!$A$1:$H$1,0))</f>
        <v>68</v>
      </c>
      <c r="N1935" s="5">
        <f t="shared" si="60"/>
        <v>7752</v>
      </c>
      <c r="O1935" cm="1">
        <f t="array" ref="O1935:R1935">_xlfn.XLOOKUP($B1935,'Raw -orders'!$A:$A,'Raw -orders'!$B:$E)</f>
        <v>601</v>
      </c>
      <c r="P1935">
        <v>34341</v>
      </c>
      <c r="Q1935" s="1">
        <v>44239</v>
      </c>
      <c r="R1935" s="1">
        <v>44244</v>
      </c>
      <c r="S1935" t="str" cm="1">
        <f t="array" ref="S1935:Z1935">_xlfn.XLOOKUP($O1935,'Raw - customers'!$A:$A,'Raw - customers'!$B:$I)</f>
        <v>Sol Adhams</v>
      </c>
      <c r="T1935" t="str">
        <v>Male</v>
      </c>
      <c r="U1935">
        <v>55</v>
      </c>
      <c r="V1935" t="str">
        <v>010 Cartwright TrackApt. 920</v>
      </c>
      <c r="W1935">
        <v>1625</v>
      </c>
      <c r="X1935" t="str">
        <v>Sebastianbury</v>
      </c>
      <c r="Y1935" t="str">
        <v>South Australia</v>
      </c>
      <c r="Z1935" t="str">
        <v>Australia</v>
      </c>
      <c r="AA1935">
        <v>2</v>
      </c>
      <c r="AB1935" s="3" t="str">
        <f t="shared" si="61"/>
        <v>0 to 10</v>
      </c>
      <c r="AM1935" s="6">
        <v>601</v>
      </c>
      <c r="AN1935" s="6" t="s">
        <v>1345</v>
      </c>
    </row>
    <row r="1936" spans="1:40" x14ac:dyDescent="0.25">
      <c r="A1936">
        <v>1934</v>
      </c>
      <c r="B1936">
        <v>388</v>
      </c>
      <c r="C1936">
        <v>670</v>
      </c>
      <c r="D1936">
        <v>113</v>
      </c>
      <c r="E1936">
        <v>2</v>
      </c>
      <c r="F1936">
        <v>226</v>
      </c>
      <c r="G1936">
        <v>1</v>
      </c>
      <c r="H1936" t="str">
        <f>VLOOKUP($C1936,'Raw-products'!$A$2:$H$1261,MATCH(H$1,'Raw-products'!$A$1:$H$1,0))</f>
        <v>Jacket</v>
      </c>
      <c r="I1936" t="str">
        <f>VLOOKUP($C1936,'Raw-products'!$A$2:$H$1261,MATCH(I$1,'Raw-products'!$A$1:$H$1,0))</f>
        <v>Parka</v>
      </c>
      <c r="J1936" t="str">
        <f>VLOOKUP($C1936,'Raw-products'!$A$2:$H$1261,MATCH(J$1,'Raw-products'!$A$1:$H$1,0))</f>
        <v>XS</v>
      </c>
      <c r="K1936" t="str">
        <f>VLOOKUP($C1936,'Raw-products'!$A$2:$H$1261,MATCH(K$1,'Raw-products'!$A$1:$H$1,0))</f>
        <v>orange</v>
      </c>
      <c r="L1936">
        <f>VLOOKUP($C1936,'Raw-products'!$A$2:$H$1261,MATCH(L$1,'Raw-products'!$A$1:$H$1,0))</f>
        <v>119</v>
      </c>
      <c r="M1936">
        <f>VLOOKUP($C1936,'Raw-products'!$A$2:$H$1261,MATCH(M$1,'Raw-products'!$A$1:$H$1,0))</f>
        <v>53</v>
      </c>
      <c r="N1936" s="5">
        <f t="shared" si="60"/>
        <v>6307</v>
      </c>
      <c r="O1936" cm="1">
        <f t="array" ref="O1936:R1936">_xlfn.XLOOKUP($B1936,'Raw -orders'!$A:$A,'Raw -orders'!$B:$E)</f>
        <v>601</v>
      </c>
      <c r="P1936">
        <v>34341</v>
      </c>
      <c r="Q1936" s="1">
        <v>44239</v>
      </c>
      <c r="R1936" s="1">
        <v>44244</v>
      </c>
      <c r="S1936" t="str" cm="1">
        <f t="array" ref="S1936:Z1936">_xlfn.XLOOKUP($O1936,'Raw - customers'!$A:$A,'Raw - customers'!$B:$I)</f>
        <v>Sol Adhams</v>
      </c>
      <c r="T1936" t="str">
        <v>Male</v>
      </c>
      <c r="U1936">
        <v>55</v>
      </c>
      <c r="V1936" t="str">
        <v>010 Cartwright TrackApt. 920</v>
      </c>
      <c r="W1936">
        <v>1625</v>
      </c>
      <c r="X1936" t="str">
        <v>Sebastianbury</v>
      </c>
      <c r="Y1936" t="str">
        <v>South Australia</v>
      </c>
      <c r="Z1936" t="str">
        <v>Australia</v>
      </c>
      <c r="AA1936">
        <v>2</v>
      </c>
      <c r="AB1936" s="3" t="str">
        <f t="shared" si="61"/>
        <v>0 to 10</v>
      </c>
      <c r="AM1936" s="6">
        <v>601</v>
      </c>
      <c r="AN1936" s="6" t="s">
        <v>1345</v>
      </c>
    </row>
    <row r="1937" spans="1:40" x14ac:dyDescent="0.25">
      <c r="A1937">
        <v>1935</v>
      </c>
      <c r="B1937">
        <v>388</v>
      </c>
      <c r="C1937">
        <v>579</v>
      </c>
      <c r="D1937">
        <v>100</v>
      </c>
      <c r="E1937">
        <v>1</v>
      </c>
      <c r="F1937">
        <v>100</v>
      </c>
      <c r="G1937">
        <v>1</v>
      </c>
      <c r="H1937" t="str">
        <f>VLOOKUP($C1937,'Raw-products'!$A$2:$H$1261,MATCH(H$1,'Raw-products'!$A$1:$H$1,0))</f>
        <v>Jacket</v>
      </c>
      <c r="I1937" t="str">
        <f>VLOOKUP($C1937,'Raw-products'!$A$2:$H$1261,MATCH(I$1,'Raw-products'!$A$1:$H$1,0))</f>
        <v>Bomber</v>
      </c>
      <c r="J1937" t="str">
        <f>VLOOKUP($C1937,'Raw-products'!$A$2:$H$1261,MATCH(J$1,'Raw-products'!$A$1:$H$1,0))</f>
        <v>XL</v>
      </c>
      <c r="K1937" t="str">
        <f>VLOOKUP($C1937,'Raw-products'!$A$2:$H$1261,MATCH(K$1,'Raw-products'!$A$1:$H$1,0))</f>
        <v>green</v>
      </c>
      <c r="L1937">
        <f>VLOOKUP($C1937,'Raw-products'!$A$2:$H$1261,MATCH(L$1,'Raw-products'!$A$1:$H$1,0))</f>
        <v>90</v>
      </c>
      <c r="M1937">
        <f>VLOOKUP($C1937,'Raw-products'!$A$2:$H$1261,MATCH(M$1,'Raw-products'!$A$1:$H$1,0))</f>
        <v>79</v>
      </c>
      <c r="N1937" s="5">
        <f t="shared" si="60"/>
        <v>7110</v>
      </c>
      <c r="O1937" cm="1">
        <f t="array" ref="O1937:R1937">_xlfn.XLOOKUP($B1937,'Raw -orders'!$A:$A,'Raw -orders'!$B:$E)</f>
        <v>601</v>
      </c>
      <c r="P1937">
        <v>34341</v>
      </c>
      <c r="Q1937" s="1">
        <v>44239</v>
      </c>
      <c r="R1937" s="1">
        <v>44244</v>
      </c>
      <c r="S1937" t="str" cm="1">
        <f t="array" ref="S1937:Z1937">_xlfn.XLOOKUP($O1937,'Raw - customers'!$A:$A,'Raw - customers'!$B:$I)</f>
        <v>Sol Adhams</v>
      </c>
      <c r="T1937" t="str">
        <v>Male</v>
      </c>
      <c r="U1937">
        <v>55</v>
      </c>
      <c r="V1937" t="str">
        <v>010 Cartwright TrackApt. 920</v>
      </c>
      <c r="W1937">
        <v>1625</v>
      </c>
      <c r="X1937" t="str">
        <v>Sebastianbury</v>
      </c>
      <c r="Y1937" t="str">
        <v>South Australia</v>
      </c>
      <c r="Z1937" t="str">
        <v>Australia</v>
      </c>
      <c r="AA1937">
        <v>2</v>
      </c>
      <c r="AB1937" s="3" t="str">
        <f t="shared" si="61"/>
        <v>0 to 10</v>
      </c>
      <c r="AM1937" s="6">
        <v>601</v>
      </c>
      <c r="AN1937" s="6" t="s">
        <v>1345</v>
      </c>
    </row>
    <row r="1938" spans="1:40" x14ac:dyDescent="0.25">
      <c r="A1938">
        <v>1936</v>
      </c>
      <c r="B1938">
        <v>389</v>
      </c>
      <c r="C1938">
        <v>632</v>
      </c>
      <c r="D1938">
        <v>93</v>
      </c>
      <c r="E1938">
        <v>3</v>
      </c>
      <c r="F1938">
        <v>279</v>
      </c>
      <c r="G1938">
        <v>1</v>
      </c>
      <c r="H1938" t="str">
        <f>VLOOKUP($C1938,'Raw-products'!$A$2:$H$1261,MATCH(H$1,'Raw-products'!$A$1:$H$1,0))</f>
        <v>Jacket</v>
      </c>
      <c r="I1938" t="str">
        <f>VLOOKUP($C1938,'Raw-products'!$A$2:$H$1261,MATCH(I$1,'Raw-products'!$A$1:$H$1,0))</f>
        <v>Coach</v>
      </c>
      <c r="J1938" t="str">
        <f>VLOOKUP($C1938,'Raw-products'!$A$2:$H$1261,MATCH(J$1,'Raw-products'!$A$1:$H$1,0))</f>
        <v>M</v>
      </c>
      <c r="K1938" t="str">
        <f>VLOOKUP($C1938,'Raw-products'!$A$2:$H$1261,MATCH(K$1,'Raw-products'!$A$1:$H$1,0))</f>
        <v>red</v>
      </c>
      <c r="L1938">
        <f>VLOOKUP($C1938,'Raw-products'!$A$2:$H$1261,MATCH(L$1,'Raw-products'!$A$1:$H$1,0))</f>
        <v>115</v>
      </c>
      <c r="M1938">
        <f>VLOOKUP($C1938,'Raw-products'!$A$2:$H$1261,MATCH(M$1,'Raw-products'!$A$1:$H$1,0))</f>
        <v>76</v>
      </c>
      <c r="N1938" s="5">
        <f t="shared" si="60"/>
        <v>8740</v>
      </c>
      <c r="O1938" cm="1">
        <f t="array" ref="O1938:R1938">_xlfn.XLOOKUP($B1938,'Raw -orders'!$A:$A,'Raw -orders'!$B:$E)</f>
        <v>643</v>
      </c>
      <c r="P1938">
        <v>42818</v>
      </c>
      <c r="Q1938" s="1">
        <v>44306</v>
      </c>
      <c r="R1938" s="1">
        <v>44309</v>
      </c>
      <c r="S1938" t="str" cm="1">
        <f t="array" ref="S1938:Z1938">_xlfn.XLOOKUP($O1938,'Raw - customers'!$A:$A,'Raw - customers'!$B:$I)</f>
        <v>Pietro Duling</v>
      </c>
      <c r="T1938" t="str">
        <v>Female</v>
      </c>
      <c r="U1938">
        <v>36</v>
      </c>
      <c r="V1938" t="str">
        <v>575 Olson MallApt. 344</v>
      </c>
      <c r="W1938">
        <v>3478</v>
      </c>
      <c r="X1938" t="str">
        <v>Shieldschester</v>
      </c>
      <c r="Y1938" t="str">
        <v>Tasmania</v>
      </c>
      <c r="Z1938" t="str">
        <v>Australia</v>
      </c>
      <c r="AA1938">
        <v>4</v>
      </c>
      <c r="AB1938" s="3" t="str">
        <f t="shared" si="61"/>
        <v>0 to 10</v>
      </c>
      <c r="AM1938" s="6">
        <v>643</v>
      </c>
      <c r="AN1938" s="6" t="s">
        <v>1414</v>
      </c>
    </row>
    <row r="1939" spans="1:40" x14ac:dyDescent="0.25">
      <c r="A1939">
        <v>1937</v>
      </c>
      <c r="B1939">
        <v>389</v>
      </c>
      <c r="C1939">
        <v>582</v>
      </c>
      <c r="D1939">
        <v>100</v>
      </c>
      <c r="E1939">
        <v>3</v>
      </c>
      <c r="F1939">
        <v>300</v>
      </c>
      <c r="G1939">
        <v>1</v>
      </c>
      <c r="H1939" t="str">
        <f>VLOOKUP($C1939,'Raw-products'!$A$2:$H$1261,MATCH(H$1,'Raw-products'!$A$1:$H$1,0))</f>
        <v>Jacket</v>
      </c>
      <c r="I1939" t="str">
        <f>VLOOKUP($C1939,'Raw-products'!$A$2:$H$1261,MATCH(I$1,'Raw-products'!$A$1:$H$1,0))</f>
        <v>Bomber</v>
      </c>
      <c r="J1939" t="str">
        <f>VLOOKUP($C1939,'Raw-products'!$A$2:$H$1261,MATCH(J$1,'Raw-products'!$A$1:$H$1,0))</f>
        <v>M</v>
      </c>
      <c r="K1939" t="str">
        <f>VLOOKUP($C1939,'Raw-products'!$A$2:$H$1261,MATCH(K$1,'Raw-products'!$A$1:$H$1,0))</f>
        <v>blue</v>
      </c>
      <c r="L1939">
        <f>VLOOKUP($C1939,'Raw-products'!$A$2:$H$1261,MATCH(L$1,'Raw-products'!$A$1:$H$1,0))</f>
        <v>90</v>
      </c>
      <c r="M1939">
        <f>VLOOKUP($C1939,'Raw-products'!$A$2:$H$1261,MATCH(M$1,'Raw-products'!$A$1:$H$1,0))</f>
        <v>44</v>
      </c>
      <c r="N1939" s="5">
        <f t="shared" si="60"/>
        <v>3960</v>
      </c>
      <c r="O1939" cm="1">
        <f t="array" ref="O1939:R1939">_xlfn.XLOOKUP($B1939,'Raw -orders'!$A:$A,'Raw -orders'!$B:$E)</f>
        <v>643</v>
      </c>
      <c r="P1939">
        <v>42818</v>
      </c>
      <c r="Q1939" s="1">
        <v>44306</v>
      </c>
      <c r="R1939" s="1">
        <v>44309</v>
      </c>
      <c r="S1939" t="str" cm="1">
        <f t="array" ref="S1939:Z1939">_xlfn.XLOOKUP($O1939,'Raw - customers'!$A:$A,'Raw - customers'!$B:$I)</f>
        <v>Pietro Duling</v>
      </c>
      <c r="T1939" t="str">
        <v>Female</v>
      </c>
      <c r="U1939">
        <v>36</v>
      </c>
      <c r="V1939" t="str">
        <v>575 Olson MallApt. 344</v>
      </c>
      <c r="W1939">
        <v>3478</v>
      </c>
      <c r="X1939" t="str">
        <v>Shieldschester</v>
      </c>
      <c r="Y1939" t="str">
        <v>Tasmania</v>
      </c>
      <c r="Z1939" t="str">
        <v>Australia</v>
      </c>
      <c r="AA1939">
        <v>4</v>
      </c>
      <c r="AB1939" s="3" t="str">
        <f t="shared" si="61"/>
        <v>0 to 10</v>
      </c>
      <c r="AM1939" s="6">
        <v>643</v>
      </c>
      <c r="AN1939" s="6" t="s">
        <v>1414</v>
      </c>
    </row>
    <row r="1940" spans="1:40" x14ac:dyDescent="0.25">
      <c r="A1940">
        <v>1938</v>
      </c>
      <c r="B1940">
        <v>389</v>
      </c>
      <c r="C1940">
        <v>165</v>
      </c>
      <c r="D1940">
        <v>91</v>
      </c>
      <c r="E1940">
        <v>1</v>
      </c>
      <c r="F1940">
        <v>91</v>
      </c>
      <c r="G1940">
        <v>1</v>
      </c>
      <c r="H1940" t="str">
        <f>VLOOKUP($C1940,'Raw-products'!$A$2:$H$1261,MATCH(H$1,'Raw-products'!$A$1:$H$1,0))</f>
        <v>Shirt</v>
      </c>
      <c r="I1940" t="str">
        <f>VLOOKUP($C1940,'Raw-products'!$A$2:$H$1261,MATCH(I$1,'Raw-products'!$A$1:$H$1,0))</f>
        <v>Linen</v>
      </c>
      <c r="J1940" t="str">
        <f>VLOOKUP($C1940,'Raw-products'!$A$2:$H$1261,MATCH(J$1,'Raw-products'!$A$1:$H$1,0))</f>
        <v>XS</v>
      </c>
      <c r="K1940" t="str">
        <f>VLOOKUP($C1940,'Raw-products'!$A$2:$H$1261,MATCH(K$1,'Raw-products'!$A$1:$H$1,0))</f>
        <v>indigo</v>
      </c>
      <c r="L1940">
        <f>VLOOKUP($C1940,'Raw-products'!$A$2:$H$1261,MATCH(L$1,'Raw-products'!$A$1:$H$1,0))</f>
        <v>116</v>
      </c>
      <c r="M1940">
        <f>VLOOKUP($C1940,'Raw-products'!$A$2:$H$1261,MATCH(M$1,'Raw-products'!$A$1:$H$1,0))</f>
        <v>70</v>
      </c>
      <c r="N1940" s="5">
        <f t="shared" si="60"/>
        <v>8120</v>
      </c>
      <c r="O1940" cm="1">
        <f t="array" ref="O1940:R1940">_xlfn.XLOOKUP($B1940,'Raw -orders'!$A:$A,'Raw -orders'!$B:$E)</f>
        <v>643</v>
      </c>
      <c r="P1940">
        <v>42818</v>
      </c>
      <c r="Q1940" s="1">
        <v>44306</v>
      </c>
      <c r="R1940" s="1">
        <v>44309</v>
      </c>
      <c r="S1940" t="str" cm="1">
        <f t="array" ref="S1940:Z1940">_xlfn.XLOOKUP($O1940,'Raw - customers'!$A:$A,'Raw - customers'!$B:$I)</f>
        <v>Pietro Duling</v>
      </c>
      <c r="T1940" t="str">
        <v>Female</v>
      </c>
      <c r="U1940">
        <v>36</v>
      </c>
      <c r="V1940" t="str">
        <v>575 Olson MallApt. 344</v>
      </c>
      <c r="W1940">
        <v>3478</v>
      </c>
      <c r="X1940" t="str">
        <v>Shieldschester</v>
      </c>
      <c r="Y1940" t="str">
        <v>Tasmania</v>
      </c>
      <c r="Z1940" t="str">
        <v>Australia</v>
      </c>
      <c r="AA1940">
        <v>4</v>
      </c>
      <c r="AB1940" s="3" t="str">
        <f t="shared" si="61"/>
        <v>0 to 10</v>
      </c>
      <c r="AM1940" s="6">
        <v>643</v>
      </c>
      <c r="AN1940" s="6" t="s">
        <v>1414</v>
      </c>
    </row>
    <row r="1941" spans="1:40" x14ac:dyDescent="0.25">
      <c r="A1941">
        <v>1939</v>
      </c>
      <c r="B1941">
        <v>389</v>
      </c>
      <c r="C1941">
        <v>440</v>
      </c>
      <c r="D1941">
        <v>107</v>
      </c>
      <c r="E1941">
        <v>2</v>
      </c>
      <c r="F1941">
        <v>214</v>
      </c>
      <c r="G1941">
        <v>1</v>
      </c>
      <c r="H1941" t="str">
        <f>VLOOKUP($C1941,'Raw-products'!$A$2:$H$1261,MATCH(H$1,'Raw-products'!$A$1:$H$1,0))</f>
        <v>Jacket</v>
      </c>
      <c r="I1941" t="str">
        <f>VLOOKUP($C1941,'Raw-products'!$A$2:$H$1261,MATCH(I$1,'Raw-products'!$A$1:$H$1,0))</f>
        <v>Denim</v>
      </c>
      <c r="J1941" t="str">
        <f>VLOOKUP($C1941,'Raw-products'!$A$2:$H$1261,MATCH(J$1,'Raw-products'!$A$1:$H$1,0))</f>
        <v>XS</v>
      </c>
      <c r="K1941" t="str">
        <f>VLOOKUP($C1941,'Raw-products'!$A$2:$H$1261,MATCH(K$1,'Raw-products'!$A$1:$H$1,0))</f>
        <v>blue</v>
      </c>
      <c r="L1941">
        <f>VLOOKUP($C1941,'Raw-products'!$A$2:$H$1261,MATCH(L$1,'Raw-products'!$A$1:$H$1,0))</f>
        <v>92</v>
      </c>
      <c r="M1941">
        <f>VLOOKUP($C1941,'Raw-products'!$A$2:$H$1261,MATCH(M$1,'Raw-products'!$A$1:$H$1,0))</f>
        <v>49</v>
      </c>
      <c r="N1941" s="5">
        <f t="shared" si="60"/>
        <v>4508</v>
      </c>
      <c r="O1941" cm="1">
        <f t="array" ref="O1941:R1941">_xlfn.XLOOKUP($B1941,'Raw -orders'!$A:$A,'Raw -orders'!$B:$E)</f>
        <v>643</v>
      </c>
      <c r="P1941">
        <v>42818</v>
      </c>
      <c r="Q1941" s="1">
        <v>44306</v>
      </c>
      <c r="R1941" s="1">
        <v>44309</v>
      </c>
      <c r="S1941" t="str" cm="1">
        <f t="array" ref="S1941:Z1941">_xlfn.XLOOKUP($O1941,'Raw - customers'!$A:$A,'Raw - customers'!$B:$I)</f>
        <v>Pietro Duling</v>
      </c>
      <c r="T1941" t="str">
        <v>Female</v>
      </c>
      <c r="U1941">
        <v>36</v>
      </c>
      <c r="V1941" t="str">
        <v>575 Olson MallApt. 344</v>
      </c>
      <c r="W1941">
        <v>3478</v>
      </c>
      <c r="X1941" t="str">
        <v>Shieldschester</v>
      </c>
      <c r="Y1941" t="str">
        <v>Tasmania</v>
      </c>
      <c r="Z1941" t="str">
        <v>Australia</v>
      </c>
      <c r="AA1941">
        <v>4</v>
      </c>
      <c r="AB1941" s="3" t="str">
        <f t="shared" si="61"/>
        <v>0 to 10</v>
      </c>
      <c r="AM1941" s="6">
        <v>643</v>
      </c>
      <c r="AN1941" s="6" t="s">
        <v>1414</v>
      </c>
    </row>
    <row r="1942" spans="1:40" x14ac:dyDescent="0.25">
      <c r="A1942">
        <v>1940</v>
      </c>
      <c r="B1942">
        <v>389</v>
      </c>
      <c r="C1942">
        <v>929</v>
      </c>
      <c r="D1942">
        <v>96</v>
      </c>
      <c r="E1942">
        <v>3</v>
      </c>
      <c r="F1942">
        <v>288</v>
      </c>
      <c r="G1942">
        <v>1</v>
      </c>
      <c r="H1942" t="str">
        <f>VLOOKUP($C1942,'Raw-products'!$A$2:$H$1261,MATCH(H$1,'Raw-products'!$A$1:$H$1,0))</f>
        <v>Trousers</v>
      </c>
      <c r="I1942" t="str">
        <f>VLOOKUP($C1942,'Raw-products'!$A$2:$H$1261,MATCH(I$1,'Raw-products'!$A$1:$H$1,0))</f>
        <v>Drawstring</v>
      </c>
      <c r="J1942" t="str">
        <f>VLOOKUP($C1942,'Raw-products'!$A$2:$H$1261,MATCH(J$1,'Raw-products'!$A$1:$H$1,0))</f>
        <v>XL</v>
      </c>
      <c r="K1942" t="str">
        <f>VLOOKUP($C1942,'Raw-products'!$A$2:$H$1261,MATCH(K$1,'Raw-products'!$A$1:$H$1,0))</f>
        <v>green</v>
      </c>
      <c r="L1942">
        <f>VLOOKUP($C1942,'Raw-products'!$A$2:$H$1261,MATCH(L$1,'Raw-products'!$A$1:$H$1,0))</f>
        <v>104</v>
      </c>
      <c r="M1942">
        <f>VLOOKUP($C1942,'Raw-products'!$A$2:$H$1261,MATCH(M$1,'Raw-products'!$A$1:$H$1,0))</f>
        <v>49</v>
      </c>
      <c r="N1942" s="5">
        <f t="shared" si="60"/>
        <v>5096</v>
      </c>
      <c r="O1942" cm="1">
        <f t="array" ref="O1942:R1942">_xlfn.XLOOKUP($B1942,'Raw -orders'!$A:$A,'Raw -orders'!$B:$E)</f>
        <v>643</v>
      </c>
      <c r="P1942">
        <v>42818</v>
      </c>
      <c r="Q1942" s="1">
        <v>44306</v>
      </c>
      <c r="R1942" s="1">
        <v>44309</v>
      </c>
      <c r="S1942" t="str" cm="1">
        <f t="array" ref="S1942:Z1942">_xlfn.XLOOKUP($O1942,'Raw - customers'!$A:$A,'Raw - customers'!$B:$I)</f>
        <v>Pietro Duling</v>
      </c>
      <c r="T1942" t="str">
        <v>Female</v>
      </c>
      <c r="U1942">
        <v>36</v>
      </c>
      <c r="V1942" t="str">
        <v>575 Olson MallApt. 344</v>
      </c>
      <c r="W1942">
        <v>3478</v>
      </c>
      <c r="X1942" t="str">
        <v>Shieldschester</v>
      </c>
      <c r="Y1942" t="str">
        <v>Tasmania</v>
      </c>
      <c r="Z1942" t="str">
        <v>Australia</v>
      </c>
      <c r="AA1942">
        <v>4</v>
      </c>
      <c r="AB1942" s="3" t="str">
        <f t="shared" si="61"/>
        <v>0 to 10</v>
      </c>
      <c r="AM1942" s="6">
        <v>643</v>
      </c>
      <c r="AN1942" s="6" t="s">
        <v>1414</v>
      </c>
    </row>
    <row r="1943" spans="1:40" x14ac:dyDescent="0.25">
      <c r="A1943">
        <v>1941</v>
      </c>
      <c r="B1943">
        <v>389</v>
      </c>
      <c r="C1943">
        <v>1071</v>
      </c>
      <c r="D1943">
        <v>93</v>
      </c>
      <c r="E1943">
        <v>2</v>
      </c>
      <c r="F1943">
        <v>186</v>
      </c>
      <c r="G1943">
        <v>1</v>
      </c>
      <c r="H1943" t="str">
        <f>VLOOKUP($C1943,'Raw-products'!$A$2:$H$1261,MATCH(H$1,'Raw-products'!$A$1:$H$1,0))</f>
        <v>Trousers</v>
      </c>
      <c r="I1943" t="str">
        <f>VLOOKUP($C1943,'Raw-products'!$A$2:$H$1261,MATCH(I$1,'Raw-products'!$A$1:$H$1,0))</f>
        <v>Joggers</v>
      </c>
      <c r="J1943" t="str">
        <f>VLOOKUP($C1943,'Raw-products'!$A$2:$H$1261,MATCH(J$1,'Raw-products'!$A$1:$H$1,0))</f>
        <v>S</v>
      </c>
      <c r="K1943" t="str">
        <f>VLOOKUP($C1943,'Raw-products'!$A$2:$H$1261,MATCH(K$1,'Raw-products'!$A$1:$H$1,0))</f>
        <v>blue</v>
      </c>
      <c r="L1943">
        <f>VLOOKUP($C1943,'Raw-products'!$A$2:$H$1261,MATCH(L$1,'Raw-products'!$A$1:$H$1,0))</f>
        <v>94</v>
      </c>
      <c r="M1943">
        <f>VLOOKUP($C1943,'Raw-products'!$A$2:$H$1261,MATCH(M$1,'Raw-products'!$A$1:$H$1,0))</f>
        <v>50</v>
      </c>
      <c r="N1943" s="5">
        <f t="shared" si="60"/>
        <v>4700</v>
      </c>
      <c r="O1943" cm="1">
        <f t="array" ref="O1943:R1943">_xlfn.XLOOKUP($B1943,'Raw -orders'!$A:$A,'Raw -orders'!$B:$E)</f>
        <v>643</v>
      </c>
      <c r="P1943">
        <v>42818</v>
      </c>
      <c r="Q1943" s="1">
        <v>44306</v>
      </c>
      <c r="R1943" s="1">
        <v>44309</v>
      </c>
      <c r="S1943" t="str" cm="1">
        <f t="array" ref="S1943:Z1943">_xlfn.XLOOKUP($O1943,'Raw - customers'!$A:$A,'Raw - customers'!$B:$I)</f>
        <v>Pietro Duling</v>
      </c>
      <c r="T1943" t="str">
        <v>Female</v>
      </c>
      <c r="U1943">
        <v>36</v>
      </c>
      <c r="V1943" t="str">
        <v>575 Olson MallApt. 344</v>
      </c>
      <c r="W1943">
        <v>3478</v>
      </c>
      <c r="X1943" t="str">
        <v>Shieldschester</v>
      </c>
      <c r="Y1943" t="str">
        <v>Tasmania</v>
      </c>
      <c r="Z1943" t="str">
        <v>Australia</v>
      </c>
      <c r="AA1943">
        <v>4</v>
      </c>
      <c r="AB1943" s="3" t="str">
        <f t="shared" si="61"/>
        <v>0 to 10</v>
      </c>
      <c r="AM1943" s="6">
        <v>643</v>
      </c>
      <c r="AN1943" s="6" t="s">
        <v>1414</v>
      </c>
    </row>
    <row r="1944" spans="1:40" x14ac:dyDescent="0.25">
      <c r="A1944">
        <v>1942</v>
      </c>
      <c r="B1944">
        <v>390</v>
      </c>
      <c r="C1944">
        <v>1101</v>
      </c>
      <c r="D1944">
        <v>115</v>
      </c>
      <c r="E1944">
        <v>3</v>
      </c>
      <c r="F1944">
        <v>345</v>
      </c>
      <c r="G1944">
        <v>1</v>
      </c>
      <c r="H1944" t="str">
        <f>VLOOKUP($C1944,'Raw-products'!$A$2:$H$1261,MATCH(H$1,'Raw-products'!$A$1:$H$1,0))</f>
        <v>Trousers</v>
      </c>
      <c r="I1944" t="str">
        <f>VLOOKUP($C1944,'Raw-products'!$A$2:$H$1261,MATCH(I$1,'Raw-products'!$A$1:$H$1,0))</f>
        <v>Cropped</v>
      </c>
      <c r="J1944" t="str">
        <f>VLOOKUP($C1944,'Raw-products'!$A$2:$H$1261,MATCH(J$1,'Raw-products'!$A$1:$H$1,0))</f>
        <v>S</v>
      </c>
      <c r="K1944" t="str">
        <f>VLOOKUP($C1944,'Raw-products'!$A$2:$H$1261,MATCH(K$1,'Raw-products'!$A$1:$H$1,0))</f>
        <v>green</v>
      </c>
      <c r="L1944">
        <f>VLOOKUP($C1944,'Raw-products'!$A$2:$H$1261,MATCH(L$1,'Raw-products'!$A$1:$H$1,0))</f>
        <v>99</v>
      </c>
      <c r="M1944">
        <f>VLOOKUP($C1944,'Raw-products'!$A$2:$H$1261,MATCH(M$1,'Raw-products'!$A$1:$H$1,0))</f>
        <v>71</v>
      </c>
      <c r="N1944" s="5">
        <f t="shared" si="60"/>
        <v>7029</v>
      </c>
      <c r="O1944" cm="1">
        <f t="array" ref="O1944:R1944">_xlfn.XLOOKUP($B1944,'Raw -orders'!$A:$A,'Raw -orders'!$B:$E)</f>
        <v>206</v>
      </c>
      <c r="P1944">
        <v>57651</v>
      </c>
      <c r="Q1944" s="1">
        <v>44216</v>
      </c>
      <c r="R1944" s="1">
        <v>44220</v>
      </c>
      <c r="S1944" t="str" cm="1">
        <f t="array" ref="S1944:Z1944">_xlfn.XLOOKUP($O1944,'Raw - customers'!$A:$A,'Raw - customers'!$B:$I)</f>
        <v>Crin Johnikin</v>
      </c>
      <c r="T1944" t="str">
        <v>Polygender</v>
      </c>
      <c r="U1944">
        <v>66</v>
      </c>
      <c r="V1944" t="str">
        <v>09 Kiehn View RdApt. 209</v>
      </c>
      <c r="W1944">
        <v>2155</v>
      </c>
      <c r="X1944" t="str">
        <v>South Clairetown</v>
      </c>
      <c r="Y1944" t="str">
        <v>Queensland</v>
      </c>
      <c r="Z1944" t="str">
        <v>Australia</v>
      </c>
      <c r="AA1944">
        <v>1</v>
      </c>
      <c r="AB1944" s="3" t="str">
        <f t="shared" si="61"/>
        <v>0 to 10</v>
      </c>
      <c r="AM1944" s="6">
        <v>206</v>
      </c>
      <c r="AN1944" s="6" t="s">
        <v>1355</v>
      </c>
    </row>
    <row r="1945" spans="1:40" x14ac:dyDescent="0.25">
      <c r="A1945">
        <v>1943</v>
      </c>
      <c r="B1945">
        <v>390</v>
      </c>
      <c r="C1945">
        <v>405</v>
      </c>
      <c r="D1945">
        <v>119</v>
      </c>
      <c r="E1945">
        <v>3</v>
      </c>
      <c r="F1945">
        <v>357</v>
      </c>
      <c r="G1945">
        <v>1</v>
      </c>
      <c r="H1945" t="str">
        <f>VLOOKUP($C1945,'Raw-products'!$A$2:$H$1261,MATCH(H$1,'Raw-products'!$A$1:$H$1,0))</f>
        <v>Shirt</v>
      </c>
      <c r="I1945" t="str">
        <f>VLOOKUP($C1945,'Raw-products'!$A$2:$H$1261,MATCH(I$1,'Raw-products'!$A$1:$H$1,0))</f>
        <v>Casual Slim Fit</v>
      </c>
      <c r="J1945" t="str">
        <f>VLOOKUP($C1945,'Raw-products'!$A$2:$H$1261,MATCH(J$1,'Raw-products'!$A$1:$H$1,0))</f>
        <v>XS</v>
      </c>
      <c r="K1945" t="str">
        <f>VLOOKUP($C1945,'Raw-products'!$A$2:$H$1261,MATCH(K$1,'Raw-products'!$A$1:$H$1,0))</f>
        <v>blue</v>
      </c>
      <c r="L1945">
        <f>VLOOKUP($C1945,'Raw-products'!$A$2:$H$1261,MATCH(L$1,'Raw-products'!$A$1:$H$1,0))</f>
        <v>113</v>
      </c>
      <c r="M1945">
        <f>VLOOKUP($C1945,'Raw-products'!$A$2:$H$1261,MATCH(M$1,'Raw-products'!$A$1:$H$1,0))</f>
        <v>55</v>
      </c>
      <c r="N1945" s="5">
        <f t="shared" si="60"/>
        <v>6215</v>
      </c>
      <c r="O1945" cm="1">
        <f t="array" ref="O1945:R1945">_xlfn.XLOOKUP($B1945,'Raw -orders'!$A:$A,'Raw -orders'!$B:$E)</f>
        <v>206</v>
      </c>
      <c r="P1945">
        <v>57651</v>
      </c>
      <c r="Q1945" s="1">
        <v>44216</v>
      </c>
      <c r="R1945" s="1">
        <v>44220</v>
      </c>
      <c r="S1945" t="str" cm="1">
        <f t="array" ref="S1945:Z1945">_xlfn.XLOOKUP($O1945,'Raw - customers'!$A:$A,'Raw - customers'!$B:$I)</f>
        <v>Crin Johnikin</v>
      </c>
      <c r="T1945" t="str">
        <v>Polygender</v>
      </c>
      <c r="U1945">
        <v>66</v>
      </c>
      <c r="V1945" t="str">
        <v>09 Kiehn View RdApt. 209</v>
      </c>
      <c r="W1945">
        <v>2155</v>
      </c>
      <c r="X1945" t="str">
        <v>South Clairetown</v>
      </c>
      <c r="Y1945" t="str">
        <v>Queensland</v>
      </c>
      <c r="Z1945" t="str">
        <v>Australia</v>
      </c>
      <c r="AA1945">
        <v>1</v>
      </c>
      <c r="AB1945" s="3" t="str">
        <f t="shared" si="61"/>
        <v>0 to 10</v>
      </c>
      <c r="AM1945" s="6">
        <v>206</v>
      </c>
      <c r="AN1945" s="6" t="s">
        <v>1355</v>
      </c>
    </row>
    <row r="1946" spans="1:40" x14ac:dyDescent="0.25">
      <c r="A1946">
        <v>1944</v>
      </c>
      <c r="B1946">
        <v>390</v>
      </c>
      <c r="C1946">
        <v>685</v>
      </c>
      <c r="D1946">
        <v>113</v>
      </c>
      <c r="E1946">
        <v>2</v>
      </c>
      <c r="F1946">
        <v>226</v>
      </c>
      <c r="G1946">
        <v>1</v>
      </c>
      <c r="H1946" t="str">
        <f>VLOOKUP($C1946,'Raw-products'!$A$2:$H$1261,MATCH(H$1,'Raw-products'!$A$1:$H$1,0))</f>
        <v>Jacket</v>
      </c>
      <c r="I1946" t="str">
        <f>VLOOKUP($C1946,'Raw-products'!$A$2:$H$1261,MATCH(I$1,'Raw-products'!$A$1:$H$1,0))</f>
        <v>Parka</v>
      </c>
      <c r="J1946" t="str">
        <f>VLOOKUP($C1946,'Raw-products'!$A$2:$H$1261,MATCH(J$1,'Raw-products'!$A$1:$H$1,0))</f>
        <v>XS</v>
      </c>
      <c r="K1946" t="str">
        <f>VLOOKUP($C1946,'Raw-products'!$A$2:$H$1261,MATCH(K$1,'Raw-products'!$A$1:$H$1,0))</f>
        <v>blue</v>
      </c>
      <c r="L1946">
        <f>VLOOKUP($C1946,'Raw-products'!$A$2:$H$1261,MATCH(L$1,'Raw-products'!$A$1:$H$1,0))</f>
        <v>119</v>
      </c>
      <c r="M1946">
        <f>VLOOKUP($C1946,'Raw-products'!$A$2:$H$1261,MATCH(M$1,'Raw-products'!$A$1:$H$1,0))</f>
        <v>67</v>
      </c>
      <c r="N1946" s="5">
        <f t="shared" si="60"/>
        <v>7973</v>
      </c>
      <c r="O1946" cm="1">
        <f t="array" ref="O1946:R1946">_xlfn.XLOOKUP($B1946,'Raw -orders'!$A:$A,'Raw -orders'!$B:$E)</f>
        <v>206</v>
      </c>
      <c r="P1946">
        <v>57651</v>
      </c>
      <c r="Q1946" s="1">
        <v>44216</v>
      </c>
      <c r="R1946" s="1">
        <v>44220</v>
      </c>
      <c r="S1946" t="str" cm="1">
        <f t="array" ref="S1946:Z1946">_xlfn.XLOOKUP($O1946,'Raw - customers'!$A:$A,'Raw - customers'!$B:$I)</f>
        <v>Crin Johnikin</v>
      </c>
      <c r="T1946" t="str">
        <v>Polygender</v>
      </c>
      <c r="U1946">
        <v>66</v>
      </c>
      <c r="V1946" t="str">
        <v>09 Kiehn View RdApt. 209</v>
      </c>
      <c r="W1946">
        <v>2155</v>
      </c>
      <c r="X1946" t="str">
        <v>South Clairetown</v>
      </c>
      <c r="Y1946" t="str">
        <v>Queensland</v>
      </c>
      <c r="Z1946" t="str">
        <v>Australia</v>
      </c>
      <c r="AA1946">
        <v>1</v>
      </c>
      <c r="AB1946" s="3" t="str">
        <f t="shared" si="61"/>
        <v>0 to 10</v>
      </c>
      <c r="AM1946" s="6">
        <v>206</v>
      </c>
      <c r="AN1946" s="6" t="s">
        <v>1355</v>
      </c>
    </row>
    <row r="1947" spans="1:40" x14ac:dyDescent="0.25">
      <c r="A1947">
        <v>1945</v>
      </c>
      <c r="B1947">
        <v>391</v>
      </c>
      <c r="C1947">
        <v>850</v>
      </c>
      <c r="D1947">
        <v>113</v>
      </c>
      <c r="E1947">
        <v>2</v>
      </c>
      <c r="F1947">
        <v>226</v>
      </c>
      <c r="G1947">
        <v>1</v>
      </c>
      <c r="H1947" t="str">
        <f>VLOOKUP($C1947,'Raw-products'!$A$2:$H$1261,MATCH(H$1,'Raw-products'!$A$1:$H$1,0))</f>
        <v>Trousers</v>
      </c>
      <c r="I1947" t="str">
        <f>VLOOKUP($C1947,'Raw-products'!$A$2:$H$1261,MATCH(I$1,'Raw-products'!$A$1:$H$1,0))</f>
        <v>Chinos</v>
      </c>
      <c r="J1947" t="str">
        <f>VLOOKUP($C1947,'Raw-products'!$A$2:$H$1261,MATCH(J$1,'Raw-products'!$A$1:$H$1,0))</f>
        <v>XS</v>
      </c>
      <c r="K1947" t="str">
        <f>VLOOKUP($C1947,'Raw-products'!$A$2:$H$1261,MATCH(K$1,'Raw-products'!$A$1:$H$1,0))</f>
        <v>yellow</v>
      </c>
      <c r="L1947">
        <f>VLOOKUP($C1947,'Raw-products'!$A$2:$H$1261,MATCH(L$1,'Raw-products'!$A$1:$H$1,0))</f>
        <v>100</v>
      </c>
      <c r="M1947">
        <f>VLOOKUP($C1947,'Raw-products'!$A$2:$H$1261,MATCH(M$1,'Raw-products'!$A$1:$H$1,0))</f>
        <v>41</v>
      </c>
      <c r="N1947" s="5">
        <f t="shared" si="60"/>
        <v>4100</v>
      </c>
      <c r="O1947" cm="1">
        <f t="array" ref="O1947:R1947">_xlfn.XLOOKUP($B1947,'Raw -orders'!$A:$A,'Raw -orders'!$B:$E)</f>
        <v>726</v>
      </c>
      <c r="P1947">
        <v>24661</v>
      </c>
      <c r="Q1947" s="1">
        <v>44332</v>
      </c>
      <c r="R1947" s="1">
        <v>44353</v>
      </c>
      <c r="S1947" t="str" cm="1">
        <f t="array" ref="S1947:Z1947">_xlfn.XLOOKUP($O1947,'Raw - customers'!$A:$A,'Raw - customers'!$B:$I)</f>
        <v>Rey Grasner</v>
      </c>
      <c r="T1947" t="str">
        <v>Genderqueer</v>
      </c>
      <c r="U1947">
        <v>27</v>
      </c>
      <c r="V1947" t="str">
        <v>50 Layla RunApt. 551</v>
      </c>
      <c r="W1947">
        <v>9439</v>
      </c>
      <c r="X1947" t="str">
        <v>Cassinport</v>
      </c>
      <c r="Y1947" t="str">
        <v>Western Australia</v>
      </c>
      <c r="Z1947" t="str">
        <v>Australia</v>
      </c>
      <c r="AA1947">
        <v>5</v>
      </c>
      <c r="AB1947" s="3" t="str">
        <f t="shared" si="61"/>
        <v>20 to 30</v>
      </c>
      <c r="AM1947" s="6">
        <v>726</v>
      </c>
      <c r="AN1947" s="6" t="s">
        <v>1377</v>
      </c>
    </row>
    <row r="1948" spans="1:40" x14ac:dyDescent="0.25">
      <c r="A1948">
        <v>1946</v>
      </c>
      <c r="B1948">
        <v>391</v>
      </c>
      <c r="C1948">
        <v>607</v>
      </c>
      <c r="D1948">
        <v>112</v>
      </c>
      <c r="E1948">
        <v>1</v>
      </c>
      <c r="F1948">
        <v>112</v>
      </c>
      <c r="G1948">
        <v>1</v>
      </c>
      <c r="H1948" t="str">
        <f>VLOOKUP($C1948,'Raw-products'!$A$2:$H$1261,MATCH(H$1,'Raw-products'!$A$1:$H$1,0))</f>
        <v>Jacket</v>
      </c>
      <c r="I1948" t="str">
        <f>VLOOKUP($C1948,'Raw-products'!$A$2:$H$1261,MATCH(I$1,'Raw-products'!$A$1:$H$1,0))</f>
        <v>Cardigan</v>
      </c>
      <c r="J1948" t="str">
        <f>VLOOKUP($C1948,'Raw-products'!$A$2:$H$1261,MATCH(J$1,'Raw-products'!$A$1:$H$1,0))</f>
        <v>M</v>
      </c>
      <c r="K1948" t="str">
        <f>VLOOKUP($C1948,'Raw-products'!$A$2:$H$1261,MATCH(K$1,'Raw-products'!$A$1:$H$1,0))</f>
        <v>yellow</v>
      </c>
      <c r="L1948">
        <f>VLOOKUP($C1948,'Raw-products'!$A$2:$H$1261,MATCH(L$1,'Raw-products'!$A$1:$H$1,0))</f>
        <v>118</v>
      </c>
      <c r="M1948">
        <f>VLOOKUP($C1948,'Raw-products'!$A$2:$H$1261,MATCH(M$1,'Raw-products'!$A$1:$H$1,0))</f>
        <v>64</v>
      </c>
      <c r="N1948" s="5">
        <f t="shared" si="60"/>
        <v>7552</v>
      </c>
      <c r="O1948" cm="1">
        <f t="array" ref="O1948:R1948">_xlfn.XLOOKUP($B1948,'Raw -orders'!$A:$A,'Raw -orders'!$B:$E)</f>
        <v>726</v>
      </c>
      <c r="P1948">
        <v>24661</v>
      </c>
      <c r="Q1948" s="1">
        <v>44332</v>
      </c>
      <c r="R1948" s="1">
        <v>44353</v>
      </c>
      <c r="S1948" t="str" cm="1">
        <f t="array" ref="S1948:Z1948">_xlfn.XLOOKUP($O1948,'Raw - customers'!$A:$A,'Raw - customers'!$B:$I)</f>
        <v>Rey Grasner</v>
      </c>
      <c r="T1948" t="str">
        <v>Genderqueer</v>
      </c>
      <c r="U1948">
        <v>27</v>
      </c>
      <c r="V1948" t="str">
        <v>50 Layla RunApt. 551</v>
      </c>
      <c r="W1948">
        <v>9439</v>
      </c>
      <c r="X1948" t="str">
        <v>Cassinport</v>
      </c>
      <c r="Y1948" t="str">
        <v>Western Australia</v>
      </c>
      <c r="Z1948" t="str">
        <v>Australia</v>
      </c>
      <c r="AA1948">
        <v>5</v>
      </c>
      <c r="AB1948" s="3" t="str">
        <f t="shared" si="61"/>
        <v>20 to 30</v>
      </c>
      <c r="AM1948" s="6">
        <v>726</v>
      </c>
      <c r="AN1948" s="6" t="s">
        <v>1377</v>
      </c>
    </row>
    <row r="1949" spans="1:40" x14ac:dyDescent="0.25">
      <c r="A1949">
        <v>1947</v>
      </c>
      <c r="B1949">
        <v>391</v>
      </c>
      <c r="C1949">
        <v>872</v>
      </c>
      <c r="D1949">
        <v>113</v>
      </c>
      <c r="E1949">
        <v>2</v>
      </c>
      <c r="F1949">
        <v>226</v>
      </c>
      <c r="G1949">
        <v>1</v>
      </c>
      <c r="H1949" t="str">
        <f>VLOOKUP($C1949,'Raw-products'!$A$2:$H$1261,MATCH(H$1,'Raw-products'!$A$1:$H$1,0))</f>
        <v>Trousers</v>
      </c>
      <c r="I1949" t="str">
        <f>VLOOKUP($C1949,'Raw-products'!$A$2:$H$1261,MATCH(I$1,'Raw-products'!$A$1:$H$1,0))</f>
        <v>Chinos</v>
      </c>
      <c r="J1949" t="str">
        <f>VLOOKUP($C1949,'Raw-products'!$A$2:$H$1261,MATCH(J$1,'Raw-products'!$A$1:$H$1,0))</f>
        <v>M</v>
      </c>
      <c r="K1949" t="str">
        <f>VLOOKUP($C1949,'Raw-products'!$A$2:$H$1261,MATCH(K$1,'Raw-products'!$A$1:$H$1,0))</f>
        <v>violet</v>
      </c>
      <c r="L1949">
        <f>VLOOKUP($C1949,'Raw-products'!$A$2:$H$1261,MATCH(L$1,'Raw-products'!$A$1:$H$1,0))</f>
        <v>100</v>
      </c>
      <c r="M1949">
        <f>VLOOKUP($C1949,'Raw-products'!$A$2:$H$1261,MATCH(M$1,'Raw-products'!$A$1:$H$1,0))</f>
        <v>54</v>
      </c>
      <c r="N1949" s="5">
        <f t="shared" si="60"/>
        <v>5400</v>
      </c>
      <c r="O1949" cm="1">
        <f t="array" ref="O1949:R1949">_xlfn.XLOOKUP($B1949,'Raw -orders'!$A:$A,'Raw -orders'!$B:$E)</f>
        <v>726</v>
      </c>
      <c r="P1949">
        <v>24661</v>
      </c>
      <c r="Q1949" s="1">
        <v>44332</v>
      </c>
      <c r="R1949" s="1">
        <v>44353</v>
      </c>
      <c r="S1949" t="str" cm="1">
        <f t="array" ref="S1949:Z1949">_xlfn.XLOOKUP($O1949,'Raw - customers'!$A:$A,'Raw - customers'!$B:$I)</f>
        <v>Rey Grasner</v>
      </c>
      <c r="T1949" t="str">
        <v>Genderqueer</v>
      </c>
      <c r="U1949">
        <v>27</v>
      </c>
      <c r="V1949" t="str">
        <v>50 Layla RunApt. 551</v>
      </c>
      <c r="W1949">
        <v>9439</v>
      </c>
      <c r="X1949" t="str">
        <v>Cassinport</v>
      </c>
      <c r="Y1949" t="str">
        <v>Western Australia</v>
      </c>
      <c r="Z1949" t="str">
        <v>Australia</v>
      </c>
      <c r="AA1949">
        <v>5</v>
      </c>
      <c r="AB1949" s="3" t="str">
        <f t="shared" si="61"/>
        <v>20 to 30</v>
      </c>
      <c r="AM1949" s="6">
        <v>726</v>
      </c>
      <c r="AN1949" s="6" t="s">
        <v>1377</v>
      </c>
    </row>
    <row r="1950" spans="1:40" x14ac:dyDescent="0.25">
      <c r="A1950">
        <v>1948</v>
      </c>
      <c r="B1950">
        <v>391</v>
      </c>
      <c r="C1950">
        <v>1155</v>
      </c>
      <c r="D1950">
        <v>99</v>
      </c>
      <c r="E1950">
        <v>1</v>
      </c>
      <c r="F1950">
        <v>99</v>
      </c>
      <c r="G1950">
        <v>1</v>
      </c>
      <c r="H1950" t="str">
        <f>VLOOKUP($C1950,'Raw-products'!$A$2:$H$1261,MATCH(H$1,'Raw-products'!$A$1:$H$1,0))</f>
        <v>Trousers</v>
      </c>
      <c r="I1950" t="str">
        <f>VLOOKUP($C1950,'Raw-products'!$A$2:$H$1261,MATCH(I$1,'Raw-products'!$A$1:$H$1,0))</f>
        <v>High-Waisted</v>
      </c>
      <c r="J1950" t="str">
        <f>VLOOKUP($C1950,'Raw-products'!$A$2:$H$1261,MATCH(J$1,'Raw-products'!$A$1:$H$1,0))</f>
        <v>XS</v>
      </c>
      <c r="K1950" t="str">
        <f>VLOOKUP($C1950,'Raw-products'!$A$2:$H$1261,MATCH(K$1,'Raw-products'!$A$1:$H$1,0))</f>
        <v>red</v>
      </c>
      <c r="L1950">
        <f>VLOOKUP($C1950,'Raw-products'!$A$2:$H$1261,MATCH(L$1,'Raw-products'!$A$1:$H$1,0))</f>
        <v>98</v>
      </c>
      <c r="M1950">
        <f>VLOOKUP($C1950,'Raw-products'!$A$2:$H$1261,MATCH(M$1,'Raw-products'!$A$1:$H$1,0))</f>
        <v>74</v>
      </c>
      <c r="N1950" s="5">
        <f t="shared" si="60"/>
        <v>7252</v>
      </c>
      <c r="O1950" cm="1">
        <f t="array" ref="O1950:R1950">_xlfn.XLOOKUP($B1950,'Raw -orders'!$A:$A,'Raw -orders'!$B:$E)</f>
        <v>726</v>
      </c>
      <c r="P1950">
        <v>24661</v>
      </c>
      <c r="Q1950" s="1">
        <v>44332</v>
      </c>
      <c r="R1950" s="1">
        <v>44353</v>
      </c>
      <c r="S1950" t="str" cm="1">
        <f t="array" ref="S1950:Z1950">_xlfn.XLOOKUP($O1950,'Raw - customers'!$A:$A,'Raw - customers'!$B:$I)</f>
        <v>Rey Grasner</v>
      </c>
      <c r="T1950" t="str">
        <v>Genderqueer</v>
      </c>
      <c r="U1950">
        <v>27</v>
      </c>
      <c r="V1950" t="str">
        <v>50 Layla RunApt. 551</v>
      </c>
      <c r="W1950">
        <v>9439</v>
      </c>
      <c r="X1950" t="str">
        <v>Cassinport</v>
      </c>
      <c r="Y1950" t="str">
        <v>Western Australia</v>
      </c>
      <c r="Z1950" t="str">
        <v>Australia</v>
      </c>
      <c r="AA1950">
        <v>5</v>
      </c>
      <c r="AB1950" s="3" t="str">
        <f t="shared" si="61"/>
        <v>20 to 30</v>
      </c>
      <c r="AM1950" s="6">
        <v>726</v>
      </c>
      <c r="AN1950" s="6" t="s">
        <v>1377</v>
      </c>
    </row>
    <row r="1951" spans="1:40" x14ac:dyDescent="0.25">
      <c r="A1951">
        <v>1949</v>
      </c>
      <c r="B1951">
        <v>391</v>
      </c>
      <c r="C1951">
        <v>1114</v>
      </c>
      <c r="D1951">
        <v>115</v>
      </c>
      <c r="E1951">
        <v>3</v>
      </c>
      <c r="F1951">
        <v>345</v>
      </c>
      <c r="G1951">
        <v>1</v>
      </c>
      <c r="H1951" t="str">
        <f>VLOOKUP($C1951,'Raw-products'!$A$2:$H$1261,MATCH(H$1,'Raw-products'!$A$1:$H$1,0))</f>
        <v>Trousers</v>
      </c>
      <c r="I1951" t="str">
        <f>VLOOKUP($C1951,'Raw-products'!$A$2:$H$1261,MATCH(I$1,'Raw-products'!$A$1:$H$1,0))</f>
        <v>Cropped</v>
      </c>
      <c r="J1951" t="str">
        <f>VLOOKUP($C1951,'Raw-products'!$A$2:$H$1261,MATCH(J$1,'Raw-products'!$A$1:$H$1,0))</f>
        <v>XL</v>
      </c>
      <c r="K1951" t="str">
        <f>VLOOKUP($C1951,'Raw-products'!$A$2:$H$1261,MATCH(K$1,'Raw-products'!$A$1:$H$1,0))</f>
        <v>indigo</v>
      </c>
      <c r="L1951">
        <f>VLOOKUP($C1951,'Raw-products'!$A$2:$H$1261,MATCH(L$1,'Raw-products'!$A$1:$H$1,0))</f>
        <v>99</v>
      </c>
      <c r="M1951">
        <f>VLOOKUP($C1951,'Raw-products'!$A$2:$H$1261,MATCH(M$1,'Raw-products'!$A$1:$H$1,0))</f>
        <v>58</v>
      </c>
      <c r="N1951" s="5">
        <f t="shared" si="60"/>
        <v>5742</v>
      </c>
      <c r="O1951" cm="1">
        <f t="array" ref="O1951:R1951">_xlfn.XLOOKUP($B1951,'Raw -orders'!$A:$A,'Raw -orders'!$B:$E)</f>
        <v>726</v>
      </c>
      <c r="P1951">
        <v>24661</v>
      </c>
      <c r="Q1951" s="1">
        <v>44332</v>
      </c>
      <c r="R1951" s="1">
        <v>44353</v>
      </c>
      <c r="S1951" t="str" cm="1">
        <f t="array" ref="S1951:Z1951">_xlfn.XLOOKUP($O1951,'Raw - customers'!$A:$A,'Raw - customers'!$B:$I)</f>
        <v>Rey Grasner</v>
      </c>
      <c r="T1951" t="str">
        <v>Genderqueer</v>
      </c>
      <c r="U1951">
        <v>27</v>
      </c>
      <c r="V1951" t="str">
        <v>50 Layla RunApt. 551</v>
      </c>
      <c r="W1951">
        <v>9439</v>
      </c>
      <c r="X1951" t="str">
        <v>Cassinport</v>
      </c>
      <c r="Y1951" t="str">
        <v>Western Australia</v>
      </c>
      <c r="Z1951" t="str">
        <v>Australia</v>
      </c>
      <c r="AA1951">
        <v>5</v>
      </c>
      <c r="AB1951" s="3" t="str">
        <f t="shared" si="61"/>
        <v>20 to 30</v>
      </c>
      <c r="AM1951" s="6">
        <v>726</v>
      </c>
      <c r="AN1951" s="6" t="s">
        <v>1377</v>
      </c>
    </row>
    <row r="1952" spans="1:40" x14ac:dyDescent="0.25">
      <c r="A1952">
        <v>1950</v>
      </c>
      <c r="B1952">
        <v>391</v>
      </c>
      <c r="C1952">
        <v>431</v>
      </c>
      <c r="D1952">
        <v>107</v>
      </c>
      <c r="E1952">
        <v>3</v>
      </c>
      <c r="F1952">
        <v>321</v>
      </c>
      <c r="G1952">
        <v>1</v>
      </c>
      <c r="H1952" t="str">
        <f>VLOOKUP($C1952,'Raw-products'!$A$2:$H$1261,MATCH(H$1,'Raw-products'!$A$1:$H$1,0))</f>
        <v>Jacket</v>
      </c>
      <c r="I1952" t="str">
        <f>VLOOKUP($C1952,'Raw-products'!$A$2:$H$1261,MATCH(I$1,'Raw-products'!$A$1:$H$1,0))</f>
        <v>Denim</v>
      </c>
      <c r="J1952" t="str">
        <f>VLOOKUP($C1952,'Raw-products'!$A$2:$H$1261,MATCH(J$1,'Raw-products'!$A$1:$H$1,0))</f>
        <v>S</v>
      </c>
      <c r="K1952" t="str">
        <f>VLOOKUP($C1952,'Raw-products'!$A$2:$H$1261,MATCH(K$1,'Raw-products'!$A$1:$H$1,0))</f>
        <v>yellow</v>
      </c>
      <c r="L1952">
        <f>VLOOKUP($C1952,'Raw-products'!$A$2:$H$1261,MATCH(L$1,'Raw-products'!$A$1:$H$1,0))</f>
        <v>92</v>
      </c>
      <c r="M1952">
        <f>VLOOKUP($C1952,'Raw-products'!$A$2:$H$1261,MATCH(M$1,'Raw-products'!$A$1:$H$1,0))</f>
        <v>43</v>
      </c>
      <c r="N1952" s="5">
        <f t="shared" si="60"/>
        <v>3956</v>
      </c>
      <c r="O1952" cm="1">
        <f t="array" ref="O1952:R1952">_xlfn.XLOOKUP($B1952,'Raw -orders'!$A:$A,'Raw -orders'!$B:$E)</f>
        <v>726</v>
      </c>
      <c r="P1952">
        <v>24661</v>
      </c>
      <c r="Q1952" s="1">
        <v>44332</v>
      </c>
      <c r="R1952" s="1">
        <v>44353</v>
      </c>
      <c r="S1952" t="str" cm="1">
        <f t="array" ref="S1952:Z1952">_xlfn.XLOOKUP($O1952,'Raw - customers'!$A:$A,'Raw - customers'!$B:$I)</f>
        <v>Rey Grasner</v>
      </c>
      <c r="T1952" t="str">
        <v>Genderqueer</v>
      </c>
      <c r="U1952">
        <v>27</v>
      </c>
      <c r="V1952" t="str">
        <v>50 Layla RunApt. 551</v>
      </c>
      <c r="W1952">
        <v>9439</v>
      </c>
      <c r="X1952" t="str">
        <v>Cassinport</v>
      </c>
      <c r="Y1952" t="str">
        <v>Western Australia</v>
      </c>
      <c r="Z1952" t="str">
        <v>Australia</v>
      </c>
      <c r="AA1952">
        <v>5</v>
      </c>
      <c r="AB1952" s="3" t="str">
        <f t="shared" si="61"/>
        <v>20 to 30</v>
      </c>
      <c r="AM1952" s="6">
        <v>726</v>
      </c>
      <c r="AN1952" s="6" t="s">
        <v>1377</v>
      </c>
    </row>
    <row r="1953" spans="1:40" x14ac:dyDescent="0.25">
      <c r="A1953">
        <v>1951</v>
      </c>
      <c r="B1953">
        <v>391</v>
      </c>
      <c r="C1953">
        <v>734</v>
      </c>
      <c r="D1953">
        <v>119</v>
      </c>
      <c r="E1953">
        <v>2</v>
      </c>
      <c r="F1953">
        <v>238</v>
      </c>
      <c r="G1953">
        <v>1</v>
      </c>
      <c r="H1953" t="str">
        <f>VLOOKUP($C1953,'Raw-products'!$A$2:$H$1261,MATCH(H$1,'Raw-products'!$A$1:$H$1,0))</f>
        <v>Jacket</v>
      </c>
      <c r="I1953" t="str">
        <f>VLOOKUP($C1953,'Raw-products'!$A$2:$H$1261,MATCH(I$1,'Raw-products'!$A$1:$H$1,0))</f>
        <v>Trench Coat</v>
      </c>
      <c r="J1953" t="str">
        <f>VLOOKUP($C1953,'Raw-products'!$A$2:$H$1261,MATCH(J$1,'Raw-products'!$A$1:$H$1,0))</f>
        <v>XL</v>
      </c>
      <c r="K1953" t="str">
        <f>VLOOKUP($C1953,'Raw-products'!$A$2:$H$1261,MATCH(K$1,'Raw-products'!$A$1:$H$1,0))</f>
        <v>violet</v>
      </c>
      <c r="L1953">
        <f>VLOOKUP($C1953,'Raw-products'!$A$2:$H$1261,MATCH(L$1,'Raw-products'!$A$1:$H$1,0))</f>
        <v>112</v>
      </c>
      <c r="M1953">
        <f>VLOOKUP($C1953,'Raw-products'!$A$2:$H$1261,MATCH(M$1,'Raw-products'!$A$1:$H$1,0))</f>
        <v>52</v>
      </c>
      <c r="N1953" s="5">
        <f t="shared" si="60"/>
        <v>5824</v>
      </c>
      <c r="O1953" cm="1">
        <f t="array" ref="O1953:R1953">_xlfn.XLOOKUP($B1953,'Raw -orders'!$A:$A,'Raw -orders'!$B:$E)</f>
        <v>726</v>
      </c>
      <c r="P1953">
        <v>24661</v>
      </c>
      <c r="Q1953" s="1">
        <v>44332</v>
      </c>
      <c r="R1953" s="1">
        <v>44353</v>
      </c>
      <c r="S1953" t="str" cm="1">
        <f t="array" ref="S1953:Z1953">_xlfn.XLOOKUP($O1953,'Raw - customers'!$A:$A,'Raw - customers'!$B:$I)</f>
        <v>Rey Grasner</v>
      </c>
      <c r="T1953" t="str">
        <v>Genderqueer</v>
      </c>
      <c r="U1953">
        <v>27</v>
      </c>
      <c r="V1953" t="str">
        <v>50 Layla RunApt. 551</v>
      </c>
      <c r="W1953">
        <v>9439</v>
      </c>
      <c r="X1953" t="str">
        <v>Cassinport</v>
      </c>
      <c r="Y1953" t="str">
        <v>Western Australia</v>
      </c>
      <c r="Z1953" t="str">
        <v>Australia</v>
      </c>
      <c r="AA1953">
        <v>5</v>
      </c>
      <c r="AB1953" s="3" t="str">
        <f t="shared" si="61"/>
        <v>20 to 30</v>
      </c>
      <c r="AM1953" s="6">
        <v>726</v>
      </c>
      <c r="AN1953" s="6" t="s">
        <v>1377</v>
      </c>
    </row>
    <row r="1954" spans="1:40" x14ac:dyDescent="0.25">
      <c r="A1954">
        <v>1952</v>
      </c>
      <c r="B1954">
        <v>392</v>
      </c>
      <c r="C1954">
        <v>1181</v>
      </c>
      <c r="D1954">
        <v>99</v>
      </c>
      <c r="E1954">
        <v>3</v>
      </c>
      <c r="F1954">
        <v>297</v>
      </c>
      <c r="G1954">
        <v>1</v>
      </c>
      <c r="H1954" t="str">
        <f>VLOOKUP($C1954,'Raw-products'!$A$2:$H$1261,MATCH(H$1,'Raw-products'!$A$1:$H$1,0))</f>
        <v>Trousers</v>
      </c>
      <c r="I1954" t="str">
        <f>VLOOKUP($C1954,'Raw-products'!$A$2:$H$1261,MATCH(I$1,'Raw-products'!$A$1:$H$1,0))</f>
        <v>High-Waisted</v>
      </c>
      <c r="J1954" t="str">
        <f>VLOOKUP($C1954,'Raw-products'!$A$2:$H$1261,MATCH(J$1,'Raw-products'!$A$1:$H$1,0))</f>
        <v>S</v>
      </c>
      <c r="K1954" t="str">
        <f>VLOOKUP($C1954,'Raw-products'!$A$2:$H$1261,MATCH(K$1,'Raw-products'!$A$1:$H$1,0))</f>
        <v>indigo</v>
      </c>
      <c r="L1954">
        <f>VLOOKUP($C1954,'Raw-products'!$A$2:$H$1261,MATCH(L$1,'Raw-products'!$A$1:$H$1,0))</f>
        <v>98</v>
      </c>
      <c r="M1954">
        <f>VLOOKUP($C1954,'Raw-products'!$A$2:$H$1261,MATCH(M$1,'Raw-products'!$A$1:$H$1,0))</f>
        <v>79</v>
      </c>
      <c r="N1954" s="5">
        <f>$L1954*$M1954</f>
        <v>7742</v>
      </c>
      <c r="O1954" cm="1">
        <f t="array" ref="O1954:R1954">_xlfn.XLOOKUP($B1954,'Raw -orders'!$A:$A,'Raw -orders'!$B:$E)</f>
        <v>840</v>
      </c>
      <c r="P1954">
        <v>32036</v>
      </c>
      <c r="Q1954" s="1">
        <v>44208</v>
      </c>
      <c r="R1954" s="1">
        <v>44221</v>
      </c>
      <c r="S1954" t="str" cm="1">
        <f t="array" ref="S1954:Z1954">_xlfn.XLOOKUP($O1954,'Raw - customers'!$A:$A,'Raw - customers'!$B:$I)</f>
        <v>Ellene Dedam</v>
      </c>
      <c r="T1954" t="str">
        <v>Agender</v>
      </c>
      <c r="U1954">
        <v>25</v>
      </c>
      <c r="V1954" t="str">
        <v>86 Crooks CrescentSuite 269</v>
      </c>
      <c r="W1954">
        <v>9366</v>
      </c>
      <c r="X1954" t="str">
        <v>Islamouth</v>
      </c>
      <c r="Y1954" t="str">
        <v>Western Australia</v>
      </c>
      <c r="Z1954" t="str">
        <v>Australia</v>
      </c>
      <c r="AA1954">
        <v>1</v>
      </c>
      <c r="AB1954" s="3" t="str">
        <f t="shared" si="61"/>
        <v>10 to 20</v>
      </c>
      <c r="AM1954" s="6">
        <v>840</v>
      </c>
      <c r="AN1954" s="6" t="s">
        <v>1377</v>
      </c>
    </row>
    <row r="1955" spans="1:40" x14ac:dyDescent="0.25">
      <c r="A1955">
        <v>1953</v>
      </c>
      <c r="B1955">
        <v>392</v>
      </c>
      <c r="C1955">
        <v>79</v>
      </c>
      <c r="D1955">
        <v>118</v>
      </c>
      <c r="E1955">
        <v>1</v>
      </c>
      <c r="F1955">
        <v>118</v>
      </c>
      <c r="G1955">
        <v>1</v>
      </c>
      <c r="H1955" t="str">
        <f>VLOOKUP($C1955,'Raw-products'!$A$2:$H$1261,MATCH(H$1,'Raw-products'!$A$1:$H$1,0))</f>
        <v>Shirt</v>
      </c>
      <c r="I1955" t="str">
        <f>VLOOKUP($C1955,'Raw-products'!$A$2:$H$1261,MATCH(I$1,'Raw-products'!$A$1:$H$1,0))</f>
        <v>Flannel</v>
      </c>
      <c r="J1955" t="str">
        <f>VLOOKUP($C1955,'Raw-products'!$A$2:$H$1261,MATCH(J$1,'Raw-products'!$A$1:$H$1,0))</f>
        <v>XL</v>
      </c>
      <c r="K1955" t="str">
        <f>VLOOKUP($C1955,'Raw-products'!$A$2:$H$1261,MATCH(K$1,'Raw-products'!$A$1:$H$1,0))</f>
        <v>orange</v>
      </c>
      <c r="L1955">
        <f>VLOOKUP($C1955,'Raw-products'!$A$2:$H$1261,MATCH(L$1,'Raw-products'!$A$1:$H$1,0))</f>
        <v>96</v>
      </c>
      <c r="M1955">
        <f>VLOOKUP($C1955,'Raw-products'!$A$2:$H$1261,MATCH(M$1,'Raw-products'!$A$1:$H$1,0))</f>
        <v>50</v>
      </c>
      <c r="N1955" s="5">
        <f t="shared" si="60"/>
        <v>4800</v>
      </c>
      <c r="O1955" cm="1">
        <f t="array" ref="O1955:R1955">_xlfn.XLOOKUP($B1955,'Raw -orders'!$A:$A,'Raw -orders'!$B:$E)</f>
        <v>840</v>
      </c>
      <c r="P1955">
        <v>32036</v>
      </c>
      <c r="Q1955" s="1">
        <v>44208</v>
      </c>
      <c r="R1955" s="1">
        <v>44221</v>
      </c>
      <c r="S1955" t="str" cm="1">
        <f t="array" ref="S1955:Z1955">_xlfn.XLOOKUP($O1955,'Raw - customers'!$A:$A,'Raw - customers'!$B:$I)</f>
        <v>Ellene Dedam</v>
      </c>
      <c r="T1955" t="str">
        <v>Agender</v>
      </c>
      <c r="U1955">
        <v>25</v>
      </c>
      <c r="V1955" t="str">
        <v>86 Crooks CrescentSuite 269</v>
      </c>
      <c r="W1955">
        <v>9366</v>
      </c>
      <c r="X1955" t="str">
        <v>Islamouth</v>
      </c>
      <c r="Y1955" t="str">
        <v>Western Australia</v>
      </c>
      <c r="Z1955" t="str">
        <v>Australia</v>
      </c>
      <c r="AA1955">
        <v>1</v>
      </c>
      <c r="AB1955" s="3" t="str">
        <f t="shared" si="61"/>
        <v>10 to 20</v>
      </c>
      <c r="AM1955" s="6">
        <v>840</v>
      </c>
      <c r="AN1955" s="6" t="s">
        <v>1377</v>
      </c>
    </row>
    <row r="1956" spans="1:40" x14ac:dyDescent="0.25">
      <c r="A1956">
        <v>1954</v>
      </c>
      <c r="B1956">
        <v>392</v>
      </c>
      <c r="C1956">
        <v>1156</v>
      </c>
      <c r="D1956">
        <v>99</v>
      </c>
      <c r="E1956">
        <v>2</v>
      </c>
      <c r="F1956">
        <v>198</v>
      </c>
      <c r="G1956">
        <v>1</v>
      </c>
      <c r="H1956" t="str">
        <f>VLOOKUP($C1956,'Raw-products'!$A$2:$H$1261,MATCH(H$1,'Raw-products'!$A$1:$H$1,0))</f>
        <v>Trousers</v>
      </c>
      <c r="I1956" t="str">
        <f>VLOOKUP($C1956,'Raw-products'!$A$2:$H$1261,MATCH(I$1,'Raw-products'!$A$1:$H$1,0))</f>
        <v>High-Waisted</v>
      </c>
      <c r="J1956" t="str">
        <f>VLOOKUP($C1956,'Raw-products'!$A$2:$H$1261,MATCH(J$1,'Raw-products'!$A$1:$H$1,0))</f>
        <v>S</v>
      </c>
      <c r="K1956" t="str">
        <f>VLOOKUP($C1956,'Raw-products'!$A$2:$H$1261,MATCH(K$1,'Raw-products'!$A$1:$H$1,0))</f>
        <v>red</v>
      </c>
      <c r="L1956">
        <f>VLOOKUP($C1956,'Raw-products'!$A$2:$H$1261,MATCH(L$1,'Raw-products'!$A$1:$H$1,0))</f>
        <v>98</v>
      </c>
      <c r="M1956">
        <f>VLOOKUP($C1956,'Raw-products'!$A$2:$H$1261,MATCH(M$1,'Raw-products'!$A$1:$H$1,0))</f>
        <v>80</v>
      </c>
      <c r="N1956" s="5">
        <f t="shared" si="60"/>
        <v>7840</v>
      </c>
      <c r="O1956" cm="1">
        <f t="array" ref="O1956:R1956">_xlfn.XLOOKUP($B1956,'Raw -orders'!$A:$A,'Raw -orders'!$B:$E)</f>
        <v>840</v>
      </c>
      <c r="P1956">
        <v>32036</v>
      </c>
      <c r="Q1956" s="1">
        <v>44208</v>
      </c>
      <c r="R1956" s="1">
        <v>44221</v>
      </c>
      <c r="S1956" t="str" cm="1">
        <f t="array" ref="S1956:Z1956">_xlfn.XLOOKUP($O1956,'Raw - customers'!$A:$A,'Raw - customers'!$B:$I)</f>
        <v>Ellene Dedam</v>
      </c>
      <c r="T1956" t="str">
        <v>Agender</v>
      </c>
      <c r="U1956">
        <v>25</v>
      </c>
      <c r="V1956" t="str">
        <v>86 Crooks CrescentSuite 269</v>
      </c>
      <c r="W1956">
        <v>9366</v>
      </c>
      <c r="X1956" t="str">
        <v>Islamouth</v>
      </c>
      <c r="Y1956" t="str">
        <v>Western Australia</v>
      </c>
      <c r="Z1956" t="str">
        <v>Australia</v>
      </c>
      <c r="AA1956">
        <v>1</v>
      </c>
      <c r="AB1956" s="3" t="str">
        <f t="shared" si="61"/>
        <v>10 to 20</v>
      </c>
      <c r="AM1956" s="6">
        <v>840</v>
      </c>
      <c r="AN1956" s="6" t="s">
        <v>1377</v>
      </c>
    </row>
    <row r="1957" spans="1:40" x14ac:dyDescent="0.25">
      <c r="A1957">
        <v>1955</v>
      </c>
      <c r="B1957">
        <v>392</v>
      </c>
      <c r="C1957">
        <v>1056</v>
      </c>
      <c r="D1957">
        <v>93</v>
      </c>
      <c r="E1957">
        <v>1</v>
      </c>
      <c r="F1957">
        <v>93</v>
      </c>
      <c r="G1957">
        <v>1</v>
      </c>
      <c r="H1957" t="str">
        <f>VLOOKUP($C1957,'Raw-products'!$A$2:$H$1261,MATCH(H$1,'Raw-products'!$A$1:$H$1,0))</f>
        <v>Trousers</v>
      </c>
      <c r="I1957" t="str">
        <f>VLOOKUP($C1957,'Raw-products'!$A$2:$H$1261,MATCH(I$1,'Raw-products'!$A$1:$H$1,0))</f>
        <v>Joggers</v>
      </c>
      <c r="J1957" t="str">
        <f>VLOOKUP($C1957,'Raw-products'!$A$2:$H$1261,MATCH(J$1,'Raw-products'!$A$1:$H$1,0))</f>
        <v>S</v>
      </c>
      <c r="K1957" t="str">
        <f>VLOOKUP($C1957,'Raw-products'!$A$2:$H$1261,MATCH(K$1,'Raw-products'!$A$1:$H$1,0))</f>
        <v>orange</v>
      </c>
      <c r="L1957">
        <f>VLOOKUP($C1957,'Raw-products'!$A$2:$H$1261,MATCH(L$1,'Raw-products'!$A$1:$H$1,0))</f>
        <v>94</v>
      </c>
      <c r="M1957">
        <f>VLOOKUP($C1957,'Raw-products'!$A$2:$H$1261,MATCH(M$1,'Raw-products'!$A$1:$H$1,0))</f>
        <v>43</v>
      </c>
      <c r="N1957" s="5">
        <f t="shared" si="60"/>
        <v>4042</v>
      </c>
      <c r="O1957" cm="1">
        <f t="array" ref="O1957:R1957">_xlfn.XLOOKUP($B1957,'Raw -orders'!$A:$A,'Raw -orders'!$B:$E)</f>
        <v>840</v>
      </c>
      <c r="P1957">
        <v>32036</v>
      </c>
      <c r="Q1957" s="1">
        <v>44208</v>
      </c>
      <c r="R1957" s="1">
        <v>44221</v>
      </c>
      <c r="S1957" t="str" cm="1">
        <f t="array" ref="S1957:Z1957">_xlfn.XLOOKUP($O1957,'Raw - customers'!$A:$A,'Raw - customers'!$B:$I)</f>
        <v>Ellene Dedam</v>
      </c>
      <c r="T1957" t="str">
        <v>Agender</v>
      </c>
      <c r="U1957">
        <v>25</v>
      </c>
      <c r="V1957" t="str">
        <v>86 Crooks CrescentSuite 269</v>
      </c>
      <c r="W1957">
        <v>9366</v>
      </c>
      <c r="X1957" t="str">
        <v>Islamouth</v>
      </c>
      <c r="Y1957" t="str">
        <v>Western Australia</v>
      </c>
      <c r="Z1957" t="str">
        <v>Australia</v>
      </c>
      <c r="AA1957">
        <v>1</v>
      </c>
      <c r="AB1957" s="3" t="str">
        <f t="shared" si="61"/>
        <v>10 to 20</v>
      </c>
      <c r="AM1957" s="6">
        <v>840</v>
      </c>
      <c r="AN1957" s="6" t="s">
        <v>1377</v>
      </c>
    </row>
    <row r="1958" spans="1:40" x14ac:dyDescent="0.25">
      <c r="A1958">
        <v>1956</v>
      </c>
      <c r="B1958">
        <v>393</v>
      </c>
      <c r="C1958">
        <v>396</v>
      </c>
      <c r="D1958">
        <v>119</v>
      </c>
      <c r="E1958">
        <v>2</v>
      </c>
      <c r="F1958">
        <v>238</v>
      </c>
      <c r="G1958">
        <v>1</v>
      </c>
      <c r="H1958" t="str">
        <f>VLOOKUP($C1958,'Raw-products'!$A$2:$H$1261,MATCH(H$1,'Raw-products'!$A$1:$H$1,0))</f>
        <v>Shirt</v>
      </c>
      <c r="I1958" t="str">
        <f>VLOOKUP($C1958,'Raw-products'!$A$2:$H$1261,MATCH(I$1,'Raw-products'!$A$1:$H$1,0))</f>
        <v>Casual Slim Fit</v>
      </c>
      <c r="J1958" t="str">
        <f>VLOOKUP($C1958,'Raw-products'!$A$2:$H$1261,MATCH(J$1,'Raw-products'!$A$1:$H$1,0))</f>
        <v>S</v>
      </c>
      <c r="K1958" t="str">
        <f>VLOOKUP($C1958,'Raw-products'!$A$2:$H$1261,MATCH(K$1,'Raw-products'!$A$1:$H$1,0))</f>
        <v>yellow</v>
      </c>
      <c r="L1958">
        <f>VLOOKUP($C1958,'Raw-products'!$A$2:$H$1261,MATCH(L$1,'Raw-products'!$A$1:$H$1,0))</f>
        <v>113</v>
      </c>
      <c r="M1958">
        <f>VLOOKUP($C1958,'Raw-products'!$A$2:$H$1261,MATCH(M$1,'Raw-products'!$A$1:$H$1,0))</f>
        <v>45</v>
      </c>
      <c r="N1958" s="5">
        <f t="shared" si="60"/>
        <v>5085</v>
      </c>
      <c r="O1958" cm="1">
        <f t="array" ref="O1958:R1958">_xlfn.XLOOKUP($B1958,'Raw -orders'!$A:$A,'Raw -orders'!$B:$E)</f>
        <v>803</v>
      </c>
      <c r="P1958">
        <v>24994</v>
      </c>
      <c r="Q1958" s="1">
        <v>44322</v>
      </c>
      <c r="R1958" s="1">
        <v>44343</v>
      </c>
      <c r="S1958" t="str" cm="1">
        <f t="array" ref="S1958:Z1958">_xlfn.XLOOKUP($O1958,'Raw - customers'!$A:$A,'Raw - customers'!$B:$I)</f>
        <v>Gertrude Harriott</v>
      </c>
      <c r="T1958" t="str">
        <v>Bigender</v>
      </c>
      <c r="U1958">
        <v>68</v>
      </c>
      <c r="V1958" t="str">
        <v>7377 Nicolas ParadeApt. 191</v>
      </c>
      <c r="W1958">
        <v>8377</v>
      </c>
      <c r="X1958" t="str">
        <v>Amyton</v>
      </c>
      <c r="Y1958" t="str">
        <v>Australian Capital Territory</v>
      </c>
      <c r="Z1958" t="str">
        <v>Australia</v>
      </c>
      <c r="AA1958">
        <v>5</v>
      </c>
      <c r="AB1958" s="3" t="str">
        <f t="shared" si="61"/>
        <v>20 to 30</v>
      </c>
      <c r="AM1958" s="6">
        <v>803</v>
      </c>
      <c r="AN1958" s="6" t="s">
        <v>1350</v>
      </c>
    </row>
    <row r="1959" spans="1:40" x14ac:dyDescent="0.25">
      <c r="A1959">
        <v>1957</v>
      </c>
      <c r="B1959">
        <v>393</v>
      </c>
      <c r="C1959">
        <v>1143</v>
      </c>
      <c r="D1959">
        <v>102</v>
      </c>
      <c r="E1959">
        <v>3</v>
      </c>
      <c r="F1959">
        <v>306</v>
      </c>
      <c r="G1959">
        <v>1</v>
      </c>
      <c r="H1959" t="str">
        <f>VLOOKUP($C1959,'Raw-products'!$A$2:$H$1261,MATCH(H$1,'Raw-products'!$A$1:$H$1,0))</f>
        <v>Trousers</v>
      </c>
      <c r="I1959" t="str">
        <f>VLOOKUP($C1959,'Raw-products'!$A$2:$H$1261,MATCH(I$1,'Raw-products'!$A$1:$H$1,0))</f>
        <v>Cargo Pants</v>
      </c>
      <c r="J1959" t="str">
        <f>VLOOKUP($C1959,'Raw-products'!$A$2:$H$1261,MATCH(J$1,'Raw-products'!$A$1:$H$1,0))</f>
        <v>L</v>
      </c>
      <c r="K1959" t="str">
        <f>VLOOKUP($C1959,'Raw-products'!$A$2:$H$1261,MATCH(K$1,'Raw-products'!$A$1:$H$1,0))</f>
        <v>blue</v>
      </c>
      <c r="L1959">
        <f>VLOOKUP($C1959,'Raw-products'!$A$2:$H$1261,MATCH(L$1,'Raw-products'!$A$1:$H$1,0))</f>
        <v>106</v>
      </c>
      <c r="M1959">
        <f>VLOOKUP($C1959,'Raw-products'!$A$2:$H$1261,MATCH(M$1,'Raw-products'!$A$1:$H$1,0))</f>
        <v>77</v>
      </c>
      <c r="N1959" s="5">
        <f t="shared" si="60"/>
        <v>8162</v>
      </c>
      <c r="O1959" cm="1">
        <f t="array" ref="O1959:R1959">_xlfn.XLOOKUP($B1959,'Raw -orders'!$A:$A,'Raw -orders'!$B:$E)</f>
        <v>803</v>
      </c>
      <c r="P1959">
        <v>24994</v>
      </c>
      <c r="Q1959" s="1">
        <v>44322</v>
      </c>
      <c r="R1959" s="1">
        <v>44343</v>
      </c>
      <c r="S1959" t="str" cm="1">
        <f t="array" ref="S1959:Z1959">_xlfn.XLOOKUP($O1959,'Raw - customers'!$A:$A,'Raw - customers'!$B:$I)</f>
        <v>Gertrude Harriott</v>
      </c>
      <c r="T1959" t="str">
        <v>Bigender</v>
      </c>
      <c r="U1959">
        <v>68</v>
      </c>
      <c r="V1959" t="str">
        <v>7377 Nicolas ParadeApt. 191</v>
      </c>
      <c r="W1959">
        <v>8377</v>
      </c>
      <c r="X1959" t="str">
        <v>Amyton</v>
      </c>
      <c r="Y1959" t="str">
        <v>Australian Capital Territory</v>
      </c>
      <c r="Z1959" t="str">
        <v>Australia</v>
      </c>
      <c r="AA1959">
        <v>5</v>
      </c>
      <c r="AB1959" s="3" t="str">
        <f t="shared" si="61"/>
        <v>20 to 30</v>
      </c>
      <c r="AM1959" s="6">
        <v>803</v>
      </c>
      <c r="AN1959" s="6" t="s">
        <v>1350</v>
      </c>
    </row>
    <row r="1960" spans="1:40" x14ac:dyDescent="0.25">
      <c r="A1960">
        <v>1958</v>
      </c>
      <c r="B1960">
        <v>393</v>
      </c>
      <c r="C1960">
        <v>103</v>
      </c>
      <c r="D1960">
        <v>118</v>
      </c>
      <c r="E1960">
        <v>2</v>
      </c>
      <c r="F1960">
        <v>236</v>
      </c>
      <c r="G1960">
        <v>1</v>
      </c>
      <c r="H1960" t="str">
        <f>VLOOKUP($C1960,'Raw-products'!$A$2:$H$1261,MATCH(H$1,'Raw-products'!$A$1:$H$1,0))</f>
        <v>Shirt</v>
      </c>
      <c r="I1960" t="str">
        <f>VLOOKUP($C1960,'Raw-products'!$A$2:$H$1261,MATCH(I$1,'Raw-products'!$A$1:$H$1,0))</f>
        <v>Flannel</v>
      </c>
      <c r="J1960" t="str">
        <f>VLOOKUP($C1960,'Raw-products'!$A$2:$H$1261,MATCH(J$1,'Raw-products'!$A$1:$H$1,0))</f>
        <v>L</v>
      </c>
      <c r="K1960" t="str">
        <f>VLOOKUP($C1960,'Raw-products'!$A$2:$H$1261,MATCH(K$1,'Raw-products'!$A$1:$H$1,0))</f>
        <v>violet</v>
      </c>
      <c r="L1960">
        <f>VLOOKUP($C1960,'Raw-products'!$A$2:$H$1261,MATCH(L$1,'Raw-products'!$A$1:$H$1,0))</f>
        <v>96</v>
      </c>
      <c r="M1960">
        <f>VLOOKUP($C1960,'Raw-products'!$A$2:$H$1261,MATCH(M$1,'Raw-products'!$A$1:$H$1,0))</f>
        <v>76</v>
      </c>
      <c r="N1960" s="5">
        <f t="shared" si="60"/>
        <v>7296</v>
      </c>
      <c r="O1960" cm="1">
        <f t="array" ref="O1960:R1960">_xlfn.XLOOKUP($B1960,'Raw -orders'!$A:$A,'Raw -orders'!$B:$E)</f>
        <v>803</v>
      </c>
      <c r="P1960">
        <v>24994</v>
      </c>
      <c r="Q1960" s="1">
        <v>44322</v>
      </c>
      <c r="R1960" s="1">
        <v>44343</v>
      </c>
      <c r="S1960" t="str" cm="1">
        <f t="array" ref="S1960:Z1960">_xlfn.XLOOKUP($O1960,'Raw - customers'!$A:$A,'Raw - customers'!$B:$I)</f>
        <v>Gertrude Harriott</v>
      </c>
      <c r="T1960" t="str">
        <v>Bigender</v>
      </c>
      <c r="U1960">
        <v>68</v>
      </c>
      <c r="V1960" t="str">
        <v>7377 Nicolas ParadeApt. 191</v>
      </c>
      <c r="W1960">
        <v>8377</v>
      </c>
      <c r="X1960" t="str">
        <v>Amyton</v>
      </c>
      <c r="Y1960" t="str">
        <v>Australian Capital Territory</v>
      </c>
      <c r="Z1960" t="str">
        <v>Australia</v>
      </c>
      <c r="AA1960">
        <v>5</v>
      </c>
      <c r="AB1960" s="3" t="str">
        <f t="shared" si="61"/>
        <v>20 to 30</v>
      </c>
      <c r="AM1960" s="6">
        <v>803</v>
      </c>
      <c r="AN1960" s="6" t="s">
        <v>1350</v>
      </c>
    </row>
    <row r="1961" spans="1:40" x14ac:dyDescent="0.25">
      <c r="A1961">
        <v>1959</v>
      </c>
      <c r="B1961">
        <v>393</v>
      </c>
      <c r="C1961">
        <v>1207</v>
      </c>
      <c r="D1961">
        <v>105</v>
      </c>
      <c r="E1961">
        <v>3</v>
      </c>
      <c r="F1961">
        <v>315</v>
      </c>
      <c r="G1961">
        <v>1</v>
      </c>
      <c r="H1961" t="str">
        <f>VLOOKUP($C1961,'Raw-products'!$A$2:$H$1261,MATCH(H$1,'Raw-products'!$A$1:$H$1,0))</f>
        <v>Trousers</v>
      </c>
      <c r="I1961" t="str">
        <f>VLOOKUP($C1961,'Raw-products'!$A$2:$H$1261,MATCH(I$1,'Raw-products'!$A$1:$H$1,0))</f>
        <v>Pleated</v>
      </c>
      <c r="J1961" t="str">
        <f>VLOOKUP($C1961,'Raw-products'!$A$2:$H$1261,MATCH(J$1,'Raw-products'!$A$1:$H$1,0))</f>
        <v>M</v>
      </c>
      <c r="K1961" t="str">
        <f>VLOOKUP($C1961,'Raw-products'!$A$2:$H$1261,MATCH(K$1,'Raw-products'!$A$1:$H$1,0))</f>
        <v>green</v>
      </c>
      <c r="L1961">
        <f>VLOOKUP($C1961,'Raw-products'!$A$2:$H$1261,MATCH(L$1,'Raw-products'!$A$1:$H$1,0))</f>
        <v>90</v>
      </c>
      <c r="M1961">
        <f>VLOOKUP($C1961,'Raw-products'!$A$2:$H$1261,MATCH(M$1,'Raw-products'!$A$1:$H$1,0))</f>
        <v>41</v>
      </c>
      <c r="N1961" s="5">
        <f t="shared" si="60"/>
        <v>3690</v>
      </c>
      <c r="O1961" cm="1">
        <f t="array" ref="O1961:R1961">_xlfn.XLOOKUP($B1961,'Raw -orders'!$A:$A,'Raw -orders'!$B:$E)</f>
        <v>803</v>
      </c>
      <c r="P1961">
        <v>24994</v>
      </c>
      <c r="Q1961" s="1">
        <v>44322</v>
      </c>
      <c r="R1961" s="1">
        <v>44343</v>
      </c>
      <c r="S1961" t="str" cm="1">
        <f t="array" ref="S1961:Z1961">_xlfn.XLOOKUP($O1961,'Raw - customers'!$A:$A,'Raw - customers'!$B:$I)</f>
        <v>Gertrude Harriott</v>
      </c>
      <c r="T1961" t="str">
        <v>Bigender</v>
      </c>
      <c r="U1961">
        <v>68</v>
      </c>
      <c r="V1961" t="str">
        <v>7377 Nicolas ParadeApt. 191</v>
      </c>
      <c r="W1961">
        <v>8377</v>
      </c>
      <c r="X1961" t="str">
        <v>Amyton</v>
      </c>
      <c r="Y1961" t="str">
        <v>Australian Capital Territory</v>
      </c>
      <c r="Z1961" t="str">
        <v>Australia</v>
      </c>
      <c r="AA1961">
        <v>5</v>
      </c>
      <c r="AB1961" s="3" t="str">
        <f t="shared" si="61"/>
        <v>20 to 30</v>
      </c>
      <c r="AM1961" s="6">
        <v>803</v>
      </c>
      <c r="AN1961" s="6" t="s">
        <v>1350</v>
      </c>
    </row>
    <row r="1962" spans="1:40" x14ac:dyDescent="0.25">
      <c r="A1962">
        <v>1960</v>
      </c>
      <c r="B1962">
        <v>393</v>
      </c>
      <c r="C1962">
        <v>649</v>
      </c>
      <c r="D1962">
        <v>93</v>
      </c>
      <c r="E1962">
        <v>2</v>
      </c>
      <c r="F1962">
        <v>186</v>
      </c>
      <c r="G1962">
        <v>1</v>
      </c>
      <c r="H1962" t="str">
        <f>VLOOKUP($C1962,'Raw-products'!$A$2:$H$1261,MATCH(H$1,'Raw-products'!$A$1:$H$1,0))</f>
        <v>Jacket</v>
      </c>
      <c r="I1962" t="str">
        <f>VLOOKUP($C1962,'Raw-products'!$A$2:$H$1261,MATCH(I$1,'Raw-products'!$A$1:$H$1,0))</f>
        <v>Coach</v>
      </c>
      <c r="J1962" t="str">
        <f>VLOOKUP($C1962,'Raw-products'!$A$2:$H$1261,MATCH(J$1,'Raw-products'!$A$1:$H$1,0))</f>
        <v>XL</v>
      </c>
      <c r="K1962" t="str">
        <f>VLOOKUP($C1962,'Raw-products'!$A$2:$H$1261,MATCH(K$1,'Raw-products'!$A$1:$H$1,0))</f>
        <v>green</v>
      </c>
      <c r="L1962">
        <f>VLOOKUP($C1962,'Raw-products'!$A$2:$H$1261,MATCH(L$1,'Raw-products'!$A$1:$H$1,0))</f>
        <v>115</v>
      </c>
      <c r="M1962">
        <f>VLOOKUP($C1962,'Raw-products'!$A$2:$H$1261,MATCH(M$1,'Raw-products'!$A$1:$H$1,0))</f>
        <v>48</v>
      </c>
      <c r="N1962" s="5">
        <f t="shared" si="60"/>
        <v>5520</v>
      </c>
      <c r="O1962" cm="1">
        <f t="array" ref="O1962:R1962">_xlfn.XLOOKUP($B1962,'Raw -orders'!$A:$A,'Raw -orders'!$B:$E)</f>
        <v>803</v>
      </c>
      <c r="P1962">
        <v>24994</v>
      </c>
      <c r="Q1962" s="1">
        <v>44322</v>
      </c>
      <c r="R1962" s="1">
        <v>44343</v>
      </c>
      <c r="S1962" t="str" cm="1">
        <f t="array" ref="S1962:Z1962">_xlfn.XLOOKUP($O1962,'Raw - customers'!$A:$A,'Raw - customers'!$B:$I)</f>
        <v>Gertrude Harriott</v>
      </c>
      <c r="T1962" t="str">
        <v>Bigender</v>
      </c>
      <c r="U1962">
        <v>68</v>
      </c>
      <c r="V1962" t="str">
        <v>7377 Nicolas ParadeApt. 191</v>
      </c>
      <c r="W1962">
        <v>8377</v>
      </c>
      <c r="X1962" t="str">
        <v>Amyton</v>
      </c>
      <c r="Y1962" t="str">
        <v>Australian Capital Territory</v>
      </c>
      <c r="Z1962" t="str">
        <v>Australia</v>
      </c>
      <c r="AA1962">
        <v>5</v>
      </c>
      <c r="AB1962" s="3" t="str">
        <f t="shared" si="61"/>
        <v>20 to 30</v>
      </c>
      <c r="AM1962" s="6">
        <v>803</v>
      </c>
      <c r="AN1962" s="6" t="s">
        <v>1350</v>
      </c>
    </row>
    <row r="1963" spans="1:40" x14ac:dyDescent="0.25">
      <c r="A1963">
        <v>1961</v>
      </c>
      <c r="B1963">
        <v>394</v>
      </c>
      <c r="C1963">
        <v>557</v>
      </c>
      <c r="D1963">
        <v>98</v>
      </c>
      <c r="E1963">
        <v>1</v>
      </c>
      <c r="F1963">
        <v>98</v>
      </c>
      <c r="G1963">
        <v>1</v>
      </c>
      <c r="H1963" t="str">
        <f>VLOOKUP($C1963,'Raw-products'!$A$2:$H$1261,MATCH(H$1,'Raw-products'!$A$1:$H$1,0))</f>
        <v>Jacket</v>
      </c>
      <c r="I1963" t="str">
        <f>VLOOKUP($C1963,'Raw-products'!$A$2:$H$1261,MATCH(I$1,'Raw-products'!$A$1:$H$1,0))</f>
        <v>Leather</v>
      </c>
      <c r="J1963" t="str">
        <f>VLOOKUP($C1963,'Raw-products'!$A$2:$H$1261,MATCH(J$1,'Raw-products'!$A$1:$H$1,0))</f>
        <v>M</v>
      </c>
      <c r="K1963" t="str">
        <f>VLOOKUP($C1963,'Raw-products'!$A$2:$H$1261,MATCH(K$1,'Raw-products'!$A$1:$H$1,0))</f>
        <v>violet</v>
      </c>
      <c r="L1963">
        <f>VLOOKUP($C1963,'Raw-products'!$A$2:$H$1261,MATCH(L$1,'Raw-products'!$A$1:$H$1,0))</f>
        <v>113</v>
      </c>
      <c r="M1963">
        <f>VLOOKUP($C1963,'Raw-products'!$A$2:$H$1261,MATCH(M$1,'Raw-products'!$A$1:$H$1,0))</f>
        <v>40</v>
      </c>
      <c r="N1963" s="5">
        <f t="shared" si="60"/>
        <v>4520</v>
      </c>
      <c r="O1963" cm="1">
        <f t="array" ref="O1963:R1963">_xlfn.XLOOKUP($B1963,'Raw -orders'!$A:$A,'Raw -orders'!$B:$E)</f>
        <v>508</v>
      </c>
      <c r="P1963">
        <v>18584</v>
      </c>
      <c r="Q1963" s="1">
        <v>44445</v>
      </c>
      <c r="R1963" s="1">
        <v>44449</v>
      </c>
      <c r="S1963" t="str" cm="1">
        <f t="array" ref="S1963:Z1963">_xlfn.XLOOKUP($O1963,'Raw - customers'!$A:$A,'Raw - customers'!$B:$I)</f>
        <v>Jan Isenor</v>
      </c>
      <c r="T1963" t="str">
        <v>Non-binary</v>
      </c>
      <c r="U1963">
        <v>65</v>
      </c>
      <c r="V1963" t="str">
        <v>6863 Tremblay KnollSuite 290</v>
      </c>
      <c r="W1963">
        <v>9728</v>
      </c>
      <c r="X1963" t="str">
        <v>West Annaport</v>
      </c>
      <c r="Y1963" t="str">
        <v>Northern Territory</v>
      </c>
      <c r="Z1963" t="str">
        <v>Australia</v>
      </c>
      <c r="AA1963">
        <v>9</v>
      </c>
      <c r="AB1963" s="3" t="str">
        <f t="shared" si="61"/>
        <v>0 to 10</v>
      </c>
      <c r="AM1963" s="6">
        <v>508</v>
      </c>
      <c r="AN1963" s="6" t="s">
        <v>1339</v>
      </c>
    </row>
    <row r="1964" spans="1:40" x14ac:dyDescent="0.25">
      <c r="A1964">
        <v>1962</v>
      </c>
      <c r="B1964">
        <v>394</v>
      </c>
      <c r="C1964">
        <v>567</v>
      </c>
      <c r="D1964">
        <v>100</v>
      </c>
      <c r="E1964">
        <v>3</v>
      </c>
      <c r="F1964">
        <v>300</v>
      </c>
      <c r="G1964">
        <v>1</v>
      </c>
      <c r="H1964" t="str">
        <f>VLOOKUP($C1964,'Raw-products'!$A$2:$H$1261,MATCH(H$1,'Raw-products'!$A$1:$H$1,0))</f>
        <v>Jacket</v>
      </c>
      <c r="I1964" t="str">
        <f>VLOOKUP($C1964,'Raw-products'!$A$2:$H$1261,MATCH(I$1,'Raw-products'!$A$1:$H$1,0))</f>
        <v>Bomber</v>
      </c>
      <c r="J1964" t="str">
        <f>VLOOKUP($C1964,'Raw-products'!$A$2:$H$1261,MATCH(J$1,'Raw-products'!$A$1:$H$1,0))</f>
        <v>M</v>
      </c>
      <c r="K1964" t="str">
        <f>VLOOKUP($C1964,'Raw-products'!$A$2:$H$1261,MATCH(K$1,'Raw-products'!$A$1:$H$1,0))</f>
        <v>orange</v>
      </c>
      <c r="L1964">
        <f>VLOOKUP($C1964,'Raw-products'!$A$2:$H$1261,MATCH(L$1,'Raw-products'!$A$1:$H$1,0))</f>
        <v>90</v>
      </c>
      <c r="M1964">
        <f>VLOOKUP($C1964,'Raw-products'!$A$2:$H$1261,MATCH(M$1,'Raw-products'!$A$1:$H$1,0))</f>
        <v>69</v>
      </c>
      <c r="N1964" s="5">
        <f t="shared" si="60"/>
        <v>6210</v>
      </c>
      <c r="O1964" cm="1">
        <f t="array" ref="O1964:R1964">_xlfn.XLOOKUP($B1964,'Raw -orders'!$A:$A,'Raw -orders'!$B:$E)</f>
        <v>508</v>
      </c>
      <c r="P1964">
        <v>18584</v>
      </c>
      <c r="Q1964" s="1">
        <v>44445</v>
      </c>
      <c r="R1964" s="1">
        <v>44449</v>
      </c>
      <c r="S1964" t="str" cm="1">
        <f t="array" ref="S1964:Z1964">_xlfn.XLOOKUP($O1964,'Raw - customers'!$A:$A,'Raw - customers'!$B:$I)</f>
        <v>Jan Isenor</v>
      </c>
      <c r="T1964" t="str">
        <v>Non-binary</v>
      </c>
      <c r="U1964">
        <v>65</v>
      </c>
      <c r="V1964" t="str">
        <v>6863 Tremblay KnollSuite 290</v>
      </c>
      <c r="W1964">
        <v>9728</v>
      </c>
      <c r="X1964" t="str">
        <v>West Annaport</v>
      </c>
      <c r="Y1964" t="str">
        <v>Northern Territory</v>
      </c>
      <c r="Z1964" t="str">
        <v>Australia</v>
      </c>
      <c r="AA1964">
        <v>9</v>
      </c>
      <c r="AB1964" s="3" t="str">
        <f t="shared" si="61"/>
        <v>0 to 10</v>
      </c>
      <c r="AM1964" s="6">
        <v>508</v>
      </c>
      <c r="AN1964" s="6" t="s">
        <v>1339</v>
      </c>
    </row>
    <row r="1965" spans="1:40" x14ac:dyDescent="0.25">
      <c r="A1965">
        <v>1963</v>
      </c>
      <c r="B1965">
        <v>394</v>
      </c>
      <c r="C1965">
        <v>179</v>
      </c>
      <c r="D1965">
        <v>98</v>
      </c>
      <c r="E1965">
        <v>1</v>
      </c>
      <c r="F1965">
        <v>98</v>
      </c>
      <c r="G1965">
        <v>1</v>
      </c>
      <c r="H1965" t="str">
        <f>VLOOKUP($C1965,'Raw-products'!$A$2:$H$1261,MATCH(H$1,'Raw-products'!$A$1:$H$1,0))</f>
        <v>Shirt</v>
      </c>
      <c r="I1965" t="str">
        <f>VLOOKUP($C1965,'Raw-products'!$A$2:$H$1261,MATCH(I$1,'Raw-products'!$A$1:$H$1,0))</f>
        <v>Camp Collared</v>
      </c>
      <c r="J1965" t="str">
        <f>VLOOKUP($C1965,'Raw-products'!$A$2:$H$1261,MATCH(J$1,'Raw-products'!$A$1:$H$1,0))</f>
        <v>XL</v>
      </c>
      <c r="K1965" t="str">
        <f>VLOOKUP($C1965,'Raw-products'!$A$2:$H$1261,MATCH(K$1,'Raw-products'!$A$1:$H$1,0))</f>
        <v>red</v>
      </c>
      <c r="L1965">
        <f>VLOOKUP($C1965,'Raw-products'!$A$2:$H$1261,MATCH(L$1,'Raw-products'!$A$1:$H$1,0))</f>
        <v>112</v>
      </c>
      <c r="M1965">
        <f>VLOOKUP($C1965,'Raw-products'!$A$2:$H$1261,MATCH(M$1,'Raw-products'!$A$1:$H$1,0))</f>
        <v>79</v>
      </c>
      <c r="N1965" s="5">
        <f t="shared" si="60"/>
        <v>8848</v>
      </c>
      <c r="O1965" cm="1">
        <f t="array" ref="O1965:R1965">_xlfn.XLOOKUP($B1965,'Raw -orders'!$A:$A,'Raw -orders'!$B:$E)</f>
        <v>508</v>
      </c>
      <c r="P1965">
        <v>18584</v>
      </c>
      <c r="Q1965" s="1">
        <v>44445</v>
      </c>
      <c r="R1965" s="1">
        <v>44449</v>
      </c>
      <c r="S1965" t="str" cm="1">
        <f t="array" ref="S1965:Z1965">_xlfn.XLOOKUP($O1965,'Raw - customers'!$A:$A,'Raw - customers'!$B:$I)</f>
        <v>Jan Isenor</v>
      </c>
      <c r="T1965" t="str">
        <v>Non-binary</v>
      </c>
      <c r="U1965">
        <v>65</v>
      </c>
      <c r="V1965" t="str">
        <v>6863 Tremblay KnollSuite 290</v>
      </c>
      <c r="W1965">
        <v>9728</v>
      </c>
      <c r="X1965" t="str">
        <v>West Annaport</v>
      </c>
      <c r="Y1965" t="str">
        <v>Northern Territory</v>
      </c>
      <c r="Z1965" t="str">
        <v>Australia</v>
      </c>
      <c r="AA1965">
        <v>9</v>
      </c>
      <c r="AB1965" s="3" t="str">
        <f t="shared" si="61"/>
        <v>0 to 10</v>
      </c>
      <c r="AM1965" s="6">
        <v>508</v>
      </c>
      <c r="AN1965" s="6" t="s">
        <v>1339</v>
      </c>
    </row>
    <row r="1966" spans="1:40" x14ac:dyDescent="0.25">
      <c r="A1966">
        <v>1964</v>
      </c>
      <c r="B1966">
        <v>394</v>
      </c>
      <c r="C1966">
        <v>933</v>
      </c>
      <c r="D1966">
        <v>96</v>
      </c>
      <c r="E1966">
        <v>3</v>
      </c>
      <c r="F1966">
        <v>288</v>
      </c>
      <c r="G1966">
        <v>1</v>
      </c>
      <c r="H1966" t="str">
        <f>VLOOKUP($C1966,'Raw-products'!$A$2:$H$1261,MATCH(H$1,'Raw-products'!$A$1:$H$1,0))</f>
        <v>Trousers</v>
      </c>
      <c r="I1966" t="str">
        <f>VLOOKUP($C1966,'Raw-products'!$A$2:$H$1261,MATCH(I$1,'Raw-products'!$A$1:$H$1,0))</f>
        <v>Drawstring</v>
      </c>
      <c r="J1966" t="str">
        <f>VLOOKUP($C1966,'Raw-products'!$A$2:$H$1261,MATCH(J$1,'Raw-products'!$A$1:$H$1,0))</f>
        <v>L</v>
      </c>
      <c r="K1966" t="str">
        <f>VLOOKUP($C1966,'Raw-products'!$A$2:$H$1261,MATCH(K$1,'Raw-products'!$A$1:$H$1,0))</f>
        <v>blue</v>
      </c>
      <c r="L1966">
        <f>VLOOKUP($C1966,'Raw-products'!$A$2:$H$1261,MATCH(L$1,'Raw-products'!$A$1:$H$1,0))</f>
        <v>104</v>
      </c>
      <c r="M1966">
        <f>VLOOKUP($C1966,'Raw-products'!$A$2:$H$1261,MATCH(M$1,'Raw-products'!$A$1:$H$1,0))</f>
        <v>50</v>
      </c>
      <c r="N1966" s="5">
        <f t="shared" si="60"/>
        <v>5200</v>
      </c>
      <c r="O1966" cm="1">
        <f t="array" ref="O1966:R1966">_xlfn.XLOOKUP($B1966,'Raw -orders'!$A:$A,'Raw -orders'!$B:$E)</f>
        <v>508</v>
      </c>
      <c r="P1966">
        <v>18584</v>
      </c>
      <c r="Q1966" s="1">
        <v>44445</v>
      </c>
      <c r="R1966" s="1">
        <v>44449</v>
      </c>
      <c r="S1966" t="str" cm="1">
        <f t="array" ref="S1966:Z1966">_xlfn.XLOOKUP($O1966,'Raw - customers'!$A:$A,'Raw - customers'!$B:$I)</f>
        <v>Jan Isenor</v>
      </c>
      <c r="T1966" t="str">
        <v>Non-binary</v>
      </c>
      <c r="U1966">
        <v>65</v>
      </c>
      <c r="V1966" t="str">
        <v>6863 Tremblay KnollSuite 290</v>
      </c>
      <c r="W1966">
        <v>9728</v>
      </c>
      <c r="X1966" t="str">
        <v>West Annaport</v>
      </c>
      <c r="Y1966" t="str">
        <v>Northern Territory</v>
      </c>
      <c r="Z1966" t="str">
        <v>Australia</v>
      </c>
      <c r="AA1966">
        <v>9</v>
      </c>
      <c r="AB1966" s="3" t="str">
        <f t="shared" si="61"/>
        <v>0 to 10</v>
      </c>
      <c r="AM1966" s="6">
        <v>508</v>
      </c>
      <c r="AN1966" s="6" t="s">
        <v>1339</v>
      </c>
    </row>
    <row r="1967" spans="1:40" x14ac:dyDescent="0.25">
      <c r="A1967">
        <v>1965</v>
      </c>
      <c r="B1967">
        <v>394</v>
      </c>
      <c r="C1967">
        <v>537</v>
      </c>
      <c r="D1967">
        <v>98</v>
      </c>
      <c r="E1967">
        <v>3</v>
      </c>
      <c r="F1967">
        <v>294</v>
      </c>
      <c r="G1967">
        <v>1</v>
      </c>
      <c r="H1967" t="str">
        <f>VLOOKUP($C1967,'Raw-products'!$A$2:$H$1261,MATCH(H$1,'Raw-products'!$A$1:$H$1,0))</f>
        <v>Jacket</v>
      </c>
      <c r="I1967" t="str">
        <f>VLOOKUP($C1967,'Raw-products'!$A$2:$H$1261,MATCH(I$1,'Raw-products'!$A$1:$H$1,0))</f>
        <v>Leather</v>
      </c>
      <c r="J1967" t="str">
        <f>VLOOKUP($C1967,'Raw-products'!$A$2:$H$1261,MATCH(J$1,'Raw-products'!$A$1:$H$1,0))</f>
        <v>M</v>
      </c>
      <c r="K1967" t="str">
        <f>VLOOKUP($C1967,'Raw-products'!$A$2:$H$1261,MATCH(K$1,'Raw-products'!$A$1:$H$1,0))</f>
        <v>yellow</v>
      </c>
      <c r="L1967">
        <f>VLOOKUP($C1967,'Raw-products'!$A$2:$H$1261,MATCH(L$1,'Raw-products'!$A$1:$H$1,0))</f>
        <v>113</v>
      </c>
      <c r="M1967">
        <f>VLOOKUP($C1967,'Raw-products'!$A$2:$H$1261,MATCH(M$1,'Raw-products'!$A$1:$H$1,0))</f>
        <v>77</v>
      </c>
      <c r="N1967" s="5">
        <f t="shared" si="60"/>
        <v>8701</v>
      </c>
      <c r="O1967" cm="1">
        <f t="array" ref="O1967:R1967">_xlfn.XLOOKUP($B1967,'Raw -orders'!$A:$A,'Raw -orders'!$B:$E)</f>
        <v>508</v>
      </c>
      <c r="P1967">
        <v>18584</v>
      </c>
      <c r="Q1967" s="1">
        <v>44445</v>
      </c>
      <c r="R1967" s="1">
        <v>44449</v>
      </c>
      <c r="S1967" t="str" cm="1">
        <f t="array" ref="S1967:Z1967">_xlfn.XLOOKUP($O1967,'Raw - customers'!$A:$A,'Raw - customers'!$B:$I)</f>
        <v>Jan Isenor</v>
      </c>
      <c r="T1967" t="str">
        <v>Non-binary</v>
      </c>
      <c r="U1967">
        <v>65</v>
      </c>
      <c r="V1967" t="str">
        <v>6863 Tremblay KnollSuite 290</v>
      </c>
      <c r="W1967">
        <v>9728</v>
      </c>
      <c r="X1967" t="str">
        <v>West Annaport</v>
      </c>
      <c r="Y1967" t="str">
        <v>Northern Territory</v>
      </c>
      <c r="Z1967" t="str">
        <v>Australia</v>
      </c>
      <c r="AA1967">
        <v>9</v>
      </c>
      <c r="AB1967" s="3" t="str">
        <f t="shared" si="61"/>
        <v>0 to 10</v>
      </c>
      <c r="AM1967" s="6">
        <v>508</v>
      </c>
      <c r="AN1967" s="6" t="s">
        <v>1339</v>
      </c>
    </row>
    <row r="1968" spans="1:40" x14ac:dyDescent="0.25">
      <c r="A1968">
        <v>1966</v>
      </c>
      <c r="B1968">
        <v>394</v>
      </c>
      <c r="C1968">
        <v>1004</v>
      </c>
      <c r="D1968">
        <v>106</v>
      </c>
      <c r="E1968">
        <v>3</v>
      </c>
      <c r="F1968">
        <v>318</v>
      </c>
      <c r="G1968">
        <v>1</v>
      </c>
      <c r="H1968" t="str">
        <f>VLOOKUP($C1968,'Raw-products'!$A$2:$H$1261,MATCH(H$1,'Raw-products'!$A$1:$H$1,0))</f>
        <v>Trousers</v>
      </c>
      <c r="I1968" t="str">
        <f>VLOOKUP($C1968,'Raw-products'!$A$2:$H$1261,MATCH(I$1,'Raw-products'!$A$1:$H$1,0))</f>
        <v>Wool</v>
      </c>
      <c r="J1968" t="str">
        <f>VLOOKUP($C1968,'Raw-products'!$A$2:$H$1261,MATCH(J$1,'Raw-products'!$A$1:$H$1,0))</f>
        <v>XL</v>
      </c>
      <c r="K1968" t="str">
        <f>VLOOKUP($C1968,'Raw-products'!$A$2:$H$1261,MATCH(K$1,'Raw-products'!$A$1:$H$1,0))</f>
        <v>blue</v>
      </c>
      <c r="L1968">
        <f>VLOOKUP($C1968,'Raw-products'!$A$2:$H$1261,MATCH(L$1,'Raw-products'!$A$1:$H$1,0))</f>
        <v>111</v>
      </c>
      <c r="M1968">
        <f>VLOOKUP($C1968,'Raw-products'!$A$2:$H$1261,MATCH(M$1,'Raw-products'!$A$1:$H$1,0))</f>
        <v>41</v>
      </c>
      <c r="N1968" s="5">
        <f t="shared" si="60"/>
        <v>4551</v>
      </c>
      <c r="O1968" cm="1">
        <f t="array" ref="O1968:R1968">_xlfn.XLOOKUP($B1968,'Raw -orders'!$A:$A,'Raw -orders'!$B:$E)</f>
        <v>508</v>
      </c>
      <c r="P1968">
        <v>18584</v>
      </c>
      <c r="Q1968" s="1">
        <v>44445</v>
      </c>
      <c r="R1968" s="1">
        <v>44449</v>
      </c>
      <c r="S1968" t="str" cm="1">
        <f t="array" ref="S1968:Z1968">_xlfn.XLOOKUP($O1968,'Raw - customers'!$A:$A,'Raw - customers'!$B:$I)</f>
        <v>Jan Isenor</v>
      </c>
      <c r="T1968" t="str">
        <v>Non-binary</v>
      </c>
      <c r="U1968">
        <v>65</v>
      </c>
      <c r="V1968" t="str">
        <v>6863 Tremblay KnollSuite 290</v>
      </c>
      <c r="W1968">
        <v>9728</v>
      </c>
      <c r="X1968" t="str">
        <v>West Annaport</v>
      </c>
      <c r="Y1968" t="str">
        <v>Northern Territory</v>
      </c>
      <c r="Z1968" t="str">
        <v>Australia</v>
      </c>
      <c r="AA1968">
        <v>9</v>
      </c>
      <c r="AB1968" s="3" t="str">
        <f t="shared" si="61"/>
        <v>0 to 10</v>
      </c>
      <c r="AM1968" s="6">
        <v>508</v>
      </c>
      <c r="AN1968" s="6" t="s">
        <v>1339</v>
      </c>
    </row>
    <row r="1969" spans="1:40" x14ac:dyDescent="0.25">
      <c r="A1969">
        <v>1967</v>
      </c>
      <c r="B1969">
        <v>394</v>
      </c>
      <c r="C1969">
        <v>226</v>
      </c>
      <c r="D1969">
        <v>106</v>
      </c>
      <c r="E1969">
        <v>3</v>
      </c>
      <c r="F1969">
        <v>318</v>
      </c>
      <c r="G1969">
        <v>1</v>
      </c>
      <c r="H1969" t="str">
        <f>VLOOKUP($C1969,'Raw-products'!$A$2:$H$1261,MATCH(H$1,'Raw-products'!$A$1:$H$1,0))</f>
        <v>Shirt</v>
      </c>
      <c r="I1969" t="str">
        <f>VLOOKUP($C1969,'Raw-products'!$A$2:$H$1261,MATCH(I$1,'Raw-products'!$A$1:$H$1,0))</f>
        <v>Chambray</v>
      </c>
      <c r="J1969" t="str">
        <f>VLOOKUP($C1969,'Raw-products'!$A$2:$H$1261,MATCH(J$1,'Raw-products'!$A$1:$H$1,0))</f>
        <v>S</v>
      </c>
      <c r="K1969" t="str">
        <f>VLOOKUP($C1969,'Raw-products'!$A$2:$H$1261,MATCH(K$1,'Raw-products'!$A$1:$H$1,0))</f>
        <v>green</v>
      </c>
      <c r="L1969">
        <f>VLOOKUP($C1969,'Raw-products'!$A$2:$H$1261,MATCH(L$1,'Raw-products'!$A$1:$H$1,0))</f>
        <v>105</v>
      </c>
      <c r="M1969">
        <f>VLOOKUP($C1969,'Raw-products'!$A$2:$H$1261,MATCH(M$1,'Raw-products'!$A$1:$H$1,0))</f>
        <v>63</v>
      </c>
      <c r="N1969" s="5">
        <f t="shared" si="60"/>
        <v>6615</v>
      </c>
      <c r="O1969" cm="1">
        <f t="array" ref="O1969:R1969">_xlfn.XLOOKUP($B1969,'Raw -orders'!$A:$A,'Raw -orders'!$B:$E)</f>
        <v>508</v>
      </c>
      <c r="P1969">
        <v>18584</v>
      </c>
      <c r="Q1969" s="1">
        <v>44445</v>
      </c>
      <c r="R1969" s="1">
        <v>44449</v>
      </c>
      <c r="S1969" t="str" cm="1">
        <f t="array" ref="S1969:Z1969">_xlfn.XLOOKUP($O1969,'Raw - customers'!$A:$A,'Raw - customers'!$B:$I)</f>
        <v>Jan Isenor</v>
      </c>
      <c r="T1969" t="str">
        <v>Non-binary</v>
      </c>
      <c r="U1969">
        <v>65</v>
      </c>
      <c r="V1969" t="str">
        <v>6863 Tremblay KnollSuite 290</v>
      </c>
      <c r="W1969">
        <v>9728</v>
      </c>
      <c r="X1969" t="str">
        <v>West Annaport</v>
      </c>
      <c r="Y1969" t="str">
        <v>Northern Territory</v>
      </c>
      <c r="Z1969" t="str">
        <v>Australia</v>
      </c>
      <c r="AA1969">
        <v>9</v>
      </c>
      <c r="AB1969" s="3" t="str">
        <f t="shared" si="61"/>
        <v>0 to 10</v>
      </c>
      <c r="AM1969" s="6">
        <v>508</v>
      </c>
      <c r="AN1969" s="6" t="s">
        <v>1339</v>
      </c>
    </row>
    <row r="1970" spans="1:40" x14ac:dyDescent="0.25">
      <c r="A1970">
        <v>1968</v>
      </c>
      <c r="B1970">
        <v>395</v>
      </c>
      <c r="C1970">
        <v>1180</v>
      </c>
      <c r="D1970">
        <v>99</v>
      </c>
      <c r="E1970">
        <v>2</v>
      </c>
      <c r="F1970">
        <v>198</v>
      </c>
      <c r="G1970">
        <v>1</v>
      </c>
      <c r="H1970" t="str">
        <f>VLOOKUP($C1970,'Raw-products'!$A$2:$H$1261,MATCH(H$1,'Raw-products'!$A$1:$H$1,0))</f>
        <v>Trousers</v>
      </c>
      <c r="I1970" t="str">
        <f>VLOOKUP($C1970,'Raw-products'!$A$2:$H$1261,MATCH(I$1,'Raw-products'!$A$1:$H$1,0))</f>
        <v>High-Waisted</v>
      </c>
      <c r="J1970" t="str">
        <f>VLOOKUP($C1970,'Raw-products'!$A$2:$H$1261,MATCH(J$1,'Raw-products'!$A$1:$H$1,0))</f>
        <v>XS</v>
      </c>
      <c r="K1970" t="str">
        <f>VLOOKUP($C1970,'Raw-products'!$A$2:$H$1261,MATCH(K$1,'Raw-products'!$A$1:$H$1,0))</f>
        <v>indigo</v>
      </c>
      <c r="L1970">
        <f>VLOOKUP($C1970,'Raw-products'!$A$2:$H$1261,MATCH(L$1,'Raw-products'!$A$1:$H$1,0))</f>
        <v>98</v>
      </c>
      <c r="M1970">
        <f>VLOOKUP($C1970,'Raw-products'!$A$2:$H$1261,MATCH(M$1,'Raw-products'!$A$1:$H$1,0))</f>
        <v>47</v>
      </c>
      <c r="N1970" s="5">
        <f t="shared" si="60"/>
        <v>4606</v>
      </c>
      <c r="O1970" cm="1">
        <f t="array" ref="O1970:R1970">_xlfn.XLOOKUP($B1970,'Raw -orders'!$A:$A,'Raw -orders'!$B:$E)</f>
        <v>728</v>
      </c>
      <c r="P1970">
        <v>24101</v>
      </c>
      <c r="Q1970" s="1">
        <v>44281</v>
      </c>
      <c r="R1970" s="1">
        <v>44288</v>
      </c>
      <c r="S1970" t="str" cm="1">
        <f t="array" ref="S1970:Z1970">_xlfn.XLOOKUP($O1970,'Raw - customers'!$A:$A,'Raw - customers'!$B:$I)</f>
        <v>Kellie Curbishley</v>
      </c>
      <c r="T1970" t="str">
        <v>Agender</v>
      </c>
      <c r="U1970">
        <v>51</v>
      </c>
      <c r="V1970" t="str">
        <v>347 Gleason View RdApt. 168</v>
      </c>
      <c r="W1970">
        <v>7148</v>
      </c>
      <c r="X1970" t="str">
        <v>Lake Matildaville</v>
      </c>
      <c r="Y1970" t="str">
        <v>Western Australia</v>
      </c>
      <c r="Z1970" t="str">
        <v>Australia</v>
      </c>
      <c r="AA1970">
        <v>3</v>
      </c>
      <c r="AB1970" s="3" t="str">
        <f t="shared" si="61"/>
        <v>0 to 10</v>
      </c>
      <c r="AM1970" s="6">
        <v>728</v>
      </c>
      <c r="AN1970" s="6" t="s">
        <v>1377</v>
      </c>
    </row>
    <row r="1971" spans="1:40" x14ac:dyDescent="0.25">
      <c r="A1971">
        <v>1969</v>
      </c>
      <c r="B1971">
        <v>395</v>
      </c>
      <c r="C1971">
        <v>1249</v>
      </c>
      <c r="D1971">
        <v>112</v>
      </c>
      <c r="E1971">
        <v>3</v>
      </c>
      <c r="F1971">
        <v>336</v>
      </c>
      <c r="G1971">
        <v>1</v>
      </c>
      <c r="H1971" t="str">
        <f>VLOOKUP($C1971,'Raw-products'!$A$2:$H$1261,MATCH(H$1,'Raw-products'!$A$1:$H$1,0))</f>
        <v>Trousers</v>
      </c>
      <c r="I1971" t="str">
        <f>VLOOKUP($C1971,'Raw-products'!$A$2:$H$1261,MATCH(I$1,'Raw-products'!$A$1:$H$1,0))</f>
        <v>Tracksuit Bottoms</v>
      </c>
      <c r="J1971" t="str">
        <f>VLOOKUP($C1971,'Raw-products'!$A$2:$H$1261,MATCH(J$1,'Raw-products'!$A$1:$H$1,0))</f>
        <v>XL</v>
      </c>
      <c r="K1971" t="str">
        <f>VLOOKUP($C1971,'Raw-products'!$A$2:$H$1261,MATCH(K$1,'Raw-products'!$A$1:$H$1,0))</f>
        <v>blue</v>
      </c>
      <c r="L1971">
        <f>VLOOKUP($C1971,'Raw-products'!$A$2:$H$1261,MATCH(L$1,'Raw-products'!$A$1:$H$1,0))</f>
        <v>91</v>
      </c>
      <c r="M1971">
        <f>VLOOKUP($C1971,'Raw-products'!$A$2:$H$1261,MATCH(M$1,'Raw-products'!$A$1:$H$1,0))</f>
        <v>68</v>
      </c>
      <c r="N1971" s="5">
        <f t="shared" si="60"/>
        <v>6188</v>
      </c>
      <c r="O1971" cm="1">
        <f t="array" ref="O1971:R1971">_xlfn.XLOOKUP($B1971,'Raw -orders'!$A:$A,'Raw -orders'!$B:$E)</f>
        <v>728</v>
      </c>
      <c r="P1971">
        <v>24101</v>
      </c>
      <c r="Q1971" s="1">
        <v>44281</v>
      </c>
      <c r="R1971" s="1">
        <v>44288</v>
      </c>
      <c r="S1971" t="str" cm="1">
        <f t="array" ref="S1971:Z1971">_xlfn.XLOOKUP($O1971,'Raw - customers'!$A:$A,'Raw - customers'!$B:$I)</f>
        <v>Kellie Curbishley</v>
      </c>
      <c r="T1971" t="str">
        <v>Agender</v>
      </c>
      <c r="U1971">
        <v>51</v>
      </c>
      <c r="V1971" t="str">
        <v>347 Gleason View RdApt. 168</v>
      </c>
      <c r="W1971">
        <v>7148</v>
      </c>
      <c r="X1971" t="str">
        <v>Lake Matildaville</v>
      </c>
      <c r="Y1971" t="str">
        <v>Western Australia</v>
      </c>
      <c r="Z1971" t="str">
        <v>Australia</v>
      </c>
      <c r="AA1971">
        <v>3</v>
      </c>
      <c r="AB1971" s="3" t="str">
        <f t="shared" si="61"/>
        <v>0 to 10</v>
      </c>
      <c r="AM1971" s="6">
        <v>728</v>
      </c>
      <c r="AN1971" s="6" t="s">
        <v>1377</v>
      </c>
    </row>
    <row r="1972" spans="1:40" x14ac:dyDescent="0.25">
      <c r="A1972">
        <v>1970</v>
      </c>
      <c r="B1972">
        <v>395</v>
      </c>
      <c r="C1972">
        <v>270</v>
      </c>
      <c r="D1972">
        <v>95</v>
      </c>
      <c r="E1972">
        <v>2</v>
      </c>
      <c r="F1972">
        <v>190</v>
      </c>
      <c r="G1972">
        <v>1</v>
      </c>
      <c r="H1972" t="str">
        <f>VLOOKUP($C1972,'Raw-products'!$A$2:$H$1261,MATCH(H$1,'Raw-products'!$A$1:$H$1,0))</f>
        <v>Shirt</v>
      </c>
      <c r="I1972" t="str">
        <f>VLOOKUP($C1972,'Raw-products'!$A$2:$H$1261,MATCH(I$1,'Raw-products'!$A$1:$H$1,0))</f>
        <v>Polo</v>
      </c>
      <c r="J1972" t="str">
        <f>VLOOKUP($C1972,'Raw-products'!$A$2:$H$1261,MATCH(J$1,'Raw-products'!$A$1:$H$1,0))</f>
        <v>XS</v>
      </c>
      <c r="K1972" t="str">
        <f>VLOOKUP($C1972,'Raw-products'!$A$2:$H$1261,MATCH(K$1,'Raw-products'!$A$1:$H$1,0))</f>
        <v>indigo</v>
      </c>
      <c r="L1972">
        <f>VLOOKUP($C1972,'Raw-products'!$A$2:$H$1261,MATCH(L$1,'Raw-products'!$A$1:$H$1,0))</f>
        <v>117</v>
      </c>
      <c r="M1972">
        <f>VLOOKUP($C1972,'Raw-products'!$A$2:$H$1261,MATCH(M$1,'Raw-products'!$A$1:$H$1,0))</f>
        <v>47</v>
      </c>
      <c r="N1972" s="5">
        <f t="shared" si="60"/>
        <v>5499</v>
      </c>
      <c r="O1972" cm="1">
        <f t="array" ref="O1972:R1972">_xlfn.XLOOKUP($B1972,'Raw -orders'!$A:$A,'Raw -orders'!$B:$E)</f>
        <v>728</v>
      </c>
      <c r="P1972">
        <v>24101</v>
      </c>
      <c r="Q1972" s="1">
        <v>44281</v>
      </c>
      <c r="R1972" s="1">
        <v>44288</v>
      </c>
      <c r="S1972" t="str" cm="1">
        <f t="array" ref="S1972:Z1972">_xlfn.XLOOKUP($O1972,'Raw - customers'!$A:$A,'Raw - customers'!$B:$I)</f>
        <v>Kellie Curbishley</v>
      </c>
      <c r="T1972" t="str">
        <v>Agender</v>
      </c>
      <c r="U1972">
        <v>51</v>
      </c>
      <c r="V1972" t="str">
        <v>347 Gleason View RdApt. 168</v>
      </c>
      <c r="W1972">
        <v>7148</v>
      </c>
      <c r="X1972" t="str">
        <v>Lake Matildaville</v>
      </c>
      <c r="Y1972" t="str">
        <v>Western Australia</v>
      </c>
      <c r="Z1972" t="str">
        <v>Australia</v>
      </c>
      <c r="AA1972">
        <v>3</v>
      </c>
      <c r="AB1972" s="3" t="str">
        <f t="shared" si="61"/>
        <v>0 to 10</v>
      </c>
      <c r="AM1972" s="6">
        <v>728</v>
      </c>
      <c r="AN1972" s="6" t="s">
        <v>1377</v>
      </c>
    </row>
    <row r="1973" spans="1:40" x14ac:dyDescent="0.25">
      <c r="A1973">
        <v>1971</v>
      </c>
      <c r="B1973">
        <v>395</v>
      </c>
      <c r="C1973">
        <v>124</v>
      </c>
      <c r="D1973">
        <v>92</v>
      </c>
      <c r="E1973">
        <v>1</v>
      </c>
      <c r="F1973">
        <v>92</v>
      </c>
      <c r="G1973">
        <v>1</v>
      </c>
      <c r="H1973" t="str">
        <f>VLOOKUP($C1973,'Raw-products'!$A$2:$H$1261,MATCH(H$1,'Raw-products'!$A$1:$H$1,0))</f>
        <v>Shirt</v>
      </c>
      <c r="I1973" t="str">
        <f>VLOOKUP($C1973,'Raw-products'!$A$2:$H$1261,MATCH(I$1,'Raw-products'!$A$1:$H$1,0))</f>
        <v>Denim</v>
      </c>
      <c r="J1973" t="str">
        <f>VLOOKUP($C1973,'Raw-products'!$A$2:$H$1261,MATCH(J$1,'Raw-products'!$A$1:$H$1,0))</f>
        <v>XL</v>
      </c>
      <c r="K1973" t="str">
        <f>VLOOKUP($C1973,'Raw-products'!$A$2:$H$1261,MATCH(K$1,'Raw-products'!$A$1:$H$1,0))</f>
        <v>green</v>
      </c>
      <c r="L1973">
        <f>VLOOKUP($C1973,'Raw-products'!$A$2:$H$1261,MATCH(L$1,'Raw-products'!$A$1:$H$1,0))</f>
        <v>115</v>
      </c>
      <c r="M1973">
        <f>VLOOKUP($C1973,'Raw-products'!$A$2:$H$1261,MATCH(M$1,'Raw-products'!$A$1:$H$1,0))</f>
        <v>52</v>
      </c>
      <c r="N1973" s="5">
        <f t="shared" si="60"/>
        <v>5980</v>
      </c>
      <c r="O1973" cm="1">
        <f t="array" ref="O1973:R1973">_xlfn.XLOOKUP($B1973,'Raw -orders'!$A:$A,'Raw -orders'!$B:$E)</f>
        <v>728</v>
      </c>
      <c r="P1973">
        <v>24101</v>
      </c>
      <c r="Q1973" s="1">
        <v>44281</v>
      </c>
      <c r="R1973" s="1">
        <v>44288</v>
      </c>
      <c r="S1973" t="str" cm="1">
        <f t="array" ref="S1973:Z1973">_xlfn.XLOOKUP($O1973,'Raw - customers'!$A:$A,'Raw - customers'!$B:$I)</f>
        <v>Kellie Curbishley</v>
      </c>
      <c r="T1973" t="str">
        <v>Agender</v>
      </c>
      <c r="U1973">
        <v>51</v>
      </c>
      <c r="V1973" t="str">
        <v>347 Gleason View RdApt. 168</v>
      </c>
      <c r="W1973">
        <v>7148</v>
      </c>
      <c r="X1973" t="str">
        <v>Lake Matildaville</v>
      </c>
      <c r="Y1973" t="str">
        <v>Western Australia</v>
      </c>
      <c r="Z1973" t="str">
        <v>Australia</v>
      </c>
      <c r="AA1973">
        <v>3</v>
      </c>
      <c r="AB1973" s="3" t="str">
        <f t="shared" si="61"/>
        <v>0 to 10</v>
      </c>
      <c r="AM1973" s="6">
        <v>728</v>
      </c>
      <c r="AN1973" s="6" t="s">
        <v>1377</v>
      </c>
    </row>
    <row r="1974" spans="1:40" x14ac:dyDescent="0.25">
      <c r="A1974">
        <v>1972</v>
      </c>
      <c r="B1974">
        <v>395</v>
      </c>
      <c r="C1974">
        <v>587</v>
      </c>
      <c r="D1974">
        <v>100</v>
      </c>
      <c r="E1974">
        <v>2</v>
      </c>
      <c r="F1974">
        <v>200</v>
      </c>
      <c r="G1974">
        <v>1</v>
      </c>
      <c r="H1974" t="str">
        <f>VLOOKUP($C1974,'Raw-products'!$A$2:$H$1261,MATCH(H$1,'Raw-products'!$A$1:$H$1,0))</f>
        <v>Jacket</v>
      </c>
      <c r="I1974" t="str">
        <f>VLOOKUP($C1974,'Raw-products'!$A$2:$H$1261,MATCH(I$1,'Raw-products'!$A$1:$H$1,0))</f>
        <v>Bomber</v>
      </c>
      <c r="J1974" t="str">
        <f>VLOOKUP($C1974,'Raw-products'!$A$2:$H$1261,MATCH(J$1,'Raw-products'!$A$1:$H$1,0))</f>
        <v>M</v>
      </c>
      <c r="K1974" t="str">
        <f>VLOOKUP($C1974,'Raw-products'!$A$2:$H$1261,MATCH(K$1,'Raw-products'!$A$1:$H$1,0))</f>
        <v>indigo</v>
      </c>
      <c r="L1974">
        <f>VLOOKUP($C1974,'Raw-products'!$A$2:$H$1261,MATCH(L$1,'Raw-products'!$A$1:$H$1,0))</f>
        <v>90</v>
      </c>
      <c r="M1974">
        <f>VLOOKUP($C1974,'Raw-products'!$A$2:$H$1261,MATCH(M$1,'Raw-products'!$A$1:$H$1,0))</f>
        <v>52</v>
      </c>
      <c r="N1974" s="5">
        <f t="shared" si="60"/>
        <v>4680</v>
      </c>
      <c r="O1974" cm="1">
        <f t="array" ref="O1974:R1974">_xlfn.XLOOKUP($B1974,'Raw -orders'!$A:$A,'Raw -orders'!$B:$E)</f>
        <v>728</v>
      </c>
      <c r="P1974">
        <v>24101</v>
      </c>
      <c r="Q1974" s="1">
        <v>44281</v>
      </c>
      <c r="R1974" s="1">
        <v>44288</v>
      </c>
      <c r="S1974" t="str" cm="1">
        <f t="array" ref="S1974:Z1974">_xlfn.XLOOKUP($O1974,'Raw - customers'!$A:$A,'Raw - customers'!$B:$I)</f>
        <v>Kellie Curbishley</v>
      </c>
      <c r="T1974" t="str">
        <v>Agender</v>
      </c>
      <c r="U1974">
        <v>51</v>
      </c>
      <c r="V1974" t="str">
        <v>347 Gleason View RdApt. 168</v>
      </c>
      <c r="W1974">
        <v>7148</v>
      </c>
      <c r="X1974" t="str">
        <v>Lake Matildaville</v>
      </c>
      <c r="Y1974" t="str">
        <v>Western Australia</v>
      </c>
      <c r="Z1974" t="str">
        <v>Australia</v>
      </c>
      <c r="AA1974">
        <v>3</v>
      </c>
      <c r="AB1974" s="3" t="str">
        <f t="shared" si="61"/>
        <v>0 to 10</v>
      </c>
      <c r="AM1974" s="6">
        <v>728</v>
      </c>
      <c r="AN1974" s="6" t="s">
        <v>1377</v>
      </c>
    </row>
    <row r="1975" spans="1:40" x14ac:dyDescent="0.25">
      <c r="A1975">
        <v>1973</v>
      </c>
      <c r="B1975">
        <v>396</v>
      </c>
      <c r="C1975">
        <v>106</v>
      </c>
      <c r="D1975">
        <v>92</v>
      </c>
      <c r="E1975">
        <v>3</v>
      </c>
      <c r="F1975">
        <v>276</v>
      </c>
      <c r="G1975">
        <v>1</v>
      </c>
      <c r="H1975" t="str">
        <f>VLOOKUP($C1975,'Raw-products'!$A$2:$H$1261,MATCH(H$1,'Raw-products'!$A$1:$H$1,0))</f>
        <v>Shirt</v>
      </c>
      <c r="I1975" t="str">
        <f>VLOOKUP($C1975,'Raw-products'!$A$2:$H$1261,MATCH(I$1,'Raw-products'!$A$1:$H$1,0))</f>
        <v>Denim</v>
      </c>
      <c r="J1975" t="str">
        <f>VLOOKUP($C1975,'Raw-products'!$A$2:$H$1261,MATCH(J$1,'Raw-products'!$A$1:$H$1,0))</f>
        <v>S</v>
      </c>
      <c r="K1975" t="str">
        <f>VLOOKUP($C1975,'Raw-products'!$A$2:$H$1261,MATCH(K$1,'Raw-products'!$A$1:$H$1,0))</f>
        <v>red</v>
      </c>
      <c r="L1975">
        <f>VLOOKUP($C1975,'Raw-products'!$A$2:$H$1261,MATCH(L$1,'Raw-products'!$A$1:$H$1,0))</f>
        <v>115</v>
      </c>
      <c r="M1975">
        <f>VLOOKUP($C1975,'Raw-products'!$A$2:$H$1261,MATCH(M$1,'Raw-products'!$A$1:$H$1,0))</f>
        <v>57</v>
      </c>
      <c r="N1975" s="5">
        <f t="shared" si="60"/>
        <v>6555</v>
      </c>
      <c r="O1975" cm="1">
        <f t="array" ref="O1975:R1975">_xlfn.XLOOKUP($B1975,'Raw -orders'!$A:$A,'Raw -orders'!$B:$E)</f>
        <v>461</v>
      </c>
      <c r="P1975">
        <v>57491</v>
      </c>
      <c r="Q1975" s="1">
        <v>44253</v>
      </c>
      <c r="R1975" s="1">
        <v>44258</v>
      </c>
      <c r="S1975" t="str" cm="1">
        <f t="array" ref="S1975:Z1975">_xlfn.XLOOKUP($O1975,'Raw - customers'!$A:$A,'Raw - customers'!$B:$I)</f>
        <v>Alina Strotton</v>
      </c>
      <c r="T1975" t="str">
        <v>Female</v>
      </c>
      <c r="U1975">
        <v>54</v>
      </c>
      <c r="V1975" t="str">
        <v>2501 Hackett ManorSuite 051</v>
      </c>
      <c r="W1975">
        <v>60</v>
      </c>
      <c r="X1975" t="str">
        <v>West Chasemouth</v>
      </c>
      <c r="Y1975" t="str">
        <v>Australian Capital Territory</v>
      </c>
      <c r="Z1975" t="str">
        <v>Australia</v>
      </c>
      <c r="AA1975">
        <v>2</v>
      </c>
      <c r="AB1975" s="3" t="str">
        <f t="shared" si="61"/>
        <v>0 to 10</v>
      </c>
      <c r="AM1975" s="6">
        <v>461</v>
      </c>
      <c r="AN1975" s="6" t="s">
        <v>1350</v>
      </c>
    </row>
    <row r="1976" spans="1:40" x14ac:dyDescent="0.25">
      <c r="A1976">
        <v>1974</v>
      </c>
      <c r="B1976">
        <v>396</v>
      </c>
      <c r="C1976">
        <v>739</v>
      </c>
      <c r="D1976">
        <v>109</v>
      </c>
      <c r="E1976">
        <v>2</v>
      </c>
      <c r="F1976">
        <v>218</v>
      </c>
      <c r="G1976">
        <v>1</v>
      </c>
      <c r="H1976" t="str">
        <f>VLOOKUP($C1976,'Raw-products'!$A$2:$H$1261,MATCH(H$1,'Raw-products'!$A$1:$H$1,0))</f>
        <v>Jacket</v>
      </c>
      <c r="I1976" t="str">
        <f>VLOOKUP($C1976,'Raw-products'!$A$2:$H$1261,MATCH(I$1,'Raw-products'!$A$1:$H$1,0))</f>
        <v>Peacoat</v>
      </c>
      <c r="J1976" t="str">
        <f>VLOOKUP($C1976,'Raw-products'!$A$2:$H$1261,MATCH(J$1,'Raw-products'!$A$1:$H$1,0))</f>
        <v>XL</v>
      </c>
      <c r="K1976" t="str">
        <f>VLOOKUP($C1976,'Raw-products'!$A$2:$H$1261,MATCH(K$1,'Raw-products'!$A$1:$H$1,0))</f>
        <v>red</v>
      </c>
      <c r="L1976">
        <f>VLOOKUP($C1976,'Raw-products'!$A$2:$H$1261,MATCH(L$1,'Raw-products'!$A$1:$H$1,0))</f>
        <v>102</v>
      </c>
      <c r="M1976">
        <f>VLOOKUP($C1976,'Raw-products'!$A$2:$H$1261,MATCH(M$1,'Raw-products'!$A$1:$H$1,0))</f>
        <v>58</v>
      </c>
      <c r="N1976" s="5">
        <f t="shared" si="60"/>
        <v>5916</v>
      </c>
      <c r="O1976" cm="1">
        <f t="array" ref="O1976:R1976">_xlfn.XLOOKUP($B1976,'Raw -orders'!$A:$A,'Raw -orders'!$B:$E)</f>
        <v>461</v>
      </c>
      <c r="P1976">
        <v>57491</v>
      </c>
      <c r="Q1976" s="1">
        <v>44253</v>
      </c>
      <c r="R1976" s="1">
        <v>44258</v>
      </c>
      <c r="S1976" t="str" cm="1">
        <f t="array" ref="S1976:Z1976">_xlfn.XLOOKUP($O1976,'Raw - customers'!$A:$A,'Raw - customers'!$B:$I)</f>
        <v>Alina Strotton</v>
      </c>
      <c r="T1976" t="str">
        <v>Female</v>
      </c>
      <c r="U1976">
        <v>54</v>
      </c>
      <c r="V1976" t="str">
        <v>2501 Hackett ManorSuite 051</v>
      </c>
      <c r="W1976">
        <v>60</v>
      </c>
      <c r="X1976" t="str">
        <v>West Chasemouth</v>
      </c>
      <c r="Y1976" t="str">
        <v>Australian Capital Territory</v>
      </c>
      <c r="Z1976" t="str">
        <v>Australia</v>
      </c>
      <c r="AA1976">
        <v>2</v>
      </c>
      <c r="AB1976" s="3" t="str">
        <f t="shared" si="61"/>
        <v>0 to 10</v>
      </c>
      <c r="AM1976" s="6">
        <v>461</v>
      </c>
      <c r="AN1976" s="6" t="s">
        <v>1350</v>
      </c>
    </row>
    <row r="1977" spans="1:40" x14ac:dyDescent="0.25">
      <c r="A1977">
        <v>1975</v>
      </c>
      <c r="B1977">
        <v>396</v>
      </c>
      <c r="C1977">
        <v>920</v>
      </c>
      <c r="D1977">
        <v>96</v>
      </c>
      <c r="E1977">
        <v>1</v>
      </c>
      <c r="F1977">
        <v>96</v>
      </c>
      <c r="G1977">
        <v>1</v>
      </c>
      <c r="H1977" t="str">
        <f>VLOOKUP($C1977,'Raw-products'!$A$2:$H$1261,MATCH(H$1,'Raw-products'!$A$1:$H$1,0))</f>
        <v>Trousers</v>
      </c>
      <c r="I1977" t="str">
        <f>VLOOKUP($C1977,'Raw-products'!$A$2:$H$1261,MATCH(I$1,'Raw-products'!$A$1:$H$1,0))</f>
        <v>Drawstring</v>
      </c>
      <c r="J1977" t="str">
        <f>VLOOKUP($C1977,'Raw-products'!$A$2:$H$1261,MATCH(J$1,'Raw-products'!$A$1:$H$1,0))</f>
        <v>XS</v>
      </c>
      <c r="K1977" t="str">
        <f>VLOOKUP($C1977,'Raw-products'!$A$2:$H$1261,MATCH(K$1,'Raw-products'!$A$1:$H$1,0))</f>
        <v>yellow</v>
      </c>
      <c r="L1977">
        <f>VLOOKUP($C1977,'Raw-products'!$A$2:$H$1261,MATCH(L$1,'Raw-products'!$A$1:$H$1,0))</f>
        <v>104</v>
      </c>
      <c r="M1977">
        <f>VLOOKUP($C1977,'Raw-products'!$A$2:$H$1261,MATCH(M$1,'Raw-products'!$A$1:$H$1,0))</f>
        <v>41</v>
      </c>
      <c r="N1977" s="5">
        <f t="shared" si="60"/>
        <v>4264</v>
      </c>
      <c r="O1977" cm="1">
        <f t="array" ref="O1977:R1977">_xlfn.XLOOKUP($B1977,'Raw -orders'!$A:$A,'Raw -orders'!$B:$E)</f>
        <v>461</v>
      </c>
      <c r="P1977">
        <v>57491</v>
      </c>
      <c r="Q1977" s="1">
        <v>44253</v>
      </c>
      <c r="R1977" s="1">
        <v>44258</v>
      </c>
      <c r="S1977" t="str" cm="1">
        <f t="array" ref="S1977:Z1977">_xlfn.XLOOKUP($O1977,'Raw - customers'!$A:$A,'Raw - customers'!$B:$I)</f>
        <v>Alina Strotton</v>
      </c>
      <c r="T1977" t="str">
        <v>Female</v>
      </c>
      <c r="U1977">
        <v>54</v>
      </c>
      <c r="V1977" t="str">
        <v>2501 Hackett ManorSuite 051</v>
      </c>
      <c r="W1977">
        <v>60</v>
      </c>
      <c r="X1977" t="str">
        <v>West Chasemouth</v>
      </c>
      <c r="Y1977" t="str">
        <v>Australian Capital Territory</v>
      </c>
      <c r="Z1977" t="str">
        <v>Australia</v>
      </c>
      <c r="AA1977">
        <v>2</v>
      </c>
      <c r="AB1977" s="3" t="str">
        <f t="shared" si="61"/>
        <v>0 to 10</v>
      </c>
      <c r="AM1977" s="6">
        <v>461</v>
      </c>
      <c r="AN1977" s="6" t="s">
        <v>1350</v>
      </c>
    </row>
    <row r="1978" spans="1:40" x14ac:dyDescent="0.25">
      <c r="A1978">
        <v>1976</v>
      </c>
      <c r="B1978">
        <v>396</v>
      </c>
      <c r="C1978">
        <v>1209</v>
      </c>
      <c r="D1978">
        <v>105</v>
      </c>
      <c r="E1978">
        <v>2</v>
      </c>
      <c r="F1978">
        <v>210</v>
      </c>
      <c r="G1978">
        <v>1</v>
      </c>
      <c r="H1978" t="str">
        <f>VLOOKUP($C1978,'Raw-products'!$A$2:$H$1261,MATCH(H$1,'Raw-products'!$A$1:$H$1,0))</f>
        <v>Trousers</v>
      </c>
      <c r="I1978" t="str">
        <f>VLOOKUP($C1978,'Raw-products'!$A$2:$H$1261,MATCH(I$1,'Raw-products'!$A$1:$H$1,0))</f>
        <v>Pleated</v>
      </c>
      <c r="J1978" t="str">
        <f>VLOOKUP($C1978,'Raw-products'!$A$2:$H$1261,MATCH(J$1,'Raw-products'!$A$1:$H$1,0))</f>
        <v>XL</v>
      </c>
      <c r="K1978" t="str">
        <f>VLOOKUP($C1978,'Raw-products'!$A$2:$H$1261,MATCH(K$1,'Raw-products'!$A$1:$H$1,0))</f>
        <v>green</v>
      </c>
      <c r="L1978">
        <f>VLOOKUP($C1978,'Raw-products'!$A$2:$H$1261,MATCH(L$1,'Raw-products'!$A$1:$H$1,0))</f>
        <v>90</v>
      </c>
      <c r="M1978">
        <f>VLOOKUP($C1978,'Raw-products'!$A$2:$H$1261,MATCH(M$1,'Raw-products'!$A$1:$H$1,0))</f>
        <v>55</v>
      </c>
      <c r="N1978" s="5">
        <f t="shared" si="60"/>
        <v>4950</v>
      </c>
      <c r="O1978" cm="1">
        <f t="array" ref="O1978:R1978">_xlfn.XLOOKUP($B1978,'Raw -orders'!$A:$A,'Raw -orders'!$B:$E)</f>
        <v>461</v>
      </c>
      <c r="P1978">
        <v>57491</v>
      </c>
      <c r="Q1978" s="1">
        <v>44253</v>
      </c>
      <c r="R1978" s="1">
        <v>44258</v>
      </c>
      <c r="S1978" t="str" cm="1">
        <f t="array" ref="S1978:Z1978">_xlfn.XLOOKUP($O1978,'Raw - customers'!$A:$A,'Raw - customers'!$B:$I)</f>
        <v>Alina Strotton</v>
      </c>
      <c r="T1978" t="str">
        <v>Female</v>
      </c>
      <c r="U1978">
        <v>54</v>
      </c>
      <c r="V1978" t="str">
        <v>2501 Hackett ManorSuite 051</v>
      </c>
      <c r="W1978">
        <v>60</v>
      </c>
      <c r="X1978" t="str">
        <v>West Chasemouth</v>
      </c>
      <c r="Y1978" t="str">
        <v>Australian Capital Territory</v>
      </c>
      <c r="Z1978" t="str">
        <v>Australia</v>
      </c>
      <c r="AA1978">
        <v>2</v>
      </c>
      <c r="AB1978" s="3" t="str">
        <f t="shared" si="61"/>
        <v>0 to 10</v>
      </c>
      <c r="AM1978" s="6">
        <v>461</v>
      </c>
      <c r="AN1978" s="6" t="s">
        <v>1350</v>
      </c>
    </row>
    <row r="1979" spans="1:40" x14ac:dyDescent="0.25">
      <c r="A1979">
        <v>1977</v>
      </c>
      <c r="B1979">
        <v>397</v>
      </c>
      <c r="C1979">
        <v>1181</v>
      </c>
      <c r="D1979">
        <v>99</v>
      </c>
      <c r="E1979">
        <v>2</v>
      </c>
      <c r="F1979">
        <v>198</v>
      </c>
      <c r="G1979">
        <v>1</v>
      </c>
      <c r="H1979" t="str">
        <f>VLOOKUP($C1979,'Raw-products'!$A$2:$H$1261,MATCH(H$1,'Raw-products'!$A$1:$H$1,0))</f>
        <v>Trousers</v>
      </c>
      <c r="I1979" t="str">
        <f>VLOOKUP($C1979,'Raw-products'!$A$2:$H$1261,MATCH(I$1,'Raw-products'!$A$1:$H$1,0))</f>
        <v>High-Waisted</v>
      </c>
      <c r="J1979" t="str">
        <f>VLOOKUP($C1979,'Raw-products'!$A$2:$H$1261,MATCH(J$1,'Raw-products'!$A$1:$H$1,0))</f>
        <v>S</v>
      </c>
      <c r="K1979" t="str">
        <f>VLOOKUP($C1979,'Raw-products'!$A$2:$H$1261,MATCH(K$1,'Raw-products'!$A$1:$H$1,0))</f>
        <v>indigo</v>
      </c>
      <c r="L1979">
        <f>VLOOKUP($C1979,'Raw-products'!$A$2:$H$1261,MATCH(L$1,'Raw-products'!$A$1:$H$1,0))</f>
        <v>98</v>
      </c>
      <c r="M1979">
        <f>VLOOKUP($C1979,'Raw-products'!$A$2:$H$1261,MATCH(M$1,'Raw-products'!$A$1:$H$1,0))</f>
        <v>79</v>
      </c>
      <c r="N1979" s="5">
        <f t="shared" si="60"/>
        <v>7742</v>
      </c>
      <c r="O1979" cm="1">
        <f t="array" ref="O1979:R1979">_xlfn.XLOOKUP($B1979,'Raw -orders'!$A:$A,'Raw -orders'!$B:$E)</f>
        <v>446</v>
      </c>
      <c r="P1979">
        <v>33872</v>
      </c>
      <c r="Q1979" s="1">
        <v>44230</v>
      </c>
      <c r="R1979" s="1">
        <v>44249</v>
      </c>
      <c r="S1979" t="str" cm="1">
        <f t="array" ref="S1979:Z1979">_xlfn.XLOOKUP($O1979,'Raw - customers'!$A:$A,'Raw - customers'!$B:$I)</f>
        <v>Benny Songist</v>
      </c>
      <c r="T1979" t="str">
        <v>Non-binary</v>
      </c>
      <c r="U1979">
        <v>47</v>
      </c>
      <c r="V1979" t="str">
        <v>165 Hermiston LoopSuite 403</v>
      </c>
      <c r="W1979">
        <v>1552</v>
      </c>
      <c r="X1979" t="str">
        <v>North Lukeshire</v>
      </c>
      <c r="Y1979" t="str">
        <v>Tasmania</v>
      </c>
      <c r="Z1979" t="str">
        <v>Australia</v>
      </c>
      <c r="AA1979">
        <v>2</v>
      </c>
      <c r="AB1979" s="3" t="str">
        <f t="shared" si="61"/>
        <v>10 to 20</v>
      </c>
      <c r="AM1979" s="6">
        <v>446</v>
      </c>
      <c r="AN1979" s="6" t="s">
        <v>1414</v>
      </c>
    </row>
    <row r="1980" spans="1:40" x14ac:dyDescent="0.25">
      <c r="A1980">
        <v>1978</v>
      </c>
      <c r="B1980">
        <v>397</v>
      </c>
      <c r="C1980">
        <v>1080</v>
      </c>
      <c r="D1980">
        <v>93</v>
      </c>
      <c r="E1980">
        <v>2</v>
      </c>
      <c r="F1980">
        <v>186</v>
      </c>
      <c r="G1980">
        <v>1</v>
      </c>
      <c r="H1980" t="str">
        <f>VLOOKUP($C1980,'Raw-products'!$A$2:$H$1261,MATCH(H$1,'Raw-products'!$A$1:$H$1,0))</f>
        <v>Trousers</v>
      </c>
      <c r="I1980" t="str">
        <f>VLOOKUP($C1980,'Raw-products'!$A$2:$H$1261,MATCH(I$1,'Raw-products'!$A$1:$H$1,0))</f>
        <v>Joggers</v>
      </c>
      <c r="J1980" t="str">
        <f>VLOOKUP($C1980,'Raw-products'!$A$2:$H$1261,MATCH(J$1,'Raw-products'!$A$1:$H$1,0))</f>
        <v>XS</v>
      </c>
      <c r="K1980" t="str">
        <f>VLOOKUP($C1980,'Raw-products'!$A$2:$H$1261,MATCH(K$1,'Raw-products'!$A$1:$H$1,0))</f>
        <v>violet</v>
      </c>
      <c r="L1980">
        <f>VLOOKUP($C1980,'Raw-products'!$A$2:$H$1261,MATCH(L$1,'Raw-products'!$A$1:$H$1,0))</f>
        <v>94</v>
      </c>
      <c r="M1980">
        <f>VLOOKUP($C1980,'Raw-products'!$A$2:$H$1261,MATCH(M$1,'Raw-products'!$A$1:$H$1,0))</f>
        <v>50</v>
      </c>
      <c r="N1980" s="5">
        <f t="shared" si="60"/>
        <v>4700</v>
      </c>
      <c r="O1980" cm="1">
        <f t="array" ref="O1980:R1980">_xlfn.XLOOKUP($B1980,'Raw -orders'!$A:$A,'Raw -orders'!$B:$E)</f>
        <v>446</v>
      </c>
      <c r="P1980">
        <v>33872</v>
      </c>
      <c r="Q1980" s="1">
        <v>44230</v>
      </c>
      <c r="R1980" s="1">
        <v>44249</v>
      </c>
      <c r="S1980" t="str" cm="1">
        <f t="array" ref="S1980:Z1980">_xlfn.XLOOKUP($O1980,'Raw - customers'!$A:$A,'Raw - customers'!$B:$I)</f>
        <v>Benny Songist</v>
      </c>
      <c r="T1980" t="str">
        <v>Non-binary</v>
      </c>
      <c r="U1980">
        <v>47</v>
      </c>
      <c r="V1980" t="str">
        <v>165 Hermiston LoopSuite 403</v>
      </c>
      <c r="W1980">
        <v>1552</v>
      </c>
      <c r="X1980" t="str">
        <v>North Lukeshire</v>
      </c>
      <c r="Y1980" t="str">
        <v>Tasmania</v>
      </c>
      <c r="Z1980" t="str">
        <v>Australia</v>
      </c>
      <c r="AA1980">
        <v>2</v>
      </c>
      <c r="AB1980" s="3" t="str">
        <f t="shared" si="61"/>
        <v>10 to 20</v>
      </c>
      <c r="AM1980" s="6">
        <v>446</v>
      </c>
      <c r="AN1980" s="6" t="s">
        <v>1414</v>
      </c>
    </row>
    <row r="1981" spans="1:40" x14ac:dyDescent="0.25">
      <c r="A1981">
        <v>1979</v>
      </c>
      <c r="B1981">
        <v>397</v>
      </c>
      <c r="C1981">
        <v>963</v>
      </c>
      <c r="D1981">
        <v>97</v>
      </c>
      <c r="E1981">
        <v>3</v>
      </c>
      <c r="F1981">
        <v>291</v>
      </c>
      <c r="G1981">
        <v>1</v>
      </c>
      <c r="H1981" t="str">
        <f>VLOOKUP($C1981,'Raw-products'!$A$2:$H$1261,MATCH(H$1,'Raw-products'!$A$1:$H$1,0))</f>
        <v>Trousers</v>
      </c>
      <c r="I1981" t="str">
        <f>VLOOKUP($C1981,'Raw-products'!$A$2:$H$1261,MATCH(I$1,'Raw-products'!$A$1:$H$1,0))</f>
        <v>Slim-Fit</v>
      </c>
      <c r="J1981" t="str">
        <f>VLOOKUP($C1981,'Raw-products'!$A$2:$H$1261,MATCH(J$1,'Raw-products'!$A$1:$H$1,0))</f>
        <v>L</v>
      </c>
      <c r="K1981" t="str">
        <f>VLOOKUP($C1981,'Raw-products'!$A$2:$H$1261,MATCH(K$1,'Raw-products'!$A$1:$H$1,0))</f>
        <v>green</v>
      </c>
      <c r="L1981">
        <f>VLOOKUP($C1981,'Raw-products'!$A$2:$H$1261,MATCH(L$1,'Raw-products'!$A$1:$H$1,0))</f>
        <v>119</v>
      </c>
      <c r="M1981">
        <f>VLOOKUP($C1981,'Raw-products'!$A$2:$H$1261,MATCH(M$1,'Raw-products'!$A$1:$H$1,0))</f>
        <v>43</v>
      </c>
      <c r="N1981" s="5">
        <f t="shared" si="60"/>
        <v>5117</v>
      </c>
      <c r="O1981" cm="1">
        <f t="array" ref="O1981:R1981">_xlfn.XLOOKUP($B1981,'Raw -orders'!$A:$A,'Raw -orders'!$B:$E)</f>
        <v>446</v>
      </c>
      <c r="P1981">
        <v>33872</v>
      </c>
      <c r="Q1981" s="1">
        <v>44230</v>
      </c>
      <c r="R1981" s="1">
        <v>44249</v>
      </c>
      <c r="S1981" t="str" cm="1">
        <f t="array" ref="S1981:Z1981">_xlfn.XLOOKUP($O1981,'Raw - customers'!$A:$A,'Raw - customers'!$B:$I)</f>
        <v>Benny Songist</v>
      </c>
      <c r="T1981" t="str">
        <v>Non-binary</v>
      </c>
      <c r="U1981">
        <v>47</v>
      </c>
      <c r="V1981" t="str">
        <v>165 Hermiston LoopSuite 403</v>
      </c>
      <c r="W1981">
        <v>1552</v>
      </c>
      <c r="X1981" t="str">
        <v>North Lukeshire</v>
      </c>
      <c r="Y1981" t="str">
        <v>Tasmania</v>
      </c>
      <c r="Z1981" t="str">
        <v>Australia</v>
      </c>
      <c r="AA1981">
        <v>2</v>
      </c>
      <c r="AB1981" s="3" t="str">
        <f t="shared" si="61"/>
        <v>10 to 20</v>
      </c>
      <c r="AM1981" s="6">
        <v>446</v>
      </c>
      <c r="AN1981" s="6" t="s">
        <v>1414</v>
      </c>
    </row>
    <row r="1982" spans="1:40" x14ac:dyDescent="0.25">
      <c r="A1982">
        <v>1980</v>
      </c>
      <c r="B1982">
        <v>398</v>
      </c>
      <c r="C1982">
        <v>503</v>
      </c>
      <c r="D1982">
        <v>102</v>
      </c>
      <c r="E1982">
        <v>1</v>
      </c>
      <c r="F1982">
        <v>102</v>
      </c>
      <c r="G1982">
        <v>1</v>
      </c>
      <c r="H1982" t="str">
        <f>VLOOKUP($C1982,'Raw-products'!$A$2:$H$1261,MATCH(H$1,'Raw-products'!$A$1:$H$1,0))</f>
        <v>Jacket</v>
      </c>
      <c r="I1982" t="str">
        <f>VLOOKUP($C1982,'Raw-products'!$A$2:$H$1261,MATCH(I$1,'Raw-products'!$A$1:$H$1,0))</f>
        <v>Windbreaker</v>
      </c>
      <c r="J1982" t="str">
        <f>VLOOKUP($C1982,'Raw-products'!$A$2:$H$1261,MATCH(J$1,'Raw-products'!$A$1:$H$1,0))</f>
        <v>L</v>
      </c>
      <c r="K1982" t="str">
        <f>VLOOKUP($C1982,'Raw-products'!$A$2:$H$1261,MATCH(K$1,'Raw-products'!$A$1:$H$1,0))</f>
        <v>yellow</v>
      </c>
      <c r="L1982">
        <f>VLOOKUP($C1982,'Raw-products'!$A$2:$H$1261,MATCH(L$1,'Raw-products'!$A$1:$H$1,0))</f>
        <v>109</v>
      </c>
      <c r="M1982">
        <f>VLOOKUP($C1982,'Raw-products'!$A$2:$H$1261,MATCH(M$1,'Raw-products'!$A$1:$H$1,0))</f>
        <v>70</v>
      </c>
      <c r="N1982" s="5">
        <f t="shared" si="60"/>
        <v>7630</v>
      </c>
      <c r="O1982" cm="1">
        <f t="array" ref="O1982:R1982">_xlfn.XLOOKUP($B1982,'Raw -orders'!$A:$A,'Raw -orders'!$B:$E)</f>
        <v>13</v>
      </c>
      <c r="P1982">
        <v>31626</v>
      </c>
      <c r="Q1982" s="1">
        <v>44467</v>
      </c>
      <c r="R1982" s="1">
        <v>44482</v>
      </c>
      <c r="S1982" t="str" cm="1">
        <f t="array" ref="S1982:Z1982">_xlfn.XLOOKUP($O1982,'Raw - customers'!$A:$A,'Raw - customers'!$B:$I)</f>
        <v>Marabel Swinfon</v>
      </c>
      <c r="T1982" t="str">
        <v>Male</v>
      </c>
      <c r="U1982">
        <v>42</v>
      </c>
      <c r="V1982" t="str">
        <v>16 Kuhn LoopSuite 442</v>
      </c>
      <c r="W1982">
        <v>6170</v>
      </c>
      <c r="X1982" t="str">
        <v>Maddisonmouth</v>
      </c>
      <c r="Y1982" t="str">
        <v>Queensland</v>
      </c>
      <c r="Z1982" t="str">
        <v>Australia</v>
      </c>
      <c r="AA1982">
        <v>9</v>
      </c>
      <c r="AB1982" s="3" t="str">
        <f t="shared" si="61"/>
        <v>10 to 20</v>
      </c>
      <c r="AM1982" s="6">
        <v>13</v>
      </c>
      <c r="AN1982" s="6" t="s">
        <v>1355</v>
      </c>
    </row>
    <row r="1983" spans="1:40" x14ac:dyDescent="0.25">
      <c r="A1983">
        <v>1981</v>
      </c>
      <c r="B1983">
        <v>398</v>
      </c>
      <c r="C1983">
        <v>472</v>
      </c>
      <c r="D1983">
        <v>118</v>
      </c>
      <c r="E1983">
        <v>1</v>
      </c>
      <c r="F1983">
        <v>118</v>
      </c>
      <c r="G1983">
        <v>1</v>
      </c>
      <c r="H1983" t="str">
        <f>VLOOKUP($C1983,'Raw-products'!$A$2:$H$1261,MATCH(H$1,'Raw-products'!$A$1:$H$1,0))</f>
        <v>Jacket</v>
      </c>
      <c r="I1983" t="str">
        <f>VLOOKUP($C1983,'Raw-products'!$A$2:$H$1261,MATCH(I$1,'Raw-products'!$A$1:$H$1,0))</f>
        <v>Puffer</v>
      </c>
      <c r="J1983" t="str">
        <f>VLOOKUP($C1983,'Raw-products'!$A$2:$H$1261,MATCH(J$1,'Raw-products'!$A$1:$H$1,0))</f>
        <v>M</v>
      </c>
      <c r="K1983" t="str">
        <f>VLOOKUP($C1983,'Raw-products'!$A$2:$H$1261,MATCH(K$1,'Raw-products'!$A$1:$H$1,0))</f>
        <v>green</v>
      </c>
      <c r="L1983">
        <f>VLOOKUP($C1983,'Raw-products'!$A$2:$H$1261,MATCH(L$1,'Raw-products'!$A$1:$H$1,0))</f>
        <v>110</v>
      </c>
      <c r="M1983">
        <f>VLOOKUP($C1983,'Raw-products'!$A$2:$H$1261,MATCH(M$1,'Raw-products'!$A$1:$H$1,0))</f>
        <v>72</v>
      </c>
      <c r="N1983" s="5">
        <f t="shared" si="60"/>
        <v>7920</v>
      </c>
      <c r="O1983" cm="1">
        <f t="array" ref="O1983:R1983">_xlfn.XLOOKUP($B1983,'Raw -orders'!$A:$A,'Raw -orders'!$B:$E)</f>
        <v>13</v>
      </c>
      <c r="P1983">
        <v>31626</v>
      </c>
      <c r="Q1983" s="1">
        <v>44467</v>
      </c>
      <c r="R1983" s="1">
        <v>44482</v>
      </c>
      <c r="S1983" t="str" cm="1">
        <f t="array" ref="S1983:Z1983">_xlfn.XLOOKUP($O1983,'Raw - customers'!$A:$A,'Raw - customers'!$B:$I)</f>
        <v>Marabel Swinfon</v>
      </c>
      <c r="T1983" t="str">
        <v>Male</v>
      </c>
      <c r="U1983">
        <v>42</v>
      </c>
      <c r="V1983" t="str">
        <v>16 Kuhn LoopSuite 442</v>
      </c>
      <c r="W1983">
        <v>6170</v>
      </c>
      <c r="X1983" t="str">
        <v>Maddisonmouth</v>
      </c>
      <c r="Y1983" t="str">
        <v>Queensland</v>
      </c>
      <c r="Z1983" t="str">
        <v>Australia</v>
      </c>
      <c r="AA1983">
        <v>9</v>
      </c>
      <c r="AB1983" s="3" t="str">
        <f t="shared" si="61"/>
        <v>10 to 20</v>
      </c>
      <c r="AM1983" s="6">
        <v>13</v>
      </c>
      <c r="AN1983" s="6" t="s">
        <v>1355</v>
      </c>
    </row>
    <row r="1984" spans="1:40" x14ac:dyDescent="0.25">
      <c r="A1984">
        <v>1982</v>
      </c>
      <c r="B1984">
        <v>398</v>
      </c>
      <c r="C1984">
        <v>611</v>
      </c>
      <c r="D1984">
        <v>112</v>
      </c>
      <c r="E1984">
        <v>1</v>
      </c>
      <c r="F1984">
        <v>112</v>
      </c>
      <c r="G1984">
        <v>1</v>
      </c>
      <c r="H1984" t="str">
        <f>VLOOKUP($C1984,'Raw-products'!$A$2:$H$1261,MATCH(H$1,'Raw-products'!$A$1:$H$1,0))</f>
        <v>Jacket</v>
      </c>
      <c r="I1984" t="str">
        <f>VLOOKUP($C1984,'Raw-products'!$A$2:$H$1261,MATCH(I$1,'Raw-products'!$A$1:$H$1,0))</f>
        <v>Cardigan</v>
      </c>
      <c r="J1984" t="str">
        <f>VLOOKUP($C1984,'Raw-products'!$A$2:$H$1261,MATCH(J$1,'Raw-products'!$A$1:$H$1,0))</f>
        <v>S</v>
      </c>
      <c r="K1984" t="str">
        <f>VLOOKUP($C1984,'Raw-products'!$A$2:$H$1261,MATCH(K$1,'Raw-products'!$A$1:$H$1,0))</f>
        <v>green</v>
      </c>
      <c r="L1984">
        <f>VLOOKUP($C1984,'Raw-products'!$A$2:$H$1261,MATCH(L$1,'Raw-products'!$A$1:$H$1,0))</f>
        <v>118</v>
      </c>
      <c r="M1984">
        <f>VLOOKUP($C1984,'Raw-products'!$A$2:$H$1261,MATCH(M$1,'Raw-products'!$A$1:$H$1,0))</f>
        <v>62</v>
      </c>
      <c r="N1984" s="5">
        <f t="shared" si="60"/>
        <v>7316</v>
      </c>
      <c r="O1984" cm="1">
        <f t="array" ref="O1984:R1984">_xlfn.XLOOKUP($B1984,'Raw -orders'!$A:$A,'Raw -orders'!$B:$E)</f>
        <v>13</v>
      </c>
      <c r="P1984">
        <v>31626</v>
      </c>
      <c r="Q1984" s="1">
        <v>44467</v>
      </c>
      <c r="R1984" s="1">
        <v>44482</v>
      </c>
      <c r="S1984" t="str" cm="1">
        <f t="array" ref="S1984:Z1984">_xlfn.XLOOKUP($O1984,'Raw - customers'!$A:$A,'Raw - customers'!$B:$I)</f>
        <v>Marabel Swinfon</v>
      </c>
      <c r="T1984" t="str">
        <v>Male</v>
      </c>
      <c r="U1984">
        <v>42</v>
      </c>
      <c r="V1984" t="str">
        <v>16 Kuhn LoopSuite 442</v>
      </c>
      <c r="W1984">
        <v>6170</v>
      </c>
      <c r="X1984" t="str">
        <v>Maddisonmouth</v>
      </c>
      <c r="Y1984" t="str">
        <v>Queensland</v>
      </c>
      <c r="Z1984" t="str">
        <v>Australia</v>
      </c>
      <c r="AA1984">
        <v>9</v>
      </c>
      <c r="AB1984" s="3" t="str">
        <f t="shared" si="61"/>
        <v>10 to 20</v>
      </c>
      <c r="AM1984" s="6">
        <v>13</v>
      </c>
      <c r="AN1984" s="6" t="s">
        <v>1355</v>
      </c>
    </row>
    <row r="1985" spans="1:40" x14ac:dyDescent="0.25">
      <c r="A1985">
        <v>1983</v>
      </c>
      <c r="B1985">
        <v>399</v>
      </c>
      <c r="C1985">
        <v>305</v>
      </c>
      <c r="D1985">
        <v>105</v>
      </c>
      <c r="E1985">
        <v>3</v>
      </c>
      <c r="F1985">
        <v>315</v>
      </c>
      <c r="G1985">
        <v>1</v>
      </c>
      <c r="H1985" t="str">
        <f>VLOOKUP($C1985,'Raw-products'!$A$2:$H$1261,MATCH(H$1,'Raw-products'!$A$1:$H$1,0))</f>
        <v>Shirt</v>
      </c>
      <c r="I1985" t="str">
        <f>VLOOKUP($C1985,'Raw-products'!$A$2:$H$1261,MATCH(I$1,'Raw-products'!$A$1:$H$1,0))</f>
        <v>Cuban Collar</v>
      </c>
      <c r="J1985" t="str">
        <f>VLOOKUP($C1985,'Raw-products'!$A$2:$H$1261,MATCH(J$1,'Raw-products'!$A$1:$H$1,0))</f>
        <v>XS</v>
      </c>
      <c r="K1985" t="str">
        <f>VLOOKUP($C1985,'Raw-products'!$A$2:$H$1261,MATCH(K$1,'Raw-products'!$A$1:$H$1,0))</f>
        <v>indigo</v>
      </c>
      <c r="L1985">
        <f>VLOOKUP($C1985,'Raw-products'!$A$2:$H$1261,MATCH(L$1,'Raw-products'!$A$1:$H$1,0))</f>
        <v>93</v>
      </c>
      <c r="M1985">
        <f>VLOOKUP($C1985,'Raw-products'!$A$2:$H$1261,MATCH(M$1,'Raw-products'!$A$1:$H$1,0))</f>
        <v>50</v>
      </c>
      <c r="N1985" s="5">
        <f t="shared" si="60"/>
        <v>4650</v>
      </c>
      <c r="O1985" cm="1">
        <f t="array" ref="O1985:R1985">_xlfn.XLOOKUP($B1985,'Raw -orders'!$A:$A,'Raw -orders'!$B:$E)</f>
        <v>331</v>
      </c>
      <c r="P1985">
        <v>57278</v>
      </c>
      <c r="Q1985" s="1">
        <v>44490</v>
      </c>
      <c r="R1985" s="1">
        <v>44499</v>
      </c>
      <c r="S1985" t="str" cm="1">
        <f t="array" ref="S1985:Z1985">_xlfn.XLOOKUP($O1985,'Raw - customers'!$A:$A,'Raw - customers'!$B:$I)</f>
        <v>Binnie Gonzales</v>
      </c>
      <c r="T1985" t="str">
        <v>Polygender</v>
      </c>
      <c r="U1985">
        <v>32</v>
      </c>
      <c r="V1985" t="str">
        <v>5756 Savannah DriveApt. 644</v>
      </c>
      <c r="W1985">
        <v>7980</v>
      </c>
      <c r="X1985" t="str">
        <v>Aidenton</v>
      </c>
      <c r="Y1985" t="str">
        <v>Northern Territory</v>
      </c>
      <c r="Z1985" t="str">
        <v>Australia</v>
      </c>
      <c r="AA1985">
        <v>10</v>
      </c>
      <c r="AB1985" s="3" t="str">
        <f t="shared" si="61"/>
        <v>0 to 10</v>
      </c>
      <c r="AM1985" s="6">
        <v>331</v>
      </c>
      <c r="AN1985" s="6" t="s">
        <v>1339</v>
      </c>
    </row>
    <row r="1986" spans="1:40" x14ac:dyDescent="0.25">
      <c r="A1986">
        <v>1984</v>
      </c>
      <c r="B1986">
        <v>399</v>
      </c>
      <c r="C1986">
        <v>593</v>
      </c>
      <c r="D1986">
        <v>100</v>
      </c>
      <c r="E1986">
        <v>1</v>
      </c>
      <c r="F1986">
        <v>100</v>
      </c>
      <c r="G1986">
        <v>1</v>
      </c>
      <c r="H1986" t="str">
        <f>VLOOKUP($C1986,'Raw-products'!$A$2:$H$1261,MATCH(H$1,'Raw-products'!$A$1:$H$1,0))</f>
        <v>Jacket</v>
      </c>
      <c r="I1986" t="str">
        <f>VLOOKUP($C1986,'Raw-products'!$A$2:$H$1261,MATCH(I$1,'Raw-products'!$A$1:$H$1,0))</f>
        <v>Bomber</v>
      </c>
      <c r="J1986" t="str">
        <f>VLOOKUP($C1986,'Raw-products'!$A$2:$H$1261,MATCH(J$1,'Raw-products'!$A$1:$H$1,0))</f>
        <v>L</v>
      </c>
      <c r="K1986" t="str">
        <f>VLOOKUP($C1986,'Raw-products'!$A$2:$H$1261,MATCH(K$1,'Raw-products'!$A$1:$H$1,0))</f>
        <v>violet</v>
      </c>
      <c r="L1986">
        <f>VLOOKUP($C1986,'Raw-products'!$A$2:$H$1261,MATCH(L$1,'Raw-products'!$A$1:$H$1,0))</f>
        <v>90</v>
      </c>
      <c r="M1986">
        <f>VLOOKUP($C1986,'Raw-products'!$A$2:$H$1261,MATCH(M$1,'Raw-products'!$A$1:$H$1,0))</f>
        <v>68</v>
      </c>
      <c r="N1986" s="5">
        <f t="shared" si="60"/>
        <v>6120</v>
      </c>
      <c r="O1986" cm="1">
        <f t="array" ref="O1986:R1986">_xlfn.XLOOKUP($B1986,'Raw -orders'!$A:$A,'Raw -orders'!$B:$E)</f>
        <v>331</v>
      </c>
      <c r="P1986">
        <v>57278</v>
      </c>
      <c r="Q1986" s="1">
        <v>44490</v>
      </c>
      <c r="R1986" s="1">
        <v>44499</v>
      </c>
      <c r="S1986" t="str" cm="1">
        <f t="array" ref="S1986:Z1986">_xlfn.XLOOKUP($O1986,'Raw - customers'!$A:$A,'Raw - customers'!$B:$I)</f>
        <v>Binnie Gonzales</v>
      </c>
      <c r="T1986" t="str">
        <v>Polygender</v>
      </c>
      <c r="U1986">
        <v>32</v>
      </c>
      <c r="V1986" t="str">
        <v>5756 Savannah DriveApt. 644</v>
      </c>
      <c r="W1986">
        <v>7980</v>
      </c>
      <c r="X1986" t="str">
        <v>Aidenton</v>
      </c>
      <c r="Y1986" t="str">
        <v>Northern Territory</v>
      </c>
      <c r="Z1986" t="str">
        <v>Australia</v>
      </c>
      <c r="AA1986">
        <v>10</v>
      </c>
      <c r="AB1986" s="3" t="str">
        <f t="shared" si="61"/>
        <v>0 to 10</v>
      </c>
      <c r="AM1986" s="6">
        <v>331</v>
      </c>
      <c r="AN1986" s="6" t="s">
        <v>1339</v>
      </c>
    </row>
    <row r="1987" spans="1:40" x14ac:dyDescent="0.25">
      <c r="A1987">
        <v>1985</v>
      </c>
      <c r="B1987">
        <v>399</v>
      </c>
      <c r="C1987">
        <v>865</v>
      </c>
      <c r="D1987">
        <v>113</v>
      </c>
      <c r="E1987">
        <v>2</v>
      </c>
      <c r="F1987">
        <v>226</v>
      </c>
      <c r="G1987">
        <v>1</v>
      </c>
      <c r="H1987" t="str">
        <f>VLOOKUP($C1987,'Raw-products'!$A$2:$H$1261,MATCH(H$1,'Raw-products'!$A$1:$H$1,0))</f>
        <v>Trousers</v>
      </c>
      <c r="I1987" t="str">
        <f>VLOOKUP($C1987,'Raw-products'!$A$2:$H$1261,MATCH(I$1,'Raw-products'!$A$1:$H$1,0))</f>
        <v>Chinos</v>
      </c>
      <c r="J1987" t="str">
        <f>VLOOKUP($C1987,'Raw-products'!$A$2:$H$1261,MATCH(J$1,'Raw-products'!$A$1:$H$1,0))</f>
        <v>XS</v>
      </c>
      <c r="K1987" t="str">
        <f>VLOOKUP($C1987,'Raw-products'!$A$2:$H$1261,MATCH(K$1,'Raw-products'!$A$1:$H$1,0))</f>
        <v>indigo</v>
      </c>
      <c r="L1987">
        <f>VLOOKUP($C1987,'Raw-products'!$A$2:$H$1261,MATCH(L$1,'Raw-products'!$A$1:$H$1,0))</f>
        <v>100</v>
      </c>
      <c r="M1987">
        <f>VLOOKUP($C1987,'Raw-products'!$A$2:$H$1261,MATCH(M$1,'Raw-products'!$A$1:$H$1,0))</f>
        <v>61</v>
      </c>
      <c r="N1987" s="5">
        <f t="shared" ref="N1987:N2050" si="62">$L1987*$M1987</f>
        <v>6100</v>
      </c>
      <c r="O1987" cm="1">
        <f t="array" ref="O1987:R1987">_xlfn.XLOOKUP($B1987,'Raw -orders'!$A:$A,'Raw -orders'!$B:$E)</f>
        <v>331</v>
      </c>
      <c r="P1987">
        <v>57278</v>
      </c>
      <c r="Q1987" s="1">
        <v>44490</v>
      </c>
      <c r="R1987" s="1">
        <v>44499</v>
      </c>
      <c r="S1987" t="str" cm="1">
        <f t="array" ref="S1987:Z1987">_xlfn.XLOOKUP($O1987,'Raw - customers'!$A:$A,'Raw - customers'!$B:$I)</f>
        <v>Binnie Gonzales</v>
      </c>
      <c r="T1987" t="str">
        <v>Polygender</v>
      </c>
      <c r="U1987">
        <v>32</v>
      </c>
      <c r="V1987" t="str">
        <v>5756 Savannah DriveApt. 644</v>
      </c>
      <c r="W1987">
        <v>7980</v>
      </c>
      <c r="X1987" t="str">
        <v>Aidenton</v>
      </c>
      <c r="Y1987" t="str">
        <v>Northern Territory</v>
      </c>
      <c r="Z1987" t="str">
        <v>Australia</v>
      </c>
      <c r="AA1987">
        <v>10</v>
      </c>
      <c r="AB1987" s="3" t="str">
        <f t="shared" ref="AB1987:AB2050" si="63">IF(AND(DATEDIF($Q1987,$R1987,"D")&gt;0,DATEDIF($Q1987,$R1987,"D")&lt;=10),"0 to 10",IF(AND(DATEDIF($Q1987,$R1987,"D")&gt;10,DATEDIF($Q1987,$R1987,"D")&lt;=20),"10 to 20",IF(AND(DATEDIF($Q1987,$R1987,"D")&gt;20,DATEDIF($Q1987,$R1987,"D")&lt;=30),"20 to 30")))</f>
        <v>0 to 10</v>
      </c>
      <c r="AM1987" s="6">
        <v>331</v>
      </c>
      <c r="AN1987" s="6" t="s">
        <v>1339</v>
      </c>
    </row>
    <row r="1988" spans="1:40" x14ac:dyDescent="0.25">
      <c r="A1988">
        <v>1986</v>
      </c>
      <c r="B1988">
        <v>399</v>
      </c>
      <c r="C1988">
        <v>965</v>
      </c>
      <c r="D1988">
        <v>97</v>
      </c>
      <c r="E1988">
        <v>1</v>
      </c>
      <c r="F1988">
        <v>97</v>
      </c>
      <c r="G1988">
        <v>1</v>
      </c>
      <c r="H1988" t="str">
        <f>VLOOKUP($C1988,'Raw-products'!$A$2:$H$1261,MATCH(H$1,'Raw-products'!$A$1:$H$1,0))</f>
        <v>Trousers</v>
      </c>
      <c r="I1988" t="str">
        <f>VLOOKUP($C1988,'Raw-products'!$A$2:$H$1261,MATCH(I$1,'Raw-products'!$A$1:$H$1,0))</f>
        <v>Slim-Fit</v>
      </c>
      <c r="J1988" t="str">
        <f>VLOOKUP($C1988,'Raw-products'!$A$2:$H$1261,MATCH(J$1,'Raw-products'!$A$1:$H$1,0))</f>
        <v>XS</v>
      </c>
      <c r="K1988" t="str">
        <f>VLOOKUP($C1988,'Raw-products'!$A$2:$H$1261,MATCH(K$1,'Raw-products'!$A$1:$H$1,0))</f>
        <v>blue</v>
      </c>
      <c r="L1988">
        <f>VLOOKUP($C1988,'Raw-products'!$A$2:$H$1261,MATCH(L$1,'Raw-products'!$A$1:$H$1,0))</f>
        <v>119</v>
      </c>
      <c r="M1988">
        <f>VLOOKUP($C1988,'Raw-products'!$A$2:$H$1261,MATCH(M$1,'Raw-products'!$A$1:$H$1,0))</f>
        <v>55</v>
      </c>
      <c r="N1988" s="5">
        <f t="shared" si="62"/>
        <v>6545</v>
      </c>
      <c r="O1988" cm="1">
        <f t="array" ref="O1988:R1988">_xlfn.XLOOKUP($B1988,'Raw -orders'!$A:$A,'Raw -orders'!$B:$E)</f>
        <v>331</v>
      </c>
      <c r="P1988">
        <v>57278</v>
      </c>
      <c r="Q1988" s="1">
        <v>44490</v>
      </c>
      <c r="R1988" s="1">
        <v>44499</v>
      </c>
      <c r="S1988" t="str" cm="1">
        <f t="array" ref="S1988:Z1988">_xlfn.XLOOKUP($O1988,'Raw - customers'!$A:$A,'Raw - customers'!$B:$I)</f>
        <v>Binnie Gonzales</v>
      </c>
      <c r="T1988" t="str">
        <v>Polygender</v>
      </c>
      <c r="U1988">
        <v>32</v>
      </c>
      <c r="V1988" t="str">
        <v>5756 Savannah DriveApt. 644</v>
      </c>
      <c r="W1988">
        <v>7980</v>
      </c>
      <c r="X1988" t="str">
        <v>Aidenton</v>
      </c>
      <c r="Y1988" t="str">
        <v>Northern Territory</v>
      </c>
      <c r="Z1988" t="str">
        <v>Australia</v>
      </c>
      <c r="AA1988">
        <v>10</v>
      </c>
      <c r="AB1988" s="3" t="str">
        <f t="shared" si="63"/>
        <v>0 to 10</v>
      </c>
      <c r="AM1988" s="6">
        <v>331</v>
      </c>
      <c r="AN1988" s="6" t="s">
        <v>1339</v>
      </c>
    </row>
    <row r="1989" spans="1:40" x14ac:dyDescent="0.25">
      <c r="A1989">
        <v>1987</v>
      </c>
      <c r="B1989">
        <v>399</v>
      </c>
      <c r="C1989">
        <v>1239</v>
      </c>
      <c r="D1989">
        <v>112</v>
      </c>
      <c r="E1989">
        <v>3</v>
      </c>
      <c r="F1989">
        <v>336</v>
      </c>
      <c r="G1989">
        <v>1</v>
      </c>
      <c r="H1989" t="str">
        <f>VLOOKUP($C1989,'Raw-products'!$A$2:$H$1261,MATCH(H$1,'Raw-products'!$A$1:$H$1,0))</f>
        <v>Trousers</v>
      </c>
      <c r="I1989" t="str">
        <f>VLOOKUP($C1989,'Raw-products'!$A$2:$H$1261,MATCH(I$1,'Raw-products'!$A$1:$H$1,0))</f>
        <v>Tracksuit Bottoms</v>
      </c>
      <c r="J1989" t="str">
        <f>VLOOKUP($C1989,'Raw-products'!$A$2:$H$1261,MATCH(J$1,'Raw-products'!$A$1:$H$1,0))</f>
        <v>XL</v>
      </c>
      <c r="K1989" t="str">
        <f>VLOOKUP($C1989,'Raw-products'!$A$2:$H$1261,MATCH(K$1,'Raw-products'!$A$1:$H$1,0))</f>
        <v>yellow</v>
      </c>
      <c r="L1989">
        <f>VLOOKUP($C1989,'Raw-products'!$A$2:$H$1261,MATCH(L$1,'Raw-products'!$A$1:$H$1,0))</f>
        <v>91</v>
      </c>
      <c r="M1989">
        <f>VLOOKUP($C1989,'Raw-products'!$A$2:$H$1261,MATCH(M$1,'Raw-products'!$A$1:$H$1,0))</f>
        <v>59</v>
      </c>
      <c r="N1989" s="5">
        <f t="shared" si="62"/>
        <v>5369</v>
      </c>
      <c r="O1989" cm="1">
        <f t="array" ref="O1989:R1989">_xlfn.XLOOKUP($B1989,'Raw -orders'!$A:$A,'Raw -orders'!$B:$E)</f>
        <v>331</v>
      </c>
      <c r="P1989">
        <v>57278</v>
      </c>
      <c r="Q1989" s="1">
        <v>44490</v>
      </c>
      <c r="R1989" s="1">
        <v>44499</v>
      </c>
      <c r="S1989" t="str" cm="1">
        <f t="array" ref="S1989:Z1989">_xlfn.XLOOKUP($O1989,'Raw - customers'!$A:$A,'Raw - customers'!$B:$I)</f>
        <v>Binnie Gonzales</v>
      </c>
      <c r="T1989" t="str">
        <v>Polygender</v>
      </c>
      <c r="U1989">
        <v>32</v>
      </c>
      <c r="V1989" t="str">
        <v>5756 Savannah DriveApt. 644</v>
      </c>
      <c r="W1989">
        <v>7980</v>
      </c>
      <c r="X1989" t="str">
        <v>Aidenton</v>
      </c>
      <c r="Y1989" t="str">
        <v>Northern Territory</v>
      </c>
      <c r="Z1989" t="str">
        <v>Australia</v>
      </c>
      <c r="AA1989">
        <v>10</v>
      </c>
      <c r="AB1989" s="3" t="str">
        <f t="shared" si="63"/>
        <v>0 to 10</v>
      </c>
      <c r="AM1989" s="6">
        <v>331</v>
      </c>
      <c r="AN1989" s="6" t="s">
        <v>1339</v>
      </c>
    </row>
    <row r="1990" spans="1:40" x14ac:dyDescent="0.25">
      <c r="A1990">
        <v>1988</v>
      </c>
      <c r="B1990">
        <v>400</v>
      </c>
      <c r="C1990">
        <v>57</v>
      </c>
      <c r="D1990">
        <v>104</v>
      </c>
      <c r="E1990">
        <v>3</v>
      </c>
      <c r="F1990">
        <v>312</v>
      </c>
      <c r="G1990">
        <v>1</v>
      </c>
      <c r="H1990" t="str">
        <f>VLOOKUP($C1990,'Raw-products'!$A$2:$H$1261,MATCH(H$1,'Raw-products'!$A$1:$H$1,0))</f>
        <v>Shirt</v>
      </c>
      <c r="I1990" t="str">
        <f>VLOOKUP($C1990,'Raw-products'!$A$2:$H$1261,MATCH(I$1,'Raw-products'!$A$1:$H$1,0))</f>
        <v>Dress</v>
      </c>
      <c r="J1990" t="str">
        <f>VLOOKUP($C1990,'Raw-products'!$A$2:$H$1261,MATCH(J$1,'Raw-products'!$A$1:$H$1,0))</f>
        <v>M</v>
      </c>
      <c r="K1990" t="str">
        <f>VLOOKUP($C1990,'Raw-products'!$A$2:$H$1261,MATCH(K$1,'Raw-products'!$A$1:$H$1,0))</f>
        <v>blue</v>
      </c>
      <c r="L1990">
        <f>VLOOKUP($C1990,'Raw-products'!$A$2:$H$1261,MATCH(L$1,'Raw-products'!$A$1:$H$1,0))</f>
        <v>119</v>
      </c>
      <c r="M1990">
        <f>VLOOKUP($C1990,'Raw-products'!$A$2:$H$1261,MATCH(M$1,'Raw-products'!$A$1:$H$1,0))</f>
        <v>48</v>
      </c>
      <c r="N1990" s="5">
        <f t="shared" si="62"/>
        <v>5712</v>
      </c>
      <c r="O1990" cm="1">
        <f t="array" ref="O1990:R1990">_xlfn.XLOOKUP($B1990,'Raw -orders'!$A:$A,'Raw -orders'!$B:$E)</f>
        <v>907</v>
      </c>
      <c r="P1990">
        <v>44904</v>
      </c>
      <c r="Q1990" s="1">
        <v>44379</v>
      </c>
      <c r="R1990" s="1">
        <v>44402</v>
      </c>
      <c r="S1990" t="str" cm="1">
        <f t="array" ref="S1990:Z1990">_xlfn.XLOOKUP($O1990,'Raw - customers'!$A:$A,'Raw - customers'!$B:$I)</f>
        <v>Aindrea Franzetti</v>
      </c>
      <c r="T1990" t="str">
        <v>Female</v>
      </c>
      <c r="U1990">
        <v>43</v>
      </c>
      <c r="V1990" t="str">
        <v>13 Ivy TerraceSuite 494</v>
      </c>
      <c r="W1990">
        <v>628</v>
      </c>
      <c r="X1990" t="str">
        <v>North Caitlin</v>
      </c>
      <c r="Y1990" t="str">
        <v>South Australia</v>
      </c>
      <c r="Z1990" t="str">
        <v>Australia</v>
      </c>
      <c r="AA1990">
        <v>7</v>
      </c>
      <c r="AB1990" s="3" t="str">
        <f t="shared" si="63"/>
        <v>20 to 30</v>
      </c>
      <c r="AM1990" s="6">
        <v>907</v>
      </c>
      <c r="AN1990" s="6" t="s">
        <v>1345</v>
      </c>
    </row>
    <row r="1991" spans="1:40" x14ac:dyDescent="0.25">
      <c r="A1991">
        <v>1989</v>
      </c>
      <c r="B1991">
        <v>400</v>
      </c>
      <c r="C1991">
        <v>1037</v>
      </c>
      <c r="D1991">
        <v>90</v>
      </c>
      <c r="E1991">
        <v>2</v>
      </c>
      <c r="F1991">
        <v>180</v>
      </c>
      <c r="G1991">
        <v>1</v>
      </c>
      <c r="H1991" t="str">
        <f>VLOOKUP($C1991,'Raw-products'!$A$2:$H$1261,MATCH(H$1,'Raw-products'!$A$1:$H$1,0))</f>
        <v>Trousers</v>
      </c>
      <c r="I1991" t="str">
        <f>VLOOKUP($C1991,'Raw-products'!$A$2:$H$1261,MATCH(I$1,'Raw-products'!$A$1:$H$1,0))</f>
        <v>Relaxed Leg</v>
      </c>
      <c r="J1991" t="str">
        <f>VLOOKUP($C1991,'Raw-products'!$A$2:$H$1261,MATCH(J$1,'Raw-products'!$A$1:$H$1,0))</f>
        <v>M</v>
      </c>
      <c r="K1991" t="str">
        <f>VLOOKUP($C1991,'Raw-products'!$A$2:$H$1261,MATCH(K$1,'Raw-products'!$A$1:$H$1,0))</f>
        <v>blue</v>
      </c>
      <c r="L1991">
        <f>VLOOKUP($C1991,'Raw-products'!$A$2:$H$1261,MATCH(L$1,'Raw-products'!$A$1:$H$1,0))</f>
        <v>95</v>
      </c>
      <c r="M1991">
        <f>VLOOKUP($C1991,'Raw-products'!$A$2:$H$1261,MATCH(M$1,'Raw-products'!$A$1:$H$1,0))</f>
        <v>72</v>
      </c>
      <c r="N1991" s="5">
        <f t="shared" si="62"/>
        <v>6840</v>
      </c>
      <c r="O1991" cm="1">
        <f t="array" ref="O1991:R1991">_xlfn.XLOOKUP($B1991,'Raw -orders'!$A:$A,'Raw -orders'!$B:$E)</f>
        <v>907</v>
      </c>
      <c r="P1991">
        <v>44904</v>
      </c>
      <c r="Q1991" s="1">
        <v>44379</v>
      </c>
      <c r="R1991" s="1">
        <v>44402</v>
      </c>
      <c r="S1991" t="str" cm="1">
        <f t="array" ref="S1991:Z1991">_xlfn.XLOOKUP($O1991,'Raw - customers'!$A:$A,'Raw - customers'!$B:$I)</f>
        <v>Aindrea Franzetti</v>
      </c>
      <c r="T1991" t="str">
        <v>Female</v>
      </c>
      <c r="U1991">
        <v>43</v>
      </c>
      <c r="V1991" t="str">
        <v>13 Ivy TerraceSuite 494</v>
      </c>
      <c r="W1991">
        <v>628</v>
      </c>
      <c r="X1991" t="str">
        <v>North Caitlin</v>
      </c>
      <c r="Y1991" t="str">
        <v>South Australia</v>
      </c>
      <c r="Z1991" t="str">
        <v>Australia</v>
      </c>
      <c r="AA1991">
        <v>7</v>
      </c>
      <c r="AB1991" s="3" t="str">
        <f t="shared" si="63"/>
        <v>20 to 30</v>
      </c>
      <c r="AM1991" s="6">
        <v>907</v>
      </c>
      <c r="AN1991" s="6" t="s">
        <v>1345</v>
      </c>
    </row>
    <row r="1992" spans="1:40" x14ac:dyDescent="0.25">
      <c r="A1992">
        <v>1990</v>
      </c>
      <c r="B1992">
        <v>400</v>
      </c>
      <c r="C1992">
        <v>41</v>
      </c>
      <c r="D1992">
        <v>104</v>
      </c>
      <c r="E1992">
        <v>2</v>
      </c>
      <c r="F1992">
        <v>208</v>
      </c>
      <c r="G1992">
        <v>1</v>
      </c>
      <c r="H1992" t="str">
        <f>VLOOKUP($C1992,'Raw-products'!$A$2:$H$1261,MATCH(H$1,'Raw-products'!$A$1:$H$1,0))</f>
        <v>Shirt</v>
      </c>
      <c r="I1992" t="str">
        <f>VLOOKUP($C1992,'Raw-products'!$A$2:$H$1261,MATCH(I$1,'Raw-products'!$A$1:$H$1,0))</f>
        <v>Dress</v>
      </c>
      <c r="J1992" t="str">
        <f>VLOOKUP($C1992,'Raw-products'!$A$2:$H$1261,MATCH(J$1,'Raw-products'!$A$1:$H$1,0))</f>
        <v>S</v>
      </c>
      <c r="K1992" t="str">
        <f>VLOOKUP($C1992,'Raw-products'!$A$2:$H$1261,MATCH(K$1,'Raw-products'!$A$1:$H$1,0))</f>
        <v>orange</v>
      </c>
      <c r="L1992">
        <f>VLOOKUP($C1992,'Raw-products'!$A$2:$H$1261,MATCH(L$1,'Raw-products'!$A$1:$H$1,0))</f>
        <v>119</v>
      </c>
      <c r="M1992">
        <f>VLOOKUP($C1992,'Raw-products'!$A$2:$H$1261,MATCH(M$1,'Raw-products'!$A$1:$H$1,0))</f>
        <v>69</v>
      </c>
      <c r="N1992" s="5">
        <f t="shared" si="62"/>
        <v>8211</v>
      </c>
      <c r="O1992" cm="1">
        <f t="array" ref="O1992:R1992">_xlfn.XLOOKUP($B1992,'Raw -orders'!$A:$A,'Raw -orders'!$B:$E)</f>
        <v>907</v>
      </c>
      <c r="P1992">
        <v>44904</v>
      </c>
      <c r="Q1992" s="1">
        <v>44379</v>
      </c>
      <c r="R1992" s="1">
        <v>44402</v>
      </c>
      <c r="S1992" t="str" cm="1">
        <f t="array" ref="S1992:Z1992">_xlfn.XLOOKUP($O1992,'Raw - customers'!$A:$A,'Raw - customers'!$B:$I)</f>
        <v>Aindrea Franzetti</v>
      </c>
      <c r="T1992" t="str">
        <v>Female</v>
      </c>
      <c r="U1992">
        <v>43</v>
      </c>
      <c r="V1992" t="str">
        <v>13 Ivy TerraceSuite 494</v>
      </c>
      <c r="W1992">
        <v>628</v>
      </c>
      <c r="X1992" t="str">
        <v>North Caitlin</v>
      </c>
      <c r="Y1992" t="str">
        <v>South Australia</v>
      </c>
      <c r="Z1992" t="str">
        <v>Australia</v>
      </c>
      <c r="AA1992">
        <v>7</v>
      </c>
      <c r="AB1992" s="3" t="str">
        <f t="shared" si="63"/>
        <v>20 to 30</v>
      </c>
      <c r="AM1992" s="6">
        <v>907</v>
      </c>
      <c r="AN1992" s="6" t="s">
        <v>1345</v>
      </c>
    </row>
    <row r="1993" spans="1:40" x14ac:dyDescent="0.25">
      <c r="A1993">
        <v>1991</v>
      </c>
      <c r="B1993">
        <v>400</v>
      </c>
      <c r="C1993">
        <v>1165</v>
      </c>
      <c r="D1993">
        <v>99</v>
      </c>
      <c r="E1993">
        <v>3</v>
      </c>
      <c r="F1993">
        <v>297</v>
      </c>
      <c r="G1993">
        <v>1</v>
      </c>
      <c r="H1993" t="str">
        <f>VLOOKUP($C1993,'Raw-products'!$A$2:$H$1261,MATCH(H$1,'Raw-products'!$A$1:$H$1,0))</f>
        <v>Trousers</v>
      </c>
      <c r="I1993" t="str">
        <f>VLOOKUP($C1993,'Raw-products'!$A$2:$H$1261,MATCH(I$1,'Raw-products'!$A$1:$H$1,0))</f>
        <v>High-Waisted</v>
      </c>
      <c r="J1993" t="str">
        <f>VLOOKUP($C1993,'Raw-products'!$A$2:$H$1261,MATCH(J$1,'Raw-products'!$A$1:$H$1,0))</f>
        <v>XS</v>
      </c>
      <c r="K1993" t="str">
        <f>VLOOKUP($C1993,'Raw-products'!$A$2:$H$1261,MATCH(K$1,'Raw-products'!$A$1:$H$1,0))</f>
        <v>yellow</v>
      </c>
      <c r="L1993">
        <f>VLOOKUP($C1993,'Raw-products'!$A$2:$H$1261,MATCH(L$1,'Raw-products'!$A$1:$H$1,0))</f>
        <v>98</v>
      </c>
      <c r="M1993">
        <f>VLOOKUP($C1993,'Raw-products'!$A$2:$H$1261,MATCH(M$1,'Raw-products'!$A$1:$H$1,0))</f>
        <v>64</v>
      </c>
      <c r="N1993" s="5">
        <f t="shared" si="62"/>
        <v>6272</v>
      </c>
      <c r="O1993" cm="1">
        <f t="array" ref="O1993:R1993">_xlfn.XLOOKUP($B1993,'Raw -orders'!$A:$A,'Raw -orders'!$B:$E)</f>
        <v>907</v>
      </c>
      <c r="P1993">
        <v>44904</v>
      </c>
      <c r="Q1993" s="1">
        <v>44379</v>
      </c>
      <c r="R1993" s="1">
        <v>44402</v>
      </c>
      <c r="S1993" t="str" cm="1">
        <f t="array" ref="S1993:Z1993">_xlfn.XLOOKUP($O1993,'Raw - customers'!$A:$A,'Raw - customers'!$B:$I)</f>
        <v>Aindrea Franzetti</v>
      </c>
      <c r="T1993" t="str">
        <v>Female</v>
      </c>
      <c r="U1993">
        <v>43</v>
      </c>
      <c r="V1993" t="str">
        <v>13 Ivy TerraceSuite 494</v>
      </c>
      <c r="W1993">
        <v>628</v>
      </c>
      <c r="X1993" t="str">
        <v>North Caitlin</v>
      </c>
      <c r="Y1993" t="str">
        <v>South Australia</v>
      </c>
      <c r="Z1993" t="str">
        <v>Australia</v>
      </c>
      <c r="AA1993">
        <v>7</v>
      </c>
      <c r="AB1993" s="3" t="str">
        <f t="shared" si="63"/>
        <v>20 to 30</v>
      </c>
      <c r="AM1993" s="6">
        <v>907</v>
      </c>
      <c r="AN1993" s="6" t="s">
        <v>1345</v>
      </c>
    </row>
    <row r="1994" spans="1:40" x14ac:dyDescent="0.25">
      <c r="A1994">
        <v>1992</v>
      </c>
      <c r="B1994">
        <v>400</v>
      </c>
      <c r="C1994">
        <v>236</v>
      </c>
      <c r="D1994">
        <v>106</v>
      </c>
      <c r="E1994">
        <v>1</v>
      </c>
      <c r="F1994">
        <v>106</v>
      </c>
      <c r="G1994">
        <v>1</v>
      </c>
      <c r="H1994" t="str">
        <f>VLOOKUP($C1994,'Raw-products'!$A$2:$H$1261,MATCH(H$1,'Raw-products'!$A$1:$H$1,0))</f>
        <v>Shirt</v>
      </c>
      <c r="I1994" t="str">
        <f>VLOOKUP($C1994,'Raw-products'!$A$2:$H$1261,MATCH(I$1,'Raw-products'!$A$1:$H$1,0))</f>
        <v>Chambray</v>
      </c>
      <c r="J1994" t="str">
        <f>VLOOKUP($C1994,'Raw-products'!$A$2:$H$1261,MATCH(J$1,'Raw-products'!$A$1:$H$1,0))</f>
        <v>S</v>
      </c>
      <c r="K1994" t="str">
        <f>VLOOKUP($C1994,'Raw-products'!$A$2:$H$1261,MATCH(K$1,'Raw-products'!$A$1:$H$1,0))</f>
        <v>indigo</v>
      </c>
      <c r="L1994">
        <f>VLOOKUP($C1994,'Raw-products'!$A$2:$H$1261,MATCH(L$1,'Raw-products'!$A$1:$H$1,0))</f>
        <v>105</v>
      </c>
      <c r="M1994">
        <f>VLOOKUP($C1994,'Raw-products'!$A$2:$H$1261,MATCH(M$1,'Raw-products'!$A$1:$H$1,0))</f>
        <v>59</v>
      </c>
      <c r="N1994" s="5">
        <f t="shared" si="62"/>
        <v>6195</v>
      </c>
      <c r="O1994" cm="1">
        <f t="array" ref="O1994:R1994">_xlfn.XLOOKUP($B1994,'Raw -orders'!$A:$A,'Raw -orders'!$B:$E)</f>
        <v>907</v>
      </c>
      <c r="P1994">
        <v>44904</v>
      </c>
      <c r="Q1994" s="1">
        <v>44379</v>
      </c>
      <c r="R1994" s="1">
        <v>44402</v>
      </c>
      <c r="S1994" t="str" cm="1">
        <f t="array" ref="S1994:Z1994">_xlfn.XLOOKUP($O1994,'Raw - customers'!$A:$A,'Raw - customers'!$B:$I)</f>
        <v>Aindrea Franzetti</v>
      </c>
      <c r="T1994" t="str">
        <v>Female</v>
      </c>
      <c r="U1994">
        <v>43</v>
      </c>
      <c r="V1994" t="str">
        <v>13 Ivy TerraceSuite 494</v>
      </c>
      <c r="W1994">
        <v>628</v>
      </c>
      <c r="X1994" t="str">
        <v>North Caitlin</v>
      </c>
      <c r="Y1994" t="str">
        <v>South Australia</v>
      </c>
      <c r="Z1994" t="str">
        <v>Australia</v>
      </c>
      <c r="AA1994">
        <v>7</v>
      </c>
      <c r="AB1994" s="3" t="str">
        <f t="shared" si="63"/>
        <v>20 to 30</v>
      </c>
      <c r="AM1994" s="6">
        <v>907</v>
      </c>
      <c r="AN1994" s="6" t="s">
        <v>1345</v>
      </c>
    </row>
    <row r="1995" spans="1:40" x14ac:dyDescent="0.25">
      <c r="A1995">
        <v>1993</v>
      </c>
      <c r="B1995">
        <v>400</v>
      </c>
      <c r="C1995">
        <v>515</v>
      </c>
      <c r="D1995">
        <v>102</v>
      </c>
      <c r="E1995">
        <v>1</v>
      </c>
      <c r="F1995">
        <v>102</v>
      </c>
      <c r="G1995">
        <v>1</v>
      </c>
      <c r="H1995" t="str">
        <f>VLOOKUP($C1995,'Raw-products'!$A$2:$H$1261,MATCH(H$1,'Raw-products'!$A$1:$H$1,0))</f>
        <v>Jacket</v>
      </c>
      <c r="I1995" t="str">
        <f>VLOOKUP($C1995,'Raw-products'!$A$2:$H$1261,MATCH(I$1,'Raw-products'!$A$1:$H$1,0))</f>
        <v>Windbreaker</v>
      </c>
      <c r="J1995" t="str">
        <f>VLOOKUP($C1995,'Raw-products'!$A$2:$H$1261,MATCH(J$1,'Raw-products'!$A$1:$H$1,0))</f>
        <v>XS</v>
      </c>
      <c r="K1995" t="str">
        <f>VLOOKUP($C1995,'Raw-products'!$A$2:$H$1261,MATCH(K$1,'Raw-products'!$A$1:$H$1,0))</f>
        <v>indigo</v>
      </c>
      <c r="L1995">
        <f>VLOOKUP($C1995,'Raw-products'!$A$2:$H$1261,MATCH(L$1,'Raw-products'!$A$1:$H$1,0))</f>
        <v>109</v>
      </c>
      <c r="M1995">
        <f>VLOOKUP($C1995,'Raw-products'!$A$2:$H$1261,MATCH(M$1,'Raw-products'!$A$1:$H$1,0))</f>
        <v>79</v>
      </c>
      <c r="N1995" s="5">
        <f t="shared" si="62"/>
        <v>8611</v>
      </c>
      <c r="O1995" cm="1">
        <f t="array" ref="O1995:R1995">_xlfn.XLOOKUP($B1995,'Raw -orders'!$A:$A,'Raw -orders'!$B:$E)</f>
        <v>907</v>
      </c>
      <c r="P1995">
        <v>44904</v>
      </c>
      <c r="Q1995" s="1">
        <v>44379</v>
      </c>
      <c r="R1995" s="1">
        <v>44402</v>
      </c>
      <c r="S1995" t="str" cm="1">
        <f t="array" ref="S1995:Z1995">_xlfn.XLOOKUP($O1995,'Raw - customers'!$A:$A,'Raw - customers'!$B:$I)</f>
        <v>Aindrea Franzetti</v>
      </c>
      <c r="T1995" t="str">
        <v>Female</v>
      </c>
      <c r="U1995">
        <v>43</v>
      </c>
      <c r="V1995" t="str">
        <v>13 Ivy TerraceSuite 494</v>
      </c>
      <c r="W1995">
        <v>628</v>
      </c>
      <c r="X1995" t="str">
        <v>North Caitlin</v>
      </c>
      <c r="Y1995" t="str">
        <v>South Australia</v>
      </c>
      <c r="Z1995" t="str">
        <v>Australia</v>
      </c>
      <c r="AA1995">
        <v>7</v>
      </c>
      <c r="AB1995" s="3" t="str">
        <f t="shared" si="63"/>
        <v>20 to 30</v>
      </c>
      <c r="AM1995" s="6">
        <v>907</v>
      </c>
      <c r="AN1995" s="6" t="s">
        <v>1345</v>
      </c>
    </row>
    <row r="1996" spans="1:40" x14ac:dyDescent="0.25">
      <c r="A1996">
        <v>1994</v>
      </c>
      <c r="B1996">
        <v>400</v>
      </c>
      <c r="C1996">
        <v>187</v>
      </c>
      <c r="D1996">
        <v>98</v>
      </c>
      <c r="E1996">
        <v>1</v>
      </c>
      <c r="F1996">
        <v>98</v>
      </c>
      <c r="G1996">
        <v>1</v>
      </c>
      <c r="H1996" t="str">
        <f>VLOOKUP($C1996,'Raw-products'!$A$2:$H$1261,MATCH(H$1,'Raw-products'!$A$1:$H$1,0))</f>
        <v>Shirt</v>
      </c>
      <c r="I1996" t="str">
        <f>VLOOKUP($C1996,'Raw-products'!$A$2:$H$1261,MATCH(I$1,'Raw-products'!$A$1:$H$1,0))</f>
        <v>Camp Collared</v>
      </c>
      <c r="J1996" t="str">
        <f>VLOOKUP($C1996,'Raw-products'!$A$2:$H$1261,MATCH(J$1,'Raw-products'!$A$1:$H$1,0))</f>
        <v>M</v>
      </c>
      <c r="K1996" t="str">
        <f>VLOOKUP($C1996,'Raw-products'!$A$2:$H$1261,MATCH(K$1,'Raw-products'!$A$1:$H$1,0))</f>
        <v>yellow</v>
      </c>
      <c r="L1996">
        <f>VLOOKUP($C1996,'Raw-products'!$A$2:$H$1261,MATCH(L$1,'Raw-products'!$A$1:$H$1,0))</f>
        <v>112</v>
      </c>
      <c r="M1996">
        <f>VLOOKUP($C1996,'Raw-products'!$A$2:$H$1261,MATCH(M$1,'Raw-products'!$A$1:$H$1,0))</f>
        <v>49</v>
      </c>
      <c r="N1996" s="5">
        <f t="shared" si="62"/>
        <v>5488</v>
      </c>
      <c r="O1996" cm="1">
        <f t="array" ref="O1996:R1996">_xlfn.XLOOKUP($B1996,'Raw -orders'!$A:$A,'Raw -orders'!$B:$E)</f>
        <v>907</v>
      </c>
      <c r="P1996">
        <v>44904</v>
      </c>
      <c r="Q1996" s="1">
        <v>44379</v>
      </c>
      <c r="R1996" s="1">
        <v>44402</v>
      </c>
      <c r="S1996" t="str" cm="1">
        <f t="array" ref="S1996:Z1996">_xlfn.XLOOKUP($O1996,'Raw - customers'!$A:$A,'Raw - customers'!$B:$I)</f>
        <v>Aindrea Franzetti</v>
      </c>
      <c r="T1996" t="str">
        <v>Female</v>
      </c>
      <c r="U1996">
        <v>43</v>
      </c>
      <c r="V1996" t="str">
        <v>13 Ivy TerraceSuite 494</v>
      </c>
      <c r="W1996">
        <v>628</v>
      </c>
      <c r="X1996" t="str">
        <v>North Caitlin</v>
      </c>
      <c r="Y1996" t="str">
        <v>South Australia</v>
      </c>
      <c r="Z1996" t="str">
        <v>Australia</v>
      </c>
      <c r="AA1996">
        <v>7</v>
      </c>
      <c r="AB1996" s="3" t="str">
        <f t="shared" si="63"/>
        <v>20 to 30</v>
      </c>
      <c r="AM1996" s="6">
        <v>907</v>
      </c>
      <c r="AN1996" s="6" t="s">
        <v>1345</v>
      </c>
    </row>
    <row r="1997" spans="1:40" x14ac:dyDescent="0.25">
      <c r="A1997">
        <v>1995</v>
      </c>
      <c r="B1997">
        <v>401</v>
      </c>
      <c r="C1997">
        <v>266</v>
      </c>
      <c r="D1997">
        <v>95</v>
      </c>
      <c r="E1997">
        <v>1</v>
      </c>
      <c r="F1997">
        <v>95</v>
      </c>
      <c r="G1997">
        <v>1</v>
      </c>
      <c r="H1997" t="str">
        <f>VLOOKUP($C1997,'Raw-products'!$A$2:$H$1261,MATCH(H$1,'Raw-products'!$A$1:$H$1,0))</f>
        <v>Shirt</v>
      </c>
      <c r="I1997" t="str">
        <f>VLOOKUP($C1997,'Raw-products'!$A$2:$H$1261,MATCH(I$1,'Raw-products'!$A$1:$H$1,0))</f>
        <v>Polo</v>
      </c>
      <c r="J1997" t="str">
        <f>VLOOKUP($C1997,'Raw-products'!$A$2:$H$1261,MATCH(J$1,'Raw-products'!$A$1:$H$1,0))</f>
        <v>S</v>
      </c>
      <c r="K1997" t="str">
        <f>VLOOKUP($C1997,'Raw-products'!$A$2:$H$1261,MATCH(K$1,'Raw-products'!$A$1:$H$1,0))</f>
        <v>blue</v>
      </c>
      <c r="L1997">
        <f>VLOOKUP($C1997,'Raw-products'!$A$2:$H$1261,MATCH(L$1,'Raw-products'!$A$1:$H$1,0))</f>
        <v>117</v>
      </c>
      <c r="M1997">
        <f>VLOOKUP($C1997,'Raw-products'!$A$2:$H$1261,MATCH(M$1,'Raw-products'!$A$1:$H$1,0))</f>
        <v>76</v>
      </c>
      <c r="N1997" s="5">
        <f t="shared" si="62"/>
        <v>8892</v>
      </c>
      <c r="O1997" cm="1">
        <f t="array" ref="O1997:R1997">_xlfn.XLOOKUP($B1997,'Raw -orders'!$A:$A,'Raw -orders'!$B:$E)</f>
        <v>94</v>
      </c>
      <c r="P1997">
        <v>24512</v>
      </c>
      <c r="Q1997" s="1">
        <v>44422</v>
      </c>
      <c r="R1997" s="1">
        <v>44432</v>
      </c>
      <c r="S1997" t="str" cm="1">
        <f t="array" ref="S1997:Z1997">_xlfn.XLOOKUP($O1997,'Raw - customers'!$A:$A,'Raw - customers'!$B:$I)</f>
        <v>Otha Skein</v>
      </c>
      <c r="T1997" t="str">
        <v>Genderqueer</v>
      </c>
      <c r="U1997">
        <v>46</v>
      </c>
      <c r="V1997" t="str">
        <v>368 Morrison MeadowApt. 117</v>
      </c>
      <c r="W1997">
        <v>1037</v>
      </c>
      <c r="X1997" t="str">
        <v>East Isla</v>
      </c>
      <c r="Y1997" t="str">
        <v>Western Australia</v>
      </c>
      <c r="Z1997" t="str">
        <v>Australia</v>
      </c>
      <c r="AA1997">
        <v>8</v>
      </c>
      <c r="AB1997" s="3" t="str">
        <f t="shared" si="63"/>
        <v>0 to 10</v>
      </c>
      <c r="AM1997" s="6">
        <v>94</v>
      </c>
      <c r="AN1997" s="6" t="s">
        <v>1377</v>
      </c>
    </row>
    <row r="1998" spans="1:40" x14ac:dyDescent="0.25">
      <c r="A1998">
        <v>1996</v>
      </c>
      <c r="B1998">
        <v>401</v>
      </c>
      <c r="C1998">
        <v>791</v>
      </c>
      <c r="D1998">
        <v>91</v>
      </c>
      <c r="E1998">
        <v>2</v>
      </c>
      <c r="F1998">
        <v>182</v>
      </c>
      <c r="G1998">
        <v>1</v>
      </c>
      <c r="H1998" t="str">
        <f>VLOOKUP($C1998,'Raw-products'!$A$2:$H$1261,MATCH(H$1,'Raw-products'!$A$1:$H$1,0))</f>
        <v>Jacket</v>
      </c>
      <c r="I1998" t="str">
        <f>VLOOKUP($C1998,'Raw-products'!$A$2:$H$1261,MATCH(I$1,'Raw-products'!$A$1:$H$1,0))</f>
        <v>Pullover</v>
      </c>
      <c r="J1998" t="str">
        <f>VLOOKUP($C1998,'Raw-products'!$A$2:$H$1261,MATCH(J$1,'Raw-products'!$A$1:$H$1,0))</f>
        <v>S</v>
      </c>
      <c r="K1998" t="str">
        <f>VLOOKUP($C1998,'Raw-products'!$A$2:$H$1261,MATCH(K$1,'Raw-products'!$A$1:$H$1,0))</f>
        <v>blue</v>
      </c>
      <c r="L1998">
        <f>VLOOKUP($C1998,'Raw-products'!$A$2:$H$1261,MATCH(L$1,'Raw-products'!$A$1:$H$1,0))</f>
        <v>114</v>
      </c>
      <c r="M1998">
        <f>VLOOKUP($C1998,'Raw-products'!$A$2:$H$1261,MATCH(M$1,'Raw-products'!$A$1:$H$1,0))</f>
        <v>73</v>
      </c>
      <c r="N1998" s="5">
        <f t="shared" si="62"/>
        <v>8322</v>
      </c>
      <c r="O1998" cm="1">
        <f t="array" ref="O1998:R1998">_xlfn.XLOOKUP($B1998,'Raw -orders'!$A:$A,'Raw -orders'!$B:$E)</f>
        <v>94</v>
      </c>
      <c r="P1998">
        <v>24512</v>
      </c>
      <c r="Q1998" s="1">
        <v>44422</v>
      </c>
      <c r="R1998" s="1">
        <v>44432</v>
      </c>
      <c r="S1998" t="str" cm="1">
        <f t="array" ref="S1998:Z1998">_xlfn.XLOOKUP($O1998,'Raw - customers'!$A:$A,'Raw - customers'!$B:$I)</f>
        <v>Otha Skein</v>
      </c>
      <c r="T1998" t="str">
        <v>Genderqueer</v>
      </c>
      <c r="U1998">
        <v>46</v>
      </c>
      <c r="V1998" t="str">
        <v>368 Morrison MeadowApt. 117</v>
      </c>
      <c r="W1998">
        <v>1037</v>
      </c>
      <c r="X1998" t="str">
        <v>East Isla</v>
      </c>
      <c r="Y1998" t="str">
        <v>Western Australia</v>
      </c>
      <c r="Z1998" t="str">
        <v>Australia</v>
      </c>
      <c r="AA1998">
        <v>8</v>
      </c>
      <c r="AB1998" s="3" t="str">
        <f t="shared" si="63"/>
        <v>0 to 10</v>
      </c>
      <c r="AM1998" s="6">
        <v>94</v>
      </c>
      <c r="AN1998" s="6" t="s">
        <v>1377</v>
      </c>
    </row>
    <row r="1999" spans="1:40" x14ac:dyDescent="0.25">
      <c r="A1999">
        <v>1997</v>
      </c>
      <c r="B1999">
        <v>401</v>
      </c>
      <c r="C1999">
        <v>392</v>
      </c>
      <c r="D1999">
        <v>119</v>
      </c>
      <c r="E1999">
        <v>1</v>
      </c>
      <c r="F1999">
        <v>119</v>
      </c>
      <c r="G1999">
        <v>1</v>
      </c>
      <c r="H1999" t="str">
        <f>VLOOKUP($C1999,'Raw-products'!$A$2:$H$1261,MATCH(H$1,'Raw-products'!$A$1:$H$1,0))</f>
        <v>Shirt</v>
      </c>
      <c r="I1999" t="str">
        <f>VLOOKUP($C1999,'Raw-products'!$A$2:$H$1261,MATCH(I$1,'Raw-products'!$A$1:$H$1,0))</f>
        <v>Casual Slim Fit</v>
      </c>
      <c r="J1999" t="str">
        <f>VLOOKUP($C1999,'Raw-products'!$A$2:$H$1261,MATCH(J$1,'Raw-products'!$A$1:$H$1,0))</f>
        <v>M</v>
      </c>
      <c r="K1999" t="str">
        <f>VLOOKUP($C1999,'Raw-products'!$A$2:$H$1261,MATCH(K$1,'Raw-products'!$A$1:$H$1,0))</f>
        <v>orange</v>
      </c>
      <c r="L1999">
        <f>VLOOKUP($C1999,'Raw-products'!$A$2:$H$1261,MATCH(L$1,'Raw-products'!$A$1:$H$1,0))</f>
        <v>113</v>
      </c>
      <c r="M1999">
        <f>VLOOKUP($C1999,'Raw-products'!$A$2:$H$1261,MATCH(M$1,'Raw-products'!$A$1:$H$1,0))</f>
        <v>47</v>
      </c>
      <c r="N1999" s="5">
        <f t="shared" si="62"/>
        <v>5311</v>
      </c>
      <c r="O1999" cm="1">
        <f t="array" ref="O1999:R1999">_xlfn.XLOOKUP($B1999,'Raw -orders'!$A:$A,'Raw -orders'!$B:$E)</f>
        <v>94</v>
      </c>
      <c r="P1999">
        <v>24512</v>
      </c>
      <c r="Q1999" s="1">
        <v>44422</v>
      </c>
      <c r="R1999" s="1">
        <v>44432</v>
      </c>
      <c r="S1999" t="str" cm="1">
        <f t="array" ref="S1999:Z1999">_xlfn.XLOOKUP($O1999,'Raw - customers'!$A:$A,'Raw - customers'!$B:$I)</f>
        <v>Otha Skein</v>
      </c>
      <c r="T1999" t="str">
        <v>Genderqueer</v>
      </c>
      <c r="U1999">
        <v>46</v>
      </c>
      <c r="V1999" t="str">
        <v>368 Morrison MeadowApt. 117</v>
      </c>
      <c r="W1999">
        <v>1037</v>
      </c>
      <c r="X1999" t="str">
        <v>East Isla</v>
      </c>
      <c r="Y1999" t="str">
        <v>Western Australia</v>
      </c>
      <c r="Z1999" t="str">
        <v>Australia</v>
      </c>
      <c r="AA1999">
        <v>8</v>
      </c>
      <c r="AB1999" s="3" t="str">
        <f t="shared" si="63"/>
        <v>0 to 10</v>
      </c>
      <c r="AM1999" s="6">
        <v>94</v>
      </c>
      <c r="AN1999" s="6" t="s">
        <v>1377</v>
      </c>
    </row>
    <row r="2000" spans="1:40" x14ac:dyDescent="0.25">
      <c r="A2000">
        <v>1998</v>
      </c>
      <c r="B2000">
        <v>401</v>
      </c>
      <c r="C2000">
        <v>137</v>
      </c>
      <c r="D2000">
        <v>92</v>
      </c>
      <c r="E2000">
        <v>1</v>
      </c>
      <c r="F2000">
        <v>92</v>
      </c>
      <c r="G2000">
        <v>1</v>
      </c>
      <c r="H2000" t="str">
        <f>VLOOKUP($C2000,'Raw-products'!$A$2:$H$1261,MATCH(H$1,'Raw-products'!$A$1:$H$1,0))</f>
        <v>Shirt</v>
      </c>
      <c r="I2000" t="str">
        <f>VLOOKUP($C2000,'Raw-products'!$A$2:$H$1261,MATCH(I$1,'Raw-products'!$A$1:$H$1,0))</f>
        <v>Denim</v>
      </c>
      <c r="J2000" t="str">
        <f>VLOOKUP($C2000,'Raw-products'!$A$2:$H$1261,MATCH(J$1,'Raw-products'!$A$1:$H$1,0))</f>
        <v>M</v>
      </c>
      <c r="K2000" t="str">
        <f>VLOOKUP($C2000,'Raw-products'!$A$2:$H$1261,MATCH(K$1,'Raw-products'!$A$1:$H$1,0))</f>
        <v>violet</v>
      </c>
      <c r="L2000">
        <f>VLOOKUP($C2000,'Raw-products'!$A$2:$H$1261,MATCH(L$1,'Raw-products'!$A$1:$H$1,0))</f>
        <v>115</v>
      </c>
      <c r="M2000">
        <f>VLOOKUP($C2000,'Raw-products'!$A$2:$H$1261,MATCH(M$1,'Raw-products'!$A$1:$H$1,0))</f>
        <v>55</v>
      </c>
      <c r="N2000" s="5">
        <f t="shared" si="62"/>
        <v>6325</v>
      </c>
      <c r="O2000" cm="1">
        <f t="array" ref="O2000:R2000">_xlfn.XLOOKUP($B2000,'Raw -orders'!$A:$A,'Raw -orders'!$B:$E)</f>
        <v>94</v>
      </c>
      <c r="P2000">
        <v>24512</v>
      </c>
      <c r="Q2000" s="1">
        <v>44422</v>
      </c>
      <c r="R2000" s="1">
        <v>44432</v>
      </c>
      <c r="S2000" t="str" cm="1">
        <f t="array" ref="S2000:Z2000">_xlfn.XLOOKUP($O2000,'Raw - customers'!$A:$A,'Raw - customers'!$B:$I)</f>
        <v>Otha Skein</v>
      </c>
      <c r="T2000" t="str">
        <v>Genderqueer</v>
      </c>
      <c r="U2000">
        <v>46</v>
      </c>
      <c r="V2000" t="str">
        <v>368 Morrison MeadowApt. 117</v>
      </c>
      <c r="W2000">
        <v>1037</v>
      </c>
      <c r="X2000" t="str">
        <v>East Isla</v>
      </c>
      <c r="Y2000" t="str">
        <v>Western Australia</v>
      </c>
      <c r="Z2000" t="str">
        <v>Australia</v>
      </c>
      <c r="AA2000">
        <v>8</v>
      </c>
      <c r="AB2000" s="3" t="str">
        <f t="shared" si="63"/>
        <v>0 to 10</v>
      </c>
      <c r="AM2000" s="6">
        <v>94</v>
      </c>
      <c r="AN2000" s="6" t="s">
        <v>1377</v>
      </c>
    </row>
    <row r="2001" spans="1:40" x14ac:dyDescent="0.25">
      <c r="A2001">
        <v>1999</v>
      </c>
      <c r="B2001">
        <v>401</v>
      </c>
      <c r="C2001">
        <v>92</v>
      </c>
      <c r="D2001">
        <v>118</v>
      </c>
      <c r="E2001">
        <v>2</v>
      </c>
      <c r="F2001">
        <v>236</v>
      </c>
      <c r="G2001">
        <v>1</v>
      </c>
      <c r="H2001" t="str">
        <f>VLOOKUP($C2001,'Raw-products'!$A$2:$H$1261,MATCH(H$1,'Raw-products'!$A$1:$H$1,0))</f>
        <v>Shirt</v>
      </c>
      <c r="I2001" t="str">
        <f>VLOOKUP($C2001,'Raw-products'!$A$2:$H$1261,MATCH(I$1,'Raw-products'!$A$1:$H$1,0))</f>
        <v>Flannel</v>
      </c>
      <c r="J2001" t="str">
        <f>VLOOKUP($C2001,'Raw-products'!$A$2:$H$1261,MATCH(J$1,'Raw-products'!$A$1:$H$1,0))</f>
        <v>M</v>
      </c>
      <c r="K2001" t="str">
        <f>VLOOKUP($C2001,'Raw-products'!$A$2:$H$1261,MATCH(K$1,'Raw-products'!$A$1:$H$1,0))</f>
        <v>blue</v>
      </c>
      <c r="L2001">
        <f>VLOOKUP($C2001,'Raw-products'!$A$2:$H$1261,MATCH(L$1,'Raw-products'!$A$1:$H$1,0))</f>
        <v>96</v>
      </c>
      <c r="M2001">
        <f>VLOOKUP($C2001,'Raw-products'!$A$2:$H$1261,MATCH(M$1,'Raw-products'!$A$1:$H$1,0))</f>
        <v>73</v>
      </c>
      <c r="N2001" s="5">
        <f t="shared" si="62"/>
        <v>7008</v>
      </c>
      <c r="O2001" cm="1">
        <f t="array" ref="O2001:R2001">_xlfn.XLOOKUP($B2001,'Raw -orders'!$A:$A,'Raw -orders'!$B:$E)</f>
        <v>94</v>
      </c>
      <c r="P2001">
        <v>24512</v>
      </c>
      <c r="Q2001" s="1">
        <v>44422</v>
      </c>
      <c r="R2001" s="1">
        <v>44432</v>
      </c>
      <c r="S2001" t="str" cm="1">
        <f t="array" ref="S2001:Z2001">_xlfn.XLOOKUP($O2001,'Raw - customers'!$A:$A,'Raw - customers'!$B:$I)</f>
        <v>Otha Skein</v>
      </c>
      <c r="T2001" t="str">
        <v>Genderqueer</v>
      </c>
      <c r="U2001">
        <v>46</v>
      </c>
      <c r="V2001" t="str">
        <v>368 Morrison MeadowApt. 117</v>
      </c>
      <c r="W2001">
        <v>1037</v>
      </c>
      <c r="X2001" t="str">
        <v>East Isla</v>
      </c>
      <c r="Y2001" t="str">
        <v>Western Australia</v>
      </c>
      <c r="Z2001" t="str">
        <v>Australia</v>
      </c>
      <c r="AA2001">
        <v>8</v>
      </c>
      <c r="AB2001" s="3" t="str">
        <f t="shared" si="63"/>
        <v>0 to 10</v>
      </c>
      <c r="AM2001" s="6">
        <v>94</v>
      </c>
      <c r="AN2001" s="6" t="s">
        <v>1377</v>
      </c>
    </row>
    <row r="2002" spans="1:40" x14ac:dyDescent="0.25">
      <c r="A2002">
        <v>2000</v>
      </c>
      <c r="B2002">
        <v>401</v>
      </c>
      <c r="C2002">
        <v>647</v>
      </c>
      <c r="D2002">
        <v>93</v>
      </c>
      <c r="E2002">
        <v>2</v>
      </c>
      <c r="F2002">
        <v>186</v>
      </c>
      <c r="G2002">
        <v>1</v>
      </c>
      <c r="H2002" t="str">
        <f>VLOOKUP($C2002,'Raw-products'!$A$2:$H$1261,MATCH(H$1,'Raw-products'!$A$1:$H$1,0))</f>
        <v>Jacket</v>
      </c>
      <c r="I2002" t="str">
        <f>VLOOKUP($C2002,'Raw-products'!$A$2:$H$1261,MATCH(I$1,'Raw-products'!$A$1:$H$1,0))</f>
        <v>Coach</v>
      </c>
      <c r="J2002" t="str">
        <f>VLOOKUP($C2002,'Raw-products'!$A$2:$H$1261,MATCH(J$1,'Raw-products'!$A$1:$H$1,0))</f>
        <v>M</v>
      </c>
      <c r="K2002" t="str">
        <f>VLOOKUP($C2002,'Raw-products'!$A$2:$H$1261,MATCH(K$1,'Raw-products'!$A$1:$H$1,0))</f>
        <v>green</v>
      </c>
      <c r="L2002">
        <f>VLOOKUP($C2002,'Raw-products'!$A$2:$H$1261,MATCH(L$1,'Raw-products'!$A$1:$H$1,0))</f>
        <v>115</v>
      </c>
      <c r="M2002">
        <f>VLOOKUP($C2002,'Raw-products'!$A$2:$H$1261,MATCH(M$1,'Raw-products'!$A$1:$H$1,0))</f>
        <v>63</v>
      </c>
      <c r="N2002" s="5">
        <f t="shared" si="62"/>
        <v>7245</v>
      </c>
      <c r="O2002" cm="1">
        <f t="array" ref="O2002:R2002">_xlfn.XLOOKUP($B2002,'Raw -orders'!$A:$A,'Raw -orders'!$B:$E)</f>
        <v>94</v>
      </c>
      <c r="P2002">
        <v>24512</v>
      </c>
      <c r="Q2002" s="1">
        <v>44422</v>
      </c>
      <c r="R2002" s="1">
        <v>44432</v>
      </c>
      <c r="S2002" t="str" cm="1">
        <f t="array" ref="S2002:Z2002">_xlfn.XLOOKUP($O2002,'Raw - customers'!$A:$A,'Raw - customers'!$B:$I)</f>
        <v>Otha Skein</v>
      </c>
      <c r="T2002" t="str">
        <v>Genderqueer</v>
      </c>
      <c r="U2002">
        <v>46</v>
      </c>
      <c r="V2002" t="str">
        <v>368 Morrison MeadowApt. 117</v>
      </c>
      <c r="W2002">
        <v>1037</v>
      </c>
      <c r="X2002" t="str">
        <v>East Isla</v>
      </c>
      <c r="Y2002" t="str">
        <v>Western Australia</v>
      </c>
      <c r="Z2002" t="str">
        <v>Australia</v>
      </c>
      <c r="AA2002">
        <v>8</v>
      </c>
      <c r="AB2002" s="3" t="str">
        <f t="shared" si="63"/>
        <v>0 to 10</v>
      </c>
      <c r="AM2002" s="6">
        <v>94</v>
      </c>
      <c r="AN2002" s="6" t="s">
        <v>1377</v>
      </c>
    </row>
    <row r="2003" spans="1:40" x14ac:dyDescent="0.25">
      <c r="A2003">
        <v>2001</v>
      </c>
      <c r="B2003">
        <v>401</v>
      </c>
      <c r="C2003">
        <v>422</v>
      </c>
      <c r="D2003">
        <v>107</v>
      </c>
      <c r="E2003">
        <v>3</v>
      </c>
      <c r="F2003">
        <v>321</v>
      </c>
      <c r="G2003">
        <v>1</v>
      </c>
      <c r="H2003" t="str">
        <f>VLOOKUP($C2003,'Raw-products'!$A$2:$H$1261,MATCH(H$1,'Raw-products'!$A$1:$H$1,0))</f>
        <v>Jacket</v>
      </c>
      <c r="I2003" t="str">
        <f>VLOOKUP($C2003,'Raw-products'!$A$2:$H$1261,MATCH(I$1,'Raw-products'!$A$1:$H$1,0))</f>
        <v>Denim</v>
      </c>
      <c r="J2003" t="str">
        <f>VLOOKUP($C2003,'Raw-products'!$A$2:$H$1261,MATCH(J$1,'Raw-products'!$A$1:$H$1,0))</f>
        <v>M</v>
      </c>
      <c r="K2003" t="str">
        <f>VLOOKUP($C2003,'Raw-products'!$A$2:$H$1261,MATCH(K$1,'Raw-products'!$A$1:$H$1,0))</f>
        <v>red</v>
      </c>
      <c r="L2003">
        <f>VLOOKUP($C2003,'Raw-products'!$A$2:$H$1261,MATCH(L$1,'Raw-products'!$A$1:$H$1,0))</f>
        <v>92</v>
      </c>
      <c r="M2003">
        <f>VLOOKUP($C2003,'Raw-products'!$A$2:$H$1261,MATCH(M$1,'Raw-products'!$A$1:$H$1,0))</f>
        <v>43</v>
      </c>
      <c r="N2003" s="5">
        <f t="shared" si="62"/>
        <v>3956</v>
      </c>
      <c r="O2003" cm="1">
        <f t="array" ref="O2003:R2003">_xlfn.XLOOKUP($B2003,'Raw -orders'!$A:$A,'Raw -orders'!$B:$E)</f>
        <v>94</v>
      </c>
      <c r="P2003">
        <v>24512</v>
      </c>
      <c r="Q2003" s="1">
        <v>44422</v>
      </c>
      <c r="R2003" s="1">
        <v>44432</v>
      </c>
      <c r="S2003" t="str" cm="1">
        <f t="array" ref="S2003:Z2003">_xlfn.XLOOKUP($O2003,'Raw - customers'!$A:$A,'Raw - customers'!$B:$I)</f>
        <v>Otha Skein</v>
      </c>
      <c r="T2003" t="str">
        <v>Genderqueer</v>
      </c>
      <c r="U2003">
        <v>46</v>
      </c>
      <c r="V2003" t="str">
        <v>368 Morrison MeadowApt. 117</v>
      </c>
      <c r="W2003">
        <v>1037</v>
      </c>
      <c r="X2003" t="str">
        <v>East Isla</v>
      </c>
      <c r="Y2003" t="str">
        <v>Western Australia</v>
      </c>
      <c r="Z2003" t="str">
        <v>Australia</v>
      </c>
      <c r="AA2003">
        <v>8</v>
      </c>
      <c r="AB2003" s="3" t="str">
        <f t="shared" si="63"/>
        <v>0 to 10</v>
      </c>
      <c r="AM2003" s="6">
        <v>94</v>
      </c>
      <c r="AN2003" s="6" t="s">
        <v>1377</v>
      </c>
    </row>
    <row r="2004" spans="1:40" x14ac:dyDescent="0.25">
      <c r="A2004">
        <v>2002</v>
      </c>
      <c r="B2004">
        <v>402</v>
      </c>
      <c r="C2004">
        <v>577</v>
      </c>
      <c r="D2004">
        <v>100</v>
      </c>
      <c r="E2004">
        <v>2</v>
      </c>
      <c r="F2004">
        <v>200</v>
      </c>
      <c r="G2004">
        <v>1</v>
      </c>
      <c r="H2004" t="str">
        <f>VLOOKUP($C2004,'Raw-products'!$A$2:$H$1261,MATCH(H$1,'Raw-products'!$A$1:$H$1,0))</f>
        <v>Jacket</v>
      </c>
      <c r="I2004" t="str">
        <f>VLOOKUP($C2004,'Raw-products'!$A$2:$H$1261,MATCH(I$1,'Raw-products'!$A$1:$H$1,0))</f>
        <v>Bomber</v>
      </c>
      <c r="J2004" t="str">
        <f>VLOOKUP($C2004,'Raw-products'!$A$2:$H$1261,MATCH(J$1,'Raw-products'!$A$1:$H$1,0))</f>
        <v>M</v>
      </c>
      <c r="K2004" t="str">
        <f>VLOOKUP($C2004,'Raw-products'!$A$2:$H$1261,MATCH(K$1,'Raw-products'!$A$1:$H$1,0))</f>
        <v>green</v>
      </c>
      <c r="L2004">
        <f>VLOOKUP($C2004,'Raw-products'!$A$2:$H$1261,MATCH(L$1,'Raw-products'!$A$1:$H$1,0))</f>
        <v>90</v>
      </c>
      <c r="M2004">
        <f>VLOOKUP($C2004,'Raw-products'!$A$2:$H$1261,MATCH(M$1,'Raw-products'!$A$1:$H$1,0))</f>
        <v>61</v>
      </c>
      <c r="N2004" s="5">
        <f t="shared" si="62"/>
        <v>5490</v>
      </c>
      <c r="O2004" cm="1">
        <f t="array" ref="O2004:R2004">_xlfn.XLOOKUP($B2004,'Raw -orders'!$A:$A,'Raw -orders'!$B:$E)</f>
        <v>537</v>
      </c>
      <c r="P2004">
        <v>26681</v>
      </c>
      <c r="Q2004" s="1">
        <v>44264</v>
      </c>
      <c r="R2004" s="1">
        <v>44290</v>
      </c>
      <c r="S2004" t="str" cm="1">
        <f t="array" ref="S2004:Z2004">_xlfn.XLOOKUP($O2004,'Raw - customers'!$A:$A,'Raw - customers'!$B:$I)</f>
        <v>Beverly Burbridge</v>
      </c>
      <c r="T2004" t="str">
        <v>Non-binary</v>
      </c>
      <c r="U2004">
        <v>45</v>
      </c>
      <c r="V2004" t="str">
        <v>155 Hayes AvenueApt. 699</v>
      </c>
      <c r="W2004">
        <v>7342</v>
      </c>
      <c r="X2004" t="str">
        <v>Krisland</v>
      </c>
      <c r="Y2004" t="str">
        <v>Western Australia</v>
      </c>
      <c r="Z2004" t="str">
        <v>Australia</v>
      </c>
      <c r="AA2004">
        <v>3</v>
      </c>
      <c r="AB2004" s="3" t="str">
        <f t="shared" si="63"/>
        <v>20 to 30</v>
      </c>
      <c r="AM2004" s="6">
        <v>537</v>
      </c>
      <c r="AN2004" s="6" t="s">
        <v>1377</v>
      </c>
    </row>
    <row r="2005" spans="1:40" x14ac:dyDescent="0.25">
      <c r="A2005">
        <v>2003</v>
      </c>
      <c r="B2005">
        <v>403</v>
      </c>
      <c r="C2005">
        <v>807</v>
      </c>
      <c r="D2005">
        <v>117</v>
      </c>
      <c r="E2005">
        <v>1</v>
      </c>
      <c r="F2005">
        <v>117</v>
      </c>
      <c r="G2005">
        <v>1</v>
      </c>
      <c r="H2005" t="str">
        <f>VLOOKUP($C2005,'Raw-products'!$A$2:$H$1261,MATCH(H$1,'Raw-products'!$A$1:$H$1,0))</f>
        <v>Jacket</v>
      </c>
      <c r="I2005" t="str">
        <f>VLOOKUP($C2005,'Raw-products'!$A$2:$H$1261,MATCH(I$1,'Raw-products'!$A$1:$H$1,0))</f>
        <v>Shearling</v>
      </c>
      <c r="J2005" t="str">
        <f>VLOOKUP($C2005,'Raw-products'!$A$2:$H$1261,MATCH(J$1,'Raw-products'!$A$1:$H$1,0))</f>
        <v>M</v>
      </c>
      <c r="K2005" t="str">
        <f>VLOOKUP($C2005,'Raw-products'!$A$2:$H$1261,MATCH(K$1,'Raw-products'!$A$1:$H$1,0))</f>
        <v>red</v>
      </c>
      <c r="L2005">
        <f>VLOOKUP($C2005,'Raw-products'!$A$2:$H$1261,MATCH(L$1,'Raw-products'!$A$1:$H$1,0))</f>
        <v>95</v>
      </c>
      <c r="M2005">
        <f>VLOOKUP($C2005,'Raw-products'!$A$2:$H$1261,MATCH(M$1,'Raw-products'!$A$1:$H$1,0))</f>
        <v>49</v>
      </c>
      <c r="N2005" s="5">
        <f t="shared" si="62"/>
        <v>4655</v>
      </c>
      <c r="O2005" cm="1">
        <f t="array" ref="O2005:R2005">_xlfn.XLOOKUP($B2005,'Raw -orders'!$A:$A,'Raw -orders'!$B:$E)</f>
        <v>980</v>
      </c>
      <c r="P2005">
        <v>17088</v>
      </c>
      <c r="Q2005" s="1">
        <v>44455</v>
      </c>
      <c r="R2005" s="1">
        <v>44464</v>
      </c>
      <c r="S2005" t="str" cm="1">
        <f t="array" ref="S2005:Z2005">_xlfn.XLOOKUP($O2005,'Raw - customers'!$A:$A,'Raw - customers'!$B:$I)</f>
        <v>Sharleen Langworthy</v>
      </c>
      <c r="T2005" t="str">
        <v>Agender</v>
      </c>
      <c r="U2005">
        <v>35</v>
      </c>
      <c r="V2005" t="str">
        <v>317 Sophia MewsApt. 328</v>
      </c>
      <c r="W2005">
        <v>5926</v>
      </c>
      <c r="X2005" t="str">
        <v>Isaacberg</v>
      </c>
      <c r="Y2005" t="str">
        <v>South Australia</v>
      </c>
      <c r="Z2005" t="str">
        <v>Australia</v>
      </c>
      <c r="AA2005">
        <v>9</v>
      </c>
      <c r="AB2005" s="3" t="str">
        <f t="shared" si="63"/>
        <v>0 to 10</v>
      </c>
      <c r="AM2005" s="6">
        <v>980</v>
      </c>
      <c r="AN2005" s="6" t="s">
        <v>1345</v>
      </c>
    </row>
    <row r="2006" spans="1:40" x14ac:dyDescent="0.25">
      <c r="A2006">
        <v>2004</v>
      </c>
      <c r="B2006">
        <v>403</v>
      </c>
      <c r="C2006">
        <v>405</v>
      </c>
      <c r="D2006">
        <v>119</v>
      </c>
      <c r="E2006">
        <v>3</v>
      </c>
      <c r="F2006">
        <v>357</v>
      </c>
      <c r="G2006">
        <v>1</v>
      </c>
      <c r="H2006" t="str">
        <f>VLOOKUP($C2006,'Raw-products'!$A$2:$H$1261,MATCH(H$1,'Raw-products'!$A$1:$H$1,0))</f>
        <v>Shirt</v>
      </c>
      <c r="I2006" t="str">
        <f>VLOOKUP($C2006,'Raw-products'!$A$2:$H$1261,MATCH(I$1,'Raw-products'!$A$1:$H$1,0))</f>
        <v>Casual Slim Fit</v>
      </c>
      <c r="J2006" t="str">
        <f>VLOOKUP($C2006,'Raw-products'!$A$2:$H$1261,MATCH(J$1,'Raw-products'!$A$1:$H$1,0))</f>
        <v>XS</v>
      </c>
      <c r="K2006" t="str">
        <f>VLOOKUP($C2006,'Raw-products'!$A$2:$H$1261,MATCH(K$1,'Raw-products'!$A$1:$H$1,0))</f>
        <v>blue</v>
      </c>
      <c r="L2006">
        <f>VLOOKUP($C2006,'Raw-products'!$A$2:$H$1261,MATCH(L$1,'Raw-products'!$A$1:$H$1,0))</f>
        <v>113</v>
      </c>
      <c r="M2006">
        <f>VLOOKUP($C2006,'Raw-products'!$A$2:$H$1261,MATCH(M$1,'Raw-products'!$A$1:$H$1,0))</f>
        <v>55</v>
      </c>
      <c r="N2006" s="5">
        <f t="shared" si="62"/>
        <v>6215</v>
      </c>
      <c r="O2006" cm="1">
        <f t="array" ref="O2006:R2006">_xlfn.XLOOKUP($B2006,'Raw -orders'!$A:$A,'Raw -orders'!$B:$E)</f>
        <v>980</v>
      </c>
      <c r="P2006">
        <v>17088</v>
      </c>
      <c r="Q2006" s="1">
        <v>44455</v>
      </c>
      <c r="R2006" s="1">
        <v>44464</v>
      </c>
      <c r="S2006" t="str" cm="1">
        <f t="array" ref="S2006:Z2006">_xlfn.XLOOKUP($O2006,'Raw - customers'!$A:$A,'Raw - customers'!$B:$I)</f>
        <v>Sharleen Langworthy</v>
      </c>
      <c r="T2006" t="str">
        <v>Agender</v>
      </c>
      <c r="U2006">
        <v>35</v>
      </c>
      <c r="V2006" t="str">
        <v>317 Sophia MewsApt. 328</v>
      </c>
      <c r="W2006">
        <v>5926</v>
      </c>
      <c r="X2006" t="str">
        <v>Isaacberg</v>
      </c>
      <c r="Y2006" t="str">
        <v>South Australia</v>
      </c>
      <c r="Z2006" t="str">
        <v>Australia</v>
      </c>
      <c r="AA2006">
        <v>9</v>
      </c>
      <c r="AB2006" s="3" t="str">
        <f t="shared" si="63"/>
        <v>0 to 10</v>
      </c>
      <c r="AM2006" s="6">
        <v>980</v>
      </c>
      <c r="AN2006" s="6" t="s">
        <v>1345</v>
      </c>
    </row>
    <row r="2007" spans="1:40" x14ac:dyDescent="0.25">
      <c r="A2007">
        <v>2005</v>
      </c>
      <c r="B2007">
        <v>403</v>
      </c>
      <c r="C2007">
        <v>80</v>
      </c>
      <c r="D2007">
        <v>118</v>
      </c>
      <c r="E2007">
        <v>2</v>
      </c>
      <c r="F2007">
        <v>236</v>
      </c>
      <c r="G2007">
        <v>1</v>
      </c>
      <c r="H2007" t="str">
        <f>VLOOKUP($C2007,'Raw-products'!$A$2:$H$1261,MATCH(H$1,'Raw-products'!$A$1:$H$1,0))</f>
        <v>Shirt</v>
      </c>
      <c r="I2007" t="str">
        <f>VLOOKUP($C2007,'Raw-products'!$A$2:$H$1261,MATCH(I$1,'Raw-products'!$A$1:$H$1,0))</f>
        <v>Flannel</v>
      </c>
      <c r="J2007" t="str">
        <f>VLOOKUP($C2007,'Raw-products'!$A$2:$H$1261,MATCH(J$1,'Raw-products'!$A$1:$H$1,0))</f>
        <v>XS</v>
      </c>
      <c r="K2007" t="str">
        <f>VLOOKUP($C2007,'Raw-products'!$A$2:$H$1261,MATCH(K$1,'Raw-products'!$A$1:$H$1,0))</f>
        <v>yellow</v>
      </c>
      <c r="L2007">
        <f>VLOOKUP($C2007,'Raw-products'!$A$2:$H$1261,MATCH(L$1,'Raw-products'!$A$1:$H$1,0))</f>
        <v>96</v>
      </c>
      <c r="M2007">
        <f>VLOOKUP($C2007,'Raw-products'!$A$2:$H$1261,MATCH(M$1,'Raw-products'!$A$1:$H$1,0))</f>
        <v>41</v>
      </c>
      <c r="N2007" s="5">
        <f t="shared" si="62"/>
        <v>3936</v>
      </c>
      <c r="O2007" cm="1">
        <f t="array" ref="O2007:R2007">_xlfn.XLOOKUP($B2007,'Raw -orders'!$A:$A,'Raw -orders'!$B:$E)</f>
        <v>980</v>
      </c>
      <c r="P2007">
        <v>17088</v>
      </c>
      <c r="Q2007" s="1">
        <v>44455</v>
      </c>
      <c r="R2007" s="1">
        <v>44464</v>
      </c>
      <c r="S2007" t="str" cm="1">
        <f t="array" ref="S2007:Z2007">_xlfn.XLOOKUP($O2007,'Raw - customers'!$A:$A,'Raw - customers'!$B:$I)</f>
        <v>Sharleen Langworthy</v>
      </c>
      <c r="T2007" t="str">
        <v>Agender</v>
      </c>
      <c r="U2007">
        <v>35</v>
      </c>
      <c r="V2007" t="str">
        <v>317 Sophia MewsApt. 328</v>
      </c>
      <c r="W2007">
        <v>5926</v>
      </c>
      <c r="X2007" t="str">
        <v>Isaacberg</v>
      </c>
      <c r="Y2007" t="str">
        <v>South Australia</v>
      </c>
      <c r="Z2007" t="str">
        <v>Australia</v>
      </c>
      <c r="AA2007">
        <v>9</v>
      </c>
      <c r="AB2007" s="3" t="str">
        <f t="shared" si="63"/>
        <v>0 to 10</v>
      </c>
      <c r="AM2007" s="6">
        <v>980</v>
      </c>
      <c r="AN2007" s="6" t="s">
        <v>1345</v>
      </c>
    </row>
    <row r="2008" spans="1:40" x14ac:dyDescent="0.25">
      <c r="A2008">
        <v>2006</v>
      </c>
      <c r="B2008">
        <v>403</v>
      </c>
      <c r="C2008">
        <v>810</v>
      </c>
      <c r="D2008">
        <v>117</v>
      </c>
      <c r="E2008">
        <v>3</v>
      </c>
      <c r="F2008">
        <v>351</v>
      </c>
      <c r="G2008">
        <v>1</v>
      </c>
      <c r="H2008" t="str">
        <f>VLOOKUP($C2008,'Raw-products'!$A$2:$H$1261,MATCH(H$1,'Raw-products'!$A$1:$H$1,0))</f>
        <v>Jacket</v>
      </c>
      <c r="I2008" t="str">
        <f>VLOOKUP($C2008,'Raw-products'!$A$2:$H$1261,MATCH(I$1,'Raw-products'!$A$1:$H$1,0))</f>
        <v>Shearling</v>
      </c>
      <c r="J2008" t="str">
        <f>VLOOKUP($C2008,'Raw-products'!$A$2:$H$1261,MATCH(J$1,'Raw-products'!$A$1:$H$1,0))</f>
        <v>XS</v>
      </c>
      <c r="K2008" t="str">
        <f>VLOOKUP($C2008,'Raw-products'!$A$2:$H$1261,MATCH(K$1,'Raw-products'!$A$1:$H$1,0))</f>
        <v>orange</v>
      </c>
      <c r="L2008">
        <f>VLOOKUP($C2008,'Raw-products'!$A$2:$H$1261,MATCH(L$1,'Raw-products'!$A$1:$H$1,0))</f>
        <v>95</v>
      </c>
      <c r="M2008">
        <f>VLOOKUP($C2008,'Raw-products'!$A$2:$H$1261,MATCH(M$1,'Raw-products'!$A$1:$H$1,0))</f>
        <v>54</v>
      </c>
      <c r="N2008" s="5">
        <f t="shared" si="62"/>
        <v>5130</v>
      </c>
      <c r="O2008" cm="1">
        <f t="array" ref="O2008:R2008">_xlfn.XLOOKUP($B2008,'Raw -orders'!$A:$A,'Raw -orders'!$B:$E)</f>
        <v>980</v>
      </c>
      <c r="P2008">
        <v>17088</v>
      </c>
      <c r="Q2008" s="1">
        <v>44455</v>
      </c>
      <c r="R2008" s="1">
        <v>44464</v>
      </c>
      <c r="S2008" t="str" cm="1">
        <f t="array" ref="S2008:Z2008">_xlfn.XLOOKUP($O2008,'Raw - customers'!$A:$A,'Raw - customers'!$B:$I)</f>
        <v>Sharleen Langworthy</v>
      </c>
      <c r="T2008" t="str">
        <v>Agender</v>
      </c>
      <c r="U2008">
        <v>35</v>
      </c>
      <c r="V2008" t="str">
        <v>317 Sophia MewsApt. 328</v>
      </c>
      <c r="W2008">
        <v>5926</v>
      </c>
      <c r="X2008" t="str">
        <v>Isaacberg</v>
      </c>
      <c r="Y2008" t="str">
        <v>South Australia</v>
      </c>
      <c r="Z2008" t="str">
        <v>Australia</v>
      </c>
      <c r="AA2008">
        <v>9</v>
      </c>
      <c r="AB2008" s="3" t="str">
        <f t="shared" si="63"/>
        <v>0 to 10</v>
      </c>
      <c r="AM2008" s="6">
        <v>980</v>
      </c>
      <c r="AN2008" s="6" t="s">
        <v>1345</v>
      </c>
    </row>
    <row r="2009" spans="1:40" x14ac:dyDescent="0.25">
      <c r="A2009">
        <v>2007</v>
      </c>
      <c r="B2009">
        <v>404</v>
      </c>
      <c r="C2009">
        <v>1153</v>
      </c>
      <c r="D2009">
        <v>102</v>
      </c>
      <c r="E2009">
        <v>1</v>
      </c>
      <c r="F2009">
        <v>102</v>
      </c>
      <c r="G2009">
        <v>1</v>
      </c>
      <c r="H2009" t="str">
        <f>VLOOKUP($C2009,'Raw-products'!$A$2:$H$1261,MATCH(H$1,'Raw-products'!$A$1:$H$1,0))</f>
        <v>Trousers</v>
      </c>
      <c r="I2009" t="str">
        <f>VLOOKUP($C2009,'Raw-products'!$A$2:$H$1261,MATCH(I$1,'Raw-products'!$A$1:$H$1,0))</f>
        <v>Cargo Pants</v>
      </c>
      <c r="J2009" t="str">
        <f>VLOOKUP($C2009,'Raw-products'!$A$2:$H$1261,MATCH(J$1,'Raw-products'!$A$1:$H$1,0))</f>
        <v>L</v>
      </c>
      <c r="K2009" t="str">
        <f>VLOOKUP($C2009,'Raw-products'!$A$2:$H$1261,MATCH(K$1,'Raw-products'!$A$1:$H$1,0))</f>
        <v>violet</v>
      </c>
      <c r="L2009">
        <f>VLOOKUP($C2009,'Raw-products'!$A$2:$H$1261,MATCH(L$1,'Raw-products'!$A$1:$H$1,0))</f>
        <v>106</v>
      </c>
      <c r="M2009">
        <f>VLOOKUP($C2009,'Raw-products'!$A$2:$H$1261,MATCH(M$1,'Raw-products'!$A$1:$H$1,0))</f>
        <v>74</v>
      </c>
      <c r="N2009" s="5">
        <f t="shared" si="62"/>
        <v>7844</v>
      </c>
      <c r="O2009" cm="1">
        <f t="array" ref="O2009:R2009">_xlfn.XLOOKUP($B2009,'Raw -orders'!$A:$A,'Raw -orders'!$B:$E)</f>
        <v>998</v>
      </c>
      <c r="P2009">
        <v>45215</v>
      </c>
      <c r="Q2009" s="1">
        <v>44258</v>
      </c>
      <c r="R2009" s="1">
        <v>44264</v>
      </c>
      <c r="S2009" t="str" cm="1">
        <f t="array" ref="S2009:Z2009">_xlfn.XLOOKUP($O2009,'Raw - customers'!$A:$A,'Raw - customers'!$B:$I)</f>
        <v>Rebecka Fabler</v>
      </c>
      <c r="T2009" t="str">
        <v>Polygender</v>
      </c>
      <c r="U2009">
        <v>32</v>
      </c>
      <c r="V2009" t="str">
        <v>72 Annabelle PassApt. 446</v>
      </c>
      <c r="W2009">
        <v>52</v>
      </c>
      <c r="X2009" t="str">
        <v>Kohlerberg</v>
      </c>
      <c r="Y2009" t="str">
        <v>Queensland</v>
      </c>
      <c r="Z2009" t="str">
        <v>Australia</v>
      </c>
      <c r="AA2009">
        <v>3</v>
      </c>
      <c r="AB2009" s="3" t="str">
        <f t="shared" si="63"/>
        <v>0 to 10</v>
      </c>
      <c r="AM2009" s="6">
        <v>998</v>
      </c>
      <c r="AN2009" s="6" t="s">
        <v>1355</v>
      </c>
    </row>
    <row r="2010" spans="1:40" x14ac:dyDescent="0.25">
      <c r="A2010">
        <v>2008</v>
      </c>
      <c r="B2010">
        <v>404</v>
      </c>
      <c r="C2010">
        <v>4</v>
      </c>
      <c r="D2010">
        <v>96</v>
      </c>
      <c r="E2010">
        <v>1</v>
      </c>
      <c r="F2010">
        <v>96</v>
      </c>
      <c r="G2010">
        <v>1</v>
      </c>
      <c r="H2010" t="str">
        <f>VLOOKUP($C2010,'Raw-products'!$A$2:$H$1261,MATCH(H$1,'Raw-products'!$A$1:$H$1,0))</f>
        <v>Shirt</v>
      </c>
      <c r="I2010" t="str">
        <f>VLOOKUP($C2010,'Raw-products'!$A$2:$H$1261,MATCH(I$1,'Raw-products'!$A$1:$H$1,0))</f>
        <v>Oxford Cloth</v>
      </c>
      <c r="J2010" t="str">
        <f>VLOOKUP($C2010,'Raw-products'!$A$2:$H$1261,MATCH(J$1,'Raw-products'!$A$1:$H$1,0))</f>
        <v>XL</v>
      </c>
      <c r="K2010" t="str">
        <f>VLOOKUP($C2010,'Raw-products'!$A$2:$H$1261,MATCH(K$1,'Raw-products'!$A$1:$H$1,0))</f>
        <v>red</v>
      </c>
      <c r="L2010">
        <f>VLOOKUP($C2010,'Raw-products'!$A$2:$H$1261,MATCH(L$1,'Raw-products'!$A$1:$H$1,0))</f>
        <v>114</v>
      </c>
      <c r="M2010">
        <f>VLOOKUP($C2010,'Raw-products'!$A$2:$H$1261,MATCH(M$1,'Raw-products'!$A$1:$H$1,0))</f>
        <v>47</v>
      </c>
      <c r="N2010" s="5">
        <f t="shared" si="62"/>
        <v>5358</v>
      </c>
      <c r="O2010" cm="1">
        <f t="array" ref="O2010:R2010">_xlfn.XLOOKUP($B2010,'Raw -orders'!$A:$A,'Raw -orders'!$B:$E)</f>
        <v>998</v>
      </c>
      <c r="P2010">
        <v>45215</v>
      </c>
      <c r="Q2010" s="1">
        <v>44258</v>
      </c>
      <c r="R2010" s="1">
        <v>44264</v>
      </c>
      <c r="S2010" t="str" cm="1">
        <f t="array" ref="S2010:Z2010">_xlfn.XLOOKUP($O2010,'Raw - customers'!$A:$A,'Raw - customers'!$B:$I)</f>
        <v>Rebecka Fabler</v>
      </c>
      <c r="T2010" t="str">
        <v>Polygender</v>
      </c>
      <c r="U2010">
        <v>32</v>
      </c>
      <c r="V2010" t="str">
        <v>72 Annabelle PassApt. 446</v>
      </c>
      <c r="W2010">
        <v>52</v>
      </c>
      <c r="X2010" t="str">
        <v>Kohlerberg</v>
      </c>
      <c r="Y2010" t="str">
        <v>Queensland</v>
      </c>
      <c r="Z2010" t="str">
        <v>Australia</v>
      </c>
      <c r="AA2010">
        <v>3</v>
      </c>
      <c r="AB2010" s="3" t="str">
        <f t="shared" si="63"/>
        <v>0 to 10</v>
      </c>
      <c r="AM2010" s="6">
        <v>998</v>
      </c>
      <c r="AN2010" s="6" t="s">
        <v>1355</v>
      </c>
    </row>
    <row r="2011" spans="1:40" x14ac:dyDescent="0.25">
      <c r="A2011">
        <v>2009</v>
      </c>
      <c r="B2011">
        <v>405</v>
      </c>
      <c r="C2011">
        <v>317</v>
      </c>
      <c r="D2011">
        <v>109</v>
      </c>
      <c r="E2011">
        <v>3</v>
      </c>
      <c r="F2011">
        <v>327</v>
      </c>
      <c r="G2011">
        <v>1</v>
      </c>
      <c r="H2011" t="str">
        <f>VLOOKUP($C2011,'Raw-products'!$A$2:$H$1261,MATCH(H$1,'Raw-products'!$A$1:$H$1,0))</f>
        <v>Shirt</v>
      </c>
      <c r="I2011" t="str">
        <f>VLOOKUP($C2011,'Raw-products'!$A$2:$H$1261,MATCH(I$1,'Raw-products'!$A$1:$H$1,0))</f>
        <v>Mandarin Collar</v>
      </c>
      <c r="J2011" t="str">
        <f>VLOOKUP($C2011,'Raw-products'!$A$2:$H$1261,MATCH(J$1,'Raw-products'!$A$1:$H$1,0))</f>
        <v>M</v>
      </c>
      <c r="K2011" t="str">
        <f>VLOOKUP($C2011,'Raw-products'!$A$2:$H$1261,MATCH(K$1,'Raw-products'!$A$1:$H$1,0))</f>
        <v>red</v>
      </c>
      <c r="L2011">
        <f>VLOOKUP($C2011,'Raw-products'!$A$2:$H$1261,MATCH(L$1,'Raw-products'!$A$1:$H$1,0))</f>
        <v>108</v>
      </c>
      <c r="M2011">
        <f>VLOOKUP($C2011,'Raw-products'!$A$2:$H$1261,MATCH(M$1,'Raw-products'!$A$1:$H$1,0))</f>
        <v>60</v>
      </c>
      <c r="N2011" s="5">
        <f t="shared" si="62"/>
        <v>6480</v>
      </c>
      <c r="O2011" cm="1">
        <f t="array" ref="O2011:R2011">_xlfn.XLOOKUP($B2011,'Raw -orders'!$A:$A,'Raw -orders'!$B:$E)</f>
        <v>493</v>
      </c>
      <c r="P2011">
        <v>51471</v>
      </c>
      <c r="Q2011" s="1">
        <v>44417</v>
      </c>
      <c r="R2011" s="1">
        <v>44420</v>
      </c>
      <c r="S2011" t="str" cm="1">
        <f t="array" ref="S2011:Z2011">_xlfn.XLOOKUP($O2011,'Raw - customers'!$A:$A,'Raw - customers'!$B:$I)</f>
        <v>Andrew Renn</v>
      </c>
      <c r="T2011" t="str">
        <v>Bigender</v>
      </c>
      <c r="U2011">
        <v>63</v>
      </c>
      <c r="V2011" t="str">
        <v>761 Mckenzie BoulevardSuite 489</v>
      </c>
      <c r="W2011">
        <v>1696</v>
      </c>
      <c r="X2011" t="str">
        <v>Port Natalie</v>
      </c>
      <c r="Y2011" t="str">
        <v>Victoria</v>
      </c>
      <c r="Z2011" t="str">
        <v>Australia</v>
      </c>
      <c r="AA2011">
        <v>8</v>
      </c>
      <c r="AB2011" s="3" t="str">
        <f t="shared" si="63"/>
        <v>0 to 10</v>
      </c>
      <c r="AM2011" s="6">
        <v>493</v>
      </c>
      <c r="AN2011" s="6" t="s">
        <v>1396</v>
      </c>
    </row>
    <row r="2012" spans="1:40" x14ac:dyDescent="0.25">
      <c r="A2012">
        <v>2010</v>
      </c>
      <c r="B2012">
        <v>405</v>
      </c>
      <c r="C2012">
        <v>66</v>
      </c>
      <c r="D2012">
        <v>104</v>
      </c>
      <c r="E2012">
        <v>3</v>
      </c>
      <c r="F2012">
        <v>312</v>
      </c>
      <c r="G2012">
        <v>1</v>
      </c>
      <c r="H2012" t="str">
        <f>VLOOKUP($C2012,'Raw-products'!$A$2:$H$1261,MATCH(H$1,'Raw-products'!$A$1:$H$1,0))</f>
        <v>Shirt</v>
      </c>
      <c r="I2012" t="str">
        <f>VLOOKUP($C2012,'Raw-products'!$A$2:$H$1261,MATCH(I$1,'Raw-products'!$A$1:$H$1,0))</f>
        <v>Dress</v>
      </c>
      <c r="J2012" t="str">
        <f>VLOOKUP($C2012,'Raw-products'!$A$2:$H$1261,MATCH(J$1,'Raw-products'!$A$1:$H$1,0))</f>
        <v>S</v>
      </c>
      <c r="K2012" t="str">
        <f>VLOOKUP($C2012,'Raw-products'!$A$2:$H$1261,MATCH(K$1,'Raw-products'!$A$1:$H$1,0))</f>
        <v>violet</v>
      </c>
      <c r="L2012">
        <f>VLOOKUP($C2012,'Raw-products'!$A$2:$H$1261,MATCH(L$1,'Raw-products'!$A$1:$H$1,0))</f>
        <v>119</v>
      </c>
      <c r="M2012">
        <f>VLOOKUP($C2012,'Raw-products'!$A$2:$H$1261,MATCH(M$1,'Raw-products'!$A$1:$H$1,0))</f>
        <v>69</v>
      </c>
      <c r="N2012" s="5">
        <f t="shared" si="62"/>
        <v>8211</v>
      </c>
      <c r="O2012" cm="1">
        <f t="array" ref="O2012:R2012">_xlfn.XLOOKUP($B2012,'Raw -orders'!$A:$A,'Raw -orders'!$B:$E)</f>
        <v>493</v>
      </c>
      <c r="P2012">
        <v>51471</v>
      </c>
      <c r="Q2012" s="1">
        <v>44417</v>
      </c>
      <c r="R2012" s="1">
        <v>44420</v>
      </c>
      <c r="S2012" t="str" cm="1">
        <f t="array" ref="S2012:Z2012">_xlfn.XLOOKUP($O2012,'Raw - customers'!$A:$A,'Raw - customers'!$B:$I)</f>
        <v>Andrew Renn</v>
      </c>
      <c r="T2012" t="str">
        <v>Bigender</v>
      </c>
      <c r="U2012">
        <v>63</v>
      </c>
      <c r="V2012" t="str">
        <v>761 Mckenzie BoulevardSuite 489</v>
      </c>
      <c r="W2012">
        <v>1696</v>
      </c>
      <c r="X2012" t="str">
        <v>Port Natalie</v>
      </c>
      <c r="Y2012" t="str">
        <v>Victoria</v>
      </c>
      <c r="Z2012" t="str">
        <v>Australia</v>
      </c>
      <c r="AA2012">
        <v>8</v>
      </c>
      <c r="AB2012" s="3" t="str">
        <f t="shared" si="63"/>
        <v>0 to 10</v>
      </c>
      <c r="AM2012" s="6">
        <v>493</v>
      </c>
      <c r="AN2012" s="6" t="s">
        <v>1396</v>
      </c>
    </row>
    <row r="2013" spans="1:40" x14ac:dyDescent="0.25">
      <c r="A2013">
        <v>2011</v>
      </c>
      <c r="B2013">
        <v>405</v>
      </c>
      <c r="C2013">
        <v>932</v>
      </c>
      <c r="D2013">
        <v>96</v>
      </c>
      <c r="E2013">
        <v>2</v>
      </c>
      <c r="F2013">
        <v>192</v>
      </c>
      <c r="G2013">
        <v>1</v>
      </c>
      <c r="H2013" t="str">
        <f>VLOOKUP($C2013,'Raw-products'!$A$2:$H$1261,MATCH(H$1,'Raw-products'!$A$1:$H$1,0))</f>
        <v>Trousers</v>
      </c>
      <c r="I2013" t="str">
        <f>VLOOKUP($C2013,'Raw-products'!$A$2:$H$1261,MATCH(I$1,'Raw-products'!$A$1:$H$1,0))</f>
        <v>Drawstring</v>
      </c>
      <c r="J2013" t="str">
        <f>VLOOKUP($C2013,'Raw-products'!$A$2:$H$1261,MATCH(J$1,'Raw-products'!$A$1:$H$1,0))</f>
        <v>M</v>
      </c>
      <c r="K2013" t="str">
        <f>VLOOKUP($C2013,'Raw-products'!$A$2:$H$1261,MATCH(K$1,'Raw-products'!$A$1:$H$1,0))</f>
        <v>blue</v>
      </c>
      <c r="L2013">
        <f>VLOOKUP($C2013,'Raw-products'!$A$2:$H$1261,MATCH(L$1,'Raw-products'!$A$1:$H$1,0))</f>
        <v>104</v>
      </c>
      <c r="M2013">
        <f>VLOOKUP($C2013,'Raw-products'!$A$2:$H$1261,MATCH(M$1,'Raw-products'!$A$1:$H$1,0))</f>
        <v>41</v>
      </c>
      <c r="N2013" s="5">
        <f t="shared" si="62"/>
        <v>4264</v>
      </c>
      <c r="O2013" cm="1">
        <f t="array" ref="O2013:R2013">_xlfn.XLOOKUP($B2013,'Raw -orders'!$A:$A,'Raw -orders'!$B:$E)</f>
        <v>493</v>
      </c>
      <c r="P2013">
        <v>51471</v>
      </c>
      <c r="Q2013" s="1">
        <v>44417</v>
      </c>
      <c r="R2013" s="1">
        <v>44420</v>
      </c>
      <c r="S2013" t="str" cm="1">
        <f t="array" ref="S2013:Z2013">_xlfn.XLOOKUP($O2013,'Raw - customers'!$A:$A,'Raw - customers'!$B:$I)</f>
        <v>Andrew Renn</v>
      </c>
      <c r="T2013" t="str">
        <v>Bigender</v>
      </c>
      <c r="U2013">
        <v>63</v>
      </c>
      <c r="V2013" t="str">
        <v>761 Mckenzie BoulevardSuite 489</v>
      </c>
      <c r="W2013">
        <v>1696</v>
      </c>
      <c r="X2013" t="str">
        <v>Port Natalie</v>
      </c>
      <c r="Y2013" t="str">
        <v>Victoria</v>
      </c>
      <c r="Z2013" t="str">
        <v>Australia</v>
      </c>
      <c r="AA2013">
        <v>8</v>
      </c>
      <c r="AB2013" s="3" t="str">
        <f t="shared" si="63"/>
        <v>0 to 10</v>
      </c>
      <c r="AM2013" s="6">
        <v>493</v>
      </c>
      <c r="AN2013" s="6" t="s">
        <v>1396</v>
      </c>
    </row>
    <row r="2014" spans="1:40" x14ac:dyDescent="0.25">
      <c r="A2014">
        <v>2012</v>
      </c>
      <c r="B2014">
        <v>406</v>
      </c>
      <c r="C2014">
        <v>838</v>
      </c>
      <c r="D2014">
        <v>117</v>
      </c>
      <c r="E2014">
        <v>3</v>
      </c>
      <c r="F2014">
        <v>351</v>
      </c>
      <c r="G2014">
        <v>1</v>
      </c>
      <c r="H2014" t="str">
        <f>VLOOKUP($C2014,'Raw-products'!$A$2:$H$1261,MATCH(H$1,'Raw-products'!$A$1:$H$1,0))</f>
        <v>Jacket</v>
      </c>
      <c r="I2014" t="str">
        <f>VLOOKUP($C2014,'Raw-products'!$A$2:$H$1261,MATCH(I$1,'Raw-products'!$A$1:$H$1,0))</f>
        <v>Shearling</v>
      </c>
      <c r="J2014" t="str">
        <f>VLOOKUP($C2014,'Raw-products'!$A$2:$H$1261,MATCH(J$1,'Raw-products'!$A$1:$H$1,0))</f>
        <v>L</v>
      </c>
      <c r="K2014" t="str">
        <f>VLOOKUP($C2014,'Raw-products'!$A$2:$H$1261,MATCH(K$1,'Raw-products'!$A$1:$H$1,0))</f>
        <v>violet</v>
      </c>
      <c r="L2014">
        <f>VLOOKUP($C2014,'Raw-products'!$A$2:$H$1261,MATCH(L$1,'Raw-products'!$A$1:$H$1,0))</f>
        <v>95</v>
      </c>
      <c r="M2014">
        <f>VLOOKUP($C2014,'Raw-products'!$A$2:$H$1261,MATCH(M$1,'Raw-products'!$A$1:$H$1,0))</f>
        <v>61</v>
      </c>
      <c r="N2014" s="5">
        <f t="shared" si="62"/>
        <v>5795</v>
      </c>
      <c r="O2014" cm="1">
        <f t="array" ref="O2014:R2014">_xlfn.XLOOKUP($B2014,'Raw -orders'!$A:$A,'Raw -orders'!$B:$E)</f>
        <v>892</v>
      </c>
      <c r="P2014">
        <v>35512</v>
      </c>
      <c r="Q2014" s="1">
        <v>44402</v>
      </c>
      <c r="R2014" s="1">
        <v>44426</v>
      </c>
      <c r="S2014" t="str" cm="1">
        <f t="array" ref="S2014:Z2014">_xlfn.XLOOKUP($O2014,'Raw - customers'!$A:$A,'Raw - customers'!$B:$I)</f>
        <v>Jania Sailes</v>
      </c>
      <c r="T2014" t="str">
        <v>Non-binary</v>
      </c>
      <c r="U2014">
        <v>44</v>
      </c>
      <c r="V2014" t="str">
        <v>251 Graham KnollSuite 970</v>
      </c>
      <c r="W2014">
        <v>6702</v>
      </c>
      <c r="X2014" t="str">
        <v>West Annaton</v>
      </c>
      <c r="Y2014" t="str">
        <v>Australian Capital Territory</v>
      </c>
      <c r="Z2014" t="str">
        <v>Australia</v>
      </c>
      <c r="AA2014">
        <v>7</v>
      </c>
      <c r="AB2014" s="3" t="str">
        <f t="shared" si="63"/>
        <v>20 to 30</v>
      </c>
      <c r="AM2014" s="6">
        <v>892</v>
      </c>
      <c r="AN2014" s="6" t="s">
        <v>1350</v>
      </c>
    </row>
    <row r="2015" spans="1:40" x14ac:dyDescent="0.25">
      <c r="A2015">
        <v>2013</v>
      </c>
      <c r="B2015">
        <v>406</v>
      </c>
      <c r="C2015">
        <v>1258</v>
      </c>
      <c r="D2015">
        <v>112</v>
      </c>
      <c r="E2015">
        <v>3</v>
      </c>
      <c r="F2015">
        <v>336</v>
      </c>
      <c r="G2015">
        <v>1</v>
      </c>
      <c r="H2015" t="str">
        <f>VLOOKUP($C2015,'Raw-products'!$A$2:$H$1261,MATCH(H$1,'Raw-products'!$A$1:$H$1,0))</f>
        <v>Trousers</v>
      </c>
      <c r="I2015" t="str">
        <f>VLOOKUP($C2015,'Raw-products'!$A$2:$H$1261,MATCH(I$1,'Raw-products'!$A$1:$H$1,0))</f>
        <v>Tracksuit Bottoms</v>
      </c>
      <c r="J2015" t="str">
        <f>VLOOKUP($C2015,'Raw-products'!$A$2:$H$1261,MATCH(J$1,'Raw-products'!$A$1:$H$1,0))</f>
        <v>L</v>
      </c>
      <c r="K2015" t="str">
        <f>VLOOKUP($C2015,'Raw-products'!$A$2:$H$1261,MATCH(K$1,'Raw-products'!$A$1:$H$1,0))</f>
        <v>violet</v>
      </c>
      <c r="L2015">
        <f>VLOOKUP($C2015,'Raw-products'!$A$2:$H$1261,MATCH(L$1,'Raw-products'!$A$1:$H$1,0))</f>
        <v>91</v>
      </c>
      <c r="M2015">
        <f>VLOOKUP($C2015,'Raw-products'!$A$2:$H$1261,MATCH(M$1,'Raw-products'!$A$1:$H$1,0))</f>
        <v>45</v>
      </c>
      <c r="N2015" s="5">
        <f t="shared" si="62"/>
        <v>4095</v>
      </c>
      <c r="O2015" cm="1">
        <f t="array" ref="O2015:R2015">_xlfn.XLOOKUP($B2015,'Raw -orders'!$A:$A,'Raw -orders'!$B:$E)</f>
        <v>892</v>
      </c>
      <c r="P2015">
        <v>35512</v>
      </c>
      <c r="Q2015" s="1">
        <v>44402</v>
      </c>
      <c r="R2015" s="1">
        <v>44426</v>
      </c>
      <c r="S2015" t="str" cm="1">
        <f t="array" ref="S2015:Z2015">_xlfn.XLOOKUP($O2015,'Raw - customers'!$A:$A,'Raw - customers'!$B:$I)</f>
        <v>Jania Sailes</v>
      </c>
      <c r="T2015" t="str">
        <v>Non-binary</v>
      </c>
      <c r="U2015">
        <v>44</v>
      </c>
      <c r="V2015" t="str">
        <v>251 Graham KnollSuite 970</v>
      </c>
      <c r="W2015">
        <v>6702</v>
      </c>
      <c r="X2015" t="str">
        <v>West Annaton</v>
      </c>
      <c r="Y2015" t="str">
        <v>Australian Capital Territory</v>
      </c>
      <c r="Z2015" t="str">
        <v>Australia</v>
      </c>
      <c r="AA2015">
        <v>7</v>
      </c>
      <c r="AB2015" s="3" t="str">
        <f t="shared" si="63"/>
        <v>20 to 30</v>
      </c>
      <c r="AM2015" s="6">
        <v>892</v>
      </c>
      <c r="AN2015" s="6" t="s">
        <v>1350</v>
      </c>
    </row>
    <row r="2016" spans="1:40" x14ac:dyDescent="0.25">
      <c r="A2016">
        <v>2014</v>
      </c>
      <c r="B2016">
        <v>406</v>
      </c>
      <c r="C2016">
        <v>26</v>
      </c>
      <c r="D2016">
        <v>96</v>
      </c>
      <c r="E2016">
        <v>1</v>
      </c>
      <c r="F2016">
        <v>96</v>
      </c>
      <c r="G2016">
        <v>1</v>
      </c>
      <c r="H2016" t="str">
        <f>VLOOKUP($C2016,'Raw-products'!$A$2:$H$1261,MATCH(H$1,'Raw-products'!$A$1:$H$1,0))</f>
        <v>Shirt</v>
      </c>
      <c r="I2016" t="str">
        <f>VLOOKUP($C2016,'Raw-products'!$A$2:$H$1261,MATCH(I$1,'Raw-products'!$A$1:$H$1,0))</f>
        <v>Oxford Cloth</v>
      </c>
      <c r="J2016" t="str">
        <f>VLOOKUP($C2016,'Raw-products'!$A$2:$H$1261,MATCH(J$1,'Raw-products'!$A$1:$H$1,0))</f>
        <v>S</v>
      </c>
      <c r="K2016" t="str">
        <f>VLOOKUP($C2016,'Raw-products'!$A$2:$H$1261,MATCH(K$1,'Raw-products'!$A$1:$H$1,0))</f>
        <v>indigo</v>
      </c>
      <c r="L2016">
        <f>VLOOKUP($C2016,'Raw-products'!$A$2:$H$1261,MATCH(L$1,'Raw-products'!$A$1:$H$1,0))</f>
        <v>114</v>
      </c>
      <c r="M2016">
        <f>VLOOKUP($C2016,'Raw-products'!$A$2:$H$1261,MATCH(M$1,'Raw-products'!$A$1:$H$1,0))</f>
        <v>59</v>
      </c>
      <c r="N2016" s="5">
        <f t="shared" si="62"/>
        <v>6726</v>
      </c>
      <c r="O2016" cm="1">
        <f t="array" ref="O2016:R2016">_xlfn.XLOOKUP($B2016,'Raw -orders'!$A:$A,'Raw -orders'!$B:$E)</f>
        <v>892</v>
      </c>
      <c r="P2016">
        <v>35512</v>
      </c>
      <c r="Q2016" s="1">
        <v>44402</v>
      </c>
      <c r="R2016" s="1">
        <v>44426</v>
      </c>
      <c r="S2016" t="str" cm="1">
        <f t="array" ref="S2016:Z2016">_xlfn.XLOOKUP($O2016,'Raw - customers'!$A:$A,'Raw - customers'!$B:$I)</f>
        <v>Jania Sailes</v>
      </c>
      <c r="T2016" t="str">
        <v>Non-binary</v>
      </c>
      <c r="U2016">
        <v>44</v>
      </c>
      <c r="V2016" t="str">
        <v>251 Graham KnollSuite 970</v>
      </c>
      <c r="W2016">
        <v>6702</v>
      </c>
      <c r="X2016" t="str">
        <v>West Annaton</v>
      </c>
      <c r="Y2016" t="str">
        <v>Australian Capital Territory</v>
      </c>
      <c r="Z2016" t="str">
        <v>Australia</v>
      </c>
      <c r="AA2016">
        <v>7</v>
      </c>
      <c r="AB2016" s="3" t="str">
        <f t="shared" si="63"/>
        <v>20 to 30</v>
      </c>
      <c r="AM2016" s="6">
        <v>892</v>
      </c>
      <c r="AN2016" s="6" t="s">
        <v>1350</v>
      </c>
    </row>
    <row r="2017" spans="1:40" x14ac:dyDescent="0.25">
      <c r="A2017">
        <v>2015</v>
      </c>
      <c r="B2017">
        <v>406</v>
      </c>
      <c r="C2017">
        <v>121</v>
      </c>
      <c r="D2017">
        <v>92</v>
      </c>
      <c r="E2017">
        <v>1</v>
      </c>
      <c r="F2017">
        <v>92</v>
      </c>
      <c r="G2017">
        <v>1</v>
      </c>
      <c r="H2017" t="str">
        <f>VLOOKUP($C2017,'Raw-products'!$A$2:$H$1261,MATCH(H$1,'Raw-products'!$A$1:$H$1,0))</f>
        <v>Shirt</v>
      </c>
      <c r="I2017" t="str">
        <f>VLOOKUP($C2017,'Raw-products'!$A$2:$H$1261,MATCH(I$1,'Raw-products'!$A$1:$H$1,0))</f>
        <v>Denim</v>
      </c>
      <c r="J2017" t="str">
        <f>VLOOKUP($C2017,'Raw-products'!$A$2:$H$1261,MATCH(J$1,'Raw-products'!$A$1:$H$1,0))</f>
        <v>S</v>
      </c>
      <c r="K2017" t="str">
        <f>VLOOKUP($C2017,'Raw-products'!$A$2:$H$1261,MATCH(K$1,'Raw-products'!$A$1:$H$1,0))</f>
        <v>green</v>
      </c>
      <c r="L2017">
        <f>VLOOKUP($C2017,'Raw-products'!$A$2:$H$1261,MATCH(L$1,'Raw-products'!$A$1:$H$1,0))</f>
        <v>115</v>
      </c>
      <c r="M2017">
        <f>VLOOKUP($C2017,'Raw-products'!$A$2:$H$1261,MATCH(M$1,'Raw-products'!$A$1:$H$1,0))</f>
        <v>49</v>
      </c>
      <c r="N2017" s="5">
        <f t="shared" si="62"/>
        <v>5635</v>
      </c>
      <c r="O2017" cm="1">
        <f t="array" ref="O2017:R2017">_xlfn.XLOOKUP($B2017,'Raw -orders'!$A:$A,'Raw -orders'!$B:$E)</f>
        <v>892</v>
      </c>
      <c r="P2017">
        <v>35512</v>
      </c>
      <c r="Q2017" s="1">
        <v>44402</v>
      </c>
      <c r="R2017" s="1">
        <v>44426</v>
      </c>
      <c r="S2017" t="str" cm="1">
        <f t="array" ref="S2017:Z2017">_xlfn.XLOOKUP($O2017,'Raw - customers'!$A:$A,'Raw - customers'!$B:$I)</f>
        <v>Jania Sailes</v>
      </c>
      <c r="T2017" t="str">
        <v>Non-binary</v>
      </c>
      <c r="U2017">
        <v>44</v>
      </c>
      <c r="V2017" t="str">
        <v>251 Graham KnollSuite 970</v>
      </c>
      <c r="W2017">
        <v>6702</v>
      </c>
      <c r="X2017" t="str">
        <v>West Annaton</v>
      </c>
      <c r="Y2017" t="str">
        <v>Australian Capital Territory</v>
      </c>
      <c r="Z2017" t="str">
        <v>Australia</v>
      </c>
      <c r="AA2017">
        <v>7</v>
      </c>
      <c r="AB2017" s="3" t="str">
        <f t="shared" si="63"/>
        <v>20 to 30</v>
      </c>
      <c r="AM2017" s="6">
        <v>892</v>
      </c>
      <c r="AN2017" s="6" t="s">
        <v>1350</v>
      </c>
    </row>
    <row r="2018" spans="1:40" x14ac:dyDescent="0.25">
      <c r="A2018">
        <v>2016</v>
      </c>
      <c r="B2018">
        <v>406</v>
      </c>
      <c r="C2018">
        <v>92</v>
      </c>
      <c r="D2018">
        <v>118</v>
      </c>
      <c r="E2018">
        <v>3</v>
      </c>
      <c r="F2018">
        <v>354</v>
      </c>
      <c r="G2018">
        <v>1</v>
      </c>
      <c r="H2018" t="str">
        <f>VLOOKUP($C2018,'Raw-products'!$A$2:$H$1261,MATCH(H$1,'Raw-products'!$A$1:$H$1,0))</f>
        <v>Shirt</v>
      </c>
      <c r="I2018" t="str">
        <f>VLOOKUP($C2018,'Raw-products'!$A$2:$H$1261,MATCH(I$1,'Raw-products'!$A$1:$H$1,0))</f>
        <v>Flannel</v>
      </c>
      <c r="J2018" t="str">
        <f>VLOOKUP($C2018,'Raw-products'!$A$2:$H$1261,MATCH(J$1,'Raw-products'!$A$1:$H$1,0))</f>
        <v>M</v>
      </c>
      <c r="K2018" t="str">
        <f>VLOOKUP($C2018,'Raw-products'!$A$2:$H$1261,MATCH(K$1,'Raw-products'!$A$1:$H$1,0))</f>
        <v>blue</v>
      </c>
      <c r="L2018">
        <f>VLOOKUP($C2018,'Raw-products'!$A$2:$H$1261,MATCH(L$1,'Raw-products'!$A$1:$H$1,0))</f>
        <v>96</v>
      </c>
      <c r="M2018">
        <f>VLOOKUP($C2018,'Raw-products'!$A$2:$H$1261,MATCH(M$1,'Raw-products'!$A$1:$H$1,0))</f>
        <v>73</v>
      </c>
      <c r="N2018" s="5">
        <f t="shared" si="62"/>
        <v>7008</v>
      </c>
      <c r="O2018" cm="1">
        <f t="array" ref="O2018:R2018">_xlfn.XLOOKUP($B2018,'Raw -orders'!$A:$A,'Raw -orders'!$B:$E)</f>
        <v>892</v>
      </c>
      <c r="P2018">
        <v>35512</v>
      </c>
      <c r="Q2018" s="1">
        <v>44402</v>
      </c>
      <c r="R2018" s="1">
        <v>44426</v>
      </c>
      <c r="S2018" t="str" cm="1">
        <f t="array" ref="S2018:Z2018">_xlfn.XLOOKUP($O2018,'Raw - customers'!$A:$A,'Raw - customers'!$B:$I)</f>
        <v>Jania Sailes</v>
      </c>
      <c r="T2018" t="str">
        <v>Non-binary</v>
      </c>
      <c r="U2018">
        <v>44</v>
      </c>
      <c r="V2018" t="str">
        <v>251 Graham KnollSuite 970</v>
      </c>
      <c r="W2018">
        <v>6702</v>
      </c>
      <c r="X2018" t="str">
        <v>West Annaton</v>
      </c>
      <c r="Y2018" t="str">
        <v>Australian Capital Territory</v>
      </c>
      <c r="Z2018" t="str">
        <v>Australia</v>
      </c>
      <c r="AA2018">
        <v>7</v>
      </c>
      <c r="AB2018" s="3" t="str">
        <f t="shared" si="63"/>
        <v>20 to 30</v>
      </c>
      <c r="AM2018" s="6">
        <v>892</v>
      </c>
      <c r="AN2018" s="6" t="s">
        <v>1350</v>
      </c>
    </row>
    <row r="2019" spans="1:40" x14ac:dyDescent="0.25">
      <c r="A2019">
        <v>2017</v>
      </c>
      <c r="B2019">
        <v>406</v>
      </c>
      <c r="C2019">
        <v>1184</v>
      </c>
      <c r="D2019">
        <v>99</v>
      </c>
      <c r="E2019">
        <v>2</v>
      </c>
      <c r="F2019">
        <v>198</v>
      </c>
      <c r="G2019">
        <v>1</v>
      </c>
      <c r="H2019" t="str">
        <f>VLOOKUP($C2019,'Raw-products'!$A$2:$H$1261,MATCH(H$1,'Raw-products'!$A$1:$H$1,0))</f>
        <v>Trousers</v>
      </c>
      <c r="I2019" t="str">
        <f>VLOOKUP($C2019,'Raw-products'!$A$2:$H$1261,MATCH(I$1,'Raw-products'!$A$1:$H$1,0))</f>
        <v>High-Waisted</v>
      </c>
      <c r="J2019" t="str">
        <f>VLOOKUP($C2019,'Raw-products'!$A$2:$H$1261,MATCH(J$1,'Raw-products'!$A$1:$H$1,0))</f>
        <v>XL</v>
      </c>
      <c r="K2019" t="str">
        <f>VLOOKUP($C2019,'Raw-products'!$A$2:$H$1261,MATCH(K$1,'Raw-products'!$A$1:$H$1,0))</f>
        <v>indigo</v>
      </c>
      <c r="L2019">
        <f>VLOOKUP($C2019,'Raw-products'!$A$2:$H$1261,MATCH(L$1,'Raw-products'!$A$1:$H$1,0))</f>
        <v>98</v>
      </c>
      <c r="M2019">
        <f>VLOOKUP($C2019,'Raw-products'!$A$2:$H$1261,MATCH(M$1,'Raw-products'!$A$1:$H$1,0))</f>
        <v>57</v>
      </c>
      <c r="N2019" s="5">
        <f t="shared" si="62"/>
        <v>5586</v>
      </c>
      <c r="O2019" cm="1">
        <f t="array" ref="O2019:R2019">_xlfn.XLOOKUP($B2019,'Raw -orders'!$A:$A,'Raw -orders'!$B:$E)</f>
        <v>892</v>
      </c>
      <c r="P2019">
        <v>35512</v>
      </c>
      <c r="Q2019" s="1">
        <v>44402</v>
      </c>
      <c r="R2019" s="1">
        <v>44426</v>
      </c>
      <c r="S2019" t="str" cm="1">
        <f t="array" ref="S2019:Z2019">_xlfn.XLOOKUP($O2019,'Raw - customers'!$A:$A,'Raw - customers'!$B:$I)</f>
        <v>Jania Sailes</v>
      </c>
      <c r="T2019" t="str">
        <v>Non-binary</v>
      </c>
      <c r="U2019">
        <v>44</v>
      </c>
      <c r="V2019" t="str">
        <v>251 Graham KnollSuite 970</v>
      </c>
      <c r="W2019">
        <v>6702</v>
      </c>
      <c r="X2019" t="str">
        <v>West Annaton</v>
      </c>
      <c r="Y2019" t="str">
        <v>Australian Capital Territory</v>
      </c>
      <c r="Z2019" t="str">
        <v>Australia</v>
      </c>
      <c r="AA2019">
        <v>7</v>
      </c>
      <c r="AB2019" s="3" t="str">
        <f t="shared" si="63"/>
        <v>20 to 30</v>
      </c>
      <c r="AM2019" s="6">
        <v>892</v>
      </c>
      <c r="AN2019" s="6" t="s">
        <v>1350</v>
      </c>
    </row>
    <row r="2020" spans="1:40" x14ac:dyDescent="0.25">
      <c r="A2020">
        <v>2018</v>
      </c>
      <c r="B2020">
        <v>407</v>
      </c>
      <c r="C2020">
        <v>307</v>
      </c>
      <c r="D2020">
        <v>105</v>
      </c>
      <c r="E2020">
        <v>2</v>
      </c>
      <c r="F2020">
        <v>210</v>
      </c>
      <c r="G2020">
        <v>1</v>
      </c>
      <c r="H2020" t="str">
        <f>VLOOKUP($C2020,'Raw-products'!$A$2:$H$1261,MATCH(H$1,'Raw-products'!$A$1:$H$1,0))</f>
        <v>Shirt</v>
      </c>
      <c r="I2020" t="str">
        <f>VLOOKUP($C2020,'Raw-products'!$A$2:$H$1261,MATCH(I$1,'Raw-products'!$A$1:$H$1,0))</f>
        <v>Cuban Collar</v>
      </c>
      <c r="J2020" t="str">
        <f>VLOOKUP($C2020,'Raw-products'!$A$2:$H$1261,MATCH(J$1,'Raw-products'!$A$1:$H$1,0))</f>
        <v>M</v>
      </c>
      <c r="K2020" t="str">
        <f>VLOOKUP($C2020,'Raw-products'!$A$2:$H$1261,MATCH(K$1,'Raw-products'!$A$1:$H$1,0))</f>
        <v>indigo</v>
      </c>
      <c r="L2020">
        <f>VLOOKUP($C2020,'Raw-products'!$A$2:$H$1261,MATCH(L$1,'Raw-products'!$A$1:$H$1,0))</f>
        <v>93</v>
      </c>
      <c r="M2020">
        <f>VLOOKUP($C2020,'Raw-products'!$A$2:$H$1261,MATCH(M$1,'Raw-products'!$A$1:$H$1,0))</f>
        <v>58</v>
      </c>
      <c r="N2020" s="5">
        <f t="shared" si="62"/>
        <v>5394</v>
      </c>
      <c r="O2020" cm="1">
        <f t="array" ref="O2020:R2020">_xlfn.XLOOKUP($B2020,'Raw -orders'!$A:$A,'Raw -orders'!$B:$E)</f>
        <v>835</v>
      </c>
      <c r="P2020">
        <v>42595</v>
      </c>
      <c r="Q2020" s="1">
        <v>44205</v>
      </c>
      <c r="R2020" s="1">
        <v>44216</v>
      </c>
      <c r="S2020" t="str" cm="1">
        <f t="array" ref="S2020:Z2020">_xlfn.XLOOKUP($O2020,'Raw - customers'!$A:$A,'Raw - customers'!$B:$I)</f>
        <v>Randell Shorte</v>
      </c>
      <c r="T2020" t="str">
        <v>Polygender</v>
      </c>
      <c r="U2020">
        <v>25</v>
      </c>
      <c r="V2020" t="str">
        <v>69 Morissette AvenueSuite 269</v>
      </c>
      <c r="W2020">
        <v>6147</v>
      </c>
      <c r="X2020" t="str">
        <v>North Lachlanfurt</v>
      </c>
      <c r="Y2020" t="str">
        <v>South Australia</v>
      </c>
      <c r="Z2020" t="str">
        <v>Australia</v>
      </c>
      <c r="AA2020">
        <v>1</v>
      </c>
      <c r="AB2020" s="3" t="str">
        <f t="shared" si="63"/>
        <v>10 to 20</v>
      </c>
      <c r="AM2020" s="6">
        <v>835</v>
      </c>
      <c r="AN2020" s="6" t="s">
        <v>1345</v>
      </c>
    </row>
    <row r="2021" spans="1:40" x14ac:dyDescent="0.25">
      <c r="A2021">
        <v>2019</v>
      </c>
      <c r="B2021">
        <v>407</v>
      </c>
      <c r="C2021">
        <v>602</v>
      </c>
      <c r="D2021">
        <v>112</v>
      </c>
      <c r="E2021">
        <v>1</v>
      </c>
      <c r="F2021">
        <v>112</v>
      </c>
      <c r="G2021">
        <v>1</v>
      </c>
      <c r="H2021" t="str">
        <f>VLOOKUP($C2021,'Raw-products'!$A$2:$H$1261,MATCH(H$1,'Raw-products'!$A$1:$H$1,0))</f>
        <v>Jacket</v>
      </c>
      <c r="I2021" t="str">
        <f>VLOOKUP($C2021,'Raw-products'!$A$2:$H$1261,MATCH(I$1,'Raw-products'!$A$1:$H$1,0))</f>
        <v>Cardigan</v>
      </c>
      <c r="J2021" t="str">
        <f>VLOOKUP($C2021,'Raw-products'!$A$2:$H$1261,MATCH(J$1,'Raw-products'!$A$1:$H$1,0))</f>
        <v>M</v>
      </c>
      <c r="K2021" t="str">
        <f>VLOOKUP($C2021,'Raw-products'!$A$2:$H$1261,MATCH(K$1,'Raw-products'!$A$1:$H$1,0))</f>
        <v>orange</v>
      </c>
      <c r="L2021">
        <f>VLOOKUP($C2021,'Raw-products'!$A$2:$H$1261,MATCH(L$1,'Raw-products'!$A$1:$H$1,0))</f>
        <v>118</v>
      </c>
      <c r="M2021">
        <f>VLOOKUP($C2021,'Raw-products'!$A$2:$H$1261,MATCH(M$1,'Raw-products'!$A$1:$H$1,0))</f>
        <v>54</v>
      </c>
      <c r="N2021" s="5">
        <f t="shared" si="62"/>
        <v>6372</v>
      </c>
      <c r="O2021" cm="1">
        <f t="array" ref="O2021:R2021">_xlfn.XLOOKUP($B2021,'Raw -orders'!$A:$A,'Raw -orders'!$B:$E)</f>
        <v>835</v>
      </c>
      <c r="P2021">
        <v>42595</v>
      </c>
      <c r="Q2021" s="1">
        <v>44205</v>
      </c>
      <c r="R2021" s="1">
        <v>44216</v>
      </c>
      <c r="S2021" t="str" cm="1">
        <f t="array" ref="S2021:Z2021">_xlfn.XLOOKUP($O2021,'Raw - customers'!$A:$A,'Raw - customers'!$B:$I)</f>
        <v>Randell Shorte</v>
      </c>
      <c r="T2021" t="str">
        <v>Polygender</v>
      </c>
      <c r="U2021">
        <v>25</v>
      </c>
      <c r="V2021" t="str">
        <v>69 Morissette AvenueSuite 269</v>
      </c>
      <c r="W2021">
        <v>6147</v>
      </c>
      <c r="X2021" t="str">
        <v>North Lachlanfurt</v>
      </c>
      <c r="Y2021" t="str">
        <v>South Australia</v>
      </c>
      <c r="Z2021" t="str">
        <v>Australia</v>
      </c>
      <c r="AA2021">
        <v>1</v>
      </c>
      <c r="AB2021" s="3" t="str">
        <f t="shared" si="63"/>
        <v>10 to 20</v>
      </c>
      <c r="AM2021" s="6">
        <v>835</v>
      </c>
      <c r="AN2021" s="6" t="s">
        <v>1345</v>
      </c>
    </row>
    <row r="2022" spans="1:40" x14ac:dyDescent="0.25">
      <c r="A2022">
        <v>2020</v>
      </c>
      <c r="B2022">
        <v>407</v>
      </c>
      <c r="C2022">
        <v>795</v>
      </c>
      <c r="D2022">
        <v>91</v>
      </c>
      <c r="E2022">
        <v>3</v>
      </c>
      <c r="F2022">
        <v>273</v>
      </c>
      <c r="G2022">
        <v>1</v>
      </c>
      <c r="H2022" t="str">
        <f>VLOOKUP($C2022,'Raw-products'!$A$2:$H$1261,MATCH(H$1,'Raw-products'!$A$1:$H$1,0))</f>
        <v>Jacket</v>
      </c>
      <c r="I2022" t="str">
        <f>VLOOKUP($C2022,'Raw-products'!$A$2:$H$1261,MATCH(I$1,'Raw-products'!$A$1:$H$1,0))</f>
        <v>Pullover</v>
      </c>
      <c r="J2022" t="str">
        <f>VLOOKUP($C2022,'Raw-products'!$A$2:$H$1261,MATCH(J$1,'Raw-products'!$A$1:$H$1,0))</f>
        <v>XS</v>
      </c>
      <c r="K2022" t="str">
        <f>VLOOKUP($C2022,'Raw-products'!$A$2:$H$1261,MATCH(K$1,'Raw-products'!$A$1:$H$1,0))</f>
        <v>indigo</v>
      </c>
      <c r="L2022">
        <f>VLOOKUP($C2022,'Raw-products'!$A$2:$H$1261,MATCH(L$1,'Raw-products'!$A$1:$H$1,0))</f>
        <v>114</v>
      </c>
      <c r="M2022">
        <f>VLOOKUP($C2022,'Raw-products'!$A$2:$H$1261,MATCH(M$1,'Raw-products'!$A$1:$H$1,0))</f>
        <v>78</v>
      </c>
      <c r="N2022" s="5">
        <f t="shared" si="62"/>
        <v>8892</v>
      </c>
      <c r="O2022" cm="1">
        <f t="array" ref="O2022:R2022">_xlfn.XLOOKUP($B2022,'Raw -orders'!$A:$A,'Raw -orders'!$B:$E)</f>
        <v>835</v>
      </c>
      <c r="P2022">
        <v>42595</v>
      </c>
      <c r="Q2022" s="1">
        <v>44205</v>
      </c>
      <c r="R2022" s="1">
        <v>44216</v>
      </c>
      <c r="S2022" t="str" cm="1">
        <f t="array" ref="S2022:Z2022">_xlfn.XLOOKUP($O2022,'Raw - customers'!$A:$A,'Raw - customers'!$B:$I)</f>
        <v>Randell Shorte</v>
      </c>
      <c r="T2022" t="str">
        <v>Polygender</v>
      </c>
      <c r="U2022">
        <v>25</v>
      </c>
      <c r="V2022" t="str">
        <v>69 Morissette AvenueSuite 269</v>
      </c>
      <c r="W2022">
        <v>6147</v>
      </c>
      <c r="X2022" t="str">
        <v>North Lachlanfurt</v>
      </c>
      <c r="Y2022" t="str">
        <v>South Australia</v>
      </c>
      <c r="Z2022" t="str">
        <v>Australia</v>
      </c>
      <c r="AA2022">
        <v>1</v>
      </c>
      <c r="AB2022" s="3" t="str">
        <f t="shared" si="63"/>
        <v>10 to 20</v>
      </c>
      <c r="AM2022" s="6">
        <v>835</v>
      </c>
      <c r="AN2022" s="6" t="s">
        <v>1345</v>
      </c>
    </row>
    <row r="2023" spans="1:40" x14ac:dyDescent="0.25">
      <c r="A2023">
        <v>2021</v>
      </c>
      <c r="B2023">
        <v>408</v>
      </c>
      <c r="C2023">
        <v>949</v>
      </c>
      <c r="D2023">
        <v>97</v>
      </c>
      <c r="E2023">
        <v>3</v>
      </c>
      <c r="F2023">
        <v>291</v>
      </c>
      <c r="G2023">
        <v>1</v>
      </c>
      <c r="H2023" t="str">
        <f>VLOOKUP($C2023,'Raw-products'!$A$2:$H$1261,MATCH(H$1,'Raw-products'!$A$1:$H$1,0))</f>
        <v>Trousers</v>
      </c>
      <c r="I2023" t="str">
        <f>VLOOKUP($C2023,'Raw-products'!$A$2:$H$1261,MATCH(I$1,'Raw-products'!$A$1:$H$1,0))</f>
        <v>Slim-Fit</v>
      </c>
      <c r="J2023" t="str">
        <f>VLOOKUP($C2023,'Raw-products'!$A$2:$H$1261,MATCH(J$1,'Raw-products'!$A$1:$H$1,0))</f>
        <v>XL</v>
      </c>
      <c r="K2023" t="str">
        <f>VLOOKUP($C2023,'Raw-products'!$A$2:$H$1261,MATCH(K$1,'Raw-products'!$A$1:$H$1,0))</f>
        <v>red</v>
      </c>
      <c r="L2023">
        <f>VLOOKUP($C2023,'Raw-products'!$A$2:$H$1261,MATCH(L$1,'Raw-products'!$A$1:$H$1,0))</f>
        <v>119</v>
      </c>
      <c r="M2023">
        <f>VLOOKUP($C2023,'Raw-products'!$A$2:$H$1261,MATCH(M$1,'Raw-products'!$A$1:$H$1,0))</f>
        <v>67</v>
      </c>
      <c r="N2023" s="5">
        <f t="shared" si="62"/>
        <v>7973</v>
      </c>
      <c r="O2023" cm="1">
        <f t="array" ref="O2023:R2023">_xlfn.XLOOKUP($B2023,'Raw -orders'!$A:$A,'Raw -orders'!$B:$E)</f>
        <v>404</v>
      </c>
      <c r="P2023">
        <v>39757</v>
      </c>
      <c r="Q2023" s="1">
        <v>44226</v>
      </c>
      <c r="R2023" s="1">
        <v>44242</v>
      </c>
      <c r="S2023" t="str" cm="1">
        <f t="array" ref="S2023:Z2023">_xlfn.XLOOKUP($O2023,'Raw - customers'!$A:$A,'Raw - customers'!$B:$I)</f>
        <v>Teddy Gell</v>
      </c>
      <c r="T2023" t="str">
        <v>Non-binary</v>
      </c>
      <c r="U2023">
        <v>79</v>
      </c>
      <c r="V2023" t="str">
        <v>29 Bruen TrailSuite 288</v>
      </c>
      <c r="W2023">
        <v>9569</v>
      </c>
      <c r="X2023" t="str">
        <v>West Ellaport</v>
      </c>
      <c r="Y2023" t="str">
        <v>Australian Capital Territory</v>
      </c>
      <c r="Z2023" t="str">
        <v>Australia</v>
      </c>
      <c r="AA2023">
        <v>1</v>
      </c>
      <c r="AB2023" s="3" t="str">
        <f t="shared" si="63"/>
        <v>10 to 20</v>
      </c>
      <c r="AM2023" s="6">
        <v>404</v>
      </c>
      <c r="AN2023" s="6" t="s">
        <v>1350</v>
      </c>
    </row>
    <row r="2024" spans="1:40" x14ac:dyDescent="0.25">
      <c r="A2024">
        <v>2022</v>
      </c>
      <c r="B2024">
        <v>408</v>
      </c>
      <c r="C2024">
        <v>1201</v>
      </c>
      <c r="D2024">
        <v>105</v>
      </c>
      <c r="E2024">
        <v>1</v>
      </c>
      <c r="F2024">
        <v>105</v>
      </c>
      <c r="G2024">
        <v>1</v>
      </c>
      <c r="H2024" t="str">
        <f>VLOOKUP($C2024,'Raw-products'!$A$2:$H$1261,MATCH(H$1,'Raw-products'!$A$1:$H$1,0))</f>
        <v>Trousers</v>
      </c>
      <c r="I2024" t="str">
        <f>VLOOKUP($C2024,'Raw-products'!$A$2:$H$1261,MATCH(I$1,'Raw-products'!$A$1:$H$1,0))</f>
        <v>Pleated</v>
      </c>
      <c r="J2024" t="str">
        <f>VLOOKUP($C2024,'Raw-products'!$A$2:$H$1261,MATCH(J$1,'Raw-products'!$A$1:$H$1,0))</f>
        <v>S</v>
      </c>
      <c r="K2024" t="str">
        <f>VLOOKUP($C2024,'Raw-products'!$A$2:$H$1261,MATCH(K$1,'Raw-products'!$A$1:$H$1,0))</f>
        <v>yellow</v>
      </c>
      <c r="L2024">
        <f>VLOOKUP($C2024,'Raw-products'!$A$2:$H$1261,MATCH(L$1,'Raw-products'!$A$1:$H$1,0))</f>
        <v>90</v>
      </c>
      <c r="M2024">
        <f>VLOOKUP($C2024,'Raw-products'!$A$2:$H$1261,MATCH(M$1,'Raw-products'!$A$1:$H$1,0))</f>
        <v>71</v>
      </c>
      <c r="N2024" s="5">
        <f t="shared" si="62"/>
        <v>6390</v>
      </c>
      <c r="O2024" cm="1">
        <f t="array" ref="O2024:R2024">_xlfn.XLOOKUP($B2024,'Raw -orders'!$A:$A,'Raw -orders'!$B:$E)</f>
        <v>404</v>
      </c>
      <c r="P2024">
        <v>39757</v>
      </c>
      <c r="Q2024" s="1">
        <v>44226</v>
      </c>
      <c r="R2024" s="1">
        <v>44242</v>
      </c>
      <c r="S2024" t="str" cm="1">
        <f t="array" ref="S2024:Z2024">_xlfn.XLOOKUP($O2024,'Raw - customers'!$A:$A,'Raw - customers'!$B:$I)</f>
        <v>Teddy Gell</v>
      </c>
      <c r="T2024" t="str">
        <v>Non-binary</v>
      </c>
      <c r="U2024">
        <v>79</v>
      </c>
      <c r="V2024" t="str">
        <v>29 Bruen TrailSuite 288</v>
      </c>
      <c r="W2024">
        <v>9569</v>
      </c>
      <c r="X2024" t="str">
        <v>West Ellaport</v>
      </c>
      <c r="Y2024" t="str">
        <v>Australian Capital Territory</v>
      </c>
      <c r="Z2024" t="str">
        <v>Australia</v>
      </c>
      <c r="AA2024">
        <v>1</v>
      </c>
      <c r="AB2024" s="3" t="str">
        <f t="shared" si="63"/>
        <v>10 to 20</v>
      </c>
      <c r="AM2024" s="6">
        <v>404</v>
      </c>
      <c r="AN2024" s="6" t="s">
        <v>1350</v>
      </c>
    </row>
    <row r="2025" spans="1:40" x14ac:dyDescent="0.25">
      <c r="A2025">
        <v>2023</v>
      </c>
      <c r="B2025">
        <v>408</v>
      </c>
      <c r="C2025">
        <v>378</v>
      </c>
      <c r="D2025">
        <v>94</v>
      </c>
      <c r="E2025">
        <v>3</v>
      </c>
      <c r="F2025">
        <v>282</v>
      </c>
      <c r="G2025">
        <v>1</v>
      </c>
      <c r="H2025" t="str">
        <f>VLOOKUP($C2025,'Raw-products'!$A$2:$H$1261,MATCH(H$1,'Raw-products'!$A$1:$H$1,0))</f>
        <v>Shirt</v>
      </c>
      <c r="I2025" t="str">
        <f>VLOOKUP($C2025,'Raw-products'!$A$2:$H$1261,MATCH(I$1,'Raw-products'!$A$1:$H$1,0))</f>
        <v>Henley</v>
      </c>
      <c r="J2025" t="str">
        <f>VLOOKUP($C2025,'Raw-products'!$A$2:$H$1261,MATCH(J$1,'Raw-products'!$A$1:$H$1,0))</f>
        <v>L</v>
      </c>
      <c r="K2025" t="str">
        <f>VLOOKUP($C2025,'Raw-products'!$A$2:$H$1261,MATCH(K$1,'Raw-products'!$A$1:$H$1,0))</f>
        <v>indigo</v>
      </c>
      <c r="L2025">
        <f>VLOOKUP($C2025,'Raw-products'!$A$2:$H$1261,MATCH(L$1,'Raw-products'!$A$1:$H$1,0))</f>
        <v>92</v>
      </c>
      <c r="M2025">
        <f>VLOOKUP($C2025,'Raw-products'!$A$2:$H$1261,MATCH(M$1,'Raw-products'!$A$1:$H$1,0))</f>
        <v>44</v>
      </c>
      <c r="N2025" s="5">
        <f t="shared" si="62"/>
        <v>4048</v>
      </c>
      <c r="O2025" cm="1">
        <f t="array" ref="O2025:R2025">_xlfn.XLOOKUP($B2025,'Raw -orders'!$A:$A,'Raw -orders'!$B:$E)</f>
        <v>404</v>
      </c>
      <c r="P2025">
        <v>39757</v>
      </c>
      <c r="Q2025" s="1">
        <v>44226</v>
      </c>
      <c r="R2025" s="1">
        <v>44242</v>
      </c>
      <c r="S2025" t="str" cm="1">
        <f t="array" ref="S2025:Z2025">_xlfn.XLOOKUP($O2025,'Raw - customers'!$A:$A,'Raw - customers'!$B:$I)</f>
        <v>Teddy Gell</v>
      </c>
      <c r="T2025" t="str">
        <v>Non-binary</v>
      </c>
      <c r="U2025">
        <v>79</v>
      </c>
      <c r="V2025" t="str">
        <v>29 Bruen TrailSuite 288</v>
      </c>
      <c r="W2025">
        <v>9569</v>
      </c>
      <c r="X2025" t="str">
        <v>West Ellaport</v>
      </c>
      <c r="Y2025" t="str">
        <v>Australian Capital Territory</v>
      </c>
      <c r="Z2025" t="str">
        <v>Australia</v>
      </c>
      <c r="AA2025">
        <v>1</v>
      </c>
      <c r="AB2025" s="3" t="str">
        <f t="shared" si="63"/>
        <v>10 to 20</v>
      </c>
      <c r="AM2025" s="6">
        <v>404</v>
      </c>
      <c r="AN2025" s="6" t="s">
        <v>1350</v>
      </c>
    </row>
    <row r="2026" spans="1:40" x14ac:dyDescent="0.25">
      <c r="A2026">
        <v>2024</v>
      </c>
      <c r="B2026">
        <v>408</v>
      </c>
      <c r="C2026">
        <v>994</v>
      </c>
      <c r="D2026">
        <v>106</v>
      </c>
      <c r="E2026">
        <v>1</v>
      </c>
      <c r="F2026">
        <v>106</v>
      </c>
      <c r="G2026">
        <v>1</v>
      </c>
      <c r="H2026" t="str">
        <f>VLOOKUP($C2026,'Raw-products'!$A$2:$H$1261,MATCH(H$1,'Raw-products'!$A$1:$H$1,0))</f>
        <v>Trousers</v>
      </c>
      <c r="I2026" t="str">
        <f>VLOOKUP($C2026,'Raw-products'!$A$2:$H$1261,MATCH(I$1,'Raw-products'!$A$1:$H$1,0))</f>
        <v>Wool</v>
      </c>
      <c r="J2026" t="str">
        <f>VLOOKUP($C2026,'Raw-products'!$A$2:$H$1261,MATCH(J$1,'Raw-products'!$A$1:$H$1,0))</f>
        <v>XL</v>
      </c>
      <c r="K2026" t="str">
        <f>VLOOKUP($C2026,'Raw-products'!$A$2:$H$1261,MATCH(K$1,'Raw-products'!$A$1:$H$1,0))</f>
        <v>yellow</v>
      </c>
      <c r="L2026">
        <f>VLOOKUP($C2026,'Raw-products'!$A$2:$H$1261,MATCH(L$1,'Raw-products'!$A$1:$H$1,0))</f>
        <v>111</v>
      </c>
      <c r="M2026">
        <f>VLOOKUP($C2026,'Raw-products'!$A$2:$H$1261,MATCH(M$1,'Raw-products'!$A$1:$H$1,0))</f>
        <v>72</v>
      </c>
      <c r="N2026" s="5">
        <f t="shared" si="62"/>
        <v>7992</v>
      </c>
      <c r="O2026" cm="1">
        <f t="array" ref="O2026:R2026">_xlfn.XLOOKUP($B2026,'Raw -orders'!$A:$A,'Raw -orders'!$B:$E)</f>
        <v>404</v>
      </c>
      <c r="P2026">
        <v>39757</v>
      </c>
      <c r="Q2026" s="1">
        <v>44226</v>
      </c>
      <c r="R2026" s="1">
        <v>44242</v>
      </c>
      <c r="S2026" t="str" cm="1">
        <f t="array" ref="S2026:Z2026">_xlfn.XLOOKUP($O2026,'Raw - customers'!$A:$A,'Raw - customers'!$B:$I)</f>
        <v>Teddy Gell</v>
      </c>
      <c r="T2026" t="str">
        <v>Non-binary</v>
      </c>
      <c r="U2026">
        <v>79</v>
      </c>
      <c r="V2026" t="str">
        <v>29 Bruen TrailSuite 288</v>
      </c>
      <c r="W2026">
        <v>9569</v>
      </c>
      <c r="X2026" t="str">
        <v>West Ellaport</v>
      </c>
      <c r="Y2026" t="str">
        <v>Australian Capital Territory</v>
      </c>
      <c r="Z2026" t="str">
        <v>Australia</v>
      </c>
      <c r="AA2026">
        <v>1</v>
      </c>
      <c r="AB2026" s="3" t="str">
        <f t="shared" si="63"/>
        <v>10 to 20</v>
      </c>
      <c r="AM2026" s="6">
        <v>404</v>
      </c>
      <c r="AN2026" s="6" t="s">
        <v>1350</v>
      </c>
    </row>
    <row r="2027" spans="1:40" x14ac:dyDescent="0.25">
      <c r="A2027">
        <v>2025</v>
      </c>
      <c r="B2027">
        <v>408</v>
      </c>
      <c r="C2027">
        <v>611</v>
      </c>
      <c r="D2027">
        <v>112</v>
      </c>
      <c r="E2027">
        <v>3</v>
      </c>
      <c r="F2027">
        <v>336</v>
      </c>
      <c r="G2027">
        <v>1</v>
      </c>
      <c r="H2027" t="str">
        <f>VLOOKUP($C2027,'Raw-products'!$A$2:$H$1261,MATCH(H$1,'Raw-products'!$A$1:$H$1,0))</f>
        <v>Jacket</v>
      </c>
      <c r="I2027" t="str">
        <f>VLOOKUP($C2027,'Raw-products'!$A$2:$H$1261,MATCH(I$1,'Raw-products'!$A$1:$H$1,0))</f>
        <v>Cardigan</v>
      </c>
      <c r="J2027" t="str">
        <f>VLOOKUP($C2027,'Raw-products'!$A$2:$H$1261,MATCH(J$1,'Raw-products'!$A$1:$H$1,0))</f>
        <v>S</v>
      </c>
      <c r="K2027" t="str">
        <f>VLOOKUP($C2027,'Raw-products'!$A$2:$H$1261,MATCH(K$1,'Raw-products'!$A$1:$H$1,0))</f>
        <v>green</v>
      </c>
      <c r="L2027">
        <f>VLOOKUP($C2027,'Raw-products'!$A$2:$H$1261,MATCH(L$1,'Raw-products'!$A$1:$H$1,0))</f>
        <v>118</v>
      </c>
      <c r="M2027">
        <f>VLOOKUP($C2027,'Raw-products'!$A$2:$H$1261,MATCH(M$1,'Raw-products'!$A$1:$H$1,0))</f>
        <v>62</v>
      </c>
      <c r="N2027" s="5">
        <f t="shared" si="62"/>
        <v>7316</v>
      </c>
      <c r="O2027" cm="1">
        <f t="array" ref="O2027:R2027">_xlfn.XLOOKUP($B2027,'Raw -orders'!$A:$A,'Raw -orders'!$B:$E)</f>
        <v>404</v>
      </c>
      <c r="P2027">
        <v>39757</v>
      </c>
      <c r="Q2027" s="1">
        <v>44226</v>
      </c>
      <c r="R2027" s="1">
        <v>44242</v>
      </c>
      <c r="S2027" t="str" cm="1">
        <f t="array" ref="S2027:Z2027">_xlfn.XLOOKUP($O2027,'Raw - customers'!$A:$A,'Raw - customers'!$B:$I)</f>
        <v>Teddy Gell</v>
      </c>
      <c r="T2027" t="str">
        <v>Non-binary</v>
      </c>
      <c r="U2027">
        <v>79</v>
      </c>
      <c r="V2027" t="str">
        <v>29 Bruen TrailSuite 288</v>
      </c>
      <c r="W2027">
        <v>9569</v>
      </c>
      <c r="X2027" t="str">
        <v>West Ellaport</v>
      </c>
      <c r="Y2027" t="str">
        <v>Australian Capital Territory</v>
      </c>
      <c r="Z2027" t="str">
        <v>Australia</v>
      </c>
      <c r="AA2027">
        <v>1</v>
      </c>
      <c r="AB2027" s="3" t="str">
        <f t="shared" si="63"/>
        <v>10 to 20</v>
      </c>
      <c r="AM2027" s="6">
        <v>404</v>
      </c>
      <c r="AN2027" s="6" t="s">
        <v>1350</v>
      </c>
    </row>
    <row r="2028" spans="1:40" x14ac:dyDescent="0.25">
      <c r="A2028">
        <v>2026</v>
      </c>
      <c r="B2028">
        <v>408</v>
      </c>
      <c r="C2028">
        <v>399</v>
      </c>
      <c r="D2028">
        <v>119</v>
      </c>
      <c r="E2028">
        <v>2</v>
      </c>
      <c r="F2028">
        <v>238</v>
      </c>
      <c r="G2028">
        <v>1</v>
      </c>
      <c r="H2028" t="str">
        <f>VLOOKUP($C2028,'Raw-products'!$A$2:$H$1261,MATCH(H$1,'Raw-products'!$A$1:$H$1,0))</f>
        <v>Shirt</v>
      </c>
      <c r="I2028" t="str">
        <f>VLOOKUP($C2028,'Raw-products'!$A$2:$H$1261,MATCH(I$1,'Raw-products'!$A$1:$H$1,0))</f>
        <v>Casual Slim Fit</v>
      </c>
      <c r="J2028" t="str">
        <f>VLOOKUP($C2028,'Raw-products'!$A$2:$H$1261,MATCH(J$1,'Raw-products'!$A$1:$H$1,0))</f>
        <v>XL</v>
      </c>
      <c r="K2028" t="str">
        <f>VLOOKUP($C2028,'Raw-products'!$A$2:$H$1261,MATCH(K$1,'Raw-products'!$A$1:$H$1,0))</f>
        <v>yellow</v>
      </c>
      <c r="L2028">
        <f>VLOOKUP($C2028,'Raw-products'!$A$2:$H$1261,MATCH(L$1,'Raw-products'!$A$1:$H$1,0))</f>
        <v>113</v>
      </c>
      <c r="M2028">
        <f>VLOOKUP($C2028,'Raw-products'!$A$2:$H$1261,MATCH(M$1,'Raw-products'!$A$1:$H$1,0))</f>
        <v>78</v>
      </c>
      <c r="N2028" s="5">
        <f t="shared" si="62"/>
        <v>8814</v>
      </c>
      <c r="O2028" cm="1">
        <f t="array" ref="O2028:R2028">_xlfn.XLOOKUP($B2028,'Raw -orders'!$A:$A,'Raw -orders'!$B:$E)</f>
        <v>404</v>
      </c>
      <c r="P2028">
        <v>39757</v>
      </c>
      <c r="Q2028" s="1">
        <v>44226</v>
      </c>
      <c r="R2028" s="1">
        <v>44242</v>
      </c>
      <c r="S2028" t="str" cm="1">
        <f t="array" ref="S2028:Z2028">_xlfn.XLOOKUP($O2028,'Raw - customers'!$A:$A,'Raw - customers'!$B:$I)</f>
        <v>Teddy Gell</v>
      </c>
      <c r="T2028" t="str">
        <v>Non-binary</v>
      </c>
      <c r="U2028">
        <v>79</v>
      </c>
      <c r="V2028" t="str">
        <v>29 Bruen TrailSuite 288</v>
      </c>
      <c r="W2028">
        <v>9569</v>
      </c>
      <c r="X2028" t="str">
        <v>West Ellaport</v>
      </c>
      <c r="Y2028" t="str">
        <v>Australian Capital Territory</v>
      </c>
      <c r="Z2028" t="str">
        <v>Australia</v>
      </c>
      <c r="AA2028">
        <v>1</v>
      </c>
      <c r="AB2028" s="3" t="str">
        <f t="shared" si="63"/>
        <v>10 to 20</v>
      </c>
      <c r="AM2028" s="6">
        <v>404</v>
      </c>
      <c r="AN2028" s="6" t="s">
        <v>1350</v>
      </c>
    </row>
    <row r="2029" spans="1:40" x14ac:dyDescent="0.25">
      <c r="A2029">
        <v>2027</v>
      </c>
      <c r="B2029">
        <v>408</v>
      </c>
      <c r="C2029">
        <v>757</v>
      </c>
      <c r="D2029">
        <v>109</v>
      </c>
      <c r="E2029">
        <v>1</v>
      </c>
      <c r="F2029">
        <v>109</v>
      </c>
      <c r="G2029">
        <v>1</v>
      </c>
      <c r="H2029" t="str">
        <f>VLOOKUP($C2029,'Raw-products'!$A$2:$H$1261,MATCH(H$1,'Raw-products'!$A$1:$H$1,0))</f>
        <v>Jacket</v>
      </c>
      <c r="I2029" t="str">
        <f>VLOOKUP($C2029,'Raw-products'!$A$2:$H$1261,MATCH(I$1,'Raw-products'!$A$1:$H$1,0))</f>
        <v>Peacoat</v>
      </c>
      <c r="J2029" t="str">
        <f>VLOOKUP($C2029,'Raw-products'!$A$2:$H$1261,MATCH(J$1,'Raw-products'!$A$1:$H$1,0))</f>
        <v>M</v>
      </c>
      <c r="K2029" t="str">
        <f>VLOOKUP($C2029,'Raw-products'!$A$2:$H$1261,MATCH(K$1,'Raw-products'!$A$1:$H$1,0))</f>
        <v>blue</v>
      </c>
      <c r="L2029">
        <f>VLOOKUP($C2029,'Raw-products'!$A$2:$H$1261,MATCH(L$1,'Raw-products'!$A$1:$H$1,0))</f>
        <v>102</v>
      </c>
      <c r="M2029">
        <f>VLOOKUP($C2029,'Raw-products'!$A$2:$H$1261,MATCH(M$1,'Raw-products'!$A$1:$H$1,0))</f>
        <v>71</v>
      </c>
      <c r="N2029" s="5">
        <f t="shared" si="62"/>
        <v>7242</v>
      </c>
      <c r="O2029" cm="1">
        <f t="array" ref="O2029:R2029">_xlfn.XLOOKUP($B2029,'Raw -orders'!$A:$A,'Raw -orders'!$B:$E)</f>
        <v>404</v>
      </c>
      <c r="P2029">
        <v>39757</v>
      </c>
      <c r="Q2029" s="1">
        <v>44226</v>
      </c>
      <c r="R2029" s="1">
        <v>44242</v>
      </c>
      <c r="S2029" t="str" cm="1">
        <f t="array" ref="S2029:Z2029">_xlfn.XLOOKUP($O2029,'Raw - customers'!$A:$A,'Raw - customers'!$B:$I)</f>
        <v>Teddy Gell</v>
      </c>
      <c r="T2029" t="str">
        <v>Non-binary</v>
      </c>
      <c r="U2029">
        <v>79</v>
      </c>
      <c r="V2029" t="str">
        <v>29 Bruen TrailSuite 288</v>
      </c>
      <c r="W2029">
        <v>9569</v>
      </c>
      <c r="X2029" t="str">
        <v>West Ellaport</v>
      </c>
      <c r="Y2029" t="str">
        <v>Australian Capital Territory</v>
      </c>
      <c r="Z2029" t="str">
        <v>Australia</v>
      </c>
      <c r="AA2029">
        <v>1</v>
      </c>
      <c r="AB2029" s="3" t="str">
        <f t="shared" si="63"/>
        <v>10 to 20</v>
      </c>
      <c r="AM2029" s="6">
        <v>404</v>
      </c>
      <c r="AN2029" s="6" t="s">
        <v>1350</v>
      </c>
    </row>
    <row r="2030" spans="1:40" x14ac:dyDescent="0.25">
      <c r="A2030">
        <v>2028</v>
      </c>
      <c r="B2030">
        <v>408</v>
      </c>
      <c r="C2030">
        <v>1245</v>
      </c>
      <c r="D2030">
        <v>112</v>
      </c>
      <c r="E2030">
        <v>3</v>
      </c>
      <c r="F2030">
        <v>336</v>
      </c>
      <c r="G2030">
        <v>1</v>
      </c>
      <c r="H2030" t="str">
        <f>VLOOKUP($C2030,'Raw-products'!$A$2:$H$1261,MATCH(H$1,'Raw-products'!$A$1:$H$1,0))</f>
        <v>Trousers</v>
      </c>
      <c r="I2030" t="str">
        <f>VLOOKUP($C2030,'Raw-products'!$A$2:$H$1261,MATCH(I$1,'Raw-products'!$A$1:$H$1,0))</f>
        <v>Tracksuit Bottoms</v>
      </c>
      <c r="J2030" t="str">
        <f>VLOOKUP($C2030,'Raw-products'!$A$2:$H$1261,MATCH(J$1,'Raw-products'!$A$1:$H$1,0))</f>
        <v>XS</v>
      </c>
      <c r="K2030" t="str">
        <f>VLOOKUP($C2030,'Raw-products'!$A$2:$H$1261,MATCH(K$1,'Raw-products'!$A$1:$H$1,0))</f>
        <v>blue</v>
      </c>
      <c r="L2030">
        <f>VLOOKUP($C2030,'Raw-products'!$A$2:$H$1261,MATCH(L$1,'Raw-products'!$A$1:$H$1,0))</f>
        <v>91</v>
      </c>
      <c r="M2030">
        <f>VLOOKUP($C2030,'Raw-products'!$A$2:$H$1261,MATCH(M$1,'Raw-products'!$A$1:$H$1,0))</f>
        <v>42</v>
      </c>
      <c r="N2030" s="5">
        <f t="shared" si="62"/>
        <v>3822</v>
      </c>
      <c r="O2030" cm="1">
        <f t="array" ref="O2030:R2030">_xlfn.XLOOKUP($B2030,'Raw -orders'!$A:$A,'Raw -orders'!$B:$E)</f>
        <v>404</v>
      </c>
      <c r="P2030">
        <v>39757</v>
      </c>
      <c r="Q2030" s="1">
        <v>44226</v>
      </c>
      <c r="R2030" s="1">
        <v>44242</v>
      </c>
      <c r="S2030" t="str" cm="1">
        <f t="array" ref="S2030:Z2030">_xlfn.XLOOKUP($O2030,'Raw - customers'!$A:$A,'Raw - customers'!$B:$I)</f>
        <v>Teddy Gell</v>
      </c>
      <c r="T2030" t="str">
        <v>Non-binary</v>
      </c>
      <c r="U2030">
        <v>79</v>
      </c>
      <c r="V2030" t="str">
        <v>29 Bruen TrailSuite 288</v>
      </c>
      <c r="W2030">
        <v>9569</v>
      </c>
      <c r="X2030" t="str">
        <v>West Ellaport</v>
      </c>
      <c r="Y2030" t="str">
        <v>Australian Capital Territory</v>
      </c>
      <c r="Z2030" t="str">
        <v>Australia</v>
      </c>
      <c r="AA2030">
        <v>1</v>
      </c>
      <c r="AB2030" s="3" t="str">
        <f t="shared" si="63"/>
        <v>10 to 20</v>
      </c>
      <c r="AM2030" s="6">
        <v>404</v>
      </c>
      <c r="AN2030" s="6" t="s">
        <v>1350</v>
      </c>
    </row>
    <row r="2031" spans="1:40" x14ac:dyDescent="0.25">
      <c r="A2031">
        <v>2029</v>
      </c>
      <c r="B2031">
        <v>409</v>
      </c>
      <c r="C2031">
        <v>772</v>
      </c>
      <c r="D2031">
        <v>91</v>
      </c>
      <c r="E2031">
        <v>2</v>
      </c>
      <c r="F2031">
        <v>182</v>
      </c>
      <c r="G2031">
        <v>1</v>
      </c>
      <c r="H2031" t="str">
        <f>VLOOKUP($C2031,'Raw-products'!$A$2:$H$1261,MATCH(H$1,'Raw-products'!$A$1:$H$1,0))</f>
        <v>Jacket</v>
      </c>
      <c r="I2031" t="str">
        <f>VLOOKUP($C2031,'Raw-products'!$A$2:$H$1261,MATCH(I$1,'Raw-products'!$A$1:$H$1,0))</f>
        <v>Pullover</v>
      </c>
      <c r="J2031" t="str">
        <f>VLOOKUP($C2031,'Raw-products'!$A$2:$H$1261,MATCH(J$1,'Raw-products'!$A$1:$H$1,0))</f>
        <v>M</v>
      </c>
      <c r="K2031" t="str">
        <f>VLOOKUP($C2031,'Raw-products'!$A$2:$H$1261,MATCH(K$1,'Raw-products'!$A$1:$H$1,0))</f>
        <v>red</v>
      </c>
      <c r="L2031">
        <f>VLOOKUP($C2031,'Raw-products'!$A$2:$H$1261,MATCH(L$1,'Raw-products'!$A$1:$H$1,0))</f>
        <v>114</v>
      </c>
      <c r="M2031">
        <f>VLOOKUP($C2031,'Raw-products'!$A$2:$H$1261,MATCH(M$1,'Raw-products'!$A$1:$H$1,0))</f>
        <v>55</v>
      </c>
      <c r="N2031" s="5">
        <f t="shared" si="62"/>
        <v>6270</v>
      </c>
      <c r="O2031" cm="1">
        <f t="array" ref="O2031:R2031">_xlfn.XLOOKUP($B2031,'Raw -orders'!$A:$A,'Raw -orders'!$B:$E)</f>
        <v>206</v>
      </c>
      <c r="P2031">
        <v>15453</v>
      </c>
      <c r="Q2031" s="1">
        <v>44319</v>
      </c>
      <c r="R2031" s="1">
        <v>44327</v>
      </c>
      <c r="S2031" t="str" cm="1">
        <f t="array" ref="S2031:Z2031">_xlfn.XLOOKUP($O2031,'Raw - customers'!$A:$A,'Raw - customers'!$B:$I)</f>
        <v>Crin Johnikin</v>
      </c>
      <c r="T2031" t="str">
        <v>Polygender</v>
      </c>
      <c r="U2031">
        <v>66</v>
      </c>
      <c r="V2031" t="str">
        <v>09 Kiehn View RdApt. 209</v>
      </c>
      <c r="W2031">
        <v>2155</v>
      </c>
      <c r="X2031" t="str">
        <v>South Clairetown</v>
      </c>
      <c r="Y2031" t="str">
        <v>Queensland</v>
      </c>
      <c r="Z2031" t="str">
        <v>Australia</v>
      </c>
      <c r="AA2031">
        <v>5</v>
      </c>
      <c r="AB2031" s="3" t="str">
        <f t="shared" si="63"/>
        <v>0 to 10</v>
      </c>
      <c r="AM2031" s="6">
        <v>206</v>
      </c>
      <c r="AN2031" s="6" t="s">
        <v>1355</v>
      </c>
    </row>
    <row r="2032" spans="1:40" x14ac:dyDescent="0.25">
      <c r="A2032">
        <v>2030</v>
      </c>
      <c r="B2032">
        <v>409</v>
      </c>
      <c r="C2032">
        <v>579</v>
      </c>
      <c r="D2032">
        <v>100</v>
      </c>
      <c r="E2032">
        <v>3</v>
      </c>
      <c r="F2032">
        <v>300</v>
      </c>
      <c r="G2032">
        <v>1</v>
      </c>
      <c r="H2032" t="str">
        <f>VLOOKUP($C2032,'Raw-products'!$A$2:$H$1261,MATCH(H$1,'Raw-products'!$A$1:$H$1,0))</f>
        <v>Jacket</v>
      </c>
      <c r="I2032" t="str">
        <f>VLOOKUP($C2032,'Raw-products'!$A$2:$H$1261,MATCH(I$1,'Raw-products'!$A$1:$H$1,0))</f>
        <v>Bomber</v>
      </c>
      <c r="J2032" t="str">
        <f>VLOOKUP($C2032,'Raw-products'!$A$2:$H$1261,MATCH(J$1,'Raw-products'!$A$1:$H$1,0))</f>
        <v>XL</v>
      </c>
      <c r="K2032" t="str">
        <f>VLOOKUP($C2032,'Raw-products'!$A$2:$H$1261,MATCH(K$1,'Raw-products'!$A$1:$H$1,0))</f>
        <v>green</v>
      </c>
      <c r="L2032">
        <f>VLOOKUP($C2032,'Raw-products'!$A$2:$H$1261,MATCH(L$1,'Raw-products'!$A$1:$H$1,0))</f>
        <v>90</v>
      </c>
      <c r="M2032">
        <f>VLOOKUP($C2032,'Raw-products'!$A$2:$H$1261,MATCH(M$1,'Raw-products'!$A$1:$H$1,0))</f>
        <v>79</v>
      </c>
      <c r="N2032" s="5">
        <f t="shared" si="62"/>
        <v>7110</v>
      </c>
      <c r="O2032" cm="1">
        <f t="array" ref="O2032:R2032">_xlfn.XLOOKUP($B2032,'Raw -orders'!$A:$A,'Raw -orders'!$B:$E)</f>
        <v>206</v>
      </c>
      <c r="P2032">
        <v>15453</v>
      </c>
      <c r="Q2032" s="1">
        <v>44319</v>
      </c>
      <c r="R2032" s="1">
        <v>44327</v>
      </c>
      <c r="S2032" t="str" cm="1">
        <f t="array" ref="S2032:Z2032">_xlfn.XLOOKUP($O2032,'Raw - customers'!$A:$A,'Raw - customers'!$B:$I)</f>
        <v>Crin Johnikin</v>
      </c>
      <c r="T2032" t="str">
        <v>Polygender</v>
      </c>
      <c r="U2032">
        <v>66</v>
      </c>
      <c r="V2032" t="str">
        <v>09 Kiehn View RdApt. 209</v>
      </c>
      <c r="W2032">
        <v>2155</v>
      </c>
      <c r="X2032" t="str">
        <v>South Clairetown</v>
      </c>
      <c r="Y2032" t="str">
        <v>Queensland</v>
      </c>
      <c r="Z2032" t="str">
        <v>Australia</v>
      </c>
      <c r="AA2032">
        <v>5</v>
      </c>
      <c r="AB2032" s="3" t="str">
        <f t="shared" si="63"/>
        <v>0 to 10</v>
      </c>
      <c r="AM2032" s="6">
        <v>206</v>
      </c>
      <c r="AN2032" s="6" t="s">
        <v>1355</v>
      </c>
    </row>
    <row r="2033" spans="1:40" x14ac:dyDescent="0.25">
      <c r="A2033">
        <v>2031</v>
      </c>
      <c r="B2033">
        <v>409</v>
      </c>
      <c r="C2033">
        <v>1141</v>
      </c>
      <c r="D2033">
        <v>102</v>
      </c>
      <c r="E2033">
        <v>2</v>
      </c>
      <c r="F2033">
        <v>204</v>
      </c>
      <c r="G2033">
        <v>1</v>
      </c>
      <c r="H2033" t="str">
        <f>VLOOKUP($C2033,'Raw-products'!$A$2:$H$1261,MATCH(H$1,'Raw-products'!$A$1:$H$1,0))</f>
        <v>Trousers</v>
      </c>
      <c r="I2033" t="str">
        <f>VLOOKUP($C2033,'Raw-products'!$A$2:$H$1261,MATCH(I$1,'Raw-products'!$A$1:$H$1,0))</f>
        <v>Cargo Pants</v>
      </c>
      <c r="J2033" t="str">
        <f>VLOOKUP($C2033,'Raw-products'!$A$2:$H$1261,MATCH(J$1,'Raw-products'!$A$1:$H$1,0))</f>
        <v>S</v>
      </c>
      <c r="K2033" t="str">
        <f>VLOOKUP($C2033,'Raw-products'!$A$2:$H$1261,MATCH(K$1,'Raw-products'!$A$1:$H$1,0))</f>
        <v>blue</v>
      </c>
      <c r="L2033">
        <f>VLOOKUP($C2033,'Raw-products'!$A$2:$H$1261,MATCH(L$1,'Raw-products'!$A$1:$H$1,0))</f>
        <v>106</v>
      </c>
      <c r="M2033">
        <f>VLOOKUP($C2033,'Raw-products'!$A$2:$H$1261,MATCH(M$1,'Raw-products'!$A$1:$H$1,0))</f>
        <v>63</v>
      </c>
      <c r="N2033" s="5">
        <f t="shared" si="62"/>
        <v>6678</v>
      </c>
      <c r="O2033" cm="1">
        <f t="array" ref="O2033:R2033">_xlfn.XLOOKUP($B2033,'Raw -orders'!$A:$A,'Raw -orders'!$B:$E)</f>
        <v>206</v>
      </c>
      <c r="P2033">
        <v>15453</v>
      </c>
      <c r="Q2033" s="1">
        <v>44319</v>
      </c>
      <c r="R2033" s="1">
        <v>44327</v>
      </c>
      <c r="S2033" t="str" cm="1">
        <f t="array" ref="S2033:Z2033">_xlfn.XLOOKUP($O2033,'Raw - customers'!$A:$A,'Raw - customers'!$B:$I)</f>
        <v>Crin Johnikin</v>
      </c>
      <c r="T2033" t="str">
        <v>Polygender</v>
      </c>
      <c r="U2033">
        <v>66</v>
      </c>
      <c r="V2033" t="str">
        <v>09 Kiehn View RdApt. 209</v>
      </c>
      <c r="W2033">
        <v>2155</v>
      </c>
      <c r="X2033" t="str">
        <v>South Clairetown</v>
      </c>
      <c r="Y2033" t="str">
        <v>Queensland</v>
      </c>
      <c r="Z2033" t="str">
        <v>Australia</v>
      </c>
      <c r="AA2033">
        <v>5</v>
      </c>
      <c r="AB2033" s="3" t="str">
        <f t="shared" si="63"/>
        <v>0 to 10</v>
      </c>
      <c r="AM2033" s="6">
        <v>206</v>
      </c>
      <c r="AN2033" s="6" t="s">
        <v>1355</v>
      </c>
    </row>
    <row r="2034" spans="1:40" x14ac:dyDescent="0.25">
      <c r="A2034">
        <v>2032</v>
      </c>
      <c r="B2034">
        <v>409</v>
      </c>
      <c r="C2034">
        <v>279</v>
      </c>
      <c r="D2034">
        <v>95</v>
      </c>
      <c r="E2034">
        <v>3</v>
      </c>
      <c r="F2034">
        <v>285</v>
      </c>
      <c r="G2034">
        <v>1</v>
      </c>
      <c r="H2034" t="str">
        <f>VLOOKUP($C2034,'Raw-products'!$A$2:$H$1261,MATCH(H$1,'Raw-products'!$A$1:$H$1,0))</f>
        <v>Shirt</v>
      </c>
      <c r="I2034" t="str">
        <f>VLOOKUP($C2034,'Raw-products'!$A$2:$H$1261,MATCH(I$1,'Raw-products'!$A$1:$H$1,0))</f>
        <v>Polo</v>
      </c>
      <c r="J2034" t="str">
        <f>VLOOKUP($C2034,'Raw-products'!$A$2:$H$1261,MATCH(J$1,'Raw-products'!$A$1:$H$1,0))</f>
        <v>XL</v>
      </c>
      <c r="K2034" t="str">
        <f>VLOOKUP($C2034,'Raw-products'!$A$2:$H$1261,MATCH(K$1,'Raw-products'!$A$1:$H$1,0))</f>
        <v>violet</v>
      </c>
      <c r="L2034">
        <f>VLOOKUP($C2034,'Raw-products'!$A$2:$H$1261,MATCH(L$1,'Raw-products'!$A$1:$H$1,0))</f>
        <v>117</v>
      </c>
      <c r="M2034">
        <f>VLOOKUP($C2034,'Raw-products'!$A$2:$H$1261,MATCH(M$1,'Raw-products'!$A$1:$H$1,0))</f>
        <v>79</v>
      </c>
      <c r="N2034" s="5">
        <f t="shared" si="62"/>
        <v>9243</v>
      </c>
      <c r="O2034" cm="1">
        <f t="array" ref="O2034:R2034">_xlfn.XLOOKUP($B2034,'Raw -orders'!$A:$A,'Raw -orders'!$B:$E)</f>
        <v>206</v>
      </c>
      <c r="P2034">
        <v>15453</v>
      </c>
      <c r="Q2034" s="1">
        <v>44319</v>
      </c>
      <c r="R2034" s="1">
        <v>44327</v>
      </c>
      <c r="S2034" t="str" cm="1">
        <f t="array" ref="S2034:Z2034">_xlfn.XLOOKUP($O2034,'Raw - customers'!$A:$A,'Raw - customers'!$B:$I)</f>
        <v>Crin Johnikin</v>
      </c>
      <c r="T2034" t="str">
        <v>Polygender</v>
      </c>
      <c r="U2034">
        <v>66</v>
      </c>
      <c r="V2034" t="str">
        <v>09 Kiehn View RdApt. 209</v>
      </c>
      <c r="W2034">
        <v>2155</v>
      </c>
      <c r="X2034" t="str">
        <v>South Clairetown</v>
      </c>
      <c r="Y2034" t="str">
        <v>Queensland</v>
      </c>
      <c r="Z2034" t="str">
        <v>Australia</v>
      </c>
      <c r="AA2034">
        <v>5</v>
      </c>
      <c r="AB2034" s="3" t="str">
        <f t="shared" si="63"/>
        <v>0 to 10</v>
      </c>
      <c r="AM2034" s="6">
        <v>206</v>
      </c>
      <c r="AN2034" s="6" t="s">
        <v>1355</v>
      </c>
    </row>
    <row r="2035" spans="1:40" x14ac:dyDescent="0.25">
      <c r="A2035">
        <v>2033</v>
      </c>
      <c r="B2035">
        <v>409</v>
      </c>
      <c r="C2035">
        <v>1230</v>
      </c>
      <c r="D2035">
        <v>112</v>
      </c>
      <c r="E2035">
        <v>3</v>
      </c>
      <c r="F2035">
        <v>336</v>
      </c>
      <c r="G2035">
        <v>1</v>
      </c>
      <c r="H2035" t="str">
        <f>VLOOKUP($C2035,'Raw-products'!$A$2:$H$1261,MATCH(H$1,'Raw-products'!$A$1:$H$1,0))</f>
        <v>Trousers</v>
      </c>
      <c r="I2035" t="str">
        <f>VLOOKUP($C2035,'Raw-products'!$A$2:$H$1261,MATCH(I$1,'Raw-products'!$A$1:$H$1,0))</f>
        <v>Tracksuit Bottoms</v>
      </c>
      <c r="J2035" t="str">
        <f>VLOOKUP($C2035,'Raw-products'!$A$2:$H$1261,MATCH(J$1,'Raw-products'!$A$1:$H$1,0))</f>
        <v>XS</v>
      </c>
      <c r="K2035" t="str">
        <f>VLOOKUP($C2035,'Raw-products'!$A$2:$H$1261,MATCH(K$1,'Raw-products'!$A$1:$H$1,0))</f>
        <v>orange</v>
      </c>
      <c r="L2035">
        <f>VLOOKUP($C2035,'Raw-products'!$A$2:$H$1261,MATCH(L$1,'Raw-products'!$A$1:$H$1,0))</f>
        <v>91</v>
      </c>
      <c r="M2035">
        <f>VLOOKUP($C2035,'Raw-products'!$A$2:$H$1261,MATCH(M$1,'Raw-products'!$A$1:$H$1,0))</f>
        <v>57</v>
      </c>
      <c r="N2035" s="5">
        <f t="shared" si="62"/>
        <v>5187</v>
      </c>
      <c r="O2035" cm="1">
        <f t="array" ref="O2035:R2035">_xlfn.XLOOKUP($B2035,'Raw -orders'!$A:$A,'Raw -orders'!$B:$E)</f>
        <v>206</v>
      </c>
      <c r="P2035">
        <v>15453</v>
      </c>
      <c r="Q2035" s="1">
        <v>44319</v>
      </c>
      <c r="R2035" s="1">
        <v>44327</v>
      </c>
      <c r="S2035" t="str" cm="1">
        <f t="array" ref="S2035:Z2035">_xlfn.XLOOKUP($O2035,'Raw - customers'!$A:$A,'Raw - customers'!$B:$I)</f>
        <v>Crin Johnikin</v>
      </c>
      <c r="T2035" t="str">
        <v>Polygender</v>
      </c>
      <c r="U2035">
        <v>66</v>
      </c>
      <c r="V2035" t="str">
        <v>09 Kiehn View RdApt. 209</v>
      </c>
      <c r="W2035">
        <v>2155</v>
      </c>
      <c r="X2035" t="str">
        <v>South Clairetown</v>
      </c>
      <c r="Y2035" t="str">
        <v>Queensland</v>
      </c>
      <c r="Z2035" t="str">
        <v>Australia</v>
      </c>
      <c r="AA2035">
        <v>5</v>
      </c>
      <c r="AB2035" s="3" t="str">
        <f t="shared" si="63"/>
        <v>0 to 10</v>
      </c>
      <c r="AM2035" s="6">
        <v>206</v>
      </c>
      <c r="AN2035" s="6" t="s">
        <v>1355</v>
      </c>
    </row>
    <row r="2036" spans="1:40" x14ac:dyDescent="0.25">
      <c r="A2036">
        <v>2034</v>
      </c>
      <c r="B2036">
        <v>410</v>
      </c>
      <c r="C2036">
        <v>660</v>
      </c>
      <c r="D2036">
        <v>93</v>
      </c>
      <c r="E2036">
        <v>1</v>
      </c>
      <c r="F2036">
        <v>93</v>
      </c>
      <c r="G2036">
        <v>1</v>
      </c>
      <c r="H2036" t="str">
        <f>VLOOKUP($C2036,'Raw-products'!$A$2:$H$1261,MATCH(H$1,'Raw-products'!$A$1:$H$1,0))</f>
        <v>Jacket</v>
      </c>
      <c r="I2036" t="str">
        <f>VLOOKUP($C2036,'Raw-products'!$A$2:$H$1261,MATCH(I$1,'Raw-products'!$A$1:$H$1,0))</f>
        <v>Coach</v>
      </c>
      <c r="J2036" t="str">
        <f>VLOOKUP($C2036,'Raw-products'!$A$2:$H$1261,MATCH(J$1,'Raw-products'!$A$1:$H$1,0))</f>
        <v>XS</v>
      </c>
      <c r="K2036" t="str">
        <f>VLOOKUP($C2036,'Raw-products'!$A$2:$H$1261,MATCH(K$1,'Raw-products'!$A$1:$H$1,0))</f>
        <v>violet</v>
      </c>
      <c r="L2036">
        <f>VLOOKUP($C2036,'Raw-products'!$A$2:$H$1261,MATCH(L$1,'Raw-products'!$A$1:$H$1,0))</f>
        <v>115</v>
      </c>
      <c r="M2036">
        <f>VLOOKUP($C2036,'Raw-products'!$A$2:$H$1261,MATCH(M$1,'Raw-products'!$A$1:$H$1,0))</f>
        <v>58</v>
      </c>
      <c r="N2036" s="5">
        <f t="shared" si="62"/>
        <v>6670</v>
      </c>
      <c r="O2036" cm="1">
        <f t="array" ref="O2036:R2036">_xlfn.XLOOKUP($B2036,'Raw -orders'!$A:$A,'Raw -orders'!$B:$E)</f>
        <v>47</v>
      </c>
      <c r="P2036">
        <v>14296</v>
      </c>
      <c r="Q2036" s="1">
        <v>44412</v>
      </c>
      <c r="R2036" s="1">
        <v>44417</v>
      </c>
      <c r="S2036" t="str" cm="1">
        <f t="array" ref="S2036:Z2036">_xlfn.XLOOKUP($O2036,'Raw - customers'!$A:$A,'Raw - customers'!$B:$I)</f>
        <v>Jarrett Brumby</v>
      </c>
      <c r="T2036" t="str">
        <v>Polygender</v>
      </c>
      <c r="U2036">
        <v>54</v>
      </c>
      <c r="V2036" t="str">
        <v>59 Wood DriveSuite 806</v>
      </c>
      <c r="W2036">
        <v>9780</v>
      </c>
      <c r="X2036" t="str">
        <v>Lake Nicholasfurt</v>
      </c>
      <c r="Y2036" t="str">
        <v>Western Australia</v>
      </c>
      <c r="Z2036" t="str">
        <v>Australia</v>
      </c>
      <c r="AA2036">
        <v>8</v>
      </c>
      <c r="AB2036" s="3" t="str">
        <f t="shared" si="63"/>
        <v>0 to 10</v>
      </c>
      <c r="AM2036" s="6">
        <v>47</v>
      </c>
      <c r="AN2036" s="6" t="s">
        <v>1377</v>
      </c>
    </row>
    <row r="2037" spans="1:40" x14ac:dyDescent="0.25">
      <c r="A2037">
        <v>2035</v>
      </c>
      <c r="B2037">
        <v>410</v>
      </c>
      <c r="C2037">
        <v>1049</v>
      </c>
      <c r="D2037">
        <v>90</v>
      </c>
      <c r="E2037">
        <v>1</v>
      </c>
      <c r="F2037">
        <v>90</v>
      </c>
      <c r="G2037">
        <v>1</v>
      </c>
      <c r="H2037" t="str">
        <f>VLOOKUP($C2037,'Raw-products'!$A$2:$H$1261,MATCH(H$1,'Raw-products'!$A$1:$H$1,0))</f>
        <v>Trousers</v>
      </c>
      <c r="I2037" t="str">
        <f>VLOOKUP($C2037,'Raw-products'!$A$2:$H$1261,MATCH(I$1,'Raw-products'!$A$1:$H$1,0))</f>
        <v>Relaxed Leg</v>
      </c>
      <c r="J2037" t="str">
        <f>VLOOKUP($C2037,'Raw-products'!$A$2:$H$1261,MATCH(J$1,'Raw-products'!$A$1:$H$1,0))</f>
        <v>XL</v>
      </c>
      <c r="K2037" t="str">
        <f>VLOOKUP($C2037,'Raw-products'!$A$2:$H$1261,MATCH(K$1,'Raw-products'!$A$1:$H$1,0))</f>
        <v>violet</v>
      </c>
      <c r="L2037">
        <f>VLOOKUP($C2037,'Raw-products'!$A$2:$H$1261,MATCH(L$1,'Raw-products'!$A$1:$H$1,0))</f>
        <v>95</v>
      </c>
      <c r="M2037">
        <f>VLOOKUP($C2037,'Raw-products'!$A$2:$H$1261,MATCH(M$1,'Raw-products'!$A$1:$H$1,0))</f>
        <v>42</v>
      </c>
      <c r="N2037" s="5">
        <f t="shared" si="62"/>
        <v>3990</v>
      </c>
      <c r="O2037" cm="1">
        <f t="array" ref="O2037:R2037">_xlfn.XLOOKUP($B2037,'Raw -orders'!$A:$A,'Raw -orders'!$B:$E)</f>
        <v>47</v>
      </c>
      <c r="P2037">
        <v>14296</v>
      </c>
      <c r="Q2037" s="1">
        <v>44412</v>
      </c>
      <c r="R2037" s="1">
        <v>44417</v>
      </c>
      <c r="S2037" t="str" cm="1">
        <f t="array" ref="S2037:Z2037">_xlfn.XLOOKUP($O2037,'Raw - customers'!$A:$A,'Raw - customers'!$B:$I)</f>
        <v>Jarrett Brumby</v>
      </c>
      <c r="T2037" t="str">
        <v>Polygender</v>
      </c>
      <c r="U2037">
        <v>54</v>
      </c>
      <c r="V2037" t="str">
        <v>59 Wood DriveSuite 806</v>
      </c>
      <c r="W2037">
        <v>9780</v>
      </c>
      <c r="X2037" t="str">
        <v>Lake Nicholasfurt</v>
      </c>
      <c r="Y2037" t="str">
        <v>Western Australia</v>
      </c>
      <c r="Z2037" t="str">
        <v>Australia</v>
      </c>
      <c r="AA2037">
        <v>8</v>
      </c>
      <c r="AB2037" s="3" t="str">
        <f t="shared" si="63"/>
        <v>0 to 10</v>
      </c>
      <c r="AM2037" s="6">
        <v>47</v>
      </c>
      <c r="AN2037" s="6" t="s">
        <v>1377</v>
      </c>
    </row>
    <row r="2038" spans="1:40" x14ac:dyDescent="0.25">
      <c r="A2038">
        <v>2036</v>
      </c>
      <c r="B2038">
        <v>411</v>
      </c>
      <c r="C2038">
        <v>564</v>
      </c>
      <c r="D2038">
        <v>100</v>
      </c>
      <c r="E2038">
        <v>3</v>
      </c>
      <c r="F2038">
        <v>300</v>
      </c>
      <c r="G2038">
        <v>1</v>
      </c>
      <c r="H2038" t="str">
        <f>VLOOKUP($C2038,'Raw-products'!$A$2:$H$1261,MATCH(H$1,'Raw-products'!$A$1:$H$1,0))</f>
        <v>Jacket</v>
      </c>
      <c r="I2038" t="str">
        <f>VLOOKUP($C2038,'Raw-products'!$A$2:$H$1261,MATCH(I$1,'Raw-products'!$A$1:$H$1,0))</f>
        <v>Bomber</v>
      </c>
      <c r="J2038" t="str">
        <f>VLOOKUP($C2038,'Raw-products'!$A$2:$H$1261,MATCH(J$1,'Raw-products'!$A$1:$H$1,0))</f>
        <v>XL</v>
      </c>
      <c r="K2038" t="str">
        <f>VLOOKUP($C2038,'Raw-products'!$A$2:$H$1261,MATCH(K$1,'Raw-products'!$A$1:$H$1,0))</f>
        <v>red</v>
      </c>
      <c r="L2038">
        <f>VLOOKUP($C2038,'Raw-products'!$A$2:$H$1261,MATCH(L$1,'Raw-products'!$A$1:$H$1,0))</f>
        <v>90</v>
      </c>
      <c r="M2038">
        <f>VLOOKUP($C2038,'Raw-products'!$A$2:$H$1261,MATCH(M$1,'Raw-products'!$A$1:$H$1,0))</f>
        <v>62</v>
      </c>
      <c r="N2038" s="5">
        <f t="shared" si="62"/>
        <v>5580</v>
      </c>
      <c r="O2038" cm="1">
        <f t="array" ref="O2038:R2038">_xlfn.XLOOKUP($B2038,'Raw -orders'!$A:$A,'Raw -orders'!$B:$E)</f>
        <v>771</v>
      </c>
      <c r="P2038">
        <v>38909</v>
      </c>
      <c r="Q2038" s="1">
        <v>44272</v>
      </c>
      <c r="R2038" s="1">
        <v>44294</v>
      </c>
      <c r="S2038" t="str" cm="1">
        <f t="array" ref="S2038:Z2038">_xlfn.XLOOKUP($O2038,'Raw - customers'!$A:$A,'Raw - customers'!$B:$I)</f>
        <v>Paul Mcgavigan</v>
      </c>
      <c r="T2038" t="str">
        <v>Genderfluid</v>
      </c>
      <c r="U2038">
        <v>74</v>
      </c>
      <c r="V2038" t="str">
        <v>7367 Wright JunctionApt. 773</v>
      </c>
      <c r="W2038">
        <v>8882</v>
      </c>
      <c r="X2038" t="str">
        <v>Kuhntown</v>
      </c>
      <c r="Y2038" t="str">
        <v>Victoria</v>
      </c>
      <c r="Z2038" t="str">
        <v>Australia</v>
      </c>
      <c r="AA2038">
        <v>3</v>
      </c>
      <c r="AB2038" s="3" t="str">
        <f t="shared" si="63"/>
        <v>20 to 30</v>
      </c>
      <c r="AM2038" s="6">
        <v>771</v>
      </c>
      <c r="AN2038" s="6" t="s">
        <v>1396</v>
      </c>
    </row>
    <row r="2039" spans="1:40" x14ac:dyDescent="0.25">
      <c r="A2039">
        <v>2037</v>
      </c>
      <c r="B2039">
        <v>411</v>
      </c>
      <c r="C2039">
        <v>826</v>
      </c>
      <c r="D2039">
        <v>117</v>
      </c>
      <c r="E2039">
        <v>1</v>
      </c>
      <c r="F2039">
        <v>117</v>
      </c>
      <c r="G2039">
        <v>1</v>
      </c>
      <c r="H2039" t="str">
        <f>VLOOKUP($C2039,'Raw-products'!$A$2:$H$1261,MATCH(H$1,'Raw-products'!$A$1:$H$1,0))</f>
        <v>Jacket</v>
      </c>
      <c r="I2039" t="str">
        <f>VLOOKUP($C2039,'Raw-products'!$A$2:$H$1261,MATCH(I$1,'Raw-products'!$A$1:$H$1,0))</f>
        <v>Shearling</v>
      </c>
      <c r="J2039" t="str">
        <f>VLOOKUP($C2039,'Raw-products'!$A$2:$H$1261,MATCH(J$1,'Raw-products'!$A$1:$H$1,0))</f>
        <v>S</v>
      </c>
      <c r="K2039" t="str">
        <f>VLOOKUP($C2039,'Raw-products'!$A$2:$H$1261,MATCH(K$1,'Raw-products'!$A$1:$H$1,0))</f>
        <v>blue</v>
      </c>
      <c r="L2039">
        <f>VLOOKUP($C2039,'Raw-products'!$A$2:$H$1261,MATCH(L$1,'Raw-products'!$A$1:$H$1,0))</f>
        <v>95</v>
      </c>
      <c r="M2039">
        <f>VLOOKUP($C2039,'Raw-products'!$A$2:$H$1261,MATCH(M$1,'Raw-products'!$A$1:$H$1,0))</f>
        <v>72</v>
      </c>
      <c r="N2039" s="5">
        <f t="shared" si="62"/>
        <v>6840</v>
      </c>
      <c r="O2039" cm="1">
        <f t="array" ref="O2039:R2039">_xlfn.XLOOKUP($B2039,'Raw -orders'!$A:$A,'Raw -orders'!$B:$E)</f>
        <v>771</v>
      </c>
      <c r="P2039">
        <v>38909</v>
      </c>
      <c r="Q2039" s="1">
        <v>44272</v>
      </c>
      <c r="R2039" s="1">
        <v>44294</v>
      </c>
      <c r="S2039" t="str" cm="1">
        <f t="array" ref="S2039:Z2039">_xlfn.XLOOKUP($O2039,'Raw - customers'!$A:$A,'Raw - customers'!$B:$I)</f>
        <v>Paul Mcgavigan</v>
      </c>
      <c r="T2039" t="str">
        <v>Genderfluid</v>
      </c>
      <c r="U2039">
        <v>74</v>
      </c>
      <c r="V2039" t="str">
        <v>7367 Wright JunctionApt. 773</v>
      </c>
      <c r="W2039">
        <v>8882</v>
      </c>
      <c r="X2039" t="str">
        <v>Kuhntown</v>
      </c>
      <c r="Y2039" t="str">
        <v>Victoria</v>
      </c>
      <c r="Z2039" t="str">
        <v>Australia</v>
      </c>
      <c r="AA2039">
        <v>3</v>
      </c>
      <c r="AB2039" s="3" t="str">
        <f t="shared" si="63"/>
        <v>20 to 30</v>
      </c>
      <c r="AM2039" s="6">
        <v>771</v>
      </c>
      <c r="AN2039" s="6" t="s">
        <v>1396</v>
      </c>
    </row>
    <row r="2040" spans="1:40" x14ac:dyDescent="0.25">
      <c r="A2040">
        <v>2038</v>
      </c>
      <c r="B2040">
        <v>411</v>
      </c>
      <c r="C2040">
        <v>508</v>
      </c>
      <c r="D2040">
        <v>102</v>
      </c>
      <c r="E2040">
        <v>1</v>
      </c>
      <c r="F2040">
        <v>102</v>
      </c>
      <c r="G2040">
        <v>1</v>
      </c>
      <c r="H2040" t="str">
        <f>VLOOKUP($C2040,'Raw-products'!$A$2:$H$1261,MATCH(H$1,'Raw-products'!$A$1:$H$1,0))</f>
        <v>Jacket</v>
      </c>
      <c r="I2040" t="str">
        <f>VLOOKUP($C2040,'Raw-products'!$A$2:$H$1261,MATCH(I$1,'Raw-products'!$A$1:$H$1,0))</f>
        <v>Windbreaker</v>
      </c>
      <c r="J2040" t="str">
        <f>VLOOKUP($C2040,'Raw-products'!$A$2:$H$1261,MATCH(J$1,'Raw-products'!$A$1:$H$1,0))</f>
        <v>L</v>
      </c>
      <c r="K2040" t="str">
        <f>VLOOKUP($C2040,'Raw-products'!$A$2:$H$1261,MATCH(K$1,'Raw-products'!$A$1:$H$1,0))</f>
        <v>green</v>
      </c>
      <c r="L2040">
        <f>VLOOKUP($C2040,'Raw-products'!$A$2:$H$1261,MATCH(L$1,'Raw-products'!$A$1:$H$1,0))</f>
        <v>109</v>
      </c>
      <c r="M2040">
        <f>VLOOKUP($C2040,'Raw-products'!$A$2:$H$1261,MATCH(M$1,'Raw-products'!$A$1:$H$1,0))</f>
        <v>62</v>
      </c>
      <c r="N2040" s="5">
        <f t="shared" si="62"/>
        <v>6758</v>
      </c>
      <c r="O2040" cm="1">
        <f t="array" ref="O2040:R2040">_xlfn.XLOOKUP($B2040,'Raw -orders'!$A:$A,'Raw -orders'!$B:$E)</f>
        <v>771</v>
      </c>
      <c r="P2040">
        <v>38909</v>
      </c>
      <c r="Q2040" s="1">
        <v>44272</v>
      </c>
      <c r="R2040" s="1">
        <v>44294</v>
      </c>
      <c r="S2040" t="str" cm="1">
        <f t="array" ref="S2040:Z2040">_xlfn.XLOOKUP($O2040,'Raw - customers'!$A:$A,'Raw - customers'!$B:$I)</f>
        <v>Paul Mcgavigan</v>
      </c>
      <c r="T2040" t="str">
        <v>Genderfluid</v>
      </c>
      <c r="U2040">
        <v>74</v>
      </c>
      <c r="V2040" t="str">
        <v>7367 Wright JunctionApt. 773</v>
      </c>
      <c r="W2040">
        <v>8882</v>
      </c>
      <c r="X2040" t="str">
        <v>Kuhntown</v>
      </c>
      <c r="Y2040" t="str">
        <v>Victoria</v>
      </c>
      <c r="Z2040" t="str">
        <v>Australia</v>
      </c>
      <c r="AA2040">
        <v>3</v>
      </c>
      <c r="AB2040" s="3" t="str">
        <f t="shared" si="63"/>
        <v>20 to 30</v>
      </c>
      <c r="AM2040" s="6">
        <v>771</v>
      </c>
      <c r="AN2040" s="6" t="s">
        <v>1396</v>
      </c>
    </row>
    <row r="2041" spans="1:40" x14ac:dyDescent="0.25">
      <c r="A2041">
        <v>2039</v>
      </c>
      <c r="B2041">
        <v>411</v>
      </c>
      <c r="C2041">
        <v>860</v>
      </c>
      <c r="D2041">
        <v>113</v>
      </c>
      <c r="E2041">
        <v>2</v>
      </c>
      <c r="F2041">
        <v>226</v>
      </c>
      <c r="G2041">
        <v>1</v>
      </c>
      <c r="H2041" t="str">
        <f>VLOOKUP($C2041,'Raw-products'!$A$2:$H$1261,MATCH(H$1,'Raw-products'!$A$1:$H$1,0))</f>
        <v>Trousers</v>
      </c>
      <c r="I2041" t="str">
        <f>VLOOKUP($C2041,'Raw-products'!$A$2:$H$1261,MATCH(I$1,'Raw-products'!$A$1:$H$1,0))</f>
        <v>Chinos</v>
      </c>
      <c r="J2041" t="str">
        <f>VLOOKUP($C2041,'Raw-products'!$A$2:$H$1261,MATCH(J$1,'Raw-products'!$A$1:$H$1,0))</f>
        <v>XS</v>
      </c>
      <c r="K2041" t="str">
        <f>VLOOKUP($C2041,'Raw-products'!$A$2:$H$1261,MATCH(K$1,'Raw-products'!$A$1:$H$1,0))</f>
        <v>blue</v>
      </c>
      <c r="L2041">
        <f>VLOOKUP($C2041,'Raw-products'!$A$2:$H$1261,MATCH(L$1,'Raw-products'!$A$1:$H$1,0))</f>
        <v>100</v>
      </c>
      <c r="M2041">
        <f>VLOOKUP($C2041,'Raw-products'!$A$2:$H$1261,MATCH(M$1,'Raw-products'!$A$1:$H$1,0))</f>
        <v>69</v>
      </c>
      <c r="N2041" s="5">
        <f t="shared" si="62"/>
        <v>6900</v>
      </c>
      <c r="O2041" cm="1">
        <f t="array" ref="O2041:R2041">_xlfn.XLOOKUP($B2041,'Raw -orders'!$A:$A,'Raw -orders'!$B:$E)</f>
        <v>771</v>
      </c>
      <c r="P2041">
        <v>38909</v>
      </c>
      <c r="Q2041" s="1">
        <v>44272</v>
      </c>
      <c r="R2041" s="1">
        <v>44294</v>
      </c>
      <c r="S2041" t="str" cm="1">
        <f t="array" ref="S2041:Z2041">_xlfn.XLOOKUP($O2041,'Raw - customers'!$A:$A,'Raw - customers'!$B:$I)</f>
        <v>Paul Mcgavigan</v>
      </c>
      <c r="T2041" t="str">
        <v>Genderfluid</v>
      </c>
      <c r="U2041">
        <v>74</v>
      </c>
      <c r="V2041" t="str">
        <v>7367 Wright JunctionApt. 773</v>
      </c>
      <c r="W2041">
        <v>8882</v>
      </c>
      <c r="X2041" t="str">
        <v>Kuhntown</v>
      </c>
      <c r="Y2041" t="str">
        <v>Victoria</v>
      </c>
      <c r="Z2041" t="str">
        <v>Australia</v>
      </c>
      <c r="AA2041">
        <v>3</v>
      </c>
      <c r="AB2041" s="3" t="str">
        <f t="shared" si="63"/>
        <v>20 to 30</v>
      </c>
      <c r="AM2041" s="6">
        <v>771</v>
      </c>
      <c r="AN2041" s="6" t="s">
        <v>1396</v>
      </c>
    </row>
    <row r="2042" spans="1:40" x14ac:dyDescent="0.25">
      <c r="A2042">
        <v>2040</v>
      </c>
      <c r="B2042">
        <v>411</v>
      </c>
      <c r="C2042">
        <v>410</v>
      </c>
      <c r="D2042">
        <v>119</v>
      </c>
      <c r="E2042">
        <v>1</v>
      </c>
      <c r="F2042">
        <v>119</v>
      </c>
      <c r="G2042">
        <v>1</v>
      </c>
      <c r="H2042" t="str">
        <f>VLOOKUP($C2042,'Raw-products'!$A$2:$H$1261,MATCH(H$1,'Raw-products'!$A$1:$H$1,0))</f>
        <v>Shirt</v>
      </c>
      <c r="I2042" t="str">
        <f>VLOOKUP($C2042,'Raw-products'!$A$2:$H$1261,MATCH(I$1,'Raw-products'!$A$1:$H$1,0))</f>
        <v>Casual Slim Fit</v>
      </c>
      <c r="J2042" t="str">
        <f>VLOOKUP($C2042,'Raw-products'!$A$2:$H$1261,MATCH(J$1,'Raw-products'!$A$1:$H$1,0))</f>
        <v>XS</v>
      </c>
      <c r="K2042" t="str">
        <f>VLOOKUP($C2042,'Raw-products'!$A$2:$H$1261,MATCH(K$1,'Raw-products'!$A$1:$H$1,0))</f>
        <v>indigo</v>
      </c>
      <c r="L2042">
        <f>VLOOKUP($C2042,'Raw-products'!$A$2:$H$1261,MATCH(L$1,'Raw-products'!$A$1:$H$1,0))</f>
        <v>113</v>
      </c>
      <c r="M2042">
        <f>VLOOKUP($C2042,'Raw-products'!$A$2:$H$1261,MATCH(M$1,'Raw-products'!$A$1:$H$1,0))</f>
        <v>57</v>
      </c>
      <c r="N2042" s="5">
        <f t="shared" si="62"/>
        <v>6441</v>
      </c>
      <c r="O2042" cm="1">
        <f t="array" ref="O2042:R2042">_xlfn.XLOOKUP($B2042,'Raw -orders'!$A:$A,'Raw -orders'!$B:$E)</f>
        <v>771</v>
      </c>
      <c r="P2042">
        <v>38909</v>
      </c>
      <c r="Q2042" s="1">
        <v>44272</v>
      </c>
      <c r="R2042" s="1">
        <v>44294</v>
      </c>
      <c r="S2042" t="str" cm="1">
        <f t="array" ref="S2042:Z2042">_xlfn.XLOOKUP($O2042,'Raw - customers'!$A:$A,'Raw - customers'!$B:$I)</f>
        <v>Paul Mcgavigan</v>
      </c>
      <c r="T2042" t="str">
        <v>Genderfluid</v>
      </c>
      <c r="U2042">
        <v>74</v>
      </c>
      <c r="V2042" t="str">
        <v>7367 Wright JunctionApt. 773</v>
      </c>
      <c r="W2042">
        <v>8882</v>
      </c>
      <c r="X2042" t="str">
        <v>Kuhntown</v>
      </c>
      <c r="Y2042" t="str">
        <v>Victoria</v>
      </c>
      <c r="Z2042" t="str">
        <v>Australia</v>
      </c>
      <c r="AA2042">
        <v>3</v>
      </c>
      <c r="AB2042" s="3" t="str">
        <f t="shared" si="63"/>
        <v>20 to 30</v>
      </c>
      <c r="AM2042" s="6">
        <v>771</v>
      </c>
      <c r="AN2042" s="6" t="s">
        <v>1396</v>
      </c>
    </row>
    <row r="2043" spans="1:40" x14ac:dyDescent="0.25">
      <c r="A2043">
        <v>2041</v>
      </c>
      <c r="B2043">
        <v>411</v>
      </c>
      <c r="C2043">
        <v>451</v>
      </c>
      <c r="D2043">
        <v>107</v>
      </c>
      <c r="E2043">
        <v>2</v>
      </c>
      <c r="F2043">
        <v>214</v>
      </c>
      <c r="G2043">
        <v>1</v>
      </c>
      <c r="H2043" t="str">
        <f>VLOOKUP($C2043,'Raw-products'!$A$2:$H$1261,MATCH(H$1,'Raw-products'!$A$1:$H$1,0))</f>
        <v>Jacket</v>
      </c>
      <c r="I2043" t="str">
        <f>VLOOKUP($C2043,'Raw-products'!$A$2:$H$1261,MATCH(I$1,'Raw-products'!$A$1:$H$1,0))</f>
        <v>Denim</v>
      </c>
      <c r="J2043" t="str">
        <f>VLOOKUP($C2043,'Raw-products'!$A$2:$H$1261,MATCH(J$1,'Raw-products'!$A$1:$H$1,0))</f>
        <v>S</v>
      </c>
      <c r="K2043" t="str">
        <f>VLOOKUP($C2043,'Raw-products'!$A$2:$H$1261,MATCH(K$1,'Raw-products'!$A$1:$H$1,0))</f>
        <v>violet</v>
      </c>
      <c r="L2043">
        <f>VLOOKUP($C2043,'Raw-products'!$A$2:$H$1261,MATCH(L$1,'Raw-products'!$A$1:$H$1,0))</f>
        <v>92</v>
      </c>
      <c r="M2043">
        <f>VLOOKUP($C2043,'Raw-products'!$A$2:$H$1261,MATCH(M$1,'Raw-products'!$A$1:$H$1,0))</f>
        <v>73</v>
      </c>
      <c r="N2043" s="5">
        <f t="shared" si="62"/>
        <v>6716</v>
      </c>
      <c r="O2043" cm="1">
        <f t="array" ref="O2043:R2043">_xlfn.XLOOKUP($B2043,'Raw -orders'!$A:$A,'Raw -orders'!$B:$E)</f>
        <v>771</v>
      </c>
      <c r="P2043">
        <v>38909</v>
      </c>
      <c r="Q2043" s="1">
        <v>44272</v>
      </c>
      <c r="R2043" s="1">
        <v>44294</v>
      </c>
      <c r="S2043" t="str" cm="1">
        <f t="array" ref="S2043:Z2043">_xlfn.XLOOKUP($O2043,'Raw - customers'!$A:$A,'Raw - customers'!$B:$I)</f>
        <v>Paul Mcgavigan</v>
      </c>
      <c r="T2043" t="str">
        <v>Genderfluid</v>
      </c>
      <c r="U2043">
        <v>74</v>
      </c>
      <c r="V2043" t="str">
        <v>7367 Wright JunctionApt. 773</v>
      </c>
      <c r="W2043">
        <v>8882</v>
      </c>
      <c r="X2043" t="str">
        <v>Kuhntown</v>
      </c>
      <c r="Y2043" t="str">
        <v>Victoria</v>
      </c>
      <c r="Z2043" t="str">
        <v>Australia</v>
      </c>
      <c r="AA2043">
        <v>3</v>
      </c>
      <c r="AB2043" s="3" t="str">
        <f t="shared" si="63"/>
        <v>20 to 30</v>
      </c>
      <c r="AM2043" s="6">
        <v>771</v>
      </c>
      <c r="AN2043" s="6" t="s">
        <v>1396</v>
      </c>
    </row>
    <row r="2044" spans="1:40" x14ac:dyDescent="0.25">
      <c r="A2044">
        <v>2042</v>
      </c>
      <c r="B2044">
        <v>412</v>
      </c>
      <c r="C2044">
        <v>1034</v>
      </c>
      <c r="D2044">
        <v>90</v>
      </c>
      <c r="E2044">
        <v>2</v>
      </c>
      <c r="F2044">
        <v>180</v>
      </c>
      <c r="G2044">
        <v>1</v>
      </c>
      <c r="H2044" t="str">
        <f>VLOOKUP($C2044,'Raw-products'!$A$2:$H$1261,MATCH(H$1,'Raw-products'!$A$1:$H$1,0))</f>
        <v>Trousers</v>
      </c>
      <c r="I2044" t="str">
        <f>VLOOKUP($C2044,'Raw-products'!$A$2:$H$1261,MATCH(I$1,'Raw-products'!$A$1:$H$1,0))</f>
        <v>Relaxed Leg</v>
      </c>
      <c r="J2044" t="str">
        <f>VLOOKUP($C2044,'Raw-products'!$A$2:$H$1261,MATCH(J$1,'Raw-products'!$A$1:$H$1,0))</f>
        <v>XL</v>
      </c>
      <c r="K2044" t="str">
        <f>VLOOKUP($C2044,'Raw-products'!$A$2:$H$1261,MATCH(K$1,'Raw-products'!$A$1:$H$1,0))</f>
        <v>green</v>
      </c>
      <c r="L2044">
        <f>VLOOKUP($C2044,'Raw-products'!$A$2:$H$1261,MATCH(L$1,'Raw-products'!$A$1:$H$1,0))</f>
        <v>95</v>
      </c>
      <c r="M2044">
        <f>VLOOKUP($C2044,'Raw-products'!$A$2:$H$1261,MATCH(M$1,'Raw-products'!$A$1:$H$1,0))</f>
        <v>64</v>
      </c>
      <c r="N2044" s="5">
        <f t="shared" si="62"/>
        <v>6080</v>
      </c>
      <c r="O2044" cm="1">
        <f t="array" ref="O2044:R2044">_xlfn.XLOOKUP($B2044,'Raw -orders'!$A:$A,'Raw -orders'!$B:$E)</f>
        <v>427</v>
      </c>
      <c r="P2044">
        <v>25520</v>
      </c>
      <c r="Q2044" s="1">
        <v>44462</v>
      </c>
      <c r="R2044" s="1">
        <v>44482</v>
      </c>
      <c r="S2044" t="str" cm="1">
        <f t="array" ref="S2044:Z2044">_xlfn.XLOOKUP($O2044,'Raw - customers'!$A:$A,'Raw - customers'!$B:$I)</f>
        <v>Tomaso Mullin</v>
      </c>
      <c r="T2044" t="str">
        <v>Genderqueer</v>
      </c>
      <c r="U2044">
        <v>25</v>
      </c>
      <c r="V2044" t="str">
        <v>51 Gabriel KnollApt. 819</v>
      </c>
      <c r="W2044">
        <v>8556</v>
      </c>
      <c r="X2044" t="str">
        <v>New Ava</v>
      </c>
      <c r="Y2044" t="str">
        <v>Queensland</v>
      </c>
      <c r="Z2044" t="str">
        <v>Australia</v>
      </c>
      <c r="AA2044">
        <v>9</v>
      </c>
      <c r="AB2044" s="3" t="str">
        <f t="shared" si="63"/>
        <v>10 to 20</v>
      </c>
      <c r="AM2044" s="6">
        <v>427</v>
      </c>
      <c r="AN2044" s="6" t="s">
        <v>1355</v>
      </c>
    </row>
    <row r="2045" spans="1:40" x14ac:dyDescent="0.25">
      <c r="A2045">
        <v>2043</v>
      </c>
      <c r="B2045">
        <v>412</v>
      </c>
      <c r="C2045">
        <v>314</v>
      </c>
      <c r="D2045">
        <v>105</v>
      </c>
      <c r="E2045">
        <v>1</v>
      </c>
      <c r="F2045">
        <v>105</v>
      </c>
      <c r="G2045">
        <v>1</v>
      </c>
      <c r="H2045" t="str">
        <f>VLOOKUP($C2045,'Raw-products'!$A$2:$H$1261,MATCH(H$1,'Raw-products'!$A$1:$H$1,0))</f>
        <v>Shirt</v>
      </c>
      <c r="I2045" t="str">
        <f>VLOOKUP($C2045,'Raw-products'!$A$2:$H$1261,MATCH(I$1,'Raw-products'!$A$1:$H$1,0))</f>
        <v>Cuban Collar</v>
      </c>
      <c r="J2045" t="str">
        <f>VLOOKUP($C2045,'Raw-products'!$A$2:$H$1261,MATCH(J$1,'Raw-products'!$A$1:$H$1,0))</f>
        <v>XL</v>
      </c>
      <c r="K2045" t="str">
        <f>VLOOKUP($C2045,'Raw-products'!$A$2:$H$1261,MATCH(K$1,'Raw-products'!$A$1:$H$1,0))</f>
        <v>violet</v>
      </c>
      <c r="L2045">
        <f>VLOOKUP($C2045,'Raw-products'!$A$2:$H$1261,MATCH(L$1,'Raw-products'!$A$1:$H$1,0))</f>
        <v>93</v>
      </c>
      <c r="M2045">
        <f>VLOOKUP($C2045,'Raw-products'!$A$2:$H$1261,MATCH(M$1,'Raw-products'!$A$1:$H$1,0))</f>
        <v>44</v>
      </c>
      <c r="N2045" s="5">
        <f t="shared" si="62"/>
        <v>4092</v>
      </c>
      <c r="O2045" cm="1">
        <f t="array" ref="O2045:R2045">_xlfn.XLOOKUP($B2045,'Raw -orders'!$A:$A,'Raw -orders'!$B:$E)</f>
        <v>427</v>
      </c>
      <c r="P2045">
        <v>25520</v>
      </c>
      <c r="Q2045" s="1">
        <v>44462</v>
      </c>
      <c r="R2045" s="1">
        <v>44482</v>
      </c>
      <c r="S2045" t="str" cm="1">
        <f t="array" ref="S2045:Z2045">_xlfn.XLOOKUP($O2045,'Raw - customers'!$A:$A,'Raw - customers'!$B:$I)</f>
        <v>Tomaso Mullin</v>
      </c>
      <c r="T2045" t="str">
        <v>Genderqueer</v>
      </c>
      <c r="U2045">
        <v>25</v>
      </c>
      <c r="V2045" t="str">
        <v>51 Gabriel KnollApt. 819</v>
      </c>
      <c r="W2045">
        <v>8556</v>
      </c>
      <c r="X2045" t="str">
        <v>New Ava</v>
      </c>
      <c r="Y2045" t="str">
        <v>Queensland</v>
      </c>
      <c r="Z2045" t="str">
        <v>Australia</v>
      </c>
      <c r="AA2045">
        <v>9</v>
      </c>
      <c r="AB2045" s="3" t="str">
        <f t="shared" si="63"/>
        <v>10 to 20</v>
      </c>
      <c r="AM2045" s="6">
        <v>427</v>
      </c>
      <c r="AN2045" s="6" t="s">
        <v>1355</v>
      </c>
    </row>
    <row r="2046" spans="1:40" x14ac:dyDescent="0.25">
      <c r="A2046">
        <v>2044</v>
      </c>
      <c r="B2046">
        <v>412</v>
      </c>
      <c r="C2046">
        <v>232</v>
      </c>
      <c r="D2046">
        <v>106</v>
      </c>
      <c r="E2046">
        <v>2</v>
      </c>
      <c r="F2046">
        <v>212</v>
      </c>
      <c r="G2046">
        <v>1</v>
      </c>
      <c r="H2046" t="str">
        <f>VLOOKUP($C2046,'Raw-products'!$A$2:$H$1261,MATCH(H$1,'Raw-products'!$A$1:$H$1,0))</f>
        <v>Shirt</v>
      </c>
      <c r="I2046" t="str">
        <f>VLOOKUP($C2046,'Raw-products'!$A$2:$H$1261,MATCH(I$1,'Raw-products'!$A$1:$H$1,0))</f>
        <v>Chambray</v>
      </c>
      <c r="J2046" t="str">
        <f>VLOOKUP($C2046,'Raw-products'!$A$2:$H$1261,MATCH(J$1,'Raw-products'!$A$1:$H$1,0))</f>
        <v>M</v>
      </c>
      <c r="K2046" t="str">
        <f>VLOOKUP($C2046,'Raw-products'!$A$2:$H$1261,MATCH(K$1,'Raw-products'!$A$1:$H$1,0))</f>
        <v>blue</v>
      </c>
      <c r="L2046">
        <f>VLOOKUP($C2046,'Raw-products'!$A$2:$H$1261,MATCH(L$1,'Raw-products'!$A$1:$H$1,0))</f>
        <v>105</v>
      </c>
      <c r="M2046">
        <f>VLOOKUP($C2046,'Raw-products'!$A$2:$H$1261,MATCH(M$1,'Raw-products'!$A$1:$H$1,0))</f>
        <v>66</v>
      </c>
      <c r="N2046" s="5">
        <f t="shared" si="62"/>
        <v>6930</v>
      </c>
      <c r="O2046" cm="1">
        <f t="array" ref="O2046:R2046">_xlfn.XLOOKUP($B2046,'Raw -orders'!$A:$A,'Raw -orders'!$B:$E)</f>
        <v>427</v>
      </c>
      <c r="P2046">
        <v>25520</v>
      </c>
      <c r="Q2046" s="1">
        <v>44462</v>
      </c>
      <c r="R2046" s="1">
        <v>44482</v>
      </c>
      <c r="S2046" t="str" cm="1">
        <f t="array" ref="S2046:Z2046">_xlfn.XLOOKUP($O2046,'Raw - customers'!$A:$A,'Raw - customers'!$B:$I)</f>
        <v>Tomaso Mullin</v>
      </c>
      <c r="T2046" t="str">
        <v>Genderqueer</v>
      </c>
      <c r="U2046">
        <v>25</v>
      </c>
      <c r="V2046" t="str">
        <v>51 Gabriel KnollApt. 819</v>
      </c>
      <c r="W2046">
        <v>8556</v>
      </c>
      <c r="X2046" t="str">
        <v>New Ava</v>
      </c>
      <c r="Y2046" t="str">
        <v>Queensland</v>
      </c>
      <c r="Z2046" t="str">
        <v>Australia</v>
      </c>
      <c r="AA2046">
        <v>9</v>
      </c>
      <c r="AB2046" s="3" t="str">
        <f t="shared" si="63"/>
        <v>10 to 20</v>
      </c>
      <c r="AM2046" s="6">
        <v>427</v>
      </c>
      <c r="AN2046" s="6" t="s">
        <v>1355</v>
      </c>
    </row>
    <row r="2047" spans="1:40" x14ac:dyDescent="0.25">
      <c r="A2047">
        <v>2045</v>
      </c>
      <c r="B2047">
        <v>412</v>
      </c>
      <c r="C2047">
        <v>721</v>
      </c>
      <c r="D2047">
        <v>119</v>
      </c>
      <c r="E2047">
        <v>1</v>
      </c>
      <c r="F2047">
        <v>119</v>
      </c>
      <c r="G2047">
        <v>1</v>
      </c>
      <c r="H2047" t="str">
        <f>VLOOKUP($C2047,'Raw-products'!$A$2:$H$1261,MATCH(H$1,'Raw-products'!$A$1:$H$1,0))</f>
        <v>Jacket</v>
      </c>
      <c r="I2047" t="str">
        <f>VLOOKUP($C2047,'Raw-products'!$A$2:$H$1261,MATCH(I$1,'Raw-products'!$A$1:$H$1,0))</f>
        <v>Trench Coat</v>
      </c>
      <c r="J2047" t="str">
        <f>VLOOKUP($C2047,'Raw-products'!$A$2:$H$1261,MATCH(J$1,'Raw-products'!$A$1:$H$1,0))</f>
        <v>S</v>
      </c>
      <c r="K2047" t="str">
        <f>VLOOKUP($C2047,'Raw-products'!$A$2:$H$1261,MATCH(K$1,'Raw-products'!$A$1:$H$1,0))</f>
        <v>blue</v>
      </c>
      <c r="L2047">
        <f>VLOOKUP($C2047,'Raw-products'!$A$2:$H$1261,MATCH(L$1,'Raw-products'!$A$1:$H$1,0))</f>
        <v>112</v>
      </c>
      <c r="M2047">
        <f>VLOOKUP($C2047,'Raw-products'!$A$2:$H$1261,MATCH(M$1,'Raw-products'!$A$1:$H$1,0))</f>
        <v>64</v>
      </c>
      <c r="N2047" s="5">
        <f t="shared" si="62"/>
        <v>7168</v>
      </c>
      <c r="O2047" cm="1">
        <f t="array" ref="O2047:R2047">_xlfn.XLOOKUP($B2047,'Raw -orders'!$A:$A,'Raw -orders'!$B:$E)</f>
        <v>427</v>
      </c>
      <c r="P2047">
        <v>25520</v>
      </c>
      <c r="Q2047" s="1">
        <v>44462</v>
      </c>
      <c r="R2047" s="1">
        <v>44482</v>
      </c>
      <c r="S2047" t="str" cm="1">
        <f t="array" ref="S2047:Z2047">_xlfn.XLOOKUP($O2047,'Raw - customers'!$A:$A,'Raw - customers'!$B:$I)</f>
        <v>Tomaso Mullin</v>
      </c>
      <c r="T2047" t="str">
        <v>Genderqueer</v>
      </c>
      <c r="U2047">
        <v>25</v>
      </c>
      <c r="V2047" t="str">
        <v>51 Gabriel KnollApt. 819</v>
      </c>
      <c r="W2047">
        <v>8556</v>
      </c>
      <c r="X2047" t="str">
        <v>New Ava</v>
      </c>
      <c r="Y2047" t="str">
        <v>Queensland</v>
      </c>
      <c r="Z2047" t="str">
        <v>Australia</v>
      </c>
      <c r="AA2047">
        <v>9</v>
      </c>
      <c r="AB2047" s="3" t="str">
        <f t="shared" si="63"/>
        <v>10 to 20</v>
      </c>
      <c r="AM2047" s="6">
        <v>427</v>
      </c>
      <c r="AN2047" s="6" t="s">
        <v>1355</v>
      </c>
    </row>
    <row r="2048" spans="1:40" x14ac:dyDescent="0.25">
      <c r="A2048">
        <v>2046</v>
      </c>
      <c r="B2048">
        <v>413</v>
      </c>
      <c r="C2048">
        <v>1204</v>
      </c>
      <c r="D2048">
        <v>105</v>
      </c>
      <c r="E2048">
        <v>2</v>
      </c>
      <c r="F2048">
        <v>210</v>
      </c>
      <c r="G2048">
        <v>1</v>
      </c>
      <c r="H2048" t="str">
        <f>VLOOKUP($C2048,'Raw-products'!$A$2:$H$1261,MATCH(H$1,'Raw-products'!$A$1:$H$1,0))</f>
        <v>Trousers</v>
      </c>
      <c r="I2048" t="str">
        <f>VLOOKUP($C2048,'Raw-products'!$A$2:$H$1261,MATCH(I$1,'Raw-products'!$A$1:$H$1,0))</f>
        <v>Pleated</v>
      </c>
      <c r="J2048" t="str">
        <f>VLOOKUP($C2048,'Raw-products'!$A$2:$H$1261,MATCH(J$1,'Raw-products'!$A$1:$H$1,0))</f>
        <v>XL</v>
      </c>
      <c r="K2048" t="str">
        <f>VLOOKUP($C2048,'Raw-products'!$A$2:$H$1261,MATCH(K$1,'Raw-products'!$A$1:$H$1,0))</f>
        <v>yellow</v>
      </c>
      <c r="L2048">
        <f>VLOOKUP($C2048,'Raw-products'!$A$2:$H$1261,MATCH(L$1,'Raw-products'!$A$1:$H$1,0))</f>
        <v>90</v>
      </c>
      <c r="M2048">
        <f>VLOOKUP($C2048,'Raw-products'!$A$2:$H$1261,MATCH(M$1,'Raw-products'!$A$1:$H$1,0))</f>
        <v>52</v>
      </c>
      <c r="N2048" s="5">
        <f t="shared" si="62"/>
        <v>4680</v>
      </c>
      <c r="O2048" cm="1">
        <f t="array" ref="O2048:R2048">_xlfn.XLOOKUP($B2048,'Raw -orders'!$A:$A,'Raw -orders'!$B:$E)</f>
        <v>589</v>
      </c>
      <c r="P2048">
        <v>35487</v>
      </c>
      <c r="Q2048" s="1">
        <v>44486</v>
      </c>
      <c r="R2048" s="1">
        <v>44500</v>
      </c>
      <c r="S2048" t="str" cm="1">
        <f t="array" ref="S2048:Z2048">_xlfn.XLOOKUP($O2048,'Raw - customers'!$A:$A,'Raw - customers'!$B:$I)</f>
        <v>Calhoun Raphael</v>
      </c>
      <c r="T2048" t="str">
        <v>Polygender</v>
      </c>
      <c r="U2048">
        <v>57</v>
      </c>
      <c r="V2048" t="str">
        <v>68 Darcy PassSuite 091</v>
      </c>
      <c r="W2048">
        <v>6477</v>
      </c>
      <c r="X2048" t="str">
        <v>Hoppetown</v>
      </c>
      <c r="Y2048" t="str">
        <v>Queensland</v>
      </c>
      <c r="Z2048" t="str">
        <v>Australia</v>
      </c>
      <c r="AA2048">
        <v>10</v>
      </c>
      <c r="AB2048" s="3" t="str">
        <f t="shared" si="63"/>
        <v>10 to 20</v>
      </c>
      <c r="AM2048" s="6">
        <v>589</v>
      </c>
      <c r="AN2048" s="6" t="s">
        <v>1355</v>
      </c>
    </row>
    <row r="2049" spans="1:40" x14ac:dyDescent="0.25">
      <c r="A2049">
        <v>2047</v>
      </c>
      <c r="B2049">
        <v>413</v>
      </c>
      <c r="C2049">
        <v>527</v>
      </c>
      <c r="D2049">
        <v>98</v>
      </c>
      <c r="E2049">
        <v>2</v>
      </c>
      <c r="F2049">
        <v>196</v>
      </c>
      <c r="G2049">
        <v>1</v>
      </c>
      <c r="H2049" t="str">
        <f>VLOOKUP($C2049,'Raw-products'!$A$2:$H$1261,MATCH(H$1,'Raw-products'!$A$1:$H$1,0))</f>
        <v>Jacket</v>
      </c>
      <c r="I2049" t="str">
        <f>VLOOKUP($C2049,'Raw-products'!$A$2:$H$1261,MATCH(I$1,'Raw-products'!$A$1:$H$1,0))</f>
        <v>Leather</v>
      </c>
      <c r="J2049" t="str">
        <f>VLOOKUP($C2049,'Raw-products'!$A$2:$H$1261,MATCH(J$1,'Raw-products'!$A$1:$H$1,0))</f>
        <v>M</v>
      </c>
      <c r="K2049" t="str">
        <f>VLOOKUP($C2049,'Raw-products'!$A$2:$H$1261,MATCH(K$1,'Raw-products'!$A$1:$H$1,0))</f>
        <v>red</v>
      </c>
      <c r="L2049">
        <f>VLOOKUP($C2049,'Raw-products'!$A$2:$H$1261,MATCH(L$1,'Raw-products'!$A$1:$H$1,0))</f>
        <v>113</v>
      </c>
      <c r="M2049">
        <f>VLOOKUP($C2049,'Raw-products'!$A$2:$H$1261,MATCH(M$1,'Raw-products'!$A$1:$H$1,0))</f>
        <v>54</v>
      </c>
      <c r="N2049" s="5">
        <f t="shared" si="62"/>
        <v>6102</v>
      </c>
      <c r="O2049" cm="1">
        <f t="array" ref="O2049:R2049">_xlfn.XLOOKUP($B2049,'Raw -orders'!$A:$A,'Raw -orders'!$B:$E)</f>
        <v>589</v>
      </c>
      <c r="P2049">
        <v>35487</v>
      </c>
      <c r="Q2049" s="1">
        <v>44486</v>
      </c>
      <c r="R2049" s="1">
        <v>44500</v>
      </c>
      <c r="S2049" t="str" cm="1">
        <f t="array" ref="S2049:Z2049">_xlfn.XLOOKUP($O2049,'Raw - customers'!$A:$A,'Raw - customers'!$B:$I)</f>
        <v>Calhoun Raphael</v>
      </c>
      <c r="T2049" t="str">
        <v>Polygender</v>
      </c>
      <c r="U2049">
        <v>57</v>
      </c>
      <c r="V2049" t="str">
        <v>68 Darcy PassSuite 091</v>
      </c>
      <c r="W2049">
        <v>6477</v>
      </c>
      <c r="X2049" t="str">
        <v>Hoppetown</v>
      </c>
      <c r="Y2049" t="str">
        <v>Queensland</v>
      </c>
      <c r="Z2049" t="str">
        <v>Australia</v>
      </c>
      <c r="AA2049">
        <v>10</v>
      </c>
      <c r="AB2049" s="3" t="str">
        <f t="shared" si="63"/>
        <v>10 to 20</v>
      </c>
      <c r="AM2049" s="6">
        <v>589</v>
      </c>
      <c r="AN2049" s="6" t="s">
        <v>1355</v>
      </c>
    </row>
    <row r="2050" spans="1:40" x14ac:dyDescent="0.25">
      <c r="A2050">
        <v>2048</v>
      </c>
      <c r="B2050">
        <v>413</v>
      </c>
      <c r="C2050">
        <v>707</v>
      </c>
      <c r="D2050">
        <v>119</v>
      </c>
      <c r="E2050">
        <v>3</v>
      </c>
      <c r="F2050">
        <v>357</v>
      </c>
      <c r="G2050">
        <v>1</v>
      </c>
      <c r="H2050" t="str">
        <f>VLOOKUP($C2050,'Raw-products'!$A$2:$H$1261,MATCH(H$1,'Raw-products'!$A$1:$H$1,0))</f>
        <v>Jacket</v>
      </c>
      <c r="I2050" t="str">
        <f>VLOOKUP($C2050,'Raw-products'!$A$2:$H$1261,MATCH(I$1,'Raw-products'!$A$1:$H$1,0))</f>
        <v>Trench Coat</v>
      </c>
      <c r="J2050" t="str">
        <f>VLOOKUP($C2050,'Raw-products'!$A$2:$H$1261,MATCH(J$1,'Raw-products'!$A$1:$H$1,0))</f>
        <v>M</v>
      </c>
      <c r="K2050" t="str">
        <f>VLOOKUP($C2050,'Raw-products'!$A$2:$H$1261,MATCH(K$1,'Raw-products'!$A$1:$H$1,0))</f>
        <v>orange</v>
      </c>
      <c r="L2050">
        <f>VLOOKUP($C2050,'Raw-products'!$A$2:$H$1261,MATCH(L$1,'Raw-products'!$A$1:$H$1,0))</f>
        <v>112</v>
      </c>
      <c r="M2050">
        <f>VLOOKUP($C2050,'Raw-products'!$A$2:$H$1261,MATCH(M$1,'Raw-products'!$A$1:$H$1,0))</f>
        <v>43</v>
      </c>
      <c r="N2050" s="5">
        <f t="shared" si="62"/>
        <v>4816</v>
      </c>
      <c r="O2050" cm="1">
        <f t="array" ref="O2050:R2050">_xlfn.XLOOKUP($B2050,'Raw -orders'!$A:$A,'Raw -orders'!$B:$E)</f>
        <v>589</v>
      </c>
      <c r="P2050">
        <v>35487</v>
      </c>
      <c r="Q2050" s="1">
        <v>44486</v>
      </c>
      <c r="R2050" s="1">
        <v>44500</v>
      </c>
      <c r="S2050" t="str" cm="1">
        <f t="array" ref="S2050:Z2050">_xlfn.XLOOKUP($O2050,'Raw - customers'!$A:$A,'Raw - customers'!$B:$I)</f>
        <v>Calhoun Raphael</v>
      </c>
      <c r="T2050" t="str">
        <v>Polygender</v>
      </c>
      <c r="U2050">
        <v>57</v>
      </c>
      <c r="V2050" t="str">
        <v>68 Darcy PassSuite 091</v>
      </c>
      <c r="W2050">
        <v>6477</v>
      </c>
      <c r="X2050" t="str">
        <v>Hoppetown</v>
      </c>
      <c r="Y2050" t="str">
        <v>Queensland</v>
      </c>
      <c r="Z2050" t="str">
        <v>Australia</v>
      </c>
      <c r="AA2050">
        <v>10</v>
      </c>
      <c r="AB2050" s="3" t="str">
        <f t="shared" si="63"/>
        <v>10 to 20</v>
      </c>
      <c r="AM2050" s="6">
        <v>589</v>
      </c>
      <c r="AN2050" s="6" t="s">
        <v>1355</v>
      </c>
    </row>
    <row r="2051" spans="1:40" x14ac:dyDescent="0.25">
      <c r="A2051">
        <v>2049</v>
      </c>
      <c r="B2051">
        <v>413</v>
      </c>
      <c r="C2051">
        <v>1234</v>
      </c>
      <c r="D2051">
        <v>112</v>
      </c>
      <c r="E2051">
        <v>2</v>
      </c>
      <c r="F2051">
        <v>224</v>
      </c>
      <c r="G2051">
        <v>1</v>
      </c>
      <c r="H2051" t="str">
        <f>VLOOKUP($C2051,'Raw-products'!$A$2:$H$1261,MATCH(H$1,'Raw-products'!$A$1:$H$1,0))</f>
        <v>Trousers</v>
      </c>
      <c r="I2051" t="str">
        <f>VLOOKUP($C2051,'Raw-products'!$A$2:$H$1261,MATCH(I$1,'Raw-products'!$A$1:$H$1,0))</f>
        <v>Tracksuit Bottoms</v>
      </c>
      <c r="J2051" t="str">
        <f>VLOOKUP($C2051,'Raw-products'!$A$2:$H$1261,MATCH(J$1,'Raw-products'!$A$1:$H$1,0))</f>
        <v>XL</v>
      </c>
      <c r="K2051" t="str">
        <f>VLOOKUP($C2051,'Raw-products'!$A$2:$H$1261,MATCH(K$1,'Raw-products'!$A$1:$H$1,0))</f>
        <v>orange</v>
      </c>
      <c r="L2051">
        <f>VLOOKUP($C2051,'Raw-products'!$A$2:$H$1261,MATCH(L$1,'Raw-products'!$A$1:$H$1,0))</f>
        <v>91</v>
      </c>
      <c r="M2051">
        <f>VLOOKUP($C2051,'Raw-products'!$A$2:$H$1261,MATCH(M$1,'Raw-products'!$A$1:$H$1,0))</f>
        <v>42</v>
      </c>
      <c r="N2051" s="5">
        <f t="shared" ref="N2051:N2114" si="64">$L2051*$M2051</f>
        <v>3822</v>
      </c>
      <c r="O2051" cm="1">
        <f t="array" ref="O2051:R2051">_xlfn.XLOOKUP($B2051,'Raw -orders'!$A:$A,'Raw -orders'!$B:$E)</f>
        <v>589</v>
      </c>
      <c r="P2051">
        <v>35487</v>
      </c>
      <c r="Q2051" s="1">
        <v>44486</v>
      </c>
      <c r="R2051" s="1">
        <v>44500</v>
      </c>
      <c r="S2051" t="str" cm="1">
        <f t="array" ref="S2051:Z2051">_xlfn.XLOOKUP($O2051,'Raw - customers'!$A:$A,'Raw - customers'!$B:$I)</f>
        <v>Calhoun Raphael</v>
      </c>
      <c r="T2051" t="str">
        <v>Polygender</v>
      </c>
      <c r="U2051">
        <v>57</v>
      </c>
      <c r="V2051" t="str">
        <v>68 Darcy PassSuite 091</v>
      </c>
      <c r="W2051">
        <v>6477</v>
      </c>
      <c r="X2051" t="str">
        <v>Hoppetown</v>
      </c>
      <c r="Y2051" t="str">
        <v>Queensland</v>
      </c>
      <c r="Z2051" t="str">
        <v>Australia</v>
      </c>
      <c r="AA2051">
        <v>10</v>
      </c>
      <c r="AB2051" s="3" t="str">
        <f t="shared" ref="AB2051:AB2114" si="65">IF(AND(DATEDIF($Q2051,$R2051,"D")&gt;0,DATEDIF($Q2051,$R2051,"D")&lt;=10),"0 to 10",IF(AND(DATEDIF($Q2051,$R2051,"D")&gt;10,DATEDIF($Q2051,$R2051,"D")&lt;=20),"10 to 20",IF(AND(DATEDIF($Q2051,$R2051,"D")&gt;20,DATEDIF($Q2051,$R2051,"D")&lt;=30),"20 to 30")))</f>
        <v>10 to 20</v>
      </c>
      <c r="AM2051" s="6">
        <v>589</v>
      </c>
      <c r="AN2051" s="6" t="s">
        <v>1355</v>
      </c>
    </row>
    <row r="2052" spans="1:40" x14ac:dyDescent="0.25">
      <c r="A2052">
        <v>2050</v>
      </c>
      <c r="B2052">
        <v>413</v>
      </c>
      <c r="C2052">
        <v>124</v>
      </c>
      <c r="D2052">
        <v>92</v>
      </c>
      <c r="E2052">
        <v>2</v>
      </c>
      <c r="F2052">
        <v>184</v>
      </c>
      <c r="G2052">
        <v>1</v>
      </c>
      <c r="H2052" t="str">
        <f>VLOOKUP($C2052,'Raw-products'!$A$2:$H$1261,MATCH(H$1,'Raw-products'!$A$1:$H$1,0))</f>
        <v>Shirt</v>
      </c>
      <c r="I2052" t="str">
        <f>VLOOKUP($C2052,'Raw-products'!$A$2:$H$1261,MATCH(I$1,'Raw-products'!$A$1:$H$1,0))</f>
        <v>Denim</v>
      </c>
      <c r="J2052" t="str">
        <f>VLOOKUP($C2052,'Raw-products'!$A$2:$H$1261,MATCH(J$1,'Raw-products'!$A$1:$H$1,0))</f>
        <v>XL</v>
      </c>
      <c r="K2052" t="str">
        <f>VLOOKUP($C2052,'Raw-products'!$A$2:$H$1261,MATCH(K$1,'Raw-products'!$A$1:$H$1,0))</f>
        <v>green</v>
      </c>
      <c r="L2052">
        <f>VLOOKUP($C2052,'Raw-products'!$A$2:$H$1261,MATCH(L$1,'Raw-products'!$A$1:$H$1,0))</f>
        <v>115</v>
      </c>
      <c r="M2052">
        <f>VLOOKUP($C2052,'Raw-products'!$A$2:$H$1261,MATCH(M$1,'Raw-products'!$A$1:$H$1,0))</f>
        <v>52</v>
      </c>
      <c r="N2052" s="5">
        <f t="shared" si="64"/>
        <v>5980</v>
      </c>
      <c r="O2052" cm="1">
        <f t="array" ref="O2052:R2052">_xlfn.XLOOKUP($B2052,'Raw -orders'!$A:$A,'Raw -orders'!$B:$E)</f>
        <v>589</v>
      </c>
      <c r="P2052">
        <v>35487</v>
      </c>
      <c r="Q2052" s="1">
        <v>44486</v>
      </c>
      <c r="R2052" s="1">
        <v>44500</v>
      </c>
      <c r="S2052" t="str" cm="1">
        <f t="array" ref="S2052:Z2052">_xlfn.XLOOKUP($O2052,'Raw - customers'!$A:$A,'Raw - customers'!$B:$I)</f>
        <v>Calhoun Raphael</v>
      </c>
      <c r="T2052" t="str">
        <v>Polygender</v>
      </c>
      <c r="U2052">
        <v>57</v>
      </c>
      <c r="V2052" t="str">
        <v>68 Darcy PassSuite 091</v>
      </c>
      <c r="W2052">
        <v>6477</v>
      </c>
      <c r="X2052" t="str">
        <v>Hoppetown</v>
      </c>
      <c r="Y2052" t="str">
        <v>Queensland</v>
      </c>
      <c r="Z2052" t="str">
        <v>Australia</v>
      </c>
      <c r="AA2052">
        <v>10</v>
      </c>
      <c r="AB2052" s="3" t="str">
        <f t="shared" si="65"/>
        <v>10 to 20</v>
      </c>
      <c r="AM2052" s="6">
        <v>589</v>
      </c>
      <c r="AN2052" s="6" t="s">
        <v>1355</v>
      </c>
    </row>
    <row r="2053" spans="1:40" x14ac:dyDescent="0.25">
      <c r="A2053">
        <v>2051</v>
      </c>
      <c r="B2053">
        <v>413</v>
      </c>
      <c r="C2053">
        <v>306</v>
      </c>
      <c r="D2053">
        <v>105</v>
      </c>
      <c r="E2053">
        <v>3</v>
      </c>
      <c r="F2053">
        <v>315</v>
      </c>
      <c r="G2053">
        <v>1</v>
      </c>
      <c r="H2053" t="str">
        <f>VLOOKUP($C2053,'Raw-products'!$A$2:$H$1261,MATCH(H$1,'Raw-products'!$A$1:$H$1,0))</f>
        <v>Shirt</v>
      </c>
      <c r="I2053" t="str">
        <f>VLOOKUP($C2053,'Raw-products'!$A$2:$H$1261,MATCH(I$1,'Raw-products'!$A$1:$H$1,0))</f>
        <v>Cuban Collar</v>
      </c>
      <c r="J2053" t="str">
        <f>VLOOKUP($C2053,'Raw-products'!$A$2:$H$1261,MATCH(J$1,'Raw-products'!$A$1:$H$1,0))</f>
        <v>S</v>
      </c>
      <c r="K2053" t="str">
        <f>VLOOKUP($C2053,'Raw-products'!$A$2:$H$1261,MATCH(K$1,'Raw-products'!$A$1:$H$1,0))</f>
        <v>indigo</v>
      </c>
      <c r="L2053">
        <f>VLOOKUP($C2053,'Raw-products'!$A$2:$H$1261,MATCH(L$1,'Raw-products'!$A$1:$H$1,0))</f>
        <v>93</v>
      </c>
      <c r="M2053">
        <f>VLOOKUP($C2053,'Raw-products'!$A$2:$H$1261,MATCH(M$1,'Raw-products'!$A$1:$H$1,0))</f>
        <v>41</v>
      </c>
      <c r="N2053" s="5">
        <f t="shared" si="64"/>
        <v>3813</v>
      </c>
      <c r="O2053" cm="1">
        <f t="array" ref="O2053:R2053">_xlfn.XLOOKUP($B2053,'Raw -orders'!$A:$A,'Raw -orders'!$B:$E)</f>
        <v>589</v>
      </c>
      <c r="P2053">
        <v>35487</v>
      </c>
      <c r="Q2053" s="1">
        <v>44486</v>
      </c>
      <c r="R2053" s="1">
        <v>44500</v>
      </c>
      <c r="S2053" t="str" cm="1">
        <f t="array" ref="S2053:Z2053">_xlfn.XLOOKUP($O2053,'Raw - customers'!$A:$A,'Raw - customers'!$B:$I)</f>
        <v>Calhoun Raphael</v>
      </c>
      <c r="T2053" t="str">
        <v>Polygender</v>
      </c>
      <c r="U2053">
        <v>57</v>
      </c>
      <c r="V2053" t="str">
        <v>68 Darcy PassSuite 091</v>
      </c>
      <c r="W2053">
        <v>6477</v>
      </c>
      <c r="X2053" t="str">
        <v>Hoppetown</v>
      </c>
      <c r="Y2053" t="str">
        <v>Queensland</v>
      </c>
      <c r="Z2053" t="str">
        <v>Australia</v>
      </c>
      <c r="AA2053">
        <v>10</v>
      </c>
      <c r="AB2053" s="3" t="str">
        <f t="shared" si="65"/>
        <v>10 to 20</v>
      </c>
      <c r="AM2053" s="6">
        <v>589</v>
      </c>
      <c r="AN2053" s="6" t="s">
        <v>1355</v>
      </c>
    </row>
    <row r="2054" spans="1:40" x14ac:dyDescent="0.25">
      <c r="A2054">
        <v>2052</v>
      </c>
      <c r="B2054">
        <v>414</v>
      </c>
      <c r="C2054">
        <v>233</v>
      </c>
      <c r="D2054">
        <v>106</v>
      </c>
      <c r="E2054">
        <v>3</v>
      </c>
      <c r="F2054">
        <v>318</v>
      </c>
      <c r="G2054">
        <v>1</v>
      </c>
      <c r="H2054" t="str">
        <f>VLOOKUP($C2054,'Raw-products'!$A$2:$H$1261,MATCH(H$1,'Raw-products'!$A$1:$H$1,0))</f>
        <v>Shirt</v>
      </c>
      <c r="I2054" t="str">
        <f>VLOOKUP($C2054,'Raw-products'!$A$2:$H$1261,MATCH(I$1,'Raw-products'!$A$1:$H$1,0))</f>
        <v>Chambray</v>
      </c>
      <c r="J2054" t="str">
        <f>VLOOKUP($C2054,'Raw-products'!$A$2:$H$1261,MATCH(J$1,'Raw-products'!$A$1:$H$1,0))</f>
        <v>L</v>
      </c>
      <c r="K2054" t="str">
        <f>VLOOKUP($C2054,'Raw-products'!$A$2:$H$1261,MATCH(K$1,'Raw-products'!$A$1:$H$1,0))</f>
        <v>blue</v>
      </c>
      <c r="L2054">
        <f>VLOOKUP($C2054,'Raw-products'!$A$2:$H$1261,MATCH(L$1,'Raw-products'!$A$1:$H$1,0))</f>
        <v>105</v>
      </c>
      <c r="M2054">
        <f>VLOOKUP($C2054,'Raw-products'!$A$2:$H$1261,MATCH(M$1,'Raw-products'!$A$1:$H$1,0))</f>
        <v>69</v>
      </c>
      <c r="N2054" s="5">
        <f t="shared" si="64"/>
        <v>7245</v>
      </c>
      <c r="O2054" cm="1">
        <f t="array" ref="O2054:R2054">_xlfn.XLOOKUP($B2054,'Raw -orders'!$A:$A,'Raw -orders'!$B:$E)</f>
        <v>212</v>
      </c>
      <c r="P2054">
        <v>57052</v>
      </c>
      <c r="Q2054" s="1">
        <v>44198</v>
      </c>
      <c r="R2054" s="1">
        <v>44199</v>
      </c>
      <c r="S2054" t="str" cm="1">
        <f t="array" ref="S2054:Z2054">_xlfn.XLOOKUP($O2054,'Raw - customers'!$A:$A,'Raw - customers'!$B:$I)</f>
        <v>Evelyn Chevolleau</v>
      </c>
      <c r="T2054" t="str">
        <v>Polygender</v>
      </c>
      <c r="U2054">
        <v>79</v>
      </c>
      <c r="V2054" t="str">
        <v>385 Jayden View RdApt. 459</v>
      </c>
      <c r="W2054">
        <v>4481</v>
      </c>
      <c r="X2054" t="str">
        <v>Port Logan</v>
      </c>
      <c r="Y2054" t="str">
        <v>Western Australia</v>
      </c>
      <c r="Z2054" t="str">
        <v>Australia</v>
      </c>
      <c r="AA2054">
        <v>1</v>
      </c>
      <c r="AB2054" s="3" t="str">
        <f t="shared" si="65"/>
        <v>0 to 10</v>
      </c>
      <c r="AM2054" s="6">
        <v>212</v>
      </c>
      <c r="AN2054" s="6" t="s">
        <v>1377</v>
      </c>
    </row>
    <row r="2055" spans="1:40" x14ac:dyDescent="0.25">
      <c r="A2055">
        <v>2053</v>
      </c>
      <c r="B2055">
        <v>414</v>
      </c>
      <c r="C2055">
        <v>932</v>
      </c>
      <c r="D2055">
        <v>96</v>
      </c>
      <c r="E2055">
        <v>1</v>
      </c>
      <c r="F2055">
        <v>96</v>
      </c>
      <c r="G2055">
        <v>1</v>
      </c>
      <c r="H2055" t="str">
        <f>VLOOKUP($C2055,'Raw-products'!$A$2:$H$1261,MATCH(H$1,'Raw-products'!$A$1:$H$1,0))</f>
        <v>Trousers</v>
      </c>
      <c r="I2055" t="str">
        <f>VLOOKUP($C2055,'Raw-products'!$A$2:$H$1261,MATCH(I$1,'Raw-products'!$A$1:$H$1,0))</f>
        <v>Drawstring</v>
      </c>
      <c r="J2055" t="str">
        <f>VLOOKUP($C2055,'Raw-products'!$A$2:$H$1261,MATCH(J$1,'Raw-products'!$A$1:$H$1,0))</f>
        <v>M</v>
      </c>
      <c r="K2055" t="str">
        <f>VLOOKUP($C2055,'Raw-products'!$A$2:$H$1261,MATCH(K$1,'Raw-products'!$A$1:$H$1,0))</f>
        <v>blue</v>
      </c>
      <c r="L2055">
        <f>VLOOKUP($C2055,'Raw-products'!$A$2:$H$1261,MATCH(L$1,'Raw-products'!$A$1:$H$1,0))</f>
        <v>104</v>
      </c>
      <c r="M2055">
        <f>VLOOKUP($C2055,'Raw-products'!$A$2:$H$1261,MATCH(M$1,'Raw-products'!$A$1:$H$1,0))</f>
        <v>41</v>
      </c>
      <c r="N2055" s="5">
        <f t="shared" si="64"/>
        <v>4264</v>
      </c>
      <c r="O2055" cm="1">
        <f t="array" ref="O2055:R2055">_xlfn.XLOOKUP($B2055,'Raw -orders'!$A:$A,'Raw -orders'!$B:$E)</f>
        <v>212</v>
      </c>
      <c r="P2055">
        <v>57052</v>
      </c>
      <c r="Q2055" s="1">
        <v>44198</v>
      </c>
      <c r="R2055" s="1">
        <v>44199</v>
      </c>
      <c r="S2055" t="str" cm="1">
        <f t="array" ref="S2055:Z2055">_xlfn.XLOOKUP($O2055,'Raw - customers'!$A:$A,'Raw - customers'!$B:$I)</f>
        <v>Evelyn Chevolleau</v>
      </c>
      <c r="T2055" t="str">
        <v>Polygender</v>
      </c>
      <c r="U2055">
        <v>79</v>
      </c>
      <c r="V2055" t="str">
        <v>385 Jayden View RdApt. 459</v>
      </c>
      <c r="W2055">
        <v>4481</v>
      </c>
      <c r="X2055" t="str">
        <v>Port Logan</v>
      </c>
      <c r="Y2055" t="str">
        <v>Western Australia</v>
      </c>
      <c r="Z2055" t="str">
        <v>Australia</v>
      </c>
      <c r="AA2055">
        <v>1</v>
      </c>
      <c r="AB2055" s="3" t="str">
        <f t="shared" si="65"/>
        <v>0 to 10</v>
      </c>
      <c r="AM2055" s="6">
        <v>212</v>
      </c>
      <c r="AN2055" s="6" t="s">
        <v>1377</v>
      </c>
    </row>
    <row r="2056" spans="1:40" x14ac:dyDescent="0.25">
      <c r="A2056">
        <v>2054</v>
      </c>
      <c r="B2056">
        <v>414</v>
      </c>
      <c r="C2056">
        <v>625</v>
      </c>
      <c r="D2056">
        <v>112</v>
      </c>
      <c r="E2056">
        <v>1</v>
      </c>
      <c r="F2056">
        <v>112</v>
      </c>
      <c r="G2056">
        <v>1</v>
      </c>
      <c r="H2056" t="str">
        <f>VLOOKUP($C2056,'Raw-products'!$A$2:$H$1261,MATCH(H$1,'Raw-products'!$A$1:$H$1,0))</f>
        <v>Jacket</v>
      </c>
      <c r="I2056" t="str">
        <f>VLOOKUP($C2056,'Raw-products'!$A$2:$H$1261,MATCH(I$1,'Raw-products'!$A$1:$H$1,0))</f>
        <v>Cardigan</v>
      </c>
      <c r="J2056" t="str">
        <f>VLOOKUP($C2056,'Raw-products'!$A$2:$H$1261,MATCH(J$1,'Raw-products'!$A$1:$H$1,0))</f>
        <v>XS</v>
      </c>
      <c r="K2056" t="str">
        <f>VLOOKUP($C2056,'Raw-products'!$A$2:$H$1261,MATCH(K$1,'Raw-products'!$A$1:$H$1,0))</f>
        <v>violet</v>
      </c>
      <c r="L2056">
        <f>VLOOKUP($C2056,'Raw-products'!$A$2:$H$1261,MATCH(L$1,'Raw-products'!$A$1:$H$1,0))</f>
        <v>118</v>
      </c>
      <c r="M2056">
        <f>VLOOKUP($C2056,'Raw-products'!$A$2:$H$1261,MATCH(M$1,'Raw-products'!$A$1:$H$1,0))</f>
        <v>40</v>
      </c>
      <c r="N2056" s="5">
        <f t="shared" si="64"/>
        <v>4720</v>
      </c>
      <c r="O2056" cm="1">
        <f t="array" ref="O2056:R2056">_xlfn.XLOOKUP($B2056,'Raw -orders'!$A:$A,'Raw -orders'!$B:$E)</f>
        <v>212</v>
      </c>
      <c r="P2056">
        <v>57052</v>
      </c>
      <c r="Q2056" s="1">
        <v>44198</v>
      </c>
      <c r="R2056" s="1">
        <v>44199</v>
      </c>
      <c r="S2056" t="str" cm="1">
        <f t="array" ref="S2056:Z2056">_xlfn.XLOOKUP($O2056,'Raw - customers'!$A:$A,'Raw - customers'!$B:$I)</f>
        <v>Evelyn Chevolleau</v>
      </c>
      <c r="T2056" t="str">
        <v>Polygender</v>
      </c>
      <c r="U2056">
        <v>79</v>
      </c>
      <c r="V2056" t="str">
        <v>385 Jayden View RdApt. 459</v>
      </c>
      <c r="W2056">
        <v>4481</v>
      </c>
      <c r="X2056" t="str">
        <v>Port Logan</v>
      </c>
      <c r="Y2056" t="str">
        <v>Western Australia</v>
      </c>
      <c r="Z2056" t="str">
        <v>Australia</v>
      </c>
      <c r="AA2056">
        <v>1</v>
      </c>
      <c r="AB2056" s="3" t="str">
        <f t="shared" si="65"/>
        <v>0 to 10</v>
      </c>
      <c r="AM2056" s="6">
        <v>212</v>
      </c>
      <c r="AN2056" s="6" t="s">
        <v>1377</v>
      </c>
    </row>
    <row r="2057" spans="1:40" x14ac:dyDescent="0.25">
      <c r="A2057">
        <v>2055</v>
      </c>
      <c r="B2057">
        <v>415</v>
      </c>
      <c r="C2057">
        <v>190</v>
      </c>
      <c r="D2057">
        <v>98</v>
      </c>
      <c r="E2057">
        <v>2</v>
      </c>
      <c r="F2057">
        <v>196</v>
      </c>
      <c r="G2057">
        <v>1</v>
      </c>
      <c r="H2057" t="str">
        <f>VLOOKUP($C2057,'Raw-products'!$A$2:$H$1261,MATCH(H$1,'Raw-products'!$A$1:$H$1,0))</f>
        <v>Shirt</v>
      </c>
      <c r="I2057" t="str">
        <f>VLOOKUP($C2057,'Raw-products'!$A$2:$H$1261,MATCH(I$1,'Raw-products'!$A$1:$H$1,0))</f>
        <v>Camp Collared</v>
      </c>
      <c r="J2057" t="str">
        <f>VLOOKUP($C2057,'Raw-products'!$A$2:$H$1261,MATCH(J$1,'Raw-products'!$A$1:$H$1,0))</f>
        <v>XS</v>
      </c>
      <c r="K2057" t="str">
        <f>VLOOKUP($C2057,'Raw-products'!$A$2:$H$1261,MATCH(K$1,'Raw-products'!$A$1:$H$1,0))</f>
        <v>green</v>
      </c>
      <c r="L2057">
        <f>VLOOKUP($C2057,'Raw-products'!$A$2:$H$1261,MATCH(L$1,'Raw-products'!$A$1:$H$1,0))</f>
        <v>112</v>
      </c>
      <c r="M2057">
        <f>VLOOKUP($C2057,'Raw-products'!$A$2:$H$1261,MATCH(M$1,'Raw-products'!$A$1:$H$1,0))</f>
        <v>66</v>
      </c>
      <c r="N2057" s="5">
        <f t="shared" si="64"/>
        <v>7392</v>
      </c>
      <c r="O2057" cm="1">
        <f t="array" ref="O2057:R2057">_xlfn.XLOOKUP($B2057,'Raw -orders'!$A:$A,'Raw -orders'!$B:$E)</f>
        <v>947</v>
      </c>
      <c r="P2057">
        <v>35686</v>
      </c>
      <c r="Q2057" s="1">
        <v>44391</v>
      </c>
      <c r="R2057" s="1">
        <v>44396</v>
      </c>
      <c r="S2057" t="str" cm="1">
        <f t="array" ref="S2057:Z2057">_xlfn.XLOOKUP($O2057,'Raw - customers'!$A:$A,'Raw - customers'!$B:$I)</f>
        <v>Dulsea Collet</v>
      </c>
      <c r="T2057" t="str">
        <v>Genderqueer</v>
      </c>
      <c r="U2057">
        <v>74</v>
      </c>
      <c r="V2057" t="str">
        <v>23 Smith StreetSuite 253</v>
      </c>
      <c r="W2057">
        <v>9260</v>
      </c>
      <c r="X2057" t="str">
        <v>South Charles</v>
      </c>
      <c r="Y2057" t="str">
        <v>New South Wales</v>
      </c>
      <c r="Z2057" t="str">
        <v>Australia</v>
      </c>
      <c r="AA2057">
        <v>7</v>
      </c>
      <c r="AB2057" s="3" t="str">
        <f t="shared" si="65"/>
        <v>0 to 10</v>
      </c>
      <c r="AM2057" s="6">
        <v>947</v>
      </c>
      <c r="AN2057" s="6" t="s">
        <v>1362</v>
      </c>
    </row>
    <row r="2058" spans="1:40" x14ac:dyDescent="0.25">
      <c r="A2058">
        <v>2056</v>
      </c>
      <c r="B2058">
        <v>415</v>
      </c>
      <c r="C2058">
        <v>494</v>
      </c>
      <c r="D2058">
        <v>102</v>
      </c>
      <c r="E2058">
        <v>2</v>
      </c>
      <c r="F2058">
        <v>204</v>
      </c>
      <c r="G2058">
        <v>1</v>
      </c>
      <c r="H2058" t="str">
        <f>VLOOKUP($C2058,'Raw-products'!$A$2:$H$1261,MATCH(H$1,'Raw-products'!$A$1:$H$1,0))</f>
        <v>Jacket</v>
      </c>
      <c r="I2058" t="str">
        <f>VLOOKUP($C2058,'Raw-products'!$A$2:$H$1261,MATCH(I$1,'Raw-products'!$A$1:$H$1,0))</f>
        <v>Windbreaker</v>
      </c>
      <c r="J2058" t="str">
        <f>VLOOKUP($C2058,'Raw-products'!$A$2:$H$1261,MATCH(J$1,'Raw-products'!$A$1:$H$1,0))</f>
        <v>XL</v>
      </c>
      <c r="K2058" t="str">
        <f>VLOOKUP($C2058,'Raw-products'!$A$2:$H$1261,MATCH(K$1,'Raw-products'!$A$1:$H$1,0))</f>
        <v>red</v>
      </c>
      <c r="L2058">
        <f>VLOOKUP($C2058,'Raw-products'!$A$2:$H$1261,MATCH(L$1,'Raw-products'!$A$1:$H$1,0))</f>
        <v>109</v>
      </c>
      <c r="M2058">
        <f>VLOOKUP($C2058,'Raw-products'!$A$2:$H$1261,MATCH(M$1,'Raw-products'!$A$1:$H$1,0))</f>
        <v>48</v>
      </c>
      <c r="N2058" s="5">
        <f t="shared" si="64"/>
        <v>5232</v>
      </c>
      <c r="O2058" cm="1">
        <f t="array" ref="O2058:R2058">_xlfn.XLOOKUP($B2058,'Raw -orders'!$A:$A,'Raw -orders'!$B:$E)</f>
        <v>947</v>
      </c>
      <c r="P2058">
        <v>35686</v>
      </c>
      <c r="Q2058" s="1">
        <v>44391</v>
      </c>
      <c r="R2058" s="1">
        <v>44396</v>
      </c>
      <c r="S2058" t="str" cm="1">
        <f t="array" ref="S2058:Z2058">_xlfn.XLOOKUP($O2058,'Raw - customers'!$A:$A,'Raw - customers'!$B:$I)</f>
        <v>Dulsea Collet</v>
      </c>
      <c r="T2058" t="str">
        <v>Genderqueer</v>
      </c>
      <c r="U2058">
        <v>74</v>
      </c>
      <c r="V2058" t="str">
        <v>23 Smith StreetSuite 253</v>
      </c>
      <c r="W2058">
        <v>9260</v>
      </c>
      <c r="X2058" t="str">
        <v>South Charles</v>
      </c>
      <c r="Y2058" t="str">
        <v>New South Wales</v>
      </c>
      <c r="Z2058" t="str">
        <v>Australia</v>
      </c>
      <c r="AA2058">
        <v>7</v>
      </c>
      <c r="AB2058" s="3" t="str">
        <f t="shared" si="65"/>
        <v>0 to 10</v>
      </c>
      <c r="AM2058" s="6">
        <v>947</v>
      </c>
      <c r="AN2058" s="6" t="s">
        <v>1362</v>
      </c>
    </row>
    <row r="2059" spans="1:40" x14ac:dyDescent="0.25">
      <c r="A2059">
        <v>2057</v>
      </c>
      <c r="B2059">
        <v>415</v>
      </c>
      <c r="C2059">
        <v>833</v>
      </c>
      <c r="D2059">
        <v>117</v>
      </c>
      <c r="E2059">
        <v>2</v>
      </c>
      <c r="F2059">
        <v>234</v>
      </c>
      <c r="G2059">
        <v>1</v>
      </c>
      <c r="H2059" t="str">
        <f>VLOOKUP($C2059,'Raw-products'!$A$2:$H$1261,MATCH(H$1,'Raw-products'!$A$1:$H$1,0))</f>
        <v>Jacket</v>
      </c>
      <c r="I2059" t="str">
        <f>VLOOKUP($C2059,'Raw-products'!$A$2:$H$1261,MATCH(I$1,'Raw-products'!$A$1:$H$1,0))</f>
        <v>Shearling</v>
      </c>
      <c r="J2059" t="str">
        <f>VLOOKUP($C2059,'Raw-products'!$A$2:$H$1261,MATCH(J$1,'Raw-products'!$A$1:$H$1,0))</f>
        <v>L</v>
      </c>
      <c r="K2059" t="str">
        <f>VLOOKUP($C2059,'Raw-products'!$A$2:$H$1261,MATCH(K$1,'Raw-products'!$A$1:$H$1,0))</f>
        <v>indigo</v>
      </c>
      <c r="L2059">
        <f>VLOOKUP($C2059,'Raw-products'!$A$2:$H$1261,MATCH(L$1,'Raw-products'!$A$1:$H$1,0))</f>
        <v>95</v>
      </c>
      <c r="M2059">
        <f>VLOOKUP($C2059,'Raw-products'!$A$2:$H$1261,MATCH(M$1,'Raw-products'!$A$1:$H$1,0))</f>
        <v>66</v>
      </c>
      <c r="N2059" s="5">
        <f t="shared" si="64"/>
        <v>6270</v>
      </c>
      <c r="O2059" cm="1">
        <f t="array" ref="O2059:R2059">_xlfn.XLOOKUP($B2059,'Raw -orders'!$A:$A,'Raw -orders'!$B:$E)</f>
        <v>947</v>
      </c>
      <c r="P2059">
        <v>35686</v>
      </c>
      <c r="Q2059" s="1">
        <v>44391</v>
      </c>
      <c r="R2059" s="1">
        <v>44396</v>
      </c>
      <c r="S2059" t="str" cm="1">
        <f t="array" ref="S2059:Z2059">_xlfn.XLOOKUP($O2059,'Raw - customers'!$A:$A,'Raw - customers'!$B:$I)</f>
        <v>Dulsea Collet</v>
      </c>
      <c r="T2059" t="str">
        <v>Genderqueer</v>
      </c>
      <c r="U2059">
        <v>74</v>
      </c>
      <c r="V2059" t="str">
        <v>23 Smith StreetSuite 253</v>
      </c>
      <c r="W2059">
        <v>9260</v>
      </c>
      <c r="X2059" t="str">
        <v>South Charles</v>
      </c>
      <c r="Y2059" t="str">
        <v>New South Wales</v>
      </c>
      <c r="Z2059" t="str">
        <v>Australia</v>
      </c>
      <c r="AA2059">
        <v>7</v>
      </c>
      <c r="AB2059" s="3" t="str">
        <f t="shared" si="65"/>
        <v>0 to 10</v>
      </c>
      <c r="AM2059" s="6">
        <v>947</v>
      </c>
      <c r="AN2059" s="6" t="s">
        <v>1362</v>
      </c>
    </row>
    <row r="2060" spans="1:40" x14ac:dyDescent="0.25">
      <c r="A2060">
        <v>2058</v>
      </c>
      <c r="B2060">
        <v>415</v>
      </c>
      <c r="C2060">
        <v>487</v>
      </c>
      <c r="D2060">
        <v>118</v>
      </c>
      <c r="E2060">
        <v>2</v>
      </c>
      <c r="F2060">
        <v>236</v>
      </c>
      <c r="G2060">
        <v>1</v>
      </c>
      <c r="H2060" t="str">
        <f>VLOOKUP($C2060,'Raw-products'!$A$2:$H$1261,MATCH(H$1,'Raw-products'!$A$1:$H$1,0))</f>
        <v>Jacket</v>
      </c>
      <c r="I2060" t="str">
        <f>VLOOKUP($C2060,'Raw-products'!$A$2:$H$1261,MATCH(I$1,'Raw-products'!$A$1:$H$1,0))</f>
        <v>Puffer</v>
      </c>
      <c r="J2060" t="str">
        <f>VLOOKUP($C2060,'Raw-products'!$A$2:$H$1261,MATCH(J$1,'Raw-products'!$A$1:$H$1,0))</f>
        <v>M</v>
      </c>
      <c r="K2060" t="str">
        <f>VLOOKUP($C2060,'Raw-products'!$A$2:$H$1261,MATCH(K$1,'Raw-products'!$A$1:$H$1,0))</f>
        <v>violet</v>
      </c>
      <c r="L2060">
        <f>VLOOKUP($C2060,'Raw-products'!$A$2:$H$1261,MATCH(L$1,'Raw-products'!$A$1:$H$1,0))</f>
        <v>110</v>
      </c>
      <c r="M2060">
        <f>VLOOKUP($C2060,'Raw-products'!$A$2:$H$1261,MATCH(M$1,'Raw-products'!$A$1:$H$1,0))</f>
        <v>43</v>
      </c>
      <c r="N2060" s="5">
        <f t="shared" si="64"/>
        <v>4730</v>
      </c>
      <c r="O2060" cm="1">
        <f t="array" ref="O2060:R2060">_xlfn.XLOOKUP($B2060,'Raw -orders'!$A:$A,'Raw -orders'!$B:$E)</f>
        <v>947</v>
      </c>
      <c r="P2060">
        <v>35686</v>
      </c>
      <c r="Q2060" s="1">
        <v>44391</v>
      </c>
      <c r="R2060" s="1">
        <v>44396</v>
      </c>
      <c r="S2060" t="str" cm="1">
        <f t="array" ref="S2060:Z2060">_xlfn.XLOOKUP($O2060,'Raw - customers'!$A:$A,'Raw - customers'!$B:$I)</f>
        <v>Dulsea Collet</v>
      </c>
      <c r="T2060" t="str">
        <v>Genderqueer</v>
      </c>
      <c r="U2060">
        <v>74</v>
      </c>
      <c r="V2060" t="str">
        <v>23 Smith StreetSuite 253</v>
      </c>
      <c r="W2060">
        <v>9260</v>
      </c>
      <c r="X2060" t="str">
        <v>South Charles</v>
      </c>
      <c r="Y2060" t="str">
        <v>New South Wales</v>
      </c>
      <c r="Z2060" t="str">
        <v>Australia</v>
      </c>
      <c r="AA2060">
        <v>7</v>
      </c>
      <c r="AB2060" s="3" t="str">
        <f t="shared" si="65"/>
        <v>0 to 10</v>
      </c>
      <c r="AM2060" s="6">
        <v>947</v>
      </c>
      <c r="AN2060" s="6" t="s">
        <v>1362</v>
      </c>
    </row>
    <row r="2061" spans="1:40" x14ac:dyDescent="0.25">
      <c r="A2061">
        <v>2059</v>
      </c>
      <c r="B2061">
        <v>415</v>
      </c>
      <c r="C2061">
        <v>260</v>
      </c>
      <c r="D2061">
        <v>95</v>
      </c>
      <c r="E2061">
        <v>2</v>
      </c>
      <c r="F2061">
        <v>190</v>
      </c>
      <c r="G2061">
        <v>1</v>
      </c>
      <c r="H2061" t="str">
        <f>VLOOKUP($C2061,'Raw-products'!$A$2:$H$1261,MATCH(H$1,'Raw-products'!$A$1:$H$1,0))</f>
        <v>Shirt</v>
      </c>
      <c r="I2061" t="str">
        <f>VLOOKUP($C2061,'Raw-products'!$A$2:$H$1261,MATCH(I$1,'Raw-products'!$A$1:$H$1,0))</f>
        <v>Polo</v>
      </c>
      <c r="J2061" t="str">
        <f>VLOOKUP($C2061,'Raw-products'!$A$2:$H$1261,MATCH(J$1,'Raw-products'!$A$1:$H$1,0))</f>
        <v>XS</v>
      </c>
      <c r="K2061" t="str">
        <f>VLOOKUP($C2061,'Raw-products'!$A$2:$H$1261,MATCH(K$1,'Raw-products'!$A$1:$H$1,0))</f>
        <v>green</v>
      </c>
      <c r="L2061">
        <f>VLOOKUP($C2061,'Raw-products'!$A$2:$H$1261,MATCH(L$1,'Raw-products'!$A$1:$H$1,0))</f>
        <v>117</v>
      </c>
      <c r="M2061">
        <f>VLOOKUP($C2061,'Raw-products'!$A$2:$H$1261,MATCH(M$1,'Raw-products'!$A$1:$H$1,0))</f>
        <v>45</v>
      </c>
      <c r="N2061" s="5">
        <f t="shared" si="64"/>
        <v>5265</v>
      </c>
      <c r="O2061" cm="1">
        <f t="array" ref="O2061:R2061">_xlfn.XLOOKUP($B2061,'Raw -orders'!$A:$A,'Raw -orders'!$B:$E)</f>
        <v>947</v>
      </c>
      <c r="P2061">
        <v>35686</v>
      </c>
      <c r="Q2061" s="1">
        <v>44391</v>
      </c>
      <c r="R2061" s="1">
        <v>44396</v>
      </c>
      <c r="S2061" t="str" cm="1">
        <f t="array" ref="S2061:Z2061">_xlfn.XLOOKUP($O2061,'Raw - customers'!$A:$A,'Raw - customers'!$B:$I)</f>
        <v>Dulsea Collet</v>
      </c>
      <c r="T2061" t="str">
        <v>Genderqueer</v>
      </c>
      <c r="U2061">
        <v>74</v>
      </c>
      <c r="V2061" t="str">
        <v>23 Smith StreetSuite 253</v>
      </c>
      <c r="W2061">
        <v>9260</v>
      </c>
      <c r="X2061" t="str">
        <v>South Charles</v>
      </c>
      <c r="Y2061" t="str">
        <v>New South Wales</v>
      </c>
      <c r="Z2061" t="str">
        <v>Australia</v>
      </c>
      <c r="AA2061">
        <v>7</v>
      </c>
      <c r="AB2061" s="3" t="str">
        <f t="shared" si="65"/>
        <v>0 to 10</v>
      </c>
      <c r="AM2061" s="6">
        <v>947</v>
      </c>
      <c r="AN2061" s="6" t="s">
        <v>1362</v>
      </c>
    </row>
    <row r="2062" spans="1:40" x14ac:dyDescent="0.25">
      <c r="A2062">
        <v>2060</v>
      </c>
      <c r="B2062">
        <v>415</v>
      </c>
      <c r="C2062">
        <v>946</v>
      </c>
      <c r="D2062">
        <v>97</v>
      </c>
      <c r="E2062">
        <v>1</v>
      </c>
      <c r="F2062">
        <v>97</v>
      </c>
      <c r="G2062">
        <v>1</v>
      </c>
      <c r="H2062" t="str">
        <f>VLOOKUP($C2062,'Raw-products'!$A$2:$H$1261,MATCH(H$1,'Raw-products'!$A$1:$H$1,0))</f>
        <v>Trousers</v>
      </c>
      <c r="I2062" t="str">
        <f>VLOOKUP($C2062,'Raw-products'!$A$2:$H$1261,MATCH(I$1,'Raw-products'!$A$1:$H$1,0))</f>
        <v>Slim-Fit</v>
      </c>
      <c r="J2062" t="str">
        <f>VLOOKUP($C2062,'Raw-products'!$A$2:$H$1261,MATCH(J$1,'Raw-products'!$A$1:$H$1,0))</f>
        <v>S</v>
      </c>
      <c r="K2062" t="str">
        <f>VLOOKUP($C2062,'Raw-products'!$A$2:$H$1261,MATCH(K$1,'Raw-products'!$A$1:$H$1,0))</f>
        <v>red</v>
      </c>
      <c r="L2062">
        <f>VLOOKUP($C2062,'Raw-products'!$A$2:$H$1261,MATCH(L$1,'Raw-products'!$A$1:$H$1,0))</f>
        <v>119</v>
      </c>
      <c r="M2062">
        <f>VLOOKUP($C2062,'Raw-products'!$A$2:$H$1261,MATCH(M$1,'Raw-products'!$A$1:$H$1,0))</f>
        <v>71</v>
      </c>
      <c r="N2062" s="5">
        <f t="shared" si="64"/>
        <v>8449</v>
      </c>
      <c r="O2062" cm="1">
        <f t="array" ref="O2062:R2062">_xlfn.XLOOKUP($B2062,'Raw -orders'!$A:$A,'Raw -orders'!$B:$E)</f>
        <v>947</v>
      </c>
      <c r="P2062">
        <v>35686</v>
      </c>
      <c r="Q2062" s="1">
        <v>44391</v>
      </c>
      <c r="R2062" s="1">
        <v>44396</v>
      </c>
      <c r="S2062" t="str" cm="1">
        <f t="array" ref="S2062:Z2062">_xlfn.XLOOKUP($O2062,'Raw - customers'!$A:$A,'Raw - customers'!$B:$I)</f>
        <v>Dulsea Collet</v>
      </c>
      <c r="T2062" t="str">
        <v>Genderqueer</v>
      </c>
      <c r="U2062">
        <v>74</v>
      </c>
      <c r="V2062" t="str">
        <v>23 Smith StreetSuite 253</v>
      </c>
      <c r="W2062">
        <v>9260</v>
      </c>
      <c r="X2062" t="str">
        <v>South Charles</v>
      </c>
      <c r="Y2062" t="str">
        <v>New South Wales</v>
      </c>
      <c r="Z2062" t="str">
        <v>Australia</v>
      </c>
      <c r="AA2062">
        <v>7</v>
      </c>
      <c r="AB2062" s="3" t="str">
        <f t="shared" si="65"/>
        <v>0 to 10</v>
      </c>
      <c r="AM2062" s="6">
        <v>947</v>
      </c>
      <c r="AN2062" s="6" t="s">
        <v>1362</v>
      </c>
    </row>
    <row r="2063" spans="1:40" x14ac:dyDescent="0.25">
      <c r="A2063">
        <v>2061</v>
      </c>
      <c r="B2063">
        <v>415</v>
      </c>
      <c r="C2063">
        <v>983</v>
      </c>
      <c r="D2063">
        <v>106</v>
      </c>
      <c r="E2063">
        <v>1</v>
      </c>
      <c r="F2063">
        <v>106</v>
      </c>
      <c r="G2063">
        <v>1</v>
      </c>
      <c r="H2063" t="str">
        <f>VLOOKUP($C2063,'Raw-products'!$A$2:$H$1261,MATCH(H$1,'Raw-products'!$A$1:$H$1,0))</f>
        <v>Trousers</v>
      </c>
      <c r="I2063" t="str">
        <f>VLOOKUP($C2063,'Raw-products'!$A$2:$H$1261,MATCH(I$1,'Raw-products'!$A$1:$H$1,0))</f>
        <v>Wool</v>
      </c>
      <c r="J2063" t="str">
        <f>VLOOKUP($C2063,'Raw-products'!$A$2:$H$1261,MATCH(J$1,'Raw-products'!$A$1:$H$1,0))</f>
        <v>L</v>
      </c>
      <c r="K2063" t="str">
        <f>VLOOKUP($C2063,'Raw-products'!$A$2:$H$1261,MATCH(K$1,'Raw-products'!$A$1:$H$1,0))</f>
        <v>red</v>
      </c>
      <c r="L2063">
        <f>VLOOKUP($C2063,'Raw-products'!$A$2:$H$1261,MATCH(L$1,'Raw-products'!$A$1:$H$1,0))</f>
        <v>111</v>
      </c>
      <c r="M2063">
        <f>VLOOKUP($C2063,'Raw-products'!$A$2:$H$1261,MATCH(M$1,'Raw-products'!$A$1:$H$1,0))</f>
        <v>74</v>
      </c>
      <c r="N2063" s="5">
        <f t="shared" si="64"/>
        <v>8214</v>
      </c>
      <c r="O2063" cm="1">
        <f t="array" ref="O2063:R2063">_xlfn.XLOOKUP($B2063,'Raw -orders'!$A:$A,'Raw -orders'!$B:$E)</f>
        <v>947</v>
      </c>
      <c r="P2063">
        <v>35686</v>
      </c>
      <c r="Q2063" s="1">
        <v>44391</v>
      </c>
      <c r="R2063" s="1">
        <v>44396</v>
      </c>
      <c r="S2063" t="str" cm="1">
        <f t="array" ref="S2063:Z2063">_xlfn.XLOOKUP($O2063,'Raw - customers'!$A:$A,'Raw - customers'!$B:$I)</f>
        <v>Dulsea Collet</v>
      </c>
      <c r="T2063" t="str">
        <v>Genderqueer</v>
      </c>
      <c r="U2063">
        <v>74</v>
      </c>
      <c r="V2063" t="str">
        <v>23 Smith StreetSuite 253</v>
      </c>
      <c r="W2063">
        <v>9260</v>
      </c>
      <c r="X2063" t="str">
        <v>South Charles</v>
      </c>
      <c r="Y2063" t="str">
        <v>New South Wales</v>
      </c>
      <c r="Z2063" t="str">
        <v>Australia</v>
      </c>
      <c r="AA2063">
        <v>7</v>
      </c>
      <c r="AB2063" s="3" t="str">
        <f t="shared" si="65"/>
        <v>0 to 10</v>
      </c>
      <c r="AM2063" s="6">
        <v>947</v>
      </c>
      <c r="AN2063" s="6" t="s">
        <v>1362</v>
      </c>
    </row>
    <row r="2064" spans="1:40" x14ac:dyDescent="0.25">
      <c r="A2064">
        <v>2062</v>
      </c>
      <c r="B2064">
        <v>415</v>
      </c>
      <c r="C2064">
        <v>1149</v>
      </c>
      <c r="D2064">
        <v>102</v>
      </c>
      <c r="E2064">
        <v>2</v>
      </c>
      <c r="F2064">
        <v>204</v>
      </c>
      <c r="G2064">
        <v>1</v>
      </c>
      <c r="H2064" t="str">
        <f>VLOOKUP($C2064,'Raw-products'!$A$2:$H$1261,MATCH(H$1,'Raw-products'!$A$1:$H$1,0))</f>
        <v>Trousers</v>
      </c>
      <c r="I2064" t="str">
        <f>VLOOKUP($C2064,'Raw-products'!$A$2:$H$1261,MATCH(I$1,'Raw-products'!$A$1:$H$1,0))</f>
        <v>Cargo Pants</v>
      </c>
      <c r="J2064" t="str">
        <f>VLOOKUP($C2064,'Raw-products'!$A$2:$H$1261,MATCH(J$1,'Raw-products'!$A$1:$H$1,0))</f>
        <v>XL</v>
      </c>
      <c r="K2064" t="str">
        <f>VLOOKUP($C2064,'Raw-products'!$A$2:$H$1261,MATCH(K$1,'Raw-products'!$A$1:$H$1,0))</f>
        <v>indigo</v>
      </c>
      <c r="L2064">
        <f>VLOOKUP($C2064,'Raw-products'!$A$2:$H$1261,MATCH(L$1,'Raw-products'!$A$1:$H$1,0))</f>
        <v>106</v>
      </c>
      <c r="M2064">
        <f>VLOOKUP($C2064,'Raw-products'!$A$2:$H$1261,MATCH(M$1,'Raw-products'!$A$1:$H$1,0))</f>
        <v>64</v>
      </c>
      <c r="N2064" s="5">
        <f t="shared" si="64"/>
        <v>6784</v>
      </c>
      <c r="O2064" cm="1">
        <f t="array" ref="O2064:R2064">_xlfn.XLOOKUP($B2064,'Raw -orders'!$A:$A,'Raw -orders'!$B:$E)</f>
        <v>947</v>
      </c>
      <c r="P2064">
        <v>35686</v>
      </c>
      <c r="Q2064" s="1">
        <v>44391</v>
      </c>
      <c r="R2064" s="1">
        <v>44396</v>
      </c>
      <c r="S2064" t="str" cm="1">
        <f t="array" ref="S2064:Z2064">_xlfn.XLOOKUP($O2064,'Raw - customers'!$A:$A,'Raw - customers'!$B:$I)</f>
        <v>Dulsea Collet</v>
      </c>
      <c r="T2064" t="str">
        <v>Genderqueer</v>
      </c>
      <c r="U2064">
        <v>74</v>
      </c>
      <c r="V2064" t="str">
        <v>23 Smith StreetSuite 253</v>
      </c>
      <c r="W2064">
        <v>9260</v>
      </c>
      <c r="X2064" t="str">
        <v>South Charles</v>
      </c>
      <c r="Y2064" t="str">
        <v>New South Wales</v>
      </c>
      <c r="Z2064" t="str">
        <v>Australia</v>
      </c>
      <c r="AA2064">
        <v>7</v>
      </c>
      <c r="AB2064" s="3" t="str">
        <f t="shared" si="65"/>
        <v>0 to 10</v>
      </c>
      <c r="AM2064" s="6">
        <v>947</v>
      </c>
      <c r="AN2064" s="6" t="s">
        <v>1362</v>
      </c>
    </row>
    <row r="2065" spans="1:40" x14ac:dyDescent="0.25">
      <c r="A2065">
        <v>2063</v>
      </c>
      <c r="B2065">
        <v>416</v>
      </c>
      <c r="C2065">
        <v>798</v>
      </c>
      <c r="D2065">
        <v>91</v>
      </c>
      <c r="E2065">
        <v>1</v>
      </c>
      <c r="F2065">
        <v>91</v>
      </c>
      <c r="G2065">
        <v>1</v>
      </c>
      <c r="H2065" t="str">
        <f>VLOOKUP($C2065,'Raw-products'!$A$2:$H$1261,MATCH(H$1,'Raw-products'!$A$1:$H$1,0))</f>
        <v>Jacket</v>
      </c>
      <c r="I2065" t="str">
        <f>VLOOKUP($C2065,'Raw-products'!$A$2:$H$1261,MATCH(I$1,'Raw-products'!$A$1:$H$1,0))</f>
        <v>Pullover</v>
      </c>
      <c r="J2065" t="str">
        <f>VLOOKUP($C2065,'Raw-products'!$A$2:$H$1261,MATCH(J$1,'Raw-products'!$A$1:$H$1,0))</f>
        <v>L</v>
      </c>
      <c r="K2065" t="str">
        <f>VLOOKUP($C2065,'Raw-products'!$A$2:$H$1261,MATCH(K$1,'Raw-products'!$A$1:$H$1,0))</f>
        <v>indigo</v>
      </c>
      <c r="L2065">
        <f>VLOOKUP($C2065,'Raw-products'!$A$2:$H$1261,MATCH(L$1,'Raw-products'!$A$1:$H$1,0))</f>
        <v>114</v>
      </c>
      <c r="M2065">
        <f>VLOOKUP($C2065,'Raw-products'!$A$2:$H$1261,MATCH(M$1,'Raw-products'!$A$1:$H$1,0))</f>
        <v>50</v>
      </c>
      <c r="N2065" s="5">
        <f t="shared" si="64"/>
        <v>5700</v>
      </c>
      <c r="O2065" cm="1">
        <f t="array" ref="O2065:R2065">_xlfn.XLOOKUP($B2065,'Raw -orders'!$A:$A,'Raw -orders'!$B:$E)</f>
        <v>129</v>
      </c>
      <c r="P2065">
        <v>37878</v>
      </c>
      <c r="Q2065" s="1">
        <v>44477</v>
      </c>
      <c r="R2065" s="1">
        <v>44494</v>
      </c>
      <c r="S2065" t="str" cm="1">
        <f t="array" ref="S2065:Z2065">_xlfn.XLOOKUP($O2065,'Raw - customers'!$A:$A,'Raw - customers'!$B:$I)</f>
        <v>Beatrisa Winterscale</v>
      </c>
      <c r="T2065" t="str">
        <v>Non-binary</v>
      </c>
      <c r="U2065">
        <v>68</v>
      </c>
      <c r="V2065" t="str">
        <v>74 Ryan CircleSuite 426</v>
      </c>
      <c r="W2065">
        <v>1790</v>
      </c>
      <c r="X2065" t="str">
        <v>Port Harrychester</v>
      </c>
      <c r="Y2065" t="str">
        <v>Western Australia</v>
      </c>
      <c r="Z2065" t="str">
        <v>Australia</v>
      </c>
      <c r="AA2065">
        <v>10</v>
      </c>
      <c r="AB2065" s="3" t="str">
        <f t="shared" si="65"/>
        <v>10 to 20</v>
      </c>
      <c r="AM2065" s="6">
        <v>129</v>
      </c>
      <c r="AN2065" s="6" t="s">
        <v>1377</v>
      </c>
    </row>
    <row r="2066" spans="1:40" x14ac:dyDescent="0.25">
      <c r="A2066">
        <v>2064</v>
      </c>
      <c r="B2066">
        <v>416</v>
      </c>
      <c r="C2066">
        <v>1141</v>
      </c>
      <c r="D2066">
        <v>102</v>
      </c>
      <c r="E2066">
        <v>3</v>
      </c>
      <c r="F2066">
        <v>306</v>
      </c>
      <c r="G2066">
        <v>1</v>
      </c>
      <c r="H2066" t="str">
        <f>VLOOKUP($C2066,'Raw-products'!$A$2:$H$1261,MATCH(H$1,'Raw-products'!$A$1:$H$1,0))</f>
        <v>Trousers</v>
      </c>
      <c r="I2066" t="str">
        <f>VLOOKUP($C2066,'Raw-products'!$A$2:$H$1261,MATCH(I$1,'Raw-products'!$A$1:$H$1,0))</f>
        <v>Cargo Pants</v>
      </c>
      <c r="J2066" t="str">
        <f>VLOOKUP($C2066,'Raw-products'!$A$2:$H$1261,MATCH(J$1,'Raw-products'!$A$1:$H$1,0))</f>
        <v>S</v>
      </c>
      <c r="K2066" t="str">
        <f>VLOOKUP($C2066,'Raw-products'!$A$2:$H$1261,MATCH(K$1,'Raw-products'!$A$1:$H$1,0))</f>
        <v>blue</v>
      </c>
      <c r="L2066">
        <f>VLOOKUP($C2066,'Raw-products'!$A$2:$H$1261,MATCH(L$1,'Raw-products'!$A$1:$H$1,0))</f>
        <v>106</v>
      </c>
      <c r="M2066">
        <f>VLOOKUP($C2066,'Raw-products'!$A$2:$H$1261,MATCH(M$1,'Raw-products'!$A$1:$H$1,0))</f>
        <v>63</v>
      </c>
      <c r="N2066" s="5">
        <f t="shared" si="64"/>
        <v>6678</v>
      </c>
      <c r="O2066" cm="1">
        <f t="array" ref="O2066:R2066">_xlfn.XLOOKUP($B2066,'Raw -orders'!$A:$A,'Raw -orders'!$B:$E)</f>
        <v>129</v>
      </c>
      <c r="P2066">
        <v>37878</v>
      </c>
      <c r="Q2066" s="1">
        <v>44477</v>
      </c>
      <c r="R2066" s="1">
        <v>44494</v>
      </c>
      <c r="S2066" t="str" cm="1">
        <f t="array" ref="S2066:Z2066">_xlfn.XLOOKUP($O2066,'Raw - customers'!$A:$A,'Raw - customers'!$B:$I)</f>
        <v>Beatrisa Winterscale</v>
      </c>
      <c r="T2066" t="str">
        <v>Non-binary</v>
      </c>
      <c r="U2066">
        <v>68</v>
      </c>
      <c r="V2066" t="str">
        <v>74 Ryan CircleSuite 426</v>
      </c>
      <c r="W2066">
        <v>1790</v>
      </c>
      <c r="X2066" t="str">
        <v>Port Harrychester</v>
      </c>
      <c r="Y2066" t="str">
        <v>Western Australia</v>
      </c>
      <c r="Z2066" t="str">
        <v>Australia</v>
      </c>
      <c r="AA2066">
        <v>10</v>
      </c>
      <c r="AB2066" s="3" t="str">
        <f t="shared" si="65"/>
        <v>10 to 20</v>
      </c>
      <c r="AM2066" s="6">
        <v>129</v>
      </c>
      <c r="AN2066" s="6" t="s">
        <v>1377</v>
      </c>
    </row>
    <row r="2067" spans="1:40" x14ac:dyDescent="0.25">
      <c r="A2067">
        <v>2065</v>
      </c>
      <c r="B2067">
        <v>416</v>
      </c>
      <c r="C2067">
        <v>270</v>
      </c>
      <c r="D2067">
        <v>95</v>
      </c>
      <c r="E2067">
        <v>1</v>
      </c>
      <c r="F2067">
        <v>95</v>
      </c>
      <c r="G2067">
        <v>1</v>
      </c>
      <c r="H2067" t="str">
        <f>VLOOKUP($C2067,'Raw-products'!$A$2:$H$1261,MATCH(H$1,'Raw-products'!$A$1:$H$1,0))</f>
        <v>Shirt</v>
      </c>
      <c r="I2067" t="str">
        <f>VLOOKUP($C2067,'Raw-products'!$A$2:$H$1261,MATCH(I$1,'Raw-products'!$A$1:$H$1,0))</f>
        <v>Polo</v>
      </c>
      <c r="J2067" t="str">
        <f>VLOOKUP($C2067,'Raw-products'!$A$2:$H$1261,MATCH(J$1,'Raw-products'!$A$1:$H$1,0))</f>
        <v>XS</v>
      </c>
      <c r="K2067" t="str">
        <f>VLOOKUP($C2067,'Raw-products'!$A$2:$H$1261,MATCH(K$1,'Raw-products'!$A$1:$H$1,0))</f>
        <v>indigo</v>
      </c>
      <c r="L2067">
        <f>VLOOKUP($C2067,'Raw-products'!$A$2:$H$1261,MATCH(L$1,'Raw-products'!$A$1:$H$1,0))</f>
        <v>117</v>
      </c>
      <c r="M2067">
        <f>VLOOKUP($C2067,'Raw-products'!$A$2:$H$1261,MATCH(M$1,'Raw-products'!$A$1:$H$1,0))</f>
        <v>47</v>
      </c>
      <c r="N2067" s="5">
        <f t="shared" si="64"/>
        <v>5499</v>
      </c>
      <c r="O2067" cm="1">
        <f t="array" ref="O2067:R2067">_xlfn.XLOOKUP($B2067,'Raw -orders'!$A:$A,'Raw -orders'!$B:$E)</f>
        <v>129</v>
      </c>
      <c r="P2067">
        <v>37878</v>
      </c>
      <c r="Q2067" s="1">
        <v>44477</v>
      </c>
      <c r="R2067" s="1">
        <v>44494</v>
      </c>
      <c r="S2067" t="str" cm="1">
        <f t="array" ref="S2067:Z2067">_xlfn.XLOOKUP($O2067,'Raw - customers'!$A:$A,'Raw - customers'!$B:$I)</f>
        <v>Beatrisa Winterscale</v>
      </c>
      <c r="T2067" t="str">
        <v>Non-binary</v>
      </c>
      <c r="U2067">
        <v>68</v>
      </c>
      <c r="V2067" t="str">
        <v>74 Ryan CircleSuite 426</v>
      </c>
      <c r="W2067">
        <v>1790</v>
      </c>
      <c r="X2067" t="str">
        <v>Port Harrychester</v>
      </c>
      <c r="Y2067" t="str">
        <v>Western Australia</v>
      </c>
      <c r="Z2067" t="str">
        <v>Australia</v>
      </c>
      <c r="AA2067">
        <v>10</v>
      </c>
      <c r="AB2067" s="3" t="str">
        <f t="shared" si="65"/>
        <v>10 to 20</v>
      </c>
      <c r="AM2067" s="6">
        <v>129</v>
      </c>
      <c r="AN2067" s="6" t="s">
        <v>1377</v>
      </c>
    </row>
    <row r="2068" spans="1:40" x14ac:dyDescent="0.25">
      <c r="A2068">
        <v>2066</v>
      </c>
      <c r="B2068">
        <v>416</v>
      </c>
      <c r="C2068">
        <v>217</v>
      </c>
      <c r="D2068">
        <v>106</v>
      </c>
      <c r="E2068">
        <v>3</v>
      </c>
      <c r="F2068">
        <v>318</v>
      </c>
      <c r="G2068">
        <v>1</v>
      </c>
      <c r="H2068" t="str">
        <f>VLOOKUP($C2068,'Raw-products'!$A$2:$H$1261,MATCH(H$1,'Raw-products'!$A$1:$H$1,0))</f>
        <v>Shirt</v>
      </c>
      <c r="I2068" t="str">
        <f>VLOOKUP($C2068,'Raw-products'!$A$2:$H$1261,MATCH(I$1,'Raw-products'!$A$1:$H$1,0))</f>
        <v>Chambray</v>
      </c>
      <c r="J2068" t="str">
        <f>VLOOKUP($C2068,'Raw-products'!$A$2:$H$1261,MATCH(J$1,'Raw-products'!$A$1:$H$1,0))</f>
        <v>M</v>
      </c>
      <c r="K2068" t="str">
        <f>VLOOKUP($C2068,'Raw-products'!$A$2:$H$1261,MATCH(K$1,'Raw-products'!$A$1:$H$1,0))</f>
        <v>orange</v>
      </c>
      <c r="L2068">
        <f>VLOOKUP($C2068,'Raw-products'!$A$2:$H$1261,MATCH(L$1,'Raw-products'!$A$1:$H$1,0))</f>
        <v>105</v>
      </c>
      <c r="M2068">
        <f>VLOOKUP($C2068,'Raw-products'!$A$2:$H$1261,MATCH(M$1,'Raw-products'!$A$1:$H$1,0))</f>
        <v>43</v>
      </c>
      <c r="N2068" s="5">
        <f t="shared" si="64"/>
        <v>4515</v>
      </c>
      <c r="O2068" cm="1">
        <f t="array" ref="O2068:R2068">_xlfn.XLOOKUP($B2068,'Raw -orders'!$A:$A,'Raw -orders'!$B:$E)</f>
        <v>129</v>
      </c>
      <c r="P2068">
        <v>37878</v>
      </c>
      <c r="Q2068" s="1">
        <v>44477</v>
      </c>
      <c r="R2068" s="1">
        <v>44494</v>
      </c>
      <c r="S2068" t="str" cm="1">
        <f t="array" ref="S2068:Z2068">_xlfn.XLOOKUP($O2068,'Raw - customers'!$A:$A,'Raw - customers'!$B:$I)</f>
        <v>Beatrisa Winterscale</v>
      </c>
      <c r="T2068" t="str">
        <v>Non-binary</v>
      </c>
      <c r="U2068">
        <v>68</v>
      </c>
      <c r="V2068" t="str">
        <v>74 Ryan CircleSuite 426</v>
      </c>
      <c r="W2068">
        <v>1790</v>
      </c>
      <c r="X2068" t="str">
        <v>Port Harrychester</v>
      </c>
      <c r="Y2068" t="str">
        <v>Western Australia</v>
      </c>
      <c r="Z2068" t="str">
        <v>Australia</v>
      </c>
      <c r="AA2068">
        <v>10</v>
      </c>
      <c r="AB2068" s="3" t="str">
        <f t="shared" si="65"/>
        <v>10 to 20</v>
      </c>
      <c r="AM2068" s="6">
        <v>129</v>
      </c>
      <c r="AN2068" s="6" t="s">
        <v>1377</v>
      </c>
    </row>
    <row r="2069" spans="1:40" x14ac:dyDescent="0.25">
      <c r="A2069">
        <v>2067</v>
      </c>
      <c r="B2069">
        <v>416</v>
      </c>
      <c r="C2069">
        <v>1027</v>
      </c>
      <c r="D2069">
        <v>90</v>
      </c>
      <c r="E2069">
        <v>3</v>
      </c>
      <c r="F2069">
        <v>270</v>
      </c>
      <c r="G2069">
        <v>1</v>
      </c>
      <c r="H2069" t="str">
        <f>VLOOKUP($C2069,'Raw-products'!$A$2:$H$1261,MATCH(H$1,'Raw-products'!$A$1:$H$1,0))</f>
        <v>Trousers</v>
      </c>
      <c r="I2069" t="str">
        <f>VLOOKUP($C2069,'Raw-products'!$A$2:$H$1261,MATCH(I$1,'Raw-products'!$A$1:$H$1,0))</f>
        <v>Relaxed Leg</v>
      </c>
      <c r="J2069" t="str">
        <f>VLOOKUP($C2069,'Raw-products'!$A$2:$H$1261,MATCH(J$1,'Raw-products'!$A$1:$H$1,0))</f>
        <v>M</v>
      </c>
      <c r="K2069" t="str">
        <f>VLOOKUP($C2069,'Raw-products'!$A$2:$H$1261,MATCH(K$1,'Raw-products'!$A$1:$H$1,0))</f>
        <v>yellow</v>
      </c>
      <c r="L2069">
        <f>VLOOKUP($C2069,'Raw-products'!$A$2:$H$1261,MATCH(L$1,'Raw-products'!$A$1:$H$1,0))</f>
        <v>95</v>
      </c>
      <c r="M2069">
        <f>VLOOKUP($C2069,'Raw-products'!$A$2:$H$1261,MATCH(M$1,'Raw-products'!$A$1:$H$1,0))</f>
        <v>68</v>
      </c>
      <c r="N2069" s="5">
        <f t="shared" si="64"/>
        <v>6460</v>
      </c>
      <c r="O2069" cm="1">
        <f t="array" ref="O2069:R2069">_xlfn.XLOOKUP($B2069,'Raw -orders'!$A:$A,'Raw -orders'!$B:$E)</f>
        <v>129</v>
      </c>
      <c r="P2069">
        <v>37878</v>
      </c>
      <c r="Q2069" s="1">
        <v>44477</v>
      </c>
      <c r="R2069" s="1">
        <v>44494</v>
      </c>
      <c r="S2069" t="str" cm="1">
        <f t="array" ref="S2069:Z2069">_xlfn.XLOOKUP($O2069,'Raw - customers'!$A:$A,'Raw - customers'!$B:$I)</f>
        <v>Beatrisa Winterscale</v>
      </c>
      <c r="T2069" t="str">
        <v>Non-binary</v>
      </c>
      <c r="U2069">
        <v>68</v>
      </c>
      <c r="V2069" t="str">
        <v>74 Ryan CircleSuite 426</v>
      </c>
      <c r="W2069">
        <v>1790</v>
      </c>
      <c r="X2069" t="str">
        <v>Port Harrychester</v>
      </c>
      <c r="Y2069" t="str">
        <v>Western Australia</v>
      </c>
      <c r="Z2069" t="str">
        <v>Australia</v>
      </c>
      <c r="AA2069">
        <v>10</v>
      </c>
      <c r="AB2069" s="3" t="str">
        <f t="shared" si="65"/>
        <v>10 to 20</v>
      </c>
      <c r="AM2069" s="6">
        <v>129</v>
      </c>
      <c r="AN2069" s="6" t="s">
        <v>1377</v>
      </c>
    </row>
    <row r="2070" spans="1:40" x14ac:dyDescent="0.25">
      <c r="A2070">
        <v>2068</v>
      </c>
      <c r="B2070">
        <v>416</v>
      </c>
      <c r="C2070">
        <v>33</v>
      </c>
      <c r="D2070">
        <v>96</v>
      </c>
      <c r="E2070">
        <v>1</v>
      </c>
      <c r="F2070">
        <v>96</v>
      </c>
      <c r="G2070">
        <v>1</v>
      </c>
      <c r="H2070" t="str">
        <f>VLOOKUP($C2070,'Raw-products'!$A$2:$H$1261,MATCH(H$1,'Raw-products'!$A$1:$H$1,0))</f>
        <v>Shirt</v>
      </c>
      <c r="I2070" t="str">
        <f>VLOOKUP($C2070,'Raw-products'!$A$2:$H$1261,MATCH(I$1,'Raw-products'!$A$1:$H$1,0))</f>
        <v>Oxford Cloth</v>
      </c>
      <c r="J2070" t="str">
        <f>VLOOKUP($C2070,'Raw-products'!$A$2:$H$1261,MATCH(J$1,'Raw-products'!$A$1:$H$1,0))</f>
        <v>L</v>
      </c>
      <c r="K2070" t="str">
        <f>VLOOKUP($C2070,'Raw-products'!$A$2:$H$1261,MATCH(K$1,'Raw-products'!$A$1:$H$1,0))</f>
        <v>violet</v>
      </c>
      <c r="L2070">
        <f>VLOOKUP($C2070,'Raw-products'!$A$2:$H$1261,MATCH(L$1,'Raw-products'!$A$1:$H$1,0))</f>
        <v>114</v>
      </c>
      <c r="M2070">
        <f>VLOOKUP($C2070,'Raw-products'!$A$2:$H$1261,MATCH(M$1,'Raw-products'!$A$1:$H$1,0))</f>
        <v>73</v>
      </c>
      <c r="N2070" s="5">
        <f t="shared" si="64"/>
        <v>8322</v>
      </c>
      <c r="O2070" cm="1">
        <f t="array" ref="O2070:R2070">_xlfn.XLOOKUP($B2070,'Raw -orders'!$A:$A,'Raw -orders'!$B:$E)</f>
        <v>129</v>
      </c>
      <c r="P2070">
        <v>37878</v>
      </c>
      <c r="Q2070" s="1">
        <v>44477</v>
      </c>
      <c r="R2070" s="1">
        <v>44494</v>
      </c>
      <c r="S2070" t="str" cm="1">
        <f t="array" ref="S2070:Z2070">_xlfn.XLOOKUP($O2070,'Raw - customers'!$A:$A,'Raw - customers'!$B:$I)</f>
        <v>Beatrisa Winterscale</v>
      </c>
      <c r="T2070" t="str">
        <v>Non-binary</v>
      </c>
      <c r="U2070">
        <v>68</v>
      </c>
      <c r="V2070" t="str">
        <v>74 Ryan CircleSuite 426</v>
      </c>
      <c r="W2070">
        <v>1790</v>
      </c>
      <c r="X2070" t="str">
        <v>Port Harrychester</v>
      </c>
      <c r="Y2070" t="str">
        <v>Western Australia</v>
      </c>
      <c r="Z2070" t="str">
        <v>Australia</v>
      </c>
      <c r="AA2070">
        <v>10</v>
      </c>
      <c r="AB2070" s="3" t="str">
        <f t="shared" si="65"/>
        <v>10 to 20</v>
      </c>
      <c r="AM2070" s="6">
        <v>129</v>
      </c>
      <c r="AN2070" s="6" t="s">
        <v>1377</v>
      </c>
    </row>
    <row r="2071" spans="1:40" x14ac:dyDescent="0.25">
      <c r="A2071">
        <v>2069</v>
      </c>
      <c r="B2071">
        <v>416</v>
      </c>
      <c r="C2071">
        <v>182</v>
      </c>
      <c r="D2071">
        <v>98</v>
      </c>
      <c r="E2071">
        <v>3</v>
      </c>
      <c r="F2071">
        <v>294</v>
      </c>
      <c r="G2071">
        <v>1</v>
      </c>
      <c r="H2071" t="str">
        <f>VLOOKUP($C2071,'Raw-products'!$A$2:$H$1261,MATCH(H$1,'Raw-products'!$A$1:$H$1,0))</f>
        <v>Shirt</v>
      </c>
      <c r="I2071" t="str">
        <f>VLOOKUP($C2071,'Raw-products'!$A$2:$H$1261,MATCH(I$1,'Raw-products'!$A$1:$H$1,0))</f>
        <v>Camp Collared</v>
      </c>
      <c r="J2071" t="str">
        <f>VLOOKUP($C2071,'Raw-products'!$A$2:$H$1261,MATCH(J$1,'Raw-products'!$A$1:$H$1,0))</f>
        <v>M</v>
      </c>
      <c r="K2071" t="str">
        <f>VLOOKUP($C2071,'Raw-products'!$A$2:$H$1261,MATCH(K$1,'Raw-products'!$A$1:$H$1,0))</f>
        <v>orange</v>
      </c>
      <c r="L2071">
        <f>VLOOKUP($C2071,'Raw-products'!$A$2:$H$1261,MATCH(L$1,'Raw-products'!$A$1:$H$1,0))</f>
        <v>112</v>
      </c>
      <c r="M2071">
        <f>VLOOKUP($C2071,'Raw-products'!$A$2:$H$1261,MATCH(M$1,'Raw-products'!$A$1:$H$1,0))</f>
        <v>65</v>
      </c>
      <c r="N2071" s="5">
        <f t="shared" si="64"/>
        <v>7280</v>
      </c>
      <c r="O2071" cm="1">
        <f t="array" ref="O2071:R2071">_xlfn.XLOOKUP($B2071,'Raw -orders'!$A:$A,'Raw -orders'!$B:$E)</f>
        <v>129</v>
      </c>
      <c r="P2071">
        <v>37878</v>
      </c>
      <c r="Q2071" s="1">
        <v>44477</v>
      </c>
      <c r="R2071" s="1">
        <v>44494</v>
      </c>
      <c r="S2071" t="str" cm="1">
        <f t="array" ref="S2071:Z2071">_xlfn.XLOOKUP($O2071,'Raw - customers'!$A:$A,'Raw - customers'!$B:$I)</f>
        <v>Beatrisa Winterscale</v>
      </c>
      <c r="T2071" t="str">
        <v>Non-binary</v>
      </c>
      <c r="U2071">
        <v>68</v>
      </c>
      <c r="V2071" t="str">
        <v>74 Ryan CircleSuite 426</v>
      </c>
      <c r="W2071">
        <v>1790</v>
      </c>
      <c r="X2071" t="str">
        <v>Port Harrychester</v>
      </c>
      <c r="Y2071" t="str">
        <v>Western Australia</v>
      </c>
      <c r="Z2071" t="str">
        <v>Australia</v>
      </c>
      <c r="AA2071">
        <v>10</v>
      </c>
      <c r="AB2071" s="3" t="str">
        <f t="shared" si="65"/>
        <v>10 to 20</v>
      </c>
      <c r="AM2071" s="6">
        <v>129</v>
      </c>
      <c r="AN2071" s="6" t="s">
        <v>1377</v>
      </c>
    </row>
    <row r="2072" spans="1:40" x14ac:dyDescent="0.25">
      <c r="A2072">
        <v>2070</v>
      </c>
      <c r="B2072">
        <v>417</v>
      </c>
      <c r="C2072">
        <v>173</v>
      </c>
      <c r="D2072">
        <v>91</v>
      </c>
      <c r="E2072">
        <v>3</v>
      </c>
      <c r="F2072">
        <v>273</v>
      </c>
      <c r="G2072">
        <v>1</v>
      </c>
      <c r="H2072" t="str">
        <f>VLOOKUP($C2072,'Raw-products'!$A$2:$H$1261,MATCH(H$1,'Raw-products'!$A$1:$H$1,0))</f>
        <v>Shirt</v>
      </c>
      <c r="I2072" t="str">
        <f>VLOOKUP($C2072,'Raw-products'!$A$2:$H$1261,MATCH(I$1,'Raw-products'!$A$1:$H$1,0))</f>
        <v>Linen</v>
      </c>
      <c r="J2072" t="str">
        <f>VLOOKUP($C2072,'Raw-products'!$A$2:$H$1261,MATCH(J$1,'Raw-products'!$A$1:$H$1,0))</f>
        <v>L</v>
      </c>
      <c r="K2072" t="str">
        <f>VLOOKUP($C2072,'Raw-products'!$A$2:$H$1261,MATCH(K$1,'Raw-products'!$A$1:$H$1,0))</f>
        <v>violet</v>
      </c>
      <c r="L2072">
        <f>VLOOKUP($C2072,'Raw-products'!$A$2:$H$1261,MATCH(L$1,'Raw-products'!$A$1:$H$1,0))</f>
        <v>116</v>
      </c>
      <c r="M2072">
        <f>VLOOKUP($C2072,'Raw-products'!$A$2:$H$1261,MATCH(M$1,'Raw-products'!$A$1:$H$1,0))</f>
        <v>70</v>
      </c>
      <c r="N2072" s="5">
        <f t="shared" si="64"/>
        <v>8120</v>
      </c>
      <c r="O2072" cm="1">
        <f t="array" ref="O2072:R2072">_xlfn.XLOOKUP($B2072,'Raw -orders'!$A:$A,'Raw -orders'!$B:$E)</f>
        <v>729</v>
      </c>
      <c r="P2072">
        <v>45024</v>
      </c>
      <c r="Q2072" s="1">
        <v>44453</v>
      </c>
      <c r="R2072" s="1">
        <v>44480</v>
      </c>
      <c r="S2072" t="str" cm="1">
        <f t="array" ref="S2072:Z2072">_xlfn.XLOOKUP($O2072,'Raw - customers'!$A:$A,'Raw - customers'!$B:$I)</f>
        <v>Gerri Mccarle</v>
      </c>
      <c r="T2072" t="str">
        <v>Female</v>
      </c>
      <c r="U2072">
        <v>54</v>
      </c>
      <c r="V2072" t="str">
        <v>269 Kuhn PlazaApt. 260</v>
      </c>
      <c r="W2072">
        <v>7315</v>
      </c>
      <c r="X2072" t="str">
        <v>Cameronport</v>
      </c>
      <c r="Y2072" t="str">
        <v>South Australia</v>
      </c>
      <c r="Z2072" t="str">
        <v>Australia</v>
      </c>
      <c r="AA2072">
        <v>9</v>
      </c>
      <c r="AB2072" s="3" t="str">
        <f t="shared" si="65"/>
        <v>20 to 30</v>
      </c>
      <c r="AM2072" s="6">
        <v>729</v>
      </c>
      <c r="AN2072" s="6" t="s">
        <v>1345</v>
      </c>
    </row>
    <row r="2073" spans="1:40" x14ac:dyDescent="0.25">
      <c r="A2073">
        <v>2071</v>
      </c>
      <c r="B2073">
        <v>417</v>
      </c>
      <c r="C2073">
        <v>560</v>
      </c>
      <c r="D2073">
        <v>100</v>
      </c>
      <c r="E2073">
        <v>2</v>
      </c>
      <c r="F2073">
        <v>200</v>
      </c>
      <c r="G2073">
        <v>1</v>
      </c>
      <c r="H2073" t="str">
        <f>VLOOKUP($C2073,'Raw-products'!$A$2:$H$1261,MATCH(H$1,'Raw-products'!$A$1:$H$1,0))</f>
        <v>Jacket</v>
      </c>
      <c r="I2073" t="str">
        <f>VLOOKUP($C2073,'Raw-products'!$A$2:$H$1261,MATCH(I$1,'Raw-products'!$A$1:$H$1,0))</f>
        <v>Bomber</v>
      </c>
      <c r="J2073" t="str">
        <f>VLOOKUP($C2073,'Raw-products'!$A$2:$H$1261,MATCH(J$1,'Raw-products'!$A$1:$H$1,0))</f>
        <v>XS</v>
      </c>
      <c r="K2073" t="str">
        <f>VLOOKUP($C2073,'Raw-products'!$A$2:$H$1261,MATCH(K$1,'Raw-products'!$A$1:$H$1,0))</f>
        <v>red</v>
      </c>
      <c r="L2073">
        <f>VLOOKUP($C2073,'Raw-products'!$A$2:$H$1261,MATCH(L$1,'Raw-products'!$A$1:$H$1,0))</f>
        <v>90</v>
      </c>
      <c r="M2073">
        <f>VLOOKUP($C2073,'Raw-products'!$A$2:$H$1261,MATCH(M$1,'Raw-products'!$A$1:$H$1,0))</f>
        <v>76</v>
      </c>
      <c r="N2073" s="5">
        <f t="shared" si="64"/>
        <v>6840</v>
      </c>
      <c r="O2073" cm="1">
        <f t="array" ref="O2073:R2073">_xlfn.XLOOKUP($B2073,'Raw -orders'!$A:$A,'Raw -orders'!$B:$E)</f>
        <v>729</v>
      </c>
      <c r="P2073">
        <v>45024</v>
      </c>
      <c r="Q2073" s="1">
        <v>44453</v>
      </c>
      <c r="R2073" s="1">
        <v>44480</v>
      </c>
      <c r="S2073" t="str" cm="1">
        <f t="array" ref="S2073:Z2073">_xlfn.XLOOKUP($O2073,'Raw - customers'!$A:$A,'Raw - customers'!$B:$I)</f>
        <v>Gerri Mccarle</v>
      </c>
      <c r="T2073" t="str">
        <v>Female</v>
      </c>
      <c r="U2073">
        <v>54</v>
      </c>
      <c r="V2073" t="str">
        <v>269 Kuhn PlazaApt. 260</v>
      </c>
      <c r="W2073">
        <v>7315</v>
      </c>
      <c r="X2073" t="str">
        <v>Cameronport</v>
      </c>
      <c r="Y2073" t="str">
        <v>South Australia</v>
      </c>
      <c r="Z2073" t="str">
        <v>Australia</v>
      </c>
      <c r="AA2073">
        <v>9</v>
      </c>
      <c r="AB2073" s="3" t="str">
        <f t="shared" si="65"/>
        <v>20 to 30</v>
      </c>
      <c r="AM2073" s="6">
        <v>729</v>
      </c>
      <c r="AN2073" s="6" t="s">
        <v>1345</v>
      </c>
    </row>
    <row r="2074" spans="1:40" x14ac:dyDescent="0.25">
      <c r="A2074">
        <v>2072</v>
      </c>
      <c r="B2074">
        <v>417</v>
      </c>
      <c r="C2074">
        <v>963</v>
      </c>
      <c r="D2074">
        <v>97</v>
      </c>
      <c r="E2074">
        <v>1</v>
      </c>
      <c r="F2074">
        <v>97</v>
      </c>
      <c r="G2074">
        <v>1</v>
      </c>
      <c r="H2074" t="str">
        <f>VLOOKUP($C2074,'Raw-products'!$A$2:$H$1261,MATCH(H$1,'Raw-products'!$A$1:$H$1,0))</f>
        <v>Trousers</v>
      </c>
      <c r="I2074" t="str">
        <f>VLOOKUP($C2074,'Raw-products'!$A$2:$H$1261,MATCH(I$1,'Raw-products'!$A$1:$H$1,0))</f>
        <v>Slim-Fit</v>
      </c>
      <c r="J2074" t="str">
        <f>VLOOKUP($C2074,'Raw-products'!$A$2:$H$1261,MATCH(J$1,'Raw-products'!$A$1:$H$1,0))</f>
        <v>L</v>
      </c>
      <c r="K2074" t="str">
        <f>VLOOKUP($C2074,'Raw-products'!$A$2:$H$1261,MATCH(K$1,'Raw-products'!$A$1:$H$1,0))</f>
        <v>green</v>
      </c>
      <c r="L2074">
        <f>VLOOKUP($C2074,'Raw-products'!$A$2:$H$1261,MATCH(L$1,'Raw-products'!$A$1:$H$1,0))</f>
        <v>119</v>
      </c>
      <c r="M2074">
        <f>VLOOKUP($C2074,'Raw-products'!$A$2:$H$1261,MATCH(M$1,'Raw-products'!$A$1:$H$1,0))</f>
        <v>43</v>
      </c>
      <c r="N2074" s="5">
        <f t="shared" si="64"/>
        <v>5117</v>
      </c>
      <c r="O2074" cm="1">
        <f t="array" ref="O2074:R2074">_xlfn.XLOOKUP($B2074,'Raw -orders'!$A:$A,'Raw -orders'!$B:$E)</f>
        <v>729</v>
      </c>
      <c r="P2074">
        <v>45024</v>
      </c>
      <c r="Q2074" s="1">
        <v>44453</v>
      </c>
      <c r="R2074" s="1">
        <v>44480</v>
      </c>
      <c r="S2074" t="str" cm="1">
        <f t="array" ref="S2074:Z2074">_xlfn.XLOOKUP($O2074,'Raw - customers'!$A:$A,'Raw - customers'!$B:$I)</f>
        <v>Gerri Mccarle</v>
      </c>
      <c r="T2074" t="str">
        <v>Female</v>
      </c>
      <c r="U2074">
        <v>54</v>
      </c>
      <c r="V2074" t="str">
        <v>269 Kuhn PlazaApt. 260</v>
      </c>
      <c r="W2074">
        <v>7315</v>
      </c>
      <c r="X2074" t="str">
        <v>Cameronport</v>
      </c>
      <c r="Y2074" t="str">
        <v>South Australia</v>
      </c>
      <c r="Z2074" t="str">
        <v>Australia</v>
      </c>
      <c r="AA2074">
        <v>9</v>
      </c>
      <c r="AB2074" s="3" t="str">
        <f t="shared" si="65"/>
        <v>20 to 30</v>
      </c>
      <c r="AM2074" s="6">
        <v>729</v>
      </c>
      <c r="AN2074" s="6" t="s">
        <v>1345</v>
      </c>
    </row>
    <row r="2075" spans="1:40" x14ac:dyDescent="0.25">
      <c r="A2075">
        <v>2073</v>
      </c>
      <c r="B2075">
        <v>417</v>
      </c>
      <c r="C2075">
        <v>986</v>
      </c>
      <c r="D2075">
        <v>106</v>
      </c>
      <c r="E2075">
        <v>2</v>
      </c>
      <c r="F2075">
        <v>212</v>
      </c>
      <c r="G2075">
        <v>1</v>
      </c>
      <c r="H2075" t="str">
        <f>VLOOKUP($C2075,'Raw-products'!$A$2:$H$1261,MATCH(H$1,'Raw-products'!$A$1:$H$1,0))</f>
        <v>Trousers</v>
      </c>
      <c r="I2075" t="str">
        <f>VLOOKUP($C2075,'Raw-products'!$A$2:$H$1261,MATCH(I$1,'Raw-products'!$A$1:$H$1,0))</f>
        <v>Wool</v>
      </c>
      <c r="J2075" t="str">
        <f>VLOOKUP($C2075,'Raw-products'!$A$2:$H$1261,MATCH(J$1,'Raw-products'!$A$1:$H$1,0))</f>
        <v>S</v>
      </c>
      <c r="K2075" t="str">
        <f>VLOOKUP($C2075,'Raw-products'!$A$2:$H$1261,MATCH(K$1,'Raw-products'!$A$1:$H$1,0))</f>
        <v>orange</v>
      </c>
      <c r="L2075">
        <f>VLOOKUP($C2075,'Raw-products'!$A$2:$H$1261,MATCH(L$1,'Raw-products'!$A$1:$H$1,0))</f>
        <v>111</v>
      </c>
      <c r="M2075">
        <f>VLOOKUP($C2075,'Raw-products'!$A$2:$H$1261,MATCH(M$1,'Raw-products'!$A$1:$H$1,0))</f>
        <v>59</v>
      </c>
      <c r="N2075" s="5">
        <f t="shared" si="64"/>
        <v>6549</v>
      </c>
      <c r="O2075" cm="1">
        <f t="array" ref="O2075:R2075">_xlfn.XLOOKUP($B2075,'Raw -orders'!$A:$A,'Raw -orders'!$B:$E)</f>
        <v>729</v>
      </c>
      <c r="P2075">
        <v>45024</v>
      </c>
      <c r="Q2075" s="1">
        <v>44453</v>
      </c>
      <c r="R2075" s="1">
        <v>44480</v>
      </c>
      <c r="S2075" t="str" cm="1">
        <f t="array" ref="S2075:Z2075">_xlfn.XLOOKUP($O2075,'Raw - customers'!$A:$A,'Raw - customers'!$B:$I)</f>
        <v>Gerri Mccarle</v>
      </c>
      <c r="T2075" t="str">
        <v>Female</v>
      </c>
      <c r="U2075">
        <v>54</v>
      </c>
      <c r="V2075" t="str">
        <v>269 Kuhn PlazaApt. 260</v>
      </c>
      <c r="W2075">
        <v>7315</v>
      </c>
      <c r="X2075" t="str">
        <v>Cameronport</v>
      </c>
      <c r="Y2075" t="str">
        <v>South Australia</v>
      </c>
      <c r="Z2075" t="str">
        <v>Australia</v>
      </c>
      <c r="AA2075">
        <v>9</v>
      </c>
      <c r="AB2075" s="3" t="str">
        <f t="shared" si="65"/>
        <v>20 to 30</v>
      </c>
      <c r="AM2075" s="6">
        <v>729</v>
      </c>
      <c r="AN2075" s="6" t="s">
        <v>1345</v>
      </c>
    </row>
    <row r="2076" spans="1:40" x14ac:dyDescent="0.25">
      <c r="A2076">
        <v>2074</v>
      </c>
      <c r="B2076">
        <v>417</v>
      </c>
      <c r="C2076">
        <v>1022</v>
      </c>
      <c r="D2076">
        <v>90</v>
      </c>
      <c r="E2076">
        <v>3</v>
      </c>
      <c r="F2076">
        <v>270</v>
      </c>
      <c r="G2076">
        <v>1</v>
      </c>
      <c r="H2076" t="str">
        <f>VLOOKUP($C2076,'Raw-products'!$A$2:$H$1261,MATCH(H$1,'Raw-products'!$A$1:$H$1,0))</f>
        <v>Trousers</v>
      </c>
      <c r="I2076" t="str">
        <f>VLOOKUP($C2076,'Raw-products'!$A$2:$H$1261,MATCH(I$1,'Raw-products'!$A$1:$H$1,0))</f>
        <v>Relaxed Leg</v>
      </c>
      <c r="J2076" t="str">
        <f>VLOOKUP($C2076,'Raw-products'!$A$2:$H$1261,MATCH(J$1,'Raw-products'!$A$1:$H$1,0))</f>
        <v>M</v>
      </c>
      <c r="K2076" t="str">
        <f>VLOOKUP($C2076,'Raw-products'!$A$2:$H$1261,MATCH(K$1,'Raw-products'!$A$1:$H$1,0))</f>
        <v>orange</v>
      </c>
      <c r="L2076">
        <f>VLOOKUP($C2076,'Raw-products'!$A$2:$H$1261,MATCH(L$1,'Raw-products'!$A$1:$H$1,0))</f>
        <v>95</v>
      </c>
      <c r="M2076">
        <f>VLOOKUP($C2076,'Raw-products'!$A$2:$H$1261,MATCH(M$1,'Raw-products'!$A$1:$H$1,0))</f>
        <v>74</v>
      </c>
      <c r="N2076" s="5">
        <f t="shared" si="64"/>
        <v>7030</v>
      </c>
      <c r="O2076" cm="1">
        <f t="array" ref="O2076:R2076">_xlfn.XLOOKUP($B2076,'Raw -orders'!$A:$A,'Raw -orders'!$B:$E)</f>
        <v>729</v>
      </c>
      <c r="P2076">
        <v>45024</v>
      </c>
      <c r="Q2076" s="1">
        <v>44453</v>
      </c>
      <c r="R2076" s="1">
        <v>44480</v>
      </c>
      <c r="S2076" t="str" cm="1">
        <f t="array" ref="S2076:Z2076">_xlfn.XLOOKUP($O2076,'Raw - customers'!$A:$A,'Raw - customers'!$B:$I)</f>
        <v>Gerri Mccarle</v>
      </c>
      <c r="T2076" t="str">
        <v>Female</v>
      </c>
      <c r="U2076">
        <v>54</v>
      </c>
      <c r="V2076" t="str">
        <v>269 Kuhn PlazaApt. 260</v>
      </c>
      <c r="W2076">
        <v>7315</v>
      </c>
      <c r="X2076" t="str">
        <v>Cameronport</v>
      </c>
      <c r="Y2076" t="str">
        <v>South Australia</v>
      </c>
      <c r="Z2076" t="str">
        <v>Australia</v>
      </c>
      <c r="AA2076">
        <v>9</v>
      </c>
      <c r="AB2076" s="3" t="str">
        <f t="shared" si="65"/>
        <v>20 to 30</v>
      </c>
      <c r="AM2076" s="6">
        <v>729</v>
      </c>
      <c r="AN2076" s="6" t="s">
        <v>1345</v>
      </c>
    </row>
    <row r="2077" spans="1:40" x14ac:dyDescent="0.25">
      <c r="A2077">
        <v>2075</v>
      </c>
      <c r="B2077">
        <v>417</v>
      </c>
      <c r="C2077">
        <v>1214</v>
      </c>
      <c r="D2077">
        <v>105</v>
      </c>
      <c r="E2077">
        <v>1</v>
      </c>
      <c r="F2077">
        <v>105</v>
      </c>
      <c r="G2077">
        <v>1</v>
      </c>
      <c r="H2077" t="str">
        <f>VLOOKUP($C2077,'Raw-products'!$A$2:$H$1261,MATCH(H$1,'Raw-products'!$A$1:$H$1,0))</f>
        <v>Trousers</v>
      </c>
      <c r="I2077" t="str">
        <f>VLOOKUP($C2077,'Raw-products'!$A$2:$H$1261,MATCH(I$1,'Raw-products'!$A$1:$H$1,0))</f>
        <v>Pleated</v>
      </c>
      <c r="J2077" t="str">
        <f>VLOOKUP($C2077,'Raw-products'!$A$2:$H$1261,MATCH(J$1,'Raw-products'!$A$1:$H$1,0))</f>
        <v>XL</v>
      </c>
      <c r="K2077" t="str">
        <f>VLOOKUP($C2077,'Raw-products'!$A$2:$H$1261,MATCH(K$1,'Raw-products'!$A$1:$H$1,0))</f>
        <v>blue</v>
      </c>
      <c r="L2077">
        <f>VLOOKUP($C2077,'Raw-products'!$A$2:$H$1261,MATCH(L$1,'Raw-products'!$A$1:$H$1,0))</f>
        <v>90</v>
      </c>
      <c r="M2077">
        <f>VLOOKUP($C2077,'Raw-products'!$A$2:$H$1261,MATCH(M$1,'Raw-products'!$A$1:$H$1,0))</f>
        <v>55</v>
      </c>
      <c r="N2077" s="5">
        <f t="shared" si="64"/>
        <v>4950</v>
      </c>
      <c r="O2077" cm="1">
        <f t="array" ref="O2077:R2077">_xlfn.XLOOKUP($B2077,'Raw -orders'!$A:$A,'Raw -orders'!$B:$E)</f>
        <v>729</v>
      </c>
      <c r="P2077">
        <v>45024</v>
      </c>
      <c r="Q2077" s="1">
        <v>44453</v>
      </c>
      <c r="R2077" s="1">
        <v>44480</v>
      </c>
      <c r="S2077" t="str" cm="1">
        <f t="array" ref="S2077:Z2077">_xlfn.XLOOKUP($O2077,'Raw - customers'!$A:$A,'Raw - customers'!$B:$I)</f>
        <v>Gerri Mccarle</v>
      </c>
      <c r="T2077" t="str">
        <v>Female</v>
      </c>
      <c r="U2077">
        <v>54</v>
      </c>
      <c r="V2077" t="str">
        <v>269 Kuhn PlazaApt. 260</v>
      </c>
      <c r="W2077">
        <v>7315</v>
      </c>
      <c r="X2077" t="str">
        <v>Cameronport</v>
      </c>
      <c r="Y2077" t="str">
        <v>South Australia</v>
      </c>
      <c r="Z2077" t="str">
        <v>Australia</v>
      </c>
      <c r="AA2077">
        <v>9</v>
      </c>
      <c r="AB2077" s="3" t="str">
        <f t="shared" si="65"/>
        <v>20 to 30</v>
      </c>
      <c r="AM2077" s="6">
        <v>729</v>
      </c>
      <c r="AN2077" s="6" t="s">
        <v>1345</v>
      </c>
    </row>
    <row r="2078" spans="1:40" x14ac:dyDescent="0.25">
      <c r="A2078">
        <v>2076</v>
      </c>
      <c r="B2078">
        <v>418</v>
      </c>
      <c r="C2078">
        <v>1102</v>
      </c>
      <c r="D2078">
        <v>115</v>
      </c>
      <c r="E2078">
        <v>1</v>
      </c>
      <c r="F2078">
        <v>115</v>
      </c>
      <c r="G2078">
        <v>1</v>
      </c>
      <c r="H2078" t="str">
        <f>VLOOKUP($C2078,'Raw-products'!$A$2:$H$1261,MATCH(H$1,'Raw-products'!$A$1:$H$1,0))</f>
        <v>Trousers</v>
      </c>
      <c r="I2078" t="str">
        <f>VLOOKUP($C2078,'Raw-products'!$A$2:$H$1261,MATCH(I$1,'Raw-products'!$A$1:$H$1,0))</f>
        <v>Cropped</v>
      </c>
      <c r="J2078" t="str">
        <f>VLOOKUP($C2078,'Raw-products'!$A$2:$H$1261,MATCH(J$1,'Raw-products'!$A$1:$H$1,0))</f>
        <v>M</v>
      </c>
      <c r="K2078" t="str">
        <f>VLOOKUP($C2078,'Raw-products'!$A$2:$H$1261,MATCH(K$1,'Raw-products'!$A$1:$H$1,0))</f>
        <v>green</v>
      </c>
      <c r="L2078">
        <f>VLOOKUP($C2078,'Raw-products'!$A$2:$H$1261,MATCH(L$1,'Raw-products'!$A$1:$H$1,0))</f>
        <v>99</v>
      </c>
      <c r="M2078">
        <f>VLOOKUP($C2078,'Raw-products'!$A$2:$H$1261,MATCH(M$1,'Raw-products'!$A$1:$H$1,0))</f>
        <v>65</v>
      </c>
      <c r="N2078" s="5">
        <f t="shared" si="64"/>
        <v>6435</v>
      </c>
      <c r="O2078" cm="1">
        <f t="array" ref="O2078:R2078">_xlfn.XLOOKUP($B2078,'Raw -orders'!$A:$A,'Raw -orders'!$B:$E)</f>
        <v>918</v>
      </c>
      <c r="P2078">
        <v>55376</v>
      </c>
      <c r="Q2078" s="1">
        <v>44432</v>
      </c>
      <c r="R2078" s="1">
        <v>44454</v>
      </c>
      <c r="S2078" t="str" cm="1">
        <f t="array" ref="S2078:Z2078">_xlfn.XLOOKUP($O2078,'Raw - customers'!$A:$A,'Raw - customers'!$B:$I)</f>
        <v>Tracie Okey</v>
      </c>
      <c r="T2078" t="str">
        <v>Polygender</v>
      </c>
      <c r="U2078">
        <v>69</v>
      </c>
      <c r="V2078" t="str">
        <v>056 Khan RidgeSuite 131</v>
      </c>
      <c r="W2078">
        <v>1328</v>
      </c>
      <c r="X2078" t="str">
        <v>Violetstad</v>
      </c>
      <c r="Y2078" t="str">
        <v>Australian Capital Territory</v>
      </c>
      <c r="Z2078" t="str">
        <v>Australia</v>
      </c>
      <c r="AA2078">
        <v>8</v>
      </c>
      <c r="AB2078" s="3" t="str">
        <f t="shared" si="65"/>
        <v>20 to 30</v>
      </c>
      <c r="AM2078" s="6">
        <v>918</v>
      </c>
      <c r="AN2078" s="6" t="s">
        <v>1350</v>
      </c>
    </row>
    <row r="2079" spans="1:40" x14ac:dyDescent="0.25">
      <c r="A2079">
        <v>2077</v>
      </c>
      <c r="B2079">
        <v>418</v>
      </c>
      <c r="C2079">
        <v>970</v>
      </c>
      <c r="D2079">
        <v>97</v>
      </c>
      <c r="E2079">
        <v>3</v>
      </c>
      <c r="F2079">
        <v>291</v>
      </c>
      <c r="G2079">
        <v>1</v>
      </c>
      <c r="H2079" t="str">
        <f>VLOOKUP($C2079,'Raw-products'!$A$2:$H$1261,MATCH(H$1,'Raw-products'!$A$1:$H$1,0))</f>
        <v>Trousers</v>
      </c>
      <c r="I2079" t="str">
        <f>VLOOKUP($C2079,'Raw-products'!$A$2:$H$1261,MATCH(I$1,'Raw-products'!$A$1:$H$1,0))</f>
        <v>Slim-Fit</v>
      </c>
      <c r="J2079" t="str">
        <f>VLOOKUP($C2079,'Raw-products'!$A$2:$H$1261,MATCH(J$1,'Raw-products'!$A$1:$H$1,0))</f>
        <v>XS</v>
      </c>
      <c r="K2079" t="str">
        <f>VLOOKUP($C2079,'Raw-products'!$A$2:$H$1261,MATCH(K$1,'Raw-products'!$A$1:$H$1,0))</f>
        <v>indigo</v>
      </c>
      <c r="L2079">
        <f>VLOOKUP($C2079,'Raw-products'!$A$2:$H$1261,MATCH(L$1,'Raw-products'!$A$1:$H$1,0))</f>
        <v>119</v>
      </c>
      <c r="M2079">
        <f>VLOOKUP($C2079,'Raw-products'!$A$2:$H$1261,MATCH(M$1,'Raw-products'!$A$1:$H$1,0))</f>
        <v>74</v>
      </c>
      <c r="N2079" s="5">
        <f t="shared" si="64"/>
        <v>8806</v>
      </c>
      <c r="O2079" cm="1">
        <f t="array" ref="O2079:R2079">_xlfn.XLOOKUP($B2079,'Raw -orders'!$A:$A,'Raw -orders'!$B:$E)</f>
        <v>918</v>
      </c>
      <c r="P2079">
        <v>55376</v>
      </c>
      <c r="Q2079" s="1">
        <v>44432</v>
      </c>
      <c r="R2079" s="1">
        <v>44454</v>
      </c>
      <c r="S2079" t="str" cm="1">
        <f t="array" ref="S2079:Z2079">_xlfn.XLOOKUP($O2079,'Raw - customers'!$A:$A,'Raw - customers'!$B:$I)</f>
        <v>Tracie Okey</v>
      </c>
      <c r="T2079" t="str">
        <v>Polygender</v>
      </c>
      <c r="U2079">
        <v>69</v>
      </c>
      <c r="V2079" t="str">
        <v>056 Khan RidgeSuite 131</v>
      </c>
      <c r="W2079">
        <v>1328</v>
      </c>
      <c r="X2079" t="str">
        <v>Violetstad</v>
      </c>
      <c r="Y2079" t="str">
        <v>Australian Capital Territory</v>
      </c>
      <c r="Z2079" t="str">
        <v>Australia</v>
      </c>
      <c r="AA2079">
        <v>8</v>
      </c>
      <c r="AB2079" s="3" t="str">
        <f t="shared" si="65"/>
        <v>20 to 30</v>
      </c>
      <c r="AM2079" s="6">
        <v>918</v>
      </c>
      <c r="AN2079" s="6" t="s">
        <v>1350</v>
      </c>
    </row>
    <row r="2080" spans="1:40" x14ac:dyDescent="0.25">
      <c r="A2080">
        <v>2078</v>
      </c>
      <c r="B2080">
        <v>418</v>
      </c>
      <c r="C2080">
        <v>118</v>
      </c>
      <c r="D2080">
        <v>92</v>
      </c>
      <c r="E2080">
        <v>1</v>
      </c>
      <c r="F2080">
        <v>92</v>
      </c>
      <c r="G2080">
        <v>1</v>
      </c>
      <c r="H2080" t="str">
        <f>VLOOKUP($C2080,'Raw-products'!$A$2:$H$1261,MATCH(H$1,'Raw-products'!$A$1:$H$1,0))</f>
        <v>Shirt</v>
      </c>
      <c r="I2080" t="str">
        <f>VLOOKUP($C2080,'Raw-products'!$A$2:$H$1261,MATCH(I$1,'Raw-products'!$A$1:$H$1,0))</f>
        <v>Denim</v>
      </c>
      <c r="J2080" t="str">
        <f>VLOOKUP($C2080,'Raw-products'!$A$2:$H$1261,MATCH(J$1,'Raw-products'!$A$1:$H$1,0))</f>
        <v>L</v>
      </c>
      <c r="K2080" t="str">
        <f>VLOOKUP($C2080,'Raw-products'!$A$2:$H$1261,MATCH(K$1,'Raw-products'!$A$1:$H$1,0))</f>
        <v>yellow</v>
      </c>
      <c r="L2080">
        <f>VLOOKUP($C2080,'Raw-products'!$A$2:$H$1261,MATCH(L$1,'Raw-products'!$A$1:$H$1,0))</f>
        <v>115</v>
      </c>
      <c r="M2080">
        <f>VLOOKUP($C2080,'Raw-products'!$A$2:$H$1261,MATCH(M$1,'Raw-products'!$A$1:$H$1,0))</f>
        <v>75</v>
      </c>
      <c r="N2080" s="5">
        <f t="shared" si="64"/>
        <v>8625</v>
      </c>
      <c r="O2080" cm="1">
        <f t="array" ref="O2080:R2080">_xlfn.XLOOKUP($B2080,'Raw -orders'!$A:$A,'Raw -orders'!$B:$E)</f>
        <v>918</v>
      </c>
      <c r="P2080">
        <v>55376</v>
      </c>
      <c r="Q2080" s="1">
        <v>44432</v>
      </c>
      <c r="R2080" s="1">
        <v>44454</v>
      </c>
      <c r="S2080" t="str" cm="1">
        <f t="array" ref="S2080:Z2080">_xlfn.XLOOKUP($O2080,'Raw - customers'!$A:$A,'Raw - customers'!$B:$I)</f>
        <v>Tracie Okey</v>
      </c>
      <c r="T2080" t="str">
        <v>Polygender</v>
      </c>
      <c r="U2080">
        <v>69</v>
      </c>
      <c r="V2080" t="str">
        <v>056 Khan RidgeSuite 131</v>
      </c>
      <c r="W2080">
        <v>1328</v>
      </c>
      <c r="X2080" t="str">
        <v>Violetstad</v>
      </c>
      <c r="Y2080" t="str">
        <v>Australian Capital Territory</v>
      </c>
      <c r="Z2080" t="str">
        <v>Australia</v>
      </c>
      <c r="AA2080">
        <v>8</v>
      </c>
      <c r="AB2080" s="3" t="str">
        <f t="shared" si="65"/>
        <v>20 to 30</v>
      </c>
      <c r="AM2080" s="6">
        <v>918</v>
      </c>
      <c r="AN2080" s="6" t="s">
        <v>1350</v>
      </c>
    </row>
    <row r="2081" spans="1:40" x14ac:dyDescent="0.25">
      <c r="A2081">
        <v>2079</v>
      </c>
      <c r="B2081">
        <v>418</v>
      </c>
      <c r="C2081">
        <v>436</v>
      </c>
      <c r="D2081">
        <v>107</v>
      </c>
      <c r="E2081">
        <v>1</v>
      </c>
      <c r="F2081">
        <v>107</v>
      </c>
      <c r="G2081">
        <v>1</v>
      </c>
      <c r="H2081" t="str">
        <f>VLOOKUP($C2081,'Raw-products'!$A$2:$H$1261,MATCH(H$1,'Raw-products'!$A$1:$H$1,0))</f>
        <v>Jacket</v>
      </c>
      <c r="I2081" t="str">
        <f>VLOOKUP($C2081,'Raw-products'!$A$2:$H$1261,MATCH(I$1,'Raw-products'!$A$1:$H$1,0))</f>
        <v>Denim</v>
      </c>
      <c r="J2081" t="str">
        <f>VLOOKUP($C2081,'Raw-products'!$A$2:$H$1261,MATCH(J$1,'Raw-products'!$A$1:$H$1,0))</f>
        <v>S</v>
      </c>
      <c r="K2081" t="str">
        <f>VLOOKUP($C2081,'Raw-products'!$A$2:$H$1261,MATCH(K$1,'Raw-products'!$A$1:$H$1,0))</f>
        <v>green</v>
      </c>
      <c r="L2081">
        <f>VLOOKUP($C2081,'Raw-products'!$A$2:$H$1261,MATCH(L$1,'Raw-products'!$A$1:$H$1,0))</f>
        <v>92</v>
      </c>
      <c r="M2081">
        <f>VLOOKUP($C2081,'Raw-products'!$A$2:$H$1261,MATCH(M$1,'Raw-products'!$A$1:$H$1,0))</f>
        <v>49</v>
      </c>
      <c r="N2081" s="5">
        <f t="shared" si="64"/>
        <v>4508</v>
      </c>
      <c r="O2081" cm="1">
        <f t="array" ref="O2081:R2081">_xlfn.XLOOKUP($B2081,'Raw -orders'!$A:$A,'Raw -orders'!$B:$E)</f>
        <v>918</v>
      </c>
      <c r="P2081">
        <v>55376</v>
      </c>
      <c r="Q2081" s="1">
        <v>44432</v>
      </c>
      <c r="R2081" s="1">
        <v>44454</v>
      </c>
      <c r="S2081" t="str" cm="1">
        <f t="array" ref="S2081:Z2081">_xlfn.XLOOKUP($O2081,'Raw - customers'!$A:$A,'Raw - customers'!$B:$I)</f>
        <v>Tracie Okey</v>
      </c>
      <c r="T2081" t="str">
        <v>Polygender</v>
      </c>
      <c r="U2081">
        <v>69</v>
      </c>
      <c r="V2081" t="str">
        <v>056 Khan RidgeSuite 131</v>
      </c>
      <c r="W2081">
        <v>1328</v>
      </c>
      <c r="X2081" t="str">
        <v>Violetstad</v>
      </c>
      <c r="Y2081" t="str">
        <v>Australian Capital Territory</v>
      </c>
      <c r="Z2081" t="str">
        <v>Australia</v>
      </c>
      <c r="AA2081">
        <v>8</v>
      </c>
      <c r="AB2081" s="3" t="str">
        <f t="shared" si="65"/>
        <v>20 to 30</v>
      </c>
      <c r="AM2081" s="6">
        <v>918</v>
      </c>
      <c r="AN2081" s="6" t="s">
        <v>1350</v>
      </c>
    </row>
    <row r="2082" spans="1:40" x14ac:dyDescent="0.25">
      <c r="A2082">
        <v>2080</v>
      </c>
      <c r="B2082">
        <v>418</v>
      </c>
      <c r="C2082">
        <v>964</v>
      </c>
      <c r="D2082">
        <v>97</v>
      </c>
      <c r="E2082">
        <v>3</v>
      </c>
      <c r="F2082">
        <v>291</v>
      </c>
      <c r="G2082">
        <v>1</v>
      </c>
      <c r="H2082" t="str">
        <f>VLOOKUP($C2082,'Raw-products'!$A$2:$H$1261,MATCH(H$1,'Raw-products'!$A$1:$H$1,0))</f>
        <v>Trousers</v>
      </c>
      <c r="I2082" t="str">
        <f>VLOOKUP($C2082,'Raw-products'!$A$2:$H$1261,MATCH(I$1,'Raw-products'!$A$1:$H$1,0))</f>
        <v>Slim-Fit</v>
      </c>
      <c r="J2082" t="str">
        <f>VLOOKUP($C2082,'Raw-products'!$A$2:$H$1261,MATCH(J$1,'Raw-products'!$A$1:$H$1,0))</f>
        <v>XL</v>
      </c>
      <c r="K2082" t="str">
        <f>VLOOKUP($C2082,'Raw-products'!$A$2:$H$1261,MATCH(K$1,'Raw-products'!$A$1:$H$1,0))</f>
        <v>green</v>
      </c>
      <c r="L2082">
        <f>VLOOKUP($C2082,'Raw-products'!$A$2:$H$1261,MATCH(L$1,'Raw-products'!$A$1:$H$1,0))</f>
        <v>119</v>
      </c>
      <c r="M2082">
        <f>VLOOKUP($C2082,'Raw-products'!$A$2:$H$1261,MATCH(M$1,'Raw-products'!$A$1:$H$1,0))</f>
        <v>67</v>
      </c>
      <c r="N2082" s="5">
        <f t="shared" si="64"/>
        <v>7973</v>
      </c>
      <c r="O2082" cm="1">
        <f t="array" ref="O2082:R2082">_xlfn.XLOOKUP($B2082,'Raw -orders'!$A:$A,'Raw -orders'!$B:$E)</f>
        <v>918</v>
      </c>
      <c r="P2082">
        <v>55376</v>
      </c>
      <c r="Q2082" s="1">
        <v>44432</v>
      </c>
      <c r="R2082" s="1">
        <v>44454</v>
      </c>
      <c r="S2082" t="str" cm="1">
        <f t="array" ref="S2082:Z2082">_xlfn.XLOOKUP($O2082,'Raw - customers'!$A:$A,'Raw - customers'!$B:$I)</f>
        <v>Tracie Okey</v>
      </c>
      <c r="T2082" t="str">
        <v>Polygender</v>
      </c>
      <c r="U2082">
        <v>69</v>
      </c>
      <c r="V2082" t="str">
        <v>056 Khan RidgeSuite 131</v>
      </c>
      <c r="W2082">
        <v>1328</v>
      </c>
      <c r="X2082" t="str">
        <v>Violetstad</v>
      </c>
      <c r="Y2082" t="str">
        <v>Australian Capital Territory</v>
      </c>
      <c r="Z2082" t="str">
        <v>Australia</v>
      </c>
      <c r="AA2082">
        <v>8</v>
      </c>
      <c r="AB2082" s="3" t="str">
        <f t="shared" si="65"/>
        <v>20 to 30</v>
      </c>
      <c r="AM2082" s="6">
        <v>918</v>
      </c>
      <c r="AN2082" s="6" t="s">
        <v>1350</v>
      </c>
    </row>
    <row r="2083" spans="1:40" x14ac:dyDescent="0.25">
      <c r="A2083">
        <v>2081</v>
      </c>
      <c r="B2083">
        <v>419</v>
      </c>
      <c r="C2083">
        <v>989</v>
      </c>
      <c r="D2083">
        <v>106</v>
      </c>
      <c r="E2083">
        <v>3</v>
      </c>
      <c r="F2083">
        <v>318</v>
      </c>
      <c r="G2083">
        <v>1</v>
      </c>
      <c r="H2083" t="str">
        <f>VLOOKUP($C2083,'Raw-products'!$A$2:$H$1261,MATCH(H$1,'Raw-products'!$A$1:$H$1,0))</f>
        <v>Trousers</v>
      </c>
      <c r="I2083" t="str">
        <f>VLOOKUP($C2083,'Raw-products'!$A$2:$H$1261,MATCH(I$1,'Raw-products'!$A$1:$H$1,0))</f>
        <v>Wool</v>
      </c>
      <c r="J2083" t="str">
        <f>VLOOKUP($C2083,'Raw-products'!$A$2:$H$1261,MATCH(J$1,'Raw-products'!$A$1:$H$1,0))</f>
        <v>XL</v>
      </c>
      <c r="K2083" t="str">
        <f>VLOOKUP($C2083,'Raw-products'!$A$2:$H$1261,MATCH(K$1,'Raw-products'!$A$1:$H$1,0))</f>
        <v>orange</v>
      </c>
      <c r="L2083">
        <f>VLOOKUP($C2083,'Raw-products'!$A$2:$H$1261,MATCH(L$1,'Raw-products'!$A$1:$H$1,0))</f>
        <v>111</v>
      </c>
      <c r="M2083">
        <f>VLOOKUP($C2083,'Raw-products'!$A$2:$H$1261,MATCH(M$1,'Raw-products'!$A$1:$H$1,0))</f>
        <v>56</v>
      </c>
      <c r="N2083" s="5">
        <f t="shared" si="64"/>
        <v>6216</v>
      </c>
      <c r="O2083" cm="1">
        <f t="array" ref="O2083:R2083">_xlfn.XLOOKUP($B2083,'Raw -orders'!$A:$A,'Raw -orders'!$B:$E)</f>
        <v>745</v>
      </c>
      <c r="P2083">
        <v>19518</v>
      </c>
      <c r="Q2083" s="1">
        <v>44489</v>
      </c>
      <c r="R2083" s="1">
        <v>44510</v>
      </c>
      <c r="S2083" t="str" cm="1">
        <f t="array" ref="S2083:Z2083">_xlfn.XLOOKUP($O2083,'Raw - customers'!$A:$A,'Raw - customers'!$B:$I)</f>
        <v>Lindy Saltrese</v>
      </c>
      <c r="T2083" t="str">
        <v>Non-binary</v>
      </c>
      <c r="U2083">
        <v>31</v>
      </c>
      <c r="V2083" t="str">
        <v>15 Bruen SummitApt. 152</v>
      </c>
      <c r="W2083">
        <v>526</v>
      </c>
      <c r="X2083" t="str">
        <v>North Matthewfort</v>
      </c>
      <c r="Y2083" t="str">
        <v>Northern Territory</v>
      </c>
      <c r="Z2083" t="str">
        <v>Australia</v>
      </c>
      <c r="AA2083">
        <v>10</v>
      </c>
      <c r="AB2083" s="3" t="str">
        <f t="shared" si="65"/>
        <v>20 to 30</v>
      </c>
      <c r="AM2083" s="6">
        <v>745</v>
      </c>
      <c r="AN2083" s="6" t="s">
        <v>1339</v>
      </c>
    </row>
    <row r="2084" spans="1:40" x14ac:dyDescent="0.25">
      <c r="A2084">
        <v>2082</v>
      </c>
      <c r="B2084">
        <v>419</v>
      </c>
      <c r="C2084">
        <v>1135</v>
      </c>
      <c r="D2084">
        <v>102</v>
      </c>
      <c r="E2084">
        <v>2</v>
      </c>
      <c r="F2084">
        <v>204</v>
      </c>
      <c r="G2084">
        <v>1</v>
      </c>
      <c r="H2084" t="str">
        <f>VLOOKUP($C2084,'Raw-products'!$A$2:$H$1261,MATCH(H$1,'Raw-products'!$A$1:$H$1,0))</f>
        <v>Trousers</v>
      </c>
      <c r="I2084" t="str">
        <f>VLOOKUP($C2084,'Raw-products'!$A$2:$H$1261,MATCH(I$1,'Raw-products'!$A$1:$H$1,0))</f>
        <v>Cargo Pants</v>
      </c>
      <c r="J2084" t="str">
        <f>VLOOKUP($C2084,'Raw-products'!$A$2:$H$1261,MATCH(J$1,'Raw-products'!$A$1:$H$1,0))</f>
        <v>XS</v>
      </c>
      <c r="K2084" t="str">
        <f>VLOOKUP($C2084,'Raw-products'!$A$2:$H$1261,MATCH(K$1,'Raw-products'!$A$1:$H$1,0))</f>
        <v>green</v>
      </c>
      <c r="L2084">
        <f>VLOOKUP($C2084,'Raw-products'!$A$2:$H$1261,MATCH(L$1,'Raw-products'!$A$1:$H$1,0))</f>
        <v>106</v>
      </c>
      <c r="M2084">
        <f>VLOOKUP($C2084,'Raw-products'!$A$2:$H$1261,MATCH(M$1,'Raw-products'!$A$1:$H$1,0))</f>
        <v>63</v>
      </c>
      <c r="N2084" s="5">
        <f t="shared" si="64"/>
        <v>6678</v>
      </c>
      <c r="O2084" cm="1">
        <f t="array" ref="O2084:R2084">_xlfn.XLOOKUP($B2084,'Raw -orders'!$A:$A,'Raw -orders'!$B:$E)</f>
        <v>745</v>
      </c>
      <c r="P2084">
        <v>19518</v>
      </c>
      <c r="Q2084" s="1">
        <v>44489</v>
      </c>
      <c r="R2084" s="1">
        <v>44510</v>
      </c>
      <c r="S2084" t="str" cm="1">
        <f t="array" ref="S2084:Z2084">_xlfn.XLOOKUP($O2084,'Raw - customers'!$A:$A,'Raw - customers'!$B:$I)</f>
        <v>Lindy Saltrese</v>
      </c>
      <c r="T2084" t="str">
        <v>Non-binary</v>
      </c>
      <c r="U2084">
        <v>31</v>
      </c>
      <c r="V2084" t="str">
        <v>15 Bruen SummitApt. 152</v>
      </c>
      <c r="W2084">
        <v>526</v>
      </c>
      <c r="X2084" t="str">
        <v>North Matthewfort</v>
      </c>
      <c r="Y2084" t="str">
        <v>Northern Territory</v>
      </c>
      <c r="Z2084" t="str">
        <v>Australia</v>
      </c>
      <c r="AA2084">
        <v>10</v>
      </c>
      <c r="AB2084" s="3" t="str">
        <f t="shared" si="65"/>
        <v>20 to 30</v>
      </c>
      <c r="AM2084" s="6">
        <v>745</v>
      </c>
      <c r="AN2084" s="6" t="s">
        <v>1339</v>
      </c>
    </row>
    <row r="2085" spans="1:40" x14ac:dyDescent="0.25">
      <c r="A2085">
        <v>2083</v>
      </c>
      <c r="B2085">
        <v>419</v>
      </c>
      <c r="C2085">
        <v>669</v>
      </c>
      <c r="D2085">
        <v>113</v>
      </c>
      <c r="E2085">
        <v>2</v>
      </c>
      <c r="F2085">
        <v>226</v>
      </c>
      <c r="G2085">
        <v>1</v>
      </c>
      <c r="H2085" t="str">
        <f>VLOOKUP($C2085,'Raw-products'!$A$2:$H$1261,MATCH(H$1,'Raw-products'!$A$1:$H$1,0))</f>
        <v>Jacket</v>
      </c>
      <c r="I2085" t="str">
        <f>VLOOKUP($C2085,'Raw-products'!$A$2:$H$1261,MATCH(I$1,'Raw-products'!$A$1:$H$1,0))</f>
        <v>Parka</v>
      </c>
      <c r="J2085" t="str">
        <f>VLOOKUP($C2085,'Raw-products'!$A$2:$H$1261,MATCH(J$1,'Raw-products'!$A$1:$H$1,0))</f>
        <v>XL</v>
      </c>
      <c r="K2085" t="str">
        <f>VLOOKUP($C2085,'Raw-products'!$A$2:$H$1261,MATCH(K$1,'Raw-products'!$A$1:$H$1,0))</f>
        <v>red</v>
      </c>
      <c r="L2085">
        <f>VLOOKUP($C2085,'Raw-products'!$A$2:$H$1261,MATCH(L$1,'Raw-products'!$A$1:$H$1,0))</f>
        <v>119</v>
      </c>
      <c r="M2085">
        <f>VLOOKUP($C2085,'Raw-products'!$A$2:$H$1261,MATCH(M$1,'Raw-products'!$A$1:$H$1,0))</f>
        <v>64</v>
      </c>
      <c r="N2085" s="5">
        <f t="shared" si="64"/>
        <v>7616</v>
      </c>
      <c r="O2085" cm="1">
        <f t="array" ref="O2085:R2085">_xlfn.XLOOKUP($B2085,'Raw -orders'!$A:$A,'Raw -orders'!$B:$E)</f>
        <v>745</v>
      </c>
      <c r="P2085">
        <v>19518</v>
      </c>
      <c r="Q2085" s="1">
        <v>44489</v>
      </c>
      <c r="R2085" s="1">
        <v>44510</v>
      </c>
      <c r="S2085" t="str" cm="1">
        <f t="array" ref="S2085:Z2085">_xlfn.XLOOKUP($O2085,'Raw - customers'!$A:$A,'Raw - customers'!$B:$I)</f>
        <v>Lindy Saltrese</v>
      </c>
      <c r="T2085" t="str">
        <v>Non-binary</v>
      </c>
      <c r="U2085">
        <v>31</v>
      </c>
      <c r="V2085" t="str">
        <v>15 Bruen SummitApt. 152</v>
      </c>
      <c r="W2085">
        <v>526</v>
      </c>
      <c r="X2085" t="str">
        <v>North Matthewfort</v>
      </c>
      <c r="Y2085" t="str">
        <v>Northern Territory</v>
      </c>
      <c r="Z2085" t="str">
        <v>Australia</v>
      </c>
      <c r="AA2085">
        <v>10</v>
      </c>
      <c r="AB2085" s="3" t="str">
        <f t="shared" si="65"/>
        <v>20 to 30</v>
      </c>
      <c r="AM2085" s="6">
        <v>745</v>
      </c>
      <c r="AN2085" s="6" t="s">
        <v>1339</v>
      </c>
    </row>
    <row r="2086" spans="1:40" x14ac:dyDescent="0.25">
      <c r="A2086">
        <v>2084</v>
      </c>
      <c r="B2086">
        <v>419</v>
      </c>
      <c r="C2086">
        <v>691</v>
      </c>
      <c r="D2086">
        <v>113</v>
      </c>
      <c r="E2086">
        <v>3</v>
      </c>
      <c r="F2086">
        <v>339</v>
      </c>
      <c r="G2086">
        <v>1</v>
      </c>
      <c r="H2086" t="str">
        <f>VLOOKUP($C2086,'Raw-products'!$A$2:$H$1261,MATCH(H$1,'Raw-products'!$A$1:$H$1,0))</f>
        <v>Jacket</v>
      </c>
      <c r="I2086" t="str">
        <f>VLOOKUP($C2086,'Raw-products'!$A$2:$H$1261,MATCH(I$1,'Raw-products'!$A$1:$H$1,0))</f>
        <v>Parka</v>
      </c>
      <c r="J2086" t="str">
        <f>VLOOKUP($C2086,'Raw-products'!$A$2:$H$1261,MATCH(J$1,'Raw-products'!$A$1:$H$1,0))</f>
        <v>S</v>
      </c>
      <c r="K2086" t="str">
        <f>VLOOKUP($C2086,'Raw-products'!$A$2:$H$1261,MATCH(K$1,'Raw-products'!$A$1:$H$1,0))</f>
        <v>indigo</v>
      </c>
      <c r="L2086">
        <f>VLOOKUP($C2086,'Raw-products'!$A$2:$H$1261,MATCH(L$1,'Raw-products'!$A$1:$H$1,0))</f>
        <v>119</v>
      </c>
      <c r="M2086">
        <f>VLOOKUP($C2086,'Raw-products'!$A$2:$H$1261,MATCH(M$1,'Raw-products'!$A$1:$H$1,0))</f>
        <v>53</v>
      </c>
      <c r="N2086" s="5">
        <f t="shared" si="64"/>
        <v>6307</v>
      </c>
      <c r="O2086" cm="1">
        <f t="array" ref="O2086:R2086">_xlfn.XLOOKUP($B2086,'Raw -orders'!$A:$A,'Raw -orders'!$B:$E)</f>
        <v>745</v>
      </c>
      <c r="P2086">
        <v>19518</v>
      </c>
      <c r="Q2086" s="1">
        <v>44489</v>
      </c>
      <c r="R2086" s="1">
        <v>44510</v>
      </c>
      <c r="S2086" t="str" cm="1">
        <f t="array" ref="S2086:Z2086">_xlfn.XLOOKUP($O2086,'Raw - customers'!$A:$A,'Raw - customers'!$B:$I)</f>
        <v>Lindy Saltrese</v>
      </c>
      <c r="T2086" t="str">
        <v>Non-binary</v>
      </c>
      <c r="U2086">
        <v>31</v>
      </c>
      <c r="V2086" t="str">
        <v>15 Bruen SummitApt. 152</v>
      </c>
      <c r="W2086">
        <v>526</v>
      </c>
      <c r="X2086" t="str">
        <v>North Matthewfort</v>
      </c>
      <c r="Y2086" t="str">
        <v>Northern Territory</v>
      </c>
      <c r="Z2086" t="str">
        <v>Australia</v>
      </c>
      <c r="AA2086">
        <v>10</v>
      </c>
      <c r="AB2086" s="3" t="str">
        <f t="shared" si="65"/>
        <v>20 to 30</v>
      </c>
      <c r="AM2086" s="6">
        <v>745</v>
      </c>
      <c r="AN2086" s="6" t="s">
        <v>1339</v>
      </c>
    </row>
    <row r="2087" spans="1:40" x14ac:dyDescent="0.25">
      <c r="A2087">
        <v>2085</v>
      </c>
      <c r="B2087">
        <v>419</v>
      </c>
      <c r="C2087">
        <v>581</v>
      </c>
      <c r="D2087">
        <v>100</v>
      </c>
      <c r="E2087">
        <v>2</v>
      </c>
      <c r="F2087">
        <v>200</v>
      </c>
      <c r="G2087">
        <v>1</v>
      </c>
      <c r="H2087" t="str">
        <f>VLOOKUP($C2087,'Raw-products'!$A$2:$H$1261,MATCH(H$1,'Raw-products'!$A$1:$H$1,0))</f>
        <v>Jacket</v>
      </c>
      <c r="I2087" t="str">
        <f>VLOOKUP($C2087,'Raw-products'!$A$2:$H$1261,MATCH(I$1,'Raw-products'!$A$1:$H$1,0))</f>
        <v>Bomber</v>
      </c>
      <c r="J2087" t="str">
        <f>VLOOKUP($C2087,'Raw-products'!$A$2:$H$1261,MATCH(J$1,'Raw-products'!$A$1:$H$1,0))</f>
        <v>S</v>
      </c>
      <c r="K2087" t="str">
        <f>VLOOKUP($C2087,'Raw-products'!$A$2:$H$1261,MATCH(K$1,'Raw-products'!$A$1:$H$1,0))</f>
        <v>blue</v>
      </c>
      <c r="L2087">
        <f>VLOOKUP($C2087,'Raw-products'!$A$2:$H$1261,MATCH(L$1,'Raw-products'!$A$1:$H$1,0))</f>
        <v>90</v>
      </c>
      <c r="M2087">
        <f>VLOOKUP($C2087,'Raw-products'!$A$2:$H$1261,MATCH(M$1,'Raw-products'!$A$1:$H$1,0))</f>
        <v>50</v>
      </c>
      <c r="N2087" s="5">
        <f t="shared" si="64"/>
        <v>4500</v>
      </c>
      <c r="O2087" cm="1">
        <f t="array" ref="O2087:R2087">_xlfn.XLOOKUP($B2087,'Raw -orders'!$A:$A,'Raw -orders'!$B:$E)</f>
        <v>745</v>
      </c>
      <c r="P2087">
        <v>19518</v>
      </c>
      <c r="Q2087" s="1">
        <v>44489</v>
      </c>
      <c r="R2087" s="1">
        <v>44510</v>
      </c>
      <c r="S2087" t="str" cm="1">
        <f t="array" ref="S2087:Z2087">_xlfn.XLOOKUP($O2087,'Raw - customers'!$A:$A,'Raw - customers'!$B:$I)</f>
        <v>Lindy Saltrese</v>
      </c>
      <c r="T2087" t="str">
        <v>Non-binary</v>
      </c>
      <c r="U2087">
        <v>31</v>
      </c>
      <c r="V2087" t="str">
        <v>15 Bruen SummitApt. 152</v>
      </c>
      <c r="W2087">
        <v>526</v>
      </c>
      <c r="X2087" t="str">
        <v>North Matthewfort</v>
      </c>
      <c r="Y2087" t="str">
        <v>Northern Territory</v>
      </c>
      <c r="Z2087" t="str">
        <v>Australia</v>
      </c>
      <c r="AA2087">
        <v>10</v>
      </c>
      <c r="AB2087" s="3" t="str">
        <f t="shared" si="65"/>
        <v>20 to 30</v>
      </c>
      <c r="AM2087" s="6">
        <v>745</v>
      </c>
      <c r="AN2087" s="6" t="s">
        <v>1339</v>
      </c>
    </row>
    <row r="2088" spans="1:40" x14ac:dyDescent="0.25">
      <c r="A2088">
        <v>2086</v>
      </c>
      <c r="B2088">
        <v>419</v>
      </c>
      <c r="C2088">
        <v>34</v>
      </c>
      <c r="D2088">
        <v>96</v>
      </c>
      <c r="E2088">
        <v>2</v>
      </c>
      <c r="F2088">
        <v>192</v>
      </c>
      <c r="G2088">
        <v>1</v>
      </c>
      <c r="H2088" t="str">
        <f>VLOOKUP($C2088,'Raw-products'!$A$2:$H$1261,MATCH(H$1,'Raw-products'!$A$1:$H$1,0))</f>
        <v>Shirt</v>
      </c>
      <c r="I2088" t="str">
        <f>VLOOKUP($C2088,'Raw-products'!$A$2:$H$1261,MATCH(I$1,'Raw-products'!$A$1:$H$1,0))</f>
        <v>Oxford Cloth</v>
      </c>
      <c r="J2088" t="str">
        <f>VLOOKUP($C2088,'Raw-products'!$A$2:$H$1261,MATCH(J$1,'Raw-products'!$A$1:$H$1,0))</f>
        <v>XL</v>
      </c>
      <c r="K2088" t="str">
        <f>VLOOKUP($C2088,'Raw-products'!$A$2:$H$1261,MATCH(K$1,'Raw-products'!$A$1:$H$1,0))</f>
        <v>violet</v>
      </c>
      <c r="L2088">
        <f>VLOOKUP($C2088,'Raw-products'!$A$2:$H$1261,MATCH(L$1,'Raw-products'!$A$1:$H$1,0))</f>
        <v>114</v>
      </c>
      <c r="M2088">
        <f>VLOOKUP($C2088,'Raw-products'!$A$2:$H$1261,MATCH(M$1,'Raw-products'!$A$1:$H$1,0))</f>
        <v>54</v>
      </c>
      <c r="N2088" s="5">
        <f t="shared" si="64"/>
        <v>6156</v>
      </c>
      <c r="O2088" cm="1">
        <f t="array" ref="O2088:R2088">_xlfn.XLOOKUP($B2088,'Raw -orders'!$A:$A,'Raw -orders'!$B:$E)</f>
        <v>745</v>
      </c>
      <c r="P2088">
        <v>19518</v>
      </c>
      <c r="Q2088" s="1">
        <v>44489</v>
      </c>
      <c r="R2088" s="1">
        <v>44510</v>
      </c>
      <c r="S2088" t="str" cm="1">
        <f t="array" ref="S2088:Z2088">_xlfn.XLOOKUP($O2088,'Raw - customers'!$A:$A,'Raw - customers'!$B:$I)</f>
        <v>Lindy Saltrese</v>
      </c>
      <c r="T2088" t="str">
        <v>Non-binary</v>
      </c>
      <c r="U2088">
        <v>31</v>
      </c>
      <c r="V2088" t="str">
        <v>15 Bruen SummitApt. 152</v>
      </c>
      <c r="W2088">
        <v>526</v>
      </c>
      <c r="X2088" t="str">
        <v>North Matthewfort</v>
      </c>
      <c r="Y2088" t="str">
        <v>Northern Territory</v>
      </c>
      <c r="Z2088" t="str">
        <v>Australia</v>
      </c>
      <c r="AA2088">
        <v>10</v>
      </c>
      <c r="AB2088" s="3" t="str">
        <f t="shared" si="65"/>
        <v>20 to 30</v>
      </c>
      <c r="AM2088" s="6">
        <v>745</v>
      </c>
      <c r="AN2088" s="6" t="s">
        <v>1339</v>
      </c>
    </row>
    <row r="2089" spans="1:40" x14ac:dyDescent="0.25">
      <c r="A2089">
        <v>2087</v>
      </c>
      <c r="B2089">
        <v>420</v>
      </c>
      <c r="C2089">
        <v>441</v>
      </c>
      <c r="D2089">
        <v>107</v>
      </c>
      <c r="E2089">
        <v>1</v>
      </c>
      <c r="F2089">
        <v>107</v>
      </c>
      <c r="G2089">
        <v>1</v>
      </c>
      <c r="H2089" t="str">
        <f>VLOOKUP($C2089,'Raw-products'!$A$2:$H$1261,MATCH(H$1,'Raw-products'!$A$1:$H$1,0))</f>
        <v>Jacket</v>
      </c>
      <c r="I2089" t="str">
        <f>VLOOKUP($C2089,'Raw-products'!$A$2:$H$1261,MATCH(I$1,'Raw-products'!$A$1:$H$1,0))</f>
        <v>Denim</v>
      </c>
      <c r="J2089" t="str">
        <f>VLOOKUP($C2089,'Raw-products'!$A$2:$H$1261,MATCH(J$1,'Raw-products'!$A$1:$H$1,0))</f>
        <v>S</v>
      </c>
      <c r="K2089" t="str">
        <f>VLOOKUP($C2089,'Raw-products'!$A$2:$H$1261,MATCH(K$1,'Raw-products'!$A$1:$H$1,0))</f>
        <v>blue</v>
      </c>
      <c r="L2089">
        <f>VLOOKUP($C2089,'Raw-products'!$A$2:$H$1261,MATCH(L$1,'Raw-products'!$A$1:$H$1,0))</f>
        <v>92</v>
      </c>
      <c r="M2089">
        <f>VLOOKUP($C2089,'Raw-products'!$A$2:$H$1261,MATCH(M$1,'Raw-products'!$A$1:$H$1,0))</f>
        <v>56</v>
      </c>
      <c r="N2089" s="5">
        <f t="shared" si="64"/>
        <v>5152</v>
      </c>
      <c r="O2089" cm="1">
        <f t="array" ref="O2089:R2089">_xlfn.XLOOKUP($B2089,'Raw -orders'!$A:$A,'Raw -orders'!$B:$E)</f>
        <v>482</v>
      </c>
      <c r="P2089">
        <v>25541</v>
      </c>
      <c r="Q2089" s="1">
        <v>44249</v>
      </c>
      <c r="R2089" s="1">
        <v>44274</v>
      </c>
      <c r="S2089" t="str" cm="1">
        <f t="array" ref="S2089:Z2089">_xlfn.XLOOKUP($O2089,'Raw - customers'!$A:$A,'Raw - customers'!$B:$I)</f>
        <v>Stanley Kolakowski</v>
      </c>
      <c r="T2089" t="str">
        <v>Agender</v>
      </c>
      <c r="U2089">
        <v>63</v>
      </c>
      <c r="V2089" t="str">
        <v>7295 Champlin CrestApt. 519</v>
      </c>
      <c r="W2089">
        <v>8260</v>
      </c>
      <c r="X2089" t="str">
        <v>East Joshua</v>
      </c>
      <c r="Y2089" t="str">
        <v>Queensland</v>
      </c>
      <c r="Z2089" t="str">
        <v>Australia</v>
      </c>
      <c r="AA2089">
        <v>2</v>
      </c>
      <c r="AB2089" s="3" t="str">
        <f t="shared" si="65"/>
        <v>20 to 30</v>
      </c>
      <c r="AM2089" s="6">
        <v>482</v>
      </c>
      <c r="AN2089" s="6" t="s">
        <v>1355</v>
      </c>
    </row>
    <row r="2090" spans="1:40" x14ac:dyDescent="0.25">
      <c r="A2090">
        <v>2088</v>
      </c>
      <c r="B2090">
        <v>420</v>
      </c>
      <c r="C2090">
        <v>109</v>
      </c>
      <c r="D2090">
        <v>92</v>
      </c>
      <c r="E2090">
        <v>3</v>
      </c>
      <c r="F2090">
        <v>276</v>
      </c>
      <c r="G2090">
        <v>1</v>
      </c>
      <c r="H2090" t="str">
        <f>VLOOKUP($C2090,'Raw-products'!$A$2:$H$1261,MATCH(H$1,'Raw-products'!$A$1:$H$1,0))</f>
        <v>Shirt</v>
      </c>
      <c r="I2090" t="str">
        <f>VLOOKUP($C2090,'Raw-products'!$A$2:$H$1261,MATCH(I$1,'Raw-products'!$A$1:$H$1,0))</f>
        <v>Denim</v>
      </c>
      <c r="J2090" t="str">
        <f>VLOOKUP($C2090,'Raw-products'!$A$2:$H$1261,MATCH(J$1,'Raw-products'!$A$1:$H$1,0))</f>
        <v>XL</v>
      </c>
      <c r="K2090" t="str">
        <f>VLOOKUP($C2090,'Raw-products'!$A$2:$H$1261,MATCH(K$1,'Raw-products'!$A$1:$H$1,0))</f>
        <v>red</v>
      </c>
      <c r="L2090">
        <f>VLOOKUP($C2090,'Raw-products'!$A$2:$H$1261,MATCH(L$1,'Raw-products'!$A$1:$H$1,0))</f>
        <v>115</v>
      </c>
      <c r="M2090">
        <f>VLOOKUP($C2090,'Raw-products'!$A$2:$H$1261,MATCH(M$1,'Raw-products'!$A$1:$H$1,0))</f>
        <v>63</v>
      </c>
      <c r="N2090" s="5">
        <f t="shared" si="64"/>
        <v>7245</v>
      </c>
      <c r="O2090" cm="1">
        <f t="array" ref="O2090:R2090">_xlfn.XLOOKUP($B2090,'Raw -orders'!$A:$A,'Raw -orders'!$B:$E)</f>
        <v>482</v>
      </c>
      <c r="P2090">
        <v>25541</v>
      </c>
      <c r="Q2090" s="1">
        <v>44249</v>
      </c>
      <c r="R2090" s="1">
        <v>44274</v>
      </c>
      <c r="S2090" t="str" cm="1">
        <f t="array" ref="S2090:Z2090">_xlfn.XLOOKUP($O2090,'Raw - customers'!$A:$A,'Raw - customers'!$B:$I)</f>
        <v>Stanley Kolakowski</v>
      </c>
      <c r="T2090" t="str">
        <v>Agender</v>
      </c>
      <c r="U2090">
        <v>63</v>
      </c>
      <c r="V2090" t="str">
        <v>7295 Champlin CrestApt. 519</v>
      </c>
      <c r="W2090">
        <v>8260</v>
      </c>
      <c r="X2090" t="str">
        <v>East Joshua</v>
      </c>
      <c r="Y2090" t="str">
        <v>Queensland</v>
      </c>
      <c r="Z2090" t="str">
        <v>Australia</v>
      </c>
      <c r="AA2090">
        <v>2</v>
      </c>
      <c r="AB2090" s="3" t="str">
        <f t="shared" si="65"/>
        <v>20 to 30</v>
      </c>
      <c r="AM2090" s="6">
        <v>482</v>
      </c>
      <c r="AN2090" s="6" t="s">
        <v>1355</v>
      </c>
    </row>
    <row r="2091" spans="1:40" x14ac:dyDescent="0.25">
      <c r="A2091">
        <v>2089</v>
      </c>
      <c r="B2091">
        <v>420</v>
      </c>
      <c r="C2091">
        <v>253</v>
      </c>
      <c r="D2091">
        <v>95</v>
      </c>
      <c r="E2091">
        <v>2</v>
      </c>
      <c r="F2091">
        <v>190</v>
      </c>
      <c r="G2091">
        <v>1</v>
      </c>
      <c r="H2091" t="str">
        <f>VLOOKUP($C2091,'Raw-products'!$A$2:$H$1261,MATCH(H$1,'Raw-products'!$A$1:$H$1,0))</f>
        <v>Shirt</v>
      </c>
      <c r="I2091" t="str">
        <f>VLOOKUP($C2091,'Raw-products'!$A$2:$H$1261,MATCH(I$1,'Raw-products'!$A$1:$H$1,0))</f>
        <v>Polo</v>
      </c>
      <c r="J2091" t="str">
        <f>VLOOKUP($C2091,'Raw-products'!$A$2:$H$1261,MATCH(J$1,'Raw-products'!$A$1:$H$1,0))</f>
        <v>L</v>
      </c>
      <c r="K2091" t="str">
        <f>VLOOKUP($C2091,'Raw-products'!$A$2:$H$1261,MATCH(K$1,'Raw-products'!$A$1:$H$1,0))</f>
        <v>orange</v>
      </c>
      <c r="L2091">
        <f>VLOOKUP($C2091,'Raw-products'!$A$2:$H$1261,MATCH(L$1,'Raw-products'!$A$1:$H$1,0))</f>
        <v>117</v>
      </c>
      <c r="M2091">
        <f>VLOOKUP($C2091,'Raw-products'!$A$2:$H$1261,MATCH(M$1,'Raw-products'!$A$1:$H$1,0))</f>
        <v>63</v>
      </c>
      <c r="N2091" s="5">
        <f t="shared" si="64"/>
        <v>7371</v>
      </c>
      <c r="O2091" cm="1">
        <f t="array" ref="O2091:R2091">_xlfn.XLOOKUP($B2091,'Raw -orders'!$A:$A,'Raw -orders'!$B:$E)</f>
        <v>482</v>
      </c>
      <c r="P2091">
        <v>25541</v>
      </c>
      <c r="Q2091" s="1">
        <v>44249</v>
      </c>
      <c r="R2091" s="1">
        <v>44274</v>
      </c>
      <c r="S2091" t="str" cm="1">
        <f t="array" ref="S2091:Z2091">_xlfn.XLOOKUP($O2091,'Raw - customers'!$A:$A,'Raw - customers'!$B:$I)</f>
        <v>Stanley Kolakowski</v>
      </c>
      <c r="T2091" t="str">
        <v>Agender</v>
      </c>
      <c r="U2091">
        <v>63</v>
      </c>
      <c r="V2091" t="str">
        <v>7295 Champlin CrestApt. 519</v>
      </c>
      <c r="W2091">
        <v>8260</v>
      </c>
      <c r="X2091" t="str">
        <v>East Joshua</v>
      </c>
      <c r="Y2091" t="str">
        <v>Queensland</v>
      </c>
      <c r="Z2091" t="str">
        <v>Australia</v>
      </c>
      <c r="AA2091">
        <v>2</v>
      </c>
      <c r="AB2091" s="3" t="str">
        <f t="shared" si="65"/>
        <v>20 to 30</v>
      </c>
      <c r="AM2091" s="6">
        <v>482</v>
      </c>
      <c r="AN2091" s="6" t="s">
        <v>1355</v>
      </c>
    </row>
    <row r="2092" spans="1:40" x14ac:dyDescent="0.25">
      <c r="A2092">
        <v>2090</v>
      </c>
      <c r="B2092">
        <v>420</v>
      </c>
      <c r="C2092">
        <v>960</v>
      </c>
      <c r="D2092">
        <v>97</v>
      </c>
      <c r="E2092">
        <v>3</v>
      </c>
      <c r="F2092">
        <v>291</v>
      </c>
      <c r="G2092">
        <v>1</v>
      </c>
      <c r="H2092" t="str">
        <f>VLOOKUP($C2092,'Raw-products'!$A$2:$H$1261,MATCH(H$1,'Raw-products'!$A$1:$H$1,0))</f>
        <v>Trousers</v>
      </c>
      <c r="I2092" t="str">
        <f>VLOOKUP($C2092,'Raw-products'!$A$2:$H$1261,MATCH(I$1,'Raw-products'!$A$1:$H$1,0))</f>
        <v>Slim-Fit</v>
      </c>
      <c r="J2092" t="str">
        <f>VLOOKUP($C2092,'Raw-products'!$A$2:$H$1261,MATCH(J$1,'Raw-products'!$A$1:$H$1,0))</f>
        <v>XS</v>
      </c>
      <c r="K2092" t="str">
        <f>VLOOKUP($C2092,'Raw-products'!$A$2:$H$1261,MATCH(K$1,'Raw-products'!$A$1:$H$1,0))</f>
        <v>green</v>
      </c>
      <c r="L2092">
        <f>VLOOKUP($C2092,'Raw-products'!$A$2:$H$1261,MATCH(L$1,'Raw-products'!$A$1:$H$1,0))</f>
        <v>119</v>
      </c>
      <c r="M2092">
        <f>VLOOKUP($C2092,'Raw-products'!$A$2:$H$1261,MATCH(M$1,'Raw-products'!$A$1:$H$1,0))</f>
        <v>74</v>
      </c>
      <c r="N2092" s="5">
        <f t="shared" si="64"/>
        <v>8806</v>
      </c>
      <c r="O2092" cm="1">
        <f t="array" ref="O2092:R2092">_xlfn.XLOOKUP($B2092,'Raw -orders'!$A:$A,'Raw -orders'!$B:$E)</f>
        <v>482</v>
      </c>
      <c r="P2092">
        <v>25541</v>
      </c>
      <c r="Q2092" s="1">
        <v>44249</v>
      </c>
      <c r="R2092" s="1">
        <v>44274</v>
      </c>
      <c r="S2092" t="str" cm="1">
        <f t="array" ref="S2092:Z2092">_xlfn.XLOOKUP($O2092,'Raw - customers'!$A:$A,'Raw - customers'!$B:$I)</f>
        <v>Stanley Kolakowski</v>
      </c>
      <c r="T2092" t="str">
        <v>Agender</v>
      </c>
      <c r="U2092">
        <v>63</v>
      </c>
      <c r="V2092" t="str">
        <v>7295 Champlin CrestApt. 519</v>
      </c>
      <c r="W2092">
        <v>8260</v>
      </c>
      <c r="X2092" t="str">
        <v>East Joshua</v>
      </c>
      <c r="Y2092" t="str">
        <v>Queensland</v>
      </c>
      <c r="Z2092" t="str">
        <v>Australia</v>
      </c>
      <c r="AA2092">
        <v>2</v>
      </c>
      <c r="AB2092" s="3" t="str">
        <f t="shared" si="65"/>
        <v>20 to 30</v>
      </c>
      <c r="AM2092" s="6">
        <v>482</v>
      </c>
      <c r="AN2092" s="6" t="s">
        <v>1355</v>
      </c>
    </row>
    <row r="2093" spans="1:40" x14ac:dyDescent="0.25">
      <c r="A2093">
        <v>2091</v>
      </c>
      <c r="B2093">
        <v>420</v>
      </c>
      <c r="C2093">
        <v>579</v>
      </c>
      <c r="D2093">
        <v>100</v>
      </c>
      <c r="E2093">
        <v>3</v>
      </c>
      <c r="F2093">
        <v>300</v>
      </c>
      <c r="G2093">
        <v>1</v>
      </c>
      <c r="H2093" t="str">
        <f>VLOOKUP($C2093,'Raw-products'!$A$2:$H$1261,MATCH(H$1,'Raw-products'!$A$1:$H$1,0))</f>
        <v>Jacket</v>
      </c>
      <c r="I2093" t="str">
        <f>VLOOKUP($C2093,'Raw-products'!$A$2:$H$1261,MATCH(I$1,'Raw-products'!$A$1:$H$1,0))</f>
        <v>Bomber</v>
      </c>
      <c r="J2093" t="str">
        <f>VLOOKUP($C2093,'Raw-products'!$A$2:$H$1261,MATCH(J$1,'Raw-products'!$A$1:$H$1,0))</f>
        <v>XL</v>
      </c>
      <c r="K2093" t="str">
        <f>VLOOKUP($C2093,'Raw-products'!$A$2:$H$1261,MATCH(K$1,'Raw-products'!$A$1:$H$1,0))</f>
        <v>green</v>
      </c>
      <c r="L2093">
        <f>VLOOKUP($C2093,'Raw-products'!$A$2:$H$1261,MATCH(L$1,'Raw-products'!$A$1:$H$1,0))</f>
        <v>90</v>
      </c>
      <c r="M2093">
        <f>VLOOKUP($C2093,'Raw-products'!$A$2:$H$1261,MATCH(M$1,'Raw-products'!$A$1:$H$1,0))</f>
        <v>79</v>
      </c>
      <c r="N2093" s="5">
        <f t="shared" si="64"/>
        <v>7110</v>
      </c>
      <c r="O2093" cm="1">
        <f t="array" ref="O2093:R2093">_xlfn.XLOOKUP($B2093,'Raw -orders'!$A:$A,'Raw -orders'!$B:$E)</f>
        <v>482</v>
      </c>
      <c r="P2093">
        <v>25541</v>
      </c>
      <c r="Q2093" s="1">
        <v>44249</v>
      </c>
      <c r="R2093" s="1">
        <v>44274</v>
      </c>
      <c r="S2093" t="str" cm="1">
        <f t="array" ref="S2093:Z2093">_xlfn.XLOOKUP($O2093,'Raw - customers'!$A:$A,'Raw - customers'!$B:$I)</f>
        <v>Stanley Kolakowski</v>
      </c>
      <c r="T2093" t="str">
        <v>Agender</v>
      </c>
      <c r="U2093">
        <v>63</v>
      </c>
      <c r="V2093" t="str">
        <v>7295 Champlin CrestApt. 519</v>
      </c>
      <c r="W2093">
        <v>8260</v>
      </c>
      <c r="X2093" t="str">
        <v>East Joshua</v>
      </c>
      <c r="Y2093" t="str">
        <v>Queensland</v>
      </c>
      <c r="Z2093" t="str">
        <v>Australia</v>
      </c>
      <c r="AA2093">
        <v>2</v>
      </c>
      <c r="AB2093" s="3" t="str">
        <f t="shared" si="65"/>
        <v>20 to 30</v>
      </c>
      <c r="AM2093" s="6">
        <v>482</v>
      </c>
      <c r="AN2093" s="6" t="s">
        <v>1355</v>
      </c>
    </row>
    <row r="2094" spans="1:40" x14ac:dyDescent="0.25">
      <c r="A2094">
        <v>2092</v>
      </c>
      <c r="B2094">
        <v>421</v>
      </c>
      <c r="C2094">
        <v>767</v>
      </c>
      <c r="D2094">
        <v>109</v>
      </c>
      <c r="E2094">
        <v>2</v>
      </c>
      <c r="F2094">
        <v>218</v>
      </c>
      <c r="G2094">
        <v>1</v>
      </c>
      <c r="H2094" t="str">
        <f>VLOOKUP($C2094,'Raw-products'!$A$2:$H$1261,MATCH(H$1,'Raw-products'!$A$1:$H$1,0))</f>
        <v>Jacket</v>
      </c>
      <c r="I2094" t="str">
        <f>VLOOKUP($C2094,'Raw-products'!$A$2:$H$1261,MATCH(I$1,'Raw-products'!$A$1:$H$1,0))</f>
        <v>Peacoat</v>
      </c>
      <c r="J2094" t="str">
        <f>VLOOKUP($C2094,'Raw-products'!$A$2:$H$1261,MATCH(J$1,'Raw-products'!$A$1:$H$1,0))</f>
        <v>M</v>
      </c>
      <c r="K2094" t="str">
        <f>VLOOKUP($C2094,'Raw-products'!$A$2:$H$1261,MATCH(K$1,'Raw-products'!$A$1:$H$1,0))</f>
        <v>violet</v>
      </c>
      <c r="L2094">
        <f>VLOOKUP($C2094,'Raw-products'!$A$2:$H$1261,MATCH(L$1,'Raw-products'!$A$1:$H$1,0))</f>
        <v>102</v>
      </c>
      <c r="M2094">
        <f>VLOOKUP($C2094,'Raw-products'!$A$2:$H$1261,MATCH(M$1,'Raw-products'!$A$1:$H$1,0))</f>
        <v>77</v>
      </c>
      <c r="N2094" s="5">
        <f t="shared" si="64"/>
        <v>7854</v>
      </c>
      <c r="O2094" cm="1">
        <f t="array" ref="O2094:R2094">_xlfn.XLOOKUP($B2094,'Raw -orders'!$A:$A,'Raw -orders'!$B:$E)</f>
        <v>691</v>
      </c>
      <c r="P2094">
        <v>24273</v>
      </c>
      <c r="Q2094" s="1">
        <v>44467</v>
      </c>
      <c r="R2094" s="1">
        <v>44478</v>
      </c>
      <c r="S2094" t="str" cm="1">
        <f t="array" ref="S2094:Z2094">_xlfn.XLOOKUP($O2094,'Raw - customers'!$A:$A,'Raw - customers'!$B:$I)</f>
        <v>Silvie Bortol</v>
      </c>
      <c r="T2094" t="str">
        <v>Genderfluid</v>
      </c>
      <c r="U2094">
        <v>73</v>
      </c>
      <c r="V2094" t="str">
        <v>90 Fisher RoadSuite 844</v>
      </c>
      <c r="W2094">
        <v>1499</v>
      </c>
      <c r="X2094" t="str">
        <v>Abigailshire</v>
      </c>
      <c r="Y2094" t="str">
        <v>New South Wales</v>
      </c>
      <c r="Z2094" t="str">
        <v>Australia</v>
      </c>
      <c r="AA2094">
        <v>9</v>
      </c>
      <c r="AB2094" s="3" t="str">
        <f t="shared" si="65"/>
        <v>10 to 20</v>
      </c>
      <c r="AM2094" s="6">
        <v>691</v>
      </c>
      <c r="AN2094" s="6" t="s">
        <v>1362</v>
      </c>
    </row>
    <row r="2095" spans="1:40" x14ac:dyDescent="0.25">
      <c r="A2095">
        <v>2093</v>
      </c>
      <c r="B2095">
        <v>421</v>
      </c>
      <c r="C2095">
        <v>755</v>
      </c>
      <c r="D2095">
        <v>109</v>
      </c>
      <c r="E2095">
        <v>3</v>
      </c>
      <c r="F2095">
        <v>327</v>
      </c>
      <c r="G2095">
        <v>1</v>
      </c>
      <c r="H2095" t="str">
        <f>VLOOKUP($C2095,'Raw-products'!$A$2:$H$1261,MATCH(H$1,'Raw-products'!$A$1:$H$1,0))</f>
        <v>Jacket</v>
      </c>
      <c r="I2095" t="str">
        <f>VLOOKUP($C2095,'Raw-products'!$A$2:$H$1261,MATCH(I$1,'Raw-products'!$A$1:$H$1,0))</f>
        <v>Peacoat</v>
      </c>
      <c r="J2095" t="str">
        <f>VLOOKUP($C2095,'Raw-products'!$A$2:$H$1261,MATCH(J$1,'Raw-products'!$A$1:$H$1,0))</f>
        <v>XS</v>
      </c>
      <c r="K2095" t="str">
        <f>VLOOKUP($C2095,'Raw-products'!$A$2:$H$1261,MATCH(K$1,'Raw-products'!$A$1:$H$1,0))</f>
        <v>blue</v>
      </c>
      <c r="L2095">
        <f>VLOOKUP($C2095,'Raw-products'!$A$2:$H$1261,MATCH(L$1,'Raw-products'!$A$1:$H$1,0))</f>
        <v>102</v>
      </c>
      <c r="M2095">
        <f>VLOOKUP($C2095,'Raw-products'!$A$2:$H$1261,MATCH(M$1,'Raw-products'!$A$1:$H$1,0))</f>
        <v>48</v>
      </c>
      <c r="N2095" s="5">
        <f t="shared" si="64"/>
        <v>4896</v>
      </c>
      <c r="O2095" cm="1">
        <f t="array" ref="O2095:R2095">_xlfn.XLOOKUP($B2095,'Raw -orders'!$A:$A,'Raw -orders'!$B:$E)</f>
        <v>691</v>
      </c>
      <c r="P2095">
        <v>24273</v>
      </c>
      <c r="Q2095" s="1">
        <v>44467</v>
      </c>
      <c r="R2095" s="1">
        <v>44478</v>
      </c>
      <c r="S2095" t="str" cm="1">
        <f t="array" ref="S2095:Z2095">_xlfn.XLOOKUP($O2095,'Raw - customers'!$A:$A,'Raw - customers'!$B:$I)</f>
        <v>Silvie Bortol</v>
      </c>
      <c r="T2095" t="str">
        <v>Genderfluid</v>
      </c>
      <c r="U2095">
        <v>73</v>
      </c>
      <c r="V2095" t="str">
        <v>90 Fisher RoadSuite 844</v>
      </c>
      <c r="W2095">
        <v>1499</v>
      </c>
      <c r="X2095" t="str">
        <v>Abigailshire</v>
      </c>
      <c r="Y2095" t="str">
        <v>New South Wales</v>
      </c>
      <c r="Z2095" t="str">
        <v>Australia</v>
      </c>
      <c r="AA2095">
        <v>9</v>
      </c>
      <c r="AB2095" s="3" t="str">
        <f t="shared" si="65"/>
        <v>10 to 20</v>
      </c>
      <c r="AM2095" s="6">
        <v>691</v>
      </c>
      <c r="AN2095" s="6" t="s">
        <v>1362</v>
      </c>
    </row>
    <row r="2096" spans="1:40" x14ac:dyDescent="0.25">
      <c r="A2096">
        <v>2094</v>
      </c>
      <c r="B2096">
        <v>421</v>
      </c>
      <c r="C2096">
        <v>146</v>
      </c>
      <c r="D2096">
        <v>91</v>
      </c>
      <c r="E2096">
        <v>3</v>
      </c>
      <c r="F2096">
        <v>273</v>
      </c>
      <c r="G2096">
        <v>1</v>
      </c>
      <c r="H2096" t="str">
        <f>VLOOKUP($C2096,'Raw-products'!$A$2:$H$1261,MATCH(H$1,'Raw-products'!$A$1:$H$1,0))</f>
        <v>Shirt</v>
      </c>
      <c r="I2096" t="str">
        <f>VLOOKUP($C2096,'Raw-products'!$A$2:$H$1261,MATCH(I$1,'Raw-products'!$A$1:$H$1,0))</f>
        <v>Linen</v>
      </c>
      <c r="J2096" t="str">
        <f>VLOOKUP($C2096,'Raw-products'!$A$2:$H$1261,MATCH(J$1,'Raw-products'!$A$1:$H$1,0))</f>
        <v>S</v>
      </c>
      <c r="K2096" t="str">
        <f>VLOOKUP($C2096,'Raw-products'!$A$2:$H$1261,MATCH(K$1,'Raw-products'!$A$1:$H$1,0))</f>
        <v>orange</v>
      </c>
      <c r="L2096">
        <f>VLOOKUP($C2096,'Raw-products'!$A$2:$H$1261,MATCH(L$1,'Raw-products'!$A$1:$H$1,0))</f>
        <v>116</v>
      </c>
      <c r="M2096">
        <f>VLOOKUP($C2096,'Raw-products'!$A$2:$H$1261,MATCH(M$1,'Raw-products'!$A$1:$H$1,0))</f>
        <v>42</v>
      </c>
      <c r="N2096" s="5">
        <f t="shared" si="64"/>
        <v>4872</v>
      </c>
      <c r="O2096" cm="1">
        <f t="array" ref="O2096:R2096">_xlfn.XLOOKUP($B2096,'Raw -orders'!$A:$A,'Raw -orders'!$B:$E)</f>
        <v>691</v>
      </c>
      <c r="P2096">
        <v>24273</v>
      </c>
      <c r="Q2096" s="1">
        <v>44467</v>
      </c>
      <c r="R2096" s="1">
        <v>44478</v>
      </c>
      <c r="S2096" t="str" cm="1">
        <f t="array" ref="S2096:Z2096">_xlfn.XLOOKUP($O2096,'Raw - customers'!$A:$A,'Raw - customers'!$B:$I)</f>
        <v>Silvie Bortol</v>
      </c>
      <c r="T2096" t="str">
        <v>Genderfluid</v>
      </c>
      <c r="U2096">
        <v>73</v>
      </c>
      <c r="V2096" t="str">
        <v>90 Fisher RoadSuite 844</v>
      </c>
      <c r="W2096">
        <v>1499</v>
      </c>
      <c r="X2096" t="str">
        <v>Abigailshire</v>
      </c>
      <c r="Y2096" t="str">
        <v>New South Wales</v>
      </c>
      <c r="Z2096" t="str">
        <v>Australia</v>
      </c>
      <c r="AA2096">
        <v>9</v>
      </c>
      <c r="AB2096" s="3" t="str">
        <f t="shared" si="65"/>
        <v>10 to 20</v>
      </c>
      <c r="AM2096" s="6">
        <v>691</v>
      </c>
      <c r="AN2096" s="6" t="s">
        <v>1362</v>
      </c>
    </row>
    <row r="2097" spans="1:40" x14ac:dyDescent="0.25">
      <c r="A2097">
        <v>2095</v>
      </c>
      <c r="B2097">
        <v>421</v>
      </c>
      <c r="C2097">
        <v>572</v>
      </c>
      <c r="D2097">
        <v>100</v>
      </c>
      <c r="E2097">
        <v>3</v>
      </c>
      <c r="F2097">
        <v>300</v>
      </c>
      <c r="G2097">
        <v>1</v>
      </c>
      <c r="H2097" t="str">
        <f>VLOOKUP($C2097,'Raw-products'!$A$2:$H$1261,MATCH(H$1,'Raw-products'!$A$1:$H$1,0))</f>
        <v>Jacket</v>
      </c>
      <c r="I2097" t="str">
        <f>VLOOKUP($C2097,'Raw-products'!$A$2:$H$1261,MATCH(I$1,'Raw-products'!$A$1:$H$1,0))</f>
        <v>Bomber</v>
      </c>
      <c r="J2097" t="str">
        <f>VLOOKUP($C2097,'Raw-products'!$A$2:$H$1261,MATCH(J$1,'Raw-products'!$A$1:$H$1,0))</f>
        <v>M</v>
      </c>
      <c r="K2097" t="str">
        <f>VLOOKUP($C2097,'Raw-products'!$A$2:$H$1261,MATCH(K$1,'Raw-products'!$A$1:$H$1,0))</f>
        <v>yellow</v>
      </c>
      <c r="L2097">
        <f>VLOOKUP($C2097,'Raw-products'!$A$2:$H$1261,MATCH(L$1,'Raw-products'!$A$1:$H$1,0))</f>
        <v>90</v>
      </c>
      <c r="M2097">
        <f>VLOOKUP($C2097,'Raw-products'!$A$2:$H$1261,MATCH(M$1,'Raw-products'!$A$1:$H$1,0))</f>
        <v>71</v>
      </c>
      <c r="N2097" s="5">
        <f t="shared" si="64"/>
        <v>6390</v>
      </c>
      <c r="O2097" cm="1">
        <f t="array" ref="O2097:R2097">_xlfn.XLOOKUP($B2097,'Raw -orders'!$A:$A,'Raw -orders'!$B:$E)</f>
        <v>691</v>
      </c>
      <c r="P2097">
        <v>24273</v>
      </c>
      <c r="Q2097" s="1">
        <v>44467</v>
      </c>
      <c r="R2097" s="1">
        <v>44478</v>
      </c>
      <c r="S2097" t="str" cm="1">
        <f t="array" ref="S2097:Z2097">_xlfn.XLOOKUP($O2097,'Raw - customers'!$A:$A,'Raw - customers'!$B:$I)</f>
        <v>Silvie Bortol</v>
      </c>
      <c r="T2097" t="str">
        <v>Genderfluid</v>
      </c>
      <c r="U2097">
        <v>73</v>
      </c>
      <c r="V2097" t="str">
        <v>90 Fisher RoadSuite 844</v>
      </c>
      <c r="W2097">
        <v>1499</v>
      </c>
      <c r="X2097" t="str">
        <v>Abigailshire</v>
      </c>
      <c r="Y2097" t="str">
        <v>New South Wales</v>
      </c>
      <c r="Z2097" t="str">
        <v>Australia</v>
      </c>
      <c r="AA2097">
        <v>9</v>
      </c>
      <c r="AB2097" s="3" t="str">
        <f t="shared" si="65"/>
        <v>10 to 20</v>
      </c>
      <c r="AM2097" s="6">
        <v>691</v>
      </c>
      <c r="AN2097" s="6" t="s">
        <v>1362</v>
      </c>
    </row>
    <row r="2098" spans="1:40" x14ac:dyDescent="0.25">
      <c r="A2098">
        <v>2096</v>
      </c>
      <c r="B2098">
        <v>421</v>
      </c>
      <c r="C2098">
        <v>634</v>
      </c>
      <c r="D2098">
        <v>93</v>
      </c>
      <c r="E2098">
        <v>2</v>
      </c>
      <c r="F2098">
        <v>186</v>
      </c>
      <c r="G2098">
        <v>1</v>
      </c>
      <c r="H2098" t="str">
        <f>VLOOKUP($C2098,'Raw-products'!$A$2:$H$1261,MATCH(H$1,'Raw-products'!$A$1:$H$1,0))</f>
        <v>Jacket</v>
      </c>
      <c r="I2098" t="str">
        <f>VLOOKUP($C2098,'Raw-products'!$A$2:$H$1261,MATCH(I$1,'Raw-products'!$A$1:$H$1,0))</f>
        <v>Coach</v>
      </c>
      <c r="J2098" t="str">
        <f>VLOOKUP($C2098,'Raw-products'!$A$2:$H$1261,MATCH(J$1,'Raw-products'!$A$1:$H$1,0))</f>
        <v>XL</v>
      </c>
      <c r="K2098" t="str">
        <f>VLOOKUP($C2098,'Raw-products'!$A$2:$H$1261,MATCH(K$1,'Raw-products'!$A$1:$H$1,0))</f>
        <v>red</v>
      </c>
      <c r="L2098">
        <f>VLOOKUP($C2098,'Raw-products'!$A$2:$H$1261,MATCH(L$1,'Raw-products'!$A$1:$H$1,0))</f>
        <v>115</v>
      </c>
      <c r="M2098">
        <f>VLOOKUP($C2098,'Raw-products'!$A$2:$H$1261,MATCH(M$1,'Raw-products'!$A$1:$H$1,0))</f>
        <v>46</v>
      </c>
      <c r="N2098" s="5">
        <f t="shared" si="64"/>
        <v>5290</v>
      </c>
      <c r="O2098" cm="1">
        <f t="array" ref="O2098:R2098">_xlfn.XLOOKUP($B2098,'Raw -orders'!$A:$A,'Raw -orders'!$B:$E)</f>
        <v>691</v>
      </c>
      <c r="P2098">
        <v>24273</v>
      </c>
      <c r="Q2098" s="1">
        <v>44467</v>
      </c>
      <c r="R2098" s="1">
        <v>44478</v>
      </c>
      <c r="S2098" t="str" cm="1">
        <f t="array" ref="S2098:Z2098">_xlfn.XLOOKUP($O2098,'Raw - customers'!$A:$A,'Raw - customers'!$B:$I)</f>
        <v>Silvie Bortol</v>
      </c>
      <c r="T2098" t="str">
        <v>Genderfluid</v>
      </c>
      <c r="U2098">
        <v>73</v>
      </c>
      <c r="V2098" t="str">
        <v>90 Fisher RoadSuite 844</v>
      </c>
      <c r="W2098">
        <v>1499</v>
      </c>
      <c r="X2098" t="str">
        <v>Abigailshire</v>
      </c>
      <c r="Y2098" t="str">
        <v>New South Wales</v>
      </c>
      <c r="Z2098" t="str">
        <v>Australia</v>
      </c>
      <c r="AA2098">
        <v>9</v>
      </c>
      <c r="AB2098" s="3" t="str">
        <f t="shared" si="65"/>
        <v>10 to 20</v>
      </c>
      <c r="AM2098" s="6">
        <v>691</v>
      </c>
      <c r="AN2098" s="6" t="s">
        <v>1362</v>
      </c>
    </row>
    <row r="2099" spans="1:40" x14ac:dyDescent="0.25">
      <c r="A2099">
        <v>2097</v>
      </c>
      <c r="B2099">
        <v>421</v>
      </c>
      <c r="C2099">
        <v>723</v>
      </c>
      <c r="D2099">
        <v>119</v>
      </c>
      <c r="E2099">
        <v>1</v>
      </c>
      <c r="F2099">
        <v>119</v>
      </c>
      <c r="G2099">
        <v>1</v>
      </c>
      <c r="H2099" t="str">
        <f>VLOOKUP($C2099,'Raw-products'!$A$2:$H$1261,MATCH(H$1,'Raw-products'!$A$1:$H$1,0))</f>
        <v>Jacket</v>
      </c>
      <c r="I2099" t="str">
        <f>VLOOKUP($C2099,'Raw-products'!$A$2:$H$1261,MATCH(I$1,'Raw-products'!$A$1:$H$1,0))</f>
        <v>Trench Coat</v>
      </c>
      <c r="J2099" t="str">
        <f>VLOOKUP($C2099,'Raw-products'!$A$2:$H$1261,MATCH(J$1,'Raw-products'!$A$1:$H$1,0))</f>
        <v>L</v>
      </c>
      <c r="K2099" t="str">
        <f>VLOOKUP($C2099,'Raw-products'!$A$2:$H$1261,MATCH(K$1,'Raw-products'!$A$1:$H$1,0))</f>
        <v>blue</v>
      </c>
      <c r="L2099">
        <f>VLOOKUP($C2099,'Raw-products'!$A$2:$H$1261,MATCH(L$1,'Raw-products'!$A$1:$H$1,0))</f>
        <v>112</v>
      </c>
      <c r="M2099">
        <f>VLOOKUP($C2099,'Raw-products'!$A$2:$H$1261,MATCH(M$1,'Raw-products'!$A$1:$H$1,0))</f>
        <v>50</v>
      </c>
      <c r="N2099" s="5">
        <f t="shared" si="64"/>
        <v>5600</v>
      </c>
      <c r="O2099" cm="1">
        <f t="array" ref="O2099:R2099">_xlfn.XLOOKUP($B2099,'Raw -orders'!$A:$A,'Raw -orders'!$B:$E)</f>
        <v>691</v>
      </c>
      <c r="P2099">
        <v>24273</v>
      </c>
      <c r="Q2099" s="1">
        <v>44467</v>
      </c>
      <c r="R2099" s="1">
        <v>44478</v>
      </c>
      <c r="S2099" t="str" cm="1">
        <f t="array" ref="S2099:Z2099">_xlfn.XLOOKUP($O2099,'Raw - customers'!$A:$A,'Raw - customers'!$B:$I)</f>
        <v>Silvie Bortol</v>
      </c>
      <c r="T2099" t="str">
        <v>Genderfluid</v>
      </c>
      <c r="U2099">
        <v>73</v>
      </c>
      <c r="V2099" t="str">
        <v>90 Fisher RoadSuite 844</v>
      </c>
      <c r="W2099">
        <v>1499</v>
      </c>
      <c r="X2099" t="str">
        <v>Abigailshire</v>
      </c>
      <c r="Y2099" t="str">
        <v>New South Wales</v>
      </c>
      <c r="Z2099" t="str">
        <v>Australia</v>
      </c>
      <c r="AA2099">
        <v>9</v>
      </c>
      <c r="AB2099" s="3" t="str">
        <f t="shared" si="65"/>
        <v>10 to 20</v>
      </c>
      <c r="AM2099" s="6">
        <v>691</v>
      </c>
      <c r="AN2099" s="6" t="s">
        <v>1362</v>
      </c>
    </row>
    <row r="2100" spans="1:40" x14ac:dyDescent="0.25">
      <c r="A2100">
        <v>2098</v>
      </c>
      <c r="B2100">
        <v>422</v>
      </c>
      <c r="C2100">
        <v>859</v>
      </c>
      <c r="D2100">
        <v>113</v>
      </c>
      <c r="E2100">
        <v>3</v>
      </c>
      <c r="F2100">
        <v>339</v>
      </c>
      <c r="G2100">
        <v>1</v>
      </c>
      <c r="H2100" t="str">
        <f>VLOOKUP($C2100,'Raw-products'!$A$2:$H$1261,MATCH(H$1,'Raw-products'!$A$1:$H$1,0))</f>
        <v>Trousers</v>
      </c>
      <c r="I2100" t="str">
        <f>VLOOKUP($C2100,'Raw-products'!$A$2:$H$1261,MATCH(I$1,'Raw-products'!$A$1:$H$1,0))</f>
        <v>Chinos</v>
      </c>
      <c r="J2100" t="str">
        <f>VLOOKUP($C2100,'Raw-products'!$A$2:$H$1261,MATCH(J$1,'Raw-products'!$A$1:$H$1,0))</f>
        <v>XL</v>
      </c>
      <c r="K2100" t="str">
        <f>VLOOKUP($C2100,'Raw-products'!$A$2:$H$1261,MATCH(K$1,'Raw-products'!$A$1:$H$1,0))</f>
        <v>green</v>
      </c>
      <c r="L2100">
        <f>VLOOKUP($C2100,'Raw-products'!$A$2:$H$1261,MATCH(L$1,'Raw-products'!$A$1:$H$1,0))</f>
        <v>100</v>
      </c>
      <c r="M2100">
        <f>VLOOKUP($C2100,'Raw-products'!$A$2:$H$1261,MATCH(M$1,'Raw-products'!$A$1:$H$1,0))</f>
        <v>50</v>
      </c>
      <c r="N2100" s="5">
        <f t="shared" si="64"/>
        <v>5000</v>
      </c>
      <c r="O2100" cm="1">
        <f t="array" ref="O2100:R2100">_xlfn.XLOOKUP($B2100,'Raw -orders'!$A:$A,'Raw -orders'!$B:$E)</f>
        <v>375</v>
      </c>
      <c r="P2100">
        <v>48025</v>
      </c>
      <c r="Q2100" s="1">
        <v>44271</v>
      </c>
      <c r="R2100" s="1">
        <v>44281</v>
      </c>
      <c r="S2100" t="str" cm="1">
        <f t="array" ref="S2100:Z2100">_xlfn.XLOOKUP($O2100,'Raw - customers'!$A:$A,'Raw - customers'!$B:$I)</f>
        <v>Ninetta Phizakarley</v>
      </c>
      <c r="T2100" t="str">
        <v>Agender</v>
      </c>
      <c r="U2100">
        <v>77</v>
      </c>
      <c r="V2100" t="str">
        <v>716 Max IslandSuite 824</v>
      </c>
      <c r="W2100">
        <v>9232</v>
      </c>
      <c r="X2100" t="str">
        <v>Ernserland</v>
      </c>
      <c r="Y2100" t="str">
        <v>Northern Territory</v>
      </c>
      <c r="Z2100" t="str">
        <v>Australia</v>
      </c>
      <c r="AA2100">
        <v>3</v>
      </c>
      <c r="AB2100" s="3" t="str">
        <f t="shared" si="65"/>
        <v>0 to 10</v>
      </c>
      <c r="AM2100" s="6">
        <v>375</v>
      </c>
      <c r="AN2100" s="6" t="s">
        <v>1339</v>
      </c>
    </row>
    <row r="2101" spans="1:40" x14ac:dyDescent="0.25">
      <c r="A2101">
        <v>2099</v>
      </c>
      <c r="B2101">
        <v>422</v>
      </c>
      <c r="C2101">
        <v>1214</v>
      </c>
      <c r="D2101">
        <v>105</v>
      </c>
      <c r="E2101">
        <v>1</v>
      </c>
      <c r="F2101">
        <v>105</v>
      </c>
      <c r="G2101">
        <v>1</v>
      </c>
      <c r="H2101" t="str">
        <f>VLOOKUP($C2101,'Raw-products'!$A$2:$H$1261,MATCH(H$1,'Raw-products'!$A$1:$H$1,0))</f>
        <v>Trousers</v>
      </c>
      <c r="I2101" t="str">
        <f>VLOOKUP($C2101,'Raw-products'!$A$2:$H$1261,MATCH(I$1,'Raw-products'!$A$1:$H$1,0))</f>
        <v>Pleated</v>
      </c>
      <c r="J2101" t="str">
        <f>VLOOKUP($C2101,'Raw-products'!$A$2:$H$1261,MATCH(J$1,'Raw-products'!$A$1:$H$1,0))</f>
        <v>XL</v>
      </c>
      <c r="K2101" t="str">
        <f>VLOOKUP($C2101,'Raw-products'!$A$2:$H$1261,MATCH(K$1,'Raw-products'!$A$1:$H$1,0))</f>
        <v>blue</v>
      </c>
      <c r="L2101">
        <f>VLOOKUP($C2101,'Raw-products'!$A$2:$H$1261,MATCH(L$1,'Raw-products'!$A$1:$H$1,0))</f>
        <v>90</v>
      </c>
      <c r="M2101">
        <f>VLOOKUP($C2101,'Raw-products'!$A$2:$H$1261,MATCH(M$1,'Raw-products'!$A$1:$H$1,0))</f>
        <v>55</v>
      </c>
      <c r="N2101" s="5">
        <f t="shared" si="64"/>
        <v>4950</v>
      </c>
      <c r="O2101" cm="1">
        <f t="array" ref="O2101:R2101">_xlfn.XLOOKUP($B2101,'Raw -orders'!$A:$A,'Raw -orders'!$B:$E)</f>
        <v>375</v>
      </c>
      <c r="P2101">
        <v>48025</v>
      </c>
      <c r="Q2101" s="1">
        <v>44271</v>
      </c>
      <c r="R2101" s="1">
        <v>44281</v>
      </c>
      <c r="S2101" t="str" cm="1">
        <f t="array" ref="S2101:Z2101">_xlfn.XLOOKUP($O2101,'Raw - customers'!$A:$A,'Raw - customers'!$B:$I)</f>
        <v>Ninetta Phizakarley</v>
      </c>
      <c r="T2101" t="str">
        <v>Agender</v>
      </c>
      <c r="U2101">
        <v>77</v>
      </c>
      <c r="V2101" t="str">
        <v>716 Max IslandSuite 824</v>
      </c>
      <c r="W2101">
        <v>9232</v>
      </c>
      <c r="X2101" t="str">
        <v>Ernserland</v>
      </c>
      <c r="Y2101" t="str">
        <v>Northern Territory</v>
      </c>
      <c r="Z2101" t="str">
        <v>Australia</v>
      </c>
      <c r="AA2101">
        <v>3</v>
      </c>
      <c r="AB2101" s="3" t="str">
        <f t="shared" si="65"/>
        <v>0 to 10</v>
      </c>
      <c r="AM2101" s="6">
        <v>375</v>
      </c>
      <c r="AN2101" s="6" t="s">
        <v>1339</v>
      </c>
    </row>
    <row r="2102" spans="1:40" x14ac:dyDescent="0.25">
      <c r="A2102">
        <v>2100</v>
      </c>
      <c r="B2102">
        <v>422</v>
      </c>
      <c r="C2102">
        <v>762</v>
      </c>
      <c r="D2102">
        <v>109</v>
      </c>
      <c r="E2102">
        <v>2</v>
      </c>
      <c r="F2102">
        <v>218</v>
      </c>
      <c r="G2102">
        <v>1</v>
      </c>
      <c r="H2102" t="str">
        <f>VLOOKUP($C2102,'Raw-products'!$A$2:$H$1261,MATCH(H$1,'Raw-products'!$A$1:$H$1,0))</f>
        <v>Jacket</v>
      </c>
      <c r="I2102" t="str">
        <f>VLOOKUP($C2102,'Raw-products'!$A$2:$H$1261,MATCH(I$1,'Raw-products'!$A$1:$H$1,0))</f>
        <v>Peacoat</v>
      </c>
      <c r="J2102" t="str">
        <f>VLOOKUP($C2102,'Raw-products'!$A$2:$H$1261,MATCH(J$1,'Raw-products'!$A$1:$H$1,0))</f>
        <v>M</v>
      </c>
      <c r="K2102" t="str">
        <f>VLOOKUP($C2102,'Raw-products'!$A$2:$H$1261,MATCH(K$1,'Raw-products'!$A$1:$H$1,0))</f>
        <v>indigo</v>
      </c>
      <c r="L2102">
        <f>VLOOKUP($C2102,'Raw-products'!$A$2:$H$1261,MATCH(L$1,'Raw-products'!$A$1:$H$1,0))</f>
        <v>102</v>
      </c>
      <c r="M2102">
        <f>VLOOKUP($C2102,'Raw-products'!$A$2:$H$1261,MATCH(M$1,'Raw-products'!$A$1:$H$1,0))</f>
        <v>52</v>
      </c>
      <c r="N2102" s="5">
        <f t="shared" si="64"/>
        <v>5304</v>
      </c>
      <c r="O2102" cm="1">
        <f t="array" ref="O2102:R2102">_xlfn.XLOOKUP($B2102,'Raw -orders'!$A:$A,'Raw -orders'!$B:$E)</f>
        <v>375</v>
      </c>
      <c r="P2102">
        <v>48025</v>
      </c>
      <c r="Q2102" s="1">
        <v>44271</v>
      </c>
      <c r="R2102" s="1">
        <v>44281</v>
      </c>
      <c r="S2102" t="str" cm="1">
        <f t="array" ref="S2102:Z2102">_xlfn.XLOOKUP($O2102,'Raw - customers'!$A:$A,'Raw - customers'!$B:$I)</f>
        <v>Ninetta Phizakarley</v>
      </c>
      <c r="T2102" t="str">
        <v>Agender</v>
      </c>
      <c r="U2102">
        <v>77</v>
      </c>
      <c r="V2102" t="str">
        <v>716 Max IslandSuite 824</v>
      </c>
      <c r="W2102">
        <v>9232</v>
      </c>
      <c r="X2102" t="str">
        <v>Ernserland</v>
      </c>
      <c r="Y2102" t="str">
        <v>Northern Territory</v>
      </c>
      <c r="Z2102" t="str">
        <v>Australia</v>
      </c>
      <c r="AA2102">
        <v>3</v>
      </c>
      <c r="AB2102" s="3" t="str">
        <f t="shared" si="65"/>
        <v>0 to 10</v>
      </c>
      <c r="AM2102" s="6">
        <v>375</v>
      </c>
      <c r="AN2102" s="6" t="s">
        <v>1339</v>
      </c>
    </row>
    <row r="2103" spans="1:40" x14ac:dyDescent="0.25">
      <c r="A2103">
        <v>2101</v>
      </c>
      <c r="B2103">
        <v>422</v>
      </c>
      <c r="C2103">
        <v>1004</v>
      </c>
      <c r="D2103">
        <v>106</v>
      </c>
      <c r="E2103">
        <v>1</v>
      </c>
      <c r="F2103">
        <v>106</v>
      </c>
      <c r="G2103">
        <v>1</v>
      </c>
      <c r="H2103" t="str">
        <f>VLOOKUP($C2103,'Raw-products'!$A$2:$H$1261,MATCH(H$1,'Raw-products'!$A$1:$H$1,0))</f>
        <v>Trousers</v>
      </c>
      <c r="I2103" t="str">
        <f>VLOOKUP($C2103,'Raw-products'!$A$2:$H$1261,MATCH(I$1,'Raw-products'!$A$1:$H$1,0))</f>
        <v>Wool</v>
      </c>
      <c r="J2103" t="str">
        <f>VLOOKUP($C2103,'Raw-products'!$A$2:$H$1261,MATCH(J$1,'Raw-products'!$A$1:$H$1,0))</f>
        <v>XL</v>
      </c>
      <c r="K2103" t="str">
        <f>VLOOKUP($C2103,'Raw-products'!$A$2:$H$1261,MATCH(K$1,'Raw-products'!$A$1:$H$1,0))</f>
        <v>blue</v>
      </c>
      <c r="L2103">
        <f>VLOOKUP($C2103,'Raw-products'!$A$2:$H$1261,MATCH(L$1,'Raw-products'!$A$1:$H$1,0))</f>
        <v>111</v>
      </c>
      <c r="M2103">
        <f>VLOOKUP($C2103,'Raw-products'!$A$2:$H$1261,MATCH(M$1,'Raw-products'!$A$1:$H$1,0))</f>
        <v>41</v>
      </c>
      <c r="N2103" s="5">
        <f t="shared" si="64"/>
        <v>4551</v>
      </c>
      <c r="O2103" cm="1">
        <f t="array" ref="O2103:R2103">_xlfn.XLOOKUP($B2103,'Raw -orders'!$A:$A,'Raw -orders'!$B:$E)</f>
        <v>375</v>
      </c>
      <c r="P2103">
        <v>48025</v>
      </c>
      <c r="Q2103" s="1">
        <v>44271</v>
      </c>
      <c r="R2103" s="1">
        <v>44281</v>
      </c>
      <c r="S2103" t="str" cm="1">
        <f t="array" ref="S2103:Z2103">_xlfn.XLOOKUP($O2103,'Raw - customers'!$A:$A,'Raw - customers'!$B:$I)</f>
        <v>Ninetta Phizakarley</v>
      </c>
      <c r="T2103" t="str">
        <v>Agender</v>
      </c>
      <c r="U2103">
        <v>77</v>
      </c>
      <c r="V2103" t="str">
        <v>716 Max IslandSuite 824</v>
      </c>
      <c r="W2103">
        <v>9232</v>
      </c>
      <c r="X2103" t="str">
        <v>Ernserland</v>
      </c>
      <c r="Y2103" t="str">
        <v>Northern Territory</v>
      </c>
      <c r="Z2103" t="str">
        <v>Australia</v>
      </c>
      <c r="AA2103">
        <v>3</v>
      </c>
      <c r="AB2103" s="3" t="str">
        <f t="shared" si="65"/>
        <v>0 to 10</v>
      </c>
      <c r="AM2103" s="6">
        <v>375</v>
      </c>
      <c r="AN2103" s="6" t="s">
        <v>1339</v>
      </c>
    </row>
    <row r="2104" spans="1:40" x14ac:dyDescent="0.25">
      <c r="A2104">
        <v>2102</v>
      </c>
      <c r="B2104">
        <v>422</v>
      </c>
      <c r="C2104">
        <v>1156</v>
      </c>
      <c r="D2104">
        <v>99</v>
      </c>
      <c r="E2104">
        <v>2</v>
      </c>
      <c r="F2104">
        <v>198</v>
      </c>
      <c r="G2104">
        <v>1</v>
      </c>
      <c r="H2104" t="str">
        <f>VLOOKUP($C2104,'Raw-products'!$A$2:$H$1261,MATCH(H$1,'Raw-products'!$A$1:$H$1,0))</f>
        <v>Trousers</v>
      </c>
      <c r="I2104" t="str">
        <f>VLOOKUP($C2104,'Raw-products'!$A$2:$H$1261,MATCH(I$1,'Raw-products'!$A$1:$H$1,0))</f>
        <v>High-Waisted</v>
      </c>
      <c r="J2104" t="str">
        <f>VLOOKUP($C2104,'Raw-products'!$A$2:$H$1261,MATCH(J$1,'Raw-products'!$A$1:$H$1,0))</f>
        <v>S</v>
      </c>
      <c r="K2104" t="str">
        <f>VLOOKUP($C2104,'Raw-products'!$A$2:$H$1261,MATCH(K$1,'Raw-products'!$A$1:$H$1,0))</f>
        <v>red</v>
      </c>
      <c r="L2104">
        <f>VLOOKUP($C2104,'Raw-products'!$A$2:$H$1261,MATCH(L$1,'Raw-products'!$A$1:$H$1,0))</f>
        <v>98</v>
      </c>
      <c r="M2104">
        <f>VLOOKUP($C2104,'Raw-products'!$A$2:$H$1261,MATCH(M$1,'Raw-products'!$A$1:$H$1,0))</f>
        <v>80</v>
      </c>
      <c r="N2104" s="5">
        <f t="shared" si="64"/>
        <v>7840</v>
      </c>
      <c r="O2104" cm="1">
        <f t="array" ref="O2104:R2104">_xlfn.XLOOKUP($B2104,'Raw -orders'!$A:$A,'Raw -orders'!$B:$E)</f>
        <v>375</v>
      </c>
      <c r="P2104">
        <v>48025</v>
      </c>
      <c r="Q2104" s="1">
        <v>44271</v>
      </c>
      <c r="R2104" s="1">
        <v>44281</v>
      </c>
      <c r="S2104" t="str" cm="1">
        <f t="array" ref="S2104:Z2104">_xlfn.XLOOKUP($O2104,'Raw - customers'!$A:$A,'Raw - customers'!$B:$I)</f>
        <v>Ninetta Phizakarley</v>
      </c>
      <c r="T2104" t="str">
        <v>Agender</v>
      </c>
      <c r="U2104">
        <v>77</v>
      </c>
      <c r="V2104" t="str">
        <v>716 Max IslandSuite 824</v>
      </c>
      <c r="W2104">
        <v>9232</v>
      </c>
      <c r="X2104" t="str">
        <v>Ernserland</v>
      </c>
      <c r="Y2104" t="str">
        <v>Northern Territory</v>
      </c>
      <c r="Z2104" t="str">
        <v>Australia</v>
      </c>
      <c r="AA2104">
        <v>3</v>
      </c>
      <c r="AB2104" s="3" t="str">
        <f t="shared" si="65"/>
        <v>0 to 10</v>
      </c>
      <c r="AM2104" s="6">
        <v>375</v>
      </c>
      <c r="AN2104" s="6" t="s">
        <v>1339</v>
      </c>
    </row>
    <row r="2105" spans="1:40" x14ac:dyDescent="0.25">
      <c r="A2105">
        <v>2103</v>
      </c>
      <c r="B2105">
        <v>423</v>
      </c>
      <c r="C2105">
        <v>306</v>
      </c>
      <c r="D2105">
        <v>105</v>
      </c>
      <c r="E2105">
        <v>3</v>
      </c>
      <c r="F2105">
        <v>315</v>
      </c>
      <c r="G2105">
        <v>1</v>
      </c>
      <c r="H2105" t="str">
        <f>VLOOKUP($C2105,'Raw-products'!$A$2:$H$1261,MATCH(H$1,'Raw-products'!$A$1:$H$1,0))</f>
        <v>Shirt</v>
      </c>
      <c r="I2105" t="str">
        <f>VLOOKUP($C2105,'Raw-products'!$A$2:$H$1261,MATCH(I$1,'Raw-products'!$A$1:$H$1,0))</f>
        <v>Cuban Collar</v>
      </c>
      <c r="J2105" t="str">
        <f>VLOOKUP($C2105,'Raw-products'!$A$2:$H$1261,MATCH(J$1,'Raw-products'!$A$1:$H$1,0))</f>
        <v>S</v>
      </c>
      <c r="K2105" t="str">
        <f>VLOOKUP($C2105,'Raw-products'!$A$2:$H$1261,MATCH(K$1,'Raw-products'!$A$1:$H$1,0))</f>
        <v>indigo</v>
      </c>
      <c r="L2105">
        <f>VLOOKUP($C2105,'Raw-products'!$A$2:$H$1261,MATCH(L$1,'Raw-products'!$A$1:$H$1,0))</f>
        <v>93</v>
      </c>
      <c r="M2105">
        <f>VLOOKUP($C2105,'Raw-products'!$A$2:$H$1261,MATCH(M$1,'Raw-products'!$A$1:$H$1,0))</f>
        <v>41</v>
      </c>
      <c r="N2105" s="5">
        <f t="shared" si="64"/>
        <v>3813</v>
      </c>
      <c r="O2105" cm="1">
        <f t="array" ref="O2105:R2105">_xlfn.XLOOKUP($B2105,'Raw -orders'!$A:$A,'Raw -orders'!$B:$E)</f>
        <v>507</v>
      </c>
      <c r="P2105">
        <v>34107</v>
      </c>
      <c r="Q2105" s="1">
        <v>44359</v>
      </c>
      <c r="R2105" s="1">
        <v>44368</v>
      </c>
      <c r="S2105" t="str" cm="1">
        <f t="array" ref="S2105:Z2105">_xlfn.XLOOKUP($O2105,'Raw - customers'!$A:$A,'Raw - customers'!$B:$I)</f>
        <v>Brooks Sayers</v>
      </c>
      <c r="T2105" t="str">
        <v>Polygender</v>
      </c>
      <c r="U2105">
        <v>74</v>
      </c>
      <c r="V2105" t="str">
        <v>64 Champlin ParkwayApt. 832</v>
      </c>
      <c r="W2105">
        <v>8416</v>
      </c>
      <c r="X2105" t="str">
        <v>Jaydenside</v>
      </c>
      <c r="Y2105" t="str">
        <v>Victoria</v>
      </c>
      <c r="Z2105" t="str">
        <v>Australia</v>
      </c>
      <c r="AA2105">
        <v>6</v>
      </c>
      <c r="AB2105" s="3" t="str">
        <f t="shared" si="65"/>
        <v>0 to 10</v>
      </c>
      <c r="AM2105" s="6">
        <v>507</v>
      </c>
      <c r="AN2105" s="6" t="s">
        <v>1396</v>
      </c>
    </row>
    <row r="2106" spans="1:40" x14ac:dyDescent="0.25">
      <c r="A2106">
        <v>2104</v>
      </c>
      <c r="B2106">
        <v>423</v>
      </c>
      <c r="C2106">
        <v>1182</v>
      </c>
      <c r="D2106">
        <v>99</v>
      </c>
      <c r="E2106">
        <v>2</v>
      </c>
      <c r="F2106">
        <v>198</v>
      </c>
      <c r="G2106">
        <v>1</v>
      </c>
      <c r="H2106" t="str">
        <f>VLOOKUP($C2106,'Raw-products'!$A$2:$H$1261,MATCH(H$1,'Raw-products'!$A$1:$H$1,0))</f>
        <v>Trousers</v>
      </c>
      <c r="I2106" t="str">
        <f>VLOOKUP($C2106,'Raw-products'!$A$2:$H$1261,MATCH(I$1,'Raw-products'!$A$1:$H$1,0))</f>
        <v>High-Waisted</v>
      </c>
      <c r="J2106" t="str">
        <f>VLOOKUP($C2106,'Raw-products'!$A$2:$H$1261,MATCH(J$1,'Raw-products'!$A$1:$H$1,0))</f>
        <v>M</v>
      </c>
      <c r="K2106" t="str">
        <f>VLOOKUP($C2106,'Raw-products'!$A$2:$H$1261,MATCH(K$1,'Raw-products'!$A$1:$H$1,0))</f>
        <v>indigo</v>
      </c>
      <c r="L2106">
        <f>VLOOKUP($C2106,'Raw-products'!$A$2:$H$1261,MATCH(L$1,'Raw-products'!$A$1:$H$1,0))</f>
        <v>98</v>
      </c>
      <c r="M2106">
        <f>VLOOKUP($C2106,'Raw-products'!$A$2:$H$1261,MATCH(M$1,'Raw-products'!$A$1:$H$1,0))</f>
        <v>61</v>
      </c>
      <c r="N2106" s="5">
        <f t="shared" si="64"/>
        <v>5978</v>
      </c>
      <c r="O2106" cm="1">
        <f t="array" ref="O2106:R2106">_xlfn.XLOOKUP($B2106,'Raw -orders'!$A:$A,'Raw -orders'!$B:$E)</f>
        <v>507</v>
      </c>
      <c r="P2106">
        <v>34107</v>
      </c>
      <c r="Q2106" s="1">
        <v>44359</v>
      </c>
      <c r="R2106" s="1">
        <v>44368</v>
      </c>
      <c r="S2106" t="str" cm="1">
        <f t="array" ref="S2106:Z2106">_xlfn.XLOOKUP($O2106,'Raw - customers'!$A:$A,'Raw - customers'!$B:$I)</f>
        <v>Brooks Sayers</v>
      </c>
      <c r="T2106" t="str">
        <v>Polygender</v>
      </c>
      <c r="U2106">
        <v>74</v>
      </c>
      <c r="V2106" t="str">
        <v>64 Champlin ParkwayApt. 832</v>
      </c>
      <c r="W2106">
        <v>8416</v>
      </c>
      <c r="X2106" t="str">
        <v>Jaydenside</v>
      </c>
      <c r="Y2106" t="str">
        <v>Victoria</v>
      </c>
      <c r="Z2106" t="str">
        <v>Australia</v>
      </c>
      <c r="AA2106">
        <v>6</v>
      </c>
      <c r="AB2106" s="3" t="str">
        <f t="shared" si="65"/>
        <v>0 to 10</v>
      </c>
      <c r="AM2106" s="6">
        <v>507</v>
      </c>
      <c r="AN2106" s="6" t="s">
        <v>1396</v>
      </c>
    </row>
    <row r="2107" spans="1:40" x14ac:dyDescent="0.25">
      <c r="A2107">
        <v>2105</v>
      </c>
      <c r="B2107">
        <v>423</v>
      </c>
      <c r="C2107">
        <v>205</v>
      </c>
      <c r="D2107">
        <v>98</v>
      </c>
      <c r="E2107">
        <v>3</v>
      </c>
      <c r="F2107">
        <v>294</v>
      </c>
      <c r="G2107">
        <v>1</v>
      </c>
      <c r="H2107" t="str">
        <f>VLOOKUP($C2107,'Raw-products'!$A$2:$H$1261,MATCH(H$1,'Raw-products'!$A$1:$H$1,0))</f>
        <v>Shirt</v>
      </c>
      <c r="I2107" t="str">
        <f>VLOOKUP($C2107,'Raw-products'!$A$2:$H$1261,MATCH(I$1,'Raw-products'!$A$1:$H$1,0))</f>
        <v>Camp Collared</v>
      </c>
      <c r="J2107" t="str">
        <f>VLOOKUP($C2107,'Raw-products'!$A$2:$H$1261,MATCH(J$1,'Raw-products'!$A$1:$H$1,0))</f>
        <v>XS</v>
      </c>
      <c r="K2107" t="str">
        <f>VLOOKUP($C2107,'Raw-products'!$A$2:$H$1261,MATCH(K$1,'Raw-products'!$A$1:$H$1,0))</f>
        <v>violet</v>
      </c>
      <c r="L2107">
        <f>VLOOKUP($C2107,'Raw-products'!$A$2:$H$1261,MATCH(L$1,'Raw-products'!$A$1:$H$1,0))</f>
        <v>112</v>
      </c>
      <c r="M2107">
        <f>VLOOKUP($C2107,'Raw-products'!$A$2:$H$1261,MATCH(M$1,'Raw-products'!$A$1:$H$1,0))</f>
        <v>72</v>
      </c>
      <c r="N2107" s="5">
        <f t="shared" si="64"/>
        <v>8064</v>
      </c>
      <c r="O2107" cm="1">
        <f t="array" ref="O2107:R2107">_xlfn.XLOOKUP($B2107,'Raw -orders'!$A:$A,'Raw -orders'!$B:$E)</f>
        <v>507</v>
      </c>
      <c r="P2107">
        <v>34107</v>
      </c>
      <c r="Q2107" s="1">
        <v>44359</v>
      </c>
      <c r="R2107" s="1">
        <v>44368</v>
      </c>
      <c r="S2107" t="str" cm="1">
        <f t="array" ref="S2107:Z2107">_xlfn.XLOOKUP($O2107,'Raw - customers'!$A:$A,'Raw - customers'!$B:$I)</f>
        <v>Brooks Sayers</v>
      </c>
      <c r="T2107" t="str">
        <v>Polygender</v>
      </c>
      <c r="U2107">
        <v>74</v>
      </c>
      <c r="V2107" t="str">
        <v>64 Champlin ParkwayApt. 832</v>
      </c>
      <c r="W2107">
        <v>8416</v>
      </c>
      <c r="X2107" t="str">
        <v>Jaydenside</v>
      </c>
      <c r="Y2107" t="str">
        <v>Victoria</v>
      </c>
      <c r="Z2107" t="str">
        <v>Australia</v>
      </c>
      <c r="AA2107">
        <v>6</v>
      </c>
      <c r="AB2107" s="3" t="str">
        <f t="shared" si="65"/>
        <v>0 to 10</v>
      </c>
      <c r="AM2107" s="6">
        <v>507</v>
      </c>
      <c r="AN2107" s="6" t="s">
        <v>1396</v>
      </c>
    </row>
    <row r="2108" spans="1:40" x14ac:dyDescent="0.25">
      <c r="A2108">
        <v>2106</v>
      </c>
      <c r="B2108">
        <v>423</v>
      </c>
      <c r="C2108">
        <v>38</v>
      </c>
      <c r="D2108">
        <v>104</v>
      </c>
      <c r="E2108">
        <v>2</v>
      </c>
      <c r="F2108">
        <v>208</v>
      </c>
      <c r="G2108">
        <v>1</v>
      </c>
      <c r="H2108" t="str">
        <f>VLOOKUP($C2108,'Raw-products'!$A$2:$H$1261,MATCH(H$1,'Raw-products'!$A$1:$H$1,0))</f>
        <v>Shirt</v>
      </c>
      <c r="I2108" t="str">
        <f>VLOOKUP($C2108,'Raw-products'!$A$2:$H$1261,MATCH(I$1,'Raw-products'!$A$1:$H$1,0))</f>
        <v>Dress</v>
      </c>
      <c r="J2108" t="str">
        <f>VLOOKUP($C2108,'Raw-products'!$A$2:$H$1261,MATCH(J$1,'Raw-products'!$A$1:$H$1,0))</f>
        <v>L</v>
      </c>
      <c r="K2108" t="str">
        <f>VLOOKUP($C2108,'Raw-products'!$A$2:$H$1261,MATCH(K$1,'Raw-products'!$A$1:$H$1,0))</f>
        <v>red</v>
      </c>
      <c r="L2108">
        <f>VLOOKUP($C2108,'Raw-products'!$A$2:$H$1261,MATCH(L$1,'Raw-products'!$A$1:$H$1,0))</f>
        <v>119</v>
      </c>
      <c r="M2108">
        <f>VLOOKUP($C2108,'Raw-products'!$A$2:$H$1261,MATCH(M$1,'Raw-products'!$A$1:$H$1,0))</f>
        <v>79</v>
      </c>
      <c r="N2108" s="5">
        <f t="shared" si="64"/>
        <v>9401</v>
      </c>
      <c r="O2108" cm="1">
        <f t="array" ref="O2108:R2108">_xlfn.XLOOKUP($B2108,'Raw -orders'!$A:$A,'Raw -orders'!$B:$E)</f>
        <v>507</v>
      </c>
      <c r="P2108">
        <v>34107</v>
      </c>
      <c r="Q2108" s="1">
        <v>44359</v>
      </c>
      <c r="R2108" s="1">
        <v>44368</v>
      </c>
      <c r="S2108" t="str" cm="1">
        <f t="array" ref="S2108:Z2108">_xlfn.XLOOKUP($O2108,'Raw - customers'!$A:$A,'Raw - customers'!$B:$I)</f>
        <v>Brooks Sayers</v>
      </c>
      <c r="T2108" t="str">
        <v>Polygender</v>
      </c>
      <c r="U2108">
        <v>74</v>
      </c>
      <c r="V2108" t="str">
        <v>64 Champlin ParkwayApt. 832</v>
      </c>
      <c r="W2108">
        <v>8416</v>
      </c>
      <c r="X2108" t="str">
        <v>Jaydenside</v>
      </c>
      <c r="Y2108" t="str">
        <v>Victoria</v>
      </c>
      <c r="Z2108" t="str">
        <v>Australia</v>
      </c>
      <c r="AA2108">
        <v>6</v>
      </c>
      <c r="AB2108" s="3" t="str">
        <f t="shared" si="65"/>
        <v>0 to 10</v>
      </c>
      <c r="AM2108" s="6">
        <v>507</v>
      </c>
      <c r="AN2108" s="6" t="s">
        <v>1396</v>
      </c>
    </row>
    <row r="2109" spans="1:40" x14ac:dyDescent="0.25">
      <c r="A2109">
        <v>2107</v>
      </c>
      <c r="B2109">
        <v>423</v>
      </c>
      <c r="C2109">
        <v>773</v>
      </c>
      <c r="D2109">
        <v>91</v>
      </c>
      <c r="E2109">
        <v>2</v>
      </c>
      <c r="F2109">
        <v>182</v>
      </c>
      <c r="G2109">
        <v>1</v>
      </c>
      <c r="H2109" t="str">
        <f>VLOOKUP($C2109,'Raw-products'!$A$2:$H$1261,MATCH(H$1,'Raw-products'!$A$1:$H$1,0))</f>
        <v>Jacket</v>
      </c>
      <c r="I2109" t="str">
        <f>VLOOKUP($C2109,'Raw-products'!$A$2:$H$1261,MATCH(I$1,'Raw-products'!$A$1:$H$1,0))</f>
        <v>Pullover</v>
      </c>
      <c r="J2109" t="str">
        <f>VLOOKUP($C2109,'Raw-products'!$A$2:$H$1261,MATCH(J$1,'Raw-products'!$A$1:$H$1,0))</f>
        <v>L</v>
      </c>
      <c r="K2109" t="str">
        <f>VLOOKUP($C2109,'Raw-products'!$A$2:$H$1261,MATCH(K$1,'Raw-products'!$A$1:$H$1,0))</f>
        <v>red</v>
      </c>
      <c r="L2109">
        <f>VLOOKUP($C2109,'Raw-products'!$A$2:$H$1261,MATCH(L$1,'Raw-products'!$A$1:$H$1,0))</f>
        <v>114</v>
      </c>
      <c r="M2109">
        <f>VLOOKUP($C2109,'Raw-products'!$A$2:$H$1261,MATCH(M$1,'Raw-products'!$A$1:$H$1,0))</f>
        <v>69</v>
      </c>
      <c r="N2109" s="5">
        <f t="shared" si="64"/>
        <v>7866</v>
      </c>
      <c r="O2109" cm="1">
        <f t="array" ref="O2109:R2109">_xlfn.XLOOKUP($B2109,'Raw -orders'!$A:$A,'Raw -orders'!$B:$E)</f>
        <v>507</v>
      </c>
      <c r="P2109">
        <v>34107</v>
      </c>
      <c r="Q2109" s="1">
        <v>44359</v>
      </c>
      <c r="R2109" s="1">
        <v>44368</v>
      </c>
      <c r="S2109" t="str" cm="1">
        <f t="array" ref="S2109:Z2109">_xlfn.XLOOKUP($O2109,'Raw - customers'!$A:$A,'Raw - customers'!$B:$I)</f>
        <v>Brooks Sayers</v>
      </c>
      <c r="T2109" t="str">
        <v>Polygender</v>
      </c>
      <c r="U2109">
        <v>74</v>
      </c>
      <c r="V2109" t="str">
        <v>64 Champlin ParkwayApt. 832</v>
      </c>
      <c r="W2109">
        <v>8416</v>
      </c>
      <c r="X2109" t="str">
        <v>Jaydenside</v>
      </c>
      <c r="Y2109" t="str">
        <v>Victoria</v>
      </c>
      <c r="Z2109" t="str">
        <v>Australia</v>
      </c>
      <c r="AA2109">
        <v>6</v>
      </c>
      <c r="AB2109" s="3" t="str">
        <f t="shared" si="65"/>
        <v>0 to 10</v>
      </c>
      <c r="AM2109" s="6">
        <v>507</v>
      </c>
      <c r="AN2109" s="6" t="s">
        <v>1396</v>
      </c>
    </row>
    <row r="2110" spans="1:40" x14ac:dyDescent="0.25">
      <c r="A2110">
        <v>2108</v>
      </c>
      <c r="B2110">
        <v>423</v>
      </c>
      <c r="C2110">
        <v>544</v>
      </c>
      <c r="D2110">
        <v>98</v>
      </c>
      <c r="E2110">
        <v>2</v>
      </c>
      <c r="F2110">
        <v>196</v>
      </c>
      <c r="G2110">
        <v>1</v>
      </c>
      <c r="H2110" t="str">
        <f>VLOOKUP($C2110,'Raw-products'!$A$2:$H$1261,MATCH(H$1,'Raw-products'!$A$1:$H$1,0))</f>
        <v>Jacket</v>
      </c>
      <c r="I2110" t="str">
        <f>VLOOKUP($C2110,'Raw-products'!$A$2:$H$1261,MATCH(I$1,'Raw-products'!$A$1:$H$1,0))</f>
        <v>Leather</v>
      </c>
      <c r="J2110" t="str">
        <f>VLOOKUP($C2110,'Raw-products'!$A$2:$H$1261,MATCH(J$1,'Raw-products'!$A$1:$H$1,0))</f>
        <v>XL</v>
      </c>
      <c r="K2110" t="str">
        <f>VLOOKUP($C2110,'Raw-products'!$A$2:$H$1261,MATCH(K$1,'Raw-products'!$A$1:$H$1,0))</f>
        <v>green</v>
      </c>
      <c r="L2110">
        <f>VLOOKUP($C2110,'Raw-products'!$A$2:$H$1261,MATCH(L$1,'Raw-products'!$A$1:$H$1,0))</f>
        <v>113</v>
      </c>
      <c r="M2110">
        <f>VLOOKUP($C2110,'Raw-products'!$A$2:$H$1261,MATCH(M$1,'Raw-products'!$A$1:$H$1,0))</f>
        <v>58</v>
      </c>
      <c r="N2110" s="5">
        <f t="shared" si="64"/>
        <v>6554</v>
      </c>
      <c r="O2110" cm="1">
        <f t="array" ref="O2110:R2110">_xlfn.XLOOKUP($B2110,'Raw -orders'!$A:$A,'Raw -orders'!$B:$E)</f>
        <v>507</v>
      </c>
      <c r="P2110">
        <v>34107</v>
      </c>
      <c r="Q2110" s="1">
        <v>44359</v>
      </c>
      <c r="R2110" s="1">
        <v>44368</v>
      </c>
      <c r="S2110" t="str" cm="1">
        <f t="array" ref="S2110:Z2110">_xlfn.XLOOKUP($O2110,'Raw - customers'!$A:$A,'Raw - customers'!$B:$I)</f>
        <v>Brooks Sayers</v>
      </c>
      <c r="T2110" t="str">
        <v>Polygender</v>
      </c>
      <c r="U2110">
        <v>74</v>
      </c>
      <c r="V2110" t="str">
        <v>64 Champlin ParkwayApt. 832</v>
      </c>
      <c r="W2110">
        <v>8416</v>
      </c>
      <c r="X2110" t="str">
        <v>Jaydenside</v>
      </c>
      <c r="Y2110" t="str">
        <v>Victoria</v>
      </c>
      <c r="Z2110" t="str">
        <v>Australia</v>
      </c>
      <c r="AA2110">
        <v>6</v>
      </c>
      <c r="AB2110" s="3" t="str">
        <f t="shared" si="65"/>
        <v>0 to 10</v>
      </c>
      <c r="AM2110" s="6">
        <v>507</v>
      </c>
      <c r="AN2110" s="6" t="s">
        <v>1396</v>
      </c>
    </row>
    <row r="2111" spans="1:40" x14ac:dyDescent="0.25">
      <c r="A2111">
        <v>2109</v>
      </c>
      <c r="B2111">
        <v>424</v>
      </c>
      <c r="C2111">
        <v>407</v>
      </c>
      <c r="D2111">
        <v>119</v>
      </c>
      <c r="E2111">
        <v>1</v>
      </c>
      <c r="F2111">
        <v>119</v>
      </c>
      <c r="G2111">
        <v>1</v>
      </c>
      <c r="H2111" t="str">
        <f>VLOOKUP($C2111,'Raw-products'!$A$2:$H$1261,MATCH(H$1,'Raw-products'!$A$1:$H$1,0))</f>
        <v>Shirt</v>
      </c>
      <c r="I2111" t="str">
        <f>VLOOKUP($C2111,'Raw-products'!$A$2:$H$1261,MATCH(I$1,'Raw-products'!$A$1:$H$1,0))</f>
        <v>Casual Slim Fit</v>
      </c>
      <c r="J2111" t="str">
        <f>VLOOKUP($C2111,'Raw-products'!$A$2:$H$1261,MATCH(J$1,'Raw-products'!$A$1:$H$1,0))</f>
        <v>M</v>
      </c>
      <c r="K2111" t="str">
        <f>VLOOKUP($C2111,'Raw-products'!$A$2:$H$1261,MATCH(K$1,'Raw-products'!$A$1:$H$1,0))</f>
        <v>blue</v>
      </c>
      <c r="L2111">
        <f>VLOOKUP($C2111,'Raw-products'!$A$2:$H$1261,MATCH(L$1,'Raw-products'!$A$1:$H$1,0))</f>
        <v>113</v>
      </c>
      <c r="M2111">
        <f>VLOOKUP($C2111,'Raw-products'!$A$2:$H$1261,MATCH(M$1,'Raw-products'!$A$1:$H$1,0))</f>
        <v>61</v>
      </c>
      <c r="N2111" s="5">
        <f t="shared" si="64"/>
        <v>6893</v>
      </c>
      <c r="O2111" cm="1">
        <f t="array" ref="O2111:R2111">_xlfn.XLOOKUP($B2111,'Raw -orders'!$A:$A,'Raw -orders'!$B:$E)</f>
        <v>551</v>
      </c>
      <c r="P2111">
        <v>58723</v>
      </c>
      <c r="Q2111" s="1">
        <v>44268</v>
      </c>
      <c r="R2111" s="1">
        <v>44273</v>
      </c>
      <c r="S2111" t="str" cm="1">
        <f t="array" ref="S2111:Z2111">_xlfn.XLOOKUP($O2111,'Raw - customers'!$A:$A,'Raw - customers'!$B:$I)</f>
        <v>Theodor Skipton</v>
      </c>
      <c r="T2111" t="str">
        <v>Bigender</v>
      </c>
      <c r="U2111">
        <v>68</v>
      </c>
      <c r="V2111" t="str">
        <v>48 Mikayla IslandApt. 883</v>
      </c>
      <c r="W2111">
        <v>591</v>
      </c>
      <c r="X2111" t="str">
        <v>Declanton</v>
      </c>
      <c r="Y2111" t="str">
        <v>South Australia</v>
      </c>
      <c r="Z2111" t="str">
        <v>Australia</v>
      </c>
      <c r="AA2111">
        <v>3</v>
      </c>
      <c r="AB2111" s="3" t="str">
        <f t="shared" si="65"/>
        <v>0 to 10</v>
      </c>
      <c r="AM2111" s="6">
        <v>551</v>
      </c>
      <c r="AN2111" s="6" t="s">
        <v>1345</v>
      </c>
    </row>
    <row r="2112" spans="1:40" x14ac:dyDescent="0.25">
      <c r="A2112">
        <v>2110</v>
      </c>
      <c r="B2112">
        <v>424</v>
      </c>
      <c r="C2112">
        <v>759</v>
      </c>
      <c r="D2112">
        <v>109</v>
      </c>
      <c r="E2112">
        <v>1</v>
      </c>
      <c r="F2112">
        <v>109</v>
      </c>
      <c r="G2112">
        <v>1</v>
      </c>
      <c r="H2112" t="str">
        <f>VLOOKUP($C2112,'Raw-products'!$A$2:$H$1261,MATCH(H$1,'Raw-products'!$A$1:$H$1,0))</f>
        <v>Jacket</v>
      </c>
      <c r="I2112" t="str">
        <f>VLOOKUP($C2112,'Raw-products'!$A$2:$H$1261,MATCH(I$1,'Raw-products'!$A$1:$H$1,0))</f>
        <v>Peacoat</v>
      </c>
      <c r="J2112" t="str">
        <f>VLOOKUP($C2112,'Raw-products'!$A$2:$H$1261,MATCH(J$1,'Raw-products'!$A$1:$H$1,0))</f>
        <v>XL</v>
      </c>
      <c r="K2112" t="str">
        <f>VLOOKUP($C2112,'Raw-products'!$A$2:$H$1261,MATCH(K$1,'Raw-products'!$A$1:$H$1,0))</f>
        <v>blue</v>
      </c>
      <c r="L2112">
        <f>VLOOKUP($C2112,'Raw-products'!$A$2:$H$1261,MATCH(L$1,'Raw-products'!$A$1:$H$1,0))</f>
        <v>102</v>
      </c>
      <c r="M2112">
        <f>VLOOKUP($C2112,'Raw-products'!$A$2:$H$1261,MATCH(M$1,'Raw-products'!$A$1:$H$1,0))</f>
        <v>77</v>
      </c>
      <c r="N2112" s="5">
        <f t="shared" si="64"/>
        <v>7854</v>
      </c>
      <c r="O2112" cm="1">
        <f t="array" ref="O2112:R2112">_xlfn.XLOOKUP($B2112,'Raw -orders'!$A:$A,'Raw -orders'!$B:$E)</f>
        <v>551</v>
      </c>
      <c r="P2112">
        <v>58723</v>
      </c>
      <c r="Q2112" s="1">
        <v>44268</v>
      </c>
      <c r="R2112" s="1">
        <v>44273</v>
      </c>
      <c r="S2112" t="str" cm="1">
        <f t="array" ref="S2112:Z2112">_xlfn.XLOOKUP($O2112,'Raw - customers'!$A:$A,'Raw - customers'!$B:$I)</f>
        <v>Theodor Skipton</v>
      </c>
      <c r="T2112" t="str">
        <v>Bigender</v>
      </c>
      <c r="U2112">
        <v>68</v>
      </c>
      <c r="V2112" t="str">
        <v>48 Mikayla IslandApt. 883</v>
      </c>
      <c r="W2112">
        <v>591</v>
      </c>
      <c r="X2112" t="str">
        <v>Declanton</v>
      </c>
      <c r="Y2112" t="str">
        <v>South Australia</v>
      </c>
      <c r="Z2112" t="str">
        <v>Australia</v>
      </c>
      <c r="AA2112">
        <v>3</v>
      </c>
      <c r="AB2112" s="3" t="str">
        <f t="shared" si="65"/>
        <v>0 to 10</v>
      </c>
      <c r="AM2112" s="6">
        <v>551</v>
      </c>
      <c r="AN2112" s="6" t="s">
        <v>1345</v>
      </c>
    </row>
    <row r="2113" spans="1:40" x14ac:dyDescent="0.25">
      <c r="A2113">
        <v>2111</v>
      </c>
      <c r="B2113">
        <v>424</v>
      </c>
      <c r="C2113">
        <v>1078</v>
      </c>
      <c r="D2113">
        <v>93</v>
      </c>
      <c r="E2113">
        <v>2</v>
      </c>
      <c r="F2113">
        <v>186</v>
      </c>
      <c r="G2113">
        <v>1</v>
      </c>
      <c r="H2113" t="str">
        <f>VLOOKUP($C2113,'Raw-products'!$A$2:$H$1261,MATCH(H$1,'Raw-products'!$A$1:$H$1,0))</f>
        <v>Trousers</v>
      </c>
      <c r="I2113" t="str">
        <f>VLOOKUP($C2113,'Raw-products'!$A$2:$H$1261,MATCH(I$1,'Raw-products'!$A$1:$H$1,0))</f>
        <v>Joggers</v>
      </c>
      <c r="J2113" t="str">
        <f>VLOOKUP($C2113,'Raw-products'!$A$2:$H$1261,MATCH(J$1,'Raw-products'!$A$1:$H$1,0))</f>
        <v>L</v>
      </c>
      <c r="K2113" t="str">
        <f>VLOOKUP($C2113,'Raw-products'!$A$2:$H$1261,MATCH(K$1,'Raw-products'!$A$1:$H$1,0))</f>
        <v>indigo</v>
      </c>
      <c r="L2113">
        <f>VLOOKUP($C2113,'Raw-products'!$A$2:$H$1261,MATCH(L$1,'Raw-products'!$A$1:$H$1,0))</f>
        <v>94</v>
      </c>
      <c r="M2113">
        <f>VLOOKUP($C2113,'Raw-products'!$A$2:$H$1261,MATCH(M$1,'Raw-products'!$A$1:$H$1,0))</f>
        <v>42</v>
      </c>
      <c r="N2113" s="5">
        <f t="shared" si="64"/>
        <v>3948</v>
      </c>
      <c r="O2113" cm="1">
        <f t="array" ref="O2113:R2113">_xlfn.XLOOKUP($B2113,'Raw -orders'!$A:$A,'Raw -orders'!$B:$E)</f>
        <v>551</v>
      </c>
      <c r="P2113">
        <v>58723</v>
      </c>
      <c r="Q2113" s="1">
        <v>44268</v>
      </c>
      <c r="R2113" s="1">
        <v>44273</v>
      </c>
      <c r="S2113" t="str" cm="1">
        <f t="array" ref="S2113:Z2113">_xlfn.XLOOKUP($O2113,'Raw - customers'!$A:$A,'Raw - customers'!$B:$I)</f>
        <v>Theodor Skipton</v>
      </c>
      <c r="T2113" t="str">
        <v>Bigender</v>
      </c>
      <c r="U2113">
        <v>68</v>
      </c>
      <c r="V2113" t="str">
        <v>48 Mikayla IslandApt. 883</v>
      </c>
      <c r="W2113">
        <v>591</v>
      </c>
      <c r="X2113" t="str">
        <v>Declanton</v>
      </c>
      <c r="Y2113" t="str">
        <v>South Australia</v>
      </c>
      <c r="Z2113" t="str">
        <v>Australia</v>
      </c>
      <c r="AA2113">
        <v>3</v>
      </c>
      <c r="AB2113" s="3" t="str">
        <f t="shared" si="65"/>
        <v>0 to 10</v>
      </c>
      <c r="AM2113" s="6">
        <v>551</v>
      </c>
      <c r="AN2113" s="6" t="s">
        <v>1345</v>
      </c>
    </row>
    <row r="2114" spans="1:40" x14ac:dyDescent="0.25">
      <c r="A2114">
        <v>2112</v>
      </c>
      <c r="B2114">
        <v>424</v>
      </c>
      <c r="C2114">
        <v>182</v>
      </c>
      <c r="D2114">
        <v>98</v>
      </c>
      <c r="E2114">
        <v>1</v>
      </c>
      <c r="F2114">
        <v>98</v>
      </c>
      <c r="G2114">
        <v>1</v>
      </c>
      <c r="H2114" t="str">
        <f>VLOOKUP($C2114,'Raw-products'!$A$2:$H$1261,MATCH(H$1,'Raw-products'!$A$1:$H$1,0))</f>
        <v>Shirt</v>
      </c>
      <c r="I2114" t="str">
        <f>VLOOKUP($C2114,'Raw-products'!$A$2:$H$1261,MATCH(I$1,'Raw-products'!$A$1:$H$1,0))</f>
        <v>Camp Collared</v>
      </c>
      <c r="J2114" t="str">
        <f>VLOOKUP($C2114,'Raw-products'!$A$2:$H$1261,MATCH(J$1,'Raw-products'!$A$1:$H$1,0))</f>
        <v>M</v>
      </c>
      <c r="K2114" t="str">
        <f>VLOOKUP($C2114,'Raw-products'!$A$2:$H$1261,MATCH(K$1,'Raw-products'!$A$1:$H$1,0))</f>
        <v>orange</v>
      </c>
      <c r="L2114">
        <f>VLOOKUP($C2114,'Raw-products'!$A$2:$H$1261,MATCH(L$1,'Raw-products'!$A$1:$H$1,0))</f>
        <v>112</v>
      </c>
      <c r="M2114">
        <f>VLOOKUP($C2114,'Raw-products'!$A$2:$H$1261,MATCH(M$1,'Raw-products'!$A$1:$H$1,0))</f>
        <v>65</v>
      </c>
      <c r="N2114" s="5">
        <f t="shared" si="64"/>
        <v>7280</v>
      </c>
      <c r="O2114" cm="1">
        <f t="array" ref="O2114:R2114">_xlfn.XLOOKUP($B2114,'Raw -orders'!$A:$A,'Raw -orders'!$B:$E)</f>
        <v>551</v>
      </c>
      <c r="P2114">
        <v>58723</v>
      </c>
      <c r="Q2114" s="1">
        <v>44268</v>
      </c>
      <c r="R2114" s="1">
        <v>44273</v>
      </c>
      <c r="S2114" t="str" cm="1">
        <f t="array" ref="S2114:Z2114">_xlfn.XLOOKUP($O2114,'Raw - customers'!$A:$A,'Raw - customers'!$B:$I)</f>
        <v>Theodor Skipton</v>
      </c>
      <c r="T2114" t="str">
        <v>Bigender</v>
      </c>
      <c r="U2114">
        <v>68</v>
      </c>
      <c r="V2114" t="str">
        <v>48 Mikayla IslandApt. 883</v>
      </c>
      <c r="W2114">
        <v>591</v>
      </c>
      <c r="X2114" t="str">
        <v>Declanton</v>
      </c>
      <c r="Y2114" t="str">
        <v>South Australia</v>
      </c>
      <c r="Z2114" t="str">
        <v>Australia</v>
      </c>
      <c r="AA2114">
        <v>3</v>
      </c>
      <c r="AB2114" s="3" t="str">
        <f t="shared" si="65"/>
        <v>0 to 10</v>
      </c>
      <c r="AM2114" s="6">
        <v>551</v>
      </c>
      <c r="AN2114" s="6" t="s">
        <v>1345</v>
      </c>
    </row>
    <row r="2115" spans="1:40" x14ac:dyDescent="0.25">
      <c r="A2115">
        <v>2113</v>
      </c>
      <c r="B2115">
        <v>424</v>
      </c>
      <c r="C2115">
        <v>833</v>
      </c>
      <c r="D2115">
        <v>117</v>
      </c>
      <c r="E2115">
        <v>1</v>
      </c>
      <c r="F2115">
        <v>117</v>
      </c>
      <c r="G2115">
        <v>1</v>
      </c>
      <c r="H2115" t="str">
        <f>VLOOKUP($C2115,'Raw-products'!$A$2:$H$1261,MATCH(H$1,'Raw-products'!$A$1:$H$1,0))</f>
        <v>Jacket</v>
      </c>
      <c r="I2115" t="str">
        <f>VLOOKUP($C2115,'Raw-products'!$A$2:$H$1261,MATCH(I$1,'Raw-products'!$A$1:$H$1,0))</f>
        <v>Shearling</v>
      </c>
      <c r="J2115" t="str">
        <f>VLOOKUP($C2115,'Raw-products'!$A$2:$H$1261,MATCH(J$1,'Raw-products'!$A$1:$H$1,0))</f>
        <v>L</v>
      </c>
      <c r="K2115" t="str">
        <f>VLOOKUP($C2115,'Raw-products'!$A$2:$H$1261,MATCH(K$1,'Raw-products'!$A$1:$H$1,0))</f>
        <v>indigo</v>
      </c>
      <c r="L2115">
        <f>VLOOKUP($C2115,'Raw-products'!$A$2:$H$1261,MATCH(L$1,'Raw-products'!$A$1:$H$1,0))</f>
        <v>95</v>
      </c>
      <c r="M2115">
        <f>VLOOKUP($C2115,'Raw-products'!$A$2:$H$1261,MATCH(M$1,'Raw-products'!$A$1:$H$1,0))</f>
        <v>66</v>
      </c>
      <c r="N2115" s="5">
        <f t="shared" ref="N2115:N2178" si="66">$L2115*$M2115</f>
        <v>6270</v>
      </c>
      <c r="O2115" cm="1">
        <f t="array" ref="O2115:R2115">_xlfn.XLOOKUP($B2115,'Raw -orders'!$A:$A,'Raw -orders'!$B:$E)</f>
        <v>551</v>
      </c>
      <c r="P2115">
        <v>58723</v>
      </c>
      <c r="Q2115" s="1">
        <v>44268</v>
      </c>
      <c r="R2115" s="1">
        <v>44273</v>
      </c>
      <c r="S2115" t="str" cm="1">
        <f t="array" ref="S2115:Z2115">_xlfn.XLOOKUP($O2115,'Raw - customers'!$A:$A,'Raw - customers'!$B:$I)</f>
        <v>Theodor Skipton</v>
      </c>
      <c r="T2115" t="str">
        <v>Bigender</v>
      </c>
      <c r="U2115">
        <v>68</v>
      </c>
      <c r="V2115" t="str">
        <v>48 Mikayla IslandApt. 883</v>
      </c>
      <c r="W2115">
        <v>591</v>
      </c>
      <c r="X2115" t="str">
        <v>Declanton</v>
      </c>
      <c r="Y2115" t="str">
        <v>South Australia</v>
      </c>
      <c r="Z2115" t="str">
        <v>Australia</v>
      </c>
      <c r="AA2115">
        <v>3</v>
      </c>
      <c r="AB2115" s="3" t="str">
        <f t="shared" ref="AB2115:AB2178" si="67">IF(AND(DATEDIF($Q2115,$R2115,"D")&gt;0,DATEDIF($Q2115,$R2115,"D")&lt;=10),"0 to 10",IF(AND(DATEDIF($Q2115,$R2115,"D")&gt;10,DATEDIF($Q2115,$R2115,"D")&lt;=20),"10 to 20",IF(AND(DATEDIF($Q2115,$R2115,"D")&gt;20,DATEDIF($Q2115,$R2115,"D")&lt;=30),"20 to 30")))</f>
        <v>0 to 10</v>
      </c>
      <c r="AM2115" s="6">
        <v>551</v>
      </c>
      <c r="AN2115" s="6" t="s">
        <v>1345</v>
      </c>
    </row>
    <row r="2116" spans="1:40" x14ac:dyDescent="0.25">
      <c r="A2116">
        <v>2114</v>
      </c>
      <c r="B2116">
        <v>424</v>
      </c>
      <c r="C2116">
        <v>420</v>
      </c>
      <c r="D2116">
        <v>107</v>
      </c>
      <c r="E2116">
        <v>3</v>
      </c>
      <c r="F2116">
        <v>321</v>
      </c>
      <c r="G2116">
        <v>1</v>
      </c>
      <c r="H2116" t="str">
        <f>VLOOKUP($C2116,'Raw-products'!$A$2:$H$1261,MATCH(H$1,'Raw-products'!$A$1:$H$1,0))</f>
        <v>Jacket</v>
      </c>
      <c r="I2116" t="str">
        <f>VLOOKUP($C2116,'Raw-products'!$A$2:$H$1261,MATCH(I$1,'Raw-products'!$A$1:$H$1,0))</f>
        <v>Denim</v>
      </c>
      <c r="J2116" t="str">
        <f>VLOOKUP($C2116,'Raw-products'!$A$2:$H$1261,MATCH(J$1,'Raw-products'!$A$1:$H$1,0))</f>
        <v>XS</v>
      </c>
      <c r="K2116" t="str">
        <f>VLOOKUP($C2116,'Raw-products'!$A$2:$H$1261,MATCH(K$1,'Raw-products'!$A$1:$H$1,0))</f>
        <v>red</v>
      </c>
      <c r="L2116">
        <f>VLOOKUP($C2116,'Raw-products'!$A$2:$H$1261,MATCH(L$1,'Raw-products'!$A$1:$H$1,0))</f>
        <v>92</v>
      </c>
      <c r="M2116">
        <f>VLOOKUP($C2116,'Raw-products'!$A$2:$H$1261,MATCH(M$1,'Raw-products'!$A$1:$H$1,0))</f>
        <v>60</v>
      </c>
      <c r="N2116" s="5">
        <f t="shared" si="66"/>
        <v>5520</v>
      </c>
      <c r="O2116" cm="1">
        <f t="array" ref="O2116:R2116">_xlfn.XLOOKUP($B2116,'Raw -orders'!$A:$A,'Raw -orders'!$B:$E)</f>
        <v>551</v>
      </c>
      <c r="P2116">
        <v>58723</v>
      </c>
      <c r="Q2116" s="1">
        <v>44268</v>
      </c>
      <c r="R2116" s="1">
        <v>44273</v>
      </c>
      <c r="S2116" t="str" cm="1">
        <f t="array" ref="S2116:Z2116">_xlfn.XLOOKUP($O2116,'Raw - customers'!$A:$A,'Raw - customers'!$B:$I)</f>
        <v>Theodor Skipton</v>
      </c>
      <c r="T2116" t="str">
        <v>Bigender</v>
      </c>
      <c r="U2116">
        <v>68</v>
      </c>
      <c r="V2116" t="str">
        <v>48 Mikayla IslandApt. 883</v>
      </c>
      <c r="W2116">
        <v>591</v>
      </c>
      <c r="X2116" t="str">
        <v>Declanton</v>
      </c>
      <c r="Y2116" t="str">
        <v>South Australia</v>
      </c>
      <c r="Z2116" t="str">
        <v>Australia</v>
      </c>
      <c r="AA2116">
        <v>3</v>
      </c>
      <c r="AB2116" s="3" t="str">
        <f t="shared" si="67"/>
        <v>0 to 10</v>
      </c>
      <c r="AM2116" s="6">
        <v>551</v>
      </c>
      <c r="AN2116" s="6" t="s">
        <v>1345</v>
      </c>
    </row>
    <row r="2117" spans="1:40" x14ac:dyDescent="0.25">
      <c r="A2117">
        <v>2115</v>
      </c>
      <c r="B2117">
        <v>424</v>
      </c>
      <c r="C2117">
        <v>1040</v>
      </c>
      <c r="D2117">
        <v>90</v>
      </c>
      <c r="E2117">
        <v>2</v>
      </c>
      <c r="F2117">
        <v>180</v>
      </c>
      <c r="G2117">
        <v>1</v>
      </c>
      <c r="H2117" t="str">
        <f>VLOOKUP($C2117,'Raw-products'!$A$2:$H$1261,MATCH(H$1,'Raw-products'!$A$1:$H$1,0))</f>
        <v>Trousers</v>
      </c>
      <c r="I2117" t="str">
        <f>VLOOKUP($C2117,'Raw-products'!$A$2:$H$1261,MATCH(I$1,'Raw-products'!$A$1:$H$1,0))</f>
        <v>Relaxed Leg</v>
      </c>
      <c r="J2117" t="str">
        <f>VLOOKUP($C2117,'Raw-products'!$A$2:$H$1261,MATCH(J$1,'Raw-products'!$A$1:$H$1,0))</f>
        <v>XS</v>
      </c>
      <c r="K2117" t="str">
        <f>VLOOKUP($C2117,'Raw-products'!$A$2:$H$1261,MATCH(K$1,'Raw-products'!$A$1:$H$1,0))</f>
        <v>indigo</v>
      </c>
      <c r="L2117">
        <f>VLOOKUP($C2117,'Raw-products'!$A$2:$H$1261,MATCH(L$1,'Raw-products'!$A$1:$H$1,0))</f>
        <v>95</v>
      </c>
      <c r="M2117">
        <f>VLOOKUP($C2117,'Raw-products'!$A$2:$H$1261,MATCH(M$1,'Raw-products'!$A$1:$H$1,0))</f>
        <v>60</v>
      </c>
      <c r="N2117" s="5">
        <f t="shared" si="66"/>
        <v>5700</v>
      </c>
      <c r="O2117" cm="1">
        <f t="array" ref="O2117:R2117">_xlfn.XLOOKUP($B2117,'Raw -orders'!$A:$A,'Raw -orders'!$B:$E)</f>
        <v>551</v>
      </c>
      <c r="P2117">
        <v>58723</v>
      </c>
      <c r="Q2117" s="1">
        <v>44268</v>
      </c>
      <c r="R2117" s="1">
        <v>44273</v>
      </c>
      <c r="S2117" t="str" cm="1">
        <f t="array" ref="S2117:Z2117">_xlfn.XLOOKUP($O2117,'Raw - customers'!$A:$A,'Raw - customers'!$B:$I)</f>
        <v>Theodor Skipton</v>
      </c>
      <c r="T2117" t="str">
        <v>Bigender</v>
      </c>
      <c r="U2117">
        <v>68</v>
      </c>
      <c r="V2117" t="str">
        <v>48 Mikayla IslandApt. 883</v>
      </c>
      <c r="W2117">
        <v>591</v>
      </c>
      <c r="X2117" t="str">
        <v>Declanton</v>
      </c>
      <c r="Y2117" t="str">
        <v>South Australia</v>
      </c>
      <c r="Z2117" t="str">
        <v>Australia</v>
      </c>
      <c r="AA2117">
        <v>3</v>
      </c>
      <c r="AB2117" s="3" t="str">
        <f t="shared" si="67"/>
        <v>0 to 10</v>
      </c>
      <c r="AM2117" s="6">
        <v>551</v>
      </c>
      <c r="AN2117" s="6" t="s">
        <v>1345</v>
      </c>
    </row>
    <row r="2118" spans="1:40" x14ac:dyDescent="0.25">
      <c r="A2118">
        <v>2116</v>
      </c>
      <c r="B2118">
        <v>424</v>
      </c>
      <c r="C2118">
        <v>454</v>
      </c>
      <c r="D2118">
        <v>107</v>
      </c>
      <c r="E2118">
        <v>1</v>
      </c>
      <c r="F2118">
        <v>107</v>
      </c>
      <c r="G2118">
        <v>1</v>
      </c>
      <c r="H2118" t="str">
        <f>VLOOKUP($C2118,'Raw-products'!$A$2:$H$1261,MATCH(H$1,'Raw-products'!$A$1:$H$1,0))</f>
        <v>Jacket</v>
      </c>
      <c r="I2118" t="str">
        <f>VLOOKUP($C2118,'Raw-products'!$A$2:$H$1261,MATCH(I$1,'Raw-products'!$A$1:$H$1,0))</f>
        <v>Denim</v>
      </c>
      <c r="J2118" t="str">
        <f>VLOOKUP($C2118,'Raw-products'!$A$2:$H$1261,MATCH(J$1,'Raw-products'!$A$1:$H$1,0))</f>
        <v>XL</v>
      </c>
      <c r="K2118" t="str">
        <f>VLOOKUP($C2118,'Raw-products'!$A$2:$H$1261,MATCH(K$1,'Raw-products'!$A$1:$H$1,0))</f>
        <v>violet</v>
      </c>
      <c r="L2118">
        <f>VLOOKUP($C2118,'Raw-products'!$A$2:$H$1261,MATCH(L$1,'Raw-products'!$A$1:$H$1,0))</f>
        <v>92</v>
      </c>
      <c r="M2118">
        <f>VLOOKUP($C2118,'Raw-products'!$A$2:$H$1261,MATCH(M$1,'Raw-products'!$A$1:$H$1,0))</f>
        <v>63</v>
      </c>
      <c r="N2118" s="5">
        <f t="shared" si="66"/>
        <v>5796</v>
      </c>
      <c r="O2118" cm="1">
        <f t="array" ref="O2118:R2118">_xlfn.XLOOKUP($B2118,'Raw -orders'!$A:$A,'Raw -orders'!$B:$E)</f>
        <v>551</v>
      </c>
      <c r="P2118">
        <v>58723</v>
      </c>
      <c r="Q2118" s="1">
        <v>44268</v>
      </c>
      <c r="R2118" s="1">
        <v>44273</v>
      </c>
      <c r="S2118" t="str" cm="1">
        <f t="array" ref="S2118:Z2118">_xlfn.XLOOKUP($O2118,'Raw - customers'!$A:$A,'Raw - customers'!$B:$I)</f>
        <v>Theodor Skipton</v>
      </c>
      <c r="T2118" t="str">
        <v>Bigender</v>
      </c>
      <c r="U2118">
        <v>68</v>
      </c>
      <c r="V2118" t="str">
        <v>48 Mikayla IslandApt. 883</v>
      </c>
      <c r="W2118">
        <v>591</v>
      </c>
      <c r="X2118" t="str">
        <v>Declanton</v>
      </c>
      <c r="Y2118" t="str">
        <v>South Australia</v>
      </c>
      <c r="Z2118" t="str">
        <v>Australia</v>
      </c>
      <c r="AA2118">
        <v>3</v>
      </c>
      <c r="AB2118" s="3" t="str">
        <f t="shared" si="67"/>
        <v>0 to 10</v>
      </c>
      <c r="AM2118" s="6">
        <v>551</v>
      </c>
      <c r="AN2118" s="6" t="s">
        <v>1345</v>
      </c>
    </row>
    <row r="2119" spans="1:40" x14ac:dyDescent="0.25">
      <c r="A2119">
        <v>2117</v>
      </c>
      <c r="B2119">
        <v>425</v>
      </c>
      <c r="C2119">
        <v>926</v>
      </c>
      <c r="D2119">
        <v>96</v>
      </c>
      <c r="E2119">
        <v>1</v>
      </c>
      <c r="F2119">
        <v>96</v>
      </c>
      <c r="G2119">
        <v>1</v>
      </c>
      <c r="H2119" t="str">
        <f>VLOOKUP($C2119,'Raw-products'!$A$2:$H$1261,MATCH(H$1,'Raw-products'!$A$1:$H$1,0))</f>
        <v>Trousers</v>
      </c>
      <c r="I2119" t="str">
        <f>VLOOKUP($C2119,'Raw-products'!$A$2:$H$1261,MATCH(I$1,'Raw-products'!$A$1:$H$1,0))</f>
        <v>Drawstring</v>
      </c>
      <c r="J2119" t="str">
        <f>VLOOKUP($C2119,'Raw-products'!$A$2:$H$1261,MATCH(J$1,'Raw-products'!$A$1:$H$1,0))</f>
        <v>S</v>
      </c>
      <c r="K2119" t="str">
        <f>VLOOKUP($C2119,'Raw-products'!$A$2:$H$1261,MATCH(K$1,'Raw-products'!$A$1:$H$1,0))</f>
        <v>green</v>
      </c>
      <c r="L2119">
        <f>VLOOKUP($C2119,'Raw-products'!$A$2:$H$1261,MATCH(L$1,'Raw-products'!$A$1:$H$1,0))</f>
        <v>104</v>
      </c>
      <c r="M2119">
        <f>VLOOKUP($C2119,'Raw-products'!$A$2:$H$1261,MATCH(M$1,'Raw-products'!$A$1:$H$1,0))</f>
        <v>73</v>
      </c>
      <c r="N2119" s="5">
        <f t="shared" si="66"/>
        <v>7592</v>
      </c>
      <c r="O2119" cm="1">
        <f t="array" ref="O2119:R2119">_xlfn.XLOOKUP($B2119,'Raw -orders'!$A:$A,'Raw -orders'!$B:$E)</f>
        <v>606</v>
      </c>
      <c r="P2119">
        <v>12705</v>
      </c>
      <c r="Q2119" s="1">
        <v>44248</v>
      </c>
      <c r="R2119" s="1">
        <v>44272</v>
      </c>
      <c r="S2119" t="str" cm="1">
        <f t="array" ref="S2119:Z2119">_xlfn.XLOOKUP($O2119,'Raw - customers'!$A:$A,'Raw - customers'!$B:$I)</f>
        <v>Averyl Atthow</v>
      </c>
      <c r="T2119" t="str">
        <v>Polygender</v>
      </c>
      <c r="U2119">
        <v>53</v>
      </c>
      <c r="V2119" t="str">
        <v>24 Alexis BoulevardSuite 321</v>
      </c>
      <c r="W2119">
        <v>8684</v>
      </c>
      <c r="X2119" t="str">
        <v>Calebville</v>
      </c>
      <c r="Y2119" t="str">
        <v>New South Wales</v>
      </c>
      <c r="Z2119" t="str">
        <v>Australia</v>
      </c>
      <c r="AA2119">
        <v>2</v>
      </c>
      <c r="AB2119" s="3" t="str">
        <f t="shared" si="67"/>
        <v>20 to 30</v>
      </c>
      <c r="AM2119" s="6">
        <v>606</v>
      </c>
      <c r="AN2119" s="6" t="s">
        <v>1362</v>
      </c>
    </row>
    <row r="2120" spans="1:40" x14ac:dyDescent="0.25">
      <c r="A2120">
        <v>2118</v>
      </c>
      <c r="B2120">
        <v>425</v>
      </c>
      <c r="C2120">
        <v>313</v>
      </c>
      <c r="D2120">
        <v>105</v>
      </c>
      <c r="E2120">
        <v>3</v>
      </c>
      <c r="F2120">
        <v>315</v>
      </c>
      <c r="G2120">
        <v>1</v>
      </c>
      <c r="H2120" t="str">
        <f>VLOOKUP($C2120,'Raw-products'!$A$2:$H$1261,MATCH(H$1,'Raw-products'!$A$1:$H$1,0))</f>
        <v>Shirt</v>
      </c>
      <c r="I2120" t="str">
        <f>VLOOKUP($C2120,'Raw-products'!$A$2:$H$1261,MATCH(I$1,'Raw-products'!$A$1:$H$1,0))</f>
        <v>Cuban Collar</v>
      </c>
      <c r="J2120" t="str">
        <f>VLOOKUP($C2120,'Raw-products'!$A$2:$H$1261,MATCH(J$1,'Raw-products'!$A$1:$H$1,0))</f>
        <v>L</v>
      </c>
      <c r="K2120" t="str">
        <f>VLOOKUP($C2120,'Raw-products'!$A$2:$H$1261,MATCH(K$1,'Raw-products'!$A$1:$H$1,0))</f>
        <v>violet</v>
      </c>
      <c r="L2120">
        <f>VLOOKUP($C2120,'Raw-products'!$A$2:$H$1261,MATCH(L$1,'Raw-products'!$A$1:$H$1,0))</f>
        <v>93</v>
      </c>
      <c r="M2120">
        <f>VLOOKUP($C2120,'Raw-products'!$A$2:$H$1261,MATCH(M$1,'Raw-products'!$A$1:$H$1,0))</f>
        <v>78</v>
      </c>
      <c r="N2120" s="5">
        <f t="shared" si="66"/>
        <v>7254</v>
      </c>
      <c r="O2120" cm="1">
        <f t="array" ref="O2120:R2120">_xlfn.XLOOKUP($B2120,'Raw -orders'!$A:$A,'Raw -orders'!$B:$E)</f>
        <v>606</v>
      </c>
      <c r="P2120">
        <v>12705</v>
      </c>
      <c r="Q2120" s="1">
        <v>44248</v>
      </c>
      <c r="R2120" s="1">
        <v>44272</v>
      </c>
      <c r="S2120" t="str" cm="1">
        <f t="array" ref="S2120:Z2120">_xlfn.XLOOKUP($O2120,'Raw - customers'!$A:$A,'Raw - customers'!$B:$I)</f>
        <v>Averyl Atthow</v>
      </c>
      <c r="T2120" t="str">
        <v>Polygender</v>
      </c>
      <c r="U2120">
        <v>53</v>
      </c>
      <c r="V2120" t="str">
        <v>24 Alexis BoulevardSuite 321</v>
      </c>
      <c r="W2120">
        <v>8684</v>
      </c>
      <c r="X2120" t="str">
        <v>Calebville</v>
      </c>
      <c r="Y2120" t="str">
        <v>New South Wales</v>
      </c>
      <c r="Z2120" t="str">
        <v>Australia</v>
      </c>
      <c r="AA2120">
        <v>2</v>
      </c>
      <c r="AB2120" s="3" t="str">
        <f t="shared" si="67"/>
        <v>20 to 30</v>
      </c>
      <c r="AM2120" s="6">
        <v>606</v>
      </c>
      <c r="AN2120" s="6" t="s">
        <v>1362</v>
      </c>
    </row>
    <row r="2121" spans="1:40" x14ac:dyDescent="0.25">
      <c r="A2121">
        <v>2119</v>
      </c>
      <c r="B2121">
        <v>425</v>
      </c>
      <c r="C2121">
        <v>363</v>
      </c>
      <c r="D2121">
        <v>94</v>
      </c>
      <c r="E2121">
        <v>3</v>
      </c>
      <c r="F2121">
        <v>282</v>
      </c>
      <c r="G2121">
        <v>1</v>
      </c>
      <c r="H2121" t="str">
        <f>VLOOKUP($C2121,'Raw-products'!$A$2:$H$1261,MATCH(H$1,'Raw-products'!$A$1:$H$1,0))</f>
        <v>Shirt</v>
      </c>
      <c r="I2121" t="str">
        <f>VLOOKUP($C2121,'Raw-products'!$A$2:$H$1261,MATCH(I$1,'Raw-products'!$A$1:$H$1,0))</f>
        <v>Henley</v>
      </c>
      <c r="J2121" t="str">
        <f>VLOOKUP($C2121,'Raw-products'!$A$2:$H$1261,MATCH(J$1,'Raw-products'!$A$1:$H$1,0))</f>
        <v>L</v>
      </c>
      <c r="K2121" t="str">
        <f>VLOOKUP($C2121,'Raw-products'!$A$2:$H$1261,MATCH(K$1,'Raw-products'!$A$1:$H$1,0))</f>
        <v>yellow</v>
      </c>
      <c r="L2121">
        <f>VLOOKUP($C2121,'Raw-products'!$A$2:$H$1261,MATCH(L$1,'Raw-products'!$A$1:$H$1,0))</f>
        <v>92</v>
      </c>
      <c r="M2121">
        <f>VLOOKUP($C2121,'Raw-products'!$A$2:$H$1261,MATCH(M$1,'Raw-products'!$A$1:$H$1,0))</f>
        <v>62</v>
      </c>
      <c r="N2121" s="5">
        <f t="shared" si="66"/>
        <v>5704</v>
      </c>
      <c r="O2121" cm="1">
        <f t="array" ref="O2121:R2121">_xlfn.XLOOKUP($B2121,'Raw -orders'!$A:$A,'Raw -orders'!$B:$E)</f>
        <v>606</v>
      </c>
      <c r="P2121">
        <v>12705</v>
      </c>
      <c r="Q2121" s="1">
        <v>44248</v>
      </c>
      <c r="R2121" s="1">
        <v>44272</v>
      </c>
      <c r="S2121" t="str" cm="1">
        <f t="array" ref="S2121:Z2121">_xlfn.XLOOKUP($O2121,'Raw - customers'!$A:$A,'Raw - customers'!$B:$I)</f>
        <v>Averyl Atthow</v>
      </c>
      <c r="T2121" t="str">
        <v>Polygender</v>
      </c>
      <c r="U2121">
        <v>53</v>
      </c>
      <c r="V2121" t="str">
        <v>24 Alexis BoulevardSuite 321</v>
      </c>
      <c r="W2121">
        <v>8684</v>
      </c>
      <c r="X2121" t="str">
        <v>Calebville</v>
      </c>
      <c r="Y2121" t="str">
        <v>New South Wales</v>
      </c>
      <c r="Z2121" t="str">
        <v>Australia</v>
      </c>
      <c r="AA2121">
        <v>2</v>
      </c>
      <c r="AB2121" s="3" t="str">
        <f t="shared" si="67"/>
        <v>20 to 30</v>
      </c>
      <c r="AM2121" s="6">
        <v>606</v>
      </c>
      <c r="AN2121" s="6" t="s">
        <v>1362</v>
      </c>
    </row>
    <row r="2122" spans="1:40" x14ac:dyDescent="0.25">
      <c r="A2122">
        <v>2120</v>
      </c>
      <c r="B2122">
        <v>425</v>
      </c>
      <c r="C2122">
        <v>785</v>
      </c>
      <c r="D2122">
        <v>91</v>
      </c>
      <c r="E2122">
        <v>2</v>
      </c>
      <c r="F2122">
        <v>182</v>
      </c>
      <c r="G2122">
        <v>1</v>
      </c>
      <c r="H2122" t="str">
        <f>VLOOKUP($C2122,'Raw-products'!$A$2:$H$1261,MATCH(H$1,'Raw-products'!$A$1:$H$1,0))</f>
        <v>Jacket</v>
      </c>
      <c r="I2122" t="str">
        <f>VLOOKUP($C2122,'Raw-products'!$A$2:$H$1261,MATCH(I$1,'Raw-products'!$A$1:$H$1,0))</f>
        <v>Pullover</v>
      </c>
      <c r="J2122" t="str">
        <f>VLOOKUP($C2122,'Raw-products'!$A$2:$H$1261,MATCH(J$1,'Raw-products'!$A$1:$H$1,0))</f>
        <v>XS</v>
      </c>
      <c r="K2122" t="str">
        <f>VLOOKUP($C2122,'Raw-products'!$A$2:$H$1261,MATCH(K$1,'Raw-products'!$A$1:$H$1,0))</f>
        <v>green</v>
      </c>
      <c r="L2122">
        <f>VLOOKUP($C2122,'Raw-products'!$A$2:$H$1261,MATCH(L$1,'Raw-products'!$A$1:$H$1,0))</f>
        <v>114</v>
      </c>
      <c r="M2122">
        <f>VLOOKUP($C2122,'Raw-products'!$A$2:$H$1261,MATCH(M$1,'Raw-products'!$A$1:$H$1,0))</f>
        <v>70</v>
      </c>
      <c r="N2122" s="5">
        <f t="shared" si="66"/>
        <v>7980</v>
      </c>
      <c r="O2122" cm="1">
        <f t="array" ref="O2122:R2122">_xlfn.XLOOKUP($B2122,'Raw -orders'!$A:$A,'Raw -orders'!$B:$E)</f>
        <v>606</v>
      </c>
      <c r="P2122">
        <v>12705</v>
      </c>
      <c r="Q2122" s="1">
        <v>44248</v>
      </c>
      <c r="R2122" s="1">
        <v>44272</v>
      </c>
      <c r="S2122" t="str" cm="1">
        <f t="array" ref="S2122:Z2122">_xlfn.XLOOKUP($O2122,'Raw - customers'!$A:$A,'Raw - customers'!$B:$I)</f>
        <v>Averyl Atthow</v>
      </c>
      <c r="T2122" t="str">
        <v>Polygender</v>
      </c>
      <c r="U2122">
        <v>53</v>
      </c>
      <c r="V2122" t="str">
        <v>24 Alexis BoulevardSuite 321</v>
      </c>
      <c r="W2122">
        <v>8684</v>
      </c>
      <c r="X2122" t="str">
        <v>Calebville</v>
      </c>
      <c r="Y2122" t="str">
        <v>New South Wales</v>
      </c>
      <c r="Z2122" t="str">
        <v>Australia</v>
      </c>
      <c r="AA2122">
        <v>2</v>
      </c>
      <c r="AB2122" s="3" t="str">
        <f t="shared" si="67"/>
        <v>20 to 30</v>
      </c>
      <c r="AM2122" s="6">
        <v>606</v>
      </c>
      <c r="AN2122" s="6" t="s">
        <v>1362</v>
      </c>
    </row>
    <row r="2123" spans="1:40" x14ac:dyDescent="0.25">
      <c r="A2123">
        <v>2121</v>
      </c>
      <c r="B2123">
        <v>425</v>
      </c>
      <c r="C2123">
        <v>1074</v>
      </c>
      <c r="D2123">
        <v>93</v>
      </c>
      <c r="E2123">
        <v>3</v>
      </c>
      <c r="F2123">
        <v>279</v>
      </c>
      <c r="G2123">
        <v>1</v>
      </c>
      <c r="H2123" t="str">
        <f>VLOOKUP($C2123,'Raw-products'!$A$2:$H$1261,MATCH(H$1,'Raw-products'!$A$1:$H$1,0))</f>
        <v>Trousers</v>
      </c>
      <c r="I2123" t="str">
        <f>VLOOKUP($C2123,'Raw-products'!$A$2:$H$1261,MATCH(I$1,'Raw-products'!$A$1:$H$1,0))</f>
        <v>Joggers</v>
      </c>
      <c r="J2123" t="str">
        <f>VLOOKUP($C2123,'Raw-products'!$A$2:$H$1261,MATCH(J$1,'Raw-products'!$A$1:$H$1,0))</f>
        <v>XL</v>
      </c>
      <c r="K2123" t="str">
        <f>VLOOKUP($C2123,'Raw-products'!$A$2:$H$1261,MATCH(K$1,'Raw-products'!$A$1:$H$1,0))</f>
        <v>blue</v>
      </c>
      <c r="L2123">
        <f>VLOOKUP($C2123,'Raw-products'!$A$2:$H$1261,MATCH(L$1,'Raw-products'!$A$1:$H$1,0))</f>
        <v>94</v>
      </c>
      <c r="M2123">
        <f>VLOOKUP($C2123,'Raw-products'!$A$2:$H$1261,MATCH(M$1,'Raw-products'!$A$1:$H$1,0))</f>
        <v>52</v>
      </c>
      <c r="N2123" s="5">
        <f t="shared" si="66"/>
        <v>4888</v>
      </c>
      <c r="O2123" cm="1">
        <f t="array" ref="O2123:R2123">_xlfn.XLOOKUP($B2123,'Raw -orders'!$A:$A,'Raw -orders'!$B:$E)</f>
        <v>606</v>
      </c>
      <c r="P2123">
        <v>12705</v>
      </c>
      <c r="Q2123" s="1">
        <v>44248</v>
      </c>
      <c r="R2123" s="1">
        <v>44272</v>
      </c>
      <c r="S2123" t="str" cm="1">
        <f t="array" ref="S2123:Z2123">_xlfn.XLOOKUP($O2123,'Raw - customers'!$A:$A,'Raw - customers'!$B:$I)</f>
        <v>Averyl Atthow</v>
      </c>
      <c r="T2123" t="str">
        <v>Polygender</v>
      </c>
      <c r="U2123">
        <v>53</v>
      </c>
      <c r="V2123" t="str">
        <v>24 Alexis BoulevardSuite 321</v>
      </c>
      <c r="W2123">
        <v>8684</v>
      </c>
      <c r="X2123" t="str">
        <v>Calebville</v>
      </c>
      <c r="Y2123" t="str">
        <v>New South Wales</v>
      </c>
      <c r="Z2123" t="str">
        <v>Australia</v>
      </c>
      <c r="AA2123">
        <v>2</v>
      </c>
      <c r="AB2123" s="3" t="str">
        <f t="shared" si="67"/>
        <v>20 to 30</v>
      </c>
      <c r="AM2123" s="6">
        <v>606</v>
      </c>
      <c r="AN2123" s="6" t="s">
        <v>1362</v>
      </c>
    </row>
    <row r="2124" spans="1:40" x14ac:dyDescent="0.25">
      <c r="A2124">
        <v>2122</v>
      </c>
      <c r="B2124">
        <v>426</v>
      </c>
      <c r="C2124">
        <v>1031</v>
      </c>
      <c r="D2124">
        <v>90</v>
      </c>
      <c r="E2124">
        <v>2</v>
      </c>
      <c r="F2124">
        <v>180</v>
      </c>
      <c r="G2124">
        <v>1</v>
      </c>
      <c r="H2124" t="str">
        <f>VLOOKUP($C2124,'Raw-products'!$A$2:$H$1261,MATCH(H$1,'Raw-products'!$A$1:$H$1,0))</f>
        <v>Trousers</v>
      </c>
      <c r="I2124" t="str">
        <f>VLOOKUP($C2124,'Raw-products'!$A$2:$H$1261,MATCH(I$1,'Raw-products'!$A$1:$H$1,0))</f>
        <v>Relaxed Leg</v>
      </c>
      <c r="J2124" t="str">
        <f>VLOOKUP($C2124,'Raw-products'!$A$2:$H$1261,MATCH(J$1,'Raw-products'!$A$1:$H$1,0))</f>
        <v>S</v>
      </c>
      <c r="K2124" t="str">
        <f>VLOOKUP($C2124,'Raw-products'!$A$2:$H$1261,MATCH(K$1,'Raw-products'!$A$1:$H$1,0))</f>
        <v>green</v>
      </c>
      <c r="L2124">
        <f>VLOOKUP($C2124,'Raw-products'!$A$2:$H$1261,MATCH(L$1,'Raw-products'!$A$1:$H$1,0))</f>
        <v>95</v>
      </c>
      <c r="M2124">
        <f>VLOOKUP($C2124,'Raw-products'!$A$2:$H$1261,MATCH(M$1,'Raw-products'!$A$1:$H$1,0))</f>
        <v>51</v>
      </c>
      <c r="N2124" s="5">
        <f t="shared" si="66"/>
        <v>4845</v>
      </c>
      <c r="O2124" cm="1">
        <f t="array" ref="O2124:R2124">_xlfn.XLOOKUP($B2124,'Raw -orders'!$A:$A,'Raw -orders'!$B:$E)</f>
        <v>776</v>
      </c>
      <c r="P2124">
        <v>32793</v>
      </c>
      <c r="Q2124" s="1">
        <v>44465</v>
      </c>
      <c r="R2124" s="1">
        <v>44485</v>
      </c>
      <c r="S2124" t="str" cm="1">
        <f t="array" ref="S2124:Z2124">_xlfn.XLOOKUP($O2124,'Raw - customers'!$A:$A,'Raw - customers'!$B:$I)</f>
        <v>Felice Dumbleton</v>
      </c>
      <c r="T2124" t="str">
        <v>Genderfluid</v>
      </c>
      <c r="U2124">
        <v>24</v>
      </c>
      <c r="V2124" t="str">
        <v>3744 Max PlaceApt. 109</v>
      </c>
      <c r="W2124">
        <v>8348</v>
      </c>
      <c r="X2124" t="str">
        <v>Harveyville</v>
      </c>
      <c r="Y2124" t="str">
        <v>Australian Capital Territory</v>
      </c>
      <c r="Z2124" t="str">
        <v>Australia</v>
      </c>
      <c r="AA2124">
        <v>9</v>
      </c>
      <c r="AB2124" s="3" t="str">
        <f t="shared" si="67"/>
        <v>10 to 20</v>
      </c>
      <c r="AM2124" s="6">
        <v>776</v>
      </c>
      <c r="AN2124" s="6" t="s">
        <v>1350</v>
      </c>
    </row>
    <row r="2125" spans="1:40" x14ac:dyDescent="0.25">
      <c r="A2125">
        <v>2123</v>
      </c>
      <c r="B2125">
        <v>427</v>
      </c>
      <c r="C2125">
        <v>266</v>
      </c>
      <c r="D2125">
        <v>95</v>
      </c>
      <c r="E2125">
        <v>2</v>
      </c>
      <c r="F2125">
        <v>190</v>
      </c>
      <c r="G2125">
        <v>1</v>
      </c>
      <c r="H2125" t="str">
        <f>VLOOKUP($C2125,'Raw-products'!$A$2:$H$1261,MATCH(H$1,'Raw-products'!$A$1:$H$1,0))</f>
        <v>Shirt</v>
      </c>
      <c r="I2125" t="str">
        <f>VLOOKUP($C2125,'Raw-products'!$A$2:$H$1261,MATCH(I$1,'Raw-products'!$A$1:$H$1,0))</f>
        <v>Polo</v>
      </c>
      <c r="J2125" t="str">
        <f>VLOOKUP($C2125,'Raw-products'!$A$2:$H$1261,MATCH(J$1,'Raw-products'!$A$1:$H$1,0))</f>
        <v>S</v>
      </c>
      <c r="K2125" t="str">
        <f>VLOOKUP($C2125,'Raw-products'!$A$2:$H$1261,MATCH(K$1,'Raw-products'!$A$1:$H$1,0))</f>
        <v>blue</v>
      </c>
      <c r="L2125">
        <f>VLOOKUP($C2125,'Raw-products'!$A$2:$H$1261,MATCH(L$1,'Raw-products'!$A$1:$H$1,0))</f>
        <v>117</v>
      </c>
      <c r="M2125">
        <f>VLOOKUP($C2125,'Raw-products'!$A$2:$H$1261,MATCH(M$1,'Raw-products'!$A$1:$H$1,0))</f>
        <v>76</v>
      </c>
      <c r="N2125" s="5">
        <f t="shared" si="66"/>
        <v>8892</v>
      </c>
      <c r="O2125" cm="1">
        <f t="array" ref="O2125:R2125">_xlfn.XLOOKUP($B2125,'Raw -orders'!$A:$A,'Raw -orders'!$B:$E)</f>
        <v>282</v>
      </c>
      <c r="P2125">
        <v>20082</v>
      </c>
      <c r="Q2125" s="1">
        <v>44223</v>
      </c>
      <c r="R2125" s="1">
        <v>44237</v>
      </c>
      <c r="S2125" t="str" cm="1">
        <f t="array" ref="S2125:Z2125">_xlfn.XLOOKUP($O2125,'Raw - customers'!$A:$A,'Raw - customers'!$B:$I)</f>
        <v>Wren Helgass</v>
      </c>
      <c r="T2125" t="str">
        <v>Female</v>
      </c>
      <c r="U2125">
        <v>59</v>
      </c>
      <c r="V2125" t="str">
        <v>2634 Ward CrescentSuite 361</v>
      </c>
      <c r="W2125">
        <v>4527</v>
      </c>
      <c r="X2125" t="str">
        <v>Port Hannahburgh</v>
      </c>
      <c r="Y2125" t="str">
        <v>Australian Capital Territory</v>
      </c>
      <c r="Z2125" t="str">
        <v>Australia</v>
      </c>
      <c r="AA2125">
        <v>1</v>
      </c>
      <c r="AB2125" s="3" t="str">
        <f t="shared" si="67"/>
        <v>10 to 20</v>
      </c>
      <c r="AM2125" s="6">
        <v>282</v>
      </c>
      <c r="AN2125" s="6" t="s">
        <v>1350</v>
      </c>
    </row>
    <row r="2126" spans="1:40" x14ac:dyDescent="0.25">
      <c r="A2126">
        <v>2124</v>
      </c>
      <c r="B2126">
        <v>427</v>
      </c>
      <c r="C2126">
        <v>1231</v>
      </c>
      <c r="D2126">
        <v>112</v>
      </c>
      <c r="E2126">
        <v>3</v>
      </c>
      <c r="F2126">
        <v>336</v>
      </c>
      <c r="G2126">
        <v>1</v>
      </c>
      <c r="H2126" t="str">
        <f>VLOOKUP($C2126,'Raw-products'!$A$2:$H$1261,MATCH(H$1,'Raw-products'!$A$1:$H$1,0))</f>
        <v>Trousers</v>
      </c>
      <c r="I2126" t="str">
        <f>VLOOKUP($C2126,'Raw-products'!$A$2:$H$1261,MATCH(I$1,'Raw-products'!$A$1:$H$1,0))</f>
        <v>Tracksuit Bottoms</v>
      </c>
      <c r="J2126" t="str">
        <f>VLOOKUP($C2126,'Raw-products'!$A$2:$H$1261,MATCH(J$1,'Raw-products'!$A$1:$H$1,0))</f>
        <v>S</v>
      </c>
      <c r="K2126" t="str">
        <f>VLOOKUP($C2126,'Raw-products'!$A$2:$H$1261,MATCH(K$1,'Raw-products'!$A$1:$H$1,0))</f>
        <v>orange</v>
      </c>
      <c r="L2126">
        <f>VLOOKUP($C2126,'Raw-products'!$A$2:$H$1261,MATCH(L$1,'Raw-products'!$A$1:$H$1,0))</f>
        <v>91</v>
      </c>
      <c r="M2126">
        <f>VLOOKUP($C2126,'Raw-products'!$A$2:$H$1261,MATCH(M$1,'Raw-products'!$A$1:$H$1,0))</f>
        <v>59</v>
      </c>
      <c r="N2126" s="5">
        <f t="shared" si="66"/>
        <v>5369</v>
      </c>
      <c r="O2126" cm="1">
        <f t="array" ref="O2126:R2126">_xlfn.XLOOKUP($B2126,'Raw -orders'!$A:$A,'Raw -orders'!$B:$E)</f>
        <v>282</v>
      </c>
      <c r="P2126">
        <v>20082</v>
      </c>
      <c r="Q2126" s="1">
        <v>44223</v>
      </c>
      <c r="R2126" s="1">
        <v>44237</v>
      </c>
      <c r="S2126" t="str" cm="1">
        <f t="array" ref="S2126:Z2126">_xlfn.XLOOKUP($O2126,'Raw - customers'!$A:$A,'Raw - customers'!$B:$I)</f>
        <v>Wren Helgass</v>
      </c>
      <c r="T2126" t="str">
        <v>Female</v>
      </c>
      <c r="U2126">
        <v>59</v>
      </c>
      <c r="V2126" t="str">
        <v>2634 Ward CrescentSuite 361</v>
      </c>
      <c r="W2126">
        <v>4527</v>
      </c>
      <c r="X2126" t="str">
        <v>Port Hannahburgh</v>
      </c>
      <c r="Y2126" t="str">
        <v>Australian Capital Territory</v>
      </c>
      <c r="Z2126" t="str">
        <v>Australia</v>
      </c>
      <c r="AA2126">
        <v>1</v>
      </c>
      <c r="AB2126" s="3" t="str">
        <f t="shared" si="67"/>
        <v>10 to 20</v>
      </c>
      <c r="AM2126" s="6">
        <v>282</v>
      </c>
      <c r="AN2126" s="6" t="s">
        <v>1350</v>
      </c>
    </row>
    <row r="2127" spans="1:40" x14ac:dyDescent="0.25">
      <c r="A2127">
        <v>2125</v>
      </c>
      <c r="B2127">
        <v>427</v>
      </c>
      <c r="C2127">
        <v>752</v>
      </c>
      <c r="D2127">
        <v>109</v>
      </c>
      <c r="E2127">
        <v>3</v>
      </c>
      <c r="F2127">
        <v>327</v>
      </c>
      <c r="G2127">
        <v>1</v>
      </c>
      <c r="H2127" t="str">
        <f>VLOOKUP($C2127,'Raw-products'!$A$2:$H$1261,MATCH(H$1,'Raw-products'!$A$1:$H$1,0))</f>
        <v>Jacket</v>
      </c>
      <c r="I2127" t="str">
        <f>VLOOKUP($C2127,'Raw-products'!$A$2:$H$1261,MATCH(I$1,'Raw-products'!$A$1:$H$1,0))</f>
        <v>Peacoat</v>
      </c>
      <c r="J2127" t="str">
        <f>VLOOKUP($C2127,'Raw-products'!$A$2:$H$1261,MATCH(J$1,'Raw-products'!$A$1:$H$1,0))</f>
        <v>M</v>
      </c>
      <c r="K2127" t="str">
        <f>VLOOKUP($C2127,'Raw-products'!$A$2:$H$1261,MATCH(K$1,'Raw-products'!$A$1:$H$1,0))</f>
        <v>green</v>
      </c>
      <c r="L2127">
        <f>VLOOKUP($C2127,'Raw-products'!$A$2:$H$1261,MATCH(L$1,'Raw-products'!$A$1:$H$1,0))</f>
        <v>102</v>
      </c>
      <c r="M2127">
        <f>VLOOKUP($C2127,'Raw-products'!$A$2:$H$1261,MATCH(M$1,'Raw-products'!$A$1:$H$1,0))</f>
        <v>49</v>
      </c>
      <c r="N2127" s="5">
        <f t="shared" si="66"/>
        <v>4998</v>
      </c>
      <c r="O2127" cm="1">
        <f t="array" ref="O2127:R2127">_xlfn.XLOOKUP($B2127,'Raw -orders'!$A:$A,'Raw -orders'!$B:$E)</f>
        <v>282</v>
      </c>
      <c r="P2127">
        <v>20082</v>
      </c>
      <c r="Q2127" s="1">
        <v>44223</v>
      </c>
      <c r="R2127" s="1">
        <v>44237</v>
      </c>
      <c r="S2127" t="str" cm="1">
        <f t="array" ref="S2127:Z2127">_xlfn.XLOOKUP($O2127,'Raw - customers'!$A:$A,'Raw - customers'!$B:$I)</f>
        <v>Wren Helgass</v>
      </c>
      <c r="T2127" t="str">
        <v>Female</v>
      </c>
      <c r="U2127">
        <v>59</v>
      </c>
      <c r="V2127" t="str">
        <v>2634 Ward CrescentSuite 361</v>
      </c>
      <c r="W2127">
        <v>4527</v>
      </c>
      <c r="X2127" t="str">
        <v>Port Hannahburgh</v>
      </c>
      <c r="Y2127" t="str">
        <v>Australian Capital Territory</v>
      </c>
      <c r="Z2127" t="str">
        <v>Australia</v>
      </c>
      <c r="AA2127">
        <v>1</v>
      </c>
      <c r="AB2127" s="3" t="str">
        <f t="shared" si="67"/>
        <v>10 to 20</v>
      </c>
      <c r="AM2127" s="6">
        <v>282</v>
      </c>
      <c r="AN2127" s="6" t="s">
        <v>1350</v>
      </c>
    </row>
    <row r="2128" spans="1:40" x14ac:dyDescent="0.25">
      <c r="A2128">
        <v>2126</v>
      </c>
      <c r="B2128">
        <v>427</v>
      </c>
      <c r="C2128">
        <v>969</v>
      </c>
      <c r="D2128">
        <v>97</v>
      </c>
      <c r="E2128">
        <v>3</v>
      </c>
      <c r="F2128">
        <v>291</v>
      </c>
      <c r="G2128">
        <v>1</v>
      </c>
      <c r="H2128" t="str">
        <f>VLOOKUP($C2128,'Raw-products'!$A$2:$H$1261,MATCH(H$1,'Raw-products'!$A$1:$H$1,0))</f>
        <v>Trousers</v>
      </c>
      <c r="I2128" t="str">
        <f>VLOOKUP($C2128,'Raw-products'!$A$2:$H$1261,MATCH(I$1,'Raw-products'!$A$1:$H$1,0))</f>
        <v>Slim-Fit</v>
      </c>
      <c r="J2128" t="str">
        <f>VLOOKUP($C2128,'Raw-products'!$A$2:$H$1261,MATCH(J$1,'Raw-products'!$A$1:$H$1,0))</f>
        <v>XL</v>
      </c>
      <c r="K2128" t="str">
        <f>VLOOKUP($C2128,'Raw-products'!$A$2:$H$1261,MATCH(K$1,'Raw-products'!$A$1:$H$1,0))</f>
        <v>blue</v>
      </c>
      <c r="L2128">
        <f>VLOOKUP($C2128,'Raw-products'!$A$2:$H$1261,MATCH(L$1,'Raw-products'!$A$1:$H$1,0))</f>
        <v>119</v>
      </c>
      <c r="M2128">
        <f>VLOOKUP($C2128,'Raw-products'!$A$2:$H$1261,MATCH(M$1,'Raw-products'!$A$1:$H$1,0))</f>
        <v>47</v>
      </c>
      <c r="N2128" s="5">
        <f t="shared" si="66"/>
        <v>5593</v>
      </c>
      <c r="O2128" cm="1">
        <f t="array" ref="O2128:R2128">_xlfn.XLOOKUP($B2128,'Raw -orders'!$A:$A,'Raw -orders'!$B:$E)</f>
        <v>282</v>
      </c>
      <c r="P2128">
        <v>20082</v>
      </c>
      <c r="Q2128" s="1">
        <v>44223</v>
      </c>
      <c r="R2128" s="1">
        <v>44237</v>
      </c>
      <c r="S2128" t="str" cm="1">
        <f t="array" ref="S2128:Z2128">_xlfn.XLOOKUP($O2128,'Raw - customers'!$A:$A,'Raw - customers'!$B:$I)</f>
        <v>Wren Helgass</v>
      </c>
      <c r="T2128" t="str">
        <v>Female</v>
      </c>
      <c r="U2128">
        <v>59</v>
      </c>
      <c r="V2128" t="str">
        <v>2634 Ward CrescentSuite 361</v>
      </c>
      <c r="W2128">
        <v>4527</v>
      </c>
      <c r="X2128" t="str">
        <v>Port Hannahburgh</v>
      </c>
      <c r="Y2128" t="str">
        <v>Australian Capital Territory</v>
      </c>
      <c r="Z2128" t="str">
        <v>Australia</v>
      </c>
      <c r="AA2128">
        <v>1</v>
      </c>
      <c r="AB2128" s="3" t="str">
        <f t="shared" si="67"/>
        <v>10 to 20</v>
      </c>
      <c r="AM2128" s="6">
        <v>282</v>
      </c>
      <c r="AN2128" s="6" t="s">
        <v>1350</v>
      </c>
    </row>
    <row r="2129" spans="1:40" x14ac:dyDescent="0.25">
      <c r="A2129">
        <v>2127</v>
      </c>
      <c r="B2129">
        <v>427</v>
      </c>
      <c r="C2129">
        <v>766</v>
      </c>
      <c r="D2129">
        <v>109</v>
      </c>
      <c r="E2129">
        <v>1</v>
      </c>
      <c r="F2129">
        <v>109</v>
      </c>
      <c r="G2129">
        <v>1</v>
      </c>
      <c r="H2129" t="str">
        <f>VLOOKUP($C2129,'Raw-products'!$A$2:$H$1261,MATCH(H$1,'Raw-products'!$A$1:$H$1,0))</f>
        <v>Jacket</v>
      </c>
      <c r="I2129" t="str">
        <f>VLOOKUP($C2129,'Raw-products'!$A$2:$H$1261,MATCH(I$1,'Raw-products'!$A$1:$H$1,0))</f>
        <v>Peacoat</v>
      </c>
      <c r="J2129" t="str">
        <f>VLOOKUP($C2129,'Raw-products'!$A$2:$H$1261,MATCH(J$1,'Raw-products'!$A$1:$H$1,0))</f>
        <v>S</v>
      </c>
      <c r="K2129" t="str">
        <f>VLOOKUP($C2129,'Raw-products'!$A$2:$H$1261,MATCH(K$1,'Raw-products'!$A$1:$H$1,0))</f>
        <v>violet</v>
      </c>
      <c r="L2129">
        <f>VLOOKUP($C2129,'Raw-products'!$A$2:$H$1261,MATCH(L$1,'Raw-products'!$A$1:$H$1,0))</f>
        <v>102</v>
      </c>
      <c r="M2129">
        <f>VLOOKUP($C2129,'Raw-products'!$A$2:$H$1261,MATCH(M$1,'Raw-products'!$A$1:$H$1,0))</f>
        <v>73</v>
      </c>
      <c r="N2129" s="5">
        <f t="shared" si="66"/>
        <v>7446</v>
      </c>
      <c r="O2129" cm="1">
        <f t="array" ref="O2129:R2129">_xlfn.XLOOKUP($B2129,'Raw -orders'!$A:$A,'Raw -orders'!$B:$E)</f>
        <v>282</v>
      </c>
      <c r="P2129">
        <v>20082</v>
      </c>
      <c r="Q2129" s="1">
        <v>44223</v>
      </c>
      <c r="R2129" s="1">
        <v>44237</v>
      </c>
      <c r="S2129" t="str" cm="1">
        <f t="array" ref="S2129:Z2129">_xlfn.XLOOKUP($O2129,'Raw - customers'!$A:$A,'Raw - customers'!$B:$I)</f>
        <v>Wren Helgass</v>
      </c>
      <c r="T2129" t="str">
        <v>Female</v>
      </c>
      <c r="U2129">
        <v>59</v>
      </c>
      <c r="V2129" t="str">
        <v>2634 Ward CrescentSuite 361</v>
      </c>
      <c r="W2129">
        <v>4527</v>
      </c>
      <c r="X2129" t="str">
        <v>Port Hannahburgh</v>
      </c>
      <c r="Y2129" t="str">
        <v>Australian Capital Territory</v>
      </c>
      <c r="Z2129" t="str">
        <v>Australia</v>
      </c>
      <c r="AA2129">
        <v>1</v>
      </c>
      <c r="AB2129" s="3" t="str">
        <f t="shared" si="67"/>
        <v>10 to 20</v>
      </c>
      <c r="AM2129" s="6">
        <v>282</v>
      </c>
      <c r="AN2129" s="6" t="s">
        <v>1350</v>
      </c>
    </row>
    <row r="2130" spans="1:40" x14ac:dyDescent="0.25">
      <c r="A2130">
        <v>2128</v>
      </c>
      <c r="B2130">
        <v>427</v>
      </c>
      <c r="C2130">
        <v>586</v>
      </c>
      <c r="D2130">
        <v>100</v>
      </c>
      <c r="E2130">
        <v>2</v>
      </c>
      <c r="F2130">
        <v>200</v>
      </c>
      <c r="G2130">
        <v>1</v>
      </c>
      <c r="H2130" t="str">
        <f>VLOOKUP($C2130,'Raw-products'!$A$2:$H$1261,MATCH(H$1,'Raw-products'!$A$1:$H$1,0))</f>
        <v>Jacket</v>
      </c>
      <c r="I2130" t="str">
        <f>VLOOKUP($C2130,'Raw-products'!$A$2:$H$1261,MATCH(I$1,'Raw-products'!$A$1:$H$1,0))</f>
        <v>Bomber</v>
      </c>
      <c r="J2130" t="str">
        <f>VLOOKUP($C2130,'Raw-products'!$A$2:$H$1261,MATCH(J$1,'Raw-products'!$A$1:$H$1,0))</f>
        <v>S</v>
      </c>
      <c r="K2130" t="str">
        <f>VLOOKUP($C2130,'Raw-products'!$A$2:$H$1261,MATCH(K$1,'Raw-products'!$A$1:$H$1,0))</f>
        <v>indigo</v>
      </c>
      <c r="L2130">
        <f>VLOOKUP($C2130,'Raw-products'!$A$2:$H$1261,MATCH(L$1,'Raw-products'!$A$1:$H$1,0))</f>
        <v>90</v>
      </c>
      <c r="M2130">
        <f>VLOOKUP($C2130,'Raw-products'!$A$2:$H$1261,MATCH(M$1,'Raw-products'!$A$1:$H$1,0))</f>
        <v>41</v>
      </c>
      <c r="N2130" s="5">
        <f t="shared" si="66"/>
        <v>3690</v>
      </c>
      <c r="O2130" cm="1">
        <f t="array" ref="O2130:R2130">_xlfn.XLOOKUP($B2130,'Raw -orders'!$A:$A,'Raw -orders'!$B:$E)</f>
        <v>282</v>
      </c>
      <c r="P2130">
        <v>20082</v>
      </c>
      <c r="Q2130" s="1">
        <v>44223</v>
      </c>
      <c r="R2130" s="1">
        <v>44237</v>
      </c>
      <c r="S2130" t="str" cm="1">
        <f t="array" ref="S2130:Z2130">_xlfn.XLOOKUP($O2130,'Raw - customers'!$A:$A,'Raw - customers'!$B:$I)</f>
        <v>Wren Helgass</v>
      </c>
      <c r="T2130" t="str">
        <v>Female</v>
      </c>
      <c r="U2130">
        <v>59</v>
      </c>
      <c r="V2130" t="str">
        <v>2634 Ward CrescentSuite 361</v>
      </c>
      <c r="W2130">
        <v>4527</v>
      </c>
      <c r="X2130" t="str">
        <v>Port Hannahburgh</v>
      </c>
      <c r="Y2130" t="str">
        <v>Australian Capital Territory</v>
      </c>
      <c r="Z2130" t="str">
        <v>Australia</v>
      </c>
      <c r="AA2130">
        <v>1</v>
      </c>
      <c r="AB2130" s="3" t="str">
        <f t="shared" si="67"/>
        <v>10 to 20</v>
      </c>
      <c r="AM2130" s="6">
        <v>282</v>
      </c>
      <c r="AN2130" s="6" t="s">
        <v>1350</v>
      </c>
    </row>
    <row r="2131" spans="1:40" x14ac:dyDescent="0.25">
      <c r="A2131">
        <v>2129</v>
      </c>
      <c r="B2131">
        <v>427</v>
      </c>
      <c r="C2131">
        <v>27</v>
      </c>
      <c r="D2131">
        <v>96</v>
      </c>
      <c r="E2131">
        <v>3</v>
      </c>
      <c r="F2131">
        <v>288</v>
      </c>
      <c r="G2131">
        <v>1</v>
      </c>
      <c r="H2131" t="str">
        <f>VLOOKUP($C2131,'Raw-products'!$A$2:$H$1261,MATCH(H$1,'Raw-products'!$A$1:$H$1,0))</f>
        <v>Shirt</v>
      </c>
      <c r="I2131" t="str">
        <f>VLOOKUP($C2131,'Raw-products'!$A$2:$H$1261,MATCH(I$1,'Raw-products'!$A$1:$H$1,0))</f>
        <v>Oxford Cloth</v>
      </c>
      <c r="J2131" t="str">
        <f>VLOOKUP($C2131,'Raw-products'!$A$2:$H$1261,MATCH(J$1,'Raw-products'!$A$1:$H$1,0))</f>
        <v>M</v>
      </c>
      <c r="K2131" t="str">
        <f>VLOOKUP($C2131,'Raw-products'!$A$2:$H$1261,MATCH(K$1,'Raw-products'!$A$1:$H$1,0))</f>
        <v>indigo</v>
      </c>
      <c r="L2131">
        <f>VLOOKUP($C2131,'Raw-products'!$A$2:$H$1261,MATCH(L$1,'Raw-products'!$A$1:$H$1,0))</f>
        <v>114</v>
      </c>
      <c r="M2131">
        <f>VLOOKUP($C2131,'Raw-products'!$A$2:$H$1261,MATCH(M$1,'Raw-products'!$A$1:$H$1,0))</f>
        <v>62</v>
      </c>
      <c r="N2131" s="5">
        <f t="shared" si="66"/>
        <v>7068</v>
      </c>
      <c r="O2131" cm="1">
        <f t="array" ref="O2131:R2131">_xlfn.XLOOKUP($B2131,'Raw -orders'!$A:$A,'Raw -orders'!$B:$E)</f>
        <v>282</v>
      </c>
      <c r="P2131">
        <v>20082</v>
      </c>
      <c r="Q2131" s="1">
        <v>44223</v>
      </c>
      <c r="R2131" s="1">
        <v>44237</v>
      </c>
      <c r="S2131" t="str" cm="1">
        <f t="array" ref="S2131:Z2131">_xlfn.XLOOKUP($O2131,'Raw - customers'!$A:$A,'Raw - customers'!$B:$I)</f>
        <v>Wren Helgass</v>
      </c>
      <c r="T2131" t="str">
        <v>Female</v>
      </c>
      <c r="U2131">
        <v>59</v>
      </c>
      <c r="V2131" t="str">
        <v>2634 Ward CrescentSuite 361</v>
      </c>
      <c r="W2131">
        <v>4527</v>
      </c>
      <c r="X2131" t="str">
        <v>Port Hannahburgh</v>
      </c>
      <c r="Y2131" t="str">
        <v>Australian Capital Territory</v>
      </c>
      <c r="Z2131" t="str">
        <v>Australia</v>
      </c>
      <c r="AA2131">
        <v>1</v>
      </c>
      <c r="AB2131" s="3" t="str">
        <f t="shared" si="67"/>
        <v>10 to 20</v>
      </c>
      <c r="AM2131" s="6">
        <v>282</v>
      </c>
      <c r="AN2131" s="6" t="s">
        <v>1350</v>
      </c>
    </row>
    <row r="2132" spans="1:40" x14ac:dyDescent="0.25">
      <c r="A2132">
        <v>2130</v>
      </c>
      <c r="B2132">
        <v>427</v>
      </c>
      <c r="C2132">
        <v>90</v>
      </c>
      <c r="D2132">
        <v>118</v>
      </c>
      <c r="E2132">
        <v>3</v>
      </c>
      <c r="F2132">
        <v>354</v>
      </c>
      <c r="G2132">
        <v>1</v>
      </c>
      <c r="H2132" t="str">
        <f>VLOOKUP($C2132,'Raw-products'!$A$2:$H$1261,MATCH(H$1,'Raw-products'!$A$1:$H$1,0))</f>
        <v>Shirt</v>
      </c>
      <c r="I2132" t="str">
        <f>VLOOKUP($C2132,'Raw-products'!$A$2:$H$1261,MATCH(I$1,'Raw-products'!$A$1:$H$1,0))</f>
        <v>Flannel</v>
      </c>
      <c r="J2132" t="str">
        <f>VLOOKUP($C2132,'Raw-products'!$A$2:$H$1261,MATCH(J$1,'Raw-products'!$A$1:$H$1,0))</f>
        <v>XS</v>
      </c>
      <c r="K2132" t="str">
        <f>VLOOKUP($C2132,'Raw-products'!$A$2:$H$1261,MATCH(K$1,'Raw-products'!$A$1:$H$1,0))</f>
        <v>blue</v>
      </c>
      <c r="L2132">
        <f>VLOOKUP($C2132,'Raw-products'!$A$2:$H$1261,MATCH(L$1,'Raw-products'!$A$1:$H$1,0))</f>
        <v>96</v>
      </c>
      <c r="M2132">
        <f>VLOOKUP($C2132,'Raw-products'!$A$2:$H$1261,MATCH(M$1,'Raw-products'!$A$1:$H$1,0))</f>
        <v>62</v>
      </c>
      <c r="N2132" s="5">
        <f t="shared" si="66"/>
        <v>5952</v>
      </c>
      <c r="O2132" cm="1">
        <f t="array" ref="O2132:R2132">_xlfn.XLOOKUP($B2132,'Raw -orders'!$A:$A,'Raw -orders'!$B:$E)</f>
        <v>282</v>
      </c>
      <c r="P2132">
        <v>20082</v>
      </c>
      <c r="Q2132" s="1">
        <v>44223</v>
      </c>
      <c r="R2132" s="1">
        <v>44237</v>
      </c>
      <c r="S2132" t="str" cm="1">
        <f t="array" ref="S2132:Z2132">_xlfn.XLOOKUP($O2132,'Raw - customers'!$A:$A,'Raw - customers'!$B:$I)</f>
        <v>Wren Helgass</v>
      </c>
      <c r="T2132" t="str">
        <v>Female</v>
      </c>
      <c r="U2132">
        <v>59</v>
      </c>
      <c r="V2132" t="str">
        <v>2634 Ward CrescentSuite 361</v>
      </c>
      <c r="W2132">
        <v>4527</v>
      </c>
      <c r="X2132" t="str">
        <v>Port Hannahburgh</v>
      </c>
      <c r="Y2132" t="str">
        <v>Australian Capital Territory</v>
      </c>
      <c r="Z2132" t="str">
        <v>Australia</v>
      </c>
      <c r="AA2132">
        <v>1</v>
      </c>
      <c r="AB2132" s="3" t="str">
        <f t="shared" si="67"/>
        <v>10 to 20</v>
      </c>
      <c r="AM2132" s="6">
        <v>282</v>
      </c>
      <c r="AN2132" s="6" t="s">
        <v>1350</v>
      </c>
    </row>
    <row r="2133" spans="1:40" x14ac:dyDescent="0.25">
      <c r="A2133">
        <v>2131</v>
      </c>
      <c r="B2133">
        <v>427</v>
      </c>
      <c r="C2133">
        <v>710</v>
      </c>
      <c r="D2133">
        <v>119</v>
      </c>
      <c r="E2133">
        <v>2</v>
      </c>
      <c r="F2133">
        <v>238</v>
      </c>
      <c r="G2133">
        <v>1</v>
      </c>
      <c r="H2133" t="str">
        <f>VLOOKUP($C2133,'Raw-products'!$A$2:$H$1261,MATCH(H$1,'Raw-products'!$A$1:$H$1,0))</f>
        <v>Jacket</v>
      </c>
      <c r="I2133" t="str">
        <f>VLOOKUP($C2133,'Raw-products'!$A$2:$H$1261,MATCH(I$1,'Raw-products'!$A$1:$H$1,0))</f>
        <v>Trench Coat</v>
      </c>
      <c r="J2133" t="str">
        <f>VLOOKUP($C2133,'Raw-products'!$A$2:$H$1261,MATCH(J$1,'Raw-products'!$A$1:$H$1,0))</f>
        <v>XS</v>
      </c>
      <c r="K2133" t="str">
        <f>VLOOKUP($C2133,'Raw-products'!$A$2:$H$1261,MATCH(K$1,'Raw-products'!$A$1:$H$1,0))</f>
        <v>yellow</v>
      </c>
      <c r="L2133">
        <f>VLOOKUP($C2133,'Raw-products'!$A$2:$H$1261,MATCH(L$1,'Raw-products'!$A$1:$H$1,0))</f>
        <v>112</v>
      </c>
      <c r="M2133">
        <f>VLOOKUP($C2133,'Raw-products'!$A$2:$H$1261,MATCH(M$1,'Raw-products'!$A$1:$H$1,0))</f>
        <v>78</v>
      </c>
      <c r="N2133" s="5">
        <f t="shared" si="66"/>
        <v>8736</v>
      </c>
      <c r="O2133" cm="1">
        <f t="array" ref="O2133:R2133">_xlfn.XLOOKUP($B2133,'Raw -orders'!$A:$A,'Raw -orders'!$B:$E)</f>
        <v>282</v>
      </c>
      <c r="P2133">
        <v>20082</v>
      </c>
      <c r="Q2133" s="1">
        <v>44223</v>
      </c>
      <c r="R2133" s="1">
        <v>44237</v>
      </c>
      <c r="S2133" t="str" cm="1">
        <f t="array" ref="S2133:Z2133">_xlfn.XLOOKUP($O2133,'Raw - customers'!$A:$A,'Raw - customers'!$B:$I)</f>
        <v>Wren Helgass</v>
      </c>
      <c r="T2133" t="str">
        <v>Female</v>
      </c>
      <c r="U2133">
        <v>59</v>
      </c>
      <c r="V2133" t="str">
        <v>2634 Ward CrescentSuite 361</v>
      </c>
      <c r="W2133">
        <v>4527</v>
      </c>
      <c r="X2133" t="str">
        <v>Port Hannahburgh</v>
      </c>
      <c r="Y2133" t="str">
        <v>Australian Capital Territory</v>
      </c>
      <c r="Z2133" t="str">
        <v>Australia</v>
      </c>
      <c r="AA2133">
        <v>1</v>
      </c>
      <c r="AB2133" s="3" t="str">
        <f t="shared" si="67"/>
        <v>10 to 20</v>
      </c>
      <c r="AM2133" s="6">
        <v>282</v>
      </c>
      <c r="AN2133" s="6" t="s">
        <v>1350</v>
      </c>
    </row>
    <row r="2134" spans="1:40" x14ac:dyDescent="0.25">
      <c r="A2134">
        <v>2132</v>
      </c>
      <c r="B2134">
        <v>428</v>
      </c>
      <c r="C2134">
        <v>689</v>
      </c>
      <c r="D2134">
        <v>113</v>
      </c>
      <c r="E2134">
        <v>2</v>
      </c>
      <c r="F2134">
        <v>226</v>
      </c>
      <c r="G2134">
        <v>1</v>
      </c>
      <c r="H2134" t="str">
        <f>VLOOKUP($C2134,'Raw-products'!$A$2:$H$1261,MATCH(H$1,'Raw-products'!$A$1:$H$1,0))</f>
        <v>Jacket</v>
      </c>
      <c r="I2134" t="str">
        <f>VLOOKUP($C2134,'Raw-products'!$A$2:$H$1261,MATCH(I$1,'Raw-products'!$A$1:$H$1,0))</f>
        <v>Parka</v>
      </c>
      <c r="J2134" t="str">
        <f>VLOOKUP($C2134,'Raw-products'!$A$2:$H$1261,MATCH(J$1,'Raw-products'!$A$1:$H$1,0))</f>
        <v>XL</v>
      </c>
      <c r="K2134" t="str">
        <f>VLOOKUP($C2134,'Raw-products'!$A$2:$H$1261,MATCH(K$1,'Raw-products'!$A$1:$H$1,0))</f>
        <v>blue</v>
      </c>
      <c r="L2134">
        <f>VLOOKUP($C2134,'Raw-products'!$A$2:$H$1261,MATCH(L$1,'Raw-products'!$A$1:$H$1,0))</f>
        <v>119</v>
      </c>
      <c r="M2134">
        <f>VLOOKUP($C2134,'Raw-products'!$A$2:$H$1261,MATCH(M$1,'Raw-products'!$A$1:$H$1,0))</f>
        <v>47</v>
      </c>
      <c r="N2134" s="5">
        <f t="shared" si="66"/>
        <v>5593</v>
      </c>
      <c r="O2134" cm="1">
        <f t="array" ref="O2134:R2134">_xlfn.XLOOKUP($B2134,'Raw -orders'!$A:$A,'Raw -orders'!$B:$E)</f>
        <v>431</v>
      </c>
      <c r="P2134">
        <v>48629</v>
      </c>
      <c r="Q2134" s="1">
        <v>44251</v>
      </c>
      <c r="R2134" s="1">
        <v>44278</v>
      </c>
      <c r="S2134" t="str" cm="1">
        <f t="array" ref="S2134:Z2134">_xlfn.XLOOKUP($O2134,'Raw - customers'!$A:$A,'Raw - customers'!$B:$I)</f>
        <v>Ronni Gruszczak</v>
      </c>
      <c r="T2134" t="str">
        <v>Agender</v>
      </c>
      <c r="U2134">
        <v>41</v>
      </c>
      <c r="V2134" t="str">
        <v>535 Angelina CourtSuite 875</v>
      </c>
      <c r="W2134">
        <v>8422</v>
      </c>
      <c r="X2134" t="str">
        <v>Jademouth</v>
      </c>
      <c r="Y2134" t="str">
        <v>Victoria</v>
      </c>
      <c r="Z2134" t="str">
        <v>Australia</v>
      </c>
      <c r="AA2134">
        <v>2</v>
      </c>
      <c r="AB2134" s="3" t="str">
        <f t="shared" si="67"/>
        <v>20 to 30</v>
      </c>
      <c r="AM2134" s="6">
        <v>431</v>
      </c>
      <c r="AN2134" s="6" t="s">
        <v>1396</v>
      </c>
    </row>
    <row r="2135" spans="1:40" x14ac:dyDescent="0.25">
      <c r="A2135">
        <v>2133</v>
      </c>
      <c r="B2135">
        <v>428</v>
      </c>
      <c r="C2135">
        <v>910</v>
      </c>
      <c r="D2135">
        <v>96</v>
      </c>
      <c r="E2135">
        <v>1</v>
      </c>
      <c r="F2135">
        <v>96</v>
      </c>
      <c r="G2135">
        <v>1</v>
      </c>
      <c r="H2135" t="str">
        <f>VLOOKUP($C2135,'Raw-products'!$A$2:$H$1261,MATCH(H$1,'Raw-products'!$A$1:$H$1,0))</f>
        <v>Trousers</v>
      </c>
      <c r="I2135" t="str">
        <f>VLOOKUP($C2135,'Raw-products'!$A$2:$H$1261,MATCH(I$1,'Raw-products'!$A$1:$H$1,0))</f>
        <v>Drawstring</v>
      </c>
      <c r="J2135" t="str">
        <f>VLOOKUP($C2135,'Raw-products'!$A$2:$H$1261,MATCH(J$1,'Raw-products'!$A$1:$H$1,0))</f>
        <v>XS</v>
      </c>
      <c r="K2135" t="str">
        <f>VLOOKUP($C2135,'Raw-products'!$A$2:$H$1261,MATCH(K$1,'Raw-products'!$A$1:$H$1,0))</f>
        <v>red</v>
      </c>
      <c r="L2135">
        <f>VLOOKUP($C2135,'Raw-products'!$A$2:$H$1261,MATCH(L$1,'Raw-products'!$A$1:$H$1,0))</f>
        <v>104</v>
      </c>
      <c r="M2135">
        <f>VLOOKUP($C2135,'Raw-products'!$A$2:$H$1261,MATCH(M$1,'Raw-products'!$A$1:$H$1,0))</f>
        <v>57</v>
      </c>
      <c r="N2135" s="5">
        <f t="shared" si="66"/>
        <v>5928</v>
      </c>
      <c r="O2135" cm="1">
        <f t="array" ref="O2135:R2135">_xlfn.XLOOKUP($B2135,'Raw -orders'!$A:$A,'Raw -orders'!$B:$E)</f>
        <v>431</v>
      </c>
      <c r="P2135">
        <v>48629</v>
      </c>
      <c r="Q2135" s="1">
        <v>44251</v>
      </c>
      <c r="R2135" s="1">
        <v>44278</v>
      </c>
      <c r="S2135" t="str" cm="1">
        <f t="array" ref="S2135:Z2135">_xlfn.XLOOKUP($O2135,'Raw - customers'!$A:$A,'Raw - customers'!$B:$I)</f>
        <v>Ronni Gruszczak</v>
      </c>
      <c r="T2135" t="str">
        <v>Agender</v>
      </c>
      <c r="U2135">
        <v>41</v>
      </c>
      <c r="V2135" t="str">
        <v>535 Angelina CourtSuite 875</v>
      </c>
      <c r="W2135">
        <v>8422</v>
      </c>
      <c r="X2135" t="str">
        <v>Jademouth</v>
      </c>
      <c r="Y2135" t="str">
        <v>Victoria</v>
      </c>
      <c r="Z2135" t="str">
        <v>Australia</v>
      </c>
      <c r="AA2135">
        <v>2</v>
      </c>
      <c r="AB2135" s="3" t="str">
        <f t="shared" si="67"/>
        <v>20 to 30</v>
      </c>
      <c r="AM2135" s="6">
        <v>431</v>
      </c>
      <c r="AN2135" s="6" t="s">
        <v>1396</v>
      </c>
    </row>
    <row r="2136" spans="1:40" x14ac:dyDescent="0.25">
      <c r="A2136">
        <v>2134</v>
      </c>
      <c r="B2136">
        <v>428</v>
      </c>
      <c r="C2136">
        <v>328</v>
      </c>
      <c r="D2136">
        <v>109</v>
      </c>
      <c r="E2136">
        <v>2</v>
      </c>
      <c r="F2136">
        <v>218</v>
      </c>
      <c r="G2136">
        <v>1</v>
      </c>
      <c r="H2136" t="str">
        <f>VLOOKUP($C2136,'Raw-products'!$A$2:$H$1261,MATCH(H$1,'Raw-products'!$A$1:$H$1,0))</f>
        <v>Shirt</v>
      </c>
      <c r="I2136" t="str">
        <f>VLOOKUP($C2136,'Raw-products'!$A$2:$H$1261,MATCH(I$1,'Raw-products'!$A$1:$H$1,0))</f>
        <v>Mandarin Collar</v>
      </c>
      <c r="J2136" t="str">
        <f>VLOOKUP($C2136,'Raw-products'!$A$2:$H$1261,MATCH(J$1,'Raw-products'!$A$1:$H$1,0))</f>
        <v>L</v>
      </c>
      <c r="K2136" t="str">
        <f>VLOOKUP($C2136,'Raw-products'!$A$2:$H$1261,MATCH(K$1,'Raw-products'!$A$1:$H$1,0))</f>
        <v>yellow</v>
      </c>
      <c r="L2136">
        <f>VLOOKUP($C2136,'Raw-products'!$A$2:$H$1261,MATCH(L$1,'Raw-products'!$A$1:$H$1,0))</f>
        <v>108</v>
      </c>
      <c r="M2136">
        <f>VLOOKUP($C2136,'Raw-products'!$A$2:$H$1261,MATCH(M$1,'Raw-products'!$A$1:$H$1,0))</f>
        <v>78</v>
      </c>
      <c r="N2136" s="5">
        <f t="shared" si="66"/>
        <v>8424</v>
      </c>
      <c r="O2136" cm="1">
        <f t="array" ref="O2136:R2136">_xlfn.XLOOKUP($B2136,'Raw -orders'!$A:$A,'Raw -orders'!$B:$E)</f>
        <v>431</v>
      </c>
      <c r="P2136">
        <v>48629</v>
      </c>
      <c r="Q2136" s="1">
        <v>44251</v>
      </c>
      <c r="R2136" s="1">
        <v>44278</v>
      </c>
      <c r="S2136" t="str" cm="1">
        <f t="array" ref="S2136:Z2136">_xlfn.XLOOKUP($O2136,'Raw - customers'!$A:$A,'Raw - customers'!$B:$I)</f>
        <v>Ronni Gruszczak</v>
      </c>
      <c r="T2136" t="str">
        <v>Agender</v>
      </c>
      <c r="U2136">
        <v>41</v>
      </c>
      <c r="V2136" t="str">
        <v>535 Angelina CourtSuite 875</v>
      </c>
      <c r="W2136">
        <v>8422</v>
      </c>
      <c r="X2136" t="str">
        <v>Jademouth</v>
      </c>
      <c r="Y2136" t="str">
        <v>Victoria</v>
      </c>
      <c r="Z2136" t="str">
        <v>Australia</v>
      </c>
      <c r="AA2136">
        <v>2</v>
      </c>
      <c r="AB2136" s="3" t="str">
        <f t="shared" si="67"/>
        <v>20 to 30</v>
      </c>
      <c r="AM2136" s="6">
        <v>431</v>
      </c>
      <c r="AN2136" s="6" t="s">
        <v>1396</v>
      </c>
    </row>
    <row r="2137" spans="1:40" x14ac:dyDescent="0.25">
      <c r="A2137">
        <v>2135</v>
      </c>
      <c r="B2137">
        <v>429</v>
      </c>
      <c r="C2137">
        <v>397</v>
      </c>
      <c r="D2137">
        <v>119</v>
      </c>
      <c r="E2137">
        <v>2</v>
      </c>
      <c r="F2137">
        <v>238</v>
      </c>
      <c r="G2137">
        <v>1</v>
      </c>
      <c r="H2137" t="str">
        <f>VLOOKUP($C2137,'Raw-products'!$A$2:$H$1261,MATCH(H$1,'Raw-products'!$A$1:$H$1,0))</f>
        <v>Shirt</v>
      </c>
      <c r="I2137" t="str">
        <f>VLOOKUP($C2137,'Raw-products'!$A$2:$H$1261,MATCH(I$1,'Raw-products'!$A$1:$H$1,0))</f>
        <v>Casual Slim Fit</v>
      </c>
      <c r="J2137" t="str">
        <f>VLOOKUP($C2137,'Raw-products'!$A$2:$H$1261,MATCH(J$1,'Raw-products'!$A$1:$H$1,0))</f>
        <v>M</v>
      </c>
      <c r="K2137" t="str">
        <f>VLOOKUP($C2137,'Raw-products'!$A$2:$H$1261,MATCH(K$1,'Raw-products'!$A$1:$H$1,0))</f>
        <v>yellow</v>
      </c>
      <c r="L2137">
        <f>VLOOKUP($C2137,'Raw-products'!$A$2:$H$1261,MATCH(L$1,'Raw-products'!$A$1:$H$1,0))</f>
        <v>113</v>
      </c>
      <c r="M2137">
        <f>VLOOKUP($C2137,'Raw-products'!$A$2:$H$1261,MATCH(M$1,'Raw-products'!$A$1:$H$1,0))</f>
        <v>76</v>
      </c>
      <c r="N2137" s="5">
        <f t="shared" si="66"/>
        <v>8588</v>
      </c>
      <c r="O2137" cm="1">
        <f t="array" ref="O2137:R2137">_xlfn.XLOOKUP($B2137,'Raw -orders'!$A:$A,'Raw -orders'!$B:$E)</f>
        <v>754</v>
      </c>
      <c r="P2137">
        <v>23238</v>
      </c>
      <c r="Q2137" s="1">
        <v>44235</v>
      </c>
      <c r="R2137" s="1">
        <v>44249</v>
      </c>
      <c r="S2137" t="str" cm="1">
        <f t="array" ref="S2137:Z2137">_xlfn.XLOOKUP($O2137,'Raw - customers'!$A:$A,'Raw - customers'!$B:$I)</f>
        <v>Ninnetta Lammin</v>
      </c>
      <c r="T2137" t="str">
        <v>Bigender</v>
      </c>
      <c r="U2137">
        <v>74</v>
      </c>
      <c r="V2137" t="str">
        <v>94 Hayden LaneSuite 912</v>
      </c>
      <c r="W2137">
        <v>1488</v>
      </c>
      <c r="X2137" t="str">
        <v>Lake Jesse</v>
      </c>
      <c r="Y2137" t="str">
        <v>New South Wales</v>
      </c>
      <c r="Z2137" t="str">
        <v>Australia</v>
      </c>
      <c r="AA2137">
        <v>2</v>
      </c>
      <c r="AB2137" s="3" t="str">
        <f t="shared" si="67"/>
        <v>10 to 20</v>
      </c>
      <c r="AM2137" s="6">
        <v>754</v>
      </c>
      <c r="AN2137" s="6" t="s">
        <v>1362</v>
      </c>
    </row>
    <row r="2138" spans="1:40" x14ac:dyDescent="0.25">
      <c r="A2138">
        <v>2136</v>
      </c>
      <c r="B2138">
        <v>429</v>
      </c>
      <c r="C2138">
        <v>270</v>
      </c>
      <c r="D2138">
        <v>95</v>
      </c>
      <c r="E2138">
        <v>2</v>
      </c>
      <c r="F2138">
        <v>190</v>
      </c>
      <c r="G2138">
        <v>1</v>
      </c>
      <c r="H2138" t="str">
        <f>VLOOKUP($C2138,'Raw-products'!$A$2:$H$1261,MATCH(H$1,'Raw-products'!$A$1:$H$1,0))</f>
        <v>Shirt</v>
      </c>
      <c r="I2138" t="str">
        <f>VLOOKUP($C2138,'Raw-products'!$A$2:$H$1261,MATCH(I$1,'Raw-products'!$A$1:$H$1,0))</f>
        <v>Polo</v>
      </c>
      <c r="J2138" t="str">
        <f>VLOOKUP($C2138,'Raw-products'!$A$2:$H$1261,MATCH(J$1,'Raw-products'!$A$1:$H$1,0))</f>
        <v>XS</v>
      </c>
      <c r="K2138" t="str">
        <f>VLOOKUP($C2138,'Raw-products'!$A$2:$H$1261,MATCH(K$1,'Raw-products'!$A$1:$H$1,0))</f>
        <v>indigo</v>
      </c>
      <c r="L2138">
        <f>VLOOKUP($C2138,'Raw-products'!$A$2:$H$1261,MATCH(L$1,'Raw-products'!$A$1:$H$1,0))</f>
        <v>117</v>
      </c>
      <c r="M2138">
        <f>VLOOKUP($C2138,'Raw-products'!$A$2:$H$1261,MATCH(M$1,'Raw-products'!$A$1:$H$1,0))</f>
        <v>47</v>
      </c>
      <c r="N2138" s="5">
        <f t="shared" si="66"/>
        <v>5499</v>
      </c>
      <c r="O2138" cm="1">
        <f t="array" ref="O2138:R2138">_xlfn.XLOOKUP($B2138,'Raw -orders'!$A:$A,'Raw -orders'!$B:$E)</f>
        <v>754</v>
      </c>
      <c r="P2138">
        <v>23238</v>
      </c>
      <c r="Q2138" s="1">
        <v>44235</v>
      </c>
      <c r="R2138" s="1">
        <v>44249</v>
      </c>
      <c r="S2138" t="str" cm="1">
        <f t="array" ref="S2138:Z2138">_xlfn.XLOOKUP($O2138,'Raw - customers'!$A:$A,'Raw - customers'!$B:$I)</f>
        <v>Ninnetta Lammin</v>
      </c>
      <c r="T2138" t="str">
        <v>Bigender</v>
      </c>
      <c r="U2138">
        <v>74</v>
      </c>
      <c r="V2138" t="str">
        <v>94 Hayden LaneSuite 912</v>
      </c>
      <c r="W2138">
        <v>1488</v>
      </c>
      <c r="X2138" t="str">
        <v>Lake Jesse</v>
      </c>
      <c r="Y2138" t="str">
        <v>New South Wales</v>
      </c>
      <c r="Z2138" t="str">
        <v>Australia</v>
      </c>
      <c r="AA2138">
        <v>2</v>
      </c>
      <c r="AB2138" s="3" t="str">
        <f t="shared" si="67"/>
        <v>10 to 20</v>
      </c>
      <c r="AM2138" s="6">
        <v>754</v>
      </c>
      <c r="AN2138" s="6" t="s">
        <v>1362</v>
      </c>
    </row>
    <row r="2139" spans="1:40" x14ac:dyDescent="0.25">
      <c r="A2139">
        <v>2137</v>
      </c>
      <c r="B2139">
        <v>430</v>
      </c>
      <c r="C2139">
        <v>989</v>
      </c>
      <c r="D2139">
        <v>106</v>
      </c>
      <c r="E2139">
        <v>1</v>
      </c>
      <c r="F2139">
        <v>106</v>
      </c>
      <c r="G2139">
        <v>1</v>
      </c>
      <c r="H2139" t="str">
        <f>VLOOKUP($C2139,'Raw-products'!$A$2:$H$1261,MATCH(H$1,'Raw-products'!$A$1:$H$1,0))</f>
        <v>Trousers</v>
      </c>
      <c r="I2139" t="str">
        <f>VLOOKUP($C2139,'Raw-products'!$A$2:$H$1261,MATCH(I$1,'Raw-products'!$A$1:$H$1,0))</f>
        <v>Wool</v>
      </c>
      <c r="J2139" t="str">
        <f>VLOOKUP($C2139,'Raw-products'!$A$2:$H$1261,MATCH(J$1,'Raw-products'!$A$1:$H$1,0))</f>
        <v>XL</v>
      </c>
      <c r="K2139" t="str">
        <f>VLOOKUP($C2139,'Raw-products'!$A$2:$H$1261,MATCH(K$1,'Raw-products'!$A$1:$H$1,0))</f>
        <v>orange</v>
      </c>
      <c r="L2139">
        <f>VLOOKUP($C2139,'Raw-products'!$A$2:$H$1261,MATCH(L$1,'Raw-products'!$A$1:$H$1,0))</f>
        <v>111</v>
      </c>
      <c r="M2139">
        <f>VLOOKUP($C2139,'Raw-products'!$A$2:$H$1261,MATCH(M$1,'Raw-products'!$A$1:$H$1,0))</f>
        <v>56</v>
      </c>
      <c r="N2139" s="5">
        <f t="shared" si="66"/>
        <v>6216</v>
      </c>
      <c r="O2139" cm="1">
        <f t="array" ref="O2139:R2139">_xlfn.XLOOKUP($B2139,'Raw -orders'!$A:$A,'Raw -orders'!$B:$E)</f>
        <v>155</v>
      </c>
      <c r="P2139">
        <v>49272</v>
      </c>
      <c r="Q2139" s="1">
        <v>44235</v>
      </c>
      <c r="R2139" s="1">
        <v>44256</v>
      </c>
      <c r="S2139" t="str" cm="1">
        <f t="array" ref="S2139:Z2139">_xlfn.XLOOKUP($O2139,'Raw - customers'!$A:$A,'Raw - customers'!$B:$I)</f>
        <v>Myrle Kelby</v>
      </c>
      <c r="T2139" t="str">
        <v>Male</v>
      </c>
      <c r="U2139">
        <v>80</v>
      </c>
      <c r="V2139" t="str">
        <v>85 Charles MallSuite 424</v>
      </c>
      <c r="W2139">
        <v>7841</v>
      </c>
      <c r="X2139" t="str">
        <v>Port Sophia</v>
      </c>
      <c r="Y2139" t="str">
        <v>New South Wales</v>
      </c>
      <c r="Z2139" t="str">
        <v>Australia</v>
      </c>
      <c r="AA2139">
        <v>2</v>
      </c>
      <c r="AB2139" s="3" t="str">
        <f t="shared" si="67"/>
        <v>20 to 30</v>
      </c>
      <c r="AM2139" s="6">
        <v>155</v>
      </c>
      <c r="AN2139" s="6" t="s">
        <v>1362</v>
      </c>
    </row>
    <row r="2140" spans="1:40" x14ac:dyDescent="0.25">
      <c r="A2140">
        <v>2138</v>
      </c>
      <c r="B2140">
        <v>430</v>
      </c>
      <c r="C2140">
        <v>777</v>
      </c>
      <c r="D2140">
        <v>91</v>
      </c>
      <c r="E2140">
        <v>1</v>
      </c>
      <c r="F2140">
        <v>91</v>
      </c>
      <c r="G2140">
        <v>1</v>
      </c>
      <c r="H2140" t="str">
        <f>VLOOKUP($C2140,'Raw-products'!$A$2:$H$1261,MATCH(H$1,'Raw-products'!$A$1:$H$1,0))</f>
        <v>Jacket</v>
      </c>
      <c r="I2140" t="str">
        <f>VLOOKUP($C2140,'Raw-products'!$A$2:$H$1261,MATCH(I$1,'Raw-products'!$A$1:$H$1,0))</f>
        <v>Pullover</v>
      </c>
      <c r="J2140" t="str">
        <f>VLOOKUP($C2140,'Raw-products'!$A$2:$H$1261,MATCH(J$1,'Raw-products'!$A$1:$H$1,0))</f>
        <v>M</v>
      </c>
      <c r="K2140" t="str">
        <f>VLOOKUP($C2140,'Raw-products'!$A$2:$H$1261,MATCH(K$1,'Raw-products'!$A$1:$H$1,0))</f>
        <v>orange</v>
      </c>
      <c r="L2140">
        <f>VLOOKUP($C2140,'Raw-products'!$A$2:$H$1261,MATCH(L$1,'Raw-products'!$A$1:$H$1,0))</f>
        <v>114</v>
      </c>
      <c r="M2140">
        <f>VLOOKUP($C2140,'Raw-products'!$A$2:$H$1261,MATCH(M$1,'Raw-products'!$A$1:$H$1,0))</f>
        <v>60</v>
      </c>
      <c r="N2140" s="5">
        <f t="shared" si="66"/>
        <v>6840</v>
      </c>
      <c r="O2140" cm="1">
        <f t="array" ref="O2140:R2140">_xlfn.XLOOKUP($B2140,'Raw -orders'!$A:$A,'Raw -orders'!$B:$E)</f>
        <v>155</v>
      </c>
      <c r="P2140">
        <v>49272</v>
      </c>
      <c r="Q2140" s="1">
        <v>44235</v>
      </c>
      <c r="R2140" s="1">
        <v>44256</v>
      </c>
      <c r="S2140" t="str" cm="1">
        <f t="array" ref="S2140:Z2140">_xlfn.XLOOKUP($O2140,'Raw - customers'!$A:$A,'Raw - customers'!$B:$I)</f>
        <v>Myrle Kelby</v>
      </c>
      <c r="T2140" t="str">
        <v>Male</v>
      </c>
      <c r="U2140">
        <v>80</v>
      </c>
      <c r="V2140" t="str">
        <v>85 Charles MallSuite 424</v>
      </c>
      <c r="W2140">
        <v>7841</v>
      </c>
      <c r="X2140" t="str">
        <v>Port Sophia</v>
      </c>
      <c r="Y2140" t="str">
        <v>New South Wales</v>
      </c>
      <c r="Z2140" t="str">
        <v>Australia</v>
      </c>
      <c r="AA2140">
        <v>2</v>
      </c>
      <c r="AB2140" s="3" t="str">
        <f t="shared" si="67"/>
        <v>20 to 30</v>
      </c>
      <c r="AM2140" s="6">
        <v>155</v>
      </c>
      <c r="AN2140" s="6" t="s">
        <v>1362</v>
      </c>
    </row>
    <row r="2141" spans="1:40" x14ac:dyDescent="0.25">
      <c r="A2141">
        <v>2139</v>
      </c>
      <c r="B2141">
        <v>430</v>
      </c>
      <c r="C2141">
        <v>1090</v>
      </c>
      <c r="D2141">
        <v>115</v>
      </c>
      <c r="E2141">
        <v>2</v>
      </c>
      <c r="F2141">
        <v>230</v>
      </c>
      <c r="G2141">
        <v>1</v>
      </c>
      <c r="H2141" t="str">
        <f>VLOOKUP($C2141,'Raw-products'!$A$2:$H$1261,MATCH(H$1,'Raw-products'!$A$1:$H$1,0))</f>
        <v>Trousers</v>
      </c>
      <c r="I2141" t="str">
        <f>VLOOKUP($C2141,'Raw-products'!$A$2:$H$1261,MATCH(I$1,'Raw-products'!$A$1:$H$1,0))</f>
        <v>Cropped</v>
      </c>
      <c r="J2141" t="str">
        <f>VLOOKUP($C2141,'Raw-products'!$A$2:$H$1261,MATCH(J$1,'Raw-products'!$A$1:$H$1,0))</f>
        <v>XS</v>
      </c>
      <c r="K2141" t="str">
        <f>VLOOKUP($C2141,'Raw-products'!$A$2:$H$1261,MATCH(K$1,'Raw-products'!$A$1:$H$1,0))</f>
        <v>orange</v>
      </c>
      <c r="L2141">
        <f>VLOOKUP($C2141,'Raw-products'!$A$2:$H$1261,MATCH(L$1,'Raw-products'!$A$1:$H$1,0))</f>
        <v>99</v>
      </c>
      <c r="M2141">
        <f>VLOOKUP($C2141,'Raw-products'!$A$2:$H$1261,MATCH(M$1,'Raw-products'!$A$1:$H$1,0))</f>
        <v>78</v>
      </c>
      <c r="N2141" s="5">
        <f t="shared" si="66"/>
        <v>7722</v>
      </c>
      <c r="O2141" cm="1">
        <f t="array" ref="O2141:R2141">_xlfn.XLOOKUP($B2141,'Raw -orders'!$A:$A,'Raw -orders'!$B:$E)</f>
        <v>155</v>
      </c>
      <c r="P2141">
        <v>49272</v>
      </c>
      <c r="Q2141" s="1">
        <v>44235</v>
      </c>
      <c r="R2141" s="1">
        <v>44256</v>
      </c>
      <c r="S2141" t="str" cm="1">
        <f t="array" ref="S2141:Z2141">_xlfn.XLOOKUP($O2141,'Raw - customers'!$A:$A,'Raw - customers'!$B:$I)</f>
        <v>Myrle Kelby</v>
      </c>
      <c r="T2141" t="str">
        <v>Male</v>
      </c>
      <c r="U2141">
        <v>80</v>
      </c>
      <c r="V2141" t="str">
        <v>85 Charles MallSuite 424</v>
      </c>
      <c r="W2141">
        <v>7841</v>
      </c>
      <c r="X2141" t="str">
        <v>Port Sophia</v>
      </c>
      <c r="Y2141" t="str">
        <v>New South Wales</v>
      </c>
      <c r="Z2141" t="str">
        <v>Australia</v>
      </c>
      <c r="AA2141">
        <v>2</v>
      </c>
      <c r="AB2141" s="3" t="str">
        <f t="shared" si="67"/>
        <v>20 to 30</v>
      </c>
      <c r="AM2141" s="6">
        <v>155</v>
      </c>
      <c r="AN2141" s="6" t="s">
        <v>1362</v>
      </c>
    </row>
    <row r="2142" spans="1:40" x14ac:dyDescent="0.25">
      <c r="A2142">
        <v>2140</v>
      </c>
      <c r="B2142">
        <v>431</v>
      </c>
      <c r="C2142">
        <v>570</v>
      </c>
      <c r="D2142">
        <v>100</v>
      </c>
      <c r="E2142">
        <v>1</v>
      </c>
      <c r="F2142">
        <v>100</v>
      </c>
      <c r="G2142">
        <v>1</v>
      </c>
      <c r="H2142" t="str">
        <f>VLOOKUP($C2142,'Raw-products'!$A$2:$H$1261,MATCH(H$1,'Raw-products'!$A$1:$H$1,0))</f>
        <v>Jacket</v>
      </c>
      <c r="I2142" t="str">
        <f>VLOOKUP($C2142,'Raw-products'!$A$2:$H$1261,MATCH(I$1,'Raw-products'!$A$1:$H$1,0))</f>
        <v>Bomber</v>
      </c>
      <c r="J2142" t="str">
        <f>VLOOKUP($C2142,'Raw-products'!$A$2:$H$1261,MATCH(J$1,'Raw-products'!$A$1:$H$1,0))</f>
        <v>XS</v>
      </c>
      <c r="K2142" t="str">
        <f>VLOOKUP($C2142,'Raw-products'!$A$2:$H$1261,MATCH(K$1,'Raw-products'!$A$1:$H$1,0))</f>
        <v>yellow</v>
      </c>
      <c r="L2142">
        <f>VLOOKUP($C2142,'Raw-products'!$A$2:$H$1261,MATCH(L$1,'Raw-products'!$A$1:$H$1,0))</f>
        <v>90</v>
      </c>
      <c r="M2142">
        <f>VLOOKUP($C2142,'Raw-products'!$A$2:$H$1261,MATCH(M$1,'Raw-products'!$A$1:$H$1,0))</f>
        <v>57</v>
      </c>
      <c r="N2142" s="5">
        <f t="shared" si="66"/>
        <v>5130</v>
      </c>
      <c r="O2142" cm="1">
        <f t="array" ref="O2142:R2142">_xlfn.XLOOKUP($B2142,'Raw -orders'!$A:$A,'Raw -orders'!$B:$E)</f>
        <v>325</v>
      </c>
      <c r="P2142">
        <v>35804</v>
      </c>
      <c r="Q2142" s="1">
        <v>44311</v>
      </c>
      <c r="R2142" s="1">
        <v>44325</v>
      </c>
      <c r="S2142" t="str" cm="1">
        <f t="array" ref="S2142:Z2142">_xlfn.XLOOKUP($O2142,'Raw - customers'!$A:$A,'Raw - customers'!$B:$I)</f>
        <v>Robinetta Deners</v>
      </c>
      <c r="T2142" t="str">
        <v>Genderqueer</v>
      </c>
      <c r="U2142">
        <v>68</v>
      </c>
      <c r="V2142" t="str">
        <v>32 Chase JunctionSuite 463</v>
      </c>
      <c r="W2142">
        <v>8304</v>
      </c>
      <c r="X2142" t="str">
        <v>West Claudia</v>
      </c>
      <c r="Y2142" t="str">
        <v>South Australia</v>
      </c>
      <c r="Z2142" t="str">
        <v>Australia</v>
      </c>
      <c r="AA2142">
        <v>4</v>
      </c>
      <c r="AB2142" s="3" t="str">
        <f t="shared" si="67"/>
        <v>10 to 20</v>
      </c>
      <c r="AM2142" s="6">
        <v>325</v>
      </c>
      <c r="AN2142" s="6" t="s">
        <v>1345</v>
      </c>
    </row>
    <row r="2143" spans="1:40" x14ac:dyDescent="0.25">
      <c r="A2143">
        <v>2141</v>
      </c>
      <c r="B2143">
        <v>431</v>
      </c>
      <c r="C2143">
        <v>1212</v>
      </c>
      <c r="D2143">
        <v>105</v>
      </c>
      <c r="E2143">
        <v>1</v>
      </c>
      <c r="F2143">
        <v>105</v>
      </c>
      <c r="G2143">
        <v>1</v>
      </c>
      <c r="H2143" t="str">
        <f>VLOOKUP($C2143,'Raw-products'!$A$2:$H$1261,MATCH(H$1,'Raw-products'!$A$1:$H$1,0))</f>
        <v>Trousers</v>
      </c>
      <c r="I2143" t="str">
        <f>VLOOKUP($C2143,'Raw-products'!$A$2:$H$1261,MATCH(I$1,'Raw-products'!$A$1:$H$1,0))</f>
        <v>Pleated</v>
      </c>
      <c r="J2143" t="str">
        <f>VLOOKUP($C2143,'Raw-products'!$A$2:$H$1261,MATCH(J$1,'Raw-products'!$A$1:$H$1,0))</f>
        <v>M</v>
      </c>
      <c r="K2143" t="str">
        <f>VLOOKUP($C2143,'Raw-products'!$A$2:$H$1261,MATCH(K$1,'Raw-products'!$A$1:$H$1,0))</f>
        <v>blue</v>
      </c>
      <c r="L2143">
        <f>VLOOKUP($C2143,'Raw-products'!$A$2:$H$1261,MATCH(L$1,'Raw-products'!$A$1:$H$1,0))</f>
        <v>90</v>
      </c>
      <c r="M2143">
        <f>VLOOKUP($C2143,'Raw-products'!$A$2:$H$1261,MATCH(M$1,'Raw-products'!$A$1:$H$1,0))</f>
        <v>66</v>
      </c>
      <c r="N2143" s="5">
        <f t="shared" si="66"/>
        <v>5940</v>
      </c>
      <c r="O2143" cm="1">
        <f t="array" ref="O2143:R2143">_xlfn.XLOOKUP($B2143,'Raw -orders'!$A:$A,'Raw -orders'!$B:$E)</f>
        <v>325</v>
      </c>
      <c r="P2143">
        <v>35804</v>
      </c>
      <c r="Q2143" s="1">
        <v>44311</v>
      </c>
      <c r="R2143" s="1">
        <v>44325</v>
      </c>
      <c r="S2143" t="str" cm="1">
        <f t="array" ref="S2143:Z2143">_xlfn.XLOOKUP($O2143,'Raw - customers'!$A:$A,'Raw - customers'!$B:$I)</f>
        <v>Robinetta Deners</v>
      </c>
      <c r="T2143" t="str">
        <v>Genderqueer</v>
      </c>
      <c r="U2143">
        <v>68</v>
      </c>
      <c r="V2143" t="str">
        <v>32 Chase JunctionSuite 463</v>
      </c>
      <c r="W2143">
        <v>8304</v>
      </c>
      <c r="X2143" t="str">
        <v>West Claudia</v>
      </c>
      <c r="Y2143" t="str">
        <v>South Australia</v>
      </c>
      <c r="Z2143" t="str">
        <v>Australia</v>
      </c>
      <c r="AA2143">
        <v>4</v>
      </c>
      <c r="AB2143" s="3" t="str">
        <f t="shared" si="67"/>
        <v>10 to 20</v>
      </c>
      <c r="AM2143" s="6">
        <v>325</v>
      </c>
      <c r="AN2143" s="6" t="s">
        <v>1345</v>
      </c>
    </row>
    <row r="2144" spans="1:40" x14ac:dyDescent="0.25">
      <c r="A2144">
        <v>2142</v>
      </c>
      <c r="B2144">
        <v>431</v>
      </c>
      <c r="C2144">
        <v>69</v>
      </c>
      <c r="D2144">
        <v>104</v>
      </c>
      <c r="E2144">
        <v>2</v>
      </c>
      <c r="F2144">
        <v>208</v>
      </c>
      <c r="G2144">
        <v>1</v>
      </c>
      <c r="H2144" t="str">
        <f>VLOOKUP($C2144,'Raw-products'!$A$2:$H$1261,MATCH(H$1,'Raw-products'!$A$1:$H$1,0))</f>
        <v>Shirt</v>
      </c>
      <c r="I2144" t="str">
        <f>VLOOKUP($C2144,'Raw-products'!$A$2:$H$1261,MATCH(I$1,'Raw-products'!$A$1:$H$1,0))</f>
        <v>Dress</v>
      </c>
      <c r="J2144" t="str">
        <f>VLOOKUP($C2144,'Raw-products'!$A$2:$H$1261,MATCH(J$1,'Raw-products'!$A$1:$H$1,0))</f>
        <v>XL</v>
      </c>
      <c r="K2144" t="str">
        <f>VLOOKUP($C2144,'Raw-products'!$A$2:$H$1261,MATCH(K$1,'Raw-products'!$A$1:$H$1,0))</f>
        <v>violet</v>
      </c>
      <c r="L2144">
        <f>VLOOKUP($C2144,'Raw-products'!$A$2:$H$1261,MATCH(L$1,'Raw-products'!$A$1:$H$1,0))</f>
        <v>119</v>
      </c>
      <c r="M2144">
        <f>VLOOKUP($C2144,'Raw-products'!$A$2:$H$1261,MATCH(M$1,'Raw-products'!$A$1:$H$1,0))</f>
        <v>77</v>
      </c>
      <c r="N2144" s="5">
        <f t="shared" si="66"/>
        <v>9163</v>
      </c>
      <c r="O2144" cm="1">
        <f t="array" ref="O2144:R2144">_xlfn.XLOOKUP($B2144,'Raw -orders'!$A:$A,'Raw -orders'!$B:$E)</f>
        <v>325</v>
      </c>
      <c r="P2144">
        <v>35804</v>
      </c>
      <c r="Q2144" s="1">
        <v>44311</v>
      </c>
      <c r="R2144" s="1">
        <v>44325</v>
      </c>
      <c r="S2144" t="str" cm="1">
        <f t="array" ref="S2144:Z2144">_xlfn.XLOOKUP($O2144,'Raw - customers'!$A:$A,'Raw - customers'!$B:$I)</f>
        <v>Robinetta Deners</v>
      </c>
      <c r="T2144" t="str">
        <v>Genderqueer</v>
      </c>
      <c r="U2144">
        <v>68</v>
      </c>
      <c r="V2144" t="str">
        <v>32 Chase JunctionSuite 463</v>
      </c>
      <c r="W2144">
        <v>8304</v>
      </c>
      <c r="X2144" t="str">
        <v>West Claudia</v>
      </c>
      <c r="Y2144" t="str">
        <v>South Australia</v>
      </c>
      <c r="Z2144" t="str">
        <v>Australia</v>
      </c>
      <c r="AA2144">
        <v>4</v>
      </c>
      <c r="AB2144" s="3" t="str">
        <f t="shared" si="67"/>
        <v>10 to 20</v>
      </c>
      <c r="AM2144" s="6">
        <v>325</v>
      </c>
      <c r="AN2144" s="6" t="s">
        <v>1345</v>
      </c>
    </row>
    <row r="2145" spans="1:40" x14ac:dyDescent="0.25">
      <c r="A2145">
        <v>2143</v>
      </c>
      <c r="B2145">
        <v>431</v>
      </c>
      <c r="C2145">
        <v>165</v>
      </c>
      <c r="D2145">
        <v>91</v>
      </c>
      <c r="E2145">
        <v>2</v>
      </c>
      <c r="F2145">
        <v>182</v>
      </c>
      <c r="G2145">
        <v>1</v>
      </c>
      <c r="H2145" t="str">
        <f>VLOOKUP($C2145,'Raw-products'!$A$2:$H$1261,MATCH(H$1,'Raw-products'!$A$1:$H$1,0))</f>
        <v>Shirt</v>
      </c>
      <c r="I2145" t="str">
        <f>VLOOKUP($C2145,'Raw-products'!$A$2:$H$1261,MATCH(I$1,'Raw-products'!$A$1:$H$1,0))</f>
        <v>Linen</v>
      </c>
      <c r="J2145" t="str">
        <f>VLOOKUP($C2145,'Raw-products'!$A$2:$H$1261,MATCH(J$1,'Raw-products'!$A$1:$H$1,0))</f>
        <v>XS</v>
      </c>
      <c r="K2145" t="str">
        <f>VLOOKUP($C2145,'Raw-products'!$A$2:$H$1261,MATCH(K$1,'Raw-products'!$A$1:$H$1,0))</f>
        <v>indigo</v>
      </c>
      <c r="L2145">
        <f>VLOOKUP($C2145,'Raw-products'!$A$2:$H$1261,MATCH(L$1,'Raw-products'!$A$1:$H$1,0))</f>
        <v>116</v>
      </c>
      <c r="M2145">
        <f>VLOOKUP($C2145,'Raw-products'!$A$2:$H$1261,MATCH(M$1,'Raw-products'!$A$1:$H$1,0))</f>
        <v>70</v>
      </c>
      <c r="N2145" s="5">
        <f t="shared" si="66"/>
        <v>8120</v>
      </c>
      <c r="O2145" cm="1">
        <f t="array" ref="O2145:R2145">_xlfn.XLOOKUP($B2145,'Raw -orders'!$A:$A,'Raw -orders'!$B:$E)</f>
        <v>325</v>
      </c>
      <c r="P2145">
        <v>35804</v>
      </c>
      <c r="Q2145" s="1">
        <v>44311</v>
      </c>
      <c r="R2145" s="1">
        <v>44325</v>
      </c>
      <c r="S2145" t="str" cm="1">
        <f t="array" ref="S2145:Z2145">_xlfn.XLOOKUP($O2145,'Raw - customers'!$A:$A,'Raw - customers'!$B:$I)</f>
        <v>Robinetta Deners</v>
      </c>
      <c r="T2145" t="str">
        <v>Genderqueer</v>
      </c>
      <c r="U2145">
        <v>68</v>
      </c>
      <c r="V2145" t="str">
        <v>32 Chase JunctionSuite 463</v>
      </c>
      <c r="W2145">
        <v>8304</v>
      </c>
      <c r="X2145" t="str">
        <v>West Claudia</v>
      </c>
      <c r="Y2145" t="str">
        <v>South Australia</v>
      </c>
      <c r="Z2145" t="str">
        <v>Australia</v>
      </c>
      <c r="AA2145">
        <v>4</v>
      </c>
      <c r="AB2145" s="3" t="str">
        <f t="shared" si="67"/>
        <v>10 to 20</v>
      </c>
      <c r="AM2145" s="6">
        <v>325</v>
      </c>
      <c r="AN2145" s="6" t="s">
        <v>1345</v>
      </c>
    </row>
    <row r="2146" spans="1:40" x14ac:dyDescent="0.25">
      <c r="A2146">
        <v>2144</v>
      </c>
      <c r="B2146">
        <v>431</v>
      </c>
      <c r="C2146">
        <v>325</v>
      </c>
      <c r="D2146">
        <v>109</v>
      </c>
      <c r="E2146">
        <v>1</v>
      </c>
      <c r="F2146">
        <v>109</v>
      </c>
      <c r="G2146">
        <v>1</v>
      </c>
      <c r="H2146" t="str">
        <f>VLOOKUP($C2146,'Raw-products'!$A$2:$H$1261,MATCH(H$1,'Raw-products'!$A$1:$H$1,0))</f>
        <v>Shirt</v>
      </c>
      <c r="I2146" t="str">
        <f>VLOOKUP($C2146,'Raw-products'!$A$2:$H$1261,MATCH(I$1,'Raw-products'!$A$1:$H$1,0))</f>
        <v>Mandarin Collar</v>
      </c>
      <c r="J2146" t="str">
        <f>VLOOKUP($C2146,'Raw-products'!$A$2:$H$1261,MATCH(J$1,'Raw-products'!$A$1:$H$1,0))</f>
        <v>XS</v>
      </c>
      <c r="K2146" t="str">
        <f>VLOOKUP($C2146,'Raw-products'!$A$2:$H$1261,MATCH(K$1,'Raw-products'!$A$1:$H$1,0))</f>
        <v>yellow</v>
      </c>
      <c r="L2146">
        <f>VLOOKUP($C2146,'Raw-products'!$A$2:$H$1261,MATCH(L$1,'Raw-products'!$A$1:$H$1,0))</f>
        <v>108</v>
      </c>
      <c r="M2146">
        <f>VLOOKUP($C2146,'Raw-products'!$A$2:$H$1261,MATCH(M$1,'Raw-products'!$A$1:$H$1,0))</f>
        <v>45</v>
      </c>
      <c r="N2146" s="5">
        <f t="shared" si="66"/>
        <v>4860</v>
      </c>
      <c r="O2146" cm="1">
        <f t="array" ref="O2146:R2146">_xlfn.XLOOKUP($B2146,'Raw -orders'!$A:$A,'Raw -orders'!$B:$E)</f>
        <v>325</v>
      </c>
      <c r="P2146">
        <v>35804</v>
      </c>
      <c r="Q2146" s="1">
        <v>44311</v>
      </c>
      <c r="R2146" s="1">
        <v>44325</v>
      </c>
      <c r="S2146" t="str" cm="1">
        <f t="array" ref="S2146:Z2146">_xlfn.XLOOKUP($O2146,'Raw - customers'!$A:$A,'Raw - customers'!$B:$I)</f>
        <v>Robinetta Deners</v>
      </c>
      <c r="T2146" t="str">
        <v>Genderqueer</v>
      </c>
      <c r="U2146">
        <v>68</v>
      </c>
      <c r="V2146" t="str">
        <v>32 Chase JunctionSuite 463</v>
      </c>
      <c r="W2146">
        <v>8304</v>
      </c>
      <c r="X2146" t="str">
        <v>West Claudia</v>
      </c>
      <c r="Y2146" t="str">
        <v>South Australia</v>
      </c>
      <c r="Z2146" t="str">
        <v>Australia</v>
      </c>
      <c r="AA2146">
        <v>4</v>
      </c>
      <c r="AB2146" s="3" t="str">
        <f t="shared" si="67"/>
        <v>10 to 20</v>
      </c>
      <c r="AM2146" s="6">
        <v>325</v>
      </c>
      <c r="AN2146" s="6" t="s">
        <v>1345</v>
      </c>
    </row>
    <row r="2147" spans="1:40" x14ac:dyDescent="0.25">
      <c r="A2147">
        <v>2145</v>
      </c>
      <c r="B2147">
        <v>432</v>
      </c>
      <c r="C2147">
        <v>191</v>
      </c>
      <c r="D2147">
        <v>98</v>
      </c>
      <c r="E2147">
        <v>3</v>
      </c>
      <c r="F2147">
        <v>294</v>
      </c>
      <c r="G2147">
        <v>1</v>
      </c>
      <c r="H2147" t="str">
        <f>VLOOKUP($C2147,'Raw-products'!$A$2:$H$1261,MATCH(H$1,'Raw-products'!$A$1:$H$1,0))</f>
        <v>Shirt</v>
      </c>
      <c r="I2147" t="str">
        <f>VLOOKUP($C2147,'Raw-products'!$A$2:$H$1261,MATCH(I$1,'Raw-products'!$A$1:$H$1,0))</f>
        <v>Camp Collared</v>
      </c>
      <c r="J2147" t="str">
        <f>VLOOKUP($C2147,'Raw-products'!$A$2:$H$1261,MATCH(J$1,'Raw-products'!$A$1:$H$1,0))</f>
        <v>S</v>
      </c>
      <c r="K2147" t="str">
        <f>VLOOKUP($C2147,'Raw-products'!$A$2:$H$1261,MATCH(K$1,'Raw-products'!$A$1:$H$1,0))</f>
        <v>green</v>
      </c>
      <c r="L2147">
        <f>VLOOKUP($C2147,'Raw-products'!$A$2:$H$1261,MATCH(L$1,'Raw-products'!$A$1:$H$1,0))</f>
        <v>112</v>
      </c>
      <c r="M2147">
        <f>VLOOKUP($C2147,'Raw-products'!$A$2:$H$1261,MATCH(M$1,'Raw-products'!$A$1:$H$1,0))</f>
        <v>60</v>
      </c>
      <c r="N2147" s="5">
        <f t="shared" si="66"/>
        <v>6720</v>
      </c>
      <c r="O2147" cm="1">
        <f t="array" ref="O2147:R2147">_xlfn.XLOOKUP($B2147,'Raw -orders'!$A:$A,'Raw -orders'!$B:$E)</f>
        <v>20</v>
      </c>
      <c r="P2147">
        <v>37821</v>
      </c>
      <c r="Q2147" s="1">
        <v>44489</v>
      </c>
      <c r="R2147" s="1">
        <v>44503</v>
      </c>
      <c r="S2147" t="str" cm="1">
        <f t="array" ref="S2147:Z2147">_xlfn.XLOOKUP($O2147,'Raw - customers'!$A:$A,'Raw - customers'!$B:$I)</f>
        <v>Gigi Kalaher</v>
      </c>
      <c r="T2147" t="str">
        <v>Genderqueer</v>
      </c>
      <c r="U2147">
        <v>55</v>
      </c>
      <c r="V2147" t="str">
        <v>2069 Phoebe MallApt. 543</v>
      </c>
      <c r="W2147">
        <v>6318</v>
      </c>
      <c r="X2147" t="str">
        <v>East Audrey</v>
      </c>
      <c r="Y2147" t="str">
        <v>South Australia</v>
      </c>
      <c r="Z2147" t="str">
        <v>Australia</v>
      </c>
      <c r="AA2147">
        <v>10</v>
      </c>
      <c r="AB2147" s="3" t="str">
        <f t="shared" si="67"/>
        <v>10 to 20</v>
      </c>
      <c r="AM2147" s="6">
        <v>20</v>
      </c>
      <c r="AN2147" s="6" t="s">
        <v>1345</v>
      </c>
    </row>
    <row r="2148" spans="1:40" x14ac:dyDescent="0.25">
      <c r="A2148">
        <v>2146</v>
      </c>
      <c r="B2148">
        <v>432</v>
      </c>
      <c r="C2148">
        <v>652</v>
      </c>
      <c r="D2148">
        <v>93</v>
      </c>
      <c r="E2148">
        <v>1</v>
      </c>
      <c r="F2148">
        <v>93</v>
      </c>
      <c r="G2148">
        <v>1</v>
      </c>
      <c r="H2148" t="str">
        <f>VLOOKUP($C2148,'Raw-products'!$A$2:$H$1261,MATCH(H$1,'Raw-products'!$A$1:$H$1,0))</f>
        <v>Jacket</v>
      </c>
      <c r="I2148" t="str">
        <f>VLOOKUP($C2148,'Raw-products'!$A$2:$H$1261,MATCH(I$1,'Raw-products'!$A$1:$H$1,0))</f>
        <v>Coach</v>
      </c>
      <c r="J2148" t="str">
        <f>VLOOKUP($C2148,'Raw-products'!$A$2:$H$1261,MATCH(J$1,'Raw-products'!$A$1:$H$1,0))</f>
        <v>M</v>
      </c>
      <c r="K2148" t="str">
        <f>VLOOKUP($C2148,'Raw-products'!$A$2:$H$1261,MATCH(K$1,'Raw-products'!$A$1:$H$1,0))</f>
        <v>blue</v>
      </c>
      <c r="L2148">
        <f>VLOOKUP($C2148,'Raw-products'!$A$2:$H$1261,MATCH(L$1,'Raw-products'!$A$1:$H$1,0))</f>
        <v>115</v>
      </c>
      <c r="M2148">
        <f>VLOOKUP($C2148,'Raw-products'!$A$2:$H$1261,MATCH(M$1,'Raw-products'!$A$1:$H$1,0))</f>
        <v>54</v>
      </c>
      <c r="N2148" s="5">
        <f t="shared" si="66"/>
        <v>6210</v>
      </c>
      <c r="O2148" cm="1">
        <f t="array" ref="O2148:R2148">_xlfn.XLOOKUP($B2148,'Raw -orders'!$A:$A,'Raw -orders'!$B:$E)</f>
        <v>20</v>
      </c>
      <c r="P2148">
        <v>37821</v>
      </c>
      <c r="Q2148" s="1">
        <v>44489</v>
      </c>
      <c r="R2148" s="1">
        <v>44503</v>
      </c>
      <c r="S2148" t="str" cm="1">
        <f t="array" ref="S2148:Z2148">_xlfn.XLOOKUP($O2148,'Raw - customers'!$A:$A,'Raw - customers'!$B:$I)</f>
        <v>Gigi Kalaher</v>
      </c>
      <c r="T2148" t="str">
        <v>Genderqueer</v>
      </c>
      <c r="U2148">
        <v>55</v>
      </c>
      <c r="V2148" t="str">
        <v>2069 Phoebe MallApt. 543</v>
      </c>
      <c r="W2148">
        <v>6318</v>
      </c>
      <c r="X2148" t="str">
        <v>East Audrey</v>
      </c>
      <c r="Y2148" t="str">
        <v>South Australia</v>
      </c>
      <c r="Z2148" t="str">
        <v>Australia</v>
      </c>
      <c r="AA2148">
        <v>10</v>
      </c>
      <c r="AB2148" s="3" t="str">
        <f t="shared" si="67"/>
        <v>10 to 20</v>
      </c>
      <c r="AM2148" s="6">
        <v>20</v>
      </c>
      <c r="AN2148" s="6" t="s">
        <v>1345</v>
      </c>
    </row>
    <row r="2149" spans="1:40" x14ac:dyDescent="0.25">
      <c r="A2149">
        <v>2147</v>
      </c>
      <c r="B2149">
        <v>432</v>
      </c>
      <c r="C2149">
        <v>769</v>
      </c>
      <c r="D2149">
        <v>109</v>
      </c>
      <c r="E2149">
        <v>2</v>
      </c>
      <c r="F2149">
        <v>218</v>
      </c>
      <c r="G2149">
        <v>1</v>
      </c>
      <c r="H2149" t="str">
        <f>VLOOKUP($C2149,'Raw-products'!$A$2:$H$1261,MATCH(H$1,'Raw-products'!$A$1:$H$1,0))</f>
        <v>Jacket</v>
      </c>
      <c r="I2149" t="str">
        <f>VLOOKUP($C2149,'Raw-products'!$A$2:$H$1261,MATCH(I$1,'Raw-products'!$A$1:$H$1,0))</f>
        <v>Peacoat</v>
      </c>
      <c r="J2149" t="str">
        <f>VLOOKUP($C2149,'Raw-products'!$A$2:$H$1261,MATCH(J$1,'Raw-products'!$A$1:$H$1,0))</f>
        <v>XL</v>
      </c>
      <c r="K2149" t="str">
        <f>VLOOKUP($C2149,'Raw-products'!$A$2:$H$1261,MATCH(K$1,'Raw-products'!$A$1:$H$1,0))</f>
        <v>violet</v>
      </c>
      <c r="L2149">
        <f>VLOOKUP($C2149,'Raw-products'!$A$2:$H$1261,MATCH(L$1,'Raw-products'!$A$1:$H$1,0))</f>
        <v>102</v>
      </c>
      <c r="M2149">
        <f>VLOOKUP($C2149,'Raw-products'!$A$2:$H$1261,MATCH(M$1,'Raw-products'!$A$1:$H$1,0))</f>
        <v>42</v>
      </c>
      <c r="N2149" s="5">
        <f t="shared" si="66"/>
        <v>4284</v>
      </c>
      <c r="O2149" cm="1">
        <f t="array" ref="O2149:R2149">_xlfn.XLOOKUP($B2149,'Raw -orders'!$A:$A,'Raw -orders'!$B:$E)</f>
        <v>20</v>
      </c>
      <c r="P2149">
        <v>37821</v>
      </c>
      <c r="Q2149" s="1">
        <v>44489</v>
      </c>
      <c r="R2149" s="1">
        <v>44503</v>
      </c>
      <c r="S2149" t="str" cm="1">
        <f t="array" ref="S2149:Z2149">_xlfn.XLOOKUP($O2149,'Raw - customers'!$A:$A,'Raw - customers'!$B:$I)</f>
        <v>Gigi Kalaher</v>
      </c>
      <c r="T2149" t="str">
        <v>Genderqueer</v>
      </c>
      <c r="U2149">
        <v>55</v>
      </c>
      <c r="V2149" t="str">
        <v>2069 Phoebe MallApt. 543</v>
      </c>
      <c r="W2149">
        <v>6318</v>
      </c>
      <c r="X2149" t="str">
        <v>East Audrey</v>
      </c>
      <c r="Y2149" t="str">
        <v>South Australia</v>
      </c>
      <c r="Z2149" t="str">
        <v>Australia</v>
      </c>
      <c r="AA2149">
        <v>10</v>
      </c>
      <c r="AB2149" s="3" t="str">
        <f t="shared" si="67"/>
        <v>10 to 20</v>
      </c>
      <c r="AM2149" s="6">
        <v>20</v>
      </c>
      <c r="AN2149" s="6" t="s">
        <v>1345</v>
      </c>
    </row>
    <row r="2150" spans="1:40" x14ac:dyDescent="0.25">
      <c r="A2150">
        <v>2148</v>
      </c>
      <c r="B2150">
        <v>432</v>
      </c>
      <c r="C2150">
        <v>6</v>
      </c>
      <c r="D2150">
        <v>96</v>
      </c>
      <c r="E2150">
        <v>1</v>
      </c>
      <c r="F2150">
        <v>96</v>
      </c>
      <c r="G2150">
        <v>1</v>
      </c>
      <c r="H2150" t="str">
        <f>VLOOKUP($C2150,'Raw-products'!$A$2:$H$1261,MATCH(H$1,'Raw-products'!$A$1:$H$1,0))</f>
        <v>Shirt</v>
      </c>
      <c r="I2150" t="str">
        <f>VLOOKUP($C2150,'Raw-products'!$A$2:$H$1261,MATCH(I$1,'Raw-products'!$A$1:$H$1,0))</f>
        <v>Oxford Cloth</v>
      </c>
      <c r="J2150" t="str">
        <f>VLOOKUP($C2150,'Raw-products'!$A$2:$H$1261,MATCH(J$1,'Raw-products'!$A$1:$H$1,0))</f>
        <v>S</v>
      </c>
      <c r="K2150" t="str">
        <f>VLOOKUP($C2150,'Raw-products'!$A$2:$H$1261,MATCH(K$1,'Raw-products'!$A$1:$H$1,0))</f>
        <v>orange</v>
      </c>
      <c r="L2150">
        <f>VLOOKUP($C2150,'Raw-products'!$A$2:$H$1261,MATCH(L$1,'Raw-products'!$A$1:$H$1,0))</f>
        <v>114</v>
      </c>
      <c r="M2150">
        <f>VLOOKUP($C2150,'Raw-products'!$A$2:$H$1261,MATCH(M$1,'Raw-products'!$A$1:$H$1,0))</f>
        <v>72</v>
      </c>
      <c r="N2150" s="5">
        <f t="shared" si="66"/>
        <v>8208</v>
      </c>
      <c r="O2150" cm="1">
        <f t="array" ref="O2150:R2150">_xlfn.XLOOKUP($B2150,'Raw -orders'!$A:$A,'Raw -orders'!$B:$E)</f>
        <v>20</v>
      </c>
      <c r="P2150">
        <v>37821</v>
      </c>
      <c r="Q2150" s="1">
        <v>44489</v>
      </c>
      <c r="R2150" s="1">
        <v>44503</v>
      </c>
      <c r="S2150" t="str" cm="1">
        <f t="array" ref="S2150:Z2150">_xlfn.XLOOKUP($O2150,'Raw - customers'!$A:$A,'Raw - customers'!$B:$I)</f>
        <v>Gigi Kalaher</v>
      </c>
      <c r="T2150" t="str">
        <v>Genderqueer</v>
      </c>
      <c r="U2150">
        <v>55</v>
      </c>
      <c r="V2150" t="str">
        <v>2069 Phoebe MallApt. 543</v>
      </c>
      <c r="W2150">
        <v>6318</v>
      </c>
      <c r="X2150" t="str">
        <v>East Audrey</v>
      </c>
      <c r="Y2150" t="str">
        <v>South Australia</v>
      </c>
      <c r="Z2150" t="str">
        <v>Australia</v>
      </c>
      <c r="AA2150">
        <v>10</v>
      </c>
      <c r="AB2150" s="3" t="str">
        <f t="shared" si="67"/>
        <v>10 to 20</v>
      </c>
      <c r="AM2150" s="6">
        <v>20</v>
      </c>
      <c r="AN2150" s="6" t="s">
        <v>1345</v>
      </c>
    </row>
    <row r="2151" spans="1:40" x14ac:dyDescent="0.25">
      <c r="A2151">
        <v>2149</v>
      </c>
      <c r="B2151">
        <v>433</v>
      </c>
      <c r="C2151">
        <v>841</v>
      </c>
      <c r="D2151">
        <v>113</v>
      </c>
      <c r="E2151">
        <v>1</v>
      </c>
      <c r="F2151">
        <v>113</v>
      </c>
      <c r="G2151">
        <v>1</v>
      </c>
      <c r="H2151" t="str">
        <f>VLOOKUP($C2151,'Raw-products'!$A$2:$H$1261,MATCH(H$1,'Raw-products'!$A$1:$H$1,0))</f>
        <v>Trousers</v>
      </c>
      <c r="I2151" t="str">
        <f>VLOOKUP($C2151,'Raw-products'!$A$2:$H$1261,MATCH(I$1,'Raw-products'!$A$1:$H$1,0))</f>
        <v>Chinos</v>
      </c>
      <c r="J2151" t="str">
        <f>VLOOKUP($C2151,'Raw-products'!$A$2:$H$1261,MATCH(J$1,'Raw-products'!$A$1:$H$1,0))</f>
        <v>S</v>
      </c>
      <c r="K2151" t="str">
        <f>VLOOKUP($C2151,'Raw-products'!$A$2:$H$1261,MATCH(K$1,'Raw-products'!$A$1:$H$1,0))</f>
        <v>red</v>
      </c>
      <c r="L2151">
        <f>VLOOKUP($C2151,'Raw-products'!$A$2:$H$1261,MATCH(L$1,'Raw-products'!$A$1:$H$1,0))</f>
        <v>100</v>
      </c>
      <c r="M2151">
        <f>VLOOKUP($C2151,'Raw-products'!$A$2:$H$1261,MATCH(M$1,'Raw-products'!$A$1:$H$1,0))</f>
        <v>62</v>
      </c>
      <c r="N2151" s="5">
        <f t="shared" si="66"/>
        <v>6200</v>
      </c>
      <c r="O2151" cm="1">
        <f t="array" ref="O2151:R2151">_xlfn.XLOOKUP($B2151,'Raw -orders'!$A:$A,'Raw -orders'!$B:$E)</f>
        <v>419</v>
      </c>
      <c r="P2151">
        <v>32215</v>
      </c>
      <c r="Q2151" s="1">
        <v>44426</v>
      </c>
      <c r="R2151" s="1">
        <v>44441</v>
      </c>
      <c r="S2151" t="str" cm="1">
        <f t="array" ref="S2151:Z2151">_xlfn.XLOOKUP($O2151,'Raw - customers'!$A:$A,'Raw - customers'!$B:$I)</f>
        <v>Chaddie Fawlkes</v>
      </c>
      <c r="T2151" t="str">
        <v>Male</v>
      </c>
      <c r="U2151">
        <v>58</v>
      </c>
      <c r="V2151" t="str">
        <v>31 Towne SummitSuite 671</v>
      </c>
      <c r="W2151">
        <v>3887</v>
      </c>
      <c r="X2151" t="str">
        <v>West Mackenzie</v>
      </c>
      <c r="Y2151" t="str">
        <v>Queensland</v>
      </c>
      <c r="Z2151" t="str">
        <v>Australia</v>
      </c>
      <c r="AA2151">
        <v>8</v>
      </c>
      <c r="AB2151" s="3" t="str">
        <f t="shared" si="67"/>
        <v>10 to 20</v>
      </c>
      <c r="AM2151" s="6">
        <v>419</v>
      </c>
      <c r="AN2151" s="6" t="s">
        <v>1355</v>
      </c>
    </row>
    <row r="2152" spans="1:40" x14ac:dyDescent="0.25">
      <c r="A2152">
        <v>2150</v>
      </c>
      <c r="B2152">
        <v>433</v>
      </c>
      <c r="C2152">
        <v>858</v>
      </c>
      <c r="D2152">
        <v>113</v>
      </c>
      <c r="E2152">
        <v>3</v>
      </c>
      <c r="F2152">
        <v>339</v>
      </c>
      <c r="G2152">
        <v>1</v>
      </c>
      <c r="H2152" t="str">
        <f>VLOOKUP($C2152,'Raw-products'!$A$2:$H$1261,MATCH(H$1,'Raw-products'!$A$1:$H$1,0))</f>
        <v>Trousers</v>
      </c>
      <c r="I2152" t="str">
        <f>VLOOKUP($C2152,'Raw-products'!$A$2:$H$1261,MATCH(I$1,'Raw-products'!$A$1:$H$1,0))</f>
        <v>Chinos</v>
      </c>
      <c r="J2152" t="str">
        <f>VLOOKUP($C2152,'Raw-products'!$A$2:$H$1261,MATCH(J$1,'Raw-products'!$A$1:$H$1,0))</f>
        <v>L</v>
      </c>
      <c r="K2152" t="str">
        <f>VLOOKUP($C2152,'Raw-products'!$A$2:$H$1261,MATCH(K$1,'Raw-products'!$A$1:$H$1,0))</f>
        <v>green</v>
      </c>
      <c r="L2152">
        <f>VLOOKUP($C2152,'Raw-products'!$A$2:$H$1261,MATCH(L$1,'Raw-products'!$A$1:$H$1,0))</f>
        <v>100</v>
      </c>
      <c r="M2152">
        <f>VLOOKUP($C2152,'Raw-products'!$A$2:$H$1261,MATCH(M$1,'Raw-products'!$A$1:$H$1,0))</f>
        <v>77</v>
      </c>
      <c r="N2152" s="5">
        <f t="shared" si="66"/>
        <v>7700</v>
      </c>
      <c r="O2152" cm="1">
        <f t="array" ref="O2152:R2152">_xlfn.XLOOKUP($B2152,'Raw -orders'!$A:$A,'Raw -orders'!$B:$E)</f>
        <v>419</v>
      </c>
      <c r="P2152">
        <v>32215</v>
      </c>
      <c r="Q2152" s="1">
        <v>44426</v>
      </c>
      <c r="R2152" s="1">
        <v>44441</v>
      </c>
      <c r="S2152" t="str" cm="1">
        <f t="array" ref="S2152:Z2152">_xlfn.XLOOKUP($O2152,'Raw - customers'!$A:$A,'Raw - customers'!$B:$I)</f>
        <v>Chaddie Fawlkes</v>
      </c>
      <c r="T2152" t="str">
        <v>Male</v>
      </c>
      <c r="U2152">
        <v>58</v>
      </c>
      <c r="V2152" t="str">
        <v>31 Towne SummitSuite 671</v>
      </c>
      <c r="W2152">
        <v>3887</v>
      </c>
      <c r="X2152" t="str">
        <v>West Mackenzie</v>
      </c>
      <c r="Y2152" t="str">
        <v>Queensland</v>
      </c>
      <c r="Z2152" t="str">
        <v>Australia</v>
      </c>
      <c r="AA2152">
        <v>8</v>
      </c>
      <c r="AB2152" s="3" t="str">
        <f t="shared" si="67"/>
        <v>10 to 20</v>
      </c>
      <c r="AM2152" s="6">
        <v>419</v>
      </c>
      <c r="AN2152" s="6" t="s">
        <v>1355</v>
      </c>
    </row>
    <row r="2153" spans="1:40" x14ac:dyDescent="0.25">
      <c r="A2153">
        <v>2151</v>
      </c>
      <c r="B2153">
        <v>434</v>
      </c>
      <c r="C2153">
        <v>272</v>
      </c>
      <c r="D2153">
        <v>95</v>
      </c>
      <c r="E2153">
        <v>3</v>
      </c>
      <c r="F2153">
        <v>285</v>
      </c>
      <c r="G2153">
        <v>1</v>
      </c>
      <c r="H2153" t="str">
        <f>VLOOKUP($C2153,'Raw-products'!$A$2:$H$1261,MATCH(H$1,'Raw-products'!$A$1:$H$1,0))</f>
        <v>Shirt</v>
      </c>
      <c r="I2153" t="str">
        <f>VLOOKUP($C2153,'Raw-products'!$A$2:$H$1261,MATCH(I$1,'Raw-products'!$A$1:$H$1,0))</f>
        <v>Polo</v>
      </c>
      <c r="J2153" t="str">
        <f>VLOOKUP($C2153,'Raw-products'!$A$2:$H$1261,MATCH(J$1,'Raw-products'!$A$1:$H$1,0))</f>
        <v>M</v>
      </c>
      <c r="K2153" t="str">
        <f>VLOOKUP($C2153,'Raw-products'!$A$2:$H$1261,MATCH(K$1,'Raw-products'!$A$1:$H$1,0))</f>
        <v>indigo</v>
      </c>
      <c r="L2153">
        <f>VLOOKUP($C2153,'Raw-products'!$A$2:$H$1261,MATCH(L$1,'Raw-products'!$A$1:$H$1,0))</f>
        <v>117</v>
      </c>
      <c r="M2153">
        <f>VLOOKUP($C2153,'Raw-products'!$A$2:$H$1261,MATCH(M$1,'Raw-products'!$A$1:$H$1,0))</f>
        <v>62</v>
      </c>
      <c r="N2153" s="5">
        <f t="shared" si="66"/>
        <v>7254</v>
      </c>
      <c r="O2153" cm="1">
        <f t="array" ref="O2153:R2153">_xlfn.XLOOKUP($B2153,'Raw -orders'!$A:$A,'Raw -orders'!$B:$E)</f>
        <v>940</v>
      </c>
      <c r="P2153">
        <v>42284</v>
      </c>
      <c r="Q2153" s="1">
        <v>44327</v>
      </c>
      <c r="R2153" s="1">
        <v>44348</v>
      </c>
      <c r="S2153" t="str" cm="1">
        <f t="array" ref="S2153:Z2153">_xlfn.XLOOKUP($O2153,'Raw - customers'!$A:$A,'Raw - customers'!$B:$I)</f>
        <v>Jamesy Rennles</v>
      </c>
      <c r="T2153" t="str">
        <v>Genderqueer</v>
      </c>
      <c r="U2153">
        <v>46</v>
      </c>
      <c r="V2153" t="str">
        <v>835 Mayer ParkwaySuite 374</v>
      </c>
      <c r="W2153">
        <v>9769</v>
      </c>
      <c r="X2153" t="str">
        <v>Harberview</v>
      </c>
      <c r="Y2153" t="str">
        <v>Tasmania</v>
      </c>
      <c r="Z2153" t="str">
        <v>Australia</v>
      </c>
      <c r="AA2153">
        <v>5</v>
      </c>
      <c r="AB2153" s="3" t="str">
        <f t="shared" si="67"/>
        <v>20 to 30</v>
      </c>
      <c r="AM2153" s="6">
        <v>940</v>
      </c>
      <c r="AN2153" s="6" t="s">
        <v>1414</v>
      </c>
    </row>
    <row r="2154" spans="1:40" x14ac:dyDescent="0.25">
      <c r="A2154">
        <v>2152</v>
      </c>
      <c r="B2154">
        <v>434</v>
      </c>
      <c r="C2154">
        <v>190</v>
      </c>
      <c r="D2154">
        <v>98</v>
      </c>
      <c r="E2154">
        <v>1</v>
      </c>
      <c r="F2154">
        <v>98</v>
      </c>
      <c r="G2154">
        <v>1</v>
      </c>
      <c r="H2154" t="str">
        <f>VLOOKUP($C2154,'Raw-products'!$A$2:$H$1261,MATCH(H$1,'Raw-products'!$A$1:$H$1,0))</f>
        <v>Shirt</v>
      </c>
      <c r="I2154" t="str">
        <f>VLOOKUP($C2154,'Raw-products'!$A$2:$H$1261,MATCH(I$1,'Raw-products'!$A$1:$H$1,0))</f>
        <v>Camp Collared</v>
      </c>
      <c r="J2154" t="str">
        <f>VLOOKUP($C2154,'Raw-products'!$A$2:$H$1261,MATCH(J$1,'Raw-products'!$A$1:$H$1,0))</f>
        <v>XS</v>
      </c>
      <c r="K2154" t="str">
        <f>VLOOKUP($C2154,'Raw-products'!$A$2:$H$1261,MATCH(K$1,'Raw-products'!$A$1:$H$1,0))</f>
        <v>green</v>
      </c>
      <c r="L2154">
        <f>VLOOKUP($C2154,'Raw-products'!$A$2:$H$1261,MATCH(L$1,'Raw-products'!$A$1:$H$1,0))</f>
        <v>112</v>
      </c>
      <c r="M2154">
        <f>VLOOKUP($C2154,'Raw-products'!$A$2:$H$1261,MATCH(M$1,'Raw-products'!$A$1:$H$1,0))</f>
        <v>66</v>
      </c>
      <c r="N2154" s="5">
        <f t="shared" si="66"/>
        <v>7392</v>
      </c>
      <c r="O2154" cm="1">
        <f t="array" ref="O2154:R2154">_xlfn.XLOOKUP($B2154,'Raw -orders'!$A:$A,'Raw -orders'!$B:$E)</f>
        <v>940</v>
      </c>
      <c r="P2154">
        <v>42284</v>
      </c>
      <c r="Q2154" s="1">
        <v>44327</v>
      </c>
      <c r="R2154" s="1">
        <v>44348</v>
      </c>
      <c r="S2154" t="str" cm="1">
        <f t="array" ref="S2154:Z2154">_xlfn.XLOOKUP($O2154,'Raw - customers'!$A:$A,'Raw - customers'!$B:$I)</f>
        <v>Jamesy Rennles</v>
      </c>
      <c r="T2154" t="str">
        <v>Genderqueer</v>
      </c>
      <c r="U2154">
        <v>46</v>
      </c>
      <c r="V2154" t="str">
        <v>835 Mayer ParkwaySuite 374</v>
      </c>
      <c r="W2154">
        <v>9769</v>
      </c>
      <c r="X2154" t="str">
        <v>Harberview</v>
      </c>
      <c r="Y2154" t="str">
        <v>Tasmania</v>
      </c>
      <c r="Z2154" t="str">
        <v>Australia</v>
      </c>
      <c r="AA2154">
        <v>5</v>
      </c>
      <c r="AB2154" s="3" t="str">
        <f t="shared" si="67"/>
        <v>20 to 30</v>
      </c>
      <c r="AM2154" s="6">
        <v>940</v>
      </c>
      <c r="AN2154" s="6" t="s">
        <v>1414</v>
      </c>
    </row>
    <row r="2155" spans="1:40" x14ac:dyDescent="0.25">
      <c r="A2155">
        <v>2153</v>
      </c>
      <c r="B2155">
        <v>434</v>
      </c>
      <c r="C2155">
        <v>465</v>
      </c>
      <c r="D2155">
        <v>118</v>
      </c>
      <c r="E2155">
        <v>2</v>
      </c>
      <c r="F2155">
        <v>236</v>
      </c>
      <c r="G2155">
        <v>1</v>
      </c>
      <c r="H2155" t="str">
        <f>VLOOKUP($C2155,'Raw-products'!$A$2:$H$1261,MATCH(H$1,'Raw-products'!$A$1:$H$1,0))</f>
        <v>Jacket</v>
      </c>
      <c r="I2155" t="str">
        <f>VLOOKUP($C2155,'Raw-products'!$A$2:$H$1261,MATCH(I$1,'Raw-products'!$A$1:$H$1,0))</f>
        <v>Puffer</v>
      </c>
      <c r="J2155" t="str">
        <f>VLOOKUP($C2155,'Raw-products'!$A$2:$H$1261,MATCH(J$1,'Raw-products'!$A$1:$H$1,0))</f>
        <v>XS</v>
      </c>
      <c r="K2155" t="str">
        <f>VLOOKUP($C2155,'Raw-products'!$A$2:$H$1261,MATCH(K$1,'Raw-products'!$A$1:$H$1,0))</f>
        <v>yellow</v>
      </c>
      <c r="L2155">
        <f>VLOOKUP($C2155,'Raw-products'!$A$2:$H$1261,MATCH(L$1,'Raw-products'!$A$1:$H$1,0))</f>
        <v>110</v>
      </c>
      <c r="M2155">
        <f>VLOOKUP($C2155,'Raw-products'!$A$2:$H$1261,MATCH(M$1,'Raw-products'!$A$1:$H$1,0))</f>
        <v>55</v>
      </c>
      <c r="N2155" s="5">
        <f t="shared" si="66"/>
        <v>6050</v>
      </c>
      <c r="O2155" cm="1">
        <f t="array" ref="O2155:R2155">_xlfn.XLOOKUP($B2155,'Raw -orders'!$A:$A,'Raw -orders'!$B:$E)</f>
        <v>940</v>
      </c>
      <c r="P2155">
        <v>42284</v>
      </c>
      <c r="Q2155" s="1">
        <v>44327</v>
      </c>
      <c r="R2155" s="1">
        <v>44348</v>
      </c>
      <c r="S2155" t="str" cm="1">
        <f t="array" ref="S2155:Z2155">_xlfn.XLOOKUP($O2155,'Raw - customers'!$A:$A,'Raw - customers'!$B:$I)</f>
        <v>Jamesy Rennles</v>
      </c>
      <c r="T2155" t="str">
        <v>Genderqueer</v>
      </c>
      <c r="U2155">
        <v>46</v>
      </c>
      <c r="V2155" t="str">
        <v>835 Mayer ParkwaySuite 374</v>
      </c>
      <c r="W2155">
        <v>9769</v>
      </c>
      <c r="X2155" t="str">
        <v>Harberview</v>
      </c>
      <c r="Y2155" t="str">
        <v>Tasmania</v>
      </c>
      <c r="Z2155" t="str">
        <v>Australia</v>
      </c>
      <c r="AA2155">
        <v>5</v>
      </c>
      <c r="AB2155" s="3" t="str">
        <f t="shared" si="67"/>
        <v>20 to 30</v>
      </c>
      <c r="AM2155" s="6">
        <v>940</v>
      </c>
      <c r="AN2155" s="6" t="s">
        <v>1414</v>
      </c>
    </row>
    <row r="2156" spans="1:40" x14ac:dyDescent="0.25">
      <c r="A2156">
        <v>2154</v>
      </c>
      <c r="B2156">
        <v>434</v>
      </c>
      <c r="C2156">
        <v>128</v>
      </c>
      <c r="D2156">
        <v>92</v>
      </c>
      <c r="E2156">
        <v>2</v>
      </c>
      <c r="F2156">
        <v>184</v>
      </c>
      <c r="G2156">
        <v>1</v>
      </c>
      <c r="H2156" t="str">
        <f>VLOOKUP($C2156,'Raw-products'!$A$2:$H$1261,MATCH(H$1,'Raw-products'!$A$1:$H$1,0))</f>
        <v>Shirt</v>
      </c>
      <c r="I2156" t="str">
        <f>VLOOKUP($C2156,'Raw-products'!$A$2:$H$1261,MATCH(I$1,'Raw-products'!$A$1:$H$1,0))</f>
        <v>Denim</v>
      </c>
      <c r="J2156" t="str">
        <f>VLOOKUP($C2156,'Raw-products'!$A$2:$H$1261,MATCH(J$1,'Raw-products'!$A$1:$H$1,0))</f>
        <v>L</v>
      </c>
      <c r="K2156" t="str">
        <f>VLOOKUP($C2156,'Raw-products'!$A$2:$H$1261,MATCH(K$1,'Raw-products'!$A$1:$H$1,0))</f>
        <v>blue</v>
      </c>
      <c r="L2156">
        <f>VLOOKUP($C2156,'Raw-products'!$A$2:$H$1261,MATCH(L$1,'Raw-products'!$A$1:$H$1,0))</f>
        <v>115</v>
      </c>
      <c r="M2156">
        <f>VLOOKUP($C2156,'Raw-products'!$A$2:$H$1261,MATCH(M$1,'Raw-products'!$A$1:$H$1,0))</f>
        <v>45</v>
      </c>
      <c r="N2156" s="5">
        <f t="shared" si="66"/>
        <v>5175</v>
      </c>
      <c r="O2156" cm="1">
        <f t="array" ref="O2156:R2156">_xlfn.XLOOKUP($B2156,'Raw -orders'!$A:$A,'Raw -orders'!$B:$E)</f>
        <v>940</v>
      </c>
      <c r="P2156">
        <v>42284</v>
      </c>
      <c r="Q2156" s="1">
        <v>44327</v>
      </c>
      <c r="R2156" s="1">
        <v>44348</v>
      </c>
      <c r="S2156" t="str" cm="1">
        <f t="array" ref="S2156:Z2156">_xlfn.XLOOKUP($O2156,'Raw - customers'!$A:$A,'Raw - customers'!$B:$I)</f>
        <v>Jamesy Rennles</v>
      </c>
      <c r="T2156" t="str">
        <v>Genderqueer</v>
      </c>
      <c r="U2156">
        <v>46</v>
      </c>
      <c r="V2156" t="str">
        <v>835 Mayer ParkwaySuite 374</v>
      </c>
      <c r="W2156">
        <v>9769</v>
      </c>
      <c r="X2156" t="str">
        <v>Harberview</v>
      </c>
      <c r="Y2156" t="str">
        <v>Tasmania</v>
      </c>
      <c r="Z2156" t="str">
        <v>Australia</v>
      </c>
      <c r="AA2156">
        <v>5</v>
      </c>
      <c r="AB2156" s="3" t="str">
        <f t="shared" si="67"/>
        <v>20 to 30</v>
      </c>
      <c r="AM2156" s="6">
        <v>940</v>
      </c>
      <c r="AN2156" s="6" t="s">
        <v>1414</v>
      </c>
    </row>
    <row r="2157" spans="1:40" x14ac:dyDescent="0.25">
      <c r="A2157">
        <v>2155</v>
      </c>
      <c r="B2157">
        <v>434</v>
      </c>
      <c r="C2157">
        <v>278</v>
      </c>
      <c r="D2157">
        <v>95</v>
      </c>
      <c r="E2157">
        <v>1</v>
      </c>
      <c r="F2157">
        <v>95</v>
      </c>
      <c r="G2157">
        <v>1</v>
      </c>
      <c r="H2157" t="str">
        <f>VLOOKUP($C2157,'Raw-products'!$A$2:$H$1261,MATCH(H$1,'Raw-products'!$A$1:$H$1,0))</f>
        <v>Shirt</v>
      </c>
      <c r="I2157" t="str">
        <f>VLOOKUP($C2157,'Raw-products'!$A$2:$H$1261,MATCH(I$1,'Raw-products'!$A$1:$H$1,0))</f>
        <v>Polo</v>
      </c>
      <c r="J2157" t="str">
        <f>VLOOKUP($C2157,'Raw-products'!$A$2:$H$1261,MATCH(J$1,'Raw-products'!$A$1:$H$1,0))</f>
        <v>L</v>
      </c>
      <c r="K2157" t="str">
        <f>VLOOKUP($C2157,'Raw-products'!$A$2:$H$1261,MATCH(K$1,'Raw-products'!$A$1:$H$1,0))</f>
        <v>violet</v>
      </c>
      <c r="L2157">
        <f>VLOOKUP($C2157,'Raw-products'!$A$2:$H$1261,MATCH(L$1,'Raw-products'!$A$1:$H$1,0))</f>
        <v>117</v>
      </c>
      <c r="M2157">
        <f>VLOOKUP($C2157,'Raw-products'!$A$2:$H$1261,MATCH(M$1,'Raw-products'!$A$1:$H$1,0))</f>
        <v>76</v>
      </c>
      <c r="N2157" s="5">
        <f t="shared" si="66"/>
        <v>8892</v>
      </c>
      <c r="O2157" cm="1">
        <f t="array" ref="O2157:R2157">_xlfn.XLOOKUP($B2157,'Raw -orders'!$A:$A,'Raw -orders'!$B:$E)</f>
        <v>940</v>
      </c>
      <c r="P2157">
        <v>42284</v>
      </c>
      <c r="Q2157" s="1">
        <v>44327</v>
      </c>
      <c r="R2157" s="1">
        <v>44348</v>
      </c>
      <c r="S2157" t="str" cm="1">
        <f t="array" ref="S2157:Z2157">_xlfn.XLOOKUP($O2157,'Raw - customers'!$A:$A,'Raw - customers'!$B:$I)</f>
        <v>Jamesy Rennles</v>
      </c>
      <c r="T2157" t="str">
        <v>Genderqueer</v>
      </c>
      <c r="U2157">
        <v>46</v>
      </c>
      <c r="V2157" t="str">
        <v>835 Mayer ParkwaySuite 374</v>
      </c>
      <c r="W2157">
        <v>9769</v>
      </c>
      <c r="X2157" t="str">
        <v>Harberview</v>
      </c>
      <c r="Y2157" t="str">
        <v>Tasmania</v>
      </c>
      <c r="Z2157" t="str">
        <v>Australia</v>
      </c>
      <c r="AA2157">
        <v>5</v>
      </c>
      <c r="AB2157" s="3" t="str">
        <f t="shared" si="67"/>
        <v>20 to 30</v>
      </c>
      <c r="AM2157" s="6">
        <v>940</v>
      </c>
      <c r="AN2157" s="6" t="s">
        <v>1414</v>
      </c>
    </row>
    <row r="2158" spans="1:40" x14ac:dyDescent="0.25">
      <c r="A2158">
        <v>2156</v>
      </c>
      <c r="B2158">
        <v>434</v>
      </c>
      <c r="C2158">
        <v>310</v>
      </c>
      <c r="D2158">
        <v>105</v>
      </c>
      <c r="E2158">
        <v>3</v>
      </c>
      <c r="F2158">
        <v>315</v>
      </c>
      <c r="G2158">
        <v>1</v>
      </c>
      <c r="H2158" t="str">
        <f>VLOOKUP($C2158,'Raw-products'!$A$2:$H$1261,MATCH(H$1,'Raw-products'!$A$1:$H$1,0))</f>
        <v>Shirt</v>
      </c>
      <c r="I2158" t="str">
        <f>VLOOKUP($C2158,'Raw-products'!$A$2:$H$1261,MATCH(I$1,'Raw-products'!$A$1:$H$1,0))</f>
        <v>Cuban Collar</v>
      </c>
      <c r="J2158" t="str">
        <f>VLOOKUP($C2158,'Raw-products'!$A$2:$H$1261,MATCH(J$1,'Raw-products'!$A$1:$H$1,0))</f>
        <v>XS</v>
      </c>
      <c r="K2158" t="str">
        <f>VLOOKUP($C2158,'Raw-products'!$A$2:$H$1261,MATCH(K$1,'Raw-products'!$A$1:$H$1,0))</f>
        <v>violet</v>
      </c>
      <c r="L2158">
        <f>VLOOKUP($C2158,'Raw-products'!$A$2:$H$1261,MATCH(L$1,'Raw-products'!$A$1:$H$1,0))</f>
        <v>93</v>
      </c>
      <c r="M2158">
        <f>VLOOKUP($C2158,'Raw-products'!$A$2:$H$1261,MATCH(M$1,'Raw-products'!$A$1:$H$1,0))</f>
        <v>49</v>
      </c>
      <c r="N2158" s="5">
        <f t="shared" si="66"/>
        <v>4557</v>
      </c>
      <c r="O2158" cm="1">
        <f t="array" ref="O2158:R2158">_xlfn.XLOOKUP($B2158,'Raw -orders'!$A:$A,'Raw -orders'!$B:$E)</f>
        <v>940</v>
      </c>
      <c r="P2158">
        <v>42284</v>
      </c>
      <c r="Q2158" s="1">
        <v>44327</v>
      </c>
      <c r="R2158" s="1">
        <v>44348</v>
      </c>
      <c r="S2158" t="str" cm="1">
        <f t="array" ref="S2158:Z2158">_xlfn.XLOOKUP($O2158,'Raw - customers'!$A:$A,'Raw - customers'!$B:$I)</f>
        <v>Jamesy Rennles</v>
      </c>
      <c r="T2158" t="str">
        <v>Genderqueer</v>
      </c>
      <c r="U2158">
        <v>46</v>
      </c>
      <c r="V2158" t="str">
        <v>835 Mayer ParkwaySuite 374</v>
      </c>
      <c r="W2158">
        <v>9769</v>
      </c>
      <c r="X2158" t="str">
        <v>Harberview</v>
      </c>
      <c r="Y2158" t="str">
        <v>Tasmania</v>
      </c>
      <c r="Z2158" t="str">
        <v>Australia</v>
      </c>
      <c r="AA2158">
        <v>5</v>
      </c>
      <c r="AB2158" s="3" t="str">
        <f t="shared" si="67"/>
        <v>20 to 30</v>
      </c>
      <c r="AM2158" s="6">
        <v>940</v>
      </c>
      <c r="AN2158" s="6" t="s">
        <v>1414</v>
      </c>
    </row>
    <row r="2159" spans="1:40" x14ac:dyDescent="0.25">
      <c r="A2159">
        <v>2157</v>
      </c>
      <c r="B2159">
        <v>434</v>
      </c>
      <c r="C2159">
        <v>172</v>
      </c>
      <c r="D2159">
        <v>91</v>
      </c>
      <c r="E2159">
        <v>3</v>
      </c>
      <c r="F2159">
        <v>273</v>
      </c>
      <c r="G2159">
        <v>1</v>
      </c>
      <c r="H2159" t="str">
        <f>VLOOKUP($C2159,'Raw-products'!$A$2:$H$1261,MATCH(H$1,'Raw-products'!$A$1:$H$1,0))</f>
        <v>Shirt</v>
      </c>
      <c r="I2159" t="str">
        <f>VLOOKUP($C2159,'Raw-products'!$A$2:$H$1261,MATCH(I$1,'Raw-products'!$A$1:$H$1,0))</f>
        <v>Linen</v>
      </c>
      <c r="J2159" t="str">
        <f>VLOOKUP($C2159,'Raw-products'!$A$2:$H$1261,MATCH(J$1,'Raw-products'!$A$1:$H$1,0))</f>
        <v>M</v>
      </c>
      <c r="K2159" t="str">
        <f>VLOOKUP($C2159,'Raw-products'!$A$2:$H$1261,MATCH(K$1,'Raw-products'!$A$1:$H$1,0))</f>
        <v>violet</v>
      </c>
      <c r="L2159">
        <f>VLOOKUP($C2159,'Raw-products'!$A$2:$H$1261,MATCH(L$1,'Raw-products'!$A$1:$H$1,0))</f>
        <v>116</v>
      </c>
      <c r="M2159">
        <f>VLOOKUP($C2159,'Raw-products'!$A$2:$H$1261,MATCH(M$1,'Raw-products'!$A$1:$H$1,0))</f>
        <v>44</v>
      </c>
      <c r="N2159" s="5">
        <f t="shared" si="66"/>
        <v>5104</v>
      </c>
      <c r="O2159" cm="1">
        <f t="array" ref="O2159:R2159">_xlfn.XLOOKUP($B2159,'Raw -orders'!$A:$A,'Raw -orders'!$B:$E)</f>
        <v>940</v>
      </c>
      <c r="P2159">
        <v>42284</v>
      </c>
      <c r="Q2159" s="1">
        <v>44327</v>
      </c>
      <c r="R2159" s="1">
        <v>44348</v>
      </c>
      <c r="S2159" t="str" cm="1">
        <f t="array" ref="S2159:Z2159">_xlfn.XLOOKUP($O2159,'Raw - customers'!$A:$A,'Raw - customers'!$B:$I)</f>
        <v>Jamesy Rennles</v>
      </c>
      <c r="T2159" t="str">
        <v>Genderqueer</v>
      </c>
      <c r="U2159">
        <v>46</v>
      </c>
      <c r="V2159" t="str">
        <v>835 Mayer ParkwaySuite 374</v>
      </c>
      <c r="W2159">
        <v>9769</v>
      </c>
      <c r="X2159" t="str">
        <v>Harberview</v>
      </c>
      <c r="Y2159" t="str">
        <v>Tasmania</v>
      </c>
      <c r="Z2159" t="str">
        <v>Australia</v>
      </c>
      <c r="AA2159">
        <v>5</v>
      </c>
      <c r="AB2159" s="3" t="str">
        <f t="shared" si="67"/>
        <v>20 to 30</v>
      </c>
      <c r="AM2159" s="6">
        <v>940</v>
      </c>
      <c r="AN2159" s="6" t="s">
        <v>1414</v>
      </c>
    </row>
    <row r="2160" spans="1:40" x14ac:dyDescent="0.25">
      <c r="A2160">
        <v>2158</v>
      </c>
      <c r="B2160">
        <v>434</v>
      </c>
      <c r="C2160">
        <v>803</v>
      </c>
      <c r="D2160">
        <v>91</v>
      </c>
      <c r="E2160">
        <v>3</v>
      </c>
      <c r="F2160">
        <v>273</v>
      </c>
      <c r="G2160">
        <v>1</v>
      </c>
      <c r="H2160" t="str">
        <f>VLOOKUP($C2160,'Raw-products'!$A$2:$H$1261,MATCH(H$1,'Raw-products'!$A$1:$H$1,0))</f>
        <v>Jacket</v>
      </c>
      <c r="I2160" t="str">
        <f>VLOOKUP($C2160,'Raw-products'!$A$2:$H$1261,MATCH(I$1,'Raw-products'!$A$1:$H$1,0))</f>
        <v>Pullover</v>
      </c>
      <c r="J2160" t="str">
        <f>VLOOKUP($C2160,'Raw-products'!$A$2:$H$1261,MATCH(J$1,'Raw-products'!$A$1:$H$1,0))</f>
        <v>L</v>
      </c>
      <c r="K2160" t="str">
        <f>VLOOKUP($C2160,'Raw-products'!$A$2:$H$1261,MATCH(K$1,'Raw-products'!$A$1:$H$1,0))</f>
        <v>violet</v>
      </c>
      <c r="L2160">
        <f>VLOOKUP($C2160,'Raw-products'!$A$2:$H$1261,MATCH(L$1,'Raw-products'!$A$1:$H$1,0))</f>
        <v>114</v>
      </c>
      <c r="M2160">
        <f>VLOOKUP($C2160,'Raw-products'!$A$2:$H$1261,MATCH(M$1,'Raw-products'!$A$1:$H$1,0))</f>
        <v>78</v>
      </c>
      <c r="N2160" s="5">
        <f t="shared" si="66"/>
        <v>8892</v>
      </c>
      <c r="O2160" cm="1">
        <f t="array" ref="O2160:R2160">_xlfn.XLOOKUP($B2160,'Raw -orders'!$A:$A,'Raw -orders'!$B:$E)</f>
        <v>940</v>
      </c>
      <c r="P2160">
        <v>42284</v>
      </c>
      <c r="Q2160" s="1">
        <v>44327</v>
      </c>
      <c r="R2160" s="1">
        <v>44348</v>
      </c>
      <c r="S2160" t="str" cm="1">
        <f t="array" ref="S2160:Z2160">_xlfn.XLOOKUP($O2160,'Raw - customers'!$A:$A,'Raw - customers'!$B:$I)</f>
        <v>Jamesy Rennles</v>
      </c>
      <c r="T2160" t="str">
        <v>Genderqueer</v>
      </c>
      <c r="U2160">
        <v>46</v>
      </c>
      <c r="V2160" t="str">
        <v>835 Mayer ParkwaySuite 374</v>
      </c>
      <c r="W2160">
        <v>9769</v>
      </c>
      <c r="X2160" t="str">
        <v>Harberview</v>
      </c>
      <c r="Y2160" t="str">
        <v>Tasmania</v>
      </c>
      <c r="Z2160" t="str">
        <v>Australia</v>
      </c>
      <c r="AA2160">
        <v>5</v>
      </c>
      <c r="AB2160" s="3" t="str">
        <f t="shared" si="67"/>
        <v>20 to 30</v>
      </c>
      <c r="AM2160" s="6">
        <v>940</v>
      </c>
      <c r="AN2160" s="6" t="s">
        <v>1414</v>
      </c>
    </row>
    <row r="2161" spans="1:40" x14ac:dyDescent="0.25">
      <c r="A2161">
        <v>2159</v>
      </c>
      <c r="B2161">
        <v>435</v>
      </c>
      <c r="C2161">
        <v>678</v>
      </c>
      <c r="D2161">
        <v>113</v>
      </c>
      <c r="E2161">
        <v>3</v>
      </c>
      <c r="F2161">
        <v>339</v>
      </c>
      <c r="G2161">
        <v>1</v>
      </c>
      <c r="H2161" t="str">
        <f>VLOOKUP($C2161,'Raw-products'!$A$2:$H$1261,MATCH(H$1,'Raw-products'!$A$1:$H$1,0))</f>
        <v>Jacket</v>
      </c>
      <c r="I2161" t="str">
        <f>VLOOKUP($C2161,'Raw-products'!$A$2:$H$1261,MATCH(I$1,'Raw-products'!$A$1:$H$1,0))</f>
        <v>Parka</v>
      </c>
      <c r="J2161" t="str">
        <f>VLOOKUP($C2161,'Raw-products'!$A$2:$H$1261,MATCH(J$1,'Raw-products'!$A$1:$H$1,0))</f>
        <v>L</v>
      </c>
      <c r="K2161" t="str">
        <f>VLOOKUP($C2161,'Raw-products'!$A$2:$H$1261,MATCH(K$1,'Raw-products'!$A$1:$H$1,0))</f>
        <v>yellow</v>
      </c>
      <c r="L2161">
        <f>VLOOKUP($C2161,'Raw-products'!$A$2:$H$1261,MATCH(L$1,'Raw-products'!$A$1:$H$1,0))</f>
        <v>119</v>
      </c>
      <c r="M2161">
        <f>VLOOKUP($C2161,'Raw-products'!$A$2:$H$1261,MATCH(M$1,'Raw-products'!$A$1:$H$1,0))</f>
        <v>72</v>
      </c>
      <c r="N2161" s="5">
        <f t="shared" si="66"/>
        <v>8568</v>
      </c>
      <c r="O2161" cm="1">
        <f t="array" ref="O2161:R2161">_xlfn.XLOOKUP($B2161,'Raw -orders'!$A:$A,'Raw -orders'!$B:$E)</f>
        <v>886</v>
      </c>
      <c r="P2161">
        <v>56764</v>
      </c>
      <c r="Q2161" s="1">
        <v>44244</v>
      </c>
      <c r="R2161" s="1">
        <v>44249</v>
      </c>
      <c r="S2161" t="str" cm="1">
        <f t="array" ref="S2161:Z2161">_xlfn.XLOOKUP($O2161,'Raw - customers'!$A:$A,'Raw - customers'!$B:$I)</f>
        <v>Emylee Buscher</v>
      </c>
      <c r="T2161" t="str">
        <v>Non-binary</v>
      </c>
      <c r="U2161">
        <v>69</v>
      </c>
      <c r="V2161" t="str">
        <v>133 Doyle PassSuite 027</v>
      </c>
      <c r="W2161">
        <v>6189</v>
      </c>
      <c r="X2161" t="str">
        <v>Thompsonport</v>
      </c>
      <c r="Y2161" t="str">
        <v>Northern Territory</v>
      </c>
      <c r="Z2161" t="str">
        <v>Australia</v>
      </c>
      <c r="AA2161">
        <v>2</v>
      </c>
      <c r="AB2161" s="3" t="str">
        <f t="shared" si="67"/>
        <v>0 to 10</v>
      </c>
      <c r="AM2161" s="6">
        <v>886</v>
      </c>
      <c r="AN2161" s="6" t="s">
        <v>1339</v>
      </c>
    </row>
    <row r="2162" spans="1:40" x14ac:dyDescent="0.25">
      <c r="A2162">
        <v>2160</v>
      </c>
      <c r="B2162">
        <v>435</v>
      </c>
      <c r="C2162">
        <v>269</v>
      </c>
      <c r="D2162">
        <v>95</v>
      </c>
      <c r="E2162">
        <v>3</v>
      </c>
      <c r="F2162">
        <v>285</v>
      </c>
      <c r="G2162">
        <v>1</v>
      </c>
      <c r="H2162" t="str">
        <f>VLOOKUP($C2162,'Raw-products'!$A$2:$H$1261,MATCH(H$1,'Raw-products'!$A$1:$H$1,0))</f>
        <v>Shirt</v>
      </c>
      <c r="I2162" t="str">
        <f>VLOOKUP($C2162,'Raw-products'!$A$2:$H$1261,MATCH(I$1,'Raw-products'!$A$1:$H$1,0))</f>
        <v>Polo</v>
      </c>
      <c r="J2162" t="str">
        <f>VLOOKUP($C2162,'Raw-products'!$A$2:$H$1261,MATCH(J$1,'Raw-products'!$A$1:$H$1,0))</f>
        <v>XL</v>
      </c>
      <c r="K2162" t="str">
        <f>VLOOKUP($C2162,'Raw-products'!$A$2:$H$1261,MATCH(K$1,'Raw-products'!$A$1:$H$1,0))</f>
        <v>blue</v>
      </c>
      <c r="L2162">
        <f>VLOOKUP($C2162,'Raw-products'!$A$2:$H$1261,MATCH(L$1,'Raw-products'!$A$1:$H$1,0))</f>
        <v>117</v>
      </c>
      <c r="M2162">
        <f>VLOOKUP($C2162,'Raw-products'!$A$2:$H$1261,MATCH(M$1,'Raw-products'!$A$1:$H$1,0))</f>
        <v>70</v>
      </c>
      <c r="N2162" s="5">
        <f t="shared" si="66"/>
        <v>8190</v>
      </c>
      <c r="O2162" cm="1">
        <f t="array" ref="O2162:R2162">_xlfn.XLOOKUP($B2162,'Raw -orders'!$A:$A,'Raw -orders'!$B:$E)</f>
        <v>886</v>
      </c>
      <c r="P2162">
        <v>56764</v>
      </c>
      <c r="Q2162" s="1">
        <v>44244</v>
      </c>
      <c r="R2162" s="1">
        <v>44249</v>
      </c>
      <c r="S2162" t="str" cm="1">
        <f t="array" ref="S2162:Z2162">_xlfn.XLOOKUP($O2162,'Raw - customers'!$A:$A,'Raw - customers'!$B:$I)</f>
        <v>Emylee Buscher</v>
      </c>
      <c r="T2162" t="str">
        <v>Non-binary</v>
      </c>
      <c r="U2162">
        <v>69</v>
      </c>
      <c r="V2162" t="str">
        <v>133 Doyle PassSuite 027</v>
      </c>
      <c r="W2162">
        <v>6189</v>
      </c>
      <c r="X2162" t="str">
        <v>Thompsonport</v>
      </c>
      <c r="Y2162" t="str">
        <v>Northern Territory</v>
      </c>
      <c r="Z2162" t="str">
        <v>Australia</v>
      </c>
      <c r="AA2162">
        <v>2</v>
      </c>
      <c r="AB2162" s="3" t="str">
        <f t="shared" si="67"/>
        <v>0 to 10</v>
      </c>
      <c r="AM2162" s="6">
        <v>886</v>
      </c>
      <c r="AN2162" s="6" t="s">
        <v>1339</v>
      </c>
    </row>
    <row r="2163" spans="1:40" x14ac:dyDescent="0.25">
      <c r="A2163">
        <v>2161</v>
      </c>
      <c r="B2163">
        <v>435</v>
      </c>
      <c r="C2163">
        <v>889</v>
      </c>
      <c r="D2163">
        <v>94</v>
      </c>
      <c r="E2163">
        <v>2</v>
      </c>
      <c r="F2163">
        <v>188</v>
      </c>
      <c r="G2163">
        <v>1</v>
      </c>
      <c r="H2163" t="str">
        <f>VLOOKUP($C2163,'Raw-products'!$A$2:$H$1261,MATCH(H$1,'Raw-products'!$A$1:$H$1,0))</f>
        <v>Trousers</v>
      </c>
      <c r="I2163" t="str">
        <f>VLOOKUP($C2163,'Raw-products'!$A$2:$H$1261,MATCH(I$1,'Raw-products'!$A$1:$H$1,0))</f>
        <v>Cords</v>
      </c>
      <c r="J2163" t="str">
        <f>VLOOKUP($C2163,'Raw-products'!$A$2:$H$1261,MATCH(J$1,'Raw-products'!$A$1:$H$1,0))</f>
        <v>XL</v>
      </c>
      <c r="K2163" t="str">
        <f>VLOOKUP($C2163,'Raw-products'!$A$2:$H$1261,MATCH(K$1,'Raw-products'!$A$1:$H$1,0))</f>
        <v>yellow</v>
      </c>
      <c r="L2163">
        <f>VLOOKUP($C2163,'Raw-products'!$A$2:$H$1261,MATCH(L$1,'Raw-products'!$A$1:$H$1,0))</f>
        <v>113</v>
      </c>
      <c r="M2163">
        <f>VLOOKUP($C2163,'Raw-products'!$A$2:$H$1261,MATCH(M$1,'Raw-products'!$A$1:$H$1,0))</f>
        <v>65</v>
      </c>
      <c r="N2163" s="5">
        <f t="shared" si="66"/>
        <v>7345</v>
      </c>
      <c r="O2163" cm="1">
        <f t="array" ref="O2163:R2163">_xlfn.XLOOKUP($B2163,'Raw -orders'!$A:$A,'Raw -orders'!$B:$E)</f>
        <v>886</v>
      </c>
      <c r="P2163">
        <v>56764</v>
      </c>
      <c r="Q2163" s="1">
        <v>44244</v>
      </c>
      <c r="R2163" s="1">
        <v>44249</v>
      </c>
      <c r="S2163" t="str" cm="1">
        <f t="array" ref="S2163:Z2163">_xlfn.XLOOKUP($O2163,'Raw - customers'!$A:$A,'Raw - customers'!$B:$I)</f>
        <v>Emylee Buscher</v>
      </c>
      <c r="T2163" t="str">
        <v>Non-binary</v>
      </c>
      <c r="U2163">
        <v>69</v>
      </c>
      <c r="V2163" t="str">
        <v>133 Doyle PassSuite 027</v>
      </c>
      <c r="W2163">
        <v>6189</v>
      </c>
      <c r="X2163" t="str">
        <v>Thompsonport</v>
      </c>
      <c r="Y2163" t="str">
        <v>Northern Territory</v>
      </c>
      <c r="Z2163" t="str">
        <v>Australia</v>
      </c>
      <c r="AA2163">
        <v>2</v>
      </c>
      <c r="AB2163" s="3" t="str">
        <f t="shared" si="67"/>
        <v>0 to 10</v>
      </c>
      <c r="AM2163" s="6">
        <v>886</v>
      </c>
      <c r="AN2163" s="6" t="s">
        <v>1339</v>
      </c>
    </row>
    <row r="2164" spans="1:40" x14ac:dyDescent="0.25">
      <c r="A2164">
        <v>2162</v>
      </c>
      <c r="B2164">
        <v>435</v>
      </c>
      <c r="C2164">
        <v>77</v>
      </c>
      <c r="D2164">
        <v>118</v>
      </c>
      <c r="E2164">
        <v>2</v>
      </c>
      <c r="F2164">
        <v>236</v>
      </c>
      <c r="G2164">
        <v>1</v>
      </c>
      <c r="H2164" t="str">
        <f>VLOOKUP($C2164,'Raw-products'!$A$2:$H$1261,MATCH(H$1,'Raw-products'!$A$1:$H$1,0))</f>
        <v>Shirt</v>
      </c>
      <c r="I2164" t="str">
        <f>VLOOKUP($C2164,'Raw-products'!$A$2:$H$1261,MATCH(I$1,'Raw-products'!$A$1:$H$1,0))</f>
        <v>Flannel</v>
      </c>
      <c r="J2164" t="str">
        <f>VLOOKUP($C2164,'Raw-products'!$A$2:$H$1261,MATCH(J$1,'Raw-products'!$A$1:$H$1,0))</f>
        <v>M</v>
      </c>
      <c r="K2164" t="str">
        <f>VLOOKUP($C2164,'Raw-products'!$A$2:$H$1261,MATCH(K$1,'Raw-products'!$A$1:$H$1,0))</f>
        <v>orange</v>
      </c>
      <c r="L2164">
        <f>VLOOKUP($C2164,'Raw-products'!$A$2:$H$1261,MATCH(L$1,'Raw-products'!$A$1:$H$1,0))</f>
        <v>96</v>
      </c>
      <c r="M2164">
        <f>VLOOKUP($C2164,'Raw-products'!$A$2:$H$1261,MATCH(M$1,'Raw-products'!$A$1:$H$1,0))</f>
        <v>68</v>
      </c>
      <c r="N2164" s="5">
        <f t="shared" si="66"/>
        <v>6528</v>
      </c>
      <c r="O2164" cm="1">
        <f t="array" ref="O2164:R2164">_xlfn.XLOOKUP($B2164,'Raw -orders'!$A:$A,'Raw -orders'!$B:$E)</f>
        <v>886</v>
      </c>
      <c r="P2164">
        <v>56764</v>
      </c>
      <c r="Q2164" s="1">
        <v>44244</v>
      </c>
      <c r="R2164" s="1">
        <v>44249</v>
      </c>
      <c r="S2164" t="str" cm="1">
        <f t="array" ref="S2164:Z2164">_xlfn.XLOOKUP($O2164,'Raw - customers'!$A:$A,'Raw - customers'!$B:$I)</f>
        <v>Emylee Buscher</v>
      </c>
      <c r="T2164" t="str">
        <v>Non-binary</v>
      </c>
      <c r="U2164">
        <v>69</v>
      </c>
      <c r="V2164" t="str">
        <v>133 Doyle PassSuite 027</v>
      </c>
      <c r="W2164">
        <v>6189</v>
      </c>
      <c r="X2164" t="str">
        <v>Thompsonport</v>
      </c>
      <c r="Y2164" t="str">
        <v>Northern Territory</v>
      </c>
      <c r="Z2164" t="str">
        <v>Australia</v>
      </c>
      <c r="AA2164">
        <v>2</v>
      </c>
      <c r="AB2164" s="3" t="str">
        <f t="shared" si="67"/>
        <v>0 to 10</v>
      </c>
      <c r="AM2164" s="6">
        <v>886</v>
      </c>
      <c r="AN2164" s="6" t="s">
        <v>1339</v>
      </c>
    </row>
    <row r="2165" spans="1:40" x14ac:dyDescent="0.25">
      <c r="A2165">
        <v>2163</v>
      </c>
      <c r="B2165">
        <v>435</v>
      </c>
      <c r="C2165">
        <v>754</v>
      </c>
      <c r="D2165">
        <v>109</v>
      </c>
      <c r="E2165">
        <v>2</v>
      </c>
      <c r="F2165">
        <v>218</v>
      </c>
      <c r="G2165">
        <v>1</v>
      </c>
      <c r="H2165" t="str">
        <f>VLOOKUP($C2165,'Raw-products'!$A$2:$H$1261,MATCH(H$1,'Raw-products'!$A$1:$H$1,0))</f>
        <v>Jacket</v>
      </c>
      <c r="I2165" t="str">
        <f>VLOOKUP($C2165,'Raw-products'!$A$2:$H$1261,MATCH(I$1,'Raw-products'!$A$1:$H$1,0))</f>
        <v>Peacoat</v>
      </c>
      <c r="J2165" t="str">
        <f>VLOOKUP($C2165,'Raw-products'!$A$2:$H$1261,MATCH(J$1,'Raw-products'!$A$1:$H$1,0))</f>
        <v>XL</v>
      </c>
      <c r="K2165" t="str">
        <f>VLOOKUP($C2165,'Raw-products'!$A$2:$H$1261,MATCH(K$1,'Raw-products'!$A$1:$H$1,0))</f>
        <v>green</v>
      </c>
      <c r="L2165">
        <f>VLOOKUP($C2165,'Raw-products'!$A$2:$H$1261,MATCH(L$1,'Raw-products'!$A$1:$H$1,0))</f>
        <v>102</v>
      </c>
      <c r="M2165">
        <f>VLOOKUP($C2165,'Raw-products'!$A$2:$H$1261,MATCH(M$1,'Raw-products'!$A$1:$H$1,0))</f>
        <v>68</v>
      </c>
      <c r="N2165" s="5">
        <f t="shared" si="66"/>
        <v>6936</v>
      </c>
      <c r="O2165" cm="1">
        <f t="array" ref="O2165:R2165">_xlfn.XLOOKUP($B2165,'Raw -orders'!$A:$A,'Raw -orders'!$B:$E)</f>
        <v>886</v>
      </c>
      <c r="P2165">
        <v>56764</v>
      </c>
      <c r="Q2165" s="1">
        <v>44244</v>
      </c>
      <c r="R2165" s="1">
        <v>44249</v>
      </c>
      <c r="S2165" t="str" cm="1">
        <f t="array" ref="S2165:Z2165">_xlfn.XLOOKUP($O2165,'Raw - customers'!$A:$A,'Raw - customers'!$B:$I)</f>
        <v>Emylee Buscher</v>
      </c>
      <c r="T2165" t="str">
        <v>Non-binary</v>
      </c>
      <c r="U2165">
        <v>69</v>
      </c>
      <c r="V2165" t="str">
        <v>133 Doyle PassSuite 027</v>
      </c>
      <c r="W2165">
        <v>6189</v>
      </c>
      <c r="X2165" t="str">
        <v>Thompsonport</v>
      </c>
      <c r="Y2165" t="str">
        <v>Northern Territory</v>
      </c>
      <c r="Z2165" t="str">
        <v>Australia</v>
      </c>
      <c r="AA2165">
        <v>2</v>
      </c>
      <c r="AB2165" s="3" t="str">
        <f t="shared" si="67"/>
        <v>0 to 10</v>
      </c>
      <c r="AM2165" s="6">
        <v>886</v>
      </c>
      <c r="AN2165" s="6" t="s">
        <v>1339</v>
      </c>
    </row>
    <row r="2166" spans="1:40" x14ac:dyDescent="0.25">
      <c r="A2166">
        <v>2164</v>
      </c>
      <c r="B2166">
        <v>436</v>
      </c>
      <c r="C2166">
        <v>583</v>
      </c>
      <c r="D2166">
        <v>100</v>
      </c>
      <c r="E2166">
        <v>3</v>
      </c>
      <c r="F2166">
        <v>300</v>
      </c>
      <c r="G2166">
        <v>1</v>
      </c>
      <c r="H2166" t="str">
        <f>VLOOKUP($C2166,'Raw-products'!$A$2:$H$1261,MATCH(H$1,'Raw-products'!$A$1:$H$1,0))</f>
        <v>Jacket</v>
      </c>
      <c r="I2166" t="str">
        <f>VLOOKUP($C2166,'Raw-products'!$A$2:$H$1261,MATCH(I$1,'Raw-products'!$A$1:$H$1,0))</f>
        <v>Bomber</v>
      </c>
      <c r="J2166" t="str">
        <f>VLOOKUP($C2166,'Raw-products'!$A$2:$H$1261,MATCH(J$1,'Raw-products'!$A$1:$H$1,0))</f>
        <v>L</v>
      </c>
      <c r="K2166" t="str">
        <f>VLOOKUP($C2166,'Raw-products'!$A$2:$H$1261,MATCH(K$1,'Raw-products'!$A$1:$H$1,0))</f>
        <v>blue</v>
      </c>
      <c r="L2166">
        <f>VLOOKUP($C2166,'Raw-products'!$A$2:$H$1261,MATCH(L$1,'Raw-products'!$A$1:$H$1,0))</f>
        <v>90</v>
      </c>
      <c r="M2166">
        <f>VLOOKUP($C2166,'Raw-products'!$A$2:$H$1261,MATCH(M$1,'Raw-products'!$A$1:$H$1,0))</f>
        <v>64</v>
      </c>
      <c r="N2166" s="5">
        <f t="shared" si="66"/>
        <v>5760</v>
      </c>
      <c r="O2166" cm="1">
        <f t="array" ref="O2166:R2166">_xlfn.XLOOKUP($B2166,'Raw -orders'!$A:$A,'Raw -orders'!$B:$E)</f>
        <v>739</v>
      </c>
      <c r="P2166">
        <v>47040</v>
      </c>
      <c r="Q2166" s="1">
        <v>44425</v>
      </c>
      <c r="R2166" s="1">
        <v>44449</v>
      </c>
      <c r="S2166" t="str" cm="1">
        <f t="array" ref="S2166:Z2166">_xlfn.XLOOKUP($O2166,'Raw - customers'!$A:$A,'Raw - customers'!$B:$I)</f>
        <v>Kristel Klaaassen</v>
      </c>
      <c r="T2166" t="str">
        <v>Female</v>
      </c>
      <c r="U2166">
        <v>57</v>
      </c>
      <c r="V2166" t="str">
        <v>09 Jesse ParadeApt. 250</v>
      </c>
      <c r="W2166">
        <v>1335</v>
      </c>
      <c r="X2166" t="str">
        <v>East Matthewville</v>
      </c>
      <c r="Y2166" t="str">
        <v>New South Wales</v>
      </c>
      <c r="Z2166" t="str">
        <v>Australia</v>
      </c>
      <c r="AA2166">
        <v>8</v>
      </c>
      <c r="AB2166" s="3" t="str">
        <f t="shared" si="67"/>
        <v>20 to 30</v>
      </c>
      <c r="AM2166" s="6">
        <v>739</v>
      </c>
      <c r="AN2166" s="6" t="s">
        <v>1362</v>
      </c>
    </row>
    <row r="2167" spans="1:40" x14ac:dyDescent="0.25">
      <c r="A2167">
        <v>2165</v>
      </c>
      <c r="B2167">
        <v>436</v>
      </c>
      <c r="C2167">
        <v>579</v>
      </c>
      <c r="D2167">
        <v>100</v>
      </c>
      <c r="E2167">
        <v>1</v>
      </c>
      <c r="F2167">
        <v>100</v>
      </c>
      <c r="G2167">
        <v>1</v>
      </c>
      <c r="H2167" t="str">
        <f>VLOOKUP($C2167,'Raw-products'!$A$2:$H$1261,MATCH(H$1,'Raw-products'!$A$1:$H$1,0))</f>
        <v>Jacket</v>
      </c>
      <c r="I2167" t="str">
        <f>VLOOKUP($C2167,'Raw-products'!$A$2:$H$1261,MATCH(I$1,'Raw-products'!$A$1:$H$1,0))</f>
        <v>Bomber</v>
      </c>
      <c r="J2167" t="str">
        <f>VLOOKUP($C2167,'Raw-products'!$A$2:$H$1261,MATCH(J$1,'Raw-products'!$A$1:$H$1,0))</f>
        <v>XL</v>
      </c>
      <c r="K2167" t="str">
        <f>VLOOKUP($C2167,'Raw-products'!$A$2:$H$1261,MATCH(K$1,'Raw-products'!$A$1:$H$1,0))</f>
        <v>green</v>
      </c>
      <c r="L2167">
        <f>VLOOKUP($C2167,'Raw-products'!$A$2:$H$1261,MATCH(L$1,'Raw-products'!$A$1:$H$1,0))</f>
        <v>90</v>
      </c>
      <c r="M2167">
        <f>VLOOKUP($C2167,'Raw-products'!$A$2:$H$1261,MATCH(M$1,'Raw-products'!$A$1:$H$1,0))</f>
        <v>79</v>
      </c>
      <c r="N2167" s="5">
        <f t="shared" si="66"/>
        <v>7110</v>
      </c>
      <c r="O2167" cm="1">
        <f t="array" ref="O2167:R2167">_xlfn.XLOOKUP($B2167,'Raw -orders'!$A:$A,'Raw -orders'!$B:$E)</f>
        <v>739</v>
      </c>
      <c r="P2167">
        <v>47040</v>
      </c>
      <c r="Q2167" s="1">
        <v>44425</v>
      </c>
      <c r="R2167" s="1">
        <v>44449</v>
      </c>
      <c r="S2167" t="str" cm="1">
        <f t="array" ref="S2167:Z2167">_xlfn.XLOOKUP($O2167,'Raw - customers'!$A:$A,'Raw - customers'!$B:$I)</f>
        <v>Kristel Klaaassen</v>
      </c>
      <c r="T2167" t="str">
        <v>Female</v>
      </c>
      <c r="U2167">
        <v>57</v>
      </c>
      <c r="V2167" t="str">
        <v>09 Jesse ParadeApt. 250</v>
      </c>
      <c r="W2167">
        <v>1335</v>
      </c>
      <c r="X2167" t="str">
        <v>East Matthewville</v>
      </c>
      <c r="Y2167" t="str">
        <v>New South Wales</v>
      </c>
      <c r="Z2167" t="str">
        <v>Australia</v>
      </c>
      <c r="AA2167">
        <v>8</v>
      </c>
      <c r="AB2167" s="3" t="str">
        <f t="shared" si="67"/>
        <v>20 to 30</v>
      </c>
      <c r="AM2167" s="6">
        <v>739</v>
      </c>
      <c r="AN2167" s="6" t="s">
        <v>1362</v>
      </c>
    </row>
    <row r="2168" spans="1:40" x14ac:dyDescent="0.25">
      <c r="A2168">
        <v>2166</v>
      </c>
      <c r="B2168">
        <v>437</v>
      </c>
      <c r="C2168">
        <v>243</v>
      </c>
      <c r="D2168">
        <v>106</v>
      </c>
      <c r="E2168">
        <v>2</v>
      </c>
      <c r="F2168">
        <v>212</v>
      </c>
      <c r="G2168">
        <v>1</v>
      </c>
      <c r="H2168" t="str">
        <f>VLOOKUP($C2168,'Raw-products'!$A$2:$H$1261,MATCH(H$1,'Raw-products'!$A$1:$H$1,0))</f>
        <v>Shirt</v>
      </c>
      <c r="I2168" t="str">
        <f>VLOOKUP($C2168,'Raw-products'!$A$2:$H$1261,MATCH(I$1,'Raw-products'!$A$1:$H$1,0))</f>
        <v>Chambray</v>
      </c>
      <c r="J2168" t="str">
        <f>VLOOKUP($C2168,'Raw-products'!$A$2:$H$1261,MATCH(J$1,'Raw-products'!$A$1:$H$1,0))</f>
        <v>L</v>
      </c>
      <c r="K2168" t="str">
        <f>VLOOKUP($C2168,'Raw-products'!$A$2:$H$1261,MATCH(K$1,'Raw-products'!$A$1:$H$1,0))</f>
        <v>violet</v>
      </c>
      <c r="L2168">
        <f>VLOOKUP($C2168,'Raw-products'!$A$2:$H$1261,MATCH(L$1,'Raw-products'!$A$1:$H$1,0))</f>
        <v>105</v>
      </c>
      <c r="M2168">
        <f>VLOOKUP($C2168,'Raw-products'!$A$2:$H$1261,MATCH(M$1,'Raw-products'!$A$1:$H$1,0))</f>
        <v>53</v>
      </c>
      <c r="N2168" s="5">
        <f t="shared" si="66"/>
        <v>5565</v>
      </c>
      <c r="O2168" cm="1">
        <f t="array" ref="O2168:R2168">_xlfn.XLOOKUP($B2168,'Raw -orders'!$A:$A,'Raw -orders'!$B:$E)</f>
        <v>269</v>
      </c>
      <c r="P2168">
        <v>42857</v>
      </c>
      <c r="Q2168" s="1">
        <v>44433</v>
      </c>
      <c r="R2168" s="1">
        <v>44444</v>
      </c>
      <c r="S2168" t="str" cm="1">
        <f t="array" ref="S2168:Z2168">_xlfn.XLOOKUP($O2168,'Raw - customers'!$A:$A,'Raw - customers'!$B:$I)</f>
        <v>Rutger Hugonnet</v>
      </c>
      <c r="T2168" t="str">
        <v>Bigender</v>
      </c>
      <c r="U2168">
        <v>20</v>
      </c>
      <c r="V2168" t="str">
        <v>13 Hammes CircuitApt. 503</v>
      </c>
      <c r="W2168">
        <v>2332</v>
      </c>
      <c r="X2168" t="str">
        <v>New Jadehaven</v>
      </c>
      <c r="Y2168" t="str">
        <v>New South Wales</v>
      </c>
      <c r="Z2168" t="str">
        <v>Australia</v>
      </c>
      <c r="AA2168">
        <v>8</v>
      </c>
      <c r="AB2168" s="3" t="str">
        <f t="shared" si="67"/>
        <v>10 to 20</v>
      </c>
      <c r="AM2168" s="6">
        <v>269</v>
      </c>
      <c r="AN2168" s="6" t="s">
        <v>1362</v>
      </c>
    </row>
    <row r="2169" spans="1:40" x14ac:dyDescent="0.25">
      <c r="A2169">
        <v>2167</v>
      </c>
      <c r="B2169">
        <v>437</v>
      </c>
      <c r="C2169">
        <v>363</v>
      </c>
      <c r="D2169">
        <v>94</v>
      </c>
      <c r="E2169">
        <v>1</v>
      </c>
      <c r="F2169">
        <v>94</v>
      </c>
      <c r="G2169">
        <v>1</v>
      </c>
      <c r="H2169" t="str">
        <f>VLOOKUP($C2169,'Raw-products'!$A$2:$H$1261,MATCH(H$1,'Raw-products'!$A$1:$H$1,0))</f>
        <v>Shirt</v>
      </c>
      <c r="I2169" t="str">
        <f>VLOOKUP($C2169,'Raw-products'!$A$2:$H$1261,MATCH(I$1,'Raw-products'!$A$1:$H$1,0))</f>
        <v>Henley</v>
      </c>
      <c r="J2169" t="str">
        <f>VLOOKUP($C2169,'Raw-products'!$A$2:$H$1261,MATCH(J$1,'Raw-products'!$A$1:$H$1,0))</f>
        <v>L</v>
      </c>
      <c r="K2169" t="str">
        <f>VLOOKUP($C2169,'Raw-products'!$A$2:$H$1261,MATCH(K$1,'Raw-products'!$A$1:$H$1,0))</f>
        <v>yellow</v>
      </c>
      <c r="L2169">
        <f>VLOOKUP($C2169,'Raw-products'!$A$2:$H$1261,MATCH(L$1,'Raw-products'!$A$1:$H$1,0))</f>
        <v>92</v>
      </c>
      <c r="M2169">
        <f>VLOOKUP($C2169,'Raw-products'!$A$2:$H$1261,MATCH(M$1,'Raw-products'!$A$1:$H$1,0))</f>
        <v>62</v>
      </c>
      <c r="N2169" s="5">
        <f t="shared" si="66"/>
        <v>5704</v>
      </c>
      <c r="O2169" cm="1">
        <f t="array" ref="O2169:R2169">_xlfn.XLOOKUP($B2169,'Raw -orders'!$A:$A,'Raw -orders'!$B:$E)</f>
        <v>269</v>
      </c>
      <c r="P2169">
        <v>42857</v>
      </c>
      <c r="Q2169" s="1">
        <v>44433</v>
      </c>
      <c r="R2169" s="1">
        <v>44444</v>
      </c>
      <c r="S2169" t="str" cm="1">
        <f t="array" ref="S2169:Z2169">_xlfn.XLOOKUP($O2169,'Raw - customers'!$A:$A,'Raw - customers'!$B:$I)</f>
        <v>Rutger Hugonnet</v>
      </c>
      <c r="T2169" t="str">
        <v>Bigender</v>
      </c>
      <c r="U2169">
        <v>20</v>
      </c>
      <c r="V2169" t="str">
        <v>13 Hammes CircuitApt. 503</v>
      </c>
      <c r="W2169">
        <v>2332</v>
      </c>
      <c r="X2169" t="str">
        <v>New Jadehaven</v>
      </c>
      <c r="Y2169" t="str">
        <v>New South Wales</v>
      </c>
      <c r="Z2169" t="str">
        <v>Australia</v>
      </c>
      <c r="AA2169">
        <v>8</v>
      </c>
      <c r="AB2169" s="3" t="str">
        <f t="shared" si="67"/>
        <v>10 to 20</v>
      </c>
      <c r="AM2169" s="6">
        <v>269</v>
      </c>
      <c r="AN2169" s="6" t="s">
        <v>1362</v>
      </c>
    </row>
    <row r="2170" spans="1:40" x14ac:dyDescent="0.25">
      <c r="A2170">
        <v>2168</v>
      </c>
      <c r="B2170">
        <v>437</v>
      </c>
      <c r="C2170">
        <v>43</v>
      </c>
      <c r="D2170">
        <v>104</v>
      </c>
      <c r="E2170">
        <v>3</v>
      </c>
      <c r="F2170">
        <v>312</v>
      </c>
      <c r="G2170">
        <v>1</v>
      </c>
      <c r="H2170" t="str">
        <f>VLOOKUP($C2170,'Raw-products'!$A$2:$H$1261,MATCH(H$1,'Raw-products'!$A$1:$H$1,0))</f>
        <v>Shirt</v>
      </c>
      <c r="I2170" t="str">
        <f>VLOOKUP($C2170,'Raw-products'!$A$2:$H$1261,MATCH(I$1,'Raw-products'!$A$1:$H$1,0))</f>
        <v>Dress</v>
      </c>
      <c r="J2170" t="str">
        <f>VLOOKUP($C2170,'Raw-products'!$A$2:$H$1261,MATCH(J$1,'Raw-products'!$A$1:$H$1,0))</f>
        <v>L</v>
      </c>
      <c r="K2170" t="str">
        <f>VLOOKUP($C2170,'Raw-products'!$A$2:$H$1261,MATCH(K$1,'Raw-products'!$A$1:$H$1,0))</f>
        <v>orange</v>
      </c>
      <c r="L2170">
        <f>VLOOKUP($C2170,'Raw-products'!$A$2:$H$1261,MATCH(L$1,'Raw-products'!$A$1:$H$1,0))</f>
        <v>119</v>
      </c>
      <c r="M2170">
        <f>VLOOKUP($C2170,'Raw-products'!$A$2:$H$1261,MATCH(M$1,'Raw-products'!$A$1:$H$1,0))</f>
        <v>73</v>
      </c>
      <c r="N2170" s="5">
        <f t="shared" si="66"/>
        <v>8687</v>
      </c>
      <c r="O2170" cm="1">
        <f t="array" ref="O2170:R2170">_xlfn.XLOOKUP($B2170,'Raw -orders'!$A:$A,'Raw -orders'!$B:$E)</f>
        <v>269</v>
      </c>
      <c r="P2170">
        <v>42857</v>
      </c>
      <c r="Q2170" s="1">
        <v>44433</v>
      </c>
      <c r="R2170" s="1">
        <v>44444</v>
      </c>
      <c r="S2170" t="str" cm="1">
        <f t="array" ref="S2170:Z2170">_xlfn.XLOOKUP($O2170,'Raw - customers'!$A:$A,'Raw - customers'!$B:$I)</f>
        <v>Rutger Hugonnet</v>
      </c>
      <c r="T2170" t="str">
        <v>Bigender</v>
      </c>
      <c r="U2170">
        <v>20</v>
      </c>
      <c r="V2170" t="str">
        <v>13 Hammes CircuitApt. 503</v>
      </c>
      <c r="W2170">
        <v>2332</v>
      </c>
      <c r="X2170" t="str">
        <v>New Jadehaven</v>
      </c>
      <c r="Y2170" t="str">
        <v>New South Wales</v>
      </c>
      <c r="Z2170" t="str">
        <v>Australia</v>
      </c>
      <c r="AA2170">
        <v>8</v>
      </c>
      <c r="AB2170" s="3" t="str">
        <f t="shared" si="67"/>
        <v>10 to 20</v>
      </c>
      <c r="AM2170" s="6">
        <v>269</v>
      </c>
      <c r="AN2170" s="6" t="s">
        <v>1362</v>
      </c>
    </row>
    <row r="2171" spans="1:40" x14ac:dyDescent="0.25">
      <c r="A2171">
        <v>2169</v>
      </c>
      <c r="B2171">
        <v>437</v>
      </c>
      <c r="C2171">
        <v>308</v>
      </c>
      <c r="D2171">
        <v>105</v>
      </c>
      <c r="E2171">
        <v>3</v>
      </c>
      <c r="F2171">
        <v>315</v>
      </c>
      <c r="G2171">
        <v>1</v>
      </c>
      <c r="H2171" t="str">
        <f>VLOOKUP($C2171,'Raw-products'!$A$2:$H$1261,MATCH(H$1,'Raw-products'!$A$1:$H$1,0))</f>
        <v>Shirt</v>
      </c>
      <c r="I2171" t="str">
        <f>VLOOKUP($C2171,'Raw-products'!$A$2:$H$1261,MATCH(I$1,'Raw-products'!$A$1:$H$1,0))</f>
        <v>Cuban Collar</v>
      </c>
      <c r="J2171" t="str">
        <f>VLOOKUP($C2171,'Raw-products'!$A$2:$H$1261,MATCH(J$1,'Raw-products'!$A$1:$H$1,0))</f>
        <v>L</v>
      </c>
      <c r="K2171" t="str">
        <f>VLOOKUP($C2171,'Raw-products'!$A$2:$H$1261,MATCH(K$1,'Raw-products'!$A$1:$H$1,0))</f>
        <v>indigo</v>
      </c>
      <c r="L2171">
        <f>VLOOKUP($C2171,'Raw-products'!$A$2:$H$1261,MATCH(L$1,'Raw-products'!$A$1:$H$1,0))</f>
        <v>93</v>
      </c>
      <c r="M2171">
        <f>VLOOKUP($C2171,'Raw-products'!$A$2:$H$1261,MATCH(M$1,'Raw-products'!$A$1:$H$1,0))</f>
        <v>65</v>
      </c>
      <c r="N2171" s="5">
        <f t="shared" si="66"/>
        <v>6045</v>
      </c>
      <c r="O2171" cm="1">
        <f t="array" ref="O2171:R2171">_xlfn.XLOOKUP($B2171,'Raw -orders'!$A:$A,'Raw -orders'!$B:$E)</f>
        <v>269</v>
      </c>
      <c r="P2171">
        <v>42857</v>
      </c>
      <c r="Q2171" s="1">
        <v>44433</v>
      </c>
      <c r="R2171" s="1">
        <v>44444</v>
      </c>
      <c r="S2171" t="str" cm="1">
        <f t="array" ref="S2171:Z2171">_xlfn.XLOOKUP($O2171,'Raw - customers'!$A:$A,'Raw - customers'!$B:$I)</f>
        <v>Rutger Hugonnet</v>
      </c>
      <c r="T2171" t="str">
        <v>Bigender</v>
      </c>
      <c r="U2171">
        <v>20</v>
      </c>
      <c r="V2171" t="str">
        <v>13 Hammes CircuitApt. 503</v>
      </c>
      <c r="W2171">
        <v>2332</v>
      </c>
      <c r="X2171" t="str">
        <v>New Jadehaven</v>
      </c>
      <c r="Y2171" t="str">
        <v>New South Wales</v>
      </c>
      <c r="Z2171" t="str">
        <v>Australia</v>
      </c>
      <c r="AA2171">
        <v>8</v>
      </c>
      <c r="AB2171" s="3" t="str">
        <f t="shared" si="67"/>
        <v>10 to 20</v>
      </c>
      <c r="AM2171" s="6">
        <v>269</v>
      </c>
      <c r="AN2171" s="6" t="s">
        <v>1362</v>
      </c>
    </row>
    <row r="2172" spans="1:40" x14ac:dyDescent="0.25">
      <c r="A2172">
        <v>2170</v>
      </c>
      <c r="B2172">
        <v>437</v>
      </c>
      <c r="C2172">
        <v>523</v>
      </c>
      <c r="D2172">
        <v>102</v>
      </c>
      <c r="E2172">
        <v>1</v>
      </c>
      <c r="F2172">
        <v>102</v>
      </c>
      <c r="G2172">
        <v>1</v>
      </c>
      <c r="H2172" t="str">
        <f>VLOOKUP($C2172,'Raw-products'!$A$2:$H$1261,MATCH(H$1,'Raw-products'!$A$1:$H$1,0))</f>
        <v>Jacket</v>
      </c>
      <c r="I2172" t="str">
        <f>VLOOKUP($C2172,'Raw-products'!$A$2:$H$1261,MATCH(I$1,'Raw-products'!$A$1:$H$1,0))</f>
        <v>Windbreaker</v>
      </c>
      <c r="J2172" t="str">
        <f>VLOOKUP($C2172,'Raw-products'!$A$2:$H$1261,MATCH(J$1,'Raw-products'!$A$1:$H$1,0))</f>
        <v>L</v>
      </c>
      <c r="K2172" t="str">
        <f>VLOOKUP($C2172,'Raw-products'!$A$2:$H$1261,MATCH(K$1,'Raw-products'!$A$1:$H$1,0))</f>
        <v>violet</v>
      </c>
      <c r="L2172">
        <f>VLOOKUP($C2172,'Raw-products'!$A$2:$H$1261,MATCH(L$1,'Raw-products'!$A$1:$H$1,0))</f>
        <v>109</v>
      </c>
      <c r="M2172">
        <f>VLOOKUP($C2172,'Raw-products'!$A$2:$H$1261,MATCH(M$1,'Raw-products'!$A$1:$H$1,0))</f>
        <v>72</v>
      </c>
      <c r="N2172" s="5">
        <f t="shared" si="66"/>
        <v>7848</v>
      </c>
      <c r="O2172" cm="1">
        <f t="array" ref="O2172:R2172">_xlfn.XLOOKUP($B2172,'Raw -orders'!$A:$A,'Raw -orders'!$B:$E)</f>
        <v>269</v>
      </c>
      <c r="P2172">
        <v>42857</v>
      </c>
      <c r="Q2172" s="1">
        <v>44433</v>
      </c>
      <c r="R2172" s="1">
        <v>44444</v>
      </c>
      <c r="S2172" t="str" cm="1">
        <f t="array" ref="S2172:Z2172">_xlfn.XLOOKUP($O2172,'Raw - customers'!$A:$A,'Raw - customers'!$B:$I)</f>
        <v>Rutger Hugonnet</v>
      </c>
      <c r="T2172" t="str">
        <v>Bigender</v>
      </c>
      <c r="U2172">
        <v>20</v>
      </c>
      <c r="V2172" t="str">
        <v>13 Hammes CircuitApt. 503</v>
      </c>
      <c r="W2172">
        <v>2332</v>
      </c>
      <c r="X2172" t="str">
        <v>New Jadehaven</v>
      </c>
      <c r="Y2172" t="str">
        <v>New South Wales</v>
      </c>
      <c r="Z2172" t="str">
        <v>Australia</v>
      </c>
      <c r="AA2172">
        <v>8</v>
      </c>
      <c r="AB2172" s="3" t="str">
        <f t="shared" si="67"/>
        <v>10 to 20</v>
      </c>
      <c r="AM2172" s="6">
        <v>269</v>
      </c>
      <c r="AN2172" s="6" t="s">
        <v>1362</v>
      </c>
    </row>
    <row r="2173" spans="1:40" x14ac:dyDescent="0.25">
      <c r="A2173">
        <v>2171</v>
      </c>
      <c r="B2173">
        <v>437</v>
      </c>
      <c r="C2173">
        <v>1176</v>
      </c>
      <c r="D2173">
        <v>99</v>
      </c>
      <c r="E2173">
        <v>3</v>
      </c>
      <c r="F2173">
        <v>297</v>
      </c>
      <c r="G2173">
        <v>1</v>
      </c>
      <c r="H2173" t="str">
        <f>VLOOKUP($C2173,'Raw-products'!$A$2:$H$1261,MATCH(H$1,'Raw-products'!$A$1:$H$1,0))</f>
        <v>Trousers</v>
      </c>
      <c r="I2173" t="str">
        <f>VLOOKUP($C2173,'Raw-products'!$A$2:$H$1261,MATCH(I$1,'Raw-products'!$A$1:$H$1,0))</f>
        <v>High-Waisted</v>
      </c>
      <c r="J2173" t="str">
        <f>VLOOKUP($C2173,'Raw-products'!$A$2:$H$1261,MATCH(J$1,'Raw-products'!$A$1:$H$1,0))</f>
        <v>S</v>
      </c>
      <c r="K2173" t="str">
        <f>VLOOKUP($C2173,'Raw-products'!$A$2:$H$1261,MATCH(K$1,'Raw-products'!$A$1:$H$1,0))</f>
        <v>blue</v>
      </c>
      <c r="L2173">
        <f>VLOOKUP($C2173,'Raw-products'!$A$2:$H$1261,MATCH(L$1,'Raw-products'!$A$1:$H$1,0))</f>
        <v>98</v>
      </c>
      <c r="M2173">
        <f>VLOOKUP($C2173,'Raw-products'!$A$2:$H$1261,MATCH(M$1,'Raw-products'!$A$1:$H$1,0))</f>
        <v>75</v>
      </c>
      <c r="N2173" s="5">
        <f t="shared" si="66"/>
        <v>7350</v>
      </c>
      <c r="O2173" cm="1">
        <f t="array" ref="O2173:R2173">_xlfn.XLOOKUP($B2173,'Raw -orders'!$A:$A,'Raw -orders'!$B:$E)</f>
        <v>269</v>
      </c>
      <c r="P2173">
        <v>42857</v>
      </c>
      <c r="Q2173" s="1">
        <v>44433</v>
      </c>
      <c r="R2173" s="1">
        <v>44444</v>
      </c>
      <c r="S2173" t="str" cm="1">
        <f t="array" ref="S2173:Z2173">_xlfn.XLOOKUP($O2173,'Raw - customers'!$A:$A,'Raw - customers'!$B:$I)</f>
        <v>Rutger Hugonnet</v>
      </c>
      <c r="T2173" t="str">
        <v>Bigender</v>
      </c>
      <c r="U2173">
        <v>20</v>
      </c>
      <c r="V2173" t="str">
        <v>13 Hammes CircuitApt. 503</v>
      </c>
      <c r="W2173">
        <v>2332</v>
      </c>
      <c r="X2173" t="str">
        <v>New Jadehaven</v>
      </c>
      <c r="Y2173" t="str">
        <v>New South Wales</v>
      </c>
      <c r="Z2173" t="str">
        <v>Australia</v>
      </c>
      <c r="AA2173">
        <v>8</v>
      </c>
      <c r="AB2173" s="3" t="str">
        <f t="shared" si="67"/>
        <v>10 to 20</v>
      </c>
      <c r="AM2173" s="6">
        <v>269</v>
      </c>
      <c r="AN2173" s="6" t="s">
        <v>1362</v>
      </c>
    </row>
    <row r="2174" spans="1:40" x14ac:dyDescent="0.25">
      <c r="A2174">
        <v>2172</v>
      </c>
      <c r="B2174">
        <v>438</v>
      </c>
      <c r="C2174">
        <v>884</v>
      </c>
      <c r="D2174">
        <v>94</v>
      </c>
      <c r="E2174">
        <v>2</v>
      </c>
      <c r="F2174">
        <v>188</v>
      </c>
      <c r="G2174">
        <v>1</v>
      </c>
      <c r="H2174" t="str">
        <f>VLOOKUP($C2174,'Raw-products'!$A$2:$H$1261,MATCH(H$1,'Raw-products'!$A$1:$H$1,0))</f>
        <v>Trousers</v>
      </c>
      <c r="I2174" t="str">
        <f>VLOOKUP($C2174,'Raw-products'!$A$2:$H$1261,MATCH(I$1,'Raw-products'!$A$1:$H$1,0))</f>
        <v>Cords</v>
      </c>
      <c r="J2174" t="str">
        <f>VLOOKUP($C2174,'Raw-products'!$A$2:$H$1261,MATCH(J$1,'Raw-products'!$A$1:$H$1,0))</f>
        <v>XL</v>
      </c>
      <c r="K2174" t="str">
        <f>VLOOKUP($C2174,'Raw-products'!$A$2:$H$1261,MATCH(K$1,'Raw-products'!$A$1:$H$1,0))</f>
        <v>orange</v>
      </c>
      <c r="L2174">
        <f>VLOOKUP($C2174,'Raw-products'!$A$2:$H$1261,MATCH(L$1,'Raw-products'!$A$1:$H$1,0))</f>
        <v>113</v>
      </c>
      <c r="M2174">
        <f>VLOOKUP($C2174,'Raw-products'!$A$2:$H$1261,MATCH(M$1,'Raw-products'!$A$1:$H$1,0))</f>
        <v>72</v>
      </c>
      <c r="N2174" s="5">
        <f t="shared" si="66"/>
        <v>8136</v>
      </c>
      <c r="O2174" cm="1">
        <f t="array" ref="O2174:R2174">_xlfn.XLOOKUP($B2174,'Raw -orders'!$A:$A,'Raw -orders'!$B:$E)</f>
        <v>989</v>
      </c>
      <c r="P2174">
        <v>51250</v>
      </c>
      <c r="Q2174" s="1">
        <v>44338</v>
      </c>
      <c r="R2174" s="1">
        <v>44347</v>
      </c>
      <c r="S2174" t="str" cm="1">
        <f t="array" ref="S2174:Z2174">_xlfn.XLOOKUP($O2174,'Raw - customers'!$A:$A,'Raw - customers'!$B:$I)</f>
        <v>Sauncho Boosey</v>
      </c>
      <c r="T2174" t="str">
        <v>Bigender</v>
      </c>
      <c r="U2174">
        <v>53</v>
      </c>
      <c r="V2174" t="str">
        <v>9003 Gemma RidgeApt. 954</v>
      </c>
      <c r="W2174">
        <v>698</v>
      </c>
      <c r="X2174" t="str">
        <v>Stewartland</v>
      </c>
      <c r="Y2174" t="str">
        <v>Australian Capital Territory</v>
      </c>
      <c r="Z2174" t="str">
        <v>Australia</v>
      </c>
      <c r="AA2174">
        <v>5</v>
      </c>
      <c r="AB2174" s="3" t="str">
        <f t="shared" si="67"/>
        <v>0 to 10</v>
      </c>
      <c r="AM2174" s="6">
        <v>989</v>
      </c>
      <c r="AN2174" s="6" t="s">
        <v>1350</v>
      </c>
    </row>
    <row r="2175" spans="1:40" x14ac:dyDescent="0.25">
      <c r="A2175">
        <v>2173</v>
      </c>
      <c r="B2175">
        <v>438</v>
      </c>
      <c r="C2175">
        <v>856</v>
      </c>
      <c r="D2175">
        <v>113</v>
      </c>
      <c r="E2175">
        <v>1</v>
      </c>
      <c r="F2175">
        <v>113</v>
      </c>
      <c r="G2175">
        <v>1</v>
      </c>
      <c r="H2175" t="str">
        <f>VLOOKUP($C2175,'Raw-products'!$A$2:$H$1261,MATCH(H$1,'Raw-products'!$A$1:$H$1,0))</f>
        <v>Trousers</v>
      </c>
      <c r="I2175" t="str">
        <f>VLOOKUP($C2175,'Raw-products'!$A$2:$H$1261,MATCH(I$1,'Raw-products'!$A$1:$H$1,0))</f>
        <v>Chinos</v>
      </c>
      <c r="J2175" t="str">
        <f>VLOOKUP($C2175,'Raw-products'!$A$2:$H$1261,MATCH(J$1,'Raw-products'!$A$1:$H$1,0))</f>
        <v>S</v>
      </c>
      <c r="K2175" t="str">
        <f>VLOOKUP($C2175,'Raw-products'!$A$2:$H$1261,MATCH(K$1,'Raw-products'!$A$1:$H$1,0))</f>
        <v>green</v>
      </c>
      <c r="L2175">
        <f>VLOOKUP($C2175,'Raw-products'!$A$2:$H$1261,MATCH(L$1,'Raw-products'!$A$1:$H$1,0))</f>
        <v>100</v>
      </c>
      <c r="M2175">
        <f>VLOOKUP($C2175,'Raw-products'!$A$2:$H$1261,MATCH(M$1,'Raw-products'!$A$1:$H$1,0))</f>
        <v>61</v>
      </c>
      <c r="N2175" s="5">
        <f t="shared" si="66"/>
        <v>6100</v>
      </c>
      <c r="O2175" cm="1">
        <f t="array" ref="O2175:R2175">_xlfn.XLOOKUP($B2175,'Raw -orders'!$A:$A,'Raw -orders'!$B:$E)</f>
        <v>989</v>
      </c>
      <c r="P2175">
        <v>51250</v>
      </c>
      <c r="Q2175" s="1">
        <v>44338</v>
      </c>
      <c r="R2175" s="1">
        <v>44347</v>
      </c>
      <c r="S2175" t="str" cm="1">
        <f t="array" ref="S2175:Z2175">_xlfn.XLOOKUP($O2175,'Raw - customers'!$A:$A,'Raw - customers'!$B:$I)</f>
        <v>Sauncho Boosey</v>
      </c>
      <c r="T2175" t="str">
        <v>Bigender</v>
      </c>
      <c r="U2175">
        <v>53</v>
      </c>
      <c r="V2175" t="str">
        <v>9003 Gemma RidgeApt. 954</v>
      </c>
      <c r="W2175">
        <v>698</v>
      </c>
      <c r="X2175" t="str">
        <v>Stewartland</v>
      </c>
      <c r="Y2175" t="str">
        <v>Australian Capital Territory</v>
      </c>
      <c r="Z2175" t="str">
        <v>Australia</v>
      </c>
      <c r="AA2175">
        <v>5</v>
      </c>
      <c r="AB2175" s="3" t="str">
        <f t="shared" si="67"/>
        <v>0 to 10</v>
      </c>
      <c r="AM2175" s="6">
        <v>989</v>
      </c>
      <c r="AN2175" s="6" t="s">
        <v>1350</v>
      </c>
    </row>
    <row r="2176" spans="1:40" x14ac:dyDescent="0.25">
      <c r="A2176">
        <v>2174</v>
      </c>
      <c r="B2176">
        <v>438</v>
      </c>
      <c r="C2176">
        <v>491</v>
      </c>
      <c r="D2176">
        <v>102</v>
      </c>
      <c r="E2176">
        <v>2</v>
      </c>
      <c r="F2176">
        <v>204</v>
      </c>
      <c r="G2176">
        <v>1</v>
      </c>
      <c r="H2176" t="str">
        <f>VLOOKUP($C2176,'Raw-products'!$A$2:$H$1261,MATCH(H$1,'Raw-products'!$A$1:$H$1,0))</f>
        <v>Jacket</v>
      </c>
      <c r="I2176" t="str">
        <f>VLOOKUP($C2176,'Raw-products'!$A$2:$H$1261,MATCH(I$1,'Raw-products'!$A$1:$H$1,0))</f>
        <v>Windbreaker</v>
      </c>
      <c r="J2176" t="str">
        <f>VLOOKUP($C2176,'Raw-products'!$A$2:$H$1261,MATCH(J$1,'Raw-products'!$A$1:$H$1,0))</f>
        <v>S</v>
      </c>
      <c r="K2176" t="str">
        <f>VLOOKUP($C2176,'Raw-products'!$A$2:$H$1261,MATCH(K$1,'Raw-products'!$A$1:$H$1,0))</f>
        <v>red</v>
      </c>
      <c r="L2176">
        <f>VLOOKUP($C2176,'Raw-products'!$A$2:$H$1261,MATCH(L$1,'Raw-products'!$A$1:$H$1,0))</f>
        <v>109</v>
      </c>
      <c r="M2176">
        <f>VLOOKUP($C2176,'Raw-products'!$A$2:$H$1261,MATCH(M$1,'Raw-products'!$A$1:$H$1,0))</f>
        <v>54</v>
      </c>
      <c r="N2176" s="5">
        <f t="shared" si="66"/>
        <v>5886</v>
      </c>
      <c r="O2176" cm="1">
        <f t="array" ref="O2176:R2176">_xlfn.XLOOKUP($B2176,'Raw -orders'!$A:$A,'Raw -orders'!$B:$E)</f>
        <v>989</v>
      </c>
      <c r="P2176">
        <v>51250</v>
      </c>
      <c r="Q2176" s="1">
        <v>44338</v>
      </c>
      <c r="R2176" s="1">
        <v>44347</v>
      </c>
      <c r="S2176" t="str" cm="1">
        <f t="array" ref="S2176:Z2176">_xlfn.XLOOKUP($O2176,'Raw - customers'!$A:$A,'Raw - customers'!$B:$I)</f>
        <v>Sauncho Boosey</v>
      </c>
      <c r="T2176" t="str">
        <v>Bigender</v>
      </c>
      <c r="U2176">
        <v>53</v>
      </c>
      <c r="V2176" t="str">
        <v>9003 Gemma RidgeApt. 954</v>
      </c>
      <c r="W2176">
        <v>698</v>
      </c>
      <c r="X2176" t="str">
        <v>Stewartland</v>
      </c>
      <c r="Y2176" t="str">
        <v>Australian Capital Territory</v>
      </c>
      <c r="Z2176" t="str">
        <v>Australia</v>
      </c>
      <c r="AA2176">
        <v>5</v>
      </c>
      <c r="AB2176" s="3" t="str">
        <f t="shared" si="67"/>
        <v>0 to 10</v>
      </c>
      <c r="AM2176" s="6">
        <v>989</v>
      </c>
      <c r="AN2176" s="6" t="s">
        <v>1350</v>
      </c>
    </row>
    <row r="2177" spans="1:40" x14ac:dyDescent="0.25">
      <c r="A2177">
        <v>2175</v>
      </c>
      <c r="B2177">
        <v>438</v>
      </c>
      <c r="C2177">
        <v>214</v>
      </c>
      <c r="D2177">
        <v>106</v>
      </c>
      <c r="E2177">
        <v>2</v>
      </c>
      <c r="F2177">
        <v>212</v>
      </c>
      <c r="G2177">
        <v>1</v>
      </c>
      <c r="H2177" t="str">
        <f>VLOOKUP($C2177,'Raw-products'!$A$2:$H$1261,MATCH(H$1,'Raw-products'!$A$1:$H$1,0))</f>
        <v>Shirt</v>
      </c>
      <c r="I2177" t="str">
        <f>VLOOKUP($C2177,'Raw-products'!$A$2:$H$1261,MATCH(I$1,'Raw-products'!$A$1:$H$1,0))</f>
        <v>Chambray</v>
      </c>
      <c r="J2177" t="str">
        <f>VLOOKUP($C2177,'Raw-products'!$A$2:$H$1261,MATCH(J$1,'Raw-products'!$A$1:$H$1,0))</f>
        <v>XL</v>
      </c>
      <c r="K2177" t="str">
        <f>VLOOKUP($C2177,'Raw-products'!$A$2:$H$1261,MATCH(K$1,'Raw-products'!$A$1:$H$1,0))</f>
        <v>red</v>
      </c>
      <c r="L2177">
        <f>VLOOKUP($C2177,'Raw-products'!$A$2:$H$1261,MATCH(L$1,'Raw-products'!$A$1:$H$1,0))</f>
        <v>105</v>
      </c>
      <c r="M2177">
        <f>VLOOKUP($C2177,'Raw-products'!$A$2:$H$1261,MATCH(M$1,'Raw-products'!$A$1:$H$1,0))</f>
        <v>42</v>
      </c>
      <c r="N2177" s="5">
        <f t="shared" si="66"/>
        <v>4410</v>
      </c>
      <c r="O2177" cm="1">
        <f t="array" ref="O2177:R2177">_xlfn.XLOOKUP($B2177,'Raw -orders'!$A:$A,'Raw -orders'!$B:$E)</f>
        <v>989</v>
      </c>
      <c r="P2177">
        <v>51250</v>
      </c>
      <c r="Q2177" s="1">
        <v>44338</v>
      </c>
      <c r="R2177" s="1">
        <v>44347</v>
      </c>
      <c r="S2177" t="str" cm="1">
        <f t="array" ref="S2177:Z2177">_xlfn.XLOOKUP($O2177,'Raw - customers'!$A:$A,'Raw - customers'!$B:$I)</f>
        <v>Sauncho Boosey</v>
      </c>
      <c r="T2177" t="str">
        <v>Bigender</v>
      </c>
      <c r="U2177">
        <v>53</v>
      </c>
      <c r="V2177" t="str">
        <v>9003 Gemma RidgeApt. 954</v>
      </c>
      <c r="W2177">
        <v>698</v>
      </c>
      <c r="X2177" t="str">
        <v>Stewartland</v>
      </c>
      <c r="Y2177" t="str">
        <v>Australian Capital Territory</v>
      </c>
      <c r="Z2177" t="str">
        <v>Australia</v>
      </c>
      <c r="AA2177">
        <v>5</v>
      </c>
      <c r="AB2177" s="3" t="str">
        <f t="shared" si="67"/>
        <v>0 to 10</v>
      </c>
      <c r="AM2177" s="6">
        <v>989</v>
      </c>
      <c r="AN2177" s="6" t="s">
        <v>1350</v>
      </c>
    </row>
    <row r="2178" spans="1:40" x14ac:dyDescent="0.25">
      <c r="A2178">
        <v>2176</v>
      </c>
      <c r="B2178">
        <v>439</v>
      </c>
      <c r="C2178">
        <v>1087</v>
      </c>
      <c r="D2178">
        <v>115</v>
      </c>
      <c r="E2178">
        <v>3</v>
      </c>
      <c r="F2178">
        <v>345</v>
      </c>
      <c r="G2178">
        <v>1</v>
      </c>
      <c r="H2178" t="str">
        <f>VLOOKUP($C2178,'Raw-products'!$A$2:$H$1261,MATCH(H$1,'Raw-products'!$A$1:$H$1,0))</f>
        <v>Trousers</v>
      </c>
      <c r="I2178" t="str">
        <f>VLOOKUP($C2178,'Raw-products'!$A$2:$H$1261,MATCH(I$1,'Raw-products'!$A$1:$H$1,0))</f>
        <v>Cropped</v>
      </c>
      <c r="J2178" t="str">
        <f>VLOOKUP($C2178,'Raw-products'!$A$2:$H$1261,MATCH(J$1,'Raw-products'!$A$1:$H$1,0))</f>
        <v>M</v>
      </c>
      <c r="K2178" t="str">
        <f>VLOOKUP($C2178,'Raw-products'!$A$2:$H$1261,MATCH(K$1,'Raw-products'!$A$1:$H$1,0))</f>
        <v>red</v>
      </c>
      <c r="L2178">
        <f>VLOOKUP($C2178,'Raw-products'!$A$2:$H$1261,MATCH(L$1,'Raw-products'!$A$1:$H$1,0))</f>
        <v>99</v>
      </c>
      <c r="M2178">
        <f>VLOOKUP($C2178,'Raw-products'!$A$2:$H$1261,MATCH(M$1,'Raw-products'!$A$1:$H$1,0))</f>
        <v>50</v>
      </c>
      <c r="N2178" s="5">
        <f t="shared" si="66"/>
        <v>4950</v>
      </c>
      <c r="O2178" cm="1">
        <f t="array" ref="O2178:R2178">_xlfn.XLOOKUP($B2178,'Raw -orders'!$A:$A,'Raw -orders'!$B:$E)</f>
        <v>286</v>
      </c>
      <c r="P2178">
        <v>15329</v>
      </c>
      <c r="Q2178" s="1">
        <v>44432</v>
      </c>
      <c r="R2178" s="1">
        <v>44445</v>
      </c>
      <c r="S2178" t="str" cm="1">
        <f t="array" ref="S2178:Z2178">_xlfn.XLOOKUP($O2178,'Raw - customers'!$A:$A,'Raw - customers'!$B:$I)</f>
        <v>Gert Brackstone</v>
      </c>
      <c r="T2178" t="str">
        <v>Polygender</v>
      </c>
      <c r="U2178">
        <v>34</v>
      </c>
      <c r="V2178" t="str">
        <v>89 Schmitt PlazaSuite 421</v>
      </c>
      <c r="W2178">
        <v>5790</v>
      </c>
      <c r="X2178" t="str">
        <v>Charlotteville</v>
      </c>
      <c r="Y2178" t="str">
        <v>Queensland</v>
      </c>
      <c r="Z2178" t="str">
        <v>Australia</v>
      </c>
      <c r="AA2178">
        <v>8</v>
      </c>
      <c r="AB2178" s="3" t="str">
        <f t="shared" si="67"/>
        <v>10 to 20</v>
      </c>
      <c r="AM2178" s="6">
        <v>286</v>
      </c>
      <c r="AN2178" s="6" t="s">
        <v>1355</v>
      </c>
    </row>
    <row r="2179" spans="1:40" x14ac:dyDescent="0.25">
      <c r="A2179">
        <v>2177</v>
      </c>
      <c r="B2179">
        <v>439</v>
      </c>
      <c r="C2179">
        <v>164</v>
      </c>
      <c r="D2179">
        <v>91</v>
      </c>
      <c r="E2179">
        <v>2</v>
      </c>
      <c r="F2179">
        <v>182</v>
      </c>
      <c r="G2179">
        <v>1</v>
      </c>
      <c r="H2179" t="str">
        <f>VLOOKUP($C2179,'Raw-products'!$A$2:$H$1261,MATCH(H$1,'Raw-products'!$A$1:$H$1,0))</f>
        <v>Shirt</v>
      </c>
      <c r="I2179" t="str">
        <f>VLOOKUP($C2179,'Raw-products'!$A$2:$H$1261,MATCH(I$1,'Raw-products'!$A$1:$H$1,0))</f>
        <v>Linen</v>
      </c>
      <c r="J2179" t="str">
        <f>VLOOKUP($C2179,'Raw-products'!$A$2:$H$1261,MATCH(J$1,'Raw-products'!$A$1:$H$1,0))</f>
        <v>XL</v>
      </c>
      <c r="K2179" t="str">
        <f>VLOOKUP($C2179,'Raw-products'!$A$2:$H$1261,MATCH(K$1,'Raw-products'!$A$1:$H$1,0))</f>
        <v>blue</v>
      </c>
      <c r="L2179">
        <f>VLOOKUP($C2179,'Raw-products'!$A$2:$H$1261,MATCH(L$1,'Raw-products'!$A$1:$H$1,0))</f>
        <v>116</v>
      </c>
      <c r="M2179">
        <f>VLOOKUP($C2179,'Raw-products'!$A$2:$H$1261,MATCH(M$1,'Raw-products'!$A$1:$H$1,0))</f>
        <v>47</v>
      </c>
      <c r="N2179" s="5">
        <f t="shared" ref="N2179:N2242" si="68">$L2179*$M2179</f>
        <v>5452</v>
      </c>
      <c r="O2179" cm="1">
        <f t="array" ref="O2179:R2179">_xlfn.XLOOKUP($B2179,'Raw -orders'!$A:$A,'Raw -orders'!$B:$E)</f>
        <v>286</v>
      </c>
      <c r="P2179">
        <v>15329</v>
      </c>
      <c r="Q2179" s="1">
        <v>44432</v>
      </c>
      <c r="R2179" s="1">
        <v>44445</v>
      </c>
      <c r="S2179" t="str" cm="1">
        <f t="array" ref="S2179:Z2179">_xlfn.XLOOKUP($O2179,'Raw - customers'!$A:$A,'Raw - customers'!$B:$I)</f>
        <v>Gert Brackstone</v>
      </c>
      <c r="T2179" t="str">
        <v>Polygender</v>
      </c>
      <c r="U2179">
        <v>34</v>
      </c>
      <c r="V2179" t="str">
        <v>89 Schmitt PlazaSuite 421</v>
      </c>
      <c r="W2179">
        <v>5790</v>
      </c>
      <c r="X2179" t="str">
        <v>Charlotteville</v>
      </c>
      <c r="Y2179" t="str">
        <v>Queensland</v>
      </c>
      <c r="Z2179" t="str">
        <v>Australia</v>
      </c>
      <c r="AA2179">
        <v>8</v>
      </c>
      <c r="AB2179" s="3" t="str">
        <f t="shared" ref="AB2179:AB2242" si="69">IF(AND(DATEDIF($Q2179,$R2179,"D")&gt;0,DATEDIF($Q2179,$R2179,"D")&lt;=10),"0 to 10",IF(AND(DATEDIF($Q2179,$R2179,"D")&gt;10,DATEDIF($Q2179,$R2179,"D")&lt;=20),"10 to 20",IF(AND(DATEDIF($Q2179,$R2179,"D")&gt;20,DATEDIF($Q2179,$R2179,"D")&lt;=30),"20 to 30")))</f>
        <v>10 to 20</v>
      </c>
      <c r="AM2179" s="6">
        <v>286</v>
      </c>
      <c r="AN2179" s="6" t="s">
        <v>1355</v>
      </c>
    </row>
    <row r="2180" spans="1:40" x14ac:dyDescent="0.25">
      <c r="A2180">
        <v>2178</v>
      </c>
      <c r="B2180">
        <v>439</v>
      </c>
      <c r="C2180">
        <v>669</v>
      </c>
      <c r="D2180">
        <v>113</v>
      </c>
      <c r="E2180">
        <v>2</v>
      </c>
      <c r="F2180">
        <v>226</v>
      </c>
      <c r="G2180">
        <v>1</v>
      </c>
      <c r="H2180" t="str">
        <f>VLOOKUP($C2180,'Raw-products'!$A$2:$H$1261,MATCH(H$1,'Raw-products'!$A$1:$H$1,0))</f>
        <v>Jacket</v>
      </c>
      <c r="I2180" t="str">
        <f>VLOOKUP($C2180,'Raw-products'!$A$2:$H$1261,MATCH(I$1,'Raw-products'!$A$1:$H$1,0))</f>
        <v>Parka</v>
      </c>
      <c r="J2180" t="str">
        <f>VLOOKUP($C2180,'Raw-products'!$A$2:$H$1261,MATCH(J$1,'Raw-products'!$A$1:$H$1,0))</f>
        <v>XL</v>
      </c>
      <c r="K2180" t="str">
        <f>VLOOKUP($C2180,'Raw-products'!$A$2:$H$1261,MATCH(K$1,'Raw-products'!$A$1:$H$1,0))</f>
        <v>red</v>
      </c>
      <c r="L2180">
        <f>VLOOKUP($C2180,'Raw-products'!$A$2:$H$1261,MATCH(L$1,'Raw-products'!$A$1:$H$1,0))</f>
        <v>119</v>
      </c>
      <c r="M2180">
        <f>VLOOKUP($C2180,'Raw-products'!$A$2:$H$1261,MATCH(M$1,'Raw-products'!$A$1:$H$1,0))</f>
        <v>64</v>
      </c>
      <c r="N2180" s="5">
        <f t="shared" si="68"/>
        <v>7616</v>
      </c>
      <c r="O2180" cm="1">
        <f t="array" ref="O2180:R2180">_xlfn.XLOOKUP($B2180,'Raw -orders'!$A:$A,'Raw -orders'!$B:$E)</f>
        <v>286</v>
      </c>
      <c r="P2180">
        <v>15329</v>
      </c>
      <c r="Q2180" s="1">
        <v>44432</v>
      </c>
      <c r="R2180" s="1">
        <v>44445</v>
      </c>
      <c r="S2180" t="str" cm="1">
        <f t="array" ref="S2180:Z2180">_xlfn.XLOOKUP($O2180,'Raw - customers'!$A:$A,'Raw - customers'!$B:$I)</f>
        <v>Gert Brackstone</v>
      </c>
      <c r="T2180" t="str">
        <v>Polygender</v>
      </c>
      <c r="U2180">
        <v>34</v>
      </c>
      <c r="V2180" t="str">
        <v>89 Schmitt PlazaSuite 421</v>
      </c>
      <c r="W2180">
        <v>5790</v>
      </c>
      <c r="X2180" t="str">
        <v>Charlotteville</v>
      </c>
      <c r="Y2180" t="str">
        <v>Queensland</v>
      </c>
      <c r="Z2180" t="str">
        <v>Australia</v>
      </c>
      <c r="AA2180">
        <v>8</v>
      </c>
      <c r="AB2180" s="3" t="str">
        <f t="shared" si="69"/>
        <v>10 to 20</v>
      </c>
      <c r="AM2180" s="6">
        <v>286</v>
      </c>
      <c r="AN2180" s="6" t="s">
        <v>1355</v>
      </c>
    </row>
    <row r="2181" spans="1:40" x14ac:dyDescent="0.25">
      <c r="A2181">
        <v>2179</v>
      </c>
      <c r="B2181">
        <v>439</v>
      </c>
      <c r="C2181">
        <v>1036</v>
      </c>
      <c r="D2181">
        <v>90</v>
      </c>
      <c r="E2181">
        <v>3</v>
      </c>
      <c r="F2181">
        <v>270</v>
      </c>
      <c r="G2181">
        <v>1</v>
      </c>
      <c r="H2181" t="str">
        <f>VLOOKUP($C2181,'Raw-products'!$A$2:$H$1261,MATCH(H$1,'Raw-products'!$A$1:$H$1,0))</f>
        <v>Trousers</v>
      </c>
      <c r="I2181" t="str">
        <f>VLOOKUP($C2181,'Raw-products'!$A$2:$H$1261,MATCH(I$1,'Raw-products'!$A$1:$H$1,0))</f>
        <v>Relaxed Leg</v>
      </c>
      <c r="J2181" t="str">
        <f>VLOOKUP($C2181,'Raw-products'!$A$2:$H$1261,MATCH(J$1,'Raw-products'!$A$1:$H$1,0))</f>
        <v>S</v>
      </c>
      <c r="K2181" t="str">
        <f>VLOOKUP($C2181,'Raw-products'!$A$2:$H$1261,MATCH(K$1,'Raw-products'!$A$1:$H$1,0))</f>
        <v>blue</v>
      </c>
      <c r="L2181">
        <f>VLOOKUP($C2181,'Raw-products'!$A$2:$H$1261,MATCH(L$1,'Raw-products'!$A$1:$H$1,0))</f>
        <v>95</v>
      </c>
      <c r="M2181">
        <f>VLOOKUP($C2181,'Raw-products'!$A$2:$H$1261,MATCH(M$1,'Raw-products'!$A$1:$H$1,0))</f>
        <v>57</v>
      </c>
      <c r="N2181" s="5">
        <f t="shared" si="68"/>
        <v>5415</v>
      </c>
      <c r="O2181" cm="1">
        <f t="array" ref="O2181:R2181">_xlfn.XLOOKUP($B2181,'Raw -orders'!$A:$A,'Raw -orders'!$B:$E)</f>
        <v>286</v>
      </c>
      <c r="P2181">
        <v>15329</v>
      </c>
      <c r="Q2181" s="1">
        <v>44432</v>
      </c>
      <c r="R2181" s="1">
        <v>44445</v>
      </c>
      <c r="S2181" t="str" cm="1">
        <f t="array" ref="S2181:Z2181">_xlfn.XLOOKUP($O2181,'Raw - customers'!$A:$A,'Raw - customers'!$B:$I)</f>
        <v>Gert Brackstone</v>
      </c>
      <c r="T2181" t="str">
        <v>Polygender</v>
      </c>
      <c r="U2181">
        <v>34</v>
      </c>
      <c r="V2181" t="str">
        <v>89 Schmitt PlazaSuite 421</v>
      </c>
      <c r="W2181">
        <v>5790</v>
      </c>
      <c r="X2181" t="str">
        <v>Charlotteville</v>
      </c>
      <c r="Y2181" t="str">
        <v>Queensland</v>
      </c>
      <c r="Z2181" t="str">
        <v>Australia</v>
      </c>
      <c r="AA2181">
        <v>8</v>
      </c>
      <c r="AB2181" s="3" t="str">
        <f t="shared" si="69"/>
        <v>10 to 20</v>
      </c>
      <c r="AM2181" s="6">
        <v>286</v>
      </c>
      <c r="AN2181" s="6" t="s">
        <v>1355</v>
      </c>
    </row>
    <row r="2182" spans="1:40" x14ac:dyDescent="0.25">
      <c r="A2182">
        <v>2180</v>
      </c>
      <c r="B2182">
        <v>439</v>
      </c>
      <c r="C2182">
        <v>400</v>
      </c>
      <c r="D2182">
        <v>119</v>
      </c>
      <c r="E2182">
        <v>1</v>
      </c>
      <c r="F2182">
        <v>119</v>
      </c>
      <c r="G2182">
        <v>1</v>
      </c>
      <c r="H2182" t="str">
        <f>VLOOKUP($C2182,'Raw-products'!$A$2:$H$1261,MATCH(H$1,'Raw-products'!$A$1:$H$1,0))</f>
        <v>Shirt</v>
      </c>
      <c r="I2182" t="str">
        <f>VLOOKUP($C2182,'Raw-products'!$A$2:$H$1261,MATCH(I$1,'Raw-products'!$A$1:$H$1,0))</f>
        <v>Casual Slim Fit</v>
      </c>
      <c r="J2182" t="str">
        <f>VLOOKUP($C2182,'Raw-products'!$A$2:$H$1261,MATCH(J$1,'Raw-products'!$A$1:$H$1,0))</f>
        <v>XS</v>
      </c>
      <c r="K2182" t="str">
        <f>VLOOKUP($C2182,'Raw-products'!$A$2:$H$1261,MATCH(K$1,'Raw-products'!$A$1:$H$1,0))</f>
        <v>green</v>
      </c>
      <c r="L2182">
        <f>VLOOKUP($C2182,'Raw-products'!$A$2:$H$1261,MATCH(L$1,'Raw-products'!$A$1:$H$1,0))</f>
        <v>113</v>
      </c>
      <c r="M2182">
        <f>VLOOKUP($C2182,'Raw-products'!$A$2:$H$1261,MATCH(M$1,'Raw-products'!$A$1:$H$1,0))</f>
        <v>69</v>
      </c>
      <c r="N2182" s="5">
        <f t="shared" si="68"/>
        <v>7797</v>
      </c>
      <c r="O2182" cm="1">
        <f t="array" ref="O2182:R2182">_xlfn.XLOOKUP($B2182,'Raw -orders'!$A:$A,'Raw -orders'!$B:$E)</f>
        <v>286</v>
      </c>
      <c r="P2182">
        <v>15329</v>
      </c>
      <c r="Q2182" s="1">
        <v>44432</v>
      </c>
      <c r="R2182" s="1">
        <v>44445</v>
      </c>
      <c r="S2182" t="str" cm="1">
        <f t="array" ref="S2182:Z2182">_xlfn.XLOOKUP($O2182,'Raw - customers'!$A:$A,'Raw - customers'!$B:$I)</f>
        <v>Gert Brackstone</v>
      </c>
      <c r="T2182" t="str">
        <v>Polygender</v>
      </c>
      <c r="U2182">
        <v>34</v>
      </c>
      <c r="V2182" t="str">
        <v>89 Schmitt PlazaSuite 421</v>
      </c>
      <c r="W2182">
        <v>5790</v>
      </c>
      <c r="X2182" t="str">
        <v>Charlotteville</v>
      </c>
      <c r="Y2182" t="str">
        <v>Queensland</v>
      </c>
      <c r="Z2182" t="str">
        <v>Australia</v>
      </c>
      <c r="AA2182">
        <v>8</v>
      </c>
      <c r="AB2182" s="3" t="str">
        <f t="shared" si="69"/>
        <v>10 to 20</v>
      </c>
      <c r="AM2182" s="6">
        <v>286</v>
      </c>
      <c r="AN2182" s="6" t="s">
        <v>1355</v>
      </c>
    </row>
    <row r="2183" spans="1:40" x14ac:dyDescent="0.25">
      <c r="A2183">
        <v>2181</v>
      </c>
      <c r="B2183">
        <v>439</v>
      </c>
      <c r="C2183">
        <v>1025</v>
      </c>
      <c r="D2183">
        <v>90</v>
      </c>
      <c r="E2183">
        <v>2</v>
      </c>
      <c r="F2183">
        <v>180</v>
      </c>
      <c r="G2183">
        <v>1</v>
      </c>
      <c r="H2183" t="str">
        <f>VLOOKUP($C2183,'Raw-products'!$A$2:$H$1261,MATCH(H$1,'Raw-products'!$A$1:$H$1,0))</f>
        <v>Trousers</v>
      </c>
      <c r="I2183" t="str">
        <f>VLOOKUP($C2183,'Raw-products'!$A$2:$H$1261,MATCH(I$1,'Raw-products'!$A$1:$H$1,0))</f>
        <v>Relaxed Leg</v>
      </c>
      <c r="J2183" t="str">
        <f>VLOOKUP($C2183,'Raw-products'!$A$2:$H$1261,MATCH(J$1,'Raw-products'!$A$1:$H$1,0))</f>
        <v>XS</v>
      </c>
      <c r="K2183" t="str">
        <f>VLOOKUP($C2183,'Raw-products'!$A$2:$H$1261,MATCH(K$1,'Raw-products'!$A$1:$H$1,0))</f>
        <v>yellow</v>
      </c>
      <c r="L2183">
        <f>VLOOKUP($C2183,'Raw-products'!$A$2:$H$1261,MATCH(L$1,'Raw-products'!$A$1:$H$1,0))</f>
        <v>95</v>
      </c>
      <c r="M2183">
        <f>VLOOKUP($C2183,'Raw-products'!$A$2:$H$1261,MATCH(M$1,'Raw-products'!$A$1:$H$1,0))</f>
        <v>44</v>
      </c>
      <c r="N2183" s="5">
        <f t="shared" si="68"/>
        <v>4180</v>
      </c>
      <c r="O2183" cm="1">
        <f t="array" ref="O2183:R2183">_xlfn.XLOOKUP($B2183,'Raw -orders'!$A:$A,'Raw -orders'!$B:$E)</f>
        <v>286</v>
      </c>
      <c r="P2183">
        <v>15329</v>
      </c>
      <c r="Q2183" s="1">
        <v>44432</v>
      </c>
      <c r="R2183" s="1">
        <v>44445</v>
      </c>
      <c r="S2183" t="str" cm="1">
        <f t="array" ref="S2183:Z2183">_xlfn.XLOOKUP($O2183,'Raw - customers'!$A:$A,'Raw - customers'!$B:$I)</f>
        <v>Gert Brackstone</v>
      </c>
      <c r="T2183" t="str">
        <v>Polygender</v>
      </c>
      <c r="U2183">
        <v>34</v>
      </c>
      <c r="V2183" t="str">
        <v>89 Schmitt PlazaSuite 421</v>
      </c>
      <c r="W2183">
        <v>5790</v>
      </c>
      <c r="X2183" t="str">
        <v>Charlotteville</v>
      </c>
      <c r="Y2183" t="str">
        <v>Queensland</v>
      </c>
      <c r="Z2183" t="str">
        <v>Australia</v>
      </c>
      <c r="AA2183">
        <v>8</v>
      </c>
      <c r="AB2183" s="3" t="str">
        <f t="shared" si="69"/>
        <v>10 to 20</v>
      </c>
      <c r="AM2183" s="6">
        <v>286</v>
      </c>
      <c r="AN2183" s="6" t="s">
        <v>1355</v>
      </c>
    </row>
    <row r="2184" spans="1:40" x14ac:dyDescent="0.25">
      <c r="A2184">
        <v>2182</v>
      </c>
      <c r="B2184">
        <v>439</v>
      </c>
      <c r="C2184">
        <v>137</v>
      </c>
      <c r="D2184">
        <v>92</v>
      </c>
      <c r="E2184">
        <v>1</v>
      </c>
      <c r="F2184">
        <v>92</v>
      </c>
      <c r="G2184">
        <v>1</v>
      </c>
      <c r="H2184" t="str">
        <f>VLOOKUP($C2184,'Raw-products'!$A$2:$H$1261,MATCH(H$1,'Raw-products'!$A$1:$H$1,0))</f>
        <v>Shirt</v>
      </c>
      <c r="I2184" t="str">
        <f>VLOOKUP($C2184,'Raw-products'!$A$2:$H$1261,MATCH(I$1,'Raw-products'!$A$1:$H$1,0))</f>
        <v>Denim</v>
      </c>
      <c r="J2184" t="str">
        <f>VLOOKUP($C2184,'Raw-products'!$A$2:$H$1261,MATCH(J$1,'Raw-products'!$A$1:$H$1,0))</f>
        <v>M</v>
      </c>
      <c r="K2184" t="str">
        <f>VLOOKUP($C2184,'Raw-products'!$A$2:$H$1261,MATCH(K$1,'Raw-products'!$A$1:$H$1,0))</f>
        <v>violet</v>
      </c>
      <c r="L2184">
        <f>VLOOKUP($C2184,'Raw-products'!$A$2:$H$1261,MATCH(L$1,'Raw-products'!$A$1:$H$1,0))</f>
        <v>115</v>
      </c>
      <c r="M2184">
        <f>VLOOKUP($C2184,'Raw-products'!$A$2:$H$1261,MATCH(M$1,'Raw-products'!$A$1:$H$1,0))</f>
        <v>55</v>
      </c>
      <c r="N2184" s="5">
        <f t="shared" si="68"/>
        <v>6325</v>
      </c>
      <c r="O2184" cm="1">
        <f t="array" ref="O2184:R2184">_xlfn.XLOOKUP($B2184,'Raw -orders'!$A:$A,'Raw -orders'!$B:$E)</f>
        <v>286</v>
      </c>
      <c r="P2184">
        <v>15329</v>
      </c>
      <c r="Q2184" s="1">
        <v>44432</v>
      </c>
      <c r="R2184" s="1">
        <v>44445</v>
      </c>
      <c r="S2184" t="str" cm="1">
        <f t="array" ref="S2184:Z2184">_xlfn.XLOOKUP($O2184,'Raw - customers'!$A:$A,'Raw - customers'!$B:$I)</f>
        <v>Gert Brackstone</v>
      </c>
      <c r="T2184" t="str">
        <v>Polygender</v>
      </c>
      <c r="U2184">
        <v>34</v>
      </c>
      <c r="V2184" t="str">
        <v>89 Schmitt PlazaSuite 421</v>
      </c>
      <c r="W2184">
        <v>5790</v>
      </c>
      <c r="X2184" t="str">
        <v>Charlotteville</v>
      </c>
      <c r="Y2184" t="str">
        <v>Queensland</v>
      </c>
      <c r="Z2184" t="str">
        <v>Australia</v>
      </c>
      <c r="AA2184">
        <v>8</v>
      </c>
      <c r="AB2184" s="3" t="str">
        <f t="shared" si="69"/>
        <v>10 to 20</v>
      </c>
      <c r="AM2184" s="6">
        <v>286</v>
      </c>
      <c r="AN2184" s="6" t="s">
        <v>1355</v>
      </c>
    </row>
    <row r="2185" spans="1:40" x14ac:dyDescent="0.25">
      <c r="A2185">
        <v>2183</v>
      </c>
      <c r="B2185">
        <v>439</v>
      </c>
      <c r="C2185">
        <v>942</v>
      </c>
      <c r="D2185">
        <v>96</v>
      </c>
      <c r="E2185">
        <v>2</v>
      </c>
      <c r="F2185">
        <v>192</v>
      </c>
      <c r="G2185">
        <v>1</v>
      </c>
      <c r="H2185" t="str">
        <f>VLOOKUP($C2185,'Raw-products'!$A$2:$H$1261,MATCH(H$1,'Raw-products'!$A$1:$H$1,0))</f>
        <v>Trousers</v>
      </c>
      <c r="I2185" t="str">
        <f>VLOOKUP($C2185,'Raw-products'!$A$2:$H$1261,MATCH(I$1,'Raw-products'!$A$1:$H$1,0))</f>
        <v>Drawstring</v>
      </c>
      <c r="J2185" t="str">
        <f>VLOOKUP($C2185,'Raw-products'!$A$2:$H$1261,MATCH(J$1,'Raw-products'!$A$1:$H$1,0))</f>
        <v>M</v>
      </c>
      <c r="K2185" t="str">
        <f>VLOOKUP($C2185,'Raw-products'!$A$2:$H$1261,MATCH(K$1,'Raw-products'!$A$1:$H$1,0))</f>
        <v>violet</v>
      </c>
      <c r="L2185">
        <f>VLOOKUP($C2185,'Raw-products'!$A$2:$H$1261,MATCH(L$1,'Raw-products'!$A$1:$H$1,0))</f>
        <v>104</v>
      </c>
      <c r="M2185">
        <f>VLOOKUP($C2185,'Raw-products'!$A$2:$H$1261,MATCH(M$1,'Raw-products'!$A$1:$H$1,0))</f>
        <v>73</v>
      </c>
      <c r="N2185" s="5">
        <f t="shared" si="68"/>
        <v>7592</v>
      </c>
      <c r="O2185" cm="1">
        <f t="array" ref="O2185:R2185">_xlfn.XLOOKUP($B2185,'Raw -orders'!$A:$A,'Raw -orders'!$B:$E)</f>
        <v>286</v>
      </c>
      <c r="P2185">
        <v>15329</v>
      </c>
      <c r="Q2185" s="1">
        <v>44432</v>
      </c>
      <c r="R2185" s="1">
        <v>44445</v>
      </c>
      <c r="S2185" t="str" cm="1">
        <f t="array" ref="S2185:Z2185">_xlfn.XLOOKUP($O2185,'Raw - customers'!$A:$A,'Raw - customers'!$B:$I)</f>
        <v>Gert Brackstone</v>
      </c>
      <c r="T2185" t="str">
        <v>Polygender</v>
      </c>
      <c r="U2185">
        <v>34</v>
      </c>
      <c r="V2185" t="str">
        <v>89 Schmitt PlazaSuite 421</v>
      </c>
      <c r="W2185">
        <v>5790</v>
      </c>
      <c r="X2185" t="str">
        <v>Charlotteville</v>
      </c>
      <c r="Y2185" t="str">
        <v>Queensland</v>
      </c>
      <c r="Z2185" t="str">
        <v>Australia</v>
      </c>
      <c r="AA2185">
        <v>8</v>
      </c>
      <c r="AB2185" s="3" t="str">
        <f t="shared" si="69"/>
        <v>10 to 20</v>
      </c>
      <c r="AM2185" s="6">
        <v>286</v>
      </c>
      <c r="AN2185" s="6" t="s">
        <v>1355</v>
      </c>
    </row>
    <row r="2186" spans="1:40" x14ac:dyDescent="0.25">
      <c r="A2186">
        <v>2184</v>
      </c>
      <c r="B2186">
        <v>440</v>
      </c>
      <c r="C2186">
        <v>1158</v>
      </c>
      <c r="D2186">
        <v>99</v>
      </c>
      <c r="E2186">
        <v>3</v>
      </c>
      <c r="F2186">
        <v>297</v>
      </c>
      <c r="G2186">
        <v>1</v>
      </c>
      <c r="H2186" t="str">
        <f>VLOOKUP($C2186,'Raw-products'!$A$2:$H$1261,MATCH(H$1,'Raw-products'!$A$1:$H$1,0))</f>
        <v>Trousers</v>
      </c>
      <c r="I2186" t="str">
        <f>VLOOKUP($C2186,'Raw-products'!$A$2:$H$1261,MATCH(I$1,'Raw-products'!$A$1:$H$1,0))</f>
        <v>High-Waisted</v>
      </c>
      <c r="J2186" t="str">
        <f>VLOOKUP($C2186,'Raw-products'!$A$2:$H$1261,MATCH(J$1,'Raw-products'!$A$1:$H$1,0))</f>
        <v>L</v>
      </c>
      <c r="K2186" t="str">
        <f>VLOOKUP($C2186,'Raw-products'!$A$2:$H$1261,MATCH(K$1,'Raw-products'!$A$1:$H$1,0))</f>
        <v>red</v>
      </c>
      <c r="L2186">
        <f>VLOOKUP($C2186,'Raw-products'!$A$2:$H$1261,MATCH(L$1,'Raw-products'!$A$1:$H$1,0))</f>
        <v>98</v>
      </c>
      <c r="M2186">
        <f>VLOOKUP($C2186,'Raw-products'!$A$2:$H$1261,MATCH(M$1,'Raw-products'!$A$1:$H$1,0))</f>
        <v>52</v>
      </c>
      <c r="N2186" s="5">
        <f t="shared" si="68"/>
        <v>5096</v>
      </c>
      <c r="O2186" cm="1">
        <f t="array" ref="O2186:R2186">_xlfn.XLOOKUP($B2186,'Raw -orders'!$A:$A,'Raw -orders'!$B:$E)</f>
        <v>553</v>
      </c>
      <c r="P2186">
        <v>14884</v>
      </c>
      <c r="Q2186" s="1">
        <v>44478</v>
      </c>
      <c r="R2186" s="1">
        <v>44499</v>
      </c>
      <c r="S2186" t="str" cm="1">
        <f t="array" ref="S2186:Z2186">_xlfn.XLOOKUP($O2186,'Raw - customers'!$A:$A,'Raw - customers'!$B:$I)</f>
        <v>Niels Loadsman</v>
      </c>
      <c r="T2186" t="str">
        <v>Genderfluid</v>
      </c>
      <c r="U2186">
        <v>30</v>
      </c>
      <c r="V2186" t="str">
        <v>0204 Andrew JunctionApt. 904</v>
      </c>
      <c r="W2186">
        <v>7146</v>
      </c>
      <c r="X2186" t="str">
        <v>Kaiview</v>
      </c>
      <c r="Y2186" t="str">
        <v>New South Wales</v>
      </c>
      <c r="Z2186" t="str">
        <v>Australia</v>
      </c>
      <c r="AA2186">
        <v>10</v>
      </c>
      <c r="AB2186" s="3" t="str">
        <f t="shared" si="69"/>
        <v>20 to 30</v>
      </c>
      <c r="AM2186" s="6">
        <v>553</v>
      </c>
      <c r="AN2186" s="6" t="s">
        <v>1362</v>
      </c>
    </row>
    <row r="2187" spans="1:40" x14ac:dyDescent="0.25">
      <c r="A2187">
        <v>2185</v>
      </c>
      <c r="B2187">
        <v>440</v>
      </c>
      <c r="C2187">
        <v>105</v>
      </c>
      <c r="D2187">
        <v>92</v>
      </c>
      <c r="E2187">
        <v>2</v>
      </c>
      <c r="F2187">
        <v>184</v>
      </c>
      <c r="G2187">
        <v>1</v>
      </c>
      <c r="H2187" t="str">
        <f>VLOOKUP($C2187,'Raw-products'!$A$2:$H$1261,MATCH(H$1,'Raw-products'!$A$1:$H$1,0))</f>
        <v>Shirt</v>
      </c>
      <c r="I2187" t="str">
        <f>VLOOKUP($C2187,'Raw-products'!$A$2:$H$1261,MATCH(I$1,'Raw-products'!$A$1:$H$1,0))</f>
        <v>Denim</v>
      </c>
      <c r="J2187" t="str">
        <f>VLOOKUP($C2187,'Raw-products'!$A$2:$H$1261,MATCH(J$1,'Raw-products'!$A$1:$H$1,0))</f>
        <v>XS</v>
      </c>
      <c r="K2187" t="str">
        <f>VLOOKUP($C2187,'Raw-products'!$A$2:$H$1261,MATCH(K$1,'Raw-products'!$A$1:$H$1,0))</f>
        <v>red</v>
      </c>
      <c r="L2187">
        <f>VLOOKUP($C2187,'Raw-products'!$A$2:$H$1261,MATCH(L$1,'Raw-products'!$A$1:$H$1,0))</f>
        <v>115</v>
      </c>
      <c r="M2187">
        <f>VLOOKUP($C2187,'Raw-products'!$A$2:$H$1261,MATCH(M$1,'Raw-products'!$A$1:$H$1,0))</f>
        <v>52</v>
      </c>
      <c r="N2187" s="5">
        <f t="shared" si="68"/>
        <v>5980</v>
      </c>
      <c r="O2187" cm="1">
        <f t="array" ref="O2187:R2187">_xlfn.XLOOKUP($B2187,'Raw -orders'!$A:$A,'Raw -orders'!$B:$E)</f>
        <v>553</v>
      </c>
      <c r="P2187">
        <v>14884</v>
      </c>
      <c r="Q2187" s="1">
        <v>44478</v>
      </c>
      <c r="R2187" s="1">
        <v>44499</v>
      </c>
      <c r="S2187" t="str" cm="1">
        <f t="array" ref="S2187:Z2187">_xlfn.XLOOKUP($O2187,'Raw - customers'!$A:$A,'Raw - customers'!$B:$I)</f>
        <v>Niels Loadsman</v>
      </c>
      <c r="T2187" t="str">
        <v>Genderfluid</v>
      </c>
      <c r="U2187">
        <v>30</v>
      </c>
      <c r="V2187" t="str">
        <v>0204 Andrew JunctionApt. 904</v>
      </c>
      <c r="W2187">
        <v>7146</v>
      </c>
      <c r="X2187" t="str">
        <v>Kaiview</v>
      </c>
      <c r="Y2187" t="str">
        <v>New South Wales</v>
      </c>
      <c r="Z2187" t="str">
        <v>Australia</v>
      </c>
      <c r="AA2187">
        <v>10</v>
      </c>
      <c r="AB2187" s="3" t="str">
        <f t="shared" si="69"/>
        <v>20 to 30</v>
      </c>
      <c r="AM2187" s="6">
        <v>553</v>
      </c>
      <c r="AN2187" s="6" t="s">
        <v>1362</v>
      </c>
    </row>
    <row r="2188" spans="1:40" x14ac:dyDescent="0.25">
      <c r="A2188">
        <v>2186</v>
      </c>
      <c r="B2188">
        <v>440</v>
      </c>
      <c r="C2188">
        <v>762</v>
      </c>
      <c r="D2188">
        <v>109</v>
      </c>
      <c r="E2188">
        <v>2</v>
      </c>
      <c r="F2188">
        <v>218</v>
      </c>
      <c r="G2188">
        <v>1</v>
      </c>
      <c r="H2188" t="str">
        <f>VLOOKUP($C2188,'Raw-products'!$A$2:$H$1261,MATCH(H$1,'Raw-products'!$A$1:$H$1,0))</f>
        <v>Jacket</v>
      </c>
      <c r="I2188" t="str">
        <f>VLOOKUP($C2188,'Raw-products'!$A$2:$H$1261,MATCH(I$1,'Raw-products'!$A$1:$H$1,0))</f>
        <v>Peacoat</v>
      </c>
      <c r="J2188" t="str">
        <f>VLOOKUP($C2188,'Raw-products'!$A$2:$H$1261,MATCH(J$1,'Raw-products'!$A$1:$H$1,0))</f>
        <v>M</v>
      </c>
      <c r="K2188" t="str">
        <f>VLOOKUP($C2188,'Raw-products'!$A$2:$H$1261,MATCH(K$1,'Raw-products'!$A$1:$H$1,0))</f>
        <v>indigo</v>
      </c>
      <c r="L2188">
        <f>VLOOKUP($C2188,'Raw-products'!$A$2:$H$1261,MATCH(L$1,'Raw-products'!$A$1:$H$1,0))</f>
        <v>102</v>
      </c>
      <c r="M2188">
        <f>VLOOKUP($C2188,'Raw-products'!$A$2:$H$1261,MATCH(M$1,'Raw-products'!$A$1:$H$1,0))</f>
        <v>52</v>
      </c>
      <c r="N2188" s="5">
        <f t="shared" si="68"/>
        <v>5304</v>
      </c>
      <c r="O2188" cm="1">
        <f t="array" ref="O2188:R2188">_xlfn.XLOOKUP($B2188,'Raw -orders'!$A:$A,'Raw -orders'!$B:$E)</f>
        <v>553</v>
      </c>
      <c r="P2188">
        <v>14884</v>
      </c>
      <c r="Q2188" s="1">
        <v>44478</v>
      </c>
      <c r="R2188" s="1">
        <v>44499</v>
      </c>
      <c r="S2188" t="str" cm="1">
        <f t="array" ref="S2188:Z2188">_xlfn.XLOOKUP($O2188,'Raw - customers'!$A:$A,'Raw - customers'!$B:$I)</f>
        <v>Niels Loadsman</v>
      </c>
      <c r="T2188" t="str">
        <v>Genderfluid</v>
      </c>
      <c r="U2188">
        <v>30</v>
      </c>
      <c r="V2188" t="str">
        <v>0204 Andrew JunctionApt. 904</v>
      </c>
      <c r="W2188">
        <v>7146</v>
      </c>
      <c r="X2188" t="str">
        <v>Kaiview</v>
      </c>
      <c r="Y2188" t="str">
        <v>New South Wales</v>
      </c>
      <c r="Z2188" t="str">
        <v>Australia</v>
      </c>
      <c r="AA2188">
        <v>10</v>
      </c>
      <c r="AB2188" s="3" t="str">
        <f t="shared" si="69"/>
        <v>20 to 30</v>
      </c>
      <c r="AM2188" s="6">
        <v>553</v>
      </c>
      <c r="AN2188" s="6" t="s">
        <v>1362</v>
      </c>
    </row>
    <row r="2189" spans="1:40" x14ac:dyDescent="0.25">
      <c r="A2189">
        <v>2187</v>
      </c>
      <c r="B2189">
        <v>440</v>
      </c>
      <c r="C2189">
        <v>1130</v>
      </c>
      <c r="D2189">
        <v>102</v>
      </c>
      <c r="E2189">
        <v>1</v>
      </c>
      <c r="F2189">
        <v>102</v>
      </c>
      <c r="G2189">
        <v>1</v>
      </c>
      <c r="H2189" t="str">
        <f>VLOOKUP($C2189,'Raw-products'!$A$2:$H$1261,MATCH(H$1,'Raw-products'!$A$1:$H$1,0))</f>
        <v>Trousers</v>
      </c>
      <c r="I2189" t="str">
        <f>VLOOKUP($C2189,'Raw-products'!$A$2:$H$1261,MATCH(I$1,'Raw-products'!$A$1:$H$1,0))</f>
        <v>Cargo Pants</v>
      </c>
      <c r="J2189" t="str">
        <f>VLOOKUP($C2189,'Raw-products'!$A$2:$H$1261,MATCH(J$1,'Raw-products'!$A$1:$H$1,0))</f>
        <v>XS</v>
      </c>
      <c r="K2189" t="str">
        <f>VLOOKUP($C2189,'Raw-products'!$A$2:$H$1261,MATCH(K$1,'Raw-products'!$A$1:$H$1,0))</f>
        <v>yellow</v>
      </c>
      <c r="L2189">
        <f>VLOOKUP($C2189,'Raw-products'!$A$2:$H$1261,MATCH(L$1,'Raw-products'!$A$1:$H$1,0))</f>
        <v>106</v>
      </c>
      <c r="M2189">
        <f>VLOOKUP($C2189,'Raw-products'!$A$2:$H$1261,MATCH(M$1,'Raw-products'!$A$1:$H$1,0))</f>
        <v>68</v>
      </c>
      <c r="N2189" s="5">
        <f t="shared" si="68"/>
        <v>7208</v>
      </c>
      <c r="O2189" cm="1">
        <f t="array" ref="O2189:R2189">_xlfn.XLOOKUP($B2189,'Raw -orders'!$A:$A,'Raw -orders'!$B:$E)</f>
        <v>553</v>
      </c>
      <c r="P2189">
        <v>14884</v>
      </c>
      <c r="Q2189" s="1">
        <v>44478</v>
      </c>
      <c r="R2189" s="1">
        <v>44499</v>
      </c>
      <c r="S2189" t="str" cm="1">
        <f t="array" ref="S2189:Z2189">_xlfn.XLOOKUP($O2189,'Raw - customers'!$A:$A,'Raw - customers'!$B:$I)</f>
        <v>Niels Loadsman</v>
      </c>
      <c r="T2189" t="str">
        <v>Genderfluid</v>
      </c>
      <c r="U2189">
        <v>30</v>
      </c>
      <c r="V2189" t="str">
        <v>0204 Andrew JunctionApt. 904</v>
      </c>
      <c r="W2189">
        <v>7146</v>
      </c>
      <c r="X2189" t="str">
        <v>Kaiview</v>
      </c>
      <c r="Y2189" t="str">
        <v>New South Wales</v>
      </c>
      <c r="Z2189" t="str">
        <v>Australia</v>
      </c>
      <c r="AA2189">
        <v>10</v>
      </c>
      <c r="AB2189" s="3" t="str">
        <f t="shared" si="69"/>
        <v>20 to 30</v>
      </c>
      <c r="AM2189" s="6">
        <v>553</v>
      </c>
      <c r="AN2189" s="6" t="s">
        <v>1362</v>
      </c>
    </row>
    <row r="2190" spans="1:40" x14ac:dyDescent="0.25">
      <c r="A2190">
        <v>2188</v>
      </c>
      <c r="B2190">
        <v>440</v>
      </c>
      <c r="C2190">
        <v>882</v>
      </c>
      <c r="D2190">
        <v>94</v>
      </c>
      <c r="E2190">
        <v>1</v>
      </c>
      <c r="F2190">
        <v>94</v>
      </c>
      <c r="G2190">
        <v>1</v>
      </c>
      <c r="H2190" t="str">
        <f>VLOOKUP($C2190,'Raw-products'!$A$2:$H$1261,MATCH(H$1,'Raw-products'!$A$1:$H$1,0))</f>
        <v>Trousers</v>
      </c>
      <c r="I2190" t="str">
        <f>VLOOKUP($C2190,'Raw-products'!$A$2:$H$1261,MATCH(I$1,'Raw-products'!$A$1:$H$1,0))</f>
        <v>Cords</v>
      </c>
      <c r="J2190" t="str">
        <f>VLOOKUP($C2190,'Raw-products'!$A$2:$H$1261,MATCH(J$1,'Raw-products'!$A$1:$H$1,0))</f>
        <v>M</v>
      </c>
      <c r="K2190" t="str">
        <f>VLOOKUP($C2190,'Raw-products'!$A$2:$H$1261,MATCH(K$1,'Raw-products'!$A$1:$H$1,0))</f>
        <v>orange</v>
      </c>
      <c r="L2190">
        <f>VLOOKUP($C2190,'Raw-products'!$A$2:$H$1261,MATCH(L$1,'Raw-products'!$A$1:$H$1,0))</f>
        <v>113</v>
      </c>
      <c r="M2190">
        <f>VLOOKUP($C2190,'Raw-products'!$A$2:$H$1261,MATCH(M$1,'Raw-products'!$A$1:$H$1,0))</f>
        <v>53</v>
      </c>
      <c r="N2190" s="5">
        <f t="shared" si="68"/>
        <v>5989</v>
      </c>
      <c r="O2190" cm="1">
        <f t="array" ref="O2190:R2190">_xlfn.XLOOKUP($B2190,'Raw -orders'!$A:$A,'Raw -orders'!$B:$E)</f>
        <v>553</v>
      </c>
      <c r="P2190">
        <v>14884</v>
      </c>
      <c r="Q2190" s="1">
        <v>44478</v>
      </c>
      <c r="R2190" s="1">
        <v>44499</v>
      </c>
      <c r="S2190" t="str" cm="1">
        <f t="array" ref="S2190:Z2190">_xlfn.XLOOKUP($O2190,'Raw - customers'!$A:$A,'Raw - customers'!$B:$I)</f>
        <v>Niels Loadsman</v>
      </c>
      <c r="T2190" t="str">
        <v>Genderfluid</v>
      </c>
      <c r="U2190">
        <v>30</v>
      </c>
      <c r="V2190" t="str">
        <v>0204 Andrew JunctionApt. 904</v>
      </c>
      <c r="W2190">
        <v>7146</v>
      </c>
      <c r="X2190" t="str">
        <v>Kaiview</v>
      </c>
      <c r="Y2190" t="str">
        <v>New South Wales</v>
      </c>
      <c r="Z2190" t="str">
        <v>Australia</v>
      </c>
      <c r="AA2190">
        <v>10</v>
      </c>
      <c r="AB2190" s="3" t="str">
        <f t="shared" si="69"/>
        <v>20 to 30</v>
      </c>
      <c r="AM2190" s="6">
        <v>553</v>
      </c>
      <c r="AN2190" s="6" t="s">
        <v>1362</v>
      </c>
    </row>
    <row r="2191" spans="1:40" x14ac:dyDescent="0.25">
      <c r="A2191">
        <v>2189</v>
      </c>
      <c r="B2191">
        <v>440</v>
      </c>
      <c r="C2191">
        <v>120</v>
      </c>
      <c r="D2191">
        <v>92</v>
      </c>
      <c r="E2191">
        <v>3</v>
      </c>
      <c r="F2191">
        <v>276</v>
      </c>
      <c r="G2191">
        <v>1</v>
      </c>
      <c r="H2191" t="str">
        <f>VLOOKUP($C2191,'Raw-products'!$A$2:$H$1261,MATCH(H$1,'Raw-products'!$A$1:$H$1,0))</f>
        <v>Shirt</v>
      </c>
      <c r="I2191" t="str">
        <f>VLOOKUP($C2191,'Raw-products'!$A$2:$H$1261,MATCH(I$1,'Raw-products'!$A$1:$H$1,0))</f>
        <v>Denim</v>
      </c>
      <c r="J2191" t="str">
        <f>VLOOKUP($C2191,'Raw-products'!$A$2:$H$1261,MATCH(J$1,'Raw-products'!$A$1:$H$1,0))</f>
        <v>XS</v>
      </c>
      <c r="K2191" t="str">
        <f>VLOOKUP($C2191,'Raw-products'!$A$2:$H$1261,MATCH(K$1,'Raw-products'!$A$1:$H$1,0))</f>
        <v>green</v>
      </c>
      <c r="L2191">
        <f>VLOOKUP($C2191,'Raw-products'!$A$2:$H$1261,MATCH(L$1,'Raw-products'!$A$1:$H$1,0))</f>
        <v>115</v>
      </c>
      <c r="M2191">
        <f>VLOOKUP($C2191,'Raw-products'!$A$2:$H$1261,MATCH(M$1,'Raw-products'!$A$1:$H$1,0))</f>
        <v>66</v>
      </c>
      <c r="N2191" s="5">
        <f t="shared" si="68"/>
        <v>7590</v>
      </c>
      <c r="O2191" cm="1">
        <f t="array" ref="O2191:R2191">_xlfn.XLOOKUP($B2191,'Raw -orders'!$A:$A,'Raw -orders'!$B:$E)</f>
        <v>553</v>
      </c>
      <c r="P2191">
        <v>14884</v>
      </c>
      <c r="Q2191" s="1">
        <v>44478</v>
      </c>
      <c r="R2191" s="1">
        <v>44499</v>
      </c>
      <c r="S2191" t="str" cm="1">
        <f t="array" ref="S2191:Z2191">_xlfn.XLOOKUP($O2191,'Raw - customers'!$A:$A,'Raw - customers'!$B:$I)</f>
        <v>Niels Loadsman</v>
      </c>
      <c r="T2191" t="str">
        <v>Genderfluid</v>
      </c>
      <c r="U2191">
        <v>30</v>
      </c>
      <c r="V2191" t="str">
        <v>0204 Andrew JunctionApt. 904</v>
      </c>
      <c r="W2191">
        <v>7146</v>
      </c>
      <c r="X2191" t="str">
        <v>Kaiview</v>
      </c>
      <c r="Y2191" t="str">
        <v>New South Wales</v>
      </c>
      <c r="Z2191" t="str">
        <v>Australia</v>
      </c>
      <c r="AA2191">
        <v>10</v>
      </c>
      <c r="AB2191" s="3" t="str">
        <f t="shared" si="69"/>
        <v>20 to 30</v>
      </c>
      <c r="AM2191" s="6">
        <v>553</v>
      </c>
      <c r="AN2191" s="6" t="s">
        <v>1362</v>
      </c>
    </row>
    <row r="2192" spans="1:40" x14ac:dyDescent="0.25">
      <c r="A2192">
        <v>2190</v>
      </c>
      <c r="B2192">
        <v>441</v>
      </c>
      <c r="C2192">
        <v>1155</v>
      </c>
      <c r="D2192">
        <v>99</v>
      </c>
      <c r="E2192">
        <v>1</v>
      </c>
      <c r="F2192">
        <v>99</v>
      </c>
      <c r="G2192">
        <v>1</v>
      </c>
      <c r="H2192" t="str">
        <f>VLOOKUP($C2192,'Raw-products'!$A$2:$H$1261,MATCH(H$1,'Raw-products'!$A$1:$H$1,0))</f>
        <v>Trousers</v>
      </c>
      <c r="I2192" t="str">
        <f>VLOOKUP($C2192,'Raw-products'!$A$2:$H$1261,MATCH(I$1,'Raw-products'!$A$1:$H$1,0))</f>
        <v>High-Waisted</v>
      </c>
      <c r="J2192" t="str">
        <f>VLOOKUP($C2192,'Raw-products'!$A$2:$H$1261,MATCH(J$1,'Raw-products'!$A$1:$H$1,0))</f>
        <v>XS</v>
      </c>
      <c r="K2192" t="str">
        <f>VLOOKUP($C2192,'Raw-products'!$A$2:$H$1261,MATCH(K$1,'Raw-products'!$A$1:$H$1,0))</f>
        <v>red</v>
      </c>
      <c r="L2192">
        <f>VLOOKUP($C2192,'Raw-products'!$A$2:$H$1261,MATCH(L$1,'Raw-products'!$A$1:$H$1,0))</f>
        <v>98</v>
      </c>
      <c r="M2192">
        <f>VLOOKUP($C2192,'Raw-products'!$A$2:$H$1261,MATCH(M$1,'Raw-products'!$A$1:$H$1,0))</f>
        <v>74</v>
      </c>
      <c r="N2192" s="5">
        <f t="shared" si="68"/>
        <v>7252</v>
      </c>
      <c r="O2192" cm="1">
        <f t="array" ref="O2192:R2192">_xlfn.XLOOKUP($B2192,'Raw -orders'!$A:$A,'Raw -orders'!$B:$E)</f>
        <v>726</v>
      </c>
      <c r="P2192">
        <v>13419</v>
      </c>
      <c r="Q2192" s="1">
        <v>44255</v>
      </c>
      <c r="R2192" s="1">
        <v>44257</v>
      </c>
      <c r="S2192" t="str" cm="1">
        <f t="array" ref="S2192:Z2192">_xlfn.XLOOKUP($O2192,'Raw - customers'!$A:$A,'Raw - customers'!$B:$I)</f>
        <v>Rey Grasner</v>
      </c>
      <c r="T2192" t="str">
        <v>Genderqueer</v>
      </c>
      <c r="U2192">
        <v>27</v>
      </c>
      <c r="V2192" t="str">
        <v>50 Layla RunApt. 551</v>
      </c>
      <c r="W2192">
        <v>9439</v>
      </c>
      <c r="X2192" t="str">
        <v>Cassinport</v>
      </c>
      <c r="Y2192" t="str">
        <v>Western Australia</v>
      </c>
      <c r="Z2192" t="str">
        <v>Australia</v>
      </c>
      <c r="AA2192">
        <v>2</v>
      </c>
      <c r="AB2192" s="3" t="str">
        <f t="shared" si="69"/>
        <v>0 to 10</v>
      </c>
      <c r="AM2192" s="6">
        <v>726</v>
      </c>
      <c r="AN2192" s="6" t="s">
        <v>1377</v>
      </c>
    </row>
    <row r="2193" spans="1:40" x14ac:dyDescent="0.25">
      <c r="A2193">
        <v>2191</v>
      </c>
      <c r="B2193">
        <v>441</v>
      </c>
      <c r="C2193">
        <v>974</v>
      </c>
      <c r="D2193">
        <v>97</v>
      </c>
      <c r="E2193">
        <v>1</v>
      </c>
      <c r="F2193">
        <v>97</v>
      </c>
      <c r="G2193">
        <v>1</v>
      </c>
      <c r="H2193" t="str">
        <f>VLOOKUP($C2193,'Raw-products'!$A$2:$H$1261,MATCH(H$1,'Raw-products'!$A$1:$H$1,0))</f>
        <v>Trousers</v>
      </c>
      <c r="I2193" t="str">
        <f>VLOOKUP($C2193,'Raw-products'!$A$2:$H$1261,MATCH(I$1,'Raw-products'!$A$1:$H$1,0))</f>
        <v>Slim-Fit</v>
      </c>
      <c r="J2193" t="str">
        <f>VLOOKUP($C2193,'Raw-products'!$A$2:$H$1261,MATCH(J$1,'Raw-products'!$A$1:$H$1,0))</f>
        <v>XL</v>
      </c>
      <c r="K2193" t="str">
        <f>VLOOKUP($C2193,'Raw-products'!$A$2:$H$1261,MATCH(K$1,'Raw-products'!$A$1:$H$1,0))</f>
        <v>indigo</v>
      </c>
      <c r="L2193">
        <f>VLOOKUP($C2193,'Raw-products'!$A$2:$H$1261,MATCH(L$1,'Raw-products'!$A$1:$H$1,0))</f>
        <v>119</v>
      </c>
      <c r="M2193">
        <f>VLOOKUP($C2193,'Raw-products'!$A$2:$H$1261,MATCH(M$1,'Raw-products'!$A$1:$H$1,0))</f>
        <v>66</v>
      </c>
      <c r="N2193" s="5">
        <f t="shared" si="68"/>
        <v>7854</v>
      </c>
      <c r="O2193" cm="1">
        <f t="array" ref="O2193:R2193">_xlfn.XLOOKUP($B2193,'Raw -orders'!$A:$A,'Raw -orders'!$B:$E)</f>
        <v>726</v>
      </c>
      <c r="P2193">
        <v>13419</v>
      </c>
      <c r="Q2193" s="1">
        <v>44255</v>
      </c>
      <c r="R2193" s="1">
        <v>44257</v>
      </c>
      <c r="S2193" t="str" cm="1">
        <f t="array" ref="S2193:Z2193">_xlfn.XLOOKUP($O2193,'Raw - customers'!$A:$A,'Raw - customers'!$B:$I)</f>
        <v>Rey Grasner</v>
      </c>
      <c r="T2193" t="str">
        <v>Genderqueer</v>
      </c>
      <c r="U2193">
        <v>27</v>
      </c>
      <c r="V2193" t="str">
        <v>50 Layla RunApt. 551</v>
      </c>
      <c r="W2193">
        <v>9439</v>
      </c>
      <c r="X2193" t="str">
        <v>Cassinport</v>
      </c>
      <c r="Y2193" t="str">
        <v>Western Australia</v>
      </c>
      <c r="Z2193" t="str">
        <v>Australia</v>
      </c>
      <c r="AA2193">
        <v>2</v>
      </c>
      <c r="AB2193" s="3" t="str">
        <f t="shared" si="69"/>
        <v>0 to 10</v>
      </c>
      <c r="AM2193" s="6">
        <v>726</v>
      </c>
      <c r="AN2193" s="6" t="s">
        <v>1377</v>
      </c>
    </row>
    <row r="2194" spans="1:40" x14ac:dyDescent="0.25">
      <c r="A2194">
        <v>2192</v>
      </c>
      <c r="B2194">
        <v>441</v>
      </c>
      <c r="C2194">
        <v>611</v>
      </c>
      <c r="D2194">
        <v>112</v>
      </c>
      <c r="E2194">
        <v>3</v>
      </c>
      <c r="F2194">
        <v>336</v>
      </c>
      <c r="G2194">
        <v>1</v>
      </c>
      <c r="H2194" t="str">
        <f>VLOOKUP($C2194,'Raw-products'!$A$2:$H$1261,MATCH(H$1,'Raw-products'!$A$1:$H$1,0))</f>
        <v>Jacket</v>
      </c>
      <c r="I2194" t="str">
        <f>VLOOKUP($C2194,'Raw-products'!$A$2:$H$1261,MATCH(I$1,'Raw-products'!$A$1:$H$1,0))</f>
        <v>Cardigan</v>
      </c>
      <c r="J2194" t="str">
        <f>VLOOKUP($C2194,'Raw-products'!$A$2:$H$1261,MATCH(J$1,'Raw-products'!$A$1:$H$1,0))</f>
        <v>S</v>
      </c>
      <c r="K2194" t="str">
        <f>VLOOKUP($C2194,'Raw-products'!$A$2:$H$1261,MATCH(K$1,'Raw-products'!$A$1:$H$1,0))</f>
        <v>green</v>
      </c>
      <c r="L2194">
        <f>VLOOKUP($C2194,'Raw-products'!$A$2:$H$1261,MATCH(L$1,'Raw-products'!$A$1:$H$1,0))</f>
        <v>118</v>
      </c>
      <c r="M2194">
        <f>VLOOKUP($C2194,'Raw-products'!$A$2:$H$1261,MATCH(M$1,'Raw-products'!$A$1:$H$1,0))</f>
        <v>62</v>
      </c>
      <c r="N2194" s="5">
        <f t="shared" si="68"/>
        <v>7316</v>
      </c>
      <c r="O2194" cm="1">
        <f t="array" ref="O2194:R2194">_xlfn.XLOOKUP($B2194,'Raw -orders'!$A:$A,'Raw -orders'!$B:$E)</f>
        <v>726</v>
      </c>
      <c r="P2194">
        <v>13419</v>
      </c>
      <c r="Q2194" s="1">
        <v>44255</v>
      </c>
      <c r="R2194" s="1">
        <v>44257</v>
      </c>
      <c r="S2194" t="str" cm="1">
        <f t="array" ref="S2194:Z2194">_xlfn.XLOOKUP($O2194,'Raw - customers'!$A:$A,'Raw - customers'!$B:$I)</f>
        <v>Rey Grasner</v>
      </c>
      <c r="T2194" t="str">
        <v>Genderqueer</v>
      </c>
      <c r="U2194">
        <v>27</v>
      </c>
      <c r="V2194" t="str">
        <v>50 Layla RunApt. 551</v>
      </c>
      <c r="W2194">
        <v>9439</v>
      </c>
      <c r="X2194" t="str">
        <v>Cassinport</v>
      </c>
      <c r="Y2194" t="str">
        <v>Western Australia</v>
      </c>
      <c r="Z2194" t="str">
        <v>Australia</v>
      </c>
      <c r="AA2194">
        <v>2</v>
      </c>
      <c r="AB2194" s="3" t="str">
        <f t="shared" si="69"/>
        <v>0 to 10</v>
      </c>
      <c r="AM2194" s="6">
        <v>726</v>
      </c>
      <c r="AN2194" s="6" t="s">
        <v>1377</v>
      </c>
    </row>
    <row r="2195" spans="1:40" x14ac:dyDescent="0.25">
      <c r="A2195">
        <v>2193</v>
      </c>
      <c r="B2195">
        <v>441</v>
      </c>
      <c r="C2195">
        <v>642</v>
      </c>
      <c r="D2195">
        <v>93</v>
      </c>
      <c r="E2195">
        <v>1</v>
      </c>
      <c r="F2195">
        <v>93</v>
      </c>
      <c r="G2195">
        <v>1</v>
      </c>
      <c r="H2195" t="str">
        <f>VLOOKUP($C2195,'Raw-products'!$A$2:$H$1261,MATCH(H$1,'Raw-products'!$A$1:$H$1,0))</f>
        <v>Jacket</v>
      </c>
      <c r="I2195" t="str">
        <f>VLOOKUP($C2195,'Raw-products'!$A$2:$H$1261,MATCH(I$1,'Raw-products'!$A$1:$H$1,0))</f>
        <v>Coach</v>
      </c>
      <c r="J2195" t="str">
        <f>VLOOKUP($C2195,'Raw-products'!$A$2:$H$1261,MATCH(J$1,'Raw-products'!$A$1:$H$1,0))</f>
        <v>M</v>
      </c>
      <c r="K2195" t="str">
        <f>VLOOKUP($C2195,'Raw-products'!$A$2:$H$1261,MATCH(K$1,'Raw-products'!$A$1:$H$1,0))</f>
        <v>yellow</v>
      </c>
      <c r="L2195">
        <f>VLOOKUP($C2195,'Raw-products'!$A$2:$H$1261,MATCH(L$1,'Raw-products'!$A$1:$H$1,0))</f>
        <v>115</v>
      </c>
      <c r="M2195">
        <f>VLOOKUP($C2195,'Raw-products'!$A$2:$H$1261,MATCH(M$1,'Raw-products'!$A$1:$H$1,0))</f>
        <v>48</v>
      </c>
      <c r="N2195" s="5">
        <f t="shared" si="68"/>
        <v>5520</v>
      </c>
      <c r="O2195" cm="1">
        <f t="array" ref="O2195:R2195">_xlfn.XLOOKUP($B2195,'Raw -orders'!$A:$A,'Raw -orders'!$B:$E)</f>
        <v>726</v>
      </c>
      <c r="P2195">
        <v>13419</v>
      </c>
      <c r="Q2195" s="1">
        <v>44255</v>
      </c>
      <c r="R2195" s="1">
        <v>44257</v>
      </c>
      <c r="S2195" t="str" cm="1">
        <f t="array" ref="S2195:Z2195">_xlfn.XLOOKUP($O2195,'Raw - customers'!$A:$A,'Raw - customers'!$B:$I)</f>
        <v>Rey Grasner</v>
      </c>
      <c r="T2195" t="str">
        <v>Genderqueer</v>
      </c>
      <c r="U2195">
        <v>27</v>
      </c>
      <c r="V2195" t="str">
        <v>50 Layla RunApt. 551</v>
      </c>
      <c r="W2195">
        <v>9439</v>
      </c>
      <c r="X2195" t="str">
        <v>Cassinport</v>
      </c>
      <c r="Y2195" t="str">
        <v>Western Australia</v>
      </c>
      <c r="Z2195" t="str">
        <v>Australia</v>
      </c>
      <c r="AA2195">
        <v>2</v>
      </c>
      <c r="AB2195" s="3" t="str">
        <f t="shared" si="69"/>
        <v>0 to 10</v>
      </c>
      <c r="AM2195" s="6">
        <v>726</v>
      </c>
      <c r="AN2195" s="6" t="s">
        <v>1377</v>
      </c>
    </row>
    <row r="2196" spans="1:40" x14ac:dyDescent="0.25">
      <c r="A2196">
        <v>2194</v>
      </c>
      <c r="B2196">
        <v>441</v>
      </c>
      <c r="C2196">
        <v>756</v>
      </c>
      <c r="D2196">
        <v>109</v>
      </c>
      <c r="E2196">
        <v>3</v>
      </c>
      <c r="F2196">
        <v>327</v>
      </c>
      <c r="G2196">
        <v>1</v>
      </c>
      <c r="H2196" t="str">
        <f>VLOOKUP($C2196,'Raw-products'!$A$2:$H$1261,MATCH(H$1,'Raw-products'!$A$1:$H$1,0))</f>
        <v>Jacket</v>
      </c>
      <c r="I2196" t="str">
        <f>VLOOKUP($C2196,'Raw-products'!$A$2:$H$1261,MATCH(I$1,'Raw-products'!$A$1:$H$1,0))</f>
        <v>Peacoat</v>
      </c>
      <c r="J2196" t="str">
        <f>VLOOKUP($C2196,'Raw-products'!$A$2:$H$1261,MATCH(J$1,'Raw-products'!$A$1:$H$1,0))</f>
        <v>S</v>
      </c>
      <c r="K2196" t="str">
        <f>VLOOKUP($C2196,'Raw-products'!$A$2:$H$1261,MATCH(K$1,'Raw-products'!$A$1:$H$1,0))</f>
        <v>blue</v>
      </c>
      <c r="L2196">
        <f>VLOOKUP($C2196,'Raw-products'!$A$2:$H$1261,MATCH(L$1,'Raw-products'!$A$1:$H$1,0))</f>
        <v>102</v>
      </c>
      <c r="M2196">
        <f>VLOOKUP($C2196,'Raw-products'!$A$2:$H$1261,MATCH(M$1,'Raw-products'!$A$1:$H$1,0))</f>
        <v>50</v>
      </c>
      <c r="N2196" s="5">
        <f t="shared" si="68"/>
        <v>5100</v>
      </c>
      <c r="O2196" cm="1">
        <f t="array" ref="O2196:R2196">_xlfn.XLOOKUP($B2196,'Raw -orders'!$A:$A,'Raw -orders'!$B:$E)</f>
        <v>726</v>
      </c>
      <c r="P2196">
        <v>13419</v>
      </c>
      <c r="Q2196" s="1">
        <v>44255</v>
      </c>
      <c r="R2196" s="1">
        <v>44257</v>
      </c>
      <c r="S2196" t="str" cm="1">
        <f t="array" ref="S2196:Z2196">_xlfn.XLOOKUP($O2196,'Raw - customers'!$A:$A,'Raw - customers'!$B:$I)</f>
        <v>Rey Grasner</v>
      </c>
      <c r="T2196" t="str">
        <v>Genderqueer</v>
      </c>
      <c r="U2196">
        <v>27</v>
      </c>
      <c r="V2196" t="str">
        <v>50 Layla RunApt. 551</v>
      </c>
      <c r="W2196">
        <v>9439</v>
      </c>
      <c r="X2196" t="str">
        <v>Cassinport</v>
      </c>
      <c r="Y2196" t="str">
        <v>Western Australia</v>
      </c>
      <c r="Z2196" t="str">
        <v>Australia</v>
      </c>
      <c r="AA2196">
        <v>2</v>
      </c>
      <c r="AB2196" s="3" t="str">
        <f t="shared" si="69"/>
        <v>0 to 10</v>
      </c>
      <c r="AM2196" s="6">
        <v>726</v>
      </c>
      <c r="AN2196" s="6" t="s">
        <v>1377</v>
      </c>
    </row>
    <row r="2197" spans="1:40" x14ac:dyDescent="0.25">
      <c r="A2197">
        <v>2195</v>
      </c>
      <c r="B2197">
        <v>441</v>
      </c>
      <c r="C2197">
        <v>447</v>
      </c>
      <c r="D2197">
        <v>107</v>
      </c>
      <c r="E2197">
        <v>3</v>
      </c>
      <c r="F2197">
        <v>321</v>
      </c>
      <c r="G2197">
        <v>1</v>
      </c>
      <c r="H2197" t="str">
        <f>VLOOKUP($C2197,'Raw-products'!$A$2:$H$1261,MATCH(H$1,'Raw-products'!$A$1:$H$1,0))</f>
        <v>Jacket</v>
      </c>
      <c r="I2197" t="str">
        <f>VLOOKUP($C2197,'Raw-products'!$A$2:$H$1261,MATCH(I$1,'Raw-products'!$A$1:$H$1,0))</f>
        <v>Denim</v>
      </c>
      <c r="J2197" t="str">
        <f>VLOOKUP($C2197,'Raw-products'!$A$2:$H$1261,MATCH(J$1,'Raw-products'!$A$1:$H$1,0))</f>
        <v>M</v>
      </c>
      <c r="K2197" t="str">
        <f>VLOOKUP($C2197,'Raw-products'!$A$2:$H$1261,MATCH(K$1,'Raw-products'!$A$1:$H$1,0))</f>
        <v>indigo</v>
      </c>
      <c r="L2197">
        <f>VLOOKUP($C2197,'Raw-products'!$A$2:$H$1261,MATCH(L$1,'Raw-products'!$A$1:$H$1,0))</f>
        <v>92</v>
      </c>
      <c r="M2197">
        <f>VLOOKUP($C2197,'Raw-products'!$A$2:$H$1261,MATCH(M$1,'Raw-products'!$A$1:$H$1,0))</f>
        <v>52</v>
      </c>
      <c r="N2197" s="5">
        <f t="shared" si="68"/>
        <v>4784</v>
      </c>
      <c r="O2197" cm="1">
        <f t="array" ref="O2197:R2197">_xlfn.XLOOKUP($B2197,'Raw -orders'!$A:$A,'Raw -orders'!$B:$E)</f>
        <v>726</v>
      </c>
      <c r="P2197">
        <v>13419</v>
      </c>
      <c r="Q2197" s="1">
        <v>44255</v>
      </c>
      <c r="R2197" s="1">
        <v>44257</v>
      </c>
      <c r="S2197" t="str" cm="1">
        <f t="array" ref="S2197:Z2197">_xlfn.XLOOKUP($O2197,'Raw - customers'!$A:$A,'Raw - customers'!$B:$I)</f>
        <v>Rey Grasner</v>
      </c>
      <c r="T2197" t="str">
        <v>Genderqueer</v>
      </c>
      <c r="U2197">
        <v>27</v>
      </c>
      <c r="V2197" t="str">
        <v>50 Layla RunApt. 551</v>
      </c>
      <c r="W2197">
        <v>9439</v>
      </c>
      <c r="X2197" t="str">
        <v>Cassinport</v>
      </c>
      <c r="Y2197" t="str">
        <v>Western Australia</v>
      </c>
      <c r="Z2197" t="str">
        <v>Australia</v>
      </c>
      <c r="AA2197">
        <v>2</v>
      </c>
      <c r="AB2197" s="3" t="str">
        <f t="shared" si="69"/>
        <v>0 to 10</v>
      </c>
      <c r="AM2197" s="6">
        <v>726</v>
      </c>
      <c r="AN2197" s="6" t="s">
        <v>1377</v>
      </c>
    </row>
    <row r="2198" spans="1:40" x14ac:dyDescent="0.25">
      <c r="A2198">
        <v>2196</v>
      </c>
      <c r="B2198">
        <v>441</v>
      </c>
      <c r="C2198">
        <v>199</v>
      </c>
      <c r="D2198">
        <v>98</v>
      </c>
      <c r="E2198">
        <v>2</v>
      </c>
      <c r="F2198">
        <v>196</v>
      </c>
      <c r="G2198">
        <v>1</v>
      </c>
      <c r="H2198" t="str">
        <f>VLOOKUP($C2198,'Raw-products'!$A$2:$H$1261,MATCH(H$1,'Raw-products'!$A$1:$H$1,0))</f>
        <v>Shirt</v>
      </c>
      <c r="I2198" t="str">
        <f>VLOOKUP($C2198,'Raw-products'!$A$2:$H$1261,MATCH(I$1,'Raw-products'!$A$1:$H$1,0))</f>
        <v>Camp Collared</v>
      </c>
      <c r="J2198" t="str">
        <f>VLOOKUP($C2198,'Raw-products'!$A$2:$H$1261,MATCH(J$1,'Raw-products'!$A$1:$H$1,0))</f>
        <v>XL</v>
      </c>
      <c r="K2198" t="str">
        <f>VLOOKUP($C2198,'Raw-products'!$A$2:$H$1261,MATCH(K$1,'Raw-products'!$A$1:$H$1,0))</f>
        <v>blue</v>
      </c>
      <c r="L2198">
        <f>VLOOKUP($C2198,'Raw-products'!$A$2:$H$1261,MATCH(L$1,'Raw-products'!$A$1:$H$1,0))</f>
        <v>112</v>
      </c>
      <c r="M2198">
        <f>VLOOKUP($C2198,'Raw-products'!$A$2:$H$1261,MATCH(M$1,'Raw-products'!$A$1:$H$1,0))</f>
        <v>51</v>
      </c>
      <c r="N2198" s="5">
        <f t="shared" si="68"/>
        <v>5712</v>
      </c>
      <c r="O2198" cm="1">
        <f t="array" ref="O2198:R2198">_xlfn.XLOOKUP($B2198,'Raw -orders'!$A:$A,'Raw -orders'!$B:$E)</f>
        <v>726</v>
      </c>
      <c r="P2198">
        <v>13419</v>
      </c>
      <c r="Q2198" s="1">
        <v>44255</v>
      </c>
      <c r="R2198" s="1">
        <v>44257</v>
      </c>
      <c r="S2198" t="str" cm="1">
        <f t="array" ref="S2198:Z2198">_xlfn.XLOOKUP($O2198,'Raw - customers'!$A:$A,'Raw - customers'!$B:$I)</f>
        <v>Rey Grasner</v>
      </c>
      <c r="T2198" t="str">
        <v>Genderqueer</v>
      </c>
      <c r="U2198">
        <v>27</v>
      </c>
      <c r="V2198" t="str">
        <v>50 Layla RunApt. 551</v>
      </c>
      <c r="W2198">
        <v>9439</v>
      </c>
      <c r="X2198" t="str">
        <v>Cassinport</v>
      </c>
      <c r="Y2198" t="str">
        <v>Western Australia</v>
      </c>
      <c r="Z2198" t="str">
        <v>Australia</v>
      </c>
      <c r="AA2198">
        <v>2</v>
      </c>
      <c r="AB2198" s="3" t="str">
        <f t="shared" si="69"/>
        <v>0 to 10</v>
      </c>
      <c r="AM2198" s="6">
        <v>726</v>
      </c>
      <c r="AN2198" s="6" t="s">
        <v>1377</v>
      </c>
    </row>
    <row r="2199" spans="1:40" x14ac:dyDescent="0.25">
      <c r="A2199">
        <v>2197</v>
      </c>
      <c r="B2199">
        <v>441</v>
      </c>
      <c r="C2199">
        <v>169</v>
      </c>
      <c r="D2199">
        <v>91</v>
      </c>
      <c r="E2199">
        <v>3</v>
      </c>
      <c r="F2199">
        <v>273</v>
      </c>
      <c r="G2199">
        <v>1</v>
      </c>
      <c r="H2199" t="str">
        <f>VLOOKUP($C2199,'Raw-products'!$A$2:$H$1261,MATCH(H$1,'Raw-products'!$A$1:$H$1,0))</f>
        <v>Shirt</v>
      </c>
      <c r="I2199" t="str">
        <f>VLOOKUP($C2199,'Raw-products'!$A$2:$H$1261,MATCH(I$1,'Raw-products'!$A$1:$H$1,0))</f>
        <v>Linen</v>
      </c>
      <c r="J2199" t="str">
        <f>VLOOKUP($C2199,'Raw-products'!$A$2:$H$1261,MATCH(J$1,'Raw-products'!$A$1:$H$1,0))</f>
        <v>XL</v>
      </c>
      <c r="K2199" t="str">
        <f>VLOOKUP($C2199,'Raw-products'!$A$2:$H$1261,MATCH(K$1,'Raw-products'!$A$1:$H$1,0))</f>
        <v>indigo</v>
      </c>
      <c r="L2199">
        <f>VLOOKUP($C2199,'Raw-products'!$A$2:$H$1261,MATCH(L$1,'Raw-products'!$A$1:$H$1,0))</f>
        <v>116</v>
      </c>
      <c r="M2199">
        <f>VLOOKUP($C2199,'Raw-products'!$A$2:$H$1261,MATCH(M$1,'Raw-products'!$A$1:$H$1,0))</f>
        <v>66</v>
      </c>
      <c r="N2199" s="5">
        <f t="shared" si="68"/>
        <v>7656</v>
      </c>
      <c r="O2199" cm="1">
        <f t="array" ref="O2199:R2199">_xlfn.XLOOKUP($B2199,'Raw -orders'!$A:$A,'Raw -orders'!$B:$E)</f>
        <v>726</v>
      </c>
      <c r="P2199">
        <v>13419</v>
      </c>
      <c r="Q2199" s="1">
        <v>44255</v>
      </c>
      <c r="R2199" s="1">
        <v>44257</v>
      </c>
      <c r="S2199" t="str" cm="1">
        <f t="array" ref="S2199:Z2199">_xlfn.XLOOKUP($O2199,'Raw - customers'!$A:$A,'Raw - customers'!$B:$I)</f>
        <v>Rey Grasner</v>
      </c>
      <c r="T2199" t="str">
        <v>Genderqueer</v>
      </c>
      <c r="U2199">
        <v>27</v>
      </c>
      <c r="V2199" t="str">
        <v>50 Layla RunApt. 551</v>
      </c>
      <c r="W2199">
        <v>9439</v>
      </c>
      <c r="X2199" t="str">
        <v>Cassinport</v>
      </c>
      <c r="Y2199" t="str">
        <v>Western Australia</v>
      </c>
      <c r="Z2199" t="str">
        <v>Australia</v>
      </c>
      <c r="AA2199">
        <v>2</v>
      </c>
      <c r="AB2199" s="3" t="str">
        <f t="shared" si="69"/>
        <v>0 to 10</v>
      </c>
      <c r="AM2199" s="6">
        <v>726</v>
      </c>
      <c r="AN2199" s="6" t="s">
        <v>1377</v>
      </c>
    </row>
    <row r="2200" spans="1:40" x14ac:dyDescent="0.25">
      <c r="A2200">
        <v>2198</v>
      </c>
      <c r="B2200">
        <v>442</v>
      </c>
      <c r="C2200">
        <v>1242</v>
      </c>
      <c r="D2200">
        <v>112</v>
      </c>
      <c r="E2200">
        <v>2</v>
      </c>
      <c r="F2200">
        <v>224</v>
      </c>
      <c r="G2200">
        <v>1</v>
      </c>
      <c r="H2200" t="str">
        <f>VLOOKUP($C2200,'Raw-products'!$A$2:$H$1261,MATCH(H$1,'Raw-products'!$A$1:$H$1,0))</f>
        <v>Trousers</v>
      </c>
      <c r="I2200" t="str">
        <f>VLOOKUP($C2200,'Raw-products'!$A$2:$H$1261,MATCH(I$1,'Raw-products'!$A$1:$H$1,0))</f>
        <v>Tracksuit Bottoms</v>
      </c>
      <c r="J2200" t="str">
        <f>VLOOKUP($C2200,'Raw-products'!$A$2:$H$1261,MATCH(J$1,'Raw-products'!$A$1:$H$1,0))</f>
        <v>M</v>
      </c>
      <c r="K2200" t="str">
        <f>VLOOKUP($C2200,'Raw-products'!$A$2:$H$1261,MATCH(K$1,'Raw-products'!$A$1:$H$1,0))</f>
        <v>green</v>
      </c>
      <c r="L2200">
        <f>VLOOKUP($C2200,'Raw-products'!$A$2:$H$1261,MATCH(L$1,'Raw-products'!$A$1:$H$1,0))</f>
        <v>91</v>
      </c>
      <c r="M2200">
        <f>VLOOKUP($C2200,'Raw-products'!$A$2:$H$1261,MATCH(M$1,'Raw-products'!$A$1:$H$1,0))</f>
        <v>47</v>
      </c>
      <c r="N2200" s="5">
        <f t="shared" si="68"/>
        <v>4277</v>
      </c>
      <c r="O2200" cm="1">
        <f t="array" ref="O2200:R2200">_xlfn.XLOOKUP($B2200,'Raw -orders'!$A:$A,'Raw -orders'!$B:$E)</f>
        <v>693</v>
      </c>
      <c r="P2200">
        <v>58324</v>
      </c>
      <c r="Q2200" s="1">
        <v>44279</v>
      </c>
      <c r="R2200" s="1">
        <v>44285</v>
      </c>
      <c r="S2200" t="str" cm="1">
        <f t="array" ref="S2200:Z2200">_xlfn.XLOOKUP($O2200,'Raw - customers'!$A:$A,'Raw - customers'!$B:$I)</f>
        <v>Hetti Fibbens</v>
      </c>
      <c r="T2200" t="str">
        <v>Genderqueer</v>
      </c>
      <c r="U2200">
        <v>45</v>
      </c>
      <c r="V2200" t="str">
        <v>019 Lang SquareSuite 468</v>
      </c>
      <c r="W2200">
        <v>6160</v>
      </c>
      <c r="X2200" t="str">
        <v>Beattychester</v>
      </c>
      <c r="Y2200" t="str">
        <v>Queensland</v>
      </c>
      <c r="Z2200" t="str">
        <v>Australia</v>
      </c>
      <c r="AA2200">
        <v>3</v>
      </c>
      <c r="AB2200" s="3" t="str">
        <f t="shared" si="69"/>
        <v>0 to 10</v>
      </c>
      <c r="AM2200" s="6">
        <v>693</v>
      </c>
      <c r="AN2200" s="6" t="s">
        <v>1355</v>
      </c>
    </row>
    <row r="2201" spans="1:40" x14ac:dyDescent="0.25">
      <c r="A2201">
        <v>2199</v>
      </c>
      <c r="B2201">
        <v>442</v>
      </c>
      <c r="C2201">
        <v>970</v>
      </c>
      <c r="D2201">
        <v>97</v>
      </c>
      <c r="E2201">
        <v>1</v>
      </c>
      <c r="F2201">
        <v>97</v>
      </c>
      <c r="G2201">
        <v>1</v>
      </c>
      <c r="H2201" t="str">
        <f>VLOOKUP($C2201,'Raw-products'!$A$2:$H$1261,MATCH(H$1,'Raw-products'!$A$1:$H$1,0))</f>
        <v>Trousers</v>
      </c>
      <c r="I2201" t="str">
        <f>VLOOKUP($C2201,'Raw-products'!$A$2:$H$1261,MATCH(I$1,'Raw-products'!$A$1:$H$1,0))</f>
        <v>Slim-Fit</v>
      </c>
      <c r="J2201" t="str">
        <f>VLOOKUP($C2201,'Raw-products'!$A$2:$H$1261,MATCH(J$1,'Raw-products'!$A$1:$H$1,0))</f>
        <v>XS</v>
      </c>
      <c r="K2201" t="str">
        <f>VLOOKUP($C2201,'Raw-products'!$A$2:$H$1261,MATCH(K$1,'Raw-products'!$A$1:$H$1,0))</f>
        <v>indigo</v>
      </c>
      <c r="L2201">
        <f>VLOOKUP($C2201,'Raw-products'!$A$2:$H$1261,MATCH(L$1,'Raw-products'!$A$1:$H$1,0))</f>
        <v>119</v>
      </c>
      <c r="M2201">
        <f>VLOOKUP($C2201,'Raw-products'!$A$2:$H$1261,MATCH(M$1,'Raw-products'!$A$1:$H$1,0))</f>
        <v>74</v>
      </c>
      <c r="N2201" s="5">
        <f t="shared" si="68"/>
        <v>8806</v>
      </c>
      <c r="O2201" cm="1">
        <f t="array" ref="O2201:R2201">_xlfn.XLOOKUP($B2201,'Raw -orders'!$A:$A,'Raw -orders'!$B:$E)</f>
        <v>693</v>
      </c>
      <c r="P2201">
        <v>58324</v>
      </c>
      <c r="Q2201" s="1">
        <v>44279</v>
      </c>
      <c r="R2201" s="1">
        <v>44285</v>
      </c>
      <c r="S2201" t="str" cm="1">
        <f t="array" ref="S2201:Z2201">_xlfn.XLOOKUP($O2201,'Raw - customers'!$A:$A,'Raw - customers'!$B:$I)</f>
        <v>Hetti Fibbens</v>
      </c>
      <c r="T2201" t="str">
        <v>Genderqueer</v>
      </c>
      <c r="U2201">
        <v>45</v>
      </c>
      <c r="V2201" t="str">
        <v>019 Lang SquareSuite 468</v>
      </c>
      <c r="W2201">
        <v>6160</v>
      </c>
      <c r="X2201" t="str">
        <v>Beattychester</v>
      </c>
      <c r="Y2201" t="str">
        <v>Queensland</v>
      </c>
      <c r="Z2201" t="str">
        <v>Australia</v>
      </c>
      <c r="AA2201">
        <v>3</v>
      </c>
      <c r="AB2201" s="3" t="str">
        <f t="shared" si="69"/>
        <v>0 to 10</v>
      </c>
      <c r="AM2201" s="6">
        <v>693</v>
      </c>
      <c r="AN2201" s="6" t="s">
        <v>1355</v>
      </c>
    </row>
    <row r="2202" spans="1:40" x14ac:dyDescent="0.25">
      <c r="A2202">
        <v>2200</v>
      </c>
      <c r="B2202">
        <v>442</v>
      </c>
      <c r="C2202">
        <v>873</v>
      </c>
      <c r="D2202">
        <v>113</v>
      </c>
      <c r="E2202">
        <v>1</v>
      </c>
      <c r="F2202">
        <v>113</v>
      </c>
      <c r="G2202">
        <v>1</v>
      </c>
      <c r="H2202" t="str">
        <f>VLOOKUP($C2202,'Raw-products'!$A$2:$H$1261,MATCH(H$1,'Raw-products'!$A$1:$H$1,0))</f>
        <v>Trousers</v>
      </c>
      <c r="I2202" t="str">
        <f>VLOOKUP($C2202,'Raw-products'!$A$2:$H$1261,MATCH(I$1,'Raw-products'!$A$1:$H$1,0))</f>
        <v>Chinos</v>
      </c>
      <c r="J2202" t="str">
        <f>VLOOKUP($C2202,'Raw-products'!$A$2:$H$1261,MATCH(J$1,'Raw-products'!$A$1:$H$1,0))</f>
        <v>L</v>
      </c>
      <c r="K2202" t="str">
        <f>VLOOKUP($C2202,'Raw-products'!$A$2:$H$1261,MATCH(K$1,'Raw-products'!$A$1:$H$1,0))</f>
        <v>violet</v>
      </c>
      <c r="L2202">
        <f>VLOOKUP($C2202,'Raw-products'!$A$2:$H$1261,MATCH(L$1,'Raw-products'!$A$1:$H$1,0))</f>
        <v>100</v>
      </c>
      <c r="M2202">
        <f>VLOOKUP($C2202,'Raw-products'!$A$2:$H$1261,MATCH(M$1,'Raw-products'!$A$1:$H$1,0))</f>
        <v>62</v>
      </c>
      <c r="N2202" s="5">
        <f t="shared" si="68"/>
        <v>6200</v>
      </c>
      <c r="O2202" cm="1">
        <f t="array" ref="O2202:R2202">_xlfn.XLOOKUP($B2202,'Raw -orders'!$A:$A,'Raw -orders'!$B:$E)</f>
        <v>693</v>
      </c>
      <c r="P2202">
        <v>58324</v>
      </c>
      <c r="Q2202" s="1">
        <v>44279</v>
      </c>
      <c r="R2202" s="1">
        <v>44285</v>
      </c>
      <c r="S2202" t="str" cm="1">
        <f t="array" ref="S2202:Z2202">_xlfn.XLOOKUP($O2202,'Raw - customers'!$A:$A,'Raw - customers'!$B:$I)</f>
        <v>Hetti Fibbens</v>
      </c>
      <c r="T2202" t="str">
        <v>Genderqueer</v>
      </c>
      <c r="U2202">
        <v>45</v>
      </c>
      <c r="V2202" t="str">
        <v>019 Lang SquareSuite 468</v>
      </c>
      <c r="W2202">
        <v>6160</v>
      </c>
      <c r="X2202" t="str">
        <v>Beattychester</v>
      </c>
      <c r="Y2202" t="str">
        <v>Queensland</v>
      </c>
      <c r="Z2202" t="str">
        <v>Australia</v>
      </c>
      <c r="AA2202">
        <v>3</v>
      </c>
      <c r="AB2202" s="3" t="str">
        <f t="shared" si="69"/>
        <v>0 to 10</v>
      </c>
      <c r="AM2202" s="6">
        <v>693</v>
      </c>
      <c r="AN2202" s="6" t="s">
        <v>1355</v>
      </c>
    </row>
    <row r="2203" spans="1:40" x14ac:dyDescent="0.25">
      <c r="A2203">
        <v>2201</v>
      </c>
      <c r="B2203">
        <v>443</v>
      </c>
      <c r="C2203">
        <v>513</v>
      </c>
      <c r="D2203">
        <v>102</v>
      </c>
      <c r="E2203">
        <v>2</v>
      </c>
      <c r="F2203">
        <v>204</v>
      </c>
      <c r="G2203">
        <v>1</v>
      </c>
      <c r="H2203" t="str">
        <f>VLOOKUP($C2203,'Raw-products'!$A$2:$H$1261,MATCH(H$1,'Raw-products'!$A$1:$H$1,0))</f>
        <v>Jacket</v>
      </c>
      <c r="I2203" t="str">
        <f>VLOOKUP($C2203,'Raw-products'!$A$2:$H$1261,MATCH(I$1,'Raw-products'!$A$1:$H$1,0))</f>
        <v>Windbreaker</v>
      </c>
      <c r="J2203" t="str">
        <f>VLOOKUP($C2203,'Raw-products'!$A$2:$H$1261,MATCH(J$1,'Raw-products'!$A$1:$H$1,0))</f>
        <v>L</v>
      </c>
      <c r="K2203" t="str">
        <f>VLOOKUP($C2203,'Raw-products'!$A$2:$H$1261,MATCH(K$1,'Raw-products'!$A$1:$H$1,0))</f>
        <v>blue</v>
      </c>
      <c r="L2203">
        <f>VLOOKUP($C2203,'Raw-products'!$A$2:$H$1261,MATCH(L$1,'Raw-products'!$A$1:$H$1,0))</f>
        <v>109</v>
      </c>
      <c r="M2203">
        <f>VLOOKUP($C2203,'Raw-products'!$A$2:$H$1261,MATCH(M$1,'Raw-products'!$A$1:$H$1,0))</f>
        <v>41</v>
      </c>
      <c r="N2203" s="5">
        <f t="shared" si="68"/>
        <v>4469</v>
      </c>
      <c r="O2203" cm="1">
        <f t="array" ref="O2203:R2203">_xlfn.XLOOKUP($B2203,'Raw -orders'!$A:$A,'Raw -orders'!$B:$E)</f>
        <v>966</v>
      </c>
      <c r="P2203">
        <v>10043</v>
      </c>
      <c r="Q2203" s="1">
        <v>44264</v>
      </c>
      <c r="R2203" s="1">
        <v>44282</v>
      </c>
      <c r="S2203" t="str" cm="1">
        <f t="array" ref="S2203:Z2203">_xlfn.XLOOKUP($O2203,'Raw - customers'!$A:$A,'Raw - customers'!$B:$I)</f>
        <v>Bunni Poundsford</v>
      </c>
      <c r="T2203" t="str">
        <v>Female</v>
      </c>
      <c r="U2203">
        <v>63</v>
      </c>
      <c r="V2203" t="str">
        <v>419 Logan CircuitApt. 206</v>
      </c>
      <c r="W2203">
        <v>2732</v>
      </c>
      <c r="X2203" t="str">
        <v>South Heidi</v>
      </c>
      <c r="Y2203" t="str">
        <v>Western Australia</v>
      </c>
      <c r="Z2203" t="str">
        <v>Australia</v>
      </c>
      <c r="AA2203">
        <v>3</v>
      </c>
      <c r="AB2203" s="3" t="str">
        <f t="shared" si="69"/>
        <v>10 to 20</v>
      </c>
      <c r="AM2203" s="6">
        <v>966</v>
      </c>
      <c r="AN2203" s="6" t="s">
        <v>1377</v>
      </c>
    </row>
    <row r="2204" spans="1:40" x14ac:dyDescent="0.25">
      <c r="A2204">
        <v>2202</v>
      </c>
      <c r="B2204">
        <v>443</v>
      </c>
      <c r="C2204">
        <v>380</v>
      </c>
      <c r="D2204">
        <v>94</v>
      </c>
      <c r="E2204">
        <v>2</v>
      </c>
      <c r="F2204">
        <v>188</v>
      </c>
      <c r="G2204">
        <v>1</v>
      </c>
      <c r="H2204" t="str">
        <f>VLOOKUP($C2204,'Raw-products'!$A$2:$H$1261,MATCH(H$1,'Raw-products'!$A$1:$H$1,0))</f>
        <v>Shirt</v>
      </c>
      <c r="I2204" t="str">
        <f>VLOOKUP($C2204,'Raw-products'!$A$2:$H$1261,MATCH(I$1,'Raw-products'!$A$1:$H$1,0))</f>
        <v>Henley</v>
      </c>
      <c r="J2204" t="str">
        <f>VLOOKUP($C2204,'Raw-products'!$A$2:$H$1261,MATCH(J$1,'Raw-products'!$A$1:$H$1,0))</f>
        <v>XS</v>
      </c>
      <c r="K2204" t="str">
        <f>VLOOKUP($C2204,'Raw-products'!$A$2:$H$1261,MATCH(K$1,'Raw-products'!$A$1:$H$1,0))</f>
        <v>violet</v>
      </c>
      <c r="L2204">
        <f>VLOOKUP($C2204,'Raw-products'!$A$2:$H$1261,MATCH(L$1,'Raw-products'!$A$1:$H$1,0))</f>
        <v>92</v>
      </c>
      <c r="M2204">
        <f>VLOOKUP($C2204,'Raw-products'!$A$2:$H$1261,MATCH(M$1,'Raw-products'!$A$1:$H$1,0))</f>
        <v>50</v>
      </c>
      <c r="N2204" s="5">
        <f t="shared" si="68"/>
        <v>4600</v>
      </c>
      <c r="O2204" cm="1">
        <f t="array" ref="O2204:R2204">_xlfn.XLOOKUP($B2204,'Raw -orders'!$A:$A,'Raw -orders'!$B:$E)</f>
        <v>966</v>
      </c>
      <c r="P2204">
        <v>10043</v>
      </c>
      <c r="Q2204" s="1">
        <v>44264</v>
      </c>
      <c r="R2204" s="1">
        <v>44282</v>
      </c>
      <c r="S2204" t="str" cm="1">
        <f t="array" ref="S2204:Z2204">_xlfn.XLOOKUP($O2204,'Raw - customers'!$A:$A,'Raw - customers'!$B:$I)</f>
        <v>Bunni Poundsford</v>
      </c>
      <c r="T2204" t="str">
        <v>Female</v>
      </c>
      <c r="U2204">
        <v>63</v>
      </c>
      <c r="V2204" t="str">
        <v>419 Logan CircuitApt. 206</v>
      </c>
      <c r="W2204">
        <v>2732</v>
      </c>
      <c r="X2204" t="str">
        <v>South Heidi</v>
      </c>
      <c r="Y2204" t="str">
        <v>Western Australia</v>
      </c>
      <c r="Z2204" t="str">
        <v>Australia</v>
      </c>
      <c r="AA2204">
        <v>3</v>
      </c>
      <c r="AB2204" s="3" t="str">
        <f t="shared" si="69"/>
        <v>10 to 20</v>
      </c>
      <c r="AM2204" s="6">
        <v>966</v>
      </c>
      <c r="AN2204" s="6" t="s">
        <v>1377</v>
      </c>
    </row>
    <row r="2205" spans="1:40" x14ac:dyDescent="0.25">
      <c r="A2205">
        <v>2203</v>
      </c>
      <c r="B2205">
        <v>443</v>
      </c>
      <c r="C2205">
        <v>46</v>
      </c>
      <c r="D2205">
        <v>104</v>
      </c>
      <c r="E2205">
        <v>2</v>
      </c>
      <c r="F2205">
        <v>208</v>
      </c>
      <c r="G2205">
        <v>1</v>
      </c>
      <c r="H2205" t="str">
        <f>VLOOKUP($C2205,'Raw-products'!$A$2:$H$1261,MATCH(H$1,'Raw-products'!$A$1:$H$1,0))</f>
        <v>Shirt</v>
      </c>
      <c r="I2205" t="str">
        <f>VLOOKUP($C2205,'Raw-products'!$A$2:$H$1261,MATCH(I$1,'Raw-products'!$A$1:$H$1,0))</f>
        <v>Dress</v>
      </c>
      <c r="J2205" t="str">
        <f>VLOOKUP($C2205,'Raw-products'!$A$2:$H$1261,MATCH(J$1,'Raw-products'!$A$1:$H$1,0))</f>
        <v>S</v>
      </c>
      <c r="K2205" t="str">
        <f>VLOOKUP($C2205,'Raw-products'!$A$2:$H$1261,MATCH(K$1,'Raw-products'!$A$1:$H$1,0))</f>
        <v>yellow</v>
      </c>
      <c r="L2205">
        <f>VLOOKUP($C2205,'Raw-products'!$A$2:$H$1261,MATCH(L$1,'Raw-products'!$A$1:$H$1,0))</f>
        <v>119</v>
      </c>
      <c r="M2205">
        <f>VLOOKUP($C2205,'Raw-products'!$A$2:$H$1261,MATCH(M$1,'Raw-products'!$A$1:$H$1,0))</f>
        <v>56</v>
      </c>
      <c r="N2205" s="5">
        <f t="shared" si="68"/>
        <v>6664</v>
      </c>
      <c r="O2205" cm="1">
        <f t="array" ref="O2205:R2205">_xlfn.XLOOKUP($B2205,'Raw -orders'!$A:$A,'Raw -orders'!$B:$E)</f>
        <v>966</v>
      </c>
      <c r="P2205">
        <v>10043</v>
      </c>
      <c r="Q2205" s="1">
        <v>44264</v>
      </c>
      <c r="R2205" s="1">
        <v>44282</v>
      </c>
      <c r="S2205" t="str" cm="1">
        <f t="array" ref="S2205:Z2205">_xlfn.XLOOKUP($O2205,'Raw - customers'!$A:$A,'Raw - customers'!$B:$I)</f>
        <v>Bunni Poundsford</v>
      </c>
      <c r="T2205" t="str">
        <v>Female</v>
      </c>
      <c r="U2205">
        <v>63</v>
      </c>
      <c r="V2205" t="str">
        <v>419 Logan CircuitApt. 206</v>
      </c>
      <c r="W2205">
        <v>2732</v>
      </c>
      <c r="X2205" t="str">
        <v>South Heidi</v>
      </c>
      <c r="Y2205" t="str">
        <v>Western Australia</v>
      </c>
      <c r="Z2205" t="str">
        <v>Australia</v>
      </c>
      <c r="AA2205">
        <v>3</v>
      </c>
      <c r="AB2205" s="3" t="str">
        <f t="shared" si="69"/>
        <v>10 to 20</v>
      </c>
      <c r="AM2205" s="6">
        <v>966</v>
      </c>
      <c r="AN2205" s="6" t="s">
        <v>1377</v>
      </c>
    </row>
    <row r="2206" spans="1:40" x14ac:dyDescent="0.25">
      <c r="A2206">
        <v>2204</v>
      </c>
      <c r="B2206">
        <v>444</v>
      </c>
      <c r="C2206">
        <v>39</v>
      </c>
      <c r="D2206">
        <v>104</v>
      </c>
      <c r="E2206">
        <v>3</v>
      </c>
      <c r="F2206">
        <v>312</v>
      </c>
      <c r="G2206">
        <v>1</v>
      </c>
      <c r="H2206" t="str">
        <f>VLOOKUP($C2206,'Raw-products'!$A$2:$H$1261,MATCH(H$1,'Raw-products'!$A$1:$H$1,0))</f>
        <v>Shirt</v>
      </c>
      <c r="I2206" t="str">
        <f>VLOOKUP($C2206,'Raw-products'!$A$2:$H$1261,MATCH(I$1,'Raw-products'!$A$1:$H$1,0))</f>
        <v>Dress</v>
      </c>
      <c r="J2206" t="str">
        <f>VLOOKUP($C2206,'Raw-products'!$A$2:$H$1261,MATCH(J$1,'Raw-products'!$A$1:$H$1,0))</f>
        <v>XL</v>
      </c>
      <c r="K2206" t="str">
        <f>VLOOKUP($C2206,'Raw-products'!$A$2:$H$1261,MATCH(K$1,'Raw-products'!$A$1:$H$1,0))</f>
        <v>red</v>
      </c>
      <c r="L2206">
        <f>VLOOKUP($C2206,'Raw-products'!$A$2:$H$1261,MATCH(L$1,'Raw-products'!$A$1:$H$1,0))</f>
        <v>119</v>
      </c>
      <c r="M2206">
        <f>VLOOKUP($C2206,'Raw-products'!$A$2:$H$1261,MATCH(M$1,'Raw-products'!$A$1:$H$1,0))</f>
        <v>47</v>
      </c>
      <c r="N2206" s="5">
        <f t="shared" si="68"/>
        <v>5593</v>
      </c>
      <c r="O2206" cm="1">
        <f t="array" ref="O2206:R2206">_xlfn.XLOOKUP($B2206,'Raw -orders'!$A:$A,'Raw -orders'!$B:$E)</f>
        <v>383</v>
      </c>
      <c r="P2206">
        <v>33452</v>
      </c>
      <c r="Q2206" s="1">
        <v>44262</v>
      </c>
      <c r="R2206" s="1">
        <v>44281</v>
      </c>
      <c r="S2206" t="str" cm="1">
        <f t="array" ref="S2206:Z2206">_xlfn.XLOOKUP($O2206,'Raw - customers'!$A:$A,'Raw - customers'!$B:$I)</f>
        <v>Nathanil Runchman</v>
      </c>
      <c r="T2206" t="str">
        <v>Non-binary</v>
      </c>
      <c r="U2206">
        <v>23</v>
      </c>
      <c r="V2206" t="str">
        <v>831 Ava SquareApt. 776</v>
      </c>
      <c r="W2206">
        <v>2310</v>
      </c>
      <c r="X2206" t="str">
        <v>South Hannahstad</v>
      </c>
      <c r="Y2206" t="str">
        <v>Victoria</v>
      </c>
      <c r="Z2206" t="str">
        <v>Australia</v>
      </c>
      <c r="AA2206">
        <v>3</v>
      </c>
      <c r="AB2206" s="3" t="str">
        <f t="shared" si="69"/>
        <v>10 to 20</v>
      </c>
      <c r="AM2206" s="6">
        <v>383</v>
      </c>
      <c r="AN2206" s="6" t="s">
        <v>1396</v>
      </c>
    </row>
    <row r="2207" spans="1:40" x14ac:dyDescent="0.25">
      <c r="A2207">
        <v>2205</v>
      </c>
      <c r="B2207">
        <v>444</v>
      </c>
      <c r="C2207">
        <v>263</v>
      </c>
      <c r="D2207">
        <v>95</v>
      </c>
      <c r="E2207">
        <v>1</v>
      </c>
      <c r="F2207">
        <v>95</v>
      </c>
      <c r="G2207">
        <v>1</v>
      </c>
      <c r="H2207" t="str">
        <f>VLOOKUP($C2207,'Raw-products'!$A$2:$H$1261,MATCH(H$1,'Raw-products'!$A$1:$H$1,0))</f>
        <v>Shirt</v>
      </c>
      <c r="I2207" t="str">
        <f>VLOOKUP($C2207,'Raw-products'!$A$2:$H$1261,MATCH(I$1,'Raw-products'!$A$1:$H$1,0))</f>
        <v>Polo</v>
      </c>
      <c r="J2207" t="str">
        <f>VLOOKUP($C2207,'Raw-products'!$A$2:$H$1261,MATCH(J$1,'Raw-products'!$A$1:$H$1,0))</f>
        <v>L</v>
      </c>
      <c r="K2207" t="str">
        <f>VLOOKUP($C2207,'Raw-products'!$A$2:$H$1261,MATCH(K$1,'Raw-products'!$A$1:$H$1,0))</f>
        <v>green</v>
      </c>
      <c r="L2207">
        <f>VLOOKUP($C2207,'Raw-products'!$A$2:$H$1261,MATCH(L$1,'Raw-products'!$A$1:$H$1,0))</f>
        <v>117</v>
      </c>
      <c r="M2207">
        <f>VLOOKUP($C2207,'Raw-products'!$A$2:$H$1261,MATCH(M$1,'Raw-products'!$A$1:$H$1,0))</f>
        <v>68</v>
      </c>
      <c r="N2207" s="5">
        <f t="shared" si="68"/>
        <v>7956</v>
      </c>
      <c r="O2207" cm="1">
        <f t="array" ref="O2207:R2207">_xlfn.XLOOKUP($B2207,'Raw -orders'!$A:$A,'Raw -orders'!$B:$E)</f>
        <v>383</v>
      </c>
      <c r="P2207">
        <v>33452</v>
      </c>
      <c r="Q2207" s="1">
        <v>44262</v>
      </c>
      <c r="R2207" s="1">
        <v>44281</v>
      </c>
      <c r="S2207" t="str" cm="1">
        <f t="array" ref="S2207:Z2207">_xlfn.XLOOKUP($O2207,'Raw - customers'!$A:$A,'Raw - customers'!$B:$I)</f>
        <v>Nathanil Runchman</v>
      </c>
      <c r="T2207" t="str">
        <v>Non-binary</v>
      </c>
      <c r="U2207">
        <v>23</v>
      </c>
      <c r="V2207" t="str">
        <v>831 Ava SquareApt. 776</v>
      </c>
      <c r="W2207">
        <v>2310</v>
      </c>
      <c r="X2207" t="str">
        <v>South Hannahstad</v>
      </c>
      <c r="Y2207" t="str">
        <v>Victoria</v>
      </c>
      <c r="Z2207" t="str">
        <v>Australia</v>
      </c>
      <c r="AA2207">
        <v>3</v>
      </c>
      <c r="AB2207" s="3" t="str">
        <f t="shared" si="69"/>
        <v>10 to 20</v>
      </c>
      <c r="AM2207" s="6">
        <v>383</v>
      </c>
      <c r="AN2207" s="6" t="s">
        <v>1396</v>
      </c>
    </row>
    <row r="2208" spans="1:40" x14ac:dyDescent="0.25">
      <c r="A2208">
        <v>2206</v>
      </c>
      <c r="B2208">
        <v>444</v>
      </c>
      <c r="C2208">
        <v>178</v>
      </c>
      <c r="D2208">
        <v>98</v>
      </c>
      <c r="E2208">
        <v>1</v>
      </c>
      <c r="F2208">
        <v>98</v>
      </c>
      <c r="G2208">
        <v>1</v>
      </c>
      <c r="H2208" t="str">
        <f>VLOOKUP($C2208,'Raw-products'!$A$2:$H$1261,MATCH(H$1,'Raw-products'!$A$1:$H$1,0))</f>
        <v>Shirt</v>
      </c>
      <c r="I2208" t="str">
        <f>VLOOKUP($C2208,'Raw-products'!$A$2:$H$1261,MATCH(I$1,'Raw-products'!$A$1:$H$1,0))</f>
        <v>Camp Collared</v>
      </c>
      <c r="J2208" t="str">
        <f>VLOOKUP($C2208,'Raw-products'!$A$2:$H$1261,MATCH(J$1,'Raw-products'!$A$1:$H$1,0))</f>
        <v>L</v>
      </c>
      <c r="K2208" t="str">
        <f>VLOOKUP($C2208,'Raw-products'!$A$2:$H$1261,MATCH(K$1,'Raw-products'!$A$1:$H$1,0))</f>
        <v>red</v>
      </c>
      <c r="L2208">
        <f>VLOOKUP($C2208,'Raw-products'!$A$2:$H$1261,MATCH(L$1,'Raw-products'!$A$1:$H$1,0))</f>
        <v>112</v>
      </c>
      <c r="M2208">
        <f>VLOOKUP($C2208,'Raw-products'!$A$2:$H$1261,MATCH(M$1,'Raw-products'!$A$1:$H$1,0))</f>
        <v>52</v>
      </c>
      <c r="N2208" s="5">
        <f t="shared" si="68"/>
        <v>5824</v>
      </c>
      <c r="O2208" cm="1">
        <f t="array" ref="O2208:R2208">_xlfn.XLOOKUP($B2208,'Raw -orders'!$A:$A,'Raw -orders'!$B:$E)</f>
        <v>383</v>
      </c>
      <c r="P2208">
        <v>33452</v>
      </c>
      <c r="Q2208" s="1">
        <v>44262</v>
      </c>
      <c r="R2208" s="1">
        <v>44281</v>
      </c>
      <c r="S2208" t="str" cm="1">
        <f t="array" ref="S2208:Z2208">_xlfn.XLOOKUP($O2208,'Raw - customers'!$A:$A,'Raw - customers'!$B:$I)</f>
        <v>Nathanil Runchman</v>
      </c>
      <c r="T2208" t="str">
        <v>Non-binary</v>
      </c>
      <c r="U2208">
        <v>23</v>
      </c>
      <c r="V2208" t="str">
        <v>831 Ava SquareApt. 776</v>
      </c>
      <c r="W2208">
        <v>2310</v>
      </c>
      <c r="X2208" t="str">
        <v>South Hannahstad</v>
      </c>
      <c r="Y2208" t="str">
        <v>Victoria</v>
      </c>
      <c r="Z2208" t="str">
        <v>Australia</v>
      </c>
      <c r="AA2208">
        <v>3</v>
      </c>
      <c r="AB2208" s="3" t="str">
        <f t="shared" si="69"/>
        <v>10 to 20</v>
      </c>
      <c r="AM2208" s="6">
        <v>383</v>
      </c>
      <c r="AN2208" s="6" t="s">
        <v>1396</v>
      </c>
    </row>
    <row r="2209" spans="1:40" x14ac:dyDescent="0.25">
      <c r="A2209">
        <v>2207</v>
      </c>
      <c r="B2209">
        <v>445</v>
      </c>
      <c r="C2209">
        <v>561</v>
      </c>
      <c r="D2209">
        <v>100</v>
      </c>
      <c r="E2209">
        <v>3</v>
      </c>
      <c r="F2209">
        <v>300</v>
      </c>
      <c r="G2209">
        <v>1</v>
      </c>
      <c r="H2209" t="str">
        <f>VLOOKUP($C2209,'Raw-products'!$A$2:$H$1261,MATCH(H$1,'Raw-products'!$A$1:$H$1,0))</f>
        <v>Jacket</v>
      </c>
      <c r="I2209" t="str">
        <f>VLOOKUP($C2209,'Raw-products'!$A$2:$H$1261,MATCH(I$1,'Raw-products'!$A$1:$H$1,0))</f>
        <v>Bomber</v>
      </c>
      <c r="J2209" t="str">
        <f>VLOOKUP($C2209,'Raw-products'!$A$2:$H$1261,MATCH(J$1,'Raw-products'!$A$1:$H$1,0))</f>
        <v>S</v>
      </c>
      <c r="K2209" t="str">
        <f>VLOOKUP($C2209,'Raw-products'!$A$2:$H$1261,MATCH(K$1,'Raw-products'!$A$1:$H$1,0))</f>
        <v>red</v>
      </c>
      <c r="L2209">
        <f>VLOOKUP($C2209,'Raw-products'!$A$2:$H$1261,MATCH(L$1,'Raw-products'!$A$1:$H$1,0))</f>
        <v>90</v>
      </c>
      <c r="M2209">
        <f>VLOOKUP($C2209,'Raw-products'!$A$2:$H$1261,MATCH(M$1,'Raw-products'!$A$1:$H$1,0))</f>
        <v>74</v>
      </c>
      <c r="N2209" s="5">
        <f t="shared" si="68"/>
        <v>6660</v>
      </c>
      <c r="O2209" cm="1">
        <f t="array" ref="O2209:R2209">_xlfn.XLOOKUP($B2209,'Raw -orders'!$A:$A,'Raw -orders'!$B:$E)</f>
        <v>893</v>
      </c>
      <c r="P2209">
        <v>27329</v>
      </c>
      <c r="Q2209" s="1">
        <v>44384</v>
      </c>
      <c r="R2209" s="1">
        <v>44404</v>
      </c>
      <c r="S2209" t="str" cm="1">
        <f t="array" ref="S2209:Z2209">_xlfn.XLOOKUP($O2209,'Raw - customers'!$A:$A,'Raw - customers'!$B:$I)</f>
        <v>Angelle Huby</v>
      </c>
      <c r="T2209" t="str">
        <v>Genderfluid</v>
      </c>
      <c r="U2209">
        <v>57</v>
      </c>
      <c r="V2209" t="str">
        <v>9838 Madison GroveApt. 181</v>
      </c>
      <c r="W2209">
        <v>9608</v>
      </c>
      <c r="X2209" t="str">
        <v>Port Jettshire</v>
      </c>
      <c r="Y2209" t="str">
        <v>Western Australia</v>
      </c>
      <c r="Z2209" t="str">
        <v>Australia</v>
      </c>
      <c r="AA2209">
        <v>7</v>
      </c>
      <c r="AB2209" s="3" t="str">
        <f t="shared" si="69"/>
        <v>10 to 20</v>
      </c>
      <c r="AM2209" s="6">
        <v>893</v>
      </c>
      <c r="AN2209" s="6" t="s">
        <v>1377</v>
      </c>
    </row>
    <row r="2210" spans="1:40" x14ac:dyDescent="0.25">
      <c r="A2210">
        <v>2208</v>
      </c>
      <c r="B2210">
        <v>445</v>
      </c>
      <c r="C2210">
        <v>1096</v>
      </c>
      <c r="D2210">
        <v>115</v>
      </c>
      <c r="E2210">
        <v>2</v>
      </c>
      <c r="F2210">
        <v>230</v>
      </c>
      <c r="G2210">
        <v>1</v>
      </c>
      <c r="H2210" t="str">
        <f>VLOOKUP($C2210,'Raw-products'!$A$2:$H$1261,MATCH(H$1,'Raw-products'!$A$1:$H$1,0))</f>
        <v>Trousers</v>
      </c>
      <c r="I2210" t="str">
        <f>VLOOKUP($C2210,'Raw-products'!$A$2:$H$1261,MATCH(I$1,'Raw-products'!$A$1:$H$1,0))</f>
        <v>Cropped</v>
      </c>
      <c r="J2210" t="str">
        <f>VLOOKUP($C2210,'Raw-products'!$A$2:$H$1261,MATCH(J$1,'Raw-products'!$A$1:$H$1,0))</f>
        <v>S</v>
      </c>
      <c r="K2210" t="str">
        <f>VLOOKUP($C2210,'Raw-products'!$A$2:$H$1261,MATCH(K$1,'Raw-products'!$A$1:$H$1,0))</f>
        <v>yellow</v>
      </c>
      <c r="L2210">
        <f>VLOOKUP($C2210,'Raw-products'!$A$2:$H$1261,MATCH(L$1,'Raw-products'!$A$1:$H$1,0))</f>
        <v>99</v>
      </c>
      <c r="M2210">
        <f>VLOOKUP($C2210,'Raw-products'!$A$2:$H$1261,MATCH(M$1,'Raw-products'!$A$1:$H$1,0))</f>
        <v>65</v>
      </c>
      <c r="N2210" s="5">
        <f t="shared" si="68"/>
        <v>6435</v>
      </c>
      <c r="O2210" cm="1">
        <f t="array" ref="O2210:R2210">_xlfn.XLOOKUP($B2210,'Raw -orders'!$A:$A,'Raw -orders'!$B:$E)</f>
        <v>893</v>
      </c>
      <c r="P2210">
        <v>27329</v>
      </c>
      <c r="Q2210" s="1">
        <v>44384</v>
      </c>
      <c r="R2210" s="1">
        <v>44404</v>
      </c>
      <c r="S2210" t="str" cm="1">
        <f t="array" ref="S2210:Z2210">_xlfn.XLOOKUP($O2210,'Raw - customers'!$A:$A,'Raw - customers'!$B:$I)</f>
        <v>Angelle Huby</v>
      </c>
      <c r="T2210" t="str">
        <v>Genderfluid</v>
      </c>
      <c r="U2210">
        <v>57</v>
      </c>
      <c r="V2210" t="str">
        <v>9838 Madison GroveApt. 181</v>
      </c>
      <c r="W2210">
        <v>9608</v>
      </c>
      <c r="X2210" t="str">
        <v>Port Jettshire</v>
      </c>
      <c r="Y2210" t="str">
        <v>Western Australia</v>
      </c>
      <c r="Z2210" t="str">
        <v>Australia</v>
      </c>
      <c r="AA2210">
        <v>7</v>
      </c>
      <c r="AB2210" s="3" t="str">
        <f t="shared" si="69"/>
        <v>10 to 20</v>
      </c>
      <c r="AM2210" s="6">
        <v>893</v>
      </c>
      <c r="AN2210" s="6" t="s">
        <v>1377</v>
      </c>
    </row>
    <row r="2211" spans="1:40" x14ac:dyDescent="0.25">
      <c r="A2211">
        <v>2209</v>
      </c>
      <c r="B2211">
        <v>446</v>
      </c>
      <c r="C2211">
        <v>201</v>
      </c>
      <c r="D2211">
        <v>98</v>
      </c>
      <c r="E2211">
        <v>3</v>
      </c>
      <c r="F2211">
        <v>294</v>
      </c>
      <c r="G2211">
        <v>1</v>
      </c>
      <c r="H2211" t="str">
        <f>VLOOKUP($C2211,'Raw-products'!$A$2:$H$1261,MATCH(H$1,'Raw-products'!$A$1:$H$1,0))</f>
        <v>Shirt</v>
      </c>
      <c r="I2211" t="str">
        <f>VLOOKUP($C2211,'Raw-products'!$A$2:$H$1261,MATCH(I$1,'Raw-products'!$A$1:$H$1,0))</f>
        <v>Camp Collared</v>
      </c>
      <c r="J2211" t="str">
        <f>VLOOKUP($C2211,'Raw-products'!$A$2:$H$1261,MATCH(J$1,'Raw-products'!$A$1:$H$1,0))</f>
        <v>S</v>
      </c>
      <c r="K2211" t="str">
        <f>VLOOKUP($C2211,'Raw-products'!$A$2:$H$1261,MATCH(K$1,'Raw-products'!$A$1:$H$1,0))</f>
        <v>indigo</v>
      </c>
      <c r="L2211">
        <f>VLOOKUP($C2211,'Raw-products'!$A$2:$H$1261,MATCH(L$1,'Raw-products'!$A$1:$H$1,0))</f>
        <v>112</v>
      </c>
      <c r="M2211">
        <f>VLOOKUP($C2211,'Raw-products'!$A$2:$H$1261,MATCH(M$1,'Raw-products'!$A$1:$H$1,0))</f>
        <v>50</v>
      </c>
      <c r="N2211" s="5">
        <f t="shared" si="68"/>
        <v>5600</v>
      </c>
      <c r="O2211" cm="1">
        <f t="array" ref="O2211:R2211">_xlfn.XLOOKUP($B2211,'Raw -orders'!$A:$A,'Raw -orders'!$B:$E)</f>
        <v>283</v>
      </c>
      <c r="P2211">
        <v>19398</v>
      </c>
      <c r="Q2211" s="1">
        <v>44281</v>
      </c>
      <c r="R2211" s="1">
        <v>44285</v>
      </c>
      <c r="S2211" t="str" cm="1">
        <f t="array" ref="S2211:Z2211">_xlfn.XLOOKUP($O2211,'Raw - customers'!$A:$A,'Raw - customers'!$B:$I)</f>
        <v>Jaymee Dalrymple</v>
      </c>
      <c r="T2211" t="str">
        <v>Male</v>
      </c>
      <c r="U2211">
        <v>23</v>
      </c>
      <c r="V2211" t="str">
        <v>812 Corwin Estate DrSuite 687</v>
      </c>
      <c r="W2211">
        <v>1336</v>
      </c>
      <c r="X2211" t="str">
        <v>New George</v>
      </c>
      <c r="Y2211" t="str">
        <v>New South Wales</v>
      </c>
      <c r="Z2211" t="str">
        <v>Australia</v>
      </c>
      <c r="AA2211">
        <v>3</v>
      </c>
      <c r="AB2211" s="3" t="str">
        <f t="shared" si="69"/>
        <v>0 to 10</v>
      </c>
      <c r="AM2211" s="6">
        <v>283</v>
      </c>
      <c r="AN2211" s="6" t="s">
        <v>1362</v>
      </c>
    </row>
    <row r="2212" spans="1:40" x14ac:dyDescent="0.25">
      <c r="A2212">
        <v>2210</v>
      </c>
      <c r="B2212">
        <v>446</v>
      </c>
      <c r="C2212">
        <v>932</v>
      </c>
      <c r="D2212">
        <v>96</v>
      </c>
      <c r="E2212">
        <v>3</v>
      </c>
      <c r="F2212">
        <v>288</v>
      </c>
      <c r="G2212">
        <v>1</v>
      </c>
      <c r="H2212" t="str">
        <f>VLOOKUP($C2212,'Raw-products'!$A$2:$H$1261,MATCH(H$1,'Raw-products'!$A$1:$H$1,0))</f>
        <v>Trousers</v>
      </c>
      <c r="I2212" t="str">
        <f>VLOOKUP($C2212,'Raw-products'!$A$2:$H$1261,MATCH(I$1,'Raw-products'!$A$1:$H$1,0))</f>
        <v>Drawstring</v>
      </c>
      <c r="J2212" t="str">
        <f>VLOOKUP($C2212,'Raw-products'!$A$2:$H$1261,MATCH(J$1,'Raw-products'!$A$1:$H$1,0))</f>
        <v>M</v>
      </c>
      <c r="K2212" t="str">
        <f>VLOOKUP($C2212,'Raw-products'!$A$2:$H$1261,MATCH(K$1,'Raw-products'!$A$1:$H$1,0))</f>
        <v>blue</v>
      </c>
      <c r="L2212">
        <f>VLOOKUP($C2212,'Raw-products'!$A$2:$H$1261,MATCH(L$1,'Raw-products'!$A$1:$H$1,0))</f>
        <v>104</v>
      </c>
      <c r="M2212">
        <f>VLOOKUP($C2212,'Raw-products'!$A$2:$H$1261,MATCH(M$1,'Raw-products'!$A$1:$H$1,0))</f>
        <v>41</v>
      </c>
      <c r="N2212" s="5">
        <f t="shared" si="68"/>
        <v>4264</v>
      </c>
      <c r="O2212" cm="1">
        <f t="array" ref="O2212:R2212">_xlfn.XLOOKUP($B2212,'Raw -orders'!$A:$A,'Raw -orders'!$B:$E)</f>
        <v>283</v>
      </c>
      <c r="P2212">
        <v>19398</v>
      </c>
      <c r="Q2212" s="1">
        <v>44281</v>
      </c>
      <c r="R2212" s="1">
        <v>44285</v>
      </c>
      <c r="S2212" t="str" cm="1">
        <f t="array" ref="S2212:Z2212">_xlfn.XLOOKUP($O2212,'Raw - customers'!$A:$A,'Raw - customers'!$B:$I)</f>
        <v>Jaymee Dalrymple</v>
      </c>
      <c r="T2212" t="str">
        <v>Male</v>
      </c>
      <c r="U2212">
        <v>23</v>
      </c>
      <c r="V2212" t="str">
        <v>812 Corwin Estate DrSuite 687</v>
      </c>
      <c r="W2212">
        <v>1336</v>
      </c>
      <c r="X2212" t="str">
        <v>New George</v>
      </c>
      <c r="Y2212" t="str">
        <v>New South Wales</v>
      </c>
      <c r="Z2212" t="str">
        <v>Australia</v>
      </c>
      <c r="AA2212">
        <v>3</v>
      </c>
      <c r="AB2212" s="3" t="str">
        <f t="shared" si="69"/>
        <v>0 to 10</v>
      </c>
      <c r="AM2212" s="6">
        <v>283</v>
      </c>
      <c r="AN2212" s="6" t="s">
        <v>1362</v>
      </c>
    </row>
    <row r="2213" spans="1:40" x14ac:dyDescent="0.25">
      <c r="A2213">
        <v>2211</v>
      </c>
      <c r="B2213">
        <v>446</v>
      </c>
      <c r="C2213">
        <v>33</v>
      </c>
      <c r="D2213">
        <v>96</v>
      </c>
      <c r="E2213">
        <v>2</v>
      </c>
      <c r="F2213">
        <v>192</v>
      </c>
      <c r="G2213">
        <v>1</v>
      </c>
      <c r="H2213" t="str">
        <f>VLOOKUP($C2213,'Raw-products'!$A$2:$H$1261,MATCH(H$1,'Raw-products'!$A$1:$H$1,0))</f>
        <v>Shirt</v>
      </c>
      <c r="I2213" t="str">
        <f>VLOOKUP($C2213,'Raw-products'!$A$2:$H$1261,MATCH(I$1,'Raw-products'!$A$1:$H$1,0))</f>
        <v>Oxford Cloth</v>
      </c>
      <c r="J2213" t="str">
        <f>VLOOKUP($C2213,'Raw-products'!$A$2:$H$1261,MATCH(J$1,'Raw-products'!$A$1:$H$1,0))</f>
        <v>L</v>
      </c>
      <c r="K2213" t="str">
        <f>VLOOKUP($C2213,'Raw-products'!$A$2:$H$1261,MATCH(K$1,'Raw-products'!$A$1:$H$1,0))</f>
        <v>violet</v>
      </c>
      <c r="L2213">
        <f>VLOOKUP($C2213,'Raw-products'!$A$2:$H$1261,MATCH(L$1,'Raw-products'!$A$1:$H$1,0))</f>
        <v>114</v>
      </c>
      <c r="M2213">
        <f>VLOOKUP($C2213,'Raw-products'!$A$2:$H$1261,MATCH(M$1,'Raw-products'!$A$1:$H$1,0))</f>
        <v>73</v>
      </c>
      <c r="N2213" s="5">
        <f t="shared" si="68"/>
        <v>8322</v>
      </c>
      <c r="O2213" cm="1">
        <f t="array" ref="O2213:R2213">_xlfn.XLOOKUP($B2213,'Raw -orders'!$A:$A,'Raw -orders'!$B:$E)</f>
        <v>283</v>
      </c>
      <c r="P2213">
        <v>19398</v>
      </c>
      <c r="Q2213" s="1">
        <v>44281</v>
      </c>
      <c r="R2213" s="1">
        <v>44285</v>
      </c>
      <c r="S2213" t="str" cm="1">
        <f t="array" ref="S2213:Z2213">_xlfn.XLOOKUP($O2213,'Raw - customers'!$A:$A,'Raw - customers'!$B:$I)</f>
        <v>Jaymee Dalrymple</v>
      </c>
      <c r="T2213" t="str">
        <v>Male</v>
      </c>
      <c r="U2213">
        <v>23</v>
      </c>
      <c r="V2213" t="str">
        <v>812 Corwin Estate DrSuite 687</v>
      </c>
      <c r="W2213">
        <v>1336</v>
      </c>
      <c r="X2213" t="str">
        <v>New George</v>
      </c>
      <c r="Y2213" t="str">
        <v>New South Wales</v>
      </c>
      <c r="Z2213" t="str">
        <v>Australia</v>
      </c>
      <c r="AA2213">
        <v>3</v>
      </c>
      <c r="AB2213" s="3" t="str">
        <f t="shared" si="69"/>
        <v>0 to 10</v>
      </c>
      <c r="AM2213" s="6">
        <v>283</v>
      </c>
      <c r="AN2213" s="6" t="s">
        <v>1362</v>
      </c>
    </row>
    <row r="2214" spans="1:40" x14ac:dyDescent="0.25">
      <c r="A2214">
        <v>2212</v>
      </c>
      <c r="B2214">
        <v>446</v>
      </c>
      <c r="C2214">
        <v>541</v>
      </c>
      <c r="D2214">
        <v>98</v>
      </c>
      <c r="E2214">
        <v>3</v>
      </c>
      <c r="F2214">
        <v>294</v>
      </c>
      <c r="G2214">
        <v>1</v>
      </c>
      <c r="H2214" t="str">
        <f>VLOOKUP($C2214,'Raw-products'!$A$2:$H$1261,MATCH(H$1,'Raw-products'!$A$1:$H$1,0))</f>
        <v>Jacket</v>
      </c>
      <c r="I2214" t="str">
        <f>VLOOKUP($C2214,'Raw-products'!$A$2:$H$1261,MATCH(I$1,'Raw-products'!$A$1:$H$1,0))</f>
        <v>Leather</v>
      </c>
      <c r="J2214" t="str">
        <f>VLOOKUP($C2214,'Raw-products'!$A$2:$H$1261,MATCH(J$1,'Raw-products'!$A$1:$H$1,0))</f>
        <v>S</v>
      </c>
      <c r="K2214" t="str">
        <f>VLOOKUP($C2214,'Raw-products'!$A$2:$H$1261,MATCH(K$1,'Raw-products'!$A$1:$H$1,0))</f>
        <v>green</v>
      </c>
      <c r="L2214">
        <f>VLOOKUP($C2214,'Raw-products'!$A$2:$H$1261,MATCH(L$1,'Raw-products'!$A$1:$H$1,0))</f>
        <v>113</v>
      </c>
      <c r="M2214">
        <f>VLOOKUP($C2214,'Raw-products'!$A$2:$H$1261,MATCH(M$1,'Raw-products'!$A$1:$H$1,0))</f>
        <v>77</v>
      </c>
      <c r="N2214" s="5">
        <f t="shared" si="68"/>
        <v>8701</v>
      </c>
      <c r="O2214" cm="1">
        <f t="array" ref="O2214:R2214">_xlfn.XLOOKUP($B2214,'Raw -orders'!$A:$A,'Raw -orders'!$B:$E)</f>
        <v>283</v>
      </c>
      <c r="P2214">
        <v>19398</v>
      </c>
      <c r="Q2214" s="1">
        <v>44281</v>
      </c>
      <c r="R2214" s="1">
        <v>44285</v>
      </c>
      <c r="S2214" t="str" cm="1">
        <f t="array" ref="S2214:Z2214">_xlfn.XLOOKUP($O2214,'Raw - customers'!$A:$A,'Raw - customers'!$B:$I)</f>
        <v>Jaymee Dalrymple</v>
      </c>
      <c r="T2214" t="str">
        <v>Male</v>
      </c>
      <c r="U2214">
        <v>23</v>
      </c>
      <c r="V2214" t="str">
        <v>812 Corwin Estate DrSuite 687</v>
      </c>
      <c r="W2214">
        <v>1336</v>
      </c>
      <c r="X2214" t="str">
        <v>New George</v>
      </c>
      <c r="Y2214" t="str">
        <v>New South Wales</v>
      </c>
      <c r="Z2214" t="str">
        <v>Australia</v>
      </c>
      <c r="AA2214">
        <v>3</v>
      </c>
      <c r="AB2214" s="3" t="str">
        <f t="shared" si="69"/>
        <v>0 to 10</v>
      </c>
      <c r="AM2214" s="6">
        <v>283</v>
      </c>
      <c r="AN2214" s="6" t="s">
        <v>1362</v>
      </c>
    </row>
    <row r="2215" spans="1:40" x14ac:dyDescent="0.25">
      <c r="A2215">
        <v>2213</v>
      </c>
      <c r="B2215">
        <v>446</v>
      </c>
      <c r="C2215">
        <v>725</v>
      </c>
      <c r="D2215">
        <v>119</v>
      </c>
      <c r="E2215">
        <v>1</v>
      </c>
      <c r="F2215">
        <v>119</v>
      </c>
      <c r="G2215">
        <v>1</v>
      </c>
      <c r="H2215" t="str">
        <f>VLOOKUP($C2215,'Raw-products'!$A$2:$H$1261,MATCH(H$1,'Raw-products'!$A$1:$H$1,0))</f>
        <v>Jacket</v>
      </c>
      <c r="I2215" t="str">
        <f>VLOOKUP($C2215,'Raw-products'!$A$2:$H$1261,MATCH(I$1,'Raw-products'!$A$1:$H$1,0))</f>
        <v>Trench Coat</v>
      </c>
      <c r="J2215" t="str">
        <f>VLOOKUP($C2215,'Raw-products'!$A$2:$H$1261,MATCH(J$1,'Raw-products'!$A$1:$H$1,0))</f>
        <v>XS</v>
      </c>
      <c r="K2215" t="str">
        <f>VLOOKUP($C2215,'Raw-products'!$A$2:$H$1261,MATCH(K$1,'Raw-products'!$A$1:$H$1,0))</f>
        <v>indigo</v>
      </c>
      <c r="L2215">
        <f>VLOOKUP($C2215,'Raw-products'!$A$2:$H$1261,MATCH(L$1,'Raw-products'!$A$1:$H$1,0))</f>
        <v>112</v>
      </c>
      <c r="M2215">
        <f>VLOOKUP($C2215,'Raw-products'!$A$2:$H$1261,MATCH(M$1,'Raw-products'!$A$1:$H$1,0))</f>
        <v>56</v>
      </c>
      <c r="N2215" s="5">
        <f t="shared" si="68"/>
        <v>6272</v>
      </c>
      <c r="O2215" cm="1">
        <f t="array" ref="O2215:R2215">_xlfn.XLOOKUP($B2215,'Raw -orders'!$A:$A,'Raw -orders'!$B:$E)</f>
        <v>283</v>
      </c>
      <c r="P2215">
        <v>19398</v>
      </c>
      <c r="Q2215" s="1">
        <v>44281</v>
      </c>
      <c r="R2215" s="1">
        <v>44285</v>
      </c>
      <c r="S2215" t="str" cm="1">
        <f t="array" ref="S2215:Z2215">_xlfn.XLOOKUP($O2215,'Raw - customers'!$A:$A,'Raw - customers'!$B:$I)</f>
        <v>Jaymee Dalrymple</v>
      </c>
      <c r="T2215" t="str">
        <v>Male</v>
      </c>
      <c r="U2215">
        <v>23</v>
      </c>
      <c r="V2215" t="str">
        <v>812 Corwin Estate DrSuite 687</v>
      </c>
      <c r="W2215">
        <v>1336</v>
      </c>
      <c r="X2215" t="str">
        <v>New George</v>
      </c>
      <c r="Y2215" t="str">
        <v>New South Wales</v>
      </c>
      <c r="Z2215" t="str">
        <v>Australia</v>
      </c>
      <c r="AA2215">
        <v>3</v>
      </c>
      <c r="AB2215" s="3" t="str">
        <f t="shared" si="69"/>
        <v>0 to 10</v>
      </c>
      <c r="AM2215" s="6">
        <v>283</v>
      </c>
      <c r="AN2215" s="6" t="s">
        <v>1362</v>
      </c>
    </row>
    <row r="2216" spans="1:40" x14ac:dyDescent="0.25">
      <c r="A2216">
        <v>2214</v>
      </c>
      <c r="B2216">
        <v>447</v>
      </c>
      <c r="C2216">
        <v>1095</v>
      </c>
      <c r="D2216">
        <v>115</v>
      </c>
      <c r="E2216">
        <v>1</v>
      </c>
      <c r="F2216">
        <v>115</v>
      </c>
      <c r="G2216">
        <v>1</v>
      </c>
      <c r="H2216" t="str">
        <f>VLOOKUP($C2216,'Raw-products'!$A$2:$H$1261,MATCH(H$1,'Raw-products'!$A$1:$H$1,0))</f>
        <v>Trousers</v>
      </c>
      <c r="I2216" t="str">
        <f>VLOOKUP($C2216,'Raw-products'!$A$2:$H$1261,MATCH(I$1,'Raw-products'!$A$1:$H$1,0))</f>
        <v>Cropped</v>
      </c>
      <c r="J2216" t="str">
        <f>VLOOKUP($C2216,'Raw-products'!$A$2:$H$1261,MATCH(J$1,'Raw-products'!$A$1:$H$1,0))</f>
        <v>XS</v>
      </c>
      <c r="K2216" t="str">
        <f>VLOOKUP($C2216,'Raw-products'!$A$2:$H$1261,MATCH(K$1,'Raw-products'!$A$1:$H$1,0))</f>
        <v>yellow</v>
      </c>
      <c r="L2216">
        <f>VLOOKUP($C2216,'Raw-products'!$A$2:$H$1261,MATCH(L$1,'Raw-products'!$A$1:$H$1,0))</f>
        <v>99</v>
      </c>
      <c r="M2216">
        <f>VLOOKUP($C2216,'Raw-products'!$A$2:$H$1261,MATCH(M$1,'Raw-products'!$A$1:$H$1,0))</f>
        <v>41</v>
      </c>
      <c r="N2216" s="5">
        <f t="shared" si="68"/>
        <v>4059</v>
      </c>
      <c r="O2216" cm="1">
        <f t="array" ref="O2216:R2216">_xlfn.XLOOKUP($B2216,'Raw -orders'!$A:$A,'Raw -orders'!$B:$E)</f>
        <v>100</v>
      </c>
      <c r="P2216">
        <v>59708</v>
      </c>
      <c r="Q2216" s="1">
        <v>44206</v>
      </c>
      <c r="R2216" s="1">
        <v>44219</v>
      </c>
      <c r="S2216" t="str" cm="1">
        <f t="array" ref="S2216:Z2216">_xlfn.XLOOKUP($O2216,'Raw - customers'!$A:$A,'Raw - customers'!$B:$I)</f>
        <v>Wilhelm Blaber</v>
      </c>
      <c r="T2216" t="str">
        <v>Genderfluid</v>
      </c>
      <c r="U2216">
        <v>69</v>
      </c>
      <c r="V2216" t="str">
        <v>093 Jessica AvenueSuite 154</v>
      </c>
      <c r="W2216">
        <v>768</v>
      </c>
      <c r="X2216" t="str">
        <v>Lake Callumville</v>
      </c>
      <c r="Y2216" t="str">
        <v>Queensland</v>
      </c>
      <c r="Z2216" t="str">
        <v>Australia</v>
      </c>
      <c r="AA2216">
        <v>1</v>
      </c>
      <c r="AB2216" s="3" t="str">
        <f t="shared" si="69"/>
        <v>10 to 20</v>
      </c>
      <c r="AM2216" s="6">
        <v>100</v>
      </c>
      <c r="AN2216" s="6" t="s">
        <v>1355</v>
      </c>
    </row>
    <row r="2217" spans="1:40" x14ac:dyDescent="0.25">
      <c r="A2217">
        <v>2215</v>
      </c>
      <c r="B2217">
        <v>447</v>
      </c>
      <c r="C2217">
        <v>1124</v>
      </c>
      <c r="D2217">
        <v>102</v>
      </c>
      <c r="E2217">
        <v>2</v>
      </c>
      <c r="F2217">
        <v>204</v>
      </c>
      <c r="G2217">
        <v>1</v>
      </c>
      <c r="H2217" t="str">
        <f>VLOOKUP($C2217,'Raw-products'!$A$2:$H$1261,MATCH(H$1,'Raw-products'!$A$1:$H$1,0))</f>
        <v>Trousers</v>
      </c>
      <c r="I2217" t="str">
        <f>VLOOKUP($C2217,'Raw-products'!$A$2:$H$1261,MATCH(I$1,'Raw-products'!$A$1:$H$1,0))</f>
        <v>Cargo Pants</v>
      </c>
      <c r="J2217" t="str">
        <f>VLOOKUP($C2217,'Raw-products'!$A$2:$H$1261,MATCH(J$1,'Raw-products'!$A$1:$H$1,0))</f>
        <v>XL</v>
      </c>
      <c r="K2217" t="str">
        <f>VLOOKUP($C2217,'Raw-products'!$A$2:$H$1261,MATCH(K$1,'Raw-products'!$A$1:$H$1,0))</f>
        <v>red</v>
      </c>
      <c r="L2217">
        <f>VLOOKUP($C2217,'Raw-products'!$A$2:$H$1261,MATCH(L$1,'Raw-products'!$A$1:$H$1,0))</f>
        <v>106</v>
      </c>
      <c r="M2217">
        <f>VLOOKUP($C2217,'Raw-products'!$A$2:$H$1261,MATCH(M$1,'Raw-products'!$A$1:$H$1,0))</f>
        <v>45</v>
      </c>
      <c r="N2217" s="5">
        <f t="shared" si="68"/>
        <v>4770</v>
      </c>
      <c r="O2217" cm="1">
        <f t="array" ref="O2217:R2217">_xlfn.XLOOKUP($B2217,'Raw -orders'!$A:$A,'Raw -orders'!$B:$E)</f>
        <v>100</v>
      </c>
      <c r="P2217">
        <v>59708</v>
      </c>
      <c r="Q2217" s="1">
        <v>44206</v>
      </c>
      <c r="R2217" s="1">
        <v>44219</v>
      </c>
      <c r="S2217" t="str" cm="1">
        <f t="array" ref="S2217:Z2217">_xlfn.XLOOKUP($O2217,'Raw - customers'!$A:$A,'Raw - customers'!$B:$I)</f>
        <v>Wilhelm Blaber</v>
      </c>
      <c r="T2217" t="str">
        <v>Genderfluid</v>
      </c>
      <c r="U2217">
        <v>69</v>
      </c>
      <c r="V2217" t="str">
        <v>093 Jessica AvenueSuite 154</v>
      </c>
      <c r="W2217">
        <v>768</v>
      </c>
      <c r="X2217" t="str">
        <v>Lake Callumville</v>
      </c>
      <c r="Y2217" t="str">
        <v>Queensland</v>
      </c>
      <c r="Z2217" t="str">
        <v>Australia</v>
      </c>
      <c r="AA2217">
        <v>1</v>
      </c>
      <c r="AB2217" s="3" t="str">
        <f t="shared" si="69"/>
        <v>10 to 20</v>
      </c>
      <c r="AM2217" s="6">
        <v>100</v>
      </c>
      <c r="AN2217" s="6" t="s">
        <v>1355</v>
      </c>
    </row>
    <row r="2218" spans="1:40" x14ac:dyDescent="0.25">
      <c r="A2218">
        <v>2216</v>
      </c>
      <c r="B2218">
        <v>447</v>
      </c>
      <c r="C2218">
        <v>14</v>
      </c>
      <c r="D2218">
        <v>96</v>
      </c>
      <c r="E2218">
        <v>2</v>
      </c>
      <c r="F2218">
        <v>192</v>
      </c>
      <c r="G2218">
        <v>1</v>
      </c>
      <c r="H2218" t="str">
        <f>VLOOKUP($C2218,'Raw-products'!$A$2:$H$1261,MATCH(H$1,'Raw-products'!$A$1:$H$1,0))</f>
        <v>Shirt</v>
      </c>
      <c r="I2218" t="str">
        <f>VLOOKUP($C2218,'Raw-products'!$A$2:$H$1261,MATCH(I$1,'Raw-products'!$A$1:$H$1,0))</f>
        <v>Oxford Cloth</v>
      </c>
      <c r="J2218" t="str">
        <f>VLOOKUP($C2218,'Raw-products'!$A$2:$H$1261,MATCH(J$1,'Raw-products'!$A$1:$H$1,0))</f>
        <v>XL</v>
      </c>
      <c r="K2218" t="str">
        <f>VLOOKUP($C2218,'Raw-products'!$A$2:$H$1261,MATCH(K$1,'Raw-products'!$A$1:$H$1,0))</f>
        <v>yellow</v>
      </c>
      <c r="L2218">
        <f>VLOOKUP($C2218,'Raw-products'!$A$2:$H$1261,MATCH(L$1,'Raw-products'!$A$1:$H$1,0))</f>
        <v>114</v>
      </c>
      <c r="M2218">
        <f>VLOOKUP($C2218,'Raw-products'!$A$2:$H$1261,MATCH(M$1,'Raw-products'!$A$1:$H$1,0))</f>
        <v>50</v>
      </c>
      <c r="N2218" s="5">
        <f t="shared" si="68"/>
        <v>5700</v>
      </c>
      <c r="O2218" cm="1">
        <f t="array" ref="O2218:R2218">_xlfn.XLOOKUP($B2218,'Raw -orders'!$A:$A,'Raw -orders'!$B:$E)</f>
        <v>100</v>
      </c>
      <c r="P2218">
        <v>59708</v>
      </c>
      <c r="Q2218" s="1">
        <v>44206</v>
      </c>
      <c r="R2218" s="1">
        <v>44219</v>
      </c>
      <c r="S2218" t="str" cm="1">
        <f t="array" ref="S2218:Z2218">_xlfn.XLOOKUP($O2218,'Raw - customers'!$A:$A,'Raw - customers'!$B:$I)</f>
        <v>Wilhelm Blaber</v>
      </c>
      <c r="T2218" t="str">
        <v>Genderfluid</v>
      </c>
      <c r="U2218">
        <v>69</v>
      </c>
      <c r="V2218" t="str">
        <v>093 Jessica AvenueSuite 154</v>
      </c>
      <c r="W2218">
        <v>768</v>
      </c>
      <c r="X2218" t="str">
        <v>Lake Callumville</v>
      </c>
      <c r="Y2218" t="str">
        <v>Queensland</v>
      </c>
      <c r="Z2218" t="str">
        <v>Australia</v>
      </c>
      <c r="AA2218">
        <v>1</v>
      </c>
      <c r="AB2218" s="3" t="str">
        <f t="shared" si="69"/>
        <v>10 to 20</v>
      </c>
      <c r="AM2218" s="6">
        <v>100</v>
      </c>
      <c r="AN2218" s="6" t="s">
        <v>1355</v>
      </c>
    </row>
    <row r="2219" spans="1:40" x14ac:dyDescent="0.25">
      <c r="A2219">
        <v>2217</v>
      </c>
      <c r="B2219">
        <v>447</v>
      </c>
      <c r="C2219">
        <v>701</v>
      </c>
      <c r="D2219">
        <v>119</v>
      </c>
      <c r="E2219">
        <v>3</v>
      </c>
      <c r="F2219">
        <v>357</v>
      </c>
      <c r="G2219">
        <v>1</v>
      </c>
      <c r="H2219" t="str">
        <f>VLOOKUP($C2219,'Raw-products'!$A$2:$H$1261,MATCH(H$1,'Raw-products'!$A$1:$H$1,0))</f>
        <v>Jacket</v>
      </c>
      <c r="I2219" t="str">
        <f>VLOOKUP($C2219,'Raw-products'!$A$2:$H$1261,MATCH(I$1,'Raw-products'!$A$1:$H$1,0))</f>
        <v>Trench Coat</v>
      </c>
      <c r="J2219" t="str">
        <f>VLOOKUP($C2219,'Raw-products'!$A$2:$H$1261,MATCH(J$1,'Raw-products'!$A$1:$H$1,0))</f>
        <v>S</v>
      </c>
      <c r="K2219" t="str">
        <f>VLOOKUP($C2219,'Raw-products'!$A$2:$H$1261,MATCH(K$1,'Raw-products'!$A$1:$H$1,0))</f>
        <v>red</v>
      </c>
      <c r="L2219">
        <f>VLOOKUP($C2219,'Raw-products'!$A$2:$H$1261,MATCH(L$1,'Raw-products'!$A$1:$H$1,0))</f>
        <v>112</v>
      </c>
      <c r="M2219">
        <f>VLOOKUP($C2219,'Raw-products'!$A$2:$H$1261,MATCH(M$1,'Raw-products'!$A$1:$H$1,0))</f>
        <v>54</v>
      </c>
      <c r="N2219" s="5">
        <f t="shared" si="68"/>
        <v>6048</v>
      </c>
      <c r="O2219" cm="1">
        <f t="array" ref="O2219:R2219">_xlfn.XLOOKUP($B2219,'Raw -orders'!$A:$A,'Raw -orders'!$B:$E)</f>
        <v>100</v>
      </c>
      <c r="P2219">
        <v>59708</v>
      </c>
      <c r="Q2219" s="1">
        <v>44206</v>
      </c>
      <c r="R2219" s="1">
        <v>44219</v>
      </c>
      <c r="S2219" t="str" cm="1">
        <f t="array" ref="S2219:Z2219">_xlfn.XLOOKUP($O2219,'Raw - customers'!$A:$A,'Raw - customers'!$B:$I)</f>
        <v>Wilhelm Blaber</v>
      </c>
      <c r="T2219" t="str">
        <v>Genderfluid</v>
      </c>
      <c r="U2219">
        <v>69</v>
      </c>
      <c r="V2219" t="str">
        <v>093 Jessica AvenueSuite 154</v>
      </c>
      <c r="W2219">
        <v>768</v>
      </c>
      <c r="X2219" t="str">
        <v>Lake Callumville</v>
      </c>
      <c r="Y2219" t="str">
        <v>Queensland</v>
      </c>
      <c r="Z2219" t="str">
        <v>Australia</v>
      </c>
      <c r="AA2219">
        <v>1</v>
      </c>
      <c r="AB2219" s="3" t="str">
        <f t="shared" si="69"/>
        <v>10 to 20</v>
      </c>
      <c r="AM2219" s="6">
        <v>100</v>
      </c>
      <c r="AN2219" s="6" t="s">
        <v>1355</v>
      </c>
    </row>
    <row r="2220" spans="1:40" x14ac:dyDescent="0.25">
      <c r="A2220">
        <v>2218</v>
      </c>
      <c r="B2220">
        <v>447</v>
      </c>
      <c r="C2220">
        <v>427</v>
      </c>
      <c r="D2220">
        <v>107</v>
      </c>
      <c r="E2220">
        <v>3</v>
      </c>
      <c r="F2220">
        <v>321</v>
      </c>
      <c r="G2220">
        <v>1</v>
      </c>
      <c r="H2220" t="str">
        <f>VLOOKUP($C2220,'Raw-products'!$A$2:$H$1261,MATCH(H$1,'Raw-products'!$A$1:$H$1,0))</f>
        <v>Jacket</v>
      </c>
      <c r="I2220" t="str">
        <f>VLOOKUP($C2220,'Raw-products'!$A$2:$H$1261,MATCH(I$1,'Raw-products'!$A$1:$H$1,0))</f>
        <v>Denim</v>
      </c>
      <c r="J2220" t="str">
        <f>VLOOKUP($C2220,'Raw-products'!$A$2:$H$1261,MATCH(J$1,'Raw-products'!$A$1:$H$1,0))</f>
        <v>M</v>
      </c>
      <c r="K2220" t="str">
        <f>VLOOKUP($C2220,'Raw-products'!$A$2:$H$1261,MATCH(K$1,'Raw-products'!$A$1:$H$1,0))</f>
        <v>orange</v>
      </c>
      <c r="L2220">
        <f>VLOOKUP($C2220,'Raw-products'!$A$2:$H$1261,MATCH(L$1,'Raw-products'!$A$1:$H$1,0))</f>
        <v>92</v>
      </c>
      <c r="M2220">
        <f>VLOOKUP($C2220,'Raw-products'!$A$2:$H$1261,MATCH(M$1,'Raw-products'!$A$1:$H$1,0))</f>
        <v>48</v>
      </c>
      <c r="N2220" s="5">
        <f t="shared" si="68"/>
        <v>4416</v>
      </c>
      <c r="O2220" cm="1">
        <f t="array" ref="O2220:R2220">_xlfn.XLOOKUP($B2220,'Raw -orders'!$A:$A,'Raw -orders'!$B:$E)</f>
        <v>100</v>
      </c>
      <c r="P2220">
        <v>59708</v>
      </c>
      <c r="Q2220" s="1">
        <v>44206</v>
      </c>
      <c r="R2220" s="1">
        <v>44219</v>
      </c>
      <c r="S2220" t="str" cm="1">
        <f t="array" ref="S2220:Z2220">_xlfn.XLOOKUP($O2220,'Raw - customers'!$A:$A,'Raw - customers'!$B:$I)</f>
        <v>Wilhelm Blaber</v>
      </c>
      <c r="T2220" t="str">
        <v>Genderfluid</v>
      </c>
      <c r="U2220">
        <v>69</v>
      </c>
      <c r="V2220" t="str">
        <v>093 Jessica AvenueSuite 154</v>
      </c>
      <c r="W2220">
        <v>768</v>
      </c>
      <c r="X2220" t="str">
        <v>Lake Callumville</v>
      </c>
      <c r="Y2220" t="str">
        <v>Queensland</v>
      </c>
      <c r="Z2220" t="str">
        <v>Australia</v>
      </c>
      <c r="AA2220">
        <v>1</v>
      </c>
      <c r="AB2220" s="3" t="str">
        <f t="shared" si="69"/>
        <v>10 to 20</v>
      </c>
      <c r="AM2220" s="6">
        <v>100</v>
      </c>
      <c r="AN2220" s="6" t="s">
        <v>1355</v>
      </c>
    </row>
    <row r="2221" spans="1:40" x14ac:dyDescent="0.25">
      <c r="A2221">
        <v>2219</v>
      </c>
      <c r="B2221">
        <v>447</v>
      </c>
      <c r="C2221">
        <v>719</v>
      </c>
      <c r="D2221">
        <v>119</v>
      </c>
      <c r="E2221">
        <v>1</v>
      </c>
      <c r="F2221">
        <v>119</v>
      </c>
      <c r="G2221">
        <v>1</v>
      </c>
      <c r="H2221" t="str">
        <f>VLOOKUP($C2221,'Raw-products'!$A$2:$H$1261,MATCH(H$1,'Raw-products'!$A$1:$H$1,0))</f>
        <v>Jacket</v>
      </c>
      <c r="I2221" t="str">
        <f>VLOOKUP($C2221,'Raw-products'!$A$2:$H$1261,MATCH(I$1,'Raw-products'!$A$1:$H$1,0))</f>
        <v>Trench Coat</v>
      </c>
      <c r="J2221" t="str">
        <f>VLOOKUP($C2221,'Raw-products'!$A$2:$H$1261,MATCH(J$1,'Raw-products'!$A$1:$H$1,0))</f>
        <v>XL</v>
      </c>
      <c r="K2221" t="str">
        <f>VLOOKUP($C2221,'Raw-products'!$A$2:$H$1261,MATCH(K$1,'Raw-products'!$A$1:$H$1,0))</f>
        <v>green</v>
      </c>
      <c r="L2221">
        <f>VLOOKUP($C2221,'Raw-products'!$A$2:$H$1261,MATCH(L$1,'Raw-products'!$A$1:$H$1,0))</f>
        <v>112</v>
      </c>
      <c r="M2221">
        <f>VLOOKUP($C2221,'Raw-products'!$A$2:$H$1261,MATCH(M$1,'Raw-products'!$A$1:$H$1,0))</f>
        <v>53</v>
      </c>
      <c r="N2221" s="5">
        <f t="shared" si="68"/>
        <v>5936</v>
      </c>
      <c r="O2221" cm="1">
        <f t="array" ref="O2221:R2221">_xlfn.XLOOKUP($B2221,'Raw -orders'!$A:$A,'Raw -orders'!$B:$E)</f>
        <v>100</v>
      </c>
      <c r="P2221">
        <v>59708</v>
      </c>
      <c r="Q2221" s="1">
        <v>44206</v>
      </c>
      <c r="R2221" s="1">
        <v>44219</v>
      </c>
      <c r="S2221" t="str" cm="1">
        <f t="array" ref="S2221:Z2221">_xlfn.XLOOKUP($O2221,'Raw - customers'!$A:$A,'Raw - customers'!$B:$I)</f>
        <v>Wilhelm Blaber</v>
      </c>
      <c r="T2221" t="str">
        <v>Genderfluid</v>
      </c>
      <c r="U2221">
        <v>69</v>
      </c>
      <c r="V2221" t="str">
        <v>093 Jessica AvenueSuite 154</v>
      </c>
      <c r="W2221">
        <v>768</v>
      </c>
      <c r="X2221" t="str">
        <v>Lake Callumville</v>
      </c>
      <c r="Y2221" t="str">
        <v>Queensland</v>
      </c>
      <c r="Z2221" t="str">
        <v>Australia</v>
      </c>
      <c r="AA2221">
        <v>1</v>
      </c>
      <c r="AB2221" s="3" t="str">
        <f t="shared" si="69"/>
        <v>10 to 20</v>
      </c>
      <c r="AM2221" s="6">
        <v>100</v>
      </c>
      <c r="AN2221" s="6" t="s">
        <v>1355</v>
      </c>
    </row>
    <row r="2222" spans="1:40" x14ac:dyDescent="0.25">
      <c r="A2222">
        <v>2220</v>
      </c>
      <c r="B2222">
        <v>448</v>
      </c>
      <c r="C2222">
        <v>1030</v>
      </c>
      <c r="D2222">
        <v>90</v>
      </c>
      <c r="E2222">
        <v>2</v>
      </c>
      <c r="F2222">
        <v>180</v>
      </c>
      <c r="G2222">
        <v>1</v>
      </c>
      <c r="H2222" t="str">
        <f>VLOOKUP($C2222,'Raw-products'!$A$2:$H$1261,MATCH(H$1,'Raw-products'!$A$1:$H$1,0))</f>
        <v>Trousers</v>
      </c>
      <c r="I2222" t="str">
        <f>VLOOKUP($C2222,'Raw-products'!$A$2:$H$1261,MATCH(I$1,'Raw-products'!$A$1:$H$1,0))</f>
        <v>Relaxed Leg</v>
      </c>
      <c r="J2222" t="str">
        <f>VLOOKUP($C2222,'Raw-products'!$A$2:$H$1261,MATCH(J$1,'Raw-products'!$A$1:$H$1,0))</f>
        <v>XS</v>
      </c>
      <c r="K2222" t="str">
        <f>VLOOKUP($C2222,'Raw-products'!$A$2:$H$1261,MATCH(K$1,'Raw-products'!$A$1:$H$1,0))</f>
        <v>green</v>
      </c>
      <c r="L2222">
        <f>VLOOKUP($C2222,'Raw-products'!$A$2:$H$1261,MATCH(L$1,'Raw-products'!$A$1:$H$1,0))</f>
        <v>95</v>
      </c>
      <c r="M2222">
        <f>VLOOKUP($C2222,'Raw-products'!$A$2:$H$1261,MATCH(M$1,'Raw-products'!$A$1:$H$1,0))</f>
        <v>80</v>
      </c>
      <c r="N2222" s="5">
        <f t="shared" si="68"/>
        <v>7600</v>
      </c>
      <c r="O2222" cm="1">
        <f t="array" ref="O2222:R2222">_xlfn.XLOOKUP($B2222,'Raw -orders'!$A:$A,'Raw -orders'!$B:$E)</f>
        <v>185</v>
      </c>
      <c r="P2222">
        <v>16486</v>
      </c>
      <c r="Q2222" s="1">
        <v>44428</v>
      </c>
      <c r="R2222" s="1">
        <v>44439</v>
      </c>
      <c r="S2222" t="str" cm="1">
        <f t="array" ref="S2222:Z2222">_xlfn.XLOOKUP($O2222,'Raw - customers'!$A:$A,'Raw - customers'!$B:$I)</f>
        <v>Darrelle Padson</v>
      </c>
      <c r="T2222" t="str">
        <v>Polygender</v>
      </c>
      <c r="U2222">
        <v>67</v>
      </c>
      <c r="V2222" t="str">
        <v>22 Aaron LoopApt. 324</v>
      </c>
      <c r="W2222">
        <v>4337</v>
      </c>
      <c r="X2222" t="str">
        <v>Violetborough</v>
      </c>
      <c r="Y2222" t="str">
        <v>Victoria</v>
      </c>
      <c r="Z2222" t="str">
        <v>Australia</v>
      </c>
      <c r="AA2222">
        <v>8</v>
      </c>
      <c r="AB2222" s="3" t="str">
        <f t="shared" si="69"/>
        <v>10 to 20</v>
      </c>
      <c r="AM2222" s="6">
        <v>185</v>
      </c>
      <c r="AN2222" s="6" t="s">
        <v>1396</v>
      </c>
    </row>
    <row r="2223" spans="1:40" x14ac:dyDescent="0.25">
      <c r="A2223">
        <v>2221</v>
      </c>
      <c r="B2223">
        <v>448</v>
      </c>
      <c r="C2223">
        <v>136</v>
      </c>
      <c r="D2223">
        <v>92</v>
      </c>
      <c r="E2223">
        <v>2</v>
      </c>
      <c r="F2223">
        <v>184</v>
      </c>
      <c r="G2223">
        <v>1</v>
      </c>
      <c r="H2223" t="str">
        <f>VLOOKUP($C2223,'Raw-products'!$A$2:$H$1261,MATCH(H$1,'Raw-products'!$A$1:$H$1,0))</f>
        <v>Shirt</v>
      </c>
      <c r="I2223" t="str">
        <f>VLOOKUP($C2223,'Raw-products'!$A$2:$H$1261,MATCH(I$1,'Raw-products'!$A$1:$H$1,0))</f>
        <v>Denim</v>
      </c>
      <c r="J2223" t="str">
        <f>VLOOKUP($C2223,'Raw-products'!$A$2:$H$1261,MATCH(J$1,'Raw-products'!$A$1:$H$1,0))</f>
        <v>S</v>
      </c>
      <c r="K2223" t="str">
        <f>VLOOKUP($C2223,'Raw-products'!$A$2:$H$1261,MATCH(K$1,'Raw-products'!$A$1:$H$1,0))</f>
        <v>violet</v>
      </c>
      <c r="L2223">
        <f>VLOOKUP($C2223,'Raw-products'!$A$2:$H$1261,MATCH(L$1,'Raw-products'!$A$1:$H$1,0))</f>
        <v>115</v>
      </c>
      <c r="M2223">
        <f>VLOOKUP($C2223,'Raw-products'!$A$2:$H$1261,MATCH(M$1,'Raw-products'!$A$1:$H$1,0))</f>
        <v>54</v>
      </c>
      <c r="N2223" s="5">
        <f t="shared" si="68"/>
        <v>6210</v>
      </c>
      <c r="O2223" cm="1">
        <f t="array" ref="O2223:R2223">_xlfn.XLOOKUP($B2223,'Raw -orders'!$A:$A,'Raw -orders'!$B:$E)</f>
        <v>185</v>
      </c>
      <c r="P2223">
        <v>16486</v>
      </c>
      <c r="Q2223" s="1">
        <v>44428</v>
      </c>
      <c r="R2223" s="1">
        <v>44439</v>
      </c>
      <c r="S2223" t="str" cm="1">
        <f t="array" ref="S2223:Z2223">_xlfn.XLOOKUP($O2223,'Raw - customers'!$A:$A,'Raw - customers'!$B:$I)</f>
        <v>Darrelle Padson</v>
      </c>
      <c r="T2223" t="str">
        <v>Polygender</v>
      </c>
      <c r="U2223">
        <v>67</v>
      </c>
      <c r="V2223" t="str">
        <v>22 Aaron LoopApt. 324</v>
      </c>
      <c r="W2223">
        <v>4337</v>
      </c>
      <c r="X2223" t="str">
        <v>Violetborough</v>
      </c>
      <c r="Y2223" t="str">
        <v>Victoria</v>
      </c>
      <c r="Z2223" t="str">
        <v>Australia</v>
      </c>
      <c r="AA2223">
        <v>8</v>
      </c>
      <c r="AB2223" s="3" t="str">
        <f t="shared" si="69"/>
        <v>10 to 20</v>
      </c>
      <c r="AM2223" s="6">
        <v>185</v>
      </c>
      <c r="AN2223" s="6" t="s">
        <v>1396</v>
      </c>
    </row>
    <row r="2224" spans="1:40" x14ac:dyDescent="0.25">
      <c r="A2224">
        <v>2222</v>
      </c>
      <c r="B2224">
        <v>448</v>
      </c>
      <c r="C2224">
        <v>95</v>
      </c>
      <c r="D2224">
        <v>118</v>
      </c>
      <c r="E2224">
        <v>2</v>
      </c>
      <c r="F2224">
        <v>236</v>
      </c>
      <c r="G2224">
        <v>1</v>
      </c>
      <c r="H2224" t="str">
        <f>VLOOKUP($C2224,'Raw-products'!$A$2:$H$1261,MATCH(H$1,'Raw-products'!$A$1:$H$1,0))</f>
        <v>Shirt</v>
      </c>
      <c r="I2224" t="str">
        <f>VLOOKUP($C2224,'Raw-products'!$A$2:$H$1261,MATCH(I$1,'Raw-products'!$A$1:$H$1,0))</f>
        <v>Flannel</v>
      </c>
      <c r="J2224" t="str">
        <f>VLOOKUP($C2224,'Raw-products'!$A$2:$H$1261,MATCH(J$1,'Raw-products'!$A$1:$H$1,0))</f>
        <v>XS</v>
      </c>
      <c r="K2224" t="str">
        <f>VLOOKUP($C2224,'Raw-products'!$A$2:$H$1261,MATCH(K$1,'Raw-products'!$A$1:$H$1,0))</f>
        <v>indigo</v>
      </c>
      <c r="L2224">
        <f>VLOOKUP($C2224,'Raw-products'!$A$2:$H$1261,MATCH(L$1,'Raw-products'!$A$1:$H$1,0))</f>
        <v>96</v>
      </c>
      <c r="M2224">
        <f>VLOOKUP($C2224,'Raw-products'!$A$2:$H$1261,MATCH(M$1,'Raw-products'!$A$1:$H$1,0))</f>
        <v>46</v>
      </c>
      <c r="N2224" s="5">
        <f t="shared" si="68"/>
        <v>4416</v>
      </c>
      <c r="O2224" cm="1">
        <f t="array" ref="O2224:R2224">_xlfn.XLOOKUP($B2224,'Raw -orders'!$A:$A,'Raw -orders'!$B:$E)</f>
        <v>185</v>
      </c>
      <c r="P2224">
        <v>16486</v>
      </c>
      <c r="Q2224" s="1">
        <v>44428</v>
      </c>
      <c r="R2224" s="1">
        <v>44439</v>
      </c>
      <c r="S2224" t="str" cm="1">
        <f t="array" ref="S2224:Z2224">_xlfn.XLOOKUP($O2224,'Raw - customers'!$A:$A,'Raw - customers'!$B:$I)</f>
        <v>Darrelle Padson</v>
      </c>
      <c r="T2224" t="str">
        <v>Polygender</v>
      </c>
      <c r="U2224">
        <v>67</v>
      </c>
      <c r="V2224" t="str">
        <v>22 Aaron LoopApt. 324</v>
      </c>
      <c r="W2224">
        <v>4337</v>
      </c>
      <c r="X2224" t="str">
        <v>Violetborough</v>
      </c>
      <c r="Y2224" t="str">
        <v>Victoria</v>
      </c>
      <c r="Z2224" t="str">
        <v>Australia</v>
      </c>
      <c r="AA2224">
        <v>8</v>
      </c>
      <c r="AB2224" s="3" t="str">
        <f t="shared" si="69"/>
        <v>10 to 20</v>
      </c>
      <c r="AM2224" s="6">
        <v>185</v>
      </c>
      <c r="AN2224" s="6" t="s">
        <v>1396</v>
      </c>
    </row>
    <row r="2225" spans="1:40" x14ac:dyDescent="0.25">
      <c r="A2225">
        <v>2223</v>
      </c>
      <c r="B2225">
        <v>449</v>
      </c>
      <c r="C2225">
        <v>923</v>
      </c>
      <c r="D2225">
        <v>96</v>
      </c>
      <c r="E2225">
        <v>3</v>
      </c>
      <c r="F2225">
        <v>288</v>
      </c>
      <c r="G2225">
        <v>1</v>
      </c>
      <c r="H2225" t="str">
        <f>VLOOKUP($C2225,'Raw-products'!$A$2:$H$1261,MATCH(H$1,'Raw-products'!$A$1:$H$1,0))</f>
        <v>Trousers</v>
      </c>
      <c r="I2225" t="str">
        <f>VLOOKUP($C2225,'Raw-products'!$A$2:$H$1261,MATCH(I$1,'Raw-products'!$A$1:$H$1,0))</f>
        <v>Drawstring</v>
      </c>
      <c r="J2225" t="str">
        <f>VLOOKUP($C2225,'Raw-products'!$A$2:$H$1261,MATCH(J$1,'Raw-products'!$A$1:$H$1,0))</f>
        <v>L</v>
      </c>
      <c r="K2225" t="str">
        <f>VLOOKUP($C2225,'Raw-products'!$A$2:$H$1261,MATCH(K$1,'Raw-products'!$A$1:$H$1,0))</f>
        <v>yellow</v>
      </c>
      <c r="L2225">
        <f>VLOOKUP($C2225,'Raw-products'!$A$2:$H$1261,MATCH(L$1,'Raw-products'!$A$1:$H$1,0))</f>
        <v>104</v>
      </c>
      <c r="M2225">
        <f>VLOOKUP($C2225,'Raw-products'!$A$2:$H$1261,MATCH(M$1,'Raw-products'!$A$1:$H$1,0))</f>
        <v>68</v>
      </c>
      <c r="N2225" s="5">
        <f t="shared" si="68"/>
        <v>7072</v>
      </c>
      <c r="O2225" cm="1">
        <f t="array" ref="O2225:R2225">_xlfn.XLOOKUP($B2225,'Raw -orders'!$A:$A,'Raw -orders'!$B:$E)</f>
        <v>163</v>
      </c>
      <c r="P2225">
        <v>56294</v>
      </c>
      <c r="Q2225" s="1">
        <v>44492</v>
      </c>
      <c r="R2225" s="1">
        <v>44509</v>
      </c>
      <c r="S2225" t="str" cm="1">
        <f t="array" ref="S2225:Z2225">_xlfn.XLOOKUP($O2225,'Raw - customers'!$A:$A,'Raw - customers'!$B:$I)</f>
        <v>Harrietta Burchatt</v>
      </c>
      <c r="T2225" t="str">
        <v>Genderfluid</v>
      </c>
      <c r="U2225">
        <v>20</v>
      </c>
      <c r="V2225" t="str">
        <v>8125 Durgan BoulevardSuite 068</v>
      </c>
      <c r="W2225">
        <v>9458</v>
      </c>
      <c r="X2225" t="str">
        <v>Port Elliechester</v>
      </c>
      <c r="Y2225" t="str">
        <v>Australian Capital Territory</v>
      </c>
      <c r="Z2225" t="str">
        <v>Australia</v>
      </c>
      <c r="AA2225">
        <v>10</v>
      </c>
      <c r="AB2225" s="3" t="str">
        <f t="shared" si="69"/>
        <v>10 to 20</v>
      </c>
      <c r="AM2225" s="6">
        <v>163</v>
      </c>
      <c r="AN2225" s="6" t="s">
        <v>1350</v>
      </c>
    </row>
    <row r="2226" spans="1:40" x14ac:dyDescent="0.25">
      <c r="A2226">
        <v>2224</v>
      </c>
      <c r="B2226">
        <v>449</v>
      </c>
      <c r="C2226">
        <v>1094</v>
      </c>
      <c r="D2226">
        <v>115</v>
      </c>
      <c r="E2226">
        <v>2</v>
      </c>
      <c r="F2226">
        <v>230</v>
      </c>
      <c r="G2226">
        <v>1</v>
      </c>
      <c r="H2226" t="str">
        <f>VLOOKUP($C2226,'Raw-products'!$A$2:$H$1261,MATCH(H$1,'Raw-products'!$A$1:$H$1,0))</f>
        <v>Trousers</v>
      </c>
      <c r="I2226" t="str">
        <f>VLOOKUP($C2226,'Raw-products'!$A$2:$H$1261,MATCH(I$1,'Raw-products'!$A$1:$H$1,0))</f>
        <v>Cropped</v>
      </c>
      <c r="J2226" t="str">
        <f>VLOOKUP($C2226,'Raw-products'!$A$2:$H$1261,MATCH(J$1,'Raw-products'!$A$1:$H$1,0))</f>
        <v>XL</v>
      </c>
      <c r="K2226" t="str">
        <f>VLOOKUP($C2226,'Raw-products'!$A$2:$H$1261,MATCH(K$1,'Raw-products'!$A$1:$H$1,0))</f>
        <v>orange</v>
      </c>
      <c r="L2226">
        <f>VLOOKUP($C2226,'Raw-products'!$A$2:$H$1261,MATCH(L$1,'Raw-products'!$A$1:$H$1,0))</f>
        <v>99</v>
      </c>
      <c r="M2226">
        <f>VLOOKUP($C2226,'Raw-products'!$A$2:$H$1261,MATCH(M$1,'Raw-products'!$A$1:$H$1,0))</f>
        <v>61</v>
      </c>
      <c r="N2226" s="5">
        <f t="shared" si="68"/>
        <v>6039</v>
      </c>
      <c r="O2226" cm="1">
        <f t="array" ref="O2226:R2226">_xlfn.XLOOKUP($B2226,'Raw -orders'!$A:$A,'Raw -orders'!$B:$E)</f>
        <v>163</v>
      </c>
      <c r="P2226">
        <v>56294</v>
      </c>
      <c r="Q2226" s="1">
        <v>44492</v>
      </c>
      <c r="R2226" s="1">
        <v>44509</v>
      </c>
      <c r="S2226" t="str" cm="1">
        <f t="array" ref="S2226:Z2226">_xlfn.XLOOKUP($O2226,'Raw - customers'!$A:$A,'Raw - customers'!$B:$I)</f>
        <v>Harrietta Burchatt</v>
      </c>
      <c r="T2226" t="str">
        <v>Genderfluid</v>
      </c>
      <c r="U2226">
        <v>20</v>
      </c>
      <c r="V2226" t="str">
        <v>8125 Durgan BoulevardSuite 068</v>
      </c>
      <c r="W2226">
        <v>9458</v>
      </c>
      <c r="X2226" t="str">
        <v>Port Elliechester</v>
      </c>
      <c r="Y2226" t="str">
        <v>Australian Capital Territory</v>
      </c>
      <c r="Z2226" t="str">
        <v>Australia</v>
      </c>
      <c r="AA2226">
        <v>10</v>
      </c>
      <c r="AB2226" s="3" t="str">
        <f t="shared" si="69"/>
        <v>10 to 20</v>
      </c>
      <c r="AM2226" s="6">
        <v>163</v>
      </c>
      <c r="AN2226" s="6" t="s">
        <v>1350</v>
      </c>
    </row>
    <row r="2227" spans="1:40" x14ac:dyDescent="0.25">
      <c r="A2227">
        <v>2225</v>
      </c>
      <c r="B2227">
        <v>449</v>
      </c>
      <c r="C2227">
        <v>425</v>
      </c>
      <c r="D2227">
        <v>107</v>
      </c>
      <c r="E2227">
        <v>1</v>
      </c>
      <c r="F2227">
        <v>107</v>
      </c>
      <c r="G2227">
        <v>1</v>
      </c>
      <c r="H2227" t="str">
        <f>VLOOKUP($C2227,'Raw-products'!$A$2:$H$1261,MATCH(H$1,'Raw-products'!$A$1:$H$1,0))</f>
        <v>Jacket</v>
      </c>
      <c r="I2227" t="str">
        <f>VLOOKUP($C2227,'Raw-products'!$A$2:$H$1261,MATCH(I$1,'Raw-products'!$A$1:$H$1,0))</f>
        <v>Denim</v>
      </c>
      <c r="J2227" t="str">
        <f>VLOOKUP($C2227,'Raw-products'!$A$2:$H$1261,MATCH(J$1,'Raw-products'!$A$1:$H$1,0))</f>
        <v>XS</v>
      </c>
      <c r="K2227" t="str">
        <f>VLOOKUP($C2227,'Raw-products'!$A$2:$H$1261,MATCH(K$1,'Raw-products'!$A$1:$H$1,0))</f>
        <v>orange</v>
      </c>
      <c r="L2227">
        <f>VLOOKUP($C2227,'Raw-products'!$A$2:$H$1261,MATCH(L$1,'Raw-products'!$A$1:$H$1,0))</f>
        <v>92</v>
      </c>
      <c r="M2227">
        <f>VLOOKUP($C2227,'Raw-products'!$A$2:$H$1261,MATCH(M$1,'Raw-products'!$A$1:$H$1,0))</f>
        <v>60</v>
      </c>
      <c r="N2227" s="5">
        <f t="shared" si="68"/>
        <v>5520</v>
      </c>
      <c r="O2227" cm="1">
        <f t="array" ref="O2227:R2227">_xlfn.XLOOKUP($B2227,'Raw -orders'!$A:$A,'Raw -orders'!$B:$E)</f>
        <v>163</v>
      </c>
      <c r="P2227">
        <v>56294</v>
      </c>
      <c r="Q2227" s="1">
        <v>44492</v>
      </c>
      <c r="R2227" s="1">
        <v>44509</v>
      </c>
      <c r="S2227" t="str" cm="1">
        <f t="array" ref="S2227:Z2227">_xlfn.XLOOKUP($O2227,'Raw - customers'!$A:$A,'Raw - customers'!$B:$I)</f>
        <v>Harrietta Burchatt</v>
      </c>
      <c r="T2227" t="str">
        <v>Genderfluid</v>
      </c>
      <c r="U2227">
        <v>20</v>
      </c>
      <c r="V2227" t="str">
        <v>8125 Durgan BoulevardSuite 068</v>
      </c>
      <c r="W2227">
        <v>9458</v>
      </c>
      <c r="X2227" t="str">
        <v>Port Elliechester</v>
      </c>
      <c r="Y2227" t="str">
        <v>Australian Capital Territory</v>
      </c>
      <c r="Z2227" t="str">
        <v>Australia</v>
      </c>
      <c r="AA2227">
        <v>10</v>
      </c>
      <c r="AB2227" s="3" t="str">
        <f t="shared" si="69"/>
        <v>10 to 20</v>
      </c>
      <c r="AM2227" s="6">
        <v>163</v>
      </c>
      <c r="AN2227" s="6" t="s">
        <v>1350</v>
      </c>
    </row>
    <row r="2228" spans="1:40" x14ac:dyDescent="0.25">
      <c r="A2228">
        <v>2226</v>
      </c>
      <c r="B2228">
        <v>449</v>
      </c>
      <c r="C2228">
        <v>1177</v>
      </c>
      <c r="D2228">
        <v>99</v>
      </c>
      <c r="E2228">
        <v>1</v>
      </c>
      <c r="F2228">
        <v>99</v>
      </c>
      <c r="G2228">
        <v>1</v>
      </c>
      <c r="H2228" t="str">
        <f>VLOOKUP($C2228,'Raw-products'!$A$2:$H$1261,MATCH(H$1,'Raw-products'!$A$1:$H$1,0))</f>
        <v>Trousers</v>
      </c>
      <c r="I2228" t="str">
        <f>VLOOKUP($C2228,'Raw-products'!$A$2:$H$1261,MATCH(I$1,'Raw-products'!$A$1:$H$1,0))</f>
        <v>High-Waisted</v>
      </c>
      <c r="J2228" t="str">
        <f>VLOOKUP($C2228,'Raw-products'!$A$2:$H$1261,MATCH(J$1,'Raw-products'!$A$1:$H$1,0))</f>
        <v>M</v>
      </c>
      <c r="K2228" t="str">
        <f>VLOOKUP($C2228,'Raw-products'!$A$2:$H$1261,MATCH(K$1,'Raw-products'!$A$1:$H$1,0))</f>
        <v>blue</v>
      </c>
      <c r="L2228">
        <f>VLOOKUP($C2228,'Raw-products'!$A$2:$H$1261,MATCH(L$1,'Raw-products'!$A$1:$H$1,0))</f>
        <v>98</v>
      </c>
      <c r="M2228">
        <f>VLOOKUP($C2228,'Raw-products'!$A$2:$H$1261,MATCH(M$1,'Raw-products'!$A$1:$H$1,0))</f>
        <v>52</v>
      </c>
      <c r="N2228" s="5">
        <f t="shared" si="68"/>
        <v>5096</v>
      </c>
      <c r="O2228" cm="1">
        <f t="array" ref="O2228:R2228">_xlfn.XLOOKUP($B2228,'Raw -orders'!$A:$A,'Raw -orders'!$B:$E)</f>
        <v>163</v>
      </c>
      <c r="P2228">
        <v>56294</v>
      </c>
      <c r="Q2228" s="1">
        <v>44492</v>
      </c>
      <c r="R2228" s="1">
        <v>44509</v>
      </c>
      <c r="S2228" t="str" cm="1">
        <f t="array" ref="S2228:Z2228">_xlfn.XLOOKUP($O2228,'Raw - customers'!$A:$A,'Raw - customers'!$B:$I)</f>
        <v>Harrietta Burchatt</v>
      </c>
      <c r="T2228" t="str">
        <v>Genderfluid</v>
      </c>
      <c r="U2228">
        <v>20</v>
      </c>
      <c r="V2228" t="str">
        <v>8125 Durgan BoulevardSuite 068</v>
      </c>
      <c r="W2228">
        <v>9458</v>
      </c>
      <c r="X2228" t="str">
        <v>Port Elliechester</v>
      </c>
      <c r="Y2228" t="str">
        <v>Australian Capital Territory</v>
      </c>
      <c r="Z2228" t="str">
        <v>Australia</v>
      </c>
      <c r="AA2228">
        <v>10</v>
      </c>
      <c r="AB2228" s="3" t="str">
        <f t="shared" si="69"/>
        <v>10 to 20</v>
      </c>
      <c r="AM2228" s="6">
        <v>163</v>
      </c>
      <c r="AN2228" s="6" t="s">
        <v>1350</v>
      </c>
    </row>
    <row r="2229" spans="1:40" x14ac:dyDescent="0.25">
      <c r="A2229">
        <v>2227</v>
      </c>
      <c r="B2229">
        <v>450</v>
      </c>
      <c r="C2229">
        <v>277</v>
      </c>
      <c r="D2229">
        <v>95</v>
      </c>
      <c r="E2229">
        <v>3</v>
      </c>
      <c r="F2229">
        <v>285</v>
      </c>
      <c r="G2229">
        <v>1</v>
      </c>
      <c r="H2229" t="str">
        <f>VLOOKUP($C2229,'Raw-products'!$A$2:$H$1261,MATCH(H$1,'Raw-products'!$A$1:$H$1,0))</f>
        <v>Shirt</v>
      </c>
      <c r="I2229" t="str">
        <f>VLOOKUP($C2229,'Raw-products'!$A$2:$H$1261,MATCH(I$1,'Raw-products'!$A$1:$H$1,0))</f>
        <v>Polo</v>
      </c>
      <c r="J2229" t="str">
        <f>VLOOKUP($C2229,'Raw-products'!$A$2:$H$1261,MATCH(J$1,'Raw-products'!$A$1:$H$1,0))</f>
        <v>M</v>
      </c>
      <c r="K2229" t="str">
        <f>VLOOKUP($C2229,'Raw-products'!$A$2:$H$1261,MATCH(K$1,'Raw-products'!$A$1:$H$1,0))</f>
        <v>violet</v>
      </c>
      <c r="L2229">
        <f>VLOOKUP($C2229,'Raw-products'!$A$2:$H$1261,MATCH(L$1,'Raw-products'!$A$1:$H$1,0))</f>
        <v>117</v>
      </c>
      <c r="M2229">
        <f>VLOOKUP($C2229,'Raw-products'!$A$2:$H$1261,MATCH(M$1,'Raw-products'!$A$1:$H$1,0))</f>
        <v>77</v>
      </c>
      <c r="N2229" s="5">
        <f t="shared" si="68"/>
        <v>9009</v>
      </c>
      <c r="O2229" cm="1">
        <f t="array" ref="O2229:R2229">_xlfn.XLOOKUP($B2229,'Raw -orders'!$A:$A,'Raw -orders'!$B:$E)</f>
        <v>648</v>
      </c>
      <c r="P2229">
        <v>12078</v>
      </c>
      <c r="Q2229" s="1">
        <v>44316</v>
      </c>
      <c r="R2229" s="1">
        <v>44321</v>
      </c>
      <c r="S2229" t="str" cm="1">
        <f t="array" ref="S2229:Z2229">_xlfn.XLOOKUP($O2229,'Raw - customers'!$A:$A,'Raw - customers'!$B:$I)</f>
        <v>Jaquelyn Dow</v>
      </c>
      <c r="T2229" t="str">
        <v>Genderfluid</v>
      </c>
      <c r="U2229">
        <v>38</v>
      </c>
      <c r="V2229" t="str">
        <v>854 John GroveApt. 925</v>
      </c>
      <c r="W2229">
        <v>1230</v>
      </c>
      <c r="X2229" t="str">
        <v>New Emmastad</v>
      </c>
      <c r="Y2229" t="str">
        <v>South Australia</v>
      </c>
      <c r="Z2229" t="str">
        <v>Australia</v>
      </c>
      <c r="AA2229">
        <v>4</v>
      </c>
      <c r="AB2229" s="3" t="str">
        <f t="shared" si="69"/>
        <v>0 to 10</v>
      </c>
      <c r="AM2229" s="6">
        <v>648</v>
      </c>
      <c r="AN2229" s="6" t="s">
        <v>1345</v>
      </c>
    </row>
    <row r="2230" spans="1:40" x14ac:dyDescent="0.25">
      <c r="A2230">
        <v>2228</v>
      </c>
      <c r="B2230">
        <v>450</v>
      </c>
      <c r="C2230">
        <v>955</v>
      </c>
      <c r="D2230">
        <v>97</v>
      </c>
      <c r="E2230">
        <v>1</v>
      </c>
      <c r="F2230">
        <v>97</v>
      </c>
      <c r="G2230">
        <v>1</v>
      </c>
      <c r="H2230" t="str">
        <f>VLOOKUP($C2230,'Raw-products'!$A$2:$H$1261,MATCH(H$1,'Raw-products'!$A$1:$H$1,0))</f>
        <v>Trousers</v>
      </c>
      <c r="I2230" t="str">
        <f>VLOOKUP($C2230,'Raw-products'!$A$2:$H$1261,MATCH(I$1,'Raw-products'!$A$1:$H$1,0))</f>
        <v>Slim-Fit</v>
      </c>
      <c r="J2230" t="str">
        <f>VLOOKUP($C2230,'Raw-products'!$A$2:$H$1261,MATCH(J$1,'Raw-products'!$A$1:$H$1,0))</f>
        <v>XS</v>
      </c>
      <c r="K2230" t="str">
        <f>VLOOKUP($C2230,'Raw-products'!$A$2:$H$1261,MATCH(K$1,'Raw-products'!$A$1:$H$1,0))</f>
        <v>yellow</v>
      </c>
      <c r="L2230">
        <f>VLOOKUP($C2230,'Raw-products'!$A$2:$H$1261,MATCH(L$1,'Raw-products'!$A$1:$H$1,0))</f>
        <v>119</v>
      </c>
      <c r="M2230">
        <f>VLOOKUP($C2230,'Raw-products'!$A$2:$H$1261,MATCH(M$1,'Raw-products'!$A$1:$H$1,0))</f>
        <v>59</v>
      </c>
      <c r="N2230" s="5">
        <f t="shared" si="68"/>
        <v>7021</v>
      </c>
      <c r="O2230" cm="1">
        <f t="array" ref="O2230:R2230">_xlfn.XLOOKUP($B2230,'Raw -orders'!$A:$A,'Raw -orders'!$B:$E)</f>
        <v>648</v>
      </c>
      <c r="P2230">
        <v>12078</v>
      </c>
      <c r="Q2230" s="1">
        <v>44316</v>
      </c>
      <c r="R2230" s="1">
        <v>44321</v>
      </c>
      <c r="S2230" t="str" cm="1">
        <f t="array" ref="S2230:Z2230">_xlfn.XLOOKUP($O2230,'Raw - customers'!$A:$A,'Raw - customers'!$B:$I)</f>
        <v>Jaquelyn Dow</v>
      </c>
      <c r="T2230" t="str">
        <v>Genderfluid</v>
      </c>
      <c r="U2230">
        <v>38</v>
      </c>
      <c r="V2230" t="str">
        <v>854 John GroveApt. 925</v>
      </c>
      <c r="W2230">
        <v>1230</v>
      </c>
      <c r="X2230" t="str">
        <v>New Emmastad</v>
      </c>
      <c r="Y2230" t="str">
        <v>South Australia</v>
      </c>
      <c r="Z2230" t="str">
        <v>Australia</v>
      </c>
      <c r="AA2230">
        <v>4</v>
      </c>
      <c r="AB2230" s="3" t="str">
        <f t="shared" si="69"/>
        <v>0 to 10</v>
      </c>
      <c r="AM2230" s="6">
        <v>648</v>
      </c>
      <c r="AN2230" s="6" t="s">
        <v>1345</v>
      </c>
    </row>
    <row r="2231" spans="1:40" x14ac:dyDescent="0.25">
      <c r="A2231">
        <v>2229</v>
      </c>
      <c r="B2231">
        <v>450</v>
      </c>
      <c r="C2231">
        <v>306</v>
      </c>
      <c r="D2231">
        <v>105</v>
      </c>
      <c r="E2231">
        <v>3</v>
      </c>
      <c r="F2231">
        <v>315</v>
      </c>
      <c r="G2231">
        <v>1</v>
      </c>
      <c r="H2231" t="str">
        <f>VLOOKUP($C2231,'Raw-products'!$A$2:$H$1261,MATCH(H$1,'Raw-products'!$A$1:$H$1,0))</f>
        <v>Shirt</v>
      </c>
      <c r="I2231" t="str">
        <f>VLOOKUP($C2231,'Raw-products'!$A$2:$H$1261,MATCH(I$1,'Raw-products'!$A$1:$H$1,0))</f>
        <v>Cuban Collar</v>
      </c>
      <c r="J2231" t="str">
        <f>VLOOKUP($C2231,'Raw-products'!$A$2:$H$1261,MATCH(J$1,'Raw-products'!$A$1:$H$1,0))</f>
        <v>S</v>
      </c>
      <c r="K2231" t="str">
        <f>VLOOKUP($C2231,'Raw-products'!$A$2:$H$1261,MATCH(K$1,'Raw-products'!$A$1:$H$1,0))</f>
        <v>indigo</v>
      </c>
      <c r="L2231">
        <f>VLOOKUP($C2231,'Raw-products'!$A$2:$H$1261,MATCH(L$1,'Raw-products'!$A$1:$H$1,0))</f>
        <v>93</v>
      </c>
      <c r="M2231">
        <f>VLOOKUP($C2231,'Raw-products'!$A$2:$H$1261,MATCH(M$1,'Raw-products'!$A$1:$H$1,0))</f>
        <v>41</v>
      </c>
      <c r="N2231" s="5">
        <f t="shared" si="68"/>
        <v>3813</v>
      </c>
      <c r="O2231" cm="1">
        <f t="array" ref="O2231:R2231">_xlfn.XLOOKUP($B2231,'Raw -orders'!$A:$A,'Raw -orders'!$B:$E)</f>
        <v>648</v>
      </c>
      <c r="P2231">
        <v>12078</v>
      </c>
      <c r="Q2231" s="1">
        <v>44316</v>
      </c>
      <c r="R2231" s="1">
        <v>44321</v>
      </c>
      <c r="S2231" t="str" cm="1">
        <f t="array" ref="S2231:Z2231">_xlfn.XLOOKUP($O2231,'Raw - customers'!$A:$A,'Raw - customers'!$B:$I)</f>
        <v>Jaquelyn Dow</v>
      </c>
      <c r="T2231" t="str">
        <v>Genderfluid</v>
      </c>
      <c r="U2231">
        <v>38</v>
      </c>
      <c r="V2231" t="str">
        <v>854 John GroveApt. 925</v>
      </c>
      <c r="W2231">
        <v>1230</v>
      </c>
      <c r="X2231" t="str">
        <v>New Emmastad</v>
      </c>
      <c r="Y2231" t="str">
        <v>South Australia</v>
      </c>
      <c r="Z2231" t="str">
        <v>Australia</v>
      </c>
      <c r="AA2231">
        <v>4</v>
      </c>
      <c r="AB2231" s="3" t="str">
        <f t="shared" si="69"/>
        <v>0 to 10</v>
      </c>
      <c r="AM2231" s="6">
        <v>648</v>
      </c>
      <c r="AN2231" s="6" t="s">
        <v>1345</v>
      </c>
    </row>
    <row r="2232" spans="1:40" x14ac:dyDescent="0.25">
      <c r="A2232">
        <v>2230</v>
      </c>
      <c r="B2232">
        <v>450</v>
      </c>
      <c r="C2232">
        <v>837</v>
      </c>
      <c r="D2232">
        <v>117</v>
      </c>
      <c r="E2232">
        <v>1</v>
      </c>
      <c r="F2232">
        <v>117</v>
      </c>
      <c r="G2232">
        <v>1</v>
      </c>
      <c r="H2232" t="str">
        <f>VLOOKUP($C2232,'Raw-products'!$A$2:$H$1261,MATCH(H$1,'Raw-products'!$A$1:$H$1,0))</f>
        <v>Jacket</v>
      </c>
      <c r="I2232" t="str">
        <f>VLOOKUP($C2232,'Raw-products'!$A$2:$H$1261,MATCH(I$1,'Raw-products'!$A$1:$H$1,0))</f>
        <v>Shearling</v>
      </c>
      <c r="J2232" t="str">
        <f>VLOOKUP($C2232,'Raw-products'!$A$2:$H$1261,MATCH(J$1,'Raw-products'!$A$1:$H$1,0))</f>
        <v>M</v>
      </c>
      <c r="K2232" t="str">
        <f>VLOOKUP($C2232,'Raw-products'!$A$2:$H$1261,MATCH(K$1,'Raw-products'!$A$1:$H$1,0))</f>
        <v>violet</v>
      </c>
      <c r="L2232">
        <f>VLOOKUP($C2232,'Raw-products'!$A$2:$H$1261,MATCH(L$1,'Raw-products'!$A$1:$H$1,0))</f>
        <v>95</v>
      </c>
      <c r="M2232">
        <f>VLOOKUP($C2232,'Raw-products'!$A$2:$H$1261,MATCH(M$1,'Raw-products'!$A$1:$H$1,0))</f>
        <v>74</v>
      </c>
      <c r="N2232" s="5">
        <f t="shared" si="68"/>
        <v>7030</v>
      </c>
      <c r="O2232" cm="1">
        <f t="array" ref="O2232:R2232">_xlfn.XLOOKUP($B2232,'Raw -orders'!$A:$A,'Raw -orders'!$B:$E)</f>
        <v>648</v>
      </c>
      <c r="P2232">
        <v>12078</v>
      </c>
      <c r="Q2232" s="1">
        <v>44316</v>
      </c>
      <c r="R2232" s="1">
        <v>44321</v>
      </c>
      <c r="S2232" t="str" cm="1">
        <f t="array" ref="S2232:Z2232">_xlfn.XLOOKUP($O2232,'Raw - customers'!$A:$A,'Raw - customers'!$B:$I)</f>
        <v>Jaquelyn Dow</v>
      </c>
      <c r="T2232" t="str">
        <v>Genderfluid</v>
      </c>
      <c r="U2232">
        <v>38</v>
      </c>
      <c r="V2232" t="str">
        <v>854 John GroveApt. 925</v>
      </c>
      <c r="W2232">
        <v>1230</v>
      </c>
      <c r="X2232" t="str">
        <v>New Emmastad</v>
      </c>
      <c r="Y2232" t="str">
        <v>South Australia</v>
      </c>
      <c r="Z2232" t="str">
        <v>Australia</v>
      </c>
      <c r="AA2232">
        <v>4</v>
      </c>
      <c r="AB2232" s="3" t="str">
        <f t="shared" si="69"/>
        <v>0 to 10</v>
      </c>
      <c r="AM2232" s="6">
        <v>648</v>
      </c>
      <c r="AN2232" s="6" t="s">
        <v>1345</v>
      </c>
    </row>
    <row r="2233" spans="1:40" x14ac:dyDescent="0.25">
      <c r="A2233">
        <v>2231</v>
      </c>
      <c r="B2233">
        <v>450</v>
      </c>
      <c r="C2233">
        <v>517</v>
      </c>
      <c r="D2233">
        <v>102</v>
      </c>
      <c r="E2233">
        <v>1</v>
      </c>
      <c r="F2233">
        <v>102</v>
      </c>
      <c r="G2233">
        <v>1</v>
      </c>
      <c r="H2233" t="str">
        <f>VLOOKUP($C2233,'Raw-products'!$A$2:$H$1261,MATCH(H$1,'Raw-products'!$A$1:$H$1,0))</f>
        <v>Jacket</v>
      </c>
      <c r="I2233" t="str">
        <f>VLOOKUP($C2233,'Raw-products'!$A$2:$H$1261,MATCH(I$1,'Raw-products'!$A$1:$H$1,0))</f>
        <v>Windbreaker</v>
      </c>
      <c r="J2233" t="str">
        <f>VLOOKUP($C2233,'Raw-products'!$A$2:$H$1261,MATCH(J$1,'Raw-products'!$A$1:$H$1,0))</f>
        <v>M</v>
      </c>
      <c r="K2233" t="str">
        <f>VLOOKUP($C2233,'Raw-products'!$A$2:$H$1261,MATCH(K$1,'Raw-products'!$A$1:$H$1,0))</f>
        <v>indigo</v>
      </c>
      <c r="L2233">
        <f>VLOOKUP($C2233,'Raw-products'!$A$2:$H$1261,MATCH(L$1,'Raw-products'!$A$1:$H$1,0))</f>
        <v>109</v>
      </c>
      <c r="M2233">
        <f>VLOOKUP($C2233,'Raw-products'!$A$2:$H$1261,MATCH(M$1,'Raw-products'!$A$1:$H$1,0))</f>
        <v>56</v>
      </c>
      <c r="N2233" s="5">
        <f t="shared" si="68"/>
        <v>6104</v>
      </c>
      <c r="O2233" cm="1">
        <f t="array" ref="O2233:R2233">_xlfn.XLOOKUP($B2233,'Raw -orders'!$A:$A,'Raw -orders'!$B:$E)</f>
        <v>648</v>
      </c>
      <c r="P2233">
        <v>12078</v>
      </c>
      <c r="Q2233" s="1">
        <v>44316</v>
      </c>
      <c r="R2233" s="1">
        <v>44321</v>
      </c>
      <c r="S2233" t="str" cm="1">
        <f t="array" ref="S2233:Z2233">_xlfn.XLOOKUP($O2233,'Raw - customers'!$A:$A,'Raw - customers'!$B:$I)</f>
        <v>Jaquelyn Dow</v>
      </c>
      <c r="T2233" t="str">
        <v>Genderfluid</v>
      </c>
      <c r="U2233">
        <v>38</v>
      </c>
      <c r="V2233" t="str">
        <v>854 John GroveApt. 925</v>
      </c>
      <c r="W2233">
        <v>1230</v>
      </c>
      <c r="X2233" t="str">
        <v>New Emmastad</v>
      </c>
      <c r="Y2233" t="str">
        <v>South Australia</v>
      </c>
      <c r="Z2233" t="str">
        <v>Australia</v>
      </c>
      <c r="AA2233">
        <v>4</v>
      </c>
      <c r="AB2233" s="3" t="str">
        <f t="shared" si="69"/>
        <v>0 to 10</v>
      </c>
      <c r="AM2233" s="6">
        <v>648</v>
      </c>
      <c r="AN2233" s="6" t="s">
        <v>1345</v>
      </c>
    </row>
    <row r="2234" spans="1:40" x14ac:dyDescent="0.25">
      <c r="A2234">
        <v>2232</v>
      </c>
      <c r="B2234">
        <v>450</v>
      </c>
      <c r="C2234">
        <v>216</v>
      </c>
      <c r="D2234">
        <v>106</v>
      </c>
      <c r="E2234">
        <v>3</v>
      </c>
      <c r="F2234">
        <v>318</v>
      </c>
      <c r="G2234">
        <v>1</v>
      </c>
      <c r="H2234" t="str">
        <f>VLOOKUP($C2234,'Raw-products'!$A$2:$H$1261,MATCH(H$1,'Raw-products'!$A$1:$H$1,0))</f>
        <v>Shirt</v>
      </c>
      <c r="I2234" t="str">
        <f>VLOOKUP($C2234,'Raw-products'!$A$2:$H$1261,MATCH(I$1,'Raw-products'!$A$1:$H$1,0))</f>
        <v>Chambray</v>
      </c>
      <c r="J2234" t="str">
        <f>VLOOKUP($C2234,'Raw-products'!$A$2:$H$1261,MATCH(J$1,'Raw-products'!$A$1:$H$1,0))</f>
        <v>S</v>
      </c>
      <c r="K2234" t="str">
        <f>VLOOKUP($C2234,'Raw-products'!$A$2:$H$1261,MATCH(K$1,'Raw-products'!$A$1:$H$1,0))</f>
        <v>orange</v>
      </c>
      <c r="L2234">
        <f>VLOOKUP($C2234,'Raw-products'!$A$2:$H$1261,MATCH(L$1,'Raw-products'!$A$1:$H$1,0))</f>
        <v>105</v>
      </c>
      <c r="M2234">
        <f>VLOOKUP($C2234,'Raw-products'!$A$2:$H$1261,MATCH(M$1,'Raw-products'!$A$1:$H$1,0))</f>
        <v>69</v>
      </c>
      <c r="N2234" s="5">
        <f t="shared" si="68"/>
        <v>7245</v>
      </c>
      <c r="O2234" cm="1">
        <f t="array" ref="O2234:R2234">_xlfn.XLOOKUP($B2234,'Raw -orders'!$A:$A,'Raw -orders'!$B:$E)</f>
        <v>648</v>
      </c>
      <c r="P2234">
        <v>12078</v>
      </c>
      <c r="Q2234" s="1">
        <v>44316</v>
      </c>
      <c r="R2234" s="1">
        <v>44321</v>
      </c>
      <c r="S2234" t="str" cm="1">
        <f t="array" ref="S2234:Z2234">_xlfn.XLOOKUP($O2234,'Raw - customers'!$A:$A,'Raw - customers'!$B:$I)</f>
        <v>Jaquelyn Dow</v>
      </c>
      <c r="T2234" t="str">
        <v>Genderfluid</v>
      </c>
      <c r="U2234">
        <v>38</v>
      </c>
      <c r="V2234" t="str">
        <v>854 John GroveApt. 925</v>
      </c>
      <c r="W2234">
        <v>1230</v>
      </c>
      <c r="X2234" t="str">
        <v>New Emmastad</v>
      </c>
      <c r="Y2234" t="str">
        <v>South Australia</v>
      </c>
      <c r="Z2234" t="str">
        <v>Australia</v>
      </c>
      <c r="AA2234">
        <v>4</v>
      </c>
      <c r="AB2234" s="3" t="str">
        <f t="shared" si="69"/>
        <v>0 to 10</v>
      </c>
      <c r="AM2234" s="6">
        <v>648</v>
      </c>
      <c r="AN2234" s="6" t="s">
        <v>1345</v>
      </c>
    </row>
    <row r="2235" spans="1:40" x14ac:dyDescent="0.25">
      <c r="A2235">
        <v>2233</v>
      </c>
      <c r="B2235">
        <v>451</v>
      </c>
      <c r="C2235">
        <v>688</v>
      </c>
      <c r="D2235">
        <v>113</v>
      </c>
      <c r="E2235">
        <v>1</v>
      </c>
      <c r="F2235">
        <v>113</v>
      </c>
      <c r="G2235">
        <v>1</v>
      </c>
      <c r="H2235" t="str">
        <f>VLOOKUP($C2235,'Raw-products'!$A$2:$H$1261,MATCH(H$1,'Raw-products'!$A$1:$H$1,0))</f>
        <v>Jacket</v>
      </c>
      <c r="I2235" t="str">
        <f>VLOOKUP($C2235,'Raw-products'!$A$2:$H$1261,MATCH(I$1,'Raw-products'!$A$1:$H$1,0))</f>
        <v>Parka</v>
      </c>
      <c r="J2235" t="str">
        <f>VLOOKUP($C2235,'Raw-products'!$A$2:$H$1261,MATCH(J$1,'Raw-products'!$A$1:$H$1,0))</f>
        <v>L</v>
      </c>
      <c r="K2235" t="str">
        <f>VLOOKUP($C2235,'Raw-products'!$A$2:$H$1261,MATCH(K$1,'Raw-products'!$A$1:$H$1,0))</f>
        <v>blue</v>
      </c>
      <c r="L2235">
        <f>VLOOKUP($C2235,'Raw-products'!$A$2:$H$1261,MATCH(L$1,'Raw-products'!$A$1:$H$1,0))</f>
        <v>119</v>
      </c>
      <c r="M2235">
        <f>VLOOKUP($C2235,'Raw-products'!$A$2:$H$1261,MATCH(M$1,'Raw-products'!$A$1:$H$1,0))</f>
        <v>61</v>
      </c>
      <c r="N2235" s="5">
        <f t="shared" si="68"/>
        <v>7259</v>
      </c>
      <c r="O2235" cm="1">
        <f t="array" ref="O2235:R2235">_xlfn.XLOOKUP($B2235,'Raw -orders'!$A:$A,'Raw -orders'!$B:$E)</f>
        <v>566</v>
      </c>
      <c r="P2235">
        <v>29859</v>
      </c>
      <c r="Q2235" s="1">
        <v>44433</v>
      </c>
      <c r="R2235" s="1">
        <v>44445</v>
      </c>
      <c r="S2235" t="str" cm="1">
        <f t="array" ref="S2235:Z2235">_xlfn.XLOOKUP($O2235,'Raw - customers'!$A:$A,'Raw - customers'!$B:$I)</f>
        <v>Melissa Partkya</v>
      </c>
      <c r="T2235" t="str">
        <v>Male</v>
      </c>
      <c r="U2235">
        <v>23</v>
      </c>
      <c r="V2235" t="str">
        <v>95 Rice Station StSuite 985</v>
      </c>
      <c r="W2235">
        <v>2919</v>
      </c>
      <c r="X2235" t="str">
        <v>O'keefeton</v>
      </c>
      <c r="Y2235" t="str">
        <v>Tasmania</v>
      </c>
      <c r="Z2235" t="str">
        <v>Australia</v>
      </c>
      <c r="AA2235">
        <v>8</v>
      </c>
      <c r="AB2235" s="3" t="str">
        <f t="shared" si="69"/>
        <v>10 to 20</v>
      </c>
      <c r="AM2235" s="6">
        <v>566</v>
      </c>
      <c r="AN2235" s="6" t="s">
        <v>1414</v>
      </c>
    </row>
    <row r="2236" spans="1:40" x14ac:dyDescent="0.25">
      <c r="A2236">
        <v>2234</v>
      </c>
      <c r="B2236">
        <v>451</v>
      </c>
      <c r="C2236">
        <v>234</v>
      </c>
      <c r="D2236">
        <v>106</v>
      </c>
      <c r="E2236">
        <v>2</v>
      </c>
      <c r="F2236">
        <v>212</v>
      </c>
      <c r="G2236">
        <v>1</v>
      </c>
      <c r="H2236" t="str">
        <f>VLOOKUP($C2236,'Raw-products'!$A$2:$H$1261,MATCH(H$1,'Raw-products'!$A$1:$H$1,0))</f>
        <v>Shirt</v>
      </c>
      <c r="I2236" t="str">
        <f>VLOOKUP($C2236,'Raw-products'!$A$2:$H$1261,MATCH(I$1,'Raw-products'!$A$1:$H$1,0))</f>
        <v>Chambray</v>
      </c>
      <c r="J2236" t="str">
        <f>VLOOKUP($C2236,'Raw-products'!$A$2:$H$1261,MATCH(J$1,'Raw-products'!$A$1:$H$1,0))</f>
        <v>XL</v>
      </c>
      <c r="K2236" t="str">
        <f>VLOOKUP($C2236,'Raw-products'!$A$2:$H$1261,MATCH(K$1,'Raw-products'!$A$1:$H$1,0))</f>
        <v>blue</v>
      </c>
      <c r="L2236">
        <f>VLOOKUP($C2236,'Raw-products'!$A$2:$H$1261,MATCH(L$1,'Raw-products'!$A$1:$H$1,0))</f>
        <v>105</v>
      </c>
      <c r="M2236">
        <f>VLOOKUP($C2236,'Raw-products'!$A$2:$H$1261,MATCH(M$1,'Raw-products'!$A$1:$H$1,0))</f>
        <v>43</v>
      </c>
      <c r="N2236" s="5">
        <f t="shared" si="68"/>
        <v>4515</v>
      </c>
      <c r="O2236" cm="1">
        <f t="array" ref="O2236:R2236">_xlfn.XLOOKUP($B2236,'Raw -orders'!$A:$A,'Raw -orders'!$B:$E)</f>
        <v>566</v>
      </c>
      <c r="P2236">
        <v>29859</v>
      </c>
      <c r="Q2236" s="1">
        <v>44433</v>
      </c>
      <c r="R2236" s="1">
        <v>44445</v>
      </c>
      <c r="S2236" t="str" cm="1">
        <f t="array" ref="S2236:Z2236">_xlfn.XLOOKUP($O2236,'Raw - customers'!$A:$A,'Raw - customers'!$B:$I)</f>
        <v>Melissa Partkya</v>
      </c>
      <c r="T2236" t="str">
        <v>Male</v>
      </c>
      <c r="U2236">
        <v>23</v>
      </c>
      <c r="V2236" t="str">
        <v>95 Rice Station StSuite 985</v>
      </c>
      <c r="W2236">
        <v>2919</v>
      </c>
      <c r="X2236" t="str">
        <v>O'keefeton</v>
      </c>
      <c r="Y2236" t="str">
        <v>Tasmania</v>
      </c>
      <c r="Z2236" t="str">
        <v>Australia</v>
      </c>
      <c r="AA2236">
        <v>8</v>
      </c>
      <c r="AB2236" s="3" t="str">
        <f t="shared" si="69"/>
        <v>10 to 20</v>
      </c>
      <c r="AM2236" s="6">
        <v>566</v>
      </c>
      <c r="AN2236" s="6" t="s">
        <v>1414</v>
      </c>
    </row>
    <row r="2237" spans="1:40" x14ac:dyDescent="0.25">
      <c r="A2237">
        <v>2235</v>
      </c>
      <c r="B2237">
        <v>451</v>
      </c>
      <c r="C2237">
        <v>778</v>
      </c>
      <c r="D2237">
        <v>91</v>
      </c>
      <c r="E2237">
        <v>1</v>
      </c>
      <c r="F2237">
        <v>91</v>
      </c>
      <c r="G2237">
        <v>1</v>
      </c>
      <c r="H2237" t="str">
        <f>VLOOKUP($C2237,'Raw-products'!$A$2:$H$1261,MATCH(H$1,'Raw-products'!$A$1:$H$1,0))</f>
        <v>Jacket</v>
      </c>
      <c r="I2237" t="str">
        <f>VLOOKUP($C2237,'Raw-products'!$A$2:$H$1261,MATCH(I$1,'Raw-products'!$A$1:$H$1,0))</f>
        <v>Pullover</v>
      </c>
      <c r="J2237" t="str">
        <f>VLOOKUP($C2237,'Raw-products'!$A$2:$H$1261,MATCH(J$1,'Raw-products'!$A$1:$H$1,0))</f>
        <v>L</v>
      </c>
      <c r="K2237" t="str">
        <f>VLOOKUP($C2237,'Raw-products'!$A$2:$H$1261,MATCH(K$1,'Raw-products'!$A$1:$H$1,0))</f>
        <v>orange</v>
      </c>
      <c r="L2237">
        <f>VLOOKUP($C2237,'Raw-products'!$A$2:$H$1261,MATCH(L$1,'Raw-products'!$A$1:$H$1,0))</f>
        <v>114</v>
      </c>
      <c r="M2237">
        <f>VLOOKUP($C2237,'Raw-products'!$A$2:$H$1261,MATCH(M$1,'Raw-products'!$A$1:$H$1,0))</f>
        <v>56</v>
      </c>
      <c r="N2237" s="5">
        <f t="shared" si="68"/>
        <v>6384</v>
      </c>
      <c r="O2237" cm="1">
        <f t="array" ref="O2237:R2237">_xlfn.XLOOKUP($B2237,'Raw -orders'!$A:$A,'Raw -orders'!$B:$E)</f>
        <v>566</v>
      </c>
      <c r="P2237">
        <v>29859</v>
      </c>
      <c r="Q2237" s="1">
        <v>44433</v>
      </c>
      <c r="R2237" s="1">
        <v>44445</v>
      </c>
      <c r="S2237" t="str" cm="1">
        <f t="array" ref="S2237:Z2237">_xlfn.XLOOKUP($O2237,'Raw - customers'!$A:$A,'Raw - customers'!$B:$I)</f>
        <v>Melissa Partkya</v>
      </c>
      <c r="T2237" t="str">
        <v>Male</v>
      </c>
      <c r="U2237">
        <v>23</v>
      </c>
      <c r="V2237" t="str">
        <v>95 Rice Station StSuite 985</v>
      </c>
      <c r="W2237">
        <v>2919</v>
      </c>
      <c r="X2237" t="str">
        <v>O'keefeton</v>
      </c>
      <c r="Y2237" t="str">
        <v>Tasmania</v>
      </c>
      <c r="Z2237" t="str">
        <v>Australia</v>
      </c>
      <c r="AA2237">
        <v>8</v>
      </c>
      <c r="AB2237" s="3" t="str">
        <f t="shared" si="69"/>
        <v>10 to 20</v>
      </c>
      <c r="AM2237" s="6">
        <v>566</v>
      </c>
      <c r="AN2237" s="6" t="s">
        <v>1414</v>
      </c>
    </row>
    <row r="2238" spans="1:40" x14ac:dyDescent="0.25">
      <c r="A2238">
        <v>2236</v>
      </c>
      <c r="B2238">
        <v>451</v>
      </c>
      <c r="C2238">
        <v>183</v>
      </c>
      <c r="D2238">
        <v>98</v>
      </c>
      <c r="E2238">
        <v>2</v>
      </c>
      <c r="F2238">
        <v>196</v>
      </c>
      <c r="G2238">
        <v>1</v>
      </c>
      <c r="H2238" t="str">
        <f>VLOOKUP($C2238,'Raw-products'!$A$2:$H$1261,MATCH(H$1,'Raw-products'!$A$1:$H$1,0))</f>
        <v>Shirt</v>
      </c>
      <c r="I2238" t="str">
        <f>VLOOKUP($C2238,'Raw-products'!$A$2:$H$1261,MATCH(I$1,'Raw-products'!$A$1:$H$1,0))</f>
        <v>Camp Collared</v>
      </c>
      <c r="J2238" t="str">
        <f>VLOOKUP($C2238,'Raw-products'!$A$2:$H$1261,MATCH(J$1,'Raw-products'!$A$1:$H$1,0))</f>
        <v>L</v>
      </c>
      <c r="K2238" t="str">
        <f>VLOOKUP($C2238,'Raw-products'!$A$2:$H$1261,MATCH(K$1,'Raw-products'!$A$1:$H$1,0))</f>
        <v>orange</v>
      </c>
      <c r="L2238">
        <f>VLOOKUP($C2238,'Raw-products'!$A$2:$H$1261,MATCH(L$1,'Raw-products'!$A$1:$H$1,0))</f>
        <v>112</v>
      </c>
      <c r="M2238">
        <f>VLOOKUP($C2238,'Raw-products'!$A$2:$H$1261,MATCH(M$1,'Raw-products'!$A$1:$H$1,0))</f>
        <v>63</v>
      </c>
      <c r="N2238" s="5">
        <f t="shared" si="68"/>
        <v>7056</v>
      </c>
      <c r="O2238" cm="1">
        <f t="array" ref="O2238:R2238">_xlfn.XLOOKUP($B2238,'Raw -orders'!$A:$A,'Raw -orders'!$B:$E)</f>
        <v>566</v>
      </c>
      <c r="P2238">
        <v>29859</v>
      </c>
      <c r="Q2238" s="1">
        <v>44433</v>
      </c>
      <c r="R2238" s="1">
        <v>44445</v>
      </c>
      <c r="S2238" t="str" cm="1">
        <f t="array" ref="S2238:Z2238">_xlfn.XLOOKUP($O2238,'Raw - customers'!$A:$A,'Raw - customers'!$B:$I)</f>
        <v>Melissa Partkya</v>
      </c>
      <c r="T2238" t="str">
        <v>Male</v>
      </c>
      <c r="U2238">
        <v>23</v>
      </c>
      <c r="V2238" t="str">
        <v>95 Rice Station StSuite 985</v>
      </c>
      <c r="W2238">
        <v>2919</v>
      </c>
      <c r="X2238" t="str">
        <v>O'keefeton</v>
      </c>
      <c r="Y2238" t="str">
        <v>Tasmania</v>
      </c>
      <c r="Z2238" t="str">
        <v>Australia</v>
      </c>
      <c r="AA2238">
        <v>8</v>
      </c>
      <c r="AB2238" s="3" t="str">
        <f t="shared" si="69"/>
        <v>10 to 20</v>
      </c>
      <c r="AM2238" s="6">
        <v>566</v>
      </c>
      <c r="AN2238" s="6" t="s">
        <v>1414</v>
      </c>
    </row>
    <row r="2239" spans="1:40" x14ac:dyDescent="0.25">
      <c r="A2239">
        <v>2237</v>
      </c>
      <c r="B2239">
        <v>452</v>
      </c>
      <c r="C2239">
        <v>797</v>
      </c>
      <c r="D2239">
        <v>91</v>
      </c>
      <c r="E2239">
        <v>1</v>
      </c>
      <c r="F2239">
        <v>91</v>
      </c>
      <c r="G2239">
        <v>1</v>
      </c>
      <c r="H2239" t="str">
        <f>VLOOKUP($C2239,'Raw-products'!$A$2:$H$1261,MATCH(H$1,'Raw-products'!$A$1:$H$1,0))</f>
        <v>Jacket</v>
      </c>
      <c r="I2239" t="str">
        <f>VLOOKUP($C2239,'Raw-products'!$A$2:$H$1261,MATCH(I$1,'Raw-products'!$A$1:$H$1,0))</f>
        <v>Pullover</v>
      </c>
      <c r="J2239" t="str">
        <f>VLOOKUP($C2239,'Raw-products'!$A$2:$H$1261,MATCH(J$1,'Raw-products'!$A$1:$H$1,0))</f>
        <v>M</v>
      </c>
      <c r="K2239" t="str">
        <f>VLOOKUP($C2239,'Raw-products'!$A$2:$H$1261,MATCH(K$1,'Raw-products'!$A$1:$H$1,0))</f>
        <v>indigo</v>
      </c>
      <c r="L2239">
        <f>VLOOKUP($C2239,'Raw-products'!$A$2:$H$1261,MATCH(L$1,'Raw-products'!$A$1:$H$1,0))</f>
        <v>114</v>
      </c>
      <c r="M2239">
        <f>VLOOKUP($C2239,'Raw-products'!$A$2:$H$1261,MATCH(M$1,'Raw-products'!$A$1:$H$1,0))</f>
        <v>72</v>
      </c>
      <c r="N2239" s="5">
        <f t="shared" si="68"/>
        <v>8208</v>
      </c>
      <c r="O2239" cm="1">
        <f t="array" ref="O2239:R2239">_xlfn.XLOOKUP($B2239,'Raw -orders'!$A:$A,'Raw -orders'!$B:$E)</f>
        <v>123</v>
      </c>
      <c r="P2239">
        <v>50557</v>
      </c>
      <c r="Q2239" s="1">
        <v>44478</v>
      </c>
      <c r="R2239" s="1">
        <v>44491</v>
      </c>
      <c r="S2239" t="str" cm="1">
        <f t="array" ref="S2239:Z2239">_xlfn.XLOOKUP($O2239,'Raw - customers'!$A:$A,'Raw - customers'!$B:$I)</f>
        <v>Yardley Dreamer</v>
      </c>
      <c r="T2239" t="str">
        <v>Female</v>
      </c>
      <c r="U2239">
        <v>22</v>
      </c>
      <c r="V2239" t="str">
        <v>8083 Paterson RoadApt. 211</v>
      </c>
      <c r="W2239">
        <v>1149</v>
      </c>
      <c r="X2239" t="str">
        <v>Jordanborough</v>
      </c>
      <c r="Y2239" t="str">
        <v>Tasmania</v>
      </c>
      <c r="Z2239" t="str">
        <v>Australia</v>
      </c>
      <c r="AA2239">
        <v>10</v>
      </c>
      <c r="AB2239" s="3" t="str">
        <f t="shared" si="69"/>
        <v>10 to 20</v>
      </c>
      <c r="AM2239" s="6">
        <v>123</v>
      </c>
      <c r="AN2239" s="6" t="s">
        <v>1414</v>
      </c>
    </row>
    <row r="2240" spans="1:40" x14ac:dyDescent="0.25">
      <c r="A2240">
        <v>2238</v>
      </c>
      <c r="B2240">
        <v>452</v>
      </c>
      <c r="C2240">
        <v>526</v>
      </c>
      <c r="D2240">
        <v>98</v>
      </c>
      <c r="E2240">
        <v>1</v>
      </c>
      <c r="F2240">
        <v>98</v>
      </c>
      <c r="G2240">
        <v>1</v>
      </c>
      <c r="H2240" t="str">
        <f>VLOOKUP($C2240,'Raw-products'!$A$2:$H$1261,MATCH(H$1,'Raw-products'!$A$1:$H$1,0))</f>
        <v>Jacket</v>
      </c>
      <c r="I2240" t="str">
        <f>VLOOKUP($C2240,'Raw-products'!$A$2:$H$1261,MATCH(I$1,'Raw-products'!$A$1:$H$1,0))</f>
        <v>Leather</v>
      </c>
      <c r="J2240" t="str">
        <f>VLOOKUP($C2240,'Raw-products'!$A$2:$H$1261,MATCH(J$1,'Raw-products'!$A$1:$H$1,0))</f>
        <v>S</v>
      </c>
      <c r="K2240" t="str">
        <f>VLOOKUP($C2240,'Raw-products'!$A$2:$H$1261,MATCH(K$1,'Raw-products'!$A$1:$H$1,0))</f>
        <v>red</v>
      </c>
      <c r="L2240">
        <f>VLOOKUP($C2240,'Raw-products'!$A$2:$H$1261,MATCH(L$1,'Raw-products'!$A$1:$H$1,0))</f>
        <v>113</v>
      </c>
      <c r="M2240">
        <f>VLOOKUP($C2240,'Raw-products'!$A$2:$H$1261,MATCH(M$1,'Raw-products'!$A$1:$H$1,0))</f>
        <v>80</v>
      </c>
      <c r="N2240" s="5">
        <f t="shared" si="68"/>
        <v>9040</v>
      </c>
      <c r="O2240" cm="1">
        <f t="array" ref="O2240:R2240">_xlfn.XLOOKUP($B2240,'Raw -orders'!$A:$A,'Raw -orders'!$B:$E)</f>
        <v>123</v>
      </c>
      <c r="P2240">
        <v>50557</v>
      </c>
      <c r="Q2240" s="1">
        <v>44478</v>
      </c>
      <c r="R2240" s="1">
        <v>44491</v>
      </c>
      <c r="S2240" t="str" cm="1">
        <f t="array" ref="S2240:Z2240">_xlfn.XLOOKUP($O2240,'Raw - customers'!$A:$A,'Raw - customers'!$B:$I)</f>
        <v>Yardley Dreamer</v>
      </c>
      <c r="T2240" t="str">
        <v>Female</v>
      </c>
      <c r="U2240">
        <v>22</v>
      </c>
      <c r="V2240" t="str">
        <v>8083 Paterson RoadApt. 211</v>
      </c>
      <c r="W2240">
        <v>1149</v>
      </c>
      <c r="X2240" t="str">
        <v>Jordanborough</v>
      </c>
      <c r="Y2240" t="str">
        <v>Tasmania</v>
      </c>
      <c r="Z2240" t="str">
        <v>Australia</v>
      </c>
      <c r="AA2240">
        <v>10</v>
      </c>
      <c r="AB2240" s="3" t="str">
        <f t="shared" si="69"/>
        <v>10 to 20</v>
      </c>
      <c r="AM2240" s="6">
        <v>123</v>
      </c>
      <c r="AN2240" s="6" t="s">
        <v>1414</v>
      </c>
    </row>
    <row r="2241" spans="1:40" x14ac:dyDescent="0.25">
      <c r="A2241">
        <v>2239</v>
      </c>
      <c r="B2241">
        <v>453</v>
      </c>
      <c r="C2241">
        <v>728</v>
      </c>
      <c r="D2241">
        <v>119</v>
      </c>
      <c r="E2241">
        <v>1</v>
      </c>
      <c r="F2241">
        <v>119</v>
      </c>
      <c r="G2241">
        <v>1</v>
      </c>
      <c r="H2241" t="str">
        <f>VLOOKUP($C2241,'Raw-products'!$A$2:$H$1261,MATCH(H$1,'Raw-products'!$A$1:$H$1,0))</f>
        <v>Jacket</v>
      </c>
      <c r="I2241" t="str">
        <f>VLOOKUP($C2241,'Raw-products'!$A$2:$H$1261,MATCH(I$1,'Raw-products'!$A$1:$H$1,0))</f>
        <v>Trench Coat</v>
      </c>
      <c r="J2241" t="str">
        <f>VLOOKUP($C2241,'Raw-products'!$A$2:$H$1261,MATCH(J$1,'Raw-products'!$A$1:$H$1,0))</f>
        <v>L</v>
      </c>
      <c r="K2241" t="str">
        <f>VLOOKUP($C2241,'Raw-products'!$A$2:$H$1261,MATCH(K$1,'Raw-products'!$A$1:$H$1,0))</f>
        <v>indigo</v>
      </c>
      <c r="L2241">
        <f>VLOOKUP($C2241,'Raw-products'!$A$2:$H$1261,MATCH(L$1,'Raw-products'!$A$1:$H$1,0))</f>
        <v>112</v>
      </c>
      <c r="M2241">
        <f>VLOOKUP($C2241,'Raw-products'!$A$2:$H$1261,MATCH(M$1,'Raw-products'!$A$1:$H$1,0))</f>
        <v>71</v>
      </c>
      <c r="N2241" s="5">
        <f t="shared" si="68"/>
        <v>7952</v>
      </c>
      <c r="O2241" cm="1">
        <f t="array" ref="O2241:R2241">_xlfn.XLOOKUP($B2241,'Raw -orders'!$A:$A,'Raw -orders'!$B:$E)</f>
        <v>371</v>
      </c>
      <c r="P2241">
        <v>53761</v>
      </c>
      <c r="Q2241" s="1">
        <v>44421</v>
      </c>
      <c r="R2241" s="1">
        <v>44430</v>
      </c>
      <c r="S2241" t="str" cm="1">
        <f t="array" ref="S2241:Z2241">_xlfn.XLOOKUP($O2241,'Raw - customers'!$A:$A,'Raw - customers'!$B:$I)</f>
        <v>Etan Peirazzi</v>
      </c>
      <c r="T2241" t="str">
        <v>Genderqueer</v>
      </c>
      <c r="U2241">
        <v>63</v>
      </c>
      <c r="V2241" t="str">
        <v>8162 James TrackApt. 724</v>
      </c>
      <c r="W2241">
        <v>6128</v>
      </c>
      <c r="X2241" t="str">
        <v>West Jessica</v>
      </c>
      <c r="Y2241" t="str">
        <v>Queensland</v>
      </c>
      <c r="Z2241" t="str">
        <v>Australia</v>
      </c>
      <c r="AA2241">
        <v>8</v>
      </c>
      <c r="AB2241" s="3" t="str">
        <f t="shared" si="69"/>
        <v>0 to 10</v>
      </c>
      <c r="AM2241" s="6">
        <v>371</v>
      </c>
      <c r="AN2241" s="6" t="s">
        <v>1355</v>
      </c>
    </row>
    <row r="2242" spans="1:40" x14ac:dyDescent="0.25">
      <c r="A2242">
        <v>2240</v>
      </c>
      <c r="B2242">
        <v>453</v>
      </c>
      <c r="C2242">
        <v>305</v>
      </c>
      <c r="D2242">
        <v>105</v>
      </c>
      <c r="E2242">
        <v>1</v>
      </c>
      <c r="F2242">
        <v>105</v>
      </c>
      <c r="G2242">
        <v>1</v>
      </c>
      <c r="H2242" t="str">
        <f>VLOOKUP($C2242,'Raw-products'!$A$2:$H$1261,MATCH(H$1,'Raw-products'!$A$1:$H$1,0))</f>
        <v>Shirt</v>
      </c>
      <c r="I2242" t="str">
        <f>VLOOKUP($C2242,'Raw-products'!$A$2:$H$1261,MATCH(I$1,'Raw-products'!$A$1:$H$1,0))</f>
        <v>Cuban Collar</v>
      </c>
      <c r="J2242" t="str">
        <f>VLOOKUP($C2242,'Raw-products'!$A$2:$H$1261,MATCH(J$1,'Raw-products'!$A$1:$H$1,0))</f>
        <v>XS</v>
      </c>
      <c r="K2242" t="str">
        <f>VLOOKUP($C2242,'Raw-products'!$A$2:$H$1261,MATCH(K$1,'Raw-products'!$A$1:$H$1,0))</f>
        <v>indigo</v>
      </c>
      <c r="L2242">
        <f>VLOOKUP($C2242,'Raw-products'!$A$2:$H$1261,MATCH(L$1,'Raw-products'!$A$1:$H$1,0))</f>
        <v>93</v>
      </c>
      <c r="M2242">
        <f>VLOOKUP($C2242,'Raw-products'!$A$2:$H$1261,MATCH(M$1,'Raw-products'!$A$1:$H$1,0))</f>
        <v>50</v>
      </c>
      <c r="N2242" s="5">
        <f t="shared" si="68"/>
        <v>4650</v>
      </c>
      <c r="O2242" cm="1">
        <f t="array" ref="O2242:R2242">_xlfn.XLOOKUP($B2242,'Raw -orders'!$A:$A,'Raw -orders'!$B:$E)</f>
        <v>371</v>
      </c>
      <c r="P2242">
        <v>53761</v>
      </c>
      <c r="Q2242" s="1">
        <v>44421</v>
      </c>
      <c r="R2242" s="1">
        <v>44430</v>
      </c>
      <c r="S2242" t="str" cm="1">
        <f t="array" ref="S2242:Z2242">_xlfn.XLOOKUP($O2242,'Raw - customers'!$A:$A,'Raw - customers'!$B:$I)</f>
        <v>Etan Peirazzi</v>
      </c>
      <c r="T2242" t="str">
        <v>Genderqueer</v>
      </c>
      <c r="U2242">
        <v>63</v>
      </c>
      <c r="V2242" t="str">
        <v>8162 James TrackApt. 724</v>
      </c>
      <c r="W2242">
        <v>6128</v>
      </c>
      <c r="X2242" t="str">
        <v>West Jessica</v>
      </c>
      <c r="Y2242" t="str">
        <v>Queensland</v>
      </c>
      <c r="Z2242" t="str">
        <v>Australia</v>
      </c>
      <c r="AA2242">
        <v>8</v>
      </c>
      <c r="AB2242" s="3" t="str">
        <f t="shared" si="69"/>
        <v>0 to 10</v>
      </c>
      <c r="AM2242" s="6">
        <v>371</v>
      </c>
      <c r="AN2242" s="6" t="s">
        <v>1355</v>
      </c>
    </row>
    <row r="2243" spans="1:40" x14ac:dyDescent="0.25">
      <c r="A2243">
        <v>2241</v>
      </c>
      <c r="B2243">
        <v>454</v>
      </c>
      <c r="C2243">
        <v>669</v>
      </c>
      <c r="D2243">
        <v>113</v>
      </c>
      <c r="E2243">
        <v>3</v>
      </c>
      <c r="F2243">
        <v>339</v>
      </c>
      <c r="G2243">
        <v>1</v>
      </c>
      <c r="H2243" t="str">
        <f>VLOOKUP($C2243,'Raw-products'!$A$2:$H$1261,MATCH(H$1,'Raw-products'!$A$1:$H$1,0))</f>
        <v>Jacket</v>
      </c>
      <c r="I2243" t="str">
        <f>VLOOKUP($C2243,'Raw-products'!$A$2:$H$1261,MATCH(I$1,'Raw-products'!$A$1:$H$1,0))</f>
        <v>Parka</v>
      </c>
      <c r="J2243" t="str">
        <f>VLOOKUP($C2243,'Raw-products'!$A$2:$H$1261,MATCH(J$1,'Raw-products'!$A$1:$H$1,0))</f>
        <v>XL</v>
      </c>
      <c r="K2243" t="str">
        <f>VLOOKUP($C2243,'Raw-products'!$A$2:$H$1261,MATCH(K$1,'Raw-products'!$A$1:$H$1,0))</f>
        <v>red</v>
      </c>
      <c r="L2243">
        <f>VLOOKUP($C2243,'Raw-products'!$A$2:$H$1261,MATCH(L$1,'Raw-products'!$A$1:$H$1,0))</f>
        <v>119</v>
      </c>
      <c r="M2243">
        <f>VLOOKUP($C2243,'Raw-products'!$A$2:$H$1261,MATCH(M$1,'Raw-products'!$A$1:$H$1,0))</f>
        <v>64</v>
      </c>
      <c r="N2243" s="5">
        <f t="shared" ref="N2243:N2306" si="70">$L2243*$M2243</f>
        <v>7616</v>
      </c>
      <c r="O2243" cm="1">
        <f t="array" ref="O2243:R2243">_xlfn.XLOOKUP($B2243,'Raw -orders'!$A:$A,'Raw -orders'!$B:$E)</f>
        <v>441</v>
      </c>
      <c r="P2243">
        <v>40423</v>
      </c>
      <c r="Q2243" s="1">
        <v>44284</v>
      </c>
      <c r="R2243" s="1">
        <v>44298</v>
      </c>
      <c r="S2243" t="str" cm="1">
        <f t="array" ref="S2243:Z2243">_xlfn.XLOOKUP($O2243,'Raw - customers'!$A:$A,'Raw - customers'!$B:$I)</f>
        <v>Artemas Vasilischev</v>
      </c>
      <c r="T2243" t="str">
        <v>Bigender</v>
      </c>
      <c r="U2243">
        <v>53</v>
      </c>
      <c r="V2243" t="str">
        <v>33 Richards JunctionApt. 478</v>
      </c>
      <c r="W2243">
        <v>7650</v>
      </c>
      <c r="X2243" t="str">
        <v>South Rileyview</v>
      </c>
      <c r="Y2243" t="str">
        <v>Western Australia</v>
      </c>
      <c r="Z2243" t="str">
        <v>Australia</v>
      </c>
      <c r="AA2243">
        <v>3</v>
      </c>
      <c r="AB2243" s="3" t="str">
        <f t="shared" ref="AB2243:AB2306" si="71">IF(AND(DATEDIF($Q2243,$R2243,"D")&gt;0,DATEDIF($Q2243,$R2243,"D")&lt;=10),"0 to 10",IF(AND(DATEDIF($Q2243,$R2243,"D")&gt;10,DATEDIF($Q2243,$R2243,"D")&lt;=20),"10 to 20",IF(AND(DATEDIF($Q2243,$R2243,"D")&gt;20,DATEDIF($Q2243,$R2243,"D")&lt;=30),"20 to 30")))</f>
        <v>10 to 20</v>
      </c>
      <c r="AM2243" s="6">
        <v>441</v>
      </c>
      <c r="AN2243" s="6" t="s">
        <v>1377</v>
      </c>
    </row>
    <row r="2244" spans="1:40" x14ac:dyDescent="0.25">
      <c r="A2244">
        <v>2242</v>
      </c>
      <c r="B2244">
        <v>454</v>
      </c>
      <c r="C2244">
        <v>693</v>
      </c>
      <c r="D2244">
        <v>113</v>
      </c>
      <c r="E2244">
        <v>1</v>
      </c>
      <c r="F2244">
        <v>113</v>
      </c>
      <c r="G2244">
        <v>1</v>
      </c>
      <c r="H2244" t="str">
        <f>VLOOKUP($C2244,'Raw-products'!$A$2:$H$1261,MATCH(H$1,'Raw-products'!$A$1:$H$1,0))</f>
        <v>Jacket</v>
      </c>
      <c r="I2244" t="str">
        <f>VLOOKUP($C2244,'Raw-products'!$A$2:$H$1261,MATCH(I$1,'Raw-products'!$A$1:$H$1,0))</f>
        <v>Parka</v>
      </c>
      <c r="J2244" t="str">
        <f>VLOOKUP($C2244,'Raw-products'!$A$2:$H$1261,MATCH(J$1,'Raw-products'!$A$1:$H$1,0))</f>
        <v>L</v>
      </c>
      <c r="K2244" t="str">
        <f>VLOOKUP($C2244,'Raw-products'!$A$2:$H$1261,MATCH(K$1,'Raw-products'!$A$1:$H$1,0))</f>
        <v>indigo</v>
      </c>
      <c r="L2244">
        <f>VLOOKUP($C2244,'Raw-products'!$A$2:$H$1261,MATCH(L$1,'Raw-products'!$A$1:$H$1,0))</f>
        <v>119</v>
      </c>
      <c r="M2244">
        <f>VLOOKUP($C2244,'Raw-products'!$A$2:$H$1261,MATCH(M$1,'Raw-products'!$A$1:$H$1,0))</f>
        <v>44</v>
      </c>
      <c r="N2244" s="5">
        <f t="shared" si="70"/>
        <v>5236</v>
      </c>
      <c r="O2244" cm="1">
        <f t="array" ref="O2244:R2244">_xlfn.XLOOKUP($B2244,'Raw -orders'!$A:$A,'Raw -orders'!$B:$E)</f>
        <v>441</v>
      </c>
      <c r="P2244">
        <v>40423</v>
      </c>
      <c r="Q2244" s="1">
        <v>44284</v>
      </c>
      <c r="R2244" s="1">
        <v>44298</v>
      </c>
      <c r="S2244" t="str" cm="1">
        <f t="array" ref="S2244:Z2244">_xlfn.XLOOKUP($O2244,'Raw - customers'!$A:$A,'Raw - customers'!$B:$I)</f>
        <v>Artemas Vasilischev</v>
      </c>
      <c r="T2244" t="str">
        <v>Bigender</v>
      </c>
      <c r="U2244">
        <v>53</v>
      </c>
      <c r="V2244" t="str">
        <v>33 Richards JunctionApt. 478</v>
      </c>
      <c r="W2244">
        <v>7650</v>
      </c>
      <c r="X2244" t="str">
        <v>South Rileyview</v>
      </c>
      <c r="Y2244" t="str">
        <v>Western Australia</v>
      </c>
      <c r="Z2244" t="str">
        <v>Australia</v>
      </c>
      <c r="AA2244">
        <v>3</v>
      </c>
      <c r="AB2244" s="3" t="str">
        <f t="shared" si="71"/>
        <v>10 to 20</v>
      </c>
      <c r="AM2244" s="6">
        <v>441</v>
      </c>
      <c r="AN2244" s="6" t="s">
        <v>1377</v>
      </c>
    </row>
    <row r="2245" spans="1:40" x14ac:dyDescent="0.25">
      <c r="A2245">
        <v>2243</v>
      </c>
      <c r="B2245">
        <v>454</v>
      </c>
      <c r="C2245">
        <v>286</v>
      </c>
      <c r="D2245">
        <v>105</v>
      </c>
      <c r="E2245">
        <v>2</v>
      </c>
      <c r="F2245">
        <v>210</v>
      </c>
      <c r="G2245">
        <v>1</v>
      </c>
      <c r="H2245" t="str">
        <f>VLOOKUP($C2245,'Raw-products'!$A$2:$H$1261,MATCH(H$1,'Raw-products'!$A$1:$H$1,0))</f>
        <v>Shirt</v>
      </c>
      <c r="I2245" t="str">
        <f>VLOOKUP($C2245,'Raw-products'!$A$2:$H$1261,MATCH(I$1,'Raw-products'!$A$1:$H$1,0))</f>
        <v>Cuban Collar</v>
      </c>
      <c r="J2245" t="str">
        <f>VLOOKUP($C2245,'Raw-products'!$A$2:$H$1261,MATCH(J$1,'Raw-products'!$A$1:$H$1,0))</f>
        <v>S</v>
      </c>
      <c r="K2245" t="str">
        <f>VLOOKUP($C2245,'Raw-products'!$A$2:$H$1261,MATCH(K$1,'Raw-products'!$A$1:$H$1,0))</f>
        <v>orange</v>
      </c>
      <c r="L2245">
        <f>VLOOKUP($C2245,'Raw-products'!$A$2:$H$1261,MATCH(L$1,'Raw-products'!$A$1:$H$1,0))</f>
        <v>93</v>
      </c>
      <c r="M2245">
        <f>VLOOKUP($C2245,'Raw-products'!$A$2:$H$1261,MATCH(M$1,'Raw-products'!$A$1:$H$1,0))</f>
        <v>50</v>
      </c>
      <c r="N2245" s="5">
        <f t="shared" si="70"/>
        <v>4650</v>
      </c>
      <c r="O2245" cm="1">
        <f t="array" ref="O2245:R2245">_xlfn.XLOOKUP($B2245,'Raw -orders'!$A:$A,'Raw -orders'!$B:$E)</f>
        <v>441</v>
      </c>
      <c r="P2245">
        <v>40423</v>
      </c>
      <c r="Q2245" s="1">
        <v>44284</v>
      </c>
      <c r="R2245" s="1">
        <v>44298</v>
      </c>
      <c r="S2245" t="str" cm="1">
        <f t="array" ref="S2245:Z2245">_xlfn.XLOOKUP($O2245,'Raw - customers'!$A:$A,'Raw - customers'!$B:$I)</f>
        <v>Artemas Vasilischev</v>
      </c>
      <c r="T2245" t="str">
        <v>Bigender</v>
      </c>
      <c r="U2245">
        <v>53</v>
      </c>
      <c r="V2245" t="str">
        <v>33 Richards JunctionApt. 478</v>
      </c>
      <c r="W2245">
        <v>7650</v>
      </c>
      <c r="X2245" t="str">
        <v>South Rileyview</v>
      </c>
      <c r="Y2245" t="str">
        <v>Western Australia</v>
      </c>
      <c r="Z2245" t="str">
        <v>Australia</v>
      </c>
      <c r="AA2245">
        <v>3</v>
      </c>
      <c r="AB2245" s="3" t="str">
        <f t="shared" si="71"/>
        <v>10 to 20</v>
      </c>
      <c r="AM2245" s="6">
        <v>441</v>
      </c>
      <c r="AN2245" s="6" t="s">
        <v>1377</v>
      </c>
    </row>
    <row r="2246" spans="1:40" x14ac:dyDescent="0.25">
      <c r="A2246">
        <v>2244</v>
      </c>
      <c r="B2246">
        <v>454</v>
      </c>
      <c r="C2246">
        <v>382</v>
      </c>
      <c r="D2246">
        <v>94</v>
      </c>
      <c r="E2246">
        <v>2</v>
      </c>
      <c r="F2246">
        <v>188</v>
      </c>
      <c r="G2246">
        <v>1</v>
      </c>
      <c r="H2246" t="str">
        <f>VLOOKUP($C2246,'Raw-products'!$A$2:$H$1261,MATCH(H$1,'Raw-products'!$A$1:$H$1,0))</f>
        <v>Shirt</v>
      </c>
      <c r="I2246" t="str">
        <f>VLOOKUP($C2246,'Raw-products'!$A$2:$H$1261,MATCH(I$1,'Raw-products'!$A$1:$H$1,0))</f>
        <v>Henley</v>
      </c>
      <c r="J2246" t="str">
        <f>VLOOKUP($C2246,'Raw-products'!$A$2:$H$1261,MATCH(J$1,'Raw-products'!$A$1:$H$1,0))</f>
        <v>M</v>
      </c>
      <c r="K2246" t="str">
        <f>VLOOKUP($C2246,'Raw-products'!$A$2:$H$1261,MATCH(K$1,'Raw-products'!$A$1:$H$1,0))</f>
        <v>violet</v>
      </c>
      <c r="L2246">
        <f>VLOOKUP($C2246,'Raw-products'!$A$2:$H$1261,MATCH(L$1,'Raw-products'!$A$1:$H$1,0))</f>
        <v>92</v>
      </c>
      <c r="M2246">
        <f>VLOOKUP($C2246,'Raw-products'!$A$2:$H$1261,MATCH(M$1,'Raw-products'!$A$1:$H$1,0))</f>
        <v>44</v>
      </c>
      <c r="N2246" s="5">
        <f t="shared" si="70"/>
        <v>4048</v>
      </c>
      <c r="O2246" cm="1">
        <f t="array" ref="O2246:R2246">_xlfn.XLOOKUP($B2246,'Raw -orders'!$A:$A,'Raw -orders'!$B:$E)</f>
        <v>441</v>
      </c>
      <c r="P2246">
        <v>40423</v>
      </c>
      <c r="Q2246" s="1">
        <v>44284</v>
      </c>
      <c r="R2246" s="1">
        <v>44298</v>
      </c>
      <c r="S2246" t="str" cm="1">
        <f t="array" ref="S2246:Z2246">_xlfn.XLOOKUP($O2246,'Raw - customers'!$A:$A,'Raw - customers'!$B:$I)</f>
        <v>Artemas Vasilischev</v>
      </c>
      <c r="T2246" t="str">
        <v>Bigender</v>
      </c>
      <c r="U2246">
        <v>53</v>
      </c>
      <c r="V2246" t="str">
        <v>33 Richards JunctionApt. 478</v>
      </c>
      <c r="W2246">
        <v>7650</v>
      </c>
      <c r="X2246" t="str">
        <v>South Rileyview</v>
      </c>
      <c r="Y2246" t="str">
        <v>Western Australia</v>
      </c>
      <c r="Z2246" t="str">
        <v>Australia</v>
      </c>
      <c r="AA2246">
        <v>3</v>
      </c>
      <c r="AB2246" s="3" t="str">
        <f t="shared" si="71"/>
        <v>10 to 20</v>
      </c>
      <c r="AM2246" s="6">
        <v>441</v>
      </c>
      <c r="AN2246" s="6" t="s">
        <v>1377</v>
      </c>
    </row>
    <row r="2247" spans="1:40" x14ac:dyDescent="0.25">
      <c r="A2247">
        <v>2245</v>
      </c>
      <c r="B2247">
        <v>455</v>
      </c>
      <c r="C2247">
        <v>211</v>
      </c>
      <c r="D2247">
        <v>106</v>
      </c>
      <c r="E2247">
        <v>3</v>
      </c>
      <c r="F2247">
        <v>318</v>
      </c>
      <c r="G2247">
        <v>1</v>
      </c>
      <c r="H2247" t="str">
        <f>VLOOKUP($C2247,'Raw-products'!$A$2:$H$1261,MATCH(H$1,'Raw-products'!$A$1:$H$1,0))</f>
        <v>Shirt</v>
      </c>
      <c r="I2247" t="str">
        <f>VLOOKUP($C2247,'Raw-products'!$A$2:$H$1261,MATCH(I$1,'Raw-products'!$A$1:$H$1,0))</f>
        <v>Chambray</v>
      </c>
      <c r="J2247" t="str">
        <f>VLOOKUP($C2247,'Raw-products'!$A$2:$H$1261,MATCH(J$1,'Raw-products'!$A$1:$H$1,0))</f>
        <v>S</v>
      </c>
      <c r="K2247" t="str">
        <f>VLOOKUP($C2247,'Raw-products'!$A$2:$H$1261,MATCH(K$1,'Raw-products'!$A$1:$H$1,0))</f>
        <v>red</v>
      </c>
      <c r="L2247">
        <f>VLOOKUP($C2247,'Raw-products'!$A$2:$H$1261,MATCH(L$1,'Raw-products'!$A$1:$H$1,0))</f>
        <v>105</v>
      </c>
      <c r="M2247">
        <f>VLOOKUP($C2247,'Raw-products'!$A$2:$H$1261,MATCH(M$1,'Raw-products'!$A$1:$H$1,0))</f>
        <v>72</v>
      </c>
      <c r="N2247" s="5">
        <f t="shared" si="70"/>
        <v>7560</v>
      </c>
      <c r="O2247" cm="1">
        <f t="array" ref="O2247:R2247">_xlfn.XLOOKUP($B2247,'Raw -orders'!$A:$A,'Raw -orders'!$B:$E)</f>
        <v>1</v>
      </c>
      <c r="P2247">
        <v>24550</v>
      </c>
      <c r="Q2247" s="1">
        <v>44290</v>
      </c>
      <c r="R2247" s="1">
        <v>44292</v>
      </c>
      <c r="S2247" t="str" cm="1">
        <f t="array" ref="S2247:Z2247">_xlfn.XLOOKUP($O2247,'Raw - customers'!$A:$A,'Raw - customers'!$B:$I)</f>
        <v>Leanna Busson</v>
      </c>
      <c r="T2247" t="str">
        <v>Female</v>
      </c>
      <c r="U2247">
        <v>30</v>
      </c>
      <c r="V2247" t="str">
        <v>8606 Victoria TerraceSuite 560</v>
      </c>
      <c r="W2247">
        <v>5464</v>
      </c>
      <c r="X2247" t="str">
        <v>Johnstonhaven</v>
      </c>
      <c r="Y2247" t="str">
        <v>Northern Territory</v>
      </c>
      <c r="Z2247" t="str">
        <v>Australia</v>
      </c>
      <c r="AA2247">
        <v>4</v>
      </c>
      <c r="AB2247" s="3" t="str">
        <f t="shared" si="71"/>
        <v>0 to 10</v>
      </c>
      <c r="AM2247" s="6">
        <v>1</v>
      </c>
      <c r="AN2247" s="6" t="s">
        <v>1339</v>
      </c>
    </row>
    <row r="2248" spans="1:40" x14ac:dyDescent="0.25">
      <c r="A2248">
        <v>2246</v>
      </c>
      <c r="B2248">
        <v>455</v>
      </c>
      <c r="C2248">
        <v>783</v>
      </c>
      <c r="D2248">
        <v>91</v>
      </c>
      <c r="E2248">
        <v>2</v>
      </c>
      <c r="F2248">
        <v>182</v>
      </c>
      <c r="G2248">
        <v>1</v>
      </c>
      <c r="H2248" t="str">
        <f>VLOOKUP($C2248,'Raw-products'!$A$2:$H$1261,MATCH(H$1,'Raw-products'!$A$1:$H$1,0))</f>
        <v>Jacket</v>
      </c>
      <c r="I2248" t="str">
        <f>VLOOKUP($C2248,'Raw-products'!$A$2:$H$1261,MATCH(I$1,'Raw-products'!$A$1:$H$1,0))</f>
        <v>Pullover</v>
      </c>
      <c r="J2248" t="str">
        <f>VLOOKUP($C2248,'Raw-products'!$A$2:$H$1261,MATCH(J$1,'Raw-products'!$A$1:$H$1,0))</f>
        <v>L</v>
      </c>
      <c r="K2248" t="str">
        <f>VLOOKUP($C2248,'Raw-products'!$A$2:$H$1261,MATCH(K$1,'Raw-products'!$A$1:$H$1,0))</f>
        <v>yellow</v>
      </c>
      <c r="L2248">
        <f>VLOOKUP($C2248,'Raw-products'!$A$2:$H$1261,MATCH(L$1,'Raw-products'!$A$1:$H$1,0))</f>
        <v>114</v>
      </c>
      <c r="M2248">
        <f>VLOOKUP($C2248,'Raw-products'!$A$2:$H$1261,MATCH(M$1,'Raw-products'!$A$1:$H$1,0))</f>
        <v>43</v>
      </c>
      <c r="N2248" s="5">
        <f t="shared" si="70"/>
        <v>4902</v>
      </c>
      <c r="O2248" cm="1">
        <f t="array" ref="O2248:R2248">_xlfn.XLOOKUP($B2248,'Raw -orders'!$A:$A,'Raw -orders'!$B:$E)</f>
        <v>1</v>
      </c>
      <c r="P2248">
        <v>24550</v>
      </c>
      <c r="Q2248" s="1">
        <v>44290</v>
      </c>
      <c r="R2248" s="1">
        <v>44292</v>
      </c>
      <c r="S2248" t="str" cm="1">
        <f t="array" ref="S2248:Z2248">_xlfn.XLOOKUP($O2248,'Raw - customers'!$A:$A,'Raw - customers'!$B:$I)</f>
        <v>Leanna Busson</v>
      </c>
      <c r="T2248" t="str">
        <v>Female</v>
      </c>
      <c r="U2248">
        <v>30</v>
      </c>
      <c r="V2248" t="str">
        <v>8606 Victoria TerraceSuite 560</v>
      </c>
      <c r="W2248">
        <v>5464</v>
      </c>
      <c r="X2248" t="str">
        <v>Johnstonhaven</v>
      </c>
      <c r="Y2248" t="str">
        <v>Northern Territory</v>
      </c>
      <c r="Z2248" t="str">
        <v>Australia</v>
      </c>
      <c r="AA2248">
        <v>4</v>
      </c>
      <c r="AB2248" s="3" t="str">
        <f t="shared" si="71"/>
        <v>0 to 10</v>
      </c>
      <c r="AM2248" s="6">
        <v>1</v>
      </c>
      <c r="AN2248" s="6" t="s">
        <v>1339</v>
      </c>
    </row>
    <row r="2249" spans="1:40" x14ac:dyDescent="0.25">
      <c r="A2249">
        <v>2247</v>
      </c>
      <c r="B2249">
        <v>456</v>
      </c>
      <c r="C2249">
        <v>15</v>
      </c>
      <c r="D2249">
        <v>96</v>
      </c>
      <c r="E2249">
        <v>3</v>
      </c>
      <c r="F2249">
        <v>288</v>
      </c>
      <c r="G2249">
        <v>1</v>
      </c>
      <c r="H2249" t="str">
        <f>VLOOKUP($C2249,'Raw-products'!$A$2:$H$1261,MATCH(H$1,'Raw-products'!$A$1:$H$1,0))</f>
        <v>Shirt</v>
      </c>
      <c r="I2249" t="str">
        <f>VLOOKUP($C2249,'Raw-products'!$A$2:$H$1261,MATCH(I$1,'Raw-products'!$A$1:$H$1,0))</f>
        <v>Oxford Cloth</v>
      </c>
      <c r="J2249" t="str">
        <f>VLOOKUP($C2249,'Raw-products'!$A$2:$H$1261,MATCH(J$1,'Raw-products'!$A$1:$H$1,0))</f>
        <v>XS</v>
      </c>
      <c r="K2249" t="str">
        <f>VLOOKUP($C2249,'Raw-products'!$A$2:$H$1261,MATCH(K$1,'Raw-products'!$A$1:$H$1,0))</f>
        <v>green</v>
      </c>
      <c r="L2249">
        <f>VLOOKUP($C2249,'Raw-products'!$A$2:$H$1261,MATCH(L$1,'Raw-products'!$A$1:$H$1,0))</f>
        <v>114</v>
      </c>
      <c r="M2249">
        <f>VLOOKUP($C2249,'Raw-products'!$A$2:$H$1261,MATCH(M$1,'Raw-products'!$A$1:$H$1,0))</f>
        <v>68</v>
      </c>
      <c r="N2249" s="5">
        <f t="shared" si="70"/>
        <v>7752</v>
      </c>
      <c r="O2249" cm="1">
        <f t="array" ref="O2249:R2249">_xlfn.XLOOKUP($B2249,'Raw -orders'!$A:$A,'Raw -orders'!$B:$E)</f>
        <v>450</v>
      </c>
      <c r="P2249">
        <v>53893</v>
      </c>
      <c r="Q2249" s="1">
        <v>44375</v>
      </c>
      <c r="R2249" s="1">
        <v>44397</v>
      </c>
      <c r="S2249" t="str" cm="1">
        <f t="array" ref="S2249:Z2249">_xlfn.XLOOKUP($O2249,'Raw - customers'!$A:$A,'Raw - customers'!$B:$I)</f>
        <v>Devonne Martinetto</v>
      </c>
      <c r="T2249" t="str">
        <v>Genderfluid</v>
      </c>
      <c r="U2249">
        <v>59</v>
      </c>
      <c r="V2249" t="str">
        <v>655 Max TrailSuite 049</v>
      </c>
      <c r="W2249">
        <v>5146</v>
      </c>
      <c r="X2249" t="str">
        <v>West Lucy</v>
      </c>
      <c r="Y2249" t="str">
        <v>New South Wales</v>
      </c>
      <c r="Z2249" t="str">
        <v>Australia</v>
      </c>
      <c r="AA2249">
        <v>6</v>
      </c>
      <c r="AB2249" s="3" t="str">
        <f t="shared" si="71"/>
        <v>20 to 30</v>
      </c>
      <c r="AM2249" s="6">
        <v>450</v>
      </c>
      <c r="AN2249" s="6" t="s">
        <v>1362</v>
      </c>
    </row>
    <row r="2250" spans="1:40" x14ac:dyDescent="0.25">
      <c r="A2250">
        <v>2248</v>
      </c>
      <c r="B2250">
        <v>456</v>
      </c>
      <c r="C2250">
        <v>15</v>
      </c>
      <c r="D2250">
        <v>96</v>
      </c>
      <c r="E2250">
        <v>2</v>
      </c>
      <c r="F2250">
        <v>192</v>
      </c>
      <c r="G2250">
        <v>1</v>
      </c>
      <c r="H2250" t="str">
        <f>VLOOKUP($C2250,'Raw-products'!$A$2:$H$1261,MATCH(H$1,'Raw-products'!$A$1:$H$1,0))</f>
        <v>Shirt</v>
      </c>
      <c r="I2250" t="str">
        <f>VLOOKUP($C2250,'Raw-products'!$A$2:$H$1261,MATCH(I$1,'Raw-products'!$A$1:$H$1,0))</f>
        <v>Oxford Cloth</v>
      </c>
      <c r="J2250" t="str">
        <f>VLOOKUP($C2250,'Raw-products'!$A$2:$H$1261,MATCH(J$1,'Raw-products'!$A$1:$H$1,0))</f>
        <v>XS</v>
      </c>
      <c r="K2250" t="str">
        <f>VLOOKUP($C2250,'Raw-products'!$A$2:$H$1261,MATCH(K$1,'Raw-products'!$A$1:$H$1,0))</f>
        <v>green</v>
      </c>
      <c r="L2250">
        <f>VLOOKUP($C2250,'Raw-products'!$A$2:$H$1261,MATCH(L$1,'Raw-products'!$A$1:$H$1,0))</f>
        <v>114</v>
      </c>
      <c r="M2250">
        <f>VLOOKUP($C2250,'Raw-products'!$A$2:$H$1261,MATCH(M$1,'Raw-products'!$A$1:$H$1,0))</f>
        <v>68</v>
      </c>
      <c r="N2250" s="5">
        <f t="shared" si="70"/>
        <v>7752</v>
      </c>
      <c r="O2250" cm="1">
        <f t="array" ref="O2250:R2250">_xlfn.XLOOKUP($B2250,'Raw -orders'!$A:$A,'Raw -orders'!$B:$E)</f>
        <v>450</v>
      </c>
      <c r="P2250">
        <v>53893</v>
      </c>
      <c r="Q2250" s="1">
        <v>44375</v>
      </c>
      <c r="R2250" s="1">
        <v>44397</v>
      </c>
      <c r="S2250" t="str" cm="1">
        <f t="array" ref="S2250:Z2250">_xlfn.XLOOKUP($O2250,'Raw - customers'!$A:$A,'Raw - customers'!$B:$I)</f>
        <v>Devonne Martinetto</v>
      </c>
      <c r="T2250" t="str">
        <v>Genderfluid</v>
      </c>
      <c r="U2250">
        <v>59</v>
      </c>
      <c r="V2250" t="str">
        <v>655 Max TrailSuite 049</v>
      </c>
      <c r="W2250">
        <v>5146</v>
      </c>
      <c r="X2250" t="str">
        <v>West Lucy</v>
      </c>
      <c r="Y2250" t="str">
        <v>New South Wales</v>
      </c>
      <c r="Z2250" t="str">
        <v>Australia</v>
      </c>
      <c r="AA2250">
        <v>6</v>
      </c>
      <c r="AB2250" s="3" t="str">
        <f t="shared" si="71"/>
        <v>20 to 30</v>
      </c>
      <c r="AM2250" s="6">
        <v>450</v>
      </c>
      <c r="AN2250" s="6" t="s">
        <v>1362</v>
      </c>
    </row>
    <row r="2251" spans="1:40" x14ac:dyDescent="0.25">
      <c r="A2251">
        <v>2249</v>
      </c>
      <c r="B2251">
        <v>457</v>
      </c>
      <c r="C2251">
        <v>771</v>
      </c>
      <c r="D2251">
        <v>91</v>
      </c>
      <c r="E2251">
        <v>3</v>
      </c>
      <c r="F2251">
        <v>273</v>
      </c>
      <c r="G2251">
        <v>1</v>
      </c>
      <c r="H2251" t="str">
        <f>VLOOKUP($C2251,'Raw-products'!$A$2:$H$1261,MATCH(H$1,'Raw-products'!$A$1:$H$1,0))</f>
        <v>Jacket</v>
      </c>
      <c r="I2251" t="str">
        <f>VLOOKUP($C2251,'Raw-products'!$A$2:$H$1261,MATCH(I$1,'Raw-products'!$A$1:$H$1,0))</f>
        <v>Pullover</v>
      </c>
      <c r="J2251" t="str">
        <f>VLOOKUP($C2251,'Raw-products'!$A$2:$H$1261,MATCH(J$1,'Raw-products'!$A$1:$H$1,0))</f>
        <v>S</v>
      </c>
      <c r="K2251" t="str">
        <f>VLOOKUP($C2251,'Raw-products'!$A$2:$H$1261,MATCH(K$1,'Raw-products'!$A$1:$H$1,0))</f>
        <v>red</v>
      </c>
      <c r="L2251">
        <f>VLOOKUP($C2251,'Raw-products'!$A$2:$H$1261,MATCH(L$1,'Raw-products'!$A$1:$H$1,0))</f>
        <v>114</v>
      </c>
      <c r="M2251">
        <f>VLOOKUP($C2251,'Raw-products'!$A$2:$H$1261,MATCH(M$1,'Raw-products'!$A$1:$H$1,0))</f>
        <v>46</v>
      </c>
      <c r="N2251" s="5">
        <f t="shared" si="70"/>
        <v>5244</v>
      </c>
      <c r="O2251" cm="1">
        <f t="array" ref="O2251:R2251">_xlfn.XLOOKUP($B2251,'Raw -orders'!$A:$A,'Raw -orders'!$B:$E)</f>
        <v>490</v>
      </c>
      <c r="P2251">
        <v>52472</v>
      </c>
      <c r="Q2251" s="1">
        <v>44259</v>
      </c>
      <c r="R2251" s="1">
        <v>44267</v>
      </c>
      <c r="S2251" t="str" cm="1">
        <f t="array" ref="S2251:Z2251">_xlfn.XLOOKUP($O2251,'Raw - customers'!$A:$A,'Raw - customers'!$B:$I)</f>
        <v>Bank Sargeaunt</v>
      </c>
      <c r="T2251" t="str">
        <v>Male</v>
      </c>
      <c r="U2251">
        <v>57</v>
      </c>
      <c r="V2251" t="str">
        <v>74 King SummitSuite 021</v>
      </c>
      <c r="W2251">
        <v>7633</v>
      </c>
      <c r="X2251" t="str">
        <v>Mollyland</v>
      </c>
      <c r="Y2251" t="str">
        <v>New South Wales</v>
      </c>
      <c r="Z2251" t="str">
        <v>Australia</v>
      </c>
      <c r="AA2251">
        <v>3</v>
      </c>
      <c r="AB2251" s="3" t="str">
        <f t="shared" si="71"/>
        <v>0 to 10</v>
      </c>
      <c r="AM2251" s="6">
        <v>490</v>
      </c>
      <c r="AN2251" s="6" t="s">
        <v>1362</v>
      </c>
    </row>
    <row r="2252" spans="1:40" x14ac:dyDescent="0.25">
      <c r="A2252">
        <v>2250</v>
      </c>
      <c r="B2252">
        <v>457</v>
      </c>
      <c r="C2252">
        <v>1119</v>
      </c>
      <c r="D2252">
        <v>115</v>
      </c>
      <c r="E2252">
        <v>3</v>
      </c>
      <c r="F2252">
        <v>345</v>
      </c>
      <c r="G2252">
        <v>1</v>
      </c>
      <c r="H2252" t="str">
        <f>VLOOKUP($C2252,'Raw-products'!$A$2:$H$1261,MATCH(H$1,'Raw-products'!$A$1:$H$1,0))</f>
        <v>Trousers</v>
      </c>
      <c r="I2252" t="str">
        <f>VLOOKUP($C2252,'Raw-products'!$A$2:$H$1261,MATCH(I$1,'Raw-products'!$A$1:$H$1,0))</f>
        <v>Cropped</v>
      </c>
      <c r="J2252" t="str">
        <f>VLOOKUP($C2252,'Raw-products'!$A$2:$H$1261,MATCH(J$1,'Raw-products'!$A$1:$H$1,0))</f>
        <v>XL</v>
      </c>
      <c r="K2252" t="str">
        <f>VLOOKUP($C2252,'Raw-products'!$A$2:$H$1261,MATCH(K$1,'Raw-products'!$A$1:$H$1,0))</f>
        <v>violet</v>
      </c>
      <c r="L2252">
        <f>VLOOKUP($C2252,'Raw-products'!$A$2:$H$1261,MATCH(L$1,'Raw-products'!$A$1:$H$1,0))</f>
        <v>99</v>
      </c>
      <c r="M2252">
        <f>VLOOKUP($C2252,'Raw-products'!$A$2:$H$1261,MATCH(M$1,'Raw-products'!$A$1:$H$1,0))</f>
        <v>64</v>
      </c>
      <c r="N2252" s="5">
        <f t="shared" si="70"/>
        <v>6336</v>
      </c>
      <c r="O2252" cm="1">
        <f t="array" ref="O2252:R2252">_xlfn.XLOOKUP($B2252,'Raw -orders'!$A:$A,'Raw -orders'!$B:$E)</f>
        <v>490</v>
      </c>
      <c r="P2252">
        <v>52472</v>
      </c>
      <c r="Q2252" s="1">
        <v>44259</v>
      </c>
      <c r="R2252" s="1">
        <v>44267</v>
      </c>
      <c r="S2252" t="str" cm="1">
        <f t="array" ref="S2252:Z2252">_xlfn.XLOOKUP($O2252,'Raw - customers'!$A:$A,'Raw - customers'!$B:$I)</f>
        <v>Bank Sargeaunt</v>
      </c>
      <c r="T2252" t="str">
        <v>Male</v>
      </c>
      <c r="U2252">
        <v>57</v>
      </c>
      <c r="V2252" t="str">
        <v>74 King SummitSuite 021</v>
      </c>
      <c r="W2252">
        <v>7633</v>
      </c>
      <c r="X2252" t="str">
        <v>Mollyland</v>
      </c>
      <c r="Y2252" t="str">
        <v>New South Wales</v>
      </c>
      <c r="Z2252" t="str">
        <v>Australia</v>
      </c>
      <c r="AA2252">
        <v>3</v>
      </c>
      <c r="AB2252" s="3" t="str">
        <f t="shared" si="71"/>
        <v>0 to 10</v>
      </c>
      <c r="AM2252" s="6">
        <v>490</v>
      </c>
      <c r="AN2252" s="6" t="s">
        <v>1362</v>
      </c>
    </row>
    <row r="2253" spans="1:40" x14ac:dyDescent="0.25">
      <c r="A2253">
        <v>2251</v>
      </c>
      <c r="B2253">
        <v>457</v>
      </c>
      <c r="C2253">
        <v>543</v>
      </c>
      <c r="D2253">
        <v>98</v>
      </c>
      <c r="E2253">
        <v>3</v>
      </c>
      <c r="F2253">
        <v>294</v>
      </c>
      <c r="G2253">
        <v>1</v>
      </c>
      <c r="H2253" t="str">
        <f>VLOOKUP($C2253,'Raw-products'!$A$2:$H$1261,MATCH(H$1,'Raw-products'!$A$1:$H$1,0))</f>
        <v>Jacket</v>
      </c>
      <c r="I2253" t="str">
        <f>VLOOKUP($C2253,'Raw-products'!$A$2:$H$1261,MATCH(I$1,'Raw-products'!$A$1:$H$1,0))</f>
        <v>Leather</v>
      </c>
      <c r="J2253" t="str">
        <f>VLOOKUP($C2253,'Raw-products'!$A$2:$H$1261,MATCH(J$1,'Raw-products'!$A$1:$H$1,0))</f>
        <v>L</v>
      </c>
      <c r="K2253" t="str">
        <f>VLOOKUP($C2253,'Raw-products'!$A$2:$H$1261,MATCH(K$1,'Raw-products'!$A$1:$H$1,0))</f>
        <v>green</v>
      </c>
      <c r="L2253">
        <f>VLOOKUP($C2253,'Raw-products'!$A$2:$H$1261,MATCH(L$1,'Raw-products'!$A$1:$H$1,0))</f>
        <v>113</v>
      </c>
      <c r="M2253">
        <f>VLOOKUP($C2253,'Raw-products'!$A$2:$H$1261,MATCH(M$1,'Raw-products'!$A$1:$H$1,0))</f>
        <v>71</v>
      </c>
      <c r="N2253" s="5">
        <f t="shared" si="70"/>
        <v>8023</v>
      </c>
      <c r="O2253" cm="1">
        <f t="array" ref="O2253:R2253">_xlfn.XLOOKUP($B2253,'Raw -orders'!$A:$A,'Raw -orders'!$B:$E)</f>
        <v>490</v>
      </c>
      <c r="P2253">
        <v>52472</v>
      </c>
      <c r="Q2253" s="1">
        <v>44259</v>
      </c>
      <c r="R2253" s="1">
        <v>44267</v>
      </c>
      <c r="S2253" t="str" cm="1">
        <f t="array" ref="S2253:Z2253">_xlfn.XLOOKUP($O2253,'Raw - customers'!$A:$A,'Raw - customers'!$B:$I)</f>
        <v>Bank Sargeaunt</v>
      </c>
      <c r="T2253" t="str">
        <v>Male</v>
      </c>
      <c r="U2253">
        <v>57</v>
      </c>
      <c r="V2253" t="str">
        <v>74 King SummitSuite 021</v>
      </c>
      <c r="W2253">
        <v>7633</v>
      </c>
      <c r="X2253" t="str">
        <v>Mollyland</v>
      </c>
      <c r="Y2253" t="str">
        <v>New South Wales</v>
      </c>
      <c r="Z2253" t="str">
        <v>Australia</v>
      </c>
      <c r="AA2253">
        <v>3</v>
      </c>
      <c r="AB2253" s="3" t="str">
        <f t="shared" si="71"/>
        <v>0 to 10</v>
      </c>
      <c r="AM2253" s="6">
        <v>490</v>
      </c>
      <c r="AN2253" s="6" t="s">
        <v>1362</v>
      </c>
    </row>
    <row r="2254" spans="1:40" x14ac:dyDescent="0.25">
      <c r="A2254">
        <v>2252</v>
      </c>
      <c r="B2254">
        <v>457</v>
      </c>
      <c r="C2254">
        <v>741</v>
      </c>
      <c r="D2254">
        <v>109</v>
      </c>
      <c r="E2254">
        <v>1</v>
      </c>
      <c r="F2254">
        <v>109</v>
      </c>
      <c r="G2254">
        <v>1</v>
      </c>
      <c r="H2254" t="str">
        <f>VLOOKUP($C2254,'Raw-products'!$A$2:$H$1261,MATCH(H$1,'Raw-products'!$A$1:$H$1,0))</f>
        <v>Jacket</v>
      </c>
      <c r="I2254" t="str">
        <f>VLOOKUP($C2254,'Raw-products'!$A$2:$H$1261,MATCH(I$1,'Raw-products'!$A$1:$H$1,0))</f>
        <v>Peacoat</v>
      </c>
      <c r="J2254" t="str">
        <f>VLOOKUP($C2254,'Raw-products'!$A$2:$H$1261,MATCH(J$1,'Raw-products'!$A$1:$H$1,0))</f>
        <v>S</v>
      </c>
      <c r="K2254" t="str">
        <f>VLOOKUP($C2254,'Raw-products'!$A$2:$H$1261,MATCH(K$1,'Raw-products'!$A$1:$H$1,0))</f>
        <v>orange</v>
      </c>
      <c r="L2254">
        <f>VLOOKUP($C2254,'Raw-products'!$A$2:$H$1261,MATCH(L$1,'Raw-products'!$A$1:$H$1,0))</f>
        <v>102</v>
      </c>
      <c r="M2254">
        <f>VLOOKUP($C2254,'Raw-products'!$A$2:$H$1261,MATCH(M$1,'Raw-products'!$A$1:$H$1,0))</f>
        <v>73</v>
      </c>
      <c r="N2254" s="5">
        <f t="shared" si="70"/>
        <v>7446</v>
      </c>
      <c r="O2254" cm="1">
        <f t="array" ref="O2254:R2254">_xlfn.XLOOKUP($B2254,'Raw -orders'!$A:$A,'Raw -orders'!$B:$E)</f>
        <v>490</v>
      </c>
      <c r="P2254">
        <v>52472</v>
      </c>
      <c r="Q2254" s="1">
        <v>44259</v>
      </c>
      <c r="R2254" s="1">
        <v>44267</v>
      </c>
      <c r="S2254" t="str" cm="1">
        <f t="array" ref="S2254:Z2254">_xlfn.XLOOKUP($O2254,'Raw - customers'!$A:$A,'Raw - customers'!$B:$I)</f>
        <v>Bank Sargeaunt</v>
      </c>
      <c r="T2254" t="str">
        <v>Male</v>
      </c>
      <c r="U2254">
        <v>57</v>
      </c>
      <c r="V2254" t="str">
        <v>74 King SummitSuite 021</v>
      </c>
      <c r="W2254">
        <v>7633</v>
      </c>
      <c r="X2254" t="str">
        <v>Mollyland</v>
      </c>
      <c r="Y2254" t="str">
        <v>New South Wales</v>
      </c>
      <c r="Z2254" t="str">
        <v>Australia</v>
      </c>
      <c r="AA2254">
        <v>3</v>
      </c>
      <c r="AB2254" s="3" t="str">
        <f t="shared" si="71"/>
        <v>0 to 10</v>
      </c>
      <c r="AM2254" s="6">
        <v>490</v>
      </c>
      <c r="AN2254" s="6" t="s">
        <v>1362</v>
      </c>
    </row>
    <row r="2255" spans="1:40" x14ac:dyDescent="0.25">
      <c r="A2255">
        <v>2253</v>
      </c>
      <c r="B2255">
        <v>457</v>
      </c>
      <c r="C2255">
        <v>853</v>
      </c>
      <c r="D2255">
        <v>113</v>
      </c>
      <c r="E2255">
        <v>3</v>
      </c>
      <c r="F2255">
        <v>339</v>
      </c>
      <c r="G2255">
        <v>1</v>
      </c>
      <c r="H2255" t="str">
        <f>VLOOKUP($C2255,'Raw-products'!$A$2:$H$1261,MATCH(H$1,'Raw-products'!$A$1:$H$1,0))</f>
        <v>Trousers</v>
      </c>
      <c r="I2255" t="str">
        <f>VLOOKUP($C2255,'Raw-products'!$A$2:$H$1261,MATCH(I$1,'Raw-products'!$A$1:$H$1,0))</f>
        <v>Chinos</v>
      </c>
      <c r="J2255" t="str">
        <f>VLOOKUP($C2255,'Raw-products'!$A$2:$H$1261,MATCH(J$1,'Raw-products'!$A$1:$H$1,0))</f>
        <v>L</v>
      </c>
      <c r="K2255" t="str">
        <f>VLOOKUP($C2255,'Raw-products'!$A$2:$H$1261,MATCH(K$1,'Raw-products'!$A$1:$H$1,0))</f>
        <v>yellow</v>
      </c>
      <c r="L2255">
        <f>VLOOKUP($C2255,'Raw-products'!$A$2:$H$1261,MATCH(L$1,'Raw-products'!$A$1:$H$1,0))</f>
        <v>100</v>
      </c>
      <c r="M2255">
        <f>VLOOKUP($C2255,'Raw-products'!$A$2:$H$1261,MATCH(M$1,'Raw-products'!$A$1:$H$1,0))</f>
        <v>65</v>
      </c>
      <c r="N2255" s="5">
        <f t="shared" si="70"/>
        <v>6500</v>
      </c>
      <c r="O2255" cm="1">
        <f t="array" ref="O2255:R2255">_xlfn.XLOOKUP($B2255,'Raw -orders'!$A:$A,'Raw -orders'!$B:$E)</f>
        <v>490</v>
      </c>
      <c r="P2255">
        <v>52472</v>
      </c>
      <c r="Q2255" s="1">
        <v>44259</v>
      </c>
      <c r="R2255" s="1">
        <v>44267</v>
      </c>
      <c r="S2255" t="str" cm="1">
        <f t="array" ref="S2255:Z2255">_xlfn.XLOOKUP($O2255,'Raw - customers'!$A:$A,'Raw - customers'!$B:$I)</f>
        <v>Bank Sargeaunt</v>
      </c>
      <c r="T2255" t="str">
        <v>Male</v>
      </c>
      <c r="U2255">
        <v>57</v>
      </c>
      <c r="V2255" t="str">
        <v>74 King SummitSuite 021</v>
      </c>
      <c r="W2255">
        <v>7633</v>
      </c>
      <c r="X2255" t="str">
        <v>Mollyland</v>
      </c>
      <c r="Y2255" t="str">
        <v>New South Wales</v>
      </c>
      <c r="Z2255" t="str">
        <v>Australia</v>
      </c>
      <c r="AA2255">
        <v>3</v>
      </c>
      <c r="AB2255" s="3" t="str">
        <f t="shared" si="71"/>
        <v>0 to 10</v>
      </c>
      <c r="AM2255" s="6">
        <v>490</v>
      </c>
      <c r="AN2255" s="6" t="s">
        <v>1362</v>
      </c>
    </row>
    <row r="2256" spans="1:40" x14ac:dyDescent="0.25">
      <c r="A2256">
        <v>2254</v>
      </c>
      <c r="B2256">
        <v>458</v>
      </c>
      <c r="C2256">
        <v>927</v>
      </c>
      <c r="D2256">
        <v>96</v>
      </c>
      <c r="E2256">
        <v>3</v>
      </c>
      <c r="F2256">
        <v>288</v>
      </c>
      <c r="G2256">
        <v>1</v>
      </c>
      <c r="H2256" t="str">
        <f>VLOOKUP($C2256,'Raw-products'!$A$2:$H$1261,MATCH(H$1,'Raw-products'!$A$1:$H$1,0))</f>
        <v>Trousers</v>
      </c>
      <c r="I2256" t="str">
        <f>VLOOKUP($C2256,'Raw-products'!$A$2:$H$1261,MATCH(I$1,'Raw-products'!$A$1:$H$1,0))</f>
        <v>Drawstring</v>
      </c>
      <c r="J2256" t="str">
        <f>VLOOKUP($C2256,'Raw-products'!$A$2:$H$1261,MATCH(J$1,'Raw-products'!$A$1:$H$1,0))</f>
        <v>M</v>
      </c>
      <c r="K2256" t="str">
        <f>VLOOKUP($C2256,'Raw-products'!$A$2:$H$1261,MATCH(K$1,'Raw-products'!$A$1:$H$1,0))</f>
        <v>green</v>
      </c>
      <c r="L2256">
        <f>VLOOKUP($C2256,'Raw-products'!$A$2:$H$1261,MATCH(L$1,'Raw-products'!$A$1:$H$1,0))</f>
        <v>104</v>
      </c>
      <c r="M2256">
        <f>VLOOKUP($C2256,'Raw-products'!$A$2:$H$1261,MATCH(M$1,'Raw-products'!$A$1:$H$1,0))</f>
        <v>52</v>
      </c>
      <c r="N2256" s="5">
        <f t="shared" si="70"/>
        <v>5408</v>
      </c>
      <c r="O2256" cm="1">
        <f t="array" ref="O2256:R2256">_xlfn.XLOOKUP($B2256,'Raw -orders'!$A:$A,'Raw -orders'!$B:$E)</f>
        <v>757</v>
      </c>
      <c r="P2256">
        <v>13142</v>
      </c>
      <c r="Q2256" s="1">
        <v>44490</v>
      </c>
      <c r="R2256" s="1">
        <v>44510</v>
      </c>
      <c r="S2256" t="str" cm="1">
        <f t="array" ref="S2256:Z2256">_xlfn.XLOOKUP($O2256,'Raw - customers'!$A:$A,'Raw - customers'!$B:$I)</f>
        <v>Taffy Quimby</v>
      </c>
      <c r="T2256" t="str">
        <v>Non-binary</v>
      </c>
      <c r="U2256">
        <v>31</v>
      </c>
      <c r="V2256" t="str">
        <v>1033 Botsford Estate DrSuite 236</v>
      </c>
      <c r="W2256">
        <v>4773</v>
      </c>
      <c r="X2256" t="str">
        <v>East Xavier</v>
      </c>
      <c r="Y2256" t="str">
        <v>New South Wales</v>
      </c>
      <c r="Z2256" t="str">
        <v>Australia</v>
      </c>
      <c r="AA2256">
        <v>10</v>
      </c>
      <c r="AB2256" s="3" t="str">
        <f t="shared" si="71"/>
        <v>10 to 20</v>
      </c>
      <c r="AM2256" s="6">
        <v>757</v>
      </c>
      <c r="AN2256" s="6" t="s">
        <v>1362</v>
      </c>
    </row>
    <row r="2257" spans="1:40" x14ac:dyDescent="0.25">
      <c r="A2257">
        <v>2255</v>
      </c>
      <c r="B2257">
        <v>458</v>
      </c>
      <c r="C2257">
        <v>119</v>
      </c>
      <c r="D2257">
        <v>92</v>
      </c>
      <c r="E2257">
        <v>3</v>
      </c>
      <c r="F2257">
        <v>276</v>
      </c>
      <c r="G2257">
        <v>1</v>
      </c>
      <c r="H2257" t="str">
        <f>VLOOKUP($C2257,'Raw-products'!$A$2:$H$1261,MATCH(H$1,'Raw-products'!$A$1:$H$1,0))</f>
        <v>Shirt</v>
      </c>
      <c r="I2257" t="str">
        <f>VLOOKUP($C2257,'Raw-products'!$A$2:$H$1261,MATCH(I$1,'Raw-products'!$A$1:$H$1,0))</f>
        <v>Denim</v>
      </c>
      <c r="J2257" t="str">
        <f>VLOOKUP($C2257,'Raw-products'!$A$2:$H$1261,MATCH(J$1,'Raw-products'!$A$1:$H$1,0))</f>
        <v>XL</v>
      </c>
      <c r="K2257" t="str">
        <f>VLOOKUP($C2257,'Raw-products'!$A$2:$H$1261,MATCH(K$1,'Raw-products'!$A$1:$H$1,0))</f>
        <v>yellow</v>
      </c>
      <c r="L2257">
        <f>VLOOKUP($C2257,'Raw-products'!$A$2:$H$1261,MATCH(L$1,'Raw-products'!$A$1:$H$1,0))</f>
        <v>115</v>
      </c>
      <c r="M2257">
        <f>VLOOKUP($C2257,'Raw-products'!$A$2:$H$1261,MATCH(M$1,'Raw-products'!$A$1:$H$1,0))</f>
        <v>74</v>
      </c>
      <c r="N2257" s="5">
        <f t="shared" si="70"/>
        <v>8510</v>
      </c>
      <c r="O2257" cm="1">
        <f t="array" ref="O2257:R2257">_xlfn.XLOOKUP($B2257,'Raw -orders'!$A:$A,'Raw -orders'!$B:$E)</f>
        <v>757</v>
      </c>
      <c r="P2257">
        <v>13142</v>
      </c>
      <c r="Q2257" s="1">
        <v>44490</v>
      </c>
      <c r="R2257" s="1">
        <v>44510</v>
      </c>
      <c r="S2257" t="str" cm="1">
        <f t="array" ref="S2257:Z2257">_xlfn.XLOOKUP($O2257,'Raw - customers'!$A:$A,'Raw - customers'!$B:$I)</f>
        <v>Taffy Quimby</v>
      </c>
      <c r="T2257" t="str">
        <v>Non-binary</v>
      </c>
      <c r="U2257">
        <v>31</v>
      </c>
      <c r="V2257" t="str">
        <v>1033 Botsford Estate DrSuite 236</v>
      </c>
      <c r="W2257">
        <v>4773</v>
      </c>
      <c r="X2257" t="str">
        <v>East Xavier</v>
      </c>
      <c r="Y2257" t="str">
        <v>New South Wales</v>
      </c>
      <c r="Z2257" t="str">
        <v>Australia</v>
      </c>
      <c r="AA2257">
        <v>10</v>
      </c>
      <c r="AB2257" s="3" t="str">
        <f t="shared" si="71"/>
        <v>10 to 20</v>
      </c>
      <c r="AM2257" s="6">
        <v>757</v>
      </c>
      <c r="AN2257" s="6" t="s">
        <v>1362</v>
      </c>
    </row>
    <row r="2258" spans="1:40" x14ac:dyDescent="0.25">
      <c r="A2258">
        <v>2256</v>
      </c>
      <c r="B2258">
        <v>458</v>
      </c>
      <c r="C2258">
        <v>459</v>
      </c>
      <c r="D2258">
        <v>118</v>
      </c>
      <c r="E2258">
        <v>3</v>
      </c>
      <c r="F2258">
        <v>354</v>
      </c>
      <c r="G2258">
        <v>1</v>
      </c>
      <c r="H2258" t="str">
        <f>VLOOKUP($C2258,'Raw-products'!$A$2:$H$1261,MATCH(H$1,'Raw-products'!$A$1:$H$1,0))</f>
        <v>Jacket</v>
      </c>
      <c r="I2258" t="str">
        <f>VLOOKUP($C2258,'Raw-products'!$A$2:$H$1261,MATCH(I$1,'Raw-products'!$A$1:$H$1,0))</f>
        <v>Puffer</v>
      </c>
      <c r="J2258" t="str">
        <f>VLOOKUP($C2258,'Raw-products'!$A$2:$H$1261,MATCH(J$1,'Raw-products'!$A$1:$H$1,0))</f>
        <v>XL</v>
      </c>
      <c r="K2258" t="str">
        <f>VLOOKUP($C2258,'Raw-products'!$A$2:$H$1261,MATCH(K$1,'Raw-products'!$A$1:$H$1,0))</f>
        <v>red</v>
      </c>
      <c r="L2258">
        <f>VLOOKUP($C2258,'Raw-products'!$A$2:$H$1261,MATCH(L$1,'Raw-products'!$A$1:$H$1,0))</f>
        <v>110</v>
      </c>
      <c r="M2258">
        <f>VLOOKUP($C2258,'Raw-products'!$A$2:$H$1261,MATCH(M$1,'Raw-products'!$A$1:$H$1,0))</f>
        <v>41</v>
      </c>
      <c r="N2258" s="5">
        <f t="shared" si="70"/>
        <v>4510</v>
      </c>
      <c r="O2258" cm="1">
        <f t="array" ref="O2258:R2258">_xlfn.XLOOKUP($B2258,'Raw -orders'!$A:$A,'Raw -orders'!$B:$E)</f>
        <v>757</v>
      </c>
      <c r="P2258">
        <v>13142</v>
      </c>
      <c r="Q2258" s="1">
        <v>44490</v>
      </c>
      <c r="R2258" s="1">
        <v>44510</v>
      </c>
      <c r="S2258" t="str" cm="1">
        <f t="array" ref="S2258:Z2258">_xlfn.XLOOKUP($O2258,'Raw - customers'!$A:$A,'Raw - customers'!$B:$I)</f>
        <v>Taffy Quimby</v>
      </c>
      <c r="T2258" t="str">
        <v>Non-binary</v>
      </c>
      <c r="U2258">
        <v>31</v>
      </c>
      <c r="V2258" t="str">
        <v>1033 Botsford Estate DrSuite 236</v>
      </c>
      <c r="W2258">
        <v>4773</v>
      </c>
      <c r="X2258" t="str">
        <v>East Xavier</v>
      </c>
      <c r="Y2258" t="str">
        <v>New South Wales</v>
      </c>
      <c r="Z2258" t="str">
        <v>Australia</v>
      </c>
      <c r="AA2258">
        <v>10</v>
      </c>
      <c r="AB2258" s="3" t="str">
        <f t="shared" si="71"/>
        <v>10 to 20</v>
      </c>
      <c r="AM2258" s="6">
        <v>757</v>
      </c>
      <c r="AN2258" s="6" t="s">
        <v>1362</v>
      </c>
    </row>
    <row r="2259" spans="1:40" x14ac:dyDescent="0.25">
      <c r="A2259">
        <v>2257</v>
      </c>
      <c r="B2259">
        <v>458</v>
      </c>
      <c r="C2259">
        <v>369</v>
      </c>
      <c r="D2259">
        <v>94</v>
      </c>
      <c r="E2259">
        <v>2</v>
      </c>
      <c r="F2259">
        <v>188</v>
      </c>
      <c r="G2259">
        <v>1</v>
      </c>
      <c r="H2259" t="str">
        <f>VLOOKUP($C2259,'Raw-products'!$A$2:$H$1261,MATCH(H$1,'Raw-products'!$A$1:$H$1,0))</f>
        <v>Shirt</v>
      </c>
      <c r="I2259" t="str">
        <f>VLOOKUP($C2259,'Raw-products'!$A$2:$H$1261,MATCH(I$1,'Raw-products'!$A$1:$H$1,0))</f>
        <v>Henley</v>
      </c>
      <c r="J2259" t="str">
        <f>VLOOKUP($C2259,'Raw-products'!$A$2:$H$1261,MATCH(J$1,'Raw-products'!$A$1:$H$1,0))</f>
        <v>XL</v>
      </c>
      <c r="K2259" t="str">
        <f>VLOOKUP($C2259,'Raw-products'!$A$2:$H$1261,MATCH(K$1,'Raw-products'!$A$1:$H$1,0))</f>
        <v>green</v>
      </c>
      <c r="L2259">
        <f>VLOOKUP($C2259,'Raw-products'!$A$2:$H$1261,MATCH(L$1,'Raw-products'!$A$1:$H$1,0))</f>
        <v>92</v>
      </c>
      <c r="M2259">
        <f>VLOOKUP($C2259,'Raw-products'!$A$2:$H$1261,MATCH(M$1,'Raw-products'!$A$1:$H$1,0))</f>
        <v>64</v>
      </c>
      <c r="N2259" s="5">
        <f t="shared" si="70"/>
        <v>5888</v>
      </c>
      <c r="O2259" cm="1">
        <f t="array" ref="O2259:R2259">_xlfn.XLOOKUP($B2259,'Raw -orders'!$A:$A,'Raw -orders'!$B:$E)</f>
        <v>757</v>
      </c>
      <c r="P2259">
        <v>13142</v>
      </c>
      <c r="Q2259" s="1">
        <v>44490</v>
      </c>
      <c r="R2259" s="1">
        <v>44510</v>
      </c>
      <c r="S2259" t="str" cm="1">
        <f t="array" ref="S2259:Z2259">_xlfn.XLOOKUP($O2259,'Raw - customers'!$A:$A,'Raw - customers'!$B:$I)</f>
        <v>Taffy Quimby</v>
      </c>
      <c r="T2259" t="str">
        <v>Non-binary</v>
      </c>
      <c r="U2259">
        <v>31</v>
      </c>
      <c r="V2259" t="str">
        <v>1033 Botsford Estate DrSuite 236</v>
      </c>
      <c r="W2259">
        <v>4773</v>
      </c>
      <c r="X2259" t="str">
        <v>East Xavier</v>
      </c>
      <c r="Y2259" t="str">
        <v>New South Wales</v>
      </c>
      <c r="Z2259" t="str">
        <v>Australia</v>
      </c>
      <c r="AA2259">
        <v>10</v>
      </c>
      <c r="AB2259" s="3" t="str">
        <f t="shared" si="71"/>
        <v>10 to 20</v>
      </c>
      <c r="AM2259" s="6">
        <v>757</v>
      </c>
      <c r="AN2259" s="6" t="s">
        <v>1362</v>
      </c>
    </row>
    <row r="2260" spans="1:40" x14ac:dyDescent="0.25">
      <c r="A2260">
        <v>2258</v>
      </c>
      <c r="B2260">
        <v>458</v>
      </c>
      <c r="C2260">
        <v>901</v>
      </c>
      <c r="D2260">
        <v>94</v>
      </c>
      <c r="E2260">
        <v>1</v>
      </c>
      <c r="F2260">
        <v>94</v>
      </c>
      <c r="G2260">
        <v>1</v>
      </c>
      <c r="H2260" t="str">
        <f>VLOOKUP($C2260,'Raw-products'!$A$2:$H$1261,MATCH(H$1,'Raw-products'!$A$1:$H$1,0))</f>
        <v>Trousers</v>
      </c>
      <c r="I2260" t="str">
        <f>VLOOKUP($C2260,'Raw-products'!$A$2:$H$1261,MATCH(I$1,'Raw-products'!$A$1:$H$1,0))</f>
        <v>Cords</v>
      </c>
      <c r="J2260" t="str">
        <f>VLOOKUP($C2260,'Raw-products'!$A$2:$H$1261,MATCH(J$1,'Raw-products'!$A$1:$H$1,0))</f>
        <v>S</v>
      </c>
      <c r="K2260" t="str">
        <f>VLOOKUP($C2260,'Raw-products'!$A$2:$H$1261,MATCH(K$1,'Raw-products'!$A$1:$H$1,0))</f>
        <v>indigo</v>
      </c>
      <c r="L2260">
        <f>VLOOKUP($C2260,'Raw-products'!$A$2:$H$1261,MATCH(L$1,'Raw-products'!$A$1:$H$1,0))</f>
        <v>113</v>
      </c>
      <c r="M2260">
        <f>VLOOKUP($C2260,'Raw-products'!$A$2:$H$1261,MATCH(M$1,'Raw-products'!$A$1:$H$1,0))</f>
        <v>60</v>
      </c>
      <c r="N2260" s="5">
        <f t="shared" si="70"/>
        <v>6780</v>
      </c>
      <c r="O2260" cm="1">
        <f t="array" ref="O2260:R2260">_xlfn.XLOOKUP($B2260,'Raw -orders'!$A:$A,'Raw -orders'!$B:$E)</f>
        <v>757</v>
      </c>
      <c r="P2260">
        <v>13142</v>
      </c>
      <c r="Q2260" s="1">
        <v>44490</v>
      </c>
      <c r="R2260" s="1">
        <v>44510</v>
      </c>
      <c r="S2260" t="str" cm="1">
        <f t="array" ref="S2260:Z2260">_xlfn.XLOOKUP($O2260,'Raw - customers'!$A:$A,'Raw - customers'!$B:$I)</f>
        <v>Taffy Quimby</v>
      </c>
      <c r="T2260" t="str">
        <v>Non-binary</v>
      </c>
      <c r="U2260">
        <v>31</v>
      </c>
      <c r="V2260" t="str">
        <v>1033 Botsford Estate DrSuite 236</v>
      </c>
      <c r="W2260">
        <v>4773</v>
      </c>
      <c r="X2260" t="str">
        <v>East Xavier</v>
      </c>
      <c r="Y2260" t="str">
        <v>New South Wales</v>
      </c>
      <c r="Z2260" t="str">
        <v>Australia</v>
      </c>
      <c r="AA2260">
        <v>10</v>
      </c>
      <c r="AB2260" s="3" t="str">
        <f t="shared" si="71"/>
        <v>10 to 20</v>
      </c>
      <c r="AM2260" s="6">
        <v>757</v>
      </c>
      <c r="AN2260" s="6" t="s">
        <v>1362</v>
      </c>
    </row>
    <row r="2261" spans="1:40" x14ac:dyDescent="0.25">
      <c r="A2261">
        <v>2259</v>
      </c>
      <c r="B2261">
        <v>458</v>
      </c>
      <c r="C2261">
        <v>319</v>
      </c>
      <c r="D2261">
        <v>109</v>
      </c>
      <c r="E2261">
        <v>3</v>
      </c>
      <c r="F2261">
        <v>327</v>
      </c>
      <c r="G2261">
        <v>1</v>
      </c>
      <c r="H2261" t="str">
        <f>VLOOKUP($C2261,'Raw-products'!$A$2:$H$1261,MATCH(H$1,'Raw-products'!$A$1:$H$1,0))</f>
        <v>Shirt</v>
      </c>
      <c r="I2261" t="str">
        <f>VLOOKUP($C2261,'Raw-products'!$A$2:$H$1261,MATCH(I$1,'Raw-products'!$A$1:$H$1,0))</f>
        <v>Mandarin Collar</v>
      </c>
      <c r="J2261" t="str">
        <f>VLOOKUP($C2261,'Raw-products'!$A$2:$H$1261,MATCH(J$1,'Raw-products'!$A$1:$H$1,0))</f>
        <v>XL</v>
      </c>
      <c r="K2261" t="str">
        <f>VLOOKUP($C2261,'Raw-products'!$A$2:$H$1261,MATCH(K$1,'Raw-products'!$A$1:$H$1,0))</f>
        <v>red</v>
      </c>
      <c r="L2261">
        <f>VLOOKUP($C2261,'Raw-products'!$A$2:$H$1261,MATCH(L$1,'Raw-products'!$A$1:$H$1,0))</f>
        <v>108</v>
      </c>
      <c r="M2261">
        <f>VLOOKUP($C2261,'Raw-products'!$A$2:$H$1261,MATCH(M$1,'Raw-products'!$A$1:$H$1,0))</f>
        <v>64</v>
      </c>
      <c r="N2261" s="5">
        <f t="shared" si="70"/>
        <v>6912</v>
      </c>
      <c r="O2261" cm="1">
        <f t="array" ref="O2261:R2261">_xlfn.XLOOKUP($B2261,'Raw -orders'!$A:$A,'Raw -orders'!$B:$E)</f>
        <v>757</v>
      </c>
      <c r="P2261">
        <v>13142</v>
      </c>
      <c r="Q2261" s="1">
        <v>44490</v>
      </c>
      <c r="R2261" s="1">
        <v>44510</v>
      </c>
      <c r="S2261" t="str" cm="1">
        <f t="array" ref="S2261:Z2261">_xlfn.XLOOKUP($O2261,'Raw - customers'!$A:$A,'Raw - customers'!$B:$I)</f>
        <v>Taffy Quimby</v>
      </c>
      <c r="T2261" t="str">
        <v>Non-binary</v>
      </c>
      <c r="U2261">
        <v>31</v>
      </c>
      <c r="V2261" t="str">
        <v>1033 Botsford Estate DrSuite 236</v>
      </c>
      <c r="W2261">
        <v>4773</v>
      </c>
      <c r="X2261" t="str">
        <v>East Xavier</v>
      </c>
      <c r="Y2261" t="str">
        <v>New South Wales</v>
      </c>
      <c r="Z2261" t="str">
        <v>Australia</v>
      </c>
      <c r="AA2261">
        <v>10</v>
      </c>
      <c r="AB2261" s="3" t="str">
        <f t="shared" si="71"/>
        <v>10 to 20</v>
      </c>
      <c r="AM2261" s="6">
        <v>757</v>
      </c>
      <c r="AN2261" s="6" t="s">
        <v>1362</v>
      </c>
    </row>
    <row r="2262" spans="1:40" x14ac:dyDescent="0.25">
      <c r="A2262">
        <v>2260</v>
      </c>
      <c r="B2262">
        <v>459</v>
      </c>
      <c r="C2262">
        <v>595</v>
      </c>
      <c r="D2262">
        <v>112</v>
      </c>
      <c r="E2262">
        <v>2</v>
      </c>
      <c r="F2262">
        <v>224</v>
      </c>
      <c r="G2262">
        <v>1</v>
      </c>
      <c r="H2262" t="str">
        <f>VLOOKUP($C2262,'Raw-products'!$A$2:$H$1261,MATCH(H$1,'Raw-products'!$A$1:$H$1,0))</f>
        <v>Jacket</v>
      </c>
      <c r="I2262" t="str">
        <f>VLOOKUP($C2262,'Raw-products'!$A$2:$H$1261,MATCH(I$1,'Raw-products'!$A$1:$H$1,0))</f>
        <v>Cardigan</v>
      </c>
      <c r="J2262" t="str">
        <f>VLOOKUP($C2262,'Raw-products'!$A$2:$H$1261,MATCH(J$1,'Raw-products'!$A$1:$H$1,0))</f>
        <v>XS</v>
      </c>
      <c r="K2262" t="str">
        <f>VLOOKUP($C2262,'Raw-products'!$A$2:$H$1261,MATCH(K$1,'Raw-products'!$A$1:$H$1,0))</f>
        <v>red</v>
      </c>
      <c r="L2262">
        <f>VLOOKUP($C2262,'Raw-products'!$A$2:$H$1261,MATCH(L$1,'Raw-products'!$A$1:$H$1,0))</f>
        <v>118</v>
      </c>
      <c r="M2262">
        <f>VLOOKUP($C2262,'Raw-products'!$A$2:$H$1261,MATCH(M$1,'Raw-products'!$A$1:$H$1,0))</f>
        <v>51</v>
      </c>
      <c r="N2262" s="5">
        <f t="shared" si="70"/>
        <v>6018</v>
      </c>
      <c r="O2262" cm="1">
        <f t="array" ref="O2262:R2262">_xlfn.XLOOKUP($B2262,'Raw -orders'!$A:$A,'Raw -orders'!$B:$E)</f>
        <v>853</v>
      </c>
      <c r="P2262">
        <v>24079</v>
      </c>
      <c r="Q2262" s="1">
        <v>44365</v>
      </c>
      <c r="R2262" s="1">
        <v>44383</v>
      </c>
      <c r="S2262" t="str" cm="1">
        <f t="array" ref="S2262:Z2262">_xlfn.XLOOKUP($O2262,'Raw - customers'!$A:$A,'Raw - customers'!$B:$I)</f>
        <v>Brenden Roast</v>
      </c>
      <c r="T2262" t="str">
        <v>Genderfluid</v>
      </c>
      <c r="U2262">
        <v>54</v>
      </c>
      <c r="V2262" t="str">
        <v>614 Cooper RunSuite 917</v>
      </c>
      <c r="W2262">
        <v>8343</v>
      </c>
      <c r="X2262" t="str">
        <v>Siennabury</v>
      </c>
      <c r="Y2262" t="str">
        <v>New South Wales</v>
      </c>
      <c r="Z2262" t="str">
        <v>Australia</v>
      </c>
      <c r="AA2262">
        <v>6</v>
      </c>
      <c r="AB2262" s="3" t="str">
        <f t="shared" si="71"/>
        <v>10 to 20</v>
      </c>
      <c r="AM2262" s="6">
        <v>853</v>
      </c>
      <c r="AN2262" s="6" t="s">
        <v>1362</v>
      </c>
    </row>
    <row r="2263" spans="1:40" x14ac:dyDescent="0.25">
      <c r="A2263">
        <v>2261</v>
      </c>
      <c r="B2263">
        <v>459</v>
      </c>
      <c r="C2263">
        <v>752</v>
      </c>
      <c r="D2263">
        <v>109</v>
      </c>
      <c r="E2263">
        <v>2</v>
      </c>
      <c r="F2263">
        <v>218</v>
      </c>
      <c r="G2263">
        <v>1</v>
      </c>
      <c r="H2263" t="str">
        <f>VLOOKUP($C2263,'Raw-products'!$A$2:$H$1261,MATCH(H$1,'Raw-products'!$A$1:$H$1,0))</f>
        <v>Jacket</v>
      </c>
      <c r="I2263" t="str">
        <f>VLOOKUP($C2263,'Raw-products'!$A$2:$H$1261,MATCH(I$1,'Raw-products'!$A$1:$H$1,0))</f>
        <v>Peacoat</v>
      </c>
      <c r="J2263" t="str">
        <f>VLOOKUP($C2263,'Raw-products'!$A$2:$H$1261,MATCH(J$1,'Raw-products'!$A$1:$H$1,0))</f>
        <v>M</v>
      </c>
      <c r="K2263" t="str">
        <f>VLOOKUP($C2263,'Raw-products'!$A$2:$H$1261,MATCH(K$1,'Raw-products'!$A$1:$H$1,0))</f>
        <v>green</v>
      </c>
      <c r="L2263">
        <f>VLOOKUP($C2263,'Raw-products'!$A$2:$H$1261,MATCH(L$1,'Raw-products'!$A$1:$H$1,0))</f>
        <v>102</v>
      </c>
      <c r="M2263">
        <f>VLOOKUP($C2263,'Raw-products'!$A$2:$H$1261,MATCH(M$1,'Raw-products'!$A$1:$H$1,0))</f>
        <v>49</v>
      </c>
      <c r="N2263" s="5">
        <f t="shared" si="70"/>
        <v>4998</v>
      </c>
      <c r="O2263" cm="1">
        <f t="array" ref="O2263:R2263">_xlfn.XLOOKUP($B2263,'Raw -orders'!$A:$A,'Raw -orders'!$B:$E)</f>
        <v>853</v>
      </c>
      <c r="P2263">
        <v>24079</v>
      </c>
      <c r="Q2263" s="1">
        <v>44365</v>
      </c>
      <c r="R2263" s="1">
        <v>44383</v>
      </c>
      <c r="S2263" t="str" cm="1">
        <f t="array" ref="S2263:Z2263">_xlfn.XLOOKUP($O2263,'Raw - customers'!$A:$A,'Raw - customers'!$B:$I)</f>
        <v>Brenden Roast</v>
      </c>
      <c r="T2263" t="str">
        <v>Genderfluid</v>
      </c>
      <c r="U2263">
        <v>54</v>
      </c>
      <c r="V2263" t="str">
        <v>614 Cooper RunSuite 917</v>
      </c>
      <c r="W2263">
        <v>8343</v>
      </c>
      <c r="X2263" t="str">
        <v>Siennabury</v>
      </c>
      <c r="Y2263" t="str">
        <v>New South Wales</v>
      </c>
      <c r="Z2263" t="str">
        <v>Australia</v>
      </c>
      <c r="AA2263">
        <v>6</v>
      </c>
      <c r="AB2263" s="3" t="str">
        <f t="shared" si="71"/>
        <v>10 to 20</v>
      </c>
      <c r="AM2263" s="6">
        <v>853</v>
      </c>
      <c r="AN2263" s="6" t="s">
        <v>1362</v>
      </c>
    </row>
    <row r="2264" spans="1:40" x14ac:dyDescent="0.25">
      <c r="A2264">
        <v>2262</v>
      </c>
      <c r="B2264">
        <v>459</v>
      </c>
      <c r="C2264">
        <v>35</v>
      </c>
      <c r="D2264">
        <v>104</v>
      </c>
      <c r="E2264">
        <v>1</v>
      </c>
      <c r="F2264">
        <v>104</v>
      </c>
      <c r="G2264">
        <v>1</v>
      </c>
      <c r="H2264" t="str">
        <f>VLOOKUP($C2264,'Raw-products'!$A$2:$H$1261,MATCH(H$1,'Raw-products'!$A$1:$H$1,0))</f>
        <v>Shirt</v>
      </c>
      <c r="I2264" t="str">
        <f>VLOOKUP($C2264,'Raw-products'!$A$2:$H$1261,MATCH(I$1,'Raw-products'!$A$1:$H$1,0))</f>
        <v>Dress</v>
      </c>
      <c r="J2264" t="str">
        <f>VLOOKUP($C2264,'Raw-products'!$A$2:$H$1261,MATCH(J$1,'Raw-products'!$A$1:$H$1,0))</f>
        <v>XS</v>
      </c>
      <c r="K2264" t="str">
        <f>VLOOKUP($C2264,'Raw-products'!$A$2:$H$1261,MATCH(K$1,'Raw-products'!$A$1:$H$1,0))</f>
        <v>red</v>
      </c>
      <c r="L2264">
        <f>VLOOKUP($C2264,'Raw-products'!$A$2:$H$1261,MATCH(L$1,'Raw-products'!$A$1:$H$1,0))</f>
        <v>119</v>
      </c>
      <c r="M2264">
        <f>VLOOKUP($C2264,'Raw-products'!$A$2:$H$1261,MATCH(M$1,'Raw-products'!$A$1:$H$1,0))</f>
        <v>63</v>
      </c>
      <c r="N2264" s="5">
        <f t="shared" si="70"/>
        <v>7497</v>
      </c>
      <c r="O2264" cm="1">
        <f t="array" ref="O2264:R2264">_xlfn.XLOOKUP($B2264,'Raw -orders'!$A:$A,'Raw -orders'!$B:$E)</f>
        <v>853</v>
      </c>
      <c r="P2264">
        <v>24079</v>
      </c>
      <c r="Q2264" s="1">
        <v>44365</v>
      </c>
      <c r="R2264" s="1">
        <v>44383</v>
      </c>
      <c r="S2264" t="str" cm="1">
        <f t="array" ref="S2264:Z2264">_xlfn.XLOOKUP($O2264,'Raw - customers'!$A:$A,'Raw - customers'!$B:$I)</f>
        <v>Brenden Roast</v>
      </c>
      <c r="T2264" t="str">
        <v>Genderfluid</v>
      </c>
      <c r="U2264">
        <v>54</v>
      </c>
      <c r="V2264" t="str">
        <v>614 Cooper RunSuite 917</v>
      </c>
      <c r="W2264">
        <v>8343</v>
      </c>
      <c r="X2264" t="str">
        <v>Siennabury</v>
      </c>
      <c r="Y2264" t="str">
        <v>New South Wales</v>
      </c>
      <c r="Z2264" t="str">
        <v>Australia</v>
      </c>
      <c r="AA2264">
        <v>6</v>
      </c>
      <c r="AB2264" s="3" t="str">
        <f t="shared" si="71"/>
        <v>10 to 20</v>
      </c>
      <c r="AM2264" s="6">
        <v>853</v>
      </c>
      <c r="AN2264" s="6" t="s">
        <v>1362</v>
      </c>
    </row>
    <row r="2265" spans="1:40" x14ac:dyDescent="0.25">
      <c r="A2265">
        <v>2263</v>
      </c>
      <c r="B2265">
        <v>459</v>
      </c>
      <c r="C2265">
        <v>613</v>
      </c>
      <c r="D2265">
        <v>112</v>
      </c>
      <c r="E2265">
        <v>2</v>
      </c>
      <c r="F2265">
        <v>224</v>
      </c>
      <c r="G2265">
        <v>1</v>
      </c>
      <c r="H2265" t="str">
        <f>VLOOKUP($C2265,'Raw-products'!$A$2:$H$1261,MATCH(H$1,'Raw-products'!$A$1:$H$1,0))</f>
        <v>Jacket</v>
      </c>
      <c r="I2265" t="str">
        <f>VLOOKUP($C2265,'Raw-products'!$A$2:$H$1261,MATCH(I$1,'Raw-products'!$A$1:$H$1,0))</f>
        <v>Cardigan</v>
      </c>
      <c r="J2265" t="str">
        <f>VLOOKUP($C2265,'Raw-products'!$A$2:$H$1261,MATCH(J$1,'Raw-products'!$A$1:$H$1,0))</f>
        <v>L</v>
      </c>
      <c r="K2265" t="str">
        <f>VLOOKUP($C2265,'Raw-products'!$A$2:$H$1261,MATCH(K$1,'Raw-products'!$A$1:$H$1,0))</f>
        <v>green</v>
      </c>
      <c r="L2265">
        <f>VLOOKUP($C2265,'Raw-products'!$A$2:$H$1261,MATCH(L$1,'Raw-products'!$A$1:$H$1,0))</f>
        <v>118</v>
      </c>
      <c r="M2265">
        <f>VLOOKUP($C2265,'Raw-products'!$A$2:$H$1261,MATCH(M$1,'Raw-products'!$A$1:$H$1,0))</f>
        <v>63</v>
      </c>
      <c r="N2265" s="5">
        <f t="shared" si="70"/>
        <v>7434</v>
      </c>
      <c r="O2265" cm="1">
        <f t="array" ref="O2265:R2265">_xlfn.XLOOKUP($B2265,'Raw -orders'!$A:$A,'Raw -orders'!$B:$E)</f>
        <v>853</v>
      </c>
      <c r="P2265">
        <v>24079</v>
      </c>
      <c r="Q2265" s="1">
        <v>44365</v>
      </c>
      <c r="R2265" s="1">
        <v>44383</v>
      </c>
      <c r="S2265" t="str" cm="1">
        <f t="array" ref="S2265:Z2265">_xlfn.XLOOKUP($O2265,'Raw - customers'!$A:$A,'Raw - customers'!$B:$I)</f>
        <v>Brenden Roast</v>
      </c>
      <c r="T2265" t="str">
        <v>Genderfluid</v>
      </c>
      <c r="U2265">
        <v>54</v>
      </c>
      <c r="V2265" t="str">
        <v>614 Cooper RunSuite 917</v>
      </c>
      <c r="W2265">
        <v>8343</v>
      </c>
      <c r="X2265" t="str">
        <v>Siennabury</v>
      </c>
      <c r="Y2265" t="str">
        <v>New South Wales</v>
      </c>
      <c r="Z2265" t="str">
        <v>Australia</v>
      </c>
      <c r="AA2265">
        <v>6</v>
      </c>
      <c r="AB2265" s="3" t="str">
        <f t="shared" si="71"/>
        <v>10 to 20</v>
      </c>
      <c r="AM2265" s="6">
        <v>853</v>
      </c>
      <c r="AN2265" s="6" t="s">
        <v>1362</v>
      </c>
    </row>
    <row r="2266" spans="1:40" x14ac:dyDescent="0.25">
      <c r="A2266">
        <v>2264</v>
      </c>
      <c r="B2266">
        <v>459</v>
      </c>
      <c r="C2266">
        <v>535</v>
      </c>
      <c r="D2266">
        <v>98</v>
      </c>
      <c r="E2266">
        <v>1</v>
      </c>
      <c r="F2266">
        <v>98</v>
      </c>
      <c r="G2266">
        <v>1</v>
      </c>
      <c r="H2266" t="str">
        <f>VLOOKUP($C2266,'Raw-products'!$A$2:$H$1261,MATCH(H$1,'Raw-products'!$A$1:$H$1,0))</f>
        <v>Jacket</v>
      </c>
      <c r="I2266" t="str">
        <f>VLOOKUP($C2266,'Raw-products'!$A$2:$H$1261,MATCH(I$1,'Raw-products'!$A$1:$H$1,0))</f>
        <v>Leather</v>
      </c>
      <c r="J2266" t="str">
        <f>VLOOKUP($C2266,'Raw-products'!$A$2:$H$1261,MATCH(J$1,'Raw-products'!$A$1:$H$1,0))</f>
        <v>XS</v>
      </c>
      <c r="K2266" t="str">
        <f>VLOOKUP($C2266,'Raw-products'!$A$2:$H$1261,MATCH(K$1,'Raw-products'!$A$1:$H$1,0))</f>
        <v>yellow</v>
      </c>
      <c r="L2266">
        <f>VLOOKUP($C2266,'Raw-products'!$A$2:$H$1261,MATCH(L$1,'Raw-products'!$A$1:$H$1,0))</f>
        <v>113</v>
      </c>
      <c r="M2266">
        <f>VLOOKUP($C2266,'Raw-products'!$A$2:$H$1261,MATCH(M$1,'Raw-products'!$A$1:$H$1,0))</f>
        <v>73</v>
      </c>
      <c r="N2266" s="5">
        <f t="shared" si="70"/>
        <v>8249</v>
      </c>
      <c r="O2266" cm="1">
        <f t="array" ref="O2266:R2266">_xlfn.XLOOKUP($B2266,'Raw -orders'!$A:$A,'Raw -orders'!$B:$E)</f>
        <v>853</v>
      </c>
      <c r="P2266">
        <v>24079</v>
      </c>
      <c r="Q2266" s="1">
        <v>44365</v>
      </c>
      <c r="R2266" s="1">
        <v>44383</v>
      </c>
      <c r="S2266" t="str" cm="1">
        <f t="array" ref="S2266:Z2266">_xlfn.XLOOKUP($O2266,'Raw - customers'!$A:$A,'Raw - customers'!$B:$I)</f>
        <v>Brenden Roast</v>
      </c>
      <c r="T2266" t="str">
        <v>Genderfluid</v>
      </c>
      <c r="U2266">
        <v>54</v>
      </c>
      <c r="V2266" t="str">
        <v>614 Cooper RunSuite 917</v>
      </c>
      <c r="W2266">
        <v>8343</v>
      </c>
      <c r="X2266" t="str">
        <v>Siennabury</v>
      </c>
      <c r="Y2266" t="str">
        <v>New South Wales</v>
      </c>
      <c r="Z2266" t="str">
        <v>Australia</v>
      </c>
      <c r="AA2266">
        <v>6</v>
      </c>
      <c r="AB2266" s="3" t="str">
        <f t="shared" si="71"/>
        <v>10 to 20</v>
      </c>
      <c r="AM2266" s="6">
        <v>853</v>
      </c>
      <c r="AN2266" s="6" t="s">
        <v>1362</v>
      </c>
    </row>
    <row r="2267" spans="1:40" x14ac:dyDescent="0.25">
      <c r="A2267">
        <v>2265</v>
      </c>
      <c r="B2267">
        <v>460</v>
      </c>
      <c r="C2267">
        <v>447</v>
      </c>
      <c r="D2267">
        <v>107</v>
      </c>
      <c r="E2267">
        <v>2</v>
      </c>
      <c r="F2267">
        <v>214</v>
      </c>
      <c r="G2267">
        <v>1</v>
      </c>
      <c r="H2267" t="str">
        <f>VLOOKUP($C2267,'Raw-products'!$A$2:$H$1261,MATCH(H$1,'Raw-products'!$A$1:$H$1,0))</f>
        <v>Jacket</v>
      </c>
      <c r="I2267" t="str">
        <f>VLOOKUP($C2267,'Raw-products'!$A$2:$H$1261,MATCH(I$1,'Raw-products'!$A$1:$H$1,0))</f>
        <v>Denim</v>
      </c>
      <c r="J2267" t="str">
        <f>VLOOKUP($C2267,'Raw-products'!$A$2:$H$1261,MATCH(J$1,'Raw-products'!$A$1:$H$1,0))</f>
        <v>M</v>
      </c>
      <c r="K2267" t="str">
        <f>VLOOKUP($C2267,'Raw-products'!$A$2:$H$1261,MATCH(K$1,'Raw-products'!$A$1:$H$1,0))</f>
        <v>indigo</v>
      </c>
      <c r="L2267">
        <f>VLOOKUP($C2267,'Raw-products'!$A$2:$H$1261,MATCH(L$1,'Raw-products'!$A$1:$H$1,0))</f>
        <v>92</v>
      </c>
      <c r="M2267">
        <f>VLOOKUP($C2267,'Raw-products'!$A$2:$H$1261,MATCH(M$1,'Raw-products'!$A$1:$H$1,0))</f>
        <v>52</v>
      </c>
      <c r="N2267" s="5">
        <f t="shared" si="70"/>
        <v>4784</v>
      </c>
      <c r="O2267" cm="1">
        <f t="array" ref="O2267:R2267">_xlfn.XLOOKUP($B2267,'Raw -orders'!$A:$A,'Raw -orders'!$B:$E)</f>
        <v>250</v>
      </c>
      <c r="P2267">
        <v>29924</v>
      </c>
      <c r="Q2267" s="1">
        <v>44354</v>
      </c>
      <c r="R2267" s="1">
        <v>44364</v>
      </c>
      <c r="S2267" t="str" cm="1">
        <f t="array" ref="S2267:Z2267">_xlfn.XLOOKUP($O2267,'Raw - customers'!$A:$A,'Raw - customers'!$B:$I)</f>
        <v>Lavina Dartnell</v>
      </c>
      <c r="T2267" t="str">
        <v>Polygender</v>
      </c>
      <c r="U2267">
        <v>23</v>
      </c>
      <c r="V2267" t="str">
        <v>0380 Bartell StreetSuite 585</v>
      </c>
      <c r="W2267">
        <v>9549</v>
      </c>
      <c r="X2267" t="str">
        <v>Boyleberg</v>
      </c>
      <c r="Y2267" t="str">
        <v>Queensland</v>
      </c>
      <c r="Z2267" t="str">
        <v>Australia</v>
      </c>
      <c r="AA2267">
        <v>6</v>
      </c>
      <c r="AB2267" s="3" t="str">
        <f t="shared" si="71"/>
        <v>0 to 10</v>
      </c>
      <c r="AM2267" s="6">
        <v>250</v>
      </c>
      <c r="AN2267" s="6" t="s">
        <v>1355</v>
      </c>
    </row>
    <row r="2268" spans="1:40" x14ac:dyDescent="0.25">
      <c r="A2268">
        <v>2266</v>
      </c>
      <c r="B2268">
        <v>460</v>
      </c>
      <c r="C2268">
        <v>967</v>
      </c>
      <c r="D2268">
        <v>97</v>
      </c>
      <c r="E2268">
        <v>1</v>
      </c>
      <c r="F2268">
        <v>97</v>
      </c>
      <c r="G2268">
        <v>1</v>
      </c>
      <c r="H2268" t="str">
        <f>VLOOKUP($C2268,'Raw-products'!$A$2:$H$1261,MATCH(H$1,'Raw-products'!$A$1:$H$1,0))</f>
        <v>Trousers</v>
      </c>
      <c r="I2268" t="str">
        <f>VLOOKUP($C2268,'Raw-products'!$A$2:$H$1261,MATCH(I$1,'Raw-products'!$A$1:$H$1,0))</f>
        <v>Slim-Fit</v>
      </c>
      <c r="J2268" t="str">
        <f>VLOOKUP($C2268,'Raw-products'!$A$2:$H$1261,MATCH(J$1,'Raw-products'!$A$1:$H$1,0))</f>
        <v>M</v>
      </c>
      <c r="K2268" t="str">
        <f>VLOOKUP($C2268,'Raw-products'!$A$2:$H$1261,MATCH(K$1,'Raw-products'!$A$1:$H$1,0))</f>
        <v>blue</v>
      </c>
      <c r="L2268">
        <f>VLOOKUP($C2268,'Raw-products'!$A$2:$H$1261,MATCH(L$1,'Raw-products'!$A$1:$H$1,0))</f>
        <v>119</v>
      </c>
      <c r="M2268">
        <f>VLOOKUP($C2268,'Raw-products'!$A$2:$H$1261,MATCH(M$1,'Raw-products'!$A$1:$H$1,0))</f>
        <v>75</v>
      </c>
      <c r="N2268" s="5">
        <f t="shared" si="70"/>
        <v>8925</v>
      </c>
      <c r="O2268" cm="1">
        <f t="array" ref="O2268:R2268">_xlfn.XLOOKUP($B2268,'Raw -orders'!$A:$A,'Raw -orders'!$B:$E)</f>
        <v>250</v>
      </c>
      <c r="P2268">
        <v>29924</v>
      </c>
      <c r="Q2268" s="1">
        <v>44354</v>
      </c>
      <c r="R2268" s="1">
        <v>44364</v>
      </c>
      <c r="S2268" t="str" cm="1">
        <f t="array" ref="S2268:Z2268">_xlfn.XLOOKUP($O2268,'Raw - customers'!$A:$A,'Raw - customers'!$B:$I)</f>
        <v>Lavina Dartnell</v>
      </c>
      <c r="T2268" t="str">
        <v>Polygender</v>
      </c>
      <c r="U2268">
        <v>23</v>
      </c>
      <c r="V2268" t="str">
        <v>0380 Bartell StreetSuite 585</v>
      </c>
      <c r="W2268">
        <v>9549</v>
      </c>
      <c r="X2268" t="str">
        <v>Boyleberg</v>
      </c>
      <c r="Y2268" t="str">
        <v>Queensland</v>
      </c>
      <c r="Z2268" t="str">
        <v>Australia</v>
      </c>
      <c r="AA2268">
        <v>6</v>
      </c>
      <c r="AB2268" s="3" t="str">
        <f t="shared" si="71"/>
        <v>0 to 10</v>
      </c>
      <c r="AM2268" s="6">
        <v>250</v>
      </c>
      <c r="AN2268" s="6" t="s">
        <v>1355</v>
      </c>
    </row>
    <row r="2269" spans="1:40" x14ac:dyDescent="0.25">
      <c r="A2269">
        <v>2267</v>
      </c>
      <c r="B2269">
        <v>460</v>
      </c>
      <c r="C2269">
        <v>422</v>
      </c>
      <c r="D2269">
        <v>107</v>
      </c>
      <c r="E2269">
        <v>2</v>
      </c>
      <c r="F2269">
        <v>214</v>
      </c>
      <c r="G2269">
        <v>1</v>
      </c>
      <c r="H2269" t="str">
        <f>VLOOKUP($C2269,'Raw-products'!$A$2:$H$1261,MATCH(H$1,'Raw-products'!$A$1:$H$1,0))</f>
        <v>Jacket</v>
      </c>
      <c r="I2269" t="str">
        <f>VLOOKUP($C2269,'Raw-products'!$A$2:$H$1261,MATCH(I$1,'Raw-products'!$A$1:$H$1,0))</f>
        <v>Denim</v>
      </c>
      <c r="J2269" t="str">
        <f>VLOOKUP($C2269,'Raw-products'!$A$2:$H$1261,MATCH(J$1,'Raw-products'!$A$1:$H$1,0))</f>
        <v>M</v>
      </c>
      <c r="K2269" t="str">
        <f>VLOOKUP($C2269,'Raw-products'!$A$2:$H$1261,MATCH(K$1,'Raw-products'!$A$1:$H$1,0))</f>
        <v>red</v>
      </c>
      <c r="L2269">
        <f>VLOOKUP($C2269,'Raw-products'!$A$2:$H$1261,MATCH(L$1,'Raw-products'!$A$1:$H$1,0))</f>
        <v>92</v>
      </c>
      <c r="M2269">
        <f>VLOOKUP($C2269,'Raw-products'!$A$2:$H$1261,MATCH(M$1,'Raw-products'!$A$1:$H$1,0))</f>
        <v>43</v>
      </c>
      <c r="N2269" s="5">
        <f t="shared" si="70"/>
        <v>3956</v>
      </c>
      <c r="O2269" cm="1">
        <f t="array" ref="O2269:R2269">_xlfn.XLOOKUP($B2269,'Raw -orders'!$A:$A,'Raw -orders'!$B:$E)</f>
        <v>250</v>
      </c>
      <c r="P2269">
        <v>29924</v>
      </c>
      <c r="Q2269" s="1">
        <v>44354</v>
      </c>
      <c r="R2269" s="1">
        <v>44364</v>
      </c>
      <c r="S2269" t="str" cm="1">
        <f t="array" ref="S2269:Z2269">_xlfn.XLOOKUP($O2269,'Raw - customers'!$A:$A,'Raw - customers'!$B:$I)</f>
        <v>Lavina Dartnell</v>
      </c>
      <c r="T2269" t="str">
        <v>Polygender</v>
      </c>
      <c r="U2269">
        <v>23</v>
      </c>
      <c r="V2269" t="str">
        <v>0380 Bartell StreetSuite 585</v>
      </c>
      <c r="W2269">
        <v>9549</v>
      </c>
      <c r="X2269" t="str">
        <v>Boyleberg</v>
      </c>
      <c r="Y2269" t="str">
        <v>Queensland</v>
      </c>
      <c r="Z2269" t="str">
        <v>Australia</v>
      </c>
      <c r="AA2269">
        <v>6</v>
      </c>
      <c r="AB2269" s="3" t="str">
        <f t="shared" si="71"/>
        <v>0 to 10</v>
      </c>
      <c r="AM2269" s="6">
        <v>250</v>
      </c>
      <c r="AN2269" s="6" t="s">
        <v>1355</v>
      </c>
    </row>
    <row r="2270" spans="1:40" x14ac:dyDescent="0.25">
      <c r="A2270">
        <v>2268</v>
      </c>
      <c r="B2270">
        <v>461</v>
      </c>
      <c r="C2270">
        <v>13</v>
      </c>
      <c r="D2270">
        <v>96</v>
      </c>
      <c r="E2270">
        <v>1</v>
      </c>
      <c r="F2270">
        <v>96</v>
      </c>
      <c r="G2270">
        <v>1</v>
      </c>
      <c r="H2270" t="str">
        <f>VLOOKUP($C2270,'Raw-products'!$A$2:$H$1261,MATCH(H$1,'Raw-products'!$A$1:$H$1,0))</f>
        <v>Shirt</v>
      </c>
      <c r="I2270" t="str">
        <f>VLOOKUP($C2270,'Raw-products'!$A$2:$H$1261,MATCH(I$1,'Raw-products'!$A$1:$H$1,0))</f>
        <v>Oxford Cloth</v>
      </c>
      <c r="J2270" t="str">
        <f>VLOOKUP($C2270,'Raw-products'!$A$2:$H$1261,MATCH(J$1,'Raw-products'!$A$1:$H$1,0))</f>
        <v>L</v>
      </c>
      <c r="K2270" t="str">
        <f>VLOOKUP($C2270,'Raw-products'!$A$2:$H$1261,MATCH(K$1,'Raw-products'!$A$1:$H$1,0))</f>
        <v>yellow</v>
      </c>
      <c r="L2270">
        <f>VLOOKUP($C2270,'Raw-products'!$A$2:$H$1261,MATCH(L$1,'Raw-products'!$A$1:$H$1,0))</f>
        <v>114</v>
      </c>
      <c r="M2270">
        <f>VLOOKUP($C2270,'Raw-products'!$A$2:$H$1261,MATCH(M$1,'Raw-products'!$A$1:$H$1,0))</f>
        <v>75</v>
      </c>
      <c r="N2270" s="5">
        <f t="shared" si="70"/>
        <v>8550</v>
      </c>
      <c r="O2270" cm="1">
        <f t="array" ref="O2270:R2270">_xlfn.XLOOKUP($B2270,'Raw -orders'!$A:$A,'Raw -orders'!$B:$E)</f>
        <v>244</v>
      </c>
      <c r="P2270">
        <v>53553</v>
      </c>
      <c r="Q2270" s="1">
        <v>44241</v>
      </c>
      <c r="R2270" s="1">
        <v>44246</v>
      </c>
      <c r="S2270" t="str" cm="1">
        <f t="array" ref="S2270:Z2270">_xlfn.XLOOKUP($O2270,'Raw - customers'!$A:$A,'Raw - customers'!$B:$I)</f>
        <v>Faunie Cooney</v>
      </c>
      <c r="T2270" t="str">
        <v>Male</v>
      </c>
      <c r="U2270">
        <v>38</v>
      </c>
      <c r="V2270" t="str">
        <v>36 Christian PlaceApt. 409</v>
      </c>
      <c r="W2270">
        <v>6354</v>
      </c>
      <c r="X2270" t="str">
        <v>Port Chelseaport</v>
      </c>
      <c r="Y2270" t="str">
        <v>Victoria</v>
      </c>
      <c r="Z2270" t="str">
        <v>Australia</v>
      </c>
      <c r="AA2270">
        <v>2</v>
      </c>
      <c r="AB2270" s="3" t="str">
        <f t="shared" si="71"/>
        <v>0 to 10</v>
      </c>
      <c r="AM2270" s="6">
        <v>244</v>
      </c>
      <c r="AN2270" s="6" t="s">
        <v>1396</v>
      </c>
    </row>
    <row r="2271" spans="1:40" x14ac:dyDescent="0.25">
      <c r="A2271">
        <v>2269</v>
      </c>
      <c r="B2271">
        <v>461</v>
      </c>
      <c r="C2271">
        <v>1072</v>
      </c>
      <c r="D2271">
        <v>93</v>
      </c>
      <c r="E2271">
        <v>1</v>
      </c>
      <c r="F2271">
        <v>93</v>
      </c>
      <c r="G2271">
        <v>1</v>
      </c>
      <c r="H2271" t="str">
        <f>VLOOKUP($C2271,'Raw-products'!$A$2:$H$1261,MATCH(H$1,'Raw-products'!$A$1:$H$1,0))</f>
        <v>Trousers</v>
      </c>
      <c r="I2271" t="str">
        <f>VLOOKUP($C2271,'Raw-products'!$A$2:$H$1261,MATCH(I$1,'Raw-products'!$A$1:$H$1,0))</f>
        <v>Joggers</v>
      </c>
      <c r="J2271" t="str">
        <f>VLOOKUP($C2271,'Raw-products'!$A$2:$H$1261,MATCH(J$1,'Raw-products'!$A$1:$H$1,0))</f>
        <v>M</v>
      </c>
      <c r="K2271" t="str">
        <f>VLOOKUP($C2271,'Raw-products'!$A$2:$H$1261,MATCH(K$1,'Raw-products'!$A$1:$H$1,0))</f>
        <v>blue</v>
      </c>
      <c r="L2271">
        <f>VLOOKUP($C2271,'Raw-products'!$A$2:$H$1261,MATCH(L$1,'Raw-products'!$A$1:$H$1,0))</f>
        <v>94</v>
      </c>
      <c r="M2271">
        <f>VLOOKUP($C2271,'Raw-products'!$A$2:$H$1261,MATCH(M$1,'Raw-products'!$A$1:$H$1,0))</f>
        <v>78</v>
      </c>
      <c r="N2271" s="5">
        <f t="shared" si="70"/>
        <v>7332</v>
      </c>
      <c r="O2271" cm="1">
        <f t="array" ref="O2271:R2271">_xlfn.XLOOKUP($B2271,'Raw -orders'!$A:$A,'Raw -orders'!$B:$E)</f>
        <v>244</v>
      </c>
      <c r="P2271">
        <v>53553</v>
      </c>
      <c r="Q2271" s="1">
        <v>44241</v>
      </c>
      <c r="R2271" s="1">
        <v>44246</v>
      </c>
      <c r="S2271" t="str" cm="1">
        <f t="array" ref="S2271:Z2271">_xlfn.XLOOKUP($O2271,'Raw - customers'!$A:$A,'Raw - customers'!$B:$I)</f>
        <v>Faunie Cooney</v>
      </c>
      <c r="T2271" t="str">
        <v>Male</v>
      </c>
      <c r="U2271">
        <v>38</v>
      </c>
      <c r="V2271" t="str">
        <v>36 Christian PlaceApt. 409</v>
      </c>
      <c r="W2271">
        <v>6354</v>
      </c>
      <c r="X2271" t="str">
        <v>Port Chelseaport</v>
      </c>
      <c r="Y2271" t="str">
        <v>Victoria</v>
      </c>
      <c r="Z2271" t="str">
        <v>Australia</v>
      </c>
      <c r="AA2271">
        <v>2</v>
      </c>
      <c r="AB2271" s="3" t="str">
        <f t="shared" si="71"/>
        <v>0 to 10</v>
      </c>
      <c r="AM2271" s="6">
        <v>244</v>
      </c>
      <c r="AN2271" s="6" t="s">
        <v>1396</v>
      </c>
    </row>
    <row r="2272" spans="1:40" x14ac:dyDescent="0.25">
      <c r="A2272">
        <v>2270</v>
      </c>
      <c r="B2272">
        <v>461</v>
      </c>
      <c r="C2272">
        <v>835</v>
      </c>
      <c r="D2272">
        <v>117</v>
      </c>
      <c r="E2272">
        <v>3</v>
      </c>
      <c r="F2272">
        <v>351</v>
      </c>
      <c r="G2272">
        <v>1</v>
      </c>
      <c r="H2272" t="str">
        <f>VLOOKUP($C2272,'Raw-products'!$A$2:$H$1261,MATCH(H$1,'Raw-products'!$A$1:$H$1,0))</f>
        <v>Jacket</v>
      </c>
      <c r="I2272" t="str">
        <f>VLOOKUP($C2272,'Raw-products'!$A$2:$H$1261,MATCH(I$1,'Raw-products'!$A$1:$H$1,0))</f>
        <v>Shearling</v>
      </c>
      <c r="J2272" t="str">
        <f>VLOOKUP($C2272,'Raw-products'!$A$2:$H$1261,MATCH(J$1,'Raw-products'!$A$1:$H$1,0))</f>
        <v>XS</v>
      </c>
      <c r="K2272" t="str">
        <f>VLOOKUP($C2272,'Raw-products'!$A$2:$H$1261,MATCH(K$1,'Raw-products'!$A$1:$H$1,0))</f>
        <v>violet</v>
      </c>
      <c r="L2272">
        <f>VLOOKUP($C2272,'Raw-products'!$A$2:$H$1261,MATCH(L$1,'Raw-products'!$A$1:$H$1,0))</f>
        <v>95</v>
      </c>
      <c r="M2272">
        <f>VLOOKUP($C2272,'Raw-products'!$A$2:$H$1261,MATCH(M$1,'Raw-products'!$A$1:$H$1,0))</f>
        <v>75</v>
      </c>
      <c r="N2272" s="5">
        <f t="shared" si="70"/>
        <v>7125</v>
      </c>
      <c r="O2272" cm="1">
        <f t="array" ref="O2272:R2272">_xlfn.XLOOKUP($B2272,'Raw -orders'!$A:$A,'Raw -orders'!$B:$E)</f>
        <v>244</v>
      </c>
      <c r="P2272">
        <v>53553</v>
      </c>
      <c r="Q2272" s="1">
        <v>44241</v>
      </c>
      <c r="R2272" s="1">
        <v>44246</v>
      </c>
      <c r="S2272" t="str" cm="1">
        <f t="array" ref="S2272:Z2272">_xlfn.XLOOKUP($O2272,'Raw - customers'!$A:$A,'Raw - customers'!$B:$I)</f>
        <v>Faunie Cooney</v>
      </c>
      <c r="T2272" t="str">
        <v>Male</v>
      </c>
      <c r="U2272">
        <v>38</v>
      </c>
      <c r="V2272" t="str">
        <v>36 Christian PlaceApt. 409</v>
      </c>
      <c r="W2272">
        <v>6354</v>
      </c>
      <c r="X2272" t="str">
        <v>Port Chelseaport</v>
      </c>
      <c r="Y2272" t="str">
        <v>Victoria</v>
      </c>
      <c r="Z2272" t="str">
        <v>Australia</v>
      </c>
      <c r="AA2272">
        <v>2</v>
      </c>
      <c r="AB2272" s="3" t="str">
        <f t="shared" si="71"/>
        <v>0 to 10</v>
      </c>
      <c r="AM2272" s="6">
        <v>244</v>
      </c>
      <c r="AN2272" s="6" t="s">
        <v>1396</v>
      </c>
    </row>
    <row r="2273" spans="1:40" x14ac:dyDescent="0.25">
      <c r="A2273">
        <v>2271</v>
      </c>
      <c r="B2273">
        <v>461</v>
      </c>
      <c r="C2273">
        <v>688</v>
      </c>
      <c r="D2273">
        <v>113</v>
      </c>
      <c r="E2273">
        <v>2</v>
      </c>
      <c r="F2273">
        <v>226</v>
      </c>
      <c r="G2273">
        <v>1</v>
      </c>
      <c r="H2273" t="str">
        <f>VLOOKUP($C2273,'Raw-products'!$A$2:$H$1261,MATCH(H$1,'Raw-products'!$A$1:$H$1,0))</f>
        <v>Jacket</v>
      </c>
      <c r="I2273" t="str">
        <f>VLOOKUP($C2273,'Raw-products'!$A$2:$H$1261,MATCH(I$1,'Raw-products'!$A$1:$H$1,0))</f>
        <v>Parka</v>
      </c>
      <c r="J2273" t="str">
        <f>VLOOKUP($C2273,'Raw-products'!$A$2:$H$1261,MATCH(J$1,'Raw-products'!$A$1:$H$1,0))</f>
        <v>L</v>
      </c>
      <c r="K2273" t="str">
        <f>VLOOKUP($C2273,'Raw-products'!$A$2:$H$1261,MATCH(K$1,'Raw-products'!$A$1:$H$1,0))</f>
        <v>blue</v>
      </c>
      <c r="L2273">
        <f>VLOOKUP($C2273,'Raw-products'!$A$2:$H$1261,MATCH(L$1,'Raw-products'!$A$1:$H$1,0))</f>
        <v>119</v>
      </c>
      <c r="M2273">
        <f>VLOOKUP($C2273,'Raw-products'!$A$2:$H$1261,MATCH(M$1,'Raw-products'!$A$1:$H$1,0))</f>
        <v>61</v>
      </c>
      <c r="N2273" s="5">
        <f t="shared" si="70"/>
        <v>7259</v>
      </c>
      <c r="O2273" cm="1">
        <f t="array" ref="O2273:R2273">_xlfn.XLOOKUP($B2273,'Raw -orders'!$A:$A,'Raw -orders'!$B:$E)</f>
        <v>244</v>
      </c>
      <c r="P2273">
        <v>53553</v>
      </c>
      <c r="Q2273" s="1">
        <v>44241</v>
      </c>
      <c r="R2273" s="1">
        <v>44246</v>
      </c>
      <c r="S2273" t="str" cm="1">
        <f t="array" ref="S2273:Z2273">_xlfn.XLOOKUP($O2273,'Raw - customers'!$A:$A,'Raw - customers'!$B:$I)</f>
        <v>Faunie Cooney</v>
      </c>
      <c r="T2273" t="str">
        <v>Male</v>
      </c>
      <c r="U2273">
        <v>38</v>
      </c>
      <c r="V2273" t="str">
        <v>36 Christian PlaceApt. 409</v>
      </c>
      <c r="W2273">
        <v>6354</v>
      </c>
      <c r="X2273" t="str">
        <v>Port Chelseaport</v>
      </c>
      <c r="Y2273" t="str">
        <v>Victoria</v>
      </c>
      <c r="Z2273" t="str">
        <v>Australia</v>
      </c>
      <c r="AA2273">
        <v>2</v>
      </c>
      <c r="AB2273" s="3" t="str">
        <f t="shared" si="71"/>
        <v>0 to 10</v>
      </c>
      <c r="AM2273" s="6">
        <v>244</v>
      </c>
      <c r="AN2273" s="6" t="s">
        <v>1396</v>
      </c>
    </row>
    <row r="2274" spans="1:40" x14ac:dyDescent="0.25">
      <c r="A2274">
        <v>2272</v>
      </c>
      <c r="B2274">
        <v>461</v>
      </c>
      <c r="C2274">
        <v>1096</v>
      </c>
      <c r="D2274">
        <v>115</v>
      </c>
      <c r="E2274">
        <v>2</v>
      </c>
      <c r="F2274">
        <v>230</v>
      </c>
      <c r="G2274">
        <v>1</v>
      </c>
      <c r="H2274" t="str">
        <f>VLOOKUP($C2274,'Raw-products'!$A$2:$H$1261,MATCH(H$1,'Raw-products'!$A$1:$H$1,0))</f>
        <v>Trousers</v>
      </c>
      <c r="I2274" t="str">
        <f>VLOOKUP($C2274,'Raw-products'!$A$2:$H$1261,MATCH(I$1,'Raw-products'!$A$1:$H$1,0))</f>
        <v>Cropped</v>
      </c>
      <c r="J2274" t="str">
        <f>VLOOKUP($C2274,'Raw-products'!$A$2:$H$1261,MATCH(J$1,'Raw-products'!$A$1:$H$1,0))</f>
        <v>S</v>
      </c>
      <c r="K2274" t="str">
        <f>VLOOKUP($C2274,'Raw-products'!$A$2:$H$1261,MATCH(K$1,'Raw-products'!$A$1:$H$1,0))</f>
        <v>yellow</v>
      </c>
      <c r="L2274">
        <f>VLOOKUP($C2274,'Raw-products'!$A$2:$H$1261,MATCH(L$1,'Raw-products'!$A$1:$H$1,0))</f>
        <v>99</v>
      </c>
      <c r="M2274">
        <f>VLOOKUP($C2274,'Raw-products'!$A$2:$H$1261,MATCH(M$1,'Raw-products'!$A$1:$H$1,0))</f>
        <v>65</v>
      </c>
      <c r="N2274" s="5">
        <f t="shared" si="70"/>
        <v>6435</v>
      </c>
      <c r="O2274" cm="1">
        <f t="array" ref="O2274:R2274">_xlfn.XLOOKUP($B2274,'Raw -orders'!$A:$A,'Raw -orders'!$B:$E)</f>
        <v>244</v>
      </c>
      <c r="P2274">
        <v>53553</v>
      </c>
      <c r="Q2274" s="1">
        <v>44241</v>
      </c>
      <c r="R2274" s="1">
        <v>44246</v>
      </c>
      <c r="S2274" t="str" cm="1">
        <f t="array" ref="S2274:Z2274">_xlfn.XLOOKUP($O2274,'Raw - customers'!$A:$A,'Raw - customers'!$B:$I)</f>
        <v>Faunie Cooney</v>
      </c>
      <c r="T2274" t="str">
        <v>Male</v>
      </c>
      <c r="U2274">
        <v>38</v>
      </c>
      <c r="V2274" t="str">
        <v>36 Christian PlaceApt. 409</v>
      </c>
      <c r="W2274">
        <v>6354</v>
      </c>
      <c r="X2274" t="str">
        <v>Port Chelseaport</v>
      </c>
      <c r="Y2274" t="str">
        <v>Victoria</v>
      </c>
      <c r="Z2274" t="str">
        <v>Australia</v>
      </c>
      <c r="AA2274">
        <v>2</v>
      </c>
      <c r="AB2274" s="3" t="str">
        <f t="shared" si="71"/>
        <v>0 to 10</v>
      </c>
      <c r="AM2274" s="6">
        <v>244</v>
      </c>
      <c r="AN2274" s="6" t="s">
        <v>1396</v>
      </c>
    </row>
    <row r="2275" spans="1:40" x14ac:dyDescent="0.25">
      <c r="A2275">
        <v>2273</v>
      </c>
      <c r="B2275">
        <v>461</v>
      </c>
      <c r="C2275">
        <v>944</v>
      </c>
      <c r="D2275">
        <v>96</v>
      </c>
      <c r="E2275">
        <v>2</v>
      </c>
      <c r="F2275">
        <v>192</v>
      </c>
      <c r="G2275">
        <v>1</v>
      </c>
      <c r="H2275" t="str">
        <f>VLOOKUP($C2275,'Raw-products'!$A$2:$H$1261,MATCH(H$1,'Raw-products'!$A$1:$H$1,0))</f>
        <v>Trousers</v>
      </c>
      <c r="I2275" t="str">
        <f>VLOOKUP($C2275,'Raw-products'!$A$2:$H$1261,MATCH(I$1,'Raw-products'!$A$1:$H$1,0))</f>
        <v>Drawstring</v>
      </c>
      <c r="J2275" t="str">
        <f>VLOOKUP($C2275,'Raw-products'!$A$2:$H$1261,MATCH(J$1,'Raw-products'!$A$1:$H$1,0))</f>
        <v>XL</v>
      </c>
      <c r="K2275" t="str">
        <f>VLOOKUP($C2275,'Raw-products'!$A$2:$H$1261,MATCH(K$1,'Raw-products'!$A$1:$H$1,0))</f>
        <v>violet</v>
      </c>
      <c r="L2275">
        <f>VLOOKUP($C2275,'Raw-products'!$A$2:$H$1261,MATCH(L$1,'Raw-products'!$A$1:$H$1,0))</f>
        <v>104</v>
      </c>
      <c r="M2275">
        <f>VLOOKUP($C2275,'Raw-products'!$A$2:$H$1261,MATCH(M$1,'Raw-products'!$A$1:$H$1,0))</f>
        <v>80</v>
      </c>
      <c r="N2275" s="5">
        <f t="shared" si="70"/>
        <v>8320</v>
      </c>
      <c r="O2275" cm="1">
        <f t="array" ref="O2275:R2275">_xlfn.XLOOKUP($B2275,'Raw -orders'!$A:$A,'Raw -orders'!$B:$E)</f>
        <v>244</v>
      </c>
      <c r="P2275">
        <v>53553</v>
      </c>
      <c r="Q2275" s="1">
        <v>44241</v>
      </c>
      <c r="R2275" s="1">
        <v>44246</v>
      </c>
      <c r="S2275" t="str" cm="1">
        <f t="array" ref="S2275:Z2275">_xlfn.XLOOKUP($O2275,'Raw - customers'!$A:$A,'Raw - customers'!$B:$I)</f>
        <v>Faunie Cooney</v>
      </c>
      <c r="T2275" t="str">
        <v>Male</v>
      </c>
      <c r="U2275">
        <v>38</v>
      </c>
      <c r="V2275" t="str">
        <v>36 Christian PlaceApt. 409</v>
      </c>
      <c r="W2275">
        <v>6354</v>
      </c>
      <c r="X2275" t="str">
        <v>Port Chelseaport</v>
      </c>
      <c r="Y2275" t="str">
        <v>Victoria</v>
      </c>
      <c r="Z2275" t="str">
        <v>Australia</v>
      </c>
      <c r="AA2275">
        <v>2</v>
      </c>
      <c r="AB2275" s="3" t="str">
        <f t="shared" si="71"/>
        <v>0 to 10</v>
      </c>
      <c r="AM2275" s="6">
        <v>244</v>
      </c>
      <c r="AN2275" s="6" t="s">
        <v>1396</v>
      </c>
    </row>
    <row r="2276" spans="1:40" x14ac:dyDescent="0.25">
      <c r="A2276">
        <v>2274</v>
      </c>
      <c r="B2276">
        <v>462</v>
      </c>
      <c r="C2276">
        <v>778</v>
      </c>
      <c r="D2276">
        <v>91</v>
      </c>
      <c r="E2276">
        <v>2</v>
      </c>
      <c r="F2276">
        <v>182</v>
      </c>
      <c r="G2276">
        <v>1</v>
      </c>
      <c r="H2276" t="str">
        <f>VLOOKUP($C2276,'Raw-products'!$A$2:$H$1261,MATCH(H$1,'Raw-products'!$A$1:$H$1,0))</f>
        <v>Jacket</v>
      </c>
      <c r="I2276" t="str">
        <f>VLOOKUP($C2276,'Raw-products'!$A$2:$H$1261,MATCH(I$1,'Raw-products'!$A$1:$H$1,0))</f>
        <v>Pullover</v>
      </c>
      <c r="J2276" t="str">
        <f>VLOOKUP($C2276,'Raw-products'!$A$2:$H$1261,MATCH(J$1,'Raw-products'!$A$1:$H$1,0))</f>
        <v>L</v>
      </c>
      <c r="K2276" t="str">
        <f>VLOOKUP($C2276,'Raw-products'!$A$2:$H$1261,MATCH(K$1,'Raw-products'!$A$1:$H$1,0))</f>
        <v>orange</v>
      </c>
      <c r="L2276">
        <f>VLOOKUP($C2276,'Raw-products'!$A$2:$H$1261,MATCH(L$1,'Raw-products'!$A$1:$H$1,0))</f>
        <v>114</v>
      </c>
      <c r="M2276">
        <f>VLOOKUP($C2276,'Raw-products'!$A$2:$H$1261,MATCH(M$1,'Raw-products'!$A$1:$H$1,0))</f>
        <v>56</v>
      </c>
      <c r="N2276" s="5">
        <f t="shared" si="70"/>
        <v>6384</v>
      </c>
      <c r="O2276" cm="1">
        <f t="array" ref="O2276:R2276">_xlfn.XLOOKUP($B2276,'Raw -orders'!$A:$A,'Raw -orders'!$B:$E)</f>
        <v>769</v>
      </c>
      <c r="P2276">
        <v>44429</v>
      </c>
      <c r="Q2276" s="1">
        <v>44227</v>
      </c>
      <c r="R2276" s="1">
        <v>44247</v>
      </c>
      <c r="S2276" t="str" cm="1">
        <f t="array" ref="S2276:Z2276">_xlfn.XLOOKUP($O2276,'Raw - customers'!$A:$A,'Raw - customers'!$B:$I)</f>
        <v>Sigmund Bothen</v>
      </c>
      <c r="T2276" t="str">
        <v>Male</v>
      </c>
      <c r="U2276">
        <v>21</v>
      </c>
      <c r="V2276" t="str">
        <v>1621 Marcus MeadowApt. 603</v>
      </c>
      <c r="W2276">
        <v>8190</v>
      </c>
      <c r="X2276" t="str">
        <v>West Grace</v>
      </c>
      <c r="Y2276" t="str">
        <v>Australian Capital Territory</v>
      </c>
      <c r="Z2276" t="str">
        <v>Australia</v>
      </c>
      <c r="AA2276">
        <v>1</v>
      </c>
      <c r="AB2276" s="3" t="str">
        <f t="shared" si="71"/>
        <v>10 to 20</v>
      </c>
      <c r="AM2276" s="6">
        <v>769</v>
      </c>
      <c r="AN2276" s="6" t="s">
        <v>1350</v>
      </c>
    </row>
    <row r="2277" spans="1:40" x14ac:dyDescent="0.25">
      <c r="A2277">
        <v>2275</v>
      </c>
      <c r="B2277">
        <v>462</v>
      </c>
      <c r="C2277">
        <v>493</v>
      </c>
      <c r="D2277">
        <v>102</v>
      </c>
      <c r="E2277">
        <v>3</v>
      </c>
      <c r="F2277">
        <v>306</v>
      </c>
      <c r="G2277">
        <v>1</v>
      </c>
      <c r="H2277" t="str">
        <f>VLOOKUP($C2277,'Raw-products'!$A$2:$H$1261,MATCH(H$1,'Raw-products'!$A$1:$H$1,0))</f>
        <v>Jacket</v>
      </c>
      <c r="I2277" t="str">
        <f>VLOOKUP($C2277,'Raw-products'!$A$2:$H$1261,MATCH(I$1,'Raw-products'!$A$1:$H$1,0))</f>
        <v>Windbreaker</v>
      </c>
      <c r="J2277" t="str">
        <f>VLOOKUP($C2277,'Raw-products'!$A$2:$H$1261,MATCH(J$1,'Raw-products'!$A$1:$H$1,0))</f>
        <v>L</v>
      </c>
      <c r="K2277" t="str">
        <f>VLOOKUP($C2277,'Raw-products'!$A$2:$H$1261,MATCH(K$1,'Raw-products'!$A$1:$H$1,0))</f>
        <v>red</v>
      </c>
      <c r="L2277">
        <f>VLOOKUP($C2277,'Raw-products'!$A$2:$H$1261,MATCH(L$1,'Raw-products'!$A$1:$H$1,0))</f>
        <v>109</v>
      </c>
      <c r="M2277">
        <f>VLOOKUP($C2277,'Raw-products'!$A$2:$H$1261,MATCH(M$1,'Raw-products'!$A$1:$H$1,0))</f>
        <v>40</v>
      </c>
      <c r="N2277" s="5">
        <f t="shared" si="70"/>
        <v>4360</v>
      </c>
      <c r="O2277" cm="1">
        <f t="array" ref="O2277:R2277">_xlfn.XLOOKUP($B2277,'Raw -orders'!$A:$A,'Raw -orders'!$B:$E)</f>
        <v>769</v>
      </c>
      <c r="P2277">
        <v>44429</v>
      </c>
      <c r="Q2277" s="1">
        <v>44227</v>
      </c>
      <c r="R2277" s="1">
        <v>44247</v>
      </c>
      <c r="S2277" t="str" cm="1">
        <f t="array" ref="S2277:Z2277">_xlfn.XLOOKUP($O2277,'Raw - customers'!$A:$A,'Raw - customers'!$B:$I)</f>
        <v>Sigmund Bothen</v>
      </c>
      <c r="T2277" t="str">
        <v>Male</v>
      </c>
      <c r="U2277">
        <v>21</v>
      </c>
      <c r="V2277" t="str">
        <v>1621 Marcus MeadowApt. 603</v>
      </c>
      <c r="W2277">
        <v>8190</v>
      </c>
      <c r="X2277" t="str">
        <v>West Grace</v>
      </c>
      <c r="Y2277" t="str">
        <v>Australian Capital Territory</v>
      </c>
      <c r="Z2277" t="str">
        <v>Australia</v>
      </c>
      <c r="AA2277">
        <v>1</v>
      </c>
      <c r="AB2277" s="3" t="str">
        <f t="shared" si="71"/>
        <v>10 to 20</v>
      </c>
      <c r="AM2277" s="6">
        <v>769</v>
      </c>
      <c r="AN2277" s="6" t="s">
        <v>1350</v>
      </c>
    </row>
    <row r="2278" spans="1:40" x14ac:dyDescent="0.25">
      <c r="A2278">
        <v>2276</v>
      </c>
      <c r="B2278">
        <v>462</v>
      </c>
      <c r="C2278">
        <v>1083</v>
      </c>
      <c r="D2278">
        <v>93</v>
      </c>
      <c r="E2278">
        <v>3</v>
      </c>
      <c r="F2278">
        <v>279</v>
      </c>
      <c r="G2278">
        <v>1</v>
      </c>
      <c r="H2278" t="str">
        <f>VLOOKUP($C2278,'Raw-products'!$A$2:$H$1261,MATCH(H$1,'Raw-products'!$A$1:$H$1,0))</f>
        <v>Trousers</v>
      </c>
      <c r="I2278" t="str">
        <f>VLOOKUP($C2278,'Raw-products'!$A$2:$H$1261,MATCH(I$1,'Raw-products'!$A$1:$H$1,0))</f>
        <v>Joggers</v>
      </c>
      <c r="J2278" t="str">
        <f>VLOOKUP($C2278,'Raw-products'!$A$2:$H$1261,MATCH(J$1,'Raw-products'!$A$1:$H$1,0))</f>
        <v>L</v>
      </c>
      <c r="K2278" t="str">
        <f>VLOOKUP($C2278,'Raw-products'!$A$2:$H$1261,MATCH(K$1,'Raw-products'!$A$1:$H$1,0))</f>
        <v>violet</v>
      </c>
      <c r="L2278">
        <f>VLOOKUP($C2278,'Raw-products'!$A$2:$H$1261,MATCH(L$1,'Raw-products'!$A$1:$H$1,0))</f>
        <v>94</v>
      </c>
      <c r="M2278">
        <f>VLOOKUP($C2278,'Raw-products'!$A$2:$H$1261,MATCH(M$1,'Raw-products'!$A$1:$H$1,0))</f>
        <v>60</v>
      </c>
      <c r="N2278" s="5">
        <f t="shared" si="70"/>
        <v>5640</v>
      </c>
      <c r="O2278" cm="1">
        <f t="array" ref="O2278:R2278">_xlfn.XLOOKUP($B2278,'Raw -orders'!$A:$A,'Raw -orders'!$B:$E)</f>
        <v>769</v>
      </c>
      <c r="P2278">
        <v>44429</v>
      </c>
      <c r="Q2278" s="1">
        <v>44227</v>
      </c>
      <c r="R2278" s="1">
        <v>44247</v>
      </c>
      <c r="S2278" t="str" cm="1">
        <f t="array" ref="S2278:Z2278">_xlfn.XLOOKUP($O2278,'Raw - customers'!$A:$A,'Raw - customers'!$B:$I)</f>
        <v>Sigmund Bothen</v>
      </c>
      <c r="T2278" t="str">
        <v>Male</v>
      </c>
      <c r="U2278">
        <v>21</v>
      </c>
      <c r="V2278" t="str">
        <v>1621 Marcus MeadowApt. 603</v>
      </c>
      <c r="W2278">
        <v>8190</v>
      </c>
      <c r="X2278" t="str">
        <v>West Grace</v>
      </c>
      <c r="Y2278" t="str">
        <v>Australian Capital Territory</v>
      </c>
      <c r="Z2278" t="str">
        <v>Australia</v>
      </c>
      <c r="AA2278">
        <v>1</v>
      </c>
      <c r="AB2278" s="3" t="str">
        <f t="shared" si="71"/>
        <v>10 to 20</v>
      </c>
      <c r="AM2278" s="6">
        <v>769</v>
      </c>
      <c r="AN2278" s="6" t="s">
        <v>1350</v>
      </c>
    </row>
    <row r="2279" spans="1:40" x14ac:dyDescent="0.25">
      <c r="A2279">
        <v>2277</v>
      </c>
      <c r="B2279">
        <v>462</v>
      </c>
      <c r="C2279">
        <v>262</v>
      </c>
      <c r="D2279">
        <v>95</v>
      </c>
      <c r="E2279">
        <v>3</v>
      </c>
      <c r="F2279">
        <v>285</v>
      </c>
      <c r="G2279">
        <v>1</v>
      </c>
      <c r="H2279" t="str">
        <f>VLOOKUP($C2279,'Raw-products'!$A$2:$H$1261,MATCH(H$1,'Raw-products'!$A$1:$H$1,0))</f>
        <v>Shirt</v>
      </c>
      <c r="I2279" t="str">
        <f>VLOOKUP($C2279,'Raw-products'!$A$2:$H$1261,MATCH(I$1,'Raw-products'!$A$1:$H$1,0))</f>
        <v>Polo</v>
      </c>
      <c r="J2279" t="str">
        <f>VLOOKUP($C2279,'Raw-products'!$A$2:$H$1261,MATCH(J$1,'Raw-products'!$A$1:$H$1,0))</f>
        <v>M</v>
      </c>
      <c r="K2279" t="str">
        <f>VLOOKUP($C2279,'Raw-products'!$A$2:$H$1261,MATCH(K$1,'Raw-products'!$A$1:$H$1,0))</f>
        <v>green</v>
      </c>
      <c r="L2279">
        <f>VLOOKUP($C2279,'Raw-products'!$A$2:$H$1261,MATCH(L$1,'Raw-products'!$A$1:$H$1,0))</f>
        <v>117</v>
      </c>
      <c r="M2279">
        <f>VLOOKUP($C2279,'Raw-products'!$A$2:$H$1261,MATCH(M$1,'Raw-products'!$A$1:$H$1,0))</f>
        <v>62</v>
      </c>
      <c r="N2279" s="5">
        <f t="shared" si="70"/>
        <v>7254</v>
      </c>
      <c r="O2279" cm="1">
        <f t="array" ref="O2279:R2279">_xlfn.XLOOKUP($B2279,'Raw -orders'!$A:$A,'Raw -orders'!$B:$E)</f>
        <v>769</v>
      </c>
      <c r="P2279">
        <v>44429</v>
      </c>
      <c r="Q2279" s="1">
        <v>44227</v>
      </c>
      <c r="R2279" s="1">
        <v>44247</v>
      </c>
      <c r="S2279" t="str" cm="1">
        <f t="array" ref="S2279:Z2279">_xlfn.XLOOKUP($O2279,'Raw - customers'!$A:$A,'Raw - customers'!$B:$I)</f>
        <v>Sigmund Bothen</v>
      </c>
      <c r="T2279" t="str">
        <v>Male</v>
      </c>
      <c r="U2279">
        <v>21</v>
      </c>
      <c r="V2279" t="str">
        <v>1621 Marcus MeadowApt. 603</v>
      </c>
      <c r="W2279">
        <v>8190</v>
      </c>
      <c r="X2279" t="str">
        <v>West Grace</v>
      </c>
      <c r="Y2279" t="str">
        <v>Australian Capital Territory</v>
      </c>
      <c r="Z2279" t="str">
        <v>Australia</v>
      </c>
      <c r="AA2279">
        <v>1</v>
      </c>
      <c r="AB2279" s="3" t="str">
        <f t="shared" si="71"/>
        <v>10 to 20</v>
      </c>
      <c r="AM2279" s="6">
        <v>769</v>
      </c>
      <c r="AN2279" s="6" t="s">
        <v>1350</v>
      </c>
    </row>
    <row r="2280" spans="1:40" x14ac:dyDescent="0.25">
      <c r="A2280">
        <v>2278</v>
      </c>
      <c r="B2280">
        <v>462</v>
      </c>
      <c r="C2280">
        <v>1203</v>
      </c>
      <c r="D2280">
        <v>105</v>
      </c>
      <c r="E2280">
        <v>1</v>
      </c>
      <c r="F2280">
        <v>105</v>
      </c>
      <c r="G2280">
        <v>1</v>
      </c>
      <c r="H2280" t="str">
        <f>VLOOKUP($C2280,'Raw-products'!$A$2:$H$1261,MATCH(H$1,'Raw-products'!$A$1:$H$1,0))</f>
        <v>Trousers</v>
      </c>
      <c r="I2280" t="str">
        <f>VLOOKUP($C2280,'Raw-products'!$A$2:$H$1261,MATCH(I$1,'Raw-products'!$A$1:$H$1,0))</f>
        <v>Pleated</v>
      </c>
      <c r="J2280" t="str">
        <f>VLOOKUP($C2280,'Raw-products'!$A$2:$H$1261,MATCH(J$1,'Raw-products'!$A$1:$H$1,0))</f>
        <v>L</v>
      </c>
      <c r="K2280" t="str">
        <f>VLOOKUP($C2280,'Raw-products'!$A$2:$H$1261,MATCH(K$1,'Raw-products'!$A$1:$H$1,0))</f>
        <v>yellow</v>
      </c>
      <c r="L2280">
        <f>VLOOKUP($C2280,'Raw-products'!$A$2:$H$1261,MATCH(L$1,'Raw-products'!$A$1:$H$1,0))</f>
        <v>90</v>
      </c>
      <c r="M2280">
        <f>VLOOKUP($C2280,'Raw-products'!$A$2:$H$1261,MATCH(M$1,'Raw-products'!$A$1:$H$1,0))</f>
        <v>62</v>
      </c>
      <c r="N2280" s="5">
        <f t="shared" si="70"/>
        <v>5580</v>
      </c>
      <c r="O2280" cm="1">
        <f t="array" ref="O2280:R2280">_xlfn.XLOOKUP($B2280,'Raw -orders'!$A:$A,'Raw -orders'!$B:$E)</f>
        <v>769</v>
      </c>
      <c r="P2280">
        <v>44429</v>
      </c>
      <c r="Q2280" s="1">
        <v>44227</v>
      </c>
      <c r="R2280" s="1">
        <v>44247</v>
      </c>
      <c r="S2280" t="str" cm="1">
        <f t="array" ref="S2280:Z2280">_xlfn.XLOOKUP($O2280,'Raw - customers'!$A:$A,'Raw - customers'!$B:$I)</f>
        <v>Sigmund Bothen</v>
      </c>
      <c r="T2280" t="str">
        <v>Male</v>
      </c>
      <c r="U2280">
        <v>21</v>
      </c>
      <c r="V2280" t="str">
        <v>1621 Marcus MeadowApt. 603</v>
      </c>
      <c r="W2280">
        <v>8190</v>
      </c>
      <c r="X2280" t="str">
        <v>West Grace</v>
      </c>
      <c r="Y2280" t="str">
        <v>Australian Capital Territory</v>
      </c>
      <c r="Z2280" t="str">
        <v>Australia</v>
      </c>
      <c r="AA2280">
        <v>1</v>
      </c>
      <c r="AB2280" s="3" t="str">
        <f t="shared" si="71"/>
        <v>10 to 20</v>
      </c>
      <c r="AM2280" s="6">
        <v>769</v>
      </c>
      <c r="AN2280" s="6" t="s">
        <v>1350</v>
      </c>
    </row>
    <row r="2281" spans="1:40" x14ac:dyDescent="0.25">
      <c r="A2281">
        <v>2279</v>
      </c>
      <c r="B2281">
        <v>462</v>
      </c>
      <c r="C2281">
        <v>205</v>
      </c>
      <c r="D2281">
        <v>98</v>
      </c>
      <c r="E2281">
        <v>1</v>
      </c>
      <c r="F2281">
        <v>98</v>
      </c>
      <c r="G2281">
        <v>1</v>
      </c>
      <c r="H2281" t="str">
        <f>VLOOKUP($C2281,'Raw-products'!$A$2:$H$1261,MATCH(H$1,'Raw-products'!$A$1:$H$1,0))</f>
        <v>Shirt</v>
      </c>
      <c r="I2281" t="str">
        <f>VLOOKUP($C2281,'Raw-products'!$A$2:$H$1261,MATCH(I$1,'Raw-products'!$A$1:$H$1,0))</f>
        <v>Camp Collared</v>
      </c>
      <c r="J2281" t="str">
        <f>VLOOKUP($C2281,'Raw-products'!$A$2:$H$1261,MATCH(J$1,'Raw-products'!$A$1:$H$1,0))</f>
        <v>XS</v>
      </c>
      <c r="K2281" t="str">
        <f>VLOOKUP($C2281,'Raw-products'!$A$2:$H$1261,MATCH(K$1,'Raw-products'!$A$1:$H$1,0))</f>
        <v>violet</v>
      </c>
      <c r="L2281">
        <f>VLOOKUP($C2281,'Raw-products'!$A$2:$H$1261,MATCH(L$1,'Raw-products'!$A$1:$H$1,0))</f>
        <v>112</v>
      </c>
      <c r="M2281">
        <f>VLOOKUP($C2281,'Raw-products'!$A$2:$H$1261,MATCH(M$1,'Raw-products'!$A$1:$H$1,0))</f>
        <v>72</v>
      </c>
      <c r="N2281" s="5">
        <f t="shared" si="70"/>
        <v>8064</v>
      </c>
      <c r="O2281" cm="1">
        <f t="array" ref="O2281:R2281">_xlfn.XLOOKUP($B2281,'Raw -orders'!$A:$A,'Raw -orders'!$B:$E)</f>
        <v>769</v>
      </c>
      <c r="P2281">
        <v>44429</v>
      </c>
      <c r="Q2281" s="1">
        <v>44227</v>
      </c>
      <c r="R2281" s="1">
        <v>44247</v>
      </c>
      <c r="S2281" t="str" cm="1">
        <f t="array" ref="S2281:Z2281">_xlfn.XLOOKUP($O2281,'Raw - customers'!$A:$A,'Raw - customers'!$B:$I)</f>
        <v>Sigmund Bothen</v>
      </c>
      <c r="T2281" t="str">
        <v>Male</v>
      </c>
      <c r="U2281">
        <v>21</v>
      </c>
      <c r="V2281" t="str">
        <v>1621 Marcus MeadowApt. 603</v>
      </c>
      <c r="W2281">
        <v>8190</v>
      </c>
      <c r="X2281" t="str">
        <v>West Grace</v>
      </c>
      <c r="Y2281" t="str">
        <v>Australian Capital Territory</v>
      </c>
      <c r="Z2281" t="str">
        <v>Australia</v>
      </c>
      <c r="AA2281">
        <v>1</v>
      </c>
      <c r="AB2281" s="3" t="str">
        <f t="shared" si="71"/>
        <v>10 to 20</v>
      </c>
      <c r="AM2281" s="6">
        <v>769</v>
      </c>
      <c r="AN2281" s="6" t="s">
        <v>1350</v>
      </c>
    </row>
    <row r="2282" spans="1:40" x14ac:dyDescent="0.25">
      <c r="A2282">
        <v>2280</v>
      </c>
      <c r="B2282">
        <v>463</v>
      </c>
      <c r="C2282">
        <v>92</v>
      </c>
      <c r="D2282">
        <v>118</v>
      </c>
      <c r="E2282">
        <v>2</v>
      </c>
      <c r="F2282">
        <v>236</v>
      </c>
      <c r="G2282">
        <v>1</v>
      </c>
      <c r="H2282" t="str">
        <f>VLOOKUP($C2282,'Raw-products'!$A$2:$H$1261,MATCH(H$1,'Raw-products'!$A$1:$H$1,0))</f>
        <v>Shirt</v>
      </c>
      <c r="I2282" t="str">
        <f>VLOOKUP($C2282,'Raw-products'!$A$2:$H$1261,MATCH(I$1,'Raw-products'!$A$1:$H$1,0))</f>
        <v>Flannel</v>
      </c>
      <c r="J2282" t="str">
        <f>VLOOKUP($C2282,'Raw-products'!$A$2:$H$1261,MATCH(J$1,'Raw-products'!$A$1:$H$1,0))</f>
        <v>M</v>
      </c>
      <c r="K2282" t="str">
        <f>VLOOKUP($C2282,'Raw-products'!$A$2:$H$1261,MATCH(K$1,'Raw-products'!$A$1:$H$1,0))</f>
        <v>blue</v>
      </c>
      <c r="L2282">
        <f>VLOOKUP($C2282,'Raw-products'!$A$2:$H$1261,MATCH(L$1,'Raw-products'!$A$1:$H$1,0))</f>
        <v>96</v>
      </c>
      <c r="M2282">
        <f>VLOOKUP($C2282,'Raw-products'!$A$2:$H$1261,MATCH(M$1,'Raw-products'!$A$1:$H$1,0))</f>
        <v>73</v>
      </c>
      <c r="N2282" s="5">
        <f t="shared" si="70"/>
        <v>7008</v>
      </c>
      <c r="O2282" cm="1">
        <f t="array" ref="O2282:R2282">_xlfn.XLOOKUP($B2282,'Raw -orders'!$A:$A,'Raw -orders'!$B:$E)</f>
        <v>641</v>
      </c>
      <c r="P2282">
        <v>19206</v>
      </c>
      <c r="Q2282" s="1">
        <v>44271</v>
      </c>
      <c r="R2282" s="1">
        <v>44295</v>
      </c>
      <c r="S2282" t="str" cm="1">
        <f t="array" ref="S2282:Z2282">_xlfn.XLOOKUP($O2282,'Raw - customers'!$A:$A,'Raw - customers'!$B:$I)</f>
        <v>Zebulon Rousel</v>
      </c>
      <c r="T2282" t="str">
        <v>Agender</v>
      </c>
      <c r="U2282">
        <v>62</v>
      </c>
      <c r="V2282" t="str">
        <v>87 Cruickshank Estate DrApt. 374</v>
      </c>
      <c r="W2282">
        <v>5934</v>
      </c>
      <c r="X2282" t="str">
        <v>Hamishview</v>
      </c>
      <c r="Y2282" t="str">
        <v>New South Wales</v>
      </c>
      <c r="Z2282" t="str">
        <v>Australia</v>
      </c>
      <c r="AA2282">
        <v>3</v>
      </c>
      <c r="AB2282" s="3" t="str">
        <f t="shared" si="71"/>
        <v>20 to 30</v>
      </c>
      <c r="AM2282" s="6">
        <v>641</v>
      </c>
      <c r="AN2282" s="6" t="s">
        <v>1362</v>
      </c>
    </row>
    <row r="2283" spans="1:40" x14ac:dyDescent="0.25">
      <c r="A2283">
        <v>2281</v>
      </c>
      <c r="B2283">
        <v>463</v>
      </c>
      <c r="C2283">
        <v>986</v>
      </c>
      <c r="D2283">
        <v>106</v>
      </c>
      <c r="E2283">
        <v>3</v>
      </c>
      <c r="F2283">
        <v>318</v>
      </c>
      <c r="G2283">
        <v>1</v>
      </c>
      <c r="H2283" t="str">
        <f>VLOOKUP($C2283,'Raw-products'!$A$2:$H$1261,MATCH(H$1,'Raw-products'!$A$1:$H$1,0))</f>
        <v>Trousers</v>
      </c>
      <c r="I2283" t="str">
        <f>VLOOKUP($C2283,'Raw-products'!$A$2:$H$1261,MATCH(I$1,'Raw-products'!$A$1:$H$1,0))</f>
        <v>Wool</v>
      </c>
      <c r="J2283" t="str">
        <f>VLOOKUP($C2283,'Raw-products'!$A$2:$H$1261,MATCH(J$1,'Raw-products'!$A$1:$H$1,0))</f>
        <v>S</v>
      </c>
      <c r="K2283" t="str">
        <f>VLOOKUP($C2283,'Raw-products'!$A$2:$H$1261,MATCH(K$1,'Raw-products'!$A$1:$H$1,0))</f>
        <v>orange</v>
      </c>
      <c r="L2283">
        <f>VLOOKUP($C2283,'Raw-products'!$A$2:$H$1261,MATCH(L$1,'Raw-products'!$A$1:$H$1,0))</f>
        <v>111</v>
      </c>
      <c r="M2283">
        <f>VLOOKUP($C2283,'Raw-products'!$A$2:$H$1261,MATCH(M$1,'Raw-products'!$A$1:$H$1,0))</f>
        <v>59</v>
      </c>
      <c r="N2283" s="5">
        <f t="shared" si="70"/>
        <v>6549</v>
      </c>
      <c r="O2283" cm="1">
        <f t="array" ref="O2283:R2283">_xlfn.XLOOKUP($B2283,'Raw -orders'!$A:$A,'Raw -orders'!$B:$E)</f>
        <v>641</v>
      </c>
      <c r="P2283">
        <v>19206</v>
      </c>
      <c r="Q2283" s="1">
        <v>44271</v>
      </c>
      <c r="R2283" s="1">
        <v>44295</v>
      </c>
      <c r="S2283" t="str" cm="1">
        <f t="array" ref="S2283:Z2283">_xlfn.XLOOKUP($O2283,'Raw - customers'!$A:$A,'Raw - customers'!$B:$I)</f>
        <v>Zebulon Rousel</v>
      </c>
      <c r="T2283" t="str">
        <v>Agender</v>
      </c>
      <c r="U2283">
        <v>62</v>
      </c>
      <c r="V2283" t="str">
        <v>87 Cruickshank Estate DrApt. 374</v>
      </c>
      <c r="W2283">
        <v>5934</v>
      </c>
      <c r="X2283" t="str">
        <v>Hamishview</v>
      </c>
      <c r="Y2283" t="str">
        <v>New South Wales</v>
      </c>
      <c r="Z2283" t="str">
        <v>Australia</v>
      </c>
      <c r="AA2283">
        <v>3</v>
      </c>
      <c r="AB2283" s="3" t="str">
        <f t="shared" si="71"/>
        <v>20 to 30</v>
      </c>
      <c r="AM2283" s="6">
        <v>641</v>
      </c>
      <c r="AN2283" s="6" t="s">
        <v>1362</v>
      </c>
    </row>
    <row r="2284" spans="1:40" x14ac:dyDescent="0.25">
      <c r="A2284">
        <v>2282</v>
      </c>
      <c r="B2284">
        <v>463</v>
      </c>
      <c r="C2284">
        <v>729</v>
      </c>
      <c r="D2284">
        <v>119</v>
      </c>
      <c r="E2284">
        <v>1</v>
      </c>
      <c r="F2284">
        <v>119</v>
      </c>
      <c r="G2284">
        <v>1</v>
      </c>
      <c r="H2284" t="str">
        <f>VLOOKUP($C2284,'Raw-products'!$A$2:$H$1261,MATCH(H$1,'Raw-products'!$A$1:$H$1,0))</f>
        <v>Jacket</v>
      </c>
      <c r="I2284" t="str">
        <f>VLOOKUP($C2284,'Raw-products'!$A$2:$H$1261,MATCH(I$1,'Raw-products'!$A$1:$H$1,0))</f>
        <v>Trench Coat</v>
      </c>
      <c r="J2284" t="str">
        <f>VLOOKUP($C2284,'Raw-products'!$A$2:$H$1261,MATCH(J$1,'Raw-products'!$A$1:$H$1,0))</f>
        <v>XL</v>
      </c>
      <c r="K2284" t="str">
        <f>VLOOKUP($C2284,'Raw-products'!$A$2:$H$1261,MATCH(K$1,'Raw-products'!$A$1:$H$1,0))</f>
        <v>indigo</v>
      </c>
      <c r="L2284">
        <f>VLOOKUP($C2284,'Raw-products'!$A$2:$H$1261,MATCH(L$1,'Raw-products'!$A$1:$H$1,0))</f>
        <v>112</v>
      </c>
      <c r="M2284">
        <f>VLOOKUP($C2284,'Raw-products'!$A$2:$H$1261,MATCH(M$1,'Raw-products'!$A$1:$H$1,0))</f>
        <v>64</v>
      </c>
      <c r="N2284" s="5">
        <f t="shared" si="70"/>
        <v>7168</v>
      </c>
      <c r="O2284" cm="1">
        <f t="array" ref="O2284:R2284">_xlfn.XLOOKUP($B2284,'Raw -orders'!$A:$A,'Raw -orders'!$B:$E)</f>
        <v>641</v>
      </c>
      <c r="P2284">
        <v>19206</v>
      </c>
      <c r="Q2284" s="1">
        <v>44271</v>
      </c>
      <c r="R2284" s="1">
        <v>44295</v>
      </c>
      <c r="S2284" t="str" cm="1">
        <f t="array" ref="S2284:Z2284">_xlfn.XLOOKUP($O2284,'Raw - customers'!$A:$A,'Raw - customers'!$B:$I)</f>
        <v>Zebulon Rousel</v>
      </c>
      <c r="T2284" t="str">
        <v>Agender</v>
      </c>
      <c r="U2284">
        <v>62</v>
      </c>
      <c r="V2284" t="str">
        <v>87 Cruickshank Estate DrApt. 374</v>
      </c>
      <c r="W2284">
        <v>5934</v>
      </c>
      <c r="X2284" t="str">
        <v>Hamishview</v>
      </c>
      <c r="Y2284" t="str">
        <v>New South Wales</v>
      </c>
      <c r="Z2284" t="str">
        <v>Australia</v>
      </c>
      <c r="AA2284">
        <v>3</v>
      </c>
      <c r="AB2284" s="3" t="str">
        <f t="shared" si="71"/>
        <v>20 to 30</v>
      </c>
      <c r="AM2284" s="6">
        <v>641</v>
      </c>
      <c r="AN2284" s="6" t="s">
        <v>1362</v>
      </c>
    </row>
    <row r="2285" spans="1:40" x14ac:dyDescent="0.25">
      <c r="A2285">
        <v>2283</v>
      </c>
      <c r="B2285">
        <v>463</v>
      </c>
      <c r="C2285">
        <v>456</v>
      </c>
      <c r="D2285">
        <v>118</v>
      </c>
      <c r="E2285">
        <v>3</v>
      </c>
      <c r="F2285">
        <v>354</v>
      </c>
      <c r="G2285">
        <v>1</v>
      </c>
      <c r="H2285" t="str">
        <f>VLOOKUP($C2285,'Raw-products'!$A$2:$H$1261,MATCH(H$1,'Raw-products'!$A$1:$H$1,0))</f>
        <v>Jacket</v>
      </c>
      <c r="I2285" t="str">
        <f>VLOOKUP($C2285,'Raw-products'!$A$2:$H$1261,MATCH(I$1,'Raw-products'!$A$1:$H$1,0))</f>
        <v>Puffer</v>
      </c>
      <c r="J2285" t="str">
        <f>VLOOKUP($C2285,'Raw-products'!$A$2:$H$1261,MATCH(J$1,'Raw-products'!$A$1:$H$1,0))</f>
        <v>S</v>
      </c>
      <c r="K2285" t="str">
        <f>VLOOKUP($C2285,'Raw-products'!$A$2:$H$1261,MATCH(K$1,'Raw-products'!$A$1:$H$1,0))</f>
        <v>red</v>
      </c>
      <c r="L2285">
        <f>VLOOKUP($C2285,'Raw-products'!$A$2:$H$1261,MATCH(L$1,'Raw-products'!$A$1:$H$1,0))</f>
        <v>110</v>
      </c>
      <c r="M2285">
        <f>VLOOKUP($C2285,'Raw-products'!$A$2:$H$1261,MATCH(M$1,'Raw-products'!$A$1:$H$1,0))</f>
        <v>62</v>
      </c>
      <c r="N2285" s="5">
        <f t="shared" si="70"/>
        <v>6820</v>
      </c>
      <c r="O2285" cm="1">
        <f t="array" ref="O2285:R2285">_xlfn.XLOOKUP($B2285,'Raw -orders'!$A:$A,'Raw -orders'!$B:$E)</f>
        <v>641</v>
      </c>
      <c r="P2285">
        <v>19206</v>
      </c>
      <c r="Q2285" s="1">
        <v>44271</v>
      </c>
      <c r="R2285" s="1">
        <v>44295</v>
      </c>
      <c r="S2285" t="str" cm="1">
        <f t="array" ref="S2285:Z2285">_xlfn.XLOOKUP($O2285,'Raw - customers'!$A:$A,'Raw - customers'!$B:$I)</f>
        <v>Zebulon Rousel</v>
      </c>
      <c r="T2285" t="str">
        <v>Agender</v>
      </c>
      <c r="U2285">
        <v>62</v>
      </c>
      <c r="V2285" t="str">
        <v>87 Cruickshank Estate DrApt. 374</v>
      </c>
      <c r="W2285">
        <v>5934</v>
      </c>
      <c r="X2285" t="str">
        <v>Hamishview</v>
      </c>
      <c r="Y2285" t="str">
        <v>New South Wales</v>
      </c>
      <c r="Z2285" t="str">
        <v>Australia</v>
      </c>
      <c r="AA2285">
        <v>3</v>
      </c>
      <c r="AB2285" s="3" t="str">
        <f t="shared" si="71"/>
        <v>20 to 30</v>
      </c>
      <c r="AM2285" s="6">
        <v>641</v>
      </c>
      <c r="AN2285" s="6" t="s">
        <v>1362</v>
      </c>
    </row>
    <row r="2286" spans="1:40" x14ac:dyDescent="0.25">
      <c r="A2286">
        <v>2284</v>
      </c>
      <c r="B2286">
        <v>463</v>
      </c>
      <c r="C2286">
        <v>864</v>
      </c>
      <c r="D2286">
        <v>113</v>
      </c>
      <c r="E2286">
        <v>3</v>
      </c>
      <c r="F2286">
        <v>339</v>
      </c>
      <c r="G2286">
        <v>1</v>
      </c>
      <c r="H2286" t="str">
        <f>VLOOKUP($C2286,'Raw-products'!$A$2:$H$1261,MATCH(H$1,'Raw-products'!$A$1:$H$1,0))</f>
        <v>Trousers</v>
      </c>
      <c r="I2286" t="str">
        <f>VLOOKUP($C2286,'Raw-products'!$A$2:$H$1261,MATCH(I$1,'Raw-products'!$A$1:$H$1,0))</f>
        <v>Chinos</v>
      </c>
      <c r="J2286" t="str">
        <f>VLOOKUP($C2286,'Raw-products'!$A$2:$H$1261,MATCH(J$1,'Raw-products'!$A$1:$H$1,0))</f>
        <v>XL</v>
      </c>
      <c r="K2286" t="str">
        <f>VLOOKUP($C2286,'Raw-products'!$A$2:$H$1261,MATCH(K$1,'Raw-products'!$A$1:$H$1,0))</f>
        <v>blue</v>
      </c>
      <c r="L2286">
        <f>VLOOKUP($C2286,'Raw-products'!$A$2:$H$1261,MATCH(L$1,'Raw-products'!$A$1:$H$1,0))</f>
        <v>100</v>
      </c>
      <c r="M2286">
        <f>VLOOKUP($C2286,'Raw-products'!$A$2:$H$1261,MATCH(M$1,'Raw-products'!$A$1:$H$1,0))</f>
        <v>48</v>
      </c>
      <c r="N2286" s="5">
        <f t="shared" si="70"/>
        <v>4800</v>
      </c>
      <c r="O2286" cm="1">
        <f t="array" ref="O2286:R2286">_xlfn.XLOOKUP($B2286,'Raw -orders'!$A:$A,'Raw -orders'!$B:$E)</f>
        <v>641</v>
      </c>
      <c r="P2286">
        <v>19206</v>
      </c>
      <c r="Q2286" s="1">
        <v>44271</v>
      </c>
      <c r="R2286" s="1">
        <v>44295</v>
      </c>
      <c r="S2286" t="str" cm="1">
        <f t="array" ref="S2286:Z2286">_xlfn.XLOOKUP($O2286,'Raw - customers'!$A:$A,'Raw - customers'!$B:$I)</f>
        <v>Zebulon Rousel</v>
      </c>
      <c r="T2286" t="str">
        <v>Agender</v>
      </c>
      <c r="U2286">
        <v>62</v>
      </c>
      <c r="V2286" t="str">
        <v>87 Cruickshank Estate DrApt. 374</v>
      </c>
      <c r="W2286">
        <v>5934</v>
      </c>
      <c r="X2286" t="str">
        <v>Hamishview</v>
      </c>
      <c r="Y2286" t="str">
        <v>New South Wales</v>
      </c>
      <c r="Z2286" t="str">
        <v>Australia</v>
      </c>
      <c r="AA2286">
        <v>3</v>
      </c>
      <c r="AB2286" s="3" t="str">
        <f t="shared" si="71"/>
        <v>20 to 30</v>
      </c>
      <c r="AM2286" s="6">
        <v>641</v>
      </c>
      <c r="AN2286" s="6" t="s">
        <v>1362</v>
      </c>
    </row>
    <row r="2287" spans="1:40" x14ac:dyDescent="0.25">
      <c r="A2287">
        <v>2285</v>
      </c>
      <c r="B2287">
        <v>464</v>
      </c>
      <c r="C2287">
        <v>1235</v>
      </c>
      <c r="D2287">
        <v>112</v>
      </c>
      <c r="E2287">
        <v>1</v>
      </c>
      <c r="F2287">
        <v>112</v>
      </c>
      <c r="G2287">
        <v>1</v>
      </c>
      <c r="H2287" t="str">
        <f>VLOOKUP($C2287,'Raw-products'!$A$2:$H$1261,MATCH(H$1,'Raw-products'!$A$1:$H$1,0))</f>
        <v>Trousers</v>
      </c>
      <c r="I2287" t="str">
        <f>VLOOKUP($C2287,'Raw-products'!$A$2:$H$1261,MATCH(I$1,'Raw-products'!$A$1:$H$1,0))</f>
        <v>Tracksuit Bottoms</v>
      </c>
      <c r="J2287" t="str">
        <f>VLOOKUP($C2287,'Raw-products'!$A$2:$H$1261,MATCH(J$1,'Raw-products'!$A$1:$H$1,0))</f>
        <v>XS</v>
      </c>
      <c r="K2287" t="str">
        <f>VLOOKUP($C2287,'Raw-products'!$A$2:$H$1261,MATCH(K$1,'Raw-products'!$A$1:$H$1,0))</f>
        <v>yellow</v>
      </c>
      <c r="L2287">
        <f>VLOOKUP($C2287,'Raw-products'!$A$2:$H$1261,MATCH(L$1,'Raw-products'!$A$1:$H$1,0))</f>
        <v>91</v>
      </c>
      <c r="M2287">
        <f>VLOOKUP($C2287,'Raw-products'!$A$2:$H$1261,MATCH(M$1,'Raw-products'!$A$1:$H$1,0))</f>
        <v>76</v>
      </c>
      <c r="N2287" s="5">
        <f t="shared" si="70"/>
        <v>6916</v>
      </c>
      <c r="O2287" cm="1">
        <f t="array" ref="O2287:R2287">_xlfn.XLOOKUP($B2287,'Raw -orders'!$A:$A,'Raw -orders'!$B:$E)</f>
        <v>103</v>
      </c>
      <c r="P2287">
        <v>26925</v>
      </c>
      <c r="Q2287" s="1">
        <v>44376</v>
      </c>
      <c r="R2287" s="1">
        <v>44402</v>
      </c>
      <c r="S2287" t="str" cm="1">
        <f t="array" ref="S2287:Z2287">_xlfn.XLOOKUP($O2287,'Raw - customers'!$A:$A,'Raw - customers'!$B:$I)</f>
        <v>Monica Teodorski</v>
      </c>
      <c r="T2287" t="str">
        <v>Bigender</v>
      </c>
      <c r="U2287">
        <v>77</v>
      </c>
      <c r="V2287" t="str">
        <v>100 Stokes ParkwayApt. 307</v>
      </c>
      <c r="W2287">
        <v>2603</v>
      </c>
      <c r="X2287" t="str">
        <v>South Nathan</v>
      </c>
      <c r="Y2287" t="str">
        <v>South Australia</v>
      </c>
      <c r="Z2287" t="str">
        <v>Australia</v>
      </c>
      <c r="AA2287">
        <v>6</v>
      </c>
      <c r="AB2287" s="3" t="str">
        <f t="shared" si="71"/>
        <v>20 to 30</v>
      </c>
      <c r="AM2287" s="6">
        <v>103</v>
      </c>
      <c r="AN2287" s="6" t="s">
        <v>1345</v>
      </c>
    </row>
    <row r="2288" spans="1:40" x14ac:dyDescent="0.25">
      <c r="A2288">
        <v>2286</v>
      </c>
      <c r="B2288">
        <v>464</v>
      </c>
      <c r="C2288">
        <v>498</v>
      </c>
      <c r="D2288">
        <v>102</v>
      </c>
      <c r="E2288">
        <v>2</v>
      </c>
      <c r="F2288">
        <v>204</v>
      </c>
      <c r="G2288">
        <v>1</v>
      </c>
      <c r="H2288" t="str">
        <f>VLOOKUP($C2288,'Raw-products'!$A$2:$H$1261,MATCH(H$1,'Raw-products'!$A$1:$H$1,0))</f>
        <v>Jacket</v>
      </c>
      <c r="I2288" t="str">
        <f>VLOOKUP($C2288,'Raw-products'!$A$2:$H$1261,MATCH(I$1,'Raw-products'!$A$1:$H$1,0))</f>
        <v>Windbreaker</v>
      </c>
      <c r="J2288" t="str">
        <f>VLOOKUP($C2288,'Raw-products'!$A$2:$H$1261,MATCH(J$1,'Raw-products'!$A$1:$H$1,0))</f>
        <v>L</v>
      </c>
      <c r="K2288" t="str">
        <f>VLOOKUP($C2288,'Raw-products'!$A$2:$H$1261,MATCH(K$1,'Raw-products'!$A$1:$H$1,0))</f>
        <v>orange</v>
      </c>
      <c r="L2288">
        <f>VLOOKUP($C2288,'Raw-products'!$A$2:$H$1261,MATCH(L$1,'Raw-products'!$A$1:$H$1,0))</f>
        <v>109</v>
      </c>
      <c r="M2288">
        <f>VLOOKUP($C2288,'Raw-products'!$A$2:$H$1261,MATCH(M$1,'Raw-products'!$A$1:$H$1,0))</f>
        <v>68</v>
      </c>
      <c r="N2288" s="5">
        <f t="shared" si="70"/>
        <v>7412</v>
      </c>
      <c r="O2288" cm="1">
        <f t="array" ref="O2288:R2288">_xlfn.XLOOKUP($B2288,'Raw -orders'!$A:$A,'Raw -orders'!$B:$E)</f>
        <v>103</v>
      </c>
      <c r="P2288">
        <v>26925</v>
      </c>
      <c r="Q2288" s="1">
        <v>44376</v>
      </c>
      <c r="R2288" s="1">
        <v>44402</v>
      </c>
      <c r="S2288" t="str" cm="1">
        <f t="array" ref="S2288:Z2288">_xlfn.XLOOKUP($O2288,'Raw - customers'!$A:$A,'Raw - customers'!$B:$I)</f>
        <v>Monica Teodorski</v>
      </c>
      <c r="T2288" t="str">
        <v>Bigender</v>
      </c>
      <c r="U2288">
        <v>77</v>
      </c>
      <c r="V2288" t="str">
        <v>100 Stokes ParkwayApt. 307</v>
      </c>
      <c r="W2288">
        <v>2603</v>
      </c>
      <c r="X2288" t="str">
        <v>South Nathan</v>
      </c>
      <c r="Y2288" t="str">
        <v>South Australia</v>
      </c>
      <c r="Z2288" t="str">
        <v>Australia</v>
      </c>
      <c r="AA2288">
        <v>6</v>
      </c>
      <c r="AB2288" s="3" t="str">
        <f t="shared" si="71"/>
        <v>20 to 30</v>
      </c>
      <c r="AM2288" s="6">
        <v>103</v>
      </c>
      <c r="AN2288" s="6" t="s">
        <v>1345</v>
      </c>
    </row>
    <row r="2289" spans="1:40" x14ac:dyDescent="0.25">
      <c r="A2289">
        <v>2287</v>
      </c>
      <c r="B2289">
        <v>464</v>
      </c>
      <c r="C2289">
        <v>495</v>
      </c>
      <c r="D2289">
        <v>102</v>
      </c>
      <c r="E2289">
        <v>3</v>
      </c>
      <c r="F2289">
        <v>306</v>
      </c>
      <c r="G2289">
        <v>1</v>
      </c>
      <c r="H2289" t="str">
        <f>VLOOKUP($C2289,'Raw-products'!$A$2:$H$1261,MATCH(H$1,'Raw-products'!$A$1:$H$1,0))</f>
        <v>Jacket</v>
      </c>
      <c r="I2289" t="str">
        <f>VLOOKUP($C2289,'Raw-products'!$A$2:$H$1261,MATCH(I$1,'Raw-products'!$A$1:$H$1,0))</f>
        <v>Windbreaker</v>
      </c>
      <c r="J2289" t="str">
        <f>VLOOKUP($C2289,'Raw-products'!$A$2:$H$1261,MATCH(J$1,'Raw-products'!$A$1:$H$1,0))</f>
        <v>XS</v>
      </c>
      <c r="K2289" t="str">
        <f>VLOOKUP($C2289,'Raw-products'!$A$2:$H$1261,MATCH(K$1,'Raw-products'!$A$1:$H$1,0))</f>
        <v>orange</v>
      </c>
      <c r="L2289">
        <f>VLOOKUP($C2289,'Raw-products'!$A$2:$H$1261,MATCH(L$1,'Raw-products'!$A$1:$H$1,0))</f>
        <v>109</v>
      </c>
      <c r="M2289">
        <f>VLOOKUP($C2289,'Raw-products'!$A$2:$H$1261,MATCH(M$1,'Raw-products'!$A$1:$H$1,0))</f>
        <v>70</v>
      </c>
      <c r="N2289" s="5">
        <f t="shared" si="70"/>
        <v>7630</v>
      </c>
      <c r="O2289" cm="1">
        <f t="array" ref="O2289:R2289">_xlfn.XLOOKUP($B2289,'Raw -orders'!$A:$A,'Raw -orders'!$B:$E)</f>
        <v>103</v>
      </c>
      <c r="P2289">
        <v>26925</v>
      </c>
      <c r="Q2289" s="1">
        <v>44376</v>
      </c>
      <c r="R2289" s="1">
        <v>44402</v>
      </c>
      <c r="S2289" t="str" cm="1">
        <f t="array" ref="S2289:Z2289">_xlfn.XLOOKUP($O2289,'Raw - customers'!$A:$A,'Raw - customers'!$B:$I)</f>
        <v>Monica Teodorski</v>
      </c>
      <c r="T2289" t="str">
        <v>Bigender</v>
      </c>
      <c r="U2289">
        <v>77</v>
      </c>
      <c r="V2289" t="str">
        <v>100 Stokes ParkwayApt. 307</v>
      </c>
      <c r="W2289">
        <v>2603</v>
      </c>
      <c r="X2289" t="str">
        <v>South Nathan</v>
      </c>
      <c r="Y2289" t="str">
        <v>South Australia</v>
      </c>
      <c r="Z2289" t="str">
        <v>Australia</v>
      </c>
      <c r="AA2289">
        <v>6</v>
      </c>
      <c r="AB2289" s="3" t="str">
        <f t="shared" si="71"/>
        <v>20 to 30</v>
      </c>
      <c r="AM2289" s="6">
        <v>103</v>
      </c>
      <c r="AN2289" s="6" t="s">
        <v>1345</v>
      </c>
    </row>
    <row r="2290" spans="1:40" x14ac:dyDescent="0.25">
      <c r="A2290">
        <v>2288</v>
      </c>
      <c r="B2290">
        <v>464</v>
      </c>
      <c r="C2290">
        <v>18</v>
      </c>
      <c r="D2290">
        <v>96</v>
      </c>
      <c r="E2290">
        <v>3</v>
      </c>
      <c r="F2290">
        <v>288</v>
      </c>
      <c r="G2290">
        <v>1</v>
      </c>
      <c r="H2290" t="str">
        <f>VLOOKUP($C2290,'Raw-products'!$A$2:$H$1261,MATCH(H$1,'Raw-products'!$A$1:$H$1,0))</f>
        <v>Shirt</v>
      </c>
      <c r="I2290" t="str">
        <f>VLOOKUP($C2290,'Raw-products'!$A$2:$H$1261,MATCH(I$1,'Raw-products'!$A$1:$H$1,0))</f>
        <v>Oxford Cloth</v>
      </c>
      <c r="J2290" t="str">
        <f>VLOOKUP($C2290,'Raw-products'!$A$2:$H$1261,MATCH(J$1,'Raw-products'!$A$1:$H$1,0))</f>
        <v>L</v>
      </c>
      <c r="K2290" t="str">
        <f>VLOOKUP($C2290,'Raw-products'!$A$2:$H$1261,MATCH(K$1,'Raw-products'!$A$1:$H$1,0))</f>
        <v>green</v>
      </c>
      <c r="L2290">
        <f>VLOOKUP($C2290,'Raw-products'!$A$2:$H$1261,MATCH(L$1,'Raw-products'!$A$1:$H$1,0))</f>
        <v>114</v>
      </c>
      <c r="M2290">
        <f>VLOOKUP($C2290,'Raw-products'!$A$2:$H$1261,MATCH(M$1,'Raw-products'!$A$1:$H$1,0))</f>
        <v>52</v>
      </c>
      <c r="N2290" s="5">
        <f t="shared" si="70"/>
        <v>5928</v>
      </c>
      <c r="O2290" cm="1">
        <f t="array" ref="O2290:R2290">_xlfn.XLOOKUP($B2290,'Raw -orders'!$A:$A,'Raw -orders'!$B:$E)</f>
        <v>103</v>
      </c>
      <c r="P2290">
        <v>26925</v>
      </c>
      <c r="Q2290" s="1">
        <v>44376</v>
      </c>
      <c r="R2290" s="1">
        <v>44402</v>
      </c>
      <c r="S2290" t="str" cm="1">
        <f t="array" ref="S2290:Z2290">_xlfn.XLOOKUP($O2290,'Raw - customers'!$A:$A,'Raw - customers'!$B:$I)</f>
        <v>Monica Teodorski</v>
      </c>
      <c r="T2290" t="str">
        <v>Bigender</v>
      </c>
      <c r="U2290">
        <v>77</v>
      </c>
      <c r="V2290" t="str">
        <v>100 Stokes ParkwayApt. 307</v>
      </c>
      <c r="W2290">
        <v>2603</v>
      </c>
      <c r="X2290" t="str">
        <v>South Nathan</v>
      </c>
      <c r="Y2290" t="str">
        <v>South Australia</v>
      </c>
      <c r="Z2290" t="str">
        <v>Australia</v>
      </c>
      <c r="AA2290">
        <v>6</v>
      </c>
      <c r="AB2290" s="3" t="str">
        <f t="shared" si="71"/>
        <v>20 to 30</v>
      </c>
      <c r="AM2290" s="6">
        <v>103</v>
      </c>
      <c r="AN2290" s="6" t="s">
        <v>1345</v>
      </c>
    </row>
    <row r="2291" spans="1:40" x14ac:dyDescent="0.25">
      <c r="A2291">
        <v>2289</v>
      </c>
      <c r="B2291">
        <v>464</v>
      </c>
      <c r="C2291">
        <v>263</v>
      </c>
      <c r="D2291">
        <v>95</v>
      </c>
      <c r="E2291">
        <v>2</v>
      </c>
      <c r="F2291">
        <v>190</v>
      </c>
      <c r="G2291">
        <v>1</v>
      </c>
      <c r="H2291" t="str">
        <f>VLOOKUP($C2291,'Raw-products'!$A$2:$H$1261,MATCH(H$1,'Raw-products'!$A$1:$H$1,0))</f>
        <v>Shirt</v>
      </c>
      <c r="I2291" t="str">
        <f>VLOOKUP($C2291,'Raw-products'!$A$2:$H$1261,MATCH(I$1,'Raw-products'!$A$1:$H$1,0))</f>
        <v>Polo</v>
      </c>
      <c r="J2291" t="str">
        <f>VLOOKUP($C2291,'Raw-products'!$A$2:$H$1261,MATCH(J$1,'Raw-products'!$A$1:$H$1,0))</f>
        <v>L</v>
      </c>
      <c r="K2291" t="str">
        <f>VLOOKUP($C2291,'Raw-products'!$A$2:$H$1261,MATCH(K$1,'Raw-products'!$A$1:$H$1,0))</f>
        <v>green</v>
      </c>
      <c r="L2291">
        <f>VLOOKUP($C2291,'Raw-products'!$A$2:$H$1261,MATCH(L$1,'Raw-products'!$A$1:$H$1,0))</f>
        <v>117</v>
      </c>
      <c r="M2291">
        <f>VLOOKUP($C2291,'Raw-products'!$A$2:$H$1261,MATCH(M$1,'Raw-products'!$A$1:$H$1,0))</f>
        <v>68</v>
      </c>
      <c r="N2291" s="5">
        <f t="shared" si="70"/>
        <v>7956</v>
      </c>
      <c r="O2291" cm="1">
        <f t="array" ref="O2291:R2291">_xlfn.XLOOKUP($B2291,'Raw -orders'!$A:$A,'Raw -orders'!$B:$E)</f>
        <v>103</v>
      </c>
      <c r="P2291">
        <v>26925</v>
      </c>
      <c r="Q2291" s="1">
        <v>44376</v>
      </c>
      <c r="R2291" s="1">
        <v>44402</v>
      </c>
      <c r="S2291" t="str" cm="1">
        <f t="array" ref="S2291:Z2291">_xlfn.XLOOKUP($O2291,'Raw - customers'!$A:$A,'Raw - customers'!$B:$I)</f>
        <v>Monica Teodorski</v>
      </c>
      <c r="T2291" t="str">
        <v>Bigender</v>
      </c>
      <c r="U2291">
        <v>77</v>
      </c>
      <c r="V2291" t="str">
        <v>100 Stokes ParkwayApt. 307</v>
      </c>
      <c r="W2291">
        <v>2603</v>
      </c>
      <c r="X2291" t="str">
        <v>South Nathan</v>
      </c>
      <c r="Y2291" t="str">
        <v>South Australia</v>
      </c>
      <c r="Z2291" t="str">
        <v>Australia</v>
      </c>
      <c r="AA2291">
        <v>6</v>
      </c>
      <c r="AB2291" s="3" t="str">
        <f t="shared" si="71"/>
        <v>20 to 30</v>
      </c>
      <c r="AM2291" s="6">
        <v>103</v>
      </c>
      <c r="AN2291" s="6" t="s">
        <v>1345</v>
      </c>
    </row>
    <row r="2292" spans="1:40" x14ac:dyDescent="0.25">
      <c r="A2292">
        <v>2290</v>
      </c>
      <c r="B2292">
        <v>464</v>
      </c>
      <c r="C2292">
        <v>205</v>
      </c>
      <c r="D2292">
        <v>98</v>
      </c>
      <c r="E2292">
        <v>3</v>
      </c>
      <c r="F2292">
        <v>294</v>
      </c>
      <c r="G2292">
        <v>1</v>
      </c>
      <c r="H2292" t="str">
        <f>VLOOKUP($C2292,'Raw-products'!$A$2:$H$1261,MATCH(H$1,'Raw-products'!$A$1:$H$1,0))</f>
        <v>Shirt</v>
      </c>
      <c r="I2292" t="str">
        <f>VLOOKUP($C2292,'Raw-products'!$A$2:$H$1261,MATCH(I$1,'Raw-products'!$A$1:$H$1,0))</f>
        <v>Camp Collared</v>
      </c>
      <c r="J2292" t="str">
        <f>VLOOKUP($C2292,'Raw-products'!$A$2:$H$1261,MATCH(J$1,'Raw-products'!$A$1:$H$1,0))</f>
        <v>XS</v>
      </c>
      <c r="K2292" t="str">
        <f>VLOOKUP($C2292,'Raw-products'!$A$2:$H$1261,MATCH(K$1,'Raw-products'!$A$1:$H$1,0))</f>
        <v>violet</v>
      </c>
      <c r="L2292">
        <f>VLOOKUP($C2292,'Raw-products'!$A$2:$H$1261,MATCH(L$1,'Raw-products'!$A$1:$H$1,0))</f>
        <v>112</v>
      </c>
      <c r="M2292">
        <f>VLOOKUP($C2292,'Raw-products'!$A$2:$H$1261,MATCH(M$1,'Raw-products'!$A$1:$H$1,0))</f>
        <v>72</v>
      </c>
      <c r="N2292" s="5">
        <f t="shared" si="70"/>
        <v>8064</v>
      </c>
      <c r="O2292" cm="1">
        <f t="array" ref="O2292:R2292">_xlfn.XLOOKUP($B2292,'Raw -orders'!$A:$A,'Raw -orders'!$B:$E)</f>
        <v>103</v>
      </c>
      <c r="P2292">
        <v>26925</v>
      </c>
      <c r="Q2292" s="1">
        <v>44376</v>
      </c>
      <c r="R2292" s="1">
        <v>44402</v>
      </c>
      <c r="S2292" t="str" cm="1">
        <f t="array" ref="S2292:Z2292">_xlfn.XLOOKUP($O2292,'Raw - customers'!$A:$A,'Raw - customers'!$B:$I)</f>
        <v>Monica Teodorski</v>
      </c>
      <c r="T2292" t="str">
        <v>Bigender</v>
      </c>
      <c r="U2292">
        <v>77</v>
      </c>
      <c r="V2292" t="str">
        <v>100 Stokes ParkwayApt. 307</v>
      </c>
      <c r="W2292">
        <v>2603</v>
      </c>
      <c r="X2292" t="str">
        <v>South Nathan</v>
      </c>
      <c r="Y2292" t="str">
        <v>South Australia</v>
      </c>
      <c r="Z2292" t="str">
        <v>Australia</v>
      </c>
      <c r="AA2292">
        <v>6</v>
      </c>
      <c r="AB2292" s="3" t="str">
        <f t="shared" si="71"/>
        <v>20 to 30</v>
      </c>
      <c r="AM2292" s="6">
        <v>103</v>
      </c>
      <c r="AN2292" s="6" t="s">
        <v>1345</v>
      </c>
    </row>
    <row r="2293" spans="1:40" x14ac:dyDescent="0.25">
      <c r="A2293">
        <v>2291</v>
      </c>
      <c r="B2293">
        <v>464</v>
      </c>
      <c r="C2293">
        <v>691</v>
      </c>
      <c r="D2293">
        <v>113</v>
      </c>
      <c r="E2293">
        <v>3</v>
      </c>
      <c r="F2293">
        <v>339</v>
      </c>
      <c r="G2293">
        <v>1</v>
      </c>
      <c r="H2293" t="str">
        <f>VLOOKUP($C2293,'Raw-products'!$A$2:$H$1261,MATCH(H$1,'Raw-products'!$A$1:$H$1,0))</f>
        <v>Jacket</v>
      </c>
      <c r="I2293" t="str">
        <f>VLOOKUP($C2293,'Raw-products'!$A$2:$H$1261,MATCH(I$1,'Raw-products'!$A$1:$H$1,0))</f>
        <v>Parka</v>
      </c>
      <c r="J2293" t="str">
        <f>VLOOKUP($C2293,'Raw-products'!$A$2:$H$1261,MATCH(J$1,'Raw-products'!$A$1:$H$1,0))</f>
        <v>S</v>
      </c>
      <c r="K2293" t="str">
        <f>VLOOKUP($C2293,'Raw-products'!$A$2:$H$1261,MATCH(K$1,'Raw-products'!$A$1:$H$1,0))</f>
        <v>indigo</v>
      </c>
      <c r="L2293">
        <f>VLOOKUP($C2293,'Raw-products'!$A$2:$H$1261,MATCH(L$1,'Raw-products'!$A$1:$H$1,0))</f>
        <v>119</v>
      </c>
      <c r="M2293">
        <f>VLOOKUP($C2293,'Raw-products'!$A$2:$H$1261,MATCH(M$1,'Raw-products'!$A$1:$H$1,0))</f>
        <v>53</v>
      </c>
      <c r="N2293" s="5">
        <f t="shared" si="70"/>
        <v>6307</v>
      </c>
      <c r="O2293" cm="1">
        <f t="array" ref="O2293:R2293">_xlfn.XLOOKUP($B2293,'Raw -orders'!$A:$A,'Raw -orders'!$B:$E)</f>
        <v>103</v>
      </c>
      <c r="P2293">
        <v>26925</v>
      </c>
      <c r="Q2293" s="1">
        <v>44376</v>
      </c>
      <c r="R2293" s="1">
        <v>44402</v>
      </c>
      <c r="S2293" t="str" cm="1">
        <f t="array" ref="S2293:Z2293">_xlfn.XLOOKUP($O2293,'Raw - customers'!$A:$A,'Raw - customers'!$B:$I)</f>
        <v>Monica Teodorski</v>
      </c>
      <c r="T2293" t="str">
        <v>Bigender</v>
      </c>
      <c r="U2293">
        <v>77</v>
      </c>
      <c r="V2293" t="str">
        <v>100 Stokes ParkwayApt. 307</v>
      </c>
      <c r="W2293">
        <v>2603</v>
      </c>
      <c r="X2293" t="str">
        <v>South Nathan</v>
      </c>
      <c r="Y2293" t="str">
        <v>South Australia</v>
      </c>
      <c r="Z2293" t="str">
        <v>Australia</v>
      </c>
      <c r="AA2293">
        <v>6</v>
      </c>
      <c r="AB2293" s="3" t="str">
        <f t="shared" si="71"/>
        <v>20 to 30</v>
      </c>
      <c r="AM2293" s="6">
        <v>103</v>
      </c>
      <c r="AN2293" s="6" t="s">
        <v>1345</v>
      </c>
    </row>
    <row r="2294" spans="1:40" x14ac:dyDescent="0.25">
      <c r="A2294">
        <v>2292</v>
      </c>
      <c r="B2294">
        <v>465</v>
      </c>
      <c r="C2294">
        <v>1118</v>
      </c>
      <c r="D2294">
        <v>115</v>
      </c>
      <c r="E2294">
        <v>3</v>
      </c>
      <c r="F2294">
        <v>345</v>
      </c>
      <c r="G2294">
        <v>1</v>
      </c>
      <c r="H2294" t="str">
        <f>VLOOKUP($C2294,'Raw-products'!$A$2:$H$1261,MATCH(H$1,'Raw-products'!$A$1:$H$1,0))</f>
        <v>Trousers</v>
      </c>
      <c r="I2294" t="str">
        <f>VLOOKUP($C2294,'Raw-products'!$A$2:$H$1261,MATCH(I$1,'Raw-products'!$A$1:$H$1,0))</f>
        <v>Cropped</v>
      </c>
      <c r="J2294" t="str">
        <f>VLOOKUP($C2294,'Raw-products'!$A$2:$H$1261,MATCH(J$1,'Raw-products'!$A$1:$H$1,0))</f>
        <v>L</v>
      </c>
      <c r="K2294" t="str">
        <f>VLOOKUP($C2294,'Raw-products'!$A$2:$H$1261,MATCH(K$1,'Raw-products'!$A$1:$H$1,0))</f>
        <v>violet</v>
      </c>
      <c r="L2294">
        <f>VLOOKUP($C2294,'Raw-products'!$A$2:$H$1261,MATCH(L$1,'Raw-products'!$A$1:$H$1,0))</f>
        <v>99</v>
      </c>
      <c r="M2294">
        <f>VLOOKUP($C2294,'Raw-products'!$A$2:$H$1261,MATCH(M$1,'Raw-products'!$A$1:$H$1,0))</f>
        <v>40</v>
      </c>
      <c r="N2294" s="5">
        <f t="shared" si="70"/>
        <v>3960</v>
      </c>
      <c r="O2294" cm="1">
        <f t="array" ref="O2294:R2294">_xlfn.XLOOKUP($B2294,'Raw -orders'!$A:$A,'Raw -orders'!$B:$E)</f>
        <v>7</v>
      </c>
      <c r="P2294">
        <v>48935</v>
      </c>
      <c r="Q2294" s="1">
        <v>44337</v>
      </c>
      <c r="R2294" s="1">
        <v>44339</v>
      </c>
      <c r="S2294" t="str" cm="1">
        <f t="array" ref="S2294:Z2294">_xlfn.XLOOKUP($O2294,'Raw - customers'!$A:$A,'Raw - customers'!$B:$I)</f>
        <v>Winslow Ewbanck</v>
      </c>
      <c r="T2294" t="str">
        <v>Bigender</v>
      </c>
      <c r="U2294">
        <v>76</v>
      </c>
      <c r="V2294" t="str">
        <v>92 Hills Station StApt. 683</v>
      </c>
      <c r="W2294">
        <v>793</v>
      </c>
      <c r="X2294" t="str">
        <v>Masonfurt</v>
      </c>
      <c r="Y2294" t="str">
        <v>Queensland</v>
      </c>
      <c r="Z2294" t="str">
        <v>Australia</v>
      </c>
      <c r="AA2294">
        <v>5</v>
      </c>
      <c r="AB2294" s="3" t="str">
        <f t="shared" si="71"/>
        <v>0 to 10</v>
      </c>
      <c r="AM2294" s="6">
        <v>7</v>
      </c>
      <c r="AN2294" s="6" t="s">
        <v>1355</v>
      </c>
    </row>
    <row r="2295" spans="1:40" x14ac:dyDescent="0.25">
      <c r="A2295">
        <v>2293</v>
      </c>
      <c r="B2295">
        <v>465</v>
      </c>
      <c r="C2295">
        <v>1259</v>
      </c>
      <c r="D2295">
        <v>112</v>
      </c>
      <c r="E2295">
        <v>2</v>
      </c>
      <c r="F2295">
        <v>224</v>
      </c>
      <c r="G2295">
        <v>1</v>
      </c>
      <c r="H2295" t="str">
        <f>VLOOKUP($C2295,'Raw-products'!$A$2:$H$1261,MATCH(H$1,'Raw-products'!$A$1:$H$1,0))</f>
        <v>Trousers</v>
      </c>
      <c r="I2295" t="str">
        <f>VLOOKUP($C2295,'Raw-products'!$A$2:$H$1261,MATCH(I$1,'Raw-products'!$A$1:$H$1,0))</f>
        <v>Tracksuit Bottoms</v>
      </c>
      <c r="J2295" t="str">
        <f>VLOOKUP($C2295,'Raw-products'!$A$2:$H$1261,MATCH(J$1,'Raw-products'!$A$1:$H$1,0))</f>
        <v>XL</v>
      </c>
      <c r="K2295" t="str">
        <f>VLOOKUP($C2295,'Raw-products'!$A$2:$H$1261,MATCH(K$1,'Raw-products'!$A$1:$H$1,0))</f>
        <v>violet</v>
      </c>
      <c r="L2295">
        <f>VLOOKUP($C2295,'Raw-products'!$A$2:$H$1261,MATCH(L$1,'Raw-products'!$A$1:$H$1,0))</f>
        <v>91</v>
      </c>
      <c r="M2295">
        <f>VLOOKUP($C2295,'Raw-products'!$A$2:$H$1261,MATCH(M$1,'Raw-products'!$A$1:$H$1,0))</f>
        <v>60</v>
      </c>
      <c r="N2295" s="5">
        <f t="shared" si="70"/>
        <v>5460</v>
      </c>
      <c r="O2295" cm="1">
        <f t="array" ref="O2295:R2295">_xlfn.XLOOKUP($B2295,'Raw -orders'!$A:$A,'Raw -orders'!$B:$E)</f>
        <v>7</v>
      </c>
      <c r="P2295">
        <v>48935</v>
      </c>
      <c r="Q2295" s="1">
        <v>44337</v>
      </c>
      <c r="R2295" s="1">
        <v>44339</v>
      </c>
      <c r="S2295" t="str" cm="1">
        <f t="array" ref="S2295:Z2295">_xlfn.XLOOKUP($O2295,'Raw - customers'!$A:$A,'Raw - customers'!$B:$I)</f>
        <v>Winslow Ewbanck</v>
      </c>
      <c r="T2295" t="str">
        <v>Bigender</v>
      </c>
      <c r="U2295">
        <v>76</v>
      </c>
      <c r="V2295" t="str">
        <v>92 Hills Station StApt. 683</v>
      </c>
      <c r="W2295">
        <v>793</v>
      </c>
      <c r="X2295" t="str">
        <v>Masonfurt</v>
      </c>
      <c r="Y2295" t="str">
        <v>Queensland</v>
      </c>
      <c r="Z2295" t="str">
        <v>Australia</v>
      </c>
      <c r="AA2295">
        <v>5</v>
      </c>
      <c r="AB2295" s="3" t="str">
        <f t="shared" si="71"/>
        <v>0 to 10</v>
      </c>
      <c r="AM2295" s="6">
        <v>7</v>
      </c>
      <c r="AN2295" s="6" t="s">
        <v>1355</v>
      </c>
    </row>
    <row r="2296" spans="1:40" x14ac:dyDescent="0.25">
      <c r="A2296">
        <v>2294</v>
      </c>
      <c r="B2296">
        <v>465</v>
      </c>
      <c r="C2296">
        <v>811</v>
      </c>
      <c r="D2296">
        <v>117</v>
      </c>
      <c r="E2296">
        <v>1</v>
      </c>
      <c r="F2296">
        <v>117</v>
      </c>
      <c r="G2296">
        <v>1</v>
      </c>
      <c r="H2296" t="str">
        <f>VLOOKUP($C2296,'Raw-products'!$A$2:$H$1261,MATCH(H$1,'Raw-products'!$A$1:$H$1,0))</f>
        <v>Jacket</v>
      </c>
      <c r="I2296" t="str">
        <f>VLOOKUP($C2296,'Raw-products'!$A$2:$H$1261,MATCH(I$1,'Raw-products'!$A$1:$H$1,0))</f>
        <v>Shearling</v>
      </c>
      <c r="J2296" t="str">
        <f>VLOOKUP($C2296,'Raw-products'!$A$2:$H$1261,MATCH(J$1,'Raw-products'!$A$1:$H$1,0))</f>
        <v>S</v>
      </c>
      <c r="K2296" t="str">
        <f>VLOOKUP($C2296,'Raw-products'!$A$2:$H$1261,MATCH(K$1,'Raw-products'!$A$1:$H$1,0))</f>
        <v>orange</v>
      </c>
      <c r="L2296">
        <f>VLOOKUP($C2296,'Raw-products'!$A$2:$H$1261,MATCH(L$1,'Raw-products'!$A$1:$H$1,0))</f>
        <v>95</v>
      </c>
      <c r="M2296">
        <f>VLOOKUP($C2296,'Raw-products'!$A$2:$H$1261,MATCH(M$1,'Raw-products'!$A$1:$H$1,0))</f>
        <v>53</v>
      </c>
      <c r="N2296" s="5">
        <f t="shared" si="70"/>
        <v>5035</v>
      </c>
      <c r="O2296" cm="1">
        <f t="array" ref="O2296:R2296">_xlfn.XLOOKUP($B2296,'Raw -orders'!$A:$A,'Raw -orders'!$B:$E)</f>
        <v>7</v>
      </c>
      <c r="P2296">
        <v>48935</v>
      </c>
      <c r="Q2296" s="1">
        <v>44337</v>
      </c>
      <c r="R2296" s="1">
        <v>44339</v>
      </c>
      <c r="S2296" t="str" cm="1">
        <f t="array" ref="S2296:Z2296">_xlfn.XLOOKUP($O2296,'Raw - customers'!$A:$A,'Raw - customers'!$B:$I)</f>
        <v>Winslow Ewbanck</v>
      </c>
      <c r="T2296" t="str">
        <v>Bigender</v>
      </c>
      <c r="U2296">
        <v>76</v>
      </c>
      <c r="V2296" t="str">
        <v>92 Hills Station StApt. 683</v>
      </c>
      <c r="W2296">
        <v>793</v>
      </c>
      <c r="X2296" t="str">
        <v>Masonfurt</v>
      </c>
      <c r="Y2296" t="str">
        <v>Queensland</v>
      </c>
      <c r="Z2296" t="str">
        <v>Australia</v>
      </c>
      <c r="AA2296">
        <v>5</v>
      </c>
      <c r="AB2296" s="3" t="str">
        <f t="shared" si="71"/>
        <v>0 to 10</v>
      </c>
      <c r="AM2296" s="6">
        <v>7</v>
      </c>
      <c r="AN2296" s="6" t="s">
        <v>1355</v>
      </c>
    </row>
    <row r="2297" spans="1:40" x14ac:dyDescent="0.25">
      <c r="A2297">
        <v>2295</v>
      </c>
      <c r="B2297">
        <v>465</v>
      </c>
      <c r="C2297">
        <v>408</v>
      </c>
      <c r="D2297">
        <v>119</v>
      </c>
      <c r="E2297">
        <v>1</v>
      </c>
      <c r="F2297">
        <v>119</v>
      </c>
      <c r="G2297">
        <v>1</v>
      </c>
      <c r="H2297" t="str">
        <f>VLOOKUP($C2297,'Raw-products'!$A$2:$H$1261,MATCH(H$1,'Raw-products'!$A$1:$H$1,0))</f>
        <v>Shirt</v>
      </c>
      <c r="I2297" t="str">
        <f>VLOOKUP($C2297,'Raw-products'!$A$2:$H$1261,MATCH(I$1,'Raw-products'!$A$1:$H$1,0))</f>
        <v>Casual Slim Fit</v>
      </c>
      <c r="J2297" t="str">
        <f>VLOOKUP($C2297,'Raw-products'!$A$2:$H$1261,MATCH(J$1,'Raw-products'!$A$1:$H$1,0))</f>
        <v>L</v>
      </c>
      <c r="K2297" t="str">
        <f>VLOOKUP($C2297,'Raw-products'!$A$2:$H$1261,MATCH(K$1,'Raw-products'!$A$1:$H$1,0))</f>
        <v>blue</v>
      </c>
      <c r="L2297">
        <f>VLOOKUP($C2297,'Raw-products'!$A$2:$H$1261,MATCH(L$1,'Raw-products'!$A$1:$H$1,0))</f>
        <v>113</v>
      </c>
      <c r="M2297">
        <f>VLOOKUP($C2297,'Raw-products'!$A$2:$H$1261,MATCH(M$1,'Raw-products'!$A$1:$H$1,0))</f>
        <v>75</v>
      </c>
      <c r="N2297" s="5">
        <f t="shared" si="70"/>
        <v>8475</v>
      </c>
      <c r="O2297" cm="1">
        <f t="array" ref="O2297:R2297">_xlfn.XLOOKUP($B2297,'Raw -orders'!$A:$A,'Raw -orders'!$B:$E)</f>
        <v>7</v>
      </c>
      <c r="P2297">
        <v>48935</v>
      </c>
      <c r="Q2297" s="1">
        <v>44337</v>
      </c>
      <c r="R2297" s="1">
        <v>44339</v>
      </c>
      <c r="S2297" t="str" cm="1">
        <f t="array" ref="S2297:Z2297">_xlfn.XLOOKUP($O2297,'Raw - customers'!$A:$A,'Raw - customers'!$B:$I)</f>
        <v>Winslow Ewbanck</v>
      </c>
      <c r="T2297" t="str">
        <v>Bigender</v>
      </c>
      <c r="U2297">
        <v>76</v>
      </c>
      <c r="V2297" t="str">
        <v>92 Hills Station StApt. 683</v>
      </c>
      <c r="W2297">
        <v>793</v>
      </c>
      <c r="X2297" t="str">
        <v>Masonfurt</v>
      </c>
      <c r="Y2297" t="str">
        <v>Queensland</v>
      </c>
      <c r="Z2297" t="str">
        <v>Australia</v>
      </c>
      <c r="AA2297">
        <v>5</v>
      </c>
      <c r="AB2297" s="3" t="str">
        <f t="shared" si="71"/>
        <v>0 to 10</v>
      </c>
      <c r="AM2297" s="6">
        <v>7</v>
      </c>
      <c r="AN2297" s="6" t="s">
        <v>1355</v>
      </c>
    </row>
    <row r="2298" spans="1:40" x14ac:dyDescent="0.25">
      <c r="A2298">
        <v>2296</v>
      </c>
      <c r="B2298">
        <v>465</v>
      </c>
      <c r="C2298">
        <v>1010</v>
      </c>
      <c r="D2298">
        <v>106</v>
      </c>
      <c r="E2298">
        <v>2</v>
      </c>
      <c r="F2298">
        <v>212</v>
      </c>
      <c r="G2298">
        <v>1</v>
      </c>
      <c r="H2298" t="str">
        <f>VLOOKUP($C2298,'Raw-products'!$A$2:$H$1261,MATCH(H$1,'Raw-products'!$A$1:$H$1,0))</f>
        <v>Trousers</v>
      </c>
      <c r="I2298" t="str">
        <f>VLOOKUP($C2298,'Raw-products'!$A$2:$H$1261,MATCH(I$1,'Raw-products'!$A$1:$H$1,0))</f>
        <v>Wool</v>
      </c>
      <c r="J2298" t="str">
        <f>VLOOKUP($C2298,'Raw-products'!$A$2:$H$1261,MATCH(J$1,'Raw-products'!$A$1:$H$1,0))</f>
        <v>XS</v>
      </c>
      <c r="K2298" t="str">
        <f>VLOOKUP($C2298,'Raw-products'!$A$2:$H$1261,MATCH(K$1,'Raw-products'!$A$1:$H$1,0))</f>
        <v>violet</v>
      </c>
      <c r="L2298">
        <f>VLOOKUP($C2298,'Raw-products'!$A$2:$H$1261,MATCH(L$1,'Raw-products'!$A$1:$H$1,0))</f>
        <v>111</v>
      </c>
      <c r="M2298">
        <f>VLOOKUP($C2298,'Raw-products'!$A$2:$H$1261,MATCH(M$1,'Raw-products'!$A$1:$H$1,0))</f>
        <v>80</v>
      </c>
      <c r="N2298" s="5">
        <f t="shared" si="70"/>
        <v>8880</v>
      </c>
      <c r="O2298" cm="1">
        <f t="array" ref="O2298:R2298">_xlfn.XLOOKUP($B2298,'Raw -orders'!$A:$A,'Raw -orders'!$B:$E)</f>
        <v>7</v>
      </c>
      <c r="P2298">
        <v>48935</v>
      </c>
      <c r="Q2298" s="1">
        <v>44337</v>
      </c>
      <c r="R2298" s="1">
        <v>44339</v>
      </c>
      <c r="S2298" t="str" cm="1">
        <f t="array" ref="S2298:Z2298">_xlfn.XLOOKUP($O2298,'Raw - customers'!$A:$A,'Raw - customers'!$B:$I)</f>
        <v>Winslow Ewbanck</v>
      </c>
      <c r="T2298" t="str">
        <v>Bigender</v>
      </c>
      <c r="U2298">
        <v>76</v>
      </c>
      <c r="V2298" t="str">
        <v>92 Hills Station StApt. 683</v>
      </c>
      <c r="W2298">
        <v>793</v>
      </c>
      <c r="X2298" t="str">
        <v>Masonfurt</v>
      </c>
      <c r="Y2298" t="str">
        <v>Queensland</v>
      </c>
      <c r="Z2298" t="str">
        <v>Australia</v>
      </c>
      <c r="AA2298">
        <v>5</v>
      </c>
      <c r="AB2298" s="3" t="str">
        <f t="shared" si="71"/>
        <v>0 to 10</v>
      </c>
      <c r="AM2298" s="6">
        <v>7</v>
      </c>
      <c r="AN2298" s="6" t="s">
        <v>1355</v>
      </c>
    </row>
    <row r="2299" spans="1:40" x14ac:dyDescent="0.25">
      <c r="A2299">
        <v>2297</v>
      </c>
      <c r="B2299">
        <v>466</v>
      </c>
      <c r="C2299">
        <v>1188</v>
      </c>
      <c r="D2299">
        <v>99</v>
      </c>
      <c r="E2299">
        <v>1</v>
      </c>
      <c r="F2299">
        <v>99</v>
      </c>
      <c r="G2299">
        <v>1</v>
      </c>
      <c r="H2299" t="str">
        <f>VLOOKUP($C2299,'Raw-products'!$A$2:$H$1261,MATCH(H$1,'Raw-products'!$A$1:$H$1,0))</f>
        <v>Trousers</v>
      </c>
      <c r="I2299" t="str">
        <f>VLOOKUP($C2299,'Raw-products'!$A$2:$H$1261,MATCH(I$1,'Raw-products'!$A$1:$H$1,0))</f>
        <v>High-Waisted</v>
      </c>
      <c r="J2299" t="str">
        <f>VLOOKUP($C2299,'Raw-products'!$A$2:$H$1261,MATCH(J$1,'Raw-products'!$A$1:$H$1,0))</f>
        <v>L</v>
      </c>
      <c r="K2299" t="str">
        <f>VLOOKUP($C2299,'Raw-products'!$A$2:$H$1261,MATCH(K$1,'Raw-products'!$A$1:$H$1,0))</f>
        <v>violet</v>
      </c>
      <c r="L2299">
        <f>VLOOKUP($C2299,'Raw-products'!$A$2:$H$1261,MATCH(L$1,'Raw-products'!$A$1:$H$1,0))</f>
        <v>98</v>
      </c>
      <c r="M2299">
        <f>VLOOKUP($C2299,'Raw-products'!$A$2:$H$1261,MATCH(M$1,'Raw-products'!$A$1:$H$1,0))</f>
        <v>68</v>
      </c>
      <c r="N2299" s="5">
        <f t="shared" si="70"/>
        <v>6664</v>
      </c>
      <c r="O2299" cm="1">
        <f t="array" ref="O2299:R2299">_xlfn.XLOOKUP($B2299,'Raw -orders'!$A:$A,'Raw -orders'!$B:$E)</f>
        <v>628</v>
      </c>
      <c r="P2299">
        <v>11363</v>
      </c>
      <c r="Q2299" s="1">
        <v>44357</v>
      </c>
      <c r="R2299" s="1">
        <v>44382</v>
      </c>
      <c r="S2299" t="str" cm="1">
        <f t="array" ref="S2299:Z2299">_xlfn.XLOOKUP($O2299,'Raw - customers'!$A:$A,'Raw - customers'!$B:$I)</f>
        <v>Frayda Simonini</v>
      </c>
      <c r="T2299" t="str">
        <v>Non-binary</v>
      </c>
      <c r="U2299">
        <v>75</v>
      </c>
      <c r="V2299" t="str">
        <v>774 Christiansen StreetSuite 261</v>
      </c>
      <c r="W2299">
        <v>2197</v>
      </c>
      <c r="X2299" t="str">
        <v>West Sophie</v>
      </c>
      <c r="Y2299" t="str">
        <v>Northern Territory</v>
      </c>
      <c r="Z2299" t="str">
        <v>Australia</v>
      </c>
      <c r="AA2299">
        <v>6</v>
      </c>
      <c r="AB2299" s="3" t="str">
        <f t="shared" si="71"/>
        <v>20 to 30</v>
      </c>
      <c r="AM2299" s="6">
        <v>628</v>
      </c>
      <c r="AN2299" s="6" t="s">
        <v>1339</v>
      </c>
    </row>
    <row r="2300" spans="1:40" x14ac:dyDescent="0.25">
      <c r="A2300">
        <v>2298</v>
      </c>
      <c r="B2300">
        <v>466</v>
      </c>
      <c r="C2300">
        <v>733</v>
      </c>
      <c r="D2300">
        <v>119</v>
      </c>
      <c r="E2300">
        <v>3</v>
      </c>
      <c r="F2300">
        <v>357</v>
      </c>
      <c r="G2300">
        <v>1</v>
      </c>
      <c r="H2300" t="str">
        <f>VLOOKUP($C2300,'Raw-products'!$A$2:$H$1261,MATCH(H$1,'Raw-products'!$A$1:$H$1,0))</f>
        <v>Jacket</v>
      </c>
      <c r="I2300" t="str">
        <f>VLOOKUP($C2300,'Raw-products'!$A$2:$H$1261,MATCH(I$1,'Raw-products'!$A$1:$H$1,0))</f>
        <v>Trench Coat</v>
      </c>
      <c r="J2300" t="str">
        <f>VLOOKUP($C2300,'Raw-products'!$A$2:$H$1261,MATCH(J$1,'Raw-products'!$A$1:$H$1,0))</f>
        <v>L</v>
      </c>
      <c r="K2300" t="str">
        <f>VLOOKUP($C2300,'Raw-products'!$A$2:$H$1261,MATCH(K$1,'Raw-products'!$A$1:$H$1,0))</f>
        <v>violet</v>
      </c>
      <c r="L2300">
        <f>VLOOKUP($C2300,'Raw-products'!$A$2:$H$1261,MATCH(L$1,'Raw-products'!$A$1:$H$1,0))</f>
        <v>112</v>
      </c>
      <c r="M2300">
        <f>VLOOKUP($C2300,'Raw-products'!$A$2:$H$1261,MATCH(M$1,'Raw-products'!$A$1:$H$1,0))</f>
        <v>76</v>
      </c>
      <c r="N2300" s="5">
        <f t="shared" si="70"/>
        <v>8512</v>
      </c>
      <c r="O2300" cm="1">
        <f t="array" ref="O2300:R2300">_xlfn.XLOOKUP($B2300,'Raw -orders'!$A:$A,'Raw -orders'!$B:$E)</f>
        <v>628</v>
      </c>
      <c r="P2300">
        <v>11363</v>
      </c>
      <c r="Q2300" s="1">
        <v>44357</v>
      </c>
      <c r="R2300" s="1">
        <v>44382</v>
      </c>
      <c r="S2300" t="str" cm="1">
        <f t="array" ref="S2300:Z2300">_xlfn.XLOOKUP($O2300,'Raw - customers'!$A:$A,'Raw - customers'!$B:$I)</f>
        <v>Frayda Simonini</v>
      </c>
      <c r="T2300" t="str">
        <v>Non-binary</v>
      </c>
      <c r="U2300">
        <v>75</v>
      </c>
      <c r="V2300" t="str">
        <v>774 Christiansen StreetSuite 261</v>
      </c>
      <c r="W2300">
        <v>2197</v>
      </c>
      <c r="X2300" t="str">
        <v>West Sophie</v>
      </c>
      <c r="Y2300" t="str">
        <v>Northern Territory</v>
      </c>
      <c r="Z2300" t="str">
        <v>Australia</v>
      </c>
      <c r="AA2300">
        <v>6</v>
      </c>
      <c r="AB2300" s="3" t="str">
        <f t="shared" si="71"/>
        <v>20 to 30</v>
      </c>
      <c r="AM2300" s="6">
        <v>628</v>
      </c>
      <c r="AN2300" s="6" t="s">
        <v>1339</v>
      </c>
    </row>
    <row r="2301" spans="1:40" x14ac:dyDescent="0.25">
      <c r="A2301">
        <v>2299</v>
      </c>
      <c r="B2301">
        <v>466</v>
      </c>
      <c r="C2301">
        <v>718</v>
      </c>
      <c r="D2301">
        <v>119</v>
      </c>
      <c r="E2301">
        <v>1</v>
      </c>
      <c r="F2301">
        <v>119</v>
      </c>
      <c r="G2301">
        <v>1</v>
      </c>
      <c r="H2301" t="str">
        <f>VLOOKUP($C2301,'Raw-products'!$A$2:$H$1261,MATCH(H$1,'Raw-products'!$A$1:$H$1,0))</f>
        <v>Jacket</v>
      </c>
      <c r="I2301" t="str">
        <f>VLOOKUP($C2301,'Raw-products'!$A$2:$H$1261,MATCH(I$1,'Raw-products'!$A$1:$H$1,0))</f>
        <v>Trench Coat</v>
      </c>
      <c r="J2301" t="str">
        <f>VLOOKUP($C2301,'Raw-products'!$A$2:$H$1261,MATCH(J$1,'Raw-products'!$A$1:$H$1,0))</f>
        <v>L</v>
      </c>
      <c r="K2301" t="str">
        <f>VLOOKUP($C2301,'Raw-products'!$A$2:$H$1261,MATCH(K$1,'Raw-products'!$A$1:$H$1,0))</f>
        <v>green</v>
      </c>
      <c r="L2301">
        <f>VLOOKUP($C2301,'Raw-products'!$A$2:$H$1261,MATCH(L$1,'Raw-products'!$A$1:$H$1,0))</f>
        <v>112</v>
      </c>
      <c r="M2301">
        <f>VLOOKUP($C2301,'Raw-products'!$A$2:$H$1261,MATCH(M$1,'Raw-products'!$A$1:$H$1,0))</f>
        <v>73</v>
      </c>
      <c r="N2301" s="5">
        <f t="shared" si="70"/>
        <v>8176</v>
      </c>
      <c r="O2301" cm="1">
        <f t="array" ref="O2301:R2301">_xlfn.XLOOKUP($B2301,'Raw -orders'!$A:$A,'Raw -orders'!$B:$E)</f>
        <v>628</v>
      </c>
      <c r="P2301">
        <v>11363</v>
      </c>
      <c r="Q2301" s="1">
        <v>44357</v>
      </c>
      <c r="R2301" s="1">
        <v>44382</v>
      </c>
      <c r="S2301" t="str" cm="1">
        <f t="array" ref="S2301:Z2301">_xlfn.XLOOKUP($O2301,'Raw - customers'!$A:$A,'Raw - customers'!$B:$I)</f>
        <v>Frayda Simonini</v>
      </c>
      <c r="T2301" t="str">
        <v>Non-binary</v>
      </c>
      <c r="U2301">
        <v>75</v>
      </c>
      <c r="V2301" t="str">
        <v>774 Christiansen StreetSuite 261</v>
      </c>
      <c r="W2301">
        <v>2197</v>
      </c>
      <c r="X2301" t="str">
        <v>West Sophie</v>
      </c>
      <c r="Y2301" t="str">
        <v>Northern Territory</v>
      </c>
      <c r="Z2301" t="str">
        <v>Australia</v>
      </c>
      <c r="AA2301">
        <v>6</v>
      </c>
      <c r="AB2301" s="3" t="str">
        <f t="shared" si="71"/>
        <v>20 to 30</v>
      </c>
      <c r="AM2301" s="6">
        <v>628</v>
      </c>
      <c r="AN2301" s="6" t="s">
        <v>1339</v>
      </c>
    </row>
    <row r="2302" spans="1:40" x14ac:dyDescent="0.25">
      <c r="A2302">
        <v>2300</v>
      </c>
      <c r="B2302">
        <v>466</v>
      </c>
      <c r="C2302">
        <v>1157</v>
      </c>
      <c r="D2302">
        <v>99</v>
      </c>
      <c r="E2302">
        <v>1</v>
      </c>
      <c r="F2302">
        <v>99</v>
      </c>
      <c r="G2302">
        <v>1</v>
      </c>
      <c r="H2302" t="str">
        <f>VLOOKUP($C2302,'Raw-products'!$A$2:$H$1261,MATCH(H$1,'Raw-products'!$A$1:$H$1,0))</f>
        <v>Trousers</v>
      </c>
      <c r="I2302" t="str">
        <f>VLOOKUP($C2302,'Raw-products'!$A$2:$H$1261,MATCH(I$1,'Raw-products'!$A$1:$H$1,0))</f>
        <v>High-Waisted</v>
      </c>
      <c r="J2302" t="str">
        <f>VLOOKUP($C2302,'Raw-products'!$A$2:$H$1261,MATCH(J$1,'Raw-products'!$A$1:$H$1,0))</f>
        <v>M</v>
      </c>
      <c r="K2302" t="str">
        <f>VLOOKUP($C2302,'Raw-products'!$A$2:$H$1261,MATCH(K$1,'Raw-products'!$A$1:$H$1,0))</f>
        <v>red</v>
      </c>
      <c r="L2302">
        <f>VLOOKUP($C2302,'Raw-products'!$A$2:$H$1261,MATCH(L$1,'Raw-products'!$A$1:$H$1,0))</f>
        <v>98</v>
      </c>
      <c r="M2302">
        <f>VLOOKUP($C2302,'Raw-products'!$A$2:$H$1261,MATCH(M$1,'Raw-products'!$A$1:$H$1,0))</f>
        <v>59</v>
      </c>
      <c r="N2302" s="5">
        <f t="shared" si="70"/>
        <v>5782</v>
      </c>
      <c r="O2302" cm="1">
        <f t="array" ref="O2302:R2302">_xlfn.XLOOKUP($B2302,'Raw -orders'!$A:$A,'Raw -orders'!$B:$E)</f>
        <v>628</v>
      </c>
      <c r="P2302">
        <v>11363</v>
      </c>
      <c r="Q2302" s="1">
        <v>44357</v>
      </c>
      <c r="R2302" s="1">
        <v>44382</v>
      </c>
      <c r="S2302" t="str" cm="1">
        <f t="array" ref="S2302:Z2302">_xlfn.XLOOKUP($O2302,'Raw - customers'!$A:$A,'Raw - customers'!$B:$I)</f>
        <v>Frayda Simonini</v>
      </c>
      <c r="T2302" t="str">
        <v>Non-binary</v>
      </c>
      <c r="U2302">
        <v>75</v>
      </c>
      <c r="V2302" t="str">
        <v>774 Christiansen StreetSuite 261</v>
      </c>
      <c r="W2302">
        <v>2197</v>
      </c>
      <c r="X2302" t="str">
        <v>West Sophie</v>
      </c>
      <c r="Y2302" t="str">
        <v>Northern Territory</v>
      </c>
      <c r="Z2302" t="str">
        <v>Australia</v>
      </c>
      <c r="AA2302">
        <v>6</v>
      </c>
      <c r="AB2302" s="3" t="str">
        <f t="shared" si="71"/>
        <v>20 to 30</v>
      </c>
      <c r="AM2302" s="6">
        <v>628</v>
      </c>
      <c r="AN2302" s="6" t="s">
        <v>1339</v>
      </c>
    </row>
    <row r="2303" spans="1:40" x14ac:dyDescent="0.25">
      <c r="A2303">
        <v>2301</v>
      </c>
      <c r="B2303">
        <v>467</v>
      </c>
      <c r="C2303">
        <v>356</v>
      </c>
      <c r="D2303">
        <v>94</v>
      </c>
      <c r="E2303">
        <v>1</v>
      </c>
      <c r="F2303">
        <v>94</v>
      </c>
      <c r="G2303">
        <v>1</v>
      </c>
      <c r="H2303" t="str">
        <f>VLOOKUP($C2303,'Raw-products'!$A$2:$H$1261,MATCH(H$1,'Raw-products'!$A$1:$H$1,0))</f>
        <v>Shirt</v>
      </c>
      <c r="I2303" t="str">
        <f>VLOOKUP($C2303,'Raw-products'!$A$2:$H$1261,MATCH(I$1,'Raw-products'!$A$1:$H$1,0))</f>
        <v>Henley</v>
      </c>
      <c r="J2303" t="str">
        <f>VLOOKUP($C2303,'Raw-products'!$A$2:$H$1261,MATCH(J$1,'Raw-products'!$A$1:$H$1,0))</f>
        <v>S</v>
      </c>
      <c r="K2303" t="str">
        <f>VLOOKUP($C2303,'Raw-products'!$A$2:$H$1261,MATCH(K$1,'Raw-products'!$A$1:$H$1,0))</f>
        <v>orange</v>
      </c>
      <c r="L2303">
        <f>VLOOKUP($C2303,'Raw-products'!$A$2:$H$1261,MATCH(L$1,'Raw-products'!$A$1:$H$1,0))</f>
        <v>92</v>
      </c>
      <c r="M2303">
        <f>VLOOKUP($C2303,'Raw-products'!$A$2:$H$1261,MATCH(M$1,'Raw-products'!$A$1:$H$1,0))</f>
        <v>46</v>
      </c>
      <c r="N2303" s="5">
        <f t="shared" si="70"/>
        <v>4232</v>
      </c>
      <c r="O2303" cm="1">
        <f t="array" ref="O2303:R2303">_xlfn.XLOOKUP($B2303,'Raw -orders'!$A:$A,'Raw -orders'!$B:$E)</f>
        <v>102</v>
      </c>
      <c r="P2303">
        <v>23636</v>
      </c>
      <c r="Q2303" s="1">
        <v>44251</v>
      </c>
      <c r="R2303" s="1">
        <v>44265</v>
      </c>
      <c r="S2303" t="str" cm="1">
        <f t="array" ref="S2303:Z2303">_xlfn.XLOOKUP($O2303,'Raw - customers'!$A:$A,'Raw - customers'!$B:$I)</f>
        <v>Hurleigh Sieb</v>
      </c>
      <c r="T2303" t="str">
        <v>Genderfluid</v>
      </c>
      <c r="U2303">
        <v>32</v>
      </c>
      <c r="V2303" t="str">
        <v>1737 Schroeder LoopSuite 349</v>
      </c>
      <c r="W2303">
        <v>6848</v>
      </c>
      <c r="X2303" t="str">
        <v>Port Sarah</v>
      </c>
      <c r="Y2303" t="str">
        <v>Queensland</v>
      </c>
      <c r="Z2303" t="str">
        <v>Australia</v>
      </c>
      <c r="AA2303">
        <v>2</v>
      </c>
      <c r="AB2303" s="3" t="str">
        <f t="shared" si="71"/>
        <v>10 to 20</v>
      </c>
      <c r="AM2303" s="6">
        <v>102</v>
      </c>
      <c r="AN2303" s="6" t="s">
        <v>1355</v>
      </c>
    </row>
    <row r="2304" spans="1:40" x14ac:dyDescent="0.25">
      <c r="A2304">
        <v>2302</v>
      </c>
      <c r="B2304">
        <v>467</v>
      </c>
      <c r="C2304">
        <v>1152</v>
      </c>
      <c r="D2304">
        <v>102</v>
      </c>
      <c r="E2304">
        <v>1</v>
      </c>
      <c r="F2304">
        <v>102</v>
      </c>
      <c r="G2304">
        <v>1</v>
      </c>
      <c r="H2304" t="str">
        <f>VLOOKUP($C2304,'Raw-products'!$A$2:$H$1261,MATCH(H$1,'Raw-products'!$A$1:$H$1,0))</f>
        <v>Trousers</v>
      </c>
      <c r="I2304" t="str">
        <f>VLOOKUP($C2304,'Raw-products'!$A$2:$H$1261,MATCH(I$1,'Raw-products'!$A$1:$H$1,0))</f>
        <v>Cargo Pants</v>
      </c>
      <c r="J2304" t="str">
        <f>VLOOKUP($C2304,'Raw-products'!$A$2:$H$1261,MATCH(J$1,'Raw-products'!$A$1:$H$1,0))</f>
        <v>M</v>
      </c>
      <c r="K2304" t="str">
        <f>VLOOKUP($C2304,'Raw-products'!$A$2:$H$1261,MATCH(K$1,'Raw-products'!$A$1:$H$1,0))</f>
        <v>violet</v>
      </c>
      <c r="L2304">
        <f>VLOOKUP($C2304,'Raw-products'!$A$2:$H$1261,MATCH(L$1,'Raw-products'!$A$1:$H$1,0))</f>
        <v>106</v>
      </c>
      <c r="M2304">
        <f>VLOOKUP($C2304,'Raw-products'!$A$2:$H$1261,MATCH(M$1,'Raw-products'!$A$1:$H$1,0))</f>
        <v>58</v>
      </c>
      <c r="N2304" s="5">
        <f t="shared" si="70"/>
        <v>6148</v>
      </c>
      <c r="O2304" cm="1">
        <f t="array" ref="O2304:R2304">_xlfn.XLOOKUP($B2304,'Raw -orders'!$A:$A,'Raw -orders'!$B:$E)</f>
        <v>102</v>
      </c>
      <c r="P2304">
        <v>23636</v>
      </c>
      <c r="Q2304" s="1">
        <v>44251</v>
      </c>
      <c r="R2304" s="1">
        <v>44265</v>
      </c>
      <c r="S2304" t="str" cm="1">
        <f t="array" ref="S2304:Z2304">_xlfn.XLOOKUP($O2304,'Raw - customers'!$A:$A,'Raw - customers'!$B:$I)</f>
        <v>Hurleigh Sieb</v>
      </c>
      <c r="T2304" t="str">
        <v>Genderfluid</v>
      </c>
      <c r="U2304">
        <v>32</v>
      </c>
      <c r="V2304" t="str">
        <v>1737 Schroeder LoopSuite 349</v>
      </c>
      <c r="W2304">
        <v>6848</v>
      </c>
      <c r="X2304" t="str">
        <v>Port Sarah</v>
      </c>
      <c r="Y2304" t="str">
        <v>Queensland</v>
      </c>
      <c r="Z2304" t="str">
        <v>Australia</v>
      </c>
      <c r="AA2304">
        <v>2</v>
      </c>
      <c r="AB2304" s="3" t="str">
        <f t="shared" si="71"/>
        <v>10 to 20</v>
      </c>
      <c r="AM2304" s="6">
        <v>102</v>
      </c>
      <c r="AN2304" s="6" t="s">
        <v>1355</v>
      </c>
    </row>
    <row r="2305" spans="1:40" x14ac:dyDescent="0.25">
      <c r="A2305">
        <v>2303</v>
      </c>
      <c r="B2305">
        <v>467</v>
      </c>
      <c r="C2305">
        <v>1210</v>
      </c>
      <c r="D2305">
        <v>105</v>
      </c>
      <c r="E2305">
        <v>3</v>
      </c>
      <c r="F2305">
        <v>315</v>
      </c>
      <c r="G2305">
        <v>1</v>
      </c>
      <c r="H2305" t="str">
        <f>VLOOKUP($C2305,'Raw-products'!$A$2:$H$1261,MATCH(H$1,'Raw-products'!$A$1:$H$1,0))</f>
        <v>Trousers</v>
      </c>
      <c r="I2305" t="str">
        <f>VLOOKUP($C2305,'Raw-products'!$A$2:$H$1261,MATCH(I$1,'Raw-products'!$A$1:$H$1,0))</f>
        <v>Pleated</v>
      </c>
      <c r="J2305" t="str">
        <f>VLOOKUP($C2305,'Raw-products'!$A$2:$H$1261,MATCH(J$1,'Raw-products'!$A$1:$H$1,0))</f>
        <v>XS</v>
      </c>
      <c r="K2305" t="str">
        <f>VLOOKUP($C2305,'Raw-products'!$A$2:$H$1261,MATCH(K$1,'Raw-products'!$A$1:$H$1,0))</f>
        <v>blue</v>
      </c>
      <c r="L2305">
        <f>VLOOKUP($C2305,'Raw-products'!$A$2:$H$1261,MATCH(L$1,'Raw-products'!$A$1:$H$1,0))</f>
        <v>90</v>
      </c>
      <c r="M2305">
        <f>VLOOKUP($C2305,'Raw-products'!$A$2:$H$1261,MATCH(M$1,'Raw-products'!$A$1:$H$1,0))</f>
        <v>62</v>
      </c>
      <c r="N2305" s="5">
        <f t="shared" si="70"/>
        <v>5580</v>
      </c>
      <c r="O2305" cm="1">
        <f t="array" ref="O2305:R2305">_xlfn.XLOOKUP($B2305,'Raw -orders'!$A:$A,'Raw -orders'!$B:$E)</f>
        <v>102</v>
      </c>
      <c r="P2305">
        <v>23636</v>
      </c>
      <c r="Q2305" s="1">
        <v>44251</v>
      </c>
      <c r="R2305" s="1">
        <v>44265</v>
      </c>
      <c r="S2305" t="str" cm="1">
        <f t="array" ref="S2305:Z2305">_xlfn.XLOOKUP($O2305,'Raw - customers'!$A:$A,'Raw - customers'!$B:$I)</f>
        <v>Hurleigh Sieb</v>
      </c>
      <c r="T2305" t="str">
        <v>Genderfluid</v>
      </c>
      <c r="U2305">
        <v>32</v>
      </c>
      <c r="V2305" t="str">
        <v>1737 Schroeder LoopSuite 349</v>
      </c>
      <c r="W2305">
        <v>6848</v>
      </c>
      <c r="X2305" t="str">
        <v>Port Sarah</v>
      </c>
      <c r="Y2305" t="str">
        <v>Queensland</v>
      </c>
      <c r="Z2305" t="str">
        <v>Australia</v>
      </c>
      <c r="AA2305">
        <v>2</v>
      </c>
      <c r="AB2305" s="3" t="str">
        <f t="shared" si="71"/>
        <v>10 to 20</v>
      </c>
      <c r="AM2305" s="6">
        <v>102</v>
      </c>
      <c r="AN2305" s="6" t="s">
        <v>1355</v>
      </c>
    </row>
    <row r="2306" spans="1:40" x14ac:dyDescent="0.25">
      <c r="A2306">
        <v>2304</v>
      </c>
      <c r="B2306">
        <v>467</v>
      </c>
      <c r="C2306">
        <v>694</v>
      </c>
      <c r="D2306">
        <v>113</v>
      </c>
      <c r="E2306">
        <v>1</v>
      </c>
      <c r="F2306">
        <v>113</v>
      </c>
      <c r="G2306">
        <v>1</v>
      </c>
      <c r="H2306" t="str">
        <f>VLOOKUP($C2306,'Raw-products'!$A$2:$H$1261,MATCH(H$1,'Raw-products'!$A$1:$H$1,0))</f>
        <v>Jacket</v>
      </c>
      <c r="I2306" t="str">
        <f>VLOOKUP($C2306,'Raw-products'!$A$2:$H$1261,MATCH(I$1,'Raw-products'!$A$1:$H$1,0))</f>
        <v>Parka</v>
      </c>
      <c r="J2306" t="str">
        <f>VLOOKUP($C2306,'Raw-products'!$A$2:$H$1261,MATCH(J$1,'Raw-products'!$A$1:$H$1,0))</f>
        <v>XL</v>
      </c>
      <c r="K2306" t="str">
        <f>VLOOKUP($C2306,'Raw-products'!$A$2:$H$1261,MATCH(K$1,'Raw-products'!$A$1:$H$1,0))</f>
        <v>indigo</v>
      </c>
      <c r="L2306">
        <f>VLOOKUP($C2306,'Raw-products'!$A$2:$H$1261,MATCH(L$1,'Raw-products'!$A$1:$H$1,0))</f>
        <v>119</v>
      </c>
      <c r="M2306">
        <f>VLOOKUP($C2306,'Raw-products'!$A$2:$H$1261,MATCH(M$1,'Raw-products'!$A$1:$H$1,0))</f>
        <v>78</v>
      </c>
      <c r="N2306" s="5">
        <f t="shared" si="70"/>
        <v>9282</v>
      </c>
      <c r="O2306" cm="1">
        <f t="array" ref="O2306:R2306">_xlfn.XLOOKUP($B2306,'Raw -orders'!$A:$A,'Raw -orders'!$B:$E)</f>
        <v>102</v>
      </c>
      <c r="P2306">
        <v>23636</v>
      </c>
      <c r="Q2306" s="1">
        <v>44251</v>
      </c>
      <c r="R2306" s="1">
        <v>44265</v>
      </c>
      <c r="S2306" t="str" cm="1">
        <f t="array" ref="S2306:Z2306">_xlfn.XLOOKUP($O2306,'Raw - customers'!$A:$A,'Raw - customers'!$B:$I)</f>
        <v>Hurleigh Sieb</v>
      </c>
      <c r="T2306" t="str">
        <v>Genderfluid</v>
      </c>
      <c r="U2306">
        <v>32</v>
      </c>
      <c r="V2306" t="str">
        <v>1737 Schroeder LoopSuite 349</v>
      </c>
      <c r="W2306">
        <v>6848</v>
      </c>
      <c r="X2306" t="str">
        <v>Port Sarah</v>
      </c>
      <c r="Y2306" t="str">
        <v>Queensland</v>
      </c>
      <c r="Z2306" t="str">
        <v>Australia</v>
      </c>
      <c r="AA2306">
        <v>2</v>
      </c>
      <c r="AB2306" s="3" t="str">
        <f t="shared" si="71"/>
        <v>10 to 20</v>
      </c>
      <c r="AM2306" s="6">
        <v>102</v>
      </c>
      <c r="AN2306" s="6" t="s">
        <v>1355</v>
      </c>
    </row>
    <row r="2307" spans="1:40" x14ac:dyDescent="0.25">
      <c r="A2307">
        <v>2305</v>
      </c>
      <c r="B2307">
        <v>467</v>
      </c>
      <c r="C2307">
        <v>979</v>
      </c>
      <c r="D2307">
        <v>97</v>
      </c>
      <c r="E2307">
        <v>1</v>
      </c>
      <c r="F2307">
        <v>97</v>
      </c>
      <c r="G2307">
        <v>1</v>
      </c>
      <c r="H2307" t="str">
        <f>VLOOKUP($C2307,'Raw-products'!$A$2:$H$1261,MATCH(H$1,'Raw-products'!$A$1:$H$1,0))</f>
        <v>Trousers</v>
      </c>
      <c r="I2307" t="str">
        <f>VLOOKUP($C2307,'Raw-products'!$A$2:$H$1261,MATCH(I$1,'Raw-products'!$A$1:$H$1,0))</f>
        <v>Slim-Fit</v>
      </c>
      <c r="J2307" t="str">
        <f>VLOOKUP($C2307,'Raw-products'!$A$2:$H$1261,MATCH(J$1,'Raw-products'!$A$1:$H$1,0))</f>
        <v>XL</v>
      </c>
      <c r="K2307" t="str">
        <f>VLOOKUP($C2307,'Raw-products'!$A$2:$H$1261,MATCH(K$1,'Raw-products'!$A$1:$H$1,0))</f>
        <v>violet</v>
      </c>
      <c r="L2307">
        <f>VLOOKUP($C2307,'Raw-products'!$A$2:$H$1261,MATCH(L$1,'Raw-products'!$A$1:$H$1,0))</f>
        <v>119</v>
      </c>
      <c r="M2307">
        <f>VLOOKUP($C2307,'Raw-products'!$A$2:$H$1261,MATCH(M$1,'Raw-products'!$A$1:$H$1,0))</f>
        <v>48</v>
      </c>
      <c r="N2307" s="5">
        <f t="shared" ref="N2307:N2370" si="72">$L2307*$M2307</f>
        <v>5712</v>
      </c>
      <c r="O2307" cm="1">
        <f t="array" ref="O2307:R2307">_xlfn.XLOOKUP($B2307,'Raw -orders'!$A:$A,'Raw -orders'!$B:$E)</f>
        <v>102</v>
      </c>
      <c r="P2307">
        <v>23636</v>
      </c>
      <c r="Q2307" s="1">
        <v>44251</v>
      </c>
      <c r="R2307" s="1">
        <v>44265</v>
      </c>
      <c r="S2307" t="str" cm="1">
        <f t="array" ref="S2307:Z2307">_xlfn.XLOOKUP($O2307,'Raw - customers'!$A:$A,'Raw - customers'!$B:$I)</f>
        <v>Hurleigh Sieb</v>
      </c>
      <c r="T2307" t="str">
        <v>Genderfluid</v>
      </c>
      <c r="U2307">
        <v>32</v>
      </c>
      <c r="V2307" t="str">
        <v>1737 Schroeder LoopSuite 349</v>
      </c>
      <c r="W2307">
        <v>6848</v>
      </c>
      <c r="X2307" t="str">
        <v>Port Sarah</v>
      </c>
      <c r="Y2307" t="str">
        <v>Queensland</v>
      </c>
      <c r="Z2307" t="str">
        <v>Australia</v>
      </c>
      <c r="AA2307">
        <v>2</v>
      </c>
      <c r="AB2307" s="3" t="str">
        <f t="shared" ref="AB2307:AB2370" si="73">IF(AND(DATEDIF($Q2307,$R2307,"D")&gt;0,DATEDIF($Q2307,$R2307,"D")&lt;=10),"0 to 10",IF(AND(DATEDIF($Q2307,$R2307,"D")&gt;10,DATEDIF($Q2307,$R2307,"D")&lt;=20),"10 to 20",IF(AND(DATEDIF($Q2307,$R2307,"D")&gt;20,DATEDIF($Q2307,$R2307,"D")&lt;=30),"20 to 30")))</f>
        <v>10 to 20</v>
      </c>
      <c r="AM2307" s="6">
        <v>102</v>
      </c>
      <c r="AN2307" s="6" t="s">
        <v>1355</v>
      </c>
    </row>
    <row r="2308" spans="1:40" x14ac:dyDescent="0.25">
      <c r="A2308">
        <v>2306</v>
      </c>
      <c r="B2308">
        <v>467</v>
      </c>
      <c r="C2308">
        <v>625</v>
      </c>
      <c r="D2308">
        <v>112</v>
      </c>
      <c r="E2308">
        <v>3</v>
      </c>
      <c r="F2308">
        <v>336</v>
      </c>
      <c r="G2308">
        <v>1</v>
      </c>
      <c r="H2308" t="str">
        <f>VLOOKUP($C2308,'Raw-products'!$A$2:$H$1261,MATCH(H$1,'Raw-products'!$A$1:$H$1,0))</f>
        <v>Jacket</v>
      </c>
      <c r="I2308" t="str">
        <f>VLOOKUP($C2308,'Raw-products'!$A$2:$H$1261,MATCH(I$1,'Raw-products'!$A$1:$H$1,0))</f>
        <v>Cardigan</v>
      </c>
      <c r="J2308" t="str">
        <f>VLOOKUP($C2308,'Raw-products'!$A$2:$H$1261,MATCH(J$1,'Raw-products'!$A$1:$H$1,0))</f>
        <v>XS</v>
      </c>
      <c r="K2308" t="str">
        <f>VLOOKUP($C2308,'Raw-products'!$A$2:$H$1261,MATCH(K$1,'Raw-products'!$A$1:$H$1,0))</f>
        <v>violet</v>
      </c>
      <c r="L2308">
        <f>VLOOKUP($C2308,'Raw-products'!$A$2:$H$1261,MATCH(L$1,'Raw-products'!$A$1:$H$1,0))</f>
        <v>118</v>
      </c>
      <c r="M2308">
        <f>VLOOKUP($C2308,'Raw-products'!$A$2:$H$1261,MATCH(M$1,'Raw-products'!$A$1:$H$1,0))</f>
        <v>40</v>
      </c>
      <c r="N2308" s="5">
        <f t="shared" si="72"/>
        <v>4720</v>
      </c>
      <c r="O2308" cm="1">
        <f t="array" ref="O2308:R2308">_xlfn.XLOOKUP($B2308,'Raw -orders'!$A:$A,'Raw -orders'!$B:$E)</f>
        <v>102</v>
      </c>
      <c r="P2308">
        <v>23636</v>
      </c>
      <c r="Q2308" s="1">
        <v>44251</v>
      </c>
      <c r="R2308" s="1">
        <v>44265</v>
      </c>
      <c r="S2308" t="str" cm="1">
        <f t="array" ref="S2308:Z2308">_xlfn.XLOOKUP($O2308,'Raw - customers'!$A:$A,'Raw - customers'!$B:$I)</f>
        <v>Hurleigh Sieb</v>
      </c>
      <c r="T2308" t="str">
        <v>Genderfluid</v>
      </c>
      <c r="U2308">
        <v>32</v>
      </c>
      <c r="V2308" t="str">
        <v>1737 Schroeder LoopSuite 349</v>
      </c>
      <c r="W2308">
        <v>6848</v>
      </c>
      <c r="X2308" t="str">
        <v>Port Sarah</v>
      </c>
      <c r="Y2308" t="str">
        <v>Queensland</v>
      </c>
      <c r="Z2308" t="str">
        <v>Australia</v>
      </c>
      <c r="AA2308">
        <v>2</v>
      </c>
      <c r="AB2308" s="3" t="str">
        <f t="shared" si="73"/>
        <v>10 to 20</v>
      </c>
      <c r="AM2308" s="6">
        <v>102</v>
      </c>
      <c r="AN2308" s="6" t="s">
        <v>1355</v>
      </c>
    </row>
    <row r="2309" spans="1:40" x14ac:dyDescent="0.25">
      <c r="A2309">
        <v>2307</v>
      </c>
      <c r="B2309">
        <v>468</v>
      </c>
      <c r="C2309">
        <v>287</v>
      </c>
      <c r="D2309">
        <v>105</v>
      </c>
      <c r="E2309">
        <v>1</v>
      </c>
      <c r="F2309">
        <v>105</v>
      </c>
      <c r="G2309">
        <v>1</v>
      </c>
      <c r="H2309" t="str">
        <f>VLOOKUP($C2309,'Raw-products'!$A$2:$H$1261,MATCH(H$1,'Raw-products'!$A$1:$H$1,0))</f>
        <v>Shirt</v>
      </c>
      <c r="I2309" t="str">
        <f>VLOOKUP($C2309,'Raw-products'!$A$2:$H$1261,MATCH(I$1,'Raw-products'!$A$1:$H$1,0))</f>
        <v>Cuban Collar</v>
      </c>
      <c r="J2309" t="str">
        <f>VLOOKUP($C2309,'Raw-products'!$A$2:$H$1261,MATCH(J$1,'Raw-products'!$A$1:$H$1,0))</f>
        <v>M</v>
      </c>
      <c r="K2309" t="str">
        <f>VLOOKUP($C2309,'Raw-products'!$A$2:$H$1261,MATCH(K$1,'Raw-products'!$A$1:$H$1,0))</f>
        <v>orange</v>
      </c>
      <c r="L2309">
        <f>VLOOKUP($C2309,'Raw-products'!$A$2:$H$1261,MATCH(L$1,'Raw-products'!$A$1:$H$1,0))</f>
        <v>93</v>
      </c>
      <c r="M2309">
        <f>VLOOKUP($C2309,'Raw-products'!$A$2:$H$1261,MATCH(M$1,'Raw-products'!$A$1:$H$1,0))</f>
        <v>49</v>
      </c>
      <c r="N2309" s="5">
        <f t="shared" si="72"/>
        <v>4557</v>
      </c>
      <c r="O2309" cm="1">
        <f t="array" ref="O2309:R2309">_xlfn.XLOOKUP($B2309,'Raw -orders'!$A:$A,'Raw -orders'!$B:$E)</f>
        <v>238</v>
      </c>
      <c r="P2309">
        <v>56092</v>
      </c>
      <c r="Q2309" s="1">
        <v>44301</v>
      </c>
      <c r="R2309" s="1">
        <v>44303</v>
      </c>
      <c r="S2309" t="str" cm="1">
        <f t="array" ref="S2309:Z2309">_xlfn.XLOOKUP($O2309,'Raw - customers'!$A:$A,'Raw - customers'!$B:$I)</f>
        <v>Hilda Peter</v>
      </c>
      <c r="T2309" t="str">
        <v>Non-binary</v>
      </c>
      <c r="U2309">
        <v>30</v>
      </c>
      <c r="V2309" t="str">
        <v>4435 O'hara TerraceSuite 232</v>
      </c>
      <c r="W2309">
        <v>5289</v>
      </c>
      <c r="X2309" t="str">
        <v>New Sophie</v>
      </c>
      <c r="Y2309" t="str">
        <v>Tasmania</v>
      </c>
      <c r="Z2309" t="str">
        <v>Australia</v>
      </c>
      <c r="AA2309">
        <v>4</v>
      </c>
      <c r="AB2309" s="3" t="str">
        <f t="shared" si="73"/>
        <v>0 to 10</v>
      </c>
      <c r="AM2309" s="6">
        <v>238</v>
      </c>
      <c r="AN2309" s="6" t="s">
        <v>1414</v>
      </c>
    </row>
    <row r="2310" spans="1:40" x14ac:dyDescent="0.25">
      <c r="A2310">
        <v>2308</v>
      </c>
      <c r="B2310">
        <v>468</v>
      </c>
      <c r="C2310">
        <v>365</v>
      </c>
      <c r="D2310">
        <v>94</v>
      </c>
      <c r="E2310">
        <v>1</v>
      </c>
      <c r="F2310">
        <v>94</v>
      </c>
      <c r="G2310">
        <v>1</v>
      </c>
      <c r="H2310" t="str">
        <f>VLOOKUP($C2310,'Raw-products'!$A$2:$H$1261,MATCH(H$1,'Raw-products'!$A$1:$H$1,0))</f>
        <v>Shirt</v>
      </c>
      <c r="I2310" t="str">
        <f>VLOOKUP($C2310,'Raw-products'!$A$2:$H$1261,MATCH(I$1,'Raw-products'!$A$1:$H$1,0))</f>
        <v>Henley</v>
      </c>
      <c r="J2310" t="str">
        <f>VLOOKUP($C2310,'Raw-products'!$A$2:$H$1261,MATCH(J$1,'Raw-products'!$A$1:$H$1,0))</f>
        <v>XS</v>
      </c>
      <c r="K2310" t="str">
        <f>VLOOKUP($C2310,'Raw-products'!$A$2:$H$1261,MATCH(K$1,'Raw-products'!$A$1:$H$1,0))</f>
        <v>green</v>
      </c>
      <c r="L2310">
        <f>VLOOKUP($C2310,'Raw-products'!$A$2:$H$1261,MATCH(L$1,'Raw-products'!$A$1:$H$1,0))</f>
        <v>92</v>
      </c>
      <c r="M2310">
        <f>VLOOKUP($C2310,'Raw-products'!$A$2:$H$1261,MATCH(M$1,'Raw-products'!$A$1:$H$1,0))</f>
        <v>61</v>
      </c>
      <c r="N2310" s="5">
        <f t="shared" si="72"/>
        <v>5612</v>
      </c>
      <c r="O2310" cm="1">
        <f t="array" ref="O2310:R2310">_xlfn.XLOOKUP($B2310,'Raw -orders'!$A:$A,'Raw -orders'!$B:$E)</f>
        <v>238</v>
      </c>
      <c r="P2310">
        <v>56092</v>
      </c>
      <c r="Q2310" s="1">
        <v>44301</v>
      </c>
      <c r="R2310" s="1">
        <v>44303</v>
      </c>
      <c r="S2310" t="str" cm="1">
        <f t="array" ref="S2310:Z2310">_xlfn.XLOOKUP($O2310,'Raw - customers'!$A:$A,'Raw - customers'!$B:$I)</f>
        <v>Hilda Peter</v>
      </c>
      <c r="T2310" t="str">
        <v>Non-binary</v>
      </c>
      <c r="U2310">
        <v>30</v>
      </c>
      <c r="V2310" t="str">
        <v>4435 O'hara TerraceSuite 232</v>
      </c>
      <c r="W2310">
        <v>5289</v>
      </c>
      <c r="X2310" t="str">
        <v>New Sophie</v>
      </c>
      <c r="Y2310" t="str">
        <v>Tasmania</v>
      </c>
      <c r="Z2310" t="str">
        <v>Australia</v>
      </c>
      <c r="AA2310">
        <v>4</v>
      </c>
      <c r="AB2310" s="3" t="str">
        <f t="shared" si="73"/>
        <v>0 to 10</v>
      </c>
      <c r="AM2310" s="6">
        <v>238</v>
      </c>
      <c r="AN2310" s="6" t="s">
        <v>1414</v>
      </c>
    </row>
    <row r="2311" spans="1:40" x14ac:dyDescent="0.25">
      <c r="A2311">
        <v>2309</v>
      </c>
      <c r="B2311">
        <v>468</v>
      </c>
      <c r="C2311">
        <v>242</v>
      </c>
      <c r="D2311">
        <v>106</v>
      </c>
      <c r="E2311">
        <v>2</v>
      </c>
      <c r="F2311">
        <v>212</v>
      </c>
      <c r="G2311">
        <v>1</v>
      </c>
      <c r="H2311" t="str">
        <f>VLOOKUP($C2311,'Raw-products'!$A$2:$H$1261,MATCH(H$1,'Raw-products'!$A$1:$H$1,0))</f>
        <v>Shirt</v>
      </c>
      <c r="I2311" t="str">
        <f>VLOOKUP($C2311,'Raw-products'!$A$2:$H$1261,MATCH(I$1,'Raw-products'!$A$1:$H$1,0))</f>
        <v>Chambray</v>
      </c>
      <c r="J2311" t="str">
        <f>VLOOKUP($C2311,'Raw-products'!$A$2:$H$1261,MATCH(J$1,'Raw-products'!$A$1:$H$1,0))</f>
        <v>M</v>
      </c>
      <c r="K2311" t="str">
        <f>VLOOKUP($C2311,'Raw-products'!$A$2:$H$1261,MATCH(K$1,'Raw-products'!$A$1:$H$1,0))</f>
        <v>violet</v>
      </c>
      <c r="L2311">
        <f>VLOOKUP($C2311,'Raw-products'!$A$2:$H$1261,MATCH(L$1,'Raw-products'!$A$1:$H$1,0))</f>
        <v>105</v>
      </c>
      <c r="M2311">
        <f>VLOOKUP($C2311,'Raw-products'!$A$2:$H$1261,MATCH(M$1,'Raw-products'!$A$1:$H$1,0))</f>
        <v>72</v>
      </c>
      <c r="N2311" s="5">
        <f t="shared" si="72"/>
        <v>7560</v>
      </c>
      <c r="O2311" cm="1">
        <f t="array" ref="O2311:R2311">_xlfn.XLOOKUP($B2311,'Raw -orders'!$A:$A,'Raw -orders'!$B:$E)</f>
        <v>238</v>
      </c>
      <c r="P2311">
        <v>56092</v>
      </c>
      <c r="Q2311" s="1">
        <v>44301</v>
      </c>
      <c r="R2311" s="1">
        <v>44303</v>
      </c>
      <c r="S2311" t="str" cm="1">
        <f t="array" ref="S2311:Z2311">_xlfn.XLOOKUP($O2311,'Raw - customers'!$A:$A,'Raw - customers'!$B:$I)</f>
        <v>Hilda Peter</v>
      </c>
      <c r="T2311" t="str">
        <v>Non-binary</v>
      </c>
      <c r="U2311">
        <v>30</v>
      </c>
      <c r="V2311" t="str">
        <v>4435 O'hara TerraceSuite 232</v>
      </c>
      <c r="W2311">
        <v>5289</v>
      </c>
      <c r="X2311" t="str">
        <v>New Sophie</v>
      </c>
      <c r="Y2311" t="str">
        <v>Tasmania</v>
      </c>
      <c r="Z2311" t="str">
        <v>Australia</v>
      </c>
      <c r="AA2311">
        <v>4</v>
      </c>
      <c r="AB2311" s="3" t="str">
        <f t="shared" si="73"/>
        <v>0 to 10</v>
      </c>
      <c r="AM2311" s="6">
        <v>238</v>
      </c>
      <c r="AN2311" s="6" t="s">
        <v>1414</v>
      </c>
    </row>
    <row r="2312" spans="1:40" x14ac:dyDescent="0.25">
      <c r="A2312">
        <v>2310</v>
      </c>
      <c r="B2312">
        <v>468</v>
      </c>
      <c r="C2312">
        <v>331</v>
      </c>
      <c r="D2312">
        <v>109</v>
      </c>
      <c r="E2312">
        <v>3</v>
      </c>
      <c r="F2312">
        <v>327</v>
      </c>
      <c r="G2312">
        <v>1</v>
      </c>
      <c r="H2312" t="str">
        <f>VLOOKUP($C2312,'Raw-products'!$A$2:$H$1261,MATCH(H$1,'Raw-products'!$A$1:$H$1,0))</f>
        <v>Shirt</v>
      </c>
      <c r="I2312" t="str">
        <f>VLOOKUP($C2312,'Raw-products'!$A$2:$H$1261,MATCH(I$1,'Raw-products'!$A$1:$H$1,0))</f>
        <v>Mandarin Collar</v>
      </c>
      <c r="J2312" t="str">
        <f>VLOOKUP($C2312,'Raw-products'!$A$2:$H$1261,MATCH(J$1,'Raw-products'!$A$1:$H$1,0))</f>
        <v>S</v>
      </c>
      <c r="K2312" t="str">
        <f>VLOOKUP($C2312,'Raw-products'!$A$2:$H$1261,MATCH(K$1,'Raw-products'!$A$1:$H$1,0))</f>
        <v>green</v>
      </c>
      <c r="L2312">
        <f>VLOOKUP($C2312,'Raw-products'!$A$2:$H$1261,MATCH(L$1,'Raw-products'!$A$1:$H$1,0))</f>
        <v>108</v>
      </c>
      <c r="M2312">
        <f>VLOOKUP($C2312,'Raw-products'!$A$2:$H$1261,MATCH(M$1,'Raw-products'!$A$1:$H$1,0))</f>
        <v>74</v>
      </c>
      <c r="N2312" s="5">
        <f t="shared" si="72"/>
        <v>7992</v>
      </c>
      <c r="O2312" cm="1">
        <f t="array" ref="O2312:R2312">_xlfn.XLOOKUP($B2312,'Raw -orders'!$A:$A,'Raw -orders'!$B:$E)</f>
        <v>238</v>
      </c>
      <c r="P2312">
        <v>56092</v>
      </c>
      <c r="Q2312" s="1">
        <v>44301</v>
      </c>
      <c r="R2312" s="1">
        <v>44303</v>
      </c>
      <c r="S2312" t="str" cm="1">
        <f t="array" ref="S2312:Z2312">_xlfn.XLOOKUP($O2312,'Raw - customers'!$A:$A,'Raw - customers'!$B:$I)</f>
        <v>Hilda Peter</v>
      </c>
      <c r="T2312" t="str">
        <v>Non-binary</v>
      </c>
      <c r="U2312">
        <v>30</v>
      </c>
      <c r="V2312" t="str">
        <v>4435 O'hara TerraceSuite 232</v>
      </c>
      <c r="W2312">
        <v>5289</v>
      </c>
      <c r="X2312" t="str">
        <v>New Sophie</v>
      </c>
      <c r="Y2312" t="str">
        <v>Tasmania</v>
      </c>
      <c r="Z2312" t="str">
        <v>Australia</v>
      </c>
      <c r="AA2312">
        <v>4</v>
      </c>
      <c r="AB2312" s="3" t="str">
        <f t="shared" si="73"/>
        <v>0 to 10</v>
      </c>
      <c r="AM2312" s="6">
        <v>238</v>
      </c>
      <c r="AN2312" s="6" t="s">
        <v>1414</v>
      </c>
    </row>
    <row r="2313" spans="1:40" x14ac:dyDescent="0.25">
      <c r="A2313">
        <v>2311</v>
      </c>
      <c r="B2313">
        <v>468</v>
      </c>
      <c r="C2313">
        <v>171</v>
      </c>
      <c r="D2313">
        <v>91</v>
      </c>
      <c r="E2313">
        <v>1</v>
      </c>
      <c r="F2313">
        <v>91</v>
      </c>
      <c r="G2313">
        <v>1</v>
      </c>
      <c r="H2313" t="str">
        <f>VLOOKUP($C2313,'Raw-products'!$A$2:$H$1261,MATCH(H$1,'Raw-products'!$A$1:$H$1,0))</f>
        <v>Shirt</v>
      </c>
      <c r="I2313" t="str">
        <f>VLOOKUP($C2313,'Raw-products'!$A$2:$H$1261,MATCH(I$1,'Raw-products'!$A$1:$H$1,0))</f>
        <v>Linen</v>
      </c>
      <c r="J2313" t="str">
        <f>VLOOKUP($C2313,'Raw-products'!$A$2:$H$1261,MATCH(J$1,'Raw-products'!$A$1:$H$1,0))</f>
        <v>S</v>
      </c>
      <c r="K2313" t="str">
        <f>VLOOKUP($C2313,'Raw-products'!$A$2:$H$1261,MATCH(K$1,'Raw-products'!$A$1:$H$1,0))</f>
        <v>violet</v>
      </c>
      <c r="L2313">
        <f>VLOOKUP($C2313,'Raw-products'!$A$2:$H$1261,MATCH(L$1,'Raw-products'!$A$1:$H$1,0))</f>
        <v>116</v>
      </c>
      <c r="M2313">
        <f>VLOOKUP($C2313,'Raw-products'!$A$2:$H$1261,MATCH(M$1,'Raw-products'!$A$1:$H$1,0))</f>
        <v>44</v>
      </c>
      <c r="N2313" s="5">
        <f t="shared" si="72"/>
        <v>5104</v>
      </c>
      <c r="O2313" cm="1">
        <f t="array" ref="O2313:R2313">_xlfn.XLOOKUP($B2313,'Raw -orders'!$A:$A,'Raw -orders'!$B:$E)</f>
        <v>238</v>
      </c>
      <c r="P2313">
        <v>56092</v>
      </c>
      <c r="Q2313" s="1">
        <v>44301</v>
      </c>
      <c r="R2313" s="1">
        <v>44303</v>
      </c>
      <c r="S2313" t="str" cm="1">
        <f t="array" ref="S2313:Z2313">_xlfn.XLOOKUP($O2313,'Raw - customers'!$A:$A,'Raw - customers'!$B:$I)</f>
        <v>Hilda Peter</v>
      </c>
      <c r="T2313" t="str">
        <v>Non-binary</v>
      </c>
      <c r="U2313">
        <v>30</v>
      </c>
      <c r="V2313" t="str">
        <v>4435 O'hara TerraceSuite 232</v>
      </c>
      <c r="W2313">
        <v>5289</v>
      </c>
      <c r="X2313" t="str">
        <v>New Sophie</v>
      </c>
      <c r="Y2313" t="str">
        <v>Tasmania</v>
      </c>
      <c r="Z2313" t="str">
        <v>Australia</v>
      </c>
      <c r="AA2313">
        <v>4</v>
      </c>
      <c r="AB2313" s="3" t="str">
        <f t="shared" si="73"/>
        <v>0 to 10</v>
      </c>
      <c r="AM2313" s="6">
        <v>238</v>
      </c>
      <c r="AN2313" s="6" t="s">
        <v>1414</v>
      </c>
    </row>
    <row r="2314" spans="1:40" x14ac:dyDescent="0.25">
      <c r="A2314">
        <v>2312</v>
      </c>
      <c r="B2314">
        <v>468</v>
      </c>
      <c r="C2314">
        <v>940</v>
      </c>
      <c r="D2314">
        <v>96</v>
      </c>
      <c r="E2314">
        <v>1</v>
      </c>
      <c r="F2314">
        <v>96</v>
      </c>
      <c r="G2314">
        <v>1</v>
      </c>
      <c r="H2314" t="str">
        <f>VLOOKUP($C2314,'Raw-products'!$A$2:$H$1261,MATCH(H$1,'Raw-products'!$A$1:$H$1,0))</f>
        <v>Trousers</v>
      </c>
      <c r="I2314" t="str">
        <f>VLOOKUP($C2314,'Raw-products'!$A$2:$H$1261,MATCH(I$1,'Raw-products'!$A$1:$H$1,0))</f>
        <v>Drawstring</v>
      </c>
      <c r="J2314" t="str">
        <f>VLOOKUP($C2314,'Raw-products'!$A$2:$H$1261,MATCH(J$1,'Raw-products'!$A$1:$H$1,0))</f>
        <v>XS</v>
      </c>
      <c r="K2314" t="str">
        <f>VLOOKUP($C2314,'Raw-products'!$A$2:$H$1261,MATCH(K$1,'Raw-products'!$A$1:$H$1,0))</f>
        <v>violet</v>
      </c>
      <c r="L2314">
        <f>VLOOKUP($C2314,'Raw-products'!$A$2:$H$1261,MATCH(L$1,'Raw-products'!$A$1:$H$1,0))</f>
        <v>104</v>
      </c>
      <c r="M2314">
        <f>VLOOKUP($C2314,'Raw-products'!$A$2:$H$1261,MATCH(M$1,'Raw-products'!$A$1:$H$1,0))</f>
        <v>62</v>
      </c>
      <c r="N2314" s="5">
        <f t="shared" si="72"/>
        <v>6448</v>
      </c>
      <c r="O2314" cm="1">
        <f t="array" ref="O2314:R2314">_xlfn.XLOOKUP($B2314,'Raw -orders'!$A:$A,'Raw -orders'!$B:$E)</f>
        <v>238</v>
      </c>
      <c r="P2314">
        <v>56092</v>
      </c>
      <c r="Q2314" s="1">
        <v>44301</v>
      </c>
      <c r="R2314" s="1">
        <v>44303</v>
      </c>
      <c r="S2314" t="str" cm="1">
        <f t="array" ref="S2314:Z2314">_xlfn.XLOOKUP($O2314,'Raw - customers'!$A:$A,'Raw - customers'!$B:$I)</f>
        <v>Hilda Peter</v>
      </c>
      <c r="T2314" t="str">
        <v>Non-binary</v>
      </c>
      <c r="U2314">
        <v>30</v>
      </c>
      <c r="V2314" t="str">
        <v>4435 O'hara TerraceSuite 232</v>
      </c>
      <c r="W2314">
        <v>5289</v>
      </c>
      <c r="X2314" t="str">
        <v>New Sophie</v>
      </c>
      <c r="Y2314" t="str">
        <v>Tasmania</v>
      </c>
      <c r="Z2314" t="str">
        <v>Australia</v>
      </c>
      <c r="AA2314">
        <v>4</v>
      </c>
      <c r="AB2314" s="3" t="str">
        <f t="shared" si="73"/>
        <v>0 to 10</v>
      </c>
      <c r="AM2314" s="6">
        <v>238</v>
      </c>
      <c r="AN2314" s="6" t="s">
        <v>1414</v>
      </c>
    </row>
    <row r="2315" spans="1:40" x14ac:dyDescent="0.25">
      <c r="A2315">
        <v>2313</v>
      </c>
      <c r="B2315">
        <v>469</v>
      </c>
      <c r="C2315">
        <v>312</v>
      </c>
      <c r="D2315">
        <v>105</v>
      </c>
      <c r="E2315">
        <v>2</v>
      </c>
      <c r="F2315">
        <v>210</v>
      </c>
      <c r="G2315">
        <v>1</v>
      </c>
      <c r="H2315" t="str">
        <f>VLOOKUP($C2315,'Raw-products'!$A$2:$H$1261,MATCH(H$1,'Raw-products'!$A$1:$H$1,0))</f>
        <v>Shirt</v>
      </c>
      <c r="I2315" t="str">
        <f>VLOOKUP($C2315,'Raw-products'!$A$2:$H$1261,MATCH(I$1,'Raw-products'!$A$1:$H$1,0))</f>
        <v>Cuban Collar</v>
      </c>
      <c r="J2315" t="str">
        <f>VLOOKUP($C2315,'Raw-products'!$A$2:$H$1261,MATCH(J$1,'Raw-products'!$A$1:$H$1,0))</f>
        <v>M</v>
      </c>
      <c r="K2315" t="str">
        <f>VLOOKUP($C2315,'Raw-products'!$A$2:$H$1261,MATCH(K$1,'Raw-products'!$A$1:$H$1,0))</f>
        <v>violet</v>
      </c>
      <c r="L2315">
        <f>VLOOKUP($C2315,'Raw-products'!$A$2:$H$1261,MATCH(L$1,'Raw-products'!$A$1:$H$1,0))</f>
        <v>93</v>
      </c>
      <c r="M2315">
        <f>VLOOKUP($C2315,'Raw-products'!$A$2:$H$1261,MATCH(M$1,'Raw-products'!$A$1:$H$1,0))</f>
        <v>67</v>
      </c>
      <c r="N2315" s="5">
        <f t="shared" si="72"/>
        <v>6231</v>
      </c>
      <c r="O2315" cm="1">
        <f t="array" ref="O2315:R2315">_xlfn.XLOOKUP($B2315,'Raw -orders'!$A:$A,'Raw -orders'!$B:$E)</f>
        <v>907</v>
      </c>
      <c r="P2315">
        <v>25333</v>
      </c>
      <c r="Q2315" s="1">
        <v>44313</v>
      </c>
      <c r="R2315" s="1">
        <v>44320</v>
      </c>
      <c r="S2315" t="str" cm="1">
        <f t="array" ref="S2315:Z2315">_xlfn.XLOOKUP($O2315,'Raw - customers'!$A:$A,'Raw - customers'!$B:$I)</f>
        <v>Aindrea Franzetti</v>
      </c>
      <c r="T2315" t="str">
        <v>Female</v>
      </c>
      <c r="U2315">
        <v>43</v>
      </c>
      <c r="V2315" t="str">
        <v>13 Ivy TerraceSuite 494</v>
      </c>
      <c r="W2315">
        <v>628</v>
      </c>
      <c r="X2315" t="str">
        <v>North Caitlin</v>
      </c>
      <c r="Y2315" t="str">
        <v>South Australia</v>
      </c>
      <c r="Z2315" t="str">
        <v>Australia</v>
      </c>
      <c r="AA2315">
        <v>4</v>
      </c>
      <c r="AB2315" s="3" t="str">
        <f t="shared" si="73"/>
        <v>0 to 10</v>
      </c>
      <c r="AM2315" s="6">
        <v>907</v>
      </c>
      <c r="AN2315" s="6" t="s">
        <v>1345</v>
      </c>
    </row>
    <row r="2316" spans="1:40" x14ac:dyDescent="0.25">
      <c r="A2316">
        <v>2314</v>
      </c>
      <c r="B2316">
        <v>470</v>
      </c>
      <c r="C2316">
        <v>918</v>
      </c>
      <c r="D2316">
        <v>96</v>
      </c>
      <c r="E2316">
        <v>3</v>
      </c>
      <c r="F2316">
        <v>288</v>
      </c>
      <c r="G2316">
        <v>1</v>
      </c>
      <c r="H2316" t="str">
        <f>VLOOKUP($C2316,'Raw-products'!$A$2:$H$1261,MATCH(H$1,'Raw-products'!$A$1:$H$1,0))</f>
        <v>Trousers</v>
      </c>
      <c r="I2316" t="str">
        <f>VLOOKUP($C2316,'Raw-products'!$A$2:$H$1261,MATCH(I$1,'Raw-products'!$A$1:$H$1,0))</f>
        <v>Drawstring</v>
      </c>
      <c r="J2316" t="str">
        <f>VLOOKUP($C2316,'Raw-products'!$A$2:$H$1261,MATCH(J$1,'Raw-products'!$A$1:$H$1,0))</f>
        <v>L</v>
      </c>
      <c r="K2316" t="str">
        <f>VLOOKUP($C2316,'Raw-products'!$A$2:$H$1261,MATCH(K$1,'Raw-products'!$A$1:$H$1,0))</f>
        <v>orange</v>
      </c>
      <c r="L2316">
        <f>VLOOKUP($C2316,'Raw-products'!$A$2:$H$1261,MATCH(L$1,'Raw-products'!$A$1:$H$1,0))</f>
        <v>104</v>
      </c>
      <c r="M2316">
        <f>VLOOKUP($C2316,'Raw-products'!$A$2:$H$1261,MATCH(M$1,'Raw-products'!$A$1:$H$1,0))</f>
        <v>54</v>
      </c>
      <c r="N2316" s="5">
        <f t="shared" si="72"/>
        <v>5616</v>
      </c>
      <c r="O2316" cm="1">
        <f t="array" ref="O2316:R2316">_xlfn.XLOOKUP($B2316,'Raw -orders'!$A:$A,'Raw -orders'!$B:$E)</f>
        <v>810</v>
      </c>
      <c r="P2316">
        <v>18707</v>
      </c>
      <c r="Q2316" s="1">
        <v>44450</v>
      </c>
      <c r="R2316" s="1">
        <v>44473</v>
      </c>
      <c r="S2316" t="str" cm="1">
        <f t="array" ref="S2316:Z2316">_xlfn.XLOOKUP($O2316,'Raw - customers'!$A:$A,'Raw - customers'!$B:$I)</f>
        <v>Charles Duffitt</v>
      </c>
      <c r="T2316" t="str">
        <v>Non-binary</v>
      </c>
      <c r="U2316">
        <v>21</v>
      </c>
      <c r="V2316" t="str">
        <v>93 Anna TerraceSuite 700</v>
      </c>
      <c r="W2316">
        <v>2355</v>
      </c>
      <c r="X2316" t="str">
        <v>South Maxland</v>
      </c>
      <c r="Y2316" t="str">
        <v>Australian Capital Territory</v>
      </c>
      <c r="Z2316" t="str">
        <v>Australia</v>
      </c>
      <c r="AA2316">
        <v>9</v>
      </c>
      <c r="AB2316" s="3" t="str">
        <f t="shared" si="73"/>
        <v>20 to 30</v>
      </c>
      <c r="AM2316" s="6">
        <v>810</v>
      </c>
      <c r="AN2316" s="6" t="s">
        <v>1350</v>
      </c>
    </row>
    <row r="2317" spans="1:40" x14ac:dyDescent="0.25">
      <c r="A2317">
        <v>2315</v>
      </c>
      <c r="B2317">
        <v>470</v>
      </c>
      <c r="C2317">
        <v>1095</v>
      </c>
      <c r="D2317">
        <v>115</v>
      </c>
      <c r="E2317">
        <v>2</v>
      </c>
      <c r="F2317">
        <v>230</v>
      </c>
      <c r="G2317">
        <v>1</v>
      </c>
      <c r="H2317" t="str">
        <f>VLOOKUP($C2317,'Raw-products'!$A$2:$H$1261,MATCH(H$1,'Raw-products'!$A$1:$H$1,0))</f>
        <v>Trousers</v>
      </c>
      <c r="I2317" t="str">
        <f>VLOOKUP($C2317,'Raw-products'!$A$2:$H$1261,MATCH(I$1,'Raw-products'!$A$1:$H$1,0))</f>
        <v>Cropped</v>
      </c>
      <c r="J2317" t="str">
        <f>VLOOKUP($C2317,'Raw-products'!$A$2:$H$1261,MATCH(J$1,'Raw-products'!$A$1:$H$1,0))</f>
        <v>XS</v>
      </c>
      <c r="K2317" t="str">
        <f>VLOOKUP($C2317,'Raw-products'!$A$2:$H$1261,MATCH(K$1,'Raw-products'!$A$1:$H$1,0))</f>
        <v>yellow</v>
      </c>
      <c r="L2317">
        <f>VLOOKUP($C2317,'Raw-products'!$A$2:$H$1261,MATCH(L$1,'Raw-products'!$A$1:$H$1,0))</f>
        <v>99</v>
      </c>
      <c r="M2317">
        <f>VLOOKUP($C2317,'Raw-products'!$A$2:$H$1261,MATCH(M$1,'Raw-products'!$A$1:$H$1,0))</f>
        <v>41</v>
      </c>
      <c r="N2317" s="5">
        <f t="shared" si="72"/>
        <v>4059</v>
      </c>
      <c r="O2317" cm="1">
        <f t="array" ref="O2317:R2317">_xlfn.XLOOKUP($B2317,'Raw -orders'!$A:$A,'Raw -orders'!$B:$E)</f>
        <v>810</v>
      </c>
      <c r="P2317">
        <v>18707</v>
      </c>
      <c r="Q2317" s="1">
        <v>44450</v>
      </c>
      <c r="R2317" s="1">
        <v>44473</v>
      </c>
      <c r="S2317" t="str" cm="1">
        <f t="array" ref="S2317:Z2317">_xlfn.XLOOKUP($O2317,'Raw - customers'!$A:$A,'Raw - customers'!$B:$I)</f>
        <v>Charles Duffitt</v>
      </c>
      <c r="T2317" t="str">
        <v>Non-binary</v>
      </c>
      <c r="U2317">
        <v>21</v>
      </c>
      <c r="V2317" t="str">
        <v>93 Anna TerraceSuite 700</v>
      </c>
      <c r="W2317">
        <v>2355</v>
      </c>
      <c r="X2317" t="str">
        <v>South Maxland</v>
      </c>
      <c r="Y2317" t="str">
        <v>Australian Capital Territory</v>
      </c>
      <c r="Z2317" t="str">
        <v>Australia</v>
      </c>
      <c r="AA2317">
        <v>9</v>
      </c>
      <c r="AB2317" s="3" t="str">
        <f t="shared" si="73"/>
        <v>20 to 30</v>
      </c>
      <c r="AM2317" s="6">
        <v>810</v>
      </c>
      <c r="AN2317" s="6" t="s">
        <v>1350</v>
      </c>
    </row>
    <row r="2318" spans="1:40" x14ac:dyDescent="0.25">
      <c r="A2318">
        <v>2316</v>
      </c>
      <c r="B2318">
        <v>471</v>
      </c>
      <c r="C2318">
        <v>775</v>
      </c>
      <c r="D2318">
        <v>91</v>
      </c>
      <c r="E2318">
        <v>3</v>
      </c>
      <c r="F2318">
        <v>273</v>
      </c>
      <c r="G2318">
        <v>1</v>
      </c>
      <c r="H2318" t="str">
        <f>VLOOKUP($C2318,'Raw-products'!$A$2:$H$1261,MATCH(H$1,'Raw-products'!$A$1:$H$1,0))</f>
        <v>Jacket</v>
      </c>
      <c r="I2318" t="str">
        <f>VLOOKUP($C2318,'Raw-products'!$A$2:$H$1261,MATCH(I$1,'Raw-products'!$A$1:$H$1,0))</f>
        <v>Pullover</v>
      </c>
      <c r="J2318" t="str">
        <f>VLOOKUP($C2318,'Raw-products'!$A$2:$H$1261,MATCH(J$1,'Raw-products'!$A$1:$H$1,0))</f>
        <v>XS</v>
      </c>
      <c r="K2318" t="str">
        <f>VLOOKUP($C2318,'Raw-products'!$A$2:$H$1261,MATCH(K$1,'Raw-products'!$A$1:$H$1,0))</f>
        <v>orange</v>
      </c>
      <c r="L2318">
        <f>VLOOKUP($C2318,'Raw-products'!$A$2:$H$1261,MATCH(L$1,'Raw-products'!$A$1:$H$1,0))</f>
        <v>114</v>
      </c>
      <c r="M2318">
        <f>VLOOKUP($C2318,'Raw-products'!$A$2:$H$1261,MATCH(M$1,'Raw-products'!$A$1:$H$1,0))</f>
        <v>79</v>
      </c>
      <c r="N2318" s="5">
        <f t="shared" si="72"/>
        <v>9006</v>
      </c>
      <c r="O2318" cm="1">
        <f t="array" ref="O2318:R2318">_xlfn.XLOOKUP($B2318,'Raw -orders'!$A:$A,'Raw -orders'!$B:$E)</f>
        <v>282</v>
      </c>
      <c r="P2318">
        <v>56849</v>
      </c>
      <c r="Q2318" s="1">
        <v>44385</v>
      </c>
      <c r="R2318" s="1">
        <v>44387</v>
      </c>
      <c r="S2318" t="str" cm="1">
        <f t="array" ref="S2318:Z2318">_xlfn.XLOOKUP($O2318,'Raw - customers'!$A:$A,'Raw - customers'!$B:$I)</f>
        <v>Wren Helgass</v>
      </c>
      <c r="T2318" t="str">
        <v>Female</v>
      </c>
      <c r="U2318">
        <v>59</v>
      </c>
      <c r="V2318" t="str">
        <v>2634 Ward CrescentSuite 361</v>
      </c>
      <c r="W2318">
        <v>4527</v>
      </c>
      <c r="X2318" t="str">
        <v>Port Hannahburgh</v>
      </c>
      <c r="Y2318" t="str">
        <v>Australian Capital Territory</v>
      </c>
      <c r="Z2318" t="str">
        <v>Australia</v>
      </c>
      <c r="AA2318">
        <v>7</v>
      </c>
      <c r="AB2318" s="3" t="str">
        <f t="shared" si="73"/>
        <v>0 to 10</v>
      </c>
      <c r="AM2318" s="6">
        <v>282</v>
      </c>
      <c r="AN2318" s="6" t="s">
        <v>1350</v>
      </c>
    </row>
    <row r="2319" spans="1:40" x14ac:dyDescent="0.25">
      <c r="A2319">
        <v>2317</v>
      </c>
      <c r="B2319">
        <v>471</v>
      </c>
      <c r="C2319">
        <v>689</v>
      </c>
      <c r="D2319">
        <v>113</v>
      </c>
      <c r="E2319">
        <v>2</v>
      </c>
      <c r="F2319">
        <v>226</v>
      </c>
      <c r="G2319">
        <v>1</v>
      </c>
      <c r="H2319" t="str">
        <f>VLOOKUP($C2319,'Raw-products'!$A$2:$H$1261,MATCH(H$1,'Raw-products'!$A$1:$H$1,0))</f>
        <v>Jacket</v>
      </c>
      <c r="I2319" t="str">
        <f>VLOOKUP($C2319,'Raw-products'!$A$2:$H$1261,MATCH(I$1,'Raw-products'!$A$1:$H$1,0))</f>
        <v>Parka</v>
      </c>
      <c r="J2319" t="str">
        <f>VLOOKUP($C2319,'Raw-products'!$A$2:$H$1261,MATCH(J$1,'Raw-products'!$A$1:$H$1,0))</f>
        <v>XL</v>
      </c>
      <c r="K2319" t="str">
        <f>VLOOKUP($C2319,'Raw-products'!$A$2:$H$1261,MATCH(K$1,'Raw-products'!$A$1:$H$1,0))</f>
        <v>blue</v>
      </c>
      <c r="L2319">
        <f>VLOOKUP($C2319,'Raw-products'!$A$2:$H$1261,MATCH(L$1,'Raw-products'!$A$1:$H$1,0))</f>
        <v>119</v>
      </c>
      <c r="M2319">
        <f>VLOOKUP($C2319,'Raw-products'!$A$2:$H$1261,MATCH(M$1,'Raw-products'!$A$1:$H$1,0))</f>
        <v>47</v>
      </c>
      <c r="N2319" s="5">
        <f t="shared" si="72"/>
        <v>5593</v>
      </c>
      <c r="O2319" cm="1">
        <f t="array" ref="O2319:R2319">_xlfn.XLOOKUP($B2319,'Raw -orders'!$A:$A,'Raw -orders'!$B:$E)</f>
        <v>282</v>
      </c>
      <c r="P2319">
        <v>56849</v>
      </c>
      <c r="Q2319" s="1">
        <v>44385</v>
      </c>
      <c r="R2319" s="1">
        <v>44387</v>
      </c>
      <c r="S2319" t="str" cm="1">
        <f t="array" ref="S2319:Z2319">_xlfn.XLOOKUP($O2319,'Raw - customers'!$A:$A,'Raw - customers'!$B:$I)</f>
        <v>Wren Helgass</v>
      </c>
      <c r="T2319" t="str">
        <v>Female</v>
      </c>
      <c r="U2319">
        <v>59</v>
      </c>
      <c r="V2319" t="str">
        <v>2634 Ward CrescentSuite 361</v>
      </c>
      <c r="W2319">
        <v>4527</v>
      </c>
      <c r="X2319" t="str">
        <v>Port Hannahburgh</v>
      </c>
      <c r="Y2319" t="str">
        <v>Australian Capital Territory</v>
      </c>
      <c r="Z2319" t="str">
        <v>Australia</v>
      </c>
      <c r="AA2319">
        <v>7</v>
      </c>
      <c r="AB2319" s="3" t="str">
        <f t="shared" si="73"/>
        <v>0 to 10</v>
      </c>
      <c r="AM2319" s="6">
        <v>282</v>
      </c>
      <c r="AN2319" s="6" t="s">
        <v>1350</v>
      </c>
    </row>
    <row r="2320" spans="1:40" x14ac:dyDescent="0.25">
      <c r="A2320">
        <v>2318</v>
      </c>
      <c r="B2320">
        <v>471</v>
      </c>
      <c r="C2320">
        <v>589</v>
      </c>
      <c r="D2320">
        <v>100</v>
      </c>
      <c r="E2320">
        <v>3</v>
      </c>
      <c r="F2320">
        <v>300</v>
      </c>
      <c r="G2320">
        <v>1</v>
      </c>
      <c r="H2320" t="str">
        <f>VLOOKUP($C2320,'Raw-products'!$A$2:$H$1261,MATCH(H$1,'Raw-products'!$A$1:$H$1,0))</f>
        <v>Jacket</v>
      </c>
      <c r="I2320" t="str">
        <f>VLOOKUP($C2320,'Raw-products'!$A$2:$H$1261,MATCH(I$1,'Raw-products'!$A$1:$H$1,0))</f>
        <v>Bomber</v>
      </c>
      <c r="J2320" t="str">
        <f>VLOOKUP($C2320,'Raw-products'!$A$2:$H$1261,MATCH(J$1,'Raw-products'!$A$1:$H$1,0))</f>
        <v>XL</v>
      </c>
      <c r="K2320" t="str">
        <f>VLOOKUP($C2320,'Raw-products'!$A$2:$H$1261,MATCH(K$1,'Raw-products'!$A$1:$H$1,0))</f>
        <v>indigo</v>
      </c>
      <c r="L2320">
        <f>VLOOKUP($C2320,'Raw-products'!$A$2:$H$1261,MATCH(L$1,'Raw-products'!$A$1:$H$1,0))</f>
        <v>90</v>
      </c>
      <c r="M2320">
        <f>VLOOKUP($C2320,'Raw-products'!$A$2:$H$1261,MATCH(M$1,'Raw-products'!$A$1:$H$1,0))</f>
        <v>50</v>
      </c>
      <c r="N2320" s="5">
        <f t="shared" si="72"/>
        <v>4500</v>
      </c>
      <c r="O2320" cm="1">
        <f t="array" ref="O2320:R2320">_xlfn.XLOOKUP($B2320,'Raw -orders'!$A:$A,'Raw -orders'!$B:$E)</f>
        <v>282</v>
      </c>
      <c r="P2320">
        <v>56849</v>
      </c>
      <c r="Q2320" s="1">
        <v>44385</v>
      </c>
      <c r="R2320" s="1">
        <v>44387</v>
      </c>
      <c r="S2320" t="str" cm="1">
        <f t="array" ref="S2320:Z2320">_xlfn.XLOOKUP($O2320,'Raw - customers'!$A:$A,'Raw - customers'!$B:$I)</f>
        <v>Wren Helgass</v>
      </c>
      <c r="T2320" t="str">
        <v>Female</v>
      </c>
      <c r="U2320">
        <v>59</v>
      </c>
      <c r="V2320" t="str">
        <v>2634 Ward CrescentSuite 361</v>
      </c>
      <c r="W2320">
        <v>4527</v>
      </c>
      <c r="X2320" t="str">
        <v>Port Hannahburgh</v>
      </c>
      <c r="Y2320" t="str">
        <v>Australian Capital Territory</v>
      </c>
      <c r="Z2320" t="str">
        <v>Australia</v>
      </c>
      <c r="AA2320">
        <v>7</v>
      </c>
      <c r="AB2320" s="3" t="str">
        <f t="shared" si="73"/>
        <v>0 to 10</v>
      </c>
      <c r="AM2320" s="6">
        <v>282</v>
      </c>
      <c r="AN2320" s="6" t="s">
        <v>1350</v>
      </c>
    </row>
    <row r="2321" spans="1:40" x14ac:dyDescent="0.25">
      <c r="A2321">
        <v>2319</v>
      </c>
      <c r="B2321">
        <v>471</v>
      </c>
      <c r="C2321">
        <v>376</v>
      </c>
      <c r="D2321">
        <v>94</v>
      </c>
      <c r="E2321">
        <v>3</v>
      </c>
      <c r="F2321">
        <v>282</v>
      </c>
      <c r="G2321">
        <v>1</v>
      </c>
      <c r="H2321" t="str">
        <f>VLOOKUP($C2321,'Raw-products'!$A$2:$H$1261,MATCH(H$1,'Raw-products'!$A$1:$H$1,0))</f>
        <v>Shirt</v>
      </c>
      <c r="I2321" t="str">
        <f>VLOOKUP($C2321,'Raw-products'!$A$2:$H$1261,MATCH(I$1,'Raw-products'!$A$1:$H$1,0))</f>
        <v>Henley</v>
      </c>
      <c r="J2321" t="str">
        <f>VLOOKUP($C2321,'Raw-products'!$A$2:$H$1261,MATCH(J$1,'Raw-products'!$A$1:$H$1,0))</f>
        <v>S</v>
      </c>
      <c r="K2321" t="str">
        <f>VLOOKUP($C2321,'Raw-products'!$A$2:$H$1261,MATCH(K$1,'Raw-products'!$A$1:$H$1,0))</f>
        <v>indigo</v>
      </c>
      <c r="L2321">
        <f>VLOOKUP($C2321,'Raw-products'!$A$2:$H$1261,MATCH(L$1,'Raw-products'!$A$1:$H$1,0))</f>
        <v>92</v>
      </c>
      <c r="M2321">
        <f>VLOOKUP($C2321,'Raw-products'!$A$2:$H$1261,MATCH(M$1,'Raw-products'!$A$1:$H$1,0))</f>
        <v>45</v>
      </c>
      <c r="N2321" s="5">
        <f t="shared" si="72"/>
        <v>4140</v>
      </c>
      <c r="O2321" cm="1">
        <f t="array" ref="O2321:R2321">_xlfn.XLOOKUP($B2321,'Raw -orders'!$A:$A,'Raw -orders'!$B:$E)</f>
        <v>282</v>
      </c>
      <c r="P2321">
        <v>56849</v>
      </c>
      <c r="Q2321" s="1">
        <v>44385</v>
      </c>
      <c r="R2321" s="1">
        <v>44387</v>
      </c>
      <c r="S2321" t="str" cm="1">
        <f t="array" ref="S2321:Z2321">_xlfn.XLOOKUP($O2321,'Raw - customers'!$A:$A,'Raw - customers'!$B:$I)</f>
        <v>Wren Helgass</v>
      </c>
      <c r="T2321" t="str">
        <v>Female</v>
      </c>
      <c r="U2321">
        <v>59</v>
      </c>
      <c r="V2321" t="str">
        <v>2634 Ward CrescentSuite 361</v>
      </c>
      <c r="W2321">
        <v>4527</v>
      </c>
      <c r="X2321" t="str">
        <v>Port Hannahburgh</v>
      </c>
      <c r="Y2321" t="str">
        <v>Australian Capital Territory</v>
      </c>
      <c r="Z2321" t="str">
        <v>Australia</v>
      </c>
      <c r="AA2321">
        <v>7</v>
      </c>
      <c r="AB2321" s="3" t="str">
        <f t="shared" si="73"/>
        <v>0 to 10</v>
      </c>
      <c r="AM2321" s="6">
        <v>282</v>
      </c>
      <c r="AN2321" s="6" t="s">
        <v>1350</v>
      </c>
    </row>
    <row r="2322" spans="1:40" x14ac:dyDescent="0.25">
      <c r="A2322">
        <v>2320</v>
      </c>
      <c r="B2322">
        <v>472</v>
      </c>
      <c r="C2322">
        <v>34</v>
      </c>
      <c r="D2322">
        <v>96</v>
      </c>
      <c r="E2322">
        <v>3</v>
      </c>
      <c r="F2322">
        <v>288</v>
      </c>
      <c r="G2322">
        <v>1</v>
      </c>
      <c r="H2322" t="str">
        <f>VLOOKUP($C2322,'Raw-products'!$A$2:$H$1261,MATCH(H$1,'Raw-products'!$A$1:$H$1,0))</f>
        <v>Shirt</v>
      </c>
      <c r="I2322" t="str">
        <f>VLOOKUP($C2322,'Raw-products'!$A$2:$H$1261,MATCH(I$1,'Raw-products'!$A$1:$H$1,0))</f>
        <v>Oxford Cloth</v>
      </c>
      <c r="J2322" t="str">
        <f>VLOOKUP($C2322,'Raw-products'!$A$2:$H$1261,MATCH(J$1,'Raw-products'!$A$1:$H$1,0))</f>
        <v>XL</v>
      </c>
      <c r="K2322" t="str">
        <f>VLOOKUP($C2322,'Raw-products'!$A$2:$H$1261,MATCH(K$1,'Raw-products'!$A$1:$H$1,0))</f>
        <v>violet</v>
      </c>
      <c r="L2322">
        <f>VLOOKUP($C2322,'Raw-products'!$A$2:$H$1261,MATCH(L$1,'Raw-products'!$A$1:$H$1,0))</f>
        <v>114</v>
      </c>
      <c r="M2322">
        <f>VLOOKUP($C2322,'Raw-products'!$A$2:$H$1261,MATCH(M$1,'Raw-products'!$A$1:$H$1,0))</f>
        <v>54</v>
      </c>
      <c r="N2322" s="5">
        <f t="shared" si="72"/>
        <v>6156</v>
      </c>
      <c r="O2322" cm="1">
        <f t="array" ref="O2322:R2322">_xlfn.XLOOKUP($B2322,'Raw -orders'!$A:$A,'Raw -orders'!$B:$E)</f>
        <v>85</v>
      </c>
      <c r="P2322">
        <v>44735</v>
      </c>
      <c r="Q2322" s="1">
        <v>44392</v>
      </c>
      <c r="R2322" s="1">
        <v>44406</v>
      </c>
      <c r="S2322" t="str" cm="1">
        <f t="array" ref="S2322:Z2322">_xlfn.XLOOKUP($O2322,'Raw - customers'!$A:$A,'Raw - customers'!$B:$I)</f>
        <v>Cornie Virr</v>
      </c>
      <c r="T2322" t="str">
        <v>Genderqueer</v>
      </c>
      <c r="U2322">
        <v>27</v>
      </c>
      <c r="V2322" t="str">
        <v>41 Feeney ParkwaySuite 074</v>
      </c>
      <c r="W2322">
        <v>4401</v>
      </c>
      <c r="X2322" t="str">
        <v>East Chelsea</v>
      </c>
      <c r="Y2322" t="str">
        <v>Northern Territory</v>
      </c>
      <c r="Z2322" t="str">
        <v>Australia</v>
      </c>
      <c r="AA2322">
        <v>7</v>
      </c>
      <c r="AB2322" s="3" t="str">
        <f t="shared" si="73"/>
        <v>10 to 20</v>
      </c>
      <c r="AM2322" s="6">
        <v>85</v>
      </c>
      <c r="AN2322" s="6" t="s">
        <v>1339</v>
      </c>
    </row>
    <row r="2323" spans="1:40" x14ac:dyDescent="0.25">
      <c r="A2323">
        <v>2321</v>
      </c>
      <c r="B2323">
        <v>472</v>
      </c>
      <c r="C2323">
        <v>716</v>
      </c>
      <c r="D2323">
        <v>119</v>
      </c>
      <c r="E2323">
        <v>3</v>
      </c>
      <c r="F2323">
        <v>357</v>
      </c>
      <c r="G2323">
        <v>1</v>
      </c>
      <c r="H2323" t="str">
        <f>VLOOKUP($C2323,'Raw-products'!$A$2:$H$1261,MATCH(H$1,'Raw-products'!$A$1:$H$1,0))</f>
        <v>Jacket</v>
      </c>
      <c r="I2323" t="str">
        <f>VLOOKUP($C2323,'Raw-products'!$A$2:$H$1261,MATCH(I$1,'Raw-products'!$A$1:$H$1,0))</f>
        <v>Trench Coat</v>
      </c>
      <c r="J2323" t="str">
        <f>VLOOKUP($C2323,'Raw-products'!$A$2:$H$1261,MATCH(J$1,'Raw-products'!$A$1:$H$1,0))</f>
        <v>S</v>
      </c>
      <c r="K2323" t="str">
        <f>VLOOKUP($C2323,'Raw-products'!$A$2:$H$1261,MATCH(K$1,'Raw-products'!$A$1:$H$1,0))</f>
        <v>green</v>
      </c>
      <c r="L2323">
        <f>VLOOKUP($C2323,'Raw-products'!$A$2:$H$1261,MATCH(L$1,'Raw-products'!$A$1:$H$1,0))</f>
        <v>112</v>
      </c>
      <c r="M2323">
        <f>VLOOKUP($C2323,'Raw-products'!$A$2:$H$1261,MATCH(M$1,'Raw-products'!$A$1:$H$1,0))</f>
        <v>53</v>
      </c>
      <c r="N2323" s="5">
        <f t="shared" si="72"/>
        <v>5936</v>
      </c>
      <c r="O2323" cm="1">
        <f t="array" ref="O2323:R2323">_xlfn.XLOOKUP($B2323,'Raw -orders'!$A:$A,'Raw -orders'!$B:$E)</f>
        <v>85</v>
      </c>
      <c r="P2323">
        <v>44735</v>
      </c>
      <c r="Q2323" s="1">
        <v>44392</v>
      </c>
      <c r="R2323" s="1">
        <v>44406</v>
      </c>
      <c r="S2323" t="str" cm="1">
        <f t="array" ref="S2323:Z2323">_xlfn.XLOOKUP($O2323,'Raw - customers'!$A:$A,'Raw - customers'!$B:$I)</f>
        <v>Cornie Virr</v>
      </c>
      <c r="T2323" t="str">
        <v>Genderqueer</v>
      </c>
      <c r="U2323">
        <v>27</v>
      </c>
      <c r="V2323" t="str">
        <v>41 Feeney ParkwaySuite 074</v>
      </c>
      <c r="W2323">
        <v>4401</v>
      </c>
      <c r="X2323" t="str">
        <v>East Chelsea</v>
      </c>
      <c r="Y2323" t="str">
        <v>Northern Territory</v>
      </c>
      <c r="Z2323" t="str">
        <v>Australia</v>
      </c>
      <c r="AA2323">
        <v>7</v>
      </c>
      <c r="AB2323" s="3" t="str">
        <f t="shared" si="73"/>
        <v>10 to 20</v>
      </c>
      <c r="AM2323" s="6">
        <v>85</v>
      </c>
      <c r="AN2323" s="6" t="s">
        <v>1339</v>
      </c>
    </row>
    <row r="2324" spans="1:40" x14ac:dyDescent="0.25">
      <c r="A2324">
        <v>2322</v>
      </c>
      <c r="B2324">
        <v>472</v>
      </c>
      <c r="C2324">
        <v>1207</v>
      </c>
      <c r="D2324">
        <v>105</v>
      </c>
      <c r="E2324">
        <v>3</v>
      </c>
      <c r="F2324">
        <v>315</v>
      </c>
      <c r="G2324">
        <v>1</v>
      </c>
      <c r="H2324" t="str">
        <f>VLOOKUP($C2324,'Raw-products'!$A$2:$H$1261,MATCH(H$1,'Raw-products'!$A$1:$H$1,0))</f>
        <v>Trousers</v>
      </c>
      <c r="I2324" t="str">
        <f>VLOOKUP($C2324,'Raw-products'!$A$2:$H$1261,MATCH(I$1,'Raw-products'!$A$1:$H$1,0))</f>
        <v>Pleated</v>
      </c>
      <c r="J2324" t="str">
        <f>VLOOKUP($C2324,'Raw-products'!$A$2:$H$1261,MATCH(J$1,'Raw-products'!$A$1:$H$1,0))</f>
        <v>M</v>
      </c>
      <c r="K2324" t="str">
        <f>VLOOKUP($C2324,'Raw-products'!$A$2:$H$1261,MATCH(K$1,'Raw-products'!$A$1:$H$1,0))</f>
        <v>green</v>
      </c>
      <c r="L2324">
        <f>VLOOKUP($C2324,'Raw-products'!$A$2:$H$1261,MATCH(L$1,'Raw-products'!$A$1:$H$1,0))</f>
        <v>90</v>
      </c>
      <c r="M2324">
        <f>VLOOKUP($C2324,'Raw-products'!$A$2:$H$1261,MATCH(M$1,'Raw-products'!$A$1:$H$1,0))</f>
        <v>41</v>
      </c>
      <c r="N2324" s="5">
        <f t="shared" si="72"/>
        <v>3690</v>
      </c>
      <c r="O2324" cm="1">
        <f t="array" ref="O2324:R2324">_xlfn.XLOOKUP($B2324,'Raw -orders'!$A:$A,'Raw -orders'!$B:$E)</f>
        <v>85</v>
      </c>
      <c r="P2324">
        <v>44735</v>
      </c>
      <c r="Q2324" s="1">
        <v>44392</v>
      </c>
      <c r="R2324" s="1">
        <v>44406</v>
      </c>
      <c r="S2324" t="str" cm="1">
        <f t="array" ref="S2324:Z2324">_xlfn.XLOOKUP($O2324,'Raw - customers'!$A:$A,'Raw - customers'!$B:$I)</f>
        <v>Cornie Virr</v>
      </c>
      <c r="T2324" t="str">
        <v>Genderqueer</v>
      </c>
      <c r="U2324">
        <v>27</v>
      </c>
      <c r="V2324" t="str">
        <v>41 Feeney ParkwaySuite 074</v>
      </c>
      <c r="W2324">
        <v>4401</v>
      </c>
      <c r="X2324" t="str">
        <v>East Chelsea</v>
      </c>
      <c r="Y2324" t="str">
        <v>Northern Territory</v>
      </c>
      <c r="Z2324" t="str">
        <v>Australia</v>
      </c>
      <c r="AA2324">
        <v>7</v>
      </c>
      <c r="AB2324" s="3" t="str">
        <f t="shared" si="73"/>
        <v>10 to 20</v>
      </c>
      <c r="AM2324" s="6">
        <v>85</v>
      </c>
      <c r="AN2324" s="6" t="s">
        <v>1339</v>
      </c>
    </row>
    <row r="2325" spans="1:40" x14ac:dyDescent="0.25">
      <c r="A2325">
        <v>2323</v>
      </c>
      <c r="B2325">
        <v>472</v>
      </c>
      <c r="C2325">
        <v>886</v>
      </c>
      <c r="D2325">
        <v>94</v>
      </c>
      <c r="E2325">
        <v>2</v>
      </c>
      <c r="F2325">
        <v>188</v>
      </c>
      <c r="G2325">
        <v>1</v>
      </c>
      <c r="H2325" t="str">
        <f>VLOOKUP($C2325,'Raw-products'!$A$2:$H$1261,MATCH(H$1,'Raw-products'!$A$1:$H$1,0))</f>
        <v>Trousers</v>
      </c>
      <c r="I2325" t="str">
        <f>VLOOKUP($C2325,'Raw-products'!$A$2:$H$1261,MATCH(I$1,'Raw-products'!$A$1:$H$1,0))</f>
        <v>Cords</v>
      </c>
      <c r="J2325" t="str">
        <f>VLOOKUP($C2325,'Raw-products'!$A$2:$H$1261,MATCH(J$1,'Raw-products'!$A$1:$H$1,0))</f>
        <v>S</v>
      </c>
      <c r="K2325" t="str">
        <f>VLOOKUP($C2325,'Raw-products'!$A$2:$H$1261,MATCH(K$1,'Raw-products'!$A$1:$H$1,0))</f>
        <v>yellow</v>
      </c>
      <c r="L2325">
        <f>VLOOKUP($C2325,'Raw-products'!$A$2:$H$1261,MATCH(L$1,'Raw-products'!$A$1:$H$1,0))</f>
        <v>113</v>
      </c>
      <c r="M2325">
        <f>VLOOKUP($C2325,'Raw-products'!$A$2:$H$1261,MATCH(M$1,'Raw-products'!$A$1:$H$1,0))</f>
        <v>68</v>
      </c>
      <c r="N2325" s="5">
        <f t="shared" si="72"/>
        <v>7684</v>
      </c>
      <c r="O2325" cm="1">
        <f t="array" ref="O2325:R2325">_xlfn.XLOOKUP($B2325,'Raw -orders'!$A:$A,'Raw -orders'!$B:$E)</f>
        <v>85</v>
      </c>
      <c r="P2325">
        <v>44735</v>
      </c>
      <c r="Q2325" s="1">
        <v>44392</v>
      </c>
      <c r="R2325" s="1">
        <v>44406</v>
      </c>
      <c r="S2325" t="str" cm="1">
        <f t="array" ref="S2325:Z2325">_xlfn.XLOOKUP($O2325,'Raw - customers'!$A:$A,'Raw - customers'!$B:$I)</f>
        <v>Cornie Virr</v>
      </c>
      <c r="T2325" t="str">
        <v>Genderqueer</v>
      </c>
      <c r="U2325">
        <v>27</v>
      </c>
      <c r="V2325" t="str">
        <v>41 Feeney ParkwaySuite 074</v>
      </c>
      <c r="W2325">
        <v>4401</v>
      </c>
      <c r="X2325" t="str">
        <v>East Chelsea</v>
      </c>
      <c r="Y2325" t="str">
        <v>Northern Territory</v>
      </c>
      <c r="Z2325" t="str">
        <v>Australia</v>
      </c>
      <c r="AA2325">
        <v>7</v>
      </c>
      <c r="AB2325" s="3" t="str">
        <f t="shared" si="73"/>
        <v>10 to 20</v>
      </c>
      <c r="AM2325" s="6">
        <v>85</v>
      </c>
      <c r="AN2325" s="6" t="s">
        <v>1339</v>
      </c>
    </row>
    <row r="2326" spans="1:40" x14ac:dyDescent="0.25">
      <c r="A2326">
        <v>2324</v>
      </c>
      <c r="B2326">
        <v>472</v>
      </c>
      <c r="C2326">
        <v>511</v>
      </c>
      <c r="D2326">
        <v>102</v>
      </c>
      <c r="E2326">
        <v>2</v>
      </c>
      <c r="F2326">
        <v>204</v>
      </c>
      <c r="G2326">
        <v>1</v>
      </c>
      <c r="H2326" t="str">
        <f>VLOOKUP($C2326,'Raw-products'!$A$2:$H$1261,MATCH(H$1,'Raw-products'!$A$1:$H$1,0))</f>
        <v>Jacket</v>
      </c>
      <c r="I2326" t="str">
        <f>VLOOKUP($C2326,'Raw-products'!$A$2:$H$1261,MATCH(I$1,'Raw-products'!$A$1:$H$1,0))</f>
        <v>Windbreaker</v>
      </c>
      <c r="J2326" t="str">
        <f>VLOOKUP($C2326,'Raw-products'!$A$2:$H$1261,MATCH(J$1,'Raw-products'!$A$1:$H$1,0))</f>
        <v>S</v>
      </c>
      <c r="K2326" t="str">
        <f>VLOOKUP($C2326,'Raw-products'!$A$2:$H$1261,MATCH(K$1,'Raw-products'!$A$1:$H$1,0))</f>
        <v>blue</v>
      </c>
      <c r="L2326">
        <f>VLOOKUP($C2326,'Raw-products'!$A$2:$H$1261,MATCH(L$1,'Raw-products'!$A$1:$H$1,0))</f>
        <v>109</v>
      </c>
      <c r="M2326">
        <f>VLOOKUP($C2326,'Raw-products'!$A$2:$H$1261,MATCH(M$1,'Raw-products'!$A$1:$H$1,0))</f>
        <v>41</v>
      </c>
      <c r="N2326" s="5">
        <f t="shared" si="72"/>
        <v>4469</v>
      </c>
      <c r="O2326" cm="1">
        <f t="array" ref="O2326:R2326">_xlfn.XLOOKUP($B2326,'Raw -orders'!$A:$A,'Raw -orders'!$B:$E)</f>
        <v>85</v>
      </c>
      <c r="P2326">
        <v>44735</v>
      </c>
      <c r="Q2326" s="1">
        <v>44392</v>
      </c>
      <c r="R2326" s="1">
        <v>44406</v>
      </c>
      <c r="S2326" t="str" cm="1">
        <f t="array" ref="S2326:Z2326">_xlfn.XLOOKUP($O2326,'Raw - customers'!$A:$A,'Raw - customers'!$B:$I)</f>
        <v>Cornie Virr</v>
      </c>
      <c r="T2326" t="str">
        <v>Genderqueer</v>
      </c>
      <c r="U2326">
        <v>27</v>
      </c>
      <c r="V2326" t="str">
        <v>41 Feeney ParkwaySuite 074</v>
      </c>
      <c r="W2326">
        <v>4401</v>
      </c>
      <c r="X2326" t="str">
        <v>East Chelsea</v>
      </c>
      <c r="Y2326" t="str">
        <v>Northern Territory</v>
      </c>
      <c r="Z2326" t="str">
        <v>Australia</v>
      </c>
      <c r="AA2326">
        <v>7</v>
      </c>
      <c r="AB2326" s="3" t="str">
        <f t="shared" si="73"/>
        <v>10 to 20</v>
      </c>
      <c r="AM2326" s="6">
        <v>85</v>
      </c>
      <c r="AN2326" s="6" t="s">
        <v>1339</v>
      </c>
    </row>
    <row r="2327" spans="1:40" x14ac:dyDescent="0.25">
      <c r="A2327">
        <v>2325</v>
      </c>
      <c r="B2327">
        <v>472</v>
      </c>
      <c r="C2327">
        <v>46</v>
      </c>
      <c r="D2327">
        <v>104</v>
      </c>
      <c r="E2327">
        <v>3</v>
      </c>
      <c r="F2327">
        <v>312</v>
      </c>
      <c r="G2327">
        <v>1</v>
      </c>
      <c r="H2327" t="str">
        <f>VLOOKUP($C2327,'Raw-products'!$A$2:$H$1261,MATCH(H$1,'Raw-products'!$A$1:$H$1,0))</f>
        <v>Shirt</v>
      </c>
      <c r="I2327" t="str">
        <f>VLOOKUP($C2327,'Raw-products'!$A$2:$H$1261,MATCH(I$1,'Raw-products'!$A$1:$H$1,0))</f>
        <v>Dress</v>
      </c>
      <c r="J2327" t="str">
        <f>VLOOKUP($C2327,'Raw-products'!$A$2:$H$1261,MATCH(J$1,'Raw-products'!$A$1:$H$1,0))</f>
        <v>S</v>
      </c>
      <c r="K2327" t="str">
        <f>VLOOKUP($C2327,'Raw-products'!$A$2:$H$1261,MATCH(K$1,'Raw-products'!$A$1:$H$1,0))</f>
        <v>yellow</v>
      </c>
      <c r="L2327">
        <f>VLOOKUP($C2327,'Raw-products'!$A$2:$H$1261,MATCH(L$1,'Raw-products'!$A$1:$H$1,0))</f>
        <v>119</v>
      </c>
      <c r="M2327">
        <f>VLOOKUP($C2327,'Raw-products'!$A$2:$H$1261,MATCH(M$1,'Raw-products'!$A$1:$H$1,0))</f>
        <v>56</v>
      </c>
      <c r="N2327" s="5">
        <f t="shared" si="72"/>
        <v>6664</v>
      </c>
      <c r="O2327" cm="1">
        <f t="array" ref="O2327:R2327">_xlfn.XLOOKUP($B2327,'Raw -orders'!$A:$A,'Raw -orders'!$B:$E)</f>
        <v>85</v>
      </c>
      <c r="P2327">
        <v>44735</v>
      </c>
      <c r="Q2327" s="1">
        <v>44392</v>
      </c>
      <c r="R2327" s="1">
        <v>44406</v>
      </c>
      <c r="S2327" t="str" cm="1">
        <f t="array" ref="S2327:Z2327">_xlfn.XLOOKUP($O2327,'Raw - customers'!$A:$A,'Raw - customers'!$B:$I)</f>
        <v>Cornie Virr</v>
      </c>
      <c r="T2327" t="str">
        <v>Genderqueer</v>
      </c>
      <c r="U2327">
        <v>27</v>
      </c>
      <c r="V2327" t="str">
        <v>41 Feeney ParkwaySuite 074</v>
      </c>
      <c r="W2327">
        <v>4401</v>
      </c>
      <c r="X2327" t="str">
        <v>East Chelsea</v>
      </c>
      <c r="Y2327" t="str">
        <v>Northern Territory</v>
      </c>
      <c r="Z2327" t="str">
        <v>Australia</v>
      </c>
      <c r="AA2327">
        <v>7</v>
      </c>
      <c r="AB2327" s="3" t="str">
        <f t="shared" si="73"/>
        <v>10 to 20</v>
      </c>
      <c r="AM2327" s="6">
        <v>85</v>
      </c>
      <c r="AN2327" s="6" t="s">
        <v>1339</v>
      </c>
    </row>
    <row r="2328" spans="1:40" x14ac:dyDescent="0.25">
      <c r="A2328">
        <v>2326</v>
      </c>
      <c r="B2328">
        <v>473</v>
      </c>
      <c r="C2328">
        <v>104</v>
      </c>
      <c r="D2328">
        <v>118</v>
      </c>
      <c r="E2328">
        <v>2</v>
      </c>
      <c r="F2328">
        <v>236</v>
      </c>
      <c r="G2328">
        <v>1</v>
      </c>
      <c r="H2328" t="str">
        <f>VLOOKUP($C2328,'Raw-products'!$A$2:$H$1261,MATCH(H$1,'Raw-products'!$A$1:$H$1,0))</f>
        <v>Shirt</v>
      </c>
      <c r="I2328" t="str">
        <f>VLOOKUP($C2328,'Raw-products'!$A$2:$H$1261,MATCH(I$1,'Raw-products'!$A$1:$H$1,0))</f>
        <v>Flannel</v>
      </c>
      <c r="J2328" t="str">
        <f>VLOOKUP($C2328,'Raw-products'!$A$2:$H$1261,MATCH(J$1,'Raw-products'!$A$1:$H$1,0))</f>
        <v>XL</v>
      </c>
      <c r="K2328" t="str">
        <f>VLOOKUP($C2328,'Raw-products'!$A$2:$H$1261,MATCH(K$1,'Raw-products'!$A$1:$H$1,0))</f>
        <v>violet</v>
      </c>
      <c r="L2328">
        <f>VLOOKUP($C2328,'Raw-products'!$A$2:$H$1261,MATCH(L$1,'Raw-products'!$A$1:$H$1,0))</f>
        <v>96</v>
      </c>
      <c r="M2328">
        <f>VLOOKUP($C2328,'Raw-products'!$A$2:$H$1261,MATCH(M$1,'Raw-products'!$A$1:$H$1,0))</f>
        <v>43</v>
      </c>
      <c r="N2328" s="5">
        <f t="shared" si="72"/>
        <v>4128</v>
      </c>
      <c r="O2328" cm="1">
        <f t="array" ref="O2328:R2328">_xlfn.XLOOKUP($B2328,'Raw -orders'!$A:$A,'Raw -orders'!$B:$E)</f>
        <v>61</v>
      </c>
      <c r="P2328">
        <v>36137</v>
      </c>
      <c r="Q2328" s="1">
        <v>44335</v>
      </c>
      <c r="R2328" s="1">
        <v>44359</v>
      </c>
      <c r="S2328" t="str" cm="1">
        <f t="array" ref="S2328:Z2328">_xlfn.XLOOKUP($O2328,'Raw - customers'!$A:$A,'Raw - customers'!$B:$I)</f>
        <v>Lin Avraam</v>
      </c>
      <c r="T2328" t="str">
        <v>Genderqueer</v>
      </c>
      <c r="U2328">
        <v>65</v>
      </c>
      <c r="V2328" t="str">
        <v>00 Zachary AvenueApt. 781</v>
      </c>
      <c r="W2328">
        <v>4358</v>
      </c>
      <c r="X2328" t="str">
        <v>Samuelland</v>
      </c>
      <c r="Y2328" t="str">
        <v>South Australia</v>
      </c>
      <c r="Z2328" t="str">
        <v>Australia</v>
      </c>
      <c r="AA2328">
        <v>5</v>
      </c>
      <c r="AB2328" s="3" t="str">
        <f t="shared" si="73"/>
        <v>20 to 30</v>
      </c>
      <c r="AM2328" s="6">
        <v>61</v>
      </c>
      <c r="AN2328" s="6" t="s">
        <v>1345</v>
      </c>
    </row>
    <row r="2329" spans="1:40" x14ac:dyDescent="0.25">
      <c r="A2329">
        <v>2327</v>
      </c>
      <c r="B2329">
        <v>474</v>
      </c>
      <c r="C2329">
        <v>114</v>
      </c>
      <c r="D2329">
        <v>92</v>
      </c>
      <c r="E2329">
        <v>1</v>
      </c>
      <c r="F2329">
        <v>92</v>
      </c>
      <c r="G2329">
        <v>1</v>
      </c>
      <c r="H2329" t="str">
        <f>VLOOKUP($C2329,'Raw-products'!$A$2:$H$1261,MATCH(H$1,'Raw-products'!$A$1:$H$1,0))</f>
        <v>Shirt</v>
      </c>
      <c r="I2329" t="str">
        <f>VLOOKUP($C2329,'Raw-products'!$A$2:$H$1261,MATCH(I$1,'Raw-products'!$A$1:$H$1,0))</f>
        <v>Denim</v>
      </c>
      <c r="J2329" t="str">
        <f>VLOOKUP($C2329,'Raw-products'!$A$2:$H$1261,MATCH(J$1,'Raw-products'!$A$1:$H$1,0))</f>
        <v>XL</v>
      </c>
      <c r="K2329" t="str">
        <f>VLOOKUP($C2329,'Raw-products'!$A$2:$H$1261,MATCH(K$1,'Raw-products'!$A$1:$H$1,0))</f>
        <v>orange</v>
      </c>
      <c r="L2329">
        <f>VLOOKUP($C2329,'Raw-products'!$A$2:$H$1261,MATCH(L$1,'Raw-products'!$A$1:$H$1,0))</f>
        <v>115</v>
      </c>
      <c r="M2329">
        <f>VLOOKUP($C2329,'Raw-products'!$A$2:$H$1261,MATCH(M$1,'Raw-products'!$A$1:$H$1,0))</f>
        <v>67</v>
      </c>
      <c r="N2329" s="5">
        <f t="shared" si="72"/>
        <v>7705</v>
      </c>
      <c r="O2329" cm="1">
        <f t="array" ref="O2329:R2329">_xlfn.XLOOKUP($B2329,'Raw -orders'!$A:$A,'Raw -orders'!$B:$E)</f>
        <v>571</v>
      </c>
      <c r="P2329">
        <v>17401</v>
      </c>
      <c r="Q2329" s="1">
        <v>44427</v>
      </c>
      <c r="R2329" s="1">
        <v>44448</v>
      </c>
      <c r="S2329" t="str" cm="1">
        <f t="array" ref="S2329:Z2329">_xlfn.XLOOKUP($O2329,'Raw - customers'!$A:$A,'Raw - customers'!$B:$I)</f>
        <v>Kristofor Roos</v>
      </c>
      <c r="T2329" t="str">
        <v>Agender</v>
      </c>
      <c r="U2329">
        <v>22</v>
      </c>
      <c r="V2329" t="str">
        <v>5567 Clarke MallApt. 756</v>
      </c>
      <c r="W2329">
        <v>4043</v>
      </c>
      <c r="X2329" t="str">
        <v>Jordanside</v>
      </c>
      <c r="Y2329" t="str">
        <v>Australian Capital Territory</v>
      </c>
      <c r="Z2329" t="str">
        <v>Australia</v>
      </c>
      <c r="AA2329">
        <v>8</v>
      </c>
      <c r="AB2329" s="3" t="str">
        <f t="shared" si="73"/>
        <v>20 to 30</v>
      </c>
      <c r="AM2329" s="6">
        <v>571</v>
      </c>
      <c r="AN2329" s="6" t="s">
        <v>1350</v>
      </c>
    </row>
    <row r="2330" spans="1:40" x14ac:dyDescent="0.25">
      <c r="A2330">
        <v>2328</v>
      </c>
      <c r="B2330">
        <v>474</v>
      </c>
      <c r="C2330">
        <v>728</v>
      </c>
      <c r="D2330">
        <v>119</v>
      </c>
      <c r="E2330">
        <v>3</v>
      </c>
      <c r="F2330">
        <v>357</v>
      </c>
      <c r="G2330">
        <v>1</v>
      </c>
      <c r="H2330" t="str">
        <f>VLOOKUP($C2330,'Raw-products'!$A$2:$H$1261,MATCH(H$1,'Raw-products'!$A$1:$H$1,0))</f>
        <v>Jacket</v>
      </c>
      <c r="I2330" t="str">
        <f>VLOOKUP($C2330,'Raw-products'!$A$2:$H$1261,MATCH(I$1,'Raw-products'!$A$1:$H$1,0))</f>
        <v>Trench Coat</v>
      </c>
      <c r="J2330" t="str">
        <f>VLOOKUP($C2330,'Raw-products'!$A$2:$H$1261,MATCH(J$1,'Raw-products'!$A$1:$H$1,0))</f>
        <v>L</v>
      </c>
      <c r="K2330" t="str">
        <f>VLOOKUP($C2330,'Raw-products'!$A$2:$H$1261,MATCH(K$1,'Raw-products'!$A$1:$H$1,0))</f>
        <v>indigo</v>
      </c>
      <c r="L2330">
        <f>VLOOKUP($C2330,'Raw-products'!$A$2:$H$1261,MATCH(L$1,'Raw-products'!$A$1:$H$1,0))</f>
        <v>112</v>
      </c>
      <c r="M2330">
        <f>VLOOKUP($C2330,'Raw-products'!$A$2:$H$1261,MATCH(M$1,'Raw-products'!$A$1:$H$1,0))</f>
        <v>71</v>
      </c>
      <c r="N2330" s="5">
        <f t="shared" si="72"/>
        <v>7952</v>
      </c>
      <c r="O2330" cm="1">
        <f t="array" ref="O2330:R2330">_xlfn.XLOOKUP($B2330,'Raw -orders'!$A:$A,'Raw -orders'!$B:$E)</f>
        <v>571</v>
      </c>
      <c r="P2330">
        <v>17401</v>
      </c>
      <c r="Q2330" s="1">
        <v>44427</v>
      </c>
      <c r="R2330" s="1">
        <v>44448</v>
      </c>
      <c r="S2330" t="str" cm="1">
        <f t="array" ref="S2330:Z2330">_xlfn.XLOOKUP($O2330,'Raw - customers'!$A:$A,'Raw - customers'!$B:$I)</f>
        <v>Kristofor Roos</v>
      </c>
      <c r="T2330" t="str">
        <v>Agender</v>
      </c>
      <c r="U2330">
        <v>22</v>
      </c>
      <c r="V2330" t="str">
        <v>5567 Clarke MallApt. 756</v>
      </c>
      <c r="W2330">
        <v>4043</v>
      </c>
      <c r="X2330" t="str">
        <v>Jordanside</v>
      </c>
      <c r="Y2330" t="str">
        <v>Australian Capital Territory</v>
      </c>
      <c r="Z2330" t="str">
        <v>Australia</v>
      </c>
      <c r="AA2330">
        <v>8</v>
      </c>
      <c r="AB2330" s="3" t="str">
        <f t="shared" si="73"/>
        <v>20 to 30</v>
      </c>
      <c r="AM2330" s="6">
        <v>571</v>
      </c>
      <c r="AN2330" s="6" t="s">
        <v>1350</v>
      </c>
    </row>
    <row r="2331" spans="1:40" x14ac:dyDescent="0.25">
      <c r="A2331">
        <v>2329</v>
      </c>
      <c r="B2331">
        <v>474</v>
      </c>
      <c r="C2331">
        <v>89</v>
      </c>
      <c r="D2331">
        <v>118</v>
      </c>
      <c r="E2331">
        <v>1</v>
      </c>
      <c r="F2331">
        <v>118</v>
      </c>
      <c r="G2331">
        <v>1</v>
      </c>
      <c r="H2331" t="str">
        <f>VLOOKUP($C2331,'Raw-products'!$A$2:$H$1261,MATCH(H$1,'Raw-products'!$A$1:$H$1,0))</f>
        <v>Shirt</v>
      </c>
      <c r="I2331" t="str">
        <f>VLOOKUP($C2331,'Raw-products'!$A$2:$H$1261,MATCH(I$1,'Raw-products'!$A$1:$H$1,0))</f>
        <v>Flannel</v>
      </c>
      <c r="J2331" t="str">
        <f>VLOOKUP($C2331,'Raw-products'!$A$2:$H$1261,MATCH(J$1,'Raw-products'!$A$1:$H$1,0))</f>
        <v>XL</v>
      </c>
      <c r="K2331" t="str">
        <f>VLOOKUP($C2331,'Raw-products'!$A$2:$H$1261,MATCH(K$1,'Raw-products'!$A$1:$H$1,0))</f>
        <v>green</v>
      </c>
      <c r="L2331">
        <f>VLOOKUP($C2331,'Raw-products'!$A$2:$H$1261,MATCH(L$1,'Raw-products'!$A$1:$H$1,0))</f>
        <v>96</v>
      </c>
      <c r="M2331">
        <f>VLOOKUP($C2331,'Raw-products'!$A$2:$H$1261,MATCH(M$1,'Raw-products'!$A$1:$H$1,0))</f>
        <v>77</v>
      </c>
      <c r="N2331" s="5">
        <f t="shared" si="72"/>
        <v>7392</v>
      </c>
      <c r="O2331" cm="1">
        <f t="array" ref="O2331:R2331">_xlfn.XLOOKUP($B2331,'Raw -orders'!$A:$A,'Raw -orders'!$B:$E)</f>
        <v>571</v>
      </c>
      <c r="P2331">
        <v>17401</v>
      </c>
      <c r="Q2331" s="1">
        <v>44427</v>
      </c>
      <c r="R2331" s="1">
        <v>44448</v>
      </c>
      <c r="S2331" t="str" cm="1">
        <f t="array" ref="S2331:Z2331">_xlfn.XLOOKUP($O2331,'Raw - customers'!$A:$A,'Raw - customers'!$B:$I)</f>
        <v>Kristofor Roos</v>
      </c>
      <c r="T2331" t="str">
        <v>Agender</v>
      </c>
      <c r="U2331">
        <v>22</v>
      </c>
      <c r="V2331" t="str">
        <v>5567 Clarke MallApt. 756</v>
      </c>
      <c r="W2331">
        <v>4043</v>
      </c>
      <c r="X2331" t="str">
        <v>Jordanside</v>
      </c>
      <c r="Y2331" t="str">
        <v>Australian Capital Territory</v>
      </c>
      <c r="Z2331" t="str">
        <v>Australia</v>
      </c>
      <c r="AA2331">
        <v>8</v>
      </c>
      <c r="AB2331" s="3" t="str">
        <f t="shared" si="73"/>
        <v>20 to 30</v>
      </c>
      <c r="AM2331" s="6">
        <v>571</v>
      </c>
      <c r="AN2331" s="6" t="s">
        <v>1350</v>
      </c>
    </row>
    <row r="2332" spans="1:40" x14ac:dyDescent="0.25">
      <c r="A2332">
        <v>2330</v>
      </c>
      <c r="B2332">
        <v>474</v>
      </c>
      <c r="C2332">
        <v>1069</v>
      </c>
      <c r="D2332">
        <v>93</v>
      </c>
      <c r="E2332">
        <v>1</v>
      </c>
      <c r="F2332">
        <v>93</v>
      </c>
      <c r="G2332">
        <v>1</v>
      </c>
      <c r="H2332" t="str">
        <f>VLOOKUP($C2332,'Raw-products'!$A$2:$H$1261,MATCH(H$1,'Raw-products'!$A$1:$H$1,0))</f>
        <v>Trousers</v>
      </c>
      <c r="I2332" t="str">
        <f>VLOOKUP($C2332,'Raw-products'!$A$2:$H$1261,MATCH(I$1,'Raw-products'!$A$1:$H$1,0))</f>
        <v>Joggers</v>
      </c>
      <c r="J2332" t="str">
        <f>VLOOKUP($C2332,'Raw-products'!$A$2:$H$1261,MATCH(J$1,'Raw-products'!$A$1:$H$1,0))</f>
        <v>XL</v>
      </c>
      <c r="K2332" t="str">
        <f>VLOOKUP($C2332,'Raw-products'!$A$2:$H$1261,MATCH(K$1,'Raw-products'!$A$1:$H$1,0))</f>
        <v>green</v>
      </c>
      <c r="L2332">
        <f>VLOOKUP($C2332,'Raw-products'!$A$2:$H$1261,MATCH(L$1,'Raw-products'!$A$1:$H$1,0))</f>
        <v>94</v>
      </c>
      <c r="M2332">
        <f>VLOOKUP($C2332,'Raw-products'!$A$2:$H$1261,MATCH(M$1,'Raw-products'!$A$1:$H$1,0))</f>
        <v>56</v>
      </c>
      <c r="N2332" s="5">
        <f t="shared" si="72"/>
        <v>5264</v>
      </c>
      <c r="O2332" cm="1">
        <f t="array" ref="O2332:R2332">_xlfn.XLOOKUP($B2332,'Raw -orders'!$A:$A,'Raw -orders'!$B:$E)</f>
        <v>571</v>
      </c>
      <c r="P2332">
        <v>17401</v>
      </c>
      <c r="Q2332" s="1">
        <v>44427</v>
      </c>
      <c r="R2332" s="1">
        <v>44448</v>
      </c>
      <c r="S2332" t="str" cm="1">
        <f t="array" ref="S2332:Z2332">_xlfn.XLOOKUP($O2332,'Raw - customers'!$A:$A,'Raw - customers'!$B:$I)</f>
        <v>Kristofor Roos</v>
      </c>
      <c r="T2332" t="str">
        <v>Agender</v>
      </c>
      <c r="U2332">
        <v>22</v>
      </c>
      <c r="V2332" t="str">
        <v>5567 Clarke MallApt. 756</v>
      </c>
      <c r="W2332">
        <v>4043</v>
      </c>
      <c r="X2332" t="str">
        <v>Jordanside</v>
      </c>
      <c r="Y2332" t="str">
        <v>Australian Capital Territory</v>
      </c>
      <c r="Z2332" t="str">
        <v>Australia</v>
      </c>
      <c r="AA2332">
        <v>8</v>
      </c>
      <c r="AB2332" s="3" t="str">
        <f t="shared" si="73"/>
        <v>20 to 30</v>
      </c>
      <c r="AM2332" s="6">
        <v>571</v>
      </c>
      <c r="AN2332" s="6" t="s">
        <v>1350</v>
      </c>
    </row>
    <row r="2333" spans="1:40" x14ac:dyDescent="0.25">
      <c r="A2333">
        <v>2331</v>
      </c>
      <c r="B2333">
        <v>474</v>
      </c>
      <c r="C2333">
        <v>229</v>
      </c>
      <c r="D2333">
        <v>106</v>
      </c>
      <c r="E2333">
        <v>1</v>
      </c>
      <c r="F2333">
        <v>106</v>
      </c>
      <c r="G2333">
        <v>1</v>
      </c>
      <c r="H2333" t="str">
        <f>VLOOKUP($C2333,'Raw-products'!$A$2:$H$1261,MATCH(H$1,'Raw-products'!$A$1:$H$1,0))</f>
        <v>Shirt</v>
      </c>
      <c r="I2333" t="str">
        <f>VLOOKUP($C2333,'Raw-products'!$A$2:$H$1261,MATCH(I$1,'Raw-products'!$A$1:$H$1,0))</f>
        <v>Chambray</v>
      </c>
      <c r="J2333" t="str">
        <f>VLOOKUP($C2333,'Raw-products'!$A$2:$H$1261,MATCH(J$1,'Raw-products'!$A$1:$H$1,0))</f>
        <v>XL</v>
      </c>
      <c r="K2333" t="str">
        <f>VLOOKUP($C2333,'Raw-products'!$A$2:$H$1261,MATCH(K$1,'Raw-products'!$A$1:$H$1,0))</f>
        <v>green</v>
      </c>
      <c r="L2333">
        <f>VLOOKUP($C2333,'Raw-products'!$A$2:$H$1261,MATCH(L$1,'Raw-products'!$A$1:$H$1,0))</f>
        <v>105</v>
      </c>
      <c r="M2333">
        <f>VLOOKUP($C2333,'Raw-products'!$A$2:$H$1261,MATCH(M$1,'Raw-products'!$A$1:$H$1,0))</f>
        <v>58</v>
      </c>
      <c r="N2333" s="5">
        <f t="shared" si="72"/>
        <v>6090</v>
      </c>
      <c r="O2333" cm="1">
        <f t="array" ref="O2333:R2333">_xlfn.XLOOKUP($B2333,'Raw -orders'!$A:$A,'Raw -orders'!$B:$E)</f>
        <v>571</v>
      </c>
      <c r="P2333">
        <v>17401</v>
      </c>
      <c r="Q2333" s="1">
        <v>44427</v>
      </c>
      <c r="R2333" s="1">
        <v>44448</v>
      </c>
      <c r="S2333" t="str" cm="1">
        <f t="array" ref="S2333:Z2333">_xlfn.XLOOKUP($O2333,'Raw - customers'!$A:$A,'Raw - customers'!$B:$I)</f>
        <v>Kristofor Roos</v>
      </c>
      <c r="T2333" t="str">
        <v>Agender</v>
      </c>
      <c r="U2333">
        <v>22</v>
      </c>
      <c r="V2333" t="str">
        <v>5567 Clarke MallApt. 756</v>
      </c>
      <c r="W2333">
        <v>4043</v>
      </c>
      <c r="X2333" t="str">
        <v>Jordanside</v>
      </c>
      <c r="Y2333" t="str">
        <v>Australian Capital Territory</v>
      </c>
      <c r="Z2333" t="str">
        <v>Australia</v>
      </c>
      <c r="AA2333">
        <v>8</v>
      </c>
      <c r="AB2333" s="3" t="str">
        <f t="shared" si="73"/>
        <v>20 to 30</v>
      </c>
      <c r="AM2333" s="6">
        <v>571</v>
      </c>
      <c r="AN2333" s="6" t="s">
        <v>1350</v>
      </c>
    </row>
    <row r="2334" spans="1:40" x14ac:dyDescent="0.25">
      <c r="A2334">
        <v>2332</v>
      </c>
      <c r="B2334">
        <v>474</v>
      </c>
      <c r="C2334">
        <v>988</v>
      </c>
      <c r="D2334">
        <v>106</v>
      </c>
      <c r="E2334">
        <v>1</v>
      </c>
      <c r="F2334">
        <v>106</v>
      </c>
      <c r="G2334">
        <v>1</v>
      </c>
      <c r="H2334" t="str">
        <f>VLOOKUP($C2334,'Raw-products'!$A$2:$H$1261,MATCH(H$1,'Raw-products'!$A$1:$H$1,0))</f>
        <v>Trousers</v>
      </c>
      <c r="I2334" t="str">
        <f>VLOOKUP($C2334,'Raw-products'!$A$2:$H$1261,MATCH(I$1,'Raw-products'!$A$1:$H$1,0))</f>
        <v>Wool</v>
      </c>
      <c r="J2334" t="str">
        <f>VLOOKUP($C2334,'Raw-products'!$A$2:$H$1261,MATCH(J$1,'Raw-products'!$A$1:$H$1,0))</f>
        <v>L</v>
      </c>
      <c r="K2334" t="str">
        <f>VLOOKUP($C2334,'Raw-products'!$A$2:$H$1261,MATCH(K$1,'Raw-products'!$A$1:$H$1,0))</f>
        <v>orange</v>
      </c>
      <c r="L2334">
        <f>VLOOKUP($C2334,'Raw-products'!$A$2:$H$1261,MATCH(L$1,'Raw-products'!$A$1:$H$1,0))</f>
        <v>111</v>
      </c>
      <c r="M2334">
        <f>VLOOKUP($C2334,'Raw-products'!$A$2:$H$1261,MATCH(M$1,'Raw-products'!$A$1:$H$1,0))</f>
        <v>56</v>
      </c>
      <c r="N2334" s="5">
        <f t="shared" si="72"/>
        <v>6216</v>
      </c>
      <c r="O2334" cm="1">
        <f t="array" ref="O2334:R2334">_xlfn.XLOOKUP($B2334,'Raw -orders'!$A:$A,'Raw -orders'!$B:$E)</f>
        <v>571</v>
      </c>
      <c r="P2334">
        <v>17401</v>
      </c>
      <c r="Q2334" s="1">
        <v>44427</v>
      </c>
      <c r="R2334" s="1">
        <v>44448</v>
      </c>
      <c r="S2334" t="str" cm="1">
        <f t="array" ref="S2334:Z2334">_xlfn.XLOOKUP($O2334,'Raw - customers'!$A:$A,'Raw - customers'!$B:$I)</f>
        <v>Kristofor Roos</v>
      </c>
      <c r="T2334" t="str">
        <v>Agender</v>
      </c>
      <c r="U2334">
        <v>22</v>
      </c>
      <c r="V2334" t="str">
        <v>5567 Clarke MallApt. 756</v>
      </c>
      <c r="W2334">
        <v>4043</v>
      </c>
      <c r="X2334" t="str">
        <v>Jordanside</v>
      </c>
      <c r="Y2334" t="str">
        <v>Australian Capital Territory</v>
      </c>
      <c r="Z2334" t="str">
        <v>Australia</v>
      </c>
      <c r="AA2334">
        <v>8</v>
      </c>
      <c r="AB2334" s="3" t="str">
        <f t="shared" si="73"/>
        <v>20 to 30</v>
      </c>
      <c r="AM2334" s="6">
        <v>571</v>
      </c>
      <c r="AN2334" s="6" t="s">
        <v>1350</v>
      </c>
    </row>
    <row r="2335" spans="1:40" x14ac:dyDescent="0.25">
      <c r="A2335">
        <v>2333</v>
      </c>
      <c r="B2335">
        <v>474</v>
      </c>
      <c r="C2335">
        <v>724</v>
      </c>
      <c r="D2335">
        <v>119</v>
      </c>
      <c r="E2335">
        <v>2</v>
      </c>
      <c r="F2335">
        <v>238</v>
      </c>
      <c r="G2335">
        <v>1</v>
      </c>
      <c r="H2335" t="str">
        <f>VLOOKUP($C2335,'Raw-products'!$A$2:$H$1261,MATCH(H$1,'Raw-products'!$A$1:$H$1,0))</f>
        <v>Jacket</v>
      </c>
      <c r="I2335" t="str">
        <f>VLOOKUP($C2335,'Raw-products'!$A$2:$H$1261,MATCH(I$1,'Raw-products'!$A$1:$H$1,0))</f>
        <v>Trench Coat</v>
      </c>
      <c r="J2335" t="str">
        <f>VLOOKUP($C2335,'Raw-products'!$A$2:$H$1261,MATCH(J$1,'Raw-products'!$A$1:$H$1,0))</f>
        <v>XL</v>
      </c>
      <c r="K2335" t="str">
        <f>VLOOKUP($C2335,'Raw-products'!$A$2:$H$1261,MATCH(K$1,'Raw-products'!$A$1:$H$1,0))</f>
        <v>blue</v>
      </c>
      <c r="L2335">
        <f>VLOOKUP($C2335,'Raw-products'!$A$2:$H$1261,MATCH(L$1,'Raw-products'!$A$1:$H$1,0))</f>
        <v>112</v>
      </c>
      <c r="M2335">
        <f>VLOOKUP($C2335,'Raw-products'!$A$2:$H$1261,MATCH(M$1,'Raw-products'!$A$1:$H$1,0))</f>
        <v>69</v>
      </c>
      <c r="N2335" s="5">
        <f t="shared" si="72"/>
        <v>7728</v>
      </c>
      <c r="O2335" cm="1">
        <f t="array" ref="O2335:R2335">_xlfn.XLOOKUP($B2335,'Raw -orders'!$A:$A,'Raw -orders'!$B:$E)</f>
        <v>571</v>
      </c>
      <c r="P2335">
        <v>17401</v>
      </c>
      <c r="Q2335" s="1">
        <v>44427</v>
      </c>
      <c r="R2335" s="1">
        <v>44448</v>
      </c>
      <c r="S2335" t="str" cm="1">
        <f t="array" ref="S2335:Z2335">_xlfn.XLOOKUP($O2335,'Raw - customers'!$A:$A,'Raw - customers'!$B:$I)</f>
        <v>Kristofor Roos</v>
      </c>
      <c r="T2335" t="str">
        <v>Agender</v>
      </c>
      <c r="U2335">
        <v>22</v>
      </c>
      <c r="V2335" t="str">
        <v>5567 Clarke MallApt. 756</v>
      </c>
      <c r="W2335">
        <v>4043</v>
      </c>
      <c r="X2335" t="str">
        <v>Jordanside</v>
      </c>
      <c r="Y2335" t="str">
        <v>Australian Capital Territory</v>
      </c>
      <c r="Z2335" t="str">
        <v>Australia</v>
      </c>
      <c r="AA2335">
        <v>8</v>
      </c>
      <c r="AB2335" s="3" t="str">
        <f t="shared" si="73"/>
        <v>20 to 30</v>
      </c>
      <c r="AM2335" s="6">
        <v>571</v>
      </c>
      <c r="AN2335" s="6" t="s">
        <v>1350</v>
      </c>
    </row>
    <row r="2336" spans="1:40" x14ac:dyDescent="0.25">
      <c r="A2336">
        <v>2334</v>
      </c>
      <c r="B2336">
        <v>474</v>
      </c>
      <c r="C2336">
        <v>184</v>
      </c>
      <c r="D2336">
        <v>98</v>
      </c>
      <c r="E2336">
        <v>1</v>
      </c>
      <c r="F2336">
        <v>98</v>
      </c>
      <c r="G2336">
        <v>1</v>
      </c>
      <c r="H2336" t="str">
        <f>VLOOKUP($C2336,'Raw-products'!$A$2:$H$1261,MATCH(H$1,'Raw-products'!$A$1:$H$1,0))</f>
        <v>Shirt</v>
      </c>
      <c r="I2336" t="str">
        <f>VLOOKUP($C2336,'Raw-products'!$A$2:$H$1261,MATCH(I$1,'Raw-products'!$A$1:$H$1,0))</f>
        <v>Camp Collared</v>
      </c>
      <c r="J2336" t="str">
        <f>VLOOKUP($C2336,'Raw-products'!$A$2:$H$1261,MATCH(J$1,'Raw-products'!$A$1:$H$1,0))</f>
        <v>XL</v>
      </c>
      <c r="K2336" t="str">
        <f>VLOOKUP($C2336,'Raw-products'!$A$2:$H$1261,MATCH(K$1,'Raw-products'!$A$1:$H$1,0))</f>
        <v>orange</v>
      </c>
      <c r="L2336">
        <f>VLOOKUP($C2336,'Raw-products'!$A$2:$H$1261,MATCH(L$1,'Raw-products'!$A$1:$H$1,0))</f>
        <v>112</v>
      </c>
      <c r="M2336">
        <f>VLOOKUP($C2336,'Raw-products'!$A$2:$H$1261,MATCH(M$1,'Raw-products'!$A$1:$H$1,0))</f>
        <v>48</v>
      </c>
      <c r="N2336" s="5">
        <f t="shared" si="72"/>
        <v>5376</v>
      </c>
      <c r="O2336" cm="1">
        <f t="array" ref="O2336:R2336">_xlfn.XLOOKUP($B2336,'Raw -orders'!$A:$A,'Raw -orders'!$B:$E)</f>
        <v>571</v>
      </c>
      <c r="P2336">
        <v>17401</v>
      </c>
      <c r="Q2336" s="1">
        <v>44427</v>
      </c>
      <c r="R2336" s="1">
        <v>44448</v>
      </c>
      <c r="S2336" t="str" cm="1">
        <f t="array" ref="S2336:Z2336">_xlfn.XLOOKUP($O2336,'Raw - customers'!$A:$A,'Raw - customers'!$B:$I)</f>
        <v>Kristofor Roos</v>
      </c>
      <c r="T2336" t="str">
        <v>Agender</v>
      </c>
      <c r="U2336">
        <v>22</v>
      </c>
      <c r="V2336" t="str">
        <v>5567 Clarke MallApt. 756</v>
      </c>
      <c r="W2336">
        <v>4043</v>
      </c>
      <c r="X2336" t="str">
        <v>Jordanside</v>
      </c>
      <c r="Y2336" t="str">
        <v>Australian Capital Territory</v>
      </c>
      <c r="Z2336" t="str">
        <v>Australia</v>
      </c>
      <c r="AA2336">
        <v>8</v>
      </c>
      <c r="AB2336" s="3" t="str">
        <f t="shared" si="73"/>
        <v>20 to 30</v>
      </c>
      <c r="AM2336" s="6">
        <v>571</v>
      </c>
      <c r="AN2336" s="6" t="s">
        <v>1350</v>
      </c>
    </row>
    <row r="2337" spans="1:40" x14ac:dyDescent="0.25">
      <c r="A2337">
        <v>2335</v>
      </c>
      <c r="B2337">
        <v>474</v>
      </c>
      <c r="C2337">
        <v>1154</v>
      </c>
      <c r="D2337">
        <v>102</v>
      </c>
      <c r="E2337">
        <v>2</v>
      </c>
      <c r="F2337">
        <v>204</v>
      </c>
      <c r="G2337">
        <v>1</v>
      </c>
      <c r="H2337" t="str">
        <f>VLOOKUP($C2337,'Raw-products'!$A$2:$H$1261,MATCH(H$1,'Raw-products'!$A$1:$H$1,0))</f>
        <v>Trousers</v>
      </c>
      <c r="I2337" t="str">
        <f>VLOOKUP($C2337,'Raw-products'!$A$2:$H$1261,MATCH(I$1,'Raw-products'!$A$1:$H$1,0))</f>
        <v>Cargo Pants</v>
      </c>
      <c r="J2337" t="str">
        <f>VLOOKUP($C2337,'Raw-products'!$A$2:$H$1261,MATCH(J$1,'Raw-products'!$A$1:$H$1,0))</f>
        <v>XL</v>
      </c>
      <c r="K2337" t="str">
        <f>VLOOKUP($C2337,'Raw-products'!$A$2:$H$1261,MATCH(K$1,'Raw-products'!$A$1:$H$1,0))</f>
        <v>violet</v>
      </c>
      <c r="L2337">
        <f>VLOOKUP($C2337,'Raw-products'!$A$2:$H$1261,MATCH(L$1,'Raw-products'!$A$1:$H$1,0))</f>
        <v>106</v>
      </c>
      <c r="M2337">
        <f>VLOOKUP($C2337,'Raw-products'!$A$2:$H$1261,MATCH(M$1,'Raw-products'!$A$1:$H$1,0))</f>
        <v>77</v>
      </c>
      <c r="N2337" s="5">
        <f t="shared" si="72"/>
        <v>8162</v>
      </c>
      <c r="O2337" cm="1">
        <f t="array" ref="O2337:R2337">_xlfn.XLOOKUP($B2337,'Raw -orders'!$A:$A,'Raw -orders'!$B:$E)</f>
        <v>571</v>
      </c>
      <c r="P2337">
        <v>17401</v>
      </c>
      <c r="Q2337" s="1">
        <v>44427</v>
      </c>
      <c r="R2337" s="1">
        <v>44448</v>
      </c>
      <c r="S2337" t="str" cm="1">
        <f t="array" ref="S2337:Z2337">_xlfn.XLOOKUP($O2337,'Raw - customers'!$A:$A,'Raw - customers'!$B:$I)</f>
        <v>Kristofor Roos</v>
      </c>
      <c r="T2337" t="str">
        <v>Agender</v>
      </c>
      <c r="U2337">
        <v>22</v>
      </c>
      <c r="V2337" t="str">
        <v>5567 Clarke MallApt. 756</v>
      </c>
      <c r="W2337">
        <v>4043</v>
      </c>
      <c r="X2337" t="str">
        <v>Jordanside</v>
      </c>
      <c r="Y2337" t="str">
        <v>Australian Capital Territory</v>
      </c>
      <c r="Z2337" t="str">
        <v>Australia</v>
      </c>
      <c r="AA2337">
        <v>8</v>
      </c>
      <c r="AB2337" s="3" t="str">
        <f t="shared" si="73"/>
        <v>20 to 30</v>
      </c>
      <c r="AM2337" s="6">
        <v>571</v>
      </c>
      <c r="AN2337" s="6" t="s">
        <v>1350</v>
      </c>
    </row>
    <row r="2338" spans="1:40" x14ac:dyDescent="0.25">
      <c r="A2338">
        <v>2336</v>
      </c>
      <c r="B2338">
        <v>475</v>
      </c>
      <c r="C2338">
        <v>1204</v>
      </c>
      <c r="D2338">
        <v>105</v>
      </c>
      <c r="E2338">
        <v>2</v>
      </c>
      <c r="F2338">
        <v>210</v>
      </c>
      <c r="G2338">
        <v>1</v>
      </c>
      <c r="H2338" t="str">
        <f>VLOOKUP($C2338,'Raw-products'!$A$2:$H$1261,MATCH(H$1,'Raw-products'!$A$1:$H$1,0))</f>
        <v>Trousers</v>
      </c>
      <c r="I2338" t="str">
        <f>VLOOKUP($C2338,'Raw-products'!$A$2:$H$1261,MATCH(I$1,'Raw-products'!$A$1:$H$1,0))</f>
        <v>Pleated</v>
      </c>
      <c r="J2338" t="str">
        <f>VLOOKUP($C2338,'Raw-products'!$A$2:$H$1261,MATCH(J$1,'Raw-products'!$A$1:$H$1,0))</f>
        <v>XL</v>
      </c>
      <c r="K2338" t="str">
        <f>VLOOKUP($C2338,'Raw-products'!$A$2:$H$1261,MATCH(K$1,'Raw-products'!$A$1:$H$1,0))</f>
        <v>yellow</v>
      </c>
      <c r="L2338">
        <f>VLOOKUP($C2338,'Raw-products'!$A$2:$H$1261,MATCH(L$1,'Raw-products'!$A$1:$H$1,0))</f>
        <v>90</v>
      </c>
      <c r="M2338">
        <f>VLOOKUP($C2338,'Raw-products'!$A$2:$H$1261,MATCH(M$1,'Raw-products'!$A$1:$H$1,0))</f>
        <v>52</v>
      </c>
      <c r="N2338" s="5">
        <f t="shared" si="72"/>
        <v>4680</v>
      </c>
      <c r="O2338" cm="1">
        <f t="array" ref="O2338:R2338">_xlfn.XLOOKUP($B2338,'Raw -orders'!$A:$A,'Raw -orders'!$B:$E)</f>
        <v>696</v>
      </c>
      <c r="P2338">
        <v>36229</v>
      </c>
      <c r="Q2338" s="1">
        <v>44343</v>
      </c>
      <c r="R2338" s="1">
        <v>44348</v>
      </c>
      <c r="S2338" t="str" cm="1">
        <f t="array" ref="S2338:Z2338">_xlfn.XLOOKUP($O2338,'Raw - customers'!$A:$A,'Raw - customers'!$B:$I)</f>
        <v>Miner Craddock</v>
      </c>
      <c r="T2338" t="str">
        <v>Non-binary</v>
      </c>
      <c r="U2338">
        <v>38</v>
      </c>
      <c r="V2338" t="str">
        <v>8353 Bruen ParkwayApt. 455</v>
      </c>
      <c r="W2338">
        <v>5325</v>
      </c>
      <c r="X2338" t="str">
        <v>Callummouth</v>
      </c>
      <c r="Y2338" t="str">
        <v>Australian Capital Territory</v>
      </c>
      <c r="Z2338" t="str">
        <v>Australia</v>
      </c>
      <c r="AA2338">
        <v>5</v>
      </c>
      <c r="AB2338" s="3" t="str">
        <f t="shared" si="73"/>
        <v>0 to 10</v>
      </c>
      <c r="AM2338" s="6">
        <v>696</v>
      </c>
      <c r="AN2338" s="6" t="s">
        <v>1350</v>
      </c>
    </row>
    <row r="2339" spans="1:40" x14ac:dyDescent="0.25">
      <c r="A2339">
        <v>2337</v>
      </c>
      <c r="B2339">
        <v>475</v>
      </c>
      <c r="C2339">
        <v>1149</v>
      </c>
      <c r="D2339">
        <v>102</v>
      </c>
      <c r="E2339">
        <v>1</v>
      </c>
      <c r="F2339">
        <v>102</v>
      </c>
      <c r="G2339">
        <v>1</v>
      </c>
      <c r="H2339" t="str">
        <f>VLOOKUP($C2339,'Raw-products'!$A$2:$H$1261,MATCH(H$1,'Raw-products'!$A$1:$H$1,0))</f>
        <v>Trousers</v>
      </c>
      <c r="I2339" t="str">
        <f>VLOOKUP($C2339,'Raw-products'!$A$2:$H$1261,MATCH(I$1,'Raw-products'!$A$1:$H$1,0))</f>
        <v>Cargo Pants</v>
      </c>
      <c r="J2339" t="str">
        <f>VLOOKUP($C2339,'Raw-products'!$A$2:$H$1261,MATCH(J$1,'Raw-products'!$A$1:$H$1,0))</f>
        <v>XL</v>
      </c>
      <c r="K2339" t="str">
        <f>VLOOKUP($C2339,'Raw-products'!$A$2:$H$1261,MATCH(K$1,'Raw-products'!$A$1:$H$1,0))</f>
        <v>indigo</v>
      </c>
      <c r="L2339">
        <f>VLOOKUP($C2339,'Raw-products'!$A$2:$H$1261,MATCH(L$1,'Raw-products'!$A$1:$H$1,0))</f>
        <v>106</v>
      </c>
      <c r="M2339">
        <f>VLOOKUP($C2339,'Raw-products'!$A$2:$H$1261,MATCH(M$1,'Raw-products'!$A$1:$H$1,0))</f>
        <v>64</v>
      </c>
      <c r="N2339" s="5">
        <f t="shared" si="72"/>
        <v>6784</v>
      </c>
      <c r="O2339" cm="1">
        <f t="array" ref="O2339:R2339">_xlfn.XLOOKUP($B2339,'Raw -orders'!$A:$A,'Raw -orders'!$B:$E)</f>
        <v>696</v>
      </c>
      <c r="P2339">
        <v>36229</v>
      </c>
      <c r="Q2339" s="1">
        <v>44343</v>
      </c>
      <c r="R2339" s="1">
        <v>44348</v>
      </c>
      <c r="S2339" t="str" cm="1">
        <f t="array" ref="S2339:Z2339">_xlfn.XLOOKUP($O2339,'Raw - customers'!$A:$A,'Raw - customers'!$B:$I)</f>
        <v>Miner Craddock</v>
      </c>
      <c r="T2339" t="str">
        <v>Non-binary</v>
      </c>
      <c r="U2339">
        <v>38</v>
      </c>
      <c r="V2339" t="str">
        <v>8353 Bruen ParkwayApt. 455</v>
      </c>
      <c r="W2339">
        <v>5325</v>
      </c>
      <c r="X2339" t="str">
        <v>Callummouth</v>
      </c>
      <c r="Y2339" t="str">
        <v>Australian Capital Territory</v>
      </c>
      <c r="Z2339" t="str">
        <v>Australia</v>
      </c>
      <c r="AA2339">
        <v>5</v>
      </c>
      <c r="AB2339" s="3" t="str">
        <f t="shared" si="73"/>
        <v>0 to 10</v>
      </c>
      <c r="AM2339" s="6">
        <v>696</v>
      </c>
      <c r="AN2339" s="6" t="s">
        <v>1350</v>
      </c>
    </row>
    <row r="2340" spans="1:40" x14ac:dyDescent="0.25">
      <c r="A2340">
        <v>2338</v>
      </c>
      <c r="B2340">
        <v>475</v>
      </c>
      <c r="C2340">
        <v>1250</v>
      </c>
      <c r="D2340">
        <v>112</v>
      </c>
      <c r="E2340">
        <v>1</v>
      </c>
      <c r="F2340">
        <v>112</v>
      </c>
      <c r="G2340">
        <v>1</v>
      </c>
      <c r="H2340" t="str">
        <f>VLOOKUP($C2340,'Raw-products'!$A$2:$H$1261,MATCH(H$1,'Raw-products'!$A$1:$H$1,0))</f>
        <v>Trousers</v>
      </c>
      <c r="I2340" t="str">
        <f>VLOOKUP($C2340,'Raw-products'!$A$2:$H$1261,MATCH(I$1,'Raw-products'!$A$1:$H$1,0))</f>
        <v>Tracksuit Bottoms</v>
      </c>
      <c r="J2340" t="str">
        <f>VLOOKUP($C2340,'Raw-products'!$A$2:$H$1261,MATCH(J$1,'Raw-products'!$A$1:$H$1,0))</f>
        <v>XS</v>
      </c>
      <c r="K2340" t="str">
        <f>VLOOKUP($C2340,'Raw-products'!$A$2:$H$1261,MATCH(K$1,'Raw-products'!$A$1:$H$1,0))</f>
        <v>indigo</v>
      </c>
      <c r="L2340">
        <f>VLOOKUP($C2340,'Raw-products'!$A$2:$H$1261,MATCH(L$1,'Raw-products'!$A$1:$H$1,0))</f>
        <v>91</v>
      </c>
      <c r="M2340">
        <f>VLOOKUP($C2340,'Raw-products'!$A$2:$H$1261,MATCH(M$1,'Raw-products'!$A$1:$H$1,0))</f>
        <v>63</v>
      </c>
      <c r="N2340" s="5">
        <f t="shared" si="72"/>
        <v>5733</v>
      </c>
      <c r="O2340" cm="1">
        <f t="array" ref="O2340:R2340">_xlfn.XLOOKUP($B2340,'Raw -orders'!$A:$A,'Raw -orders'!$B:$E)</f>
        <v>696</v>
      </c>
      <c r="P2340">
        <v>36229</v>
      </c>
      <c r="Q2340" s="1">
        <v>44343</v>
      </c>
      <c r="R2340" s="1">
        <v>44348</v>
      </c>
      <c r="S2340" t="str" cm="1">
        <f t="array" ref="S2340:Z2340">_xlfn.XLOOKUP($O2340,'Raw - customers'!$A:$A,'Raw - customers'!$B:$I)</f>
        <v>Miner Craddock</v>
      </c>
      <c r="T2340" t="str">
        <v>Non-binary</v>
      </c>
      <c r="U2340">
        <v>38</v>
      </c>
      <c r="V2340" t="str">
        <v>8353 Bruen ParkwayApt. 455</v>
      </c>
      <c r="W2340">
        <v>5325</v>
      </c>
      <c r="X2340" t="str">
        <v>Callummouth</v>
      </c>
      <c r="Y2340" t="str">
        <v>Australian Capital Territory</v>
      </c>
      <c r="Z2340" t="str">
        <v>Australia</v>
      </c>
      <c r="AA2340">
        <v>5</v>
      </c>
      <c r="AB2340" s="3" t="str">
        <f t="shared" si="73"/>
        <v>0 to 10</v>
      </c>
      <c r="AM2340" s="6">
        <v>696</v>
      </c>
      <c r="AN2340" s="6" t="s">
        <v>1350</v>
      </c>
    </row>
    <row r="2341" spans="1:40" x14ac:dyDescent="0.25">
      <c r="A2341">
        <v>2339</v>
      </c>
      <c r="B2341">
        <v>475</v>
      </c>
      <c r="C2341">
        <v>630</v>
      </c>
      <c r="D2341">
        <v>93</v>
      </c>
      <c r="E2341">
        <v>2</v>
      </c>
      <c r="F2341">
        <v>186</v>
      </c>
      <c r="G2341">
        <v>1</v>
      </c>
      <c r="H2341" t="str">
        <f>VLOOKUP($C2341,'Raw-products'!$A$2:$H$1261,MATCH(H$1,'Raw-products'!$A$1:$H$1,0))</f>
        <v>Jacket</v>
      </c>
      <c r="I2341" t="str">
        <f>VLOOKUP($C2341,'Raw-products'!$A$2:$H$1261,MATCH(I$1,'Raw-products'!$A$1:$H$1,0))</f>
        <v>Coach</v>
      </c>
      <c r="J2341" t="str">
        <f>VLOOKUP($C2341,'Raw-products'!$A$2:$H$1261,MATCH(J$1,'Raw-products'!$A$1:$H$1,0))</f>
        <v>XS</v>
      </c>
      <c r="K2341" t="str">
        <f>VLOOKUP($C2341,'Raw-products'!$A$2:$H$1261,MATCH(K$1,'Raw-products'!$A$1:$H$1,0))</f>
        <v>red</v>
      </c>
      <c r="L2341">
        <f>VLOOKUP($C2341,'Raw-products'!$A$2:$H$1261,MATCH(L$1,'Raw-products'!$A$1:$H$1,0))</f>
        <v>115</v>
      </c>
      <c r="M2341">
        <f>VLOOKUP($C2341,'Raw-products'!$A$2:$H$1261,MATCH(M$1,'Raw-products'!$A$1:$H$1,0))</f>
        <v>71</v>
      </c>
      <c r="N2341" s="5">
        <f t="shared" si="72"/>
        <v>8165</v>
      </c>
      <c r="O2341" cm="1">
        <f t="array" ref="O2341:R2341">_xlfn.XLOOKUP($B2341,'Raw -orders'!$A:$A,'Raw -orders'!$B:$E)</f>
        <v>696</v>
      </c>
      <c r="P2341">
        <v>36229</v>
      </c>
      <c r="Q2341" s="1">
        <v>44343</v>
      </c>
      <c r="R2341" s="1">
        <v>44348</v>
      </c>
      <c r="S2341" t="str" cm="1">
        <f t="array" ref="S2341:Z2341">_xlfn.XLOOKUP($O2341,'Raw - customers'!$A:$A,'Raw - customers'!$B:$I)</f>
        <v>Miner Craddock</v>
      </c>
      <c r="T2341" t="str">
        <v>Non-binary</v>
      </c>
      <c r="U2341">
        <v>38</v>
      </c>
      <c r="V2341" t="str">
        <v>8353 Bruen ParkwayApt. 455</v>
      </c>
      <c r="W2341">
        <v>5325</v>
      </c>
      <c r="X2341" t="str">
        <v>Callummouth</v>
      </c>
      <c r="Y2341" t="str">
        <v>Australian Capital Territory</v>
      </c>
      <c r="Z2341" t="str">
        <v>Australia</v>
      </c>
      <c r="AA2341">
        <v>5</v>
      </c>
      <c r="AB2341" s="3" t="str">
        <f t="shared" si="73"/>
        <v>0 to 10</v>
      </c>
      <c r="AM2341" s="6">
        <v>696</v>
      </c>
      <c r="AN2341" s="6" t="s">
        <v>1350</v>
      </c>
    </row>
    <row r="2342" spans="1:40" x14ac:dyDescent="0.25">
      <c r="A2342">
        <v>2340</v>
      </c>
      <c r="B2342">
        <v>475</v>
      </c>
      <c r="C2342">
        <v>722</v>
      </c>
      <c r="D2342">
        <v>119</v>
      </c>
      <c r="E2342">
        <v>1</v>
      </c>
      <c r="F2342">
        <v>119</v>
      </c>
      <c r="G2342">
        <v>1</v>
      </c>
      <c r="H2342" t="str">
        <f>VLOOKUP($C2342,'Raw-products'!$A$2:$H$1261,MATCH(H$1,'Raw-products'!$A$1:$H$1,0))</f>
        <v>Jacket</v>
      </c>
      <c r="I2342" t="str">
        <f>VLOOKUP($C2342,'Raw-products'!$A$2:$H$1261,MATCH(I$1,'Raw-products'!$A$1:$H$1,0))</f>
        <v>Trench Coat</v>
      </c>
      <c r="J2342" t="str">
        <f>VLOOKUP($C2342,'Raw-products'!$A$2:$H$1261,MATCH(J$1,'Raw-products'!$A$1:$H$1,0))</f>
        <v>M</v>
      </c>
      <c r="K2342" t="str">
        <f>VLOOKUP($C2342,'Raw-products'!$A$2:$H$1261,MATCH(K$1,'Raw-products'!$A$1:$H$1,0))</f>
        <v>blue</v>
      </c>
      <c r="L2342">
        <f>VLOOKUP($C2342,'Raw-products'!$A$2:$H$1261,MATCH(L$1,'Raw-products'!$A$1:$H$1,0))</f>
        <v>112</v>
      </c>
      <c r="M2342">
        <f>VLOOKUP($C2342,'Raw-products'!$A$2:$H$1261,MATCH(M$1,'Raw-products'!$A$1:$H$1,0))</f>
        <v>46</v>
      </c>
      <c r="N2342" s="5">
        <f t="shared" si="72"/>
        <v>5152</v>
      </c>
      <c r="O2342" cm="1">
        <f t="array" ref="O2342:R2342">_xlfn.XLOOKUP($B2342,'Raw -orders'!$A:$A,'Raw -orders'!$B:$E)</f>
        <v>696</v>
      </c>
      <c r="P2342">
        <v>36229</v>
      </c>
      <c r="Q2342" s="1">
        <v>44343</v>
      </c>
      <c r="R2342" s="1">
        <v>44348</v>
      </c>
      <c r="S2342" t="str" cm="1">
        <f t="array" ref="S2342:Z2342">_xlfn.XLOOKUP($O2342,'Raw - customers'!$A:$A,'Raw - customers'!$B:$I)</f>
        <v>Miner Craddock</v>
      </c>
      <c r="T2342" t="str">
        <v>Non-binary</v>
      </c>
      <c r="U2342">
        <v>38</v>
      </c>
      <c r="V2342" t="str">
        <v>8353 Bruen ParkwayApt. 455</v>
      </c>
      <c r="W2342">
        <v>5325</v>
      </c>
      <c r="X2342" t="str">
        <v>Callummouth</v>
      </c>
      <c r="Y2342" t="str">
        <v>Australian Capital Territory</v>
      </c>
      <c r="Z2342" t="str">
        <v>Australia</v>
      </c>
      <c r="AA2342">
        <v>5</v>
      </c>
      <c r="AB2342" s="3" t="str">
        <f t="shared" si="73"/>
        <v>0 to 10</v>
      </c>
      <c r="AM2342" s="6">
        <v>696</v>
      </c>
      <c r="AN2342" s="6" t="s">
        <v>1350</v>
      </c>
    </row>
    <row r="2343" spans="1:40" x14ac:dyDescent="0.25">
      <c r="A2343">
        <v>2341</v>
      </c>
      <c r="B2343">
        <v>475</v>
      </c>
      <c r="C2343">
        <v>1035</v>
      </c>
      <c r="D2343">
        <v>90</v>
      </c>
      <c r="E2343">
        <v>2</v>
      </c>
      <c r="F2343">
        <v>180</v>
      </c>
      <c r="G2343">
        <v>1</v>
      </c>
      <c r="H2343" t="str">
        <f>VLOOKUP($C2343,'Raw-products'!$A$2:$H$1261,MATCH(H$1,'Raw-products'!$A$1:$H$1,0))</f>
        <v>Trousers</v>
      </c>
      <c r="I2343" t="str">
        <f>VLOOKUP($C2343,'Raw-products'!$A$2:$H$1261,MATCH(I$1,'Raw-products'!$A$1:$H$1,0))</f>
        <v>Relaxed Leg</v>
      </c>
      <c r="J2343" t="str">
        <f>VLOOKUP($C2343,'Raw-products'!$A$2:$H$1261,MATCH(J$1,'Raw-products'!$A$1:$H$1,0))</f>
        <v>XS</v>
      </c>
      <c r="K2343" t="str">
        <f>VLOOKUP($C2343,'Raw-products'!$A$2:$H$1261,MATCH(K$1,'Raw-products'!$A$1:$H$1,0))</f>
        <v>blue</v>
      </c>
      <c r="L2343">
        <f>VLOOKUP($C2343,'Raw-products'!$A$2:$H$1261,MATCH(L$1,'Raw-products'!$A$1:$H$1,0))</f>
        <v>95</v>
      </c>
      <c r="M2343">
        <f>VLOOKUP($C2343,'Raw-products'!$A$2:$H$1261,MATCH(M$1,'Raw-products'!$A$1:$H$1,0))</f>
        <v>54</v>
      </c>
      <c r="N2343" s="5">
        <f t="shared" si="72"/>
        <v>5130</v>
      </c>
      <c r="O2343" cm="1">
        <f t="array" ref="O2343:R2343">_xlfn.XLOOKUP($B2343,'Raw -orders'!$A:$A,'Raw -orders'!$B:$E)</f>
        <v>696</v>
      </c>
      <c r="P2343">
        <v>36229</v>
      </c>
      <c r="Q2343" s="1">
        <v>44343</v>
      </c>
      <c r="R2343" s="1">
        <v>44348</v>
      </c>
      <c r="S2343" t="str" cm="1">
        <f t="array" ref="S2343:Z2343">_xlfn.XLOOKUP($O2343,'Raw - customers'!$A:$A,'Raw - customers'!$B:$I)</f>
        <v>Miner Craddock</v>
      </c>
      <c r="T2343" t="str">
        <v>Non-binary</v>
      </c>
      <c r="U2343">
        <v>38</v>
      </c>
      <c r="V2343" t="str">
        <v>8353 Bruen ParkwayApt. 455</v>
      </c>
      <c r="W2343">
        <v>5325</v>
      </c>
      <c r="X2343" t="str">
        <v>Callummouth</v>
      </c>
      <c r="Y2343" t="str">
        <v>Australian Capital Territory</v>
      </c>
      <c r="Z2343" t="str">
        <v>Australia</v>
      </c>
      <c r="AA2343">
        <v>5</v>
      </c>
      <c r="AB2343" s="3" t="str">
        <f t="shared" si="73"/>
        <v>0 to 10</v>
      </c>
      <c r="AM2343" s="6">
        <v>696</v>
      </c>
      <c r="AN2343" s="6" t="s">
        <v>1350</v>
      </c>
    </row>
    <row r="2344" spans="1:40" x14ac:dyDescent="0.25">
      <c r="A2344">
        <v>2342</v>
      </c>
      <c r="B2344">
        <v>475</v>
      </c>
      <c r="C2344">
        <v>113</v>
      </c>
      <c r="D2344">
        <v>92</v>
      </c>
      <c r="E2344">
        <v>2</v>
      </c>
      <c r="F2344">
        <v>184</v>
      </c>
      <c r="G2344">
        <v>1</v>
      </c>
      <c r="H2344" t="str">
        <f>VLOOKUP($C2344,'Raw-products'!$A$2:$H$1261,MATCH(H$1,'Raw-products'!$A$1:$H$1,0))</f>
        <v>Shirt</v>
      </c>
      <c r="I2344" t="str">
        <f>VLOOKUP($C2344,'Raw-products'!$A$2:$H$1261,MATCH(I$1,'Raw-products'!$A$1:$H$1,0))</f>
        <v>Denim</v>
      </c>
      <c r="J2344" t="str">
        <f>VLOOKUP($C2344,'Raw-products'!$A$2:$H$1261,MATCH(J$1,'Raw-products'!$A$1:$H$1,0))</f>
        <v>L</v>
      </c>
      <c r="K2344" t="str">
        <f>VLOOKUP($C2344,'Raw-products'!$A$2:$H$1261,MATCH(K$1,'Raw-products'!$A$1:$H$1,0))</f>
        <v>orange</v>
      </c>
      <c r="L2344">
        <f>VLOOKUP($C2344,'Raw-products'!$A$2:$H$1261,MATCH(L$1,'Raw-products'!$A$1:$H$1,0))</f>
        <v>115</v>
      </c>
      <c r="M2344">
        <f>VLOOKUP($C2344,'Raw-products'!$A$2:$H$1261,MATCH(M$1,'Raw-products'!$A$1:$H$1,0))</f>
        <v>45</v>
      </c>
      <c r="N2344" s="5">
        <f t="shared" si="72"/>
        <v>5175</v>
      </c>
      <c r="O2344" cm="1">
        <f t="array" ref="O2344:R2344">_xlfn.XLOOKUP($B2344,'Raw -orders'!$A:$A,'Raw -orders'!$B:$E)</f>
        <v>696</v>
      </c>
      <c r="P2344">
        <v>36229</v>
      </c>
      <c r="Q2344" s="1">
        <v>44343</v>
      </c>
      <c r="R2344" s="1">
        <v>44348</v>
      </c>
      <c r="S2344" t="str" cm="1">
        <f t="array" ref="S2344:Z2344">_xlfn.XLOOKUP($O2344,'Raw - customers'!$A:$A,'Raw - customers'!$B:$I)</f>
        <v>Miner Craddock</v>
      </c>
      <c r="T2344" t="str">
        <v>Non-binary</v>
      </c>
      <c r="U2344">
        <v>38</v>
      </c>
      <c r="V2344" t="str">
        <v>8353 Bruen ParkwayApt. 455</v>
      </c>
      <c r="W2344">
        <v>5325</v>
      </c>
      <c r="X2344" t="str">
        <v>Callummouth</v>
      </c>
      <c r="Y2344" t="str">
        <v>Australian Capital Territory</v>
      </c>
      <c r="Z2344" t="str">
        <v>Australia</v>
      </c>
      <c r="AA2344">
        <v>5</v>
      </c>
      <c r="AB2344" s="3" t="str">
        <f t="shared" si="73"/>
        <v>0 to 10</v>
      </c>
      <c r="AM2344" s="6">
        <v>696</v>
      </c>
      <c r="AN2344" s="6" t="s">
        <v>1350</v>
      </c>
    </row>
    <row r="2345" spans="1:40" x14ac:dyDescent="0.25">
      <c r="A2345">
        <v>2343</v>
      </c>
      <c r="B2345">
        <v>475</v>
      </c>
      <c r="C2345">
        <v>97</v>
      </c>
      <c r="D2345">
        <v>118</v>
      </c>
      <c r="E2345">
        <v>2</v>
      </c>
      <c r="F2345">
        <v>236</v>
      </c>
      <c r="G2345">
        <v>1</v>
      </c>
      <c r="H2345" t="str">
        <f>VLOOKUP($C2345,'Raw-products'!$A$2:$H$1261,MATCH(H$1,'Raw-products'!$A$1:$H$1,0))</f>
        <v>Shirt</v>
      </c>
      <c r="I2345" t="str">
        <f>VLOOKUP($C2345,'Raw-products'!$A$2:$H$1261,MATCH(I$1,'Raw-products'!$A$1:$H$1,0))</f>
        <v>Flannel</v>
      </c>
      <c r="J2345" t="str">
        <f>VLOOKUP($C2345,'Raw-products'!$A$2:$H$1261,MATCH(J$1,'Raw-products'!$A$1:$H$1,0))</f>
        <v>M</v>
      </c>
      <c r="K2345" t="str">
        <f>VLOOKUP($C2345,'Raw-products'!$A$2:$H$1261,MATCH(K$1,'Raw-products'!$A$1:$H$1,0))</f>
        <v>indigo</v>
      </c>
      <c r="L2345">
        <f>VLOOKUP($C2345,'Raw-products'!$A$2:$H$1261,MATCH(L$1,'Raw-products'!$A$1:$H$1,0))</f>
        <v>96</v>
      </c>
      <c r="M2345">
        <f>VLOOKUP($C2345,'Raw-products'!$A$2:$H$1261,MATCH(M$1,'Raw-products'!$A$1:$H$1,0))</f>
        <v>69</v>
      </c>
      <c r="N2345" s="5">
        <f t="shared" si="72"/>
        <v>6624</v>
      </c>
      <c r="O2345" cm="1">
        <f t="array" ref="O2345:R2345">_xlfn.XLOOKUP($B2345,'Raw -orders'!$A:$A,'Raw -orders'!$B:$E)</f>
        <v>696</v>
      </c>
      <c r="P2345">
        <v>36229</v>
      </c>
      <c r="Q2345" s="1">
        <v>44343</v>
      </c>
      <c r="R2345" s="1">
        <v>44348</v>
      </c>
      <c r="S2345" t="str" cm="1">
        <f t="array" ref="S2345:Z2345">_xlfn.XLOOKUP($O2345,'Raw - customers'!$A:$A,'Raw - customers'!$B:$I)</f>
        <v>Miner Craddock</v>
      </c>
      <c r="T2345" t="str">
        <v>Non-binary</v>
      </c>
      <c r="U2345">
        <v>38</v>
      </c>
      <c r="V2345" t="str">
        <v>8353 Bruen ParkwayApt. 455</v>
      </c>
      <c r="W2345">
        <v>5325</v>
      </c>
      <c r="X2345" t="str">
        <v>Callummouth</v>
      </c>
      <c r="Y2345" t="str">
        <v>Australian Capital Territory</v>
      </c>
      <c r="Z2345" t="str">
        <v>Australia</v>
      </c>
      <c r="AA2345">
        <v>5</v>
      </c>
      <c r="AB2345" s="3" t="str">
        <f t="shared" si="73"/>
        <v>0 to 10</v>
      </c>
      <c r="AM2345" s="6">
        <v>696</v>
      </c>
      <c r="AN2345" s="6" t="s">
        <v>1350</v>
      </c>
    </row>
    <row r="2346" spans="1:40" x14ac:dyDescent="0.25">
      <c r="A2346">
        <v>2344</v>
      </c>
      <c r="B2346">
        <v>476</v>
      </c>
      <c r="C2346">
        <v>368</v>
      </c>
      <c r="D2346">
        <v>94</v>
      </c>
      <c r="E2346">
        <v>2</v>
      </c>
      <c r="F2346">
        <v>188</v>
      </c>
      <c r="G2346">
        <v>1</v>
      </c>
      <c r="H2346" t="str">
        <f>VLOOKUP($C2346,'Raw-products'!$A$2:$H$1261,MATCH(H$1,'Raw-products'!$A$1:$H$1,0))</f>
        <v>Shirt</v>
      </c>
      <c r="I2346" t="str">
        <f>VLOOKUP($C2346,'Raw-products'!$A$2:$H$1261,MATCH(I$1,'Raw-products'!$A$1:$H$1,0))</f>
        <v>Henley</v>
      </c>
      <c r="J2346" t="str">
        <f>VLOOKUP($C2346,'Raw-products'!$A$2:$H$1261,MATCH(J$1,'Raw-products'!$A$1:$H$1,0))</f>
        <v>L</v>
      </c>
      <c r="K2346" t="str">
        <f>VLOOKUP($C2346,'Raw-products'!$A$2:$H$1261,MATCH(K$1,'Raw-products'!$A$1:$H$1,0))</f>
        <v>green</v>
      </c>
      <c r="L2346">
        <f>VLOOKUP($C2346,'Raw-products'!$A$2:$H$1261,MATCH(L$1,'Raw-products'!$A$1:$H$1,0))</f>
        <v>92</v>
      </c>
      <c r="M2346">
        <f>VLOOKUP($C2346,'Raw-products'!$A$2:$H$1261,MATCH(M$1,'Raw-products'!$A$1:$H$1,0))</f>
        <v>41</v>
      </c>
      <c r="N2346" s="5">
        <f t="shared" si="72"/>
        <v>3772</v>
      </c>
      <c r="O2346" cm="1">
        <f t="array" ref="O2346:R2346">_xlfn.XLOOKUP($B2346,'Raw -orders'!$A:$A,'Raw -orders'!$B:$E)</f>
        <v>757</v>
      </c>
      <c r="P2346">
        <v>42157</v>
      </c>
      <c r="Q2346" s="1">
        <v>44476</v>
      </c>
      <c r="R2346" s="1">
        <v>44502</v>
      </c>
      <c r="S2346" t="str" cm="1">
        <f t="array" ref="S2346:Z2346">_xlfn.XLOOKUP($O2346,'Raw - customers'!$A:$A,'Raw - customers'!$B:$I)</f>
        <v>Taffy Quimby</v>
      </c>
      <c r="T2346" t="str">
        <v>Non-binary</v>
      </c>
      <c r="U2346">
        <v>31</v>
      </c>
      <c r="V2346" t="str">
        <v>1033 Botsford Estate DrSuite 236</v>
      </c>
      <c r="W2346">
        <v>4773</v>
      </c>
      <c r="X2346" t="str">
        <v>East Xavier</v>
      </c>
      <c r="Y2346" t="str">
        <v>New South Wales</v>
      </c>
      <c r="Z2346" t="str">
        <v>Australia</v>
      </c>
      <c r="AA2346">
        <v>10</v>
      </c>
      <c r="AB2346" s="3" t="str">
        <f t="shared" si="73"/>
        <v>20 to 30</v>
      </c>
      <c r="AM2346" s="6">
        <v>757</v>
      </c>
      <c r="AN2346" s="6" t="s">
        <v>1362</v>
      </c>
    </row>
    <row r="2347" spans="1:40" x14ac:dyDescent="0.25">
      <c r="A2347">
        <v>2345</v>
      </c>
      <c r="B2347">
        <v>476</v>
      </c>
      <c r="C2347">
        <v>253</v>
      </c>
      <c r="D2347">
        <v>95</v>
      </c>
      <c r="E2347">
        <v>1</v>
      </c>
      <c r="F2347">
        <v>95</v>
      </c>
      <c r="G2347">
        <v>1</v>
      </c>
      <c r="H2347" t="str">
        <f>VLOOKUP($C2347,'Raw-products'!$A$2:$H$1261,MATCH(H$1,'Raw-products'!$A$1:$H$1,0))</f>
        <v>Shirt</v>
      </c>
      <c r="I2347" t="str">
        <f>VLOOKUP($C2347,'Raw-products'!$A$2:$H$1261,MATCH(I$1,'Raw-products'!$A$1:$H$1,0))</f>
        <v>Polo</v>
      </c>
      <c r="J2347" t="str">
        <f>VLOOKUP($C2347,'Raw-products'!$A$2:$H$1261,MATCH(J$1,'Raw-products'!$A$1:$H$1,0))</f>
        <v>L</v>
      </c>
      <c r="K2347" t="str">
        <f>VLOOKUP($C2347,'Raw-products'!$A$2:$H$1261,MATCH(K$1,'Raw-products'!$A$1:$H$1,0))</f>
        <v>orange</v>
      </c>
      <c r="L2347">
        <f>VLOOKUP($C2347,'Raw-products'!$A$2:$H$1261,MATCH(L$1,'Raw-products'!$A$1:$H$1,0))</f>
        <v>117</v>
      </c>
      <c r="M2347">
        <f>VLOOKUP($C2347,'Raw-products'!$A$2:$H$1261,MATCH(M$1,'Raw-products'!$A$1:$H$1,0))</f>
        <v>63</v>
      </c>
      <c r="N2347" s="5">
        <f t="shared" si="72"/>
        <v>7371</v>
      </c>
      <c r="O2347" cm="1">
        <f t="array" ref="O2347:R2347">_xlfn.XLOOKUP($B2347,'Raw -orders'!$A:$A,'Raw -orders'!$B:$E)</f>
        <v>757</v>
      </c>
      <c r="P2347">
        <v>42157</v>
      </c>
      <c r="Q2347" s="1">
        <v>44476</v>
      </c>
      <c r="R2347" s="1">
        <v>44502</v>
      </c>
      <c r="S2347" t="str" cm="1">
        <f t="array" ref="S2347:Z2347">_xlfn.XLOOKUP($O2347,'Raw - customers'!$A:$A,'Raw - customers'!$B:$I)</f>
        <v>Taffy Quimby</v>
      </c>
      <c r="T2347" t="str">
        <v>Non-binary</v>
      </c>
      <c r="U2347">
        <v>31</v>
      </c>
      <c r="V2347" t="str">
        <v>1033 Botsford Estate DrSuite 236</v>
      </c>
      <c r="W2347">
        <v>4773</v>
      </c>
      <c r="X2347" t="str">
        <v>East Xavier</v>
      </c>
      <c r="Y2347" t="str">
        <v>New South Wales</v>
      </c>
      <c r="Z2347" t="str">
        <v>Australia</v>
      </c>
      <c r="AA2347">
        <v>10</v>
      </c>
      <c r="AB2347" s="3" t="str">
        <f t="shared" si="73"/>
        <v>20 to 30</v>
      </c>
      <c r="AM2347" s="6">
        <v>757</v>
      </c>
      <c r="AN2347" s="6" t="s">
        <v>1362</v>
      </c>
    </row>
    <row r="2348" spans="1:40" x14ac:dyDescent="0.25">
      <c r="A2348">
        <v>2346</v>
      </c>
      <c r="B2348">
        <v>476</v>
      </c>
      <c r="C2348">
        <v>651</v>
      </c>
      <c r="D2348">
        <v>93</v>
      </c>
      <c r="E2348">
        <v>3</v>
      </c>
      <c r="F2348">
        <v>279</v>
      </c>
      <c r="G2348">
        <v>1</v>
      </c>
      <c r="H2348" t="str">
        <f>VLOOKUP($C2348,'Raw-products'!$A$2:$H$1261,MATCH(H$1,'Raw-products'!$A$1:$H$1,0))</f>
        <v>Jacket</v>
      </c>
      <c r="I2348" t="str">
        <f>VLOOKUP($C2348,'Raw-products'!$A$2:$H$1261,MATCH(I$1,'Raw-products'!$A$1:$H$1,0))</f>
        <v>Coach</v>
      </c>
      <c r="J2348" t="str">
        <f>VLOOKUP($C2348,'Raw-products'!$A$2:$H$1261,MATCH(J$1,'Raw-products'!$A$1:$H$1,0))</f>
        <v>S</v>
      </c>
      <c r="K2348" t="str">
        <f>VLOOKUP($C2348,'Raw-products'!$A$2:$H$1261,MATCH(K$1,'Raw-products'!$A$1:$H$1,0))</f>
        <v>blue</v>
      </c>
      <c r="L2348">
        <f>VLOOKUP($C2348,'Raw-products'!$A$2:$H$1261,MATCH(L$1,'Raw-products'!$A$1:$H$1,0))</f>
        <v>115</v>
      </c>
      <c r="M2348">
        <f>VLOOKUP($C2348,'Raw-products'!$A$2:$H$1261,MATCH(M$1,'Raw-products'!$A$1:$H$1,0))</f>
        <v>47</v>
      </c>
      <c r="N2348" s="5">
        <f t="shared" si="72"/>
        <v>5405</v>
      </c>
      <c r="O2348" cm="1">
        <f t="array" ref="O2348:R2348">_xlfn.XLOOKUP($B2348,'Raw -orders'!$A:$A,'Raw -orders'!$B:$E)</f>
        <v>757</v>
      </c>
      <c r="P2348">
        <v>42157</v>
      </c>
      <c r="Q2348" s="1">
        <v>44476</v>
      </c>
      <c r="R2348" s="1">
        <v>44502</v>
      </c>
      <c r="S2348" t="str" cm="1">
        <f t="array" ref="S2348:Z2348">_xlfn.XLOOKUP($O2348,'Raw - customers'!$A:$A,'Raw - customers'!$B:$I)</f>
        <v>Taffy Quimby</v>
      </c>
      <c r="T2348" t="str">
        <v>Non-binary</v>
      </c>
      <c r="U2348">
        <v>31</v>
      </c>
      <c r="V2348" t="str">
        <v>1033 Botsford Estate DrSuite 236</v>
      </c>
      <c r="W2348">
        <v>4773</v>
      </c>
      <c r="X2348" t="str">
        <v>East Xavier</v>
      </c>
      <c r="Y2348" t="str">
        <v>New South Wales</v>
      </c>
      <c r="Z2348" t="str">
        <v>Australia</v>
      </c>
      <c r="AA2348">
        <v>10</v>
      </c>
      <c r="AB2348" s="3" t="str">
        <f t="shared" si="73"/>
        <v>20 to 30</v>
      </c>
      <c r="AM2348" s="6">
        <v>757</v>
      </c>
      <c r="AN2348" s="6" t="s">
        <v>1362</v>
      </c>
    </row>
    <row r="2349" spans="1:40" x14ac:dyDescent="0.25">
      <c r="A2349">
        <v>2347</v>
      </c>
      <c r="B2349">
        <v>476</v>
      </c>
      <c r="C2349">
        <v>696</v>
      </c>
      <c r="D2349">
        <v>113</v>
      </c>
      <c r="E2349">
        <v>2</v>
      </c>
      <c r="F2349">
        <v>226</v>
      </c>
      <c r="G2349">
        <v>1</v>
      </c>
      <c r="H2349" t="str">
        <f>VLOOKUP($C2349,'Raw-products'!$A$2:$H$1261,MATCH(H$1,'Raw-products'!$A$1:$H$1,0))</f>
        <v>Jacket</v>
      </c>
      <c r="I2349" t="str">
        <f>VLOOKUP($C2349,'Raw-products'!$A$2:$H$1261,MATCH(I$1,'Raw-products'!$A$1:$H$1,0))</f>
        <v>Parka</v>
      </c>
      <c r="J2349" t="str">
        <f>VLOOKUP($C2349,'Raw-products'!$A$2:$H$1261,MATCH(J$1,'Raw-products'!$A$1:$H$1,0))</f>
        <v>S</v>
      </c>
      <c r="K2349" t="str">
        <f>VLOOKUP($C2349,'Raw-products'!$A$2:$H$1261,MATCH(K$1,'Raw-products'!$A$1:$H$1,0))</f>
        <v>violet</v>
      </c>
      <c r="L2349">
        <f>VLOOKUP($C2349,'Raw-products'!$A$2:$H$1261,MATCH(L$1,'Raw-products'!$A$1:$H$1,0))</f>
        <v>119</v>
      </c>
      <c r="M2349">
        <f>VLOOKUP($C2349,'Raw-products'!$A$2:$H$1261,MATCH(M$1,'Raw-products'!$A$1:$H$1,0))</f>
        <v>67</v>
      </c>
      <c r="N2349" s="5">
        <f t="shared" si="72"/>
        <v>7973</v>
      </c>
      <c r="O2349" cm="1">
        <f t="array" ref="O2349:R2349">_xlfn.XLOOKUP($B2349,'Raw -orders'!$A:$A,'Raw -orders'!$B:$E)</f>
        <v>757</v>
      </c>
      <c r="P2349">
        <v>42157</v>
      </c>
      <c r="Q2349" s="1">
        <v>44476</v>
      </c>
      <c r="R2349" s="1">
        <v>44502</v>
      </c>
      <c r="S2349" t="str" cm="1">
        <f t="array" ref="S2349:Z2349">_xlfn.XLOOKUP($O2349,'Raw - customers'!$A:$A,'Raw - customers'!$B:$I)</f>
        <v>Taffy Quimby</v>
      </c>
      <c r="T2349" t="str">
        <v>Non-binary</v>
      </c>
      <c r="U2349">
        <v>31</v>
      </c>
      <c r="V2349" t="str">
        <v>1033 Botsford Estate DrSuite 236</v>
      </c>
      <c r="W2349">
        <v>4773</v>
      </c>
      <c r="X2349" t="str">
        <v>East Xavier</v>
      </c>
      <c r="Y2349" t="str">
        <v>New South Wales</v>
      </c>
      <c r="Z2349" t="str">
        <v>Australia</v>
      </c>
      <c r="AA2349">
        <v>10</v>
      </c>
      <c r="AB2349" s="3" t="str">
        <f t="shared" si="73"/>
        <v>20 to 30</v>
      </c>
      <c r="AM2349" s="6">
        <v>757</v>
      </c>
      <c r="AN2349" s="6" t="s">
        <v>1362</v>
      </c>
    </row>
    <row r="2350" spans="1:40" x14ac:dyDescent="0.25">
      <c r="A2350">
        <v>2348</v>
      </c>
      <c r="B2350">
        <v>476</v>
      </c>
      <c r="C2350">
        <v>400</v>
      </c>
      <c r="D2350">
        <v>119</v>
      </c>
      <c r="E2350">
        <v>2</v>
      </c>
      <c r="F2350">
        <v>238</v>
      </c>
      <c r="G2350">
        <v>1</v>
      </c>
      <c r="H2350" t="str">
        <f>VLOOKUP($C2350,'Raw-products'!$A$2:$H$1261,MATCH(H$1,'Raw-products'!$A$1:$H$1,0))</f>
        <v>Shirt</v>
      </c>
      <c r="I2350" t="str">
        <f>VLOOKUP($C2350,'Raw-products'!$A$2:$H$1261,MATCH(I$1,'Raw-products'!$A$1:$H$1,0))</f>
        <v>Casual Slim Fit</v>
      </c>
      <c r="J2350" t="str">
        <f>VLOOKUP($C2350,'Raw-products'!$A$2:$H$1261,MATCH(J$1,'Raw-products'!$A$1:$H$1,0))</f>
        <v>XS</v>
      </c>
      <c r="K2350" t="str">
        <f>VLOOKUP($C2350,'Raw-products'!$A$2:$H$1261,MATCH(K$1,'Raw-products'!$A$1:$H$1,0))</f>
        <v>green</v>
      </c>
      <c r="L2350">
        <f>VLOOKUP($C2350,'Raw-products'!$A$2:$H$1261,MATCH(L$1,'Raw-products'!$A$1:$H$1,0))</f>
        <v>113</v>
      </c>
      <c r="M2350">
        <f>VLOOKUP($C2350,'Raw-products'!$A$2:$H$1261,MATCH(M$1,'Raw-products'!$A$1:$H$1,0))</f>
        <v>69</v>
      </c>
      <c r="N2350" s="5">
        <f t="shared" si="72"/>
        <v>7797</v>
      </c>
      <c r="O2350" cm="1">
        <f t="array" ref="O2350:R2350">_xlfn.XLOOKUP($B2350,'Raw -orders'!$A:$A,'Raw -orders'!$B:$E)</f>
        <v>757</v>
      </c>
      <c r="P2350">
        <v>42157</v>
      </c>
      <c r="Q2350" s="1">
        <v>44476</v>
      </c>
      <c r="R2350" s="1">
        <v>44502</v>
      </c>
      <c r="S2350" t="str" cm="1">
        <f t="array" ref="S2350:Z2350">_xlfn.XLOOKUP($O2350,'Raw - customers'!$A:$A,'Raw - customers'!$B:$I)</f>
        <v>Taffy Quimby</v>
      </c>
      <c r="T2350" t="str">
        <v>Non-binary</v>
      </c>
      <c r="U2350">
        <v>31</v>
      </c>
      <c r="V2350" t="str">
        <v>1033 Botsford Estate DrSuite 236</v>
      </c>
      <c r="W2350">
        <v>4773</v>
      </c>
      <c r="X2350" t="str">
        <v>East Xavier</v>
      </c>
      <c r="Y2350" t="str">
        <v>New South Wales</v>
      </c>
      <c r="Z2350" t="str">
        <v>Australia</v>
      </c>
      <c r="AA2350">
        <v>10</v>
      </c>
      <c r="AB2350" s="3" t="str">
        <f t="shared" si="73"/>
        <v>20 to 30</v>
      </c>
      <c r="AM2350" s="6">
        <v>757</v>
      </c>
      <c r="AN2350" s="6" t="s">
        <v>1362</v>
      </c>
    </row>
    <row r="2351" spans="1:40" x14ac:dyDescent="0.25">
      <c r="A2351">
        <v>2349</v>
      </c>
      <c r="B2351">
        <v>476</v>
      </c>
      <c r="C2351">
        <v>982</v>
      </c>
      <c r="D2351">
        <v>106</v>
      </c>
      <c r="E2351">
        <v>3</v>
      </c>
      <c r="F2351">
        <v>318</v>
      </c>
      <c r="G2351">
        <v>1</v>
      </c>
      <c r="H2351" t="str">
        <f>VLOOKUP($C2351,'Raw-products'!$A$2:$H$1261,MATCH(H$1,'Raw-products'!$A$1:$H$1,0))</f>
        <v>Trousers</v>
      </c>
      <c r="I2351" t="str">
        <f>VLOOKUP($C2351,'Raw-products'!$A$2:$H$1261,MATCH(I$1,'Raw-products'!$A$1:$H$1,0))</f>
        <v>Wool</v>
      </c>
      <c r="J2351" t="str">
        <f>VLOOKUP($C2351,'Raw-products'!$A$2:$H$1261,MATCH(J$1,'Raw-products'!$A$1:$H$1,0))</f>
        <v>M</v>
      </c>
      <c r="K2351" t="str">
        <f>VLOOKUP($C2351,'Raw-products'!$A$2:$H$1261,MATCH(K$1,'Raw-products'!$A$1:$H$1,0))</f>
        <v>red</v>
      </c>
      <c r="L2351">
        <f>VLOOKUP($C2351,'Raw-products'!$A$2:$H$1261,MATCH(L$1,'Raw-products'!$A$1:$H$1,0))</f>
        <v>111</v>
      </c>
      <c r="M2351">
        <f>VLOOKUP($C2351,'Raw-products'!$A$2:$H$1261,MATCH(M$1,'Raw-products'!$A$1:$H$1,0))</f>
        <v>58</v>
      </c>
      <c r="N2351" s="5">
        <f t="shared" si="72"/>
        <v>6438</v>
      </c>
      <c r="O2351" cm="1">
        <f t="array" ref="O2351:R2351">_xlfn.XLOOKUP($B2351,'Raw -orders'!$A:$A,'Raw -orders'!$B:$E)</f>
        <v>757</v>
      </c>
      <c r="P2351">
        <v>42157</v>
      </c>
      <c r="Q2351" s="1">
        <v>44476</v>
      </c>
      <c r="R2351" s="1">
        <v>44502</v>
      </c>
      <c r="S2351" t="str" cm="1">
        <f t="array" ref="S2351:Z2351">_xlfn.XLOOKUP($O2351,'Raw - customers'!$A:$A,'Raw - customers'!$B:$I)</f>
        <v>Taffy Quimby</v>
      </c>
      <c r="T2351" t="str">
        <v>Non-binary</v>
      </c>
      <c r="U2351">
        <v>31</v>
      </c>
      <c r="V2351" t="str">
        <v>1033 Botsford Estate DrSuite 236</v>
      </c>
      <c r="W2351">
        <v>4773</v>
      </c>
      <c r="X2351" t="str">
        <v>East Xavier</v>
      </c>
      <c r="Y2351" t="str">
        <v>New South Wales</v>
      </c>
      <c r="Z2351" t="str">
        <v>Australia</v>
      </c>
      <c r="AA2351">
        <v>10</v>
      </c>
      <c r="AB2351" s="3" t="str">
        <f t="shared" si="73"/>
        <v>20 to 30</v>
      </c>
      <c r="AM2351" s="6">
        <v>757</v>
      </c>
      <c r="AN2351" s="6" t="s">
        <v>1362</v>
      </c>
    </row>
    <row r="2352" spans="1:40" x14ac:dyDescent="0.25">
      <c r="A2352">
        <v>2350</v>
      </c>
      <c r="B2352">
        <v>477</v>
      </c>
      <c r="C2352">
        <v>1023</v>
      </c>
      <c r="D2352">
        <v>90</v>
      </c>
      <c r="E2352">
        <v>2</v>
      </c>
      <c r="F2352">
        <v>180</v>
      </c>
      <c r="G2352">
        <v>1</v>
      </c>
      <c r="H2352" t="str">
        <f>VLOOKUP($C2352,'Raw-products'!$A$2:$H$1261,MATCH(H$1,'Raw-products'!$A$1:$H$1,0))</f>
        <v>Trousers</v>
      </c>
      <c r="I2352" t="str">
        <f>VLOOKUP($C2352,'Raw-products'!$A$2:$H$1261,MATCH(I$1,'Raw-products'!$A$1:$H$1,0))</f>
        <v>Relaxed Leg</v>
      </c>
      <c r="J2352" t="str">
        <f>VLOOKUP($C2352,'Raw-products'!$A$2:$H$1261,MATCH(J$1,'Raw-products'!$A$1:$H$1,0))</f>
        <v>L</v>
      </c>
      <c r="K2352" t="str">
        <f>VLOOKUP($C2352,'Raw-products'!$A$2:$H$1261,MATCH(K$1,'Raw-products'!$A$1:$H$1,0))</f>
        <v>orange</v>
      </c>
      <c r="L2352">
        <f>VLOOKUP($C2352,'Raw-products'!$A$2:$H$1261,MATCH(L$1,'Raw-products'!$A$1:$H$1,0))</f>
        <v>95</v>
      </c>
      <c r="M2352">
        <f>VLOOKUP($C2352,'Raw-products'!$A$2:$H$1261,MATCH(M$1,'Raw-products'!$A$1:$H$1,0))</f>
        <v>78</v>
      </c>
      <c r="N2352" s="5">
        <f t="shared" si="72"/>
        <v>7410</v>
      </c>
      <c r="O2352" cm="1">
        <f t="array" ref="O2352:R2352">_xlfn.XLOOKUP($B2352,'Raw -orders'!$A:$A,'Raw -orders'!$B:$E)</f>
        <v>97</v>
      </c>
      <c r="P2352">
        <v>37504</v>
      </c>
      <c r="Q2352" s="1">
        <v>44367</v>
      </c>
      <c r="R2352" s="1">
        <v>44373</v>
      </c>
      <c r="S2352" t="str" cm="1">
        <f t="array" ref="S2352:Z2352">_xlfn.XLOOKUP($O2352,'Raw - customers'!$A:$A,'Raw - customers'!$B:$I)</f>
        <v>Dean Mclarty</v>
      </c>
      <c r="T2352" t="str">
        <v>Female</v>
      </c>
      <c r="U2352">
        <v>39</v>
      </c>
      <c r="V2352" t="str">
        <v>6303 Nate BoulevardSuite 368</v>
      </c>
      <c r="W2352">
        <v>2815</v>
      </c>
      <c r="X2352" t="str">
        <v>North Ellabury</v>
      </c>
      <c r="Y2352" t="str">
        <v>Northern Territory</v>
      </c>
      <c r="Z2352" t="str">
        <v>Australia</v>
      </c>
      <c r="AA2352">
        <v>6</v>
      </c>
      <c r="AB2352" s="3" t="str">
        <f t="shared" si="73"/>
        <v>0 to 10</v>
      </c>
      <c r="AM2352" s="6">
        <v>97</v>
      </c>
      <c r="AN2352" s="6" t="s">
        <v>1339</v>
      </c>
    </row>
    <row r="2353" spans="1:40" x14ac:dyDescent="0.25">
      <c r="A2353">
        <v>2351</v>
      </c>
      <c r="B2353">
        <v>477</v>
      </c>
      <c r="C2353">
        <v>826</v>
      </c>
      <c r="D2353">
        <v>117</v>
      </c>
      <c r="E2353">
        <v>1</v>
      </c>
      <c r="F2353">
        <v>117</v>
      </c>
      <c r="G2353">
        <v>1</v>
      </c>
      <c r="H2353" t="str">
        <f>VLOOKUP($C2353,'Raw-products'!$A$2:$H$1261,MATCH(H$1,'Raw-products'!$A$1:$H$1,0))</f>
        <v>Jacket</v>
      </c>
      <c r="I2353" t="str">
        <f>VLOOKUP($C2353,'Raw-products'!$A$2:$H$1261,MATCH(I$1,'Raw-products'!$A$1:$H$1,0))</f>
        <v>Shearling</v>
      </c>
      <c r="J2353" t="str">
        <f>VLOOKUP($C2353,'Raw-products'!$A$2:$H$1261,MATCH(J$1,'Raw-products'!$A$1:$H$1,0))</f>
        <v>S</v>
      </c>
      <c r="K2353" t="str">
        <f>VLOOKUP($C2353,'Raw-products'!$A$2:$H$1261,MATCH(K$1,'Raw-products'!$A$1:$H$1,0))</f>
        <v>blue</v>
      </c>
      <c r="L2353">
        <f>VLOOKUP($C2353,'Raw-products'!$A$2:$H$1261,MATCH(L$1,'Raw-products'!$A$1:$H$1,0))</f>
        <v>95</v>
      </c>
      <c r="M2353">
        <f>VLOOKUP($C2353,'Raw-products'!$A$2:$H$1261,MATCH(M$1,'Raw-products'!$A$1:$H$1,0))</f>
        <v>72</v>
      </c>
      <c r="N2353" s="5">
        <f t="shared" si="72"/>
        <v>6840</v>
      </c>
      <c r="O2353" cm="1">
        <f t="array" ref="O2353:R2353">_xlfn.XLOOKUP($B2353,'Raw -orders'!$A:$A,'Raw -orders'!$B:$E)</f>
        <v>97</v>
      </c>
      <c r="P2353">
        <v>37504</v>
      </c>
      <c r="Q2353" s="1">
        <v>44367</v>
      </c>
      <c r="R2353" s="1">
        <v>44373</v>
      </c>
      <c r="S2353" t="str" cm="1">
        <f t="array" ref="S2353:Z2353">_xlfn.XLOOKUP($O2353,'Raw - customers'!$A:$A,'Raw - customers'!$B:$I)</f>
        <v>Dean Mclarty</v>
      </c>
      <c r="T2353" t="str">
        <v>Female</v>
      </c>
      <c r="U2353">
        <v>39</v>
      </c>
      <c r="V2353" t="str">
        <v>6303 Nate BoulevardSuite 368</v>
      </c>
      <c r="W2353">
        <v>2815</v>
      </c>
      <c r="X2353" t="str">
        <v>North Ellabury</v>
      </c>
      <c r="Y2353" t="str">
        <v>Northern Territory</v>
      </c>
      <c r="Z2353" t="str">
        <v>Australia</v>
      </c>
      <c r="AA2353">
        <v>6</v>
      </c>
      <c r="AB2353" s="3" t="str">
        <f t="shared" si="73"/>
        <v>0 to 10</v>
      </c>
      <c r="AM2353" s="6">
        <v>97</v>
      </c>
      <c r="AN2353" s="6" t="s">
        <v>1339</v>
      </c>
    </row>
    <row r="2354" spans="1:40" x14ac:dyDescent="0.25">
      <c r="A2354">
        <v>2352</v>
      </c>
      <c r="B2354">
        <v>477</v>
      </c>
      <c r="C2354">
        <v>208</v>
      </c>
      <c r="D2354">
        <v>98</v>
      </c>
      <c r="E2354">
        <v>2</v>
      </c>
      <c r="F2354">
        <v>196</v>
      </c>
      <c r="G2354">
        <v>1</v>
      </c>
      <c r="H2354" t="str">
        <f>VLOOKUP($C2354,'Raw-products'!$A$2:$H$1261,MATCH(H$1,'Raw-products'!$A$1:$H$1,0))</f>
        <v>Shirt</v>
      </c>
      <c r="I2354" t="str">
        <f>VLOOKUP($C2354,'Raw-products'!$A$2:$H$1261,MATCH(I$1,'Raw-products'!$A$1:$H$1,0))</f>
        <v>Camp Collared</v>
      </c>
      <c r="J2354" t="str">
        <f>VLOOKUP($C2354,'Raw-products'!$A$2:$H$1261,MATCH(J$1,'Raw-products'!$A$1:$H$1,0))</f>
        <v>L</v>
      </c>
      <c r="K2354" t="str">
        <f>VLOOKUP($C2354,'Raw-products'!$A$2:$H$1261,MATCH(K$1,'Raw-products'!$A$1:$H$1,0))</f>
        <v>violet</v>
      </c>
      <c r="L2354">
        <f>VLOOKUP($C2354,'Raw-products'!$A$2:$H$1261,MATCH(L$1,'Raw-products'!$A$1:$H$1,0))</f>
        <v>112</v>
      </c>
      <c r="M2354">
        <f>VLOOKUP($C2354,'Raw-products'!$A$2:$H$1261,MATCH(M$1,'Raw-products'!$A$1:$H$1,0))</f>
        <v>42</v>
      </c>
      <c r="N2354" s="5">
        <f t="shared" si="72"/>
        <v>4704</v>
      </c>
      <c r="O2354" cm="1">
        <f t="array" ref="O2354:R2354">_xlfn.XLOOKUP($B2354,'Raw -orders'!$A:$A,'Raw -orders'!$B:$E)</f>
        <v>97</v>
      </c>
      <c r="P2354">
        <v>37504</v>
      </c>
      <c r="Q2354" s="1">
        <v>44367</v>
      </c>
      <c r="R2354" s="1">
        <v>44373</v>
      </c>
      <c r="S2354" t="str" cm="1">
        <f t="array" ref="S2354:Z2354">_xlfn.XLOOKUP($O2354,'Raw - customers'!$A:$A,'Raw - customers'!$B:$I)</f>
        <v>Dean Mclarty</v>
      </c>
      <c r="T2354" t="str">
        <v>Female</v>
      </c>
      <c r="U2354">
        <v>39</v>
      </c>
      <c r="V2354" t="str">
        <v>6303 Nate BoulevardSuite 368</v>
      </c>
      <c r="W2354">
        <v>2815</v>
      </c>
      <c r="X2354" t="str">
        <v>North Ellabury</v>
      </c>
      <c r="Y2354" t="str">
        <v>Northern Territory</v>
      </c>
      <c r="Z2354" t="str">
        <v>Australia</v>
      </c>
      <c r="AA2354">
        <v>6</v>
      </c>
      <c r="AB2354" s="3" t="str">
        <f t="shared" si="73"/>
        <v>0 to 10</v>
      </c>
      <c r="AM2354" s="6">
        <v>97</v>
      </c>
      <c r="AN2354" s="6" t="s">
        <v>1339</v>
      </c>
    </row>
    <row r="2355" spans="1:40" x14ac:dyDescent="0.25">
      <c r="A2355">
        <v>2353</v>
      </c>
      <c r="B2355">
        <v>477</v>
      </c>
      <c r="C2355">
        <v>680</v>
      </c>
      <c r="D2355">
        <v>113</v>
      </c>
      <c r="E2355">
        <v>1</v>
      </c>
      <c r="F2355">
        <v>113</v>
      </c>
      <c r="G2355">
        <v>1</v>
      </c>
      <c r="H2355" t="str">
        <f>VLOOKUP($C2355,'Raw-products'!$A$2:$H$1261,MATCH(H$1,'Raw-products'!$A$1:$H$1,0))</f>
        <v>Jacket</v>
      </c>
      <c r="I2355" t="str">
        <f>VLOOKUP($C2355,'Raw-products'!$A$2:$H$1261,MATCH(I$1,'Raw-products'!$A$1:$H$1,0))</f>
        <v>Parka</v>
      </c>
      <c r="J2355" t="str">
        <f>VLOOKUP($C2355,'Raw-products'!$A$2:$H$1261,MATCH(J$1,'Raw-products'!$A$1:$H$1,0))</f>
        <v>XS</v>
      </c>
      <c r="K2355" t="str">
        <f>VLOOKUP($C2355,'Raw-products'!$A$2:$H$1261,MATCH(K$1,'Raw-products'!$A$1:$H$1,0))</f>
        <v>green</v>
      </c>
      <c r="L2355">
        <f>VLOOKUP($C2355,'Raw-products'!$A$2:$H$1261,MATCH(L$1,'Raw-products'!$A$1:$H$1,0))</f>
        <v>119</v>
      </c>
      <c r="M2355">
        <f>VLOOKUP($C2355,'Raw-products'!$A$2:$H$1261,MATCH(M$1,'Raw-products'!$A$1:$H$1,0))</f>
        <v>75</v>
      </c>
      <c r="N2355" s="5">
        <f t="shared" si="72"/>
        <v>8925</v>
      </c>
      <c r="O2355" cm="1">
        <f t="array" ref="O2355:R2355">_xlfn.XLOOKUP($B2355,'Raw -orders'!$A:$A,'Raw -orders'!$B:$E)</f>
        <v>97</v>
      </c>
      <c r="P2355">
        <v>37504</v>
      </c>
      <c r="Q2355" s="1">
        <v>44367</v>
      </c>
      <c r="R2355" s="1">
        <v>44373</v>
      </c>
      <c r="S2355" t="str" cm="1">
        <f t="array" ref="S2355:Z2355">_xlfn.XLOOKUP($O2355,'Raw - customers'!$A:$A,'Raw - customers'!$B:$I)</f>
        <v>Dean Mclarty</v>
      </c>
      <c r="T2355" t="str">
        <v>Female</v>
      </c>
      <c r="U2355">
        <v>39</v>
      </c>
      <c r="V2355" t="str">
        <v>6303 Nate BoulevardSuite 368</v>
      </c>
      <c r="W2355">
        <v>2815</v>
      </c>
      <c r="X2355" t="str">
        <v>North Ellabury</v>
      </c>
      <c r="Y2355" t="str">
        <v>Northern Territory</v>
      </c>
      <c r="Z2355" t="str">
        <v>Australia</v>
      </c>
      <c r="AA2355">
        <v>6</v>
      </c>
      <c r="AB2355" s="3" t="str">
        <f t="shared" si="73"/>
        <v>0 to 10</v>
      </c>
      <c r="AM2355" s="6">
        <v>97</v>
      </c>
      <c r="AN2355" s="6" t="s">
        <v>1339</v>
      </c>
    </row>
    <row r="2356" spans="1:40" x14ac:dyDescent="0.25">
      <c r="A2356">
        <v>2354</v>
      </c>
      <c r="B2356">
        <v>477</v>
      </c>
      <c r="C2356">
        <v>95</v>
      </c>
      <c r="D2356">
        <v>118</v>
      </c>
      <c r="E2356">
        <v>2</v>
      </c>
      <c r="F2356">
        <v>236</v>
      </c>
      <c r="G2356">
        <v>1</v>
      </c>
      <c r="H2356" t="str">
        <f>VLOOKUP($C2356,'Raw-products'!$A$2:$H$1261,MATCH(H$1,'Raw-products'!$A$1:$H$1,0))</f>
        <v>Shirt</v>
      </c>
      <c r="I2356" t="str">
        <f>VLOOKUP($C2356,'Raw-products'!$A$2:$H$1261,MATCH(I$1,'Raw-products'!$A$1:$H$1,0))</f>
        <v>Flannel</v>
      </c>
      <c r="J2356" t="str">
        <f>VLOOKUP($C2356,'Raw-products'!$A$2:$H$1261,MATCH(J$1,'Raw-products'!$A$1:$H$1,0))</f>
        <v>XS</v>
      </c>
      <c r="K2356" t="str">
        <f>VLOOKUP($C2356,'Raw-products'!$A$2:$H$1261,MATCH(K$1,'Raw-products'!$A$1:$H$1,0))</f>
        <v>indigo</v>
      </c>
      <c r="L2356">
        <f>VLOOKUP($C2356,'Raw-products'!$A$2:$H$1261,MATCH(L$1,'Raw-products'!$A$1:$H$1,0))</f>
        <v>96</v>
      </c>
      <c r="M2356">
        <f>VLOOKUP($C2356,'Raw-products'!$A$2:$H$1261,MATCH(M$1,'Raw-products'!$A$1:$H$1,0))</f>
        <v>46</v>
      </c>
      <c r="N2356" s="5">
        <f t="shared" si="72"/>
        <v>4416</v>
      </c>
      <c r="O2356" cm="1">
        <f t="array" ref="O2356:R2356">_xlfn.XLOOKUP($B2356,'Raw -orders'!$A:$A,'Raw -orders'!$B:$E)</f>
        <v>97</v>
      </c>
      <c r="P2356">
        <v>37504</v>
      </c>
      <c r="Q2356" s="1">
        <v>44367</v>
      </c>
      <c r="R2356" s="1">
        <v>44373</v>
      </c>
      <c r="S2356" t="str" cm="1">
        <f t="array" ref="S2356:Z2356">_xlfn.XLOOKUP($O2356,'Raw - customers'!$A:$A,'Raw - customers'!$B:$I)</f>
        <v>Dean Mclarty</v>
      </c>
      <c r="T2356" t="str">
        <v>Female</v>
      </c>
      <c r="U2356">
        <v>39</v>
      </c>
      <c r="V2356" t="str">
        <v>6303 Nate BoulevardSuite 368</v>
      </c>
      <c r="W2356">
        <v>2815</v>
      </c>
      <c r="X2356" t="str">
        <v>North Ellabury</v>
      </c>
      <c r="Y2356" t="str">
        <v>Northern Territory</v>
      </c>
      <c r="Z2356" t="str">
        <v>Australia</v>
      </c>
      <c r="AA2356">
        <v>6</v>
      </c>
      <c r="AB2356" s="3" t="str">
        <f t="shared" si="73"/>
        <v>0 to 10</v>
      </c>
      <c r="AM2356" s="6">
        <v>97</v>
      </c>
      <c r="AN2356" s="6" t="s">
        <v>1339</v>
      </c>
    </row>
    <row r="2357" spans="1:40" x14ac:dyDescent="0.25">
      <c r="A2357">
        <v>2355</v>
      </c>
      <c r="B2357">
        <v>478</v>
      </c>
      <c r="C2357">
        <v>74</v>
      </c>
      <c r="D2357">
        <v>118</v>
      </c>
      <c r="E2357">
        <v>2</v>
      </c>
      <c r="F2357">
        <v>236</v>
      </c>
      <c r="G2357">
        <v>1</v>
      </c>
      <c r="H2357" t="str">
        <f>VLOOKUP($C2357,'Raw-products'!$A$2:$H$1261,MATCH(H$1,'Raw-products'!$A$1:$H$1,0))</f>
        <v>Shirt</v>
      </c>
      <c r="I2357" t="str">
        <f>VLOOKUP($C2357,'Raw-products'!$A$2:$H$1261,MATCH(I$1,'Raw-products'!$A$1:$H$1,0))</f>
        <v>Flannel</v>
      </c>
      <c r="J2357" t="str">
        <f>VLOOKUP($C2357,'Raw-products'!$A$2:$H$1261,MATCH(J$1,'Raw-products'!$A$1:$H$1,0))</f>
        <v>XL</v>
      </c>
      <c r="K2357" t="str">
        <f>VLOOKUP($C2357,'Raw-products'!$A$2:$H$1261,MATCH(K$1,'Raw-products'!$A$1:$H$1,0))</f>
        <v>red</v>
      </c>
      <c r="L2357">
        <f>VLOOKUP($C2357,'Raw-products'!$A$2:$H$1261,MATCH(L$1,'Raw-products'!$A$1:$H$1,0))</f>
        <v>96</v>
      </c>
      <c r="M2357">
        <f>VLOOKUP($C2357,'Raw-products'!$A$2:$H$1261,MATCH(M$1,'Raw-products'!$A$1:$H$1,0))</f>
        <v>72</v>
      </c>
      <c r="N2357" s="5">
        <f t="shared" si="72"/>
        <v>6912</v>
      </c>
      <c r="O2357" cm="1">
        <f t="array" ref="O2357:R2357">_xlfn.XLOOKUP($B2357,'Raw -orders'!$A:$A,'Raw -orders'!$B:$E)</f>
        <v>452</v>
      </c>
      <c r="P2357">
        <v>17279</v>
      </c>
      <c r="Q2357" s="1">
        <v>44484</v>
      </c>
      <c r="R2357" s="1">
        <v>44492</v>
      </c>
      <c r="S2357" t="str" cm="1">
        <f t="array" ref="S2357:Z2357">_xlfn.XLOOKUP($O2357,'Raw - customers'!$A:$A,'Raw - customers'!$B:$I)</f>
        <v>Toddie Snow</v>
      </c>
      <c r="T2357" t="str">
        <v>Genderqueer</v>
      </c>
      <c r="U2357">
        <v>27</v>
      </c>
      <c r="V2357" t="str">
        <v>19 Young IslandSuite 543</v>
      </c>
      <c r="W2357">
        <v>3680</v>
      </c>
      <c r="X2357" t="str">
        <v>Scottview</v>
      </c>
      <c r="Y2357" t="str">
        <v>New South Wales</v>
      </c>
      <c r="Z2357" t="str">
        <v>Australia</v>
      </c>
      <c r="AA2357">
        <v>10</v>
      </c>
      <c r="AB2357" s="3" t="str">
        <f t="shared" si="73"/>
        <v>0 to 10</v>
      </c>
      <c r="AM2357" s="6">
        <v>452</v>
      </c>
      <c r="AN2357" s="6" t="s">
        <v>1362</v>
      </c>
    </row>
    <row r="2358" spans="1:40" x14ac:dyDescent="0.25">
      <c r="A2358">
        <v>2356</v>
      </c>
      <c r="B2358">
        <v>478</v>
      </c>
      <c r="C2358">
        <v>641</v>
      </c>
      <c r="D2358">
        <v>93</v>
      </c>
      <c r="E2358">
        <v>1</v>
      </c>
      <c r="F2358">
        <v>93</v>
      </c>
      <c r="G2358">
        <v>1</v>
      </c>
      <c r="H2358" t="str">
        <f>VLOOKUP($C2358,'Raw-products'!$A$2:$H$1261,MATCH(H$1,'Raw-products'!$A$1:$H$1,0))</f>
        <v>Jacket</v>
      </c>
      <c r="I2358" t="str">
        <f>VLOOKUP($C2358,'Raw-products'!$A$2:$H$1261,MATCH(I$1,'Raw-products'!$A$1:$H$1,0))</f>
        <v>Coach</v>
      </c>
      <c r="J2358" t="str">
        <f>VLOOKUP($C2358,'Raw-products'!$A$2:$H$1261,MATCH(J$1,'Raw-products'!$A$1:$H$1,0))</f>
        <v>S</v>
      </c>
      <c r="K2358" t="str">
        <f>VLOOKUP($C2358,'Raw-products'!$A$2:$H$1261,MATCH(K$1,'Raw-products'!$A$1:$H$1,0))</f>
        <v>yellow</v>
      </c>
      <c r="L2358">
        <f>VLOOKUP($C2358,'Raw-products'!$A$2:$H$1261,MATCH(L$1,'Raw-products'!$A$1:$H$1,0))</f>
        <v>115</v>
      </c>
      <c r="M2358">
        <f>VLOOKUP($C2358,'Raw-products'!$A$2:$H$1261,MATCH(M$1,'Raw-products'!$A$1:$H$1,0))</f>
        <v>67</v>
      </c>
      <c r="N2358" s="5">
        <f t="shared" si="72"/>
        <v>7705</v>
      </c>
      <c r="O2358" cm="1">
        <f t="array" ref="O2358:R2358">_xlfn.XLOOKUP($B2358,'Raw -orders'!$A:$A,'Raw -orders'!$B:$E)</f>
        <v>452</v>
      </c>
      <c r="P2358">
        <v>17279</v>
      </c>
      <c r="Q2358" s="1">
        <v>44484</v>
      </c>
      <c r="R2358" s="1">
        <v>44492</v>
      </c>
      <c r="S2358" t="str" cm="1">
        <f t="array" ref="S2358:Z2358">_xlfn.XLOOKUP($O2358,'Raw - customers'!$A:$A,'Raw - customers'!$B:$I)</f>
        <v>Toddie Snow</v>
      </c>
      <c r="T2358" t="str">
        <v>Genderqueer</v>
      </c>
      <c r="U2358">
        <v>27</v>
      </c>
      <c r="V2358" t="str">
        <v>19 Young IslandSuite 543</v>
      </c>
      <c r="W2358">
        <v>3680</v>
      </c>
      <c r="X2358" t="str">
        <v>Scottview</v>
      </c>
      <c r="Y2358" t="str">
        <v>New South Wales</v>
      </c>
      <c r="Z2358" t="str">
        <v>Australia</v>
      </c>
      <c r="AA2358">
        <v>10</v>
      </c>
      <c r="AB2358" s="3" t="str">
        <f t="shared" si="73"/>
        <v>0 to 10</v>
      </c>
      <c r="AM2358" s="6">
        <v>452</v>
      </c>
      <c r="AN2358" s="6" t="s">
        <v>1362</v>
      </c>
    </row>
    <row r="2359" spans="1:40" x14ac:dyDescent="0.25">
      <c r="A2359">
        <v>2357</v>
      </c>
      <c r="B2359">
        <v>478</v>
      </c>
      <c r="C2359">
        <v>1193</v>
      </c>
      <c r="D2359">
        <v>105</v>
      </c>
      <c r="E2359">
        <v>2</v>
      </c>
      <c r="F2359">
        <v>210</v>
      </c>
      <c r="G2359">
        <v>1</v>
      </c>
      <c r="H2359" t="str">
        <f>VLOOKUP($C2359,'Raw-products'!$A$2:$H$1261,MATCH(H$1,'Raw-products'!$A$1:$H$1,0))</f>
        <v>Trousers</v>
      </c>
      <c r="I2359" t="str">
        <f>VLOOKUP($C2359,'Raw-products'!$A$2:$H$1261,MATCH(I$1,'Raw-products'!$A$1:$H$1,0))</f>
        <v>Pleated</v>
      </c>
      <c r="J2359" t="str">
        <f>VLOOKUP($C2359,'Raw-products'!$A$2:$H$1261,MATCH(J$1,'Raw-products'!$A$1:$H$1,0))</f>
        <v>L</v>
      </c>
      <c r="K2359" t="str">
        <f>VLOOKUP($C2359,'Raw-products'!$A$2:$H$1261,MATCH(K$1,'Raw-products'!$A$1:$H$1,0))</f>
        <v>red</v>
      </c>
      <c r="L2359">
        <f>VLOOKUP($C2359,'Raw-products'!$A$2:$H$1261,MATCH(L$1,'Raw-products'!$A$1:$H$1,0))</f>
        <v>90</v>
      </c>
      <c r="M2359">
        <f>VLOOKUP($C2359,'Raw-products'!$A$2:$H$1261,MATCH(M$1,'Raw-products'!$A$1:$H$1,0))</f>
        <v>70</v>
      </c>
      <c r="N2359" s="5">
        <f t="shared" si="72"/>
        <v>6300</v>
      </c>
      <c r="O2359" cm="1">
        <f t="array" ref="O2359:R2359">_xlfn.XLOOKUP($B2359,'Raw -orders'!$A:$A,'Raw -orders'!$B:$E)</f>
        <v>452</v>
      </c>
      <c r="P2359">
        <v>17279</v>
      </c>
      <c r="Q2359" s="1">
        <v>44484</v>
      </c>
      <c r="R2359" s="1">
        <v>44492</v>
      </c>
      <c r="S2359" t="str" cm="1">
        <f t="array" ref="S2359:Z2359">_xlfn.XLOOKUP($O2359,'Raw - customers'!$A:$A,'Raw - customers'!$B:$I)</f>
        <v>Toddie Snow</v>
      </c>
      <c r="T2359" t="str">
        <v>Genderqueer</v>
      </c>
      <c r="U2359">
        <v>27</v>
      </c>
      <c r="V2359" t="str">
        <v>19 Young IslandSuite 543</v>
      </c>
      <c r="W2359">
        <v>3680</v>
      </c>
      <c r="X2359" t="str">
        <v>Scottview</v>
      </c>
      <c r="Y2359" t="str">
        <v>New South Wales</v>
      </c>
      <c r="Z2359" t="str">
        <v>Australia</v>
      </c>
      <c r="AA2359">
        <v>10</v>
      </c>
      <c r="AB2359" s="3" t="str">
        <f t="shared" si="73"/>
        <v>0 to 10</v>
      </c>
      <c r="AM2359" s="6">
        <v>452</v>
      </c>
      <c r="AN2359" s="6" t="s">
        <v>1362</v>
      </c>
    </row>
    <row r="2360" spans="1:40" x14ac:dyDescent="0.25">
      <c r="A2360">
        <v>2358</v>
      </c>
      <c r="B2360">
        <v>478</v>
      </c>
      <c r="C2360">
        <v>1056</v>
      </c>
      <c r="D2360">
        <v>93</v>
      </c>
      <c r="E2360">
        <v>3</v>
      </c>
      <c r="F2360">
        <v>279</v>
      </c>
      <c r="G2360">
        <v>1</v>
      </c>
      <c r="H2360" t="str">
        <f>VLOOKUP($C2360,'Raw-products'!$A$2:$H$1261,MATCH(H$1,'Raw-products'!$A$1:$H$1,0))</f>
        <v>Trousers</v>
      </c>
      <c r="I2360" t="str">
        <f>VLOOKUP($C2360,'Raw-products'!$A$2:$H$1261,MATCH(I$1,'Raw-products'!$A$1:$H$1,0))</f>
        <v>Joggers</v>
      </c>
      <c r="J2360" t="str">
        <f>VLOOKUP($C2360,'Raw-products'!$A$2:$H$1261,MATCH(J$1,'Raw-products'!$A$1:$H$1,0))</f>
        <v>S</v>
      </c>
      <c r="K2360" t="str">
        <f>VLOOKUP($C2360,'Raw-products'!$A$2:$H$1261,MATCH(K$1,'Raw-products'!$A$1:$H$1,0))</f>
        <v>orange</v>
      </c>
      <c r="L2360">
        <f>VLOOKUP($C2360,'Raw-products'!$A$2:$H$1261,MATCH(L$1,'Raw-products'!$A$1:$H$1,0))</f>
        <v>94</v>
      </c>
      <c r="M2360">
        <f>VLOOKUP($C2360,'Raw-products'!$A$2:$H$1261,MATCH(M$1,'Raw-products'!$A$1:$H$1,0))</f>
        <v>43</v>
      </c>
      <c r="N2360" s="5">
        <f t="shared" si="72"/>
        <v>4042</v>
      </c>
      <c r="O2360" cm="1">
        <f t="array" ref="O2360:R2360">_xlfn.XLOOKUP($B2360,'Raw -orders'!$A:$A,'Raw -orders'!$B:$E)</f>
        <v>452</v>
      </c>
      <c r="P2360">
        <v>17279</v>
      </c>
      <c r="Q2360" s="1">
        <v>44484</v>
      </c>
      <c r="R2360" s="1">
        <v>44492</v>
      </c>
      <c r="S2360" t="str" cm="1">
        <f t="array" ref="S2360:Z2360">_xlfn.XLOOKUP($O2360,'Raw - customers'!$A:$A,'Raw - customers'!$B:$I)</f>
        <v>Toddie Snow</v>
      </c>
      <c r="T2360" t="str">
        <v>Genderqueer</v>
      </c>
      <c r="U2360">
        <v>27</v>
      </c>
      <c r="V2360" t="str">
        <v>19 Young IslandSuite 543</v>
      </c>
      <c r="W2360">
        <v>3680</v>
      </c>
      <c r="X2360" t="str">
        <v>Scottview</v>
      </c>
      <c r="Y2360" t="str">
        <v>New South Wales</v>
      </c>
      <c r="Z2360" t="str">
        <v>Australia</v>
      </c>
      <c r="AA2360">
        <v>10</v>
      </c>
      <c r="AB2360" s="3" t="str">
        <f t="shared" si="73"/>
        <v>0 to 10</v>
      </c>
      <c r="AM2360" s="6">
        <v>452</v>
      </c>
      <c r="AN2360" s="6" t="s">
        <v>1362</v>
      </c>
    </row>
    <row r="2361" spans="1:40" x14ac:dyDescent="0.25">
      <c r="A2361">
        <v>2359</v>
      </c>
      <c r="B2361">
        <v>478</v>
      </c>
      <c r="C2361">
        <v>1076</v>
      </c>
      <c r="D2361">
        <v>93</v>
      </c>
      <c r="E2361">
        <v>2</v>
      </c>
      <c r="F2361">
        <v>186</v>
      </c>
      <c r="G2361">
        <v>1</v>
      </c>
      <c r="H2361" t="str">
        <f>VLOOKUP($C2361,'Raw-products'!$A$2:$H$1261,MATCH(H$1,'Raw-products'!$A$1:$H$1,0))</f>
        <v>Trousers</v>
      </c>
      <c r="I2361" t="str">
        <f>VLOOKUP($C2361,'Raw-products'!$A$2:$H$1261,MATCH(I$1,'Raw-products'!$A$1:$H$1,0))</f>
        <v>Joggers</v>
      </c>
      <c r="J2361" t="str">
        <f>VLOOKUP($C2361,'Raw-products'!$A$2:$H$1261,MATCH(J$1,'Raw-products'!$A$1:$H$1,0))</f>
        <v>S</v>
      </c>
      <c r="K2361" t="str">
        <f>VLOOKUP($C2361,'Raw-products'!$A$2:$H$1261,MATCH(K$1,'Raw-products'!$A$1:$H$1,0))</f>
        <v>indigo</v>
      </c>
      <c r="L2361">
        <f>VLOOKUP($C2361,'Raw-products'!$A$2:$H$1261,MATCH(L$1,'Raw-products'!$A$1:$H$1,0))</f>
        <v>94</v>
      </c>
      <c r="M2361">
        <f>VLOOKUP($C2361,'Raw-products'!$A$2:$H$1261,MATCH(M$1,'Raw-products'!$A$1:$H$1,0))</f>
        <v>56</v>
      </c>
      <c r="N2361" s="5">
        <f t="shared" si="72"/>
        <v>5264</v>
      </c>
      <c r="O2361" cm="1">
        <f t="array" ref="O2361:R2361">_xlfn.XLOOKUP($B2361,'Raw -orders'!$A:$A,'Raw -orders'!$B:$E)</f>
        <v>452</v>
      </c>
      <c r="P2361">
        <v>17279</v>
      </c>
      <c r="Q2361" s="1">
        <v>44484</v>
      </c>
      <c r="R2361" s="1">
        <v>44492</v>
      </c>
      <c r="S2361" t="str" cm="1">
        <f t="array" ref="S2361:Z2361">_xlfn.XLOOKUP($O2361,'Raw - customers'!$A:$A,'Raw - customers'!$B:$I)</f>
        <v>Toddie Snow</v>
      </c>
      <c r="T2361" t="str">
        <v>Genderqueer</v>
      </c>
      <c r="U2361">
        <v>27</v>
      </c>
      <c r="V2361" t="str">
        <v>19 Young IslandSuite 543</v>
      </c>
      <c r="W2361">
        <v>3680</v>
      </c>
      <c r="X2361" t="str">
        <v>Scottview</v>
      </c>
      <c r="Y2361" t="str">
        <v>New South Wales</v>
      </c>
      <c r="Z2361" t="str">
        <v>Australia</v>
      </c>
      <c r="AA2361">
        <v>10</v>
      </c>
      <c r="AB2361" s="3" t="str">
        <f t="shared" si="73"/>
        <v>0 to 10</v>
      </c>
      <c r="AM2361" s="6">
        <v>452</v>
      </c>
      <c r="AN2361" s="6" t="s">
        <v>1362</v>
      </c>
    </row>
    <row r="2362" spans="1:40" x14ac:dyDescent="0.25">
      <c r="A2362">
        <v>2360</v>
      </c>
      <c r="B2362">
        <v>478</v>
      </c>
      <c r="C2362">
        <v>214</v>
      </c>
      <c r="D2362">
        <v>106</v>
      </c>
      <c r="E2362">
        <v>2</v>
      </c>
      <c r="F2362">
        <v>212</v>
      </c>
      <c r="G2362">
        <v>1</v>
      </c>
      <c r="H2362" t="str">
        <f>VLOOKUP($C2362,'Raw-products'!$A$2:$H$1261,MATCH(H$1,'Raw-products'!$A$1:$H$1,0))</f>
        <v>Shirt</v>
      </c>
      <c r="I2362" t="str">
        <f>VLOOKUP($C2362,'Raw-products'!$A$2:$H$1261,MATCH(I$1,'Raw-products'!$A$1:$H$1,0))</f>
        <v>Chambray</v>
      </c>
      <c r="J2362" t="str">
        <f>VLOOKUP($C2362,'Raw-products'!$A$2:$H$1261,MATCH(J$1,'Raw-products'!$A$1:$H$1,0))</f>
        <v>XL</v>
      </c>
      <c r="K2362" t="str">
        <f>VLOOKUP($C2362,'Raw-products'!$A$2:$H$1261,MATCH(K$1,'Raw-products'!$A$1:$H$1,0))</f>
        <v>red</v>
      </c>
      <c r="L2362">
        <f>VLOOKUP($C2362,'Raw-products'!$A$2:$H$1261,MATCH(L$1,'Raw-products'!$A$1:$H$1,0))</f>
        <v>105</v>
      </c>
      <c r="M2362">
        <f>VLOOKUP($C2362,'Raw-products'!$A$2:$H$1261,MATCH(M$1,'Raw-products'!$A$1:$H$1,0))</f>
        <v>42</v>
      </c>
      <c r="N2362" s="5">
        <f t="shared" si="72"/>
        <v>4410</v>
      </c>
      <c r="O2362" cm="1">
        <f t="array" ref="O2362:R2362">_xlfn.XLOOKUP($B2362,'Raw -orders'!$A:$A,'Raw -orders'!$B:$E)</f>
        <v>452</v>
      </c>
      <c r="P2362">
        <v>17279</v>
      </c>
      <c r="Q2362" s="1">
        <v>44484</v>
      </c>
      <c r="R2362" s="1">
        <v>44492</v>
      </c>
      <c r="S2362" t="str" cm="1">
        <f t="array" ref="S2362:Z2362">_xlfn.XLOOKUP($O2362,'Raw - customers'!$A:$A,'Raw - customers'!$B:$I)</f>
        <v>Toddie Snow</v>
      </c>
      <c r="T2362" t="str">
        <v>Genderqueer</v>
      </c>
      <c r="U2362">
        <v>27</v>
      </c>
      <c r="V2362" t="str">
        <v>19 Young IslandSuite 543</v>
      </c>
      <c r="W2362">
        <v>3680</v>
      </c>
      <c r="X2362" t="str">
        <v>Scottview</v>
      </c>
      <c r="Y2362" t="str">
        <v>New South Wales</v>
      </c>
      <c r="Z2362" t="str">
        <v>Australia</v>
      </c>
      <c r="AA2362">
        <v>10</v>
      </c>
      <c r="AB2362" s="3" t="str">
        <f t="shared" si="73"/>
        <v>0 to 10</v>
      </c>
      <c r="AM2362" s="6">
        <v>452</v>
      </c>
      <c r="AN2362" s="6" t="s">
        <v>1362</v>
      </c>
    </row>
    <row r="2363" spans="1:40" x14ac:dyDescent="0.25">
      <c r="A2363">
        <v>2361</v>
      </c>
      <c r="B2363">
        <v>478</v>
      </c>
      <c r="C2363">
        <v>816</v>
      </c>
      <c r="D2363">
        <v>117</v>
      </c>
      <c r="E2363">
        <v>2</v>
      </c>
      <c r="F2363">
        <v>234</v>
      </c>
      <c r="G2363">
        <v>1</v>
      </c>
      <c r="H2363" t="str">
        <f>VLOOKUP($C2363,'Raw-products'!$A$2:$H$1261,MATCH(H$1,'Raw-products'!$A$1:$H$1,0))</f>
        <v>Jacket</v>
      </c>
      <c r="I2363" t="str">
        <f>VLOOKUP($C2363,'Raw-products'!$A$2:$H$1261,MATCH(I$1,'Raw-products'!$A$1:$H$1,0))</f>
        <v>Shearling</v>
      </c>
      <c r="J2363" t="str">
        <f>VLOOKUP($C2363,'Raw-products'!$A$2:$H$1261,MATCH(J$1,'Raw-products'!$A$1:$H$1,0))</f>
        <v>S</v>
      </c>
      <c r="K2363" t="str">
        <f>VLOOKUP($C2363,'Raw-products'!$A$2:$H$1261,MATCH(K$1,'Raw-products'!$A$1:$H$1,0))</f>
        <v>yellow</v>
      </c>
      <c r="L2363">
        <f>VLOOKUP($C2363,'Raw-products'!$A$2:$H$1261,MATCH(L$1,'Raw-products'!$A$1:$H$1,0))</f>
        <v>95</v>
      </c>
      <c r="M2363">
        <f>VLOOKUP($C2363,'Raw-products'!$A$2:$H$1261,MATCH(M$1,'Raw-products'!$A$1:$H$1,0))</f>
        <v>48</v>
      </c>
      <c r="N2363" s="5">
        <f t="shared" si="72"/>
        <v>4560</v>
      </c>
      <c r="O2363" cm="1">
        <f t="array" ref="O2363:R2363">_xlfn.XLOOKUP($B2363,'Raw -orders'!$A:$A,'Raw -orders'!$B:$E)</f>
        <v>452</v>
      </c>
      <c r="P2363">
        <v>17279</v>
      </c>
      <c r="Q2363" s="1">
        <v>44484</v>
      </c>
      <c r="R2363" s="1">
        <v>44492</v>
      </c>
      <c r="S2363" t="str" cm="1">
        <f t="array" ref="S2363:Z2363">_xlfn.XLOOKUP($O2363,'Raw - customers'!$A:$A,'Raw - customers'!$B:$I)</f>
        <v>Toddie Snow</v>
      </c>
      <c r="T2363" t="str">
        <v>Genderqueer</v>
      </c>
      <c r="U2363">
        <v>27</v>
      </c>
      <c r="V2363" t="str">
        <v>19 Young IslandSuite 543</v>
      </c>
      <c r="W2363">
        <v>3680</v>
      </c>
      <c r="X2363" t="str">
        <v>Scottview</v>
      </c>
      <c r="Y2363" t="str">
        <v>New South Wales</v>
      </c>
      <c r="Z2363" t="str">
        <v>Australia</v>
      </c>
      <c r="AA2363">
        <v>10</v>
      </c>
      <c r="AB2363" s="3" t="str">
        <f t="shared" si="73"/>
        <v>0 to 10</v>
      </c>
      <c r="AM2363" s="6">
        <v>452</v>
      </c>
      <c r="AN2363" s="6" t="s">
        <v>1362</v>
      </c>
    </row>
    <row r="2364" spans="1:40" x14ac:dyDescent="0.25">
      <c r="A2364">
        <v>2362</v>
      </c>
      <c r="B2364">
        <v>479</v>
      </c>
      <c r="C2364">
        <v>518</v>
      </c>
      <c r="D2364">
        <v>102</v>
      </c>
      <c r="E2364">
        <v>2</v>
      </c>
      <c r="F2364">
        <v>204</v>
      </c>
      <c r="G2364">
        <v>1</v>
      </c>
      <c r="H2364" t="str">
        <f>VLOOKUP($C2364,'Raw-products'!$A$2:$H$1261,MATCH(H$1,'Raw-products'!$A$1:$H$1,0))</f>
        <v>Jacket</v>
      </c>
      <c r="I2364" t="str">
        <f>VLOOKUP($C2364,'Raw-products'!$A$2:$H$1261,MATCH(I$1,'Raw-products'!$A$1:$H$1,0))</f>
        <v>Windbreaker</v>
      </c>
      <c r="J2364" t="str">
        <f>VLOOKUP($C2364,'Raw-products'!$A$2:$H$1261,MATCH(J$1,'Raw-products'!$A$1:$H$1,0))</f>
        <v>L</v>
      </c>
      <c r="K2364" t="str">
        <f>VLOOKUP($C2364,'Raw-products'!$A$2:$H$1261,MATCH(K$1,'Raw-products'!$A$1:$H$1,0))</f>
        <v>indigo</v>
      </c>
      <c r="L2364">
        <f>VLOOKUP($C2364,'Raw-products'!$A$2:$H$1261,MATCH(L$1,'Raw-products'!$A$1:$H$1,0))</f>
        <v>109</v>
      </c>
      <c r="M2364">
        <f>VLOOKUP($C2364,'Raw-products'!$A$2:$H$1261,MATCH(M$1,'Raw-products'!$A$1:$H$1,0))</f>
        <v>67</v>
      </c>
      <c r="N2364" s="5">
        <f t="shared" si="72"/>
        <v>7303</v>
      </c>
      <c r="O2364" cm="1">
        <f t="array" ref="O2364:R2364">_xlfn.XLOOKUP($B2364,'Raw -orders'!$A:$A,'Raw -orders'!$B:$E)</f>
        <v>51</v>
      </c>
      <c r="P2364">
        <v>18796</v>
      </c>
      <c r="Q2364" s="1">
        <v>44374</v>
      </c>
      <c r="R2364" s="1">
        <v>44393</v>
      </c>
      <c r="S2364" t="str" cm="1">
        <f t="array" ref="S2364:Z2364">_xlfn.XLOOKUP($O2364,'Raw - customers'!$A:$A,'Raw - customers'!$B:$I)</f>
        <v>Kayley Brosoli</v>
      </c>
      <c r="T2364" t="str">
        <v>Non-binary</v>
      </c>
      <c r="U2364">
        <v>52</v>
      </c>
      <c r="V2364" t="str">
        <v>59 Hand ManorApt. 544</v>
      </c>
      <c r="W2364">
        <v>6322</v>
      </c>
      <c r="X2364" t="str">
        <v>South Evaport</v>
      </c>
      <c r="Y2364" t="str">
        <v>Northern Territory</v>
      </c>
      <c r="Z2364" t="str">
        <v>Australia</v>
      </c>
      <c r="AA2364">
        <v>6</v>
      </c>
      <c r="AB2364" s="3" t="str">
        <f t="shared" si="73"/>
        <v>10 to 20</v>
      </c>
      <c r="AM2364" s="6">
        <v>51</v>
      </c>
      <c r="AN2364" s="6" t="s">
        <v>1339</v>
      </c>
    </row>
    <row r="2365" spans="1:40" x14ac:dyDescent="0.25">
      <c r="A2365">
        <v>2363</v>
      </c>
      <c r="B2365">
        <v>479</v>
      </c>
      <c r="C2365">
        <v>646</v>
      </c>
      <c r="D2365">
        <v>93</v>
      </c>
      <c r="E2365">
        <v>2</v>
      </c>
      <c r="F2365">
        <v>186</v>
      </c>
      <c r="G2365">
        <v>1</v>
      </c>
      <c r="H2365" t="str">
        <f>VLOOKUP($C2365,'Raw-products'!$A$2:$H$1261,MATCH(H$1,'Raw-products'!$A$1:$H$1,0))</f>
        <v>Jacket</v>
      </c>
      <c r="I2365" t="str">
        <f>VLOOKUP($C2365,'Raw-products'!$A$2:$H$1261,MATCH(I$1,'Raw-products'!$A$1:$H$1,0))</f>
        <v>Coach</v>
      </c>
      <c r="J2365" t="str">
        <f>VLOOKUP($C2365,'Raw-products'!$A$2:$H$1261,MATCH(J$1,'Raw-products'!$A$1:$H$1,0))</f>
        <v>S</v>
      </c>
      <c r="K2365" t="str">
        <f>VLOOKUP($C2365,'Raw-products'!$A$2:$H$1261,MATCH(K$1,'Raw-products'!$A$1:$H$1,0))</f>
        <v>green</v>
      </c>
      <c r="L2365">
        <f>VLOOKUP($C2365,'Raw-products'!$A$2:$H$1261,MATCH(L$1,'Raw-products'!$A$1:$H$1,0))</f>
        <v>115</v>
      </c>
      <c r="M2365">
        <f>VLOOKUP($C2365,'Raw-products'!$A$2:$H$1261,MATCH(M$1,'Raw-products'!$A$1:$H$1,0))</f>
        <v>60</v>
      </c>
      <c r="N2365" s="5">
        <f t="shared" si="72"/>
        <v>6900</v>
      </c>
      <c r="O2365" cm="1">
        <f t="array" ref="O2365:R2365">_xlfn.XLOOKUP($B2365,'Raw -orders'!$A:$A,'Raw -orders'!$B:$E)</f>
        <v>51</v>
      </c>
      <c r="P2365">
        <v>18796</v>
      </c>
      <c r="Q2365" s="1">
        <v>44374</v>
      </c>
      <c r="R2365" s="1">
        <v>44393</v>
      </c>
      <c r="S2365" t="str" cm="1">
        <f t="array" ref="S2365:Z2365">_xlfn.XLOOKUP($O2365,'Raw - customers'!$A:$A,'Raw - customers'!$B:$I)</f>
        <v>Kayley Brosoli</v>
      </c>
      <c r="T2365" t="str">
        <v>Non-binary</v>
      </c>
      <c r="U2365">
        <v>52</v>
      </c>
      <c r="V2365" t="str">
        <v>59 Hand ManorApt. 544</v>
      </c>
      <c r="W2365">
        <v>6322</v>
      </c>
      <c r="X2365" t="str">
        <v>South Evaport</v>
      </c>
      <c r="Y2365" t="str">
        <v>Northern Territory</v>
      </c>
      <c r="Z2365" t="str">
        <v>Australia</v>
      </c>
      <c r="AA2365">
        <v>6</v>
      </c>
      <c r="AB2365" s="3" t="str">
        <f t="shared" si="73"/>
        <v>10 to 20</v>
      </c>
      <c r="AM2365" s="6">
        <v>51</v>
      </c>
      <c r="AN2365" s="6" t="s">
        <v>1339</v>
      </c>
    </row>
    <row r="2366" spans="1:40" x14ac:dyDescent="0.25">
      <c r="A2366">
        <v>2364</v>
      </c>
      <c r="B2366">
        <v>479</v>
      </c>
      <c r="C2366">
        <v>1161</v>
      </c>
      <c r="D2366">
        <v>99</v>
      </c>
      <c r="E2366">
        <v>3</v>
      </c>
      <c r="F2366">
        <v>297</v>
      </c>
      <c r="G2366">
        <v>1</v>
      </c>
      <c r="H2366" t="str">
        <f>VLOOKUP($C2366,'Raw-products'!$A$2:$H$1261,MATCH(H$1,'Raw-products'!$A$1:$H$1,0))</f>
        <v>Trousers</v>
      </c>
      <c r="I2366" t="str">
        <f>VLOOKUP($C2366,'Raw-products'!$A$2:$H$1261,MATCH(I$1,'Raw-products'!$A$1:$H$1,0))</f>
        <v>High-Waisted</v>
      </c>
      <c r="J2366" t="str">
        <f>VLOOKUP($C2366,'Raw-products'!$A$2:$H$1261,MATCH(J$1,'Raw-products'!$A$1:$H$1,0))</f>
        <v>S</v>
      </c>
      <c r="K2366" t="str">
        <f>VLOOKUP($C2366,'Raw-products'!$A$2:$H$1261,MATCH(K$1,'Raw-products'!$A$1:$H$1,0))</f>
        <v>orange</v>
      </c>
      <c r="L2366">
        <f>VLOOKUP($C2366,'Raw-products'!$A$2:$H$1261,MATCH(L$1,'Raw-products'!$A$1:$H$1,0))</f>
        <v>98</v>
      </c>
      <c r="M2366">
        <f>VLOOKUP($C2366,'Raw-products'!$A$2:$H$1261,MATCH(M$1,'Raw-products'!$A$1:$H$1,0))</f>
        <v>42</v>
      </c>
      <c r="N2366" s="5">
        <f t="shared" si="72"/>
        <v>4116</v>
      </c>
      <c r="O2366" cm="1">
        <f t="array" ref="O2366:R2366">_xlfn.XLOOKUP($B2366,'Raw -orders'!$A:$A,'Raw -orders'!$B:$E)</f>
        <v>51</v>
      </c>
      <c r="P2366">
        <v>18796</v>
      </c>
      <c r="Q2366" s="1">
        <v>44374</v>
      </c>
      <c r="R2366" s="1">
        <v>44393</v>
      </c>
      <c r="S2366" t="str" cm="1">
        <f t="array" ref="S2366:Z2366">_xlfn.XLOOKUP($O2366,'Raw - customers'!$A:$A,'Raw - customers'!$B:$I)</f>
        <v>Kayley Brosoli</v>
      </c>
      <c r="T2366" t="str">
        <v>Non-binary</v>
      </c>
      <c r="U2366">
        <v>52</v>
      </c>
      <c r="V2366" t="str">
        <v>59 Hand ManorApt. 544</v>
      </c>
      <c r="W2366">
        <v>6322</v>
      </c>
      <c r="X2366" t="str">
        <v>South Evaport</v>
      </c>
      <c r="Y2366" t="str">
        <v>Northern Territory</v>
      </c>
      <c r="Z2366" t="str">
        <v>Australia</v>
      </c>
      <c r="AA2366">
        <v>6</v>
      </c>
      <c r="AB2366" s="3" t="str">
        <f t="shared" si="73"/>
        <v>10 to 20</v>
      </c>
      <c r="AM2366" s="6">
        <v>51</v>
      </c>
      <c r="AN2366" s="6" t="s">
        <v>1339</v>
      </c>
    </row>
    <row r="2367" spans="1:40" x14ac:dyDescent="0.25">
      <c r="A2367">
        <v>2365</v>
      </c>
      <c r="B2367">
        <v>479</v>
      </c>
      <c r="C2367">
        <v>477</v>
      </c>
      <c r="D2367">
        <v>118</v>
      </c>
      <c r="E2367">
        <v>2</v>
      </c>
      <c r="F2367">
        <v>236</v>
      </c>
      <c r="G2367">
        <v>1</v>
      </c>
      <c r="H2367" t="str">
        <f>VLOOKUP($C2367,'Raw-products'!$A$2:$H$1261,MATCH(H$1,'Raw-products'!$A$1:$H$1,0))</f>
        <v>Jacket</v>
      </c>
      <c r="I2367" t="str">
        <f>VLOOKUP($C2367,'Raw-products'!$A$2:$H$1261,MATCH(I$1,'Raw-products'!$A$1:$H$1,0))</f>
        <v>Puffer</v>
      </c>
      <c r="J2367" t="str">
        <f>VLOOKUP($C2367,'Raw-products'!$A$2:$H$1261,MATCH(J$1,'Raw-products'!$A$1:$H$1,0))</f>
        <v>M</v>
      </c>
      <c r="K2367" t="str">
        <f>VLOOKUP($C2367,'Raw-products'!$A$2:$H$1261,MATCH(K$1,'Raw-products'!$A$1:$H$1,0))</f>
        <v>blue</v>
      </c>
      <c r="L2367">
        <f>VLOOKUP($C2367,'Raw-products'!$A$2:$H$1261,MATCH(L$1,'Raw-products'!$A$1:$H$1,0))</f>
        <v>110</v>
      </c>
      <c r="M2367">
        <f>VLOOKUP($C2367,'Raw-products'!$A$2:$H$1261,MATCH(M$1,'Raw-products'!$A$1:$H$1,0))</f>
        <v>60</v>
      </c>
      <c r="N2367" s="5">
        <f t="shared" si="72"/>
        <v>6600</v>
      </c>
      <c r="O2367" cm="1">
        <f t="array" ref="O2367:R2367">_xlfn.XLOOKUP($B2367,'Raw -orders'!$A:$A,'Raw -orders'!$B:$E)</f>
        <v>51</v>
      </c>
      <c r="P2367">
        <v>18796</v>
      </c>
      <c r="Q2367" s="1">
        <v>44374</v>
      </c>
      <c r="R2367" s="1">
        <v>44393</v>
      </c>
      <c r="S2367" t="str" cm="1">
        <f t="array" ref="S2367:Z2367">_xlfn.XLOOKUP($O2367,'Raw - customers'!$A:$A,'Raw - customers'!$B:$I)</f>
        <v>Kayley Brosoli</v>
      </c>
      <c r="T2367" t="str">
        <v>Non-binary</v>
      </c>
      <c r="U2367">
        <v>52</v>
      </c>
      <c r="V2367" t="str">
        <v>59 Hand ManorApt. 544</v>
      </c>
      <c r="W2367">
        <v>6322</v>
      </c>
      <c r="X2367" t="str">
        <v>South Evaport</v>
      </c>
      <c r="Y2367" t="str">
        <v>Northern Territory</v>
      </c>
      <c r="Z2367" t="str">
        <v>Australia</v>
      </c>
      <c r="AA2367">
        <v>6</v>
      </c>
      <c r="AB2367" s="3" t="str">
        <f t="shared" si="73"/>
        <v>10 to 20</v>
      </c>
      <c r="AM2367" s="6">
        <v>51</v>
      </c>
      <c r="AN2367" s="6" t="s">
        <v>1339</v>
      </c>
    </row>
    <row r="2368" spans="1:40" x14ac:dyDescent="0.25">
      <c r="A2368">
        <v>2366</v>
      </c>
      <c r="B2368">
        <v>479</v>
      </c>
      <c r="C2368">
        <v>434</v>
      </c>
      <c r="D2368">
        <v>107</v>
      </c>
      <c r="E2368">
        <v>1</v>
      </c>
      <c r="F2368">
        <v>107</v>
      </c>
      <c r="G2368">
        <v>1</v>
      </c>
      <c r="H2368" t="str">
        <f>VLOOKUP($C2368,'Raw-products'!$A$2:$H$1261,MATCH(H$1,'Raw-products'!$A$1:$H$1,0))</f>
        <v>Jacket</v>
      </c>
      <c r="I2368" t="str">
        <f>VLOOKUP($C2368,'Raw-products'!$A$2:$H$1261,MATCH(I$1,'Raw-products'!$A$1:$H$1,0))</f>
        <v>Denim</v>
      </c>
      <c r="J2368" t="str">
        <f>VLOOKUP($C2368,'Raw-products'!$A$2:$H$1261,MATCH(J$1,'Raw-products'!$A$1:$H$1,0))</f>
        <v>XL</v>
      </c>
      <c r="K2368" t="str">
        <f>VLOOKUP($C2368,'Raw-products'!$A$2:$H$1261,MATCH(K$1,'Raw-products'!$A$1:$H$1,0))</f>
        <v>yellow</v>
      </c>
      <c r="L2368">
        <f>VLOOKUP($C2368,'Raw-products'!$A$2:$H$1261,MATCH(L$1,'Raw-products'!$A$1:$H$1,0))</f>
        <v>92</v>
      </c>
      <c r="M2368">
        <f>VLOOKUP($C2368,'Raw-products'!$A$2:$H$1261,MATCH(M$1,'Raw-products'!$A$1:$H$1,0))</f>
        <v>56</v>
      </c>
      <c r="N2368" s="5">
        <f t="shared" si="72"/>
        <v>5152</v>
      </c>
      <c r="O2368" cm="1">
        <f t="array" ref="O2368:R2368">_xlfn.XLOOKUP($B2368,'Raw -orders'!$A:$A,'Raw -orders'!$B:$E)</f>
        <v>51</v>
      </c>
      <c r="P2368">
        <v>18796</v>
      </c>
      <c r="Q2368" s="1">
        <v>44374</v>
      </c>
      <c r="R2368" s="1">
        <v>44393</v>
      </c>
      <c r="S2368" t="str" cm="1">
        <f t="array" ref="S2368:Z2368">_xlfn.XLOOKUP($O2368,'Raw - customers'!$A:$A,'Raw - customers'!$B:$I)</f>
        <v>Kayley Brosoli</v>
      </c>
      <c r="T2368" t="str">
        <v>Non-binary</v>
      </c>
      <c r="U2368">
        <v>52</v>
      </c>
      <c r="V2368" t="str">
        <v>59 Hand ManorApt. 544</v>
      </c>
      <c r="W2368">
        <v>6322</v>
      </c>
      <c r="X2368" t="str">
        <v>South Evaport</v>
      </c>
      <c r="Y2368" t="str">
        <v>Northern Territory</v>
      </c>
      <c r="Z2368" t="str">
        <v>Australia</v>
      </c>
      <c r="AA2368">
        <v>6</v>
      </c>
      <c r="AB2368" s="3" t="str">
        <f t="shared" si="73"/>
        <v>10 to 20</v>
      </c>
      <c r="AM2368" s="6">
        <v>51</v>
      </c>
      <c r="AN2368" s="6" t="s">
        <v>1339</v>
      </c>
    </row>
    <row r="2369" spans="1:40" x14ac:dyDescent="0.25">
      <c r="A2369">
        <v>2367</v>
      </c>
      <c r="B2369">
        <v>480</v>
      </c>
      <c r="C2369">
        <v>1079</v>
      </c>
      <c r="D2369">
        <v>93</v>
      </c>
      <c r="E2369">
        <v>2</v>
      </c>
      <c r="F2369">
        <v>186</v>
      </c>
      <c r="G2369">
        <v>1</v>
      </c>
      <c r="H2369" t="str">
        <f>VLOOKUP($C2369,'Raw-products'!$A$2:$H$1261,MATCH(H$1,'Raw-products'!$A$1:$H$1,0))</f>
        <v>Trousers</v>
      </c>
      <c r="I2369" t="str">
        <f>VLOOKUP($C2369,'Raw-products'!$A$2:$H$1261,MATCH(I$1,'Raw-products'!$A$1:$H$1,0))</f>
        <v>Joggers</v>
      </c>
      <c r="J2369" t="str">
        <f>VLOOKUP($C2369,'Raw-products'!$A$2:$H$1261,MATCH(J$1,'Raw-products'!$A$1:$H$1,0))</f>
        <v>XL</v>
      </c>
      <c r="K2369" t="str">
        <f>VLOOKUP($C2369,'Raw-products'!$A$2:$H$1261,MATCH(K$1,'Raw-products'!$A$1:$H$1,0))</f>
        <v>indigo</v>
      </c>
      <c r="L2369">
        <f>VLOOKUP($C2369,'Raw-products'!$A$2:$H$1261,MATCH(L$1,'Raw-products'!$A$1:$H$1,0))</f>
        <v>94</v>
      </c>
      <c r="M2369">
        <f>VLOOKUP($C2369,'Raw-products'!$A$2:$H$1261,MATCH(M$1,'Raw-products'!$A$1:$H$1,0))</f>
        <v>66</v>
      </c>
      <c r="N2369" s="5">
        <f t="shared" si="72"/>
        <v>6204</v>
      </c>
      <c r="O2369" cm="1">
        <f t="array" ref="O2369:R2369">_xlfn.XLOOKUP($B2369,'Raw -orders'!$A:$A,'Raw -orders'!$B:$E)</f>
        <v>180</v>
      </c>
      <c r="P2369">
        <v>38248</v>
      </c>
      <c r="Q2369" s="1">
        <v>44392</v>
      </c>
      <c r="R2369" s="1">
        <v>44413</v>
      </c>
      <c r="S2369" t="str" cm="1">
        <f t="array" ref="S2369:Z2369">_xlfn.XLOOKUP($O2369,'Raw - customers'!$A:$A,'Raw - customers'!$B:$I)</f>
        <v>Nelli Engall</v>
      </c>
      <c r="T2369" t="str">
        <v>Genderfluid</v>
      </c>
      <c r="U2369">
        <v>21</v>
      </c>
      <c r="V2369" t="str">
        <v>58 Jett RoadApt. 448</v>
      </c>
      <c r="W2369">
        <v>932</v>
      </c>
      <c r="X2369" t="str">
        <v>Chasemouth</v>
      </c>
      <c r="Y2369" t="str">
        <v>Western Australia</v>
      </c>
      <c r="Z2369" t="str">
        <v>Australia</v>
      </c>
      <c r="AA2369">
        <v>7</v>
      </c>
      <c r="AB2369" s="3" t="str">
        <f t="shared" si="73"/>
        <v>20 to 30</v>
      </c>
      <c r="AM2369" s="6">
        <v>180</v>
      </c>
      <c r="AN2369" s="6" t="s">
        <v>1377</v>
      </c>
    </row>
    <row r="2370" spans="1:40" x14ac:dyDescent="0.25">
      <c r="A2370">
        <v>2368</v>
      </c>
      <c r="B2370">
        <v>480</v>
      </c>
      <c r="C2370">
        <v>1113</v>
      </c>
      <c r="D2370">
        <v>115</v>
      </c>
      <c r="E2370">
        <v>3</v>
      </c>
      <c r="F2370">
        <v>345</v>
      </c>
      <c r="G2370">
        <v>1</v>
      </c>
      <c r="H2370" t="str">
        <f>VLOOKUP($C2370,'Raw-products'!$A$2:$H$1261,MATCH(H$1,'Raw-products'!$A$1:$H$1,0))</f>
        <v>Trousers</v>
      </c>
      <c r="I2370" t="str">
        <f>VLOOKUP($C2370,'Raw-products'!$A$2:$H$1261,MATCH(I$1,'Raw-products'!$A$1:$H$1,0))</f>
        <v>Cropped</v>
      </c>
      <c r="J2370" t="str">
        <f>VLOOKUP($C2370,'Raw-products'!$A$2:$H$1261,MATCH(J$1,'Raw-products'!$A$1:$H$1,0))</f>
        <v>L</v>
      </c>
      <c r="K2370" t="str">
        <f>VLOOKUP($C2370,'Raw-products'!$A$2:$H$1261,MATCH(K$1,'Raw-products'!$A$1:$H$1,0))</f>
        <v>indigo</v>
      </c>
      <c r="L2370">
        <f>VLOOKUP($C2370,'Raw-products'!$A$2:$H$1261,MATCH(L$1,'Raw-products'!$A$1:$H$1,0))</f>
        <v>99</v>
      </c>
      <c r="M2370">
        <f>VLOOKUP($C2370,'Raw-products'!$A$2:$H$1261,MATCH(M$1,'Raw-products'!$A$1:$H$1,0))</f>
        <v>63</v>
      </c>
      <c r="N2370" s="5">
        <f t="shared" si="72"/>
        <v>6237</v>
      </c>
      <c r="O2370" cm="1">
        <f t="array" ref="O2370:R2370">_xlfn.XLOOKUP($B2370,'Raw -orders'!$A:$A,'Raw -orders'!$B:$E)</f>
        <v>180</v>
      </c>
      <c r="P2370">
        <v>38248</v>
      </c>
      <c r="Q2370" s="1">
        <v>44392</v>
      </c>
      <c r="R2370" s="1">
        <v>44413</v>
      </c>
      <c r="S2370" t="str" cm="1">
        <f t="array" ref="S2370:Z2370">_xlfn.XLOOKUP($O2370,'Raw - customers'!$A:$A,'Raw - customers'!$B:$I)</f>
        <v>Nelli Engall</v>
      </c>
      <c r="T2370" t="str">
        <v>Genderfluid</v>
      </c>
      <c r="U2370">
        <v>21</v>
      </c>
      <c r="V2370" t="str">
        <v>58 Jett RoadApt. 448</v>
      </c>
      <c r="W2370">
        <v>932</v>
      </c>
      <c r="X2370" t="str">
        <v>Chasemouth</v>
      </c>
      <c r="Y2370" t="str">
        <v>Western Australia</v>
      </c>
      <c r="Z2370" t="str">
        <v>Australia</v>
      </c>
      <c r="AA2370">
        <v>7</v>
      </c>
      <c r="AB2370" s="3" t="str">
        <f t="shared" si="73"/>
        <v>20 to 30</v>
      </c>
      <c r="AM2370" s="6">
        <v>180</v>
      </c>
      <c r="AN2370" s="6" t="s">
        <v>1377</v>
      </c>
    </row>
    <row r="2371" spans="1:40" x14ac:dyDescent="0.25">
      <c r="A2371">
        <v>2369</v>
      </c>
      <c r="B2371">
        <v>480</v>
      </c>
      <c r="C2371">
        <v>1044</v>
      </c>
      <c r="D2371">
        <v>90</v>
      </c>
      <c r="E2371">
        <v>2</v>
      </c>
      <c r="F2371">
        <v>180</v>
      </c>
      <c r="G2371">
        <v>1</v>
      </c>
      <c r="H2371" t="str">
        <f>VLOOKUP($C2371,'Raw-products'!$A$2:$H$1261,MATCH(H$1,'Raw-products'!$A$1:$H$1,0))</f>
        <v>Trousers</v>
      </c>
      <c r="I2371" t="str">
        <f>VLOOKUP($C2371,'Raw-products'!$A$2:$H$1261,MATCH(I$1,'Raw-products'!$A$1:$H$1,0))</f>
        <v>Relaxed Leg</v>
      </c>
      <c r="J2371" t="str">
        <f>VLOOKUP($C2371,'Raw-products'!$A$2:$H$1261,MATCH(J$1,'Raw-products'!$A$1:$H$1,0))</f>
        <v>XL</v>
      </c>
      <c r="K2371" t="str">
        <f>VLOOKUP($C2371,'Raw-products'!$A$2:$H$1261,MATCH(K$1,'Raw-products'!$A$1:$H$1,0))</f>
        <v>indigo</v>
      </c>
      <c r="L2371">
        <f>VLOOKUP($C2371,'Raw-products'!$A$2:$H$1261,MATCH(L$1,'Raw-products'!$A$1:$H$1,0))</f>
        <v>95</v>
      </c>
      <c r="M2371">
        <f>VLOOKUP($C2371,'Raw-products'!$A$2:$H$1261,MATCH(M$1,'Raw-products'!$A$1:$H$1,0))</f>
        <v>58</v>
      </c>
      <c r="N2371" s="5">
        <f t="shared" ref="N2371:N2434" si="74">$L2371*$M2371</f>
        <v>5510</v>
      </c>
      <c r="O2371" cm="1">
        <f t="array" ref="O2371:R2371">_xlfn.XLOOKUP($B2371,'Raw -orders'!$A:$A,'Raw -orders'!$B:$E)</f>
        <v>180</v>
      </c>
      <c r="P2371">
        <v>38248</v>
      </c>
      <c r="Q2371" s="1">
        <v>44392</v>
      </c>
      <c r="R2371" s="1">
        <v>44413</v>
      </c>
      <c r="S2371" t="str" cm="1">
        <f t="array" ref="S2371:Z2371">_xlfn.XLOOKUP($O2371,'Raw - customers'!$A:$A,'Raw - customers'!$B:$I)</f>
        <v>Nelli Engall</v>
      </c>
      <c r="T2371" t="str">
        <v>Genderfluid</v>
      </c>
      <c r="U2371">
        <v>21</v>
      </c>
      <c r="V2371" t="str">
        <v>58 Jett RoadApt. 448</v>
      </c>
      <c r="W2371">
        <v>932</v>
      </c>
      <c r="X2371" t="str">
        <v>Chasemouth</v>
      </c>
      <c r="Y2371" t="str">
        <v>Western Australia</v>
      </c>
      <c r="Z2371" t="str">
        <v>Australia</v>
      </c>
      <c r="AA2371">
        <v>7</v>
      </c>
      <c r="AB2371" s="3" t="str">
        <f t="shared" ref="AB2371:AB2434" si="75">IF(AND(DATEDIF($Q2371,$R2371,"D")&gt;0,DATEDIF($Q2371,$R2371,"D")&lt;=10),"0 to 10",IF(AND(DATEDIF($Q2371,$R2371,"D")&gt;10,DATEDIF($Q2371,$R2371,"D")&lt;=20),"10 to 20",IF(AND(DATEDIF($Q2371,$R2371,"D")&gt;20,DATEDIF($Q2371,$R2371,"D")&lt;=30),"20 to 30")))</f>
        <v>20 to 30</v>
      </c>
      <c r="AM2371" s="6">
        <v>180</v>
      </c>
      <c r="AN2371" s="6" t="s">
        <v>1377</v>
      </c>
    </row>
    <row r="2372" spans="1:40" x14ac:dyDescent="0.25">
      <c r="A2372">
        <v>2370</v>
      </c>
      <c r="B2372">
        <v>480</v>
      </c>
      <c r="C2372">
        <v>1049</v>
      </c>
      <c r="D2372">
        <v>90</v>
      </c>
      <c r="E2372">
        <v>1</v>
      </c>
      <c r="F2372">
        <v>90</v>
      </c>
      <c r="G2372">
        <v>1</v>
      </c>
      <c r="H2372" t="str">
        <f>VLOOKUP($C2372,'Raw-products'!$A$2:$H$1261,MATCH(H$1,'Raw-products'!$A$1:$H$1,0))</f>
        <v>Trousers</v>
      </c>
      <c r="I2372" t="str">
        <f>VLOOKUP($C2372,'Raw-products'!$A$2:$H$1261,MATCH(I$1,'Raw-products'!$A$1:$H$1,0))</f>
        <v>Relaxed Leg</v>
      </c>
      <c r="J2372" t="str">
        <f>VLOOKUP($C2372,'Raw-products'!$A$2:$H$1261,MATCH(J$1,'Raw-products'!$A$1:$H$1,0))</f>
        <v>XL</v>
      </c>
      <c r="K2372" t="str">
        <f>VLOOKUP($C2372,'Raw-products'!$A$2:$H$1261,MATCH(K$1,'Raw-products'!$A$1:$H$1,0))</f>
        <v>violet</v>
      </c>
      <c r="L2372">
        <f>VLOOKUP($C2372,'Raw-products'!$A$2:$H$1261,MATCH(L$1,'Raw-products'!$A$1:$H$1,0))</f>
        <v>95</v>
      </c>
      <c r="M2372">
        <f>VLOOKUP($C2372,'Raw-products'!$A$2:$H$1261,MATCH(M$1,'Raw-products'!$A$1:$H$1,0))</f>
        <v>42</v>
      </c>
      <c r="N2372" s="5">
        <f t="shared" si="74"/>
        <v>3990</v>
      </c>
      <c r="O2372" cm="1">
        <f t="array" ref="O2372:R2372">_xlfn.XLOOKUP($B2372,'Raw -orders'!$A:$A,'Raw -orders'!$B:$E)</f>
        <v>180</v>
      </c>
      <c r="P2372">
        <v>38248</v>
      </c>
      <c r="Q2372" s="1">
        <v>44392</v>
      </c>
      <c r="R2372" s="1">
        <v>44413</v>
      </c>
      <c r="S2372" t="str" cm="1">
        <f t="array" ref="S2372:Z2372">_xlfn.XLOOKUP($O2372,'Raw - customers'!$A:$A,'Raw - customers'!$B:$I)</f>
        <v>Nelli Engall</v>
      </c>
      <c r="T2372" t="str">
        <v>Genderfluid</v>
      </c>
      <c r="U2372">
        <v>21</v>
      </c>
      <c r="V2372" t="str">
        <v>58 Jett RoadApt. 448</v>
      </c>
      <c r="W2372">
        <v>932</v>
      </c>
      <c r="X2372" t="str">
        <v>Chasemouth</v>
      </c>
      <c r="Y2372" t="str">
        <v>Western Australia</v>
      </c>
      <c r="Z2372" t="str">
        <v>Australia</v>
      </c>
      <c r="AA2372">
        <v>7</v>
      </c>
      <c r="AB2372" s="3" t="str">
        <f t="shared" si="75"/>
        <v>20 to 30</v>
      </c>
      <c r="AM2372" s="6">
        <v>180</v>
      </c>
      <c r="AN2372" s="6" t="s">
        <v>1377</v>
      </c>
    </row>
    <row r="2373" spans="1:40" x14ac:dyDescent="0.25">
      <c r="A2373">
        <v>2371</v>
      </c>
      <c r="B2373">
        <v>481</v>
      </c>
      <c r="C2373">
        <v>1000</v>
      </c>
      <c r="D2373">
        <v>106</v>
      </c>
      <c r="E2373">
        <v>2</v>
      </c>
      <c r="F2373">
        <v>212</v>
      </c>
      <c r="G2373">
        <v>1</v>
      </c>
      <c r="H2373" t="str">
        <f>VLOOKUP($C2373,'Raw-products'!$A$2:$H$1261,MATCH(H$1,'Raw-products'!$A$1:$H$1,0))</f>
        <v>Trousers</v>
      </c>
      <c r="I2373" t="str">
        <f>VLOOKUP($C2373,'Raw-products'!$A$2:$H$1261,MATCH(I$1,'Raw-products'!$A$1:$H$1,0))</f>
        <v>Wool</v>
      </c>
      <c r="J2373" t="str">
        <f>VLOOKUP($C2373,'Raw-products'!$A$2:$H$1261,MATCH(J$1,'Raw-products'!$A$1:$H$1,0))</f>
        <v>XS</v>
      </c>
      <c r="K2373" t="str">
        <f>VLOOKUP($C2373,'Raw-products'!$A$2:$H$1261,MATCH(K$1,'Raw-products'!$A$1:$H$1,0))</f>
        <v>blue</v>
      </c>
      <c r="L2373">
        <f>VLOOKUP($C2373,'Raw-products'!$A$2:$H$1261,MATCH(L$1,'Raw-products'!$A$1:$H$1,0))</f>
        <v>111</v>
      </c>
      <c r="M2373">
        <f>VLOOKUP($C2373,'Raw-products'!$A$2:$H$1261,MATCH(M$1,'Raw-products'!$A$1:$H$1,0))</f>
        <v>58</v>
      </c>
      <c r="N2373" s="5">
        <f t="shared" si="74"/>
        <v>6438</v>
      </c>
      <c r="O2373" cm="1">
        <f t="array" ref="O2373:R2373">_xlfn.XLOOKUP($B2373,'Raw -orders'!$A:$A,'Raw -orders'!$B:$E)</f>
        <v>227</v>
      </c>
      <c r="P2373">
        <v>17525</v>
      </c>
      <c r="Q2373" s="1">
        <v>44428</v>
      </c>
      <c r="R2373" s="1">
        <v>44451</v>
      </c>
      <c r="S2373" t="str" cm="1">
        <f t="array" ref="S2373:Z2373">_xlfn.XLOOKUP($O2373,'Raw - customers'!$A:$A,'Raw - customers'!$B:$I)</f>
        <v>Isaak Ferrarone</v>
      </c>
      <c r="T2373" t="str">
        <v>Non-binary</v>
      </c>
      <c r="U2373">
        <v>26</v>
      </c>
      <c r="V2373" t="str">
        <v>074 Hackett ParadeApt. 191</v>
      </c>
      <c r="W2373">
        <v>3857</v>
      </c>
      <c r="X2373" t="str">
        <v>South Holly</v>
      </c>
      <c r="Y2373" t="str">
        <v>Tasmania</v>
      </c>
      <c r="Z2373" t="str">
        <v>Australia</v>
      </c>
      <c r="AA2373">
        <v>8</v>
      </c>
      <c r="AB2373" s="3" t="str">
        <f t="shared" si="75"/>
        <v>20 to 30</v>
      </c>
      <c r="AM2373" s="6">
        <v>227</v>
      </c>
      <c r="AN2373" s="6" t="s">
        <v>1414</v>
      </c>
    </row>
    <row r="2374" spans="1:40" x14ac:dyDescent="0.25">
      <c r="A2374">
        <v>2372</v>
      </c>
      <c r="B2374">
        <v>481</v>
      </c>
      <c r="C2374">
        <v>329</v>
      </c>
      <c r="D2374">
        <v>109</v>
      </c>
      <c r="E2374">
        <v>1</v>
      </c>
      <c r="F2374">
        <v>109</v>
      </c>
      <c r="G2374">
        <v>1</v>
      </c>
      <c r="H2374" t="str">
        <f>VLOOKUP($C2374,'Raw-products'!$A$2:$H$1261,MATCH(H$1,'Raw-products'!$A$1:$H$1,0))</f>
        <v>Shirt</v>
      </c>
      <c r="I2374" t="str">
        <f>VLOOKUP($C2374,'Raw-products'!$A$2:$H$1261,MATCH(I$1,'Raw-products'!$A$1:$H$1,0))</f>
        <v>Mandarin Collar</v>
      </c>
      <c r="J2374" t="str">
        <f>VLOOKUP($C2374,'Raw-products'!$A$2:$H$1261,MATCH(J$1,'Raw-products'!$A$1:$H$1,0))</f>
        <v>XL</v>
      </c>
      <c r="K2374" t="str">
        <f>VLOOKUP($C2374,'Raw-products'!$A$2:$H$1261,MATCH(K$1,'Raw-products'!$A$1:$H$1,0))</f>
        <v>yellow</v>
      </c>
      <c r="L2374">
        <f>VLOOKUP($C2374,'Raw-products'!$A$2:$H$1261,MATCH(L$1,'Raw-products'!$A$1:$H$1,0))</f>
        <v>108</v>
      </c>
      <c r="M2374">
        <f>VLOOKUP($C2374,'Raw-products'!$A$2:$H$1261,MATCH(M$1,'Raw-products'!$A$1:$H$1,0))</f>
        <v>43</v>
      </c>
      <c r="N2374" s="5">
        <f t="shared" si="74"/>
        <v>4644</v>
      </c>
      <c r="O2374" cm="1">
        <f t="array" ref="O2374:R2374">_xlfn.XLOOKUP($B2374,'Raw -orders'!$A:$A,'Raw -orders'!$B:$E)</f>
        <v>227</v>
      </c>
      <c r="P2374">
        <v>17525</v>
      </c>
      <c r="Q2374" s="1">
        <v>44428</v>
      </c>
      <c r="R2374" s="1">
        <v>44451</v>
      </c>
      <c r="S2374" t="str" cm="1">
        <f t="array" ref="S2374:Z2374">_xlfn.XLOOKUP($O2374,'Raw - customers'!$A:$A,'Raw - customers'!$B:$I)</f>
        <v>Isaak Ferrarone</v>
      </c>
      <c r="T2374" t="str">
        <v>Non-binary</v>
      </c>
      <c r="U2374">
        <v>26</v>
      </c>
      <c r="V2374" t="str">
        <v>074 Hackett ParadeApt. 191</v>
      </c>
      <c r="W2374">
        <v>3857</v>
      </c>
      <c r="X2374" t="str">
        <v>South Holly</v>
      </c>
      <c r="Y2374" t="str">
        <v>Tasmania</v>
      </c>
      <c r="Z2374" t="str">
        <v>Australia</v>
      </c>
      <c r="AA2374">
        <v>8</v>
      </c>
      <c r="AB2374" s="3" t="str">
        <f t="shared" si="75"/>
        <v>20 to 30</v>
      </c>
      <c r="AM2374" s="6">
        <v>227</v>
      </c>
      <c r="AN2374" s="6" t="s">
        <v>1414</v>
      </c>
    </row>
    <row r="2375" spans="1:40" x14ac:dyDescent="0.25">
      <c r="A2375">
        <v>2373</v>
      </c>
      <c r="B2375">
        <v>481</v>
      </c>
      <c r="C2375">
        <v>1197</v>
      </c>
      <c r="D2375">
        <v>105</v>
      </c>
      <c r="E2375">
        <v>3</v>
      </c>
      <c r="F2375">
        <v>315</v>
      </c>
      <c r="G2375">
        <v>1</v>
      </c>
      <c r="H2375" t="str">
        <f>VLOOKUP($C2375,'Raw-products'!$A$2:$H$1261,MATCH(H$1,'Raw-products'!$A$1:$H$1,0))</f>
        <v>Trousers</v>
      </c>
      <c r="I2375" t="str">
        <f>VLOOKUP($C2375,'Raw-products'!$A$2:$H$1261,MATCH(I$1,'Raw-products'!$A$1:$H$1,0))</f>
        <v>Pleated</v>
      </c>
      <c r="J2375" t="str">
        <f>VLOOKUP($C2375,'Raw-products'!$A$2:$H$1261,MATCH(J$1,'Raw-products'!$A$1:$H$1,0))</f>
        <v>M</v>
      </c>
      <c r="K2375" t="str">
        <f>VLOOKUP($C2375,'Raw-products'!$A$2:$H$1261,MATCH(K$1,'Raw-products'!$A$1:$H$1,0))</f>
        <v>orange</v>
      </c>
      <c r="L2375">
        <f>VLOOKUP($C2375,'Raw-products'!$A$2:$H$1261,MATCH(L$1,'Raw-products'!$A$1:$H$1,0))</f>
        <v>90</v>
      </c>
      <c r="M2375">
        <f>VLOOKUP($C2375,'Raw-products'!$A$2:$H$1261,MATCH(M$1,'Raw-products'!$A$1:$H$1,0))</f>
        <v>57</v>
      </c>
      <c r="N2375" s="5">
        <f t="shared" si="74"/>
        <v>5130</v>
      </c>
      <c r="O2375" cm="1">
        <f t="array" ref="O2375:R2375">_xlfn.XLOOKUP($B2375,'Raw -orders'!$A:$A,'Raw -orders'!$B:$E)</f>
        <v>227</v>
      </c>
      <c r="P2375">
        <v>17525</v>
      </c>
      <c r="Q2375" s="1">
        <v>44428</v>
      </c>
      <c r="R2375" s="1">
        <v>44451</v>
      </c>
      <c r="S2375" t="str" cm="1">
        <f t="array" ref="S2375:Z2375">_xlfn.XLOOKUP($O2375,'Raw - customers'!$A:$A,'Raw - customers'!$B:$I)</f>
        <v>Isaak Ferrarone</v>
      </c>
      <c r="T2375" t="str">
        <v>Non-binary</v>
      </c>
      <c r="U2375">
        <v>26</v>
      </c>
      <c r="V2375" t="str">
        <v>074 Hackett ParadeApt. 191</v>
      </c>
      <c r="W2375">
        <v>3857</v>
      </c>
      <c r="X2375" t="str">
        <v>South Holly</v>
      </c>
      <c r="Y2375" t="str">
        <v>Tasmania</v>
      </c>
      <c r="Z2375" t="str">
        <v>Australia</v>
      </c>
      <c r="AA2375">
        <v>8</v>
      </c>
      <c r="AB2375" s="3" t="str">
        <f t="shared" si="75"/>
        <v>20 to 30</v>
      </c>
      <c r="AM2375" s="6">
        <v>227</v>
      </c>
      <c r="AN2375" s="6" t="s">
        <v>1414</v>
      </c>
    </row>
    <row r="2376" spans="1:40" x14ac:dyDescent="0.25">
      <c r="A2376">
        <v>2374</v>
      </c>
      <c r="B2376">
        <v>481</v>
      </c>
      <c r="C2376">
        <v>395</v>
      </c>
      <c r="D2376">
        <v>119</v>
      </c>
      <c r="E2376">
        <v>2</v>
      </c>
      <c r="F2376">
        <v>238</v>
      </c>
      <c r="G2376">
        <v>1</v>
      </c>
      <c r="H2376" t="str">
        <f>VLOOKUP($C2376,'Raw-products'!$A$2:$H$1261,MATCH(H$1,'Raw-products'!$A$1:$H$1,0))</f>
        <v>Shirt</v>
      </c>
      <c r="I2376" t="str">
        <f>VLOOKUP($C2376,'Raw-products'!$A$2:$H$1261,MATCH(I$1,'Raw-products'!$A$1:$H$1,0))</f>
        <v>Casual Slim Fit</v>
      </c>
      <c r="J2376" t="str">
        <f>VLOOKUP($C2376,'Raw-products'!$A$2:$H$1261,MATCH(J$1,'Raw-products'!$A$1:$H$1,0))</f>
        <v>XS</v>
      </c>
      <c r="K2376" t="str">
        <f>VLOOKUP($C2376,'Raw-products'!$A$2:$H$1261,MATCH(K$1,'Raw-products'!$A$1:$H$1,0))</f>
        <v>yellow</v>
      </c>
      <c r="L2376">
        <f>VLOOKUP($C2376,'Raw-products'!$A$2:$H$1261,MATCH(L$1,'Raw-products'!$A$1:$H$1,0))</f>
        <v>113</v>
      </c>
      <c r="M2376">
        <f>VLOOKUP($C2376,'Raw-products'!$A$2:$H$1261,MATCH(M$1,'Raw-products'!$A$1:$H$1,0))</f>
        <v>63</v>
      </c>
      <c r="N2376" s="5">
        <f t="shared" si="74"/>
        <v>7119</v>
      </c>
      <c r="O2376" cm="1">
        <f t="array" ref="O2376:R2376">_xlfn.XLOOKUP($B2376,'Raw -orders'!$A:$A,'Raw -orders'!$B:$E)</f>
        <v>227</v>
      </c>
      <c r="P2376">
        <v>17525</v>
      </c>
      <c r="Q2376" s="1">
        <v>44428</v>
      </c>
      <c r="R2376" s="1">
        <v>44451</v>
      </c>
      <c r="S2376" t="str" cm="1">
        <f t="array" ref="S2376:Z2376">_xlfn.XLOOKUP($O2376,'Raw - customers'!$A:$A,'Raw - customers'!$B:$I)</f>
        <v>Isaak Ferrarone</v>
      </c>
      <c r="T2376" t="str">
        <v>Non-binary</v>
      </c>
      <c r="U2376">
        <v>26</v>
      </c>
      <c r="V2376" t="str">
        <v>074 Hackett ParadeApt. 191</v>
      </c>
      <c r="W2376">
        <v>3857</v>
      </c>
      <c r="X2376" t="str">
        <v>South Holly</v>
      </c>
      <c r="Y2376" t="str">
        <v>Tasmania</v>
      </c>
      <c r="Z2376" t="str">
        <v>Australia</v>
      </c>
      <c r="AA2376">
        <v>8</v>
      </c>
      <c r="AB2376" s="3" t="str">
        <f t="shared" si="75"/>
        <v>20 to 30</v>
      </c>
      <c r="AM2376" s="6">
        <v>227</v>
      </c>
      <c r="AN2376" s="6" t="s">
        <v>1414</v>
      </c>
    </row>
    <row r="2377" spans="1:40" x14ac:dyDescent="0.25">
      <c r="A2377">
        <v>2375</v>
      </c>
      <c r="B2377">
        <v>481</v>
      </c>
      <c r="C2377">
        <v>1038</v>
      </c>
      <c r="D2377">
        <v>90</v>
      </c>
      <c r="E2377">
        <v>3</v>
      </c>
      <c r="F2377">
        <v>270</v>
      </c>
      <c r="G2377">
        <v>1</v>
      </c>
      <c r="H2377" t="str">
        <f>VLOOKUP($C2377,'Raw-products'!$A$2:$H$1261,MATCH(H$1,'Raw-products'!$A$1:$H$1,0))</f>
        <v>Trousers</v>
      </c>
      <c r="I2377" t="str">
        <f>VLOOKUP($C2377,'Raw-products'!$A$2:$H$1261,MATCH(I$1,'Raw-products'!$A$1:$H$1,0))</f>
        <v>Relaxed Leg</v>
      </c>
      <c r="J2377" t="str">
        <f>VLOOKUP($C2377,'Raw-products'!$A$2:$H$1261,MATCH(J$1,'Raw-products'!$A$1:$H$1,0))</f>
        <v>L</v>
      </c>
      <c r="K2377" t="str">
        <f>VLOOKUP($C2377,'Raw-products'!$A$2:$H$1261,MATCH(K$1,'Raw-products'!$A$1:$H$1,0))</f>
        <v>blue</v>
      </c>
      <c r="L2377">
        <f>VLOOKUP($C2377,'Raw-products'!$A$2:$H$1261,MATCH(L$1,'Raw-products'!$A$1:$H$1,0))</f>
        <v>95</v>
      </c>
      <c r="M2377">
        <f>VLOOKUP($C2377,'Raw-products'!$A$2:$H$1261,MATCH(M$1,'Raw-products'!$A$1:$H$1,0))</f>
        <v>61</v>
      </c>
      <c r="N2377" s="5">
        <f t="shared" si="74"/>
        <v>5795</v>
      </c>
      <c r="O2377" cm="1">
        <f t="array" ref="O2377:R2377">_xlfn.XLOOKUP($B2377,'Raw -orders'!$A:$A,'Raw -orders'!$B:$E)</f>
        <v>227</v>
      </c>
      <c r="P2377">
        <v>17525</v>
      </c>
      <c r="Q2377" s="1">
        <v>44428</v>
      </c>
      <c r="R2377" s="1">
        <v>44451</v>
      </c>
      <c r="S2377" t="str" cm="1">
        <f t="array" ref="S2377:Z2377">_xlfn.XLOOKUP($O2377,'Raw - customers'!$A:$A,'Raw - customers'!$B:$I)</f>
        <v>Isaak Ferrarone</v>
      </c>
      <c r="T2377" t="str">
        <v>Non-binary</v>
      </c>
      <c r="U2377">
        <v>26</v>
      </c>
      <c r="V2377" t="str">
        <v>074 Hackett ParadeApt. 191</v>
      </c>
      <c r="W2377">
        <v>3857</v>
      </c>
      <c r="X2377" t="str">
        <v>South Holly</v>
      </c>
      <c r="Y2377" t="str">
        <v>Tasmania</v>
      </c>
      <c r="Z2377" t="str">
        <v>Australia</v>
      </c>
      <c r="AA2377">
        <v>8</v>
      </c>
      <c r="AB2377" s="3" t="str">
        <f t="shared" si="75"/>
        <v>20 to 30</v>
      </c>
      <c r="AM2377" s="6">
        <v>227</v>
      </c>
      <c r="AN2377" s="6" t="s">
        <v>1414</v>
      </c>
    </row>
    <row r="2378" spans="1:40" x14ac:dyDescent="0.25">
      <c r="A2378">
        <v>2376</v>
      </c>
      <c r="B2378">
        <v>481</v>
      </c>
      <c r="C2378">
        <v>339</v>
      </c>
      <c r="D2378">
        <v>109</v>
      </c>
      <c r="E2378">
        <v>3</v>
      </c>
      <c r="F2378">
        <v>327</v>
      </c>
      <c r="G2378">
        <v>1</v>
      </c>
      <c r="H2378" t="str">
        <f>VLOOKUP($C2378,'Raw-products'!$A$2:$H$1261,MATCH(H$1,'Raw-products'!$A$1:$H$1,0))</f>
        <v>Shirt</v>
      </c>
      <c r="I2378" t="str">
        <f>VLOOKUP($C2378,'Raw-products'!$A$2:$H$1261,MATCH(I$1,'Raw-products'!$A$1:$H$1,0))</f>
        <v>Mandarin Collar</v>
      </c>
      <c r="J2378" t="str">
        <f>VLOOKUP($C2378,'Raw-products'!$A$2:$H$1261,MATCH(J$1,'Raw-products'!$A$1:$H$1,0))</f>
        <v>XL</v>
      </c>
      <c r="K2378" t="str">
        <f>VLOOKUP($C2378,'Raw-products'!$A$2:$H$1261,MATCH(K$1,'Raw-products'!$A$1:$H$1,0))</f>
        <v>blue</v>
      </c>
      <c r="L2378">
        <f>VLOOKUP($C2378,'Raw-products'!$A$2:$H$1261,MATCH(L$1,'Raw-products'!$A$1:$H$1,0))</f>
        <v>108</v>
      </c>
      <c r="M2378">
        <f>VLOOKUP($C2378,'Raw-products'!$A$2:$H$1261,MATCH(M$1,'Raw-products'!$A$1:$H$1,0))</f>
        <v>71</v>
      </c>
      <c r="N2378" s="5">
        <f t="shared" si="74"/>
        <v>7668</v>
      </c>
      <c r="O2378" cm="1">
        <f t="array" ref="O2378:R2378">_xlfn.XLOOKUP($B2378,'Raw -orders'!$A:$A,'Raw -orders'!$B:$E)</f>
        <v>227</v>
      </c>
      <c r="P2378">
        <v>17525</v>
      </c>
      <c r="Q2378" s="1">
        <v>44428</v>
      </c>
      <c r="R2378" s="1">
        <v>44451</v>
      </c>
      <c r="S2378" t="str" cm="1">
        <f t="array" ref="S2378:Z2378">_xlfn.XLOOKUP($O2378,'Raw - customers'!$A:$A,'Raw - customers'!$B:$I)</f>
        <v>Isaak Ferrarone</v>
      </c>
      <c r="T2378" t="str">
        <v>Non-binary</v>
      </c>
      <c r="U2378">
        <v>26</v>
      </c>
      <c r="V2378" t="str">
        <v>074 Hackett ParadeApt. 191</v>
      </c>
      <c r="W2378">
        <v>3857</v>
      </c>
      <c r="X2378" t="str">
        <v>South Holly</v>
      </c>
      <c r="Y2378" t="str">
        <v>Tasmania</v>
      </c>
      <c r="Z2378" t="str">
        <v>Australia</v>
      </c>
      <c r="AA2378">
        <v>8</v>
      </c>
      <c r="AB2378" s="3" t="str">
        <f t="shared" si="75"/>
        <v>20 to 30</v>
      </c>
      <c r="AM2378" s="6">
        <v>227</v>
      </c>
      <c r="AN2378" s="6" t="s">
        <v>1414</v>
      </c>
    </row>
    <row r="2379" spans="1:40" x14ac:dyDescent="0.25">
      <c r="A2379">
        <v>2377</v>
      </c>
      <c r="B2379">
        <v>481</v>
      </c>
      <c r="C2379">
        <v>201</v>
      </c>
      <c r="D2379">
        <v>98</v>
      </c>
      <c r="E2379">
        <v>3</v>
      </c>
      <c r="F2379">
        <v>294</v>
      </c>
      <c r="G2379">
        <v>1</v>
      </c>
      <c r="H2379" t="str">
        <f>VLOOKUP($C2379,'Raw-products'!$A$2:$H$1261,MATCH(H$1,'Raw-products'!$A$1:$H$1,0))</f>
        <v>Shirt</v>
      </c>
      <c r="I2379" t="str">
        <f>VLOOKUP($C2379,'Raw-products'!$A$2:$H$1261,MATCH(I$1,'Raw-products'!$A$1:$H$1,0))</f>
        <v>Camp Collared</v>
      </c>
      <c r="J2379" t="str">
        <f>VLOOKUP($C2379,'Raw-products'!$A$2:$H$1261,MATCH(J$1,'Raw-products'!$A$1:$H$1,0))</f>
        <v>S</v>
      </c>
      <c r="K2379" t="str">
        <f>VLOOKUP($C2379,'Raw-products'!$A$2:$H$1261,MATCH(K$1,'Raw-products'!$A$1:$H$1,0))</f>
        <v>indigo</v>
      </c>
      <c r="L2379">
        <f>VLOOKUP($C2379,'Raw-products'!$A$2:$H$1261,MATCH(L$1,'Raw-products'!$A$1:$H$1,0))</f>
        <v>112</v>
      </c>
      <c r="M2379">
        <f>VLOOKUP($C2379,'Raw-products'!$A$2:$H$1261,MATCH(M$1,'Raw-products'!$A$1:$H$1,0))</f>
        <v>50</v>
      </c>
      <c r="N2379" s="5">
        <f t="shared" si="74"/>
        <v>5600</v>
      </c>
      <c r="O2379" cm="1">
        <f t="array" ref="O2379:R2379">_xlfn.XLOOKUP($B2379,'Raw -orders'!$A:$A,'Raw -orders'!$B:$E)</f>
        <v>227</v>
      </c>
      <c r="P2379">
        <v>17525</v>
      </c>
      <c r="Q2379" s="1">
        <v>44428</v>
      </c>
      <c r="R2379" s="1">
        <v>44451</v>
      </c>
      <c r="S2379" t="str" cm="1">
        <f t="array" ref="S2379:Z2379">_xlfn.XLOOKUP($O2379,'Raw - customers'!$A:$A,'Raw - customers'!$B:$I)</f>
        <v>Isaak Ferrarone</v>
      </c>
      <c r="T2379" t="str">
        <v>Non-binary</v>
      </c>
      <c r="U2379">
        <v>26</v>
      </c>
      <c r="V2379" t="str">
        <v>074 Hackett ParadeApt. 191</v>
      </c>
      <c r="W2379">
        <v>3857</v>
      </c>
      <c r="X2379" t="str">
        <v>South Holly</v>
      </c>
      <c r="Y2379" t="str">
        <v>Tasmania</v>
      </c>
      <c r="Z2379" t="str">
        <v>Australia</v>
      </c>
      <c r="AA2379">
        <v>8</v>
      </c>
      <c r="AB2379" s="3" t="str">
        <f t="shared" si="75"/>
        <v>20 to 30</v>
      </c>
      <c r="AM2379" s="6">
        <v>227</v>
      </c>
      <c r="AN2379" s="6" t="s">
        <v>1414</v>
      </c>
    </row>
    <row r="2380" spans="1:40" x14ac:dyDescent="0.25">
      <c r="A2380">
        <v>2378</v>
      </c>
      <c r="B2380">
        <v>482</v>
      </c>
      <c r="C2380">
        <v>630</v>
      </c>
      <c r="D2380">
        <v>93</v>
      </c>
      <c r="E2380">
        <v>3</v>
      </c>
      <c r="F2380">
        <v>279</v>
      </c>
      <c r="G2380">
        <v>1</v>
      </c>
      <c r="H2380" t="str">
        <f>VLOOKUP($C2380,'Raw-products'!$A$2:$H$1261,MATCH(H$1,'Raw-products'!$A$1:$H$1,0))</f>
        <v>Jacket</v>
      </c>
      <c r="I2380" t="str">
        <f>VLOOKUP($C2380,'Raw-products'!$A$2:$H$1261,MATCH(I$1,'Raw-products'!$A$1:$H$1,0))</f>
        <v>Coach</v>
      </c>
      <c r="J2380" t="str">
        <f>VLOOKUP($C2380,'Raw-products'!$A$2:$H$1261,MATCH(J$1,'Raw-products'!$A$1:$H$1,0))</f>
        <v>XS</v>
      </c>
      <c r="K2380" t="str">
        <f>VLOOKUP($C2380,'Raw-products'!$A$2:$H$1261,MATCH(K$1,'Raw-products'!$A$1:$H$1,0))</f>
        <v>red</v>
      </c>
      <c r="L2380">
        <f>VLOOKUP($C2380,'Raw-products'!$A$2:$H$1261,MATCH(L$1,'Raw-products'!$A$1:$H$1,0))</f>
        <v>115</v>
      </c>
      <c r="M2380">
        <f>VLOOKUP($C2380,'Raw-products'!$A$2:$H$1261,MATCH(M$1,'Raw-products'!$A$1:$H$1,0))</f>
        <v>71</v>
      </c>
      <c r="N2380" s="5">
        <f t="shared" si="74"/>
        <v>8165</v>
      </c>
      <c r="O2380" cm="1">
        <f t="array" ref="O2380:R2380">_xlfn.XLOOKUP($B2380,'Raw -orders'!$A:$A,'Raw -orders'!$B:$E)</f>
        <v>111</v>
      </c>
      <c r="P2380">
        <v>59910</v>
      </c>
      <c r="Q2380" s="1">
        <v>44411</v>
      </c>
      <c r="R2380" s="1">
        <v>44417</v>
      </c>
      <c r="S2380" t="str" cm="1">
        <f t="array" ref="S2380:Z2380">_xlfn.XLOOKUP($O2380,'Raw - customers'!$A:$A,'Raw - customers'!$B:$I)</f>
        <v>Eada Viccary</v>
      </c>
      <c r="T2380" t="str">
        <v>Female</v>
      </c>
      <c r="U2380">
        <v>52</v>
      </c>
      <c r="V2380" t="str">
        <v>72 George CourtApt. 482</v>
      </c>
      <c r="W2380">
        <v>1091</v>
      </c>
      <c r="X2380" t="str">
        <v>North Edwardshire</v>
      </c>
      <c r="Y2380" t="str">
        <v>Northern Territory</v>
      </c>
      <c r="Z2380" t="str">
        <v>Australia</v>
      </c>
      <c r="AA2380">
        <v>8</v>
      </c>
      <c r="AB2380" s="3" t="str">
        <f t="shared" si="75"/>
        <v>0 to 10</v>
      </c>
      <c r="AM2380" s="6">
        <v>111</v>
      </c>
      <c r="AN2380" s="6" t="s">
        <v>1339</v>
      </c>
    </row>
    <row r="2381" spans="1:40" x14ac:dyDescent="0.25">
      <c r="A2381">
        <v>2379</v>
      </c>
      <c r="B2381">
        <v>482</v>
      </c>
      <c r="C2381">
        <v>877</v>
      </c>
      <c r="D2381">
        <v>94</v>
      </c>
      <c r="E2381">
        <v>1</v>
      </c>
      <c r="F2381">
        <v>94</v>
      </c>
      <c r="G2381">
        <v>1</v>
      </c>
      <c r="H2381" t="str">
        <f>VLOOKUP($C2381,'Raw-products'!$A$2:$H$1261,MATCH(H$1,'Raw-products'!$A$1:$H$1,0))</f>
        <v>Trousers</v>
      </c>
      <c r="I2381" t="str">
        <f>VLOOKUP($C2381,'Raw-products'!$A$2:$H$1261,MATCH(I$1,'Raw-products'!$A$1:$H$1,0))</f>
        <v>Cords</v>
      </c>
      <c r="J2381" t="str">
        <f>VLOOKUP($C2381,'Raw-products'!$A$2:$H$1261,MATCH(J$1,'Raw-products'!$A$1:$H$1,0))</f>
        <v>M</v>
      </c>
      <c r="K2381" t="str">
        <f>VLOOKUP($C2381,'Raw-products'!$A$2:$H$1261,MATCH(K$1,'Raw-products'!$A$1:$H$1,0))</f>
        <v>red</v>
      </c>
      <c r="L2381">
        <f>VLOOKUP($C2381,'Raw-products'!$A$2:$H$1261,MATCH(L$1,'Raw-products'!$A$1:$H$1,0))</f>
        <v>113</v>
      </c>
      <c r="M2381">
        <f>VLOOKUP($C2381,'Raw-products'!$A$2:$H$1261,MATCH(M$1,'Raw-products'!$A$1:$H$1,0))</f>
        <v>68</v>
      </c>
      <c r="N2381" s="5">
        <f t="shared" si="74"/>
        <v>7684</v>
      </c>
      <c r="O2381" cm="1">
        <f t="array" ref="O2381:R2381">_xlfn.XLOOKUP($B2381,'Raw -orders'!$A:$A,'Raw -orders'!$B:$E)</f>
        <v>111</v>
      </c>
      <c r="P2381">
        <v>59910</v>
      </c>
      <c r="Q2381" s="1">
        <v>44411</v>
      </c>
      <c r="R2381" s="1">
        <v>44417</v>
      </c>
      <c r="S2381" t="str" cm="1">
        <f t="array" ref="S2381:Z2381">_xlfn.XLOOKUP($O2381,'Raw - customers'!$A:$A,'Raw - customers'!$B:$I)</f>
        <v>Eada Viccary</v>
      </c>
      <c r="T2381" t="str">
        <v>Female</v>
      </c>
      <c r="U2381">
        <v>52</v>
      </c>
      <c r="V2381" t="str">
        <v>72 George CourtApt. 482</v>
      </c>
      <c r="W2381">
        <v>1091</v>
      </c>
      <c r="X2381" t="str">
        <v>North Edwardshire</v>
      </c>
      <c r="Y2381" t="str">
        <v>Northern Territory</v>
      </c>
      <c r="Z2381" t="str">
        <v>Australia</v>
      </c>
      <c r="AA2381">
        <v>8</v>
      </c>
      <c r="AB2381" s="3" t="str">
        <f t="shared" si="75"/>
        <v>0 to 10</v>
      </c>
      <c r="AM2381" s="6">
        <v>111</v>
      </c>
      <c r="AN2381" s="6" t="s">
        <v>1339</v>
      </c>
    </row>
    <row r="2382" spans="1:40" x14ac:dyDescent="0.25">
      <c r="A2382">
        <v>2380</v>
      </c>
      <c r="B2382">
        <v>482</v>
      </c>
      <c r="C2382">
        <v>724</v>
      </c>
      <c r="D2382">
        <v>119</v>
      </c>
      <c r="E2382">
        <v>2</v>
      </c>
      <c r="F2382">
        <v>238</v>
      </c>
      <c r="G2382">
        <v>1</v>
      </c>
      <c r="H2382" t="str">
        <f>VLOOKUP($C2382,'Raw-products'!$A$2:$H$1261,MATCH(H$1,'Raw-products'!$A$1:$H$1,0))</f>
        <v>Jacket</v>
      </c>
      <c r="I2382" t="str">
        <f>VLOOKUP($C2382,'Raw-products'!$A$2:$H$1261,MATCH(I$1,'Raw-products'!$A$1:$H$1,0))</f>
        <v>Trench Coat</v>
      </c>
      <c r="J2382" t="str">
        <f>VLOOKUP($C2382,'Raw-products'!$A$2:$H$1261,MATCH(J$1,'Raw-products'!$A$1:$H$1,0))</f>
        <v>XL</v>
      </c>
      <c r="K2382" t="str">
        <f>VLOOKUP($C2382,'Raw-products'!$A$2:$H$1261,MATCH(K$1,'Raw-products'!$A$1:$H$1,0))</f>
        <v>blue</v>
      </c>
      <c r="L2382">
        <f>VLOOKUP($C2382,'Raw-products'!$A$2:$H$1261,MATCH(L$1,'Raw-products'!$A$1:$H$1,0))</f>
        <v>112</v>
      </c>
      <c r="M2382">
        <f>VLOOKUP($C2382,'Raw-products'!$A$2:$H$1261,MATCH(M$1,'Raw-products'!$A$1:$H$1,0))</f>
        <v>69</v>
      </c>
      <c r="N2382" s="5">
        <f t="shared" si="74"/>
        <v>7728</v>
      </c>
      <c r="O2382" cm="1">
        <f t="array" ref="O2382:R2382">_xlfn.XLOOKUP($B2382,'Raw -orders'!$A:$A,'Raw -orders'!$B:$E)</f>
        <v>111</v>
      </c>
      <c r="P2382">
        <v>59910</v>
      </c>
      <c r="Q2382" s="1">
        <v>44411</v>
      </c>
      <c r="R2382" s="1">
        <v>44417</v>
      </c>
      <c r="S2382" t="str" cm="1">
        <f t="array" ref="S2382:Z2382">_xlfn.XLOOKUP($O2382,'Raw - customers'!$A:$A,'Raw - customers'!$B:$I)</f>
        <v>Eada Viccary</v>
      </c>
      <c r="T2382" t="str">
        <v>Female</v>
      </c>
      <c r="U2382">
        <v>52</v>
      </c>
      <c r="V2382" t="str">
        <v>72 George CourtApt. 482</v>
      </c>
      <c r="W2382">
        <v>1091</v>
      </c>
      <c r="X2382" t="str">
        <v>North Edwardshire</v>
      </c>
      <c r="Y2382" t="str">
        <v>Northern Territory</v>
      </c>
      <c r="Z2382" t="str">
        <v>Australia</v>
      </c>
      <c r="AA2382">
        <v>8</v>
      </c>
      <c r="AB2382" s="3" t="str">
        <f t="shared" si="75"/>
        <v>0 to 10</v>
      </c>
      <c r="AM2382" s="6">
        <v>111</v>
      </c>
      <c r="AN2382" s="6" t="s">
        <v>1339</v>
      </c>
    </row>
    <row r="2383" spans="1:40" x14ac:dyDescent="0.25">
      <c r="A2383">
        <v>2381</v>
      </c>
      <c r="B2383">
        <v>482</v>
      </c>
      <c r="C2383">
        <v>1133</v>
      </c>
      <c r="D2383">
        <v>102</v>
      </c>
      <c r="E2383">
        <v>3</v>
      </c>
      <c r="F2383">
        <v>306</v>
      </c>
      <c r="G2383">
        <v>1</v>
      </c>
      <c r="H2383" t="str">
        <f>VLOOKUP($C2383,'Raw-products'!$A$2:$H$1261,MATCH(H$1,'Raw-products'!$A$1:$H$1,0))</f>
        <v>Trousers</v>
      </c>
      <c r="I2383" t="str">
        <f>VLOOKUP($C2383,'Raw-products'!$A$2:$H$1261,MATCH(I$1,'Raw-products'!$A$1:$H$1,0))</f>
        <v>Cargo Pants</v>
      </c>
      <c r="J2383" t="str">
        <f>VLOOKUP($C2383,'Raw-products'!$A$2:$H$1261,MATCH(J$1,'Raw-products'!$A$1:$H$1,0))</f>
        <v>L</v>
      </c>
      <c r="K2383" t="str">
        <f>VLOOKUP($C2383,'Raw-products'!$A$2:$H$1261,MATCH(K$1,'Raw-products'!$A$1:$H$1,0))</f>
        <v>yellow</v>
      </c>
      <c r="L2383">
        <f>VLOOKUP($C2383,'Raw-products'!$A$2:$H$1261,MATCH(L$1,'Raw-products'!$A$1:$H$1,0))</f>
        <v>106</v>
      </c>
      <c r="M2383">
        <f>VLOOKUP($C2383,'Raw-products'!$A$2:$H$1261,MATCH(M$1,'Raw-products'!$A$1:$H$1,0))</f>
        <v>71</v>
      </c>
      <c r="N2383" s="5">
        <f t="shared" si="74"/>
        <v>7526</v>
      </c>
      <c r="O2383" cm="1">
        <f t="array" ref="O2383:R2383">_xlfn.XLOOKUP($B2383,'Raw -orders'!$A:$A,'Raw -orders'!$B:$E)</f>
        <v>111</v>
      </c>
      <c r="P2383">
        <v>59910</v>
      </c>
      <c r="Q2383" s="1">
        <v>44411</v>
      </c>
      <c r="R2383" s="1">
        <v>44417</v>
      </c>
      <c r="S2383" t="str" cm="1">
        <f t="array" ref="S2383:Z2383">_xlfn.XLOOKUP($O2383,'Raw - customers'!$A:$A,'Raw - customers'!$B:$I)</f>
        <v>Eada Viccary</v>
      </c>
      <c r="T2383" t="str">
        <v>Female</v>
      </c>
      <c r="U2383">
        <v>52</v>
      </c>
      <c r="V2383" t="str">
        <v>72 George CourtApt. 482</v>
      </c>
      <c r="W2383">
        <v>1091</v>
      </c>
      <c r="X2383" t="str">
        <v>North Edwardshire</v>
      </c>
      <c r="Y2383" t="str">
        <v>Northern Territory</v>
      </c>
      <c r="Z2383" t="str">
        <v>Australia</v>
      </c>
      <c r="AA2383">
        <v>8</v>
      </c>
      <c r="AB2383" s="3" t="str">
        <f t="shared" si="75"/>
        <v>0 to 10</v>
      </c>
      <c r="AM2383" s="6">
        <v>111</v>
      </c>
      <c r="AN2383" s="6" t="s">
        <v>1339</v>
      </c>
    </row>
    <row r="2384" spans="1:40" x14ac:dyDescent="0.25">
      <c r="A2384">
        <v>2382</v>
      </c>
      <c r="B2384">
        <v>483</v>
      </c>
      <c r="C2384">
        <v>537</v>
      </c>
      <c r="D2384">
        <v>98</v>
      </c>
      <c r="E2384">
        <v>1</v>
      </c>
      <c r="F2384">
        <v>98</v>
      </c>
      <c r="G2384">
        <v>1</v>
      </c>
      <c r="H2384" t="str">
        <f>VLOOKUP($C2384,'Raw-products'!$A$2:$H$1261,MATCH(H$1,'Raw-products'!$A$1:$H$1,0))</f>
        <v>Jacket</v>
      </c>
      <c r="I2384" t="str">
        <f>VLOOKUP($C2384,'Raw-products'!$A$2:$H$1261,MATCH(I$1,'Raw-products'!$A$1:$H$1,0))</f>
        <v>Leather</v>
      </c>
      <c r="J2384" t="str">
        <f>VLOOKUP($C2384,'Raw-products'!$A$2:$H$1261,MATCH(J$1,'Raw-products'!$A$1:$H$1,0))</f>
        <v>M</v>
      </c>
      <c r="K2384" t="str">
        <f>VLOOKUP($C2384,'Raw-products'!$A$2:$H$1261,MATCH(K$1,'Raw-products'!$A$1:$H$1,0))</f>
        <v>yellow</v>
      </c>
      <c r="L2384">
        <f>VLOOKUP($C2384,'Raw-products'!$A$2:$H$1261,MATCH(L$1,'Raw-products'!$A$1:$H$1,0))</f>
        <v>113</v>
      </c>
      <c r="M2384">
        <f>VLOOKUP($C2384,'Raw-products'!$A$2:$H$1261,MATCH(M$1,'Raw-products'!$A$1:$H$1,0))</f>
        <v>77</v>
      </c>
      <c r="N2384" s="5">
        <f t="shared" si="74"/>
        <v>8701</v>
      </c>
      <c r="O2384" cm="1">
        <f t="array" ref="O2384:R2384">_xlfn.XLOOKUP($B2384,'Raw -orders'!$A:$A,'Raw -orders'!$B:$E)</f>
        <v>742</v>
      </c>
      <c r="P2384">
        <v>26333</v>
      </c>
      <c r="Q2384" s="1">
        <v>44270</v>
      </c>
      <c r="R2384" s="1">
        <v>44275</v>
      </c>
      <c r="S2384" t="str" cm="1">
        <f t="array" ref="S2384:Z2384">_xlfn.XLOOKUP($O2384,'Raw - customers'!$A:$A,'Raw - customers'!$B:$I)</f>
        <v>Selestina Dauber</v>
      </c>
      <c r="T2384" t="str">
        <v>Polygender</v>
      </c>
      <c r="U2384">
        <v>44</v>
      </c>
      <c r="V2384" t="str">
        <v>275 Maddison Estate DrApt. 642</v>
      </c>
      <c r="W2384">
        <v>8642</v>
      </c>
      <c r="X2384" t="str">
        <v>Port Aliview</v>
      </c>
      <c r="Y2384" t="str">
        <v>Western Australia</v>
      </c>
      <c r="Z2384" t="str">
        <v>Australia</v>
      </c>
      <c r="AA2384">
        <v>3</v>
      </c>
      <c r="AB2384" s="3" t="str">
        <f t="shared" si="75"/>
        <v>0 to 10</v>
      </c>
      <c r="AM2384" s="6">
        <v>742</v>
      </c>
      <c r="AN2384" s="6" t="s">
        <v>1377</v>
      </c>
    </row>
    <row r="2385" spans="1:40" x14ac:dyDescent="0.25">
      <c r="A2385">
        <v>2383</v>
      </c>
      <c r="B2385">
        <v>483</v>
      </c>
      <c r="C2385">
        <v>1209</v>
      </c>
      <c r="D2385">
        <v>105</v>
      </c>
      <c r="E2385">
        <v>1</v>
      </c>
      <c r="F2385">
        <v>105</v>
      </c>
      <c r="G2385">
        <v>1</v>
      </c>
      <c r="H2385" t="str">
        <f>VLOOKUP($C2385,'Raw-products'!$A$2:$H$1261,MATCH(H$1,'Raw-products'!$A$1:$H$1,0))</f>
        <v>Trousers</v>
      </c>
      <c r="I2385" t="str">
        <f>VLOOKUP($C2385,'Raw-products'!$A$2:$H$1261,MATCH(I$1,'Raw-products'!$A$1:$H$1,0))</f>
        <v>Pleated</v>
      </c>
      <c r="J2385" t="str">
        <f>VLOOKUP($C2385,'Raw-products'!$A$2:$H$1261,MATCH(J$1,'Raw-products'!$A$1:$H$1,0))</f>
        <v>XL</v>
      </c>
      <c r="K2385" t="str">
        <f>VLOOKUP($C2385,'Raw-products'!$A$2:$H$1261,MATCH(K$1,'Raw-products'!$A$1:$H$1,0))</f>
        <v>green</v>
      </c>
      <c r="L2385">
        <f>VLOOKUP($C2385,'Raw-products'!$A$2:$H$1261,MATCH(L$1,'Raw-products'!$A$1:$H$1,0))</f>
        <v>90</v>
      </c>
      <c r="M2385">
        <f>VLOOKUP($C2385,'Raw-products'!$A$2:$H$1261,MATCH(M$1,'Raw-products'!$A$1:$H$1,0))</f>
        <v>55</v>
      </c>
      <c r="N2385" s="5">
        <f t="shared" si="74"/>
        <v>4950</v>
      </c>
      <c r="O2385" cm="1">
        <f t="array" ref="O2385:R2385">_xlfn.XLOOKUP($B2385,'Raw -orders'!$A:$A,'Raw -orders'!$B:$E)</f>
        <v>742</v>
      </c>
      <c r="P2385">
        <v>26333</v>
      </c>
      <c r="Q2385" s="1">
        <v>44270</v>
      </c>
      <c r="R2385" s="1">
        <v>44275</v>
      </c>
      <c r="S2385" t="str" cm="1">
        <f t="array" ref="S2385:Z2385">_xlfn.XLOOKUP($O2385,'Raw - customers'!$A:$A,'Raw - customers'!$B:$I)</f>
        <v>Selestina Dauber</v>
      </c>
      <c r="T2385" t="str">
        <v>Polygender</v>
      </c>
      <c r="U2385">
        <v>44</v>
      </c>
      <c r="V2385" t="str">
        <v>275 Maddison Estate DrApt. 642</v>
      </c>
      <c r="W2385">
        <v>8642</v>
      </c>
      <c r="X2385" t="str">
        <v>Port Aliview</v>
      </c>
      <c r="Y2385" t="str">
        <v>Western Australia</v>
      </c>
      <c r="Z2385" t="str">
        <v>Australia</v>
      </c>
      <c r="AA2385">
        <v>3</v>
      </c>
      <c r="AB2385" s="3" t="str">
        <f t="shared" si="75"/>
        <v>0 to 10</v>
      </c>
      <c r="AM2385" s="6">
        <v>742</v>
      </c>
      <c r="AN2385" s="6" t="s">
        <v>1377</v>
      </c>
    </row>
    <row r="2386" spans="1:40" x14ac:dyDescent="0.25">
      <c r="A2386">
        <v>2384</v>
      </c>
      <c r="B2386">
        <v>483</v>
      </c>
      <c r="C2386">
        <v>779</v>
      </c>
      <c r="D2386">
        <v>91</v>
      </c>
      <c r="E2386">
        <v>3</v>
      </c>
      <c r="F2386">
        <v>273</v>
      </c>
      <c r="G2386">
        <v>1</v>
      </c>
      <c r="H2386" t="str">
        <f>VLOOKUP($C2386,'Raw-products'!$A$2:$H$1261,MATCH(H$1,'Raw-products'!$A$1:$H$1,0))</f>
        <v>Jacket</v>
      </c>
      <c r="I2386" t="str">
        <f>VLOOKUP($C2386,'Raw-products'!$A$2:$H$1261,MATCH(I$1,'Raw-products'!$A$1:$H$1,0))</f>
        <v>Pullover</v>
      </c>
      <c r="J2386" t="str">
        <f>VLOOKUP($C2386,'Raw-products'!$A$2:$H$1261,MATCH(J$1,'Raw-products'!$A$1:$H$1,0))</f>
        <v>XL</v>
      </c>
      <c r="K2386" t="str">
        <f>VLOOKUP($C2386,'Raw-products'!$A$2:$H$1261,MATCH(K$1,'Raw-products'!$A$1:$H$1,0))</f>
        <v>orange</v>
      </c>
      <c r="L2386">
        <f>VLOOKUP($C2386,'Raw-products'!$A$2:$H$1261,MATCH(L$1,'Raw-products'!$A$1:$H$1,0))</f>
        <v>114</v>
      </c>
      <c r="M2386">
        <f>VLOOKUP($C2386,'Raw-products'!$A$2:$H$1261,MATCH(M$1,'Raw-products'!$A$1:$H$1,0))</f>
        <v>69</v>
      </c>
      <c r="N2386" s="5">
        <f t="shared" si="74"/>
        <v>7866</v>
      </c>
      <c r="O2386" cm="1">
        <f t="array" ref="O2386:R2386">_xlfn.XLOOKUP($B2386,'Raw -orders'!$A:$A,'Raw -orders'!$B:$E)</f>
        <v>742</v>
      </c>
      <c r="P2386">
        <v>26333</v>
      </c>
      <c r="Q2386" s="1">
        <v>44270</v>
      </c>
      <c r="R2386" s="1">
        <v>44275</v>
      </c>
      <c r="S2386" t="str" cm="1">
        <f t="array" ref="S2386:Z2386">_xlfn.XLOOKUP($O2386,'Raw - customers'!$A:$A,'Raw - customers'!$B:$I)</f>
        <v>Selestina Dauber</v>
      </c>
      <c r="T2386" t="str">
        <v>Polygender</v>
      </c>
      <c r="U2386">
        <v>44</v>
      </c>
      <c r="V2386" t="str">
        <v>275 Maddison Estate DrApt. 642</v>
      </c>
      <c r="W2386">
        <v>8642</v>
      </c>
      <c r="X2386" t="str">
        <v>Port Aliview</v>
      </c>
      <c r="Y2386" t="str">
        <v>Western Australia</v>
      </c>
      <c r="Z2386" t="str">
        <v>Australia</v>
      </c>
      <c r="AA2386">
        <v>3</v>
      </c>
      <c r="AB2386" s="3" t="str">
        <f t="shared" si="75"/>
        <v>0 to 10</v>
      </c>
      <c r="AM2386" s="6">
        <v>742</v>
      </c>
      <c r="AN2386" s="6" t="s">
        <v>1377</v>
      </c>
    </row>
    <row r="2387" spans="1:40" x14ac:dyDescent="0.25">
      <c r="A2387">
        <v>2385</v>
      </c>
      <c r="B2387">
        <v>483</v>
      </c>
      <c r="C2387">
        <v>812</v>
      </c>
      <c r="D2387">
        <v>117</v>
      </c>
      <c r="E2387">
        <v>1</v>
      </c>
      <c r="F2387">
        <v>117</v>
      </c>
      <c r="G2387">
        <v>1</v>
      </c>
      <c r="H2387" t="str">
        <f>VLOOKUP($C2387,'Raw-products'!$A$2:$H$1261,MATCH(H$1,'Raw-products'!$A$1:$H$1,0))</f>
        <v>Jacket</v>
      </c>
      <c r="I2387" t="str">
        <f>VLOOKUP($C2387,'Raw-products'!$A$2:$H$1261,MATCH(I$1,'Raw-products'!$A$1:$H$1,0))</f>
        <v>Shearling</v>
      </c>
      <c r="J2387" t="str">
        <f>VLOOKUP($C2387,'Raw-products'!$A$2:$H$1261,MATCH(J$1,'Raw-products'!$A$1:$H$1,0))</f>
        <v>M</v>
      </c>
      <c r="K2387" t="str">
        <f>VLOOKUP($C2387,'Raw-products'!$A$2:$H$1261,MATCH(K$1,'Raw-products'!$A$1:$H$1,0))</f>
        <v>orange</v>
      </c>
      <c r="L2387">
        <f>VLOOKUP($C2387,'Raw-products'!$A$2:$H$1261,MATCH(L$1,'Raw-products'!$A$1:$H$1,0))</f>
        <v>95</v>
      </c>
      <c r="M2387">
        <f>VLOOKUP($C2387,'Raw-products'!$A$2:$H$1261,MATCH(M$1,'Raw-products'!$A$1:$H$1,0))</f>
        <v>45</v>
      </c>
      <c r="N2387" s="5">
        <f t="shared" si="74"/>
        <v>4275</v>
      </c>
      <c r="O2387" cm="1">
        <f t="array" ref="O2387:R2387">_xlfn.XLOOKUP($B2387,'Raw -orders'!$A:$A,'Raw -orders'!$B:$E)</f>
        <v>742</v>
      </c>
      <c r="P2387">
        <v>26333</v>
      </c>
      <c r="Q2387" s="1">
        <v>44270</v>
      </c>
      <c r="R2387" s="1">
        <v>44275</v>
      </c>
      <c r="S2387" t="str" cm="1">
        <f t="array" ref="S2387:Z2387">_xlfn.XLOOKUP($O2387,'Raw - customers'!$A:$A,'Raw - customers'!$B:$I)</f>
        <v>Selestina Dauber</v>
      </c>
      <c r="T2387" t="str">
        <v>Polygender</v>
      </c>
      <c r="U2387">
        <v>44</v>
      </c>
      <c r="V2387" t="str">
        <v>275 Maddison Estate DrApt. 642</v>
      </c>
      <c r="W2387">
        <v>8642</v>
      </c>
      <c r="X2387" t="str">
        <v>Port Aliview</v>
      </c>
      <c r="Y2387" t="str">
        <v>Western Australia</v>
      </c>
      <c r="Z2387" t="str">
        <v>Australia</v>
      </c>
      <c r="AA2387">
        <v>3</v>
      </c>
      <c r="AB2387" s="3" t="str">
        <f t="shared" si="75"/>
        <v>0 to 10</v>
      </c>
      <c r="AM2387" s="6">
        <v>742</v>
      </c>
      <c r="AN2387" s="6" t="s">
        <v>1377</v>
      </c>
    </row>
    <row r="2388" spans="1:40" x14ac:dyDescent="0.25">
      <c r="A2388">
        <v>2386</v>
      </c>
      <c r="B2388">
        <v>483</v>
      </c>
      <c r="C2388">
        <v>1188</v>
      </c>
      <c r="D2388">
        <v>99</v>
      </c>
      <c r="E2388">
        <v>1</v>
      </c>
      <c r="F2388">
        <v>99</v>
      </c>
      <c r="G2388">
        <v>1</v>
      </c>
      <c r="H2388" t="str">
        <f>VLOOKUP($C2388,'Raw-products'!$A$2:$H$1261,MATCH(H$1,'Raw-products'!$A$1:$H$1,0))</f>
        <v>Trousers</v>
      </c>
      <c r="I2388" t="str">
        <f>VLOOKUP($C2388,'Raw-products'!$A$2:$H$1261,MATCH(I$1,'Raw-products'!$A$1:$H$1,0))</f>
        <v>High-Waisted</v>
      </c>
      <c r="J2388" t="str">
        <f>VLOOKUP($C2388,'Raw-products'!$A$2:$H$1261,MATCH(J$1,'Raw-products'!$A$1:$H$1,0))</f>
        <v>L</v>
      </c>
      <c r="K2388" t="str">
        <f>VLOOKUP($C2388,'Raw-products'!$A$2:$H$1261,MATCH(K$1,'Raw-products'!$A$1:$H$1,0))</f>
        <v>violet</v>
      </c>
      <c r="L2388">
        <f>VLOOKUP($C2388,'Raw-products'!$A$2:$H$1261,MATCH(L$1,'Raw-products'!$A$1:$H$1,0))</f>
        <v>98</v>
      </c>
      <c r="M2388">
        <f>VLOOKUP($C2388,'Raw-products'!$A$2:$H$1261,MATCH(M$1,'Raw-products'!$A$1:$H$1,0))</f>
        <v>68</v>
      </c>
      <c r="N2388" s="5">
        <f t="shared" si="74"/>
        <v>6664</v>
      </c>
      <c r="O2388" cm="1">
        <f t="array" ref="O2388:R2388">_xlfn.XLOOKUP($B2388,'Raw -orders'!$A:$A,'Raw -orders'!$B:$E)</f>
        <v>742</v>
      </c>
      <c r="P2388">
        <v>26333</v>
      </c>
      <c r="Q2388" s="1">
        <v>44270</v>
      </c>
      <c r="R2388" s="1">
        <v>44275</v>
      </c>
      <c r="S2388" t="str" cm="1">
        <f t="array" ref="S2388:Z2388">_xlfn.XLOOKUP($O2388,'Raw - customers'!$A:$A,'Raw - customers'!$B:$I)</f>
        <v>Selestina Dauber</v>
      </c>
      <c r="T2388" t="str">
        <v>Polygender</v>
      </c>
      <c r="U2388">
        <v>44</v>
      </c>
      <c r="V2388" t="str">
        <v>275 Maddison Estate DrApt. 642</v>
      </c>
      <c r="W2388">
        <v>8642</v>
      </c>
      <c r="X2388" t="str">
        <v>Port Aliview</v>
      </c>
      <c r="Y2388" t="str">
        <v>Western Australia</v>
      </c>
      <c r="Z2388" t="str">
        <v>Australia</v>
      </c>
      <c r="AA2388">
        <v>3</v>
      </c>
      <c r="AB2388" s="3" t="str">
        <f t="shared" si="75"/>
        <v>0 to 10</v>
      </c>
      <c r="AM2388" s="6">
        <v>742</v>
      </c>
      <c r="AN2388" s="6" t="s">
        <v>1377</v>
      </c>
    </row>
    <row r="2389" spans="1:40" x14ac:dyDescent="0.25">
      <c r="A2389">
        <v>2387</v>
      </c>
      <c r="B2389">
        <v>483</v>
      </c>
      <c r="C2389">
        <v>415</v>
      </c>
      <c r="D2389">
        <v>119</v>
      </c>
      <c r="E2389">
        <v>1</v>
      </c>
      <c r="F2389">
        <v>119</v>
      </c>
      <c r="G2389">
        <v>1</v>
      </c>
      <c r="H2389" t="str">
        <f>VLOOKUP($C2389,'Raw-products'!$A$2:$H$1261,MATCH(H$1,'Raw-products'!$A$1:$H$1,0))</f>
        <v>Shirt</v>
      </c>
      <c r="I2389" t="str">
        <f>VLOOKUP($C2389,'Raw-products'!$A$2:$H$1261,MATCH(I$1,'Raw-products'!$A$1:$H$1,0))</f>
        <v>Casual Slim Fit</v>
      </c>
      <c r="J2389" t="str">
        <f>VLOOKUP($C2389,'Raw-products'!$A$2:$H$1261,MATCH(J$1,'Raw-products'!$A$1:$H$1,0))</f>
        <v>XS</v>
      </c>
      <c r="K2389" t="str">
        <f>VLOOKUP($C2389,'Raw-products'!$A$2:$H$1261,MATCH(K$1,'Raw-products'!$A$1:$H$1,0))</f>
        <v>violet</v>
      </c>
      <c r="L2389">
        <f>VLOOKUP($C2389,'Raw-products'!$A$2:$H$1261,MATCH(L$1,'Raw-products'!$A$1:$H$1,0))</f>
        <v>113</v>
      </c>
      <c r="M2389">
        <f>VLOOKUP($C2389,'Raw-products'!$A$2:$H$1261,MATCH(M$1,'Raw-products'!$A$1:$H$1,0))</f>
        <v>55</v>
      </c>
      <c r="N2389" s="5">
        <f t="shared" si="74"/>
        <v>6215</v>
      </c>
      <c r="O2389" cm="1">
        <f t="array" ref="O2389:R2389">_xlfn.XLOOKUP($B2389,'Raw -orders'!$A:$A,'Raw -orders'!$B:$E)</f>
        <v>742</v>
      </c>
      <c r="P2389">
        <v>26333</v>
      </c>
      <c r="Q2389" s="1">
        <v>44270</v>
      </c>
      <c r="R2389" s="1">
        <v>44275</v>
      </c>
      <c r="S2389" t="str" cm="1">
        <f t="array" ref="S2389:Z2389">_xlfn.XLOOKUP($O2389,'Raw - customers'!$A:$A,'Raw - customers'!$B:$I)</f>
        <v>Selestina Dauber</v>
      </c>
      <c r="T2389" t="str">
        <v>Polygender</v>
      </c>
      <c r="U2389">
        <v>44</v>
      </c>
      <c r="V2389" t="str">
        <v>275 Maddison Estate DrApt. 642</v>
      </c>
      <c r="W2389">
        <v>8642</v>
      </c>
      <c r="X2389" t="str">
        <v>Port Aliview</v>
      </c>
      <c r="Y2389" t="str">
        <v>Western Australia</v>
      </c>
      <c r="Z2389" t="str">
        <v>Australia</v>
      </c>
      <c r="AA2389">
        <v>3</v>
      </c>
      <c r="AB2389" s="3" t="str">
        <f t="shared" si="75"/>
        <v>0 to 10</v>
      </c>
      <c r="AM2389" s="6">
        <v>742</v>
      </c>
      <c r="AN2389" s="6" t="s">
        <v>1377</v>
      </c>
    </row>
    <row r="2390" spans="1:40" x14ac:dyDescent="0.25">
      <c r="A2390">
        <v>2388</v>
      </c>
      <c r="B2390">
        <v>483</v>
      </c>
      <c r="C2390">
        <v>505</v>
      </c>
      <c r="D2390">
        <v>102</v>
      </c>
      <c r="E2390">
        <v>2</v>
      </c>
      <c r="F2390">
        <v>204</v>
      </c>
      <c r="G2390">
        <v>1</v>
      </c>
      <c r="H2390" t="str">
        <f>VLOOKUP($C2390,'Raw-products'!$A$2:$H$1261,MATCH(H$1,'Raw-products'!$A$1:$H$1,0))</f>
        <v>Jacket</v>
      </c>
      <c r="I2390" t="str">
        <f>VLOOKUP($C2390,'Raw-products'!$A$2:$H$1261,MATCH(I$1,'Raw-products'!$A$1:$H$1,0))</f>
        <v>Windbreaker</v>
      </c>
      <c r="J2390" t="str">
        <f>VLOOKUP($C2390,'Raw-products'!$A$2:$H$1261,MATCH(J$1,'Raw-products'!$A$1:$H$1,0))</f>
        <v>XS</v>
      </c>
      <c r="K2390" t="str">
        <f>VLOOKUP($C2390,'Raw-products'!$A$2:$H$1261,MATCH(K$1,'Raw-products'!$A$1:$H$1,0))</f>
        <v>green</v>
      </c>
      <c r="L2390">
        <f>VLOOKUP($C2390,'Raw-products'!$A$2:$H$1261,MATCH(L$1,'Raw-products'!$A$1:$H$1,0))</f>
        <v>109</v>
      </c>
      <c r="M2390">
        <f>VLOOKUP($C2390,'Raw-products'!$A$2:$H$1261,MATCH(M$1,'Raw-products'!$A$1:$H$1,0))</f>
        <v>57</v>
      </c>
      <c r="N2390" s="5">
        <f t="shared" si="74"/>
        <v>6213</v>
      </c>
      <c r="O2390" cm="1">
        <f t="array" ref="O2390:R2390">_xlfn.XLOOKUP($B2390,'Raw -orders'!$A:$A,'Raw -orders'!$B:$E)</f>
        <v>742</v>
      </c>
      <c r="P2390">
        <v>26333</v>
      </c>
      <c r="Q2390" s="1">
        <v>44270</v>
      </c>
      <c r="R2390" s="1">
        <v>44275</v>
      </c>
      <c r="S2390" t="str" cm="1">
        <f t="array" ref="S2390:Z2390">_xlfn.XLOOKUP($O2390,'Raw - customers'!$A:$A,'Raw - customers'!$B:$I)</f>
        <v>Selestina Dauber</v>
      </c>
      <c r="T2390" t="str">
        <v>Polygender</v>
      </c>
      <c r="U2390">
        <v>44</v>
      </c>
      <c r="V2390" t="str">
        <v>275 Maddison Estate DrApt. 642</v>
      </c>
      <c r="W2390">
        <v>8642</v>
      </c>
      <c r="X2390" t="str">
        <v>Port Aliview</v>
      </c>
      <c r="Y2390" t="str">
        <v>Western Australia</v>
      </c>
      <c r="Z2390" t="str">
        <v>Australia</v>
      </c>
      <c r="AA2390">
        <v>3</v>
      </c>
      <c r="AB2390" s="3" t="str">
        <f t="shared" si="75"/>
        <v>0 to 10</v>
      </c>
      <c r="AM2390" s="6">
        <v>742</v>
      </c>
      <c r="AN2390" s="6" t="s">
        <v>1377</v>
      </c>
    </row>
    <row r="2391" spans="1:40" x14ac:dyDescent="0.25">
      <c r="A2391">
        <v>2389</v>
      </c>
      <c r="B2391">
        <v>484</v>
      </c>
      <c r="C2391">
        <v>981</v>
      </c>
      <c r="D2391">
        <v>106</v>
      </c>
      <c r="E2391">
        <v>3</v>
      </c>
      <c r="F2391">
        <v>318</v>
      </c>
      <c r="G2391">
        <v>1</v>
      </c>
      <c r="H2391" t="str">
        <f>VLOOKUP($C2391,'Raw-products'!$A$2:$H$1261,MATCH(H$1,'Raw-products'!$A$1:$H$1,0))</f>
        <v>Trousers</v>
      </c>
      <c r="I2391" t="str">
        <f>VLOOKUP($C2391,'Raw-products'!$A$2:$H$1261,MATCH(I$1,'Raw-products'!$A$1:$H$1,0))</f>
        <v>Wool</v>
      </c>
      <c r="J2391" t="str">
        <f>VLOOKUP($C2391,'Raw-products'!$A$2:$H$1261,MATCH(J$1,'Raw-products'!$A$1:$H$1,0))</f>
        <v>S</v>
      </c>
      <c r="K2391" t="str">
        <f>VLOOKUP($C2391,'Raw-products'!$A$2:$H$1261,MATCH(K$1,'Raw-products'!$A$1:$H$1,0))</f>
        <v>red</v>
      </c>
      <c r="L2391">
        <f>VLOOKUP($C2391,'Raw-products'!$A$2:$H$1261,MATCH(L$1,'Raw-products'!$A$1:$H$1,0))</f>
        <v>111</v>
      </c>
      <c r="M2391">
        <f>VLOOKUP($C2391,'Raw-products'!$A$2:$H$1261,MATCH(M$1,'Raw-products'!$A$1:$H$1,0))</f>
        <v>65</v>
      </c>
      <c r="N2391" s="5">
        <f t="shared" si="74"/>
        <v>7215</v>
      </c>
      <c r="O2391" cm="1">
        <f t="array" ref="O2391:R2391">_xlfn.XLOOKUP($B2391,'Raw -orders'!$A:$A,'Raw -orders'!$B:$E)</f>
        <v>926</v>
      </c>
      <c r="P2391">
        <v>26887</v>
      </c>
      <c r="Q2391" s="1">
        <v>44321</v>
      </c>
      <c r="R2391" s="1">
        <v>44347</v>
      </c>
      <c r="S2391" t="str" cm="1">
        <f t="array" ref="S2391:Z2391">_xlfn.XLOOKUP($O2391,'Raw - customers'!$A:$A,'Raw - customers'!$B:$I)</f>
        <v>Vittorio Rosenstengel</v>
      </c>
      <c r="T2391" t="str">
        <v>Genderqueer</v>
      </c>
      <c r="U2391">
        <v>68</v>
      </c>
      <c r="V2391" t="str">
        <v>5855 Isaac RunApt. 434</v>
      </c>
      <c r="W2391">
        <v>3662</v>
      </c>
      <c r="X2391" t="str">
        <v>East Jasper</v>
      </c>
      <c r="Y2391" t="str">
        <v>Northern Territory</v>
      </c>
      <c r="Z2391" t="str">
        <v>Australia</v>
      </c>
      <c r="AA2391">
        <v>5</v>
      </c>
      <c r="AB2391" s="3" t="str">
        <f t="shared" si="75"/>
        <v>20 to 30</v>
      </c>
      <c r="AM2391" s="6">
        <v>926</v>
      </c>
      <c r="AN2391" s="6" t="s">
        <v>1339</v>
      </c>
    </row>
    <row r="2392" spans="1:40" x14ac:dyDescent="0.25">
      <c r="A2392">
        <v>2390</v>
      </c>
      <c r="B2392">
        <v>485</v>
      </c>
      <c r="C2392">
        <v>1065</v>
      </c>
      <c r="D2392">
        <v>93</v>
      </c>
      <c r="E2392">
        <v>2</v>
      </c>
      <c r="F2392">
        <v>186</v>
      </c>
      <c r="G2392">
        <v>1</v>
      </c>
      <c r="H2392" t="str">
        <f>VLOOKUP($C2392,'Raw-products'!$A$2:$H$1261,MATCH(H$1,'Raw-products'!$A$1:$H$1,0))</f>
        <v>Trousers</v>
      </c>
      <c r="I2392" t="str">
        <f>VLOOKUP($C2392,'Raw-products'!$A$2:$H$1261,MATCH(I$1,'Raw-products'!$A$1:$H$1,0))</f>
        <v>Joggers</v>
      </c>
      <c r="J2392" t="str">
        <f>VLOOKUP($C2392,'Raw-products'!$A$2:$H$1261,MATCH(J$1,'Raw-products'!$A$1:$H$1,0))</f>
        <v>XS</v>
      </c>
      <c r="K2392" t="str">
        <f>VLOOKUP($C2392,'Raw-products'!$A$2:$H$1261,MATCH(K$1,'Raw-products'!$A$1:$H$1,0))</f>
        <v>green</v>
      </c>
      <c r="L2392">
        <f>VLOOKUP($C2392,'Raw-products'!$A$2:$H$1261,MATCH(L$1,'Raw-products'!$A$1:$H$1,0))</f>
        <v>94</v>
      </c>
      <c r="M2392">
        <f>VLOOKUP($C2392,'Raw-products'!$A$2:$H$1261,MATCH(M$1,'Raw-products'!$A$1:$H$1,0))</f>
        <v>77</v>
      </c>
      <c r="N2392" s="5">
        <f t="shared" si="74"/>
        <v>7238</v>
      </c>
      <c r="O2392" cm="1">
        <f t="array" ref="O2392:R2392">_xlfn.XLOOKUP($B2392,'Raw -orders'!$A:$A,'Raw -orders'!$B:$E)</f>
        <v>969</v>
      </c>
      <c r="P2392">
        <v>49699</v>
      </c>
      <c r="Q2392" s="1">
        <v>44204</v>
      </c>
      <c r="R2392" s="1">
        <v>44224</v>
      </c>
      <c r="S2392" t="str" cm="1">
        <f t="array" ref="S2392:Z2392">_xlfn.XLOOKUP($O2392,'Raw - customers'!$A:$A,'Raw - customers'!$B:$I)</f>
        <v>Ginnie Glasheen</v>
      </c>
      <c r="T2392" t="str">
        <v>Polygender</v>
      </c>
      <c r="U2392">
        <v>77</v>
      </c>
      <c r="V2392" t="str">
        <v>08 Howe BoulevardApt. 286</v>
      </c>
      <c r="W2392">
        <v>9561</v>
      </c>
      <c r="X2392" t="str">
        <v>West Stella</v>
      </c>
      <c r="Y2392" t="str">
        <v>South Australia</v>
      </c>
      <c r="Z2392" t="str">
        <v>Australia</v>
      </c>
      <c r="AA2392">
        <v>1</v>
      </c>
      <c r="AB2392" s="3" t="str">
        <f t="shared" si="75"/>
        <v>10 to 20</v>
      </c>
      <c r="AM2392" s="6">
        <v>969</v>
      </c>
      <c r="AN2392" s="6" t="s">
        <v>1345</v>
      </c>
    </row>
    <row r="2393" spans="1:40" x14ac:dyDescent="0.25">
      <c r="A2393">
        <v>2391</v>
      </c>
      <c r="B2393">
        <v>486</v>
      </c>
      <c r="C2393">
        <v>358</v>
      </c>
      <c r="D2393">
        <v>94</v>
      </c>
      <c r="E2393">
        <v>3</v>
      </c>
      <c r="F2393">
        <v>282</v>
      </c>
      <c r="G2393">
        <v>1</v>
      </c>
      <c r="H2393" t="str">
        <f>VLOOKUP($C2393,'Raw-products'!$A$2:$H$1261,MATCH(H$1,'Raw-products'!$A$1:$H$1,0))</f>
        <v>Shirt</v>
      </c>
      <c r="I2393" t="str">
        <f>VLOOKUP($C2393,'Raw-products'!$A$2:$H$1261,MATCH(I$1,'Raw-products'!$A$1:$H$1,0))</f>
        <v>Henley</v>
      </c>
      <c r="J2393" t="str">
        <f>VLOOKUP($C2393,'Raw-products'!$A$2:$H$1261,MATCH(J$1,'Raw-products'!$A$1:$H$1,0))</f>
        <v>L</v>
      </c>
      <c r="K2393" t="str">
        <f>VLOOKUP($C2393,'Raw-products'!$A$2:$H$1261,MATCH(K$1,'Raw-products'!$A$1:$H$1,0))</f>
        <v>orange</v>
      </c>
      <c r="L2393">
        <f>VLOOKUP($C2393,'Raw-products'!$A$2:$H$1261,MATCH(L$1,'Raw-products'!$A$1:$H$1,0))</f>
        <v>92</v>
      </c>
      <c r="M2393">
        <f>VLOOKUP($C2393,'Raw-products'!$A$2:$H$1261,MATCH(M$1,'Raw-products'!$A$1:$H$1,0))</f>
        <v>77</v>
      </c>
      <c r="N2393" s="5">
        <f t="shared" si="74"/>
        <v>7084</v>
      </c>
      <c r="O2393" cm="1">
        <f t="array" ref="O2393:R2393">_xlfn.XLOOKUP($B2393,'Raw -orders'!$A:$A,'Raw -orders'!$B:$E)</f>
        <v>643</v>
      </c>
      <c r="P2393">
        <v>10132</v>
      </c>
      <c r="Q2393" s="1">
        <v>44313</v>
      </c>
      <c r="R2393" s="1">
        <v>44324</v>
      </c>
      <c r="S2393" t="str" cm="1">
        <f t="array" ref="S2393:Z2393">_xlfn.XLOOKUP($O2393,'Raw - customers'!$A:$A,'Raw - customers'!$B:$I)</f>
        <v>Pietro Duling</v>
      </c>
      <c r="T2393" t="str">
        <v>Female</v>
      </c>
      <c r="U2393">
        <v>36</v>
      </c>
      <c r="V2393" t="str">
        <v>575 Olson MallApt. 344</v>
      </c>
      <c r="W2393">
        <v>3478</v>
      </c>
      <c r="X2393" t="str">
        <v>Shieldschester</v>
      </c>
      <c r="Y2393" t="str">
        <v>Tasmania</v>
      </c>
      <c r="Z2393" t="str">
        <v>Australia</v>
      </c>
      <c r="AA2393">
        <v>4</v>
      </c>
      <c r="AB2393" s="3" t="str">
        <f t="shared" si="75"/>
        <v>10 to 20</v>
      </c>
      <c r="AM2393" s="6">
        <v>643</v>
      </c>
      <c r="AN2393" s="6" t="s">
        <v>1414</v>
      </c>
    </row>
    <row r="2394" spans="1:40" x14ac:dyDescent="0.25">
      <c r="A2394">
        <v>2392</v>
      </c>
      <c r="B2394">
        <v>486</v>
      </c>
      <c r="C2394">
        <v>1184</v>
      </c>
      <c r="D2394">
        <v>99</v>
      </c>
      <c r="E2394">
        <v>1</v>
      </c>
      <c r="F2394">
        <v>99</v>
      </c>
      <c r="G2394">
        <v>1</v>
      </c>
      <c r="H2394" t="str">
        <f>VLOOKUP($C2394,'Raw-products'!$A$2:$H$1261,MATCH(H$1,'Raw-products'!$A$1:$H$1,0))</f>
        <v>Trousers</v>
      </c>
      <c r="I2394" t="str">
        <f>VLOOKUP($C2394,'Raw-products'!$A$2:$H$1261,MATCH(I$1,'Raw-products'!$A$1:$H$1,0))</f>
        <v>High-Waisted</v>
      </c>
      <c r="J2394" t="str">
        <f>VLOOKUP($C2394,'Raw-products'!$A$2:$H$1261,MATCH(J$1,'Raw-products'!$A$1:$H$1,0))</f>
        <v>XL</v>
      </c>
      <c r="K2394" t="str">
        <f>VLOOKUP($C2394,'Raw-products'!$A$2:$H$1261,MATCH(K$1,'Raw-products'!$A$1:$H$1,0))</f>
        <v>indigo</v>
      </c>
      <c r="L2394">
        <f>VLOOKUP($C2394,'Raw-products'!$A$2:$H$1261,MATCH(L$1,'Raw-products'!$A$1:$H$1,0))</f>
        <v>98</v>
      </c>
      <c r="M2394">
        <f>VLOOKUP($C2394,'Raw-products'!$A$2:$H$1261,MATCH(M$1,'Raw-products'!$A$1:$H$1,0))</f>
        <v>57</v>
      </c>
      <c r="N2394" s="5">
        <f t="shared" si="74"/>
        <v>5586</v>
      </c>
      <c r="O2394" cm="1">
        <f t="array" ref="O2394:R2394">_xlfn.XLOOKUP($B2394,'Raw -orders'!$A:$A,'Raw -orders'!$B:$E)</f>
        <v>643</v>
      </c>
      <c r="P2394">
        <v>10132</v>
      </c>
      <c r="Q2394" s="1">
        <v>44313</v>
      </c>
      <c r="R2394" s="1">
        <v>44324</v>
      </c>
      <c r="S2394" t="str" cm="1">
        <f t="array" ref="S2394:Z2394">_xlfn.XLOOKUP($O2394,'Raw - customers'!$A:$A,'Raw - customers'!$B:$I)</f>
        <v>Pietro Duling</v>
      </c>
      <c r="T2394" t="str">
        <v>Female</v>
      </c>
      <c r="U2394">
        <v>36</v>
      </c>
      <c r="V2394" t="str">
        <v>575 Olson MallApt. 344</v>
      </c>
      <c r="W2394">
        <v>3478</v>
      </c>
      <c r="X2394" t="str">
        <v>Shieldschester</v>
      </c>
      <c r="Y2394" t="str">
        <v>Tasmania</v>
      </c>
      <c r="Z2394" t="str">
        <v>Australia</v>
      </c>
      <c r="AA2394">
        <v>4</v>
      </c>
      <c r="AB2394" s="3" t="str">
        <f t="shared" si="75"/>
        <v>10 to 20</v>
      </c>
      <c r="AM2394" s="6">
        <v>643</v>
      </c>
      <c r="AN2394" s="6" t="s">
        <v>1414</v>
      </c>
    </row>
    <row r="2395" spans="1:40" x14ac:dyDescent="0.25">
      <c r="A2395">
        <v>2393</v>
      </c>
      <c r="B2395">
        <v>486</v>
      </c>
      <c r="C2395">
        <v>1052</v>
      </c>
      <c r="D2395">
        <v>93</v>
      </c>
      <c r="E2395">
        <v>3</v>
      </c>
      <c r="F2395">
        <v>279</v>
      </c>
      <c r="G2395">
        <v>1</v>
      </c>
      <c r="H2395" t="str">
        <f>VLOOKUP($C2395,'Raw-products'!$A$2:$H$1261,MATCH(H$1,'Raw-products'!$A$1:$H$1,0))</f>
        <v>Trousers</v>
      </c>
      <c r="I2395" t="str">
        <f>VLOOKUP($C2395,'Raw-products'!$A$2:$H$1261,MATCH(I$1,'Raw-products'!$A$1:$H$1,0))</f>
        <v>Joggers</v>
      </c>
      <c r="J2395" t="str">
        <f>VLOOKUP($C2395,'Raw-products'!$A$2:$H$1261,MATCH(J$1,'Raw-products'!$A$1:$H$1,0))</f>
        <v>M</v>
      </c>
      <c r="K2395" t="str">
        <f>VLOOKUP($C2395,'Raw-products'!$A$2:$H$1261,MATCH(K$1,'Raw-products'!$A$1:$H$1,0))</f>
        <v>red</v>
      </c>
      <c r="L2395">
        <f>VLOOKUP($C2395,'Raw-products'!$A$2:$H$1261,MATCH(L$1,'Raw-products'!$A$1:$H$1,0))</f>
        <v>94</v>
      </c>
      <c r="M2395">
        <f>VLOOKUP($C2395,'Raw-products'!$A$2:$H$1261,MATCH(M$1,'Raw-products'!$A$1:$H$1,0))</f>
        <v>43</v>
      </c>
      <c r="N2395" s="5">
        <f t="shared" si="74"/>
        <v>4042</v>
      </c>
      <c r="O2395" cm="1">
        <f t="array" ref="O2395:R2395">_xlfn.XLOOKUP($B2395,'Raw -orders'!$A:$A,'Raw -orders'!$B:$E)</f>
        <v>643</v>
      </c>
      <c r="P2395">
        <v>10132</v>
      </c>
      <c r="Q2395" s="1">
        <v>44313</v>
      </c>
      <c r="R2395" s="1">
        <v>44324</v>
      </c>
      <c r="S2395" t="str" cm="1">
        <f t="array" ref="S2395:Z2395">_xlfn.XLOOKUP($O2395,'Raw - customers'!$A:$A,'Raw - customers'!$B:$I)</f>
        <v>Pietro Duling</v>
      </c>
      <c r="T2395" t="str">
        <v>Female</v>
      </c>
      <c r="U2395">
        <v>36</v>
      </c>
      <c r="V2395" t="str">
        <v>575 Olson MallApt. 344</v>
      </c>
      <c r="W2395">
        <v>3478</v>
      </c>
      <c r="X2395" t="str">
        <v>Shieldschester</v>
      </c>
      <c r="Y2395" t="str">
        <v>Tasmania</v>
      </c>
      <c r="Z2395" t="str">
        <v>Australia</v>
      </c>
      <c r="AA2395">
        <v>4</v>
      </c>
      <c r="AB2395" s="3" t="str">
        <f t="shared" si="75"/>
        <v>10 to 20</v>
      </c>
      <c r="AM2395" s="6">
        <v>643</v>
      </c>
      <c r="AN2395" s="6" t="s">
        <v>1414</v>
      </c>
    </row>
    <row r="2396" spans="1:40" x14ac:dyDescent="0.25">
      <c r="A2396">
        <v>2394</v>
      </c>
      <c r="B2396">
        <v>486</v>
      </c>
      <c r="C2396">
        <v>359</v>
      </c>
      <c r="D2396">
        <v>94</v>
      </c>
      <c r="E2396">
        <v>1</v>
      </c>
      <c r="F2396">
        <v>94</v>
      </c>
      <c r="G2396">
        <v>1</v>
      </c>
      <c r="H2396" t="str">
        <f>VLOOKUP($C2396,'Raw-products'!$A$2:$H$1261,MATCH(H$1,'Raw-products'!$A$1:$H$1,0))</f>
        <v>Shirt</v>
      </c>
      <c r="I2396" t="str">
        <f>VLOOKUP($C2396,'Raw-products'!$A$2:$H$1261,MATCH(I$1,'Raw-products'!$A$1:$H$1,0))</f>
        <v>Henley</v>
      </c>
      <c r="J2396" t="str">
        <f>VLOOKUP($C2396,'Raw-products'!$A$2:$H$1261,MATCH(J$1,'Raw-products'!$A$1:$H$1,0))</f>
        <v>XL</v>
      </c>
      <c r="K2396" t="str">
        <f>VLOOKUP($C2396,'Raw-products'!$A$2:$H$1261,MATCH(K$1,'Raw-products'!$A$1:$H$1,0))</f>
        <v>orange</v>
      </c>
      <c r="L2396">
        <f>VLOOKUP($C2396,'Raw-products'!$A$2:$H$1261,MATCH(L$1,'Raw-products'!$A$1:$H$1,0))</f>
        <v>92</v>
      </c>
      <c r="M2396">
        <f>VLOOKUP($C2396,'Raw-products'!$A$2:$H$1261,MATCH(M$1,'Raw-products'!$A$1:$H$1,0))</f>
        <v>52</v>
      </c>
      <c r="N2396" s="5">
        <f t="shared" si="74"/>
        <v>4784</v>
      </c>
      <c r="O2396" cm="1">
        <f t="array" ref="O2396:R2396">_xlfn.XLOOKUP($B2396,'Raw -orders'!$A:$A,'Raw -orders'!$B:$E)</f>
        <v>643</v>
      </c>
      <c r="P2396">
        <v>10132</v>
      </c>
      <c r="Q2396" s="1">
        <v>44313</v>
      </c>
      <c r="R2396" s="1">
        <v>44324</v>
      </c>
      <c r="S2396" t="str" cm="1">
        <f t="array" ref="S2396:Z2396">_xlfn.XLOOKUP($O2396,'Raw - customers'!$A:$A,'Raw - customers'!$B:$I)</f>
        <v>Pietro Duling</v>
      </c>
      <c r="T2396" t="str">
        <v>Female</v>
      </c>
      <c r="U2396">
        <v>36</v>
      </c>
      <c r="V2396" t="str">
        <v>575 Olson MallApt. 344</v>
      </c>
      <c r="W2396">
        <v>3478</v>
      </c>
      <c r="X2396" t="str">
        <v>Shieldschester</v>
      </c>
      <c r="Y2396" t="str">
        <v>Tasmania</v>
      </c>
      <c r="Z2396" t="str">
        <v>Australia</v>
      </c>
      <c r="AA2396">
        <v>4</v>
      </c>
      <c r="AB2396" s="3" t="str">
        <f t="shared" si="75"/>
        <v>10 to 20</v>
      </c>
      <c r="AM2396" s="6">
        <v>643</v>
      </c>
      <c r="AN2396" s="6" t="s">
        <v>1414</v>
      </c>
    </row>
    <row r="2397" spans="1:40" x14ac:dyDescent="0.25">
      <c r="A2397">
        <v>2395</v>
      </c>
      <c r="B2397">
        <v>487</v>
      </c>
      <c r="C2397">
        <v>758</v>
      </c>
      <c r="D2397">
        <v>109</v>
      </c>
      <c r="E2397">
        <v>2</v>
      </c>
      <c r="F2397">
        <v>218</v>
      </c>
      <c r="G2397">
        <v>1</v>
      </c>
      <c r="H2397" t="str">
        <f>VLOOKUP($C2397,'Raw-products'!$A$2:$H$1261,MATCH(H$1,'Raw-products'!$A$1:$H$1,0))</f>
        <v>Jacket</v>
      </c>
      <c r="I2397" t="str">
        <f>VLOOKUP($C2397,'Raw-products'!$A$2:$H$1261,MATCH(I$1,'Raw-products'!$A$1:$H$1,0))</f>
        <v>Peacoat</v>
      </c>
      <c r="J2397" t="str">
        <f>VLOOKUP($C2397,'Raw-products'!$A$2:$H$1261,MATCH(J$1,'Raw-products'!$A$1:$H$1,0))</f>
        <v>L</v>
      </c>
      <c r="K2397" t="str">
        <f>VLOOKUP($C2397,'Raw-products'!$A$2:$H$1261,MATCH(K$1,'Raw-products'!$A$1:$H$1,0))</f>
        <v>blue</v>
      </c>
      <c r="L2397">
        <f>VLOOKUP($C2397,'Raw-products'!$A$2:$H$1261,MATCH(L$1,'Raw-products'!$A$1:$H$1,0))</f>
        <v>102</v>
      </c>
      <c r="M2397">
        <f>VLOOKUP($C2397,'Raw-products'!$A$2:$H$1261,MATCH(M$1,'Raw-products'!$A$1:$H$1,0))</f>
        <v>64</v>
      </c>
      <c r="N2397" s="5">
        <f t="shared" si="74"/>
        <v>6528</v>
      </c>
      <c r="O2397" cm="1">
        <f t="array" ref="O2397:R2397">_xlfn.XLOOKUP($B2397,'Raw -orders'!$A:$A,'Raw -orders'!$B:$E)</f>
        <v>926</v>
      </c>
      <c r="P2397">
        <v>21220</v>
      </c>
      <c r="Q2397" s="1">
        <v>44205</v>
      </c>
      <c r="R2397" s="1">
        <v>44232</v>
      </c>
      <c r="S2397" t="str" cm="1">
        <f t="array" ref="S2397:Z2397">_xlfn.XLOOKUP($O2397,'Raw - customers'!$A:$A,'Raw - customers'!$B:$I)</f>
        <v>Vittorio Rosenstengel</v>
      </c>
      <c r="T2397" t="str">
        <v>Genderqueer</v>
      </c>
      <c r="U2397">
        <v>68</v>
      </c>
      <c r="V2397" t="str">
        <v>5855 Isaac RunApt. 434</v>
      </c>
      <c r="W2397">
        <v>3662</v>
      </c>
      <c r="X2397" t="str">
        <v>East Jasper</v>
      </c>
      <c r="Y2397" t="str">
        <v>Northern Territory</v>
      </c>
      <c r="Z2397" t="str">
        <v>Australia</v>
      </c>
      <c r="AA2397">
        <v>1</v>
      </c>
      <c r="AB2397" s="3" t="str">
        <f t="shared" si="75"/>
        <v>20 to 30</v>
      </c>
      <c r="AM2397" s="6">
        <v>926</v>
      </c>
      <c r="AN2397" s="6" t="s">
        <v>1339</v>
      </c>
    </row>
    <row r="2398" spans="1:40" x14ac:dyDescent="0.25">
      <c r="A2398">
        <v>2396</v>
      </c>
      <c r="B2398">
        <v>487</v>
      </c>
      <c r="C2398">
        <v>851</v>
      </c>
      <c r="D2398">
        <v>113</v>
      </c>
      <c r="E2398">
        <v>2</v>
      </c>
      <c r="F2398">
        <v>226</v>
      </c>
      <c r="G2398">
        <v>1</v>
      </c>
      <c r="H2398" t="str">
        <f>VLOOKUP($C2398,'Raw-products'!$A$2:$H$1261,MATCH(H$1,'Raw-products'!$A$1:$H$1,0))</f>
        <v>Trousers</v>
      </c>
      <c r="I2398" t="str">
        <f>VLOOKUP($C2398,'Raw-products'!$A$2:$H$1261,MATCH(I$1,'Raw-products'!$A$1:$H$1,0))</f>
        <v>Chinos</v>
      </c>
      <c r="J2398" t="str">
        <f>VLOOKUP($C2398,'Raw-products'!$A$2:$H$1261,MATCH(J$1,'Raw-products'!$A$1:$H$1,0))</f>
        <v>S</v>
      </c>
      <c r="K2398" t="str">
        <f>VLOOKUP($C2398,'Raw-products'!$A$2:$H$1261,MATCH(K$1,'Raw-products'!$A$1:$H$1,0))</f>
        <v>yellow</v>
      </c>
      <c r="L2398">
        <f>VLOOKUP($C2398,'Raw-products'!$A$2:$H$1261,MATCH(L$1,'Raw-products'!$A$1:$H$1,0))</f>
        <v>100</v>
      </c>
      <c r="M2398">
        <f>VLOOKUP($C2398,'Raw-products'!$A$2:$H$1261,MATCH(M$1,'Raw-products'!$A$1:$H$1,0))</f>
        <v>40</v>
      </c>
      <c r="N2398" s="5">
        <f t="shared" si="74"/>
        <v>4000</v>
      </c>
      <c r="O2398" cm="1">
        <f t="array" ref="O2398:R2398">_xlfn.XLOOKUP($B2398,'Raw -orders'!$A:$A,'Raw -orders'!$B:$E)</f>
        <v>926</v>
      </c>
      <c r="P2398">
        <v>21220</v>
      </c>
      <c r="Q2398" s="1">
        <v>44205</v>
      </c>
      <c r="R2398" s="1">
        <v>44232</v>
      </c>
      <c r="S2398" t="str" cm="1">
        <f t="array" ref="S2398:Z2398">_xlfn.XLOOKUP($O2398,'Raw - customers'!$A:$A,'Raw - customers'!$B:$I)</f>
        <v>Vittorio Rosenstengel</v>
      </c>
      <c r="T2398" t="str">
        <v>Genderqueer</v>
      </c>
      <c r="U2398">
        <v>68</v>
      </c>
      <c r="V2398" t="str">
        <v>5855 Isaac RunApt. 434</v>
      </c>
      <c r="W2398">
        <v>3662</v>
      </c>
      <c r="X2398" t="str">
        <v>East Jasper</v>
      </c>
      <c r="Y2398" t="str">
        <v>Northern Territory</v>
      </c>
      <c r="Z2398" t="str">
        <v>Australia</v>
      </c>
      <c r="AA2398">
        <v>1</v>
      </c>
      <c r="AB2398" s="3" t="str">
        <f t="shared" si="75"/>
        <v>20 to 30</v>
      </c>
      <c r="AM2398" s="6">
        <v>926</v>
      </c>
      <c r="AN2398" s="6" t="s">
        <v>1339</v>
      </c>
    </row>
    <row r="2399" spans="1:40" x14ac:dyDescent="0.25">
      <c r="A2399">
        <v>2397</v>
      </c>
      <c r="B2399">
        <v>487</v>
      </c>
      <c r="C2399">
        <v>906</v>
      </c>
      <c r="D2399">
        <v>94</v>
      </c>
      <c r="E2399">
        <v>2</v>
      </c>
      <c r="F2399">
        <v>188</v>
      </c>
      <c r="G2399">
        <v>1</v>
      </c>
      <c r="H2399" t="str">
        <f>VLOOKUP($C2399,'Raw-products'!$A$2:$H$1261,MATCH(H$1,'Raw-products'!$A$1:$H$1,0))</f>
        <v>Trousers</v>
      </c>
      <c r="I2399" t="str">
        <f>VLOOKUP($C2399,'Raw-products'!$A$2:$H$1261,MATCH(I$1,'Raw-products'!$A$1:$H$1,0))</f>
        <v>Cords</v>
      </c>
      <c r="J2399" t="str">
        <f>VLOOKUP($C2399,'Raw-products'!$A$2:$H$1261,MATCH(J$1,'Raw-products'!$A$1:$H$1,0))</f>
        <v>S</v>
      </c>
      <c r="K2399" t="str">
        <f>VLOOKUP($C2399,'Raw-products'!$A$2:$H$1261,MATCH(K$1,'Raw-products'!$A$1:$H$1,0))</f>
        <v>violet</v>
      </c>
      <c r="L2399">
        <f>VLOOKUP($C2399,'Raw-products'!$A$2:$H$1261,MATCH(L$1,'Raw-products'!$A$1:$H$1,0))</f>
        <v>113</v>
      </c>
      <c r="M2399">
        <f>VLOOKUP($C2399,'Raw-products'!$A$2:$H$1261,MATCH(M$1,'Raw-products'!$A$1:$H$1,0))</f>
        <v>65</v>
      </c>
      <c r="N2399" s="5">
        <f t="shared" si="74"/>
        <v>7345</v>
      </c>
      <c r="O2399" cm="1">
        <f t="array" ref="O2399:R2399">_xlfn.XLOOKUP($B2399,'Raw -orders'!$A:$A,'Raw -orders'!$B:$E)</f>
        <v>926</v>
      </c>
      <c r="P2399">
        <v>21220</v>
      </c>
      <c r="Q2399" s="1">
        <v>44205</v>
      </c>
      <c r="R2399" s="1">
        <v>44232</v>
      </c>
      <c r="S2399" t="str" cm="1">
        <f t="array" ref="S2399:Z2399">_xlfn.XLOOKUP($O2399,'Raw - customers'!$A:$A,'Raw - customers'!$B:$I)</f>
        <v>Vittorio Rosenstengel</v>
      </c>
      <c r="T2399" t="str">
        <v>Genderqueer</v>
      </c>
      <c r="U2399">
        <v>68</v>
      </c>
      <c r="V2399" t="str">
        <v>5855 Isaac RunApt. 434</v>
      </c>
      <c r="W2399">
        <v>3662</v>
      </c>
      <c r="X2399" t="str">
        <v>East Jasper</v>
      </c>
      <c r="Y2399" t="str">
        <v>Northern Territory</v>
      </c>
      <c r="Z2399" t="str">
        <v>Australia</v>
      </c>
      <c r="AA2399">
        <v>1</v>
      </c>
      <c r="AB2399" s="3" t="str">
        <f t="shared" si="75"/>
        <v>20 to 30</v>
      </c>
      <c r="AM2399" s="6">
        <v>926</v>
      </c>
      <c r="AN2399" s="6" t="s">
        <v>1339</v>
      </c>
    </row>
    <row r="2400" spans="1:40" x14ac:dyDescent="0.25">
      <c r="A2400">
        <v>2398</v>
      </c>
      <c r="B2400">
        <v>487</v>
      </c>
      <c r="C2400">
        <v>1103</v>
      </c>
      <c r="D2400">
        <v>115</v>
      </c>
      <c r="E2400">
        <v>1</v>
      </c>
      <c r="F2400">
        <v>115</v>
      </c>
      <c r="G2400">
        <v>1</v>
      </c>
      <c r="H2400" t="str">
        <f>VLOOKUP($C2400,'Raw-products'!$A$2:$H$1261,MATCH(H$1,'Raw-products'!$A$1:$H$1,0))</f>
        <v>Trousers</v>
      </c>
      <c r="I2400" t="str">
        <f>VLOOKUP($C2400,'Raw-products'!$A$2:$H$1261,MATCH(I$1,'Raw-products'!$A$1:$H$1,0))</f>
        <v>Cropped</v>
      </c>
      <c r="J2400" t="str">
        <f>VLOOKUP($C2400,'Raw-products'!$A$2:$H$1261,MATCH(J$1,'Raw-products'!$A$1:$H$1,0))</f>
        <v>L</v>
      </c>
      <c r="K2400" t="str">
        <f>VLOOKUP($C2400,'Raw-products'!$A$2:$H$1261,MATCH(K$1,'Raw-products'!$A$1:$H$1,0))</f>
        <v>green</v>
      </c>
      <c r="L2400">
        <f>VLOOKUP($C2400,'Raw-products'!$A$2:$H$1261,MATCH(L$1,'Raw-products'!$A$1:$H$1,0))</f>
        <v>99</v>
      </c>
      <c r="M2400">
        <f>VLOOKUP($C2400,'Raw-products'!$A$2:$H$1261,MATCH(M$1,'Raw-products'!$A$1:$H$1,0))</f>
        <v>55</v>
      </c>
      <c r="N2400" s="5">
        <f t="shared" si="74"/>
        <v>5445</v>
      </c>
      <c r="O2400" cm="1">
        <f t="array" ref="O2400:R2400">_xlfn.XLOOKUP($B2400,'Raw -orders'!$A:$A,'Raw -orders'!$B:$E)</f>
        <v>926</v>
      </c>
      <c r="P2400">
        <v>21220</v>
      </c>
      <c r="Q2400" s="1">
        <v>44205</v>
      </c>
      <c r="R2400" s="1">
        <v>44232</v>
      </c>
      <c r="S2400" t="str" cm="1">
        <f t="array" ref="S2400:Z2400">_xlfn.XLOOKUP($O2400,'Raw - customers'!$A:$A,'Raw - customers'!$B:$I)</f>
        <v>Vittorio Rosenstengel</v>
      </c>
      <c r="T2400" t="str">
        <v>Genderqueer</v>
      </c>
      <c r="U2400">
        <v>68</v>
      </c>
      <c r="V2400" t="str">
        <v>5855 Isaac RunApt. 434</v>
      </c>
      <c r="W2400">
        <v>3662</v>
      </c>
      <c r="X2400" t="str">
        <v>East Jasper</v>
      </c>
      <c r="Y2400" t="str">
        <v>Northern Territory</v>
      </c>
      <c r="Z2400" t="str">
        <v>Australia</v>
      </c>
      <c r="AA2400">
        <v>1</v>
      </c>
      <c r="AB2400" s="3" t="str">
        <f t="shared" si="75"/>
        <v>20 to 30</v>
      </c>
      <c r="AM2400" s="6">
        <v>926</v>
      </c>
      <c r="AN2400" s="6" t="s">
        <v>1339</v>
      </c>
    </row>
    <row r="2401" spans="1:40" x14ac:dyDescent="0.25">
      <c r="A2401">
        <v>2399</v>
      </c>
      <c r="B2401">
        <v>487</v>
      </c>
      <c r="C2401">
        <v>676</v>
      </c>
      <c r="D2401">
        <v>113</v>
      </c>
      <c r="E2401">
        <v>1</v>
      </c>
      <c r="F2401">
        <v>113</v>
      </c>
      <c r="G2401">
        <v>1</v>
      </c>
      <c r="H2401" t="str">
        <f>VLOOKUP($C2401,'Raw-products'!$A$2:$H$1261,MATCH(H$1,'Raw-products'!$A$1:$H$1,0))</f>
        <v>Jacket</v>
      </c>
      <c r="I2401" t="str">
        <f>VLOOKUP($C2401,'Raw-products'!$A$2:$H$1261,MATCH(I$1,'Raw-products'!$A$1:$H$1,0))</f>
        <v>Parka</v>
      </c>
      <c r="J2401" t="str">
        <f>VLOOKUP($C2401,'Raw-products'!$A$2:$H$1261,MATCH(J$1,'Raw-products'!$A$1:$H$1,0))</f>
        <v>S</v>
      </c>
      <c r="K2401" t="str">
        <f>VLOOKUP($C2401,'Raw-products'!$A$2:$H$1261,MATCH(K$1,'Raw-products'!$A$1:$H$1,0))</f>
        <v>yellow</v>
      </c>
      <c r="L2401">
        <f>VLOOKUP($C2401,'Raw-products'!$A$2:$H$1261,MATCH(L$1,'Raw-products'!$A$1:$H$1,0))</f>
        <v>119</v>
      </c>
      <c r="M2401">
        <f>VLOOKUP($C2401,'Raw-products'!$A$2:$H$1261,MATCH(M$1,'Raw-products'!$A$1:$H$1,0))</f>
        <v>80</v>
      </c>
      <c r="N2401" s="5">
        <f t="shared" si="74"/>
        <v>9520</v>
      </c>
      <c r="O2401" cm="1">
        <f t="array" ref="O2401:R2401">_xlfn.XLOOKUP($B2401,'Raw -orders'!$A:$A,'Raw -orders'!$B:$E)</f>
        <v>926</v>
      </c>
      <c r="P2401">
        <v>21220</v>
      </c>
      <c r="Q2401" s="1">
        <v>44205</v>
      </c>
      <c r="R2401" s="1">
        <v>44232</v>
      </c>
      <c r="S2401" t="str" cm="1">
        <f t="array" ref="S2401:Z2401">_xlfn.XLOOKUP($O2401,'Raw - customers'!$A:$A,'Raw - customers'!$B:$I)</f>
        <v>Vittorio Rosenstengel</v>
      </c>
      <c r="T2401" t="str">
        <v>Genderqueer</v>
      </c>
      <c r="U2401">
        <v>68</v>
      </c>
      <c r="V2401" t="str">
        <v>5855 Isaac RunApt. 434</v>
      </c>
      <c r="W2401">
        <v>3662</v>
      </c>
      <c r="X2401" t="str">
        <v>East Jasper</v>
      </c>
      <c r="Y2401" t="str">
        <v>Northern Territory</v>
      </c>
      <c r="Z2401" t="str">
        <v>Australia</v>
      </c>
      <c r="AA2401">
        <v>1</v>
      </c>
      <c r="AB2401" s="3" t="str">
        <f t="shared" si="75"/>
        <v>20 to 30</v>
      </c>
      <c r="AM2401" s="6">
        <v>926</v>
      </c>
      <c r="AN2401" s="6" t="s">
        <v>1339</v>
      </c>
    </row>
    <row r="2402" spans="1:40" x14ac:dyDescent="0.25">
      <c r="A2402">
        <v>2400</v>
      </c>
      <c r="B2402">
        <v>487</v>
      </c>
      <c r="C2402">
        <v>329</v>
      </c>
      <c r="D2402">
        <v>109</v>
      </c>
      <c r="E2402">
        <v>1</v>
      </c>
      <c r="F2402">
        <v>109</v>
      </c>
      <c r="G2402">
        <v>1</v>
      </c>
      <c r="H2402" t="str">
        <f>VLOOKUP($C2402,'Raw-products'!$A$2:$H$1261,MATCH(H$1,'Raw-products'!$A$1:$H$1,0))</f>
        <v>Shirt</v>
      </c>
      <c r="I2402" t="str">
        <f>VLOOKUP($C2402,'Raw-products'!$A$2:$H$1261,MATCH(I$1,'Raw-products'!$A$1:$H$1,0))</f>
        <v>Mandarin Collar</v>
      </c>
      <c r="J2402" t="str">
        <f>VLOOKUP($C2402,'Raw-products'!$A$2:$H$1261,MATCH(J$1,'Raw-products'!$A$1:$H$1,0))</f>
        <v>XL</v>
      </c>
      <c r="K2402" t="str">
        <f>VLOOKUP($C2402,'Raw-products'!$A$2:$H$1261,MATCH(K$1,'Raw-products'!$A$1:$H$1,0))</f>
        <v>yellow</v>
      </c>
      <c r="L2402">
        <f>VLOOKUP($C2402,'Raw-products'!$A$2:$H$1261,MATCH(L$1,'Raw-products'!$A$1:$H$1,0))</f>
        <v>108</v>
      </c>
      <c r="M2402">
        <f>VLOOKUP($C2402,'Raw-products'!$A$2:$H$1261,MATCH(M$1,'Raw-products'!$A$1:$H$1,0))</f>
        <v>43</v>
      </c>
      <c r="N2402" s="5">
        <f t="shared" si="74"/>
        <v>4644</v>
      </c>
      <c r="O2402" cm="1">
        <f t="array" ref="O2402:R2402">_xlfn.XLOOKUP($B2402,'Raw -orders'!$A:$A,'Raw -orders'!$B:$E)</f>
        <v>926</v>
      </c>
      <c r="P2402">
        <v>21220</v>
      </c>
      <c r="Q2402" s="1">
        <v>44205</v>
      </c>
      <c r="R2402" s="1">
        <v>44232</v>
      </c>
      <c r="S2402" t="str" cm="1">
        <f t="array" ref="S2402:Z2402">_xlfn.XLOOKUP($O2402,'Raw - customers'!$A:$A,'Raw - customers'!$B:$I)</f>
        <v>Vittorio Rosenstengel</v>
      </c>
      <c r="T2402" t="str">
        <v>Genderqueer</v>
      </c>
      <c r="U2402">
        <v>68</v>
      </c>
      <c r="V2402" t="str">
        <v>5855 Isaac RunApt. 434</v>
      </c>
      <c r="W2402">
        <v>3662</v>
      </c>
      <c r="X2402" t="str">
        <v>East Jasper</v>
      </c>
      <c r="Y2402" t="str">
        <v>Northern Territory</v>
      </c>
      <c r="Z2402" t="str">
        <v>Australia</v>
      </c>
      <c r="AA2402">
        <v>1</v>
      </c>
      <c r="AB2402" s="3" t="str">
        <f t="shared" si="75"/>
        <v>20 to 30</v>
      </c>
      <c r="AM2402" s="6">
        <v>926</v>
      </c>
      <c r="AN2402" s="6" t="s">
        <v>1339</v>
      </c>
    </row>
    <row r="2403" spans="1:40" x14ac:dyDescent="0.25">
      <c r="A2403">
        <v>2401</v>
      </c>
      <c r="B2403">
        <v>487</v>
      </c>
      <c r="C2403">
        <v>814</v>
      </c>
      <c r="D2403">
        <v>117</v>
      </c>
      <c r="E2403">
        <v>2</v>
      </c>
      <c r="F2403">
        <v>234</v>
      </c>
      <c r="G2403">
        <v>1</v>
      </c>
      <c r="H2403" t="str">
        <f>VLOOKUP($C2403,'Raw-products'!$A$2:$H$1261,MATCH(H$1,'Raw-products'!$A$1:$H$1,0))</f>
        <v>Jacket</v>
      </c>
      <c r="I2403" t="str">
        <f>VLOOKUP($C2403,'Raw-products'!$A$2:$H$1261,MATCH(I$1,'Raw-products'!$A$1:$H$1,0))</f>
        <v>Shearling</v>
      </c>
      <c r="J2403" t="str">
        <f>VLOOKUP($C2403,'Raw-products'!$A$2:$H$1261,MATCH(J$1,'Raw-products'!$A$1:$H$1,0))</f>
        <v>XL</v>
      </c>
      <c r="K2403" t="str">
        <f>VLOOKUP($C2403,'Raw-products'!$A$2:$H$1261,MATCH(K$1,'Raw-products'!$A$1:$H$1,0))</f>
        <v>orange</v>
      </c>
      <c r="L2403">
        <f>VLOOKUP($C2403,'Raw-products'!$A$2:$H$1261,MATCH(L$1,'Raw-products'!$A$1:$H$1,0))</f>
        <v>95</v>
      </c>
      <c r="M2403">
        <f>VLOOKUP($C2403,'Raw-products'!$A$2:$H$1261,MATCH(M$1,'Raw-products'!$A$1:$H$1,0))</f>
        <v>60</v>
      </c>
      <c r="N2403" s="5">
        <f t="shared" si="74"/>
        <v>5700</v>
      </c>
      <c r="O2403" cm="1">
        <f t="array" ref="O2403:R2403">_xlfn.XLOOKUP($B2403,'Raw -orders'!$A:$A,'Raw -orders'!$B:$E)</f>
        <v>926</v>
      </c>
      <c r="P2403">
        <v>21220</v>
      </c>
      <c r="Q2403" s="1">
        <v>44205</v>
      </c>
      <c r="R2403" s="1">
        <v>44232</v>
      </c>
      <c r="S2403" t="str" cm="1">
        <f t="array" ref="S2403:Z2403">_xlfn.XLOOKUP($O2403,'Raw - customers'!$A:$A,'Raw - customers'!$B:$I)</f>
        <v>Vittorio Rosenstengel</v>
      </c>
      <c r="T2403" t="str">
        <v>Genderqueer</v>
      </c>
      <c r="U2403">
        <v>68</v>
      </c>
      <c r="V2403" t="str">
        <v>5855 Isaac RunApt. 434</v>
      </c>
      <c r="W2403">
        <v>3662</v>
      </c>
      <c r="X2403" t="str">
        <v>East Jasper</v>
      </c>
      <c r="Y2403" t="str">
        <v>Northern Territory</v>
      </c>
      <c r="Z2403" t="str">
        <v>Australia</v>
      </c>
      <c r="AA2403">
        <v>1</v>
      </c>
      <c r="AB2403" s="3" t="str">
        <f t="shared" si="75"/>
        <v>20 to 30</v>
      </c>
      <c r="AM2403" s="6">
        <v>926</v>
      </c>
      <c r="AN2403" s="6" t="s">
        <v>1339</v>
      </c>
    </row>
    <row r="2404" spans="1:40" x14ac:dyDescent="0.25">
      <c r="A2404">
        <v>2402</v>
      </c>
      <c r="B2404">
        <v>488</v>
      </c>
      <c r="C2404">
        <v>529</v>
      </c>
      <c r="D2404">
        <v>98</v>
      </c>
      <c r="E2404">
        <v>3</v>
      </c>
      <c r="F2404">
        <v>294</v>
      </c>
      <c r="G2404">
        <v>1</v>
      </c>
      <c r="H2404" t="str">
        <f>VLOOKUP($C2404,'Raw-products'!$A$2:$H$1261,MATCH(H$1,'Raw-products'!$A$1:$H$1,0))</f>
        <v>Jacket</v>
      </c>
      <c r="I2404" t="str">
        <f>VLOOKUP($C2404,'Raw-products'!$A$2:$H$1261,MATCH(I$1,'Raw-products'!$A$1:$H$1,0))</f>
        <v>Leather</v>
      </c>
      <c r="J2404" t="str">
        <f>VLOOKUP($C2404,'Raw-products'!$A$2:$H$1261,MATCH(J$1,'Raw-products'!$A$1:$H$1,0))</f>
        <v>XL</v>
      </c>
      <c r="K2404" t="str">
        <f>VLOOKUP($C2404,'Raw-products'!$A$2:$H$1261,MATCH(K$1,'Raw-products'!$A$1:$H$1,0))</f>
        <v>red</v>
      </c>
      <c r="L2404">
        <f>VLOOKUP($C2404,'Raw-products'!$A$2:$H$1261,MATCH(L$1,'Raw-products'!$A$1:$H$1,0))</f>
        <v>113</v>
      </c>
      <c r="M2404">
        <f>VLOOKUP($C2404,'Raw-products'!$A$2:$H$1261,MATCH(M$1,'Raw-products'!$A$1:$H$1,0))</f>
        <v>52</v>
      </c>
      <c r="N2404" s="5">
        <f t="shared" si="74"/>
        <v>5876</v>
      </c>
      <c r="O2404" cm="1">
        <f t="array" ref="O2404:R2404">_xlfn.XLOOKUP($B2404,'Raw -orders'!$A:$A,'Raw -orders'!$B:$E)</f>
        <v>638</v>
      </c>
      <c r="P2404">
        <v>52570</v>
      </c>
      <c r="Q2404" s="1">
        <v>44470</v>
      </c>
      <c r="R2404" s="1">
        <v>44495</v>
      </c>
      <c r="S2404" t="str" cm="1">
        <f t="array" ref="S2404:Z2404">_xlfn.XLOOKUP($O2404,'Raw - customers'!$A:$A,'Raw - customers'!$B:$I)</f>
        <v>Olympia Stobbs</v>
      </c>
      <c r="T2404" t="str">
        <v>Female</v>
      </c>
      <c r="U2404">
        <v>23</v>
      </c>
      <c r="V2404" t="str">
        <v>91 William IslandSuite 740</v>
      </c>
      <c r="W2404">
        <v>2973</v>
      </c>
      <c r="X2404" t="str">
        <v>Reillyborough</v>
      </c>
      <c r="Y2404" t="str">
        <v>Victoria</v>
      </c>
      <c r="Z2404" t="str">
        <v>Australia</v>
      </c>
      <c r="AA2404">
        <v>10</v>
      </c>
      <c r="AB2404" s="3" t="str">
        <f t="shared" si="75"/>
        <v>20 to 30</v>
      </c>
      <c r="AM2404" s="6">
        <v>638</v>
      </c>
      <c r="AN2404" s="6" t="s">
        <v>1396</v>
      </c>
    </row>
    <row r="2405" spans="1:40" x14ac:dyDescent="0.25">
      <c r="A2405">
        <v>2403</v>
      </c>
      <c r="B2405">
        <v>488</v>
      </c>
      <c r="C2405">
        <v>42</v>
      </c>
      <c r="D2405">
        <v>104</v>
      </c>
      <c r="E2405">
        <v>1</v>
      </c>
      <c r="F2405">
        <v>104</v>
      </c>
      <c r="G2405">
        <v>1</v>
      </c>
      <c r="H2405" t="str">
        <f>VLOOKUP($C2405,'Raw-products'!$A$2:$H$1261,MATCH(H$1,'Raw-products'!$A$1:$H$1,0))</f>
        <v>Shirt</v>
      </c>
      <c r="I2405" t="str">
        <f>VLOOKUP($C2405,'Raw-products'!$A$2:$H$1261,MATCH(I$1,'Raw-products'!$A$1:$H$1,0))</f>
        <v>Dress</v>
      </c>
      <c r="J2405" t="str">
        <f>VLOOKUP($C2405,'Raw-products'!$A$2:$H$1261,MATCH(J$1,'Raw-products'!$A$1:$H$1,0))</f>
        <v>M</v>
      </c>
      <c r="K2405" t="str">
        <f>VLOOKUP($C2405,'Raw-products'!$A$2:$H$1261,MATCH(K$1,'Raw-products'!$A$1:$H$1,0))</f>
        <v>orange</v>
      </c>
      <c r="L2405">
        <f>VLOOKUP($C2405,'Raw-products'!$A$2:$H$1261,MATCH(L$1,'Raw-products'!$A$1:$H$1,0))</f>
        <v>119</v>
      </c>
      <c r="M2405">
        <f>VLOOKUP($C2405,'Raw-products'!$A$2:$H$1261,MATCH(M$1,'Raw-products'!$A$1:$H$1,0))</f>
        <v>53</v>
      </c>
      <c r="N2405" s="5">
        <f t="shared" si="74"/>
        <v>6307</v>
      </c>
      <c r="O2405" cm="1">
        <f t="array" ref="O2405:R2405">_xlfn.XLOOKUP($B2405,'Raw -orders'!$A:$A,'Raw -orders'!$B:$E)</f>
        <v>638</v>
      </c>
      <c r="P2405">
        <v>52570</v>
      </c>
      <c r="Q2405" s="1">
        <v>44470</v>
      </c>
      <c r="R2405" s="1">
        <v>44495</v>
      </c>
      <c r="S2405" t="str" cm="1">
        <f t="array" ref="S2405:Z2405">_xlfn.XLOOKUP($O2405,'Raw - customers'!$A:$A,'Raw - customers'!$B:$I)</f>
        <v>Olympia Stobbs</v>
      </c>
      <c r="T2405" t="str">
        <v>Female</v>
      </c>
      <c r="U2405">
        <v>23</v>
      </c>
      <c r="V2405" t="str">
        <v>91 William IslandSuite 740</v>
      </c>
      <c r="W2405">
        <v>2973</v>
      </c>
      <c r="X2405" t="str">
        <v>Reillyborough</v>
      </c>
      <c r="Y2405" t="str">
        <v>Victoria</v>
      </c>
      <c r="Z2405" t="str">
        <v>Australia</v>
      </c>
      <c r="AA2405">
        <v>10</v>
      </c>
      <c r="AB2405" s="3" t="str">
        <f t="shared" si="75"/>
        <v>20 to 30</v>
      </c>
      <c r="AM2405" s="6">
        <v>638</v>
      </c>
      <c r="AN2405" s="6" t="s">
        <v>1396</v>
      </c>
    </row>
    <row r="2406" spans="1:40" x14ac:dyDescent="0.25">
      <c r="A2406">
        <v>2404</v>
      </c>
      <c r="B2406">
        <v>488</v>
      </c>
      <c r="C2406">
        <v>1077</v>
      </c>
      <c r="D2406">
        <v>93</v>
      </c>
      <c r="E2406">
        <v>3</v>
      </c>
      <c r="F2406">
        <v>279</v>
      </c>
      <c r="G2406">
        <v>1</v>
      </c>
      <c r="H2406" t="str">
        <f>VLOOKUP($C2406,'Raw-products'!$A$2:$H$1261,MATCH(H$1,'Raw-products'!$A$1:$H$1,0))</f>
        <v>Trousers</v>
      </c>
      <c r="I2406" t="str">
        <f>VLOOKUP($C2406,'Raw-products'!$A$2:$H$1261,MATCH(I$1,'Raw-products'!$A$1:$H$1,0))</f>
        <v>Joggers</v>
      </c>
      <c r="J2406" t="str">
        <f>VLOOKUP($C2406,'Raw-products'!$A$2:$H$1261,MATCH(J$1,'Raw-products'!$A$1:$H$1,0))</f>
        <v>M</v>
      </c>
      <c r="K2406" t="str">
        <f>VLOOKUP($C2406,'Raw-products'!$A$2:$H$1261,MATCH(K$1,'Raw-products'!$A$1:$H$1,0))</f>
        <v>indigo</v>
      </c>
      <c r="L2406">
        <f>VLOOKUP($C2406,'Raw-products'!$A$2:$H$1261,MATCH(L$1,'Raw-products'!$A$1:$H$1,0))</f>
        <v>94</v>
      </c>
      <c r="M2406">
        <f>VLOOKUP($C2406,'Raw-products'!$A$2:$H$1261,MATCH(M$1,'Raw-products'!$A$1:$H$1,0))</f>
        <v>66</v>
      </c>
      <c r="N2406" s="5">
        <f t="shared" si="74"/>
        <v>6204</v>
      </c>
      <c r="O2406" cm="1">
        <f t="array" ref="O2406:R2406">_xlfn.XLOOKUP($B2406,'Raw -orders'!$A:$A,'Raw -orders'!$B:$E)</f>
        <v>638</v>
      </c>
      <c r="P2406">
        <v>52570</v>
      </c>
      <c r="Q2406" s="1">
        <v>44470</v>
      </c>
      <c r="R2406" s="1">
        <v>44495</v>
      </c>
      <c r="S2406" t="str" cm="1">
        <f t="array" ref="S2406:Z2406">_xlfn.XLOOKUP($O2406,'Raw - customers'!$A:$A,'Raw - customers'!$B:$I)</f>
        <v>Olympia Stobbs</v>
      </c>
      <c r="T2406" t="str">
        <v>Female</v>
      </c>
      <c r="U2406">
        <v>23</v>
      </c>
      <c r="V2406" t="str">
        <v>91 William IslandSuite 740</v>
      </c>
      <c r="W2406">
        <v>2973</v>
      </c>
      <c r="X2406" t="str">
        <v>Reillyborough</v>
      </c>
      <c r="Y2406" t="str">
        <v>Victoria</v>
      </c>
      <c r="Z2406" t="str">
        <v>Australia</v>
      </c>
      <c r="AA2406">
        <v>10</v>
      </c>
      <c r="AB2406" s="3" t="str">
        <f t="shared" si="75"/>
        <v>20 to 30</v>
      </c>
      <c r="AM2406" s="6">
        <v>638</v>
      </c>
      <c r="AN2406" s="6" t="s">
        <v>1396</v>
      </c>
    </row>
    <row r="2407" spans="1:40" x14ac:dyDescent="0.25">
      <c r="A2407">
        <v>2405</v>
      </c>
      <c r="B2407">
        <v>488</v>
      </c>
      <c r="C2407">
        <v>853</v>
      </c>
      <c r="D2407">
        <v>113</v>
      </c>
      <c r="E2407">
        <v>2</v>
      </c>
      <c r="F2407">
        <v>226</v>
      </c>
      <c r="G2407">
        <v>1</v>
      </c>
      <c r="H2407" t="str">
        <f>VLOOKUP($C2407,'Raw-products'!$A$2:$H$1261,MATCH(H$1,'Raw-products'!$A$1:$H$1,0))</f>
        <v>Trousers</v>
      </c>
      <c r="I2407" t="str">
        <f>VLOOKUP($C2407,'Raw-products'!$A$2:$H$1261,MATCH(I$1,'Raw-products'!$A$1:$H$1,0))</f>
        <v>Chinos</v>
      </c>
      <c r="J2407" t="str">
        <f>VLOOKUP($C2407,'Raw-products'!$A$2:$H$1261,MATCH(J$1,'Raw-products'!$A$1:$H$1,0))</f>
        <v>L</v>
      </c>
      <c r="K2407" t="str">
        <f>VLOOKUP($C2407,'Raw-products'!$A$2:$H$1261,MATCH(K$1,'Raw-products'!$A$1:$H$1,0))</f>
        <v>yellow</v>
      </c>
      <c r="L2407">
        <f>VLOOKUP($C2407,'Raw-products'!$A$2:$H$1261,MATCH(L$1,'Raw-products'!$A$1:$H$1,0))</f>
        <v>100</v>
      </c>
      <c r="M2407">
        <f>VLOOKUP($C2407,'Raw-products'!$A$2:$H$1261,MATCH(M$1,'Raw-products'!$A$1:$H$1,0))</f>
        <v>65</v>
      </c>
      <c r="N2407" s="5">
        <f t="shared" si="74"/>
        <v>6500</v>
      </c>
      <c r="O2407" cm="1">
        <f t="array" ref="O2407:R2407">_xlfn.XLOOKUP($B2407,'Raw -orders'!$A:$A,'Raw -orders'!$B:$E)</f>
        <v>638</v>
      </c>
      <c r="P2407">
        <v>52570</v>
      </c>
      <c r="Q2407" s="1">
        <v>44470</v>
      </c>
      <c r="R2407" s="1">
        <v>44495</v>
      </c>
      <c r="S2407" t="str" cm="1">
        <f t="array" ref="S2407:Z2407">_xlfn.XLOOKUP($O2407,'Raw - customers'!$A:$A,'Raw - customers'!$B:$I)</f>
        <v>Olympia Stobbs</v>
      </c>
      <c r="T2407" t="str">
        <v>Female</v>
      </c>
      <c r="U2407">
        <v>23</v>
      </c>
      <c r="V2407" t="str">
        <v>91 William IslandSuite 740</v>
      </c>
      <c r="W2407">
        <v>2973</v>
      </c>
      <c r="X2407" t="str">
        <v>Reillyborough</v>
      </c>
      <c r="Y2407" t="str">
        <v>Victoria</v>
      </c>
      <c r="Z2407" t="str">
        <v>Australia</v>
      </c>
      <c r="AA2407">
        <v>10</v>
      </c>
      <c r="AB2407" s="3" t="str">
        <f t="shared" si="75"/>
        <v>20 to 30</v>
      </c>
      <c r="AM2407" s="6">
        <v>638</v>
      </c>
      <c r="AN2407" s="6" t="s">
        <v>1396</v>
      </c>
    </row>
    <row r="2408" spans="1:40" x14ac:dyDescent="0.25">
      <c r="A2408">
        <v>2406</v>
      </c>
      <c r="B2408">
        <v>488</v>
      </c>
      <c r="C2408">
        <v>1157</v>
      </c>
      <c r="D2408">
        <v>99</v>
      </c>
      <c r="E2408">
        <v>2</v>
      </c>
      <c r="F2408">
        <v>198</v>
      </c>
      <c r="G2408">
        <v>1</v>
      </c>
      <c r="H2408" t="str">
        <f>VLOOKUP($C2408,'Raw-products'!$A$2:$H$1261,MATCH(H$1,'Raw-products'!$A$1:$H$1,0))</f>
        <v>Trousers</v>
      </c>
      <c r="I2408" t="str">
        <f>VLOOKUP($C2408,'Raw-products'!$A$2:$H$1261,MATCH(I$1,'Raw-products'!$A$1:$H$1,0))</f>
        <v>High-Waisted</v>
      </c>
      <c r="J2408" t="str">
        <f>VLOOKUP($C2408,'Raw-products'!$A$2:$H$1261,MATCH(J$1,'Raw-products'!$A$1:$H$1,0))</f>
        <v>M</v>
      </c>
      <c r="K2408" t="str">
        <f>VLOOKUP($C2408,'Raw-products'!$A$2:$H$1261,MATCH(K$1,'Raw-products'!$A$1:$H$1,0))</f>
        <v>red</v>
      </c>
      <c r="L2408">
        <f>VLOOKUP($C2408,'Raw-products'!$A$2:$H$1261,MATCH(L$1,'Raw-products'!$A$1:$H$1,0))</f>
        <v>98</v>
      </c>
      <c r="M2408">
        <f>VLOOKUP($C2408,'Raw-products'!$A$2:$H$1261,MATCH(M$1,'Raw-products'!$A$1:$H$1,0))</f>
        <v>59</v>
      </c>
      <c r="N2408" s="5">
        <f t="shared" si="74"/>
        <v>5782</v>
      </c>
      <c r="O2408" cm="1">
        <f t="array" ref="O2408:R2408">_xlfn.XLOOKUP($B2408,'Raw -orders'!$A:$A,'Raw -orders'!$B:$E)</f>
        <v>638</v>
      </c>
      <c r="P2408">
        <v>52570</v>
      </c>
      <c r="Q2408" s="1">
        <v>44470</v>
      </c>
      <c r="R2408" s="1">
        <v>44495</v>
      </c>
      <c r="S2408" t="str" cm="1">
        <f t="array" ref="S2408:Z2408">_xlfn.XLOOKUP($O2408,'Raw - customers'!$A:$A,'Raw - customers'!$B:$I)</f>
        <v>Olympia Stobbs</v>
      </c>
      <c r="T2408" t="str">
        <v>Female</v>
      </c>
      <c r="U2408">
        <v>23</v>
      </c>
      <c r="V2408" t="str">
        <v>91 William IslandSuite 740</v>
      </c>
      <c r="W2408">
        <v>2973</v>
      </c>
      <c r="X2408" t="str">
        <v>Reillyborough</v>
      </c>
      <c r="Y2408" t="str">
        <v>Victoria</v>
      </c>
      <c r="Z2408" t="str">
        <v>Australia</v>
      </c>
      <c r="AA2408">
        <v>10</v>
      </c>
      <c r="AB2408" s="3" t="str">
        <f t="shared" si="75"/>
        <v>20 to 30</v>
      </c>
      <c r="AM2408" s="6">
        <v>638</v>
      </c>
      <c r="AN2408" s="6" t="s">
        <v>1396</v>
      </c>
    </row>
    <row r="2409" spans="1:40" x14ac:dyDescent="0.25">
      <c r="A2409">
        <v>2407</v>
      </c>
      <c r="B2409">
        <v>489</v>
      </c>
      <c r="C2409">
        <v>74</v>
      </c>
      <c r="D2409">
        <v>118</v>
      </c>
      <c r="E2409">
        <v>3</v>
      </c>
      <c r="F2409">
        <v>354</v>
      </c>
      <c r="G2409">
        <v>1</v>
      </c>
      <c r="H2409" t="str">
        <f>VLOOKUP($C2409,'Raw-products'!$A$2:$H$1261,MATCH(H$1,'Raw-products'!$A$1:$H$1,0))</f>
        <v>Shirt</v>
      </c>
      <c r="I2409" t="str">
        <f>VLOOKUP($C2409,'Raw-products'!$A$2:$H$1261,MATCH(I$1,'Raw-products'!$A$1:$H$1,0))</f>
        <v>Flannel</v>
      </c>
      <c r="J2409" t="str">
        <f>VLOOKUP($C2409,'Raw-products'!$A$2:$H$1261,MATCH(J$1,'Raw-products'!$A$1:$H$1,0))</f>
        <v>XL</v>
      </c>
      <c r="K2409" t="str">
        <f>VLOOKUP($C2409,'Raw-products'!$A$2:$H$1261,MATCH(K$1,'Raw-products'!$A$1:$H$1,0))</f>
        <v>red</v>
      </c>
      <c r="L2409">
        <f>VLOOKUP($C2409,'Raw-products'!$A$2:$H$1261,MATCH(L$1,'Raw-products'!$A$1:$H$1,0))</f>
        <v>96</v>
      </c>
      <c r="M2409">
        <f>VLOOKUP($C2409,'Raw-products'!$A$2:$H$1261,MATCH(M$1,'Raw-products'!$A$1:$H$1,0))</f>
        <v>72</v>
      </c>
      <c r="N2409" s="5">
        <f t="shared" si="74"/>
        <v>6912</v>
      </c>
      <c r="O2409" cm="1">
        <f t="array" ref="O2409:R2409">_xlfn.XLOOKUP($B2409,'Raw -orders'!$A:$A,'Raw -orders'!$B:$E)</f>
        <v>77</v>
      </c>
      <c r="P2409">
        <v>28578</v>
      </c>
      <c r="Q2409" s="1">
        <v>44438</v>
      </c>
      <c r="R2409" s="1">
        <v>44460</v>
      </c>
      <c r="S2409" t="str" cm="1">
        <f t="array" ref="S2409:Z2409">_xlfn.XLOOKUP($O2409,'Raw - customers'!$A:$A,'Raw - customers'!$B:$I)</f>
        <v>Angela Kester</v>
      </c>
      <c r="T2409" t="str">
        <v>Male</v>
      </c>
      <c r="U2409">
        <v>62</v>
      </c>
      <c r="V2409" t="str">
        <v>63 Tremblay BoulevardApt. 688</v>
      </c>
      <c r="W2409">
        <v>1102</v>
      </c>
      <c r="X2409" t="str">
        <v>Chloeville</v>
      </c>
      <c r="Y2409" t="str">
        <v>South Australia</v>
      </c>
      <c r="Z2409" t="str">
        <v>Australia</v>
      </c>
      <c r="AA2409">
        <v>8</v>
      </c>
      <c r="AB2409" s="3" t="str">
        <f t="shared" si="75"/>
        <v>20 to 30</v>
      </c>
      <c r="AM2409" s="6">
        <v>77</v>
      </c>
      <c r="AN2409" s="6" t="s">
        <v>1345</v>
      </c>
    </row>
    <row r="2410" spans="1:40" x14ac:dyDescent="0.25">
      <c r="A2410">
        <v>2408</v>
      </c>
      <c r="B2410">
        <v>489</v>
      </c>
      <c r="C2410">
        <v>954</v>
      </c>
      <c r="D2410">
        <v>97</v>
      </c>
      <c r="E2410">
        <v>1</v>
      </c>
      <c r="F2410">
        <v>97</v>
      </c>
      <c r="G2410">
        <v>1</v>
      </c>
      <c r="H2410" t="str">
        <f>VLOOKUP($C2410,'Raw-products'!$A$2:$H$1261,MATCH(H$1,'Raw-products'!$A$1:$H$1,0))</f>
        <v>Trousers</v>
      </c>
      <c r="I2410" t="str">
        <f>VLOOKUP($C2410,'Raw-products'!$A$2:$H$1261,MATCH(I$1,'Raw-products'!$A$1:$H$1,0))</f>
        <v>Slim-Fit</v>
      </c>
      <c r="J2410" t="str">
        <f>VLOOKUP($C2410,'Raw-products'!$A$2:$H$1261,MATCH(J$1,'Raw-products'!$A$1:$H$1,0))</f>
        <v>XL</v>
      </c>
      <c r="K2410" t="str">
        <f>VLOOKUP($C2410,'Raw-products'!$A$2:$H$1261,MATCH(K$1,'Raw-products'!$A$1:$H$1,0))</f>
        <v>orange</v>
      </c>
      <c r="L2410">
        <f>VLOOKUP($C2410,'Raw-products'!$A$2:$H$1261,MATCH(L$1,'Raw-products'!$A$1:$H$1,0))</f>
        <v>119</v>
      </c>
      <c r="M2410">
        <f>VLOOKUP($C2410,'Raw-products'!$A$2:$H$1261,MATCH(M$1,'Raw-products'!$A$1:$H$1,0))</f>
        <v>78</v>
      </c>
      <c r="N2410" s="5">
        <f t="shared" si="74"/>
        <v>9282</v>
      </c>
      <c r="O2410" cm="1">
        <f t="array" ref="O2410:R2410">_xlfn.XLOOKUP($B2410,'Raw -orders'!$A:$A,'Raw -orders'!$B:$E)</f>
        <v>77</v>
      </c>
      <c r="P2410">
        <v>28578</v>
      </c>
      <c r="Q2410" s="1">
        <v>44438</v>
      </c>
      <c r="R2410" s="1">
        <v>44460</v>
      </c>
      <c r="S2410" t="str" cm="1">
        <f t="array" ref="S2410:Z2410">_xlfn.XLOOKUP($O2410,'Raw - customers'!$A:$A,'Raw - customers'!$B:$I)</f>
        <v>Angela Kester</v>
      </c>
      <c r="T2410" t="str">
        <v>Male</v>
      </c>
      <c r="U2410">
        <v>62</v>
      </c>
      <c r="V2410" t="str">
        <v>63 Tremblay BoulevardApt. 688</v>
      </c>
      <c r="W2410">
        <v>1102</v>
      </c>
      <c r="X2410" t="str">
        <v>Chloeville</v>
      </c>
      <c r="Y2410" t="str">
        <v>South Australia</v>
      </c>
      <c r="Z2410" t="str">
        <v>Australia</v>
      </c>
      <c r="AA2410">
        <v>8</v>
      </c>
      <c r="AB2410" s="3" t="str">
        <f t="shared" si="75"/>
        <v>20 to 30</v>
      </c>
      <c r="AM2410" s="6">
        <v>77</v>
      </c>
      <c r="AN2410" s="6" t="s">
        <v>1345</v>
      </c>
    </row>
    <row r="2411" spans="1:40" x14ac:dyDescent="0.25">
      <c r="A2411">
        <v>2409</v>
      </c>
      <c r="B2411">
        <v>489</v>
      </c>
      <c r="C2411">
        <v>798</v>
      </c>
      <c r="D2411">
        <v>91</v>
      </c>
      <c r="E2411">
        <v>3</v>
      </c>
      <c r="F2411">
        <v>273</v>
      </c>
      <c r="G2411">
        <v>1</v>
      </c>
      <c r="H2411" t="str">
        <f>VLOOKUP($C2411,'Raw-products'!$A$2:$H$1261,MATCH(H$1,'Raw-products'!$A$1:$H$1,0))</f>
        <v>Jacket</v>
      </c>
      <c r="I2411" t="str">
        <f>VLOOKUP($C2411,'Raw-products'!$A$2:$H$1261,MATCH(I$1,'Raw-products'!$A$1:$H$1,0))</f>
        <v>Pullover</v>
      </c>
      <c r="J2411" t="str">
        <f>VLOOKUP($C2411,'Raw-products'!$A$2:$H$1261,MATCH(J$1,'Raw-products'!$A$1:$H$1,0))</f>
        <v>L</v>
      </c>
      <c r="K2411" t="str">
        <f>VLOOKUP($C2411,'Raw-products'!$A$2:$H$1261,MATCH(K$1,'Raw-products'!$A$1:$H$1,0))</f>
        <v>indigo</v>
      </c>
      <c r="L2411">
        <f>VLOOKUP($C2411,'Raw-products'!$A$2:$H$1261,MATCH(L$1,'Raw-products'!$A$1:$H$1,0))</f>
        <v>114</v>
      </c>
      <c r="M2411">
        <f>VLOOKUP($C2411,'Raw-products'!$A$2:$H$1261,MATCH(M$1,'Raw-products'!$A$1:$H$1,0))</f>
        <v>50</v>
      </c>
      <c r="N2411" s="5">
        <f t="shared" si="74"/>
        <v>5700</v>
      </c>
      <c r="O2411" cm="1">
        <f t="array" ref="O2411:R2411">_xlfn.XLOOKUP($B2411,'Raw -orders'!$A:$A,'Raw -orders'!$B:$E)</f>
        <v>77</v>
      </c>
      <c r="P2411">
        <v>28578</v>
      </c>
      <c r="Q2411" s="1">
        <v>44438</v>
      </c>
      <c r="R2411" s="1">
        <v>44460</v>
      </c>
      <c r="S2411" t="str" cm="1">
        <f t="array" ref="S2411:Z2411">_xlfn.XLOOKUP($O2411,'Raw - customers'!$A:$A,'Raw - customers'!$B:$I)</f>
        <v>Angela Kester</v>
      </c>
      <c r="T2411" t="str">
        <v>Male</v>
      </c>
      <c r="U2411">
        <v>62</v>
      </c>
      <c r="V2411" t="str">
        <v>63 Tremblay BoulevardApt. 688</v>
      </c>
      <c r="W2411">
        <v>1102</v>
      </c>
      <c r="X2411" t="str">
        <v>Chloeville</v>
      </c>
      <c r="Y2411" t="str">
        <v>South Australia</v>
      </c>
      <c r="Z2411" t="str">
        <v>Australia</v>
      </c>
      <c r="AA2411">
        <v>8</v>
      </c>
      <c r="AB2411" s="3" t="str">
        <f t="shared" si="75"/>
        <v>20 to 30</v>
      </c>
      <c r="AM2411" s="6">
        <v>77</v>
      </c>
      <c r="AN2411" s="6" t="s">
        <v>1345</v>
      </c>
    </row>
    <row r="2412" spans="1:40" x14ac:dyDescent="0.25">
      <c r="A2412">
        <v>2410</v>
      </c>
      <c r="B2412">
        <v>489</v>
      </c>
      <c r="C2412">
        <v>770</v>
      </c>
      <c r="D2412">
        <v>91</v>
      </c>
      <c r="E2412">
        <v>2</v>
      </c>
      <c r="F2412">
        <v>182</v>
      </c>
      <c r="G2412">
        <v>1</v>
      </c>
      <c r="H2412" t="str">
        <f>VLOOKUP($C2412,'Raw-products'!$A$2:$H$1261,MATCH(H$1,'Raw-products'!$A$1:$H$1,0))</f>
        <v>Jacket</v>
      </c>
      <c r="I2412" t="str">
        <f>VLOOKUP($C2412,'Raw-products'!$A$2:$H$1261,MATCH(I$1,'Raw-products'!$A$1:$H$1,0))</f>
        <v>Pullover</v>
      </c>
      <c r="J2412" t="str">
        <f>VLOOKUP($C2412,'Raw-products'!$A$2:$H$1261,MATCH(J$1,'Raw-products'!$A$1:$H$1,0))</f>
        <v>XS</v>
      </c>
      <c r="K2412" t="str">
        <f>VLOOKUP($C2412,'Raw-products'!$A$2:$H$1261,MATCH(K$1,'Raw-products'!$A$1:$H$1,0))</f>
        <v>red</v>
      </c>
      <c r="L2412">
        <f>VLOOKUP($C2412,'Raw-products'!$A$2:$H$1261,MATCH(L$1,'Raw-products'!$A$1:$H$1,0))</f>
        <v>114</v>
      </c>
      <c r="M2412">
        <f>VLOOKUP($C2412,'Raw-products'!$A$2:$H$1261,MATCH(M$1,'Raw-products'!$A$1:$H$1,0))</f>
        <v>54</v>
      </c>
      <c r="N2412" s="5">
        <f t="shared" si="74"/>
        <v>6156</v>
      </c>
      <c r="O2412" cm="1">
        <f t="array" ref="O2412:R2412">_xlfn.XLOOKUP($B2412,'Raw -orders'!$A:$A,'Raw -orders'!$B:$E)</f>
        <v>77</v>
      </c>
      <c r="P2412">
        <v>28578</v>
      </c>
      <c r="Q2412" s="1">
        <v>44438</v>
      </c>
      <c r="R2412" s="1">
        <v>44460</v>
      </c>
      <c r="S2412" t="str" cm="1">
        <f t="array" ref="S2412:Z2412">_xlfn.XLOOKUP($O2412,'Raw - customers'!$A:$A,'Raw - customers'!$B:$I)</f>
        <v>Angela Kester</v>
      </c>
      <c r="T2412" t="str">
        <v>Male</v>
      </c>
      <c r="U2412">
        <v>62</v>
      </c>
      <c r="V2412" t="str">
        <v>63 Tremblay BoulevardApt. 688</v>
      </c>
      <c r="W2412">
        <v>1102</v>
      </c>
      <c r="X2412" t="str">
        <v>Chloeville</v>
      </c>
      <c r="Y2412" t="str">
        <v>South Australia</v>
      </c>
      <c r="Z2412" t="str">
        <v>Australia</v>
      </c>
      <c r="AA2412">
        <v>8</v>
      </c>
      <c r="AB2412" s="3" t="str">
        <f t="shared" si="75"/>
        <v>20 to 30</v>
      </c>
      <c r="AM2412" s="6">
        <v>77</v>
      </c>
      <c r="AN2412" s="6" t="s">
        <v>1345</v>
      </c>
    </row>
    <row r="2413" spans="1:40" x14ac:dyDescent="0.25">
      <c r="A2413">
        <v>2411</v>
      </c>
      <c r="B2413">
        <v>489</v>
      </c>
      <c r="C2413">
        <v>1062</v>
      </c>
      <c r="D2413">
        <v>93</v>
      </c>
      <c r="E2413">
        <v>2</v>
      </c>
      <c r="F2413">
        <v>186</v>
      </c>
      <c r="G2413">
        <v>1</v>
      </c>
      <c r="H2413" t="str">
        <f>VLOOKUP($C2413,'Raw-products'!$A$2:$H$1261,MATCH(H$1,'Raw-products'!$A$1:$H$1,0))</f>
        <v>Trousers</v>
      </c>
      <c r="I2413" t="str">
        <f>VLOOKUP($C2413,'Raw-products'!$A$2:$H$1261,MATCH(I$1,'Raw-products'!$A$1:$H$1,0))</f>
        <v>Joggers</v>
      </c>
      <c r="J2413" t="str">
        <f>VLOOKUP($C2413,'Raw-products'!$A$2:$H$1261,MATCH(J$1,'Raw-products'!$A$1:$H$1,0))</f>
        <v>M</v>
      </c>
      <c r="K2413" t="str">
        <f>VLOOKUP($C2413,'Raw-products'!$A$2:$H$1261,MATCH(K$1,'Raw-products'!$A$1:$H$1,0))</f>
        <v>yellow</v>
      </c>
      <c r="L2413">
        <f>VLOOKUP($C2413,'Raw-products'!$A$2:$H$1261,MATCH(L$1,'Raw-products'!$A$1:$H$1,0))</f>
        <v>94</v>
      </c>
      <c r="M2413">
        <f>VLOOKUP($C2413,'Raw-products'!$A$2:$H$1261,MATCH(M$1,'Raw-products'!$A$1:$H$1,0))</f>
        <v>72</v>
      </c>
      <c r="N2413" s="5">
        <f t="shared" si="74"/>
        <v>6768</v>
      </c>
      <c r="O2413" cm="1">
        <f t="array" ref="O2413:R2413">_xlfn.XLOOKUP($B2413,'Raw -orders'!$A:$A,'Raw -orders'!$B:$E)</f>
        <v>77</v>
      </c>
      <c r="P2413">
        <v>28578</v>
      </c>
      <c r="Q2413" s="1">
        <v>44438</v>
      </c>
      <c r="R2413" s="1">
        <v>44460</v>
      </c>
      <c r="S2413" t="str" cm="1">
        <f t="array" ref="S2413:Z2413">_xlfn.XLOOKUP($O2413,'Raw - customers'!$A:$A,'Raw - customers'!$B:$I)</f>
        <v>Angela Kester</v>
      </c>
      <c r="T2413" t="str">
        <v>Male</v>
      </c>
      <c r="U2413">
        <v>62</v>
      </c>
      <c r="V2413" t="str">
        <v>63 Tremblay BoulevardApt. 688</v>
      </c>
      <c r="W2413">
        <v>1102</v>
      </c>
      <c r="X2413" t="str">
        <v>Chloeville</v>
      </c>
      <c r="Y2413" t="str">
        <v>South Australia</v>
      </c>
      <c r="Z2413" t="str">
        <v>Australia</v>
      </c>
      <c r="AA2413">
        <v>8</v>
      </c>
      <c r="AB2413" s="3" t="str">
        <f t="shared" si="75"/>
        <v>20 to 30</v>
      </c>
      <c r="AM2413" s="6">
        <v>77</v>
      </c>
      <c r="AN2413" s="6" t="s">
        <v>1345</v>
      </c>
    </row>
    <row r="2414" spans="1:40" x14ac:dyDescent="0.25">
      <c r="A2414">
        <v>2412</v>
      </c>
      <c r="B2414">
        <v>489</v>
      </c>
      <c r="C2414">
        <v>339</v>
      </c>
      <c r="D2414">
        <v>109</v>
      </c>
      <c r="E2414">
        <v>1</v>
      </c>
      <c r="F2414">
        <v>109</v>
      </c>
      <c r="G2414">
        <v>1</v>
      </c>
      <c r="H2414" t="str">
        <f>VLOOKUP($C2414,'Raw-products'!$A$2:$H$1261,MATCH(H$1,'Raw-products'!$A$1:$H$1,0))</f>
        <v>Shirt</v>
      </c>
      <c r="I2414" t="str">
        <f>VLOOKUP($C2414,'Raw-products'!$A$2:$H$1261,MATCH(I$1,'Raw-products'!$A$1:$H$1,0))</f>
        <v>Mandarin Collar</v>
      </c>
      <c r="J2414" t="str">
        <f>VLOOKUP($C2414,'Raw-products'!$A$2:$H$1261,MATCH(J$1,'Raw-products'!$A$1:$H$1,0))</f>
        <v>XL</v>
      </c>
      <c r="K2414" t="str">
        <f>VLOOKUP($C2414,'Raw-products'!$A$2:$H$1261,MATCH(K$1,'Raw-products'!$A$1:$H$1,0))</f>
        <v>blue</v>
      </c>
      <c r="L2414">
        <f>VLOOKUP($C2414,'Raw-products'!$A$2:$H$1261,MATCH(L$1,'Raw-products'!$A$1:$H$1,0))</f>
        <v>108</v>
      </c>
      <c r="M2414">
        <f>VLOOKUP($C2414,'Raw-products'!$A$2:$H$1261,MATCH(M$1,'Raw-products'!$A$1:$H$1,0))</f>
        <v>71</v>
      </c>
      <c r="N2414" s="5">
        <f t="shared" si="74"/>
        <v>7668</v>
      </c>
      <c r="O2414" cm="1">
        <f t="array" ref="O2414:R2414">_xlfn.XLOOKUP($B2414,'Raw -orders'!$A:$A,'Raw -orders'!$B:$E)</f>
        <v>77</v>
      </c>
      <c r="P2414">
        <v>28578</v>
      </c>
      <c r="Q2414" s="1">
        <v>44438</v>
      </c>
      <c r="R2414" s="1">
        <v>44460</v>
      </c>
      <c r="S2414" t="str" cm="1">
        <f t="array" ref="S2414:Z2414">_xlfn.XLOOKUP($O2414,'Raw - customers'!$A:$A,'Raw - customers'!$B:$I)</f>
        <v>Angela Kester</v>
      </c>
      <c r="T2414" t="str">
        <v>Male</v>
      </c>
      <c r="U2414">
        <v>62</v>
      </c>
      <c r="V2414" t="str">
        <v>63 Tremblay BoulevardApt. 688</v>
      </c>
      <c r="W2414">
        <v>1102</v>
      </c>
      <c r="X2414" t="str">
        <v>Chloeville</v>
      </c>
      <c r="Y2414" t="str">
        <v>South Australia</v>
      </c>
      <c r="Z2414" t="str">
        <v>Australia</v>
      </c>
      <c r="AA2414">
        <v>8</v>
      </c>
      <c r="AB2414" s="3" t="str">
        <f t="shared" si="75"/>
        <v>20 to 30</v>
      </c>
      <c r="AM2414" s="6">
        <v>77</v>
      </c>
      <c r="AN2414" s="6" t="s">
        <v>1345</v>
      </c>
    </row>
    <row r="2415" spans="1:40" x14ac:dyDescent="0.25">
      <c r="A2415">
        <v>2413</v>
      </c>
      <c r="B2415">
        <v>490</v>
      </c>
      <c r="C2415">
        <v>246</v>
      </c>
      <c r="D2415">
        <v>95</v>
      </c>
      <c r="E2415">
        <v>3</v>
      </c>
      <c r="F2415">
        <v>285</v>
      </c>
      <c r="G2415">
        <v>1</v>
      </c>
      <c r="H2415" t="str">
        <f>VLOOKUP($C2415,'Raw-products'!$A$2:$H$1261,MATCH(H$1,'Raw-products'!$A$1:$H$1,0))</f>
        <v>Shirt</v>
      </c>
      <c r="I2415" t="str">
        <f>VLOOKUP($C2415,'Raw-products'!$A$2:$H$1261,MATCH(I$1,'Raw-products'!$A$1:$H$1,0))</f>
        <v>Polo</v>
      </c>
      <c r="J2415" t="str">
        <f>VLOOKUP($C2415,'Raw-products'!$A$2:$H$1261,MATCH(J$1,'Raw-products'!$A$1:$H$1,0))</f>
        <v>S</v>
      </c>
      <c r="K2415" t="str">
        <f>VLOOKUP($C2415,'Raw-products'!$A$2:$H$1261,MATCH(K$1,'Raw-products'!$A$1:$H$1,0))</f>
        <v>red</v>
      </c>
      <c r="L2415">
        <f>VLOOKUP($C2415,'Raw-products'!$A$2:$H$1261,MATCH(L$1,'Raw-products'!$A$1:$H$1,0))</f>
        <v>117</v>
      </c>
      <c r="M2415">
        <f>VLOOKUP($C2415,'Raw-products'!$A$2:$H$1261,MATCH(M$1,'Raw-products'!$A$1:$H$1,0))</f>
        <v>60</v>
      </c>
      <c r="N2415" s="5">
        <f t="shared" si="74"/>
        <v>7020</v>
      </c>
      <c r="O2415" cm="1">
        <f t="array" ref="O2415:R2415">_xlfn.XLOOKUP($B2415,'Raw -orders'!$A:$A,'Raw -orders'!$B:$E)</f>
        <v>816</v>
      </c>
      <c r="P2415">
        <v>11291</v>
      </c>
      <c r="Q2415" s="1">
        <v>44454</v>
      </c>
      <c r="R2415" s="1">
        <v>44468</v>
      </c>
      <c r="S2415" t="str" cm="1">
        <f t="array" ref="S2415:Z2415">_xlfn.XLOOKUP($O2415,'Raw - customers'!$A:$A,'Raw - customers'!$B:$I)</f>
        <v>Edithe Yitshak</v>
      </c>
      <c r="T2415" t="str">
        <v>Genderfluid</v>
      </c>
      <c r="U2415">
        <v>23</v>
      </c>
      <c r="V2415" t="str">
        <v>74 Justin SummitSuite 427</v>
      </c>
      <c r="W2415">
        <v>7131</v>
      </c>
      <c r="X2415" t="str">
        <v>Kaifort</v>
      </c>
      <c r="Y2415" t="str">
        <v>Victoria</v>
      </c>
      <c r="Z2415" t="str">
        <v>Australia</v>
      </c>
      <c r="AA2415">
        <v>9</v>
      </c>
      <c r="AB2415" s="3" t="str">
        <f t="shared" si="75"/>
        <v>10 to 20</v>
      </c>
      <c r="AM2415" s="6">
        <v>816</v>
      </c>
      <c r="AN2415" s="6" t="s">
        <v>1396</v>
      </c>
    </row>
    <row r="2416" spans="1:40" x14ac:dyDescent="0.25">
      <c r="A2416">
        <v>2414</v>
      </c>
      <c r="B2416">
        <v>490</v>
      </c>
      <c r="C2416">
        <v>1016</v>
      </c>
      <c r="D2416">
        <v>90</v>
      </c>
      <c r="E2416">
        <v>2</v>
      </c>
      <c r="F2416">
        <v>180</v>
      </c>
      <c r="G2416">
        <v>1</v>
      </c>
      <c r="H2416" t="str">
        <f>VLOOKUP($C2416,'Raw-products'!$A$2:$H$1261,MATCH(H$1,'Raw-products'!$A$1:$H$1,0))</f>
        <v>Trousers</v>
      </c>
      <c r="I2416" t="str">
        <f>VLOOKUP($C2416,'Raw-products'!$A$2:$H$1261,MATCH(I$1,'Raw-products'!$A$1:$H$1,0))</f>
        <v>Relaxed Leg</v>
      </c>
      <c r="J2416" t="str">
        <f>VLOOKUP($C2416,'Raw-products'!$A$2:$H$1261,MATCH(J$1,'Raw-products'!$A$1:$H$1,0))</f>
        <v>S</v>
      </c>
      <c r="K2416" t="str">
        <f>VLOOKUP($C2416,'Raw-products'!$A$2:$H$1261,MATCH(K$1,'Raw-products'!$A$1:$H$1,0))</f>
        <v>red</v>
      </c>
      <c r="L2416">
        <f>VLOOKUP($C2416,'Raw-products'!$A$2:$H$1261,MATCH(L$1,'Raw-products'!$A$1:$H$1,0))</f>
        <v>95</v>
      </c>
      <c r="M2416">
        <f>VLOOKUP($C2416,'Raw-products'!$A$2:$H$1261,MATCH(M$1,'Raw-products'!$A$1:$H$1,0))</f>
        <v>70</v>
      </c>
      <c r="N2416" s="5">
        <f t="shared" si="74"/>
        <v>6650</v>
      </c>
      <c r="O2416" cm="1">
        <f t="array" ref="O2416:R2416">_xlfn.XLOOKUP($B2416,'Raw -orders'!$A:$A,'Raw -orders'!$B:$E)</f>
        <v>816</v>
      </c>
      <c r="P2416">
        <v>11291</v>
      </c>
      <c r="Q2416" s="1">
        <v>44454</v>
      </c>
      <c r="R2416" s="1">
        <v>44468</v>
      </c>
      <c r="S2416" t="str" cm="1">
        <f t="array" ref="S2416:Z2416">_xlfn.XLOOKUP($O2416,'Raw - customers'!$A:$A,'Raw - customers'!$B:$I)</f>
        <v>Edithe Yitshak</v>
      </c>
      <c r="T2416" t="str">
        <v>Genderfluid</v>
      </c>
      <c r="U2416">
        <v>23</v>
      </c>
      <c r="V2416" t="str">
        <v>74 Justin SummitSuite 427</v>
      </c>
      <c r="W2416">
        <v>7131</v>
      </c>
      <c r="X2416" t="str">
        <v>Kaifort</v>
      </c>
      <c r="Y2416" t="str">
        <v>Victoria</v>
      </c>
      <c r="Z2416" t="str">
        <v>Australia</v>
      </c>
      <c r="AA2416">
        <v>9</v>
      </c>
      <c r="AB2416" s="3" t="str">
        <f t="shared" si="75"/>
        <v>10 to 20</v>
      </c>
      <c r="AM2416" s="6">
        <v>816</v>
      </c>
      <c r="AN2416" s="6" t="s">
        <v>1396</v>
      </c>
    </row>
    <row r="2417" spans="1:40" x14ac:dyDescent="0.25">
      <c r="A2417">
        <v>2415</v>
      </c>
      <c r="B2417">
        <v>490</v>
      </c>
      <c r="C2417">
        <v>1206</v>
      </c>
      <c r="D2417">
        <v>105</v>
      </c>
      <c r="E2417">
        <v>2</v>
      </c>
      <c r="F2417">
        <v>210</v>
      </c>
      <c r="G2417">
        <v>1</v>
      </c>
      <c r="H2417" t="str">
        <f>VLOOKUP($C2417,'Raw-products'!$A$2:$H$1261,MATCH(H$1,'Raw-products'!$A$1:$H$1,0))</f>
        <v>Trousers</v>
      </c>
      <c r="I2417" t="str">
        <f>VLOOKUP($C2417,'Raw-products'!$A$2:$H$1261,MATCH(I$1,'Raw-products'!$A$1:$H$1,0))</f>
        <v>Pleated</v>
      </c>
      <c r="J2417" t="str">
        <f>VLOOKUP($C2417,'Raw-products'!$A$2:$H$1261,MATCH(J$1,'Raw-products'!$A$1:$H$1,0))</f>
        <v>S</v>
      </c>
      <c r="K2417" t="str">
        <f>VLOOKUP($C2417,'Raw-products'!$A$2:$H$1261,MATCH(K$1,'Raw-products'!$A$1:$H$1,0))</f>
        <v>green</v>
      </c>
      <c r="L2417">
        <f>VLOOKUP($C2417,'Raw-products'!$A$2:$H$1261,MATCH(L$1,'Raw-products'!$A$1:$H$1,0))</f>
        <v>90</v>
      </c>
      <c r="M2417">
        <f>VLOOKUP($C2417,'Raw-products'!$A$2:$H$1261,MATCH(M$1,'Raw-products'!$A$1:$H$1,0))</f>
        <v>55</v>
      </c>
      <c r="N2417" s="5">
        <f t="shared" si="74"/>
        <v>4950</v>
      </c>
      <c r="O2417" cm="1">
        <f t="array" ref="O2417:R2417">_xlfn.XLOOKUP($B2417,'Raw -orders'!$A:$A,'Raw -orders'!$B:$E)</f>
        <v>816</v>
      </c>
      <c r="P2417">
        <v>11291</v>
      </c>
      <c r="Q2417" s="1">
        <v>44454</v>
      </c>
      <c r="R2417" s="1">
        <v>44468</v>
      </c>
      <c r="S2417" t="str" cm="1">
        <f t="array" ref="S2417:Z2417">_xlfn.XLOOKUP($O2417,'Raw - customers'!$A:$A,'Raw - customers'!$B:$I)</f>
        <v>Edithe Yitshak</v>
      </c>
      <c r="T2417" t="str">
        <v>Genderfluid</v>
      </c>
      <c r="U2417">
        <v>23</v>
      </c>
      <c r="V2417" t="str">
        <v>74 Justin SummitSuite 427</v>
      </c>
      <c r="W2417">
        <v>7131</v>
      </c>
      <c r="X2417" t="str">
        <v>Kaifort</v>
      </c>
      <c r="Y2417" t="str">
        <v>Victoria</v>
      </c>
      <c r="Z2417" t="str">
        <v>Australia</v>
      </c>
      <c r="AA2417">
        <v>9</v>
      </c>
      <c r="AB2417" s="3" t="str">
        <f t="shared" si="75"/>
        <v>10 to 20</v>
      </c>
      <c r="AM2417" s="6">
        <v>816</v>
      </c>
      <c r="AN2417" s="6" t="s">
        <v>1396</v>
      </c>
    </row>
    <row r="2418" spans="1:40" x14ac:dyDescent="0.25">
      <c r="A2418">
        <v>2416</v>
      </c>
      <c r="B2418">
        <v>491</v>
      </c>
      <c r="C2418">
        <v>923</v>
      </c>
      <c r="D2418">
        <v>96</v>
      </c>
      <c r="E2418">
        <v>1</v>
      </c>
      <c r="F2418">
        <v>96</v>
      </c>
      <c r="G2418">
        <v>1</v>
      </c>
      <c r="H2418" t="str">
        <f>VLOOKUP($C2418,'Raw-products'!$A$2:$H$1261,MATCH(H$1,'Raw-products'!$A$1:$H$1,0))</f>
        <v>Trousers</v>
      </c>
      <c r="I2418" t="str">
        <f>VLOOKUP($C2418,'Raw-products'!$A$2:$H$1261,MATCH(I$1,'Raw-products'!$A$1:$H$1,0))</f>
        <v>Drawstring</v>
      </c>
      <c r="J2418" t="str">
        <f>VLOOKUP($C2418,'Raw-products'!$A$2:$H$1261,MATCH(J$1,'Raw-products'!$A$1:$H$1,0))</f>
        <v>L</v>
      </c>
      <c r="K2418" t="str">
        <f>VLOOKUP($C2418,'Raw-products'!$A$2:$H$1261,MATCH(K$1,'Raw-products'!$A$1:$H$1,0))</f>
        <v>yellow</v>
      </c>
      <c r="L2418">
        <f>VLOOKUP($C2418,'Raw-products'!$A$2:$H$1261,MATCH(L$1,'Raw-products'!$A$1:$H$1,0))</f>
        <v>104</v>
      </c>
      <c r="M2418">
        <f>VLOOKUP($C2418,'Raw-products'!$A$2:$H$1261,MATCH(M$1,'Raw-products'!$A$1:$H$1,0))</f>
        <v>68</v>
      </c>
      <c r="N2418" s="5">
        <f t="shared" si="74"/>
        <v>7072</v>
      </c>
      <c r="O2418" cm="1">
        <f t="array" ref="O2418:R2418">_xlfn.XLOOKUP($B2418,'Raw -orders'!$A:$A,'Raw -orders'!$B:$E)</f>
        <v>783</v>
      </c>
      <c r="P2418">
        <v>10074</v>
      </c>
      <c r="Q2418" s="1">
        <v>44251</v>
      </c>
      <c r="R2418" s="1">
        <v>44273</v>
      </c>
      <c r="S2418" t="str" cm="1">
        <f t="array" ref="S2418:Z2418">_xlfn.XLOOKUP($O2418,'Raw - customers'!$A:$A,'Raw - customers'!$B:$I)</f>
        <v>Gusty Smallacombe</v>
      </c>
      <c r="T2418" t="str">
        <v>Female</v>
      </c>
      <c r="U2418">
        <v>49</v>
      </c>
      <c r="V2418" t="str">
        <v>49 Lily RidgeSuite 143</v>
      </c>
      <c r="W2418">
        <v>4250</v>
      </c>
      <c r="X2418" t="str">
        <v>North Avabury</v>
      </c>
      <c r="Y2418" t="str">
        <v>South Australia</v>
      </c>
      <c r="Z2418" t="str">
        <v>Australia</v>
      </c>
      <c r="AA2418">
        <v>2</v>
      </c>
      <c r="AB2418" s="3" t="str">
        <f t="shared" si="75"/>
        <v>20 to 30</v>
      </c>
      <c r="AM2418" s="6">
        <v>783</v>
      </c>
      <c r="AN2418" s="6" t="s">
        <v>1345</v>
      </c>
    </row>
    <row r="2419" spans="1:40" x14ac:dyDescent="0.25">
      <c r="A2419">
        <v>2417</v>
      </c>
      <c r="B2419">
        <v>491</v>
      </c>
      <c r="C2419">
        <v>663</v>
      </c>
      <c r="D2419">
        <v>93</v>
      </c>
      <c r="E2419">
        <v>2</v>
      </c>
      <c r="F2419">
        <v>186</v>
      </c>
      <c r="G2419">
        <v>1</v>
      </c>
      <c r="H2419" t="str">
        <f>VLOOKUP($C2419,'Raw-products'!$A$2:$H$1261,MATCH(H$1,'Raw-products'!$A$1:$H$1,0))</f>
        <v>Jacket</v>
      </c>
      <c r="I2419" t="str">
        <f>VLOOKUP($C2419,'Raw-products'!$A$2:$H$1261,MATCH(I$1,'Raw-products'!$A$1:$H$1,0))</f>
        <v>Coach</v>
      </c>
      <c r="J2419" t="str">
        <f>VLOOKUP($C2419,'Raw-products'!$A$2:$H$1261,MATCH(J$1,'Raw-products'!$A$1:$H$1,0))</f>
        <v>L</v>
      </c>
      <c r="K2419" t="str">
        <f>VLOOKUP($C2419,'Raw-products'!$A$2:$H$1261,MATCH(K$1,'Raw-products'!$A$1:$H$1,0))</f>
        <v>violet</v>
      </c>
      <c r="L2419">
        <f>VLOOKUP($C2419,'Raw-products'!$A$2:$H$1261,MATCH(L$1,'Raw-products'!$A$1:$H$1,0))</f>
        <v>115</v>
      </c>
      <c r="M2419">
        <f>VLOOKUP($C2419,'Raw-products'!$A$2:$H$1261,MATCH(M$1,'Raw-products'!$A$1:$H$1,0))</f>
        <v>80</v>
      </c>
      <c r="N2419" s="5">
        <f t="shared" si="74"/>
        <v>9200</v>
      </c>
      <c r="O2419" cm="1">
        <f t="array" ref="O2419:R2419">_xlfn.XLOOKUP($B2419,'Raw -orders'!$A:$A,'Raw -orders'!$B:$E)</f>
        <v>783</v>
      </c>
      <c r="P2419">
        <v>10074</v>
      </c>
      <c r="Q2419" s="1">
        <v>44251</v>
      </c>
      <c r="R2419" s="1">
        <v>44273</v>
      </c>
      <c r="S2419" t="str" cm="1">
        <f t="array" ref="S2419:Z2419">_xlfn.XLOOKUP($O2419,'Raw - customers'!$A:$A,'Raw - customers'!$B:$I)</f>
        <v>Gusty Smallacombe</v>
      </c>
      <c r="T2419" t="str">
        <v>Female</v>
      </c>
      <c r="U2419">
        <v>49</v>
      </c>
      <c r="V2419" t="str">
        <v>49 Lily RidgeSuite 143</v>
      </c>
      <c r="W2419">
        <v>4250</v>
      </c>
      <c r="X2419" t="str">
        <v>North Avabury</v>
      </c>
      <c r="Y2419" t="str">
        <v>South Australia</v>
      </c>
      <c r="Z2419" t="str">
        <v>Australia</v>
      </c>
      <c r="AA2419">
        <v>2</v>
      </c>
      <c r="AB2419" s="3" t="str">
        <f t="shared" si="75"/>
        <v>20 to 30</v>
      </c>
      <c r="AM2419" s="6">
        <v>783</v>
      </c>
      <c r="AN2419" s="6" t="s">
        <v>1345</v>
      </c>
    </row>
    <row r="2420" spans="1:40" x14ac:dyDescent="0.25">
      <c r="A2420">
        <v>2418</v>
      </c>
      <c r="B2420">
        <v>491</v>
      </c>
      <c r="C2420">
        <v>843</v>
      </c>
      <c r="D2420">
        <v>113</v>
      </c>
      <c r="E2420">
        <v>1</v>
      </c>
      <c r="F2420">
        <v>113</v>
      </c>
      <c r="G2420">
        <v>1</v>
      </c>
      <c r="H2420" t="str">
        <f>VLOOKUP($C2420,'Raw-products'!$A$2:$H$1261,MATCH(H$1,'Raw-products'!$A$1:$H$1,0))</f>
        <v>Trousers</v>
      </c>
      <c r="I2420" t="str">
        <f>VLOOKUP($C2420,'Raw-products'!$A$2:$H$1261,MATCH(I$1,'Raw-products'!$A$1:$H$1,0))</f>
        <v>Chinos</v>
      </c>
      <c r="J2420" t="str">
        <f>VLOOKUP($C2420,'Raw-products'!$A$2:$H$1261,MATCH(J$1,'Raw-products'!$A$1:$H$1,0))</f>
        <v>L</v>
      </c>
      <c r="K2420" t="str">
        <f>VLOOKUP($C2420,'Raw-products'!$A$2:$H$1261,MATCH(K$1,'Raw-products'!$A$1:$H$1,0))</f>
        <v>red</v>
      </c>
      <c r="L2420">
        <f>VLOOKUP($C2420,'Raw-products'!$A$2:$H$1261,MATCH(L$1,'Raw-products'!$A$1:$H$1,0))</f>
        <v>100</v>
      </c>
      <c r="M2420">
        <f>VLOOKUP($C2420,'Raw-products'!$A$2:$H$1261,MATCH(M$1,'Raw-products'!$A$1:$H$1,0))</f>
        <v>44</v>
      </c>
      <c r="N2420" s="5">
        <f t="shared" si="74"/>
        <v>4400</v>
      </c>
      <c r="O2420" cm="1">
        <f t="array" ref="O2420:R2420">_xlfn.XLOOKUP($B2420,'Raw -orders'!$A:$A,'Raw -orders'!$B:$E)</f>
        <v>783</v>
      </c>
      <c r="P2420">
        <v>10074</v>
      </c>
      <c r="Q2420" s="1">
        <v>44251</v>
      </c>
      <c r="R2420" s="1">
        <v>44273</v>
      </c>
      <c r="S2420" t="str" cm="1">
        <f t="array" ref="S2420:Z2420">_xlfn.XLOOKUP($O2420,'Raw - customers'!$A:$A,'Raw - customers'!$B:$I)</f>
        <v>Gusty Smallacombe</v>
      </c>
      <c r="T2420" t="str">
        <v>Female</v>
      </c>
      <c r="U2420">
        <v>49</v>
      </c>
      <c r="V2420" t="str">
        <v>49 Lily RidgeSuite 143</v>
      </c>
      <c r="W2420">
        <v>4250</v>
      </c>
      <c r="X2420" t="str">
        <v>North Avabury</v>
      </c>
      <c r="Y2420" t="str">
        <v>South Australia</v>
      </c>
      <c r="Z2420" t="str">
        <v>Australia</v>
      </c>
      <c r="AA2420">
        <v>2</v>
      </c>
      <c r="AB2420" s="3" t="str">
        <f t="shared" si="75"/>
        <v>20 to 30</v>
      </c>
      <c r="AM2420" s="6">
        <v>783</v>
      </c>
      <c r="AN2420" s="6" t="s">
        <v>1345</v>
      </c>
    </row>
    <row r="2421" spans="1:40" x14ac:dyDescent="0.25">
      <c r="A2421">
        <v>2419</v>
      </c>
      <c r="B2421">
        <v>491</v>
      </c>
      <c r="C2421">
        <v>816</v>
      </c>
      <c r="D2421">
        <v>117</v>
      </c>
      <c r="E2421">
        <v>3</v>
      </c>
      <c r="F2421">
        <v>351</v>
      </c>
      <c r="G2421">
        <v>1</v>
      </c>
      <c r="H2421" t="str">
        <f>VLOOKUP($C2421,'Raw-products'!$A$2:$H$1261,MATCH(H$1,'Raw-products'!$A$1:$H$1,0))</f>
        <v>Jacket</v>
      </c>
      <c r="I2421" t="str">
        <f>VLOOKUP($C2421,'Raw-products'!$A$2:$H$1261,MATCH(I$1,'Raw-products'!$A$1:$H$1,0))</f>
        <v>Shearling</v>
      </c>
      <c r="J2421" t="str">
        <f>VLOOKUP($C2421,'Raw-products'!$A$2:$H$1261,MATCH(J$1,'Raw-products'!$A$1:$H$1,0))</f>
        <v>S</v>
      </c>
      <c r="K2421" t="str">
        <f>VLOOKUP($C2421,'Raw-products'!$A$2:$H$1261,MATCH(K$1,'Raw-products'!$A$1:$H$1,0))</f>
        <v>yellow</v>
      </c>
      <c r="L2421">
        <f>VLOOKUP($C2421,'Raw-products'!$A$2:$H$1261,MATCH(L$1,'Raw-products'!$A$1:$H$1,0))</f>
        <v>95</v>
      </c>
      <c r="M2421">
        <f>VLOOKUP($C2421,'Raw-products'!$A$2:$H$1261,MATCH(M$1,'Raw-products'!$A$1:$H$1,0))</f>
        <v>48</v>
      </c>
      <c r="N2421" s="5">
        <f t="shared" si="74"/>
        <v>4560</v>
      </c>
      <c r="O2421" cm="1">
        <f t="array" ref="O2421:R2421">_xlfn.XLOOKUP($B2421,'Raw -orders'!$A:$A,'Raw -orders'!$B:$E)</f>
        <v>783</v>
      </c>
      <c r="P2421">
        <v>10074</v>
      </c>
      <c r="Q2421" s="1">
        <v>44251</v>
      </c>
      <c r="R2421" s="1">
        <v>44273</v>
      </c>
      <c r="S2421" t="str" cm="1">
        <f t="array" ref="S2421:Z2421">_xlfn.XLOOKUP($O2421,'Raw - customers'!$A:$A,'Raw - customers'!$B:$I)</f>
        <v>Gusty Smallacombe</v>
      </c>
      <c r="T2421" t="str">
        <v>Female</v>
      </c>
      <c r="U2421">
        <v>49</v>
      </c>
      <c r="V2421" t="str">
        <v>49 Lily RidgeSuite 143</v>
      </c>
      <c r="W2421">
        <v>4250</v>
      </c>
      <c r="X2421" t="str">
        <v>North Avabury</v>
      </c>
      <c r="Y2421" t="str">
        <v>South Australia</v>
      </c>
      <c r="Z2421" t="str">
        <v>Australia</v>
      </c>
      <c r="AA2421">
        <v>2</v>
      </c>
      <c r="AB2421" s="3" t="str">
        <f t="shared" si="75"/>
        <v>20 to 30</v>
      </c>
      <c r="AM2421" s="6">
        <v>783</v>
      </c>
      <c r="AN2421" s="6" t="s">
        <v>1345</v>
      </c>
    </row>
    <row r="2422" spans="1:40" x14ac:dyDescent="0.25">
      <c r="A2422">
        <v>2420</v>
      </c>
      <c r="B2422">
        <v>491</v>
      </c>
      <c r="C2422">
        <v>1256</v>
      </c>
      <c r="D2422">
        <v>112</v>
      </c>
      <c r="E2422">
        <v>2</v>
      </c>
      <c r="F2422">
        <v>224</v>
      </c>
      <c r="G2422">
        <v>1</v>
      </c>
      <c r="H2422" t="str">
        <f>VLOOKUP($C2422,'Raw-products'!$A$2:$H$1261,MATCH(H$1,'Raw-products'!$A$1:$H$1,0))</f>
        <v>Trousers</v>
      </c>
      <c r="I2422" t="str">
        <f>VLOOKUP($C2422,'Raw-products'!$A$2:$H$1261,MATCH(I$1,'Raw-products'!$A$1:$H$1,0))</f>
        <v>Tracksuit Bottoms</v>
      </c>
      <c r="J2422" t="str">
        <f>VLOOKUP($C2422,'Raw-products'!$A$2:$H$1261,MATCH(J$1,'Raw-products'!$A$1:$H$1,0))</f>
        <v>S</v>
      </c>
      <c r="K2422" t="str">
        <f>VLOOKUP($C2422,'Raw-products'!$A$2:$H$1261,MATCH(K$1,'Raw-products'!$A$1:$H$1,0))</f>
        <v>violet</v>
      </c>
      <c r="L2422">
        <f>VLOOKUP($C2422,'Raw-products'!$A$2:$H$1261,MATCH(L$1,'Raw-products'!$A$1:$H$1,0))</f>
        <v>91</v>
      </c>
      <c r="M2422">
        <f>VLOOKUP($C2422,'Raw-products'!$A$2:$H$1261,MATCH(M$1,'Raw-products'!$A$1:$H$1,0))</f>
        <v>48</v>
      </c>
      <c r="N2422" s="5">
        <f t="shared" si="74"/>
        <v>4368</v>
      </c>
      <c r="O2422" cm="1">
        <f t="array" ref="O2422:R2422">_xlfn.XLOOKUP($B2422,'Raw -orders'!$A:$A,'Raw -orders'!$B:$E)</f>
        <v>783</v>
      </c>
      <c r="P2422">
        <v>10074</v>
      </c>
      <c r="Q2422" s="1">
        <v>44251</v>
      </c>
      <c r="R2422" s="1">
        <v>44273</v>
      </c>
      <c r="S2422" t="str" cm="1">
        <f t="array" ref="S2422:Z2422">_xlfn.XLOOKUP($O2422,'Raw - customers'!$A:$A,'Raw - customers'!$B:$I)</f>
        <v>Gusty Smallacombe</v>
      </c>
      <c r="T2422" t="str">
        <v>Female</v>
      </c>
      <c r="U2422">
        <v>49</v>
      </c>
      <c r="V2422" t="str">
        <v>49 Lily RidgeSuite 143</v>
      </c>
      <c r="W2422">
        <v>4250</v>
      </c>
      <c r="X2422" t="str">
        <v>North Avabury</v>
      </c>
      <c r="Y2422" t="str">
        <v>South Australia</v>
      </c>
      <c r="Z2422" t="str">
        <v>Australia</v>
      </c>
      <c r="AA2422">
        <v>2</v>
      </c>
      <c r="AB2422" s="3" t="str">
        <f t="shared" si="75"/>
        <v>20 to 30</v>
      </c>
      <c r="AM2422" s="6">
        <v>783</v>
      </c>
      <c r="AN2422" s="6" t="s">
        <v>1345</v>
      </c>
    </row>
    <row r="2423" spans="1:40" x14ac:dyDescent="0.25">
      <c r="A2423">
        <v>2421</v>
      </c>
      <c r="B2423">
        <v>492</v>
      </c>
      <c r="C2423">
        <v>1043</v>
      </c>
      <c r="D2423">
        <v>90</v>
      </c>
      <c r="E2423">
        <v>3</v>
      </c>
      <c r="F2423">
        <v>270</v>
      </c>
      <c r="G2423">
        <v>1</v>
      </c>
      <c r="H2423" t="str">
        <f>VLOOKUP($C2423,'Raw-products'!$A$2:$H$1261,MATCH(H$1,'Raw-products'!$A$1:$H$1,0))</f>
        <v>Trousers</v>
      </c>
      <c r="I2423" t="str">
        <f>VLOOKUP($C2423,'Raw-products'!$A$2:$H$1261,MATCH(I$1,'Raw-products'!$A$1:$H$1,0))</f>
        <v>Relaxed Leg</v>
      </c>
      <c r="J2423" t="str">
        <f>VLOOKUP($C2423,'Raw-products'!$A$2:$H$1261,MATCH(J$1,'Raw-products'!$A$1:$H$1,0))</f>
        <v>L</v>
      </c>
      <c r="K2423" t="str">
        <f>VLOOKUP($C2423,'Raw-products'!$A$2:$H$1261,MATCH(K$1,'Raw-products'!$A$1:$H$1,0))</f>
        <v>indigo</v>
      </c>
      <c r="L2423">
        <f>VLOOKUP($C2423,'Raw-products'!$A$2:$H$1261,MATCH(L$1,'Raw-products'!$A$1:$H$1,0))</f>
        <v>95</v>
      </c>
      <c r="M2423">
        <f>VLOOKUP($C2423,'Raw-products'!$A$2:$H$1261,MATCH(M$1,'Raw-products'!$A$1:$H$1,0))</f>
        <v>48</v>
      </c>
      <c r="N2423" s="5">
        <f t="shared" si="74"/>
        <v>4560</v>
      </c>
      <c r="O2423" cm="1">
        <f t="array" ref="O2423:R2423">_xlfn.XLOOKUP($B2423,'Raw -orders'!$A:$A,'Raw -orders'!$B:$E)</f>
        <v>568</v>
      </c>
      <c r="P2423">
        <v>49046</v>
      </c>
      <c r="Q2423" s="1">
        <v>44401</v>
      </c>
      <c r="R2423" s="1">
        <v>44415</v>
      </c>
      <c r="S2423" t="str" cm="1">
        <f t="array" ref="S2423:Z2423">_xlfn.XLOOKUP($O2423,'Raw - customers'!$A:$A,'Raw - customers'!$B:$I)</f>
        <v>Gallard Mangan</v>
      </c>
      <c r="T2423" t="str">
        <v>Bigender</v>
      </c>
      <c r="U2423">
        <v>64</v>
      </c>
      <c r="V2423" t="str">
        <v>24 Jake MeadowApt. 433</v>
      </c>
      <c r="W2423">
        <v>9416</v>
      </c>
      <c r="X2423" t="str">
        <v>Chloeville</v>
      </c>
      <c r="Y2423" t="str">
        <v>Tasmania</v>
      </c>
      <c r="Z2423" t="str">
        <v>Australia</v>
      </c>
      <c r="AA2423">
        <v>7</v>
      </c>
      <c r="AB2423" s="3" t="str">
        <f t="shared" si="75"/>
        <v>10 to 20</v>
      </c>
      <c r="AM2423" s="6">
        <v>568</v>
      </c>
      <c r="AN2423" s="6" t="s">
        <v>1414</v>
      </c>
    </row>
    <row r="2424" spans="1:40" x14ac:dyDescent="0.25">
      <c r="A2424">
        <v>2422</v>
      </c>
      <c r="B2424">
        <v>492</v>
      </c>
      <c r="C2424">
        <v>379</v>
      </c>
      <c r="D2424">
        <v>94</v>
      </c>
      <c r="E2424">
        <v>3</v>
      </c>
      <c r="F2424">
        <v>282</v>
      </c>
      <c r="G2424">
        <v>1</v>
      </c>
      <c r="H2424" t="str">
        <f>VLOOKUP($C2424,'Raw-products'!$A$2:$H$1261,MATCH(H$1,'Raw-products'!$A$1:$H$1,0))</f>
        <v>Shirt</v>
      </c>
      <c r="I2424" t="str">
        <f>VLOOKUP($C2424,'Raw-products'!$A$2:$H$1261,MATCH(I$1,'Raw-products'!$A$1:$H$1,0))</f>
        <v>Henley</v>
      </c>
      <c r="J2424" t="str">
        <f>VLOOKUP($C2424,'Raw-products'!$A$2:$H$1261,MATCH(J$1,'Raw-products'!$A$1:$H$1,0))</f>
        <v>XL</v>
      </c>
      <c r="K2424" t="str">
        <f>VLOOKUP($C2424,'Raw-products'!$A$2:$H$1261,MATCH(K$1,'Raw-products'!$A$1:$H$1,0))</f>
        <v>indigo</v>
      </c>
      <c r="L2424">
        <f>VLOOKUP($C2424,'Raw-products'!$A$2:$H$1261,MATCH(L$1,'Raw-products'!$A$1:$H$1,0))</f>
        <v>92</v>
      </c>
      <c r="M2424">
        <f>VLOOKUP($C2424,'Raw-products'!$A$2:$H$1261,MATCH(M$1,'Raw-products'!$A$1:$H$1,0))</f>
        <v>52</v>
      </c>
      <c r="N2424" s="5">
        <f t="shared" si="74"/>
        <v>4784</v>
      </c>
      <c r="O2424" cm="1">
        <f t="array" ref="O2424:R2424">_xlfn.XLOOKUP($B2424,'Raw -orders'!$A:$A,'Raw -orders'!$B:$E)</f>
        <v>568</v>
      </c>
      <c r="P2424">
        <v>49046</v>
      </c>
      <c r="Q2424" s="1">
        <v>44401</v>
      </c>
      <c r="R2424" s="1">
        <v>44415</v>
      </c>
      <c r="S2424" t="str" cm="1">
        <f t="array" ref="S2424:Z2424">_xlfn.XLOOKUP($O2424,'Raw - customers'!$A:$A,'Raw - customers'!$B:$I)</f>
        <v>Gallard Mangan</v>
      </c>
      <c r="T2424" t="str">
        <v>Bigender</v>
      </c>
      <c r="U2424">
        <v>64</v>
      </c>
      <c r="V2424" t="str">
        <v>24 Jake MeadowApt. 433</v>
      </c>
      <c r="W2424">
        <v>9416</v>
      </c>
      <c r="X2424" t="str">
        <v>Chloeville</v>
      </c>
      <c r="Y2424" t="str">
        <v>Tasmania</v>
      </c>
      <c r="Z2424" t="str">
        <v>Australia</v>
      </c>
      <c r="AA2424">
        <v>7</v>
      </c>
      <c r="AB2424" s="3" t="str">
        <f t="shared" si="75"/>
        <v>10 to 20</v>
      </c>
      <c r="AM2424" s="6">
        <v>568</v>
      </c>
      <c r="AN2424" s="6" t="s">
        <v>1414</v>
      </c>
    </row>
    <row r="2425" spans="1:40" x14ac:dyDescent="0.25">
      <c r="A2425">
        <v>2423</v>
      </c>
      <c r="B2425">
        <v>492</v>
      </c>
      <c r="C2425">
        <v>1205</v>
      </c>
      <c r="D2425">
        <v>105</v>
      </c>
      <c r="E2425">
        <v>2</v>
      </c>
      <c r="F2425">
        <v>210</v>
      </c>
      <c r="G2425">
        <v>1</v>
      </c>
      <c r="H2425" t="str">
        <f>VLOOKUP($C2425,'Raw-products'!$A$2:$H$1261,MATCH(H$1,'Raw-products'!$A$1:$H$1,0))</f>
        <v>Trousers</v>
      </c>
      <c r="I2425" t="str">
        <f>VLOOKUP($C2425,'Raw-products'!$A$2:$H$1261,MATCH(I$1,'Raw-products'!$A$1:$H$1,0))</f>
        <v>Pleated</v>
      </c>
      <c r="J2425" t="str">
        <f>VLOOKUP($C2425,'Raw-products'!$A$2:$H$1261,MATCH(J$1,'Raw-products'!$A$1:$H$1,0))</f>
        <v>XS</v>
      </c>
      <c r="K2425" t="str">
        <f>VLOOKUP($C2425,'Raw-products'!$A$2:$H$1261,MATCH(K$1,'Raw-products'!$A$1:$H$1,0))</f>
        <v>green</v>
      </c>
      <c r="L2425">
        <f>VLOOKUP($C2425,'Raw-products'!$A$2:$H$1261,MATCH(L$1,'Raw-products'!$A$1:$H$1,0))</f>
        <v>90</v>
      </c>
      <c r="M2425">
        <f>VLOOKUP($C2425,'Raw-products'!$A$2:$H$1261,MATCH(M$1,'Raw-products'!$A$1:$H$1,0))</f>
        <v>58</v>
      </c>
      <c r="N2425" s="5">
        <f t="shared" si="74"/>
        <v>5220</v>
      </c>
      <c r="O2425" cm="1">
        <f t="array" ref="O2425:R2425">_xlfn.XLOOKUP($B2425,'Raw -orders'!$A:$A,'Raw -orders'!$B:$E)</f>
        <v>568</v>
      </c>
      <c r="P2425">
        <v>49046</v>
      </c>
      <c r="Q2425" s="1">
        <v>44401</v>
      </c>
      <c r="R2425" s="1">
        <v>44415</v>
      </c>
      <c r="S2425" t="str" cm="1">
        <f t="array" ref="S2425:Z2425">_xlfn.XLOOKUP($O2425,'Raw - customers'!$A:$A,'Raw - customers'!$B:$I)</f>
        <v>Gallard Mangan</v>
      </c>
      <c r="T2425" t="str">
        <v>Bigender</v>
      </c>
      <c r="U2425">
        <v>64</v>
      </c>
      <c r="V2425" t="str">
        <v>24 Jake MeadowApt. 433</v>
      </c>
      <c r="W2425">
        <v>9416</v>
      </c>
      <c r="X2425" t="str">
        <v>Chloeville</v>
      </c>
      <c r="Y2425" t="str">
        <v>Tasmania</v>
      </c>
      <c r="Z2425" t="str">
        <v>Australia</v>
      </c>
      <c r="AA2425">
        <v>7</v>
      </c>
      <c r="AB2425" s="3" t="str">
        <f t="shared" si="75"/>
        <v>10 to 20</v>
      </c>
      <c r="AM2425" s="6">
        <v>568</v>
      </c>
      <c r="AN2425" s="6" t="s">
        <v>1414</v>
      </c>
    </row>
    <row r="2426" spans="1:40" x14ac:dyDescent="0.25">
      <c r="A2426">
        <v>2424</v>
      </c>
      <c r="B2426">
        <v>492</v>
      </c>
      <c r="C2426">
        <v>837</v>
      </c>
      <c r="D2426">
        <v>117</v>
      </c>
      <c r="E2426">
        <v>1</v>
      </c>
      <c r="F2426">
        <v>117</v>
      </c>
      <c r="G2426">
        <v>1</v>
      </c>
      <c r="H2426" t="str">
        <f>VLOOKUP($C2426,'Raw-products'!$A$2:$H$1261,MATCH(H$1,'Raw-products'!$A$1:$H$1,0))</f>
        <v>Jacket</v>
      </c>
      <c r="I2426" t="str">
        <f>VLOOKUP($C2426,'Raw-products'!$A$2:$H$1261,MATCH(I$1,'Raw-products'!$A$1:$H$1,0))</f>
        <v>Shearling</v>
      </c>
      <c r="J2426" t="str">
        <f>VLOOKUP($C2426,'Raw-products'!$A$2:$H$1261,MATCH(J$1,'Raw-products'!$A$1:$H$1,0))</f>
        <v>M</v>
      </c>
      <c r="K2426" t="str">
        <f>VLOOKUP($C2426,'Raw-products'!$A$2:$H$1261,MATCH(K$1,'Raw-products'!$A$1:$H$1,0))</f>
        <v>violet</v>
      </c>
      <c r="L2426">
        <f>VLOOKUP($C2426,'Raw-products'!$A$2:$H$1261,MATCH(L$1,'Raw-products'!$A$1:$H$1,0))</f>
        <v>95</v>
      </c>
      <c r="M2426">
        <f>VLOOKUP($C2426,'Raw-products'!$A$2:$H$1261,MATCH(M$1,'Raw-products'!$A$1:$H$1,0))</f>
        <v>74</v>
      </c>
      <c r="N2426" s="5">
        <f t="shared" si="74"/>
        <v>7030</v>
      </c>
      <c r="O2426" cm="1">
        <f t="array" ref="O2426:R2426">_xlfn.XLOOKUP($B2426,'Raw -orders'!$A:$A,'Raw -orders'!$B:$E)</f>
        <v>568</v>
      </c>
      <c r="P2426">
        <v>49046</v>
      </c>
      <c r="Q2426" s="1">
        <v>44401</v>
      </c>
      <c r="R2426" s="1">
        <v>44415</v>
      </c>
      <c r="S2426" t="str" cm="1">
        <f t="array" ref="S2426:Z2426">_xlfn.XLOOKUP($O2426,'Raw - customers'!$A:$A,'Raw - customers'!$B:$I)</f>
        <v>Gallard Mangan</v>
      </c>
      <c r="T2426" t="str">
        <v>Bigender</v>
      </c>
      <c r="U2426">
        <v>64</v>
      </c>
      <c r="V2426" t="str">
        <v>24 Jake MeadowApt. 433</v>
      </c>
      <c r="W2426">
        <v>9416</v>
      </c>
      <c r="X2426" t="str">
        <v>Chloeville</v>
      </c>
      <c r="Y2426" t="str">
        <v>Tasmania</v>
      </c>
      <c r="Z2426" t="str">
        <v>Australia</v>
      </c>
      <c r="AA2426">
        <v>7</v>
      </c>
      <c r="AB2426" s="3" t="str">
        <f t="shared" si="75"/>
        <v>10 to 20</v>
      </c>
      <c r="AM2426" s="6">
        <v>568</v>
      </c>
      <c r="AN2426" s="6" t="s">
        <v>1414</v>
      </c>
    </row>
    <row r="2427" spans="1:40" x14ac:dyDescent="0.25">
      <c r="A2427">
        <v>2425</v>
      </c>
      <c r="B2427">
        <v>492</v>
      </c>
      <c r="C2427">
        <v>1023</v>
      </c>
      <c r="D2427">
        <v>90</v>
      </c>
      <c r="E2427">
        <v>1</v>
      </c>
      <c r="F2427">
        <v>90</v>
      </c>
      <c r="G2427">
        <v>1</v>
      </c>
      <c r="H2427" t="str">
        <f>VLOOKUP($C2427,'Raw-products'!$A$2:$H$1261,MATCH(H$1,'Raw-products'!$A$1:$H$1,0))</f>
        <v>Trousers</v>
      </c>
      <c r="I2427" t="str">
        <f>VLOOKUP($C2427,'Raw-products'!$A$2:$H$1261,MATCH(I$1,'Raw-products'!$A$1:$H$1,0))</f>
        <v>Relaxed Leg</v>
      </c>
      <c r="J2427" t="str">
        <f>VLOOKUP($C2427,'Raw-products'!$A$2:$H$1261,MATCH(J$1,'Raw-products'!$A$1:$H$1,0))</f>
        <v>L</v>
      </c>
      <c r="K2427" t="str">
        <f>VLOOKUP($C2427,'Raw-products'!$A$2:$H$1261,MATCH(K$1,'Raw-products'!$A$1:$H$1,0))</f>
        <v>orange</v>
      </c>
      <c r="L2427">
        <f>VLOOKUP($C2427,'Raw-products'!$A$2:$H$1261,MATCH(L$1,'Raw-products'!$A$1:$H$1,0))</f>
        <v>95</v>
      </c>
      <c r="M2427">
        <f>VLOOKUP($C2427,'Raw-products'!$A$2:$H$1261,MATCH(M$1,'Raw-products'!$A$1:$H$1,0))</f>
        <v>78</v>
      </c>
      <c r="N2427" s="5">
        <f t="shared" si="74"/>
        <v>7410</v>
      </c>
      <c r="O2427" cm="1">
        <f t="array" ref="O2427:R2427">_xlfn.XLOOKUP($B2427,'Raw -orders'!$A:$A,'Raw -orders'!$B:$E)</f>
        <v>568</v>
      </c>
      <c r="P2427">
        <v>49046</v>
      </c>
      <c r="Q2427" s="1">
        <v>44401</v>
      </c>
      <c r="R2427" s="1">
        <v>44415</v>
      </c>
      <c r="S2427" t="str" cm="1">
        <f t="array" ref="S2427:Z2427">_xlfn.XLOOKUP($O2427,'Raw - customers'!$A:$A,'Raw - customers'!$B:$I)</f>
        <v>Gallard Mangan</v>
      </c>
      <c r="T2427" t="str">
        <v>Bigender</v>
      </c>
      <c r="U2427">
        <v>64</v>
      </c>
      <c r="V2427" t="str">
        <v>24 Jake MeadowApt. 433</v>
      </c>
      <c r="W2427">
        <v>9416</v>
      </c>
      <c r="X2427" t="str">
        <v>Chloeville</v>
      </c>
      <c r="Y2427" t="str">
        <v>Tasmania</v>
      </c>
      <c r="Z2427" t="str">
        <v>Australia</v>
      </c>
      <c r="AA2427">
        <v>7</v>
      </c>
      <c r="AB2427" s="3" t="str">
        <f t="shared" si="75"/>
        <v>10 to 20</v>
      </c>
      <c r="AM2427" s="6">
        <v>568</v>
      </c>
      <c r="AN2427" s="6" t="s">
        <v>1414</v>
      </c>
    </row>
    <row r="2428" spans="1:40" x14ac:dyDescent="0.25">
      <c r="A2428">
        <v>2426</v>
      </c>
      <c r="B2428">
        <v>492</v>
      </c>
      <c r="C2428">
        <v>630</v>
      </c>
      <c r="D2428">
        <v>93</v>
      </c>
      <c r="E2428">
        <v>2</v>
      </c>
      <c r="F2428">
        <v>186</v>
      </c>
      <c r="G2428">
        <v>1</v>
      </c>
      <c r="H2428" t="str">
        <f>VLOOKUP($C2428,'Raw-products'!$A$2:$H$1261,MATCH(H$1,'Raw-products'!$A$1:$H$1,0))</f>
        <v>Jacket</v>
      </c>
      <c r="I2428" t="str">
        <f>VLOOKUP($C2428,'Raw-products'!$A$2:$H$1261,MATCH(I$1,'Raw-products'!$A$1:$H$1,0))</f>
        <v>Coach</v>
      </c>
      <c r="J2428" t="str">
        <f>VLOOKUP($C2428,'Raw-products'!$A$2:$H$1261,MATCH(J$1,'Raw-products'!$A$1:$H$1,0))</f>
        <v>XS</v>
      </c>
      <c r="K2428" t="str">
        <f>VLOOKUP($C2428,'Raw-products'!$A$2:$H$1261,MATCH(K$1,'Raw-products'!$A$1:$H$1,0))</f>
        <v>red</v>
      </c>
      <c r="L2428">
        <f>VLOOKUP($C2428,'Raw-products'!$A$2:$H$1261,MATCH(L$1,'Raw-products'!$A$1:$H$1,0))</f>
        <v>115</v>
      </c>
      <c r="M2428">
        <f>VLOOKUP($C2428,'Raw-products'!$A$2:$H$1261,MATCH(M$1,'Raw-products'!$A$1:$H$1,0))</f>
        <v>71</v>
      </c>
      <c r="N2428" s="5">
        <f t="shared" si="74"/>
        <v>8165</v>
      </c>
      <c r="O2428" cm="1">
        <f t="array" ref="O2428:R2428">_xlfn.XLOOKUP($B2428,'Raw -orders'!$A:$A,'Raw -orders'!$B:$E)</f>
        <v>568</v>
      </c>
      <c r="P2428">
        <v>49046</v>
      </c>
      <c r="Q2428" s="1">
        <v>44401</v>
      </c>
      <c r="R2428" s="1">
        <v>44415</v>
      </c>
      <c r="S2428" t="str" cm="1">
        <f t="array" ref="S2428:Z2428">_xlfn.XLOOKUP($O2428,'Raw - customers'!$A:$A,'Raw - customers'!$B:$I)</f>
        <v>Gallard Mangan</v>
      </c>
      <c r="T2428" t="str">
        <v>Bigender</v>
      </c>
      <c r="U2428">
        <v>64</v>
      </c>
      <c r="V2428" t="str">
        <v>24 Jake MeadowApt. 433</v>
      </c>
      <c r="W2428">
        <v>9416</v>
      </c>
      <c r="X2428" t="str">
        <v>Chloeville</v>
      </c>
      <c r="Y2428" t="str">
        <v>Tasmania</v>
      </c>
      <c r="Z2428" t="str">
        <v>Australia</v>
      </c>
      <c r="AA2428">
        <v>7</v>
      </c>
      <c r="AB2428" s="3" t="str">
        <f t="shared" si="75"/>
        <v>10 to 20</v>
      </c>
      <c r="AM2428" s="6">
        <v>568</v>
      </c>
      <c r="AN2428" s="6" t="s">
        <v>1414</v>
      </c>
    </row>
    <row r="2429" spans="1:40" x14ac:dyDescent="0.25">
      <c r="A2429">
        <v>2427</v>
      </c>
      <c r="B2429">
        <v>492</v>
      </c>
      <c r="C2429">
        <v>31</v>
      </c>
      <c r="D2429">
        <v>96</v>
      </c>
      <c r="E2429">
        <v>3</v>
      </c>
      <c r="F2429">
        <v>288</v>
      </c>
      <c r="G2429">
        <v>1</v>
      </c>
      <c r="H2429" t="str">
        <f>VLOOKUP($C2429,'Raw-products'!$A$2:$H$1261,MATCH(H$1,'Raw-products'!$A$1:$H$1,0))</f>
        <v>Shirt</v>
      </c>
      <c r="I2429" t="str">
        <f>VLOOKUP($C2429,'Raw-products'!$A$2:$H$1261,MATCH(I$1,'Raw-products'!$A$1:$H$1,0))</f>
        <v>Oxford Cloth</v>
      </c>
      <c r="J2429" t="str">
        <f>VLOOKUP($C2429,'Raw-products'!$A$2:$H$1261,MATCH(J$1,'Raw-products'!$A$1:$H$1,0))</f>
        <v>S</v>
      </c>
      <c r="K2429" t="str">
        <f>VLOOKUP($C2429,'Raw-products'!$A$2:$H$1261,MATCH(K$1,'Raw-products'!$A$1:$H$1,0))</f>
        <v>violet</v>
      </c>
      <c r="L2429">
        <f>VLOOKUP($C2429,'Raw-products'!$A$2:$H$1261,MATCH(L$1,'Raw-products'!$A$1:$H$1,0))</f>
        <v>114</v>
      </c>
      <c r="M2429">
        <f>VLOOKUP($C2429,'Raw-products'!$A$2:$H$1261,MATCH(M$1,'Raw-products'!$A$1:$H$1,0))</f>
        <v>41</v>
      </c>
      <c r="N2429" s="5">
        <f t="shared" si="74"/>
        <v>4674</v>
      </c>
      <c r="O2429" cm="1">
        <f t="array" ref="O2429:R2429">_xlfn.XLOOKUP($B2429,'Raw -orders'!$A:$A,'Raw -orders'!$B:$E)</f>
        <v>568</v>
      </c>
      <c r="P2429">
        <v>49046</v>
      </c>
      <c r="Q2429" s="1">
        <v>44401</v>
      </c>
      <c r="R2429" s="1">
        <v>44415</v>
      </c>
      <c r="S2429" t="str" cm="1">
        <f t="array" ref="S2429:Z2429">_xlfn.XLOOKUP($O2429,'Raw - customers'!$A:$A,'Raw - customers'!$B:$I)</f>
        <v>Gallard Mangan</v>
      </c>
      <c r="T2429" t="str">
        <v>Bigender</v>
      </c>
      <c r="U2429">
        <v>64</v>
      </c>
      <c r="V2429" t="str">
        <v>24 Jake MeadowApt. 433</v>
      </c>
      <c r="W2429">
        <v>9416</v>
      </c>
      <c r="X2429" t="str">
        <v>Chloeville</v>
      </c>
      <c r="Y2429" t="str">
        <v>Tasmania</v>
      </c>
      <c r="Z2429" t="str">
        <v>Australia</v>
      </c>
      <c r="AA2429">
        <v>7</v>
      </c>
      <c r="AB2429" s="3" t="str">
        <f t="shared" si="75"/>
        <v>10 to 20</v>
      </c>
      <c r="AM2429" s="6">
        <v>568</v>
      </c>
      <c r="AN2429" s="6" t="s">
        <v>1414</v>
      </c>
    </row>
    <row r="2430" spans="1:40" x14ac:dyDescent="0.25">
      <c r="A2430">
        <v>2428</v>
      </c>
      <c r="B2430">
        <v>493</v>
      </c>
      <c r="C2430">
        <v>578</v>
      </c>
      <c r="D2430">
        <v>100</v>
      </c>
      <c r="E2430">
        <v>3</v>
      </c>
      <c r="F2430">
        <v>300</v>
      </c>
      <c r="G2430">
        <v>1</v>
      </c>
      <c r="H2430" t="str">
        <f>VLOOKUP($C2430,'Raw-products'!$A$2:$H$1261,MATCH(H$1,'Raw-products'!$A$1:$H$1,0))</f>
        <v>Jacket</v>
      </c>
      <c r="I2430" t="str">
        <f>VLOOKUP($C2430,'Raw-products'!$A$2:$H$1261,MATCH(I$1,'Raw-products'!$A$1:$H$1,0))</f>
        <v>Bomber</v>
      </c>
      <c r="J2430" t="str">
        <f>VLOOKUP($C2430,'Raw-products'!$A$2:$H$1261,MATCH(J$1,'Raw-products'!$A$1:$H$1,0))</f>
        <v>L</v>
      </c>
      <c r="K2430" t="str">
        <f>VLOOKUP($C2430,'Raw-products'!$A$2:$H$1261,MATCH(K$1,'Raw-products'!$A$1:$H$1,0))</f>
        <v>green</v>
      </c>
      <c r="L2430">
        <f>VLOOKUP($C2430,'Raw-products'!$A$2:$H$1261,MATCH(L$1,'Raw-products'!$A$1:$H$1,0))</f>
        <v>90</v>
      </c>
      <c r="M2430">
        <f>VLOOKUP($C2430,'Raw-products'!$A$2:$H$1261,MATCH(M$1,'Raw-products'!$A$1:$H$1,0))</f>
        <v>78</v>
      </c>
      <c r="N2430" s="5">
        <f t="shared" si="74"/>
        <v>7020</v>
      </c>
      <c r="O2430" cm="1">
        <f t="array" ref="O2430:R2430">_xlfn.XLOOKUP($B2430,'Raw -orders'!$A:$A,'Raw -orders'!$B:$E)</f>
        <v>895</v>
      </c>
      <c r="P2430">
        <v>42647</v>
      </c>
      <c r="Q2430" s="1">
        <v>44310</v>
      </c>
      <c r="R2430" s="1">
        <v>44319</v>
      </c>
      <c r="S2430" t="str" cm="1">
        <f t="array" ref="S2430:Z2430">_xlfn.XLOOKUP($O2430,'Raw - customers'!$A:$A,'Raw - customers'!$B:$I)</f>
        <v>Robena Gilbert</v>
      </c>
      <c r="T2430" t="str">
        <v>Genderfluid</v>
      </c>
      <c r="U2430">
        <v>37</v>
      </c>
      <c r="V2430" t="str">
        <v>6873 Berge StreetApt. 755</v>
      </c>
      <c r="W2430">
        <v>6795</v>
      </c>
      <c r="X2430" t="str">
        <v>Lake Bellahaven</v>
      </c>
      <c r="Y2430" t="str">
        <v>Queensland</v>
      </c>
      <c r="Z2430" t="str">
        <v>Australia</v>
      </c>
      <c r="AA2430">
        <v>4</v>
      </c>
      <c r="AB2430" s="3" t="str">
        <f t="shared" si="75"/>
        <v>0 to 10</v>
      </c>
      <c r="AM2430" s="6">
        <v>895</v>
      </c>
      <c r="AN2430" s="6" t="s">
        <v>1355</v>
      </c>
    </row>
    <row r="2431" spans="1:40" x14ac:dyDescent="0.25">
      <c r="A2431">
        <v>2429</v>
      </c>
      <c r="B2431">
        <v>493</v>
      </c>
      <c r="C2431">
        <v>466</v>
      </c>
      <c r="D2431">
        <v>118</v>
      </c>
      <c r="E2431">
        <v>3</v>
      </c>
      <c r="F2431">
        <v>354</v>
      </c>
      <c r="G2431">
        <v>1</v>
      </c>
      <c r="H2431" t="str">
        <f>VLOOKUP($C2431,'Raw-products'!$A$2:$H$1261,MATCH(H$1,'Raw-products'!$A$1:$H$1,0))</f>
        <v>Jacket</v>
      </c>
      <c r="I2431" t="str">
        <f>VLOOKUP($C2431,'Raw-products'!$A$2:$H$1261,MATCH(I$1,'Raw-products'!$A$1:$H$1,0))</f>
        <v>Puffer</v>
      </c>
      <c r="J2431" t="str">
        <f>VLOOKUP($C2431,'Raw-products'!$A$2:$H$1261,MATCH(J$1,'Raw-products'!$A$1:$H$1,0))</f>
        <v>S</v>
      </c>
      <c r="K2431" t="str">
        <f>VLOOKUP($C2431,'Raw-products'!$A$2:$H$1261,MATCH(K$1,'Raw-products'!$A$1:$H$1,0))</f>
        <v>yellow</v>
      </c>
      <c r="L2431">
        <f>VLOOKUP($C2431,'Raw-products'!$A$2:$H$1261,MATCH(L$1,'Raw-products'!$A$1:$H$1,0))</f>
        <v>110</v>
      </c>
      <c r="M2431">
        <f>VLOOKUP($C2431,'Raw-products'!$A$2:$H$1261,MATCH(M$1,'Raw-products'!$A$1:$H$1,0))</f>
        <v>48</v>
      </c>
      <c r="N2431" s="5">
        <f t="shared" si="74"/>
        <v>5280</v>
      </c>
      <c r="O2431" cm="1">
        <f t="array" ref="O2431:R2431">_xlfn.XLOOKUP($B2431,'Raw -orders'!$A:$A,'Raw -orders'!$B:$E)</f>
        <v>895</v>
      </c>
      <c r="P2431">
        <v>42647</v>
      </c>
      <c r="Q2431" s="1">
        <v>44310</v>
      </c>
      <c r="R2431" s="1">
        <v>44319</v>
      </c>
      <c r="S2431" t="str" cm="1">
        <f t="array" ref="S2431:Z2431">_xlfn.XLOOKUP($O2431,'Raw - customers'!$A:$A,'Raw - customers'!$B:$I)</f>
        <v>Robena Gilbert</v>
      </c>
      <c r="T2431" t="str">
        <v>Genderfluid</v>
      </c>
      <c r="U2431">
        <v>37</v>
      </c>
      <c r="V2431" t="str">
        <v>6873 Berge StreetApt. 755</v>
      </c>
      <c r="W2431">
        <v>6795</v>
      </c>
      <c r="X2431" t="str">
        <v>Lake Bellahaven</v>
      </c>
      <c r="Y2431" t="str">
        <v>Queensland</v>
      </c>
      <c r="Z2431" t="str">
        <v>Australia</v>
      </c>
      <c r="AA2431">
        <v>4</v>
      </c>
      <c r="AB2431" s="3" t="str">
        <f t="shared" si="75"/>
        <v>0 to 10</v>
      </c>
      <c r="AM2431" s="6">
        <v>895</v>
      </c>
      <c r="AN2431" s="6" t="s">
        <v>1355</v>
      </c>
    </row>
    <row r="2432" spans="1:40" x14ac:dyDescent="0.25">
      <c r="A2432">
        <v>2430</v>
      </c>
      <c r="B2432">
        <v>493</v>
      </c>
      <c r="C2432">
        <v>1129</v>
      </c>
      <c r="D2432">
        <v>102</v>
      </c>
      <c r="E2432">
        <v>3</v>
      </c>
      <c r="F2432">
        <v>306</v>
      </c>
      <c r="G2432">
        <v>1</v>
      </c>
      <c r="H2432" t="str">
        <f>VLOOKUP($C2432,'Raw-products'!$A$2:$H$1261,MATCH(H$1,'Raw-products'!$A$1:$H$1,0))</f>
        <v>Trousers</v>
      </c>
      <c r="I2432" t="str">
        <f>VLOOKUP($C2432,'Raw-products'!$A$2:$H$1261,MATCH(I$1,'Raw-products'!$A$1:$H$1,0))</f>
        <v>Cargo Pants</v>
      </c>
      <c r="J2432" t="str">
        <f>VLOOKUP($C2432,'Raw-products'!$A$2:$H$1261,MATCH(J$1,'Raw-products'!$A$1:$H$1,0))</f>
        <v>XL</v>
      </c>
      <c r="K2432" t="str">
        <f>VLOOKUP($C2432,'Raw-products'!$A$2:$H$1261,MATCH(K$1,'Raw-products'!$A$1:$H$1,0))</f>
        <v>orange</v>
      </c>
      <c r="L2432">
        <f>VLOOKUP($C2432,'Raw-products'!$A$2:$H$1261,MATCH(L$1,'Raw-products'!$A$1:$H$1,0))</f>
        <v>106</v>
      </c>
      <c r="M2432">
        <f>VLOOKUP($C2432,'Raw-products'!$A$2:$H$1261,MATCH(M$1,'Raw-products'!$A$1:$H$1,0))</f>
        <v>61</v>
      </c>
      <c r="N2432" s="5">
        <f t="shared" si="74"/>
        <v>6466</v>
      </c>
      <c r="O2432" cm="1">
        <f t="array" ref="O2432:R2432">_xlfn.XLOOKUP($B2432,'Raw -orders'!$A:$A,'Raw -orders'!$B:$E)</f>
        <v>895</v>
      </c>
      <c r="P2432">
        <v>42647</v>
      </c>
      <c r="Q2432" s="1">
        <v>44310</v>
      </c>
      <c r="R2432" s="1">
        <v>44319</v>
      </c>
      <c r="S2432" t="str" cm="1">
        <f t="array" ref="S2432:Z2432">_xlfn.XLOOKUP($O2432,'Raw - customers'!$A:$A,'Raw - customers'!$B:$I)</f>
        <v>Robena Gilbert</v>
      </c>
      <c r="T2432" t="str">
        <v>Genderfluid</v>
      </c>
      <c r="U2432">
        <v>37</v>
      </c>
      <c r="V2432" t="str">
        <v>6873 Berge StreetApt. 755</v>
      </c>
      <c r="W2432">
        <v>6795</v>
      </c>
      <c r="X2432" t="str">
        <v>Lake Bellahaven</v>
      </c>
      <c r="Y2432" t="str">
        <v>Queensland</v>
      </c>
      <c r="Z2432" t="str">
        <v>Australia</v>
      </c>
      <c r="AA2432">
        <v>4</v>
      </c>
      <c r="AB2432" s="3" t="str">
        <f t="shared" si="75"/>
        <v>0 to 10</v>
      </c>
      <c r="AM2432" s="6">
        <v>895</v>
      </c>
      <c r="AN2432" s="6" t="s">
        <v>1355</v>
      </c>
    </row>
    <row r="2433" spans="1:40" x14ac:dyDescent="0.25">
      <c r="A2433">
        <v>2431</v>
      </c>
      <c r="B2433">
        <v>493</v>
      </c>
      <c r="C2433">
        <v>274</v>
      </c>
      <c r="D2433">
        <v>95</v>
      </c>
      <c r="E2433">
        <v>1</v>
      </c>
      <c r="F2433">
        <v>95</v>
      </c>
      <c r="G2433">
        <v>1</v>
      </c>
      <c r="H2433" t="str">
        <f>VLOOKUP($C2433,'Raw-products'!$A$2:$H$1261,MATCH(H$1,'Raw-products'!$A$1:$H$1,0))</f>
        <v>Shirt</v>
      </c>
      <c r="I2433" t="str">
        <f>VLOOKUP($C2433,'Raw-products'!$A$2:$H$1261,MATCH(I$1,'Raw-products'!$A$1:$H$1,0))</f>
        <v>Polo</v>
      </c>
      <c r="J2433" t="str">
        <f>VLOOKUP($C2433,'Raw-products'!$A$2:$H$1261,MATCH(J$1,'Raw-products'!$A$1:$H$1,0))</f>
        <v>XL</v>
      </c>
      <c r="K2433" t="str">
        <f>VLOOKUP($C2433,'Raw-products'!$A$2:$H$1261,MATCH(K$1,'Raw-products'!$A$1:$H$1,0))</f>
        <v>indigo</v>
      </c>
      <c r="L2433">
        <f>VLOOKUP($C2433,'Raw-products'!$A$2:$H$1261,MATCH(L$1,'Raw-products'!$A$1:$H$1,0))</f>
        <v>117</v>
      </c>
      <c r="M2433">
        <f>VLOOKUP($C2433,'Raw-products'!$A$2:$H$1261,MATCH(M$1,'Raw-products'!$A$1:$H$1,0))</f>
        <v>56</v>
      </c>
      <c r="N2433" s="5">
        <f t="shared" si="74"/>
        <v>6552</v>
      </c>
      <c r="O2433" cm="1">
        <f t="array" ref="O2433:R2433">_xlfn.XLOOKUP($B2433,'Raw -orders'!$A:$A,'Raw -orders'!$B:$E)</f>
        <v>895</v>
      </c>
      <c r="P2433">
        <v>42647</v>
      </c>
      <c r="Q2433" s="1">
        <v>44310</v>
      </c>
      <c r="R2433" s="1">
        <v>44319</v>
      </c>
      <c r="S2433" t="str" cm="1">
        <f t="array" ref="S2433:Z2433">_xlfn.XLOOKUP($O2433,'Raw - customers'!$A:$A,'Raw - customers'!$B:$I)</f>
        <v>Robena Gilbert</v>
      </c>
      <c r="T2433" t="str">
        <v>Genderfluid</v>
      </c>
      <c r="U2433">
        <v>37</v>
      </c>
      <c r="V2433" t="str">
        <v>6873 Berge StreetApt. 755</v>
      </c>
      <c r="W2433">
        <v>6795</v>
      </c>
      <c r="X2433" t="str">
        <v>Lake Bellahaven</v>
      </c>
      <c r="Y2433" t="str">
        <v>Queensland</v>
      </c>
      <c r="Z2433" t="str">
        <v>Australia</v>
      </c>
      <c r="AA2433">
        <v>4</v>
      </c>
      <c r="AB2433" s="3" t="str">
        <f t="shared" si="75"/>
        <v>0 to 10</v>
      </c>
      <c r="AM2433" s="6">
        <v>895</v>
      </c>
      <c r="AN2433" s="6" t="s">
        <v>1355</v>
      </c>
    </row>
    <row r="2434" spans="1:40" x14ac:dyDescent="0.25">
      <c r="A2434">
        <v>2432</v>
      </c>
      <c r="B2434">
        <v>493</v>
      </c>
      <c r="C2434">
        <v>148</v>
      </c>
      <c r="D2434">
        <v>91</v>
      </c>
      <c r="E2434">
        <v>3</v>
      </c>
      <c r="F2434">
        <v>273</v>
      </c>
      <c r="G2434">
        <v>1</v>
      </c>
      <c r="H2434" t="str">
        <f>VLOOKUP($C2434,'Raw-products'!$A$2:$H$1261,MATCH(H$1,'Raw-products'!$A$1:$H$1,0))</f>
        <v>Shirt</v>
      </c>
      <c r="I2434" t="str">
        <f>VLOOKUP($C2434,'Raw-products'!$A$2:$H$1261,MATCH(I$1,'Raw-products'!$A$1:$H$1,0))</f>
        <v>Linen</v>
      </c>
      <c r="J2434" t="str">
        <f>VLOOKUP($C2434,'Raw-products'!$A$2:$H$1261,MATCH(J$1,'Raw-products'!$A$1:$H$1,0))</f>
        <v>L</v>
      </c>
      <c r="K2434" t="str">
        <f>VLOOKUP($C2434,'Raw-products'!$A$2:$H$1261,MATCH(K$1,'Raw-products'!$A$1:$H$1,0))</f>
        <v>orange</v>
      </c>
      <c r="L2434">
        <f>VLOOKUP($C2434,'Raw-products'!$A$2:$H$1261,MATCH(L$1,'Raw-products'!$A$1:$H$1,0))</f>
        <v>116</v>
      </c>
      <c r="M2434">
        <f>VLOOKUP($C2434,'Raw-products'!$A$2:$H$1261,MATCH(M$1,'Raw-products'!$A$1:$H$1,0))</f>
        <v>73</v>
      </c>
      <c r="N2434" s="5">
        <f t="shared" si="74"/>
        <v>8468</v>
      </c>
      <c r="O2434" cm="1">
        <f t="array" ref="O2434:R2434">_xlfn.XLOOKUP($B2434,'Raw -orders'!$A:$A,'Raw -orders'!$B:$E)</f>
        <v>895</v>
      </c>
      <c r="P2434">
        <v>42647</v>
      </c>
      <c r="Q2434" s="1">
        <v>44310</v>
      </c>
      <c r="R2434" s="1">
        <v>44319</v>
      </c>
      <c r="S2434" t="str" cm="1">
        <f t="array" ref="S2434:Z2434">_xlfn.XLOOKUP($O2434,'Raw - customers'!$A:$A,'Raw - customers'!$B:$I)</f>
        <v>Robena Gilbert</v>
      </c>
      <c r="T2434" t="str">
        <v>Genderfluid</v>
      </c>
      <c r="U2434">
        <v>37</v>
      </c>
      <c r="V2434" t="str">
        <v>6873 Berge StreetApt. 755</v>
      </c>
      <c r="W2434">
        <v>6795</v>
      </c>
      <c r="X2434" t="str">
        <v>Lake Bellahaven</v>
      </c>
      <c r="Y2434" t="str">
        <v>Queensland</v>
      </c>
      <c r="Z2434" t="str">
        <v>Australia</v>
      </c>
      <c r="AA2434">
        <v>4</v>
      </c>
      <c r="AB2434" s="3" t="str">
        <f t="shared" si="75"/>
        <v>0 to 10</v>
      </c>
      <c r="AM2434" s="6">
        <v>895</v>
      </c>
      <c r="AN2434" s="6" t="s">
        <v>1355</v>
      </c>
    </row>
    <row r="2435" spans="1:40" x14ac:dyDescent="0.25">
      <c r="A2435">
        <v>2433</v>
      </c>
      <c r="B2435">
        <v>493</v>
      </c>
      <c r="C2435">
        <v>756</v>
      </c>
      <c r="D2435">
        <v>109</v>
      </c>
      <c r="E2435">
        <v>1</v>
      </c>
      <c r="F2435">
        <v>109</v>
      </c>
      <c r="G2435">
        <v>1</v>
      </c>
      <c r="H2435" t="str">
        <f>VLOOKUP($C2435,'Raw-products'!$A$2:$H$1261,MATCH(H$1,'Raw-products'!$A$1:$H$1,0))</f>
        <v>Jacket</v>
      </c>
      <c r="I2435" t="str">
        <f>VLOOKUP($C2435,'Raw-products'!$A$2:$H$1261,MATCH(I$1,'Raw-products'!$A$1:$H$1,0))</f>
        <v>Peacoat</v>
      </c>
      <c r="J2435" t="str">
        <f>VLOOKUP($C2435,'Raw-products'!$A$2:$H$1261,MATCH(J$1,'Raw-products'!$A$1:$H$1,0))</f>
        <v>S</v>
      </c>
      <c r="K2435" t="str">
        <f>VLOOKUP($C2435,'Raw-products'!$A$2:$H$1261,MATCH(K$1,'Raw-products'!$A$1:$H$1,0))</f>
        <v>blue</v>
      </c>
      <c r="L2435">
        <f>VLOOKUP($C2435,'Raw-products'!$A$2:$H$1261,MATCH(L$1,'Raw-products'!$A$1:$H$1,0))</f>
        <v>102</v>
      </c>
      <c r="M2435">
        <f>VLOOKUP($C2435,'Raw-products'!$A$2:$H$1261,MATCH(M$1,'Raw-products'!$A$1:$H$1,0))</f>
        <v>50</v>
      </c>
      <c r="N2435" s="5">
        <f t="shared" ref="N2435:N2498" si="76">$L2435*$M2435</f>
        <v>5100</v>
      </c>
      <c r="O2435" cm="1">
        <f t="array" ref="O2435:R2435">_xlfn.XLOOKUP($B2435,'Raw -orders'!$A:$A,'Raw -orders'!$B:$E)</f>
        <v>895</v>
      </c>
      <c r="P2435">
        <v>42647</v>
      </c>
      <c r="Q2435" s="1">
        <v>44310</v>
      </c>
      <c r="R2435" s="1">
        <v>44319</v>
      </c>
      <c r="S2435" t="str" cm="1">
        <f t="array" ref="S2435:Z2435">_xlfn.XLOOKUP($O2435,'Raw - customers'!$A:$A,'Raw - customers'!$B:$I)</f>
        <v>Robena Gilbert</v>
      </c>
      <c r="T2435" t="str">
        <v>Genderfluid</v>
      </c>
      <c r="U2435">
        <v>37</v>
      </c>
      <c r="V2435" t="str">
        <v>6873 Berge StreetApt. 755</v>
      </c>
      <c r="W2435">
        <v>6795</v>
      </c>
      <c r="X2435" t="str">
        <v>Lake Bellahaven</v>
      </c>
      <c r="Y2435" t="str">
        <v>Queensland</v>
      </c>
      <c r="Z2435" t="str">
        <v>Australia</v>
      </c>
      <c r="AA2435">
        <v>4</v>
      </c>
      <c r="AB2435" s="3" t="str">
        <f t="shared" ref="AB2435:AB2498" si="77">IF(AND(DATEDIF($Q2435,$R2435,"D")&gt;0,DATEDIF($Q2435,$R2435,"D")&lt;=10),"0 to 10",IF(AND(DATEDIF($Q2435,$R2435,"D")&gt;10,DATEDIF($Q2435,$R2435,"D")&lt;=20),"10 to 20",IF(AND(DATEDIF($Q2435,$R2435,"D")&gt;20,DATEDIF($Q2435,$R2435,"D")&lt;=30),"20 to 30")))</f>
        <v>0 to 10</v>
      </c>
      <c r="AM2435" s="6">
        <v>895</v>
      </c>
      <c r="AN2435" s="6" t="s">
        <v>1355</v>
      </c>
    </row>
    <row r="2436" spans="1:40" x14ac:dyDescent="0.25">
      <c r="A2436">
        <v>2434</v>
      </c>
      <c r="B2436">
        <v>494</v>
      </c>
      <c r="C2436">
        <v>409</v>
      </c>
      <c r="D2436">
        <v>119</v>
      </c>
      <c r="E2436">
        <v>3</v>
      </c>
      <c r="F2436">
        <v>357</v>
      </c>
      <c r="G2436">
        <v>1</v>
      </c>
      <c r="H2436" t="str">
        <f>VLOOKUP($C2436,'Raw-products'!$A$2:$H$1261,MATCH(H$1,'Raw-products'!$A$1:$H$1,0))</f>
        <v>Shirt</v>
      </c>
      <c r="I2436" t="str">
        <f>VLOOKUP($C2436,'Raw-products'!$A$2:$H$1261,MATCH(I$1,'Raw-products'!$A$1:$H$1,0))</f>
        <v>Casual Slim Fit</v>
      </c>
      <c r="J2436" t="str">
        <f>VLOOKUP($C2436,'Raw-products'!$A$2:$H$1261,MATCH(J$1,'Raw-products'!$A$1:$H$1,0))</f>
        <v>XL</v>
      </c>
      <c r="K2436" t="str">
        <f>VLOOKUP($C2436,'Raw-products'!$A$2:$H$1261,MATCH(K$1,'Raw-products'!$A$1:$H$1,0))</f>
        <v>blue</v>
      </c>
      <c r="L2436">
        <f>VLOOKUP($C2436,'Raw-products'!$A$2:$H$1261,MATCH(L$1,'Raw-products'!$A$1:$H$1,0))</f>
        <v>113</v>
      </c>
      <c r="M2436">
        <f>VLOOKUP($C2436,'Raw-products'!$A$2:$H$1261,MATCH(M$1,'Raw-products'!$A$1:$H$1,0))</f>
        <v>68</v>
      </c>
      <c r="N2436" s="5">
        <f t="shared" si="76"/>
        <v>7684</v>
      </c>
      <c r="O2436" cm="1">
        <f t="array" ref="O2436:R2436">_xlfn.XLOOKUP($B2436,'Raw -orders'!$A:$A,'Raw -orders'!$B:$E)</f>
        <v>740</v>
      </c>
      <c r="P2436">
        <v>37675</v>
      </c>
      <c r="Q2436" s="1">
        <v>44408</v>
      </c>
      <c r="R2436" s="1">
        <v>44423</v>
      </c>
      <c r="S2436" t="str" cm="1">
        <f t="array" ref="S2436:Z2436">_xlfn.XLOOKUP($O2436,'Raw - customers'!$A:$A,'Raw - customers'!$B:$I)</f>
        <v>Meryl Neeson</v>
      </c>
      <c r="T2436" t="str">
        <v>Non-binary</v>
      </c>
      <c r="U2436">
        <v>73</v>
      </c>
      <c r="V2436" t="str">
        <v>7490 Lily WaySuite 419</v>
      </c>
      <c r="W2436">
        <v>531</v>
      </c>
      <c r="X2436" t="str">
        <v>Port Molly</v>
      </c>
      <c r="Y2436" t="str">
        <v>Tasmania</v>
      </c>
      <c r="Z2436" t="str">
        <v>Australia</v>
      </c>
      <c r="AA2436">
        <v>7</v>
      </c>
      <c r="AB2436" s="3" t="str">
        <f t="shared" si="77"/>
        <v>10 to 20</v>
      </c>
      <c r="AM2436" s="6">
        <v>740</v>
      </c>
      <c r="AN2436" s="6" t="s">
        <v>1414</v>
      </c>
    </row>
    <row r="2437" spans="1:40" x14ac:dyDescent="0.25">
      <c r="A2437">
        <v>2435</v>
      </c>
      <c r="B2437">
        <v>494</v>
      </c>
      <c r="C2437">
        <v>475</v>
      </c>
      <c r="D2437">
        <v>118</v>
      </c>
      <c r="E2437">
        <v>3</v>
      </c>
      <c r="F2437">
        <v>354</v>
      </c>
      <c r="G2437">
        <v>1</v>
      </c>
      <c r="H2437" t="str">
        <f>VLOOKUP($C2437,'Raw-products'!$A$2:$H$1261,MATCH(H$1,'Raw-products'!$A$1:$H$1,0))</f>
        <v>Jacket</v>
      </c>
      <c r="I2437" t="str">
        <f>VLOOKUP($C2437,'Raw-products'!$A$2:$H$1261,MATCH(I$1,'Raw-products'!$A$1:$H$1,0))</f>
        <v>Puffer</v>
      </c>
      <c r="J2437" t="str">
        <f>VLOOKUP($C2437,'Raw-products'!$A$2:$H$1261,MATCH(J$1,'Raw-products'!$A$1:$H$1,0))</f>
        <v>XS</v>
      </c>
      <c r="K2437" t="str">
        <f>VLOOKUP($C2437,'Raw-products'!$A$2:$H$1261,MATCH(K$1,'Raw-products'!$A$1:$H$1,0))</f>
        <v>blue</v>
      </c>
      <c r="L2437">
        <f>VLOOKUP($C2437,'Raw-products'!$A$2:$H$1261,MATCH(L$1,'Raw-products'!$A$1:$H$1,0))</f>
        <v>110</v>
      </c>
      <c r="M2437">
        <f>VLOOKUP($C2437,'Raw-products'!$A$2:$H$1261,MATCH(M$1,'Raw-products'!$A$1:$H$1,0))</f>
        <v>57</v>
      </c>
      <c r="N2437" s="5">
        <f t="shared" si="76"/>
        <v>6270</v>
      </c>
      <c r="O2437" cm="1">
        <f t="array" ref="O2437:R2437">_xlfn.XLOOKUP($B2437,'Raw -orders'!$A:$A,'Raw -orders'!$B:$E)</f>
        <v>740</v>
      </c>
      <c r="P2437">
        <v>37675</v>
      </c>
      <c r="Q2437" s="1">
        <v>44408</v>
      </c>
      <c r="R2437" s="1">
        <v>44423</v>
      </c>
      <c r="S2437" t="str" cm="1">
        <f t="array" ref="S2437:Z2437">_xlfn.XLOOKUP($O2437,'Raw - customers'!$A:$A,'Raw - customers'!$B:$I)</f>
        <v>Meryl Neeson</v>
      </c>
      <c r="T2437" t="str">
        <v>Non-binary</v>
      </c>
      <c r="U2437">
        <v>73</v>
      </c>
      <c r="V2437" t="str">
        <v>7490 Lily WaySuite 419</v>
      </c>
      <c r="W2437">
        <v>531</v>
      </c>
      <c r="X2437" t="str">
        <v>Port Molly</v>
      </c>
      <c r="Y2437" t="str">
        <v>Tasmania</v>
      </c>
      <c r="Z2437" t="str">
        <v>Australia</v>
      </c>
      <c r="AA2437">
        <v>7</v>
      </c>
      <c r="AB2437" s="3" t="str">
        <f t="shared" si="77"/>
        <v>10 to 20</v>
      </c>
      <c r="AM2437" s="6">
        <v>740</v>
      </c>
      <c r="AN2437" s="6" t="s">
        <v>1414</v>
      </c>
    </row>
    <row r="2438" spans="1:40" x14ac:dyDescent="0.25">
      <c r="A2438">
        <v>2436</v>
      </c>
      <c r="B2438">
        <v>494</v>
      </c>
      <c r="C2438">
        <v>469</v>
      </c>
      <c r="D2438">
        <v>118</v>
      </c>
      <c r="E2438">
        <v>3</v>
      </c>
      <c r="F2438">
        <v>354</v>
      </c>
      <c r="G2438">
        <v>1</v>
      </c>
      <c r="H2438" t="str">
        <f>VLOOKUP($C2438,'Raw-products'!$A$2:$H$1261,MATCH(H$1,'Raw-products'!$A$1:$H$1,0))</f>
        <v>Jacket</v>
      </c>
      <c r="I2438" t="str">
        <f>VLOOKUP($C2438,'Raw-products'!$A$2:$H$1261,MATCH(I$1,'Raw-products'!$A$1:$H$1,0))</f>
        <v>Puffer</v>
      </c>
      <c r="J2438" t="str">
        <f>VLOOKUP($C2438,'Raw-products'!$A$2:$H$1261,MATCH(J$1,'Raw-products'!$A$1:$H$1,0))</f>
        <v>XL</v>
      </c>
      <c r="K2438" t="str">
        <f>VLOOKUP($C2438,'Raw-products'!$A$2:$H$1261,MATCH(K$1,'Raw-products'!$A$1:$H$1,0))</f>
        <v>yellow</v>
      </c>
      <c r="L2438">
        <f>VLOOKUP($C2438,'Raw-products'!$A$2:$H$1261,MATCH(L$1,'Raw-products'!$A$1:$H$1,0))</f>
        <v>110</v>
      </c>
      <c r="M2438">
        <f>VLOOKUP($C2438,'Raw-products'!$A$2:$H$1261,MATCH(M$1,'Raw-products'!$A$1:$H$1,0))</f>
        <v>65</v>
      </c>
      <c r="N2438" s="5">
        <f t="shared" si="76"/>
        <v>7150</v>
      </c>
      <c r="O2438" cm="1">
        <f t="array" ref="O2438:R2438">_xlfn.XLOOKUP($B2438,'Raw -orders'!$A:$A,'Raw -orders'!$B:$E)</f>
        <v>740</v>
      </c>
      <c r="P2438">
        <v>37675</v>
      </c>
      <c r="Q2438" s="1">
        <v>44408</v>
      </c>
      <c r="R2438" s="1">
        <v>44423</v>
      </c>
      <c r="S2438" t="str" cm="1">
        <f t="array" ref="S2438:Z2438">_xlfn.XLOOKUP($O2438,'Raw - customers'!$A:$A,'Raw - customers'!$B:$I)</f>
        <v>Meryl Neeson</v>
      </c>
      <c r="T2438" t="str">
        <v>Non-binary</v>
      </c>
      <c r="U2438">
        <v>73</v>
      </c>
      <c r="V2438" t="str">
        <v>7490 Lily WaySuite 419</v>
      </c>
      <c r="W2438">
        <v>531</v>
      </c>
      <c r="X2438" t="str">
        <v>Port Molly</v>
      </c>
      <c r="Y2438" t="str">
        <v>Tasmania</v>
      </c>
      <c r="Z2438" t="str">
        <v>Australia</v>
      </c>
      <c r="AA2438">
        <v>7</v>
      </c>
      <c r="AB2438" s="3" t="str">
        <f t="shared" si="77"/>
        <v>10 to 20</v>
      </c>
      <c r="AM2438" s="6">
        <v>740</v>
      </c>
      <c r="AN2438" s="6" t="s">
        <v>1414</v>
      </c>
    </row>
    <row r="2439" spans="1:40" x14ac:dyDescent="0.25">
      <c r="A2439">
        <v>2437</v>
      </c>
      <c r="B2439">
        <v>494</v>
      </c>
      <c r="C2439">
        <v>608</v>
      </c>
      <c r="D2439">
        <v>112</v>
      </c>
      <c r="E2439">
        <v>2</v>
      </c>
      <c r="F2439">
        <v>224</v>
      </c>
      <c r="G2439">
        <v>1</v>
      </c>
      <c r="H2439" t="str">
        <f>VLOOKUP($C2439,'Raw-products'!$A$2:$H$1261,MATCH(H$1,'Raw-products'!$A$1:$H$1,0))</f>
        <v>Jacket</v>
      </c>
      <c r="I2439" t="str">
        <f>VLOOKUP($C2439,'Raw-products'!$A$2:$H$1261,MATCH(I$1,'Raw-products'!$A$1:$H$1,0))</f>
        <v>Cardigan</v>
      </c>
      <c r="J2439" t="str">
        <f>VLOOKUP($C2439,'Raw-products'!$A$2:$H$1261,MATCH(J$1,'Raw-products'!$A$1:$H$1,0))</f>
        <v>L</v>
      </c>
      <c r="K2439" t="str">
        <f>VLOOKUP($C2439,'Raw-products'!$A$2:$H$1261,MATCH(K$1,'Raw-products'!$A$1:$H$1,0))</f>
        <v>yellow</v>
      </c>
      <c r="L2439">
        <f>VLOOKUP($C2439,'Raw-products'!$A$2:$H$1261,MATCH(L$1,'Raw-products'!$A$1:$H$1,0))</f>
        <v>118</v>
      </c>
      <c r="M2439">
        <f>VLOOKUP($C2439,'Raw-products'!$A$2:$H$1261,MATCH(M$1,'Raw-products'!$A$1:$H$1,0))</f>
        <v>50</v>
      </c>
      <c r="N2439" s="5">
        <f t="shared" si="76"/>
        <v>5900</v>
      </c>
      <c r="O2439" cm="1">
        <f t="array" ref="O2439:R2439">_xlfn.XLOOKUP($B2439,'Raw -orders'!$A:$A,'Raw -orders'!$B:$E)</f>
        <v>740</v>
      </c>
      <c r="P2439">
        <v>37675</v>
      </c>
      <c r="Q2439" s="1">
        <v>44408</v>
      </c>
      <c r="R2439" s="1">
        <v>44423</v>
      </c>
      <c r="S2439" t="str" cm="1">
        <f t="array" ref="S2439:Z2439">_xlfn.XLOOKUP($O2439,'Raw - customers'!$A:$A,'Raw - customers'!$B:$I)</f>
        <v>Meryl Neeson</v>
      </c>
      <c r="T2439" t="str">
        <v>Non-binary</v>
      </c>
      <c r="U2439">
        <v>73</v>
      </c>
      <c r="V2439" t="str">
        <v>7490 Lily WaySuite 419</v>
      </c>
      <c r="W2439">
        <v>531</v>
      </c>
      <c r="X2439" t="str">
        <v>Port Molly</v>
      </c>
      <c r="Y2439" t="str">
        <v>Tasmania</v>
      </c>
      <c r="Z2439" t="str">
        <v>Australia</v>
      </c>
      <c r="AA2439">
        <v>7</v>
      </c>
      <c r="AB2439" s="3" t="str">
        <f t="shared" si="77"/>
        <v>10 to 20</v>
      </c>
      <c r="AM2439" s="6">
        <v>740</v>
      </c>
      <c r="AN2439" s="6" t="s">
        <v>1414</v>
      </c>
    </row>
    <row r="2440" spans="1:40" x14ac:dyDescent="0.25">
      <c r="A2440">
        <v>2438</v>
      </c>
      <c r="B2440">
        <v>494</v>
      </c>
      <c r="C2440">
        <v>491</v>
      </c>
      <c r="D2440">
        <v>102</v>
      </c>
      <c r="E2440">
        <v>1</v>
      </c>
      <c r="F2440">
        <v>102</v>
      </c>
      <c r="G2440">
        <v>1</v>
      </c>
      <c r="H2440" t="str">
        <f>VLOOKUP($C2440,'Raw-products'!$A$2:$H$1261,MATCH(H$1,'Raw-products'!$A$1:$H$1,0))</f>
        <v>Jacket</v>
      </c>
      <c r="I2440" t="str">
        <f>VLOOKUP($C2440,'Raw-products'!$A$2:$H$1261,MATCH(I$1,'Raw-products'!$A$1:$H$1,0))</f>
        <v>Windbreaker</v>
      </c>
      <c r="J2440" t="str">
        <f>VLOOKUP($C2440,'Raw-products'!$A$2:$H$1261,MATCH(J$1,'Raw-products'!$A$1:$H$1,0))</f>
        <v>S</v>
      </c>
      <c r="K2440" t="str">
        <f>VLOOKUP($C2440,'Raw-products'!$A$2:$H$1261,MATCH(K$1,'Raw-products'!$A$1:$H$1,0))</f>
        <v>red</v>
      </c>
      <c r="L2440">
        <f>VLOOKUP($C2440,'Raw-products'!$A$2:$H$1261,MATCH(L$1,'Raw-products'!$A$1:$H$1,0))</f>
        <v>109</v>
      </c>
      <c r="M2440">
        <f>VLOOKUP($C2440,'Raw-products'!$A$2:$H$1261,MATCH(M$1,'Raw-products'!$A$1:$H$1,0))</f>
        <v>54</v>
      </c>
      <c r="N2440" s="5">
        <f t="shared" si="76"/>
        <v>5886</v>
      </c>
      <c r="O2440" cm="1">
        <f t="array" ref="O2440:R2440">_xlfn.XLOOKUP($B2440,'Raw -orders'!$A:$A,'Raw -orders'!$B:$E)</f>
        <v>740</v>
      </c>
      <c r="P2440">
        <v>37675</v>
      </c>
      <c r="Q2440" s="1">
        <v>44408</v>
      </c>
      <c r="R2440" s="1">
        <v>44423</v>
      </c>
      <c r="S2440" t="str" cm="1">
        <f t="array" ref="S2440:Z2440">_xlfn.XLOOKUP($O2440,'Raw - customers'!$A:$A,'Raw - customers'!$B:$I)</f>
        <v>Meryl Neeson</v>
      </c>
      <c r="T2440" t="str">
        <v>Non-binary</v>
      </c>
      <c r="U2440">
        <v>73</v>
      </c>
      <c r="V2440" t="str">
        <v>7490 Lily WaySuite 419</v>
      </c>
      <c r="W2440">
        <v>531</v>
      </c>
      <c r="X2440" t="str">
        <v>Port Molly</v>
      </c>
      <c r="Y2440" t="str">
        <v>Tasmania</v>
      </c>
      <c r="Z2440" t="str">
        <v>Australia</v>
      </c>
      <c r="AA2440">
        <v>7</v>
      </c>
      <c r="AB2440" s="3" t="str">
        <f t="shared" si="77"/>
        <v>10 to 20</v>
      </c>
      <c r="AM2440" s="6">
        <v>740</v>
      </c>
      <c r="AN2440" s="6" t="s">
        <v>1414</v>
      </c>
    </row>
    <row r="2441" spans="1:40" x14ac:dyDescent="0.25">
      <c r="A2441">
        <v>2439</v>
      </c>
      <c r="B2441">
        <v>494</v>
      </c>
      <c r="C2441">
        <v>502</v>
      </c>
      <c r="D2441">
        <v>102</v>
      </c>
      <c r="E2441">
        <v>3</v>
      </c>
      <c r="F2441">
        <v>306</v>
      </c>
      <c r="G2441">
        <v>1</v>
      </c>
      <c r="H2441" t="str">
        <f>VLOOKUP($C2441,'Raw-products'!$A$2:$H$1261,MATCH(H$1,'Raw-products'!$A$1:$H$1,0))</f>
        <v>Jacket</v>
      </c>
      <c r="I2441" t="str">
        <f>VLOOKUP($C2441,'Raw-products'!$A$2:$H$1261,MATCH(I$1,'Raw-products'!$A$1:$H$1,0))</f>
        <v>Windbreaker</v>
      </c>
      <c r="J2441" t="str">
        <f>VLOOKUP($C2441,'Raw-products'!$A$2:$H$1261,MATCH(J$1,'Raw-products'!$A$1:$H$1,0))</f>
        <v>M</v>
      </c>
      <c r="K2441" t="str">
        <f>VLOOKUP($C2441,'Raw-products'!$A$2:$H$1261,MATCH(K$1,'Raw-products'!$A$1:$H$1,0))</f>
        <v>yellow</v>
      </c>
      <c r="L2441">
        <f>VLOOKUP($C2441,'Raw-products'!$A$2:$H$1261,MATCH(L$1,'Raw-products'!$A$1:$H$1,0))</f>
        <v>109</v>
      </c>
      <c r="M2441">
        <f>VLOOKUP($C2441,'Raw-products'!$A$2:$H$1261,MATCH(M$1,'Raw-products'!$A$1:$H$1,0))</f>
        <v>52</v>
      </c>
      <c r="N2441" s="5">
        <f t="shared" si="76"/>
        <v>5668</v>
      </c>
      <c r="O2441" cm="1">
        <f t="array" ref="O2441:R2441">_xlfn.XLOOKUP($B2441,'Raw -orders'!$A:$A,'Raw -orders'!$B:$E)</f>
        <v>740</v>
      </c>
      <c r="P2441">
        <v>37675</v>
      </c>
      <c r="Q2441" s="1">
        <v>44408</v>
      </c>
      <c r="R2441" s="1">
        <v>44423</v>
      </c>
      <c r="S2441" t="str" cm="1">
        <f t="array" ref="S2441:Z2441">_xlfn.XLOOKUP($O2441,'Raw - customers'!$A:$A,'Raw - customers'!$B:$I)</f>
        <v>Meryl Neeson</v>
      </c>
      <c r="T2441" t="str">
        <v>Non-binary</v>
      </c>
      <c r="U2441">
        <v>73</v>
      </c>
      <c r="V2441" t="str">
        <v>7490 Lily WaySuite 419</v>
      </c>
      <c r="W2441">
        <v>531</v>
      </c>
      <c r="X2441" t="str">
        <v>Port Molly</v>
      </c>
      <c r="Y2441" t="str">
        <v>Tasmania</v>
      </c>
      <c r="Z2441" t="str">
        <v>Australia</v>
      </c>
      <c r="AA2441">
        <v>7</v>
      </c>
      <c r="AB2441" s="3" t="str">
        <f t="shared" si="77"/>
        <v>10 to 20</v>
      </c>
      <c r="AM2441" s="6">
        <v>740</v>
      </c>
      <c r="AN2441" s="6" t="s">
        <v>1414</v>
      </c>
    </row>
    <row r="2442" spans="1:40" x14ac:dyDescent="0.25">
      <c r="A2442">
        <v>2440</v>
      </c>
      <c r="B2442">
        <v>494</v>
      </c>
      <c r="C2442">
        <v>450</v>
      </c>
      <c r="D2442">
        <v>107</v>
      </c>
      <c r="E2442">
        <v>2</v>
      </c>
      <c r="F2442">
        <v>214</v>
      </c>
      <c r="G2442">
        <v>1</v>
      </c>
      <c r="H2442" t="str">
        <f>VLOOKUP($C2442,'Raw-products'!$A$2:$H$1261,MATCH(H$1,'Raw-products'!$A$1:$H$1,0))</f>
        <v>Jacket</v>
      </c>
      <c r="I2442" t="str">
        <f>VLOOKUP($C2442,'Raw-products'!$A$2:$H$1261,MATCH(I$1,'Raw-products'!$A$1:$H$1,0))</f>
        <v>Denim</v>
      </c>
      <c r="J2442" t="str">
        <f>VLOOKUP($C2442,'Raw-products'!$A$2:$H$1261,MATCH(J$1,'Raw-products'!$A$1:$H$1,0))</f>
        <v>XS</v>
      </c>
      <c r="K2442" t="str">
        <f>VLOOKUP($C2442,'Raw-products'!$A$2:$H$1261,MATCH(K$1,'Raw-products'!$A$1:$H$1,0))</f>
        <v>violet</v>
      </c>
      <c r="L2442">
        <f>VLOOKUP($C2442,'Raw-products'!$A$2:$H$1261,MATCH(L$1,'Raw-products'!$A$1:$H$1,0))</f>
        <v>92</v>
      </c>
      <c r="M2442">
        <f>VLOOKUP($C2442,'Raw-products'!$A$2:$H$1261,MATCH(M$1,'Raw-products'!$A$1:$H$1,0))</f>
        <v>65</v>
      </c>
      <c r="N2442" s="5">
        <f t="shared" si="76"/>
        <v>5980</v>
      </c>
      <c r="O2442" cm="1">
        <f t="array" ref="O2442:R2442">_xlfn.XLOOKUP($B2442,'Raw -orders'!$A:$A,'Raw -orders'!$B:$E)</f>
        <v>740</v>
      </c>
      <c r="P2442">
        <v>37675</v>
      </c>
      <c r="Q2442" s="1">
        <v>44408</v>
      </c>
      <c r="R2442" s="1">
        <v>44423</v>
      </c>
      <c r="S2442" t="str" cm="1">
        <f t="array" ref="S2442:Z2442">_xlfn.XLOOKUP($O2442,'Raw - customers'!$A:$A,'Raw - customers'!$B:$I)</f>
        <v>Meryl Neeson</v>
      </c>
      <c r="T2442" t="str">
        <v>Non-binary</v>
      </c>
      <c r="U2442">
        <v>73</v>
      </c>
      <c r="V2442" t="str">
        <v>7490 Lily WaySuite 419</v>
      </c>
      <c r="W2442">
        <v>531</v>
      </c>
      <c r="X2442" t="str">
        <v>Port Molly</v>
      </c>
      <c r="Y2442" t="str">
        <v>Tasmania</v>
      </c>
      <c r="Z2442" t="str">
        <v>Australia</v>
      </c>
      <c r="AA2442">
        <v>7</v>
      </c>
      <c r="AB2442" s="3" t="str">
        <f t="shared" si="77"/>
        <v>10 to 20</v>
      </c>
      <c r="AM2442" s="6">
        <v>740</v>
      </c>
      <c r="AN2442" s="6" t="s">
        <v>1414</v>
      </c>
    </row>
    <row r="2443" spans="1:40" x14ac:dyDescent="0.25">
      <c r="A2443">
        <v>2441</v>
      </c>
      <c r="B2443">
        <v>494</v>
      </c>
      <c r="C2443">
        <v>389</v>
      </c>
      <c r="D2443">
        <v>119</v>
      </c>
      <c r="E2443">
        <v>3</v>
      </c>
      <c r="F2443">
        <v>357</v>
      </c>
      <c r="G2443">
        <v>1</v>
      </c>
      <c r="H2443" t="str">
        <f>VLOOKUP($C2443,'Raw-products'!$A$2:$H$1261,MATCH(H$1,'Raw-products'!$A$1:$H$1,0))</f>
        <v>Shirt</v>
      </c>
      <c r="I2443" t="str">
        <f>VLOOKUP($C2443,'Raw-products'!$A$2:$H$1261,MATCH(I$1,'Raw-products'!$A$1:$H$1,0))</f>
        <v>Casual Slim Fit</v>
      </c>
      <c r="J2443" t="str">
        <f>VLOOKUP($C2443,'Raw-products'!$A$2:$H$1261,MATCH(J$1,'Raw-products'!$A$1:$H$1,0))</f>
        <v>XL</v>
      </c>
      <c r="K2443" t="str">
        <f>VLOOKUP($C2443,'Raw-products'!$A$2:$H$1261,MATCH(K$1,'Raw-products'!$A$1:$H$1,0))</f>
        <v>red</v>
      </c>
      <c r="L2443">
        <f>VLOOKUP($C2443,'Raw-products'!$A$2:$H$1261,MATCH(L$1,'Raw-products'!$A$1:$H$1,0))</f>
        <v>113</v>
      </c>
      <c r="M2443">
        <f>VLOOKUP($C2443,'Raw-products'!$A$2:$H$1261,MATCH(M$1,'Raw-products'!$A$1:$H$1,0))</f>
        <v>47</v>
      </c>
      <c r="N2443" s="5">
        <f t="shared" si="76"/>
        <v>5311</v>
      </c>
      <c r="O2443" cm="1">
        <f t="array" ref="O2443:R2443">_xlfn.XLOOKUP($B2443,'Raw -orders'!$A:$A,'Raw -orders'!$B:$E)</f>
        <v>740</v>
      </c>
      <c r="P2443">
        <v>37675</v>
      </c>
      <c r="Q2443" s="1">
        <v>44408</v>
      </c>
      <c r="R2443" s="1">
        <v>44423</v>
      </c>
      <c r="S2443" t="str" cm="1">
        <f t="array" ref="S2443:Z2443">_xlfn.XLOOKUP($O2443,'Raw - customers'!$A:$A,'Raw - customers'!$B:$I)</f>
        <v>Meryl Neeson</v>
      </c>
      <c r="T2443" t="str">
        <v>Non-binary</v>
      </c>
      <c r="U2443">
        <v>73</v>
      </c>
      <c r="V2443" t="str">
        <v>7490 Lily WaySuite 419</v>
      </c>
      <c r="W2443">
        <v>531</v>
      </c>
      <c r="X2443" t="str">
        <v>Port Molly</v>
      </c>
      <c r="Y2443" t="str">
        <v>Tasmania</v>
      </c>
      <c r="Z2443" t="str">
        <v>Australia</v>
      </c>
      <c r="AA2443">
        <v>7</v>
      </c>
      <c r="AB2443" s="3" t="str">
        <f t="shared" si="77"/>
        <v>10 to 20</v>
      </c>
      <c r="AM2443" s="6">
        <v>740</v>
      </c>
      <c r="AN2443" s="6" t="s">
        <v>1414</v>
      </c>
    </row>
    <row r="2444" spans="1:40" x14ac:dyDescent="0.25">
      <c r="A2444">
        <v>2442</v>
      </c>
      <c r="B2444">
        <v>495</v>
      </c>
      <c r="C2444">
        <v>779</v>
      </c>
      <c r="D2444">
        <v>91</v>
      </c>
      <c r="E2444">
        <v>3</v>
      </c>
      <c r="F2444">
        <v>273</v>
      </c>
      <c r="G2444">
        <v>1</v>
      </c>
      <c r="H2444" t="str">
        <f>VLOOKUP($C2444,'Raw-products'!$A$2:$H$1261,MATCH(H$1,'Raw-products'!$A$1:$H$1,0))</f>
        <v>Jacket</v>
      </c>
      <c r="I2444" t="str">
        <f>VLOOKUP($C2444,'Raw-products'!$A$2:$H$1261,MATCH(I$1,'Raw-products'!$A$1:$H$1,0))</f>
        <v>Pullover</v>
      </c>
      <c r="J2444" t="str">
        <f>VLOOKUP($C2444,'Raw-products'!$A$2:$H$1261,MATCH(J$1,'Raw-products'!$A$1:$H$1,0))</f>
        <v>XL</v>
      </c>
      <c r="K2444" t="str">
        <f>VLOOKUP($C2444,'Raw-products'!$A$2:$H$1261,MATCH(K$1,'Raw-products'!$A$1:$H$1,0))</f>
        <v>orange</v>
      </c>
      <c r="L2444">
        <f>VLOOKUP($C2444,'Raw-products'!$A$2:$H$1261,MATCH(L$1,'Raw-products'!$A$1:$H$1,0))</f>
        <v>114</v>
      </c>
      <c r="M2444">
        <f>VLOOKUP($C2444,'Raw-products'!$A$2:$H$1261,MATCH(M$1,'Raw-products'!$A$1:$H$1,0))</f>
        <v>69</v>
      </c>
      <c r="N2444" s="5">
        <f t="shared" si="76"/>
        <v>7866</v>
      </c>
      <c r="O2444" cm="1">
        <f t="array" ref="O2444:R2444">_xlfn.XLOOKUP($B2444,'Raw -orders'!$A:$A,'Raw -orders'!$B:$E)</f>
        <v>352</v>
      </c>
      <c r="P2444">
        <v>41706</v>
      </c>
      <c r="Q2444" s="1">
        <v>44418</v>
      </c>
      <c r="R2444" s="1">
        <v>44427</v>
      </c>
      <c r="S2444" t="str" cm="1">
        <f t="array" ref="S2444:Z2444">_xlfn.XLOOKUP($O2444,'Raw - customers'!$A:$A,'Raw - customers'!$B:$I)</f>
        <v>Justin Marden</v>
      </c>
      <c r="T2444" t="str">
        <v>Bigender</v>
      </c>
      <c r="U2444">
        <v>31</v>
      </c>
      <c r="V2444" t="str">
        <v>813 O'reilly View RdSuite 466</v>
      </c>
      <c r="W2444">
        <v>4432</v>
      </c>
      <c r="X2444" t="str">
        <v>Port Ashtonhaven</v>
      </c>
      <c r="Y2444" t="str">
        <v>Queensland</v>
      </c>
      <c r="Z2444" t="str">
        <v>Australia</v>
      </c>
      <c r="AA2444">
        <v>8</v>
      </c>
      <c r="AB2444" s="3" t="str">
        <f t="shared" si="77"/>
        <v>0 to 10</v>
      </c>
      <c r="AM2444" s="6">
        <v>352</v>
      </c>
      <c r="AN2444" s="6" t="s">
        <v>1355</v>
      </c>
    </row>
    <row r="2445" spans="1:40" x14ac:dyDescent="0.25">
      <c r="A2445">
        <v>2443</v>
      </c>
      <c r="B2445">
        <v>495</v>
      </c>
      <c r="C2445">
        <v>363</v>
      </c>
      <c r="D2445">
        <v>94</v>
      </c>
      <c r="E2445">
        <v>2</v>
      </c>
      <c r="F2445">
        <v>188</v>
      </c>
      <c r="G2445">
        <v>1</v>
      </c>
      <c r="H2445" t="str">
        <f>VLOOKUP($C2445,'Raw-products'!$A$2:$H$1261,MATCH(H$1,'Raw-products'!$A$1:$H$1,0))</f>
        <v>Shirt</v>
      </c>
      <c r="I2445" t="str">
        <f>VLOOKUP($C2445,'Raw-products'!$A$2:$H$1261,MATCH(I$1,'Raw-products'!$A$1:$H$1,0))</f>
        <v>Henley</v>
      </c>
      <c r="J2445" t="str">
        <f>VLOOKUP($C2445,'Raw-products'!$A$2:$H$1261,MATCH(J$1,'Raw-products'!$A$1:$H$1,0))</f>
        <v>L</v>
      </c>
      <c r="K2445" t="str">
        <f>VLOOKUP($C2445,'Raw-products'!$A$2:$H$1261,MATCH(K$1,'Raw-products'!$A$1:$H$1,0))</f>
        <v>yellow</v>
      </c>
      <c r="L2445">
        <f>VLOOKUP($C2445,'Raw-products'!$A$2:$H$1261,MATCH(L$1,'Raw-products'!$A$1:$H$1,0))</f>
        <v>92</v>
      </c>
      <c r="M2445">
        <f>VLOOKUP($C2445,'Raw-products'!$A$2:$H$1261,MATCH(M$1,'Raw-products'!$A$1:$H$1,0))</f>
        <v>62</v>
      </c>
      <c r="N2445" s="5">
        <f t="shared" si="76"/>
        <v>5704</v>
      </c>
      <c r="O2445" cm="1">
        <f t="array" ref="O2445:R2445">_xlfn.XLOOKUP($B2445,'Raw -orders'!$A:$A,'Raw -orders'!$B:$E)</f>
        <v>352</v>
      </c>
      <c r="P2445">
        <v>41706</v>
      </c>
      <c r="Q2445" s="1">
        <v>44418</v>
      </c>
      <c r="R2445" s="1">
        <v>44427</v>
      </c>
      <c r="S2445" t="str" cm="1">
        <f t="array" ref="S2445:Z2445">_xlfn.XLOOKUP($O2445,'Raw - customers'!$A:$A,'Raw - customers'!$B:$I)</f>
        <v>Justin Marden</v>
      </c>
      <c r="T2445" t="str">
        <v>Bigender</v>
      </c>
      <c r="U2445">
        <v>31</v>
      </c>
      <c r="V2445" t="str">
        <v>813 O'reilly View RdSuite 466</v>
      </c>
      <c r="W2445">
        <v>4432</v>
      </c>
      <c r="X2445" t="str">
        <v>Port Ashtonhaven</v>
      </c>
      <c r="Y2445" t="str">
        <v>Queensland</v>
      </c>
      <c r="Z2445" t="str">
        <v>Australia</v>
      </c>
      <c r="AA2445">
        <v>8</v>
      </c>
      <c r="AB2445" s="3" t="str">
        <f t="shared" si="77"/>
        <v>0 to 10</v>
      </c>
      <c r="AM2445" s="6">
        <v>352</v>
      </c>
      <c r="AN2445" s="6" t="s">
        <v>1355</v>
      </c>
    </row>
    <row r="2446" spans="1:40" x14ac:dyDescent="0.25">
      <c r="A2446">
        <v>2444</v>
      </c>
      <c r="B2446">
        <v>495</v>
      </c>
      <c r="C2446">
        <v>819</v>
      </c>
      <c r="D2446">
        <v>117</v>
      </c>
      <c r="E2446">
        <v>1</v>
      </c>
      <c r="F2446">
        <v>117</v>
      </c>
      <c r="G2446">
        <v>1</v>
      </c>
      <c r="H2446" t="str">
        <f>VLOOKUP($C2446,'Raw-products'!$A$2:$H$1261,MATCH(H$1,'Raw-products'!$A$1:$H$1,0))</f>
        <v>Jacket</v>
      </c>
      <c r="I2446" t="str">
        <f>VLOOKUP($C2446,'Raw-products'!$A$2:$H$1261,MATCH(I$1,'Raw-products'!$A$1:$H$1,0))</f>
        <v>Shearling</v>
      </c>
      <c r="J2446" t="str">
        <f>VLOOKUP($C2446,'Raw-products'!$A$2:$H$1261,MATCH(J$1,'Raw-products'!$A$1:$H$1,0))</f>
        <v>XL</v>
      </c>
      <c r="K2446" t="str">
        <f>VLOOKUP($C2446,'Raw-products'!$A$2:$H$1261,MATCH(K$1,'Raw-products'!$A$1:$H$1,0))</f>
        <v>yellow</v>
      </c>
      <c r="L2446">
        <f>VLOOKUP($C2446,'Raw-products'!$A$2:$H$1261,MATCH(L$1,'Raw-products'!$A$1:$H$1,0))</f>
        <v>95</v>
      </c>
      <c r="M2446">
        <f>VLOOKUP($C2446,'Raw-products'!$A$2:$H$1261,MATCH(M$1,'Raw-products'!$A$1:$H$1,0))</f>
        <v>63</v>
      </c>
      <c r="N2446" s="5">
        <f t="shared" si="76"/>
        <v>5985</v>
      </c>
      <c r="O2446" cm="1">
        <f t="array" ref="O2446:R2446">_xlfn.XLOOKUP($B2446,'Raw -orders'!$A:$A,'Raw -orders'!$B:$E)</f>
        <v>352</v>
      </c>
      <c r="P2446">
        <v>41706</v>
      </c>
      <c r="Q2446" s="1">
        <v>44418</v>
      </c>
      <c r="R2446" s="1">
        <v>44427</v>
      </c>
      <c r="S2446" t="str" cm="1">
        <f t="array" ref="S2446:Z2446">_xlfn.XLOOKUP($O2446,'Raw - customers'!$A:$A,'Raw - customers'!$B:$I)</f>
        <v>Justin Marden</v>
      </c>
      <c r="T2446" t="str">
        <v>Bigender</v>
      </c>
      <c r="U2446">
        <v>31</v>
      </c>
      <c r="V2446" t="str">
        <v>813 O'reilly View RdSuite 466</v>
      </c>
      <c r="W2446">
        <v>4432</v>
      </c>
      <c r="X2446" t="str">
        <v>Port Ashtonhaven</v>
      </c>
      <c r="Y2446" t="str">
        <v>Queensland</v>
      </c>
      <c r="Z2446" t="str">
        <v>Australia</v>
      </c>
      <c r="AA2446">
        <v>8</v>
      </c>
      <c r="AB2446" s="3" t="str">
        <f t="shared" si="77"/>
        <v>0 to 10</v>
      </c>
      <c r="AM2446" s="6">
        <v>352</v>
      </c>
      <c r="AN2446" s="6" t="s">
        <v>1355</v>
      </c>
    </row>
    <row r="2447" spans="1:40" x14ac:dyDescent="0.25">
      <c r="A2447">
        <v>2445</v>
      </c>
      <c r="B2447">
        <v>496</v>
      </c>
      <c r="C2447">
        <v>437</v>
      </c>
      <c r="D2447">
        <v>107</v>
      </c>
      <c r="E2447">
        <v>1</v>
      </c>
      <c r="F2447">
        <v>107</v>
      </c>
      <c r="G2447">
        <v>1</v>
      </c>
      <c r="H2447" t="str">
        <f>VLOOKUP($C2447,'Raw-products'!$A$2:$H$1261,MATCH(H$1,'Raw-products'!$A$1:$H$1,0))</f>
        <v>Jacket</v>
      </c>
      <c r="I2447" t="str">
        <f>VLOOKUP($C2447,'Raw-products'!$A$2:$H$1261,MATCH(I$1,'Raw-products'!$A$1:$H$1,0))</f>
        <v>Denim</v>
      </c>
      <c r="J2447" t="str">
        <f>VLOOKUP($C2447,'Raw-products'!$A$2:$H$1261,MATCH(J$1,'Raw-products'!$A$1:$H$1,0))</f>
        <v>M</v>
      </c>
      <c r="K2447" t="str">
        <f>VLOOKUP($C2447,'Raw-products'!$A$2:$H$1261,MATCH(K$1,'Raw-products'!$A$1:$H$1,0))</f>
        <v>green</v>
      </c>
      <c r="L2447">
        <f>VLOOKUP($C2447,'Raw-products'!$A$2:$H$1261,MATCH(L$1,'Raw-products'!$A$1:$H$1,0))</f>
        <v>92</v>
      </c>
      <c r="M2447">
        <f>VLOOKUP($C2447,'Raw-products'!$A$2:$H$1261,MATCH(M$1,'Raw-products'!$A$1:$H$1,0))</f>
        <v>79</v>
      </c>
      <c r="N2447" s="5">
        <f t="shared" si="76"/>
        <v>7268</v>
      </c>
      <c r="O2447" cm="1">
        <f t="array" ref="O2447:R2447">_xlfn.XLOOKUP($B2447,'Raw -orders'!$A:$A,'Raw -orders'!$B:$E)</f>
        <v>574</v>
      </c>
      <c r="P2447">
        <v>32782</v>
      </c>
      <c r="Q2447" s="1">
        <v>44364</v>
      </c>
      <c r="R2447" s="1">
        <v>44374</v>
      </c>
      <c r="S2447" t="str" cm="1">
        <f t="array" ref="S2447:Z2447">_xlfn.XLOOKUP($O2447,'Raw - customers'!$A:$A,'Raw - customers'!$B:$I)</f>
        <v>Ranna Paolillo</v>
      </c>
      <c r="T2447" t="str">
        <v>Polygender</v>
      </c>
      <c r="U2447">
        <v>53</v>
      </c>
      <c r="V2447" t="str">
        <v>1804 Ella HillSuite 318</v>
      </c>
      <c r="W2447">
        <v>9400</v>
      </c>
      <c r="X2447" t="str">
        <v>Zacharybury</v>
      </c>
      <c r="Y2447" t="str">
        <v>Northern Territory</v>
      </c>
      <c r="Z2447" t="str">
        <v>Australia</v>
      </c>
      <c r="AA2447">
        <v>6</v>
      </c>
      <c r="AB2447" s="3" t="str">
        <f t="shared" si="77"/>
        <v>0 to 10</v>
      </c>
      <c r="AM2447" s="6">
        <v>574</v>
      </c>
      <c r="AN2447" s="6" t="s">
        <v>1339</v>
      </c>
    </row>
    <row r="2448" spans="1:40" x14ac:dyDescent="0.25">
      <c r="A2448">
        <v>2446</v>
      </c>
      <c r="B2448">
        <v>496</v>
      </c>
      <c r="C2448">
        <v>1254</v>
      </c>
      <c r="D2448">
        <v>112</v>
      </c>
      <c r="E2448">
        <v>2</v>
      </c>
      <c r="F2448">
        <v>224</v>
      </c>
      <c r="G2448">
        <v>1</v>
      </c>
      <c r="H2448" t="str">
        <f>VLOOKUP($C2448,'Raw-products'!$A$2:$H$1261,MATCH(H$1,'Raw-products'!$A$1:$H$1,0))</f>
        <v>Trousers</v>
      </c>
      <c r="I2448" t="str">
        <f>VLOOKUP($C2448,'Raw-products'!$A$2:$H$1261,MATCH(I$1,'Raw-products'!$A$1:$H$1,0))</f>
        <v>Tracksuit Bottoms</v>
      </c>
      <c r="J2448" t="str">
        <f>VLOOKUP($C2448,'Raw-products'!$A$2:$H$1261,MATCH(J$1,'Raw-products'!$A$1:$H$1,0))</f>
        <v>XL</v>
      </c>
      <c r="K2448" t="str">
        <f>VLOOKUP($C2448,'Raw-products'!$A$2:$H$1261,MATCH(K$1,'Raw-products'!$A$1:$H$1,0))</f>
        <v>indigo</v>
      </c>
      <c r="L2448">
        <f>VLOOKUP($C2448,'Raw-products'!$A$2:$H$1261,MATCH(L$1,'Raw-products'!$A$1:$H$1,0))</f>
        <v>91</v>
      </c>
      <c r="M2448">
        <f>VLOOKUP($C2448,'Raw-products'!$A$2:$H$1261,MATCH(M$1,'Raw-products'!$A$1:$H$1,0))</f>
        <v>54</v>
      </c>
      <c r="N2448" s="5">
        <f t="shared" si="76"/>
        <v>4914</v>
      </c>
      <c r="O2448" cm="1">
        <f t="array" ref="O2448:R2448">_xlfn.XLOOKUP($B2448,'Raw -orders'!$A:$A,'Raw -orders'!$B:$E)</f>
        <v>574</v>
      </c>
      <c r="P2448">
        <v>32782</v>
      </c>
      <c r="Q2448" s="1">
        <v>44364</v>
      </c>
      <c r="R2448" s="1">
        <v>44374</v>
      </c>
      <c r="S2448" t="str" cm="1">
        <f t="array" ref="S2448:Z2448">_xlfn.XLOOKUP($O2448,'Raw - customers'!$A:$A,'Raw - customers'!$B:$I)</f>
        <v>Ranna Paolillo</v>
      </c>
      <c r="T2448" t="str">
        <v>Polygender</v>
      </c>
      <c r="U2448">
        <v>53</v>
      </c>
      <c r="V2448" t="str">
        <v>1804 Ella HillSuite 318</v>
      </c>
      <c r="W2448">
        <v>9400</v>
      </c>
      <c r="X2448" t="str">
        <v>Zacharybury</v>
      </c>
      <c r="Y2448" t="str">
        <v>Northern Territory</v>
      </c>
      <c r="Z2448" t="str">
        <v>Australia</v>
      </c>
      <c r="AA2448">
        <v>6</v>
      </c>
      <c r="AB2448" s="3" t="str">
        <f t="shared" si="77"/>
        <v>0 to 10</v>
      </c>
      <c r="AM2448" s="6">
        <v>574</v>
      </c>
      <c r="AN2448" s="6" t="s">
        <v>1339</v>
      </c>
    </row>
    <row r="2449" spans="1:40" x14ac:dyDescent="0.25">
      <c r="A2449">
        <v>2447</v>
      </c>
      <c r="B2449">
        <v>496</v>
      </c>
      <c r="C2449">
        <v>411</v>
      </c>
      <c r="D2449">
        <v>119</v>
      </c>
      <c r="E2449">
        <v>3</v>
      </c>
      <c r="F2449">
        <v>357</v>
      </c>
      <c r="G2449">
        <v>1</v>
      </c>
      <c r="H2449" t="str">
        <f>VLOOKUP($C2449,'Raw-products'!$A$2:$H$1261,MATCH(H$1,'Raw-products'!$A$1:$H$1,0))</f>
        <v>Shirt</v>
      </c>
      <c r="I2449" t="str">
        <f>VLOOKUP($C2449,'Raw-products'!$A$2:$H$1261,MATCH(I$1,'Raw-products'!$A$1:$H$1,0))</f>
        <v>Casual Slim Fit</v>
      </c>
      <c r="J2449" t="str">
        <f>VLOOKUP($C2449,'Raw-products'!$A$2:$H$1261,MATCH(J$1,'Raw-products'!$A$1:$H$1,0))</f>
        <v>S</v>
      </c>
      <c r="K2449" t="str">
        <f>VLOOKUP($C2449,'Raw-products'!$A$2:$H$1261,MATCH(K$1,'Raw-products'!$A$1:$H$1,0))</f>
        <v>indigo</v>
      </c>
      <c r="L2449">
        <f>VLOOKUP($C2449,'Raw-products'!$A$2:$H$1261,MATCH(L$1,'Raw-products'!$A$1:$H$1,0))</f>
        <v>113</v>
      </c>
      <c r="M2449">
        <f>VLOOKUP($C2449,'Raw-products'!$A$2:$H$1261,MATCH(M$1,'Raw-products'!$A$1:$H$1,0))</f>
        <v>65</v>
      </c>
      <c r="N2449" s="5">
        <f t="shared" si="76"/>
        <v>7345</v>
      </c>
      <c r="O2449" cm="1">
        <f t="array" ref="O2449:R2449">_xlfn.XLOOKUP($B2449,'Raw -orders'!$A:$A,'Raw -orders'!$B:$E)</f>
        <v>574</v>
      </c>
      <c r="P2449">
        <v>32782</v>
      </c>
      <c r="Q2449" s="1">
        <v>44364</v>
      </c>
      <c r="R2449" s="1">
        <v>44374</v>
      </c>
      <c r="S2449" t="str" cm="1">
        <f t="array" ref="S2449:Z2449">_xlfn.XLOOKUP($O2449,'Raw - customers'!$A:$A,'Raw - customers'!$B:$I)</f>
        <v>Ranna Paolillo</v>
      </c>
      <c r="T2449" t="str">
        <v>Polygender</v>
      </c>
      <c r="U2449">
        <v>53</v>
      </c>
      <c r="V2449" t="str">
        <v>1804 Ella HillSuite 318</v>
      </c>
      <c r="W2449">
        <v>9400</v>
      </c>
      <c r="X2449" t="str">
        <v>Zacharybury</v>
      </c>
      <c r="Y2449" t="str">
        <v>Northern Territory</v>
      </c>
      <c r="Z2449" t="str">
        <v>Australia</v>
      </c>
      <c r="AA2449">
        <v>6</v>
      </c>
      <c r="AB2449" s="3" t="str">
        <f t="shared" si="77"/>
        <v>0 to 10</v>
      </c>
      <c r="AM2449" s="6">
        <v>574</v>
      </c>
      <c r="AN2449" s="6" t="s">
        <v>1339</v>
      </c>
    </row>
    <row r="2450" spans="1:40" x14ac:dyDescent="0.25">
      <c r="A2450">
        <v>2448</v>
      </c>
      <c r="B2450">
        <v>496</v>
      </c>
      <c r="C2450">
        <v>843</v>
      </c>
      <c r="D2450">
        <v>113</v>
      </c>
      <c r="E2450">
        <v>2</v>
      </c>
      <c r="F2450">
        <v>226</v>
      </c>
      <c r="G2450">
        <v>1</v>
      </c>
      <c r="H2450" t="str">
        <f>VLOOKUP($C2450,'Raw-products'!$A$2:$H$1261,MATCH(H$1,'Raw-products'!$A$1:$H$1,0))</f>
        <v>Trousers</v>
      </c>
      <c r="I2450" t="str">
        <f>VLOOKUP($C2450,'Raw-products'!$A$2:$H$1261,MATCH(I$1,'Raw-products'!$A$1:$H$1,0))</f>
        <v>Chinos</v>
      </c>
      <c r="J2450" t="str">
        <f>VLOOKUP($C2450,'Raw-products'!$A$2:$H$1261,MATCH(J$1,'Raw-products'!$A$1:$H$1,0))</f>
        <v>L</v>
      </c>
      <c r="K2450" t="str">
        <f>VLOOKUP($C2450,'Raw-products'!$A$2:$H$1261,MATCH(K$1,'Raw-products'!$A$1:$H$1,0))</f>
        <v>red</v>
      </c>
      <c r="L2450">
        <f>VLOOKUP($C2450,'Raw-products'!$A$2:$H$1261,MATCH(L$1,'Raw-products'!$A$1:$H$1,0))</f>
        <v>100</v>
      </c>
      <c r="M2450">
        <f>VLOOKUP($C2450,'Raw-products'!$A$2:$H$1261,MATCH(M$1,'Raw-products'!$A$1:$H$1,0))</f>
        <v>44</v>
      </c>
      <c r="N2450" s="5">
        <f t="shared" si="76"/>
        <v>4400</v>
      </c>
      <c r="O2450" cm="1">
        <f t="array" ref="O2450:R2450">_xlfn.XLOOKUP($B2450,'Raw -orders'!$A:$A,'Raw -orders'!$B:$E)</f>
        <v>574</v>
      </c>
      <c r="P2450">
        <v>32782</v>
      </c>
      <c r="Q2450" s="1">
        <v>44364</v>
      </c>
      <c r="R2450" s="1">
        <v>44374</v>
      </c>
      <c r="S2450" t="str" cm="1">
        <f t="array" ref="S2450:Z2450">_xlfn.XLOOKUP($O2450,'Raw - customers'!$A:$A,'Raw - customers'!$B:$I)</f>
        <v>Ranna Paolillo</v>
      </c>
      <c r="T2450" t="str">
        <v>Polygender</v>
      </c>
      <c r="U2450">
        <v>53</v>
      </c>
      <c r="V2450" t="str">
        <v>1804 Ella HillSuite 318</v>
      </c>
      <c r="W2450">
        <v>9400</v>
      </c>
      <c r="X2450" t="str">
        <v>Zacharybury</v>
      </c>
      <c r="Y2450" t="str">
        <v>Northern Territory</v>
      </c>
      <c r="Z2450" t="str">
        <v>Australia</v>
      </c>
      <c r="AA2450">
        <v>6</v>
      </c>
      <c r="AB2450" s="3" t="str">
        <f t="shared" si="77"/>
        <v>0 to 10</v>
      </c>
      <c r="AM2450" s="6">
        <v>574</v>
      </c>
      <c r="AN2450" s="6" t="s">
        <v>1339</v>
      </c>
    </row>
    <row r="2451" spans="1:40" x14ac:dyDescent="0.25">
      <c r="A2451">
        <v>2449</v>
      </c>
      <c r="B2451">
        <v>496</v>
      </c>
      <c r="C2451">
        <v>1222</v>
      </c>
      <c r="D2451">
        <v>105</v>
      </c>
      <c r="E2451">
        <v>3</v>
      </c>
      <c r="F2451">
        <v>315</v>
      </c>
      <c r="G2451">
        <v>1</v>
      </c>
      <c r="H2451" t="str">
        <f>VLOOKUP($C2451,'Raw-products'!$A$2:$H$1261,MATCH(H$1,'Raw-products'!$A$1:$H$1,0))</f>
        <v>Trousers</v>
      </c>
      <c r="I2451" t="str">
        <f>VLOOKUP($C2451,'Raw-products'!$A$2:$H$1261,MATCH(I$1,'Raw-products'!$A$1:$H$1,0))</f>
        <v>Pleated</v>
      </c>
      <c r="J2451" t="str">
        <f>VLOOKUP($C2451,'Raw-products'!$A$2:$H$1261,MATCH(J$1,'Raw-products'!$A$1:$H$1,0))</f>
        <v>M</v>
      </c>
      <c r="K2451" t="str">
        <f>VLOOKUP($C2451,'Raw-products'!$A$2:$H$1261,MATCH(K$1,'Raw-products'!$A$1:$H$1,0))</f>
        <v>violet</v>
      </c>
      <c r="L2451">
        <f>VLOOKUP($C2451,'Raw-products'!$A$2:$H$1261,MATCH(L$1,'Raw-products'!$A$1:$H$1,0))</f>
        <v>90</v>
      </c>
      <c r="M2451">
        <f>VLOOKUP($C2451,'Raw-products'!$A$2:$H$1261,MATCH(M$1,'Raw-products'!$A$1:$H$1,0))</f>
        <v>45</v>
      </c>
      <c r="N2451" s="5">
        <f t="shared" si="76"/>
        <v>4050</v>
      </c>
      <c r="O2451" cm="1">
        <f t="array" ref="O2451:R2451">_xlfn.XLOOKUP($B2451,'Raw -orders'!$A:$A,'Raw -orders'!$B:$E)</f>
        <v>574</v>
      </c>
      <c r="P2451">
        <v>32782</v>
      </c>
      <c r="Q2451" s="1">
        <v>44364</v>
      </c>
      <c r="R2451" s="1">
        <v>44374</v>
      </c>
      <c r="S2451" t="str" cm="1">
        <f t="array" ref="S2451:Z2451">_xlfn.XLOOKUP($O2451,'Raw - customers'!$A:$A,'Raw - customers'!$B:$I)</f>
        <v>Ranna Paolillo</v>
      </c>
      <c r="T2451" t="str">
        <v>Polygender</v>
      </c>
      <c r="U2451">
        <v>53</v>
      </c>
      <c r="V2451" t="str">
        <v>1804 Ella HillSuite 318</v>
      </c>
      <c r="W2451">
        <v>9400</v>
      </c>
      <c r="X2451" t="str">
        <v>Zacharybury</v>
      </c>
      <c r="Y2451" t="str">
        <v>Northern Territory</v>
      </c>
      <c r="Z2451" t="str">
        <v>Australia</v>
      </c>
      <c r="AA2451">
        <v>6</v>
      </c>
      <c r="AB2451" s="3" t="str">
        <f t="shared" si="77"/>
        <v>0 to 10</v>
      </c>
      <c r="AM2451" s="6">
        <v>574</v>
      </c>
      <c r="AN2451" s="6" t="s">
        <v>1339</v>
      </c>
    </row>
    <row r="2452" spans="1:40" x14ac:dyDescent="0.25">
      <c r="A2452">
        <v>2450</v>
      </c>
      <c r="B2452">
        <v>496</v>
      </c>
      <c r="C2452">
        <v>1173</v>
      </c>
      <c r="D2452">
        <v>99</v>
      </c>
      <c r="E2452">
        <v>1</v>
      </c>
      <c r="F2452">
        <v>99</v>
      </c>
      <c r="G2452">
        <v>1</v>
      </c>
      <c r="H2452" t="str">
        <f>VLOOKUP($C2452,'Raw-products'!$A$2:$H$1261,MATCH(H$1,'Raw-products'!$A$1:$H$1,0))</f>
        <v>Trousers</v>
      </c>
      <c r="I2452" t="str">
        <f>VLOOKUP($C2452,'Raw-products'!$A$2:$H$1261,MATCH(I$1,'Raw-products'!$A$1:$H$1,0))</f>
        <v>High-Waisted</v>
      </c>
      <c r="J2452" t="str">
        <f>VLOOKUP($C2452,'Raw-products'!$A$2:$H$1261,MATCH(J$1,'Raw-products'!$A$1:$H$1,0))</f>
        <v>L</v>
      </c>
      <c r="K2452" t="str">
        <f>VLOOKUP($C2452,'Raw-products'!$A$2:$H$1261,MATCH(K$1,'Raw-products'!$A$1:$H$1,0))</f>
        <v>green</v>
      </c>
      <c r="L2452">
        <f>VLOOKUP($C2452,'Raw-products'!$A$2:$H$1261,MATCH(L$1,'Raw-products'!$A$1:$H$1,0))</f>
        <v>98</v>
      </c>
      <c r="M2452">
        <f>VLOOKUP($C2452,'Raw-products'!$A$2:$H$1261,MATCH(M$1,'Raw-products'!$A$1:$H$1,0))</f>
        <v>75</v>
      </c>
      <c r="N2452" s="5">
        <f t="shared" si="76"/>
        <v>7350</v>
      </c>
      <c r="O2452" cm="1">
        <f t="array" ref="O2452:R2452">_xlfn.XLOOKUP($B2452,'Raw -orders'!$A:$A,'Raw -orders'!$B:$E)</f>
        <v>574</v>
      </c>
      <c r="P2452">
        <v>32782</v>
      </c>
      <c r="Q2452" s="1">
        <v>44364</v>
      </c>
      <c r="R2452" s="1">
        <v>44374</v>
      </c>
      <c r="S2452" t="str" cm="1">
        <f t="array" ref="S2452:Z2452">_xlfn.XLOOKUP($O2452,'Raw - customers'!$A:$A,'Raw - customers'!$B:$I)</f>
        <v>Ranna Paolillo</v>
      </c>
      <c r="T2452" t="str">
        <v>Polygender</v>
      </c>
      <c r="U2452">
        <v>53</v>
      </c>
      <c r="V2452" t="str">
        <v>1804 Ella HillSuite 318</v>
      </c>
      <c r="W2452">
        <v>9400</v>
      </c>
      <c r="X2452" t="str">
        <v>Zacharybury</v>
      </c>
      <c r="Y2452" t="str">
        <v>Northern Territory</v>
      </c>
      <c r="Z2452" t="str">
        <v>Australia</v>
      </c>
      <c r="AA2452">
        <v>6</v>
      </c>
      <c r="AB2452" s="3" t="str">
        <f t="shared" si="77"/>
        <v>0 to 10</v>
      </c>
      <c r="AM2452" s="6">
        <v>574</v>
      </c>
      <c r="AN2452" s="6" t="s">
        <v>1339</v>
      </c>
    </row>
    <row r="2453" spans="1:40" x14ac:dyDescent="0.25">
      <c r="A2453">
        <v>2451</v>
      </c>
      <c r="B2453">
        <v>497</v>
      </c>
      <c r="C2453">
        <v>968</v>
      </c>
      <c r="D2453">
        <v>97</v>
      </c>
      <c r="E2453">
        <v>1</v>
      </c>
      <c r="F2453">
        <v>97</v>
      </c>
      <c r="G2453">
        <v>1</v>
      </c>
      <c r="H2453" t="str">
        <f>VLOOKUP($C2453,'Raw-products'!$A$2:$H$1261,MATCH(H$1,'Raw-products'!$A$1:$H$1,0))</f>
        <v>Trousers</v>
      </c>
      <c r="I2453" t="str">
        <f>VLOOKUP($C2453,'Raw-products'!$A$2:$H$1261,MATCH(I$1,'Raw-products'!$A$1:$H$1,0))</f>
        <v>Slim-Fit</v>
      </c>
      <c r="J2453" t="str">
        <f>VLOOKUP($C2453,'Raw-products'!$A$2:$H$1261,MATCH(J$1,'Raw-products'!$A$1:$H$1,0))</f>
        <v>L</v>
      </c>
      <c r="K2453" t="str">
        <f>VLOOKUP($C2453,'Raw-products'!$A$2:$H$1261,MATCH(K$1,'Raw-products'!$A$1:$H$1,0))</f>
        <v>blue</v>
      </c>
      <c r="L2453">
        <f>VLOOKUP($C2453,'Raw-products'!$A$2:$H$1261,MATCH(L$1,'Raw-products'!$A$1:$H$1,0))</f>
        <v>119</v>
      </c>
      <c r="M2453">
        <f>VLOOKUP($C2453,'Raw-products'!$A$2:$H$1261,MATCH(M$1,'Raw-products'!$A$1:$H$1,0))</f>
        <v>49</v>
      </c>
      <c r="N2453" s="5">
        <f t="shared" si="76"/>
        <v>5831</v>
      </c>
      <c r="O2453" cm="1">
        <f t="array" ref="O2453:R2453">_xlfn.XLOOKUP($B2453,'Raw -orders'!$A:$A,'Raw -orders'!$B:$E)</f>
        <v>900</v>
      </c>
      <c r="P2453">
        <v>29655</v>
      </c>
      <c r="Q2453" s="1">
        <v>44384</v>
      </c>
      <c r="R2453" s="1">
        <v>44386</v>
      </c>
      <c r="S2453" t="str" cm="1">
        <f t="array" ref="S2453:Z2453">_xlfn.XLOOKUP($O2453,'Raw - customers'!$A:$A,'Raw - customers'!$B:$I)</f>
        <v>Shelden Tinline</v>
      </c>
      <c r="T2453" t="str">
        <v>Agender</v>
      </c>
      <c r="U2453">
        <v>22</v>
      </c>
      <c r="V2453" t="str">
        <v>93 Amy GroveApt. 822</v>
      </c>
      <c r="W2453">
        <v>9455</v>
      </c>
      <c r="X2453" t="str">
        <v>East Emily</v>
      </c>
      <c r="Y2453" t="str">
        <v>Tasmania</v>
      </c>
      <c r="Z2453" t="str">
        <v>Australia</v>
      </c>
      <c r="AA2453">
        <v>7</v>
      </c>
      <c r="AB2453" s="3" t="str">
        <f t="shared" si="77"/>
        <v>0 to 10</v>
      </c>
      <c r="AM2453" s="6">
        <v>900</v>
      </c>
      <c r="AN2453" s="6" t="s">
        <v>1414</v>
      </c>
    </row>
    <row r="2454" spans="1:40" x14ac:dyDescent="0.25">
      <c r="A2454">
        <v>2452</v>
      </c>
      <c r="B2454">
        <v>497</v>
      </c>
      <c r="C2454">
        <v>332</v>
      </c>
      <c r="D2454">
        <v>109</v>
      </c>
      <c r="E2454">
        <v>3</v>
      </c>
      <c r="F2454">
        <v>327</v>
      </c>
      <c r="G2454">
        <v>1</v>
      </c>
      <c r="H2454" t="str">
        <f>VLOOKUP($C2454,'Raw-products'!$A$2:$H$1261,MATCH(H$1,'Raw-products'!$A$1:$H$1,0))</f>
        <v>Shirt</v>
      </c>
      <c r="I2454" t="str">
        <f>VLOOKUP($C2454,'Raw-products'!$A$2:$H$1261,MATCH(I$1,'Raw-products'!$A$1:$H$1,0))</f>
        <v>Mandarin Collar</v>
      </c>
      <c r="J2454" t="str">
        <f>VLOOKUP($C2454,'Raw-products'!$A$2:$H$1261,MATCH(J$1,'Raw-products'!$A$1:$H$1,0))</f>
        <v>M</v>
      </c>
      <c r="K2454" t="str">
        <f>VLOOKUP($C2454,'Raw-products'!$A$2:$H$1261,MATCH(K$1,'Raw-products'!$A$1:$H$1,0))</f>
        <v>green</v>
      </c>
      <c r="L2454">
        <f>VLOOKUP($C2454,'Raw-products'!$A$2:$H$1261,MATCH(L$1,'Raw-products'!$A$1:$H$1,0))</f>
        <v>108</v>
      </c>
      <c r="M2454">
        <f>VLOOKUP($C2454,'Raw-products'!$A$2:$H$1261,MATCH(M$1,'Raw-products'!$A$1:$H$1,0))</f>
        <v>57</v>
      </c>
      <c r="N2454" s="5">
        <f t="shared" si="76"/>
        <v>6156</v>
      </c>
      <c r="O2454" cm="1">
        <f t="array" ref="O2454:R2454">_xlfn.XLOOKUP($B2454,'Raw -orders'!$A:$A,'Raw -orders'!$B:$E)</f>
        <v>900</v>
      </c>
      <c r="P2454">
        <v>29655</v>
      </c>
      <c r="Q2454" s="1">
        <v>44384</v>
      </c>
      <c r="R2454" s="1">
        <v>44386</v>
      </c>
      <c r="S2454" t="str" cm="1">
        <f t="array" ref="S2454:Z2454">_xlfn.XLOOKUP($O2454,'Raw - customers'!$A:$A,'Raw - customers'!$B:$I)</f>
        <v>Shelden Tinline</v>
      </c>
      <c r="T2454" t="str">
        <v>Agender</v>
      </c>
      <c r="U2454">
        <v>22</v>
      </c>
      <c r="V2454" t="str">
        <v>93 Amy GroveApt. 822</v>
      </c>
      <c r="W2454">
        <v>9455</v>
      </c>
      <c r="X2454" t="str">
        <v>East Emily</v>
      </c>
      <c r="Y2454" t="str">
        <v>Tasmania</v>
      </c>
      <c r="Z2454" t="str">
        <v>Australia</v>
      </c>
      <c r="AA2454">
        <v>7</v>
      </c>
      <c r="AB2454" s="3" t="str">
        <f t="shared" si="77"/>
        <v>0 to 10</v>
      </c>
      <c r="AM2454" s="6">
        <v>900</v>
      </c>
      <c r="AN2454" s="6" t="s">
        <v>1414</v>
      </c>
    </row>
    <row r="2455" spans="1:40" x14ac:dyDescent="0.25">
      <c r="A2455">
        <v>2453</v>
      </c>
      <c r="B2455">
        <v>498</v>
      </c>
      <c r="C2455">
        <v>323</v>
      </c>
      <c r="D2455">
        <v>109</v>
      </c>
      <c r="E2455">
        <v>2</v>
      </c>
      <c r="F2455">
        <v>218</v>
      </c>
      <c r="G2455">
        <v>1</v>
      </c>
      <c r="H2455" t="str">
        <f>VLOOKUP($C2455,'Raw-products'!$A$2:$H$1261,MATCH(H$1,'Raw-products'!$A$1:$H$1,0))</f>
        <v>Shirt</v>
      </c>
      <c r="I2455" t="str">
        <f>VLOOKUP($C2455,'Raw-products'!$A$2:$H$1261,MATCH(I$1,'Raw-products'!$A$1:$H$1,0))</f>
        <v>Mandarin Collar</v>
      </c>
      <c r="J2455" t="str">
        <f>VLOOKUP($C2455,'Raw-products'!$A$2:$H$1261,MATCH(J$1,'Raw-products'!$A$1:$H$1,0))</f>
        <v>L</v>
      </c>
      <c r="K2455" t="str">
        <f>VLOOKUP($C2455,'Raw-products'!$A$2:$H$1261,MATCH(K$1,'Raw-products'!$A$1:$H$1,0))</f>
        <v>orange</v>
      </c>
      <c r="L2455">
        <f>VLOOKUP($C2455,'Raw-products'!$A$2:$H$1261,MATCH(L$1,'Raw-products'!$A$1:$H$1,0))</f>
        <v>108</v>
      </c>
      <c r="M2455">
        <f>VLOOKUP($C2455,'Raw-products'!$A$2:$H$1261,MATCH(M$1,'Raw-products'!$A$1:$H$1,0))</f>
        <v>56</v>
      </c>
      <c r="N2455" s="5">
        <f t="shared" si="76"/>
        <v>6048</v>
      </c>
      <c r="O2455" cm="1">
        <f t="array" ref="O2455:R2455">_xlfn.XLOOKUP($B2455,'Raw -orders'!$A:$A,'Raw -orders'!$B:$E)</f>
        <v>647</v>
      </c>
      <c r="P2455">
        <v>23201</v>
      </c>
      <c r="Q2455" s="1">
        <v>44392</v>
      </c>
      <c r="R2455" s="1">
        <v>44400</v>
      </c>
      <c r="S2455" t="str" cm="1">
        <f t="array" ref="S2455:Z2455">_xlfn.XLOOKUP($O2455,'Raw - customers'!$A:$A,'Raw - customers'!$B:$I)</f>
        <v>Malory Emmison</v>
      </c>
      <c r="T2455" t="str">
        <v>Male</v>
      </c>
      <c r="U2455">
        <v>51</v>
      </c>
      <c r="V2455" t="str">
        <v>118 Levi CrestApt. 495</v>
      </c>
      <c r="W2455">
        <v>137</v>
      </c>
      <c r="X2455" t="str">
        <v>Lake Nicholasfort</v>
      </c>
      <c r="Y2455" t="str">
        <v>Australian Capital Territory</v>
      </c>
      <c r="Z2455" t="str">
        <v>Australia</v>
      </c>
      <c r="AA2455">
        <v>7</v>
      </c>
      <c r="AB2455" s="3" t="str">
        <f t="shared" si="77"/>
        <v>0 to 10</v>
      </c>
      <c r="AM2455" s="6">
        <v>647</v>
      </c>
      <c r="AN2455" s="6" t="s">
        <v>1350</v>
      </c>
    </row>
    <row r="2456" spans="1:40" x14ac:dyDescent="0.25">
      <c r="A2456">
        <v>2454</v>
      </c>
      <c r="B2456">
        <v>498</v>
      </c>
      <c r="C2456">
        <v>1042</v>
      </c>
      <c r="D2456">
        <v>90</v>
      </c>
      <c r="E2456">
        <v>1</v>
      </c>
      <c r="F2456">
        <v>90</v>
      </c>
      <c r="G2456">
        <v>1</v>
      </c>
      <c r="H2456" t="str">
        <f>VLOOKUP($C2456,'Raw-products'!$A$2:$H$1261,MATCH(H$1,'Raw-products'!$A$1:$H$1,0))</f>
        <v>Trousers</v>
      </c>
      <c r="I2456" t="str">
        <f>VLOOKUP($C2456,'Raw-products'!$A$2:$H$1261,MATCH(I$1,'Raw-products'!$A$1:$H$1,0))</f>
        <v>Relaxed Leg</v>
      </c>
      <c r="J2456" t="str">
        <f>VLOOKUP($C2456,'Raw-products'!$A$2:$H$1261,MATCH(J$1,'Raw-products'!$A$1:$H$1,0))</f>
        <v>M</v>
      </c>
      <c r="K2456" t="str">
        <f>VLOOKUP($C2456,'Raw-products'!$A$2:$H$1261,MATCH(K$1,'Raw-products'!$A$1:$H$1,0))</f>
        <v>indigo</v>
      </c>
      <c r="L2456">
        <f>VLOOKUP($C2456,'Raw-products'!$A$2:$H$1261,MATCH(L$1,'Raw-products'!$A$1:$H$1,0))</f>
        <v>95</v>
      </c>
      <c r="M2456">
        <f>VLOOKUP($C2456,'Raw-products'!$A$2:$H$1261,MATCH(M$1,'Raw-products'!$A$1:$H$1,0))</f>
        <v>45</v>
      </c>
      <c r="N2456" s="5">
        <f t="shared" si="76"/>
        <v>4275</v>
      </c>
      <c r="O2456" cm="1">
        <f t="array" ref="O2456:R2456">_xlfn.XLOOKUP($B2456,'Raw -orders'!$A:$A,'Raw -orders'!$B:$E)</f>
        <v>647</v>
      </c>
      <c r="P2456">
        <v>23201</v>
      </c>
      <c r="Q2456" s="1">
        <v>44392</v>
      </c>
      <c r="R2456" s="1">
        <v>44400</v>
      </c>
      <c r="S2456" t="str" cm="1">
        <f t="array" ref="S2456:Z2456">_xlfn.XLOOKUP($O2456,'Raw - customers'!$A:$A,'Raw - customers'!$B:$I)</f>
        <v>Malory Emmison</v>
      </c>
      <c r="T2456" t="str">
        <v>Male</v>
      </c>
      <c r="U2456">
        <v>51</v>
      </c>
      <c r="V2456" t="str">
        <v>118 Levi CrestApt. 495</v>
      </c>
      <c r="W2456">
        <v>137</v>
      </c>
      <c r="X2456" t="str">
        <v>Lake Nicholasfort</v>
      </c>
      <c r="Y2456" t="str">
        <v>Australian Capital Territory</v>
      </c>
      <c r="Z2456" t="str">
        <v>Australia</v>
      </c>
      <c r="AA2456">
        <v>7</v>
      </c>
      <c r="AB2456" s="3" t="str">
        <f t="shared" si="77"/>
        <v>0 to 10</v>
      </c>
      <c r="AM2456" s="6">
        <v>647</v>
      </c>
      <c r="AN2456" s="6" t="s">
        <v>1350</v>
      </c>
    </row>
    <row r="2457" spans="1:40" x14ac:dyDescent="0.25">
      <c r="A2457">
        <v>2455</v>
      </c>
      <c r="B2457">
        <v>498</v>
      </c>
      <c r="C2457">
        <v>132</v>
      </c>
      <c r="D2457">
        <v>92</v>
      </c>
      <c r="E2457">
        <v>2</v>
      </c>
      <c r="F2457">
        <v>184</v>
      </c>
      <c r="G2457">
        <v>1</v>
      </c>
      <c r="H2457" t="str">
        <f>VLOOKUP($C2457,'Raw-products'!$A$2:$H$1261,MATCH(H$1,'Raw-products'!$A$1:$H$1,0))</f>
        <v>Shirt</v>
      </c>
      <c r="I2457" t="str">
        <f>VLOOKUP($C2457,'Raw-products'!$A$2:$H$1261,MATCH(I$1,'Raw-products'!$A$1:$H$1,0))</f>
        <v>Denim</v>
      </c>
      <c r="J2457" t="str">
        <f>VLOOKUP($C2457,'Raw-products'!$A$2:$H$1261,MATCH(J$1,'Raw-products'!$A$1:$H$1,0))</f>
        <v>M</v>
      </c>
      <c r="K2457" t="str">
        <f>VLOOKUP($C2457,'Raw-products'!$A$2:$H$1261,MATCH(K$1,'Raw-products'!$A$1:$H$1,0))</f>
        <v>indigo</v>
      </c>
      <c r="L2457">
        <f>VLOOKUP($C2457,'Raw-products'!$A$2:$H$1261,MATCH(L$1,'Raw-products'!$A$1:$H$1,0))</f>
        <v>115</v>
      </c>
      <c r="M2457">
        <f>VLOOKUP($C2457,'Raw-products'!$A$2:$H$1261,MATCH(M$1,'Raw-products'!$A$1:$H$1,0))</f>
        <v>56</v>
      </c>
      <c r="N2457" s="5">
        <f t="shared" si="76"/>
        <v>6440</v>
      </c>
      <c r="O2457" cm="1">
        <f t="array" ref="O2457:R2457">_xlfn.XLOOKUP($B2457,'Raw -orders'!$A:$A,'Raw -orders'!$B:$E)</f>
        <v>647</v>
      </c>
      <c r="P2457">
        <v>23201</v>
      </c>
      <c r="Q2457" s="1">
        <v>44392</v>
      </c>
      <c r="R2457" s="1">
        <v>44400</v>
      </c>
      <c r="S2457" t="str" cm="1">
        <f t="array" ref="S2457:Z2457">_xlfn.XLOOKUP($O2457,'Raw - customers'!$A:$A,'Raw - customers'!$B:$I)</f>
        <v>Malory Emmison</v>
      </c>
      <c r="T2457" t="str">
        <v>Male</v>
      </c>
      <c r="U2457">
        <v>51</v>
      </c>
      <c r="V2457" t="str">
        <v>118 Levi CrestApt. 495</v>
      </c>
      <c r="W2457">
        <v>137</v>
      </c>
      <c r="X2457" t="str">
        <v>Lake Nicholasfort</v>
      </c>
      <c r="Y2457" t="str">
        <v>Australian Capital Territory</v>
      </c>
      <c r="Z2457" t="str">
        <v>Australia</v>
      </c>
      <c r="AA2457">
        <v>7</v>
      </c>
      <c r="AB2457" s="3" t="str">
        <f t="shared" si="77"/>
        <v>0 to 10</v>
      </c>
      <c r="AM2457" s="6">
        <v>647</v>
      </c>
      <c r="AN2457" s="6" t="s">
        <v>1350</v>
      </c>
    </row>
    <row r="2458" spans="1:40" x14ac:dyDescent="0.25">
      <c r="A2458">
        <v>2456</v>
      </c>
      <c r="B2458">
        <v>498</v>
      </c>
      <c r="C2458">
        <v>1116</v>
      </c>
      <c r="D2458">
        <v>115</v>
      </c>
      <c r="E2458">
        <v>1</v>
      </c>
      <c r="F2458">
        <v>115</v>
      </c>
      <c r="G2458">
        <v>1</v>
      </c>
      <c r="H2458" t="str">
        <f>VLOOKUP($C2458,'Raw-products'!$A$2:$H$1261,MATCH(H$1,'Raw-products'!$A$1:$H$1,0))</f>
        <v>Trousers</v>
      </c>
      <c r="I2458" t="str">
        <f>VLOOKUP($C2458,'Raw-products'!$A$2:$H$1261,MATCH(I$1,'Raw-products'!$A$1:$H$1,0))</f>
        <v>Cropped</v>
      </c>
      <c r="J2458" t="str">
        <f>VLOOKUP($C2458,'Raw-products'!$A$2:$H$1261,MATCH(J$1,'Raw-products'!$A$1:$H$1,0))</f>
        <v>S</v>
      </c>
      <c r="K2458" t="str">
        <f>VLOOKUP($C2458,'Raw-products'!$A$2:$H$1261,MATCH(K$1,'Raw-products'!$A$1:$H$1,0))</f>
        <v>violet</v>
      </c>
      <c r="L2458">
        <f>VLOOKUP($C2458,'Raw-products'!$A$2:$H$1261,MATCH(L$1,'Raw-products'!$A$1:$H$1,0))</f>
        <v>99</v>
      </c>
      <c r="M2458">
        <f>VLOOKUP($C2458,'Raw-products'!$A$2:$H$1261,MATCH(M$1,'Raw-products'!$A$1:$H$1,0))</f>
        <v>66</v>
      </c>
      <c r="N2458" s="5">
        <f t="shared" si="76"/>
        <v>6534</v>
      </c>
      <c r="O2458" cm="1">
        <f t="array" ref="O2458:R2458">_xlfn.XLOOKUP($B2458,'Raw -orders'!$A:$A,'Raw -orders'!$B:$E)</f>
        <v>647</v>
      </c>
      <c r="P2458">
        <v>23201</v>
      </c>
      <c r="Q2458" s="1">
        <v>44392</v>
      </c>
      <c r="R2458" s="1">
        <v>44400</v>
      </c>
      <c r="S2458" t="str" cm="1">
        <f t="array" ref="S2458:Z2458">_xlfn.XLOOKUP($O2458,'Raw - customers'!$A:$A,'Raw - customers'!$B:$I)</f>
        <v>Malory Emmison</v>
      </c>
      <c r="T2458" t="str">
        <v>Male</v>
      </c>
      <c r="U2458">
        <v>51</v>
      </c>
      <c r="V2458" t="str">
        <v>118 Levi CrestApt. 495</v>
      </c>
      <c r="W2458">
        <v>137</v>
      </c>
      <c r="X2458" t="str">
        <v>Lake Nicholasfort</v>
      </c>
      <c r="Y2458" t="str">
        <v>Australian Capital Territory</v>
      </c>
      <c r="Z2458" t="str">
        <v>Australia</v>
      </c>
      <c r="AA2458">
        <v>7</v>
      </c>
      <c r="AB2458" s="3" t="str">
        <f t="shared" si="77"/>
        <v>0 to 10</v>
      </c>
      <c r="AM2458" s="6">
        <v>647</v>
      </c>
      <c r="AN2458" s="6" t="s">
        <v>1350</v>
      </c>
    </row>
    <row r="2459" spans="1:40" x14ac:dyDescent="0.25">
      <c r="A2459">
        <v>2457</v>
      </c>
      <c r="B2459">
        <v>499</v>
      </c>
      <c r="C2459">
        <v>180</v>
      </c>
      <c r="D2459">
        <v>98</v>
      </c>
      <c r="E2459">
        <v>1</v>
      </c>
      <c r="F2459">
        <v>98</v>
      </c>
      <c r="G2459">
        <v>1</v>
      </c>
      <c r="H2459" t="str">
        <f>VLOOKUP($C2459,'Raw-products'!$A$2:$H$1261,MATCH(H$1,'Raw-products'!$A$1:$H$1,0))</f>
        <v>Shirt</v>
      </c>
      <c r="I2459" t="str">
        <f>VLOOKUP($C2459,'Raw-products'!$A$2:$H$1261,MATCH(I$1,'Raw-products'!$A$1:$H$1,0))</f>
        <v>Camp Collared</v>
      </c>
      <c r="J2459" t="str">
        <f>VLOOKUP($C2459,'Raw-products'!$A$2:$H$1261,MATCH(J$1,'Raw-products'!$A$1:$H$1,0))</f>
        <v>XS</v>
      </c>
      <c r="K2459" t="str">
        <f>VLOOKUP($C2459,'Raw-products'!$A$2:$H$1261,MATCH(K$1,'Raw-products'!$A$1:$H$1,0))</f>
        <v>orange</v>
      </c>
      <c r="L2459">
        <f>VLOOKUP($C2459,'Raw-products'!$A$2:$H$1261,MATCH(L$1,'Raw-products'!$A$1:$H$1,0))</f>
        <v>112</v>
      </c>
      <c r="M2459">
        <f>VLOOKUP($C2459,'Raw-products'!$A$2:$H$1261,MATCH(M$1,'Raw-products'!$A$1:$H$1,0))</f>
        <v>52</v>
      </c>
      <c r="N2459" s="5">
        <f t="shared" si="76"/>
        <v>5824</v>
      </c>
      <c r="O2459" cm="1">
        <f t="array" ref="O2459:R2459">_xlfn.XLOOKUP($B2459,'Raw -orders'!$A:$A,'Raw -orders'!$B:$E)</f>
        <v>690</v>
      </c>
      <c r="P2459">
        <v>52749</v>
      </c>
      <c r="Q2459" s="1">
        <v>44493</v>
      </c>
      <c r="R2459" s="1">
        <v>44495</v>
      </c>
      <c r="S2459" t="str" cm="1">
        <f t="array" ref="S2459:Z2459">_xlfn.XLOOKUP($O2459,'Raw - customers'!$A:$A,'Raw - customers'!$B:$I)</f>
        <v>Arlie Bowman</v>
      </c>
      <c r="T2459" t="str">
        <v>Genderqueer</v>
      </c>
      <c r="U2459">
        <v>34</v>
      </c>
      <c r="V2459" t="str">
        <v>04 Christian RidgeApt. 329</v>
      </c>
      <c r="W2459">
        <v>6697</v>
      </c>
      <c r="X2459" t="str">
        <v>Port Annabelle</v>
      </c>
      <c r="Y2459" t="str">
        <v>Northern Territory</v>
      </c>
      <c r="Z2459" t="str">
        <v>Australia</v>
      </c>
      <c r="AA2459">
        <v>10</v>
      </c>
      <c r="AB2459" s="3" t="str">
        <f t="shared" si="77"/>
        <v>0 to 10</v>
      </c>
      <c r="AM2459" s="6">
        <v>690</v>
      </c>
      <c r="AN2459" s="6" t="s">
        <v>1339</v>
      </c>
    </row>
    <row r="2460" spans="1:40" x14ac:dyDescent="0.25">
      <c r="A2460">
        <v>2458</v>
      </c>
      <c r="B2460">
        <v>499</v>
      </c>
      <c r="C2460">
        <v>1022</v>
      </c>
      <c r="D2460">
        <v>90</v>
      </c>
      <c r="E2460">
        <v>1</v>
      </c>
      <c r="F2460">
        <v>90</v>
      </c>
      <c r="G2460">
        <v>1</v>
      </c>
      <c r="H2460" t="str">
        <f>VLOOKUP($C2460,'Raw-products'!$A$2:$H$1261,MATCH(H$1,'Raw-products'!$A$1:$H$1,0))</f>
        <v>Trousers</v>
      </c>
      <c r="I2460" t="str">
        <f>VLOOKUP($C2460,'Raw-products'!$A$2:$H$1261,MATCH(I$1,'Raw-products'!$A$1:$H$1,0))</f>
        <v>Relaxed Leg</v>
      </c>
      <c r="J2460" t="str">
        <f>VLOOKUP($C2460,'Raw-products'!$A$2:$H$1261,MATCH(J$1,'Raw-products'!$A$1:$H$1,0))</f>
        <v>M</v>
      </c>
      <c r="K2460" t="str">
        <f>VLOOKUP($C2460,'Raw-products'!$A$2:$H$1261,MATCH(K$1,'Raw-products'!$A$1:$H$1,0))</f>
        <v>orange</v>
      </c>
      <c r="L2460">
        <f>VLOOKUP($C2460,'Raw-products'!$A$2:$H$1261,MATCH(L$1,'Raw-products'!$A$1:$H$1,0))</f>
        <v>95</v>
      </c>
      <c r="M2460">
        <f>VLOOKUP($C2460,'Raw-products'!$A$2:$H$1261,MATCH(M$1,'Raw-products'!$A$1:$H$1,0))</f>
        <v>74</v>
      </c>
      <c r="N2460" s="5">
        <f t="shared" si="76"/>
        <v>7030</v>
      </c>
      <c r="O2460" cm="1">
        <f t="array" ref="O2460:R2460">_xlfn.XLOOKUP($B2460,'Raw -orders'!$A:$A,'Raw -orders'!$B:$E)</f>
        <v>690</v>
      </c>
      <c r="P2460">
        <v>52749</v>
      </c>
      <c r="Q2460" s="1">
        <v>44493</v>
      </c>
      <c r="R2460" s="1">
        <v>44495</v>
      </c>
      <c r="S2460" t="str" cm="1">
        <f t="array" ref="S2460:Z2460">_xlfn.XLOOKUP($O2460,'Raw - customers'!$A:$A,'Raw - customers'!$B:$I)</f>
        <v>Arlie Bowman</v>
      </c>
      <c r="T2460" t="str">
        <v>Genderqueer</v>
      </c>
      <c r="U2460">
        <v>34</v>
      </c>
      <c r="V2460" t="str">
        <v>04 Christian RidgeApt. 329</v>
      </c>
      <c r="W2460">
        <v>6697</v>
      </c>
      <c r="X2460" t="str">
        <v>Port Annabelle</v>
      </c>
      <c r="Y2460" t="str">
        <v>Northern Territory</v>
      </c>
      <c r="Z2460" t="str">
        <v>Australia</v>
      </c>
      <c r="AA2460">
        <v>10</v>
      </c>
      <c r="AB2460" s="3" t="str">
        <f t="shared" si="77"/>
        <v>0 to 10</v>
      </c>
      <c r="AM2460" s="6">
        <v>690</v>
      </c>
      <c r="AN2460" s="6" t="s">
        <v>1339</v>
      </c>
    </row>
    <row r="2461" spans="1:40" x14ac:dyDescent="0.25">
      <c r="A2461">
        <v>2459</v>
      </c>
      <c r="B2461">
        <v>499</v>
      </c>
      <c r="C2461">
        <v>17</v>
      </c>
      <c r="D2461">
        <v>96</v>
      </c>
      <c r="E2461">
        <v>2</v>
      </c>
      <c r="F2461">
        <v>192</v>
      </c>
      <c r="G2461">
        <v>1</v>
      </c>
      <c r="H2461" t="str">
        <f>VLOOKUP($C2461,'Raw-products'!$A$2:$H$1261,MATCH(H$1,'Raw-products'!$A$1:$H$1,0))</f>
        <v>Shirt</v>
      </c>
      <c r="I2461" t="str">
        <f>VLOOKUP($C2461,'Raw-products'!$A$2:$H$1261,MATCH(I$1,'Raw-products'!$A$1:$H$1,0))</f>
        <v>Oxford Cloth</v>
      </c>
      <c r="J2461" t="str">
        <f>VLOOKUP($C2461,'Raw-products'!$A$2:$H$1261,MATCH(J$1,'Raw-products'!$A$1:$H$1,0))</f>
        <v>M</v>
      </c>
      <c r="K2461" t="str">
        <f>VLOOKUP($C2461,'Raw-products'!$A$2:$H$1261,MATCH(K$1,'Raw-products'!$A$1:$H$1,0))</f>
        <v>green</v>
      </c>
      <c r="L2461">
        <f>VLOOKUP($C2461,'Raw-products'!$A$2:$H$1261,MATCH(L$1,'Raw-products'!$A$1:$H$1,0))</f>
        <v>114</v>
      </c>
      <c r="M2461">
        <f>VLOOKUP($C2461,'Raw-products'!$A$2:$H$1261,MATCH(M$1,'Raw-products'!$A$1:$H$1,0))</f>
        <v>60</v>
      </c>
      <c r="N2461" s="5">
        <f t="shared" si="76"/>
        <v>6840</v>
      </c>
      <c r="O2461" cm="1">
        <f t="array" ref="O2461:R2461">_xlfn.XLOOKUP($B2461,'Raw -orders'!$A:$A,'Raw -orders'!$B:$E)</f>
        <v>690</v>
      </c>
      <c r="P2461">
        <v>52749</v>
      </c>
      <c r="Q2461" s="1">
        <v>44493</v>
      </c>
      <c r="R2461" s="1">
        <v>44495</v>
      </c>
      <c r="S2461" t="str" cm="1">
        <f t="array" ref="S2461:Z2461">_xlfn.XLOOKUP($O2461,'Raw - customers'!$A:$A,'Raw - customers'!$B:$I)</f>
        <v>Arlie Bowman</v>
      </c>
      <c r="T2461" t="str">
        <v>Genderqueer</v>
      </c>
      <c r="U2461">
        <v>34</v>
      </c>
      <c r="V2461" t="str">
        <v>04 Christian RidgeApt. 329</v>
      </c>
      <c r="W2461">
        <v>6697</v>
      </c>
      <c r="X2461" t="str">
        <v>Port Annabelle</v>
      </c>
      <c r="Y2461" t="str">
        <v>Northern Territory</v>
      </c>
      <c r="Z2461" t="str">
        <v>Australia</v>
      </c>
      <c r="AA2461">
        <v>10</v>
      </c>
      <c r="AB2461" s="3" t="str">
        <f t="shared" si="77"/>
        <v>0 to 10</v>
      </c>
      <c r="AM2461" s="6">
        <v>690</v>
      </c>
      <c r="AN2461" s="6" t="s">
        <v>1339</v>
      </c>
    </row>
    <row r="2462" spans="1:40" x14ac:dyDescent="0.25">
      <c r="A2462">
        <v>2460</v>
      </c>
      <c r="B2462">
        <v>499</v>
      </c>
      <c r="C2462">
        <v>1217</v>
      </c>
      <c r="D2462">
        <v>105</v>
      </c>
      <c r="E2462">
        <v>3</v>
      </c>
      <c r="F2462">
        <v>315</v>
      </c>
      <c r="G2462">
        <v>1</v>
      </c>
      <c r="H2462" t="str">
        <f>VLOOKUP($C2462,'Raw-products'!$A$2:$H$1261,MATCH(H$1,'Raw-products'!$A$1:$H$1,0))</f>
        <v>Trousers</v>
      </c>
      <c r="I2462" t="str">
        <f>VLOOKUP($C2462,'Raw-products'!$A$2:$H$1261,MATCH(I$1,'Raw-products'!$A$1:$H$1,0))</f>
        <v>Pleated</v>
      </c>
      <c r="J2462" t="str">
        <f>VLOOKUP($C2462,'Raw-products'!$A$2:$H$1261,MATCH(J$1,'Raw-products'!$A$1:$H$1,0))</f>
        <v>M</v>
      </c>
      <c r="K2462" t="str">
        <f>VLOOKUP($C2462,'Raw-products'!$A$2:$H$1261,MATCH(K$1,'Raw-products'!$A$1:$H$1,0))</f>
        <v>indigo</v>
      </c>
      <c r="L2462">
        <f>VLOOKUP($C2462,'Raw-products'!$A$2:$H$1261,MATCH(L$1,'Raw-products'!$A$1:$H$1,0))</f>
        <v>90</v>
      </c>
      <c r="M2462">
        <f>VLOOKUP($C2462,'Raw-products'!$A$2:$H$1261,MATCH(M$1,'Raw-products'!$A$1:$H$1,0))</f>
        <v>48</v>
      </c>
      <c r="N2462" s="5">
        <f t="shared" si="76"/>
        <v>4320</v>
      </c>
      <c r="O2462" cm="1">
        <f t="array" ref="O2462:R2462">_xlfn.XLOOKUP($B2462,'Raw -orders'!$A:$A,'Raw -orders'!$B:$E)</f>
        <v>690</v>
      </c>
      <c r="P2462">
        <v>52749</v>
      </c>
      <c r="Q2462" s="1">
        <v>44493</v>
      </c>
      <c r="R2462" s="1">
        <v>44495</v>
      </c>
      <c r="S2462" t="str" cm="1">
        <f t="array" ref="S2462:Z2462">_xlfn.XLOOKUP($O2462,'Raw - customers'!$A:$A,'Raw - customers'!$B:$I)</f>
        <v>Arlie Bowman</v>
      </c>
      <c r="T2462" t="str">
        <v>Genderqueer</v>
      </c>
      <c r="U2462">
        <v>34</v>
      </c>
      <c r="V2462" t="str">
        <v>04 Christian RidgeApt. 329</v>
      </c>
      <c r="W2462">
        <v>6697</v>
      </c>
      <c r="X2462" t="str">
        <v>Port Annabelle</v>
      </c>
      <c r="Y2462" t="str">
        <v>Northern Territory</v>
      </c>
      <c r="Z2462" t="str">
        <v>Australia</v>
      </c>
      <c r="AA2462">
        <v>10</v>
      </c>
      <c r="AB2462" s="3" t="str">
        <f t="shared" si="77"/>
        <v>0 to 10</v>
      </c>
      <c r="AM2462" s="6">
        <v>690</v>
      </c>
      <c r="AN2462" s="6" t="s">
        <v>1339</v>
      </c>
    </row>
    <row r="2463" spans="1:40" x14ac:dyDescent="0.25">
      <c r="A2463">
        <v>2461</v>
      </c>
      <c r="B2463">
        <v>499</v>
      </c>
      <c r="C2463">
        <v>96</v>
      </c>
      <c r="D2463">
        <v>118</v>
      </c>
      <c r="E2463">
        <v>3</v>
      </c>
      <c r="F2463">
        <v>354</v>
      </c>
      <c r="G2463">
        <v>1</v>
      </c>
      <c r="H2463" t="str">
        <f>VLOOKUP($C2463,'Raw-products'!$A$2:$H$1261,MATCH(H$1,'Raw-products'!$A$1:$H$1,0))</f>
        <v>Shirt</v>
      </c>
      <c r="I2463" t="str">
        <f>VLOOKUP($C2463,'Raw-products'!$A$2:$H$1261,MATCH(I$1,'Raw-products'!$A$1:$H$1,0))</f>
        <v>Flannel</v>
      </c>
      <c r="J2463" t="str">
        <f>VLOOKUP($C2463,'Raw-products'!$A$2:$H$1261,MATCH(J$1,'Raw-products'!$A$1:$H$1,0))</f>
        <v>S</v>
      </c>
      <c r="K2463" t="str">
        <f>VLOOKUP($C2463,'Raw-products'!$A$2:$H$1261,MATCH(K$1,'Raw-products'!$A$1:$H$1,0))</f>
        <v>indigo</v>
      </c>
      <c r="L2463">
        <f>VLOOKUP($C2463,'Raw-products'!$A$2:$H$1261,MATCH(L$1,'Raw-products'!$A$1:$H$1,0))</f>
        <v>96</v>
      </c>
      <c r="M2463">
        <f>VLOOKUP($C2463,'Raw-products'!$A$2:$H$1261,MATCH(M$1,'Raw-products'!$A$1:$H$1,0))</f>
        <v>74</v>
      </c>
      <c r="N2463" s="5">
        <f t="shared" si="76"/>
        <v>7104</v>
      </c>
      <c r="O2463" cm="1">
        <f t="array" ref="O2463:R2463">_xlfn.XLOOKUP($B2463,'Raw -orders'!$A:$A,'Raw -orders'!$B:$E)</f>
        <v>690</v>
      </c>
      <c r="P2463">
        <v>52749</v>
      </c>
      <c r="Q2463" s="1">
        <v>44493</v>
      </c>
      <c r="R2463" s="1">
        <v>44495</v>
      </c>
      <c r="S2463" t="str" cm="1">
        <f t="array" ref="S2463:Z2463">_xlfn.XLOOKUP($O2463,'Raw - customers'!$A:$A,'Raw - customers'!$B:$I)</f>
        <v>Arlie Bowman</v>
      </c>
      <c r="T2463" t="str">
        <v>Genderqueer</v>
      </c>
      <c r="U2463">
        <v>34</v>
      </c>
      <c r="V2463" t="str">
        <v>04 Christian RidgeApt. 329</v>
      </c>
      <c r="W2463">
        <v>6697</v>
      </c>
      <c r="X2463" t="str">
        <v>Port Annabelle</v>
      </c>
      <c r="Y2463" t="str">
        <v>Northern Territory</v>
      </c>
      <c r="Z2463" t="str">
        <v>Australia</v>
      </c>
      <c r="AA2463">
        <v>10</v>
      </c>
      <c r="AB2463" s="3" t="str">
        <f t="shared" si="77"/>
        <v>0 to 10</v>
      </c>
      <c r="AM2463" s="6">
        <v>690</v>
      </c>
      <c r="AN2463" s="6" t="s">
        <v>1339</v>
      </c>
    </row>
    <row r="2464" spans="1:40" x14ac:dyDescent="0.25">
      <c r="A2464">
        <v>2462</v>
      </c>
      <c r="B2464">
        <v>499</v>
      </c>
      <c r="C2464">
        <v>1104</v>
      </c>
      <c r="D2464">
        <v>115</v>
      </c>
      <c r="E2464">
        <v>3</v>
      </c>
      <c r="F2464">
        <v>345</v>
      </c>
      <c r="G2464">
        <v>1</v>
      </c>
      <c r="H2464" t="str">
        <f>VLOOKUP($C2464,'Raw-products'!$A$2:$H$1261,MATCH(H$1,'Raw-products'!$A$1:$H$1,0))</f>
        <v>Trousers</v>
      </c>
      <c r="I2464" t="str">
        <f>VLOOKUP($C2464,'Raw-products'!$A$2:$H$1261,MATCH(I$1,'Raw-products'!$A$1:$H$1,0))</f>
        <v>Cropped</v>
      </c>
      <c r="J2464" t="str">
        <f>VLOOKUP($C2464,'Raw-products'!$A$2:$H$1261,MATCH(J$1,'Raw-products'!$A$1:$H$1,0))</f>
        <v>XL</v>
      </c>
      <c r="K2464" t="str">
        <f>VLOOKUP($C2464,'Raw-products'!$A$2:$H$1261,MATCH(K$1,'Raw-products'!$A$1:$H$1,0))</f>
        <v>green</v>
      </c>
      <c r="L2464">
        <f>VLOOKUP($C2464,'Raw-products'!$A$2:$H$1261,MATCH(L$1,'Raw-products'!$A$1:$H$1,0))</f>
        <v>99</v>
      </c>
      <c r="M2464">
        <f>VLOOKUP($C2464,'Raw-products'!$A$2:$H$1261,MATCH(M$1,'Raw-products'!$A$1:$H$1,0))</f>
        <v>49</v>
      </c>
      <c r="N2464" s="5">
        <f t="shared" si="76"/>
        <v>4851</v>
      </c>
      <c r="O2464" cm="1">
        <f t="array" ref="O2464:R2464">_xlfn.XLOOKUP($B2464,'Raw -orders'!$A:$A,'Raw -orders'!$B:$E)</f>
        <v>690</v>
      </c>
      <c r="P2464">
        <v>52749</v>
      </c>
      <c r="Q2464" s="1">
        <v>44493</v>
      </c>
      <c r="R2464" s="1">
        <v>44495</v>
      </c>
      <c r="S2464" t="str" cm="1">
        <f t="array" ref="S2464:Z2464">_xlfn.XLOOKUP($O2464,'Raw - customers'!$A:$A,'Raw - customers'!$B:$I)</f>
        <v>Arlie Bowman</v>
      </c>
      <c r="T2464" t="str">
        <v>Genderqueer</v>
      </c>
      <c r="U2464">
        <v>34</v>
      </c>
      <c r="V2464" t="str">
        <v>04 Christian RidgeApt. 329</v>
      </c>
      <c r="W2464">
        <v>6697</v>
      </c>
      <c r="X2464" t="str">
        <v>Port Annabelle</v>
      </c>
      <c r="Y2464" t="str">
        <v>Northern Territory</v>
      </c>
      <c r="Z2464" t="str">
        <v>Australia</v>
      </c>
      <c r="AA2464">
        <v>10</v>
      </c>
      <c r="AB2464" s="3" t="str">
        <f t="shared" si="77"/>
        <v>0 to 10</v>
      </c>
      <c r="AM2464" s="6">
        <v>690</v>
      </c>
      <c r="AN2464" s="6" t="s">
        <v>1339</v>
      </c>
    </row>
    <row r="2465" spans="1:40" x14ac:dyDescent="0.25">
      <c r="A2465">
        <v>2463</v>
      </c>
      <c r="B2465">
        <v>499</v>
      </c>
      <c r="C2465">
        <v>889</v>
      </c>
      <c r="D2465">
        <v>94</v>
      </c>
      <c r="E2465">
        <v>3</v>
      </c>
      <c r="F2465">
        <v>282</v>
      </c>
      <c r="G2465">
        <v>1</v>
      </c>
      <c r="H2465" t="str">
        <f>VLOOKUP($C2465,'Raw-products'!$A$2:$H$1261,MATCH(H$1,'Raw-products'!$A$1:$H$1,0))</f>
        <v>Trousers</v>
      </c>
      <c r="I2465" t="str">
        <f>VLOOKUP($C2465,'Raw-products'!$A$2:$H$1261,MATCH(I$1,'Raw-products'!$A$1:$H$1,0))</f>
        <v>Cords</v>
      </c>
      <c r="J2465" t="str">
        <f>VLOOKUP($C2465,'Raw-products'!$A$2:$H$1261,MATCH(J$1,'Raw-products'!$A$1:$H$1,0))</f>
        <v>XL</v>
      </c>
      <c r="K2465" t="str">
        <f>VLOOKUP($C2465,'Raw-products'!$A$2:$H$1261,MATCH(K$1,'Raw-products'!$A$1:$H$1,0))</f>
        <v>yellow</v>
      </c>
      <c r="L2465">
        <f>VLOOKUP($C2465,'Raw-products'!$A$2:$H$1261,MATCH(L$1,'Raw-products'!$A$1:$H$1,0))</f>
        <v>113</v>
      </c>
      <c r="M2465">
        <f>VLOOKUP($C2465,'Raw-products'!$A$2:$H$1261,MATCH(M$1,'Raw-products'!$A$1:$H$1,0))</f>
        <v>65</v>
      </c>
      <c r="N2465" s="5">
        <f t="shared" si="76"/>
        <v>7345</v>
      </c>
      <c r="O2465" cm="1">
        <f t="array" ref="O2465:R2465">_xlfn.XLOOKUP($B2465,'Raw -orders'!$A:$A,'Raw -orders'!$B:$E)</f>
        <v>690</v>
      </c>
      <c r="P2465">
        <v>52749</v>
      </c>
      <c r="Q2465" s="1">
        <v>44493</v>
      </c>
      <c r="R2465" s="1">
        <v>44495</v>
      </c>
      <c r="S2465" t="str" cm="1">
        <f t="array" ref="S2465:Z2465">_xlfn.XLOOKUP($O2465,'Raw - customers'!$A:$A,'Raw - customers'!$B:$I)</f>
        <v>Arlie Bowman</v>
      </c>
      <c r="T2465" t="str">
        <v>Genderqueer</v>
      </c>
      <c r="U2465">
        <v>34</v>
      </c>
      <c r="V2465" t="str">
        <v>04 Christian RidgeApt. 329</v>
      </c>
      <c r="W2465">
        <v>6697</v>
      </c>
      <c r="X2465" t="str">
        <v>Port Annabelle</v>
      </c>
      <c r="Y2465" t="str">
        <v>Northern Territory</v>
      </c>
      <c r="Z2465" t="str">
        <v>Australia</v>
      </c>
      <c r="AA2465">
        <v>10</v>
      </c>
      <c r="AB2465" s="3" t="str">
        <f t="shared" si="77"/>
        <v>0 to 10</v>
      </c>
      <c r="AM2465" s="6">
        <v>690</v>
      </c>
      <c r="AN2465" s="6" t="s">
        <v>1339</v>
      </c>
    </row>
    <row r="2466" spans="1:40" x14ac:dyDescent="0.25">
      <c r="A2466">
        <v>2464</v>
      </c>
      <c r="B2466">
        <v>499</v>
      </c>
      <c r="C2466">
        <v>132</v>
      </c>
      <c r="D2466">
        <v>92</v>
      </c>
      <c r="E2466">
        <v>3</v>
      </c>
      <c r="F2466">
        <v>276</v>
      </c>
      <c r="G2466">
        <v>1</v>
      </c>
      <c r="H2466" t="str">
        <f>VLOOKUP($C2466,'Raw-products'!$A$2:$H$1261,MATCH(H$1,'Raw-products'!$A$1:$H$1,0))</f>
        <v>Shirt</v>
      </c>
      <c r="I2466" t="str">
        <f>VLOOKUP($C2466,'Raw-products'!$A$2:$H$1261,MATCH(I$1,'Raw-products'!$A$1:$H$1,0))</f>
        <v>Denim</v>
      </c>
      <c r="J2466" t="str">
        <f>VLOOKUP($C2466,'Raw-products'!$A$2:$H$1261,MATCH(J$1,'Raw-products'!$A$1:$H$1,0))</f>
        <v>M</v>
      </c>
      <c r="K2466" t="str">
        <f>VLOOKUP($C2466,'Raw-products'!$A$2:$H$1261,MATCH(K$1,'Raw-products'!$A$1:$H$1,0))</f>
        <v>indigo</v>
      </c>
      <c r="L2466">
        <f>VLOOKUP($C2466,'Raw-products'!$A$2:$H$1261,MATCH(L$1,'Raw-products'!$A$1:$H$1,0))</f>
        <v>115</v>
      </c>
      <c r="M2466">
        <f>VLOOKUP($C2466,'Raw-products'!$A$2:$H$1261,MATCH(M$1,'Raw-products'!$A$1:$H$1,0))</f>
        <v>56</v>
      </c>
      <c r="N2466" s="5">
        <f t="shared" si="76"/>
        <v>6440</v>
      </c>
      <c r="O2466" cm="1">
        <f t="array" ref="O2466:R2466">_xlfn.XLOOKUP($B2466,'Raw -orders'!$A:$A,'Raw -orders'!$B:$E)</f>
        <v>690</v>
      </c>
      <c r="P2466">
        <v>52749</v>
      </c>
      <c r="Q2466" s="1">
        <v>44493</v>
      </c>
      <c r="R2466" s="1">
        <v>44495</v>
      </c>
      <c r="S2466" t="str" cm="1">
        <f t="array" ref="S2466:Z2466">_xlfn.XLOOKUP($O2466,'Raw - customers'!$A:$A,'Raw - customers'!$B:$I)</f>
        <v>Arlie Bowman</v>
      </c>
      <c r="T2466" t="str">
        <v>Genderqueer</v>
      </c>
      <c r="U2466">
        <v>34</v>
      </c>
      <c r="V2466" t="str">
        <v>04 Christian RidgeApt. 329</v>
      </c>
      <c r="W2466">
        <v>6697</v>
      </c>
      <c r="X2466" t="str">
        <v>Port Annabelle</v>
      </c>
      <c r="Y2466" t="str">
        <v>Northern Territory</v>
      </c>
      <c r="Z2466" t="str">
        <v>Australia</v>
      </c>
      <c r="AA2466">
        <v>10</v>
      </c>
      <c r="AB2466" s="3" t="str">
        <f t="shared" si="77"/>
        <v>0 to 10</v>
      </c>
      <c r="AM2466" s="6">
        <v>690</v>
      </c>
      <c r="AN2466" s="6" t="s">
        <v>1339</v>
      </c>
    </row>
    <row r="2467" spans="1:40" x14ac:dyDescent="0.25">
      <c r="A2467">
        <v>2465</v>
      </c>
      <c r="B2467">
        <v>500</v>
      </c>
      <c r="C2467">
        <v>1169</v>
      </c>
      <c r="D2467">
        <v>99</v>
      </c>
      <c r="E2467">
        <v>1</v>
      </c>
      <c r="F2467">
        <v>99</v>
      </c>
      <c r="G2467">
        <v>1</v>
      </c>
      <c r="H2467" t="str">
        <f>VLOOKUP($C2467,'Raw-products'!$A$2:$H$1261,MATCH(H$1,'Raw-products'!$A$1:$H$1,0))</f>
        <v>Trousers</v>
      </c>
      <c r="I2467" t="str">
        <f>VLOOKUP($C2467,'Raw-products'!$A$2:$H$1261,MATCH(I$1,'Raw-products'!$A$1:$H$1,0))</f>
        <v>High-Waisted</v>
      </c>
      <c r="J2467" t="str">
        <f>VLOOKUP($C2467,'Raw-products'!$A$2:$H$1261,MATCH(J$1,'Raw-products'!$A$1:$H$1,0))</f>
        <v>XL</v>
      </c>
      <c r="K2467" t="str">
        <f>VLOOKUP($C2467,'Raw-products'!$A$2:$H$1261,MATCH(K$1,'Raw-products'!$A$1:$H$1,0))</f>
        <v>yellow</v>
      </c>
      <c r="L2467">
        <f>VLOOKUP($C2467,'Raw-products'!$A$2:$H$1261,MATCH(L$1,'Raw-products'!$A$1:$H$1,0))</f>
        <v>98</v>
      </c>
      <c r="M2467">
        <f>VLOOKUP($C2467,'Raw-products'!$A$2:$H$1261,MATCH(M$1,'Raw-products'!$A$1:$H$1,0))</f>
        <v>78</v>
      </c>
      <c r="N2467" s="5">
        <f t="shared" si="76"/>
        <v>7644</v>
      </c>
      <c r="O2467" cm="1">
        <f t="array" ref="O2467:R2467">_xlfn.XLOOKUP($B2467,'Raw -orders'!$A:$A,'Raw -orders'!$B:$E)</f>
        <v>571</v>
      </c>
      <c r="P2467">
        <v>41037</v>
      </c>
      <c r="Q2467" s="1">
        <v>44211</v>
      </c>
      <c r="R2467" s="1">
        <v>44220</v>
      </c>
      <c r="S2467" t="str" cm="1">
        <f t="array" ref="S2467:Z2467">_xlfn.XLOOKUP($O2467,'Raw - customers'!$A:$A,'Raw - customers'!$B:$I)</f>
        <v>Kristofor Roos</v>
      </c>
      <c r="T2467" t="str">
        <v>Agender</v>
      </c>
      <c r="U2467">
        <v>22</v>
      </c>
      <c r="V2467" t="str">
        <v>5567 Clarke MallApt. 756</v>
      </c>
      <c r="W2467">
        <v>4043</v>
      </c>
      <c r="X2467" t="str">
        <v>Jordanside</v>
      </c>
      <c r="Y2467" t="str">
        <v>Australian Capital Territory</v>
      </c>
      <c r="Z2467" t="str">
        <v>Australia</v>
      </c>
      <c r="AA2467">
        <v>1</v>
      </c>
      <c r="AB2467" s="3" t="str">
        <f t="shared" si="77"/>
        <v>0 to 10</v>
      </c>
      <c r="AM2467" s="6">
        <v>571</v>
      </c>
      <c r="AN2467" s="6" t="s">
        <v>1350</v>
      </c>
    </row>
    <row r="2468" spans="1:40" x14ac:dyDescent="0.25">
      <c r="A2468">
        <v>2466</v>
      </c>
      <c r="B2468">
        <v>500</v>
      </c>
      <c r="C2468">
        <v>112</v>
      </c>
      <c r="D2468">
        <v>92</v>
      </c>
      <c r="E2468">
        <v>2</v>
      </c>
      <c r="F2468">
        <v>184</v>
      </c>
      <c r="G2468">
        <v>1</v>
      </c>
      <c r="H2468" t="str">
        <f>VLOOKUP($C2468,'Raw-products'!$A$2:$H$1261,MATCH(H$1,'Raw-products'!$A$1:$H$1,0))</f>
        <v>Shirt</v>
      </c>
      <c r="I2468" t="str">
        <f>VLOOKUP($C2468,'Raw-products'!$A$2:$H$1261,MATCH(I$1,'Raw-products'!$A$1:$H$1,0))</f>
        <v>Denim</v>
      </c>
      <c r="J2468" t="str">
        <f>VLOOKUP($C2468,'Raw-products'!$A$2:$H$1261,MATCH(J$1,'Raw-products'!$A$1:$H$1,0))</f>
        <v>M</v>
      </c>
      <c r="K2468" t="str">
        <f>VLOOKUP($C2468,'Raw-products'!$A$2:$H$1261,MATCH(K$1,'Raw-products'!$A$1:$H$1,0))</f>
        <v>orange</v>
      </c>
      <c r="L2468">
        <f>VLOOKUP($C2468,'Raw-products'!$A$2:$H$1261,MATCH(L$1,'Raw-products'!$A$1:$H$1,0))</f>
        <v>115</v>
      </c>
      <c r="M2468">
        <f>VLOOKUP($C2468,'Raw-products'!$A$2:$H$1261,MATCH(M$1,'Raw-products'!$A$1:$H$1,0))</f>
        <v>50</v>
      </c>
      <c r="N2468" s="5">
        <f t="shared" si="76"/>
        <v>5750</v>
      </c>
      <c r="O2468" cm="1">
        <f t="array" ref="O2468:R2468">_xlfn.XLOOKUP($B2468,'Raw -orders'!$A:$A,'Raw -orders'!$B:$E)</f>
        <v>571</v>
      </c>
      <c r="P2468">
        <v>41037</v>
      </c>
      <c r="Q2468" s="1">
        <v>44211</v>
      </c>
      <c r="R2468" s="1">
        <v>44220</v>
      </c>
      <c r="S2468" t="str" cm="1">
        <f t="array" ref="S2468:Z2468">_xlfn.XLOOKUP($O2468,'Raw - customers'!$A:$A,'Raw - customers'!$B:$I)</f>
        <v>Kristofor Roos</v>
      </c>
      <c r="T2468" t="str">
        <v>Agender</v>
      </c>
      <c r="U2468">
        <v>22</v>
      </c>
      <c r="V2468" t="str">
        <v>5567 Clarke MallApt. 756</v>
      </c>
      <c r="W2468">
        <v>4043</v>
      </c>
      <c r="X2468" t="str">
        <v>Jordanside</v>
      </c>
      <c r="Y2468" t="str">
        <v>Australian Capital Territory</v>
      </c>
      <c r="Z2468" t="str">
        <v>Australia</v>
      </c>
      <c r="AA2468">
        <v>1</v>
      </c>
      <c r="AB2468" s="3" t="str">
        <f t="shared" si="77"/>
        <v>0 to 10</v>
      </c>
      <c r="AM2468" s="6">
        <v>571</v>
      </c>
      <c r="AN2468" s="6" t="s">
        <v>1350</v>
      </c>
    </row>
    <row r="2469" spans="1:40" x14ac:dyDescent="0.25">
      <c r="A2469">
        <v>2467</v>
      </c>
      <c r="B2469">
        <v>500</v>
      </c>
      <c r="C2469">
        <v>100</v>
      </c>
      <c r="D2469">
        <v>118</v>
      </c>
      <c r="E2469">
        <v>2</v>
      </c>
      <c r="F2469">
        <v>236</v>
      </c>
      <c r="G2469">
        <v>1</v>
      </c>
      <c r="H2469" t="str">
        <f>VLOOKUP($C2469,'Raw-products'!$A$2:$H$1261,MATCH(H$1,'Raw-products'!$A$1:$H$1,0))</f>
        <v>Shirt</v>
      </c>
      <c r="I2469" t="str">
        <f>VLOOKUP($C2469,'Raw-products'!$A$2:$H$1261,MATCH(I$1,'Raw-products'!$A$1:$H$1,0))</f>
        <v>Flannel</v>
      </c>
      <c r="J2469" t="str">
        <f>VLOOKUP($C2469,'Raw-products'!$A$2:$H$1261,MATCH(J$1,'Raw-products'!$A$1:$H$1,0))</f>
        <v>XS</v>
      </c>
      <c r="K2469" t="str">
        <f>VLOOKUP($C2469,'Raw-products'!$A$2:$H$1261,MATCH(K$1,'Raw-products'!$A$1:$H$1,0))</f>
        <v>violet</v>
      </c>
      <c r="L2469">
        <f>VLOOKUP($C2469,'Raw-products'!$A$2:$H$1261,MATCH(L$1,'Raw-products'!$A$1:$H$1,0))</f>
        <v>96</v>
      </c>
      <c r="M2469">
        <f>VLOOKUP($C2469,'Raw-products'!$A$2:$H$1261,MATCH(M$1,'Raw-products'!$A$1:$H$1,0))</f>
        <v>72</v>
      </c>
      <c r="N2469" s="5">
        <f t="shared" si="76"/>
        <v>6912</v>
      </c>
      <c r="O2469" cm="1">
        <f t="array" ref="O2469:R2469">_xlfn.XLOOKUP($B2469,'Raw -orders'!$A:$A,'Raw -orders'!$B:$E)</f>
        <v>571</v>
      </c>
      <c r="P2469">
        <v>41037</v>
      </c>
      <c r="Q2469" s="1">
        <v>44211</v>
      </c>
      <c r="R2469" s="1">
        <v>44220</v>
      </c>
      <c r="S2469" t="str" cm="1">
        <f t="array" ref="S2469:Z2469">_xlfn.XLOOKUP($O2469,'Raw - customers'!$A:$A,'Raw - customers'!$B:$I)</f>
        <v>Kristofor Roos</v>
      </c>
      <c r="T2469" t="str">
        <v>Agender</v>
      </c>
      <c r="U2469">
        <v>22</v>
      </c>
      <c r="V2469" t="str">
        <v>5567 Clarke MallApt. 756</v>
      </c>
      <c r="W2469">
        <v>4043</v>
      </c>
      <c r="X2469" t="str">
        <v>Jordanside</v>
      </c>
      <c r="Y2469" t="str">
        <v>Australian Capital Territory</v>
      </c>
      <c r="Z2469" t="str">
        <v>Australia</v>
      </c>
      <c r="AA2469">
        <v>1</v>
      </c>
      <c r="AB2469" s="3" t="str">
        <f t="shared" si="77"/>
        <v>0 to 10</v>
      </c>
      <c r="AM2469" s="6">
        <v>571</v>
      </c>
      <c r="AN2469" s="6" t="s">
        <v>1350</v>
      </c>
    </row>
    <row r="2470" spans="1:40" x14ac:dyDescent="0.25">
      <c r="A2470">
        <v>2468</v>
      </c>
      <c r="B2470">
        <v>500</v>
      </c>
      <c r="C2470">
        <v>284</v>
      </c>
      <c r="D2470">
        <v>105</v>
      </c>
      <c r="E2470">
        <v>2</v>
      </c>
      <c r="F2470">
        <v>210</v>
      </c>
      <c r="G2470">
        <v>1</v>
      </c>
      <c r="H2470" t="str">
        <f>VLOOKUP($C2470,'Raw-products'!$A$2:$H$1261,MATCH(H$1,'Raw-products'!$A$1:$H$1,0))</f>
        <v>Shirt</v>
      </c>
      <c r="I2470" t="str">
        <f>VLOOKUP($C2470,'Raw-products'!$A$2:$H$1261,MATCH(I$1,'Raw-products'!$A$1:$H$1,0))</f>
        <v>Cuban Collar</v>
      </c>
      <c r="J2470" t="str">
        <f>VLOOKUP($C2470,'Raw-products'!$A$2:$H$1261,MATCH(J$1,'Raw-products'!$A$1:$H$1,0))</f>
        <v>XL</v>
      </c>
      <c r="K2470" t="str">
        <f>VLOOKUP($C2470,'Raw-products'!$A$2:$H$1261,MATCH(K$1,'Raw-products'!$A$1:$H$1,0))</f>
        <v>red</v>
      </c>
      <c r="L2470">
        <f>VLOOKUP($C2470,'Raw-products'!$A$2:$H$1261,MATCH(L$1,'Raw-products'!$A$1:$H$1,0))</f>
        <v>93</v>
      </c>
      <c r="M2470">
        <f>VLOOKUP($C2470,'Raw-products'!$A$2:$H$1261,MATCH(M$1,'Raw-products'!$A$1:$H$1,0))</f>
        <v>65</v>
      </c>
      <c r="N2470" s="5">
        <f t="shared" si="76"/>
        <v>6045</v>
      </c>
      <c r="O2470" cm="1">
        <f t="array" ref="O2470:R2470">_xlfn.XLOOKUP($B2470,'Raw -orders'!$A:$A,'Raw -orders'!$B:$E)</f>
        <v>571</v>
      </c>
      <c r="P2470">
        <v>41037</v>
      </c>
      <c r="Q2470" s="1">
        <v>44211</v>
      </c>
      <c r="R2470" s="1">
        <v>44220</v>
      </c>
      <c r="S2470" t="str" cm="1">
        <f t="array" ref="S2470:Z2470">_xlfn.XLOOKUP($O2470,'Raw - customers'!$A:$A,'Raw - customers'!$B:$I)</f>
        <v>Kristofor Roos</v>
      </c>
      <c r="T2470" t="str">
        <v>Agender</v>
      </c>
      <c r="U2470">
        <v>22</v>
      </c>
      <c r="V2470" t="str">
        <v>5567 Clarke MallApt. 756</v>
      </c>
      <c r="W2470">
        <v>4043</v>
      </c>
      <c r="X2470" t="str">
        <v>Jordanside</v>
      </c>
      <c r="Y2470" t="str">
        <v>Australian Capital Territory</v>
      </c>
      <c r="Z2470" t="str">
        <v>Australia</v>
      </c>
      <c r="AA2470">
        <v>1</v>
      </c>
      <c r="AB2470" s="3" t="str">
        <f t="shared" si="77"/>
        <v>0 to 10</v>
      </c>
      <c r="AM2470" s="6">
        <v>571</v>
      </c>
      <c r="AN2470" s="6" t="s">
        <v>1350</v>
      </c>
    </row>
    <row r="2471" spans="1:40" x14ac:dyDescent="0.25">
      <c r="A2471">
        <v>2469</v>
      </c>
      <c r="B2471">
        <v>500</v>
      </c>
      <c r="C2471">
        <v>1012</v>
      </c>
      <c r="D2471">
        <v>106</v>
      </c>
      <c r="E2471">
        <v>2</v>
      </c>
      <c r="F2471">
        <v>212</v>
      </c>
      <c r="G2471">
        <v>1</v>
      </c>
      <c r="H2471" t="str">
        <f>VLOOKUP($C2471,'Raw-products'!$A$2:$H$1261,MATCH(H$1,'Raw-products'!$A$1:$H$1,0))</f>
        <v>Trousers</v>
      </c>
      <c r="I2471" t="str">
        <f>VLOOKUP($C2471,'Raw-products'!$A$2:$H$1261,MATCH(I$1,'Raw-products'!$A$1:$H$1,0))</f>
        <v>Wool</v>
      </c>
      <c r="J2471" t="str">
        <f>VLOOKUP($C2471,'Raw-products'!$A$2:$H$1261,MATCH(J$1,'Raw-products'!$A$1:$H$1,0))</f>
        <v>M</v>
      </c>
      <c r="K2471" t="str">
        <f>VLOOKUP($C2471,'Raw-products'!$A$2:$H$1261,MATCH(K$1,'Raw-products'!$A$1:$H$1,0))</f>
        <v>violet</v>
      </c>
      <c r="L2471">
        <f>VLOOKUP($C2471,'Raw-products'!$A$2:$H$1261,MATCH(L$1,'Raw-products'!$A$1:$H$1,0))</f>
        <v>111</v>
      </c>
      <c r="M2471">
        <f>VLOOKUP($C2471,'Raw-products'!$A$2:$H$1261,MATCH(M$1,'Raw-products'!$A$1:$H$1,0))</f>
        <v>51</v>
      </c>
      <c r="N2471" s="5">
        <f t="shared" si="76"/>
        <v>5661</v>
      </c>
      <c r="O2471" cm="1">
        <f t="array" ref="O2471:R2471">_xlfn.XLOOKUP($B2471,'Raw -orders'!$A:$A,'Raw -orders'!$B:$E)</f>
        <v>571</v>
      </c>
      <c r="P2471">
        <v>41037</v>
      </c>
      <c r="Q2471" s="1">
        <v>44211</v>
      </c>
      <c r="R2471" s="1">
        <v>44220</v>
      </c>
      <c r="S2471" t="str" cm="1">
        <f t="array" ref="S2471:Z2471">_xlfn.XLOOKUP($O2471,'Raw - customers'!$A:$A,'Raw - customers'!$B:$I)</f>
        <v>Kristofor Roos</v>
      </c>
      <c r="T2471" t="str">
        <v>Agender</v>
      </c>
      <c r="U2471">
        <v>22</v>
      </c>
      <c r="V2471" t="str">
        <v>5567 Clarke MallApt. 756</v>
      </c>
      <c r="W2471">
        <v>4043</v>
      </c>
      <c r="X2471" t="str">
        <v>Jordanside</v>
      </c>
      <c r="Y2471" t="str">
        <v>Australian Capital Territory</v>
      </c>
      <c r="Z2471" t="str">
        <v>Australia</v>
      </c>
      <c r="AA2471">
        <v>1</v>
      </c>
      <c r="AB2471" s="3" t="str">
        <f t="shared" si="77"/>
        <v>0 to 10</v>
      </c>
      <c r="AM2471" s="6">
        <v>571</v>
      </c>
      <c r="AN2471" s="6" t="s">
        <v>1350</v>
      </c>
    </row>
    <row r="2472" spans="1:40" x14ac:dyDescent="0.25">
      <c r="A2472">
        <v>2470</v>
      </c>
      <c r="B2472">
        <v>500</v>
      </c>
      <c r="C2472">
        <v>965</v>
      </c>
      <c r="D2472">
        <v>97</v>
      </c>
      <c r="E2472">
        <v>1</v>
      </c>
      <c r="F2472">
        <v>97</v>
      </c>
      <c r="G2472">
        <v>1</v>
      </c>
      <c r="H2472" t="str">
        <f>VLOOKUP($C2472,'Raw-products'!$A$2:$H$1261,MATCH(H$1,'Raw-products'!$A$1:$H$1,0))</f>
        <v>Trousers</v>
      </c>
      <c r="I2472" t="str">
        <f>VLOOKUP($C2472,'Raw-products'!$A$2:$H$1261,MATCH(I$1,'Raw-products'!$A$1:$H$1,0))</f>
        <v>Slim-Fit</v>
      </c>
      <c r="J2472" t="str">
        <f>VLOOKUP($C2472,'Raw-products'!$A$2:$H$1261,MATCH(J$1,'Raw-products'!$A$1:$H$1,0))</f>
        <v>XS</v>
      </c>
      <c r="K2472" t="str">
        <f>VLOOKUP($C2472,'Raw-products'!$A$2:$H$1261,MATCH(K$1,'Raw-products'!$A$1:$H$1,0))</f>
        <v>blue</v>
      </c>
      <c r="L2472">
        <f>VLOOKUP($C2472,'Raw-products'!$A$2:$H$1261,MATCH(L$1,'Raw-products'!$A$1:$H$1,0))</f>
        <v>119</v>
      </c>
      <c r="M2472">
        <f>VLOOKUP($C2472,'Raw-products'!$A$2:$H$1261,MATCH(M$1,'Raw-products'!$A$1:$H$1,0))</f>
        <v>55</v>
      </c>
      <c r="N2472" s="5">
        <f t="shared" si="76"/>
        <v>6545</v>
      </c>
      <c r="O2472" cm="1">
        <f t="array" ref="O2472:R2472">_xlfn.XLOOKUP($B2472,'Raw -orders'!$A:$A,'Raw -orders'!$B:$E)</f>
        <v>571</v>
      </c>
      <c r="P2472">
        <v>41037</v>
      </c>
      <c r="Q2472" s="1">
        <v>44211</v>
      </c>
      <c r="R2472" s="1">
        <v>44220</v>
      </c>
      <c r="S2472" t="str" cm="1">
        <f t="array" ref="S2472:Z2472">_xlfn.XLOOKUP($O2472,'Raw - customers'!$A:$A,'Raw - customers'!$B:$I)</f>
        <v>Kristofor Roos</v>
      </c>
      <c r="T2472" t="str">
        <v>Agender</v>
      </c>
      <c r="U2472">
        <v>22</v>
      </c>
      <c r="V2472" t="str">
        <v>5567 Clarke MallApt. 756</v>
      </c>
      <c r="W2472">
        <v>4043</v>
      </c>
      <c r="X2472" t="str">
        <v>Jordanside</v>
      </c>
      <c r="Y2472" t="str">
        <v>Australian Capital Territory</v>
      </c>
      <c r="Z2472" t="str">
        <v>Australia</v>
      </c>
      <c r="AA2472">
        <v>1</v>
      </c>
      <c r="AB2472" s="3" t="str">
        <f t="shared" si="77"/>
        <v>0 to 10</v>
      </c>
      <c r="AM2472" s="6">
        <v>571</v>
      </c>
      <c r="AN2472" s="6" t="s">
        <v>1350</v>
      </c>
    </row>
    <row r="2473" spans="1:40" x14ac:dyDescent="0.25">
      <c r="A2473">
        <v>2471</v>
      </c>
      <c r="B2473">
        <v>500</v>
      </c>
      <c r="C2473">
        <v>943</v>
      </c>
      <c r="D2473">
        <v>96</v>
      </c>
      <c r="E2473">
        <v>1</v>
      </c>
      <c r="F2473">
        <v>96</v>
      </c>
      <c r="G2473">
        <v>1</v>
      </c>
      <c r="H2473" t="str">
        <f>VLOOKUP($C2473,'Raw-products'!$A$2:$H$1261,MATCH(H$1,'Raw-products'!$A$1:$H$1,0))</f>
        <v>Trousers</v>
      </c>
      <c r="I2473" t="str">
        <f>VLOOKUP($C2473,'Raw-products'!$A$2:$H$1261,MATCH(I$1,'Raw-products'!$A$1:$H$1,0))</f>
        <v>Drawstring</v>
      </c>
      <c r="J2473" t="str">
        <f>VLOOKUP($C2473,'Raw-products'!$A$2:$H$1261,MATCH(J$1,'Raw-products'!$A$1:$H$1,0))</f>
        <v>L</v>
      </c>
      <c r="K2473" t="str">
        <f>VLOOKUP($C2473,'Raw-products'!$A$2:$H$1261,MATCH(K$1,'Raw-products'!$A$1:$H$1,0))</f>
        <v>violet</v>
      </c>
      <c r="L2473">
        <f>VLOOKUP($C2473,'Raw-products'!$A$2:$H$1261,MATCH(L$1,'Raw-products'!$A$1:$H$1,0))</f>
        <v>104</v>
      </c>
      <c r="M2473">
        <f>VLOOKUP($C2473,'Raw-products'!$A$2:$H$1261,MATCH(M$1,'Raw-products'!$A$1:$H$1,0))</f>
        <v>62</v>
      </c>
      <c r="N2473" s="5">
        <f t="shared" si="76"/>
        <v>6448</v>
      </c>
      <c r="O2473" cm="1">
        <f t="array" ref="O2473:R2473">_xlfn.XLOOKUP($B2473,'Raw -orders'!$A:$A,'Raw -orders'!$B:$E)</f>
        <v>571</v>
      </c>
      <c r="P2473">
        <v>41037</v>
      </c>
      <c r="Q2473" s="1">
        <v>44211</v>
      </c>
      <c r="R2473" s="1">
        <v>44220</v>
      </c>
      <c r="S2473" t="str" cm="1">
        <f t="array" ref="S2473:Z2473">_xlfn.XLOOKUP($O2473,'Raw - customers'!$A:$A,'Raw - customers'!$B:$I)</f>
        <v>Kristofor Roos</v>
      </c>
      <c r="T2473" t="str">
        <v>Agender</v>
      </c>
      <c r="U2473">
        <v>22</v>
      </c>
      <c r="V2473" t="str">
        <v>5567 Clarke MallApt. 756</v>
      </c>
      <c r="W2473">
        <v>4043</v>
      </c>
      <c r="X2473" t="str">
        <v>Jordanside</v>
      </c>
      <c r="Y2473" t="str">
        <v>Australian Capital Territory</v>
      </c>
      <c r="Z2473" t="str">
        <v>Australia</v>
      </c>
      <c r="AA2473">
        <v>1</v>
      </c>
      <c r="AB2473" s="3" t="str">
        <f t="shared" si="77"/>
        <v>0 to 10</v>
      </c>
      <c r="AM2473" s="6">
        <v>571</v>
      </c>
      <c r="AN2473" s="6" t="s">
        <v>1350</v>
      </c>
    </row>
    <row r="2474" spans="1:40" x14ac:dyDescent="0.25">
      <c r="A2474">
        <v>2472</v>
      </c>
      <c r="B2474">
        <v>501</v>
      </c>
      <c r="C2474">
        <v>227</v>
      </c>
      <c r="D2474">
        <v>106</v>
      </c>
      <c r="E2474">
        <v>1</v>
      </c>
      <c r="F2474">
        <v>106</v>
      </c>
      <c r="G2474">
        <v>1</v>
      </c>
      <c r="H2474" t="str">
        <f>VLOOKUP($C2474,'Raw-products'!$A$2:$H$1261,MATCH(H$1,'Raw-products'!$A$1:$H$1,0))</f>
        <v>Shirt</v>
      </c>
      <c r="I2474" t="str">
        <f>VLOOKUP($C2474,'Raw-products'!$A$2:$H$1261,MATCH(I$1,'Raw-products'!$A$1:$H$1,0))</f>
        <v>Chambray</v>
      </c>
      <c r="J2474" t="str">
        <f>VLOOKUP($C2474,'Raw-products'!$A$2:$H$1261,MATCH(J$1,'Raw-products'!$A$1:$H$1,0))</f>
        <v>M</v>
      </c>
      <c r="K2474" t="str">
        <f>VLOOKUP($C2474,'Raw-products'!$A$2:$H$1261,MATCH(K$1,'Raw-products'!$A$1:$H$1,0))</f>
        <v>green</v>
      </c>
      <c r="L2474">
        <f>VLOOKUP($C2474,'Raw-products'!$A$2:$H$1261,MATCH(L$1,'Raw-products'!$A$1:$H$1,0))</f>
        <v>105</v>
      </c>
      <c r="M2474">
        <f>VLOOKUP($C2474,'Raw-products'!$A$2:$H$1261,MATCH(M$1,'Raw-products'!$A$1:$H$1,0))</f>
        <v>56</v>
      </c>
      <c r="N2474" s="5">
        <f t="shared" si="76"/>
        <v>5880</v>
      </c>
      <c r="O2474" cm="1">
        <f t="array" ref="O2474:R2474">_xlfn.XLOOKUP($B2474,'Raw -orders'!$A:$A,'Raw -orders'!$B:$E)</f>
        <v>706</v>
      </c>
      <c r="P2474">
        <v>41180</v>
      </c>
      <c r="Q2474" s="1">
        <v>44243</v>
      </c>
      <c r="R2474" s="1">
        <v>44252</v>
      </c>
      <c r="S2474" t="str" cm="1">
        <f t="array" ref="S2474:Z2474">_xlfn.XLOOKUP($O2474,'Raw - customers'!$A:$A,'Raw - customers'!$B:$I)</f>
        <v>Stephen Macaleese</v>
      </c>
      <c r="T2474" t="str">
        <v>Agender</v>
      </c>
      <c r="U2474">
        <v>43</v>
      </c>
      <c r="V2474" t="str">
        <v>72 Edward ParkwaySuite 980</v>
      </c>
      <c r="W2474">
        <v>7201</v>
      </c>
      <c r="X2474" t="str">
        <v>Lake Aiden</v>
      </c>
      <c r="Y2474" t="str">
        <v>Northern Territory</v>
      </c>
      <c r="Z2474" t="str">
        <v>Australia</v>
      </c>
      <c r="AA2474">
        <v>2</v>
      </c>
      <c r="AB2474" s="3" t="str">
        <f t="shared" si="77"/>
        <v>0 to 10</v>
      </c>
      <c r="AM2474" s="6">
        <v>706</v>
      </c>
      <c r="AN2474" s="6" t="s">
        <v>1339</v>
      </c>
    </row>
    <row r="2475" spans="1:40" x14ac:dyDescent="0.25">
      <c r="A2475">
        <v>2473</v>
      </c>
      <c r="B2475">
        <v>501</v>
      </c>
      <c r="C2475">
        <v>1082</v>
      </c>
      <c r="D2475">
        <v>93</v>
      </c>
      <c r="E2475">
        <v>2</v>
      </c>
      <c r="F2475">
        <v>186</v>
      </c>
      <c r="G2475">
        <v>1</v>
      </c>
      <c r="H2475" t="str">
        <f>VLOOKUP($C2475,'Raw-products'!$A$2:$H$1261,MATCH(H$1,'Raw-products'!$A$1:$H$1,0))</f>
        <v>Trousers</v>
      </c>
      <c r="I2475" t="str">
        <f>VLOOKUP($C2475,'Raw-products'!$A$2:$H$1261,MATCH(I$1,'Raw-products'!$A$1:$H$1,0))</f>
        <v>Joggers</v>
      </c>
      <c r="J2475" t="str">
        <f>VLOOKUP($C2475,'Raw-products'!$A$2:$H$1261,MATCH(J$1,'Raw-products'!$A$1:$H$1,0))</f>
        <v>M</v>
      </c>
      <c r="K2475" t="str">
        <f>VLOOKUP($C2475,'Raw-products'!$A$2:$H$1261,MATCH(K$1,'Raw-products'!$A$1:$H$1,0))</f>
        <v>violet</v>
      </c>
      <c r="L2475">
        <f>VLOOKUP($C2475,'Raw-products'!$A$2:$H$1261,MATCH(L$1,'Raw-products'!$A$1:$H$1,0))</f>
        <v>94</v>
      </c>
      <c r="M2475">
        <f>VLOOKUP($C2475,'Raw-products'!$A$2:$H$1261,MATCH(M$1,'Raw-products'!$A$1:$H$1,0))</f>
        <v>72</v>
      </c>
      <c r="N2475" s="5">
        <f t="shared" si="76"/>
        <v>6768</v>
      </c>
      <c r="O2475" cm="1">
        <f t="array" ref="O2475:R2475">_xlfn.XLOOKUP($B2475,'Raw -orders'!$A:$A,'Raw -orders'!$B:$E)</f>
        <v>706</v>
      </c>
      <c r="P2475">
        <v>41180</v>
      </c>
      <c r="Q2475" s="1">
        <v>44243</v>
      </c>
      <c r="R2475" s="1">
        <v>44252</v>
      </c>
      <c r="S2475" t="str" cm="1">
        <f t="array" ref="S2475:Z2475">_xlfn.XLOOKUP($O2475,'Raw - customers'!$A:$A,'Raw - customers'!$B:$I)</f>
        <v>Stephen Macaleese</v>
      </c>
      <c r="T2475" t="str">
        <v>Agender</v>
      </c>
      <c r="U2475">
        <v>43</v>
      </c>
      <c r="V2475" t="str">
        <v>72 Edward ParkwaySuite 980</v>
      </c>
      <c r="W2475">
        <v>7201</v>
      </c>
      <c r="X2475" t="str">
        <v>Lake Aiden</v>
      </c>
      <c r="Y2475" t="str">
        <v>Northern Territory</v>
      </c>
      <c r="Z2475" t="str">
        <v>Australia</v>
      </c>
      <c r="AA2475">
        <v>2</v>
      </c>
      <c r="AB2475" s="3" t="str">
        <f t="shared" si="77"/>
        <v>0 to 10</v>
      </c>
      <c r="AM2475" s="6">
        <v>706</v>
      </c>
      <c r="AN2475" s="6" t="s">
        <v>1339</v>
      </c>
    </row>
    <row r="2476" spans="1:40" x14ac:dyDescent="0.25">
      <c r="A2476">
        <v>2474</v>
      </c>
      <c r="B2476">
        <v>501</v>
      </c>
      <c r="C2476">
        <v>1029</v>
      </c>
      <c r="D2476">
        <v>90</v>
      </c>
      <c r="E2476">
        <v>2</v>
      </c>
      <c r="F2476">
        <v>180</v>
      </c>
      <c r="G2476">
        <v>1</v>
      </c>
      <c r="H2476" t="str">
        <f>VLOOKUP($C2476,'Raw-products'!$A$2:$H$1261,MATCH(H$1,'Raw-products'!$A$1:$H$1,0))</f>
        <v>Trousers</v>
      </c>
      <c r="I2476" t="str">
        <f>VLOOKUP($C2476,'Raw-products'!$A$2:$H$1261,MATCH(I$1,'Raw-products'!$A$1:$H$1,0))</f>
        <v>Relaxed Leg</v>
      </c>
      <c r="J2476" t="str">
        <f>VLOOKUP($C2476,'Raw-products'!$A$2:$H$1261,MATCH(J$1,'Raw-products'!$A$1:$H$1,0))</f>
        <v>XL</v>
      </c>
      <c r="K2476" t="str">
        <f>VLOOKUP($C2476,'Raw-products'!$A$2:$H$1261,MATCH(K$1,'Raw-products'!$A$1:$H$1,0))</f>
        <v>yellow</v>
      </c>
      <c r="L2476">
        <f>VLOOKUP($C2476,'Raw-products'!$A$2:$H$1261,MATCH(L$1,'Raw-products'!$A$1:$H$1,0))</f>
        <v>95</v>
      </c>
      <c r="M2476">
        <f>VLOOKUP($C2476,'Raw-products'!$A$2:$H$1261,MATCH(M$1,'Raw-products'!$A$1:$H$1,0))</f>
        <v>54</v>
      </c>
      <c r="N2476" s="5">
        <f t="shared" si="76"/>
        <v>5130</v>
      </c>
      <c r="O2476" cm="1">
        <f t="array" ref="O2476:R2476">_xlfn.XLOOKUP($B2476,'Raw -orders'!$A:$A,'Raw -orders'!$B:$E)</f>
        <v>706</v>
      </c>
      <c r="P2476">
        <v>41180</v>
      </c>
      <c r="Q2476" s="1">
        <v>44243</v>
      </c>
      <c r="R2476" s="1">
        <v>44252</v>
      </c>
      <c r="S2476" t="str" cm="1">
        <f t="array" ref="S2476:Z2476">_xlfn.XLOOKUP($O2476,'Raw - customers'!$A:$A,'Raw - customers'!$B:$I)</f>
        <v>Stephen Macaleese</v>
      </c>
      <c r="T2476" t="str">
        <v>Agender</v>
      </c>
      <c r="U2476">
        <v>43</v>
      </c>
      <c r="V2476" t="str">
        <v>72 Edward ParkwaySuite 980</v>
      </c>
      <c r="W2476">
        <v>7201</v>
      </c>
      <c r="X2476" t="str">
        <v>Lake Aiden</v>
      </c>
      <c r="Y2476" t="str">
        <v>Northern Territory</v>
      </c>
      <c r="Z2476" t="str">
        <v>Australia</v>
      </c>
      <c r="AA2476">
        <v>2</v>
      </c>
      <c r="AB2476" s="3" t="str">
        <f t="shared" si="77"/>
        <v>0 to 10</v>
      </c>
      <c r="AM2476" s="6">
        <v>706</v>
      </c>
      <c r="AN2476" s="6" t="s">
        <v>1339</v>
      </c>
    </row>
    <row r="2477" spans="1:40" x14ac:dyDescent="0.25">
      <c r="A2477">
        <v>2475</v>
      </c>
      <c r="B2477">
        <v>501</v>
      </c>
      <c r="C2477">
        <v>193</v>
      </c>
      <c r="D2477">
        <v>98</v>
      </c>
      <c r="E2477">
        <v>1</v>
      </c>
      <c r="F2477">
        <v>98</v>
      </c>
      <c r="G2477">
        <v>1</v>
      </c>
      <c r="H2477" t="str">
        <f>VLOOKUP($C2477,'Raw-products'!$A$2:$H$1261,MATCH(H$1,'Raw-products'!$A$1:$H$1,0))</f>
        <v>Shirt</v>
      </c>
      <c r="I2477" t="str">
        <f>VLOOKUP($C2477,'Raw-products'!$A$2:$H$1261,MATCH(I$1,'Raw-products'!$A$1:$H$1,0))</f>
        <v>Camp Collared</v>
      </c>
      <c r="J2477" t="str">
        <f>VLOOKUP($C2477,'Raw-products'!$A$2:$H$1261,MATCH(J$1,'Raw-products'!$A$1:$H$1,0))</f>
        <v>L</v>
      </c>
      <c r="K2477" t="str">
        <f>VLOOKUP($C2477,'Raw-products'!$A$2:$H$1261,MATCH(K$1,'Raw-products'!$A$1:$H$1,0))</f>
        <v>green</v>
      </c>
      <c r="L2477">
        <f>VLOOKUP($C2477,'Raw-products'!$A$2:$H$1261,MATCH(L$1,'Raw-products'!$A$1:$H$1,0))</f>
        <v>112</v>
      </c>
      <c r="M2477">
        <f>VLOOKUP($C2477,'Raw-products'!$A$2:$H$1261,MATCH(M$1,'Raw-products'!$A$1:$H$1,0))</f>
        <v>80</v>
      </c>
      <c r="N2477" s="5">
        <f t="shared" si="76"/>
        <v>8960</v>
      </c>
      <c r="O2477" cm="1">
        <f t="array" ref="O2477:R2477">_xlfn.XLOOKUP($B2477,'Raw -orders'!$A:$A,'Raw -orders'!$B:$E)</f>
        <v>706</v>
      </c>
      <c r="P2477">
        <v>41180</v>
      </c>
      <c r="Q2477" s="1">
        <v>44243</v>
      </c>
      <c r="R2477" s="1">
        <v>44252</v>
      </c>
      <c r="S2477" t="str" cm="1">
        <f t="array" ref="S2477:Z2477">_xlfn.XLOOKUP($O2477,'Raw - customers'!$A:$A,'Raw - customers'!$B:$I)</f>
        <v>Stephen Macaleese</v>
      </c>
      <c r="T2477" t="str">
        <v>Agender</v>
      </c>
      <c r="U2477">
        <v>43</v>
      </c>
      <c r="V2477" t="str">
        <v>72 Edward ParkwaySuite 980</v>
      </c>
      <c r="W2477">
        <v>7201</v>
      </c>
      <c r="X2477" t="str">
        <v>Lake Aiden</v>
      </c>
      <c r="Y2477" t="str">
        <v>Northern Territory</v>
      </c>
      <c r="Z2477" t="str">
        <v>Australia</v>
      </c>
      <c r="AA2477">
        <v>2</v>
      </c>
      <c r="AB2477" s="3" t="str">
        <f t="shared" si="77"/>
        <v>0 to 10</v>
      </c>
      <c r="AM2477" s="6">
        <v>706</v>
      </c>
      <c r="AN2477" s="6" t="s">
        <v>1339</v>
      </c>
    </row>
    <row r="2478" spans="1:40" x14ac:dyDescent="0.25">
      <c r="A2478">
        <v>2476</v>
      </c>
      <c r="B2478">
        <v>501</v>
      </c>
      <c r="C2478">
        <v>409</v>
      </c>
      <c r="D2478">
        <v>119</v>
      </c>
      <c r="E2478">
        <v>3</v>
      </c>
      <c r="F2478">
        <v>357</v>
      </c>
      <c r="G2478">
        <v>1</v>
      </c>
      <c r="H2478" t="str">
        <f>VLOOKUP($C2478,'Raw-products'!$A$2:$H$1261,MATCH(H$1,'Raw-products'!$A$1:$H$1,0))</f>
        <v>Shirt</v>
      </c>
      <c r="I2478" t="str">
        <f>VLOOKUP($C2478,'Raw-products'!$A$2:$H$1261,MATCH(I$1,'Raw-products'!$A$1:$H$1,0))</f>
        <v>Casual Slim Fit</v>
      </c>
      <c r="J2478" t="str">
        <f>VLOOKUP($C2478,'Raw-products'!$A$2:$H$1261,MATCH(J$1,'Raw-products'!$A$1:$H$1,0))</f>
        <v>XL</v>
      </c>
      <c r="K2478" t="str">
        <f>VLOOKUP($C2478,'Raw-products'!$A$2:$H$1261,MATCH(K$1,'Raw-products'!$A$1:$H$1,0))</f>
        <v>blue</v>
      </c>
      <c r="L2478">
        <f>VLOOKUP($C2478,'Raw-products'!$A$2:$H$1261,MATCH(L$1,'Raw-products'!$A$1:$H$1,0))</f>
        <v>113</v>
      </c>
      <c r="M2478">
        <f>VLOOKUP($C2478,'Raw-products'!$A$2:$H$1261,MATCH(M$1,'Raw-products'!$A$1:$H$1,0))</f>
        <v>68</v>
      </c>
      <c r="N2478" s="5">
        <f t="shared" si="76"/>
        <v>7684</v>
      </c>
      <c r="O2478" cm="1">
        <f t="array" ref="O2478:R2478">_xlfn.XLOOKUP($B2478,'Raw -orders'!$A:$A,'Raw -orders'!$B:$E)</f>
        <v>706</v>
      </c>
      <c r="P2478">
        <v>41180</v>
      </c>
      <c r="Q2478" s="1">
        <v>44243</v>
      </c>
      <c r="R2478" s="1">
        <v>44252</v>
      </c>
      <c r="S2478" t="str" cm="1">
        <f t="array" ref="S2478:Z2478">_xlfn.XLOOKUP($O2478,'Raw - customers'!$A:$A,'Raw - customers'!$B:$I)</f>
        <v>Stephen Macaleese</v>
      </c>
      <c r="T2478" t="str">
        <v>Agender</v>
      </c>
      <c r="U2478">
        <v>43</v>
      </c>
      <c r="V2478" t="str">
        <v>72 Edward ParkwaySuite 980</v>
      </c>
      <c r="W2478">
        <v>7201</v>
      </c>
      <c r="X2478" t="str">
        <v>Lake Aiden</v>
      </c>
      <c r="Y2478" t="str">
        <v>Northern Territory</v>
      </c>
      <c r="Z2478" t="str">
        <v>Australia</v>
      </c>
      <c r="AA2478">
        <v>2</v>
      </c>
      <c r="AB2478" s="3" t="str">
        <f t="shared" si="77"/>
        <v>0 to 10</v>
      </c>
      <c r="AM2478" s="6">
        <v>706</v>
      </c>
      <c r="AN2478" s="6" t="s">
        <v>1339</v>
      </c>
    </row>
    <row r="2479" spans="1:40" x14ac:dyDescent="0.25">
      <c r="A2479">
        <v>2477</v>
      </c>
      <c r="B2479">
        <v>501</v>
      </c>
      <c r="C2479">
        <v>737</v>
      </c>
      <c r="D2479">
        <v>109</v>
      </c>
      <c r="E2479">
        <v>2</v>
      </c>
      <c r="F2479">
        <v>218</v>
      </c>
      <c r="G2479">
        <v>1</v>
      </c>
      <c r="H2479" t="str">
        <f>VLOOKUP($C2479,'Raw-products'!$A$2:$H$1261,MATCH(H$1,'Raw-products'!$A$1:$H$1,0))</f>
        <v>Jacket</v>
      </c>
      <c r="I2479" t="str">
        <f>VLOOKUP($C2479,'Raw-products'!$A$2:$H$1261,MATCH(I$1,'Raw-products'!$A$1:$H$1,0))</f>
        <v>Peacoat</v>
      </c>
      <c r="J2479" t="str">
        <f>VLOOKUP($C2479,'Raw-products'!$A$2:$H$1261,MATCH(J$1,'Raw-products'!$A$1:$H$1,0))</f>
        <v>M</v>
      </c>
      <c r="K2479" t="str">
        <f>VLOOKUP($C2479,'Raw-products'!$A$2:$H$1261,MATCH(K$1,'Raw-products'!$A$1:$H$1,0))</f>
        <v>red</v>
      </c>
      <c r="L2479">
        <f>VLOOKUP($C2479,'Raw-products'!$A$2:$H$1261,MATCH(L$1,'Raw-products'!$A$1:$H$1,0))</f>
        <v>102</v>
      </c>
      <c r="M2479">
        <f>VLOOKUP($C2479,'Raw-products'!$A$2:$H$1261,MATCH(M$1,'Raw-products'!$A$1:$H$1,0))</f>
        <v>59</v>
      </c>
      <c r="N2479" s="5">
        <f t="shared" si="76"/>
        <v>6018</v>
      </c>
      <c r="O2479" cm="1">
        <f t="array" ref="O2479:R2479">_xlfn.XLOOKUP($B2479,'Raw -orders'!$A:$A,'Raw -orders'!$B:$E)</f>
        <v>706</v>
      </c>
      <c r="P2479">
        <v>41180</v>
      </c>
      <c r="Q2479" s="1">
        <v>44243</v>
      </c>
      <c r="R2479" s="1">
        <v>44252</v>
      </c>
      <c r="S2479" t="str" cm="1">
        <f t="array" ref="S2479:Z2479">_xlfn.XLOOKUP($O2479,'Raw - customers'!$A:$A,'Raw - customers'!$B:$I)</f>
        <v>Stephen Macaleese</v>
      </c>
      <c r="T2479" t="str">
        <v>Agender</v>
      </c>
      <c r="U2479">
        <v>43</v>
      </c>
      <c r="V2479" t="str">
        <v>72 Edward ParkwaySuite 980</v>
      </c>
      <c r="W2479">
        <v>7201</v>
      </c>
      <c r="X2479" t="str">
        <v>Lake Aiden</v>
      </c>
      <c r="Y2479" t="str">
        <v>Northern Territory</v>
      </c>
      <c r="Z2479" t="str">
        <v>Australia</v>
      </c>
      <c r="AA2479">
        <v>2</v>
      </c>
      <c r="AB2479" s="3" t="str">
        <f t="shared" si="77"/>
        <v>0 to 10</v>
      </c>
      <c r="AM2479" s="6">
        <v>706</v>
      </c>
      <c r="AN2479" s="6" t="s">
        <v>1339</v>
      </c>
    </row>
    <row r="2480" spans="1:40" x14ac:dyDescent="0.25">
      <c r="A2480">
        <v>2478</v>
      </c>
      <c r="B2480">
        <v>501</v>
      </c>
      <c r="C2480">
        <v>808</v>
      </c>
      <c r="D2480">
        <v>117</v>
      </c>
      <c r="E2480">
        <v>1</v>
      </c>
      <c r="F2480">
        <v>117</v>
      </c>
      <c r="G2480">
        <v>1</v>
      </c>
      <c r="H2480" t="str">
        <f>VLOOKUP($C2480,'Raw-products'!$A$2:$H$1261,MATCH(H$1,'Raw-products'!$A$1:$H$1,0))</f>
        <v>Jacket</v>
      </c>
      <c r="I2480" t="str">
        <f>VLOOKUP($C2480,'Raw-products'!$A$2:$H$1261,MATCH(I$1,'Raw-products'!$A$1:$H$1,0))</f>
        <v>Shearling</v>
      </c>
      <c r="J2480" t="str">
        <f>VLOOKUP($C2480,'Raw-products'!$A$2:$H$1261,MATCH(J$1,'Raw-products'!$A$1:$H$1,0))</f>
        <v>L</v>
      </c>
      <c r="K2480" t="str">
        <f>VLOOKUP($C2480,'Raw-products'!$A$2:$H$1261,MATCH(K$1,'Raw-products'!$A$1:$H$1,0))</f>
        <v>red</v>
      </c>
      <c r="L2480">
        <f>VLOOKUP($C2480,'Raw-products'!$A$2:$H$1261,MATCH(L$1,'Raw-products'!$A$1:$H$1,0))</f>
        <v>95</v>
      </c>
      <c r="M2480">
        <f>VLOOKUP($C2480,'Raw-products'!$A$2:$H$1261,MATCH(M$1,'Raw-products'!$A$1:$H$1,0))</f>
        <v>40</v>
      </c>
      <c r="N2480" s="5">
        <f t="shared" si="76"/>
        <v>3800</v>
      </c>
      <c r="O2480" cm="1">
        <f t="array" ref="O2480:R2480">_xlfn.XLOOKUP($B2480,'Raw -orders'!$A:$A,'Raw -orders'!$B:$E)</f>
        <v>706</v>
      </c>
      <c r="P2480">
        <v>41180</v>
      </c>
      <c r="Q2480" s="1">
        <v>44243</v>
      </c>
      <c r="R2480" s="1">
        <v>44252</v>
      </c>
      <c r="S2480" t="str" cm="1">
        <f t="array" ref="S2480:Z2480">_xlfn.XLOOKUP($O2480,'Raw - customers'!$A:$A,'Raw - customers'!$B:$I)</f>
        <v>Stephen Macaleese</v>
      </c>
      <c r="T2480" t="str">
        <v>Agender</v>
      </c>
      <c r="U2480">
        <v>43</v>
      </c>
      <c r="V2480" t="str">
        <v>72 Edward ParkwaySuite 980</v>
      </c>
      <c r="W2480">
        <v>7201</v>
      </c>
      <c r="X2480" t="str">
        <v>Lake Aiden</v>
      </c>
      <c r="Y2480" t="str">
        <v>Northern Territory</v>
      </c>
      <c r="Z2480" t="str">
        <v>Australia</v>
      </c>
      <c r="AA2480">
        <v>2</v>
      </c>
      <c r="AB2480" s="3" t="str">
        <f t="shared" si="77"/>
        <v>0 to 10</v>
      </c>
      <c r="AM2480" s="6">
        <v>706</v>
      </c>
      <c r="AN2480" s="6" t="s">
        <v>1339</v>
      </c>
    </row>
    <row r="2481" spans="1:40" x14ac:dyDescent="0.25">
      <c r="A2481">
        <v>2479</v>
      </c>
      <c r="B2481">
        <v>501</v>
      </c>
      <c r="C2481">
        <v>667</v>
      </c>
      <c r="D2481">
        <v>113</v>
      </c>
      <c r="E2481">
        <v>1</v>
      </c>
      <c r="F2481">
        <v>113</v>
      </c>
      <c r="G2481">
        <v>1</v>
      </c>
      <c r="H2481" t="str">
        <f>VLOOKUP($C2481,'Raw-products'!$A$2:$H$1261,MATCH(H$1,'Raw-products'!$A$1:$H$1,0))</f>
        <v>Jacket</v>
      </c>
      <c r="I2481" t="str">
        <f>VLOOKUP($C2481,'Raw-products'!$A$2:$H$1261,MATCH(I$1,'Raw-products'!$A$1:$H$1,0))</f>
        <v>Parka</v>
      </c>
      <c r="J2481" t="str">
        <f>VLOOKUP($C2481,'Raw-products'!$A$2:$H$1261,MATCH(J$1,'Raw-products'!$A$1:$H$1,0))</f>
        <v>M</v>
      </c>
      <c r="K2481" t="str">
        <f>VLOOKUP($C2481,'Raw-products'!$A$2:$H$1261,MATCH(K$1,'Raw-products'!$A$1:$H$1,0))</f>
        <v>red</v>
      </c>
      <c r="L2481">
        <f>VLOOKUP($C2481,'Raw-products'!$A$2:$H$1261,MATCH(L$1,'Raw-products'!$A$1:$H$1,0))</f>
        <v>119</v>
      </c>
      <c r="M2481">
        <f>VLOOKUP($C2481,'Raw-products'!$A$2:$H$1261,MATCH(M$1,'Raw-products'!$A$1:$H$1,0))</f>
        <v>56</v>
      </c>
      <c r="N2481" s="5">
        <f t="shared" si="76"/>
        <v>6664</v>
      </c>
      <c r="O2481" cm="1">
        <f t="array" ref="O2481:R2481">_xlfn.XLOOKUP($B2481,'Raw -orders'!$A:$A,'Raw -orders'!$B:$E)</f>
        <v>706</v>
      </c>
      <c r="P2481">
        <v>41180</v>
      </c>
      <c r="Q2481" s="1">
        <v>44243</v>
      </c>
      <c r="R2481" s="1">
        <v>44252</v>
      </c>
      <c r="S2481" t="str" cm="1">
        <f t="array" ref="S2481:Z2481">_xlfn.XLOOKUP($O2481,'Raw - customers'!$A:$A,'Raw - customers'!$B:$I)</f>
        <v>Stephen Macaleese</v>
      </c>
      <c r="T2481" t="str">
        <v>Agender</v>
      </c>
      <c r="U2481">
        <v>43</v>
      </c>
      <c r="V2481" t="str">
        <v>72 Edward ParkwaySuite 980</v>
      </c>
      <c r="W2481">
        <v>7201</v>
      </c>
      <c r="X2481" t="str">
        <v>Lake Aiden</v>
      </c>
      <c r="Y2481" t="str">
        <v>Northern Territory</v>
      </c>
      <c r="Z2481" t="str">
        <v>Australia</v>
      </c>
      <c r="AA2481">
        <v>2</v>
      </c>
      <c r="AB2481" s="3" t="str">
        <f t="shared" si="77"/>
        <v>0 to 10</v>
      </c>
      <c r="AM2481" s="6">
        <v>706</v>
      </c>
      <c r="AN2481" s="6" t="s">
        <v>1339</v>
      </c>
    </row>
    <row r="2482" spans="1:40" x14ac:dyDescent="0.25">
      <c r="A2482">
        <v>2480</v>
      </c>
      <c r="B2482">
        <v>502</v>
      </c>
      <c r="C2482">
        <v>254</v>
      </c>
      <c r="D2482">
        <v>95</v>
      </c>
      <c r="E2482">
        <v>3</v>
      </c>
      <c r="F2482">
        <v>285</v>
      </c>
      <c r="G2482">
        <v>1</v>
      </c>
      <c r="H2482" t="str">
        <f>VLOOKUP($C2482,'Raw-products'!$A$2:$H$1261,MATCH(H$1,'Raw-products'!$A$1:$H$1,0))</f>
        <v>Shirt</v>
      </c>
      <c r="I2482" t="str">
        <f>VLOOKUP($C2482,'Raw-products'!$A$2:$H$1261,MATCH(I$1,'Raw-products'!$A$1:$H$1,0))</f>
        <v>Polo</v>
      </c>
      <c r="J2482" t="str">
        <f>VLOOKUP($C2482,'Raw-products'!$A$2:$H$1261,MATCH(J$1,'Raw-products'!$A$1:$H$1,0))</f>
        <v>XL</v>
      </c>
      <c r="K2482" t="str">
        <f>VLOOKUP($C2482,'Raw-products'!$A$2:$H$1261,MATCH(K$1,'Raw-products'!$A$1:$H$1,0))</f>
        <v>orange</v>
      </c>
      <c r="L2482">
        <f>VLOOKUP($C2482,'Raw-products'!$A$2:$H$1261,MATCH(L$1,'Raw-products'!$A$1:$H$1,0))</f>
        <v>117</v>
      </c>
      <c r="M2482">
        <f>VLOOKUP($C2482,'Raw-products'!$A$2:$H$1261,MATCH(M$1,'Raw-products'!$A$1:$H$1,0))</f>
        <v>43</v>
      </c>
      <c r="N2482" s="5">
        <f t="shared" si="76"/>
        <v>5031</v>
      </c>
      <c r="O2482" cm="1">
        <f t="array" ref="O2482:R2482">_xlfn.XLOOKUP($B2482,'Raw -orders'!$A:$A,'Raw -orders'!$B:$E)</f>
        <v>485</v>
      </c>
      <c r="P2482">
        <v>57115</v>
      </c>
      <c r="Q2482" s="1">
        <v>44245</v>
      </c>
      <c r="R2482" s="1">
        <v>44262</v>
      </c>
      <c r="S2482" t="str" cm="1">
        <f t="array" ref="S2482:Z2482">_xlfn.XLOOKUP($O2482,'Raw - customers'!$A:$A,'Raw - customers'!$B:$I)</f>
        <v>Gayleen Brookes</v>
      </c>
      <c r="T2482" t="str">
        <v>Male</v>
      </c>
      <c r="U2482">
        <v>46</v>
      </c>
      <c r="V2482" t="str">
        <v>18 Lachlan CourtApt. 781</v>
      </c>
      <c r="W2482">
        <v>6977</v>
      </c>
      <c r="X2482" t="str">
        <v>Port Lily</v>
      </c>
      <c r="Y2482" t="str">
        <v>Australian Capital Territory</v>
      </c>
      <c r="Z2482" t="str">
        <v>Australia</v>
      </c>
      <c r="AA2482">
        <v>2</v>
      </c>
      <c r="AB2482" s="3" t="str">
        <f t="shared" si="77"/>
        <v>10 to 20</v>
      </c>
      <c r="AM2482" s="6">
        <v>485</v>
      </c>
      <c r="AN2482" s="6" t="s">
        <v>1350</v>
      </c>
    </row>
    <row r="2483" spans="1:40" x14ac:dyDescent="0.25">
      <c r="A2483">
        <v>2481</v>
      </c>
      <c r="B2483">
        <v>502</v>
      </c>
      <c r="C2483">
        <v>978</v>
      </c>
      <c r="D2483">
        <v>97</v>
      </c>
      <c r="E2483">
        <v>2</v>
      </c>
      <c r="F2483">
        <v>194</v>
      </c>
      <c r="G2483">
        <v>1</v>
      </c>
      <c r="H2483" t="str">
        <f>VLOOKUP($C2483,'Raw-products'!$A$2:$H$1261,MATCH(H$1,'Raw-products'!$A$1:$H$1,0))</f>
        <v>Trousers</v>
      </c>
      <c r="I2483" t="str">
        <f>VLOOKUP($C2483,'Raw-products'!$A$2:$H$1261,MATCH(I$1,'Raw-products'!$A$1:$H$1,0))</f>
        <v>Slim-Fit</v>
      </c>
      <c r="J2483" t="str">
        <f>VLOOKUP($C2483,'Raw-products'!$A$2:$H$1261,MATCH(J$1,'Raw-products'!$A$1:$H$1,0))</f>
        <v>L</v>
      </c>
      <c r="K2483" t="str">
        <f>VLOOKUP($C2483,'Raw-products'!$A$2:$H$1261,MATCH(K$1,'Raw-products'!$A$1:$H$1,0))</f>
        <v>violet</v>
      </c>
      <c r="L2483">
        <f>VLOOKUP($C2483,'Raw-products'!$A$2:$H$1261,MATCH(L$1,'Raw-products'!$A$1:$H$1,0))</f>
        <v>119</v>
      </c>
      <c r="M2483">
        <f>VLOOKUP($C2483,'Raw-products'!$A$2:$H$1261,MATCH(M$1,'Raw-products'!$A$1:$H$1,0))</f>
        <v>58</v>
      </c>
      <c r="N2483" s="5">
        <f t="shared" si="76"/>
        <v>6902</v>
      </c>
      <c r="O2483" cm="1">
        <f t="array" ref="O2483:R2483">_xlfn.XLOOKUP($B2483,'Raw -orders'!$A:$A,'Raw -orders'!$B:$E)</f>
        <v>485</v>
      </c>
      <c r="P2483">
        <v>57115</v>
      </c>
      <c r="Q2483" s="1">
        <v>44245</v>
      </c>
      <c r="R2483" s="1">
        <v>44262</v>
      </c>
      <c r="S2483" t="str" cm="1">
        <f t="array" ref="S2483:Z2483">_xlfn.XLOOKUP($O2483,'Raw - customers'!$A:$A,'Raw - customers'!$B:$I)</f>
        <v>Gayleen Brookes</v>
      </c>
      <c r="T2483" t="str">
        <v>Male</v>
      </c>
      <c r="U2483">
        <v>46</v>
      </c>
      <c r="V2483" t="str">
        <v>18 Lachlan CourtApt. 781</v>
      </c>
      <c r="W2483">
        <v>6977</v>
      </c>
      <c r="X2483" t="str">
        <v>Port Lily</v>
      </c>
      <c r="Y2483" t="str">
        <v>Australian Capital Territory</v>
      </c>
      <c r="Z2483" t="str">
        <v>Australia</v>
      </c>
      <c r="AA2483">
        <v>2</v>
      </c>
      <c r="AB2483" s="3" t="str">
        <f t="shared" si="77"/>
        <v>10 to 20</v>
      </c>
      <c r="AM2483" s="6">
        <v>485</v>
      </c>
      <c r="AN2483" s="6" t="s">
        <v>1350</v>
      </c>
    </row>
    <row r="2484" spans="1:40" x14ac:dyDescent="0.25">
      <c r="A2484">
        <v>2482</v>
      </c>
      <c r="B2484">
        <v>502</v>
      </c>
      <c r="C2484">
        <v>1199</v>
      </c>
      <c r="D2484">
        <v>105</v>
      </c>
      <c r="E2484">
        <v>3</v>
      </c>
      <c r="F2484">
        <v>315</v>
      </c>
      <c r="G2484">
        <v>1</v>
      </c>
      <c r="H2484" t="str">
        <f>VLOOKUP($C2484,'Raw-products'!$A$2:$H$1261,MATCH(H$1,'Raw-products'!$A$1:$H$1,0))</f>
        <v>Trousers</v>
      </c>
      <c r="I2484" t="str">
        <f>VLOOKUP($C2484,'Raw-products'!$A$2:$H$1261,MATCH(I$1,'Raw-products'!$A$1:$H$1,0))</f>
        <v>Pleated</v>
      </c>
      <c r="J2484" t="str">
        <f>VLOOKUP($C2484,'Raw-products'!$A$2:$H$1261,MATCH(J$1,'Raw-products'!$A$1:$H$1,0))</f>
        <v>XL</v>
      </c>
      <c r="K2484" t="str">
        <f>VLOOKUP($C2484,'Raw-products'!$A$2:$H$1261,MATCH(K$1,'Raw-products'!$A$1:$H$1,0))</f>
        <v>orange</v>
      </c>
      <c r="L2484">
        <f>VLOOKUP($C2484,'Raw-products'!$A$2:$H$1261,MATCH(L$1,'Raw-products'!$A$1:$H$1,0))</f>
        <v>90</v>
      </c>
      <c r="M2484">
        <f>VLOOKUP($C2484,'Raw-products'!$A$2:$H$1261,MATCH(M$1,'Raw-products'!$A$1:$H$1,0))</f>
        <v>69</v>
      </c>
      <c r="N2484" s="5">
        <f t="shared" si="76"/>
        <v>6210</v>
      </c>
      <c r="O2484" cm="1">
        <f t="array" ref="O2484:R2484">_xlfn.XLOOKUP($B2484,'Raw -orders'!$A:$A,'Raw -orders'!$B:$E)</f>
        <v>485</v>
      </c>
      <c r="P2484">
        <v>57115</v>
      </c>
      <c r="Q2484" s="1">
        <v>44245</v>
      </c>
      <c r="R2484" s="1">
        <v>44262</v>
      </c>
      <c r="S2484" t="str" cm="1">
        <f t="array" ref="S2484:Z2484">_xlfn.XLOOKUP($O2484,'Raw - customers'!$A:$A,'Raw - customers'!$B:$I)</f>
        <v>Gayleen Brookes</v>
      </c>
      <c r="T2484" t="str">
        <v>Male</v>
      </c>
      <c r="U2484">
        <v>46</v>
      </c>
      <c r="V2484" t="str">
        <v>18 Lachlan CourtApt. 781</v>
      </c>
      <c r="W2484">
        <v>6977</v>
      </c>
      <c r="X2484" t="str">
        <v>Port Lily</v>
      </c>
      <c r="Y2484" t="str">
        <v>Australian Capital Territory</v>
      </c>
      <c r="Z2484" t="str">
        <v>Australia</v>
      </c>
      <c r="AA2484">
        <v>2</v>
      </c>
      <c r="AB2484" s="3" t="str">
        <f t="shared" si="77"/>
        <v>10 to 20</v>
      </c>
      <c r="AM2484" s="6">
        <v>485</v>
      </c>
      <c r="AN2484" s="6" t="s">
        <v>1350</v>
      </c>
    </row>
    <row r="2485" spans="1:40" x14ac:dyDescent="0.25">
      <c r="A2485">
        <v>2483</v>
      </c>
      <c r="B2485">
        <v>502</v>
      </c>
      <c r="C2485">
        <v>1107</v>
      </c>
      <c r="D2485">
        <v>115</v>
      </c>
      <c r="E2485">
        <v>3</v>
      </c>
      <c r="F2485">
        <v>345</v>
      </c>
      <c r="G2485">
        <v>1</v>
      </c>
      <c r="H2485" t="str">
        <f>VLOOKUP($C2485,'Raw-products'!$A$2:$H$1261,MATCH(H$1,'Raw-products'!$A$1:$H$1,0))</f>
        <v>Trousers</v>
      </c>
      <c r="I2485" t="str">
        <f>VLOOKUP($C2485,'Raw-products'!$A$2:$H$1261,MATCH(I$1,'Raw-products'!$A$1:$H$1,0))</f>
        <v>Cropped</v>
      </c>
      <c r="J2485" t="str">
        <f>VLOOKUP($C2485,'Raw-products'!$A$2:$H$1261,MATCH(J$1,'Raw-products'!$A$1:$H$1,0))</f>
        <v>M</v>
      </c>
      <c r="K2485" t="str">
        <f>VLOOKUP($C2485,'Raw-products'!$A$2:$H$1261,MATCH(K$1,'Raw-products'!$A$1:$H$1,0))</f>
        <v>blue</v>
      </c>
      <c r="L2485">
        <f>VLOOKUP($C2485,'Raw-products'!$A$2:$H$1261,MATCH(L$1,'Raw-products'!$A$1:$H$1,0))</f>
        <v>99</v>
      </c>
      <c r="M2485">
        <f>VLOOKUP($C2485,'Raw-products'!$A$2:$H$1261,MATCH(M$1,'Raw-products'!$A$1:$H$1,0))</f>
        <v>56</v>
      </c>
      <c r="N2485" s="5">
        <f t="shared" si="76"/>
        <v>5544</v>
      </c>
      <c r="O2485" cm="1">
        <f t="array" ref="O2485:R2485">_xlfn.XLOOKUP($B2485,'Raw -orders'!$A:$A,'Raw -orders'!$B:$E)</f>
        <v>485</v>
      </c>
      <c r="P2485">
        <v>57115</v>
      </c>
      <c r="Q2485" s="1">
        <v>44245</v>
      </c>
      <c r="R2485" s="1">
        <v>44262</v>
      </c>
      <c r="S2485" t="str" cm="1">
        <f t="array" ref="S2485:Z2485">_xlfn.XLOOKUP($O2485,'Raw - customers'!$A:$A,'Raw - customers'!$B:$I)</f>
        <v>Gayleen Brookes</v>
      </c>
      <c r="T2485" t="str">
        <v>Male</v>
      </c>
      <c r="U2485">
        <v>46</v>
      </c>
      <c r="V2485" t="str">
        <v>18 Lachlan CourtApt. 781</v>
      </c>
      <c r="W2485">
        <v>6977</v>
      </c>
      <c r="X2485" t="str">
        <v>Port Lily</v>
      </c>
      <c r="Y2485" t="str">
        <v>Australian Capital Territory</v>
      </c>
      <c r="Z2485" t="str">
        <v>Australia</v>
      </c>
      <c r="AA2485">
        <v>2</v>
      </c>
      <c r="AB2485" s="3" t="str">
        <f t="shared" si="77"/>
        <v>10 to 20</v>
      </c>
      <c r="AM2485" s="6">
        <v>485</v>
      </c>
      <c r="AN2485" s="6" t="s">
        <v>1350</v>
      </c>
    </row>
    <row r="2486" spans="1:40" x14ac:dyDescent="0.25">
      <c r="A2486">
        <v>2484</v>
      </c>
      <c r="B2486">
        <v>502</v>
      </c>
      <c r="C2486">
        <v>7</v>
      </c>
      <c r="D2486">
        <v>96</v>
      </c>
      <c r="E2486">
        <v>2</v>
      </c>
      <c r="F2486">
        <v>192</v>
      </c>
      <c r="G2486">
        <v>1</v>
      </c>
      <c r="H2486" t="str">
        <f>VLOOKUP($C2486,'Raw-products'!$A$2:$H$1261,MATCH(H$1,'Raw-products'!$A$1:$H$1,0))</f>
        <v>Shirt</v>
      </c>
      <c r="I2486" t="str">
        <f>VLOOKUP($C2486,'Raw-products'!$A$2:$H$1261,MATCH(I$1,'Raw-products'!$A$1:$H$1,0))</f>
        <v>Oxford Cloth</v>
      </c>
      <c r="J2486" t="str">
        <f>VLOOKUP($C2486,'Raw-products'!$A$2:$H$1261,MATCH(J$1,'Raw-products'!$A$1:$H$1,0))</f>
        <v>M</v>
      </c>
      <c r="K2486" t="str">
        <f>VLOOKUP($C2486,'Raw-products'!$A$2:$H$1261,MATCH(K$1,'Raw-products'!$A$1:$H$1,0))</f>
        <v>orange</v>
      </c>
      <c r="L2486">
        <f>VLOOKUP($C2486,'Raw-products'!$A$2:$H$1261,MATCH(L$1,'Raw-products'!$A$1:$H$1,0))</f>
        <v>114</v>
      </c>
      <c r="M2486">
        <f>VLOOKUP($C2486,'Raw-products'!$A$2:$H$1261,MATCH(M$1,'Raw-products'!$A$1:$H$1,0))</f>
        <v>77</v>
      </c>
      <c r="N2486" s="5">
        <f t="shared" si="76"/>
        <v>8778</v>
      </c>
      <c r="O2486" cm="1">
        <f t="array" ref="O2486:R2486">_xlfn.XLOOKUP($B2486,'Raw -orders'!$A:$A,'Raw -orders'!$B:$E)</f>
        <v>485</v>
      </c>
      <c r="P2486">
        <v>57115</v>
      </c>
      <c r="Q2486" s="1">
        <v>44245</v>
      </c>
      <c r="R2486" s="1">
        <v>44262</v>
      </c>
      <c r="S2486" t="str" cm="1">
        <f t="array" ref="S2486:Z2486">_xlfn.XLOOKUP($O2486,'Raw - customers'!$A:$A,'Raw - customers'!$B:$I)</f>
        <v>Gayleen Brookes</v>
      </c>
      <c r="T2486" t="str">
        <v>Male</v>
      </c>
      <c r="U2486">
        <v>46</v>
      </c>
      <c r="V2486" t="str">
        <v>18 Lachlan CourtApt. 781</v>
      </c>
      <c r="W2486">
        <v>6977</v>
      </c>
      <c r="X2486" t="str">
        <v>Port Lily</v>
      </c>
      <c r="Y2486" t="str">
        <v>Australian Capital Territory</v>
      </c>
      <c r="Z2486" t="str">
        <v>Australia</v>
      </c>
      <c r="AA2486">
        <v>2</v>
      </c>
      <c r="AB2486" s="3" t="str">
        <f t="shared" si="77"/>
        <v>10 to 20</v>
      </c>
      <c r="AM2486" s="6">
        <v>485</v>
      </c>
      <c r="AN2486" s="6" t="s">
        <v>1350</v>
      </c>
    </row>
    <row r="2487" spans="1:40" x14ac:dyDescent="0.25">
      <c r="A2487">
        <v>2485</v>
      </c>
      <c r="B2487">
        <v>502</v>
      </c>
      <c r="C2487">
        <v>720</v>
      </c>
      <c r="D2487">
        <v>119</v>
      </c>
      <c r="E2487">
        <v>1</v>
      </c>
      <c r="F2487">
        <v>119</v>
      </c>
      <c r="G2487">
        <v>1</v>
      </c>
      <c r="H2487" t="str">
        <f>VLOOKUP($C2487,'Raw-products'!$A$2:$H$1261,MATCH(H$1,'Raw-products'!$A$1:$H$1,0))</f>
        <v>Jacket</v>
      </c>
      <c r="I2487" t="str">
        <f>VLOOKUP($C2487,'Raw-products'!$A$2:$H$1261,MATCH(I$1,'Raw-products'!$A$1:$H$1,0))</f>
        <v>Trench Coat</v>
      </c>
      <c r="J2487" t="str">
        <f>VLOOKUP($C2487,'Raw-products'!$A$2:$H$1261,MATCH(J$1,'Raw-products'!$A$1:$H$1,0))</f>
        <v>XS</v>
      </c>
      <c r="K2487" t="str">
        <f>VLOOKUP($C2487,'Raw-products'!$A$2:$H$1261,MATCH(K$1,'Raw-products'!$A$1:$H$1,0))</f>
        <v>blue</v>
      </c>
      <c r="L2487">
        <f>VLOOKUP($C2487,'Raw-products'!$A$2:$H$1261,MATCH(L$1,'Raw-products'!$A$1:$H$1,0))</f>
        <v>112</v>
      </c>
      <c r="M2487">
        <f>VLOOKUP($C2487,'Raw-products'!$A$2:$H$1261,MATCH(M$1,'Raw-products'!$A$1:$H$1,0))</f>
        <v>59</v>
      </c>
      <c r="N2487" s="5">
        <f t="shared" si="76"/>
        <v>6608</v>
      </c>
      <c r="O2487" cm="1">
        <f t="array" ref="O2487:R2487">_xlfn.XLOOKUP($B2487,'Raw -orders'!$A:$A,'Raw -orders'!$B:$E)</f>
        <v>485</v>
      </c>
      <c r="P2487">
        <v>57115</v>
      </c>
      <c r="Q2487" s="1">
        <v>44245</v>
      </c>
      <c r="R2487" s="1">
        <v>44262</v>
      </c>
      <c r="S2487" t="str" cm="1">
        <f t="array" ref="S2487:Z2487">_xlfn.XLOOKUP($O2487,'Raw - customers'!$A:$A,'Raw - customers'!$B:$I)</f>
        <v>Gayleen Brookes</v>
      </c>
      <c r="T2487" t="str">
        <v>Male</v>
      </c>
      <c r="U2487">
        <v>46</v>
      </c>
      <c r="V2487" t="str">
        <v>18 Lachlan CourtApt. 781</v>
      </c>
      <c r="W2487">
        <v>6977</v>
      </c>
      <c r="X2487" t="str">
        <v>Port Lily</v>
      </c>
      <c r="Y2487" t="str">
        <v>Australian Capital Territory</v>
      </c>
      <c r="Z2487" t="str">
        <v>Australia</v>
      </c>
      <c r="AA2487">
        <v>2</v>
      </c>
      <c r="AB2487" s="3" t="str">
        <f t="shared" si="77"/>
        <v>10 to 20</v>
      </c>
      <c r="AM2487" s="6">
        <v>485</v>
      </c>
      <c r="AN2487" s="6" t="s">
        <v>1350</v>
      </c>
    </row>
    <row r="2488" spans="1:40" x14ac:dyDescent="0.25">
      <c r="A2488">
        <v>2486</v>
      </c>
      <c r="B2488">
        <v>502</v>
      </c>
      <c r="C2488">
        <v>396</v>
      </c>
      <c r="D2488">
        <v>119</v>
      </c>
      <c r="E2488">
        <v>3</v>
      </c>
      <c r="F2488">
        <v>357</v>
      </c>
      <c r="G2488">
        <v>1</v>
      </c>
      <c r="H2488" t="str">
        <f>VLOOKUP($C2488,'Raw-products'!$A$2:$H$1261,MATCH(H$1,'Raw-products'!$A$1:$H$1,0))</f>
        <v>Shirt</v>
      </c>
      <c r="I2488" t="str">
        <f>VLOOKUP($C2488,'Raw-products'!$A$2:$H$1261,MATCH(I$1,'Raw-products'!$A$1:$H$1,0))</f>
        <v>Casual Slim Fit</v>
      </c>
      <c r="J2488" t="str">
        <f>VLOOKUP($C2488,'Raw-products'!$A$2:$H$1261,MATCH(J$1,'Raw-products'!$A$1:$H$1,0))</f>
        <v>S</v>
      </c>
      <c r="K2488" t="str">
        <f>VLOOKUP($C2488,'Raw-products'!$A$2:$H$1261,MATCH(K$1,'Raw-products'!$A$1:$H$1,0))</f>
        <v>yellow</v>
      </c>
      <c r="L2488">
        <f>VLOOKUP($C2488,'Raw-products'!$A$2:$H$1261,MATCH(L$1,'Raw-products'!$A$1:$H$1,0))</f>
        <v>113</v>
      </c>
      <c r="M2488">
        <f>VLOOKUP($C2488,'Raw-products'!$A$2:$H$1261,MATCH(M$1,'Raw-products'!$A$1:$H$1,0))</f>
        <v>45</v>
      </c>
      <c r="N2488" s="5">
        <f t="shared" si="76"/>
        <v>5085</v>
      </c>
      <c r="O2488" cm="1">
        <f t="array" ref="O2488:R2488">_xlfn.XLOOKUP($B2488,'Raw -orders'!$A:$A,'Raw -orders'!$B:$E)</f>
        <v>485</v>
      </c>
      <c r="P2488">
        <v>57115</v>
      </c>
      <c r="Q2488" s="1">
        <v>44245</v>
      </c>
      <c r="R2488" s="1">
        <v>44262</v>
      </c>
      <c r="S2488" t="str" cm="1">
        <f t="array" ref="S2488:Z2488">_xlfn.XLOOKUP($O2488,'Raw - customers'!$A:$A,'Raw - customers'!$B:$I)</f>
        <v>Gayleen Brookes</v>
      </c>
      <c r="T2488" t="str">
        <v>Male</v>
      </c>
      <c r="U2488">
        <v>46</v>
      </c>
      <c r="V2488" t="str">
        <v>18 Lachlan CourtApt. 781</v>
      </c>
      <c r="W2488">
        <v>6977</v>
      </c>
      <c r="X2488" t="str">
        <v>Port Lily</v>
      </c>
      <c r="Y2488" t="str">
        <v>Australian Capital Territory</v>
      </c>
      <c r="Z2488" t="str">
        <v>Australia</v>
      </c>
      <c r="AA2488">
        <v>2</v>
      </c>
      <c r="AB2488" s="3" t="str">
        <f t="shared" si="77"/>
        <v>10 to 20</v>
      </c>
      <c r="AM2488" s="6">
        <v>485</v>
      </c>
      <c r="AN2488" s="6" t="s">
        <v>1350</v>
      </c>
    </row>
    <row r="2489" spans="1:40" x14ac:dyDescent="0.25">
      <c r="A2489">
        <v>2487</v>
      </c>
      <c r="B2489">
        <v>503</v>
      </c>
      <c r="C2489">
        <v>1073</v>
      </c>
      <c r="D2489">
        <v>93</v>
      </c>
      <c r="E2489">
        <v>2</v>
      </c>
      <c r="F2489">
        <v>186</v>
      </c>
      <c r="G2489">
        <v>1</v>
      </c>
      <c r="H2489" t="str">
        <f>VLOOKUP($C2489,'Raw-products'!$A$2:$H$1261,MATCH(H$1,'Raw-products'!$A$1:$H$1,0))</f>
        <v>Trousers</v>
      </c>
      <c r="I2489" t="str">
        <f>VLOOKUP($C2489,'Raw-products'!$A$2:$H$1261,MATCH(I$1,'Raw-products'!$A$1:$H$1,0))</f>
        <v>Joggers</v>
      </c>
      <c r="J2489" t="str">
        <f>VLOOKUP($C2489,'Raw-products'!$A$2:$H$1261,MATCH(J$1,'Raw-products'!$A$1:$H$1,0))</f>
        <v>L</v>
      </c>
      <c r="K2489" t="str">
        <f>VLOOKUP($C2489,'Raw-products'!$A$2:$H$1261,MATCH(K$1,'Raw-products'!$A$1:$H$1,0))</f>
        <v>blue</v>
      </c>
      <c r="L2489">
        <f>VLOOKUP($C2489,'Raw-products'!$A$2:$H$1261,MATCH(L$1,'Raw-products'!$A$1:$H$1,0))</f>
        <v>94</v>
      </c>
      <c r="M2489">
        <f>VLOOKUP($C2489,'Raw-products'!$A$2:$H$1261,MATCH(M$1,'Raw-products'!$A$1:$H$1,0))</f>
        <v>75</v>
      </c>
      <c r="N2489" s="5">
        <f t="shared" si="76"/>
        <v>7050</v>
      </c>
      <c r="O2489" cm="1">
        <f t="array" ref="O2489:R2489">_xlfn.XLOOKUP($B2489,'Raw -orders'!$A:$A,'Raw -orders'!$B:$E)</f>
        <v>937</v>
      </c>
      <c r="P2489">
        <v>43249</v>
      </c>
      <c r="Q2489" s="1">
        <v>44427</v>
      </c>
      <c r="R2489" s="1">
        <v>44444</v>
      </c>
      <c r="S2489" t="str" cm="1">
        <f t="array" ref="S2489:Z2489">_xlfn.XLOOKUP($O2489,'Raw - customers'!$A:$A,'Raw - customers'!$B:$I)</f>
        <v>Judy Mesias</v>
      </c>
      <c r="T2489" t="str">
        <v>Male</v>
      </c>
      <c r="U2489">
        <v>70</v>
      </c>
      <c r="V2489" t="str">
        <v>933 Jake CrestSuite 613</v>
      </c>
      <c r="W2489">
        <v>1824</v>
      </c>
      <c r="X2489" t="str">
        <v>Schneiderstad</v>
      </c>
      <c r="Y2489" t="str">
        <v>New South Wales</v>
      </c>
      <c r="Z2489" t="str">
        <v>Australia</v>
      </c>
      <c r="AA2489">
        <v>8</v>
      </c>
      <c r="AB2489" s="3" t="str">
        <f t="shared" si="77"/>
        <v>10 to 20</v>
      </c>
      <c r="AM2489" s="6">
        <v>937</v>
      </c>
      <c r="AN2489" s="6" t="s">
        <v>1362</v>
      </c>
    </row>
    <row r="2490" spans="1:40" x14ac:dyDescent="0.25">
      <c r="A2490">
        <v>2488</v>
      </c>
      <c r="B2490">
        <v>503</v>
      </c>
      <c r="C2490">
        <v>974</v>
      </c>
      <c r="D2490">
        <v>97</v>
      </c>
      <c r="E2490">
        <v>1</v>
      </c>
      <c r="F2490">
        <v>97</v>
      </c>
      <c r="G2490">
        <v>1</v>
      </c>
      <c r="H2490" t="str">
        <f>VLOOKUP($C2490,'Raw-products'!$A$2:$H$1261,MATCH(H$1,'Raw-products'!$A$1:$H$1,0))</f>
        <v>Trousers</v>
      </c>
      <c r="I2490" t="str">
        <f>VLOOKUP($C2490,'Raw-products'!$A$2:$H$1261,MATCH(I$1,'Raw-products'!$A$1:$H$1,0))</f>
        <v>Slim-Fit</v>
      </c>
      <c r="J2490" t="str">
        <f>VLOOKUP($C2490,'Raw-products'!$A$2:$H$1261,MATCH(J$1,'Raw-products'!$A$1:$H$1,0))</f>
        <v>XL</v>
      </c>
      <c r="K2490" t="str">
        <f>VLOOKUP($C2490,'Raw-products'!$A$2:$H$1261,MATCH(K$1,'Raw-products'!$A$1:$H$1,0))</f>
        <v>indigo</v>
      </c>
      <c r="L2490">
        <f>VLOOKUP($C2490,'Raw-products'!$A$2:$H$1261,MATCH(L$1,'Raw-products'!$A$1:$H$1,0))</f>
        <v>119</v>
      </c>
      <c r="M2490">
        <f>VLOOKUP($C2490,'Raw-products'!$A$2:$H$1261,MATCH(M$1,'Raw-products'!$A$1:$H$1,0))</f>
        <v>66</v>
      </c>
      <c r="N2490" s="5">
        <f t="shared" si="76"/>
        <v>7854</v>
      </c>
      <c r="O2490" cm="1">
        <f t="array" ref="O2490:R2490">_xlfn.XLOOKUP($B2490,'Raw -orders'!$A:$A,'Raw -orders'!$B:$E)</f>
        <v>937</v>
      </c>
      <c r="P2490">
        <v>43249</v>
      </c>
      <c r="Q2490" s="1">
        <v>44427</v>
      </c>
      <c r="R2490" s="1">
        <v>44444</v>
      </c>
      <c r="S2490" t="str" cm="1">
        <f t="array" ref="S2490:Z2490">_xlfn.XLOOKUP($O2490,'Raw - customers'!$A:$A,'Raw - customers'!$B:$I)</f>
        <v>Judy Mesias</v>
      </c>
      <c r="T2490" t="str">
        <v>Male</v>
      </c>
      <c r="U2490">
        <v>70</v>
      </c>
      <c r="V2490" t="str">
        <v>933 Jake CrestSuite 613</v>
      </c>
      <c r="W2490">
        <v>1824</v>
      </c>
      <c r="X2490" t="str">
        <v>Schneiderstad</v>
      </c>
      <c r="Y2490" t="str">
        <v>New South Wales</v>
      </c>
      <c r="Z2490" t="str">
        <v>Australia</v>
      </c>
      <c r="AA2490">
        <v>8</v>
      </c>
      <c r="AB2490" s="3" t="str">
        <f t="shared" si="77"/>
        <v>10 to 20</v>
      </c>
      <c r="AM2490" s="6">
        <v>937</v>
      </c>
      <c r="AN2490" s="6" t="s">
        <v>1362</v>
      </c>
    </row>
    <row r="2491" spans="1:40" x14ac:dyDescent="0.25">
      <c r="A2491">
        <v>2489</v>
      </c>
      <c r="B2491">
        <v>503</v>
      </c>
      <c r="C2491">
        <v>526</v>
      </c>
      <c r="D2491">
        <v>98</v>
      </c>
      <c r="E2491">
        <v>3</v>
      </c>
      <c r="F2491">
        <v>294</v>
      </c>
      <c r="G2491">
        <v>1</v>
      </c>
      <c r="H2491" t="str">
        <f>VLOOKUP($C2491,'Raw-products'!$A$2:$H$1261,MATCH(H$1,'Raw-products'!$A$1:$H$1,0))</f>
        <v>Jacket</v>
      </c>
      <c r="I2491" t="str">
        <f>VLOOKUP($C2491,'Raw-products'!$A$2:$H$1261,MATCH(I$1,'Raw-products'!$A$1:$H$1,0))</f>
        <v>Leather</v>
      </c>
      <c r="J2491" t="str">
        <f>VLOOKUP($C2491,'Raw-products'!$A$2:$H$1261,MATCH(J$1,'Raw-products'!$A$1:$H$1,0))</f>
        <v>S</v>
      </c>
      <c r="K2491" t="str">
        <f>VLOOKUP($C2491,'Raw-products'!$A$2:$H$1261,MATCH(K$1,'Raw-products'!$A$1:$H$1,0))</f>
        <v>red</v>
      </c>
      <c r="L2491">
        <f>VLOOKUP($C2491,'Raw-products'!$A$2:$H$1261,MATCH(L$1,'Raw-products'!$A$1:$H$1,0))</f>
        <v>113</v>
      </c>
      <c r="M2491">
        <f>VLOOKUP($C2491,'Raw-products'!$A$2:$H$1261,MATCH(M$1,'Raw-products'!$A$1:$H$1,0))</f>
        <v>80</v>
      </c>
      <c r="N2491" s="5">
        <f t="shared" si="76"/>
        <v>9040</v>
      </c>
      <c r="O2491" cm="1">
        <f t="array" ref="O2491:R2491">_xlfn.XLOOKUP($B2491,'Raw -orders'!$A:$A,'Raw -orders'!$B:$E)</f>
        <v>937</v>
      </c>
      <c r="P2491">
        <v>43249</v>
      </c>
      <c r="Q2491" s="1">
        <v>44427</v>
      </c>
      <c r="R2491" s="1">
        <v>44444</v>
      </c>
      <c r="S2491" t="str" cm="1">
        <f t="array" ref="S2491:Z2491">_xlfn.XLOOKUP($O2491,'Raw - customers'!$A:$A,'Raw - customers'!$B:$I)</f>
        <v>Judy Mesias</v>
      </c>
      <c r="T2491" t="str">
        <v>Male</v>
      </c>
      <c r="U2491">
        <v>70</v>
      </c>
      <c r="V2491" t="str">
        <v>933 Jake CrestSuite 613</v>
      </c>
      <c r="W2491">
        <v>1824</v>
      </c>
      <c r="X2491" t="str">
        <v>Schneiderstad</v>
      </c>
      <c r="Y2491" t="str">
        <v>New South Wales</v>
      </c>
      <c r="Z2491" t="str">
        <v>Australia</v>
      </c>
      <c r="AA2491">
        <v>8</v>
      </c>
      <c r="AB2491" s="3" t="str">
        <f t="shared" si="77"/>
        <v>10 to 20</v>
      </c>
      <c r="AM2491" s="6">
        <v>937</v>
      </c>
      <c r="AN2491" s="6" t="s">
        <v>1362</v>
      </c>
    </row>
    <row r="2492" spans="1:40" x14ac:dyDescent="0.25">
      <c r="A2492">
        <v>2490</v>
      </c>
      <c r="B2492">
        <v>503</v>
      </c>
      <c r="C2492">
        <v>606</v>
      </c>
      <c r="D2492">
        <v>112</v>
      </c>
      <c r="E2492">
        <v>2</v>
      </c>
      <c r="F2492">
        <v>224</v>
      </c>
      <c r="G2492">
        <v>1</v>
      </c>
      <c r="H2492" t="str">
        <f>VLOOKUP($C2492,'Raw-products'!$A$2:$H$1261,MATCH(H$1,'Raw-products'!$A$1:$H$1,0))</f>
        <v>Jacket</v>
      </c>
      <c r="I2492" t="str">
        <f>VLOOKUP($C2492,'Raw-products'!$A$2:$H$1261,MATCH(I$1,'Raw-products'!$A$1:$H$1,0))</f>
        <v>Cardigan</v>
      </c>
      <c r="J2492" t="str">
        <f>VLOOKUP($C2492,'Raw-products'!$A$2:$H$1261,MATCH(J$1,'Raw-products'!$A$1:$H$1,0))</f>
        <v>S</v>
      </c>
      <c r="K2492" t="str">
        <f>VLOOKUP($C2492,'Raw-products'!$A$2:$H$1261,MATCH(K$1,'Raw-products'!$A$1:$H$1,0))</f>
        <v>yellow</v>
      </c>
      <c r="L2492">
        <f>VLOOKUP($C2492,'Raw-products'!$A$2:$H$1261,MATCH(L$1,'Raw-products'!$A$1:$H$1,0))</f>
        <v>118</v>
      </c>
      <c r="M2492">
        <f>VLOOKUP($C2492,'Raw-products'!$A$2:$H$1261,MATCH(M$1,'Raw-products'!$A$1:$H$1,0))</f>
        <v>79</v>
      </c>
      <c r="N2492" s="5">
        <f t="shared" si="76"/>
        <v>9322</v>
      </c>
      <c r="O2492" cm="1">
        <f t="array" ref="O2492:R2492">_xlfn.XLOOKUP($B2492,'Raw -orders'!$A:$A,'Raw -orders'!$B:$E)</f>
        <v>937</v>
      </c>
      <c r="P2492">
        <v>43249</v>
      </c>
      <c r="Q2492" s="1">
        <v>44427</v>
      </c>
      <c r="R2492" s="1">
        <v>44444</v>
      </c>
      <c r="S2492" t="str" cm="1">
        <f t="array" ref="S2492:Z2492">_xlfn.XLOOKUP($O2492,'Raw - customers'!$A:$A,'Raw - customers'!$B:$I)</f>
        <v>Judy Mesias</v>
      </c>
      <c r="T2492" t="str">
        <v>Male</v>
      </c>
      <c r="U2492">
        <v>70</v>
      </c>
      <c r="V2492" t="str">
        <v>933 Jake CrestSuite 613</v>
      </c>
      <c r="W2492">
        <v>1824</v>
      </c>
      <c r="X2492" t="str">
        <v>Schneiderstad</v>
      </c>
      <c r="Y2492" t="str">
        <v>New South Wales</v>
      </c>
      <c r="Z2492" t="str">
        <v>Australia</v>
      </c>
      <c r="AA2492">
        <v>8</v>
      </c>
      <c r="AB2492" s="3" t="str">
        <f t="shared" si="77"/>
        <v>10 to 20</v>
      </c>
      <c r="AM2492" s="6">
        <v>937</v>
      </c>
      <c r="AN2492" s="6" t="s">
        <v>1362</v>
      </c>
    </row>
    <row r="2493" spans="1:40" x14ac:dyDescent="0.25">
      <c r="A2493">
        <v>2491</v>
      </c>
      <c r="B2493">
        <v>503</v>
      </c>
      <c r="C2493">
        <v>336</v>
      </c>
      <c r="D2493">
        <v>109</v>
      </c>
      <c r="E2493">
        <v>2</v>
      </c>
      <c r="F2493">
        <v>218</v>
      </c>
      <c r="G2493">
        <v>1</v>
      </c>
      <c r="H2493" t="str">
        <f>VLOOKUP($C2493,'Raw-products'!$A$2:$H$1261,MATCH(H$1,'Raw-products'!$A$1:$H$1,0))</f>
        <v>Shirt</v>
      </c>
      <c r="I2493" t="str">
        <f>VLOOKUP($C2493,'Raw-products'!$A$2:$H$1261,MATCH(I$1,'Raw-products'!$A$1:$H$1,0))</f>
        <v>Mandarin Collar</v>
      </c>
      <c r="J2493" t="str">
        <f>VLOOKUP($C2493,'Raw-products'!$A$2:$H$1261,MATCH(J$1,'Raw-products'!$A$1:$H$1,0))</f>
        <v>S</v>
      </c>
      <c r="K2493" t="str">
        <f>VLOOKUP($C2493,'Raw-products'!$A$2:$H$1261,MATCH(K$1,'Raw-products'!$A$1:$H$1,0))</f>
        <v>blue</v>
      </c>
      <c r="L2493">
        <f>VLOOKUP($C2493,'Raw-products'!$A$2:$H$1261,MATCH(L$1,'Raw-products'!$A$1:$H$1,0))</f>
        <v>108</v>
      </c>
      <c r="M2493">
        <f>VLOOKUP($C2493,'Raw-products'!$A$2:$H$1261,MATCH(M$1,'Raw-products'!$A$1:$H$1,0))</f>
        <v>44</v>
      </c>
      <c r="N2493" s="5">
        <f t="shared" si="76"/>
        <v>4752</v>
      </c>
      <c r="O2493" cm="1">
        <f t="array" ref="O2493:R2493">_xlfn.XLOOKUP($B2493,'Raw -orders'!$A:$A,'Raw -orders'!$B:$E)</f>
        <v>937</v>
      </c>
      <c r="P2493">
        <v>43249</v>
      </c>
      <c r="Q2493" s="1">
        <v>44427</v>
      </c>
      <c r="R2493" s="1">
        <v>44444</v>
      </c>
      <c r="S2493" t="str" cm="1">
        <f t="array" ref="S2493:Z2493">_xlfn.XLOOKUP($O2493,'Raw - customers'!$A:$A,'Raw - customers'!$B:$I)</f>
        <v>Judy Mesias</v>
      </c>
      <c r="T2493" t="str">
        <v>Male</v>
      </c>
      <c r="U2493">
        <v>70</v>
      </c>
      <c r="V2493" t="str">
        <v>933 Jake CrestSuite 613</v>
      </c>
      <c r="W2493">
        <v>1824</v>
      </c>
      <c r="X2493" t="str">
        <v>Schneiderstad</v>
      </c>
      <c r="Y2493" t="str">
        <v>New South Wales</v>
      </c>
      <c r="Z2493" t="str">
        <v>Australia</v>
      </c>
      <c r="AA2493">
        <v>8</v>
      </c>
      <c r="AB2493" s="3" t="str">
        <f t="shared" si="77"/>
        <v>10 to 20</v>
      </c>
      <c r="AM2493" s="6">
        <v>937</v>
      </c>
      <c r="AN2493" s="6" t="s">
        <v>1362</v>
      </c>
    </row>
    <row r="2494" spans="1:40" x14ac:dyDescent="0.25">
      <c r="A2494">
        <v>2492</v>
      </c>
      <c r="B2494">
        <v>503</v>
      </c>
      <c r="C2494">
        <v>722</v>
      </c>
      <c r="D2494">
        <v>119</v>
      </c>
      <c r="E2494">
        <v>2</v>
      </c>
      <c r="F2494">
        <v>238</v>
      </c>
      <c r="G2494">
        <v>1</v>
      </c>
      <c r="H2494" t="str">
        <f>VLOOKUP($C2494,'Raw-products'!$A$2:$H$1261,MATCH(H$1,'Raw-products'!$A$1:$H$1,0))</f>
        <v>Jacket</v>
      </c>
      <c r="I2494" t="str">
        <f>VLOOKUP($C2494,'Raw-products'!$A$2:$H$1261,MATCH(I$1,'Raw-products'!$A$1:$H$1,0))</f>
        <v>Trench Coat</v>
      </c>
      <c r="J2494" t="str">
        <f>VLOOKUP($C2494,'Raw-products'!$A$2:$H$1261,MATCH(J$1,'Raw-products'!$A$1:$H$1,0))</f>
        <v>M</v>
      </c>
      <c r="K2494" t="str">
        <f>VLOOKUP($C2494,'Raw-products'!$A$2:$H$1261,MATCH(K$1,'Raw-products'!$A$1:$H$1,0))</f>
        <v>blue</v>
      </c>
      <c r="L2494">
        <f>VLOOKUP($C2494,'Raw-products'!$A$2:$H$1261,MATCH(L$1,'Raw-products'!$A$1:$H$1,0))</f>
        <v>112</v>
      </c>
      <c r="M2494">
        <f>VLOOKUP($C2494,'Raw-products'!$A$2:$H$1261,MATCH(M$1,'Raw-products'!$A$1:$H$1,0))</f>
        <v>46</v>
      </c>
      <c r="N2494" s="5">
        <f t="shared" si="76"/>
        <v>5152</v>
      </c>
      <c r="O2494" cm="1">
        <f t="array" ref="O2494:R2494">_xlfn.XLOOKUP($B2494,'Raw -orders'!$A:$A,'Raw -orders'!$B:$E)</f>
        <v>937</v>
      </c>
      <c r="P2494">
        <v>43249</v>
      </c>
      <c r="Q2494" s="1">
        <v>44427</v>
      </c>
      <c r="R2494" s="1">
        <v>44444</v>
      </c>
      <c r="S2494" t="str" cm="1">
        <f t="array" ref="S2494:Z2494">_xlfn.XLOOKUP($O2494,'Raw - customers'!$A:$A,'Raw - customers'!$B:$I)</f>
        <v>Judy Mesias</v>
      </c>
      <c r="T2494" t="str">
        <v>Male</v>
      </c>
      <c r="U2494">
        <v>70</v>
      </c>
      <c r="V2494" t="str">
        <v>933 Jake CrestSuite 613</v>
      </c>
      <c r="W2494">
        <v>1824</v>
      </c>
      <c r="X2494" t="str">
        <v>Schneiderstad</v>
      </c>
      <c r="Y2494" t="str">
        <v>New South Wales</v>
      </c>
      <c r="Z2494" t="str">
        <v>Australia</v>
      </c>
      <c r="AA2494">
        <v>8</v>
      </c>
      <c r="AB2494" s="3" t="str">
        <f t="shared" si="77"/>
        <v>10 to 20</v>
      </c>
      <c r="AM2494" s="6">
        <v>937</v>
      </c>
      <c r="AN2494" s="6" t="s">
        <v>1362</v>
      </c>
    </row>
    <row r="2495" spans="1:40" x14ac:dyDescent="0.25">
      <c r="A2495">
        <v>2493</v>
      </c>
      <c r="B2495">
        <v>504</v>
      </c>
      <c r="C2495">
        <v>754</v>
      </c>
      <c r="D2495">
        <v>109</v>
      </c>
      <c r="E2495">
        <v>3</v>
      </c>
      <c r="F2495">
        <v>327</v>
      </c>
      <c r="G2495">
        <v>1</v>
      </c>
      <c r="H2495" t="str">
        <f>VLOOKUP($C2495,'Raw-products'!$A$2:$H$1261,MATCH(H$1,'Raw-products'!$A$1:$H$1,0))</f>
        <v>Jacket</v>
      </c>
      <c r="I2495" t="str">
        <f>VLOOKUP($C2495,'Raw-products'!$A$2:$H$1261,MATCH(I$1,'Raw-products'!$A$1:$H$1,0))</f>
        <v>Peacoat</v>
      </c>
      <c r="J2495" t="str">
        <f>VLOOKUP($C2495,'Raw-products'!$A$2:$H$1261,MATCH(J$1,'Raw-products'!$A$1:$H$1,0))</f>
        <v>XL</v>
      </c>
      <c r="K2495" t="str">
        <f>VLOOKUP($C2495,'Raw-products'!$A$2:$H$1261,MATCH(K$1,'Raw-products'!$A$1:$H$1,0))</f>
        <v>green</v>
      </c>
      <c r="L2495">
        <f>VLOOKUP($C2495,'Raw-products'!$A$2:$H$1261,MATCH(L$1,'Raw-products'!$A$1:$H$1,0))</f>
        <v>102</v>
      </c>
      <c r="M2495">
        <f>VLOOKUP($C2495,'Raw-products'!$A$2:$H$1261,MATCH(M$1,'Raw-products'!$A$1:$H$1,0))</f>
        <v>68</v>
      </c>
      <c r="N2495" s="5">
        <f t="shared" si="76"/>
        <v>6936</v>
      </c>
      <c r="O2495" cm="1">
        <f t="array" ref="O2495:R2495">_xlfn.XLOOKUP($B2495,'Raw -orders'!$A:$A,'Raw -orders'!$B:$E)</f>
        <v>192</v>
      </c>
      <c r="P2495">
        <v>57782</v>
      </c>
      <c r="Q2495" s="1">
        <v>44209</v>
      </c>
      <c r="R2495" s="1">
        <v>44235</v>
      </c>
      <c r="S2495" t="str" cm="1">
        <f t="array" ref="S2495:Z2495">_xlfn.XLOOKUP($O2495,'Raw - customers'!$A:$A,'Raw - customers'!$B:$I)</f>
        <v>Tommy Ebunoluwa</v>
      </c>
      <c r="T2495" t="str">
        <v>Female</v>
      </c>
      <c r="U2495">
        <v>63</v>
      </c>
      <c r="V2495" t="str">
        <v>56 Wolf TerraceSuite 373</v>
      </c>
      <c r="W2495">
        <v>4239</v>
      </c>
      <c r="X2495" t="str">
        <v>East Mason</v>
      </c>
      <c r="Y2495" t="str">
        <v>Tasmania</v>
      </c>
      <c r="Z2495" t="str">
        <v>Australia</v>
      </c>
      <c r="AA2495">
        <v>1</v>
      </c>
      <c r="AB2495" s="3" t="str">
        <f t="shared" si="77"/>
        <v>20 to 30</v>
      </c>
      <c r="AM2495" s="6">
        <v>192</v>
      </c>
      <c r="AN2495" s="6" t="s">
        <v>1414</v>
      </c>
    </row>
    <row r="2496" spans="1:40" x14ac:dyDescent="0.25">
      <c r="A2496">
        <v>2494</v>
      </c>
      <c r="B2496">
        <v>504</v>
      </c>
      <c r="C2496">
        <v>425</v>
      </c>
      <c r="D2496">
        <v>107</v>
      </c>
      <c r="E2496">
        <v>1</v>
      </c>
      <c r="F2496">
        <v>107</v>
      </c>
      <c r="G2496">
        <v>1</v>
      </c>
      <c r="H2496" t="str">
        <f>VLOOKUP($C2496,'Raw-products'!$A$2:$H$1261,MATCH(H$1,'Raw-products'!$A$1:$H$1,0))</f>
        <v>Jacket</v>
      </c>
      <c r="I2496" t="str">
        <f>VLOOKUP($C2496,'Raw-products'!$A$2:$H$1261,MATCH(I$1,'Raw-products'!$A$1:$H$1,0))</f>
        <v>Denim</v>
      </c>
      <c r="J2496" t="str">
        <f>VLOOKUP($C2496,'Raw-products'!$A$2:$H$1261,MATCH(J$1,'Raw-products'!$A$1:$H$1,0))</f>
        <v>XS</v>
      </c>
      <c r="K2496" t="str">
        <f>VLOOKUP($C2496,'Raw-products'!$A$2:$H$1261,MATCH(K$1,'Raw-products'!$A$1:$H$1,0))</f>
        <v>orange</v>
      </c>
      <c r="L2496">
        <f>VLOOKUP($C2496,'Raw-products'!$A$2:$H$1261,MATCH(L$1,'Raw-products'!$A$1:$H$1,0))</f>
        <v>92</v>
      </c>
      <c r="M2496">
        <f>VLOOKUP($C2496,'Raw-products'!$A$2:$H$1261,MATCH(M$1,'Raw-products'!$A$1:$H$1,0))</f>
        <v>60</v>
      </c>
      <c r="N2496" s="5">
        <f t="shared" si="76"/>
        <v>5520</v>
      </c>
      <c r="O2496" cm="1">
        <f t="array" ref="O2496:R2496">_xlfn.XLOOKUP($B2496,'Raw -orders'!$A:$A,'Raw -orders'!$B:$E)</f>
        <v>192</v>
      </c>
      <c r="P2496">
        <v>57782</v>
      </c>
      <c r="Q2496" s="1">
        <v>44209</v>
      </c>
      <c r="R2496" s="1">
        <v>44235</v>
      </c>
      <c r="S2496" t="str" cm="1">
        <f t="array" ref="S2496:Z2496">_xlfn.XLOOKUP($O2496,'Raw - customers'!$A:$A,'Raw - customers'!$B:$I)</f>
        <v>Tommy Ebunoluwa</v>
      </c>
      <c r="T2496" t="str">
        <v>Female</v>
      </c>
      <c r="U2496">
        <v>63</v>
      </c>
      <c r="V2496" t="str">
        <v>56 Wolf TerraceSuite 373</v>
      </c>
      <c r="W2496">
        <v>4239</v>
      </c>
      <c r="X2496" t="str">
        <v>East Mason</v>
      </c>
      <c r="Y2496" t="str">
        <v>Tasmania</v>
      </c>
      <c r="Z2496" t="str">
        <v>Australia</v>
      </c>
      <c r="AA2496">
        <v>1</v>
      </c>
      <c r="AB2496" s="3" t="str">
        <f t="shared" si="77"/>
        <v>20 to 30</v>
      </c>
      <c r="AM2496" s="6">
        <v>192</v>
      </c>
      <c r="AN2496" s="6" t="s">
        <v>1414</v>
      </c>
    </row>
    <row r="2497" spans="1:40" x14ac:dyDescent="0.25">
      <c r="A2497">
        <v>2495</v>
      </c>
      <c r="B2497">
        <v>504</v>
      </c>
      <c r="C2497">
        <v>1068</v>
      </c>
      <c r="D2497">
        <v>93</v>
      </c>
      <c r="E2497">
        <v>2</v>
      </c>
      <c r="F2497">
        <v>186</v>
      </c>
      <c r="G2497">
        <v>1</v>
      </c>
      <c r="H2497" t="str">
        <f>VLOOKUP($C2497,'Raw-products'!$A$2:$H$1261,MATCH(H$1,'Raw-products'!$A$1:$H$1,0))</f>
        <v>Trousers</v>
      </c>
      <c r="I2497" t="str">
        <f>VLOOKUP($C2497,'Raw-products'!$A$2:$H$1261,MATCH(I$1,'Raw-products'!$A$1:$H$1,0))</f>
        <v>Joggers</v>
      </c>
      <c r="J2497" t="str">
        <f>VLOOKUP($C2497,'Raw-products'!$A$2:$H$1261,MATCH(J$1,'Raw-products'!$A$1:$H$1,0))</f>
        <v>L</v>
      </c>
      <c r="K2497" t="str">
        <f>VLOOKUP($C2497,'Raw-products'!$A$2:$H$1261,MATCH(K$1,'Raw-products'!$A$1:$H$1,0))</f>
        <v>green</v>
      </c>
      <c r="L2497">
        <f>VLOOKUP($C2497,'Raw-products'!$A$2:$H$1261,MATCH(L$1,'Raw-products'!$A$1:$H$1,0))</f>
        <v>94</v>
      </c>
      <c r="M2497">
        <f>VLOOKUP($C2497,'Raw-products'!$A$2:$H$1261,MATCH(M$1,'Raw-products'!$A$1:$H$1,0))</f>
        <v>43</v>
      </c>
      <c r="N2497" s="5">
        <f t="shared" si="76"/>
        <v>4042</v>
      </c>
      <c r="O2497" cm="1">
        <f t="array" ref="O2497:R2497">_xlfn.XLOOKUP($B2497,'Raw -orders'!$A:$A,'Raw -orders'!$B:$E)</f>
        <v>192</v>
      </c>
      <c r="P2497">
        <v>57782</v>
      </c>
      <c r="Q2497" s="1">
        <v>44209</v>
      </c>
      <c r="R2497" s="1">
        <v>44235</v>
      </c>
      <c r="S2497" t="str" cm="1">
        <f t="array" ref="S2497:Z2497">_xlfn.XLOOKUP($O2497,'Raw - customers'!$A:$A,'Raw - customers'!$B:$I)</f>
        <v>Tommy Ebunoluwa</v>
      </c>
      <c r="T2497" t="str">
        <v>Female</v>
      </c>
      <c r="U2497">
        <v>63</v>
      </c>
      <c r="V2497" t="str">
        <v>56 Wolf TerraceSuite 373</v>
      </c>
      <c r="W2497">
        <v>4239</v>
      </c>
      <c r="X2497" t="str">
        <v>East Mason</v>
      </c>
      <c r="Y2497" t="str">
        <v>Tasmania</v>
      </c>
      <c r="Z2497" t="str">
        <v>Australia</v>
      </c>
      <c r="AA2497">
        <v>1</v>
      </c>
      <c r="AB2497" s="3" t="str">
        <f t="shared" si="77"/>
        <v>20 to 30</v>
      </c>
      <c r="AM2497" s="6">
        <v>192</v>
      </c>
      <c r="AN2497" s="6" t="s">
        <v>1414</v>
      </c>
    </row>
    <row r="2498" spans="1:40" x14ac:dyDescent="0.25">
      <c r="A2498">
        <v>2496</v>
      </c>
      <c r="B2498">
        <v>504</v>
      </c>
      <c r="C2498">
        <v>618</v>
      </c>
      <c r="D2498">
        <v>112</v>
      </c>
      <c r="E2498">
        <v>3</v>
      </c>
      <c r="F2498">
        <v>336</v>
      </c>
      <c r="G2498">
        <v>1</v>
      </c>
      <c r="H2498" t="str">
        <f>VLOOKUP($C2498,'Raw-products'!$A$2:$H$1261,MATCH(H$1,'Raw-products'!$A$1:$H$1,0))</f>
        <v>Jacket</v>
      </c>
      <c r="I2498" t="str">
        <f>VLOOKUP($C2498,'Raw-products'!$A$2:$H$1261,MATCH(I$1,'Raw-products'!$A$1:$H$1,0))</f>
        <v>Cardigan</v>
      </c>
      <c r="J2498" t="str">
        <f>VLOOKUP($C2498,'Raw-products'!$A$2:$H$1261,MATCH(J$1,'Raw-products'!$A$1:$H$1,0))</f>
        <v>L</v>
      </c>
      <c r="K2498" t="str">
        <f>VLOOKUP($C2498,'Raw-products'!$A$2:$H$1261,MATCH(K$1,'Raw-products'!$A$1:$H$1,0))</f>
        <v>blue</v>
      </c>
      <c r="L2498">
        <f>VLOOKUP($C2498,'Raw-products'!$A$2:$H$1261,MATCH(L$1,'Raw-products'!$A$1:$H$1,0))</f>
        <v>118</v>
      </c>
      <c r="M2498">
        <f>VLOOKUP($C2498,'Raw-products'!$A$2:$H$1261,MATCH(M$1,'Raw-products'!$A$1:$H$1,0))</f>
        <v>68</v>
      </c>
      <c r="N2498" s="5">
        <f t="shared" si="76"/>
        <v>8024</v>
      </c>
      <c r="O2498" cm="1">
        <f t="array" ref="O2498:R2498">_xlfn.XLOOKUP($B2498,'Raw -orders'!$A:$A,'Raw -orders'!$B:$E)</f>
        <v>192</v>
      </c>
      <c r="P2498">
        <v>57782</v>
      </c>
      <c r="Q2498" s="1">
        <v>44209</v>
      </c>
      <c r="R2498" s="1">
        <v>44235</v>
      </c>
      <c r="S2498" t="str" cm="1">
        <f t="array" ref="S2498:Z2498">_xlfn.XLOOKUP($O2498,'Raw - customers'!$A:$A,'Raw - customers'!$B:$I)</f>
        <v>Tommy Ebunoluwa</v>
      </c>
      <c r="T2498" t="str">
        <v>Female</v>
      </c>
      <c r="U2498">
        <v>63</v>
      </c>
      <c r="V2498" t="str">
        <v>56 Wolf TerraceSuite 373</v>
      </c>
      <c r="W2498">
        <v>4239</v>
      </c>
      <c r="X2498" t="str">
        <v>East Mason</v>
      </c>
      <c r="Y2498" t="str">
        <v>Tasmania</v>
      </c>
      <c r="Z2498" t="str">
        <v>Australia</v>
      </c>
      <c r="AA2498">
        <v>1</v>
      </c>
      <c r="AB2498" s="3" t="str">
        <f t="shared" si="77"/>
        <v>20 to 30</v>
      </c>
      <c r="AM2498" s="6">
        <v>192</v>
      </c>
      <c r="AN2498" s="6" t="s">
        <v>1414</v>
      </c>
    </row>
    <row r="2499" spans="1:40" x14ac:dyDescent="0.25">
      <c r="A2499">
        <v>2497</v>
      </c>
      <c r="B2499">
        <v>504</v>
      </c>
      <c r="C2499">
        <v>350</v>
      </c>
      <c r="D2499">
        <v>94</v>
      </c>
      <c r="E2499">
        <v>1</v>
      </c>
      <c r="F2499">
        <v>94</v>
      </c>
      <c r="G2499">
        <v>1</v>
      </c>
      <c r="H2499" t="str">
        <f>VLOOKUP($C2499,'Raw-products'!$A$2:$H$1261,MATCH(H$1,'Raw-products'!$A$1:$H$1,0))</f>
        <v>Shirt</v>
      </c>
      <c r="I2499" t="str">
        <f>VLOOKUP($C2499,'Raw-products'!$A$2:$H$1261,MATCH(I$1,'Raw-products'!$A$1:$H$1,0))</f>
        <v>Henley</v>
      </c>
      <c r="J2499" t="str">
        <f>VLOOKUP($C2499,'Raw-products'!$A$2:$H$1261,MATCH(J$1,'Raw-products'!$A$1:$H$1,0))</f>
        <v>XS</v>
      </c>
      <c r="K2499" t="str">
        <f>VLOOKUP($C2499,'Raw-products'!$A$2:$H$1261,MATCH(K$1,'Raw-products'!$A$1:$H$1,0))</f>
        <v>red</v>
      </c>
      <c r="L2499">
        <f>VLOOKUP($C2499,'Raw-products'!$A$2:$H$1261,MATCH(L$1,'Raw-products'!$A$1:$H$1,0))</f>
        <v>92</v>
      </c>
      <c r="M2499">
        <f>VLOOKUP($C2499,'Raw-products'!$A$2:$H$1261,MATCH(M$1,'Raw-products'!$A$1:$H$1,0))</f>
        <v>62</v>
      </c>
      <c r="N2499" s="5">
        <f t="shared" ref="N2499:N2562" si="78">$L2499*$M2499</f>
        <v>5704</v>
      </c>
      <c r="O2499" cm="1">
        <f t="array" ref="O2499:R2499">_xlfn.XLOOKUP($B2499,'Raw -orders'!$A:$A,'Raw -orders'!$B:$E)</f>
        <v>192</v>
      </c>
      <c r="P2499">
        <v>57782</v>
      </c>
      <c r="Q2499" s="1">
        <v>44209</v>
      </c>
      <c r="R2499" s="1">
        <v>44235</v>
      </c>
      <c r="S2499" t="str" cm="1">
        <f t="array" ref="S2499:Z2499">_xlfn.XLOOKUP($O2499,'Raw - customers'!$A:$A,'Raw - customers'!$B:$I)</f>
        <v>Tommy Ebunoluwa</v>
      </c>
      <c r="T2499" t="str">
        <v>Female</v>
      </c>
      <c r="U2499">
        <v>63</v>
      </c>
      <c r="V2499" t="str">
        <v>56 Wolf TerraceSuite 373</v>
      </c>
      <c r="W2499">
        <v>4239</v>
      </c>
      <c r="X2499" t="str">
        <v>East Mason</v>
      </c>
      <c r="Y2499" t="str">
        <v>Tasmania</v>
      </c>
      <c r="Z2499" t="str">
        <v>Australia</v>
      </c>
      <c r="AA2499">
        <v>1</v>
      </c>
      <c r="AB2499" s="3" t="str">
        <f t="shared" ref="AB2499:AB2562" si="79">IF(AND(DATEDIF($Q2499,$R2499,"D")&gt;0,DATEDIF($Q2499,$R2499,"D")&lt;=10),"0 to 10",IF(AND(DATEDIF($Q2499,$R2499,"D")&gt;10,DATEDIF($Q2499,$R2499,"D")&lt;=20),"10 to 20",IF(AND(DATEDIF($Q2499,$R2499,"D")&gt;20,DATEDIF($Q2499,$R2499,"D")&lt;=30),"20 to 30")))</f>
        <v>20 to 30</v>
      </c>
      <c r="AM2499" s="6">
        <v>192</v>
      </c>
      <c r="AN2499" s="6" t="s">
        <v>1414</v>
      </c>
    </row>
    <row r="2500" spans="1:40" x14ac:dyDescent="0.25">
      <c r="A2500">
        <v>2498</v>
      </c>
      <c r="B2500">
        <v>504</v>
      </c>
      <c r="C2500">
        <v>554</v>
      </c>
      <c r="D2500">
        <v>98</v>
      </c>
      <c r="E2500">
        <v>1</v>
      </c>
      <c r="F2500">
        <v>98</v>
      </c>
      <c r="G2500">
        <v>1</v>
      </c>
      <c r="H2500" t="str">
        <f>VLOOKUP($C2500,'Raw-products'!$A$2:$H$1261,MATCH(H$1,'Raw-products'!$A$1:$H$1,0))</f>
        <v>Jacket</v>
      </c>
      <c r="I2500" t="str">
        <f>VLOOKUP($C2500,'Raw-products'!$A$2:$H$1261,MATCH(I$1,'Raw-products'!$A$1:$H$1,0))</f>
        <v>Leather</v>
      </c>
      <c r="J2500" t="str">
        <f>VLOOKUP($C2500,'Raw-products'!$A$2:$H$1261,MATCH(J$1,'Raw-products'!$A$1:$H$1,0))</f>
        <v>XL</v>
      </c>
      <c r="K2500" t="str">
        <f>VLOOKUP($C2500,'Raw-products'!$A$2:$H$1261,MATCH(K$1,'Raw-products'!$A$1:$H$1,0))</f>
        <v>indigo</v>
      </c>
      <c r="L2500">
        <f>VLOOKUP($C2500,'Raw-products'!$A$2:$H$1261,MATCH(L$1,'Raw-products'!$A$1:$H$1,0))</f>
        <v>113</v>
      </c>
      <c r="M2500">
        <f>VLOOKUP($C2500,'Raw-products'!$A$2:$H$1261,MATCH(M$1,'Raw-products'!$A$1:$H$1,0))</f>
        <v>52</v>
      </c>
      <c r="N2500" s="5">
        <f t="shared" si="78"/>
        <v>5876</v>
      </c>
      <c r="O2500" cm="1">
        <f t="array" ref="O2500:R2500">_xlfn.XLOOKUP($B2500,'Raw -orders'!$A:$A,'Raw -orders'!$B:$E)</f>
        <v>192</v>
      </c>
      <c r="P2500">
        <v>57782</v>
      </c>
      <c r="Q2500" s="1">
        <v>44209</v>
      </c>
      <c r="R2500" s="1">
        <v>44235</v>
      </c>
      <c r="S2500" t="str" cm="1">
        <f t="array" ref="S2500:Z2500">_xlfn.XLOOKUP($O2500,'Raw - customers'!$A:$A,'Raw - customers'!$B:$I)</f>
        <v>Tommy Ebunoluwa</v>
      </c>
      <c r="T2500" t="str">
        <v>Female</v>
      </c>
      <c r="U2500">
        <v>63</v>
      </c>
      <c r="V2500" t="str">
        <v>56 Wolf TerraceSuite 373</v>
      </c>
      <c r="W2500">
        <v>4239</v>
      </c>
      <c r="X2500" t="str">
        <v>East Mason</v>
      </c>
      <c r="Y2500" t="str">
        <v>Tasmania</v>
      </c>
      <c r="Z2500" t="str">
        <v>Australia</v>
      </c>
      <c r="AA2500">
        <v>1</v>
      </c>
      <c r="AB2500" s="3" t="str">
        <f t="shared" si="79"/>
        <v>20 to 30</v>
      </c>
      <c r="AM2500" s="6">
        <v>192</v>
      </c>
      <c r="AN2500" s="6" t="s">
        <v>1414</v>
      </c>
    </row>
    <row r="2501" spans="1:40" x14ac:dyDescent="0.25">
      <c r="A2501">
        <v>2499</v>
      </c>
      <c r="B2501">
        <v>504</v>
      </c>
      <c r="C2501">
        <v>1086</v>
      </c>
      <c r="D2501">
        <v>115</v>
      </c>
      <c r="E2501">
        <v>3</v>
      </c>
      <c r="F2501">
        <v>345</v>
      </c>
      <c r="G2501">
        <v>1</v>
      </c>
      <c r="H2501" t="str">
        <f>VLOOKUP($C2501,'Raw-products'!$A$2:$H$1261,MATCH(H$1,'Raw-products'!$A$1:$H$1,0))</f>
        <v>Trousers</v>
      </c>
      <c r="I2501" t="str">
        <f>VLOOKUP($C2501,'Raw-products'!$A$2:$H$1261,MATCH(I$1,'Raw-products'!$A$1:$H$1,0))</f>
        <v>Cropped</v>
      </c>
      <c r="J2501" t="str">
        <f>VLOOKUP($C2501,'Raw-products'!$A$2:$H$1261,MATCH(J$1,'Raw-products'!$A$1:$H$1,0))</f>
        <v>S</v>
      </c>
      <c r="K2501" t="str">
        <f>VLOOKUP($C2501,'Raw-products'!$A$2:$H$1261,MATCH(K$1,'Raw-products'!$A$1:$H$1,0))</f>
        <v>red</v>
      </c>
      <c r="L2501">
        <f>VLOOKUP($C2501,'Raw-products'!$A$2:$H$1261,MATCH(L$1,'Raw-products'!$A$1:$H$1,0))</f>
        <v>99</v>
      </c>
      <c r="M2501">
        <f>VLOOKUP($C2501,'Raw-products'!$A$2:$H$1261,MATCH(M$1,'Raw-products'!$A$1:$H$1,0))</f>
        <v>47</v>
      </c>
      <c r="N2501" s="5">
        <f t="shared" si="78"/>
        <v>4653</v>
      </c>
      <c r="O2501" cm="1">
        <f t="array" ref="O2501:R2501">_xlfn.XLOOKUP($B2501,'Raw -orders'!$A:$A,'Raw -orders'!$B:$E)</f>
        <v>192</v>
      </c>
      <c r="P2501">
        <v>57782</v>
      </c>
      <c r="Q2501" s="1">
        <v>44209</v>
      </c>
      <c r="R2501" s="1">
        <v>44235</v>
      </c>
      <c r="S2501" t="str" cm="1">
        <f t="array" ref="S2501:Z2501">_xlfn.XLOOKUP($O2501,'Raw - customers'!$A:$A,'Raw - customers'!$B:$I)</f>
        <v>Tommy Ebunoluwa</v>
      </c>
      <c r="T2501" t="str">
        <v>Female</v>
      </c>
      <c r="U2501">
        <v>63</v>
      </c>
      <c r="V2501" t="str">
        <v>56 Wolf TerraceSuite 373</v>
      </c>
      <c r="W2501">
        <v>4239</v>
      </c>
      <c r="X2501" t="str">
        <v>East Mason</v>
      </c>
      <c r="Y2501" t="str">
        <v>Tasmania</v>
      </c>
      <c r="Z2501" t="str">
        <v>Australia</v>
      </c>
      <c r="AA2501">
        <v>1</v>
      </c>
      <c r="AB2501" s="3" t="str">
        <f t="shared" si="79"/>
        <v>20 to 30</v>
      </c>
      <c r="AM2501" s="6">
        <v>192</v>
      </c>
      <c r="AN2501" s="6" t="s">
        <v>1414</v>
      </c>
    </row>
    <row r="2502" spans="1:40" x14ac:dyDescent="0.25">
      <c r="A2502">
        <v>2500</v>
      </c>
      <c r="B2502">
        <v>505</v>
      </c>
      <c r="C2502">
        <v>1024</v>
      </c>
      <c r="D2502">
        <v>90</v>
      </c>
      <c r="E2502">
        <v>3</v>
      </c>
      <c r="F2502">
        <v>270</v>
      </c>
      <c r="G2502">
        <v>1</v>
      </c>
      <c r="H2502" t="str">
        <f>VLOOKUP($C2502,'Raw-products'!$A$2:$H$1261,MATCH(H$1,'Raw-products'!$A$1:$H$1,0))</f>
        <v>Trousers</v>
      </c>
      <c r="I2502" t="str">
        <f>VLOOKUP($C2502,'Raw-products'!$A$2:$H$1261,MATCH(I$1,'Raw-products'!$A$1:$H$1,0))</f>
        <v>Relaxed Leg</v>
      </c>
      <c r="J2502" t="str">
        <f>VLOOKUP($C2502,'Raw-products'!$A$2:$H$1261,MATCH(J$1,'Raw-products'!$A$1:$H$1,0))</f>
        <v>XL</v>
      </c>
      <c r="K2502" t="str">
        <f>VLOOKUP($C2502,'Raw-products'!$A$2:$H$1261,MATCH(K$1,'Raw-products'!$A$1:$H$1,0))</f>
        <v>orange</v>
      </c>
      <c r="L2502">
        <f>VLOOKUP($C2502,'Raw-products'!$A$2:$H$1261,MATCH(L$1,'Raw-products'!$A$1:$H$1,0))</f>
        <v>95</v>
      </c>
      <c r="M2502">
        <f>VLOOKUP($C2502,'Raw-products'!$A$2:$H$1261,MATCH(M$1,'Raw-products'!$A$1:$H$1,0))</f>
        <v>80</v>
      </c>
      <c r="N2502" s="5">
        <f t="shared" si="78"/>
        <v>7600</v>
      </c>
      <c r="O2502" cm="1">
        <f t="array" ref="O2502:R2502">_xlfn.XLOOKUP($B2502,'Raw -orders'!$A:$A,'Raw -orders'!$B:$E)</f>
        <v>737</v>
      </c>
      <c r="P2502">
        <v>37947</v>
      </c>
      <c r="Q2502" s="1">
        <v>44425</v>
      </c>
      <c r="R2502" s="1">
        <v>44435</v>
      </c>
      <c r="S2502" t="str" cm="1">
        <f t="array" ref="S2502:Z2502">_xlfn.XLOOKUP($O2502,'Raw - customers'!$A:$A,'Raw - customers'!$B:$I)</f>
        <v>Zebulen Zannotti</v>
      </c>
      <c r="T2502" t="str">
        <v>Genderqueer</v>
      </c>
      <c r="U2502">
        <v>60</v>
      </c>
      <c r="V2502" t="str">
        <v>868 Skye MeadowSuite 990</v>
      </c>
      <c r="W2502">
        <v>1762</v>
      </c>
      <c r="X2502" t="str">
        <v>Harveyside</v>
      </c>
      <c r="Y2502" t="str">
        <v>Tasmania</v>
      </c>
      <c r="Z2502" t="str">
        <v>Australia</v>
      </c>
      <c r="AA2502">
        <v>8</v>
      </c>
      <c r="AB2502" s="3" t="str">
        <f t="shared" si="79"/>
        <v>0 to 10</v>
      </c>
      <c r="AM2502" s="6">
        <v>737</v>
      </c>
      <c r="AN2502" s="6" t="s">
        <v>1414</v>
      </c>
    </row>
    <row r="2503" spans="1:40" x14ac:dyDescent="0.25">
      <c r="A2503">
        <v>2501</v>
      </c>
      <c r="B2503">
        <v>505</v>
      </c>
      <c r="C2503">
        <v>210</v>
      </c>
      <c r="D2503">
        <v>106</v>
      </c>
      <c r="E2503">
        <v>3</v>
      </c>
      <c r="F2503">
        <v>318</v>
      </c>
      <c r="G2503">
        <v>1</v>
      </c>
      <c r="H2503" t="str">
        <f>VLOOKUP($C2503,'Raw-products'!$A$2:$H$1261,MATCH(H$1,'Raw-products'!$A$1:$H$1,0))</f>
        <v>Shirt</v>
      </c>
      <c r="I2503" t="str">
        <f>VLOOKUP($C2503,'Raw-products'!$A$2:$H$1261,MATCH(I$1,'Raw-products'!$A$1:$H$1,0))</f>
        <v>Chambray</v>
      </c>
      <c r="J2503" t="str">
        <f>VLOOKUP($C2503,'Raw-products'!$A$2:$H$1261,MATCH(J$1,'Raw-products'!$A$1:$H$1,0))</f>
        <v>XS</v>
      </c>
      <c r="K2503" t="str">
        <f>VLOOKUP($C2503,'Raw-products'!$A$2:$H$1261,MATCH(K$1,'Raw-products'!$A$1:$H$1,0))</f>
        <v>red</v>
      </c>
      <c r="L2503">
        <f>VLOOKUP($C2503,'Raw-products'!$A$2:$H$1261,MATCH(L$1,'Raw-products'!$A$1:$H$1,0))</f>
        <v>105</v>
      </c>
      <c r="M2503">
        <f>VLOOKUP($C2503,'Raw-products'!$A$2:$H$1261,MATCH(M$1,'Raw-products'!$A$1:$H$1,0))</f>
        <v>48</v>
      </c>
      <c r="N2503" s="5">
        <f t="shared" si="78"/>
        <v>5040</v>
      </c>
      <c r="O2503" cm="1">
        <f t="array" ref="O2503:R2503">_xlfn.XLOOKUP($B2503,'Raw -orders'!$A:$A,'Raw -orders'!$B:$E)</f>
        <v>737</v>
      </c>
      <c r="P2503">
        <v>37947</v>
      </c>
      <c r="Q2503" s="1">
        <v>44425</v>
      </c>
      <c r="R2503" s="1">
        <v>44435</v>
      </c>
      <c r="S2503" t="str" cm="1">
        <f t="array" ref="S2503:Z2503">_xlfn.XLOOKUP($O2503,'Raw - customers'!$A:$A,'Raw - customers'!$B:$I)</f>
        <v>Zebulen Zannotti</v>
      </c>
      <c r="T2503" t="str">
        <v>Genderqueer</v>
      </c>
      <c r="U2503">
        <v>60</v>
      </c>
      <c r="V2503" t="str">
        <v>868 Skye MeadowSuite 990</v>
      </c>
      <c r="W2503">
        <v>1762</v>
      </c>
      <c r="X2503" t="str">
        <v>Harveyside</v>
      </c>
      <c r="Y2503" t="str">
        <v>Tasmania</v>
      </c>
      <c r="Z2503" t="str">
        <v>Australia</v>
      </c>
      <c r="AA2503">
        <v>8</v>
      </c>
      <c r="AB2503" s="3" t="str">
        <f t="shared" si="79"/>
        <v>0 to 10</v>
      </c>
      <c r="AM2503" s="6">
        <v>737</v>
      </c>
      <c r="AN2503" s="6" t="s">
        <v>1414</v>
      </c>
    </row>
    <row r="2504" spans="1:40" x14ac:dyDescent="0.25">
      <c r="A2504">
        <v>2502</v>
      </c>
      <c r="B2504">
        <v>505</v>
      </c>
      <c r="C2504">
        <v>1009</v>
      </c>
      <c r="D2504">
        <v>106</v>
      </c>
      <c r="E2504">
        <v>2</v>
      </c>
      <c r="F2504">
        <v>212</v>
      </c>
      <c r="G2504">
        <v>1</v>
      </c>
      <c r="H2504" t="str">
        <f>VLOOKUP($C2504,'Raw-products'!$A$2:$H$1261,MATCH(H$1,'Raw-products'!$A$1:$H$1,0))</f>
        <v>Trousers</v>
      </c>
      <c r="I2504" t="str">
        <f>VLOOKUP($C2504,'Raw-products'!$A$2:$H$1261,MATCH(I$1,'Raw-products'!$A$1:$H$1,0))</f>
        <v>Wool</v>
      </c>
      <c r="J2504" t="str">
        <f>VLOOKUP($C2504,'Raw-products'!$A$2:$H$1261,MATCH(J$1,'Raw-products'!$A$1:$H$1,0))</f>
        <v>XL</v>
      </c>
      <c r="K2504" t="str">
        <f>VLOOKUP($C2504,'Raw-products'!$A$2:$H$1261,MATCH(K$1,'Raw-products'!$A$1:$H$1,0))</f>
        <v>indigo</v>
      </c>
      <c r="L2504">
        <f>VLOOKUP($C2504,'Raw-products'!$A$2:$H$1261,MATCH(L$1,'Raw-products'!$A$1:$H$1,0))</f>
        <v>111</v>
      </c>
      <c r="M2504">
        <f>VLOOKUP($C2504,'Raw-products'!$A$2:$H$1261,MATCH(M$1,'Raw-products'!$A$1:$H$1,0))</f>
        <v>51</v>
      </c>
      <c r="N2504" s="5">
        <f t="shared" si="78"/>
        <v>5661</v>
      </c>
      <c r="O2504" cm="1">
        <f t="array" ref="O2504:R2504">_xlfn.XLOOKUP($B2504,'Raw -orders'!$A:$A,'Raw -orders'!$B:$E)</f>
        <v>737</v>
      </c>
      <c r="P2504">
        <v>37947</v>
      </c>
      <c r="Q2504" s="1">
        <v>44425</v>
      </c>
      <c r="R2504" s="1">
        <v>44435</v>
      </c>
      <c r="S2504" t="str" cm="1">
        <f t="array" ref="S2504:Z2504">_xlfn.XLOOKUP($O2504,'Raw - customers'!$A:$A,'Raw - customers'!$B:$I)</f>
        <v>Zebulen Zannotti</v>
      </c>
      <c r="T2504" t="str">
        <v>Genderqueer</v>
      </c>
      <c r="U2504">
        <v>60</v>
      </c>
      <c r="V2504" t="str">
        <v>868 Skye MeadowSuite 990</v>
      </c>
      <c r="W2504">
        <v>1762</v>
      </c>
      <c r="X2504" t="str">
        <v>Harveyside</v>
      </c>
      <c r="Y2504" t="str">
        <v>Tasmania</v>
      </c>
      <c r="Z2504" t="str">
        <v>Australia</v>
      </c>
      <c r="AA2504">
        <v>8</v>
      </c>
      <c r="AB2504" s="3" t="str">
        <f t="shared" si="79"/>
        <v>0 to 10</v>
      </c>
      <c r="AM2504" s="6">
        <v>737</v>
      </c>
      <c r="AN2504" s="6" t="s">
        <v>1414</v>
      </c>
    </row>
    <row r="2505" spans="1:40" x14ac:dyDescent="0.25">
      <c r="A2505">
        <v>2503</v>
      </c>
      <c r="B2505">
        <v>505</v>
      </c>
      <c r="C2505">
        <v>485</v>
      </c>
      <c r="D2505">
        <v>118</v>
      </c>
      <c r="E2505">
        <v>2</v>
      </c>
      <c r="F2505">
        <v>236</v>
      </c>
      <c r="G2505">
        <v>1</v>
      </c>
      <c r="H2505" t="str">
        <f>VLOOKUP($C2505,'Raw-products'!$A$2:$H$1261,MATCH(H$1,'Raw-products'!$A$1:$H$1,0))</f>
        <v>Jacket</v>
      </c>
      <c r="I2505" t="str">
        <f>VLOOKUP($C2505,'Raw-products'!$A$2:$H$1261,MATCH(I$1,'Raw-products'!$A$1:$H$1,0))</f>
        <v>Puffer</v>
      </c>
      <c r="J2505" t="str">
        <f>VLOOKUP($C2505,'Raw-products'!$A$2:$H$1261,MATCH(J$1,'Raw-products'!$A$1:$H$1,0))</f>
        <v>XS</v>
      </c>
      <c r="K2505" t="str">
        <f>VLOOKUP($C2505,'Raw-products'!$A$2:$H$1261,MATCH(K$1,'Raw-products'!$A$1:$H$1,0))</f>
        <v>violet</v>
      </c>
      <c r="L2505">
        <f>VLOOKUP($C2505,'Raw-products'!$A$2:$H$1261,MATCH(L$1,'Raw-products'!$A$1:$H$1,0))</f>
        <v>110</v>
      </c>
      <c r="M2505">
        <f>VLOOKUP($C2505,'Raw-products'!$A$2:$H$1261,MATCH(M$1,'Raw-products'!$A$1:$H$1,0))</f>
        <v>74</v>
      </c>
      <c r="N2505" s="5">
        <f t="shared" si="78"/>
        <v>8140</v>
      </c>
      <c r="O2505" cm="1">
        <f t="array" ref="O2505:R2505">_xlfn.XLOOKUP($B2505,'Raw -orders'!$A:$A,'Raw -orders'!$B:$E)</f>
        <v>737</v>
      </c>
      <c r="P2505">
        <v>37947</v>
      </c>
      <c r="Q2505" s="1">
        <v>44425</v>
      </c>
      <c r="R2505" s="1">
        <v>44435</v>
      </c>
      <c r="S2505" t="str" cm="1">
        <f t="array" ref="S2505:Z2505">_xlfn.XLOOKUP($O2505,'Raw - customers'!$A:$A,'Raw - customers'!$B:$I)</f>
        <v>Zebulen Zannotti</v>
      </c>
      <c r="T2505" t="str">
        <v>Genderqueer</v>
      </c>
      <c r="U2505">
        <v>60</v>
      </c>
      <c r="V2505" t="str">
        <v>868 Skye MeadowSuite 990</v>
      </c>
      <c r="W2505">
        <v>1762</v>
      </c>
      <c r="X2505" t="str">
        <v>Harveyside</v>
      </c>
      <c r="Y2505" t="str">
        <v>Tasmania</v>
      </c>
      <c r="Z2505" t="str">
        <v>Australia</v>
      </c>
      <c r="AA2505">
        <v>8</v>
      </c>
      <c r="AB2505" s="3" t="str">
        <f t="shared" si="79"/>
        <v>0 to 10</v>
      </c>
      <c r="AM2505" s="6">
        <v>737</v>
      </c>
      <c r="AN2505" s="6" t="s">
        <v>1414</v>
      </c>
    </row>
    <row r="2506" spans="1:40" x14ac:dyDescent="0.25">
      <c r="A2506">
        <v>2504</v>
      </c>
      <c r="B2506">
        <v>505</v>
      </c>
      <c r="C2506">
        <v>736</v>
      </c>
      <c r="D2506">
        <v>109</v>
      </c>
      <c r="E2506">
        <v>1</v>
      </c>
      <c r="F2506">
        <v>109</v>
      </c>
      <c r="G2506">
        <v>1</v>
      </c>
      <c r="H2506" t="str">
        <f>VLOOKUP($C2506,'Raw-products'!$A$2:$H$1261,MATCH(H$1,'Raw-products'!$A$1:$H$1,0))</f>
        <v>Jacket</v>
      </c>
      <c r="I2506" t="str">
        <f>VLOOKUP($C2506,'Raw-products'!$A$2:$H$1261,MATCH(I$1,'Raw-products'!$A$1:$H$1,0))</f>
        <v>Peacoat</v>
      </c>
      <c r="J2506" t="str">
        <f>VLOOKUP($C2506,'Raw-products'!$A$2:$H$1261,MATCH(J$1,'Raw-products'!$A$1:$H$1,0))</f>
        <v>S</v>
      </c>
      <c r="K2506" t="str">
        <f>VLOOKUP($C2506,'Raw-products'!$A$2:$H$1261,MATCH(K$1,'Raw-products'!$A$1:$H$1,0))</f>
        <v>red</v>
      </c>
      <c r="L2506">
        <f>VLOOKUP($C2506,'Raw-products'!$A$2:$H$1261,MATCH(L$1,'Raw-products'!$A$1:$H$1,0))</f>
        <v>102</v>
      </c>
      <c r="M2506">
        <f>VLOOKUP($C2506,'Raw-products'!$A$2:$H$1261,MATCH(M$1,'Raw-products'!$A$1:$H$1,0))</f>
        <v>67</v>
      </c>
      <c r="N2506" s="5">
        <f t="shared" si="78"/>
        <v>6834</v>
      </c>
      <c r="O2506" cm="1">
        <f t="array" ref="O2506:R2506">_xlfn.XLOOKUP($B2506,'Raw -orders'!$A:$A,'Raw -orders'!$B:$E)</f>
        <v>737</v>
      </c>
      <c r="P2506">
        <v>37947</v>
      </c>
      <c r="Q2506" s="1">
        <v>44425</v>
      </c>
      <c r="R2506" s="1">
        <v>44435</v>
      </c>
      <c r="S2506" t="str" cm="1">
        <f t="array" ref="S2506:Z2506">_xlfn.XLOOKUP($O2506,'Raw - customers'!$A:$A,'Raw - customers'!$B:$I)</f>
        <v>Zebulen Zannotti</v>
      </c>
      <c r="T2506" t="str">
        <v>Genderqueer</v>
      </c>
      <c r="U2506">
        <v>60</v>
      </c>
      <c r="V2506" t="str">
        <v>868 Skye MeadowSuite 990</v>
      </c>
      <c r="W2506">
        <v>1762</v>
      </c>
      <c r="X2506" t="str">
        <v>Harveyside</v>
      </c>
      <c r="Y2506" t="str">
        <v>Tasmania</v>
      </c>
      <c r="Z2506" t="str">
        <v>Australia</v>
      </c>
      <c r="AA2506">
        <v>8</v>
      </c>
      <c r="AB2506" s="3" t="str">
        <f t="shared" si="79"/>
        <v>0 to 10</v>
      </c>
      <c r="AM2506" s="6">
        <v>737</v>
      </c>
      <c r="AN2506" s="6" t="s">
        <v>1414</v>
      </c>
    </row>
    <row r="2507" spans="1:40" x14ac:dyDescent="0.25">
      <c r="A2507">
        <v>2505</v>
      </c>
      <c r="B2507">
        <v>505</v>
      </c>
      <c r="C2507">
        <v>413</v>
      </c>
      <c r="D2507">
        <v>119</v>
      </c>
      <c r="E2507">
        <v>2</v>
      </c>
      <c r="F2507">
        <v>238</v>
      </c>
      <c r="G2507">
        <v>1</v>
      </c>
      <c r="H2507" t="str">
        <f>VLOOKUP($C2507,'Raw-products'!$A$2:$H$1261,MATCH(H$1,'Raw-products'!$A$1:$H$1,0))</f>
        <v>Shirt</v>
      </c>
      <c r="I2507" t="str">
        <f>VLOOKUP($C2507,'Raw-products'!$A$2:$H$1261,MATCH(I$1,'Raw-products'!$A$1:$H$1,0))</f>
        <v>Casual Slim Fit</v>
      </c>
      <c r="J2507" t="str">
        <f>VLOOKUP($C2507,'Raw-products'!$A$2:$H$1261,MATCH(J$1,'Raw-products'!$A$1:$H$1,0))</f>
        <v>L</v>
      </c>
      <c r="K2507" t="str">
        <f>VLOOKUP($C2507,'Raw-products'!$A$2:$H$1261,MATCH(K$1,'Raw-products'!$A$1:$H$1,0))</f>
        <v>indigo</v>
      </c>
      <c r="L2507">
        <f>VLOOKUP($C2507,'Raw-products'!$A$2:$H$1261,MATCH(L$1,'Raw-products'!$A$1:$H$1,0))</f>
        <v>113</v>
      </c>
      <c r="M2507">
        <f>VLOOKUP($C2507,'Raw-products'!$A$2:$H$1261,MATCH(M$1,'Raw-products'!$A$1:$H$1,0))</f>
        <v>60</v>
      </c>
      <c r="N2507" s="5">
        <f t="shared" si="78"/>
        <v>6780</v>
      </c>
      <c r="O2507" cm="1">
        <f t="array" ref="O2507:R2507">_xlfn.XLOOKUP($B2507,'Raw -orders'!$A:$A,'Raw -orders'!$B:$E)</f>
        <v>737</v>
      </c>
      <c r="P2507">
        <v>37947</v>
      </c>
      <c r="Q2507" s="1">
        <v>44425</v>
      </c>
      <c r="R2507" s="1">
        <v>44435</v>
      </c>
      <c r="S2507" t="str" cm="1">
        <f t="array" ref="S2507:Z2507">_xlfn.XLOOKUP($O2507,'Raw - customers'!$A:$A,'Raw - customers'!$B:$I)</f>
        <v>Zebulen Zannotti</v>
      </c>
      <c r="T2507" t="str">
        <v>Genderqueer</v>
      </c>
      <c r="U2507">
        <v>60</v>
      </c>
      <c r="V2507" t="str">
        <v>868 Skye MeadowSuite 990</v>
      </c>
      <c r="W2507">
        <v>1762</v>
      </c>
      <c r="X2507" t="str">
        <v>Harveyside</v>
      </c>
      <c r="Y2507" t="str">
        <v>Tasmania</v>
      </c>
      <c r="Z2507" t="str">
        <v>Australia</v>
      </c>
      <c r="AA2507">
        <v>8</v>
      </c>
      <c r="AB2507" s="3" t="str">
        <f t="shared" si="79"/>
        <v>0 to 10</v>
      </c>
      <c r="AM2507" s="6">
        <v>737</v>
      </c>
      <c r="AN2507" s="6" t="s">
        <v>1414</v>
      </c>
    </row>
    <row r="2508" spans="1:40" x14ac:dyDescent="0.25">
      <c r="A2508">
        <v>2506</v>
      </c>
      <c r="B2508">
        <v>506</v>
      </c>
      <c r="C2508">
        <v>822</v>
      </c>
      <c r="D2508">
        <v>117</v>
      </c>
      <c r="E2508">
        <v>2</v>
      </c>
      <c r="F2508">
        <v>234</v>
      </c>
      <c r="G2508">
        <v>1</v>
      </c>
      <c r="H2508" t="str">
        <f>VLOOKUP($C2508,'Raw-products'!$A$2:$H$1261,MATCH(H$1,'Raw-products'!$A$1:$H$1,0))</f>
        <v>Jacket</v>
      </c>
      <c r="I2508" t="str">
        <f>VLOOKUP($C2508,'Raw-products'!$A$2:$H$1261,MATCH(I$1,'Raw-products'!$A$1:$H$1,0))</f>
        <v>Shearling</v>
      </c>
      <c r="J2508" t="str">
        <f>VLOOKUP($C2508,'Raw-products'!$A$2:$H$1261,MATCH(J$1,'Raw-products'!$A$1:$H$1,0))</f>
        <v>M</v>
      </c>
      <c r="K2508" t="str">
        <f>VLOOKUP($C2508,'Raw-products'!$A$2:$H$1261,MATCH(K$1,'Raw-products'!$A$1:$H$1,0))</f>
        <v>green</v>
      </c>
      <c r="L2508">
        <f>VLOOKUP($C2508,'Raw-products'!$A$2:$H$1261,MATCH(L$1,'Raw-products'!$A$1:$H$1,0))</f>
        <v>95</v>
      </c>
      <c r="M2508">
        <f>VLOOKUP($C2508,'Raw-products'!$A$2:$H$1261,MATCH(M$1,'Raw-products'!$A$1:$H$1,0))</f>
        <v>59</v>
      </c>
      <c r="N2508" s="5">
        <f t="shared" si="78"/>
        <v>5605</v>
      </c>
      <c r="O2508" cm="1">
        <f t="array" ref="O2508:R2508">_xlfn.XLOOKUP($B2508,'Raw -orders'!$A:$A,'Raw -orders'!$B:$E)</f>
        <v>648</v>
      </c>
      <c r="P2508">
        <v>18355</v>
      </c>
      <c r="Q2508" s="1">
        <v>44450</v>
      </c>
      <c r="R2508" s="1">
        <v>44466</v>
      </c>
      <c r="S2508" t="str" cm="1">
        <f t="array" ref="S2508:Z2508">_xlfn.XLOOKUP($O2508,'Raw - customers'!$A:$A,'Raw - customers'!$B:$I)</f>
        <v>Jaquelyn Dow</v>
      </c>
      <c r="T2508" t="str">
        <v>Genderfluid</v>
      </c>
      <c r="U2508">
        <v>38</v>
      </c>
      <c r="V2508" t="str">
        <v>854 John GroveApt. 925</v>
      </c>
      <c r="W2508">
        <v>1230</v>
      </c>
      <c r="X2508" t="str">
        <v>New Emmastad</v>
      </c>
      <c r="Y2508" t="str">
        <v>South Australia</v>
      </c>
      <c r="Z2508" t="str">
        <v>Australia</v>
      </c>
      <c r="AA2508">
        <v>9</v>
      </c>
      <c r="AB2508" s="3" t="str">
        <f t="shared" si="79"/>
        <v>10 to 20</v>
      </c>
      <c r="AM2508" s="6">
        <v>648</v>
      </c>
      <c r="AN2508" s="6" t="s">
        <v>1345</v>
      </c>
    </row>
    <row r="2509" spans="1:40" x14ac:dyDescent="0.25">
      <c r="A2509">
        <v>2507</v>
      </c>
      <c r="B2509">
        <v>506</v>
      </c>
      <c r="C2509">
        <v>839</v>
      </c>
      <c r="D2509">
        <v>117</v>
      </c>
      <c r="E2509">
        <v>2</v>
      </c>
      <c r="F2509">
        <v>234</v>
      </c>
      <c r="G2509">
        <v>1</v>
      </c>
      <c r="H2509" t="str">
        <f>VLOOKUP($C2509,'Raw-products'!$A$2:$H$1261,MATCH(H$1,'Raw-products'!$A$1:$H$1,0))</f>
        <v>Jacket</v>
      </c>
      <c r="I2509" t="str">
        <f>VLOOKUP($C2509,'Raw-products'!$A$2:$H$1261,MATCH(I$1,'Raw-products'!$A$1:$H$1,0))</f>
        <v>Shearling</v>
      </c>
      <c r="J2509" t="str">
        <f>VLOOKUP($C2509,'Raw-products'!$A$2:$H$1261,MATCH(J$1,'Raw-products'!$A$1:$H$1,0))</f>
        <v>XL</v>
      </c>
      <c r="K2509" t="str">
        <f>VLOOKUP($C2509,'Raw-products'!$A$2:$H$1261,MATCH(K$1,'Raw-products'!$A$1:$H$1,0))</f>
        <v>violet</v>
      </c>
      <c r="L2509">
        <f>VLOOKUP($C2509,'Raw-products'!$A$2:$H$1261,MATCH(L$1,'Raw-products'!$A$1:$H$1,0))</f>
        <v>95</v>
      </c>
      <c r="M2509">
        <f>VLOOKUP($C2509,'Raw-products'!$A$2:$H$1261,MATCH(M$1,'Raw-products'!$A$1:$H$1,0))</f>
        <v>70</v>
      </c>
      <c r="N2509" s="5">
        <f t="shared" si="78"/>
        <v>6650</v>
      </c>
      <c r="O2509" cm="1">
        <f t="array" ref="O2509:R2509">_xlfn.XLOOKUP($B2509,'Raw -orders'!$A:$A,'Raw -orders'!$B:$E)</f>
        <v>648</v>
      </c>
      <c r="P2509">
        <v>18355</v>
      </c>
      <c r="Q2509" s="1">
        <v>44450</v>
      </c>
      <c r="R2509" s="1">
        <v>44466</v>
      </c>
      <c r="S2509" t="str" cm="1">
        <f t="array" ref="S2509:Z2509">_xlfn.XLOOKUP($O2509,'Raw - customers'!$A:$A,'Raw - customers'!$B:$I)</f>
        <v>Jaquelyn Dow</v>
      </c>
      <c r="T2509" t="str">
        <v>Genderfluid</v>
      </c>
      <c r="U2509">
        <v>38</v>
      </c>
      <c r="V2509" t="str">
        <v>854 John GroveApt. 925</v>
      </c>
      <c r="W2509">
        <v>1230</v>
      </c>
      <c r="X2509" t="str">
        <v>New Emmastad</v>
      </c>
      <c r="Y2509" t="str">
        <v>South Australia</v>
      </c>
      <c r="Z2509" t="str">
        <v>Australia</v>
      </c>
      <c r="AA2509">
        <v>9</v>
      </c>
      <c r="AB2509" s="3" t="str">
        <f t="shared" si="79"/>
        <v>10 to 20</v>
      </c>
      <c r="AM2509" s="6">
        <v>648</v>
      </c>
      <c r="AN2509" s="6" t="s">
        <v>1345</v>
      </c>
    </row>
    <row r="2510" spans="1:40" x14ac:dyDescent="0.25">
      <c r="A2510">
        <v>2508</v>
      </c>
      <c r="B2510">
        <v>506</v>
      </c>
      <c r="C2510">
        <v>1029</v>
      </c>
      <c r="D2510">
        <v>90</v>
      </c>
      <c r="E2510">
        <v>2</v>
      </c>
      <c r="F2510">
        <v>180</v>
      </c>
      <c r="G2510">
        <v>1</v>
      </c>
      <c r="H2510" t="str">
        <f>VLOOKUP($C2510,'Raw-products'!$A$2:$H$1261,MATCH(H$1,'Raw-products'!$A$1:$H$1,0))</f>
        <v>Trousers</v>
      </c>
      <c r="I2510" t="str">
        <f>VLOOKUP($C2510,'Raw-products'!$A$2:$H$1261,MATCH(I$1,'Raw-products'!$A$1:$H$1,0))</f>
        <v>Relaxed Leg</v>
      </c>
      <c r="J2510" t="str">
        <f>VLOOKUP($C2510,'Raw-products'!$A$2:$H$1261,MATCH(J$1,'Raw-products'!$A$1:$H$1,0))</f>
        <v>XL</v>
      </c>
      <c r="K2510" t="str">
        <f>VLOOKUP($C2510,'Raw-products'!$A$2:$H$1261,MATCH(K$1,'Raw-products'!$A$1:$H$1,0))</f>
        <v>yellow</v>
      </c>
      <c r="L2510">
        <f>VLOOKUP($C2510,'Raw-products'!$A$2:$H$1261,MATCH(L$1,'Raw-products'!$A$1:$H$1,0))</f>
        <v>95</v>
      </c>
      <c r="M2510">
        <f>VLOOKUP($C2510,'Raw-products'!$A$2:$H$1261,MATCH(M$1,'Raw-products'!$A$1:$H$1,0))</f>
        <v>54</v>
      </c>
      <c r="N2510" s="5">
        <f t="shared" si="78"/>
        <v>5130</v>
      </c>
      <c r="O2510" cm="1">
        <f t="array" ref="O2510:R2510">_xlfn.XLOOKUP($B2510,'Raw -orders'!$A:$A,'Raw -orders'!$B:$E)</f>
        <v>648</v>
      </c>
      <c r="P2510">
        <v>18355</v>
      </c>
      <c r="Q2510" s="1">
        <v>44450</v>
      </c>
      <c r="R2510" s="1">
        <v>44466</v>
      </c>
      <c r="S2510" t="str" cm="1">
        <f t="array" ref="S2510:Z2510">_xlfn.XLOOKUP($O2510,'Raw - customers'!$A:$A,'Raw - customers'!$B:$I)</f>
        <v>Jaquelyn Dow</v>
      </c>
      <c r="T2510" t="str">
        <v>Genderfluid</v>
      </c>
      <c r="U2510">
        <v>38</v>
      </c>
      <c r="V2510" t="str">
        <v>854 John GroveApt. 925</v>
      </c>
      <c r="W2510">
        <v>1230</v>
      </c>
      <c r="X2510" t="str">
        <v>New Emmastad</v>
      </c>
      <c r="Y2510" t="str">
        <v>South Australia</v>
      </c>
      <c r="Z2510" t="str">
        <v>Australia</v>
      </c>
      <c r="AA2510">
        <v>9</v>
      </c>
      <c r="AB2510" s="3" t="str">
        <f t="shared" si="79"/>
        <v>10 to 20</v>
      </c>
      <c r="AM2510" s="6">
        <v>648</v>
      </c>
      <c r="AN2510" s="6" t="s">
        <v>1345</v>
      </c>
    </row>
    <row r="2511" spans="1:40" x14ac:dyDescent="0.25">
      <c r="A2511">
        <v>2509</v>
      </c>
      <c r="B2511">
        <v>506</v>
      </c>
      <c r="C2511">
        <v>757</v>
      </c>
      <c r="D2511">
        <v>109</v>
      </c>
      <c r="E2511">
        <v>2</v>
      </c>
      <c r="F2511">
        <v>218</v>
      </c>
      <c r="G2511">
        <v>1</v>
      </c>
      <c r="H2511" t="str">
        <f>VLOOKUP($C2511,'Raw-products'!$A$2:$H$1261,MATCH(H$1,'Raw-products'!$A$1:$H$1,0))</f>
        <v>Jacket</v>
      </c>
      <c r="I2511" t="str">
        <f>VLOOKUP($C2511,'Raw-products'!$A$2:$H$1261,MATCH(I$1,'Raw-products'!$A$1:$H$1,0))</f>
        <v>Peacoat</v>
      </c>
      <c r="J2511" t="str">
        <f>VLOOKUP($C2511,'Raw-products'!$A$2:$H$1261,MATCH(J$1,'Raw-products'!$A$1:$H$1,0))</f>
        <v>M</v>
      </c>
      <c r="K2511" t="str">
        <f>VLOOKUP($C2511,'Raw-products'!$A$2:$H$1261,MATCH(K$1,'Raw-products'!$A$1:$H$1,0))</f>
        <v>blue</v>
      </c>
      <c r="L2511">
        <f>VLOOKUP($C2511,'Raw-products'!$A$2:$H$1261,MATCH(L$1,'Raw-products'!$A$1:$H$1,0))</f>
        <v>102</v>
      </c>
      <c r="M2511">
        <f>VLOOKUP($C2511,'Raw-products'!$A$2:$H$1261,MATCH(M$1,'Raw-products'!$A$1:$H$1,0))</f>
        <v>71</v>
      </c>
      <c r="N2511" s="5">
        <f t="shared" si="78"/>
        <v>7242</v>
      </c>
      <c r="O2511" cm="1">
        <f t="array" ref="O2511:R2511">_xlfn.XLOOKUP($B2511,'Raw -orders'!$A:$A,'Raw -orders'!$B:$E)</f>
        <v>648</v>
      </c>
      <c r="P2511">
        <v>18355</v>
      </c>
      <c r="Q2511" s="1">
        <v>44450</v>
      </c>
      <c r="R2511" s="1">
        <v>44466</v>
      </c>
      <c r="S2511" t="str" cm="1">
        <f t="array" ref="S2511:Z2511">_xlfn.XLOOKUP($O2511,'Raw - customers'!$A:$A,'Raw - customers'!$B:$I)</f>
        <v>Jaquelyn Dow</v>
      </c>
      <c r="T2511" t="str">
        <v>Genderfluid</v>
      </c>
      <c r="U2511">
        <v>38</v>
      </c>
      <c r="V2511" t="str">
        <v>854 John GroveApt. 925</v>
      </c>
      <c r="W2511">
        <v>1230</v>
      </c>
      <c r="X2511" t="str">
        <v>New Emmastad</v>
      </c>
      <c r="Y2511" t="str">
        <v>South Australia</v>
      </c>
      <c r="Z2511" t="str">
        <v>Australia</v>
      </c>
      <c r="AA2511">
        <v>9</v>
      </c>
      <c r="AB2511" s="3" t="str">
        <f t="shared" si="79"/>
        <v>10 to 20</v>
      </c>
      <c r="AM2511" s="6">
        <v>648</v>
      </c>
      <c r="AN2511" s="6" t="s">
        <v>1345</v>
      </c>
    </row>
    <row r="2512" spans="1:40" x14ac:dyDescent="0.25">
      <c r="A2512">
        <v>2510</v>
      </c>
      <c r="B2512">
        <v>506</v>
      </c>
      <c r="C2512">
        <v>1078</v>
      </c>
      <c r="D2512">
        <v>93</v>
      </c>
      <c r="E2512">
        <v>3</v>
      </c>
      <c r="F2512">
        <v>279</v>
      </c>
      <c r="G2512">
        <v>1</v>
      </c>
      <c r="H2512" t="str">
        <f>VLOOKUP($C2512,'Raw-products'!$A$2:$H$1261,MATCH(H$1,'Raw-products'!$A$1:$H$1,0))</f>
        <v>Trousers</v>
      </c>
      <c r="I2512" t="str">
        <f>VLOOKUP($C2512,'Raw-products'!$A$2:$H$1261,MATCH(I$1,'Raw-products'!$A$1:$H$1,0))</f>
        <v>Joggers</v>
      </c>
      <c r="J2512" t="str">
        <f>VLOOKUP($C2512,'Raw-products'!$A$2:$H$1261,MATCH(J$1,'Raw-products'!$A$1:$H$1,0))</f>
        <v>L</v>
      </c>
      <c r="K2512" t="str">
        <f>VLOOKUP($C2512,'Raw-products'!$A$2:$H$1261,MATCH(K$1,'Raw-products'!$A$1:$H$1,0))</f>
        <v>indigo</v>
      </c>
      <c r="L2512">
        <f>VLOOKUP($C2512,'Raw-products'!$A$2:$H$1261,MATCH(L$1,'Raw-products'!$A$1:$H$1,0))</f>
        <v>94</v>
      </c>
      <c r="M2512">
        <f>VLOOKUP($C2512,'Raw-products'!$A$2:$H$1261,MATCH(M$1,'Raw-products'!$A$1:$H$1,0))</f>
        <v>42</v>
      </c>
      <c r="N2512" s="5">
        <f t="shared" si="78"/>
        <v>3948</v>
      </c>
      <c r="O2512" cm="1">
        <f t="array" ref="O2512:R2512">_xlfn.XLOOKUP($B2512,'Raw -orders'!$A:$A,'Raw -orders'!$B:$E)</f>
        <v>648</v>
      </c>
      <c r="P2512">
        <v>18355</v>
      </c>
      <c r="Q2512" s="1">
        <v>44450</v>
      </c>
      <c r="R2512" s="1">
        <v>44466</v>
      </c>
      <c r="S2512" t="str" cm="1">
        <f t="array" ref="S2512:Z2512">_xlfn.XLOOKUP($O2512,'Raw - customers'!$A:$A,'Raw - customers'!$B:$I)</f>
        <v>Jaquelyn Dow</v>
      </c>
      <c r="T2512" t="str">
        <v>Genderfluid</v>
      </c>
      <c r="U2512">
        <v>38</v>
      </c>
      <c r="V2512" t="str">
        <v>854 John GroveApt. 925</v>
      </c>
      <c r="W2512">
        <v>1230</v>
      </c>
      <c r="X2512" t="str">
        <v>New Emmastad</v>
      </c>
      <c r="Y2512" t="str">
        <v>South Australia</v>
      </c>
      <c r="Z2512" t="str">
        <v>Australia</v>
      </c>
      <c r="AA2512">
        <v>9</v>
      </c>
      <c r="AB2512" s="3" t="str">
        <f t="shared" si="79"/>
        <v>10 to 20</v>
      </c>
      <c r="AM2512" s="6">
        <v>648</v>
      </c>
      <c r="AN2512" s="6" t="s">
        <v>1345</v>
      </c>
    </row>
    <row r="2513" spans="1:40" x14ac:dyDescent="0.25">
      <c r="A2513">
        <v>2511</v>
      </c>
      <c r="B2513">
        <v>507</v>
      </c>
      <c r="C2513">
        <v>1145</v>
      </c>
      <c r="D2513">
        <v>102</v>
      </c>
      <c r="E2513">
        <v>1</v>
      </c>
      <c r="F2513">
        <v>102</v>
      </c>
      <c r="G2513">
        <v>1</v>
      </c>
      <c r="H2513" t="str">
        <f>VLOOKUP($C2513,'Raw-products'!$A$2:$H$1261,MATCH(H$1,'Raw-products'!$A$1:$H$1,0))</f>
        <v>Trousers</v>
      </c>
      <c r="I2513" t="str">
        <f>VLOOKUP($C2513,'Raw-products'!$A$2:$H$1261,MATCH(I$1,'Raw-products'!$A$1:$H$1,0))</f>
        <v>Cargo Pants</v>
      </c>
      <c r="J2513" t="str">
        <f>VLOOKUP($C2513,'Raw-products'!$A$2:$H$1261,MATCH(J$1,'Raw-products'!$A$1:$H$1,0))</f>
        <v>XS</v>
      </c>
      <c r="K2513" t="str">
        <f>VLOOKUP($C2513,'Raw-products'!$A$2:$H$1261,MATCH(K$1,'Raw-products'!$A$1:$H$1,0))</f>
        <v>indigo</v>
      </c>
      <c r="L2513">
        <f>VLOOKUP($C2513,'Raw-products'!$A$2:$H$1261,MATCH(L$1,'Raw-products'!$A$1:$H$1,0))</f>
        <v>106</v>
      </c>
      <c r="M2513">
        <f>VLOOKUP($C2513,'Raw-products'!$A$2:$H$1261,MATCH(M$1,'Raw-products'!$A$1:$H$1,0))</f>
        <v>51</v>
      </c>
      <c r="N2513" s="5">
        <f t="shared" si="78"/>
        <v>5406</v>
      </c>
      <c r="O2513" cm="1">
        <f t="array" ref="O2513:R2513">_xlfn.XLOOKUP($B2513,'Raw -orders'!$A:$A,'Raw -orders'!$B:$E)</f>
        <v>58</v>
      </c>
      <c r="P2513">
        <v>29761</v>
      </c>
      <c r="Q2513" s="1">
        <v>44367</v>
      </c>
      <c r="R2513" s="1">
        <v>44388</v>
      </c>
      <c r="S2513" t="str" cm="1">
        <f t="array" ref="S2513:Z2513">_xlfn.XLOOKUP($O2513,'Raw - customers'!$A:$A,'Raw - customers'!$B:$I)</f>
        <v>Aurie Margett</v>
      </c>
      <c r="T2513" t="str">
        <v>Agender</v>
      </c>
      <c r="U2513">
        <v>39</v>
      </c>
      <c r="V2513" t="str">
        <v>260 Lily PassSuite 549</v>
      </c>
      <c r="W2513">
        <v>2783</v>
      </c>
      <c r="X2513" t="str">
        <v>Amelieburgh</v>
      </c>
      <c r="Y2513" t="str">
        <v>New South Wales</v>
      </c>
      <c r="Z2513" t="str">
        <v>Australia</v>
      </c>
      <c r="AA2513">
        <v>6</v>
      </c>
      <c r="AB2513" s="3" t="str">
        <f t="shared" si="79"/>
        <v>20 to 30</v>
      </c>
      <c r="AM2513" s="6">
        <v>58</v>
      </c>
      <c r="AN2513" s="6" t="s">
        <v>1362</v>
      </c>
    </row>
    <row r="2514" spans="1:40" x14ac:dyDescent="0.25">
      <c r="A2514">
        <v>2512</v>
      </c>
      <c r="B2514">
        <v>507</v>
      </c>
      <c r="C2514">
        <v>310</v>
      </c>
      <c r="D2514">
        <v>105</v>
      </c>
      <c r="E2514">
        <v>3</v>
      </c>
      <c r="F2514">
        <v>315</v>
      </c>
      <c r="G2514">
        <v>1</v>
      </c>
      <c r="H2514" t="str">
        <f>VLOOKUP($C2514,'Raw-products'!$A$2:$H$1261,MATCH(H$1,'Raw-products'!$A$1:$H$1,0))</f>
        <v>Shirt</v>
      </c>
      <c r="I2514" t="str">
        <f>VLOOKUP($C2514,'Raw-products'!$A$2:$H$1261,MATCH(I$1,'Raw-products'!$A$1:$H$1,0))</f>
        <v>Cuban Collar</v>
      </c>
      <c r="J2514" t="str">
        <f>VLOOKUP($C2514,'Raw-products'!$A$2:$H$1261,MATCH(J$1,'Raw-products'!$A$1:$H$1,0))</f>
        <v>XS</v>
      </c>
      <c r="K2514" t="str">
        <f>VLOOKUP($C2514,'Raw-products'!$A$2:$H$1261,MATCH(K$1,'Raw-products'!$A$1:$H$1,0))</f>
        <v>violet</v>
      </c>
      <c r="L2514">
        <f>VLOOKUP($C2514,'Raw-products'!$A$2:$H$1261,MATCH(L$1,'Raw-products'!$A$1:$H$1,0))</f>
        <v>93</v>
      </c>
      <c r="M2514">
        <f>VLOOKUP($C2514,'Raw-products'!$A$2:$H$1261,MATCH(M$1,'Raw-products'!$A$1:$H$1,0))</f>
        <v>49</v>
      </c>
      <c r="N2514" s="5">
        <f t="shared" si="78"/>
        <v>4557</v>
      </c>
      <c r="O2514" cm="1">
        <f t="array" ref="O2514:R2514">_xlfn.XLOOKUP($B2514,'Raw -orders'!$A:$A,'Raw -orders'!$B:$E)</f>
        <v>58</v>
      </c>
      <c r="P2514">
        <v>29761</v>
      </c>
      <c r="Q2514" s="1">
        <v>44367</v>
      </c>
      <c r="R2514" s="1">
        <v>44388</v>
      </c>
      <c r="S2514" t="str" cm="1">
        <f t="array" ref="S2514:Z2514">_xlfn.XLOOKUP($O2514,'Raw - customers'!$A:$A,'Raw - customers'!$B:$I)</f>
        <v>Aurie Margett</v>
      </c>
      <c r="T2514" t="str">
        <v>Agender</v>
      </c>
      <c r="U2514">
        <v>39</v>
      </c>
      <c r="V2514" t="str">
        <v>260 Lily PassSuite 549</v>
      </c>
      <c r="W2514">
        <v>2783</v>
      </c>
      <c r="X2514" t="str">
        <v>Amelieburgh</v>
      </c>
      <c r="Y2514" t="str">
        <v>New South Wales</v>
      </c>
      <c r="Z2514" t="str">
        <v>Australia</v>
      </c>
      <c r="AA2514">
        <v>6</v>
      </c>
      <c r="AB2514" s="3" t="str">
        <f t="shared" si="79"/>
        <v>20 to 30</v>
      </c>
      <c r="AM2514" s="6">
        <v>58</v>
      </c>
      <c r="AN2514" s="6" t="s">
        <v>1362</v>
      </c>
    </row>
    <row r="2515" spans="1:40" x14ac:dyDescent="0.25">
      <c r="A2515">
        <v>2513</v>
      </c>
      <c r="B2515">
        <v>507</v>
      </c>
      <c r="C2515">
        <v>860</v>
      </c>
      <c r="D2515">
        <v>113</v>
      </c>
      <c r="E2515">
        <v>2</v>
      </c>
      <c r="F2515">
        <v>226</v>
      </c>
      <c r="G2515">
        <v>1</v>
      </c>
      <c r="H2515" t="str">
        <f>VLOOKUP($C2515,'Raw-products'!$A$2:$H$1261,MATCH(H$1,'Raw-products'!$A$1:$H$1,0))</f>
        <v>Trousers</v>
      </c>
      <c r="I2515" t="str">
        <f>VLOOKUP($C2515,'Raw-products'!$A$2:$H$1261,MATCH(I$1,'Raw-products'!$A$1:$H$1,0))</f>
        <v>Chinos</v>
      </c>
      <c r="J2515" t="str">
        <f>VLOOKUP($C2515,'Raw-products'!$A$2:$H$1261,MATCH(J$1,'Raw-products'!$A$1:$H$1,0))</f>
        <v>XS</v>
      </c>
      <c r="K2515" t="str">
        <f>VLOOKUP($C2515,'Raw-products'!$A$2:$H$1261,MATCH(K$1,'Raw-products'!$A$1:$H$1,0))</f>
        <v>blue</v>
      </c>
      <c r="L2515">
        <f>VLOOKUP($C2515,'Raw-products'!$A$2:$H$1261,MATCH(L$1,'Raw-products'!$A$1:$H$1,0))</f>
        <v>100</v>
      </c>
      <c r="M2515">
        <f>VLOOKUP($C2515,'Raw-products'!$A$2:$H$1261,MATCH(M$1,'Raw-products'!$A$1:$H$1,0))</f>
        <v>69</v>
      </c>
      <c r="N2515" s="5">
        <f t="shared" si="78"/>
        <v>6900</v>
      </c>
      <c r="O2515" cm="1">
        <f t="array" ref="O2515:R2515">_xlfn.XLOOKUP($B2515,'Raw -orders'!$A:$A,'Raw -orders'!$B:$E)</f>
        <v>58</v>
      </c>
      <c r="P2515">
        <v>29761</v>
      </c>
      <c r="Q2515" s="1">
        <v>44367</v>
      </c>
      <c r="R2515" s="1">
        <v>44388</v>
      </c>
      <c r="S2515" t="str" cm="1">
        <f t="array" ref="S2515:Z2515">_xlfn.XLOOKUP($O2515,'Raw - customers'!$A:$A,'Raw - customers'!$B:$I)</f>
        <v>Aurie Margett</v>
      </c>
      <c r="T2515" t="str">
        <v>Agender</v>
      </c>
      <c r="U2515">
        <v>39</v>
      </c>
      <c r="V2515" t="str">
        <v>260 Lily PassSuite 549</v>
      </c>
      <c r="W2515">
        <v>2783</v>
      </c>
      <c r="X2515" t="str">
        <v>Amelieburgh</v>
      </c>
      <c r="Y2515" t="str">
        <v>New South Wales</v>
      </c>
      <c r="Z2515" t="str">
        <v>Australia</v>
      </c>
      <c r="AA2515">
        <v>6</v>
      </c>
      <c r="AB2515" s="3" t="str">
        <f t="shared" si="79"/>
        <v>20 to 30</v>
      </c>
      <c r="AM2515" s="6">
        <v>58</v>
      </c>
      <c r="AN2515" s="6" t="s">
        <v>1362</v>
      </c>
    </row>
    <row r="2516" spans="1:40" x14ac:dyDescent="0.25">
      <c r="A2516">
        <v>2514</v>
      </c>
      <c r="B2516">
        <v>507</v>
      </c>
      <c r="C2516">
        <v>814</v>
      </c>
      <c r="D2516">
        <v>117</v>
      </c>
      <c r="E2516">
        <v>1</v>
      </c>
      <c r="F2516">
        <v>117</v>
      </c>
      <c r="G2516">
        <v>1</v>
      </c>
      <c r="H2516" t="str">
        <f>VLOOKUP($C2516,'Raw-products'!$A$2:$H$1261,MATCH(H$1,'Raw-products'!$A$1:$H$1,0))</f>
        <v>Jacket</v>
      </c>
      <c r="I2516" t="str">
        <f>VLOOKUP($C2516,'Raw-products'!$A$2:$H$1261,MATCH(I$1,'Raw-products'!$A$1:$H$1,0))</f>
        <v>Shearling</v>
      </c>
      <c r="J2516" t="str">
        <f>VLOOKUP($C2516,'Raw-products'!$A$2:$H$1261,MATCH(J$1,'Raw-products'!$A$1:$H$1,0))</f>
        <v>XL</v>
      </c>
      <c r="K2516" t="str">
        <f>VLOOKUP($C2516,'Raw-products'!$A$2:$H$1261,MATCH(K$1,'Raw-products'!$A$1:$H$1,0))</f>
        <v>orange</v>
      </c>
      <c r="L2516">
        <f>VLOOKUP($C2516,'Raw-products'!$A$2:$H$1261,MATCH(L$1,'Raw-products'!$A$1:$H$1,0))</f>
        <v>95</v>
      </c>
      <c r="M2516">
        <f>VLOOKUP($C2516,'Raw-products'!$A$2:$H$1261,MATCH(M$1,'Raw-products'!$A$1:$H$1,0))</f>
        <v>60</v>
      </c>
      <c r="N2516" s="5">
        <f t="shared" si="78"/>
        <v>5700</v>
      </c>
      <c r="O2516" cm="1">
        <f t="array" ref="O2516:R2516">_xlfn.XLOOKUP($B2516,'Raw -orders'!$A:$A,'Raw -orders'!$B:$E)</f>
        <v>58</v>
      </c>
      <c r="P2516">
        <v>29761</v>
      </c>
      <c r="Q2516" s="1">
        <v>44367</v>
      </c>
      <c r="R2516" s="1">
        <v>44388</v>
      </c>
      <c r="S2516" t="str" cm="1">
        <f t="array" ref="S2516:Z2516">_xlfn.XLOOKUP($O2516,'Raw - customers'!$A:$A,'Raw - customers'!$B:$I)</f>
        <v>Aurie Margett</v>
      </c>
      <c r="T2516" t="str">
        <v>Agender</v>
      </c>
      <c r="U2516">
        <v>39</v>
      </c>
      <c r="V2516" t="str">
        <v>260 Lily PassSuite 549</v>
      </c>
      <c r="W2516">
        <v>2783</v>
      </c>
      <c r="X2516" t="str">
        <v>Amelieburgh</v>
      </c>
      <c r="Y2516" t="str">
        <v>New South Wales</v>
      </c>
      <c r="Z2516" t="str">
        <v>Australia</v>
      </c>
      <c r="AA2516">
        <v>6</v>
      </c>
      <c r="AB2516" s="3" t="str">
        <f t="shared" si="79"/>
        <v>20 to 30</v>
      </c>
      <c r="AM2516" s="6">
        <v>58</v>
      </c>
      <c r="AN2516" s="6" t="s">
        <v>1362</v>
      </c>
    </row>
    <row r="2517" spans="1:40" x14ac:dyDescent="0.25">
      <c r="A2517">
        <v>2515</v>
      </c>
      <c r="B2517">
        <v>507</v>
      </c>
      <c r="C2517">
        <v>504</v>
      </c>
      <c r="D2517">
        <v>102</v>
      </c>
      <c r="E2517">
        <v>1</v>
      </c>
      <c r="F2517">
        <v>102</v>
      </c>
      <c r="G2517">
        <v>1</v>
      </c>
      <c r="H2517" t="str">
        <f>VLOOKUP($C2517,'Raw-products'!$A$2:$H$1261,MATCH(H$1,'Raw-products'!$A$1:$H$1,0))</f>
        <v>Jacket</v>
      </c>
      <c r="I2517" t="str">
        <f>VLOOKUP($C2517,'Raw-products'!$A$2:$H$1261,MATCH(I$1,'Raw-products'!$A$1:$H$1,0))</f>
        <v>Windbreaker</v>
      </c>
      <c r="J2517" t="str">
        <f>VLOOKUP($C2517,'Raw-products'!$A$2:$H$1261,MATCH(J$1,'Raw-products'!$A$1:$H$1,0))</f>
        <v>XL</v>
      </c>
      <c r="K2517" t="str">
        <f>VLOOKUP($C2517,'Raw-products'!$A$2:$H$1261,MATCH(K$1,'Raw-products'!$A$1:$H$1,0))</f>
        <v>yellow</v>
      </c>
      <c r="L2517">
        <f>VLOOKUP($C2517,'Raw-products'!$A$2:$H$1261,MATCH(L$1,'Raw-products'!$A$1:$H$1,0))</f>
        <v>109</v>
      </c>
      <c r="M2517">
        <f>VLOOKUP($C2517,'Raw-products'!$A$2:$H$1261,MATCH(M$1,'Raw-products'!$A$1:$H$1,0))</f>
        <v>58</v>
      </c>
      <c r="N2517" s="5">
        <f t="shared" si="78"/>
        <v>6322</v>
      </c>
      <c r="O2517" cm="1">
        <f t="array" ref="O2517:R2517">_xlfn.XLOOKUP($B2517,'Raw -orders'!$A:$A,'Raw -orders'!$B:$E)</f>
        <v>58</v>
      </c>
      <c r="P2517">
        <v>29761</v>
      </c>
      <c r="Q2517" s="1">
        <v>44367</v>
      </c>
      <c r="R2517" s="1">
        <v>44388</v>
      </c>
      <c r="S2517" t="str" cm="1">
        <f t="array" ref="S2517:Z2517">_xlfn.XLOOKUP($O2517,'Raw - customers'!$A:$A,'Raw - customers'!$B:$I)</f>
        <v>Aurie Margett</v>
      </c>
      <c r="T2517" t="str">
        <v>Agender</v>
      </c>
      <c r="U2517">
        <v>39</v>
      </c>
      <c r="V2517" t="str">
        <v>260 Lily PassSuite 549</v>
      </c>
      <c r="W2517">
        <v>2783</v>
      </c>
      <c r="X2517" t="str">
        <v>Amelieburgh</v>
      </c>
      <c r="Y2517" t="str">
        <v>New South Wales</v>
      </c>
      <c r="Z2517" t="str">
        <v>Australia</v>
      </c>
      <c r="AA2517">
        <v>6</v>
      </c>
      <c r="AB2517" s="3" t="str">
        <f t="shared" si="79"/>
        <v>20 to 30</v>
      </c>
      <c r="AM2517" s="6">
        <v>58</v>
      </c>
      <c r="AN2517" s="6" t="s">
        <v>1362</v>
      </c>
    </row>
    <row r="2518" spans="1:40" x14ac:dyDescent="0.25">
      <c r="A2518">
        <v>2516</v>
      </c>
      <c r="B2518">
        <v>508</v>
      </c>
      <c r="C2518">
        <v>1047</v>
      </c>
      <c r="D2518">
        <v>90</v>
      </c>
      <c r="E2518">
        <v>1</v>
      </c>
      <c r="F2518">
        <v>90</v>
      </c>
      <c r="G2518">
        <v>1</v>
      </c>
      <c r="H2518" t="str">
        <f>VLOOKUP($C2518,'Raw-products'!$A$2:$H$1261,MATCH(H$1,'Raw-products'!$A$1:$H$1,0))</f>
        <v>Trousers</v>
      </c>
      <c r="I2518" t="str">
        <f>VLOOKUP($C2518,'Raw-products'!$A$2:$H$1261,MATCH(I$1,'Raw-products'!$A$1:$H$1,0))</f>
        <v>Relaxed Leg</v>
      </c>
      <c r="J2518" t="str">
        <f>VLOOKUP($C2518,'Raw-products'!$A$2:$H$1261,MATCH(J$1,'Raw-products'!$A$1:$H$1,0))</f>
        <v>M</v>
      </c>
      <c r="K2518" t="str">
        <f>VLOOKUP($C2518,'Raw-products'!$A$2:$H$1261,MATCH(K$1,'Raw-products'!$A$1:$H$1,0))</f>
        <v>violet</v>
      </c>
      <c r="L2518">
        <f>VLOOKUP($C2518,'Raw-products'!$A$2:$H$1261,MATCH(L$1,'Raw-products'!$A$1:$H$1,0))</f>
        <v>95</v>
      </c>
      <c r="M2518">
        <f>VLOOKUP($C2518,'Raw-products'!$A$2:$H$1261,MATCH(M$1,'Raw-products'!$A$1:$H$1,0))</f>
        <v>46</v>
      </c>
      <c r="N2518" s="5">
        <f t="shared" si="78"/>
        <v>4370</v>
      </c>
      <c r="O2518" cm="1">
        <f t="array" ref="O2518:R2518">_xlfn.XLOOKUP($B2518,'Raw -orders'!$A:$A,'Raw -orders'!$B:$E)</f>
        <v>834</v>
      </c>
      <c r="P2518">
        <v>42640</v>
      </c>
      <c r="Q2518" s="1">
        <v>44394</v>
      </c>
      <c r="R2518" s="1">
        <v>44409</v>
      </c>
      <c r="S2518" t="str" cm="1">
        <f t="array" ref="S2518:Z2518">_xlfn.XLOOKUP($O2518,'Raw - customers'!$A:$A,'Raw - customers'!$B:$I)</f>
        <v>Glenn Keri</v>
      </c>
      <c r="T2518" t="str">
        <v>Non-binary</v>
      </c>
      <c r="U2518">
        <v>61</v>
      </c>
      <c r="V2518" t="str">
        <v>4838 Jacobi HillApt. 825</v>
      </c>
      <c r="W2518">
        <v>2848</v>
      </c>
      <c r="X2518" t="str">
        <v>Port Ellaside</v>
      </c>
      <c r="Y2518" t="str">
        <v>New South Wales</v>
      </c>
      <c r="Z2518" t="str">
        <v>Australia</v>
      </c>
      <c r="AA2518">
        <v>7</v>
      </c>
      <c r="AB2518" s="3" t="str">
        <f t="shared" si="79"/>
        <v>10 to 20</v>
      </c>
      <c r="AM2518" s="6">
        <v>834</v>
      </c>
      <c r="AN2518" s="6" t="s">
        <v>1362</v>
      </c>
    </row>
    <row r="2519" spans="1:40" x14ac:dyDescent="0.25">
      <c r="A2519">
        <v>2517</v>
      </c>
      <c r="B2519">
        <v>508</v>
      </c>
      <c r="C2519">
        <v>773</v>
      </c>
      <c r="D2519">
        <v>91</v>
      </c>
      <c r="E2519">
        <v>2</v>
      </c>
      <c r="F2519">
        <v>182</v>
      </c>
      <c r="G2519">
        <v>1</v>
      </c>
      <c r="H2519" t="str">
        <f>VLOOKUP($C2519,'Raw-products'!$A$2:$H$1261,MATCH(H$1,'Raw-products'!$A$1:$H$1,0))</f>
        <v>Jacket</v>
      </c>
      <c r="I2519" t="str">
        <f>VLOOKUP($C2519,'Raw-products'!$A$2:$H$1261,MATCH(I$1,'Raw-products'!$A$1:$H$1,0))</f>
        <v>Pullover</v>
      </c>
      <c r="J2519" t="str">
        <f>VLOOKUP($C2519,'Raw-products'!$A$2:$H$1261,MATCH(J$1,'Raw-products'!$A$1:$H$1,0))</f>
        <v>L</v>
      </c>
      <c r="K2519" t="str">
        <f>VLOOKUP($C2519,'Raw-products'!$A$2:$H$1261,MATCH(K$1,'Raw-products'!$A$1:$H$1,0))</f>
        <v>red</v>
      </c>
      <c r="L2519">
        <f>VLOOKUP($C2519,'Raw-products'!$A$2:$H$1261,MATCH(L$1,'Raw-products'!$A$1:$H$1,0))</f>
        <v>114</v>
      </c>
      <c r="M2519">
        <f>VLOOKUP($C2519,'Raw-products'!$A$2:$H$1261,MATCH(M$1,'Raw-products'!$A$1:$H$1,0))</f>
        <v>69</v>
      </c>
      <c r="N2519" s="5">
        <f t="shared" si="78"/>
        <v>7866</v>
      </c>
      <c r="O2519" cm="1">
        <f t="array" ref="O2519:R2519">_xlfn.XLOOKUP($B2519,'Raw -orders'!$A:$A,'Raw -orders'!$B:$E)</f>
        <v>834</v>
      </c>
      <c r="P2519">
        <v>42640</v>
      </c>
      <c r="Q2519" s="1">
        <v>44394</v>
      </c>
      <c r="R2519" s="1">
        <v>44409</v>
      </c>
      <c r="S2519" t="str" cm="1">
        <f t="array" ref="S2519:Z2519">_xlfn.XLOOKUP($O2519,'Raw - customers'!$A:$A,'Raw - customers'!$B:$I)</f>
        <v>Glenn Keri</v>
      </c>
      <c r="T2519" t="str">
        <v>Non-binary</v>
      </c>
      <c r="U2519">
        <v>61</v>
      </c>
      <c r="V2519" t="str">
        <v>4838 Jacobi HillApt. 825</v>
      </c>
      <c r="W2519">
        <v>2848</v>
      </c>
      <c r="X2519" t="str">
        <v>Port Ellaside</v>
      </c>
      <c r="Y2519" t="str">
        <v>New South Wales</v>
      </c>
      <c r="Z2519" t="str">
        <v>Australia</v>
      </c>
      <c r="AA2519">
        <v>7</v>
      </c>
      <c r="AB2519" s="3" t="str">
        <f t="shared" si="79"/>
        <v>10 to 20</v>
      </c>
      <c r="AM2519" s="6">
        <v>834</v>
      </c>
      <c r="AN2519" s="6" t="s">
        <v>1362</v>
      </c>
    </row>
    <row r="2520" spans="1:40" x14ac:dyDescent="0.25">
      <c r="A2520">
        <v>2518</v>
      </c>
      <c r="B2520">
        <v>508</v>
      </c>
      <c r="C2520">
        <v>400</v>
      </c>
      <c r="D2520">
        <v>119</v>
      </c>
      <c r="E2520">
        <v>3</v>
      </c>
      <c r="F2520">
        <v>357</v>
      </c>
      <c r="G2520">
        <v>1</v>
      </c>
      <c r="H2520" t="str">
        <f>VLOOKUP($C2520,'Raw-products'!$A$2:$H$1261,MATCH(H$1,'Raw-products'!$A$1:$H$1,0))</f>
        <v>Shirt</v>
      </c>
      <c r="I2520" t="str">
        <f>VLOOKUP($C2520,'Raw-products'!$A$2:$H$1261,MATCH(I$1,'Raw-products'!$A$1:$H$1,0))</f>
        <v>Casual Slim Fit</v>
      </c>
      <c r="J2520" t="str">
        <f>VLOOKUP($C2520,'Raw-products'!$A$2:$H$1261,MATCH(J$1,'Raw-products'!$A$1:$H$1,0))</f>
        <v>XS</v>
      </c>
      <c r="K2520" t="str">
        <f>VLOOKUP($C2520,'Raw-products'!$A$2:$H$1261,MATCH(K$1,'Raw-products'!$A$1:$H$1,0))</f>
        <v>green</v>
      </c>
      <c r="L2520">
        <f>VLOOKUP($C2520,'Raw-products'!$A$2:$H$1261,MATCH(L$1,'Raw-products'!$A$1:$H$1,0))</f>
        <v>113</v>
      </c>
      <c r="M2520">
        <f>VLOOKUP($C2520,'Raw-products'!$A$2:$H$1261,MATCH(M$1,'Raw-products'!$A$1:$H$1,0))</f>
        <v>69</v>
      </c>
      <c r="N2520" s="5">
        <f t="shared" si="78"/>
        <v>7797</v>
      </c>
      <c r="O2520" cm="1">
        <f t="array" ref="O2520:R2520">_xlfn.XLOOKUP($B2520,'Raw -orders'!$A:$A,'Raw -orders'!$B:$E)</f>
        <v>834</v>
      </c>
      <c r="P2520">
        <v>42640</v>
      </c>
      <c r="Q2520" s="1">
        <v>44394</v>
      </c>
      <c r="R2520" s="1">
        <v>44409</v>
      </c>
      <c r="S2520" t="str" cm="1">
        <f t="array" ref="S2520:Z2520">_xlfn.XLOOKUP($O2520,'Raw - customers'!$A:$A,'Raw - customers'!$B:$I)</f>
        <v>Glenn Keri</v>
      </c>
      <c r="T2520" t="str">
        <v>Non-binary</v>
      </c>
      <c r="U2520">
        <v>61</v>
      </c>
      <c r="V2520" t="str">
        <v>4838 Jacobi HillApt. 825</v>
      </c>
      <c r="W2520">
        <v>2848</v>
      </c>
      <c r="X2520" t="str">
        <v>Port Ellaside</v>
      </c>
      <c r="Y2520" t="str">
        <v>New South Wales</v>
      </c>
      <c r="Z2520" t="str">
        <v>Australia</v>
      </c>
      <c r="AA2520">
        <v>7</v>
      </c>
      <c r="AB2520" s="3" t="str">
        <f t="shared" si="79"/>
        <v>10 to 20</v>
      </c>
      <c r="AM2520" s="6">
        <v>834</v>
      </c>
      <c r="AN2520" s="6" t="s">
        <v>1362</v>
      </c>
    </row>
    <row r="2521" spans="1:40" x14ac:dyDescent="0.25">
      <c r="A2521">
        <v>2519</v>
      </c>
      <c r="B2521">
        <v>508</v>
      </c>
      <c r="C2521">
        <v>632</v>
      </c>
      <c r="D2521">
        <v>93</v>
      </c>
      <c r="E2521">
        <v>2</v>
      </c>
      <c r="F2521">
        <v>186</v>
      </c>
      <c r="G2521">
        <v>1</v>
      </c>
      <c r="H2521" t="str">
        <f>VLOOKUP($C2521,'Raw-products'!$A$2:$H$1261,MATCH(H$1,'Raw-products'!$A$1:$H$1,0))</f>
        <v>Jacket</v>
      </c>
      <c r="I2521" t="str">
        <f>VLOOKUP($C2521,'Raw-products'!$A$2:$H$1261,MATCH(I$1,'Raw-products'!$A$1:$H$1,0))</f>
        <v>Coach</v>
      </c>
      <c r="J2521" t="str">
        <f>VLOOKUP($C2521,'Raw-products'!$A$2:$H$1261,MATCH(J$1,'Raw-products'!$A$1:$H$1,0))</f>
        <v>M</v>
      </c>
      <c r="K2521" t="str">
        <f>VLOOKUP($C2521,'Raw-products'!$A$2:$H$1261,MATCH(K$1,'Raw-products'!$A$1:$H$1,0))</f>
        <v>red</v>
      </c>
      <c r="L2521">
        <f>VLOOKUP($C2521,'Raw-products'!$A$2:$H$1261,MATCH(L$1,'Raw-products'!$A$1:$H$1,0))</f>
        <v>115</v>
      </c>
      <c r="M2521">
        <f>VLOOKUP($C2521,'Raw-products'!$A$2:$H$1261,MATCH(M$1,'Raw-products'!$A$1:$H$1,0))</f>
        <v>76</v>
      </c>
      <c r="N2521" s="5">
        <f t="shared" si="78"/>
        <v>8740</v>
      </c>
      <c r="O2521" cm="1">
        <f t="array" ref="O2521:R2521">_xlfn.XLOOKUP($B2521,'Raw -orders'!$A:$A,'Raw -orders'!$B:$E)</f>
        <v>834</v>
      </c>
      <c r="P2521">
        <v>42640</v>
      </c>
      <c r="Q2521" s="1">
        <v>44394</v>
      </c>
      <c r="R2521" s="1">
        <v>44409</v>
      </c>
      <c r="S2521" t="str" cm="1">
        <f t="array" ref="S2521:Z2521">_xlfn.XLOOKUP($O2521,'Raw - customers'!$A:$A,'Raw - customers'!$B:$I)</f>
        <v>Glenn Keri</v>
      </c>
      <c r="T2521" t="str">
        <v>Non-binary</v>
      </c>
      <c r="U2521">
        <v>61</v>
      </c>
      <c r="V2521" t="str">
        <v>4838 Jacobi HillApt. 825</v>
      </c>
      <c r="W2521">
        <v>2848</v>
      </c>
      <c r="X2521" t="str">
        <v>Port Ellaside</v>
      </c>
      <c r="Y2521" t="str">
        <v>New South Wales</v>
      </c>
      <c r="Z2521" t="str">
        <v>Australia</v>
      </c>
      <c r="AA2521">
        <v>7</v>
      </c>
      <c r="AB2521" s="3" t="str">
        <f t="shared" si="79"/>
        <v>10 to 20</v>
      </c>
      <c r="AM2521" s="6">
        <v>834</v>
      </c>
      <c r="AN2521" s="6" t="s">
        <v>1362</v>
      </c>
    </row>
    <row r="2522" spans="1:40" x14ac:dyDescent="0.25">
      <c r="A2522">
        <v>2520</v>
      </c>
      <c r="B2522">
        <v>508</v>
      </c>
      <c r="C2522">
        <v>1017</v>
      </c>
      <c r="D2522">
        <v>90</v>
      </c>
      <c r="E2522">
        <v>2</v>
      </c>
      <c r="F2522">
        <v>180</v>
      </c>
      <c r="G2522">
        <v>1</v>
      </c>
      <c r="H2522" t="str">
        <f>VLOOKUP($C2522,'Raw-products'!$A$2:$H$1261,MATCH(H$1,'Raw-products'!$A$1:$H$1,0))</f>
        <v>Trousers</v>
      </c>
      <c r="I2522" t="str">
        <f>VLOOKUP($C2522,'Raw-products'!$A$2:$H$1261,MATCH(I$1,'Raw-products'!$A$1:$H$1,0))</f>
        <v>Relaxed Leg</v>
      </c>
      <c r="J2522" t="str">
        <f>VLOOKUP($C2522,'Raw-products'!$A$2:$H$1261,MATCH(J$1,'Raw-products'!$A$1:$H$1,0))</f>
        <v>M</v>
      </c>
      <c r="K2522" t="str">
        <f>VLOOKUP($C2522,'Raw-products'!$A$2:$H$1261,MATCH(K$1,'Raw-products'!$A$1:$H$1,0))</f>
        <v>red</v>
      </c>
      <c r="L2522">
        <f>VLOOKUP($C2522,'Raw-products'!$A$2:$H$1261,MATCH(L$1,'Raw-products'!$A$1:$H$1,0))</f>
        <v>95</v>
      </c>
      <c r="M2522">
        <f>VLOOKUP($C2522,'Raw-products'!$A$2:$H$1261,MATCH(M$1,'Raw-products'!$A$1:$H$1,0))</f>
        <v>56</v>
      </c>
      <c r="N2522" s="5">
        <f t="shared" si="78"/>
        <v>5320</v>
      </c>
      <c r="O2522" cm="1">
        <f t="array" ref="O2522:R2522">_xlfn.XLOOKUP($B2522,'Raw -orders'!$A:$A,'Raw -orders'!$B:$E)</f>
        <v>834</v>
      </c>
      <c r="P2522">
        <v>42640</v>
      </c>
      <c r="Q2522" s="1">
        <v>44394</v>
      </c>
      <c r="R2522" s="1">
        <v>44409</v>
      </c>
      <c r="S2522" t="str" cm="1">
        <f t="array" ref="S2522:Z2522">_xlfn.XLOOKUP($O2522,'Raw - customers'!$A:$A,'Raw - customers'!$B:$I)</f>
        <v>Glenn Keri</v>
      </c>
      <c r="T2522" t="str">
        <v>Non-binary</v>
      </c>
      <c r="U2522">
        <v>61</v>
      </c>
      <c r="V2522" t="str">
        <v>4838 Jacobi HillApt. 825</v>
      </c>
      <c r="W2522">
        <v>2848</v>
      </c>
      <c r="X2522" t="str">
        <v>Port Ellaside</v>
      </c>
      <c r="Y2522" t="str">
        <v>New South Wales</v>
      </c>
      <c r="Z2522" t="str">
        <v>Australia</v>
      </c>
      <c r="AA2522">
        <v>7</v>
      </c>
      <c r="AB2522" s="3" t="str">
        <f t="shared" si="79"/>
        <v>10 to 20</v>
      </c>
      <c r="AM2522" s="6">
        <v>834</v>
      </c>
      <c r="AN2522" s="6" t="s">
        <v>1362</v>
      </c>
    </row>
    <row r="2523" spans="1:40" x14ac:dyDescent="0.25">
      <c r="A2523">
        <v>2521</v>
      </c>
      <c r="B2523">
        <v>508</v>
      </c>
      <c r="C2523">
        <v>16</v>
      </c>
      <c r="D2523">
        <v>96</v>
      </c>
      <c r="E2523">
        <v>2</v>
      </c>
      <c r="F2523">
        <v>192</v>
      </c>
      <c r="G2523">
        <v>1</v>
      </c>
      <c r="H2523" t="str">
        <f>VLOOKUP($C2523,'Raw-products'!$A$2:$H$1261,MATCH(H$1,'Raw-products'!$A$1:$H$1,0))</f>
        <v>Shirt</v>
      </c>
      <c r="I2523" t="str">
        <f>VLOOKUP($C2523,'Raw-products'!$A$2:$H$1261,MATCH(I$1,'Raw-products'!$A$1:$H$1,0))</f>
        <v>Oxford Cloth</v>
      </c>
      <c r="J2523" t="str">
        <f>VLOOKUP($C2523,'Raw-products'!$A$2:$H$1261,MATCH(J$1,'Raw-products'!$A$1:$H$1,0))</f>
        <v>S</v>
      </c>
      <c r="K2523" t="str">
        <f>VLOOKUP($C2523,'Raw-products'!$A$2:$H$1261,MATCH(K$1,'Raw-products'!$A$1:$H$1,0))</f>
        <v>green</v>
      </c>
      <c r="L2523">
        <f>VLOOKUP($C2523,'Raw-products'!$A$2:$H$1261,MATCH(L$1,'Raw-products'!$A$1:$H$1,0))</f>
        <v>114</v>
      </c>
      <c r="M2523">
        <f>VLOOKUP($C2523,'Raw-products'!$A$2:$H$1261,MATCH(M$1,'Raw-products'!$A$1:$H$1,0))</f>
        <v>56</v>
      </c>
      <c r="N2523" s="5">
        <f t="shared" si="78"/>
        <v>6384</v>
      </c>
      <c r="O2523" cm="1">
        <f t="array" ref="O2523:R2523">_xlfn.XLOOKUP($B2523,'Raw -orders'!$A:$A,'Raw -orders'!$B:$E)</f>
        <v>834</v>
      </c>
      <c r="P2523">
        <v>42640</v>
      </c>
      <c r="Q2523" s="1">
        <v>44394</v>
      </c>
      <c r="R2523" s="1">
        <v>44409</v>
      </c>
      <c r="S2523" t="str" cm="1">
        <f t="array" ref="S2523:Z2523">_xlfn.XLOOKUP($O2523,'Raw - customers'!$A:$A,'Raw - customers'!$B:$I)</f>
        <v>Glenn Keri</v>
      </c>
      <c r="T2523" t="str">
        <v>Non-binary</v>
      </c>
      <c r="U2523">
        <v>61</v>
      </c>
      <c r="V2523" t="str">
        <v>4838 Jacobi HillApt. 825</v>
      </c>
      <c r="W2523">
        <v>2848</v>
      </c>
      <c r="X2523" t="str">
        <v>Port Ellaside</v>
      </c>
      <c r="Y2523" t="str">
        <v>New South Wales</v>
      </c>
      <c r="Z2523" t="str">
        <v>Australia</v>
      </c>
      <c r="AA2523">
        <v>7</v>
      </c>
      <c r="AB2523" s="3" t="str">
        <f t="shared" si="79"/>
        <v>10 to 20</v>
      </c>
      <c r="AM2523" s="6">
        <v>834</v>
      </c>
      <c r="AN2523" s="6" t="s">
        <v>1362</v>
      </c>
    </row>
    <row r="2524" spans="1:40" x14ac:dyDescent="0.25">
      <c r="A2524">
        <v>2522</v>
      </c>
      <c r="B2524">
        <v>508</v>
      </c>
      <c r="C2524">
        <v>718</v>
      </c>
      <c r="D2524">
        <v>119</v>
      </c>
      <c r="E2524">
        <v>1</v>
      </c>
      <c r="F2524">
        <v>119</v>
      </c>
      <c r="G2524">
        <v>1</v>
      </c>
      <c r="H2524" t="str">
        <f>VLOOKUP($C2524,'Raw-products'!$A$2:$H$1261,MATCH(H$1,'Raw-products'!$A$1:$H$1,0))</f>
        <v>Jacket</v>
      </c>
      <c r="I2524" t="str">
        <f>VLOOKUP($C2524,'Raw-products'!$A$2:$H$1261,MATCH(I$1,'Raw-products'!$A$1:$H$1,0))</f>
        <v>Trench Coat</v>
      </c>
      <c r="J2524" t="str">
        <f>VLOOKUP($C2524,'Raw-products'!$A$2:$H$1261,MATCH(J$1,'Raw-products'!$A$1:$H$1,0))</f>
        <v>L</v>
      </c>
      <c r="K2524" t="str">
        <f>VLOOKUP($C2524,'Raw-products'!$A$2:$H$1261,MATCH(K$1,'Raw-products'!$A$1:$H$1,0))</f>
        <v>green</v>
      </c>
      <c r="L2524">
        <f>VLOOKUP($C2524,'Raw-products'!$A$2:$H$1261,MATCH(L$1,'Raw-products'!$A$1:$H$1,0))</f>
        <v>112</v>
      </c>
      <c r="M2524">
        <f>VLOOKUP($C2524,'Raw-products'!$A$2:$H$1261,MATCH(M$1,'Raw-products'!$A$1:$H$1,0))</f>
        <v>73</v>
      </c>
      <c r="N2524" s="5">
        <f t="shared" si="78"/>
        <v>8176</v>
      </c>
      <c r="O2524" cm="1">
        <f t="array" ref="O2524:R2524">_xlfn.XLOOKUP($B2524,'Raw -orders'!$A:$A,'Raw -orders'!$B:$E)</f>
        <v>834</v>
      </c>
      <c r="P2524">
        <v>42640</v>
      </c>
      <c r="Q2524" s="1">
        <v>44394</v>
      </c>
      <c r="R2524" s="1">
        <v>44409</v>
      </c>
      <c r="S2524" t="str" cm="1">
        <f t="array" ref="S2524:Z2524">_xlfn.XLOOKUP($O2524,'Raw - customers'!$A:$A,'Raw - customers'!$B:$I)</f>
        <v>Glenn Keri</v>
      </c>
      <c r="T2524" t="str">
        <v>Non-binary</v>
      </c>
      <c r="U2524">
        <v>61</v>
      </c>
      <c r="V2524" t="str">
        <v>4838 Jacobi HillApt. 825</v>
      </c>
      <c r="W2524">
        <v>2848</v>
      </c>
      <c r="X2524" t="str">
        <v>Port Ellaside</v>
      </c>
      <c r="Y2524" t="str">
        <v>New South Wales</v>
      </c>
      <c r="Z2524" t="str">
        <v>Australia</v>
      </c>
      <c r="AA2524">
        <v>7</v>
      </c>
      <c r="AB2524" s="3" t="str">
        <f t="shared" si="79"/>
        <v>10 to 20</v>
      </c>
      <c r="AM2524" s="6">
        <v>834</v>
      </c>
      <c r="AN2524" s="6" t="s">
        <v>1362</v>
      </c>
    </row>
    <row r="2525" spans="1:40" x14ac:dyDescent="0.25">
      <c r="A2525">
        <v>2523</v>
      </c>
      <c r="B2525">
        <v>508</v>
      </c>
      <c r="C2525">
        <v>24</v>
      </c>
      <c r="D2525">
        <v>96</v>
      </c>
      <c r="E2525">
        <v>1</v>
      </c>
      <c r="F2525">
        <v>96</v>
      </c>
      <c r="G2525">
        <v>1</v>
      </c>
      <c r="H2525" t="str">
        <f>VLOOKUP($C2525,'Raw-products'!$A$2:$H$1261,MATCH(H$1,'Raw-products'!$A$1:$H$1,0))</f>
        <v>Shirt</v>
      </c>
      <c r="I2525" t="str">
        <f>VLOOKUP($C2525,'Raw-products'!$A$2:$H$1261,MATCH(I$1,'Raw-products'!$A$1:$H$1,0))</f>
        <v>Oxford Cloth</v>
      </c>
      <c r="J2525" t="str">
        <f>VLOOKUP($C2525,'Raw-products'!$A$2:$H$1261,MATCH(J$1,'Raw-products'!$A$1:$H$1,0))</f>
        <v>XL</v>
      </c>
      <c r="K2525" t="str">
        <f>VLOOKUP($C2525,'Raw-products'!$A$2:$H$1261,MATCH(K$1,'Raw-products'!$A$1:$H$1,0))</f>
        <v>blue</v>
      </c>
      <c r="L2525">
        <f>VLOOKUP($C2525,'Raw-products'!$A$2:$H$1261,MATCH(L$1,'Raw-products'!$A$1:$H$1,0))</f>
        <v>114</v>
      </c>
      <c r="M2525">
        <f>VLOOKUP($C2525,'Raw-products'!$A$2:$H$1261,MATCH(M$1,'Raw-products'!$A$1:$H$1,0))</f>
        <v>60</v>
      </c>
      <c r="N2525" s="5">
        <f t="shared" si="78"/>
        <v>6840</v>
      </c>
      <c r="O2525" cm="1">
        <f t="array" ref="O2525:R2525">_xlfn.XLOOKUP($B2525,'Raw -orders'!$A:$A,'Raw -orders'!$B:$E)</f>
        <v>834</v>
      </c>
      <c r="P2525">
        <v>42640</v>
      </c>
      <c r="Q2525" s="1">
        <v>44394</v>
      </c>
      <c r="R2525" s="1">
        <v>44409</v>
      </c>
      <c r="S2525" t="str" cm="1">
        <f t="array" ref="S2525:Z2525">_xlfn.XLOOKUP($O2525,'Raw - customers'!$A:$A,'Raw - customers'!$B:$I)</f>
        <v>Glenn Keri</v>
      </c>
      <c r="T2525" t="str">
        <v>Non-binary</v>
      </c>
      <c r="U2525">
        <v>61</v>
      </c>
      <c r="V2525" t="str">
        <v>4838 Jacobi HillApt. 825</v>
      </c>
      <c r="W2525">
        <v>2848</v>
      </c>
      <c r="X2525" t="str">
        <v>Port Ellaside</v>
      </c>
      <c r="Y2525" t="str">
        <v>New South Wales</v>
      </c>
      <c r="Z2525" t="str">
        <v>Australia</v>
      </c>
      <c r="AA2525">
        <v>7</v>
      </c>
      <c r="AB2525" s="3" t="str">
        <f t="shared" si="79"/>
        <v>10 to 20</v>
      </c>
      <c r="AM2525" s="6">
        <v>834</v>
      </c>
      <c r="AN2525" s="6" t="s">
        <v>1362</v>
      </c>
    </row>
    <row r="2526" spans="1:40" x14ac:dyDescent="0.25">
      <c r="A2526">
        <v>2524</v>
      </c>
      <c r="B2526">
        <v>508</v>
      </c>
      <c r="C2526">
        <v>506</v>
      </c>
      <c r="D2526">
        <v>102</v>
      </c>
      <c r="E2526">
        <v>1</v>
      </c>
      <c r="F2526">
        <v>102</v>
      </c>
      <c r="G2526">
        <v>1</v>
      </c>
      <c r="H2526" t="str">
        <f>VLOOKUP($C2526,'Raw-products'!$A$2:$H$1261,MATCH(H$1,'Raw-products'!$A$1:$H$1,0))</f>
        <v>Jacket</v>
      </c>
      <c r="I2526" t="str">
        <f>VLOOKUP($C2526,'Raw-products'!$A$2:$H$1261,MATCH(I$1,'Raw-products'!$A$1:$H$1,0))</f>
        <v>Windbreaker</v>
      </c>
      <c r="J2526" t="str">
        <f>VLOOKUP($C2526,'Raw-products'!$A$2:$H$1261,MATCH(J$1,'Raw-products'!$A$1:$H$1,0))</f>
        <v>S</v>
      </c>
      <c r="K2526" t="str">
        <f>VLOOKUP($C2526,'Raw-products'!$A$2:$H$1261,MATCH(K$1,'Raw-products'!$A$1:$H$1,0))</f>
        <v>green</v>
      </c>
      <c r="L2526">
        <f>VLOOKUP($C2526,'Raw-products'!$A$2:$H$1261,MATCH(L$1,'Raw-products'!$A$1:$H$1,0))</f>
        <v>109</v>
      </c>
      <c r="M2526">
        <f>VLOOKUP($C2526,'Raw-products'!$A$2:$H$1261,MATCH(M$1,'Raw-products'!$A$1:$H$1,0))</f>
        <v>65</v>
      </c>
      <c r="N2526" s="5">
        <f t="shared" si="78"/>
        <v>7085</v>
      </c>
      <c r="O2526" cm="1">
        <f t="array" ref="O2526:R2526">_xlfn.XLOOKUP($B2526,'Raw -orders'!$A:$A,'Raw -orders'!$B:$E)</f>
        <v>834</v>
      </c>
      <c r="P2526">
        <v>42640</v>
      </c>
      <c r="Q2526" s="1">
        <v>44394</v>
      </c>
      <c r="R2526" s="1">
        <v>44409</v>
      </c>
      <c r="S2526" t="str" cm="1">
        <f t="array" ref="S2526:Z2526">_xlfn.XLOOKUP($O2526,'Raw - customers'!$A:$A,'Raw - customers'!$B:$I)</f>
        <v>Glenn Keri</v>
      </c>
      <c r="T2526" t="str">
        <v>Non-binary</v>
      </c>
      <c r="U2526">
        <v>61</v>
      </c>
      <c r="V2526" t="str">
        <v>4838 Jacobi HillApt. 825</v>
      </c>
      <c r="W2526">
        <v>2848</v>
      </c>
      <c r="X2526" t="str">
        <v>Port Ellaside</v>
      </c>
      <c r="Y2526" t="str">
        <v>New South Wales</v>
      </c>
      <c r="Z2526" t="str">
        <v>Australia</v>
      </c>
      <c r="AA2526">
        <v>7</v>
      </c>
      <c r="AB2526" s="3" t="str">
        <f t="shared" si="79"/>
        <v>10 to 20</v>
      </c>
      <c r="AM2526" s="6">
        <v>834</v>
      </c>
      <c r="AN2526" s="6" t="s">
        <v>1362</v>
      </c>
    </row>
    <row r="2527" spans="1:40" x14ac:dyDescent="0.25">
      <c r="A2527">
        <v>2525</v>
      </c>
      <c r="B2527">
        <v>509</v>
      </c>
      <c r="C2527">
        <v>457</v>
      </c>
      <c r="D2527">
        <v>118</v>
      </c>
      <c r="E2527">
        <v>2</v>
      </c>
      <c r="F2527">
        <v>236</v>
      </c>
      <c r="G2527">
        <v>1</v>
      </c>
      <c r="H2527" t="str">
        <f>VLOOKUP($C2527,'Raw-products'!$A$2:$H$1261,MATCH(H$1,'Raw-products'!$A$1:$H$1,0))</f>
        <v>Jacket</v>
      </c>
      <c r="I2527" t="str">
        <f>VLOOKUP($C2527,'Raw-products'!$A$2:$H$1261,MATCH(I$1,'Raw-products'!$A$1:$H$1,0))</f>
        <v>Puffer</v>
      </c>
      <c r="J2527" t="str">
        <f>VLOOKUP($C2527,'Raw-products'!$A$2:$H$1261,MATCH(J$1,'Raw-products'!$A$1:$H$1,0))</f>
        <v>M</v>
      </c>
      <c r="K2527" t="str">
        <f>VLOOKUP($C2527,'Raw-products'!$A$2:$H$1261,MATCH(K$1,'Raw-products'!$A$1:$H$1,0))</f>
        <v>red</v>
      </c>
      <c r="L2527">
        <f>VLOOKUP($C2527,'Raw-products'!$A$2:$H$1261,MATCH(L$1,'Raw-products'!$A$1:$H$1,0))</f>
        <v>110</v>
      </c>
      <c r="M2527">
        <f>VLOOKUP($C2527,'Raw-products'!$A$2:$H$1261,MATCH(M$1,'Raw-products'!$A$1:$H$1,0))</f>
        <v>62</v>
      </c>
      <c r="N2527" s="5">
        <f t="shared" si="78"/>
        <v>6820</v>
      </c>
      <c r="O2527" cm="1">
        <f t="array" ref="O2527:R2527">_xlfn.XLOOKUP($B2527,'Raw -orders'!$A:$A,'Raw -orders'!$B:$E)</f>
        <v>676</v>
      </c>
      <c r="P2527">
        <v>20368</v>
      </c>
      <c r="Q2527" s="1">
        <v>44198</v>
      </c>
      <c r="R2527" s="1">
        <v>44221</v>
      </c>
      <c r="S2527" t="str" cm="1">
        <f t="array" ref="S2527:Z2527">_xlfn.XLOOKUP($O2527,'Raw - customers'!$A:$A,'Raw - customers'!$B:$I)</f>
        <v>Haslett Edwins</v>
      </c>
      <c r="T2527" t="str">
        <v>Bigender</v>
      </c>
      <c r="U2527">
        <v>59</v>
      </c>
      <c r="V2527" t="str">
        <v>140 Jessica BoulevardApt. 214</v>
      </c>
      <c r="W2527">
        <v>1938</v>
      </c>
      <c r="X2527" t="str">
        <v>Kaylafurt</v>
      </c>
      <c r="Y2527" t="str">
        <v>Northern Territory</v>
      </c>
      <c r="Z2527" t="str">
        <v>Australia</v>
      </c>
      <c r="AA2527">
        <v>1</v>
      </c>
      <c r="AB2527" s="3" t="str">
        <f t="shared" si="79"/>
        <v>20 to 30</v>
      </c>
      <c r="AM2527" s="6">
        <v>676</v>
      </c>
      <c r="AN2527" s="6" t="s">
        <v>1339</v>
      </c>
    </row>
    <row r="2528" spans="1:40" x14ac:dyDescent="0.25">
      <c r="A2528">
        <v>2526</v>
      </c>
      <c r="B2528">
        <v>509</v>
      </c>
      <c r="C2528">
        <v>126</v>
      </c>
      <c r="D2528">
        <v>92</v>
      </c>
      <c r="E2528">
        <v>2</v>
      </c>
      <c r="F2528">
        <v>184</v>
      </c>
      <c r="G2528">
        <v>1</v>
      </c>
      <c r="H2528" t="str">
        <f>VLOOKUP($C2528,'Raw-products'!$A$2:$H$1261,MATCH(H$1,'Raw-products'!$A$1:$H$1,0))</f>
        <v>Shirt</v>
      </c>
      <c r="I2528" t="str">
        <f>VLOOKUP($C2528,'Raw-products'!$A$2:$H$1261,MATCH(I$1,'Raw-products'!$A$1:$H$1,0))</f>
        <v>Denim</v>
      </c>
      <c r="J2528" t="str">
        <f>VLOOKUP($C2528,'Raw-products'!$A$2:$H$1261,MATCH(J$1,'Raw-products'!$A$1:$H$1,0))</f>
        <v>S</v>
      </c>
      <c r="K2528" t="str">
        <f>VLOOKUP($C2528,'Raw-products'!$A$2:$H$1261,MATCH(K$1,'Raw-products'!$A$1:$H$1,0))</f>
        <v>blue</v>
      </c>
      <c r="L2528">
        <f>VLOOKUP($C2528,'Raw-products'!$A$2:$H$1261,MATCH(L$1,'Raw-products'!$A$1:$H$1,0))</f>
        <v>115</v>
      </c>
      <c r="M2528">
        <f>VLOOKUP($C2528,'Raw-products'!$A$2:$H$1261,MATCH(M$1,'Raw-products'!$A$1:$H$1,0))</f>
        <v>47</v>
      </c>
      <c r="N2528" s="5">
        <f t="shared" si="78"/>
        <v>5405</v>
      </c>
      <c r="O2528" cm="1">
        <f t="array" ref="O2528:R2528">_xlfn.XLOOKUP($B2528,'Raw -orders'!$A:$A,'Raw -orders'!$B:$E)</f>
        <v>676</v>
      </c>
      <c r="P2528">
        <v>20368</v>
      </c>
      <c r="Q2528" s="1">
        <v>44198</v>
      </c>
      <c r="R2528" s="1">
        <v>44221</v>
      </c>
      <c r="S2528" t="str" cm="1">
        <f t="array" ref="S2528:Z2528">_xlfn.XLOOKUP($O2528,'Raw - customers'!$A:$A,'Raw - customers'!$B:$I)</f>
        <v>Haslett Edwins</v>
      </c>
      <c r="T2528" t="str">
        <v>Bigender</v>
      </c>
      <c r="U2528">
        <v>59</v>
      </c>
      <c r="V2528" t="str">
        <v>140 Jessica BoulevardApt. 214</v>
      </c>
      <c r="W2528">
        <v>1938</v>
      </c>
      <c r="X2528" t="str">
        <v>Kaylafurt</v>
      </c>
      <c r="Y2528" t="str">
        <v>Northern Territory</v>
      </c>
      <c r="Z2528" t="str">
        <v>Australia</v>
      </c>
      <c r="AA2528">
        <v>1</v>
      </c>
      <c r="AB2528" s="3" t="str">
        <f t="shared" si="79"/>
        <v>20 to 30</v>
      </c>
      <c r="AM2528" s="6">
        <v>676</v>
      </c>
      <c r="AN2528" s="6" t="s">
        <v>1339</v>
      </c>
    </row>
    <row r="2529" spans="1:40" x14ac:dyDescent="0.25">
      <c r="A2529">
        <v>2527</v>
      </c>
      <c r="B2529">
        <v>509</v>
      </c>
      <c r="C2529">
        <v>841</v>
      </c>
      <c r="D2529">
        <v>113</v>
      </c>
      <c r="E2529">
        <v>3</v>
      </c>
      <c r="F2529">
        <v>339</v>
      </c>
      <c r="G2529">
        <v>1</v>
      </c>
      <c r="H2529" t="str">
        <f>VLOOKUP($C2529,'Raw-products'!$A$2:$H$1261,MATCH(H$1,'Raw-products'!$A$1:$H$1,0))</f>
        <v>Trousers</v>
      </c>
      <c r="I2529" t="str">
        <f>VLOOKUP($C2529,'Raw-products'!$A$2:$H$1261,MATCH(I$1,'Raw-products'!$A$1:$H$1,0))</f>
        <v>Chinos</v>
      </c>
      <c r="J2529" t="str">
        <f>VLOOKUP($C2529,'Raw-products'!$A$2:$H$1261,MATCH(J$1,'Raw-products'!$A$1:$H$1,0))</f>
        <v>S</v>
      </c>
      <c r="K2529" t="str">
        <f>VLOOKUP($C2529,'Raw-products'!$A$2:$H$1261,MATCH(K$1,'Raw-products'!$A$1:$H$1,0))</f>
        <v>red</v>
      </c>
      <c r="L2529">
        <f>VLOOKUP($C2529,'Raw-products'!$A$2:$H$1261,MATCH(L$1,'Raw-products'!$A$1:$H$1,0))</f>
        <v>100</v>
      </c>
      <c r="M2529">
        <f>VLOOKUP($C2529,'Raw-products'!$A$2:$H$1261,MATCH(M$1,'Raw-products'!$A$1:$H$1,0))</f>
        <v>62</v>
      </c>
      <c r="N2529" s="5">
        <f t="shared" si="78"/>
        <v>6200</v>
      </c>
      <c r="O2529" cm="1">
        <f t="array" ref="O2529:R2529">_xlfn.XLOOKUP($B2529,'Raw -orders'!$A:$A,'Raw -orders'!$B:$E)</f>
        <v>676</v>
      </c>
      <c r="P2529">
        <v>20368</v>
      </c>
      <c r="Q2529" s="1">
        <v>44198</v>
      </c>
      <c r="R2529" s="1">
        <v>44221</v>
      </c>
      <c r="S2529" t="str" cm="1">
        <f t="array" ref="S2529:Z2529">_xlfn.XLOOKUP($O2529,'Raw - customers'!$A:$A,'Raw - customers'!$B:$I)</f>
        <v>Haslett Edwins</v>
      </c>
      <c r="T2529" t="str">
        <v>Bigender</v>
      </c>
      <c r="U2529">
        <v>59</v>
      </c>
      <c r="V2529" t="str">
        <v>140 Jessica BoulevardApt. 214</v>
      </c>
      <c r="W2529">
        <v>1938</v>
      </c>
      <c r="X2529" t="str">
        <v>Kaylafurt</v>
      </c>
      <c r="Y2529" t="str">
        <v>Northern Territory</v>
      </c>
      <c r="Z2529" t="str">
        <v>Australia</v>
      </c>
      <c r="AA2529">
        <v>1</v>
      </c>
      <c r="AB2529" s="3" t="str">
        <f t="shared" si="79"/>
        <v>20 to 30</v>
      </c>
      <c r="AM2529" s="6">
        <v>676</v>
      </c>
      <c r="AN2529" s="6" t="s">
        <v>1339</v>
      </c>
    </row>
    <row r="2530" spans="1:40" x14ac:dyDescent="0.25">
      <c r="A2530">
        <v>2528</v>
      </c>
      <c r="B2530">
        <v>509</v>
      </c>
      <c r="C2530">
        <v>513</v>
      </c>
      <c r="D2530">
        <v>102</v>
      </c>
      <c r="E2530">
        <v>3</v>
      </c>
      <c r="F2530">
        <v>306</v>
      </c>
      <c r="G2530">
        <v>1</v>
      </c>
      <c r="H2530" t="str">
        <f>VLOOKUP($C2530,'Raw-products'!$A$2:$H$1261,MATCH(H$1,'Raw-products'!$A$1:$H$1,0))</f>
        <v>Jacket</v>
      </c>
      <c r="I2530" t="str">
        <f>VLOOKUP($C2530,'Raw-products'!$A$2:$H$1261,MATCH(I$1,'Raw-products'!$A$1:$H$1,0))</f>
        <v>Windbreaker</v>
      </c>
      <c r="J2530" t="str">
        <f>VLOOKUP($C2530,'Raw-products'!$A$2:$H$1261,MATCH(J$1,'Raw-products'!$A$1:$H$1,0))</f>
        <v>L</v>
      </c>
      <c r="K2530" t="str">
        <f>VLOOKUP($C2530,'Raw-products'!$A$2:$H$1261,MATCH(K$1,'Raw-products'!$A$1:$H$1,0))</f>
        <v>blue</v>
      </c>
      <c r="L2530">
        <f>VLOOKUP($C2530,'Raw-products'!$A$2:$H$1261,MATCH(L$1,'Raw-products'!$A$1:$H$1,0))</f>
        <v>109</v>
      </c>
      <c r="M2530">
        <f>VLOOKUP($C2530,'Raw-products'!$A$2:$H$1261,MATCH(M$1,'Raw-products'!$A$1:$H$1,0))</f>
        <v>41</v>
      </c>
      <c r="N2530" s="5">
        <f t="shared" si="78"/>
        <v>4469</v>
      </c>
      <c r="O2530" cm="1">
        <f t="array" ref="O2530:R2530">_xlfn.XLOOKUP($B2530,'Raw -orders'!$A:$A,'Raw -orders'!$B:$E)</f>
        <v>676</v>
      </c>
      <c r="P2530">
        <v>20368</v>
      </c>
      <c r="Q2530" s="1">
        <v>44198</v>
      </c>
      <c r="R2530" s="1">
        <v>44221</v>
      </c>
      <c r="S2530" t="str" cm="1">
        <f t="array" ref="S2530:Z2530">_xlfn.XLOOKUP($O2530,'Raw - customers'!$A:$A,'Raw - customers'!$B:$I)</f>
        <v>Haslett Edwins</v>
      </c>
      <c r="T2530" t="str">
        <v>Bigender</v>
      </c>
      <c r="U2530">
        <v>59</v>
      </c>
      <c r="V2530" t="str">
        <v>140 Jessica BoulevardApt. 214</v>
      </c>
      <c r="W2530">
        <v>1938</v>
      </c>
      <c r="X2530" t="str">
        <v>Kaylafurt</v>
      </c>
      <c r="Y2530" t="str">
        <v>Northern Territory</v>
      </c>
      <c r="Z2530" t="str">
        <v>Australia</v>
      </c>
      <c r="AA2530">
        <v>1</v>
      </c>
      <c r="AB2530" s="3" t="str">
        <f t="shared" si="79"/>
        <v>20 to 30</v>
      </c>
      <c r="AM2530" s="6">
        <v>676</v>
      </c>
      <c r="AN2530" s="6" t="s">
        <v>1339</v>
      </c>
    </row>
    <row r="2531" spans="1:40" x14ac:dyDescent="0.25">
      <c r="A2531">
        <v>2529</v>
      </c>
      <c r="B2531">
        <v>509</v>
      </c>
      <c r="C2531">
        <v>624</v>
      </c>
      <c r="D2531">
        <v>112</v>
      </c>
      <c r="E2531">
        <v>2</v>
      </c>
      <c r="F2531">
        <v>224</v>
      </c>
      <c r="G2531">
        <v>1</v>
      </c>
      <c r="H2531" t="str">
        <f>VLOOKUP($C2531,'Raw-products'!$A$2:$H$1261,MATCH(H$1,'Raw-products'!$A$1:$H$1,0))</f>
        <v>Jacket</v>
      </c>
      <c r="I2531" t="str">
        <f>VLOOKUP($C2531,'Raw-products'!$A$2:$H$1261,MATCH(I$1,'Raw-products'!$A$1:$H$1,0))</f>
        <v>Cardigan</v>
      </c>
      <c r="J2531" t="str">
        <f>VLOOKUP($C2531,'Raw-products'!$A$2:$H$1261,MATCH(J$1,'Raw-products'!$A$1:$H$1,0))</f>
        <v>XL</v>
      </c>
      <c r="K2531" t="str">
        <f>VLOOKUP($C2531,'Raw-products'!$A$2:$H$1261,MATCH(K$1,'Raw-products'!$A$1:$H$1,0))</f>
        <v>indigo</v>
      </c>
      <c r="L2531">
        <f>VLOOKUP($C2531,'Raw-products'!$A$2:$H$1261,MATCH(L$1,'Raw-products'!$A$1:$H$1,0))</f>
        <v>118</v>
      </c>
      <c r="M2531">
        <f>VLOOKUP($C2531,'Raw-products'!$A$2:$H$1261,MATCH(M$1,'Raw-products'!$A$1:$H$1,0))</f>
        <v>78</v>
      </c>
      <c r="N2531" s="5">
        <f t="shared" si="78"/>
        <v>9204</v>
      </c>
      <c r="O2531" cm="1">
        <f t="array" ref="O2531:R2531">_xlfn.XLOOKUP($B2531,'Raw -orders'!$A:$A,'Raw -orders'!$B:$E)</f>
        <v>676</v>
      </c>
      <c r="P2531">
        <v>20368</v>
      </c>
      <c r="Q2531" s="1">
        <v>44198</v>
      </c>
      <c r="R2531" s="1">
        <v>44221</v>
      </c>
      <c r="S2531" t="str" cm="1">
        <f t="array" ref="S2531:Z2531">_xlfn.XLOOKUP($O2531,'Raw - customers'!$A:$A,'Raw - customers'!$B:$I)</f>
        <v>Haslett Edwins</v>
      </c>
      <c r="T2531" t="str">
        <v>Bigender</v>
      </c>
      <c r="U2531">
        <v>59</v>
      </c>
      <c r="V2531" t="str">
        <v>140 Jessica BoulevardApt. 214</v>
      </c>
      <c r="W2531">
        <v>1938</v>
      </c>
      <c r="X2531" t="str">
        <v>Kaylafurt</v>
      </c>
      <c r="Y2531" t="str">
        <v>Northern Territory</v>
      </c>
      <c r="Z2531" t="str">
        <v>Australia</v>
      </c>
      <c r="AA2531">
        <v>1</v>
      </c>
      <c r="AB2531" s="3" t="str">
        <f t="shared" si="79"/>
        <v>20 to 30</v>
      </c>
      <c r="AM2531" s="6">
        <v>676</v>
      </c>
      <c r="AN2531" s="6" t="s">
        <v>1339</v>
      </c>
    </row>
    <row r="2532" spans="1:40" x14ac:dyDescent="0.25">
      <c r="A2532">
        <v>2530</v>
      </c>
      <c r="B2532">
        <v>510</v>
      </c>
      <c r="C2532">
        <v>643</v>
      </c>
      <c r="D2532">
        <v>93</v>
      </c>
      <c r="E2532">
        <v>1</v>
      </c>
      <c r="F2532">
        <v>93</v>
      </c>
      <c r="G2532">
        <v>1</v>
      </c>
      <c r="H2532" t="str">
        <f>VLOOKUP($C2532,'Raw-products'!$A$2:$H$1261,MATCH(H$1,'Raw-products'!$A$1:$H$1,0))</f>
        <v>Jacket</v>
      </c>
      <c r="I2532" t="str">
        <f>VLOOKUP($C2532,'Raw-products'!$A$2:$H$1261,MATCH(I$1,'Raw-products'!$A$1:$H$1,0))</f>
        <v>Coach</v>
      </c>
      <c r="J2532" t="str">
        <f>VLOOKUP($C2532,'Raw-products'!$A$2:$H$1261,MATCH(J$1,'Raw-products'!$A$1:$H$1,0))</f>
        <v>L</v>
      </c>
      <c r="K2532" t="str">
        <f>VLOOKUP($C2532,'Raw-products'!$A$2:$H$1261,MATCH(K$1,'Raw-products'!$A$1:$H$1,0))</f>
        <v>yellow</v>
      </c>
      <c r="L2532">
        <f>VLOOKUP($C2532,'Raw-products'!$A$2:$H$1261,MATCH(L$1,'Raw-products'!$A$1:$H$1,0))</f>
        <v>115</v>
      </c>
      <c r="M2532">
        <f>VLOOKUP($C2532,'Raw-products'!$A$2:$H$1261,MATCH(M$1,'Raw-products'!$A$1:$H$1,0))</f>
        <v>53</v>
      </c>
      <c r="N2532" s="5">
        <f t="shared" si="78"/>
        <v>6095</v>
      </c>
      <c r="O2532" cm="1">
        <f t="array" ref="O2532:R2532">_xlfn.XLOOKUP($B2532,'Raw -orders'!$A:$A,'Raw -orders'!$B:$E)</f>
        <v>125</v>
      </c>
      <c r="P2532">
        <v>47242</v>
      </c>
      <c r="Q2532" s="1">
        <v>44468</v>
      </c>
      <c r="R2532" s="1">
        <v>44470</v>
      </c>
      <c r="S2532" t="str" cm="1">
        <f t="array" ref="S2532:Z2532">_xlfn.XLOOKUP($O2532,'Raw - customers'!$A:$A,'Raw - customers'!$B:$I)</f>
        <v>Lesli Pitfield</v>
      </c>
      <c r="T2532" t="str">
        <v>Bigender</v>
      </c>
      <c r="U2532">
        <v>77</v>
      </c>
      <c r="V2532" t="str">
        <v>617 Scarlett BoulevardApt. 858</v>
      </c>
      <c r="W2532">
        <v>8870</v>
      </c>
      <c r="X2532" t="str">
        <v>Angelinaville</v>
      </c>
      <c r="Y2532" t="str">
        <v>Tasmania</v>
      </c>
      <c r="Z2532" t="str">
        <v>Australia</v>
      </c>
      <c r="AA2532">
        <v>9</v>
      </c>
      <c r="AB2532" s="3" t="str">
        <f t="shared" si="79"/>
        <v>0 to 10</v>
      </c>
      <c r="AM2532" s="6">
        <v>125</v>
      </c>
      <c r="AN2532" s="6" t="s">
        <v>1414</v>
      </c>
    </row>
    <row r="2533" spans="1:40" x14ac:dyDescent="0.25">
      <c r="A2533">
        <v>2531</v>
      </c>
      <c r="B2533">
        <v>510</v>
      </c>
      <c r="C2533">
        <v>1241</v>
      </c>
      <c r="D2533">
        <v>112</v>
      </c>
      <c r="E2533">
        <v>3</v>
      </c>
      <c r="F2533">
        <v>336</v>
      </c>
      <c r="G2533">
        <v>1</v>
      </c>
      <c r="H2533" t="str">
        <f>VLOOKUP($C2533,'Raw-products'!$A$2:$H$1261,MATCH(H$1,'Raw-products'!$A$1:$H$1,0))</f>
        <v>Trousers</v>
      </c>
      <c r="I2533" t="str">
        <f>VLOOKUP($C2533,'Raw-products'!$A$2:$H$1261,MATCH(I$1,'Raw-products'!$A$1:$H$1,0))</f>
        <v>Tracksuit Bottoms</v>
      </c>
      <c r="J2533" t="str">
        <f>VLOOKUP($C2533,'Raw-products'!$A$2:$H$1261,MATCH(J$1,'Raw-products'!$A$1:$H$1,0))</f>
        <v>S</v>
      </c>
      <c r="K2533" t="str">
        <f>VLOOKUP($C2533,'Raw-products'!$A$2:$H$1261,MATCH(K$1,'Raw-products'!$A$1:$H$1,0))</f>
        <v>green</v>
      </c>
      <c r="L2533">
        <f>VLOOKUP($C2533,'Raw-products'!$A$2:$H$1261,MATCH(L$1,'Raw-products'!$A$1:$H$1,0))</f>
        <v>91</v>
      </c>
      <c r="M2533">
        <f>VLOOKUP($C2533,'Raw-products'!$A$2:$H$1261,MATCH(M$1,'Raw-products'!$A$1:$H$1,0))</f>
        <v>72</v>
      </c>
      <c r="N2533" s="5">
        <f t="shared" si="78"/>
        <v>6552</v>
      </c>
      <c r="O2533" cm="1">
        <f t="array" ref="O2533:R2533">_xlfn.XLOOKUP($B2533,'Raw -orders'!$A:$A,'Raw -orders'!$B:$E)</f>
        <v>125</v>
      </c>
      <c r="P2533">
        <v>47242</v>
      </c>
      <c r="Q2533" s="1">
        <v>44468</v>
      </c>
      <c r="R2533" s="1">
        <v>44470</v>
      </c>
      <c r="S2533" t="str" cm="1">
        <f t="array" ref="S2533:Z2533">_xlfn.XLOOKUP($O2533,'Raw - customers'!$A:$A,'Raw - customers'!$B:$I)</f>
        <v>Lesli Pitfield</v>
      </c>
      <c r="T2533" t="str">
        <v>Bigender</v>
      </c>
      <c r="U2533">
        <v>77</v>
      </c>
      <c r="V2533" t="str">
        <v>617 Scarlett BoulevardApt. 858</v>
      </c>
      <c r="W2533">
        <v>8870</v>
      </c>
      <c r="X2533" t="str">
        <v>Angelinaville</v>
      </c>
      <c r="Y2533" t="str">
        <v>Tasmania</v>
      </c>
      <c r="Z2533" t="str">
        <v>Australia</v>
      </c>
      <c r="AA2533">
        <v>9</v>
      </c>
      <c r="AB2533" s="3" t="str">
        <f t="shared" si="79"/>
        <v>0 to 10</v>
      </c>
      <c r="AM2533" s="6">
        <v>125</v>
      </c>
      <c r="AN2533" s="6" t="s">
        <v>1414</v>
      </c>
    </row>
    <row r="2534" spans="1:40" x14ac:dyDescent="0.25">
      <c r="A2534">
        <v>2532</v>
      </c>
      <c r="B2534">
        <v>510</v>
      </c>
      <c r="C2534">
        <v>49</v>
      </c>
      <c r="D2534">
        <v>104</v>
      </c>
      <c r="E2534">
        <v>1</v>
      </c>
      <c r="F2534">
        <v>104</v>
      </c>
      <c r="G2534">
        <v>1</v>
      </c>
      <c r="H2534" t="str">
        <f>VLOOKUP($C2534,'Raw-products'!$A$2:$H$1261,MATCH(H$1,'Raw-products'!$A$1:$H$1,0))</f>
        <v>Shirt</v>
      </c>
      <c r="I2534" t="str">
        <f>VLOOKUP($C2534,'Raw-products'!$A$2:$H$1261,MATCH(I$1,'Raw-products'!$A$1:$H$1,0))</f>
        <v>Dress</v>
      </c>
      <c r="J2534" t="str">
        <f>VLOOKUP($C2534,'Raw-products'!$A$2:$H$1261,MATCH(J$1,'Raw-products'!$A$1:$H$1,0))</f>
        <v>XL</v>
      </c>
      <c r="K2534" t="str">
        <f>VLOOKUP($C2534,'Raw-products'!$A$2:$H$1261,MATCH(K$1,'Raw-products'!$A$1:$H$1,0))</f>
        <v>yellow</v>
      </c>
      <c r="L2534">
        <f>VLOOKUP($C2534,'Raw-products'!$A$2:$H$1261,MATCH(L$1,'Raw-products'!$A$1:$H$1,0))</f>
        <v>119</v>
      </c>
      <c r="M2534">
        <f>VLOOKUP($C2534,'Raw-products'!$A$2:$H$1261,MATCH(M$1,'Raw-products'!$A$1:$H$1,0))</f>
        <v>75</v>
      </c>
      <c r="N2534" s="5">
        <f t="shared" si="78"/>
        <v>8925</v>
      </c>
      <c r="O2534" cm="1">
        <f t="array" ref="O2534:R2534">_xlfn.XLOOKUP($B2534,'Raw -orders'!$A:$A,'Raw -orders'!$B:$E)</f>
        <v>125</v>
      </c>
      <c r="P2534">
        <v>47242</v>
      </c>
      <c r="Q2534" s="1">
        <v>44468</v>
      </c>
      <c r="R2534" s="1">
        <v>44470</v>
      </c>
      <c r="S2534" t="str" cm="1">
        <f t="array" ref="S2534:Z2534">_xlfn.XLOOKUP($O2534,'Raw - customers'!$A:$A,'Raw - customers'!$B:$I)</f>
        <v>Lesli Pitfield</v>
      </c>
      <c r="T2534" t="str">
        <v>Bigender</v>
      </c>
      <c r="U2534">
        <v>77</v>
      </c>
      <c r="V2534" t="str">
        <v>617 Scarlett BoulevardApt. 858</v>
      </c>
      <c r="W2534">
        <v>8870</v>
      </c>
      <c r="X2534" t="str">
        <v>Angelinaville</v>
      </c>
      <c r="Y2534" t="str">
        <v>Tasmania</v>
      </c>
      <c r="Z2534" t="str">
        <v>Australia</v>
      </c>
      <c r="AA2534">
        <v>9</v>
      </c>
      <c r="AB2534" s="3" t="str">
        <f t="shared" si="79"/>
        <v>0 to 10</v>
      </c>
      <c r="AM2534" s="6">
        <v>125</v>
      </c>
      <c r="AN2534" s="6" t="s">
        <v>1414</v>
      </c>
    </row>
    <row r="2535" spans="1:40" x14ac:dyDescent="0.25">
      <c r="A2535">
        <v>2533</v>
      </c>
      <c r="B2535">
        <v>510</v>
      </c>
      <c r="C2535">
        <v>893</v>
      </c>
      <c r="D2535">
        <v>94</v>
      </c>
      <c r="E2535">
        <v>1</v>
      </c>
      <c r="F2535">
        <v>94</v>
      </c>
      <c r="G2535">
        <v>1</v>
      </c>
      <c r="H2535" t="str">
        <f>VLOOKUP($C2535,'Raw-products'!$A$2:$H$1261,MATCH(H$1,'Raw-products'!$A$1:$H$1,0))</f>
        <v>Trousers</v>
      </c>
      <c r="I2535" t="str">
        <f>VLOOKUP($C2535,'Raw-products'!$A$2:$H$1261,MATCH(I$1,'Raw-products'!$A$1:$H$1,0))</f>
        <v>Cords</v>
      </c>
      <c r="J2535" t="str">
        <f>VLOOKUP($C2535,'Raw-products'!$A$2:$H$1261,MATCH(J$1,'Raw-products'!$A$1:$H$1,0))</f>
        <v>L</v>
      </c>
      <c r="K2535" t="str">
        <f>VLOOKUP($C2535,'Raw-products'!$A$2:$H$1261,MATCH(K$1,'Raw-products'!$A$1:$H$1,0))</f>
        <v>green</v>
      </c>
      <c r="L2535">
        <f>VLOOKUP($C2535,'Raw-products'!$A$2:$H$1261,MATCH(L$1,'Raw-products'!$A$1:$H$1,0))</f>
        <v>113</v>
      </c>
      <c r="M2535">
        <f>VLOOKUP($C2535,'Raw-products'!$A$2:$H$1261,MATCH(M$1,'Raw-products'!$A$1:$H$1,0))</f>
        <v>62</v>
      </c>
      <c r="N2535" s="5">
        <f t="shared" si="78"/>
        <v>7006</v>
      </c>
      <c r="O2535" cm="1">
        <f t="array" ref="O2535:R2535">_xlfn.XLOOKUP($B2535,'Raw -orders'!$A:$A,'Raw -orders'!$B:$E)</f>
        <v>125</v>
      </c>
      <c r="P2535">
        <v>47242</v>
      </c>
      <c r="Q2535" s="1">
        <v>44468</v>
      </c>
      <c r="R2535" s="1">
        <v>44470</v>
      </c>
      <c r="S2535" t="str" cm="1">
        <f t="array" ref="S2535:Z2535">_xlfn.XLOOKUP($O2535,'Raw - customers'!$A:$A,'Raw - customers'!$B:$I)</f>
        <v>Lesli Pitfield</v>
      </c>
      <c r="T2535" t="str">
        <v>Bigender</v>
      </c>
      <c r="U2535">
        <v>77</v>
      </c>
      <c r="V2535" t="str">
        <v>617 Scarlett BoulevardApt. 858</v>
      </c>
      <c r="W2535">
        <v>8870</v>
      </c>
      <c r="X2535" t="str">
        <v>Angelinaville</v>
      </c>
      <c r="Y2535" t="str">
        <v>Tasmania</v>
      </c>
      <c r="Z2535" t="str">
        <v>Australia</v>
      </c>
      <c r="AA2535">
        <v>9</v>
      </c>
      <c r="AB2535" s="3" t="str">
        <f t="shared" si="79"/>
        <v>0 to 10</v>
      </c>
      <c r="AM2535" s="6">
        <v>125</v>
      </c>
      <c r="AN2535" s="6" t="s">
        <v>1414</v>
      </c>
    </row>
    <row r="2536" spans="1:40" x14ac:dyDescent="0.25">
      <c r="A2536">
        <v>2534</v>
      </c>
      <c r="B2536">
        <v>510</v>
      </c>
      <c r="C2536">
        <v>1034</v>
      </c>
      <c r="D2536">
        <v>90</v>
      </c>
      <c r="E2536">
        <v>3</v>
      </c>
      <c r="F2536">
        <v>270</v>
      </c>
      <c r="G2536">
        <v>1</v>
      </c>
      <c r="H2536" t="str">
        <f>VLOOKUP($C2536,'Raw-products'!$A$2:$H$1261,MATCH(H$1,'Raw-products'!$A$1:$H$1,0))</f>
        <v>Trousers</v>
      </c>
      <c r="I2536" t="str">
        <f>VLOOKUP($C2536,'Raw-products'!$A$2:$H$1261,MATCH(I$1,'Raw-products'!$A$1:$H$1,0))</f>
        <v>Relaxed Leg</v>
      </c>
      <c r="J2536" t="str">
        <f>VLOOKUP($C2536,'Raw-products'!$A$2:$H$1261,MATCH(J$1,'Raw-products'!$A$1:$H$1,0))</f>
        <v>XL</v>
      </c>
      <c r="K2536" t="str">
        <f>VLOOKUP($C2536,'Raw-products'!$A$2:$H$1261,MATCH(K$1,'Raw-products'!$A$1:$H$1,0))</f>
        <v>green</v>
      </c>
      <c r="L2536">
        <f>VLOOKUP($C2536,'Raw-products'!$A$2:$H$1261,MATCH(L$1,'Raw-products'!$A$1:$H$1,0))</f>
        <v>95</v>
      </c>
      <c r="M2536">
        <f>VLOOKUP($C2536,'Raw-products'!$A$2:$H$1261,MATCH(M$1,'Raw-products'!$A$1:$H$1,0))</f>
        <v>64</v>
      </c>
      <c r="N2536" s="5">
        <f t="shared" si="78"/>
        <v>6080</v>
      </c>
      <c r="O2536" cm="1">
        <f t="array" ref="O2536:R2536">_xlfn.XLOOKUP($B2536,'Raw -orders'!$A:$A,'Raw -orders'!$B:$E)</f>
        <v>125</v>
      </c>
      <c r="P2536">
        <v>47242</v>
      </c>
      <c r="Q2536" s="1">
        <v>44468</v>
      </c>
      <c r="R2536" s="1">
        <v>44470</v>
      </c>
      <c r="S2536" t="str" cm="1">
        <f t="array" ref="S2536:Z2536">_xlfn.XLOOKUP($O2536,'Raw - customers'!$A:$A,'Raw - customers'!$B:$I)</f>
        <v>Lesli Pitfield</v>
      </c>
      <c r="T2536" t="str">
        <v>Bigender</v>
      </c>
      <c r="U2536">
        <v>77</v>
      </c>
      <c r="V2536" t="str">
        <v>617 Scarlett BoulevardApt. 858</v>
      </c>
      <c r="W2536">
        <v>8870</v>
      </c>
      <c r="X2536" t="str">
        <v>Angelinaville</v>
      </c>
      <c r="Y2536" t="str">
        <v>Tasmania</v>
      </c>
      <c r="Z2536" t="str">
        <v>Australia</v>
      </c>
      <c r="AA2536">
        <v>9</v>
      </c>
      <c r="AB2536" s="3" t="str">
        <f t="shared" si="79"/>
        <v>0 to 10</v>
      </c>
      <c r="AM2536" s="6">
        <v>125</v>
      </c>
      <c r="AN2536" s="6" t="s">
        <v>1414</v>
      </c>
    </row>
    <row r="2537" spans="1:40" x14ac:dyDescent="0.25">
      <c r="A2537">
        <v>2535</v>
      </c>
      <c r="B2537">
        <v>510</v>
      </c>
      <c r="C2537">
        <v>1023</v>
      </c>
      <c r="D2537">
        <v>90</v>
      </c>
      <c r="E2537">
        <v>2</v>
      </c>
      <c r="F2537">
        <v>180</v>
      </c>
      <c r="G2537">
        <v>1</v>
      </c>
      <c r="H2537" t="str">
        <f>VLOOKUP($C2537,'Raw-products'!$A$2:$H$1261,MATCH(H$1,'Raw-products'!$A$1:$H$1,0))</f>
        <v>Trousers</v>
      </c>
      <c r="I2537" t="str">
        <f>VLOOKUP($C2537,'Raw-products'!$A$2:$H$1261,MATCH(I$1,'Raw-products'!$A$1:$H$1,0))</f>
        <v>Relaxed Leg</v>
      </c>
      <c r="J2537" t="str">
        <f>VLOOKUP($C2537,'Raw-products'!$A$2:$H$1261,MATCH(J$1,'Raw-products'!$A$1:$H$1,0))</f>
        <v>L</v>
      </c>
      <c r="K2537" t="str">
        <f>VLOOKUP($C2537,'Raw-products'!$A$2:$H$1261,MATCH(K$1,'Raw-products'!$A$1:$H$1,0))</f>
        <v>orange</v>
      </c>
      <c r="L2537">
        <f>VLOOKUP($C2537,'Raw-products'!$A$2:$H$1261,MATCH(L$1,'Raw-products'!$A$1:$H$1,0))</f>
        <v>95</v>
      </c>
      <c r="M2537">
        <f>VLOOKUP($C2537,'Raw-products'!$A$2:$H$1261,MATCH(M$1,'Raw-products'!$A$1:$H$1,0))</f>
        <v>78</v>
      </c>
      <c r="N2537" s="5">
        <f t="shared" si="78"/>
        <v>7410</v>
      </c>
      <c r="O2537" cm="1">
        <f t="array" ref="O2537:R2537">_xlfn.XLOOKUP($B2537,'Raw -orders'!$A:$A,'Raw -orders'!$B:$E)</f>
        <v>125</v>
      </c>
      <c r="P2537">
        <v>47242</v>
      </c>
      <c r="Q2537" s="1">
        <v>44468</v>
      </c>
      <c r="R2537" s="1">
        <v>44470</v>
      </c>
      <c r="S2537" t="str" cm="1">
        <f t="array" ref="S2537:Z2537">_xlfn.XLOOKUP($O2537,'Raw - customers'!$A:$A,'Raw - customers'!$B:$I)</f>
        <v>Lesli Pitfield</v>
      </c>
      <c r="T2537" t="str">
        <v>Bigender</v>
      </c>
      <c r="U2537">
        <v>77</v>
      </c>
      <c r="V2537" t="str">
        <v>617 Scarlett BoulevardApt. 858</v>
      </c>
      <c r="W2537">
        <v>8870</v>
      </c>
      <c r="X2537" t="str">
        <v>Angelinaville</v>
      </c>
      <c r="Y2537" t="str">
        <v>Tasmania</v>
      </c>
      <c r="Z2537" t="str">
        <v>Australia</v>
      </c>
      <c r="AA2537">
        <v>9</v>
      </c>
      <c r="AB2537" s="3" t="str">
        <f t="shared" si="79"/>
        <v>0 to 10</v>
      </c>
      <c r="AM2537" s="6">
        <v>125</v>
      </c>
      <c r="AN2537" s="6" t="s">
        <v>1414</v>
      </c>
    </row>
    <row r="2538" spans="1:40" x14ac:dyDescent="0.25">
      <c r="A2538">
        <v>2536</v>
      </c>
      <c r="B2538">
        <v>510</v>
      </c>
      <c r="C2538">
        <v>1158</v>
      </c>
      <c r="D2538">
        <v>99</v>
      </c>
      <c r="E2538">
        <v>3</v>
      </c>
      <c r="F2538">
        <v>297</v>
      </c>
      <c r="G2538">
        <v>1</v>
      </c>
      <c r="H2538" t="str">
        <f>VLOOKUP($C2538,'Raw-products'!$A$2:$H$1261,MATCH(H$1,'Raw-products'!$A$1:$H$1,0))</f>
        <v>Trousers</v>
      </c>
      <c r="I2538" t="str">
        <f>VLOOKUP($C2538,'Raw-products'!$A$2:$H$1261,MATCH(I$1,'Raw-products'!$A$1:$H$1,0))</f>
        <v>High-Waisted</v>
      </c>
      <c r="J2538" t="str">
        <f>VLOOKUP($C2538,'Raw-products'!$A$2:$H$1261,MATCH(J$1,'Raw-products'!$A$1:$H$1,0))</f>
        <v>L</v>
      </c>
      <c r="K2538" t="str">
        <f>VLOOKUP($C2538,'Raw-products'!$A$2:$H$1261,MATCH(K$1,'Raw-products'!$A$1:$H$1,0))</f>
        <v>red</v>
      </c>
      <c r="L2538">
        <f>VLOOKUP($C2538,'Raw-products'!$A$2:$H$1261,MATCH(L$1,'Raw-products'!$A$1:$H$1,0))</f>
        <v>98</v>
      </c>
      <c r="M2538">
        <f>VLOOKUP($C2538,'Raw-products'!$A$2:$H$1261,MATCH(M$1,'Raw-products'!$A$1:$H$1,0))</f>
        <v>52</v>
      </c>
      <c r="N2538" s="5">
        <f t="shared" si="78"/>
        <v>5096</v>
      </c>
      <c r="O2538" cm="1">
        <f t="array" ref="O2538:R2538">_xlfn.XLOOKUP($B2538,'Raw -orders'!$A:$A,'Raw -orders'!$B:$E)</f>
        <v>125</v>
      </c>
      <c r="P2538">
        <v>47242</v>
      </c>
      <c r="Q2538" s="1">
        <v>44468</v>
      </c>
      <c r="R2538" s="1">
        <v>44470</v>
      </c>
      <c r="S2538" t="str" cm="1">
        <f t="array" ref="S2538:Z2538">_xlfn.XLOOKUP($O2538,'Raw - customers'!$A:$A,'Raw - customers'!$B:$I)</f>
        <v>Lesli Pitfield</v>
      </c>
      <c r="T2538" t="str">
        <v>Bigender</v>
      </c>
      <c r="U2538">
        <v>77</v>
      </c>
      <c r="V2538" t="str">
        <v>617 Scarlett BoulevardApt. 858</v>
      </c>
      <c r="W2538">
        <v>8870</v>
      </c>
      <c r="X2538" t="str">
        <v>Angelinaville</v>
      </c>
      <c r="Y2538" t="str">
        <v>Tasmania</v>
      </c>
      <c r="Z2538" t="str">
        <v>Australia</v>
      </c>
      <c r="AA2538">
        <v>9</v>
      </c>
      <c r="AB2538" s="3" t="str">
        <f t="shared" si="79"/>
        <v>0 to 10</v>
      </c>
      <c r="AM2538" s="6">
        <v>125</v>
      </c>
      <c r="AN2538" s="6" t="s">
        <v>1414</v>
      </c>
    </row>
    <row r="2539" spans="1:40" x14ac:dyDescent="0.25">
      <c r="A2539">
        <v>2537</v>
      </c>
      <c r="B2539">
        <v>510</v>
      </c>
      <c r="C2539">
        <v>413</v>
      </c>
      <c r="D2539">
        <v>119</v>
      </c>
      <c r="E2539">
        <v>2</v>
      </c>
      <c r="F2539">
        <v>238</v>
      </c>
      <c r="G2539">
        <v>1</v>
      </c>
      <c r="H2539" t="str">
        <f>VLOOKUP($C2539,'Raw-products'!$A$2:$H$1261,MATCH(H$1,'Raw-products'!$A$1:$H$1,0))</f>
        <v>Shirt</v>
      </c>
      <c r="I2539" t="str">
        <f>VLOOKUP($C2539,'Raw-products'!$A$2:$H$1261,MATCH(I$1,'Raw-products'!$A$1:$H$1,0))</f>
        <v>Casual Slim Fit</v>
      </c>
      <c r="J2539" t="str">
        <f>VLOOKUP($C2539,'Raw-products'!$A$2:$H$1261,MATCH(J$1,'Raw-products'!$A$1:$H$1,0))</f>
        <v>L</v>
      </c>
      <c r="K2539" t="str">
        <f>VLOOKUP($C2539,'Raw-products'!$A$2:$H$1261,MATCH(K$1,'Raw-products'!$A$1:$H$1,0))</f>
        <v>indigo</v>
      </c>
      <c r="L2539">
        <f>VLOOKUP($C2539,'Raw-products'!$A$2:$H$1261,MATCH(L$1,'Raw-products'!$A$1:$H$1,0))</f>
        <v>113</v>
      </c>
      <c r="M2539">
        <f>VLOOKUP($C2539,'Raw-products'!$A$2:$H$1261,MATCH(M$1,'Raw-products'!$A$1:$H$1,0))</f>
        <v>60</v>
      </c>
      <c r="N2539" s="5">
        <f t="shared" si="78"/>
        <v>6780</v>
      </c>
      <c r="O2539" cm="1">
        <f t="array" ref="O2539:R2539">_xlfn.XLOOKUP($B2539,'Raw -orders'!$A:$A,'Raw -orders'!$B:$E)</f>
        <v>125</v>
      </c>
      <c r="P2539">
        <v>47242</v>
      </c>
      <c r="Q2539" s="1">
        <v>44468</v>
      </c>
      <c r="R2539" s="1">
        <v>44470</v>
      </c>
      <c r="S2539" t="str" cm="1">
        <f t="array" ref="S2539:Z2539">_xlfn.XLOOKUP($O2539,'Raw - customers'!$A:$A,'Raw - customers'!$B:$I)</f>
        <v>Lesli Pitfield</v>
      </c>
      <c r="T2539" t="str">
        <v>Bigender</v>
      </c>
      <c r="U2539">
        <v>77</v>
      </c>
      <c r="V2539" t="str">
        <v>617 Scarlett BoulevardApt. 858</v>
      </c>
      <c r="W2539">
        <v>8870</v>
      </c>
      <c r="X2539" t="str">
        <v>Angelinaville</v>
      </c>
      <c r="Y2539" t="str">
        <v>Tasmania</v>
      </c>
      <c r="Z2539" t="str">
        <v>Australia</v>
      </c>
      <c r="AA2539">
        <v>9</v>
      </c>
      <c r="AB2539" s="3" t="str">
        <f t="shared" si="79"/>
        <v>0 to 10</v>
      </c>
      <c r="AM2539" s="6">
        <v>125</v>
      </c>
      <c r="AN2539" s="6" t="s">
        <v>1414</v>
      </c>
    </row>
    <row r="2540" spans="1:40" x14ac:dyDescent="0.25">
      <c r="A2540">
        <v>2538</v>
      </c>
      <c r="B2540">
        <v>511</v>
      </c>
      <c r="C2540">
        <v>608</v>
      </c>
      <c r="D2540">
        <v>112</v>
      </c>
      <c r="E2540">
        <v>1</v>
      </c>
      <c r="F2540">
        <v>112</v>
      </c>
      <c r="G2540">
        <v>1</v>
      </c>
      <c r="H2540" t="str">
        <f>VLOOKUP($C2540,'Raw-products'!$A$2:$H$1261,MATCH(H$1,'Raw-products'!$A$1:$H$1,0))</f>
        <v>Jacket</v>
      </c>
      <c r="I2540" t="str">
        <f>VLOOKUP($C2540,'Raw-products'!$A$2:$H$1261,MATCH(I$1,'Raw-products'!$A$1:$H$1,0))</f>
        <v>Cardigan</v>
      </c>
      <c r="J2540" t="str">
        <f>VLOOKUP($C2540,'Raw-products'!$A$2:$H$1261,MATCH(J$1,'Raw-products'!$A$1:$H$1,0))</f>
        <v>L</v>
      </c>
      <c r="K2540" t="str">
        <f>VLOOKUP($C2540,'Raw-products'!$A$2:$H$1261,MATCH(K$1,'Raw-products'!$A$1:$H$1,0))</f>
        <v>yellow</v>
      </c>
      <c r="L2540">
        <f>VLOOKUP($C2540,'Raw-products'!$A$2:$H$1261,MATCH(L$1,'Raw-products'!$A$1:$H$1,0))</f>
        <v>118</v>
      </c>
      <c r="M2540">
        <f>VLOOKUP($C2540,'Raw-products'!$A$2:$H$1261,MATCH(M$1,'Raw-products'!$A$1:$H$1,0))</f>
        <v>50</v>
      </c>
      <c r="N2540" s="5">
        <f t="shared" si="78"/>
        <v>5900</v>
      </c>
      <c r="O2540" cm="1">
        <f t="array" ref="O2540:R2540">_xlfn.XLOOKUP($B2540,'Raw -orders'!$A:$A,'Raw -orders'!$B:$E)</f>
        <v>282</v>
      </c>
      <c r="P2540">
        <v>43667</v>
      </c>
      <c r="Q2540" s="1">
        <v>44430</v>
      </c>
      <c r="R2540" s="1">
        <v>44451</v>
      </c>
      <c r="S2540" t="str" cm="1">
        <f t="array" ref="S2540:Z2540">_xlfn.XLOOKUP($O2540,'Raw - customers'!$A:$A,'Raw - customers'!$B:$I)</f>
        <v>Wren Helgass</v>
      </c>
      <c r="T2540" t="str">
        <v>Female</v>
      </c>
      <c r="U2540">
        <v>59</v>
      </c>
      <c r="V2540" t="str">
        <v>2634 Ward CrescentSuite 361</v>
      </c>
      <c r="W2540">
        <v>4527</v>
      </c>
      <c r="X2540" t="str">
        <v>Port Hannahburgh</v>
      </c>
      <c r="Y2540" t="str">
        <v>Australian Capital Territory</v>
      </c>
      <c r="Z2540" t="str">
        <v>Australia</v>
      </c>
      <c r="AA2540">
        <v>8</v>
      </c>
      <c r="AB2540" s="3" t="str">
        <f t="shared" si="79"/>
        <v>20 to 30</v>
      </c>
      <c r="AM2540" s="6">
        <v>282</v>
      </c>
      <c r="AN2540" s="6" t="s">
        <v>1350</v>
      </c>
    </row>
    <row r="2541" spans="1:40" x14ac:dyDescent="0.25">
      <c r="A2541">
        <v>2539</v>
      </c>
      <c r="B2541">
        <v>511</v>
      </c>
      <c r="C2541">
        <v>1252</v>
      </c>
      <c r="D2541">
        <v>112</v>
      </c>
      <c r="E2541">
        <v>2</v>
      </c>
      <c r="F2541">
        <v>224</v>
      </c>
      <c r="G2541">
        <v>1</v>
      </c>
      <c r="H2541" t="str">
        <f>VLOOKUP($C2541,'Raw-products'!$A$2:$H$1261,MATCH(H$1,'Raw-products'!$A$1:$H$1,0))</f>
        <v>Trousers</v>
      </c>
      <c r="I2541" t="str">
        <f>VLOOKUP($C2541,'Raw-products'!$A$2:$H$1261,MATCH(I$1,'Raw-products'!$A$1:$H$1,0))</f>
        <v>Tracksuit Bottoms</v>
      </c>
      <c r="J2541" t="str">
        <f>VLOOKUP($C2541,'Raw-products'!$A$2:$H$1261,MATCH(J$1,'Raw-products'!$A$1:$H$1,0))</f>
        <v>M</v>
      </c>
      <c r="K2541" t="str">
        <f>VLOOKUP($C2541,'Raw-products'!$A$2:$H$1261,MATCH(K$1,'Raw-products'!$A$1:$H$1,0))</f>
        <v>indigo</v>
      </c>
      <c r="L2541">
        <f>VLOOKUP($C2541,'Raw-products'!$A$2:$H$1261,MATCH(L$1,'Raw-products'!$A$1:$H$1,0))</f>
        <v>91</v>
      </c>
      <c r="M2541">
        <f>VLOOKUP($C2541,'Raw-products'!$A$2:$H$1261,MATCH(M$1,'Raw-products'!$A$1:$H$1,0))</f>
        <v>59</v>
      </c>
      <c r="N2541" s="5">
        <f t="shared" si="78"/>
        <v>5369</v>
      </c>
      <c r="O2541" cm="1">
        <f t="array" ref="O2541:R2541">_xlfn.XLOOKUP($B2541,'Raw -orders'!$A:$A,'Raw -orders'!$B:$E)</f>
        <v>282</v>
      </c>
      <c r="P2541">
        <v>43667</v>
      </c>
      <c r="Q2541" s="1">
        <v>44430</v>
      </c>
      <c r="R2541" s="1">
        <v>44451</v>
      </c>
      <c r="S2541" t="str" cm="1">
        <f t="array" ref="S2541:Z2541">_xlfn.XLOOKUP($O2541,'Raw - customers'!$A:$A,'Raw - customers'!$B:$I)</f>
        <v>Wren Helgass</v>
      </c>
      <c r="T2541" t="str">
        <v>Female</v>
      </c>
      <c r="U2541">
        <v>59</v>
      </c>
      <c r="V2541" t="str">
        <v>2634 Ward CrescentSuite 361</v>
      </c>
      <c r="W2541">
        <v>4527</v>
      </c>
      <c r="X2541" t="str">
        <v>Port Hannahburgh</v>
      </c>
      <c r="Y2541" t="str">
        <v>Australian Capital Territory</v>
      </c>
      <c r="Z2541" t="str">
        <v>Australia</v>
      </c>
      <c r="AA2541">
        <v>8</v>
      </c>
      <c r="AB2541" s="3" t="str">
        <f t="shared" si="79"/>
        <v>20 to 30</v>
      </c>
      <c r="AM2541" s="6">
        <v>282</v>
      </c>
      <c r="AN2541" s="6" t="s">
        <v>1350</v>
      </c>
    </row>
    <row r="2542" spans="1:40" x14ac:dyDescent="0.25">
      <c r="A2542">
        <v>2540</v>
      </c>
      <c r="B2542">
        <v>511</v>
      </c>
      <c r="C2542">
        <v>147</v>
      </c>
      <c r="D2542">
        <v>91</v>
      </c>
      <c r="E2542">
        <v>2</v>
      </c>
      <c r="F2542">
        <v>182</v>
      </c>
      <c r="G2542">
        <v>1</v>
      </c>
      <c r="H2542" t="str">
        <f>VLOOKUP($C2542,'Raw-products'!$A$2:$H$1261,MATCH(H$1,'Raw-products'!$A$1:$H$1,0))</f>
        <v>Shirt</v>
      </c>
      <c r="I2542" t="str">
        <f>VLOOKUP($C2542,'Raw-products'!$A$2:$H$1261,MATCH(I$1,'Raw-products'!$A$1:$H$1,0))</f>
        <v>Linen</v>
      </c>
      <c r="J2542" t="str">
        <f>VLOOKUP($C2542,'Raw-products'!$A$2:$H$1261,MATCH(J$1,'Raw-products'!$A$1:$H$1,0))</f>
        <v>M</v>
      </c>
      <c r="K2542" t="str">
        <f>VLOOKUP($C2542,'Raw-products'!$A$2:$H$1261,MATCH(K$1,'Raw-products'!$A$1:$H$1,0))</f>
        <v>orange</v>
      </c>
      <c r="L2542">
        <f>VLOOKUP($C2542,'Raw-products'!$A$2:$H$1261,MATCH(L$1,'Raw-products'!$A$1:$H$1,0))</f>
        <v>116</v>
      </c>
      <c r="M2542">
        <f>VLOOKUP($C2542,'Raw-products'!$A$2:$H$1261,MATCH(M$1,'Raw-products'!$A$1:$H$1,0))</f>
        <v>42</v>
      </c>
      <c r="N2542" s="5">
        <f t="shared" si="78"/>
        <v>4872</v>
      </c>
      <c r="O2542" cm="1">
        <f t="array" ref="O2542:R2542">_xlfn.XLOOKUP($B2542,'Raw -orders'!$A:$A,'Raw -orders'!$B:$E)</f>
        <v>282</v>
      </c>
      <c r="P2542">
        <v>43667</v>
      </c>
      <c r="Q2542" s="1">
        <v>44430</v>
      </c>
      <c r="R2542" s="1">
        <v>44451</v>
      </c>
      <c r="S2542" t="str" cm="1">
        <f t="array" ref="S2542:Z2542">_xlfn.XLOOKUP($O2542,'Raw - customers'!$A:$A,'Raw - customers'!$B:$I)</f>
        <v>Wren Helgass</v>
      </c>
      <c r="T2542" t="str">
        <v>Female</v>
      </c>
      <c r="U2542">
        <v>59</v>
      </c>
      <c r="V2542" t="str">
        <v>2634 Ward CrescentSuite 361</v>
      </c>
      <c r="W2542">
        <v>4527</v>
      </c>
      <c r="X2542" t="str">
        <v>Port Hannahburgh</v>
      </c>
      <c r="Y2542" t="str">
        <v>Australian Capital Territory</v>
      </c>
      <c r="Z2542" t="str">
        <v>Australia</v>
      </c>
      <c r="AA2542">
        <v>8</v>
      </c>
      <c r="AB2542" s="3" t="str">
        <f t="shared" si="79"/>
        <v>20 to 30</v>
      </c>
      <c r="AM2542" s="6">
        <v>282</v>
      </c>
      <c r="AN2542" s="6" t="s">
        <v>1350</v>
      </c>
    </row>
    <row r="2543" spans="1:40" x14ac:dyDescent="0.25">
      <c r="A2543">
        <v>2541</v>
      </c>
      <c r="B2543">
        <v>511</v>
      </c>
      <c r="C2543">
        <v>1220</v>
      </c>
      <c r="D2543">
        <v>105</v>
      </c>
      <c r="E2543">
        <v>3</v>
      </c>
      <c r="F2543">
        <v>315</v>
      </c>
      <c r="G2543">
        <v>1</v>
      </c>
      <c r="H2543" t="str">
        <f>VLOOKUP($C2543,'Raw-products'!$A$2:$H$1261,MATCH(H$1,'Raw-products'!$A$1:$H$1,0))</f>
        <v>Trousers</v>
      </c>
      <c r="I2543" t="str">
        <f>VLOOKUP($C2543,'Raw-products'!$A$2:$H$1261,MATCH(I$1,'Raw-products'!$A$1:$H$1,0))</f>
        <v>Pleated</v>
      </c>
      <c r="J2543" t="str">
        <f>VLOOKUP($C2543,'Raw-products'!$A$2:$H$1261,MATCH(J$1,'Raw-products'!$A$1:$H$1,0))</f>
        <v>XS</v>
      </c>
      <c r="K2543" t="str">
        <f>VLOOKUP($C2543,'Raw-products'!$A$2:$H$1261,MATCH(K$1,'Raw-products'!$A$1:$H$1,0))</f>
        <v>violet</v>
      </c>
      <c r="L2543">
        <f>VLOOKUP($C2543,'Raw-products'!$A$2:$H$1261,MATCH(L$1,'Raw-products'!$A$1:$H$1,0))</f>
        <v>90</v>
      </c>
      <c r="M2543">
        <f>VLOOKUP($C2543,'Raw-products'!$A$2:$H$1261,MATCH(M$1,'Raw-products'!$A$1:$H$1,0))</f>
        <v>58</v>
      </c>
      <c r="N2543" s="5">
        <f t="shared" si="78"/>
        <v>5220</v>
      </c>
      <c r="O2543" cm="1">
        <f t="array" ref="O2543:R2543">_xlfn.XLOOKUP($B2543,'Raw -orders'!$A:$A,'Raw -orders'!$B:$E)</f>
        <v>282</v>
      </c>
      <c r="P2543">
        <v>43667</v>
      </c>
      <c r="Q2543" s="1">
        <v>44430</v>
      </c>
      <c r="R2543" s="1">
        <v>44451</v>
      </c>
      <c r="S2543" t="str" cm="1">
        <f t="array" ref="S2543:Z2543">_xlfn.XLOOKUP($O2543,'Raw - customers'!$A:$A,'Raw - customers'!$B:$I)</f>
        <v>Wren Helgass</v>
      </c>
      <c r="T2543" t="str">
        <v>Female</v>
      </c>
      <c r="U2543">
        <v>59</v>
      </c>
      <c r="V2543" t="str">
        <v>2634 Ward CrescentSuite 361</v>
      </c>
      <c r="W2543">
        <v>4527</v>
      </c>
      <c r="X2543" t="str">
        <v>Port Hannahburgh</v>
      </c>
      <c r="Y2543" t="str">
        <v>Australian Capital Territory</v>
      </c>
      <c r="Z2543" t="str">
        <v>Australia</v>
      </c>
      <c r="AA2543">
        <v>8</v>
      </c>
      <c r="AB2543" s="3" t="str">
        <f t="shared" si="79"/>
        <v>20 to 30</v>
      </c>
      <c r="AM2543" s="6">
        <v>282</v>
      </c>
      <c r="AN2543" s="6" t="s">
        <v>1350</v>
      </c>
    </row>
    <row r="2544" spans="1:40" x14ac:dyDescent="0.25">
      <c r="A2544">
        <v>2542</v>
      </c>
      <c r="B2544">
        <v>511</v>
      </c>
      <c r="C2544">
        <v>565</v>
      </c>
      <c r="D2544">
        <v>100</v>
      </c>
      <c r="E2544">
        <v>2</v>
      </c>
      <c r="F2544">
        <v>200</v>
      </c>
      <c r="G2544">
        <v>1</v>
      </c>
      <c r="H2544" t="str">
        <f>VLOOKUP($C2544,'Raw-products'!$A$2:$H$1261,MATCH(H$1,'Raw-products'!$A$1:$H$1,0))</f>
        <v>Jacket</v>
      </c>
      <c r="I2544" t="str">
        <f>VLOOKUP($C2544,'Raw-products'!$A$2:$H$1261,MATCH(I$1,'Raw-products'!$A$1:$H$1,0))</f>
        <v>Bomber</v>
      </c>
      <c r="J2544" t="str">
        <f>VLOOKUP($C2544,'Raw-products'!$A$2:$H$1261,MATCH(J$1,'Raw-products'!$A$1:$H$1,0))</f>
        <v>XS</v>
      </c>
      <c r="K2544" t="str">
        <f>VLOOKUP($C2544,'Raw-products'!$A$2:$H$1261,MATCH(K$1,'Raw-products'!$A$1:$H$1,0))</f>
        <v>orange</v>
      </c>
      <c r="L2544">
        <f>VLOOKUP($C2544,'Raw-products'!$A$2:$H$1261,MATCH(L$1,'Raw-products'!$A$1:$H$1,0))</f>
        <v>90</v>
      </c>
      <c r="M2544">
        <f>VLOOKUP($C2544,'Raw-products'!$A$2:$H$1261,MATCH(M$1,'Raw-products'!$A$1:$H$1,0))</f>
        <v>80</v>
      </c>
      <c r="N2544" s="5">
        <f t="shared" si="78"/>
        <v>7200</v>
      </c>
      <c r="O2544" cm="1">
        <f t="array" ref="O2544:R2544">_xlfn.XLOOKUP($B2544,'Raw -orders'!$A:$A,'Raw -orders'!$B:$E)</f>
        <v>282</v>
      </c>
      <c r="P2544">
        <v>43667</v>
      </c>
      <c r="Q2544" s="1">
        <v>44430</v>
      </c>
      <c r="R2544" s="1">
        <v>44451</v>
      </c>
      <c r="S2544" t="str" cm="1">
        <f t="array" ref="S2544:Z2544">_xlfn.XLOOKUP($O2544,'Raw - customers'!$A:$A,'Raw - customers'!$B:$I)</f>
        <v>Wren Helgass</v>
      </c>
      <c r="T2544" t="str">
        <v>Female</v>
      </c>
      <c r="U2544">
        <v>59</v>
      </c>
      <c r="V2544" t="str">
        <v>2634 Ward CrescentSuite 361</v>
      </c>
      <c r="W2544">
        <v>4527</v>
      </c>
      <c r="X2544" t="str">
        <v>Port Hannahburgh</v>
      </c>
      <c r="Y2544" t="str">
        <v>Australian Capital Territory</v>
      </c>
      <c r="Z2544" t="str">
        <v>Australia</v>
      </c>
      <c r="AA2544">
        <v>8</v>
      </c>
      <c r="AB2544" s="3" t="str">
        <f t="shared" si="79"/>
        <v>20 to 30</v>
      </c>
      <c r="AM2544" s="6">
        <v>282</v>
      </c>
      <c r="AN2544" s="6" t="s">
        <v>1350</v>
      </c>
    </row>
    <row r="2545" spans="1:40" x14ac:dyDescent="0.25">
      <c r="A2545">
        <v>2543</v>
      </c>
      <c r="B2545">
        <v>511</v>
      </c>
      <c r="C2545">
        <v>758</v>
      </c>
      <c r="D2545">
        <v>109</v>
      </c>
      <c r="E2545">
        <v>3</v>
      </c>
      <c r="F2545">
        <v>327</v>
      </c>
      <c r="G2545">
        <v>1</v>
      </c>
      <c r="H2545" t="str">
        <f>VLOOKUP($C2545,'Raw-products'!$A$2:$H$1261,MATCH(H$1,'Raw-products'!$A$1:$H$1,0))</f>
        <v>Jacket</v>
      </c>
      <c r="I2545" t="str">
        <f>VLOOKUP($C2545,'Raw-products'!$A$2:$H$1261,MATCH(I$1,'Raw-products'!$A$1:$H$1,0))</f>
        <v>Peacoat</v>
      </c>
      <c r="J2545" t="str">
        <f>VLOOKUP($C2545,'Raw-products'!$A$2:$H$1261,MATCH(J$1,'Raw-products'!$A$1:$H$1,0))</f>
        <v>L</v>
      </c>
      <c r="K2545" t="str">
        <f>VLOOKUP($C2545,'Raw-products'!$A$2:$H$1261,MATCH(K$1,'Raw-products'!$A$1:$H$1,0))</f>
        <v>blue</v>
      </c>
      <c r="L2545">
        <f>VLOOKUP($C2545,'Raw-products'!$A$2:$H$1261,MATCH(L$1,'Raw-products'!$A$1:$H$1,0))</f>
        <v>102</v>
      </c>
      <c r="M2545">
        <f>VLOOKUP($C2545,'Raw-products'!$A$2:$H$1261,MATCH(M$1,'Raw-products'!$A$1:$H$1,0))</f>
        <v>64</v>
      </c>
      <c r="N2545" s="5">
        <f t="shared" si="78"/>
        <v>6528</v>
      </c>
      <c r="O2545" cm="1">
        <f t="array" ref="O2545:R2545">_xlfn.XLOOKUP($B2545,'Raw -orders'!$A:$A,'Raw -orders'!$B:$E)</f>
        <v>282</v>
      </c>
      <c r="P2545">
        <v>43667</v>
      </c>
      <c r="Q2545" s="1">
        <v>44430</v>
      </c>
      <c r="R2545" s="1">
        <v>44451</v>
      </c>
      <c r="S2545" t="str" cm="1">
        <f t="array" ref="S2545:Z2545">_xlfn.XLOOKUP($O2545,'Raw - customers'!$A:$A,'Raw - customers'!$B:$I)</f>
        <v>Wren Helgass</v>
      </c>
      <c r="T2545" t="str">
        <v>Female</v>
      </c>
      <c r="U2545">
        <v>59</v>
      </c>
      <c r="V2545" t="str">
        <v>2634 Ward CrescentSuite 361</v>
      </c>
      <c r="W2545">
        <v>4527</v>
      </c>
      <c r="X2545" t="str">
        <v>Port Hannahburgh</v>
      </c>
      <c r="Y2545" t="str">
        <v>Australian Capital Territory</v>
      </c>
      <c r="Z2545" t="str">
        <v>Australia</v>
      </c>
      <c r="AA2545">
        <v>8</v>
      </c>
      <c r="AB2545" s="3" t="str">
        <f t="shared" si="79"/>
        <v>20 to 30</v>
      </c>
      <c r="AM2545" s="6">
        <v>282</v>
      </c>
      <c r="AN2545" s="6" t="s">
        <v>1350</v>
      </c>
    </row>
    <row r="2546" spans="1:40" x14ac:dyDescent="0.25">
      <c r="A2546">
        <v>2544</v>
      </c>
      <c r="B2546">
        <v>511</v>
      </c>
      <c r="C2546">
        <v>1094</v>
      </c>
      <c r="D2546">
        <v>115</v>
      </c>
      <c r="E2546">
        <v>2</v>
      </c>
      <c r="F2546">
        <v>230</v>
      </c>
      <c r="G2546">
        <v>1</v>
      </c>
      <c r="H2546" t="str">
        <f>VLOOKUP($C2546,'Raw-products'!$A$2:$H$1261,MATCH(H$1,'Raw-products'!$A$1:$H$1,0))</f>
        <v>Trousers</v>
      </c>
      <c r="I2546" t="str">
        <f>VLOOKUP($C2546,'Raw-products'!$A$2:$H$1261,MATCH(I$1,'Raw-products'!$A$1:$H$1,0))</f>
        <v>Cropped</v>
      </c>
      <c r="J2546" t="str">
        <f>VLOOKUP($C2546,'Raw-products'!$A$2:$H$1261,MATCH(J$1,'Raw-products'!$A$1:$H$1,0))</f>
        <v>XL</v>
      </c>
      <c r="K2546" t="str">
        <f>VLOOKUP($C2546,'Raw-products'!$A$2:$H$1261,MATCH(K$1,'Raw-products'!$A$1:$H$1,0))</f>
        <v>orange</v>
      </c>
      <c r="L2546">
        <f>VLOOKUP($C2546,'Raw-products'!$A$2:$H$1261,MATCH(L$1,'Raw-products'!$A$1:$H$1,0))</f>
        <v>99</v>
      </c>
      <c r="M2546">
        <f>VLOOKUP($C2546,'Raw-products'!$A$2:$H$1261,MATCH(M$1,'Raw-products'!$A$1:$H$1,0))</f>
        <v>61</v>
      </c>
      <c r="N2546" s="5">
        <f t="shared" si="78"/>
        <v>6039</v>
      </c>
      <c r="O2546" cm="1">
        <f t="array" ref="O2546:R2546">_xlfn.XLOOKUP($B2546,'Raw -orders'!$A:$A,'Raw -orders'!$B:$E)</f>
        <v>282</v>
      </c>
      <c r="P2546">
        <v>43667</v>
      </c>
      <c r="Q2546" s="1">
        <v>44430</v>
      </c>
      <c r="R2546" s="1">
        <v>44451</v>
      </c>
      <c r="S2546" t="str" cm="1">
        <f t="array" ref="S2546:Z2546">_xlfn.XLOOKUP($O2546,'Raw - customers'!$A:$A,'Raw - customers'!$B:$I)</f>
        <v>Wren Helgass</v>
      </c>
      <c r="T2546" t="str">
        <v>Female</v>
      </c>
      <c r="U2546">
        <v>59</v>
      </c>
      <c r="V2546" t="str">
        <v>2634 Ward CrescentSuite 361</v>
      </c>
      <c r="W2546">
        <v>4527</v>
      </c>
      <c r="X2546" t="str">
        <v>Port Hannahburgh</v>
      </c>
      <c r="Y2546" t="str">
        <v>Australian Capital Territory</v>
      </c>
      <c r="Z2546" t="str">
        <v>Australia</v>
      </c>
      <c r="AA2546">
        <v>8</v>
      </c>
      <c r="AB2546" s="3" t="str">
        <f t="shared" si="79"/>
        <v>20 to 30</v>
      </c>
      <c r="AM2546" s="6">
        <v>282</v>
      </c>
      <c r="AN2546" s="6" t="s">
        <v>1350</v>
      </c>
    </row>
    <row r="2547" spans="1:40" x14ac:dyDescent="0.25">
      <c r="A2547">
        <v>2545</v>
      </c>
      <c r="B2547">
        <v>511</v>
      </c>
      <c r="C2547">
        <v>681</v>
      </c>
      <c r="D2547">
        <v>113</v>
      </c>
      <c r="E2547">
        <v>3</v>
      </c>
      <c r="F2547">
        <v>339</v>
      </c>
      <c r="G2547">
        <v>1</v>
      </c>
      <c r="H2547" t="str">
        <f>VLOOKUP($C2547,'Raw-products'!$A$2:$H$1261,MATCH(H$1,'Raw-products'!$A$1:$H$1,0))</f>
        <v>Jacket</v>
      </c>
      <c r="I2547" t="str">
        <f>VLOOKUP($C2547,'Raw-products'!$A$2:$H$1261,MATCH(I$1,'Raw-products'!$A$1:$H$1,0))</f>
        <v>Parka</v>
      </c>
      <c r="J2547" t="str">
        <f>VLOOKUP($C2547,'Raw-products'!$A$2:$H$1261,MATCH(J$1,'Raw-products'!$A$1:$H$1,0))</f>
        <v>S</v>
      </c>
      <c r="K2547" t="str">
        <f>VLOOKUP($C2547,'Raw-products'!$A$2:$H$1261,MATCH(K$1,'Raw-products'!$A$1:$H$1,0))</f>
        <v>green</v>
      </c>
      <c r="L2547">
        <f>VLOOKUP($C2547,'Raw-products'!$A$2:$H$1261,MATCH(L$1,'Raw-products'!$A$1:$H$1,0))</f>
        <v>119</v>
      </c>
      <c r="M2547">
        <f>VLOOKUP($C2547,'Raw-products'!$A$2:$H$1261,MATCH(M$1,'Raw-products'!$A$1:$H$1,0))</f>
        <v>62</v>
      </c>
      <c r="N2547" s="5">
        <f t="shared" si="78"/>
        <v>7378</v>
      </c>
      <c r="O2547" cm="1">
        <f t="array" ref="O2547:R2547">_xlfn.XLOOKUP($B2547,'Raw -orders'!$A:$A,'Raw -orders'!$B:$E)</f>
        <v>282</v>
      </c>
      <c r="P2547">
        <v>43667</v>
      </c>
      <c r="Q2547" s="1">
        <v>44430</v>
      </c>
      <c r="R2547" s="1">
        <v>44451</v>
      </c>
      <c r="S2547" t="str" cm="1">
        <f t="array" ref="S2547:Z2547">_xlfn.XLOOKUP($O2547,'Raw - customers'!$A:$A,'Raw - customers'!$B:$I)</f>
        <v>Wren Helgass</v>
      </c>
      <c r="T2547" t="str">
        <v>Female</v>
      </c>
      <c r="U2547">
        <v>59</v>
      </c>
      <c r="V2547" t="str">
        <v>2634 Ward CrescentSuite 361</v>
      </c>
      <c r="W2547">
        <v>4527</v>
      </c>
      <c r="X2547" t="str">
        <v>Port Hannahburgh</v>
      </c>
      <c r="Y2547" t="str">
        <v>Australian Capital Territory</v>
      </c>
      <c r="Z2547" t="str">
        <v>Australia</v>
      </c>
      <c r="AA2547">
        <v>8</v>
      </c>
      <c r="AB2547" s="3" t="str">
        <f t="shared" si="79"/>
        <v>20 to 30</v>
      </c>
      <c r="AM2547" s="6">
        <v>282</v>
      </c>
      <c r="AN2547" s="6" t="s">
        <v>1350</v>
      </c>
    </row>
    <row r="2548" spans="1:40" x14ac:dyDescent="0.25">
      <c r="A2548">
        <v>2546</v>
      </c>
      <c r="B2548">
        <v>512</v>
      </c>
      <c r="C2548">
        <v>818</v>
      </c>
      <c r="D2548">
        <v>117</v>
      </c>
      <c r="E2548">
        <v>3</v>
      </c>
      <c r="F2548">
        <v>351</v>
      </c>
      <c r="G2548">
        <v>1</v>
      </c>
      <c r="H2548" t="str">
        <f>VLOOKUP($C2548,'Raw-products'!$A$2:$H$1261,MATCH(H$1,'Raw-products'!$A$1:$H$1,0))</f>
        <v>Jacket</v>
      </c>
      <c r="I2548" t="str">
        <f>VLOOKUP($C2548,'Raw-products'!$A$2:$H$1261,MATCH(I$1,'Raw-products'!$A$1:$H$1,0))</f>
        <v>Shearling</v>
      </c>
      <c r="J2548" t="str">
        <f>VLOOKUP($C2548,'Raw-products'!$A$2:$H$1261,MATCH(J$1,'Raw-products'!$A$1:$H$1,0))</f>
        <v>L</v>
      </c>
      <c r="K2548" t="str">
        <f>VLOOKUP($C2548,'Raw-products'!$A$2:$H$1261,MATCH(K$1,'Raw-products'!$A$1:$H$1,0))</f>
        <v>yellow</v>
      </c>
      <c r="L2548">
        <f>VLOOKUP($C2548,'Raw-products'!$A$2:$H$1261,MATCH(L$1,'Raw-products'!$A$1:$H$1,0))</f>
        <v>95</v>
      </c>
      <c r="M2548">
        <f>VLOOKUP($C2548,'Raw-products'!$A$2:$H$1261,MATCH(M$1,'Raw-products'!$A$1:$H$1,0))</f>
        <v>58</v>
      </c>
      <c r="N2548" s="5">
        <f t="shared" si="78"/>
        <v>5510</v>
      </c>
      <c r="O2548" cm="1">
        <f t="array" ref="O2548:R2548">_xlfn.XLOOKUP($B2548,'Raw -orders'!$A:$A,'Raw -orders'!$B:$E)</f>
        <v>223</v>
      </c>
      <c r="P2548">
        <v>21235</v>
      </c>
      <c r="Q2548" s="1">
        <v>44482</v>
      </c>
      <c r="R2548" s="1">
        <v>44505</v>
      </c>
      <c r="S2548" t="str" cm="1">
        <f t="array" ref="S2548:Z2548">_xlfn.XLOOKUP($O2548,'Raw - customers'!$A:$A,'Raw - customers'!$B:$I)</f>
        <v>Saxe Stormonth</v>
      </c>
      <c r="T2548" t="str">
        <v>Non-binary</v>
      </c>
      <c r="U2548">
        <v>51</v>
      </c>
      <c r="V2548" t="str">
        <v>028 Elijah TrailApt. 268</v>
      </c>
      <c r="W2548">
        <v>573</v>
      </c>
      <c r="X2548" t="str">
        <v>Lake Owen</v>
      </c>
      <c r="Y2548" t="str">
        <v>South Australia</v>
      </c>
      <c r="Z2548" t="str">
        <v>Australia</v>
      </c>
      <c r="AA2548">
        <v>10</v>
      </c>
      <c r="AB2548" s="3" t="str">
        <f t="shared" si="79"/>
        <v>20 to 30</v>
      </c>
      <c r="AM2548" s="6">
        <v>223</v>
      </c>
      <c r="AN2548" s="6" t="s">
        <v>1345</v>
      </c>
    </row>
    <row r="2549" spans="1:40" x14ac:dyDescent="0.25">
      <c r="A2549">
        <v>2547</v>
      </c>
      <c r="B2549">
        <v>512</v>
      </c>
      <c r="C2549">
        <v>589</v>
      </c>
      <c r="D2549">
        <v>100</v>
      </c>
      <c r="E2549">
        <v>2</v>
      </c>
      <c r="F2549">
        <v>200</v>
      </c>
      <c r="G2549">
        <v>1</v>
      </c>
      <c r="H2549" t="str">
        <f>VLOOKUP($C2549,'Raw-products'!$A$2:$H$1261,MATCH(H$1,'Raw-products'!$A$1:$H$1,0))</f>
        <v>Jacket</v>
      </c>
      <c r="I2549" t="str">
        <f>VLOOKUP($C2549,'Raw-products'!$A$2:$H$1261,MATCH(I$1,'Raw-products'!$A$1:$H$1,0))</f>
        <v>Bomber</v>
      </c>
      <c r="J2549" t="str">
        <f>VLOOKUP($C2549,'Raw-products'!$A$2:$H$1261,MATCH(J$1,'Raw-products'!$A$1:$H$1,0))</f>
        <v>XL</v>
      </c>
      <c r="K2549" t="str">
        <f>VLOOKUP($C2549,'Raw-products'!$A$2:$H$1261,MATCH(K$1,'Raw-products'!$A$1:$H$1,0))</f>
        <v>indigo</v>
      </c>
      <c r="L2549">
        <f>VLOOKUP($C2549,'Raw-products'!$A$2:$H$1261,MATCH(L$1,'Raw-products'!$A$1:$H$1,0))</f>
        <v>90</v>
      </c>
      <c r="M2549">
        <f>VLOOKUP($C2549,'Raw-products'!$A$2:$H$1261,MATCH(M$1,'Raw-products'!$A$1:$H$1,0))</f>
        <v>50</v>
      </c>
      <c r="N2549" s="5">
        <f t="shared" si="78"/>
        <v>4500</v>
      </c>
      <c r="O2549" cm="1">
        <f t="array" ref="O2549:R2549">_xlfn.XLOOKUP($B2549,'Raw -orders'!$A:$A,'Raw -orders'!$B:$E)</f>
        <v>223</v>
      </c>
      <c r="P2549">
        <v>21235</v>
      </c>
      <c r="Q2549" s="1">
        <v>44482</v>
      </c>
      <c r="R2549" s="1">
        <v>44505</v>
      </c>
      <c r="S2549" t="str" cm="1">
        <f t="array" ref="S2549:Z2549">_xlfn.XLOOKUP($O2549,'Raw - customers'!$A:$A,'Raw - customers'!$B:$I)</f>
        <v>Saxe Stormonth</v>
      </c>
      <c r="T2549" t="str">
        <v>Non-binary</v>
      </c>
      <c r="U2549">
        <v>51</v>
      </c>
      <c r="V2549" t="str">
        <v>028 Elijah TrailApt. 268</v>
      </c>
      <c r="W2549">
        <v>573</v>
      </c>
      <c r="X2549" t="str">
        <v>Lake Owen</v>
      </c>
      <c r="Y2549" t="str">
        <v>South Australia</v>
      </c>
      <c r="Z2549" t="str">
        <v>Australia</v>
      </c>
      <c r="AA2549">
        <v>10</v>
      </c>
      <c r="AB2549" s="3" t="str">
        <f t="shared" si="79"/>
        <v>20 to 30</v>
      </c>
      <c r="AM2549" s="6">
        <v>223</v>
      </c>
      <c r="AN2549" s="6" t="s">
        <v>1345</v>
      </c>
    </row>
    <row r="2550" spans="1:40" x14ac:dyDescent="0.25">
      <c r="A2550">
        <v>2548</v>
      </c>
      <c r="B2550">
        <v>513</v>
      </c>
      <c r="C2550">
        <v>843</v>
      </c>
      <c r="D2550">
        <v>113</v>
      </c>
      <c r="E2550">
        <v>2</v>
      </c>
      <c r="F2550">
        <v>226</v>
      </c>
      <c r="G2550">
        <v>1</v>
      </c>
      <c r="H2550" t="str">
        <f>VLOOKUP($C2550,'Raw-products'!$A$2:$H$1261,MATCH(H$1,'Raw-products'!$A$1:$H$1,0))</f>
        <v>Trousers</v>
      </c>
      <c r="I2550" t="str">
        <f>VLOOKUP($C2550,'Raw-products'!$A$2:$H$1261,MATCH(I$1,'Raw-products'!$A$1:$H$1,0))</f>
        <v>Chinos</v>
      </c>
      <c r="J2550" t="str">
        <f>VLOOKUP($C2550,'Raw-products'!$A$2:$H$1261,MATCH(J$1,'Raw-products'!$A$1:$H$1,0))</f>
        <v>L</v>
      </c>
      <c r="K2550" t="str">
        <f>VLOOKUP($C2550,'Raw-products'!$A$2:$H$1261,MATCH(K$1,'Raw-products'!$A$1:$H$1,0))</f>
        <v>red</v>
      </c>
      <c r="L2550">
        <f>VLOOKUP($C2550,'Raw-products'!$A$2:$H$1261,MATCH(L$1,'Raw-products'!$A$1:$H$1,0))</f>
        <v>100</v>
      </c>
      <c r="M2550">
        <f>VLOOKUP($C2550,'Raw-products'!$A$2:$H$1261,MATCH(M$1,'Raw-products'!$A$1:$H$1,0))</f>
        <v>44</v>
      </c>
      <c r="N2550" s="5">
        <f t="shared" si="78"/>
        <v>4400</v>
      </c>
      <c r="O2550" cm="1">
        <f t="array" ref="O2550:R2550">_xlfn.XLOOKUP($B2550,'Raw -orders'!$A:$A,'Raw -orders'!$B:$E)</f>
        <v>950</v>
      </c>
      <c r="P2550">
        <v>49647</v>
      </c>
      <c r="Q2550" s="1">
        <v>44340</v>
      </c>
      <c r="R2550" s="1">
        <v>44351</v>
      </c>
      <c r="S2550" t="str" cm="1">
        <f t="array" ref="S2550:Z2550">_xlfn.XLOOKUP($O2550,'Raw - customers'!$A:$A,'Raw - customers'!$B:$I)</f>
        <v>Eustacia Andreassen</v>
      </c>
      <c r="T2550" t="str">
        <v>Male</v>
      </c>
      <c r="U2550">
        <v>43</v>
      </c>
      <c r="V2550" t="str">
        <v>3414 Mia MallApt. 446</v>
      </c>
      <c r="W2550">
        <v>3051</v>
      </c>
      <c r="X2550" t="str">
        <v>Bergefort</v>
      </c>
      <c r="Y2550" t="str">
        <v>Victoria</v>
      </c>
      <c r="Z2550" t="str">
        <v>Australia</v>
      </c>
      <c r="AA2550">
        <v>5</v>
      </c>
      <c r="AB2550" s="3" t="str">
        <f t="shared" si="79"/>
        <v>10 to 20</v>
      </c>
      <c r="AM2550" s="6">
        <v>950</v>
      </c>
      <c r="AN2550" s="6" t="s">
        <v>1396</v>
      </c>
    </row>
    <row r="2551" spans="1:40" x14ac:dyDescent="0.25">
      <c r="A2551">
        <v>2549</v>
      </c>
      <c r="B2551">
        <v>513</v>
      </c>
      <c r="C2551">
        <v>1054</v>
      </c>
      <c r="D2551">
        <v>93</v>
      </c>
      <c r="E2551">
        <v>1</v>
      </c>
      <c r="F2551">
        <v>93</v>
      </c>
      <c r="G2551">
        <v>1</v>
      </c>
      <c r="H2551" t="str">
        <f>VLOOKUP($C2551,'Raw-products'!$A$2:$H$1261,MATCH(H$1,'Raw-products'!$A$1:$H$1,0))</f>
        <v>Trousers</v>
      </c>
      <c r="I2551" t="str">
        <f>VLOOKUP($C2551,'Raw-products'!$A$2:$H$1261,MATCH(I$1,'Raw-products'!$A$1:$H$1,0))</f>
        <v>Joggers</v>
      </c>
      <c r="J2551" t="str">
        <f>VLOOKUP($C2551,'Raw-products'!$A$2:$H$1261,MATCH(J$1,'Raw-products'!$A$1:$H$1,0))</f>
        <v>XL</v>
      </c>
      <c r="K2551" t="str">
        <f>VLOOKUP($C2551,'Raw-products'!$A$2:$H$1261,MATCH(K$1,'Raw-products'!$A$1:$H$1,0))</f>
        <v>red</v>
      </c>
      <c r="L2551">
        <f>VLOOKUP($C2551,'Raw-products'!$A$2:$H$1261,MATCH(L$1,'Raw-products'!$A$1:$H$1,0))</f>
        <v>94</v>
      </c>
      <c r="M2551">
        <f>VLOOKUP($C2551,'Raw-products'!$A$2:$H$1261,MATCH(M$1,'Raw-products'!$A$1:$H$1,0))</f>
        <v>58</v>
      </c>
      <c r="N2551" s="5">
        <f t="shared" si="78"/>
        <v>5452</v>
      </c>
      <c r="O2551" cm="1">
        <f t="array" ref="O2551:R2551">_xlfn.XLOOKUP($B2551,'Raw -orders'!$A:$A,'Raw -orders'!$B:$E)</f>
        <v>950</v>
      </c>
      <c r="P2551">
        <v>49647</v>
      </c>
      <c r="Q2551" s="1">
        <v>44340</v>
      </c>
      <c r="R2551" s="1">
        <v>44351</v>
      </c>
      <c r="S2551" t="str" cm="1">
        <f t="array" ref="S2551:Z2551">_xlfn.XLOOKUP($O2551,'Raw - customers'!$A:$A,'Raw - customers'!$B:$I)</f>
        <v>Eustacia Andreassen</v>
      </c>
      <c r="T2551" t="str">
        <v>Male</v>
      </c>
      <c r="U2551">
        <v>43</v>
      </c>
      <c r="V2551" t="str">
        <v>3414 Mia MallApt. 446</v>
      </c>
      <c r="W2551">
        <v>3051</v>
      </c>
      <c r="X2551" t="str">
        <v>Bergefort</v>
      </c>
      <c r="Y2551" t="str">
        <v>Victoria</v>
      </c>
      <c r="Z2551" t="str">
        <v>Australia</v>
      </c>
      <c r="AA2551">
        <v>5</v>
      </c>
      <c r="AB2551" s="3" t="str">
        <f t="shared" si="79"/>
        <v>10 to 20</v>
      </c>
      <c r="AM2551" s="6">
        <v>950</v>
      </c>
      <c r="AN2551" s="6" t="s">
        <v>1396</v>
      </c>
    </row>
    <row r="2552" spans="1:40" x14ac:dyDescent="0.25">
      <c r="A2552">
        <v>2550</v>
      </c>
      <c r="B2552">
        <v>514</v>
      </c>
      <c r="C2552">
        <v>239</v>
      </c>
      <c r="D2552">
        <v>106</v>
      </c>
      <c r="E2552">
        <v>1</v>
      </c>
      <c r="F2552">
        <v>106</v>
      </c>
      <c r="G2552">
        <v>1</v>
      </c>
      <c r="H2552" t="str">
        <f>VLOOKUP($C2552,'Raw-products'!$A$2:$H$1261,MATCH(H$1,'Raw-products'!$A$1:$H$1,0))</f>
        <v>Shirt</v>
      </c>
      <c r="I2552" t="str">
        <f>VLOOKUP($C2552,'Raw-products'!$A$2:$H$1261,MATCH(I$1,'Raw-products'!$A$1:$H$1,0))</f>
        <v>Chambray</v>
      </c>
      <c r="J2552" t="str">
        <f>VLOOKUP($C2552,'Raw-products'!$A$2:$H$1261,MATCH(J$1,'Raw-products'!$A$1:$H$1,0))</f>
        <v>XL</v>
      </c>
      <c r="K2552" t="str">
        <f>VLOOKUP($C2552,'Raw-products'!$A$2:$H$1261,MATCH(K$1,'Raw-products'!$A$1:$H$1,0))</f>
        <v>indigo</v>
      </c>
      <c r="L2552">
        <f>VLOOKUP($C2552,'Raw-products'!$A$2:$H$1261,MATCH(L$1,'Raw-products'!$A$1:$H$1,0))</f>
        <v>105</v>
      </c>
      <c r="M2552">
        <f>VLOOKUP($C2552,'Raw-products'!$A$2:$H$1261,MATCH(M$1,'Raw-products'!$A$1:$H$1,0))</f>
        <v>61</v>
      </c>
      <c r="N2552" s="5">
        <f t="shared" si="78"/>
        <v>6405</v>
      </c>
      <c r="O2552" cm="1">
        <f t="array" ref="O2552:R2552">_xlfn.XLOOKUP($B2552,'Raw -orders'!$A:$A,'Raw -orders'!$B:$E)</f>
        <v>740</v>
      </c>
      <c r="P2552">
        <v>13918</v>
      </c>
      <c r="Q2552" s="1">
        <v>44389</v>
      </c>
      <c r="R2552" s="1">
        <v>44399</v>
      </c>
      <c r="S2552" t="str" cm="1">
        <f t="array" ref="S2552:Z2552">_xlfn.XLOOKUP($O2552,'Raw - customers'!$A:$A,'Raw - customers'!$B:$I)</f>
        <v>Meryl Neeson</v>
      </c>
      <c r="T2552" t="str">
        <v>Non-binary</v>
      </c>
      <c r="U2552">
        <v>73</v>
      </c>
      <c r="V2552" t="str">
        <v>7490 Lily WaySuite 419</v>
      </c>
      <c r="W2552">
        <v>531</v>
      </c>
      <c r="X2552" t="str">
        <v>Port Molly</v>
      </c>
      <c r="Y2552" t="str">
        <v>Tasmania</v>
      </c>
      <c r="Z2552" t="str">
        <v>Australia</v>
      </c>
      <c r="AA2552">
        <v>7</v>
      </c>
      <c r="AB2552" s="3" t="str">
        <f t="shared" si="79"/>
        <v>0 to 10</v>
      </c>
      <c r="AM2552" s="6">
        <v>740</v>
      </c>
      <c r="AN2552" s="6" t="s">
        <v>1414</v>
      </c>
    </row>
    <row r="2553" spans="1:40" x14ac:dyDescent="0.25">
      <c r="A2553">
        <v>2551</v>
      </c>
      <c r="B2553">
        <v>514</v>
      </c>
      <c r="C2553">
        <v>816</v>
      </c>
      <c r="D2553">
        <v>117</v>
      </c>
      <c r="E2553">
        <v>1</v>
      </c>
      <c r="F2553">
        <v>117</v>
      </c>
      <c r="G2553">
        <v>1</v>
      </c>
      <c r="H2553" t="str">
        <f>VLOOKUP($C2553,'Raw-products'!$A$2:$H$1261,MATCH(H$1,'Raw-products'!$A$1:$H$1,0))</f>
        <v>Jacket</v>
      </c>
      <c r="I2553" t="str">
        <f>VLOOKUP($C2553,'Raw-products'!$A$2:$H$1261,MATCH(I$1,'Raw-products'!$A$1:$H$1,0))</f>
        <v>Shearling</v>
      </c>
      <c r="J2553" t="str">
        <f>VLOOKUP($C2553,'Raw-products'!$A$2:$H$1261,MATCH(J$1,'Raw-products'!$A$1:$H$1,0))</f>
        <v>S</v>
      </c>
      <c r="K2553" t="str">
        <f>VLOOKUP($C2553,'Raw-products'!$A$2:$H$1261,MATCH(K$1,'Raw-products'!$A$1:$H$1,0))</f>
        <v>yellow</v>
      </c>
      <c r="L2553">
        <f>VLOOKUP($C2553,'Raw-products'!$A$2:$H$1261,MATCH(L$1,'Raw-products'!$A$1:$H$1,0))</f>
        <v>95</v>
      </c>
      <c r="M2553">
        <f>VLOOKUP($C2553,'Raw-products'!$A$2:$H$1261,MATCH(M$1,'Raw-products'!$A$1:$H$1,0))</f>
        <v>48</v>
      </c>
      <c r="N2553" s="5">
        <f t="shared" si="78"/>
        <v>4560</v>
      </c>
      <c r="O2553" cm="1">
        <f t="array" ref="O2553:R2553">_xlfn.XLOOKUP($B2553,'Raw -orders'!$A:$A,'Raw -orders'!$B:$E)</f>
        <v>740</v>
      </c>
      <c r="P2553">
        <v>13918</v>
      </c>
      <c r="Q2553" s="1">
        <v>44389</v>
      </c>
      <c r="R2553" s="1">
        <v>44399</v>
      </c>
      <c r="S2553" t="str" cm="1">
        <f t="array" ref="S2553:Z2553">_xlfn.XLOOKUP($O2553,'Raw - customers'!$A:$A,'Raw - customers'!$B:$I)</f>
        <v>Meryl Neeson</v>
      </c>
      <c r="T2553" t="str">
        <v>Non-binary</v>
      </c>
      <c r="U2553">
        <v>73</v>
      </c>
      <c r="V2553" t="str">
        <v>7490 Lily WaySuite 419</v>
      </c>
      <c r="W2553">
        <v>531</v>
      </c>
      <c r="X2553" t="str">
        <v>Port Molly</v>
      </c>
      <c r="Y2553" t="str">
        <v>Tasmania</v>
      </c>
      <c r="Z2553" t="str">
        <v>Australia</v>
      </c>
      <c r="AA2553">
        <v>7</v>
      </c>
      <c r="AB2553" s="3" t="str">
        <f t="shared" si="79"/>
        <v>0 to 10</v>
      </c>
      <c r="AM2553" s="6">
        <v>740</v>
      </c>
      <c r="AN2553" s="6" t="s">
        <v>1414</v>
      </c>
    </row>
    <row r="2554" spans="1:40" x14ac:dyDescent="0.25">
      <c r="A2554">
        <v>2552</v>
      </c>
      <c r="B2554">
        <v>514</v>
      </c>
      <c r="C2554">
        <v>210</v>
      </c>
      <c r="D2554">
        <v>106</v>
      </c>
      <c r="E2554">
        <v>2</v>
      </c>
      <c r="F2554">
        <v>212</v>
      </c>
      <c r="G2554">
        <v>1</v>
      </c>
      <c r="H2554" t="str">
        <f>VLOOKUP($C2554,'Raw-products'!$A$2:$H$1261,MATCH(H$1,'Raw-products'!$A$1:$H$1,0))</f>
        <v>Shirt</v>
      </c>
      <c r="I2554" t="str">
        <f>VLOOKUP($C2554,'Raw-products'!$A$2:$H$1261,MATCH(I$1,'Raw-products'!$A$1:$H$1,0))</f>
        <v>Chambray</v>
      </c>
      <c r="J2554" t="str">
        <f>VLOOKUP($C2554,'Raw-products'!$A$2:$H$1261,MATCH(J$1,'Raw-products'!$A$1:$H$1,0))</f>
        <v>XS</v>
      </c>
      <c r="K2554" t="str">
        <f>VLOOKUP($C2554,'Raw-products'!$A$2:$H$1261,MATCH(K$1,'Raw-products'!$A$1:$H$1,0))</f>
        <v>red</v>
      </c>
      <c r="L2554">
        <f>VLOOKUP($C2554,'Raw-products'!$A$2:$H$1261,MATCH(L$1,'Raw-products'!$A$1:$H$1,0))</f>
        <v>105</v>
      </c>
      <c r="M2554">
        <f>VLOOKUP($C2554,'Raw-products'!$A$2:$H$1261,MATCH(M$1,'Raw-products'!$A$1:$H$1,0))</f>
        <v>48</v>
      </c>
      <c r="N2554" s="5">
        <f t="shared" si="78"/>
        <v>5040</v>
      </c>
      <c r="O2554" cm="1">
        <f t="array" ref="O2554:R2554">_xlfn.XLOOKUP($B2554,'Raw -orders'!$A:$A,'Raw -orders'!$B:$E)</f>
        <v>740</v>
      </c>
      <c r="P2554">
        <v>13918</v>
      </c>
      <c r="Q2554" s="1">
        <v>44389</v>
      </c>
      <c r="R2554" s="1">
        <v>44399</v>
      </c>
      <c r="S2554" t="str" cm="1">
        <f t="array" ref="S2554:Z2554">_xlfn.XLOOKUP($O2554,'Raw - customers'!$A:$A,'Raw - customers'!$B:$I)</f>
        <v>Meryl Neeson</v>
      </c>
      <c r="T2554" t="str">
        <v>Non-binary</v>
      </c>
      <c r="U2554">
        <v>73</v>
      </c>
      <c r="V2554" t="str">
        <v>7490 Lily WaySuite 419</v>
      </c>
      <c r="W2554">
        <v>531</v>
      </c>
      <c r="X2554" t="str">
        <v>Port Molly</v>
      </c>
      <c r="Y2554" t="str">
        <v>Tasmania</v>
      </c>
      <c r="Z2554" t="str">
        <v>Australia</v>
      </c>
      <c r="AA2554">
        <v>7</v>
      </c>
      <c r="AB2554" s="3" t="str">
        <f t="shared" si="79"/>
        <v>0 to 10</v>
      </c>
      <c r="AM2554" s="6">
        <v>740</v>
      </c>
      <c r="AN2554" s="6" t="s">
        <v>1414</v>
      </c>
    </row>
    <row r="2555" spans="1:40" x14ac:dyDescent="0.25">
      <c r="A2555">
        <v>2553</v>
      </c>
      <c r="B2555">
        <v>515</v>
      </c>
      <c r="C2555">
        <v>576</v>
      </c>
      <c r="D2555">
        <v>100</v>
      </c>
      <c r="E2555">
        <v>1</v>
      </c>
      <c r="F2555">
        <v>100</v>
      </c>
      <c r="G2555">
        <v>1</v>
      </c>
      <c r="H2555" t="str">
        <f>VLOOKUP($C2555,'Raw-products'!$A$2:$H$1261,MATCH(H$1,'Raw-products'!$A$1:$H$1,0))</f>
        <v>Jacket</v>
      </c>
      <c r="I2555" t="str">
        <f>VLOOKUP($C2555,'Raw-products'!$A$2:$H$1261,MATCH(I$1,'Raw-products'!$A$1:$H$1,0))</f>
        <v>Bomber</v>
      </c>
      <c r="J2555" t="str">
        <f>VLOOKUP($C2555,'Raw-products'!$A$2:$H$1261,MATCH(J$1,'Raw-products'!$A$1:$H$1,0))</f>
        <v>S</v>
      </c>
      <c r="K2555" t="str">
        <f>VLOOKUP($C2555,'Raw-products'!$A$2:$H$1261,MATCH(K$1,'Raw-products'!$A$1:$H$1,0))</f>
        <v>green</v>
      </c>
      <c r="L2555">
        <f>VLOOKUP($C2555,'Raw-products'!$A$2:$H$1261,MATCH(L$1,'Raw-products'!$A$1:$H$1,0))</f>
        <v>90</v>
      </c>
      <c r="M2555">
        <f>VLOOKUP($C2555,'Raw-products'!$A$2:$H$1261,MATCH(M$1,'Raw-products'!$A$1:$H$1,0))</f>
        <v>54</v>
      </c>
      <c r="N2555" s="5">
        <f t="shared" si="78"/>
        <v>4860</v>
      </c>
      <c r="O2555" cm="1">
        <f t="array" ref="O2555:R2555">_xlfn.XLOOKUP($B2555,'Raw -orders'!$A:$A,'Raw -orders'!$B:$E)</f>
        <v>23</v>
      </c>
      <c r="P2555">
        <v>20627</v>
      </c>
      <c r="Q2555" s="1">
        <v>44339</v>
      </c>
      <c r="R2555" s="1">
        <v>44360</v>
      </c>
      <c r="S2555" t="str" cm="1">
        <f t="array" ref="S2555:Z2555">_xlfn.XLOOKUP($O2555,'Raw - customers'!$A:$A,'Raw - customers'!$B:$I)</f>
        <v>Alair Grimwad</v>
      </c>
      <c r="T2555" t="str">
        <v>Female</v>
      </c>
      <c r="U2555">
        <v>32</v>
      </c>
      <c r="V2555" t="str">
        <v>682 Rose CircleApt. 514</v>
      </c>
      <c r="W2555">
        <v>1832</v>
      </c>
      <c r="X2555" t="str">
        <v>North Mia</v>
      </c>
      <c r="Y2555" t="str">
        <v>Tasmania</v>
      </c>
      <c r="Z2555" t="str">
        <v>Australia</v>
      </c>
      <c r="AA2555">
        <v>5</v>
      </c>
      <c r="AB2555" s="3" t="str">
        <f t="shared" si="79"/>
        <v>20 to 30</v>
      </c>
      <c r="AM2555" s="6">
        <v>23</v>
      </c>
      <c r="AN2555" s="6" t="s">
        <v>1414</v>
      </c>
    </row>
    <row r="2556" spans="1:40" x14ac:dyDescent="0.25">
      <c r="A2556">
        <v>2554</v>
      </c>
      <c r="B2556">
        <v>515</v>
      </c>
      <c r="C2556">
        <v>1007</v>
      </c>
      <c r="D2556">
        <v>106</v>
      </c>
      <c r="E2556">
        <v>3</v>
      </c>
      <c r="F2556">
        <v>318</v>
      </c>
      <c r="G2556">
        <v>1</v>
      </c>
      <c r="H2556" t="str">
        <f>VLOOKUP($C2556,'Raw-products'!$A$2:$H$1261,MATCH(H$1,'Raw-products'!$A$1:$H$1,0))</f>
        <v>Trousers</v>
      </c>
      <c r="I2556" t="str">
        <f>VLOOKUP($C2556,'Raw-products'!$A$2:$H$1261,MATCH(I$1,'Raw-products'!$A$1:$H$1,0))</f>
        <v>Wool</v>
      </c>
      <c r="J2556" t="str">
        <f>VLOOKUP($C2556,'Raw-products'!$A$2:$H$1261,MATCH(J$1,'Raw-products'!$A$1:$H$1,0))</f>
        <v>M</v>
      </c>
      <c r="K2556" t="str">
        <f>VLOOKUP($C2556,'Raw-products'!$A$2:$H$1261,MATCH(K$1,'Raw-products'!$A$1:$H$1,0))</f>
        <v>indigo</v>
      </c>
      <c r="L2556">
        <f>VLOOKUP($C2556,'Raw-products'!$A$2:$H$1261,MATCH(L$1,'Raw-products'!$A$1:$H$1,0))</f>
        <v>111</v>
      </c>
      <c r="M2556">
        <f>VLOOKUP($C2556,'Raw-products'!$A$2:$H$1261,MATCH(M$1,'Raw-products'!$A$1:$H$1,0))</f>
        <v>56</v>
      </c>
      <c r="N2556" s="5">
        <f t="shared" si="78"/>
        <v>6216</v>
      </c>
      <c r="O2556" cm="1">
        <f t="array" ref="O2556:R2556">_xlfn.XLOOKUP($B2556,'Raw -orders'!$A:$A,'Raw -orders'!$B:$E)</f>
        <v>23</v>
      </c>
      <c r="P2556">
        <v>20627</v>
      </c>
      <c r="Q2556" s="1">
        <v>44339</v>
      </c>
      <c r="R2556" s="1">
        <v>44360</v>
      </c>
      <c r="S2556" t="str" cm="1">
        <f t="array" ref="S2556:Z2556">_xlfn.XLOOKUP($O2556,'Raw - customers'!$A:$A,'Raw - customers'!$B:$I)</f>
        <v>Alair Grimwad</v>
      </c>
      <c r="T2556" t="str">
        <v>Female</v>
      </c>
      <c r="U2556">
        <v>32</v>
      </c>
      <c r="V2556" t="str">
        <v>682 Rose CircleApt. 514</v>
      </c>
      <c r="W2556">
        <v>1832</v>
      </c>
      <c r="X2556" t="str">
        <v>North Mia</v>
      </c>
      <c r="Y2556" t="str">
        <v>Tasmania</v>
      </c>
      <c r="Z2556" t="str">
        <v>Australia</v>
      </c>
      <c r="AA2556">
        <v>5</v>
      </c>
      <c r="AB2556" s="3" t="str">
        <f t="shared" si="79"/>
        <v>20 to 30</v>
      </c>
      <c r="AM2556" s="6">
        <v>23</v>
      </c>
      <c r="AN2556" s="6" t="s">
        <v>1414</v>
      </c>
    </row>
    <row r="2557" spans="1:40" x14ac:dyDescent="0.25">
      <c r="A2557">
        <v>2555</v>
      </c>
      <c r="B2557">
        <v>515</v>
      </c>
      <c r="C2557">
        <v>817</v>
      </c>
      <c r="D2557">
        <v>117</v>
      </c>
      <c r="E2557">
        <v>1</v>
      </c>
      <c r="F2557">
        <v>117</v>
      </c>
      <c r="G2557">
        <v>1</v>
      </c>
      <c r="H2557" t="str">
        <f>VLOOKUP($C2557,'Raw-products'!$A$2:$H$1261,MATCH(H$1,'Raw-products'!$A$1:$H$1,0))</f>
        <v>Jacket</v>
      </c>
      <c r="I2557" t="str">
        <f>VLOOKUP($C2557,'Raw-products'!$A$2:$H$1261,MATCH(I$1,'Raw-products'!$A$1:$H$1,0))</f>
        <v>Shearling</v>
      </c>
      <c r="J2557" t="str">
        <f>VLOOKUP($C2557,'Raw-products'!$A$2:$H$1261,MATCH(J$1,'Raw-products'!$A$1:$H$1,0))</f>
        <v>M</v>
      </c>
      <c r="K2557" t="str">
        <f>VLOOKUP($C2557,'Raw-products'!$A$2:$H$1261,MATCH(K$1,'Raw-products'!$A$1:$H$1,0))</f>
        <v>yellow</v>
      </c>
      <c r="L2557">
        <f>VLOOKUP($C2557,'Raw-products'!$A$2:$H$1261,MATCH(L$1,'Raw-products'!$A$1:$H$1,0))</f>
        <v>95</v>
      </c>
      <c r="M2557">
        <f>VLOOKUP($C2557,'Raw-products'!$A$2:$H$1261,MATCH(M$1,'Raw-products'!$A$1:$H$1,0))</f>
        <v>60</v>
      </c>
      <c r="N2557" s="5">
        <f t="shared" si="78"/>
        <v>5700</v>
      </c>
      <c r="O2557" cm="1">
        <f t="array" ref="O2557:R2557">_xlfn.XLOOKUP($B2557,'Raw -orders'!$A:$A,'Raw -orders'!$B:$E)</f>
        <v>23</v>
      </c>
      <c r="P2557">
        <v>20627</v>
      </c>
      <c r="Q2557" s="1">
        <v>44339</v>
      </c>
      <c r="R2557" s="1">
        <v>44360</v>
      </c>
      <c r="S2557" t="str" cm="1">
        <f t="array" ref="S2557:Z2557">_xlfn.XLOOKUP($O2557,'Raw - customers'!$A:$A,'Raw - customers'!$B:$I)</f>
        <v>Alair Grimwad</v>
      </c>
      <c r="T2557" t="str">
        <v>Female</v>
      </c>
      <c r="U2557">
        <v>32</v>
      </c>
      <c r="V2557" t="str">
        <v>682 Rose CircleApt. 514</v>
      </c>
      <c r="W2557">
        <v>1832</v>
      </c>
      <c r="X2557" t="str">
        <v>North Mia</v>
      </c>
      <c r="Y2557" t="str">
        <v>Tasmania</v>
      </c>
      <c r="Z2557" t="str">
        <v>Australia</v>
      </c>
      <c r="AA2557">
        <v>5</v>
      </c>
      <c r="AB2557" s="3" t="str">
        <f t="shared" si="79"/>
        <v>20 to 30</v>
      </c>
      <c r="AM2557" s="6">
        <v>23</v>
      </c>
      <c r="AN2557" s="6" t="s">
        <v>1414</v>
      </c>
    </row>
    <row r="2558" spans="1:40" x14ac:dyDescent="0.25">
      <c r="A2558">
        <v>2556</v>
      </c>
      <c r="B2558">
        <v>515</v>
      </c>
      <c r="C2558">
        <v>1057</v>
      </c>
      <c r="D2558">
        <v>93</v>
      </c>
      <c r="E2558">
        <v>2</v>
      </c>
      <c r="F2558">
        <v>186</v>
      </c>
      <c r="G2558">
        <v>1</v>
      </c>
      <c r="H2558" t="str">
        <f>VLOOKUP($C2558,'Raw-products'!$A$2:$H$1261,MATCH(H$1,'Raw-products'!$A$1:$H$1,0))</f>
        <v>Trousers</v>
      </c>
      <c r="I2558" t="str">
        <f>VLOOKUP($C2558,'Raw-products'!$A$2:$H$1261,MATCH(I$1,'Raw-products'!$A$1:$H$1,0))</f>
        <v>Joggers</v>
      </c>
      <c r="J2558" t="str">
        <f>VLOOKUP($C2558,'Raw-products'!$A$2:$H$1261,MATCH(J$1,'Raw-products'!$A$1:$H$1,0))</f>
        <v>M</v>
      </c>
      <c r="K2558" t="str">
        <f>VLOOKUP($C2558,'Raw-products'!$A$2:$H$1261,MATCH(K$1,'Raw-products'!$A$1:$H$1,0))</f>
        <v>orange</v>
      </c>
      <c r="L2558">
        <f>VLOOKUP($C2558,'Raw-products'!$A$2:$H$1261,MATCH(L$1,'Raw-products'!$A$1:$H$1,0))</f>
        <v>94</v>
      </c>
      <c r="M2558">
        <f>VLOOKUP($C2558,'Raw-products'!$A$2:$H$1261,MATCH(M$1,'Raw-products'!$A$1:$H$1,0))</f>
        <v>52</v>
      </c>
      <c r="N2558" s="5">
        <f t="shared" si="78"/>
        <v>4888</v>
      </c>
      <c r="O2558" cm="1">
        <f t="array" ref="O2558:R2558">_xlfn.XLOOKUP($B2558,'Raw -orders'!$A:$A,'Raw -orders'!$B:$E)</f>
        <v>23</v>
      </c>
      <c r="P2558">
        <v>20627</v>
      </c>
      <c r="Q2558" s="1">
        <v>44339</v>
      </c>
      <c r="R2558" s="1">
        <v>44360</v>
      </c>
      <c r="S2558" t="str" cm="1">
        <f t="array" ref="S2558:Z2558">_xlfn.XLOOKUP($O2558,'Raw - customers'!$A:$A,'Raw - customers'!$B:$I)</f>
        <v>Alair Grimwad</v>
      </c>
      <c r="T2558" t="str">
        <v>Female</v>
      </c>
      <c r="U2558">
        <v>32</v>
      </c>
      <c r="V2558" t="str">
        <v>682 Rose CircleApt. 514</v>
      </c>
      <c r="W2558">
        <v>1832</v>
      </c>
      <c r="X2558" t="str">
        <v>North Mia</v>
      </c>
      <c r="Y2558" t="str">
        <v>Tasmania</v>
      </c>
      <c r="Z2558" t="str">
        <v>Australia</v>
      </c>
      <c r="AA2558">
        <v>5</v>
      </c>
      <c r="AB2558" s="3" t="str">
        <f t="shared" si="79"/>
        <v>20 to 30</v>
      </c>
      <c r="AM2558" s="6">
        <v>23</v>
      </c>
      <c r="AN2558" s="6" t="s">
        <v>1414</v>
      </c>
    </row>
    <row r="2559" spans="1:40" x14ac:dyDescent="0.25">
      <c r="A2559">
        <v>2557</v>
      </c>
      <c r="B2559">
        <v>515</v>
      </c>
      <c r="C2559">
        <v>346</v>
      </c>
      <c r="D2559">
        <v>109</v>
      </c>
      <c r="E2559">
        <v>1</v>
      </c>
      <c r="F2559">
        <v>109</v>
      </c>
      <c r="G2559">
        <v>1</v>
      </c>
      <c r="H2559" t="str">
        <f>VLOOKUP($C2559,'Raw-products'!$A$2:$H$1261,MATCH(H$1,'Raw-products'!$A$1:$H$1,0))</f>
        <v>Shirt</v>
      </c>
      <c r="I2559" t="str">
        <f>VLOOKUP($C2559,'Raw-products'!$A$2:$H$1261,MATCH(I$1,'Raw-products'!$A$1:$H$1,0))</f>
        <v>Mandarin Collar</v>
      </c>
      <c r="J2559" t="str">
        <f>VLOOKUP($C2559,'Raw-products'!$A$2:$H$1261,MATCH(J$1,'Raw-products'!$A$1:$H$1,0))</f>
        <v>S</v>
      </c>
      <c r="K2559" t="str">
        <f>VLOOKUP($C2559,'Raw-products'!$A$2:$H$1261,MATCH(K$1,'Raw-products'!$A$1:$H$1,0))</f>
        <v>violet</v>
      </c>
      <c r="L2559">
        <f>VLOOKUP($C2559,'Raw-products'!$A$2:$H$1261,MATCH(L$1,'Raw-products'!$A$1:$H$1,0))</f>
        <v>108</v>
      </c>
      <c r="M2559">
        <f>VLOOKUP($C2559,'Raw-products'!$A$2:$H$1261,MATCH(M$1,'Raw-products'!$A$1:$H$1,0))</f>
        <v>73</v>
      </c>
      <c r="N2559" s="5">
        <f t="shared" si="78"/>
        <v>7884</v>
      </c>
      <c r="O2559" cm="1">
        <f t="array" ref="O2559:R2559">_xlfn.XLOOKUP($B2559,'Raw -orders'!$A:$A,'Raw -orders'!$B:$E)</f>
        <v>23</v>
      </c>
      <c r="P2559">
        <v>20627</v>
      </c>
      <c r="Q2559" s="1">
        <v>44339</v>
      </c>
      <c r="R2559" s="1">
        <v>44360</v>
      </c>
      <c r="S2559" t="str" cm="1">
        <f t="array" ref="S2559:Z2559">_xlfn.XLOOKUP($O2559,'Raw - customers'!$A:$A,'Raw - customers'!$B:$I)</f>
        <v>Alair Grimwad</v>
      </c>
      <c r="T2559" t="str">
        <v>Female</v>
      </c>
      <c r="U2559">
        <v>32</v>
      </c>
      <c r="V2559" t="str">
        <v>682 Rose CircleApt. 514</v>
      </c>
      <c r="W2559">
        <v>1832</v>
      </c>
      <c r="X2559" t="str">
        <v>North Mia</v>
      </c>
      <c r="Y2559" t="str">
        <v>Tasmania</v>
      </c>
      <c r="Z2559" t="str">
        <v>Australia</v>
      </c>
      <c r="AA2559">
        <v>5</v>
      </c>
      <c r="AB2559" s="3" t="str">
        <f t="shared" si="79"/>
        <v>20 to 30</v>
      </c>
      <c r="AM2559" s="6">
        <v>23</v>
      </c>
      <c r="AN2559" s="6" t="s">
        <v>1414</v>
      </c>
    </row>
    <row r="2560" spans="1:40" x14ac:dyDescent="0.25">
      <c r="A2560">
        <v>2558</v>
      </c>
      <c r="B2560">
        <v>515</v>
      </c>
      <c r="C2560">
        <v>1181</v>
      </c>
      <c r="D2560">
        <v>99</v>
      </c>
      <c r="E2560">
        <v>1</v>
      </c>
      <c r="F2560">
        <v>99</v>
      </c>
      <c r="G2560">
        <v>1</v>
      </c>
      <c r="H2560" t="str">
        <f>VLOOKUP($C2560,'Raw-products'!$A$2:$H$1261,MATCH(H$1,'Raw-products'!$A$1:$H$1,0))</f>
        <v>Trousers</v>
      </c>
      <c r="I2560" t="str">
        <f>VLOOKUP($C2560,'Raw-products'!$A$2:$H$1261,MATCH(I$1,'Raw-products'!$A$1:$H$1,0))</f>
        <v>High-Waisted</v>
      </c>
      <c r="J2560" t="str">
        <f>VLOOKUP($C2560,'Raw-products'!$A$2:$H$1261,MATCH(J$1,'Raw-products'!$A$1:$H$1,0))</f>
        <v>S</v>
      </c>
      <c r="K2560" t="str">
        <f>VLOOKUP($C2560,'Raw-products'!$A$2:$H$1261,MATCH(K$1,'Raw-products'!$A$1:$H$1,0))</f>
        <v>indigo</v>
      </c>
      <c r="L2560">
        <f>VLOOKUP($C2560,'Raw-products'!$A$2:$H$1261,MATCH(L$1,'Raw-products'!$A$1:$H$1,0))</f>
        <v>98</v>
      </c>
      <c r="M2560">
        <f>VLOOKUP($C2560,'Raw-products'!$A$2:$H$1261,MATCH(M$1,'Raw-products'!$A$1:$H$1,0))</f>
        <v>79</v>
      </c>
      <c r="N2560" s="5">
        <f t="shared" si="78"/>
        <v>7742</v>
      </c>
      <c r="O2560" cm="1">
        <f t="array" ref="O2560:R2560">_xlfn.XLOOKUP($B2560,'Raw -orders'!$A:$A,'Raw -orders'!$B:$E)</f>
        <v>23</v>
      </c>
      <c r="P2560">
        <v>20627</v>
      </c>
      <c r="Q2560" s="1">
        <v>44339</v>
      </c>
      <c r="R2560" s="1">
        <v>44360</v>
      </c>
      <c r="S2560" t="str" cm="1">
        <f t="array" ref="S2560:Z2560">_xlfn.XLOOKUP($O2560,'Raw - customers'!$A:$A,'Raw - customers'!$B:$I)</f>
        <v>Alair Grimwad</v>
      </c>
      <c r="T2560" t="str">
        <v>Female</v>
      </c>
      <c r="U2560">
        <v>32</v>
      </c>
      <c r="V2560" t="str">
        <v>682 Rose CircleApt. 514</v>
      </c>
      <c r="W2560">
        <v>1832</v>
      </c>
      <c r="X2560" t="str">
        <v>North Mia</v>
      </c>
      <c r="Y2560" t="str">
        <v>Tasmania</v>
      </c>
      <c r="Z2560" t="str">
        <v>Australia</v>
      </c>
      <c r="AA2560">
        <v>5</v>
      </c>
      <c r="AB2560" s="3" t="str">
        <f t="shared" si="79"/>
        <v>20 to 30</v>
      </c>
      <c r="AM2560" s="6">
        <v>23</v>
      </c>
      <c r="AN2560" s="6" t="s">
        <v>1414</v>
      </c>
    </row>
    <row r="2561" spans="1:40" x14ac:dyDescent="0.25">
      <c r="A2561">
        <v>2559</v>
      </c>
      <c r="B2561">
        <v>515</v>
      </c>
      <c r="C2561">
        <v>860</v>
      </c>
      <c r="D2561">
        <v>113</v>
      </c>
      <c r="E2561">
        <v>3</v>
      </c>
      <c r="F2561">
        <v>339</v>
      </c>
      <c r="G2561">
        <v>1</v>
      </c>
      <c r="H2561" t="str">
        <f>VLOOKUP($C2561,'Raw-products'!$A$2:$H$1261,MATCH(H$1,'Raw-products'!$A$1:$H$1,0))</f>
        <v>Trousers</v>
      </c>
      <c r="I2561" t="str">
        <f>VLOOKUP($C2561,'Raw-products'!$A$2:$H$1261,MATCH(I$1,'Raw-products'!$A$1:$H$1,0))</f>
        <v>Chinos</v>
      </c>
      <c r="J2561" t="str">
        <f>VLOOKUP($C2561,'Raw-products'!$A$2:$H$1261,MATCH(J$1,'Raw-products'!$A$1:$H$1,0))</f>
        <v>XS</v>
      </c>
      <c r="K2561" t="str">
        <f>VLOOKUP($C2561,'Raw-products'!$A$2:$H$1261,MATCH(K$1,'Raw-products'!$A$1:$H$1,0))</f>
        <v>blue</v>
      </c>
      <c r="L2561">
        <f>VLOOKUP($C2561,'Raw-products'!$A$2:$H$1261,MATCH(L$1,'Raw-products'!$A$1:$H$1,0))</f>
        <v>100</v>
      </c>
      <c r="M2561">
        <f>VLOOKUP($C2561,'Raw-products'!$A$2:$H$1261,MATCH(M$1,'Raw-products'!$A$1:$H$1,0))</f>
        <v>69</v>
      </c>
      <c r="N2561" s="5">
        <f t="shared" si="78"/>
        <v>6900</v>
      </c>
      <c r="O2561" cm="1">
        <f t="array" ref="O2561:R2561">_xlfn.XLOOKUP($B2561,'Raw -orders'!$A:$A,'Raw -orders'!$B:$E)</f>
        <v>23</v>
      </c>
      <c r="P2561">
        <v>20627</v>
      </c>
      <c r="Q2561" s="1">
        <v>44339</v>
      </c>
      <c r="R2561" s="1">
        <v>44360</v>
      </c>
      <c r="S2561" t="str" cm="1">
        <f t="array" ref="S2561:Z2561">_xlfn.XLOOKUP($O2561,'Raw - customers'!$A:$A,'Raw - customers'!$B:$I)</f>
        <v>Alair Grimwad</v>
      </c>
      <c r="T2561" t="str">
        <v>Female</v>
      </c>
      <c r="U2561">
        <v>32</v>
      </c>
      <c r="V2561" t="str">
        <v>682 Rose CircleApt. 514</v>
      </c>
      <c r="W2561">
        <v>1832</v>
      </c>
      <c r="X2561" t="str">
        <v>North Mia</v>
      </c>
      <c r="Y2561" t="str">
        <v>Tasmania</v>
      </c>
      <c r="Z2561" t="str">
        <v>Australia</v>
      </c>
      <c r="AA2561">
        <v>5</v>
      </c>
      <c r="AB2561" s="3" t="str">
        <f t="shared" si="79"/>
        <v>20 to 30</v>
      </c>
      <c r="AM2561" s="6">
        <v>23</v>
      </c>
      <c r="AN2561" s="6" t="s">
        <v>1414</v>
      </c>
    </row>
    <row r="2562" spans="1:40" x14ac:dyDescent="0.25">
      <c r="A2562">
        <v>2560</v>
      </c>
      <c r="B2562">
        <v>516</v>
      </c>
      <c r="C2562">
        <v>1093</v>
      </c>
      <c r="D2562">
        <v>115</v>
      </c>
      <c r="E2562">
        <v>2</v>
      </c>
      <c r="F2562">
        <v>230</v>
      </c>
      <c r="G2562">
        <v>1</v>
      </c>
      <c r="H2562" t="str">
        <f>VLOOKUP($C2562,'Raw-products'!$A$2:$H$1261,MATCH(H$1,'Raw-products'!$A$1:$H$1,0))</f>
        <v>Trousers</v>
      </c>
      <c r="I2562" t="str">
        <f>VLOOKUP($C2562,'Raw-products'!$A$2:$H$1261,MATCH(I$1,'Raw-products'!$A$1:$H$1,0))</f>
        <v>Cropped</v>
      </c>
      <c r="J2562" t="str">
        <f>VLOOKUP($C2562,'Raw-products'!$A$2:$H$1261,MATCH(J$1,'Raw-products'!$A$1:$H$1,0))</f>
        <v>L</v>
      </c>
      <c r="K2562" t="str">
        <f>VLOOKUP($C2562,'Raw-products'!$A$2:$H$1261,MATCH(K$1,'Raw-products'!$A$1:$H$1,0))</f>
        <v>orange</v>
      </c>
      <c r="L2562">
        <f>VLOOKUP($C2562,'Raw-products'!$A$2:$H$1261,MATCH(L$1,'Raw-products'!$A$1:$H$1,0))</f>
        <v>99</v>
      </c>
      <c r="M2562">
        <f>VLOOKUP($C2562,'Raw-products'!$A$2:$H$1261,MATCH(M$1,'Raw-products'!$A$1:$H$1,0))</f>
        <v>79</v>
      </c>
      <c r="N2562" s="5">
        <f t="shared" si="78"/>
        <v>7821</v>
      </c>
      <c r="O2562" cm="1">
        <f t="array" ref="O2562:R2562">_xlfn.XLOOKUP($B2562,'Raw -orders'!$A:$A,'Raw -orders'!$B:$E)</f>
        <v>506</v>
      </c>
      <c r="P2562">
        <v>20934</v>
      </c>
      <c r="Q2562" s="1">
        <v>44337</v>
      </c>
      <c r="R2562" s="1">
        <v>44342</v>
      </c>
      <c r="S2562" t="str" cm="1">
        <f t="array" ref="S2562:Z2562">_xlfn.XLOOKUP($O2562,'Raw - customers'!$A:$A,'Raw - customers'!$B:$I)</f>
        <v>Eddie Elcott</v>
      </c>
      <c r="T2562" t="str">
        <v>Agender</v>
      </c>
      <c r="U2562">
        <v>37</v>
      </c>
      <c r="V2562" t="str">
        <v>26 Levi CrestSuite 002</v>
      </c>
      <c r="W2562">
        <v>8757</v>
      </c>
      <c r="X2562" t="str">
        <v>South Hugoberg</v>
      </c>
      <c r="Y2562" t="str">
        <v>Australian Capital Territory</v>
      </c>
      <c r="Z2562" t="str">
        <v>Australia</v>
      </c>
      <c r="AA2562">
        <v>5</v>
      </c>
      <c r="AB2562" s="3" t="str">
        <f t="shared" si="79"/>
        <v>0 to 10</v>
      </c>
      <c r="AM2562" s="6">
        <v>506</v>
      </c>
      <c r="AN2562" s="6" t="s">
        <v>1350</v>
      </c>
    </row>
    <row r="2563" spans="1:40" x14ac:dyDescent="0.25">
      <c r="A2563">
        <v>2561</v>
      </c>
      <c r="B2563">
        <v>516</v>
      </c>
      <c r="C2563">
        <v>1092</v>
      </c>
      <c r="D2563">
        <v>115</v>
      </c>
      <c r="E2563">
        <v>2</v>
      </c>
      <c r="F2563">
        <v>230</v>
      </c>
      <c r="G2563">
        <v>1</v>
      </c>
      <c r="H2563" t="str">
        <f>VLOOKUP($C2563,'Raw-products'!$A$2:$H$1261,MATCH(H$1,'Raw-products'!$A$1:$H$1,0))</f>
        <v>Trousers</v>
      </c>
      <c r="I2563" t="str">
        <f>VLOOKUP($C2563,'Raw-products'!$A$2:$H$1261,MATCH(I$1,'Raw-products'!$A$1:$H$1,0))</f>
        <v>Cropped</v>
      </c>
      <c r="J2563" t="str">
        <f>VLOOKUP($C2563,'Raw-products'!$A$2:$H$1261,MATCH(J$1,'Raw-products'!$A$1:$H$1,0))</f>
        <v>M</v>
      </c>
      <c r="K2563" t="str">
        <f>VLOOKUP($C2563,'Raw-products'!$A$2:$H$1261,MATCH(K$1,'Raw-products'!$A$1:$H$1,0))</f>
        <v>orange</v>
      </c>
      <c r="L2563">
        <f>VLOOKUP($C2563,'Raw-products'!$A$2:$H$1261,MATCH(L$1,'Raw-products'!$A$1:$H$1,0))</f>
        <v>99</v>
      </c>
      <c r="M2563">
        <f>VLOOKUP($C2563,'Raw-products'!$A$2:$H$1261,MATCH(M$1,'Raw-products'!$A$1:$H$1,0))</f>
        <v>56</v>
      </c>
      <c r="N2563" s="5">
        <f t="shared" ref="N2563:N2626" si="80">$L2563*$M2563</f>
        <v>5544</v>
      </c>
      <c r="O2563" cm="1">
        <f t="array" ref="O2563:R2563">_xlfn.XLOOKUP($B2563,'Raw -orders'!$A:$A,'Raw -orders'!$B:$E)</f>
        <v>506</v>
      </c>
      <c r="P2563">
        <v>20934</v>
      </c>
      <c r="Q2563" s="1">
        <v>44337</v>
      </c>
      <c r="R2563" s="1">
        <v>44342</v>
      </c>
      <c r="S2563" t="str" cm="1">
        <f t="array" ref="S2563:Z2563">_xlfn.XLOOKUP($O2563,'Raw - customers'!$A:$A,'Raw - customers'!$B:$I)</f>
        <v>Eddie Elcott</v>
      </c>
      <c r="T2563" t="str">
        <v>Agender</v>
      </c>
      <c r="U2563">
        <v>37</v>
      </c>
      <c r="V2563" t="str">
        <v>26 Levi CrestSuite 002</v>
      </c>
      <c r="W2563">
        <v>8757</v>
      </c>
      <c r="X2563" t="str">
        <v>South Hugoberg</v>
      </c>
      <c r="Y2563" t="str">
        <v>Australian Capital Territory</v>
      </c>
      <c r="Z2563" t="str">
        <v>Australia</v>
      </c>
      <c r="AA2563">
        <v>5</v>
      </c>
      <c r="AB2563" s="3" t="str">
        <f t="shared" ref="AB2563:AB2626" si="81">IF(AND(DATEDIF($Q2563,$R2563,"D")&gt;0,DATEDIF($Q2563,$R2563,"D")&lt;=10),"0 to 10",IF(AND(DATEDIF($Q2563,$R2563,"D")&gt;10,DATEDIF($Q2563,$R2563,"D")&lt;=20),"10 to 20",IF(AND(DATEDIF($Q2563,$R2563,"D")&gt;20,DATEDIF($Q2563,$R2563,"D")&lt;=30),"20 to 30")))</f>
        <v>0 to 10</v>
      </c>
      <c r="AM2563" s="6">
        <v>506</v>
      </c>
      <c r="AN2563" s="6" t="s">
        <v>1350</v>
      </c>
    </row>
    <row r="2564" spans="1:40" x14ac:dyDescent="0.25">
      <c r="A2564">
        <v>2562</v>
      </c>
      <c r="B2564">
        <v>516</v>
      </c>
      <c r="C2564">
        <v>399</v>
      </c>
      <c r="D2564">
        <v>119</v>
      </c>
      <c r="E2564">
        <v>1</v>
      </c>
      <c r="F2564">
        <v>119</v>
      </c>
      <c r="G2564">
        <v>1</v>
      </c>
      <c r="H2564" t="str">
        <f>VLOOKUP($C2564,'Raw-products'!$A$2:$H$1261,MATCH(H$1,'Raw-products'!$A$1:$H$1,0))</f>
        <v>Shirt</v>
      </c>
      <c r="I2564" t="str">
        <f>VLOOKUP($C2564,'Raw-products'!$A$2:$H$1261,MATCH(I$1,'Raw-products'!$A$1:$H$1,0))</f>
        <v>Casual Slim Fit</v>
      </c>
      <c r="J2564" t="str">
        <f>VLOOKUP($C2564,'Raw-products'!$A$2:$H$1261,MATCH(J$1,'Raw-products'!$A$1:$H$1,0))</f>
        <v>XL</v>
      </c>
      <c r="K2564" t="str">
        <f>VLOOKUP($C2564,'Raw-products'!$A$2:$H$1261,MATCH(K$1,'Raw-products'!$A$1:$H$1,0))</f>
        <v>yellow</v>
      </c>
      <c r="L2564">
        <f>VLOOKUP($C2564,'Raw-products'!$A$2:$H$1261,MATCH(L$1,'Raw-products'!$A$1:$H$1,0))</f>
        <v>113</v>
      </c>
      <c r="M2564">
        <f>VLOOKUP($C2564,'Raw-products'!$A$2:$H$1261,MATCH(M$1,'Raw-products'!$A$1:$H$1,0))</f>
        <v>78</v>
      </c>
      <c r="N2564" s="5">
        <f t="shared" si="80"/>
        <v>8814</v>
      </c>
      <c r="O2564" cm="1">
        <f t="array" ref="O2564:R2564">_xlfn.XLOOKUP($B2564,'Raw -orders'!$A:$A,'Raw -orders'!$B:$E)</f>
        <v>506</v>
      </c>
      <c r="P2564">
        <v>20934</v>
      </c>
      <c r="Q2564" s="1">
        <v>44337</v>
      </c>
      <c r="R2564" s="1">
        <v>44342</v>
      </c>
      <c r="S2564" t="str" cm="1">
        <f t="array" ref="S2564:Z2564">_xlfn.XLOOKUP($O2564,'Raw - customers'!$A:$A,'Raw - customers'!$B:$I)</f>
        <v>Eddie Elcott</v>
      </c>
      <c r="T2564" t="str">
        <v>Agender</v>
      </c>
      <c r="U2564">
        <v>37</v>
      </c>
      <c r="V2564" t="str">
        <v>26 Levi CrestSuite 002</v>
      </c>
      <c r="W2564">
        <v>8757</v>
      </c>
      <c r="X2564" t="str">
        <v>South Hugoberg</v>
      </c>
      <c r="Y2564" t="str">
        <v>Australian Capital Territory</v>
      </c>
      <c r="Z2564" t="str">
        <v>Australia</v>
      </c>
      <c r="AA2564">
        <v>5</v>
      </c>
      <c r="AB2564" s="3" t="str">
        <f t="shared" si="81"/>
        <v>0 to 10</v>
      </c>
      <c r="AM2564" s="6">
        <v>506</v>
      </c>
      <c r="AN2564" s="6" t="s">
        <v>1350</v>
      </c>
    </row>
    <row r="2565" spans="1:40" x14ac:dyDescent="0.25">
      <c r="A2565">
        <v>2563</v>
      </c>
      <c r="B2565">
        <v>516</v>
      </c>
      <c r="C2565">
        <v>1121</v>
      </c>
      <c r="D2565">
        <v>102</v>
      </c>
      <c r="E2565">
        <v>3</v>
      </c>
      <c r="F2565">
        <v>306</v>
      </c>
      <c r="G2565">
        <v>1</v>
      </c>
      <c r="H2565" t="str">
        <f>VLOOKUP($C2565,'Raw-products'!$A$2:$H$1261,MATCH(H$1,'Raw-products'!$A$1:$H$1,0))</f>
        <v>Trousers</v>
      </c>
      <c r="I2565" t="str">
        <f>VLOOKUP($C2565,'Raw-products'!$A$2:$H$1261,MATCH(I$1,'Raw-products'!$A$1:$H$1,0))</f>
        <v>Cargo Pants</v>
      </c>
      <c r="J2565" t="str">
        <f>VLOOKUP($C2565,'Raw-products'!$A$2:$H$1261,MATCH(J$1,'Raw-products'!$A$1:$H$1,0))</f>
        <v>S</v>
      </c>
      <c r="K2565" t="str">
        <f>VLOOKUP($C2565,'Raw-products'!$A$2:$H$1261,MATCH(K$1,'Raw-products'!$A$1:$H$1,0))</f>
        <v>red</v>
      </c>
      <c r="L2565">
        <f>VLOOKUP($C2565,'Raw-products'!$A$2:$H$1261,MATCH(L$1,'Raw-products'!$A$1:$H$1,0))</f>
        <v>106</v>
      </c>
      <c r="M2565">
        <f>VLOOKUP($C2565,'Raw-products'!$A$2:$H$1261,MATCH(M$1,'Raw-products'!$A$1:$H$1,0))</f>
        <v>63</v>
      </c>
      <c r="N2565" s="5">
        <f t="shared" si="80"/>
        <v>6678</v>
      </c>
      <c r="O2565" cm="1">
        <f t="array" ref="O2565:R2565">_xlfn.XLOOKUP($B2565,'Raw -orders'!$A:$A,'Raw -orders'!$B:$E)</f>
        <v>506</v>
      </c>
      <c r="P2565">
        <v>20934</v>
      </c>
      <c r="Q2565" s="1">
        <v>44337</v>
      </c>
      <c r="R2565" s="1">
        <v>44342</v>
      </c>
      <c r="S2565" t="str" cm="1">
        <f t="array" ref="S2565:Z2565">_xlfn.XLOOKUP($O2565,'Raw - customers'!$A:$A,'Raw - customers'!$B:$I)</f>
        <v>Eddie Elcott</v>
      </c>
      <c r="T2565" t="str">
        <v>Agender</v>
      </c>
      <c r="U2565">
        <v>37</v>
      </c>
      <c r="V2565" t="str">
        <v>26 Levi CrestSuite 002</v>
      </c>
      <c r="W2565">
        <v>8757</v>
      </c>
      <c r="X2565" t="str">
        <v>South Hugoberg</v>
      </c>
      <c r="Y2565" t="str">
        <v>Australian Capital Territory</v>
      </c>
      <c r="Z2565" t="str">
        <v>Australia</v>
      </c>
      <c r="AA2565">
        <v>5</v>
      </c>
      <c r="AB2565" s="3" t="str">
        <f t="shared" si="81"/>
        <v>0 to 10</v>
      </c>
      <c r="AM2565" s="6">
        <v>506</v>
      </c>
      <c r="AN2565" s="6" t="s">
        <v>1350</v>
      </c>
    </row>
    <row r="2566" spans="1:40" x14ac:dyDescent="0.25">
      <c r="A2566">
        <v>2564</v>
      </c>
      <c r="B2566">
        <v>517</v>
      </c>
      <c r="C2566">
        <v>182</v>
      </c>
      <c r="D2566">
        <v>98</v>
      </c>
      <c r="E2566">
        <v>2</v>
      </c>
      <c r="F2566">
        <v>196</v>
      </c>
      <c r="G2566">
        <v>1</v>
      </c>
      <c r="H2566" t="str">
        <f>VLOOKUP($C2566,'Raw-products'!$A$2:$H$1261,MATCH(H$1,'Raw-products'!$A$1:$H$1,0))</f>
        <v>Shirt</v>
      </c>
      <c r="I2566" t="str">
        <f>VLOOKUP($C2566,'Raw-products'!$A$2:$H$1261,MATCH(I$1,'Raw-products'!$A$1:$H$1,0))</f>
        <v>Camp Collared</v>
      </c>
      <c r="J2566" t="str">
        <f>VLOOKUP($C2566,'Raw-products'!$A$2:$H$1261,MATCH(J$1,'Raw-products'!$A$1:$H$1,0))</f>
        <v>M</v>
      </c>
      <c r="K2566" t="str">
        <f>VLOOKUP($C2566,'Raw-products'!$A$2:$H$1261,MATCH(K$1,'Raw-products'!$A$1:$H$1,0))</f>
        <v>orange</v>
      </c>
      <c r="L2566">
        <f>VLOOKUP($C2566,'Raw-products'!$A$2:$H$1261,MATCH(L$1,'Raw-products'!$A$1:$H$1,0))</f>
        <v>112</v>
      </c>
      <c r="M2566">
        <f>VLOOKUP($C2566,'Raw-products'!$A$2:$H$1261,MATCH(M$1,'Raw-products'!$A$1:$H$1,0))</f>
        <v>65</v>
      </c>
      <c r="N2566" s="5">
        <f t="shared" si="80"/>
        <v>7280</v>
      </c>
      <c r="O2566" cm="1">
        <f t="array" ref="O2566:R2566">_xlfn.XLOOKUP($B2566,'Raw -orders'!$A:$A,'Raw -orders'!$B:$E)</f>
        <v>797</v>
      </c>
      <c r="P2566">
        <v>37440</v>
      </c>
      <c r="Q2566" s="1">
        <v>44370</v>
      </c>
      <c r="R2566" s="1">
        <v>44377</v>
      </c>
      <c r="S2566" t="str" cm="1">
        <f t="array" ref="S2566:Z2566">_xlfn.XLOOKUP($O2566,'Raw - customers'!$A:$A,'Raw - customers'!$B:$I)</f>
        <v>Rachelle Jelf</v>
      </c>
      <c r="T2566" t="str">
        <v>Female</v>
      </c>
      <c r="U2566">
        <v>32</v>
      </c>
      <c r="V2566" t="str">
        <v>6472 Georgia CircuitApt. 986</v>
      </c>
      <c r="W2566">
        <v>6714</v>
      </c>
      <c r="X2566" t="str">
        <v>Marcusshire</v>
      </c>
      <c r="Y2566" t="str">
        <v>Queensland</v>
      </c>
      <c r="Z2566" t="str">
        <v>Australia</v>
      </c>
      <c r="AA2566">
        <v>6</v>
      </c>
      <c r="AB2566" s="3" t="str">
        <f t="shared" si="81"/>
        <v>0 to 10</v>
      </c>
      <c r="AM2566" s="6">
        <v>797</v>
      </c>
      <c r="AN2566" s="6" t="s">
        <v>1355</v>
      </c>
    </row>
    <row r="2567" spans="1:40" x14ac:dyDescent="0.25">
      <c r="A2567">
        <v>2565</v>
      </c>
      <c r="B2567">
        <v>517</v>
      </c>
      <c r="C2567">
        <v>1033</v>
      </c>
      <c r="D2567">
        <v>90</v>
      </c>
      <c r="E2567">
        <v>3</v>
      </c>
      <c r="F2567">
        <v>270</v>
      </c>
      <c r="G2567">
        <v>1</v>
      </c>
      <c r="H2567" t="str">
        <f>VLOOKUP($C2567,'Raw-products'!$A$2:$H$1261,MATCH(H$1,'Raw-products'!$A$1:$H$1,0))</f>
        <v>Trousers</v>
      </c>
      <c r="I2567" t="str">
        <f>VLOOKUP($C2567,'Raw-products'!$A$2:$H$1261,MATCH(I$1,'Raw-products'!$A$1:$H$1,0))</f>
        <v>Relaxed Leg</v>
      </c>
      <c r="J2567" t="str">
        <f>VLOOKUP($C2567,'Raw-products'!$A$2:$H$1261,MATCH(J$1,'Raw-products'!$A$1:$H$1,0))</f>
        <v>L</v>
      </c>
      <c r="K2567" t="str">
        <f>VLOOKUP($C2567,'Raw-products'!$A$2:$H$1261,MATCH(K$1,'Raw-products'!$A$1:$H$1,0))</f>
        <v>green</v>
      </c>
      <c r="L2567">
        <f>VLOOKUP($C2567,'Raw-products'!$A$2:$H$1261,MATCH(L$1,'Raw-products'!$A$1:$H$1,0))</f>
        <v>95</v>
      </c>
      <c r="M2567">
        <f>VLOOKUP($C2567,'Raw-products'!$A$2:$H$1261,MATCH(M$1,'Raw-products'!$A$1:$H$1,0))</f>
        <v>62</v>
      </c>
      <c r="N2567" s="5">
        <f t="shared" si="80"/>
        <v>5890</v>
      </c>
      <c r="O2567" cm="1">
        <f t="array" ref="O2567:R2567">_xlfn.XLOOKUP($B2567,'Raw -orders'!$A:$A,'Raw -orders'!$B:$E)</f>
        <v>797</v>
      </c>
      <c r="P2567">
        <v>37440</v>
      </c>
      <c r="Q2567" s="1">
        <v>44370</v>
      </c>
      <c r="R2567" s="1">
        <v>44377</v>
      </c>
      <c r="S2567" t="str" cm="1">
        <f t="array" ref="S2567:Z2567">_xlfn.XLOOKUP($O2567,'Raw - customers'!$A:$A,'Raw - customers'!$B:$I)</f>
        <v>Rachelle Jelf</v>
      </c>
      <c r="T2567" t="str">
        <v>Female</v>
      </c>
      <c r="U2567">
        <v>32</v>
      </c>
      <c r="V2567" t="str">
        <v>6472 Georgia CircuitApt. 986</v>
      </c>
      <c r="W2567">
        <v>6714</v>
      </c>
      <c r="X2567" t="str">
        <v>Marcusshire</v>
      </c>
      <c r="Y2567" t="str">
        <v>Queensland</v>
      </c>
      <c r="Z2567" t="str">
        <v>Australia</v>
      </c>
      <c r="AA2567">
        <v>6</v>
      </c>
      <c r="AB2567" s="3" t="str">
        <f t="shared" si="81"/>
        <v>0 to 10</v>
      </c>
      <c r="AM2567" s="6">
        <v>797</v>
      </c>
      <c r="AN2567" s="6" t="s">
        <v>1355</v>
      </c>
    </row>
    <row r="2568" spans="1:40" x14ac:dyDescent="0.25">
      <c r="A2568">
        <v>2566</v>
      </c>
      <c r="B2568">
        <v>517</v>
      </c>
      <c r="C2568">
        <v>269</v>
      </c>
      <c r="D2568">
        <v>95</v>
      </c>
      <c r="E2568">
        <v>3</v>
      </c>
      <c r="F2568">
        <v>285</v>
      </c>
      <c r="G2568">
        <v>1</v>
      </c>
      <c r="H2568" t="str">
        <f>VLOOKUP($C2568,'Raw-products'!$A$2:$H$1261,MATCH(H$1,'Raw-products'!$A$1:$H$1,0))</f>
        <v>Shirt</v>
      </c>
      <c r="I2568" t="str">
        <f>VLOOKUP($C2568,'Raw-products'!$A$2:$H$1261,MATCH(I$1,'Raw-products'!$A$1:$H$1,0))</f>
        <v>Polo</v>
      </c>
      <c r="J2568" t="str">
        <f>VLOOKUP($C2568,'Raw-products'!$A$2:$H$1261,MATCH(J$1,'Raw-products'!$A$1:$H$1,0))</f>
        <v>XL</v>
      </c>
      <c r="K2568" t="str">
        <f>VLOOKUP($C2568,'Raw-products'!$A$2:$H$1261,MATCH(K$1,'Raw-products'!$A$1:$H$1,0))</f>
        <v>blue</v>
      </c>
      <c r="L2568">
        <f>VLOOKUP($C2568,'Raw-products'!$A$2:$H$1261,MATCH(L$1,'Raw-products'!$A$1:$H$1,0))</f>
        <v>117</v>
      </c>
      <c r="M2568">
        <f>VLOOKUP($C2568,'Raw-products'!$A$2:$H$1261,MATCH(M$1,'Raw-products'!$A$1:$H$1,0))</f>
        <v>70</v>
      </c>
      <c r="N2568" s="5">
        <f t="shared" si="80"/>
        <v>8190</v>
      </c>
      <c r="O2568" cm="1">
        <f t="array" ref="O2568:R2568">_xlfn.XLOOKUP($B2568,'Raw -orders'!$A:$A,'Raw -orders'!$B:$E)</f>
        <v>797</v>
      </c>
      <c r="P2568">
        <v>37440</v>
      </c>
      <c r="Q2568" s="1">
        <v>44370</v>
      </c>
      <c r="R2568" s="1">
        <v>44377</v>
      </c>
      <c r="S2568" t="str" cm="1">
        <f t="array" ref="S2568:Z2568">_xlfn.XLOOKUP($O2568,'Raw - customers'!$A:$A,'Raw - customers'!$B:$I)</f>
        <v>Rachelle Jelf</v>
      </c>
      <c r="T2568" t="str">
        <v>Female</v>
      </c>
      <c r="U2568">
        <v>32</v>
      </c>
      <c r="V2568" t="str">
        <v>6472 Georgia CircuitApt. 986</v>
      </c>
      <c r="W2568">
        <v>6714</v>
      </c>
      <c r="X2568" t="str">
        <v>Marcusshire</v>
      </c>
      <c r="Y2568" t="str">
        <v>Queensland</v>
      </c>
      <c r="Z2568" t="str">
        <v>Australia</v>
      </c>
      <c r="AA2568">
        <v>6</v>
      </c>
      <c r="AB2568" s="3" t="str">
        <f t="shared" si="81"/>
        <v>0 to 10</v>
      </c>
      <c r="AM2568" s="6">
        <v>797</v>
      </c>
      <c r="AN2568" s="6" t="s">
        <v>1355</v>
      </c>
    </row>
    <row r="2569" spans="1:40" x14ac:dyDescent="0.25">
      <c r="A2569">
        <v>2567</v>
      </c>
      <c r="B2569">
        <v>517</v>
      </c>
      <c r="C2569">
        <v>884</v>
      </c>
      <c r="D2569">
        <v>94</v>
      </c>
      <c r="E2569">
        <v>3</v>
      </c>
      <c r="F2569">
        <v>282</v>
      </c>
      <c r="G2569">
        <v>1</v>
      </c>
      <c r="H2569" t="str">
        <f>VLOOKUP($C2569,'Raw-products'!$A$2:$H$1261,MATCH(H$1,'Raw-products'!$A$1:$H$1,0))</f>
        <v>Trousers</v>
      </c>
      <c r="I2569" t="str">
        <f>VLOOKUP($C2569,'Raw-products'!$A$2:$H$1261,MATCH(I$1,'Raw-products'!$A$1:$H$1,0))</f>
        <v>Cords</v>
      </c>
      <c r="J2569" t="str">
        <f>VLOOKUP($C2569,'Raw-products'!$A$2:$H$1261,MATCH(J$1,'Raw-products'!$A$1:$H$1,0))</f>
        <v>XL</v>
      </c>
      <c r="K2569" t="str">
        <f>VLOOKUP($C2569,'Raw-products'!$A$2:$H$1261,MATCH(K$1,'Raw-products'!$A$1:$H$1,0))</f>
        <v>orange</v>
      </c>
      <c r="L2569">
        <f>VLOOKUP($C2569,'Raw-products'!$A$2:$H$1261,MATCH(L$1,'Raw-products'!$A$1:$H$1,0))</f>
        <v>113</v>
      </c>
      <c r="M2569">
        <f>VLOOKUP($C2569,'Raw-products'!$A$2:$H$1261,MATCH(M$1,'Raw-products'!$A$1:$H$1,0))</f>
        <v>72</v>
      </c>
      <c r="N2569" s="5">
        <f t="shared" si="80"/>
        <v>8136</v>
      </c>
      <c r="O2569" cm="1">
        <f t="array" ref="O2569:R2569">_xlfn.XLOOKUP($B2569,'Raw -orders'!$A:$A,'Raw -orders'!$B:$E)</f>
        <v>797</v>
      </c>
      <c r="P2569">
        <v>37440</v>
      </c>
      <c r="Q2569" s="1">
        <v>44370</v>
      </c>
      <c r="R2569" s="1">
        <v>44377</v>
      </c>
      <c r="S2569" t="str" cm="1">
        <f t="array" ref="S2569:Z2569">_xlfn.XLOOKUP($O2569,'Raw - customers'!$A:$A,'Raw - customers'!$B:$I)</f>
        <v>Rachelle Jelf</v>
      </c>
      <c r="T2569" t="str">
        <v>Female</v>
      </c>
      <c r="U2569">
        <v>32</v>
      </c>
      <c r="V2569" t="str">
        <v>6472 Georgia CircuitApt. 986</v>
      </c>
      <c r="W2569">
        <v>6714</v>
      </c>
      <c r="X2569" t="str">
        <v>Marcusshire</v>
      </c>
      <c r="Y2569" t="str">
        <v>Queensland</v>
      </c>
      <c r="Z2569" t="str">
        <v>Australia</v>
      </c>
      <c r="AA2569">
        <v>6</v>
      </c>
      <c r="AB2569" s="3" t="str">
        <f t="shared" si="81"/>
        <v>0 to 10</v>
      </c>
      <c r="AM2569" s="6">
        <v>797</v>
      </c>
      <c r="AN2569" s="6" t="s">
        <v>1355</v>
      </c>
    </row>
    <row r="2570" spans="1:40" x14ac:dyDescent="0.25">
      <c r="A2570">
        <v>2568</v>
      </c>
      <c r="B2570">
        <v>517</v>
      </c>
      <c r="C2570">
        <v>465</v>
      </c>
      <c r="D2570">
        <v>118</v>
      </c>
      <c r="E2570">
        <v>3</v>
      </c>
      <c r="F2570">
        <v>354</v>
      </c>
      <c r="G2570">
        <v>1</v>
      </c>
      <c r="H2570" t="str">
        <f>VLOOKUP($C2570,'Raw-products'!$A$2:$H$1261,MATCH(H$1,'Raw-products'!$A$1:$H$1,0))</f>
        <v>Jacket</v>
      </c>
      <c r="I2570" t="str">
        <f>VLOOKUP($C2570,'Raw-products'!$A$2:$H$1261,MATCH(I$1,'Raw-products'!$A$1:$H$1,0))</f>
        <v>Puffer</v>
      </c>
      <c r="J2570" t="str">
        <f>VLOOKUP($C2570,'Raw-products'!$A$2:$H$1261,MATCH(J$1,'Raw-products'!$A$1:$H$1,0))</f>
        <v>XS</v>
      </c>
      <c r="K2570" t="str">
        <f>VLOOKUP($C2570,'Raw-products'!$A$2:$H$1261,MATCH(K$1,'Raw-products'!$A$1:$H$1,0))</f>
        <v>yellow</v>
      </c>
      <c r="L2570">
        <f>VLOOKUP($C2570,'Raw-products'!$A$2:$H$1261,MATCH(L$1,'Raw-products'!$A$1:$H$1,0))</f>
        <v>110</v>
      </c>
      <c r="M2570">
        <f>VLOOKUP($C2570,'Raw-products'!$A$2:$H$1261,MATCH(M$1,'Raw-products'!$A$1:$H$1,0))</f>
        <v>55</v>
      </c>
      <c r="N2570" s="5">
        <f t="shared" si="80"/>
        <v>6050</v>
      </c>
      <c r="O2570" cm="1">
        <f t="array" ref="O2570:R2570">_xlfn.XLOOKUP($B2570,'Raw -orders'!$A:$A,'Raw -orders'!$B:$E)</f>
        <v>797</v>
      </c>
      <c r="P2570">
        <v>37440</v>
      </c>
      <c r="Q2570" s="1">
        <v>44370</v>
      </c>
      <c r="R2570" s="1">
        <v>44377</v>
      </c>
      <c r="S2570" t="str" cm="1">
        <f t="array" ref="S2570:Z2570">_xlfn.XLOOKUP($O2570,'Raw - customers'!$A:$A,'Raw - customers'!$B:$I)</f>
        <v>Rachelle Jelf</v>
      </c>
      <c r="T2570" t="str">
        <v>Female</v>
      </c>
      <c r="U2570">
        <v>32</v>
      </c>
      <c r="V2570" t="str">
        <v>6472 Georgia CircuitApt. 986</v>
      </c>
      <c r="W2570">
        <v>6714</v>
      </c>
      <c r="X2570" t="str">
        <v>Marcusshire</v>
      </c>
      <c r="Y2570" t="str">
        <v>Queensland</v>
      </c>
      <c r="Z2570" t="str">
        <v>Australia</v>
      </c>
      <c r="AA2570">
        <v>6</v>
      </c>
      <c r="AB2570" s="3" t="str">
        <f t="shared" si="81"/>
        <v>0 to 10</v>
      </c>
      <c r="AM2570" s="6">
        <v>797</v>
      </c>
      <c r="AN2570" s="6" t="s">
        <v>1355</v>
      </c>
    </row>
    <row r="2571" spans="1:40" x14ac:dyDescent="0.25">
      <c r="A2571">
        <v>2569</v>
      </c>
      <c r="B2571">
        <v>517</v>
      </c>
      <c r="C2571">
        <v>990</v>
      </c>
      <c r="D2571">
        <v>106</v>
      </c>
      <c r="E2571">
        <v>3</v>
      </c>
      <c r="F2571">
        <v>318</v>
      </c>
      <c r="G2571">
        <v>1</v>
      </c>
      <c r="H2571" t="str">
        <f>VLOOKUP($C2571,'Raw-products'!$A$2:$H$1261,MATCH(H$1,'Raw-products'!$A$1:$H$1,0))</f>
        <v>Trousers</v>
      </c>
      <c r="I2571" t="str">
        <f>VLOOKUP($C2571,'Raw-products'!$A$2:$H$1261,MATCH(I$1,'Raw-products'!$A$1:$H$1,0))</f>
        <v>Wool</v>
      </c>
      <c r="J2571" t="str">
        <f>VLOOKUP($C2571,'Raw-products'!$A$2:$H$1261,MATCH(J$1,'Raw-products'!$A$1:$H$1,0))</f>
        <v>XS</v>
      </c>
      <c r="K2571" t="str">
        <f>VLOOKUP($C2571,'Raw-products'!$A$2:$H$1261,MATCH(K$1,'Raw-products'!$A$1:$H$1,0))</f>
        <v>yellow</v>
      </c>
      <c r="L2571">
        <f>VLOOKUP($C2571,'Raw-products'!$A$2:$H$1261,MATCH(L$1,'Raw-products'!$A$1:$H$1,0))</f>
        <v>111</v>
      </c>
      <c r="M2571">
        <f>VLOOKUP($C2571,'Raw-products'!$A$2:$H$1261,MATCH(M$1,'Raw-products'!$A$1:$H$1,0))</f>
        <v>67</v>
      </c>
      <c r="N2571" s="5">
        <f t="shared" si="80"/>
        <v>7437</v>
      </c>
      <c r="O2571" cm="1">
        <f t="array" ref="O2571:R2571">_xlfn.XLOOKUP($B2571,'Raw -orders'!$A:$A,'Raw -orders'!$B:$E)</f>
        <v>797</v>
      </c>
      <c r="P2571">
        <v>37440</v>
      </c>
      <c r="Q2571" s="1">
        <v>44370</v>
      </c>
      <c r="R2571" s="1">
        <v>44377</v>
      </c>
      <c r="S2571" t="str" cm="1">
        <f t="array" ref="S2571:Z2571">_xlfn.XLOOKUP($O2571,'Raw - customers'!$A:$A,'Raw - customers'!$B:$I)</f>
        <v>Rachelle Jelf</v>
      </c>
      <c r="T2571" t="str">
        <v>Female</v>
      </c>
      <c r="U2571">
        <v>32</v>
      </c>
      <c r="V2571" t="str">
        <v>6472 Georgia CircuitApt. 986</v>
      </c>
      <c r="W2571">
        <v>6714</v>
      </c>
      <c r="X2571" t="str">
        <v>Marcusshire</v>
      </c>
      <c r="Y2571" t="str">
        <v>Queensland</v>
      </c>
      <c r="Z2571" t="str">
        <v>Australia</v>
      </c>
      <c r="AA2571">
        <v>6</v>
      </c>
      <c r="AB2571" s="3" t="str">
        <f t="shared" si="81"/>
        <v>0 to 10</v>
      </c>
      <c r="AM2571" s="6">
        <v>797</v>
      </c>
      <c r="AN2571" s="6" t="s">
        <v>1355</v>
      </c>
    </row>
    <row r="2572" spans="1:40" x14ac:dyDescent="0.25">
      <c r="A2572">
        <v>2570</v>
      </c>
      <c r="B2572">
        <v>517</v>
      </c>
      <c r="C2572">
        <v>1149</v>
      </c>
      <c r="D2572">
        <v>102</v>
      </c>
      <c r="E2572">
        <v>3</v>
      </c>
      <c r="F2572">
        <v>306</v>
      </c>
      <c r="G2572">
        <v>1</v>
      </c>
      <c r="H2572" t="str">
        <f>VLOOKUP($C2572,'Raw-products'!$A$2:$H$1261,MATCH(H$1,'Raw-products'!$A$1:$H$1,0))</f>
        <v>Trousers</v>
      </c>
      <c r="I2572" t="str">
        <f>VLOOKUP($C2572,'Raw-products'!$A$2:$H$1261,MATCH(I$1,'Raw-products'!$A$1:$H$1,0))</f>
        <v>Cargo Pants</v>
      </c>
      <c r="J2572" t="str">
        <f>VLOOKUP($C2572,'Raw-products'!$A$2:$H$1261,MATCH(J$1,'Raw-products'!$A$1:$H$1,0))</f>
        <v>XL</v>
      </c>
      <c r="K2572" t="str">
        <f>VLOOKUP($C2572,'Raw-products'!$A$2:$H$1261,MATCH(K$1,'Raw-products'!$A$1:$H$1,0))</f>
        <v>indigo</v>
      </c>
      <c r="L2572">
        <f>VLOOKUP($C2572,'Raw-products'!$A$2:$H$1261,MATCH(L$1,'Raw-products'!$A$1:$H$1,0))</f>
        <v>106</v>
      </c>
      <c r="M2572">
        <f>VLOOKUP($C2572,'Raw-products'!$A$2:$H$1261,MATCH(M$1,'Raw-products'!$A$1:$H$1,0))</f>
        <v>64</v>
      </c>
      <c r="N2572" s="5">
        <f t="shared" si="80"/>
        <v>6784</v>
      </c>
      <c r="O2572" cm="1">
        <f t="array" ref="O2572:R2572">_xlfn.XLOOKUP($B2572,'Raw -orders'!$A:$A,'Raw -orders'!$B:$E)</f>
        <v>797</v>
      </c>
      <c r="P2572">
        <v>37440</v>
      </c>
      <c r="Q2572" s="1">
        <v>44370</v>
      </c>
      <c r="R2572" s="1">
        <v>44377</v>
      </c>
      <c r="S2572" t="str" cm="1">
        <f t="array" ref="S2572:Z2572">_xlfn.XLOOKUP($O2572,'Raw - customers'!$A:$A,'Raw - customers'!$B:$I)</f>
        <v>Rachelle Jelf</v>
      </c>
      <c r="T2572" t="str">
        <v>Female</v>
      </c>
      <c r="U2572">
        <v>32</v>
      </c>
      <c r="V2572" t="str">
        <v>6472 Georgia CircuitApt. 986</v>
      </c>
      <c r="W2572">
        <v>6714</v>
      </c>
      <c r="X2572" t="str">
        <v>Marcusshire</v>
      </c>
      <c r="Y2572" t="str">
        <v>Queensland</v>
      </c>
      <c r="Z2572" t="str">
        <v>Australia</v>
      </c>
      <c r="AA2572">
        <v>6</v>
      </c>
      <c r="AB2572" s="3" t="str">
        <f t="shared" si="81"/>
        <v>0 to 10</v>
      </c>
      <c r="AM2572" s="6">
        <v>797</v>
      </c>
      <c r="AN2572" s="6" t="s">
        <v>1355</v>
      </c>
    </row>
    <row r="2573" spans="1:40" x14ac:dyDescent="0.25">
      <c r="A2573">
        <v>2571</v>
      </c>
      <c r="B2573">
        <v>517</v>
      </c>
      <c r="C2573">
        <v>775</v>
      </c>
      <c r="D2573">
        <v>91</v>
      </c>
      <c r="E2573">
        <v>2</v>
      </c>
      <c r="F2573">
        <v>182</v>
      </c>
      <c r="G2573">
        <v>1</v>
      </c>
      <c r="H2573" t="str">
        <f>VLOOKUP($C2573,'Raw-products'!$A$2:$H$1261,MATCH(H$1,'Raw-products'!$A$1:$H$1,0))</f>
        <v>Jacket</v>
      </c>
      <c r="I2573" t="str">
        <f>VLOOKUP($C2573,'Raw-products'!$A$2:$H$1261,MATCH(I$1,'Raw-products'!$A$1:$H$1,0))</f>
        <v>Pullover</v>
      </c>
      <c r="J2573" t="str">
        <f>VLOOKUP($C2573,'Raw-products'!$A$2:$H$1261,MATCH(J$1,'Raw-products'!$A$1:$H$1,0))</f>
        <v>XS</v>
      </c>
      <c r="K2573" t="str">
        <f>VLOOKUP($C2573,'Raw-products'!$A$2:$H$1261,MATCH(K$1,'Raw-products'!$A$1:$H$1,0))</f>
        <v>orange</v>
      </c>
      <c r="L2573">
        <f>VLOOKUP($C2573,'Raw-products'!$A$2:$H$1261,MATCH(L$1,'Raw-products'!$A$1:$H$1,0))</f>
        <v>114</v>
      </c>
      <c r="M2573">
        <f>VLOOKUP($C2573,'Raw-products'!$A$2:$H$1261,MATCH(M$1,'Raw-products'!$A$1:$H$1,0))</f>
        <v>79</v>
      </c>
      <c r="N2573" s="5">
        <f t="shared" si="80"/>
        <v>9006</v>
      </c>
      <c r="O2573" cm="1">
        <f t="array" ref="O2573:R2573">_xlfn.XLOOKUP($B2573,'Raw -orders'!$A:$A,'Raw -orders'!$B:$E)</f>
        <v>797</v>
      </c>
      <c r="P2573">
        <v>37440</v>
      </c>
      <c r="Q2573" s="1">
        <v>44370</v>
      </c>
      <c r="R2573" s="1">
        <v>44377</v>
      </c>
      <c r="S2573" t="str" cm="1">
        <f t="array" ref="S2573:Z2573">_xlfn.XLOOKUP($O2573,'Raw - customers'!$A:$A,'Raw - customers'!$B:$I)</f>
        <v>Rachelle Jelf</v>
      </c>
      <c r="T2573" t="str">
        <v>Female</v>
      </c>
      <c r="U2573">
        <v>32</v>
      </c>
      <c r="V2573" t="str">
        <v>6472 Georgia CircuitApt. 986</v>
      </c>
      <c r="W2573">
        <v>6714</v>
      </c>
      <c r="X2573" t="str">
        <v>Marcusshire</v>
      </c>
      <c r="Y2573" t="str">
        <v>Queensland</v>
      </c>
      <c r="Z2573" t="str">
        <v>Australia</v>
      </c>
      <c r="AA2573">
        <v>6</v>
      </c>
      <c r="AB2573" s="3" t="str">
        <f t="shared" si="81"/>
        <v>0 to 10</v>
      </c>
      <c r="AM2573" s="6">
        <v>797</v>
      </c>
      <c r="AN2573" s="6" t="s">
        <v>1355</v>
      </c>
    </row>
    <row r="2574" spans="1:40" x14ac:dyDescent="0.25">
      <c r="A2574">
        <v>2572</v>
      </c>
      <c r="B2574">
        <v>517</v>
      </c>
      <c r="C2574">
        <v>1209</v>
      </c>
      <c r="D2574">
        <v>105</v>
      </c>
      <c r="E2574">
        <v>1</v>
      </c>
      <c r="F2574">
        <v>105</v>
      </c>
      <c r="G2574">
        <v>1</v>
      </c>
      <c r="H2574" t="str">
        <f>VLOOKUP($C2574,'Raw-products'!$A$2:$H$1261,MATCH(H$1,'Raw-products'!$A$1:$H$1,0))</f>
        <v>Trousers</v>
      </c>
      <c r="I2574" t="str">
        <f>VLOOKUP($C2574,'Raw-products'!$A$2:$H$1261,MATCH(I$1,'Raw-products'!$A$1:$H$1,0))</f>
        <v>Pleated</v>
      </c>
      <c r="J2574" t="str">
        <f>VLOOKUP($C2574,'Raw-products'!$A$2:$H$1261,MATCH(J$1,'Raw-products'!$A$1:$H$1,0))</f>
        <v>XL</v>
      </c>
      <c r="K2574" t="str">
        <f>VLOOKUP($C2574,'Raw-products'!$A$2:$H$1261,MATCH(K$1,'Raw-products'!$A$1:$H$1,0))</f>
        <v>green</v>
      </c>
      <c r="L2574">
        <f>VLOOKUP($C2574,'Raw-products'!$A$2:$H$1261,MATCH(L$1,'Raw-products'!$A$1:$H$1,0))</f>
        <v>90</v>
      </c>
      <c r="M2574">
        <f>VLOOKUP($C2574,'Raw-products'!$A$2:$H$1261,MATCH(M$1,'Raw-products'!$A$1:$H$1,0))</f>
        <v>55</v>
      </c>
      <c r="N2574" s="5">
        <f t="shared" si="80"/>
        <v>4950</v>
      </c>
      <c r="O2574" cm="1">
        <f t="array" ref="O2574:R2574">_xlfn.XLOOKUP($B2574,'Raw -orders'!$A:$A,'Raw -orders'!$B:$E)</f>
        <v>797</v>
      </c>
      <c r="P2574">
        <v>37440</v>
      </c>
      <c r="Q2574" s="1">
        <v>44370</v>
      </c>
      <c r="R2574" s="1">
        <v>44377</v>
      </c>
      <c r="S2574" t="str" cm="1">
        <f t="array" ref="S2574:Z2574">_xlfn.XLOOKUP($O2574,'Raw - customers'!$A:$A,'Raw - customers'!$B:$I)</f>
        <v>Rachelle Jelf</v>
      </c>
      <c r="T2574" t="str">
        <v>Female</v>
      </c>
      <c r="U2574">
        <v>32</v>
      </c>
      <c r="V2574" t="str">
        <v>6472 Georgia CircuitApt. 986</v>
      </c>
      <c r="W2574">
        <v>6714</v>
      </c>
      <c r="X2574" t="str">
        <v>Marcusshire</v>
      </c>
      <c r="Y2574" t="str">
        <v>Queensland</v>
      </c>
      <c r="Z2574" t="str">
        <v>Australia</v>
      </c>
      <c r="AA2574">
        <v>6</v>
      </c>
      <c r="AB2574" s="3" t="str">
        <f t="shared" si="81"/>
        <v>0 to 10</v>
      </c>
      <c r="AM2574" s="6">
        <v>797</v>
      </c>
      <c r="AN2574" s="6" t="s">
        <v>1355</v>
      </c>
    </row>
    <row r="2575" spans="1:40" x14ac:dyDescent="0.25">
      <c r="A2575">
        <v>2573</v>
      </c>
      <c r="B2575">
        <v>518</v>
      </c>
      <c r="C2575">
        <v>199</v>
      </c>
      <c r="D2575">
        <v>98</v>
      </c>
      <c r="E2575">
        <v>2</v>
      </c>
      <c r="F2575">
        <v>196</v>
      </c>
      <c r="G2575">
        <v>1</v>
      </c>
      <c r="H2575" t="str">
        <f>VLOOKUP($C2575,'Raw-products'!$A$2:$H$1261,MATCH(H$1,'Raw-products'!$A$1:$H$1,0))</f>
        <v>Shirt</v>
      </c>
      <c r="I2575" t="str">
        <f>VLOOKUP($C2575,'Raw-products'!$A$2:$H$1261,MATCH(I$1,'Raw-products'!$A$1:$H$1,0))</f>
        <v>Camp Collared</v>
      </c>
      <c r="J2575" t="str">
        <f>VLOOKUP($C2575,'Raw-products'!$A$2:$H$1261,MATCH(J$1,'Raw-products'!$A$1:$H$1,0))</f>
        <v>XL</v>
      </c>
      <c r="K2575" t="str">
        <f>VLOOKUP($C2575,'Raw-products'!$A$2:$H$1261,MATCH(K$1,'Raw-products'!$A$1:$H$1,0))</f>
        <v>blue</v>
      </c>
      <c r="L2575">
        <f>VLOOKUP($C2575,'Raw-products'!$A$2:$H$1261,MATCH(L$1,'Raw-products'!$A$1:$H$1,0))</f>
        <v>112</v>
      </c>
      <c r="M2575">
        <f>VLOOKUP($C2575,'Raw-products'!$A$2:$H$1261,MATCH(M$1,'Raw-products'!$A$1:$H$1,0))</f>
        <v>51</v>
      </c>
      <c r="N2575" s="5">
        <f t="shared" si="80"/>
        <v>5712</v>
      </c>
      <c r="O2575" cm="1">
        <f t="array" ref="O2575:R2575">_xlfn.XLOOKUP($B2575,'Raw -orders'!$A:$A,'Raw -orders'!$B:$E)</f>
        <v>196</v>
      </c>
      <c r="P2575">
        <v>28347</v>
      </c>
      <c r="Q2575" s="1">
        <v>44350</v>
      </c>
      <c r="R2575" s="1">
        <v>44365</v>
      </c>
      <c r="S2575" t="str" cm="1">
        <f t="array" ref="S2575:Z2575">_xlfn.XLOOKUP($O2575,'Raw - customers'!$A:$A,'Raw - customers'!$B:$I)</f>
        <v>Erroll Michelle</v>
      </c>
      <c r="T2575" t="str">
        <v>Genderqueer</v>
      </c>
      <c r="U2575">
        <v>25</v>
      </c>
      <c r="V2575" t="str">
        <v>694 Isabella WaySuite 054</v>
      </c>
      <c r="W2575">
        <v>4911</v>
      </c>
      <c r="X2575" t="str">
        <v>New Ava</v>
      </c>
      <c r="Y2575" t="str">
        <v>South Australia</v>
      </c>
      <c r="Z2575" t="str">
        <v>Australia</v>
      </c>
      <c r="AA2575">
        <v>6</v>
      </c>
      <c r="AB2575" s="3" t="str">
        <f t="shared" si="81"/>
        <v>10 to 20</v>
      </c>
      <c r="AM2575" s="6">
        <v>196</v>
      </c>
      <c r="AN2575" s="6" t="s">
        <v>1345</v>
      </c>
    </row>
    <row r="2576" spans="1:40" x14ac:dyDescent="0.25">
      <c r="A2576">
        <v>2574</v>
      </c>
      <c r="B2576">
        <v>518</v>
      </c>
      <c r="C2576">
        <v>781</v>
      </c>
      <c r="D2576">
        <v>91</v>
      </c>
      <c r="E2576">
        <v>2</v>
      </c>
      <c r="F2576">
        <v>182</v>
      </c>
      <c r="G2576">
        <v>1</v>
      </c>
      <c r="H2576" t="str">
        <f>VLOOKUP($C2576,'Raw-products'!$A$2:$H$1261,MATCH(H$1,'Raw-products'!$A$1:$H$1,0))</f>
        <v>Jacket</v>
      </c>
      <c r="I2576" t="str">
        <f>VLOOKUP($C2576,'Raw-products'!$A$2:$H$1261,MATCH(I$1,'Raw-products'!$A$1:$H$1,0))</f>
        <v>Pullover</v>
      </c>
      <c r="J2576" t="str">
        <f>VLOOKUP($C2576,'Raw-products'!$A$2:$H$1261,MATCH(J$1,'Raw-products'!$A$1:$H$1,0))</f>
        <v>S</v>
      </c>
      <c r="K2576" t="str">
        <f>VLOOKUP($C2576,'Raw-products'!$A$2:$H$1261,MATCH(K$1,'Raw-products'!$A$1:$H$1,0))</f>
        <v>yellow</v>
      </c>
      <c r="L2576">
        <f>VLOOKUP($C2576,'Raw-products'!$A$2:$H$1261,MATCH(L$1,'Raw-products'!$A$1:$H$1,0))</f>
        <v>114</v>
      </c>
      <c r="M2576">
        <f>VLOOKUP($C2576,'Raw-products'!$A$2:$H$1261,MATCH(M$1,'Raw-products'!$A$1:$H$1,0))</f>
        <v>42</v>
      </c>
      <c r="N2576" s="5">
        <f t="shared" si="80"/>
        <v>4788</v>
      </c>
      <c r="O2576" cm="1">
        <f t="array" ref="O2576:R2576">_xlfn.XLOOKUP($B2576,'Raw -orders'!$A:$A,'Raw -orders'!$B:$E)</f>
        <v>196</v>
      </c>
      <c r="P2576">
        <v>28347</v>
      </c>
      <c r="Q2576" s="1">
        <v>44350</v>
      </c>
      <c r="R2576" s="1">
        <v>44365</v>
      </c>
      <c r="S2576" t="str" cm="1">
        <f t="array" ref="S2576:Z2576">_xlfn.XLOOKUP($O2576,'Raw - customers'!$A:$A,'Raw - customers'!$B:$I)</f>
        <v>Erroll Michelle</v>
      </c>
      <c r="T2576" t="str">
        <v>Genderqueer</v>
      </c>
      <c r="U2576">
        <v>25</v>
      </c>
      <c r="V2576" t="str">
        <v>694 Isabella WaySuite 054</v>
      </c>
      <c r="W2576">
        <v>4911</v>
      </c>
      <c r="X2576" t="str">
        <v>New Ava</v>
      </c>
      <c r="Y2576" t="str">
        <v>South Australia</v>
      </c>
      <c r="Z2576" t="str">
        <v>Australia</v>
      </c>
      <c r="AA2576">
        <v>6</v>
      </c>
      <c r="AB2576" s="3" t="str">
        <f t="shared" si="81"/>
        <v>10 to 20</v>
      </c>
      <c r="AM2576" s="6">
        <v>196</v>
      </c>
      <c r="AN2576" s="6" t="s">
        <v>1345</v>
      </c>
    </row>
    <row r="2577" spans="1:40" x14ac:dyDescent="0.25">
      <c r="A2577">
        <v>2575</v>
      </c>
      <c r="B2577">
        <v>518</v>
      </c>
      <c r="C2577">
        <v>816</v>
      </c>
      <c r="D2577">
        <v>117</v>
      </c>
      <c r="E2577">
        <v>1</v>
      </c>
      <c r="F2577">
        <v>117</v>
      </c>
      <c r="G2577">
        <v>1</v>
      </c>
      <c r="H2577" t="str">
        <f>VLOOKUP($C2577,'Raw-products'!$A$2:$H$1261,MATCH(H$1,'Raw-products'!$A$1:$H$1,0))</f>
        <v>Jacket</v>
      </c>
      <c r="I2577" t="str">
        <f>VLOOKUP($C2577,'Raw-products'!$A$2:$H$1261,MATCH(I$1,'Raw-products'!$A$1:$H$1,0))</f>
        <v>Shearling</v>
      </c>
      <c r="J2577" t="str">
        <f>VLOOKUP($C2577,'Raw-products'!$A$2:$H$1261,MATCH(J$1,'Raw-products'!$A$1:$H$1,0))</f>
        <v>S</v>
      </c>
      <c r="K2577" t="str">
        <f>VLOOKUP($C2577,'Raw-products'!$A$2:$H$1261,MATCH(K$1,'Raw-products'!$A$1:$H$1,0))</f>
        <v>yellow</v>
      </c>
      <c r="L2577">
        <f>VLOOKUP($C2577,'Raw-products'!$A$2:$H$1261,MATCH(L$1,'Raw-products'!$A$1:$H$1,0))</f>
        <v>95</v>
      </c>
      <c r="M2577">
        <f>VLOOKUP($C2577,'Raw-products'!$A$2:$H$1261,MATCH(M$1,'Raw-products'!$A$1:$H$1,0))</f>
        <v>48</v>
      </c>
      <c r="N2577" s="5">
        <f t="shared" si="80"/>
        <v>4560</v>
      </c>
      <c r="O2577" cm="1">
        <f t="array" ref="O2577:R2577">_xlfn.XLOOKUP($B2577,'Raw -orders'!$A:$A,'Raw -orders'!$B:$E)</f>
        <v>196</v>
      </c>
      <c r="P2577">
        <v>28347</v>
      </c>
      <c r="Q2577" s="1">
        <v>44350</v>
      </c>
      <c r="R2577" s="1">
        <v>44365</v>
      </c>
      <c r="S2577" t="str" cm="1">
        <f t="array" ref="S2577:Z2577">_xlfn.XLOOKUP($O2577,'Raw - customers'!$A:$A,'Raw - customers'!$B:$I)</f>
        <v>Erroll Michelle</v>
      </c>
      <c r="T2577" t="str">
        <v>Genderqueer</v>
      </c>
      <c r="U2577">
        <v>25</v>
      </c>
      <c r="V2577" t="str">
        <v>694 Isabella WaySuite 054</v>
      </c>
      <c r="W2577">
        <v>4911</v>
      </c>
      <c r="X2577" t="str">
        <v>New Ava</v>
      </c>
      <c r="Y2577" t="str">
        <v>South Australia</v>
      </c>
      <c r="Z2577" t="str">
        <v>Australia</v>
      </c>
      <c r="AA2577">
        <v>6</v>
      </c>
      <c r="AB2577" s="3" t="str">
        <f t="shared" si="81"/>
        <v>10 to 20</v>
      </c>
      <c r="AM2577" s="6">
        <v>196</v>
      </c>
      <c r="AN2577" s="6" t="s">
        <v>1345</v>
      </c>
    </row>
    <row r="2578" spans="1:40" x14ac:dyDescent="0.25">
      <c r="A2578">
        <v>2576</v>
      </c>
      <c r="B2578">
        <v>518</v>
      </c>
      <c r="C2578">
        <v>934</v>
      </c>
      <c r="D2578">
        <v>96</v>
      </c>
      <c r="E2578">
        <v>3</v>
      </c>
      <c r="F2578">
        <v>288</v>
      </c>
      <c r="G2578">
        <v>1</v>
      </c>
      <c r="H2578" t="str">
        <f>VLOOKUP($C2578,'Raw-products'!$A$2:$H$1261,MATCH(H$1,'Raw-products'!$A$1:$H$1,0))</f>
        <v>Trousers</v>
      </c>
      <c r="I2578" t="str">
        <f>VLOOKUP($C2578,'Raw-products'!$A$2:$H$1261,MATCH(I$1,'Raw-products'!$A$1:$H$1,0))</f>
        <v>Drawstring</v>
      </c>
      <c r="J2578" t="str">
        <f>VLOOKUP($C2578,'Raw-products'!$A$2:$H$1261,MATCH(J$1,'Raw-products'!$A$1:$H$1,0))</f>
        <v>XL</v>
      </c>
      <c r="K2578" t="str">
        <f>VLOOKUP($C2578,'Raw-products'!$A$2:$H$1261,MATCH(K$1,'Raw-products'!$A$1:$H$1,0))</f>
        <v>blue</v>
      </c>
      <c r="L2578">
        <f>VLOOKUP($C2578,'Raw-products'!$A$2:$H$1261,MATCH(L$1,'Raw-products'!$A$1:$H$1,0))</f>
        <v>104</v>
      </c>
      <c r="M2578">
        <f>VLOOKUP($C2578,'Raw-products'!$A$2:$H$1261,MATCH(M$1,'Raw-products'!$A$1:$H$1,0))</f>
        <v>60</v>
      </c>
      <c r="N2578" s="5">
        <f t="shared" si="80"/>
        <v>6240</v>
      </c>
      <c r="O2578" cm="1">
        <f t="array" ref="O2578:R2578">_xlfn.XLOOKUP($B2578,'Raw -orders'!$A:$A,'Raw -orders'!$B:$E)</f>
        <v>196</v>
      </c>
      <c r="P2578">
        <v>28347</v>
      </c>
      <c r="Q2578" s="1">
        <v>44350</v>
      </c>
      <c r="R2578" s="1">
        <v>44365</v>
      </c>
      <c r="S2578" t="str" cm="1">
        <f t="array" ref="S2578:Z2578">_xlfn.XLOOKUP($O2578,'Raw - customers'!$A:$A,'Raw - customers'!$B:$I)</f>
        <v>Erroll Michelle</v>
      </c>
      <c r="T2578" t="str">
        <v>Genderqueer</v>
      </c>
      <c r="U2578">
        <v>25</v>
      </c>
      <c r="V2578" t="str">
        <v>694 Isabella WaySuite 054</v>
      </c>
      <c r="W2578">
        <v>4911</v>
      </c>
      <c r="X2578" t="str">
        <v>New Ava</v>
      </c>
      <c r="Y2578" t="str">
        <v>South Australia</v>
      </c>
      <c r="Z2578" t="str">
        <v>Australia</v>
      </c>
      <c r="AA2578">
        <v>6</v>
      </c>
      <c r="AB2578" s="3" t="str">
        <f t="shared" si="81"/>
        <v>10 to 20</v>
      </c>
      <c r="AM2578" s="6">
        <v>196</v>
      </c>
      <c r="AN2578" s="6" t="s">
        <v>1345</v>
      </c>
    </row>
    <row r="2579" spans="1:40" x14ac:dyDescent="0.25">
      <c r="A2579">
        <v>2577</v>
      </c>
      <c r="B2579">
        <v>518</v>
      </c>
      <c r="C2579">
        <v>740</v>
      </c>
      <c r="D2579">
        <v>109</v>
      </c>
      <c r="E2579">
        <v>3</v>
      </c>
      <c r="F2579">
        <v>327</v>
      </c>
      <c r="G2579">
        <v>1</v>
      </c>
      <c r="H2579" t="str">
        <f>VLOOKUP($C2579,'Raw-products'!$A$2:$H$1261,MATCH(H$1,'Raw-products'!$A$1:$H$1,0))</f>
        <v>Jacket</v>
      </c>
      <c r="I2579" t="str">
        <f>VLOOKUP($C2579,'Raw-products'!$A$2:$H$1261,MATCH(I$1,'Raw-products'!$A$1:$H$1,0))</f>
        <v>Peacoat</v>
      </c>
      <c r="J2579" t="str">
        <f>VLOOKUP($C2579,'Raw-products'!$A$2:$H$1261,MATCH(J$1,'Raw-products'!$A$1:$H$1,0))</f>
        <v>XS</v>
      </c>
      <c r="K2579" t="str">
        <f>VLOOKUP($C2579,'Raw-products'!$A$2:$H$1261,MATCH(K$1,'Raw-products'!$A$1:$H$1,0))</f>
        <v>orange</v>
      </c>
      <c r="L2579">
        <f>VLOOKUP($C2579,'Raw-products'!$A$2:$H$1261,MATCH(L$1,'Raw-products'!$A$1:$H$1,0))</f>
        <v>102</v>
      </c>
      <c r="M2579">
        <f>VLOOKUP($C2579,'Raw-products'!$A$2:$H$1261,MATCH(M$1,'Raw-products'!$A$1:$H$1,0))</f>
        <v>78</v>
      </c>
      <c r="N2579" s="5">
        <f t="shared" si="80"/>
        <v>7956</v>
      </c>
      <c r="O2579" cm="1">
        <f t="array" ref="O2579:R2579">_xlfn.XLOOKUP($B2579,'Raw -orders'!$A:$A,'Raw -orders'!$B:$E)</f>
        <v>196</v>
      </c>
      <c r="P2579">
        <v>28347</v>
      </c>
      <c r="Q2579" s="1">
        <v>44350</v>
      </c>
      <c r="R2579" s="1">
        <v>44365</v>
      </c>
      <c r="S2579" t="str" cm="1">
        <f t="array" ref="S2579:Z2579">_xlfn.XLOOKUP($O2579,'Raw - customers'!$A:$A,'Raw - customers'!$B:$I)</f>
        <v>Erroll Michelle</v>
      </c>
      <c r="T2579" t="str">
        <v>Genderqueer</v>
      </c>
      <c r="U2579">
        <v>25</v>
      </c>
      <c r="V2579" t="str">
        <v>694 Isabella WaySuite 054</v>
      </c>
      <c r="W2579">
        <v>4911</v>
      </c>
      <c r="X2579" t="str">
        <v>New Ava</v>
      </c>
      <c r="Y2579" t="str">
        <v>South Australia</v>
      </c>
      <c r="Z2579" t="str">
        <v>Australia</v>
      </c>
      <c r="AA2579">
        <v>6</v>
      </c>
      <c r="AB2579" s="3" t="str">
        <f t="shared" si="81"/>
        <v>10 to 20</v>
      </c>
      <c r="AM2579" s="6">
        <v>196</v>
      </c>
      <c r="AN2579" s="6" t="s">
        <v>1345</v>
      </c>
    </row>
    <row r="2580" spans="1:40" x14ac:dyDescent="0.25">
      <c r="A2580">
        <v>2578</v>
      </c>
      <c r="B2580">
        <v>519</v>
      </c>
      <c r="C2580">
        <v>230</v>
      </c>
      <c r="D2580">
        <v>106</v>
      </c>
      <c r="E2580">
        <v>3</v>
      </c>
      <c r="F2580">
        <v>318</v>
      </c>
      <c r="G2580">
        <v>1</v>
      </c>
      <c r="H2580" t="str">
        <f>VLOOKUP($C2580,'Raw-products'!$A$2:$H$1261,MATCH(H$1,'Raw-products'!$A$1:$H$1,0))</f>
        <v>Shirt</v>
      </c>
      <c r="I2580" t="str">
        <f>VLOOKUP($C2580,'Raw-products'!$A$2:$H$1261,MATCH(I$1,'Raw-products'!$A$1:$H$1,0))</f>
        <v>Chambray</v>
      </c>
      <c r="J2580" t="str">
        <f>VLOOKUP($C2580,'Raw-products'!$A$2:$H$1261,MATCH(J$1,'Raw-products'!$A$1:$H$1,0))</f>
        <v>XS</v>
      </c>
      <c r="K2580" t="str">
        <f>VLOOKUP($C2580,'Raw-products'!$A$2:$H$1261,MATCH(K$1,'Raw-products'!$A$1:$H$1,0))</f>
        <v>blue</v>
      </c>
      <c r="L2580">
        <f>VLOOKUP($C2580,'Raw-products'!$A$2:$H$1261,MATCH(L$1,'Raw-products'!$A$1:$H$1,0))</f>
        <v>105</v>
      </c>
      <c r="M2580">
        <f>VLOOKUP($C2580,'Raw-products'!$A$2:$H$1261,MATCH(M$1,'Raw-products'!$A$1:$H$1,0))</f>
        <v>76</v>
      </c>
      <c r="N2580" s="5">
        <f t="shared" si="80"/>
        <v>7980</v>
      </c>
      <c r="O2580" cm="1">
        <f t="array" ref="O2580:R2580">_xlfn.XLOOKUP($B2580,'Raw -orders'!$A:$A,'Raw -orders'!$B:$E)</f>
        <v>244</v>
      </c>
      <c r="P2580">
        <v>23212</v>
      </c>
      <c r="Q2580" s="1">
        <v>44431</v>
      </c>
      <c r="R2580" s="1">
        <v>44451</v>
      </c>
      <c r="S2580" t="str" cm="1">
        <f t="array" ref="S2580:Z2580">_xlfn.XLOOKUP($O2580,'Raw - customers'!$A:$A,'Raw - customers'!$B:$I)</f>
        <v>Faunie Cooney</v>
      </c>
      <c r="T2580" t="str">
        <v>Male</v>
      </c>
      <c r="U2580">
        <v>38</v>
      </c>
      <c r="V2580" t="str">
        <v>36 Christian PlaceApt. 409</v>
      </c>
      <c r="W2580">
        <v>6354</v>
      </c>
      <c r="X2580" t="str">
        <v>Port Chelseaport</v>
      </c>
      <c r="Y2580" t="str">
        <v>Victoria</v>
      </c>
      <c r="Z2580" t="str">
        <v>Australia</v>
      </c>
      <c r="AA2580">
        <v>8</v>
      </c>
      <c r="AB2580" s="3" t="str">
        <f t="shared" si="81"/>
        <v>10 to 20</v>
      </c>
      <c r="AM2580" s="6">
        <v>244</v>
      </c>
      <c r="AN2580" s="6" t="s">
        <v>1396</v>
      </c>
    </row>
    <row r="2581" spans="1:40" x14ac:dyDescent="0.25">
      <c r="A2581">
        <v>2579</v>
      </c>
      <c r="B2581">
        <v>519</v>
      </c>
      <c r="C2581">
        <v>1029</v>
      </c>
      <c r="D2581">
        <v>90</v>
      </c>
      <c r="E2581">
        <v>2</v>
      </c>
      <c r="F2581">
        <v>180</v>
      </c>
      <c r="G2581">
        <v>1</v>
      </c>
      <c r="H2581" t="str">
        <f>VLOOKUP($C2581,'Raw-products'!$A$2:$H$1261,MATCH(H$1,'Raw-products'!$A$1:$H$1,0))</f>
        <v>Trousers</v>
      </c>
      <c r="I2581" t="str">
        <f>VLOOKUP($C2581,'Raw-products'!$A$2:$H$1261,MATCH(I$1,'Raw-products'!$A$1:$H$1,0))</f>
        <v>Relaxed Leg</v>
      </c>
      <c r="J2581" t="str">
        <f>VLOOKUP($C2581,'Raw-products'!$A$2:$H$1261,MATCH(J$1,'Raw-products'!$A$1:$H$1,0))</f>
        <v>XL</v>
      </c>
      <c r="K2581" t="str">
        <f>VLOOKUP($C2581,'Raw-products'!$A$2:$H$1261,MATCH(K$1,'Raw-products'!$A$1:$H$1,0))</f>
        <v>yellow</v>
      </c>
      <c r="L2581">
        <f>VLOOKUP($C2581,'Raw-products'!$A$2:$H$1261,MATCH(L$1,'Raw-products'!$A$1:$H$1,0))</f>
        <v>95</v>
      </c>
      <c r="M2581">
        <f>VLOOKUP($C2581,'Raw-products'!$A$2:$H$1261,MATCH(M$1,'Raw-products'!$A$1:$H$1,0))</f>
        <v>54</v>
      </c>
      <c r="N2581" s="5">
        <f t="shared" si="80"/>
        <v>5130</v>
      </c>
      <c r="O2581" cm="1">
        <f t="array" ref="O2581:R2581">_xlfn.XLOOKUP($B2581,'Raw -orders'!$A:$A,'Raw -orders'!$B:$E)</f>
        <v>244</v>
      </c>
      <c r="P2581">
        <v>23212</v>
      </c>
      <c r="Q2581" s="1">
        <v>44431</v>
      </c>
      <c r="R2581" s="1">
        <v>44451</v>
      </c>
      <c r="S2581" t="str" cm="1">
        <f t="array" ref="S2581:Z2581">_xlfn.XLOOKUP($O2581,'Raw - customers'!$A:$A,'Raw - customers'!$B:$I)</f>
        <v>Faunie Cooney</v>
      </c>
      <c r="T2581" t="str">
        <v>Male</v>
      </c>
      <c r="U2581">
        <v>38</v>
      </c>
      <c r="V2581" t="str">
        <v>36 Christian PlaceApt. 409</v>
      </c>
      <c r="W2581">
        <v>6354</v>
      </c>
      <c r="X2581" t="str">
        <v>Port Chelseaport</v>
      </c>
      <c r="Y2581" t="str">
        <v>Victoria</v>
      </c>
      <c r="Z2581" t="str">
        <v>Australia</v>
      </c>
      <c r="AA2581">
        <v>8</v>
      </c>
      <c r="AB2581" s="3" t="str">
        <f t="shared" si="81"/>
        <v>10 to 20</v>
      </c>
      <c r="AM2581" s="6">
        <v>244</v>
      </c>
      <c r="AN2581" s="6" t="s">
        <v>1396</v>
      </c>
    </row>
    <row r="2582" spans="1:40" x14ac:dyDescent="0.25">
      <c r="A2582">
        <v>2580</v>
      </c>
      <c r="B2582">
        <v>519</v>
      </c>
      <c r="C2582">
        <v>156</v>
      </c>
      <c r="D2582">
        <v>91</v>
      </c>
      <c r="E2582">
        <v>2</v>
      </c>
      <c r="F2582">
        <v>182</v>
      </c>
      <c r="G2582">
        <v>1</v>
      </c>
      <c r="H2582" t="str">
        <f>VLOOKUP($C2582,'Raw-products'!$A$2:$H$1261,MATCH(H$1,'Raw-products'!$A$1:$H$1,0))</f>
        <v>Shirt</v>
      </c>
      <c r="I2582" t="str">
        <f>VLOOKUP($C2582,'Raw-products'!$A$2:$H$1261,MATCH(I$1,'Raw-products'!$A$1:$H$1,0))</f>
        <v>Linen</v>
      </c>
      <c r="J2582" t="str">
        <f>VLOOKUP($C2582,'Raw-products'!$A$2:$H$1261,MATCH(J$1,'Raw-products'!$A$1:$H$1,0))</f>
        <v>S</v>
      </c>
      <c r="K2582" t="str">
        <f>VLOOKUP($C2582,'Raw-products'!$A$2:$H$1261,MATCH(K$1,'Raw-products'!$A$1:$H$1,0))</f>
        <v>green</v>
      </c>
      <c r="L2582">
        <f>VLOOKUP($C2582,'Raw-products'!$A$2:$H$1261,MATCH(L$1,'Raw-products'!$A$1:$H$1,0))</f>
        <v>116</v>
      </c>
      <c r="M2582">
        <f>VLOOKUP($C2582,'Raw-products'!$A$2:$H$1261,MATCH(M$1,'Raw-products'!$A$1:$H$1,0))</f>
        <v>58</v>
      </c>
      <c r="N2582" s="5">
        <f t="shared" si="80"/>
        <v>6728</v>
      </c>
      <c r="O2582" cm="1">
        <f t="array" ref="O2582:R2582">_xlfn.XLOOKUP($B2582,'Raw -orders'!$A:$A,'Raw -orders'!$B:$E)</f>
        <v>244</v>
      </c>
      <c r="P2582">
        <v>23212</v>
      </c>
      <c r="Q2582" s="1">
        <v>44431</v>
      </c>
      <c r="R2582" s="1">
        <v>44451</v>
      </c>
      <c r="S2582" t="str" cm="1">
        <f t="array" ref="S2582:Z2582">_xlfn.XLOOKUP($O2582,'Raw - customers'!$A:$A,'Raw - customers'!$B:$I)</f>
        <v>Faunie Cooney</v>
      </c>
      <c r="T2582" t="str">
        <v>Male</v>
      </c>
      <c r="U2582">
        <v>38</v>
      </c>
      <c r="V2582" t="str">
        <v>36 Christian PlaceApt. 409</v>
      </c>
      <c r="W2582">
        <v>6354</v>
      </c>
      <c r="X2582" t="str">
        <v>Port Chelseaport</v>
      </c>
      <c r="Y2582" t="str">
        <v>Victoria</v>
      </c>
      <c r="Z2582" t="str">
        <v>Australia</v>
      </c>
      <c r="AA2582">
        <v>8</v>
      </c>
      <c r="AB2582" s="3" t="str">
        <f t="shared" si="81"/>
        <v>10 to 20</v>
      </c>
      <c r="AM2582" s="6">
        <v>244</v>
      </c>
      <c r="AN2582" s="6" t="s">
        <v>1396</v>
      </c>
    </row>
    <row r="2583" spans="1:40" x14ac:dyDescent="0.25">
      <c r="A2583">
        <v>2581</v>
      </c>
      <c r="B2583">
        <v>519</v>
      </c>
      <c r="C2583">
        <v>823</v>
      </c>
      <c r="D2583">
        <v>117</v>
      </c>
      <c r="E2583">
        <v>1</v>
      </c>
      <c r="F2583">
        <v>117</v>
      </c>
      <c r="G2583">
        <v>1</v>
      </c>
      <c r="H2583" t="str">
        <f>VLOOKUP($C2583,'Raw-products'!$A$2:$H$1261,MATCH(H$1,'Raw-products'!$A$1:$H$1,0))</f>
        <v>Jacket</v>
      </c>
      <c r="I2583" t="str">
        <f>VLOOKUP($C2583,'Raw-products'!$A$2:$H$1261,MATCH(I$1,'Raw-products'!$A$1:$H$1,0))</f>
        <v>Shearling</v>
      </c>
      <c r="J2583" t="str">
        <f>VLOOKUP($C2583,'Raw-products'!$A$2:$H$1261,MATCH(J$1,'Raw-products'!$A$1:$H$1,0))</f>
        <v>L</v>
      </c>
      <c r="K2583" t="str">
        <f>VLOOKUP($C2583,'Raw-products'!$A$2:$H$1261,MATCH(K$1,'Raw-products'!$A$1:$H$1,0))</f>
        <v>green</v>
      </c>
      <c r="L2583">
        <f>VLOOKUP($C2583,'Raw-products'!$A$2:$H$1261,MATCH(L$1,'Raw-products'!$A$1:$H$1,0))</f>
        <v>95</v>
      </c>
      <c r="M2583">
        <f>VLOOKUP($C2583,'Raw-products'!$A$2:$H$1261,MATCH(M$1,'Raw-products'!$A$1:$H$1,0))</f>
        <v>66</v>
      </c>
      <c r="N2583" s="5">
        <f t="shared" si="80"/>
        <v>6270</v>
      </c>
      <c r="O2583" cm="1">
        <f t="array" ref="O2583:R2583">_xlfn.XLOOKUP($B2583,'Raw -orders'!$A:$A,'Raw -orders'!$B:$E)</f>
        <v>244</v>
      </c>
      <c r="P2583">
        <v>23212</v>
      </c>
      <c r="Q2583" s="1">
        <v>44431</v>
      </c>
      <c r="R2583" s="1">
        <v>44451</v>
      </c>
      <c r="S2583" t="str" cm="1">
        <f t="array" ref="S2583:Z2583">_xlfn.XLOOKUP($O2583,'Raw - customers'!$A:$A,'Raw - customers'!$B:$I)</f>
        <v>Faunie Cooney</v>
      </c>
      <c r="T2583" t="str">
        <v>Male</v>
      </c>
      <c r="U2583">
        <v>38</v>
      </c>
      <c r="V2583" t="str">
        <v>36 Christian PlaceApt. 409</v>
      </c>
      <c r="W2583">
        <v>6354</v>
      </c>
      <c r="X2583" t="str">
        <v>Port Chelseaport</v>
      </c>
      <c r="Y2583" t="str">
        <v>Victoria</v>
      </c>
      <c r="Z2583" t="str">
        <v>Australia</v>
      </c>
      <c r="AA2583">
        <v>8</v>
      </c>
      <c r="AB2583" s="3" t="str">
        <f t="shared" si="81"/>
        <v>10 to 20</v>
      </c>
      <c r="AM2583" s="6">
        <v>244</v>
      </c>
      <c r="AN2583" s="6" t="s">
        <v>1396</v>
      </c>
    </row>
    <row r="2584" spans="1:40" x14ac:dyDescent="0.25">
      <c r="A2584">
        <v>2582</v>
      </c>
      <c r="B2584">
        <v>519</v>
      </c>
      <c r="C2584">
        <v>550</v>
      </c>
      <c r="D2584">
        <v>98</v>
      </c>
      <c r="E2584">
        <v>1</v>
      </c>
      <c r="F2584">
        <v>98</v>
      </c>
      <c r="G2584">
        <v>1</v>
      </c>
      <c r="H2584" t="str">
        <f>VLOOKUP($C2584,'Raw-products'!$A$2:$H$1261,MATCH(H$1,'Raw-products'!$A$1:$H$1,0))</f>
        <v>Jacket</v>
      </c>
      <c r="I2584" t="str">
        <f>VLOOKUP($C2584,'Raw-products'!$A$2:$H$1261,MATCH(I$1,'Raw-products'!$A$1:$H$1,0))</f>
        <v>Leather</v>
      </c>
      <c r="J2584" t="str">
        <f>VLOOKUP($C2584,'Raw-products'!$A$2:$H$1261,MATCH(J$1,'Raw-products'!$A$1:$H$1,0))</f>
        <v>XS</v>
      </c>
      <c r="K2584" t="str">
        <f>VLOOKUP($C2584,'Raw-products'!$A$2:$H$1261,MATCH(K$1,'Raw-products'!$A$1:$H$1,0))</f>
        <v>indigo</v>
      </c>
      <c r="L2584">
        <f>VLOOKUP($C2584,'Raw-products'!$A$2:$H$1261,MATCH(L$1,'Raw-products'!$A$1:$H$1,0))</f>
        <v>113</v>
      </c>
      <c r="M2584">
        <f>VLOOKUP($C2584,'Raw-products'!$A$2:$H$1261,MATCH(M$1,'Raw-products'!$A$1:$H$1,0))</f>
        <v>78</v>
      </c>
      <c r="N2584" s="5">
        <f t="shared" si="80"/>
        <v>8814</v>
      </c>
      <c r="O2584" cm="1">
        <f t="array" ref="O2584:R2584">_xlfn.XLOOKUP($B2584,'Raw -orders'!$A:$A,'Raw -orders'!$B:$E)</f>
        <v>244</v>
      </c>
      <c r="P2584">
        <v>23212</v>
      </c>
      <c r="Q2584" s="1">
        <v>44431</v>
      </c>
      <c r="R2584" s="1">
        <v>44451</v>
      </c>
      <c r="S2584" t="str" cm="1">
        <f t="array" ref="S2584:Z2584">_xlfn.XLOOKUP($O2584,'Raw - customers'!$A:$A,'Raw - customers'!$B:$I)</f>
        <v>Faunie Cooney</v>
      </c>
      <c r="T2584" t="str">
        <v>Male</v>
      </c>
      <c r="U2584">
        <v>38</v>
      </c>
      <c r="V2584" t="str">
        <v>36 Christian PlaceApt. 409</v>
      </c>
      <c r="W2584">
        <v>6354</v>
      </c>
      <c r="X2584" t="str">
        <v>Port Chelseaport</v>
      </c>
      <c r="Y2584" t="str">
        <v>Victoria</v>
      </c>
      <c r="Z2584" t="str">
        <v>Australia</v>
      </c>
      <c r="AA2584">
        <v>8</v>
      </c>
      <c r="AB2584" s="3" t="str">
        <f t="shared" si="81"/>
        <v>10 to 20</v>
      </c>
      <c r="AM2584" s="6">
        <v>244</v>
      </c>
      <c r="AN2584" s="6" t="s">
        <v>1396</v>
      </c>
    </row>
    <row r="2585" spans="1:40" x14ac:dyDescent="0.25">
      <c r="A2585">
        <v>2583</v>
      </c>
      <c r="B2585">
        <v>519</v>
      </c>
      <c r="C2585">
        <v>391</v>
      </c>
      <c r="D2585">
        <v>119</v>
      </c>
      <c r="E2585">
        <v>2</v>
      </c>
      <c r="F2585">
        <v>238</v>
      </c>
      <c r="G2585">
        <v>1</v>
      </c>
      <c r="H2585" t="str">
        <f>VLOOKUP($C2585,'Raw-products'!$A$2:$H$1261,MATCH(H$1,'Raw-products'!$A$1:$H$1,0))</f>
        <v>Shirt</v>
      </c>
      <c r="I2585" t="str">
        <f>VLOOKUP($C2585,'Raw-products'!$A$2:$H$1261,MATCH(I$1,'Raw-products'!$A$1:$H$1,0))</f>
        <v>Casual Slim Fit</v>
      </c>
      <c r="J2585" t="str">
        <f>VLOOKUP($C2585,'Raw-products'!$A$2:$H$1261,MATCH(J$1,'Raw-products'!$A$1:$H$1,0))</f>
        <v>S</v>
      </c>
      <c r="K2585" t="str">
        <f>VLOOKUP($C2585,'Raw-products'!$A$2:$H$1261,MATCH(K$1,'Raw-products'!$A$1:$H$1,0))</f>
        <v>orange</v>
      </c>
      <c r="L2585">
        <f>VLOOKUP($C2585,'Raw-products'!$A$2:$H$1261,MATCH(L$1,'Raw-products'!$A$1:$H$1,0))</f>
        <v>113</v>
      </c>
      <c r="M2585">
        <f>VLOOKUP($C2585,'Raw-products'!$A$2:$H$1261,MATCH(M$1,'Raw-products'!$A$1:$H$1,0))</f>
        <v>54</v>
      </c>
      <c r="N2585" s="5">
        <f t="shared" si="80"/>
        <v>6102</v>
      </c>
      <c r="O2585" cm="1">
        <f t="array" ref="O2585:R2585">_xlfn.XLOOKUP($B2585,'Raw -orders'!$A:$A,'Raw -orders'!$B:$E)</f>
        <v>244</v>
      </c>
      <c r="P2585">
        <v>23212</v>
      </c>
      <c r="Q2585" s="1">
        <v>44431</v>
      </c>
      <c r="R2585" s="1">
        <v>44451</v>
      </c>
      <c r="S2585" t="str" cm="1">
        <f t="array" ref="S2585:Z2585">_xlfn.XLOOKUP($O2585,'Raw - customers'!$A:$A,'Raw - customers'!$B:$I)</f>
        <v>Faunie Cooney</v>
      </c>
      <c r="T2585" t="str">
        <v>Male</v>
      </c>
      <c r="U2585">
        <v>38</v>
      </c>
      <c r="V2585" t="str">
        <v>36 Christian PlaceApt. 409</v>
      </c>
      <c r="W2585">
        <v>6354</v>
      </c>
      <c r="X2585" t="str">
        <v>Port Chelseaport</v>
      </c>
      <c r="Y2585" t="str">
        <v>Victoria</v>
      </c>
      <c r="Z2585" t="str">
        <v>Australia</v>
      </c>
      <c r="AA2585">
        <v>8</v>
      </c>
      <c r="AB2585" s="3" t="str">
        <f t="shared" si="81"/>
        <v>10 to 20</v>
      </c>
      <c r="AM2585" s="6">
        <v>244</v>
      </c>
      <c r="AN2585" s="6" t="s">
        <v>1396</v>
      </c>
    </row>
    <row r="2586" spans="1:40" x14ac:dyDescent="0.25">
      <c r="A2586">
        <v>2584</v>
      </c>
      <c r="B2586">
        <v>519</v>
      </c>
      <c r="C2586">
        <v>161</v>
      </c>
      <c r="D2586">
        <v>91</v>
      </c>
      <c r="E2586">
        <v>2</v>
      </c>
      <c r="F2586">
        <v>182</v>
      </c>
      <c r="G2586">
        <v>1</v>
      </c>
      <c r="H2586" t="str">
        <f>VLOOKUP($C2586,'Raw-products'!$A$2:$H$1261,MATCH(H$1,'Raw-products'!$A$1:$H$1,0))</f>
        <v>Shirt</v>
      </c>
      <c r="I2586" t="str">
        <f>VLOOKUP($C2586,'Raw-products'!$A$2:$H$1261,MATCH(I$1,'Raw-products'!$A$1:$H$1,0))</f>
        <v>Linen</v>
      </c>
      <c r="J2586" t="str">
        <f>VLOOKUP($C2586,'Raw-products'!$A$2:$H$1261,MATCH(J$1,'Raw-products'!$A$1:$H$1,0))</f>
        <v>S</v>
      </c>
      <c r="K2586" t="str">
        <f>VLOOKUP($C2586,'Raw-products'!$A$2:$H$1261,MATCH(K$1,'Raw-products'!$A$1:$H$1,0))</f>
        <v>blue</v>
      </c>
      <c r="L2586">
        <f>VLOOKUP($C2586,'Raw-products'!$A$2:$H$1261,MATCH(L$1,'Raw-products'!$A$1:$H$1,0))</f>
        <v>116</v>
      </c>
      <c r="M2586">
        <f>VLOOKUP($C2586,'Raw-products'!$A$2:$H$1261,MATCH(M$1,'Raw-products'!$A$1:$H$1,0))</f>
        <v>77</v>
      </c>
      <c r="N2586" s="5">
        <f t="shared" si="80"/>
        <v>8932</v>
      </c>
      <c r="O2586" cm="1">
        <f t="array" ref="O2586:R2586">_xlfn.XLOOKUP($B2586,'Raw -orders'!$A:$A,'Raw -orders'!$B:$E)</f>
        <v>244</v>
      </c>
      <c r="P2586">
        <v>23212</v>
      </c>
      <c r="Q2586" s="1">
        <v>44431</v>
      </c>
      <c r="R2586" s="1">
        <v>44451</v>
      </c>
      <c r="S2586" t="str" cm="1">
        <f t="array" ref="S2586:Z2586">_xlfn.XLOOKUP($O2586,'Raw - customers'!$A:$A,'Raw - customers'!$B:$I)</f>
        <v>Faunie Cooney</v>
      </c>
      <c r="T2586" t="str">
        <v>Male</v>
      </c>
      <c r="U2586">
        <v>38</v>
      </c>
      <c r="V2586" t="str">
        <v>36 Christian PlaceApt. 409</v>
      </c>
      <c r="W2586">
        <v>6354</v>
      </c>
      <c r="X2586" t="str">
        <v>Port Chelseaport</v>
      </c>
      <c r="Y2586" t="str">
        <v>Victoria</v>
      </c>
      <c r="Z2586" t="str">
        <v>Australia</v>
      </c>
      <c r="AA2586">
        <v>8</v>
      </c>
      <c r="AB2586" s="3" t="str">
        <f t="shared" si="81"/>
        <v>10 to 20</v>
      </c>
      <c r="AM2586" s="6">
        <v>244</v>
      </c>
      <c r="AN2586" s="6" t="s">
        <v>1396</v>
      </c>
    </row>
    <row r="2587" spans="1:40" x14ac:dyDescent="0.25">
      <c r="A2587">
        <v>2585</v>
      </c>
      <c r="B2587">
        <v>519</v>
      </c>
      <c r="C2587">
        <v>924</v>
      </c>
      <c r="D2587">
        <v>96</v>
      </c>
      <c r="E2587">
        <v>1</v>
      </c>
      <c r="F2587">
        <v>96</v>
      </c>
      <c r="G2587">
        <v>1</v>
      </c>
      <c r="H2587" t="str">
        <f>VLOOKUP($C2587,'Raw-products'!$A$2:$H$1261,MATCH(H$1,'Raw-products'!$A$1:$H$1,0))</f>
        <v>Trousers</v>
      </c>
      <c r="I2587" t="str">
        <f>VLOOKUP($C2587,'Raw-products'!$A$2:$H$1261,MATCH(I$1,'Raw-products'!$A$1:$H$1,0))</f>
        <v>Drawstring</v>
      </c>
      <c r="J2587" t="str">
        <f>VLOOKUP($C2587,'Raw-products'!$A$2:$H$1261,MATCH(J$1,'Raw-products'!$A$1:$H$1,0))</f>
        <v>XL</v>
      </c>
      <c r="K2587" t="str">
        <f>VLOOKUP($C2587,'Raw-products'!$A$2:$H$1261,MATCH(K$1,'Raw-products'!$A$1:$H$1,0))</f>
        <v>yellow</v>
      </c>
      <c r="L2587">
        <f>VLOOKUP($C2587,'Raw-products'!$A$2:$H$1261,MATCH(L$1,'Raw-products'!$A$1:$H$1,0))</f>
        <v>104</v>
      </c>
      <c r="M2587">
        <f>VLOOKUP($C2587,'Raw-products'!$A$2:$H$1261,MATCH(M$1,'Raw-products'!$A$1:$H$1,0))</f>
        <v>48</v>
      </c>
      <c r="N2587" s="5">
        <f t="shared" si="80"/>
        <v>4992</v>
      </c>
      <c r="O2587" cm="1">
        <f t="array" ref="O2587:R2587">_xlfn.XLOOKUP($B2587,'Raw -orders'!$A:$A,'Raw -orders'!$B:$E)</f>
        <v>244</v>
      </c>
      <c r="P2587">
        <v>23212</v>
      </c>
      <c r="Q2587" s="1">
        <v>44431</v>
      </c>
      <c r="R2587" s="1">
        <v>44451</v>
      </c>
      <c r="S2587" t="str" cm="1">
        <f t="array" ref="S2587:Z2587">_xlfn.XLOOKUP($O2587,'Raw - customers'!$A:$A,'Raw - customers'!$B:$I)</f>
        <v>Faunie Cooney</v>
      </c>
      <c r="T2587" t="str">
        <v>Male</v>
      </c>
      <c r="U2587">
        <v>38</v>
      </c>
      <c r="V2587" t="str">
        <v>36 Christian PlaceApt. 409</v>
      </c>
      <c r="W2587">
        <v>6354</v>
      </c>
      <c r="X2587" t="str">
        <v>Port Chelseaport</v>
      </c>
      <c r="Y2587" t="str">
        <v>Victoria</v>
      </c>
      <c r="Z2587" t="str">
        <v>Australia</v>
      </c>
      <c r="AA2587">
        <v>8</v>
      </c>
      <c r="AB2587" s="3" t="str">
        <f t="shared" si="81"/>
        <v>10 to 20</v>
      </c>
      <c r="AM2587" s="6">
        <v>244</v>
      </c>
      <c r="AN2587" s="6" t="s">
        <v>1396</v>
      </c>
    </row>
    <row r="2588" spans="1:40" x14ac:dyDescent="0.25">
      <c r="A2588">
        <v>2586</v>
      </c>
      <c r="B2588">
        <v>519</v>
      </c>
      <c r="C2588">
        <v>652</v>
      </c>
      <c r="D2588">
        <v>93</v>
      </c>
      <c r="E2588">
        <v>2</v>
      </c>
      <c r="F2588">
        <v>186</v>
      </c>
      <c r="G2588">
        <v>1</v>
      </c>
      <c r="H2588" t="str">
        <f>VLOOKUP($C2588,'Raw-products'!$A$2:$H$1261,MATCH(H$1,'Raw-products'!$A$1:$H$1,0))</f>
        <v>Jacket</v>
      </c>
      <c r="I2588" t="str">
        <f>VLOOKUP($C2588,'Raw-products'!$A$2:$H$1261,MATCH(I$1,'Raw-products'!$A$1:$H$1,0))</f>
        <v>Coach</v>
      </c>
      <c r="J2588" t="str">
        <f>VLOOKUP($C2588,'Raw-products'!$A$2:$H$1261,MATCH(J$1,'Raw-products'!$A$1:$H$1,0))</f>
        <v>M</v>
      </c>
      <c r="K2588" t="str">
        <f>VLOOKUP($C2588,'Raw-products'!$A$2:$H$1261,MATCH(K$1,'Raw-products'!$A$1:$H$1,0))</f>
        <v>blue</v>
      </c>
      <c r="L2588">
        <f>VLOOKUP($C2588,'Raw-products'!$A$2:$H$1261,MATCH(L$1,'Raw-products'!$A$1:$H$1,0))</f>
        <v>115</v>
      </c>
      <c r="M2588">
        <f>VLOOKUP($C2588,'Raw-products'!$A$2:$H$1261,MATCH(M$1,'Raw-products'!$A$1:$H$1,0))</f>
        <v>54</v>
      </c>
      <c r="N2588" s="5">
        <f t="shared" si="80"/>
        <v>6210</v>
      </c>
      <c r="O2588" cm="1">
        <f t="array" ref="O2588:R2588">_xlfn.XLOOKUP($B2588,'Raw -orders'!$A:$A,'Raw -orders'!$B:$E)</f>
        <v>244</v>
      </c>
      <c r="P2588">
        <v>23212</v>
      </c>
      <c r="Q2588" s="1">
        <v>44431</v>
      </c>
      <c r="R2588" s="1">
        <v>44451</v>
      </c>
      <c r="S2588" t="str" cm="1">
        <f t="array" ref="S2588:Z2588">_xlfn.XLOOKUP($O2588,'Raw - customers'!$A:$A,'Raw - customers'!$B:$I)</f>
        <v>Faunie Cooney</v>
      </c>
      <c r="T2588" t="str">
        <v>Male</v>
      </c>
      <c r="U2588">
        <v>38</v>
      </c>
      <c r="V2588" t="str">
        <v>36 Christian PlaceApt. 409</v>
      </c>
      <c r="W2588">
        <v>6354</v>
      </c>
      <c r="X2588" t="str">
        <v>Port Chelseaport</v>
      </c>
      <c r="Y2588" t="str">
        <v>Victoria</v>
      </c>
      <c r="Z2588" t="str">
        <v>Australia</v>
      </c>
      <c r="AA2588">
        <v>8</v>
      </c>
      <c r="AB2588" s="3" t="str">
        <f t="shared" si="81"/>
        <v>10 to 20</v>
      </c>
      <c r="AM2588" s="6">
        <v>244</v>
      </c>
      <c r="AN2588" s="6" t="s">
        <v>1396</v>
      </c>
    </row>
    <row r="2589" spans="1:40" x14ac:dyDescent="0.25">
      <c r="A2589">
        <v>2587</v>
      </c>
      <c r="B2589">
        <v>520</v>
      </c>
      <c r="C2589">
        <v>920</v>
      </c>
      <c r="D2589">
        <v>96</v>
      </c>
      <c r="E2589">
        <v>2</v>
      </c>
      <c r="F2589">
        <v>192</v>
      </c>
      <c r="G2589">
        <v>1</v>
      </c>
      <c r="H2589" t="str">
        <f>VLOOKUP($C2589,'Raw-products'!$A$2:$H$1261,MATCH(H$1,'Raw-products'!$A$1:$H$1,0))</f>
        <v>Trousers</v>
      </c>
      <c r="I2589" t="str">
        <f>VLOOKUP($C2589,'Raw-products'!$A$2:$H$1261,MATCH(I$1,'Raw-products'!$A$1:$H$1,0))</f>
        <v>Drawstring</v>
      </c>
      <c r="J2589" t="str">
        <f>VLOOKUP($C2589,'Raw-products'!$A$2:$H$1261,MATCH(J$1,'Raw-products'!$A$1:$H$1,0))</f>
        <v>XS</v>
      </c>
      <c r="K2589" t="str">
        <f>VLOOKUP($C2589,'Raw-products'!$A$2:$H$1261,MATCH(K$1,'Raw-products'!$A$1:$H$1,0))</f>
        <v>yellow</v>
      </c>
      <c r="L2589">
        <f>VLOOKUP($C2589,'Raw-products'!$A$2:$H$1261,MATCH(L$1,'Raw-products'!$A$1:$H$1,0))</f>
        <v>104</v>
      </c>
      <c r="M2589">
        <f>VLOOKUP($C2589,'Raw-products'!$A$2:$H$1261,MATCH(M$1,'Raw-products'!$A$1:$H$1,0))</f>
        <v>41</v>
      </c>
      <c r="N2589" s="5">
        <f t="shared" si="80"/>
        <v>4264</v>
      </c>
      <c r="O2589" cm="1">
        <f t="array" ref="O2589:R2589">_xlfn.XLOOKUP($B2589,'Raw -orders'!$A:$A,'Raw -orders'!$B:$E)</f>
        <v>679</v>
      </c>
      <c r="P2589">
        <v>13400</v>
      </c>
      <c r="Q2589" s="1">
        <v>44231</v>
      </c>
      <c r="R2589" s="1">
        <v>44256</v>
      </c>
      <c r="S2589" t="str" cm="1">
        <f t="array" ref="S2589:Z2589">_xlfn.XLOOKUP($O2589,'Raw - customers'!$A:$A,'Raw - customers'!$B:$I)</f>
        <v>Osgood Percifer</v>
      </c>
      <c r="T2589" t="str">
        <v>Genderqueer</v>
      </c>
      <c r="U2589">
        <v>76</v>
      </c>
      <c r="V2589" t="str">
        <v>7219 Charlotte SummitSuite 507</v>
      </c>
      <c r="W2589">
        <v>1971</v>
      </c>
      <c r="X2589" t="str">
        <v>Cameronton</v>
      </c>
      <c r="Y2589" t="str">
        <v>Western Australia</v>
      </c>
      <c r="Z2589" t="str">
        <v>Australia</v>
      </c>
      <c r="AA2589">
        <v>2</v>
      </c>
      <c r="AB2589" s="3" t="str">
        <f t="shared" si="81"/>
        <v>20 to 30</v>
      </c>
      <c r="AM2589" s="6">
        <v>679</v>
      </c>
      <c r="AN2589" s="6" t="s">
        <v>1377</v>
      </c>
    </row>
    <row r="2590" spans="1:40" x14ac:dyDescent="0.25">
      <c r="A2590">
        <v>2588</v>
      </c>
      <c r="B2590">
        <v>520</v>
      </c>
      <c r="C2590">
        <v>1136</v>
      </c>
      <c r="D2590">
        <v>102</v>
      </c>
      <c r="E2590">
        <v>2</v>
      </c>
      <c r="F2590">
        <v>204</v>
      </c>
      <c r="G2590">
        <v>1</v>
      </c>
      <c r="H2590" t="str">
        <f>VLOOKUP($C2590,'Raw-products'!$A$2:$H$1261,MATCH(H$1,'Raw-products'!$A$1:$H$1,0))</f>
        <v>Trousers</v>
      </c>
      <c r="I2590" t="str">
        <f>VLOOKUP($C2590,'Raw-products'!$A$2:$H$1261,MATCH(I$1,'Raw-products'!$A$1:$H$1,0))</f>
        <v>Cargo Pants</v>
      </c>
      <c r="J2590" t="str">
        <f>VLOOKUP($C2590,'Raw-products'!$A$2:$H$1261,MATCH(J$1,'Raw-products'!$A$1:$H$1,0))</f>
        <v>S</v>
      </c>
      <c r="K2590" t="str">
        <f>VLOOKUP($C2590,'Raw-products'!$A$2:$H$1261,MATCH(K$1,'Raw-products'!$A$1:$H$1,0))</f>
        <v>green</v>
      </c>
      <c r="L2590">
        <f>VLOOKUP($C2590,'Raw-products'!$A$2:$H$1261,MATCH(L$1,'Raw-products'!$A$1:$H$1,0))</f>
        <v>106</v>
      </c>
      <c r="M2590">
        <f>VLOOKUP($C2590,'Raw-products'!$A$2:$H$1261,MATCH(M$1,'Raw-products'!$A$1:$H$1,0))</f>
        <v>79</v>
      </c>
      <c r="N2590" s="5">
        <f t="shared" si="80"/>
        <v>8374</v>
      </c>
      <c r="O2590" cm="1">
        <f t="array" ref="O2590:R2590">_xlfn.XLOOKUP($B2590,'Raw -orders'!$A:$A,'Raw -orders'!$B:$E)</f>
        <v>679</v>
      </c>
      <c r="P2590">
        <v>13400</v>
      </c>
      <c r="Q2590" s="1">
        <v>44231</v>
      </c>
      <c r="R2590" s="1">
        <v>44256</v>
      </c>
      <c r="S2590" t="str" cm="1">
        <f t="array" ref="S2590:Z2590">_xlfn.XLOOKUP($O2590,'Raw - customers'!$A:$A,'Raw - customers'!$B:$I)</f>
        <v>Osgood Percifer</v>
      </c>
      <c r="T2590" t="str">
        <v>Genderqueer</v>
      </c>
      <c r="U2590">
        <v>76</v>
      </c>
      <c r="V2590" t="str">
        <v>7219 Charlotte SummitSuite 507</v>
      </c>
      <c r="W2590">
        <v>1971</v>
      </c>
      <c r="X2590" t="str">
        <v>Cameronton</v>
      </c>
      <c r="Y2590" t="str">
        <v>Western Australia</v>
      </c>
      <c r="Z2590" t="str">
        <v>Australia</v>
      </c>
      <c r="AA2590">
        <v>2</v>
      </c>
      <c r="AB2590" s="3" t="str">
        <f t="shared" si="81"/>
        <v>20 to 30</v>
      </c>
      <c r="AM2590" s="6">
        <v>679</v>
      </c>
      <c r="AN2590" s="6" t="s">
        <v>1377</v>
      </c>
    </row>
    <row r="2591" spans="1:40" x14ac:dyDescent="0.25">
      <c r="A2591">
        <v>2589</v>
      </c>
      <c r="B2591">
        <v>520</v>
      </c>
      <c r="C2591">
        <v>30</v>
      </c>
      <c r="D2591">
        <v>96</v>
      </c>
      <c r="E2591">
        <v>3</v>
      </c>
      <c r="F2591">
        <v>288</v>
      </c>
      <c r="G2591">
        <v>1</v>
      </c>
      <c r="H2591" t="str">
        <f>VLOOKUP($C2591,'Raw-products'!$A$2:$H$1261,MATCH(H$1,'Raw-products'!$A$1:$H$1,0))</f>
        <v>Shirt</v>
      </c>
      <c r="I2591" t="str">
        <f>VLOOKUP($C2591,'Raw-products'!$A$2:$H$1261,MATCH(I$1,'Raw-products'!$A$1:$H$1,0))</f>
        <v>Oxford Cloth</v>
      </c>
      <c r="J2591" t="str">
        <f>VLOOKUP($C2591,'Raw-products'!$A$2:$H$1261,MATCH(J$1,'Raw-products'!$A$1:$H$1,0))</f>
        <v>XS</v>
      </c>
      <c r="K2591" t="str">
        <f>VLOOKUP($C2591,'Raw-products'!$A$2:$H$1261,MATCH(K$1,'Raw-products'!$A$1:$H$1,0))</f>
        <v>violet</v>
      </c>
      <c r="L2591">
        <f>VLOOKUP($C2591,'Raw-products'!$A$2:$H$1261,MATCH(L$1,'Raw-products'!$A$1:$H$1,0))</f>
        <v>114</v>
      </c>
      <c r="M2591">
        <f>VLOOKUP($C2591,'Raw-products'!$A$2:$H$1261,MATCH(M$1,'Raw-products'!$A$1:$H$1,0))</f>
        <v>74</v>
      </c>
      <c r="N2591" s="5">
        <f t="shared" si="80"/>
        <v>8436</v>
      </c>
      <c r="O2591" cm="1">
        <f t="array" ref="O2591:R2591">_xlfn.XLOOKUP($B2591,'Raw -orders'!$A:$A,'Raw -orders'!$B:$E)</f>
        <v>679</v>
      </c>
      <c r="P2591">
        <v>13400</v>
      </c>
      <c r="Q2591" s="1">
        <v>44231</v>
      </c>
      <c r="R2591" s="1">
        <v>44256</v>
      </c>
      <c r="S2591" t="str" cm="1">
        <f t="array" ref="S2591:Z2591">_xlfn.XLOOKUP($O2591,'Raw - customers'!$A:$A,'Raw - customers'!$B:$I)</f>
        <v>Osgood Percifer</v>
      </c>
      <c r="T2591" t="str">
        <v>Genderqueer</v>
      </c>
      <c r="U2591">
        <v>76</v>
      </c>
      <c r="V2591" t="str">
        <v>7219 Charlotte SummitSuite 507</v>
      </c>
      <c r="W2591">
        <v>1971</v>
      </c>
      <c r="X2591" t="str">
        <v>Cameronton</v>
      </c>
      <c r="Y2591" t="str">
        <v>Western Australia</v>
      </c>
      <c r="Z2591" t="str">
        <v>Australia</v>
      </c>
      <c r="AA2591">
        <v>2</v>
      </c>
      <c r="AB2591" s="3" t="str">
        <f t="shared" si="81"/>
        <v>20 to 30</v>
      </c>
      <c r="AM2591" s="6">
        <v>679</v>
      </c>
      <c r="AN2591" s="6" t="s">
        <v>1377</v>
      </c>
    </row>
    <row r="2592" spans="1:40" x14ac:dyDescent="0.25">
      <c r="A2592">
        <v>2590</v>
      </c>
      <c r="B2592">
        <v>520</v>
      </c>
      <c r="C2592">
        <v>465</v>
      </c>
      <c r="D2592">
        <v>118</v>
      </c>
      <c r="E2592">
        <v>2</v>
      </c>
      <c r="F2592">
        <v>236</v>
      </c>
      <c r="G2592">
        <v>1</v>
      </c>
      <c r="H2592" t="str">
        <f>VLOOKUP($C2592,'Raw-products'!$A$2:$H$1261,MATCH(H$1,'Raw-products'!$A$1:$H$1,0))</f>
        <v>Jacket</v>
      </c>
      <c r="I2592" t="str">
        <f>VLOOKUP($C2592,'Raw-products'!$A$2:$H$1261,MATCH(I$1,'Raw-products'!$A$1:$H$1,0))</f>
        <v>Puffer</v>
      </c>
      <c r="J2592" t="str">
        <f>VLOOKUP($C2592,'Raw-products'!$A$2:$H$1261,MATCH(J$1,'Raw-products'!$A$1:$H$1,0))</f>
        <v>XS</v>
      </c>
      <c r="K2592" t="str">
        <f>VLOOKUP($C2592,'Raw-products'!$A$2:$H$1261,MATCH(K$1,'Raw-products'!$A$1:$H$1,0))</f>
        <v>yellow</v>
      </c>
      <c r="L2592">
        <f>VLOOKUP($C2592,'Raw-products'!$A$2:$H$1261,MATCH(L$1,'Raw-products'!$A$1:$H$1,0))</f>
        <v>110</v>
      </c>
      <c r="M2592">
        <f>VLOOKUP($C2592,'Raw-products'!$A$2:$H$1261,MATCH(M$1,'Raw-products'!$A$1:$H$1,0))</f>
        <v>55</v>
      </c>
      <c r="N2592" s="5">
        <f t="shared" si="80"/>
        <v>6050</v>
      </c>
      <c r="O2592" cm="1">
        <f t="array" ref="O2592:R2592">_xlfn.XLOOKUP($B2592,'Raw -orders'!$A:$A,'Raw -orders'!$B:$E)</f>
        <v>679</v>
      </c>
      <c r="P2592">
        <v>13400</v>
      </c>
      <c r="Q2592" s="1">
        <v>44231</v>
      </c>
      <c r="R2592" s="1">
        <v>44256</v>
      </c>
      <c r="S2592" t="str" cm="1">
        <f t="array" ref="S2592:Z2592">_xlfn.XLOOKUP($O2592,'Raw - customers'!$A:$A,'Raw - customers'!$B:$I)</f>
        <v>Osgood Percifer</v>
      </c>
      <c r="T2592" t="str">
        <v>Genderqueer</v>
      </c>
      <c r="U2592">
        <v>76</v>
      </c>
      <c r="V2592" t="str">
        <v>7219 Charlotte SummitSuite 507</v>
      </c>
      <c r="W2592">
        <v>1971</v>
      </c>
      <c r="X2592" t="str">
        <v>Cameronton</v>
      </c>
      <c r="Y2592" t="str">
        <v>Western Australia</v>
      </c>
      <c r="Z2592" t="str">
        <v>Australia</v>
      </c>
      <c r="AA2592">
        <v>2</v>
      </c>
      <c r="AB2592" s="3" t="str">
        <f t="shared" si="81"/>
        <v>20 to 30</v>
      </c>
      <c r="AM2592" s="6">
        <v>679</v>
      </c>
      <c r="AN2592" s="6" t="s">
        <v>1377</v>
      </c>
    </row>
    <row r="2593" spans="1:40" x14ac:dyDescent="0.25">
      <c r="A2593">
        <v>2591</v>
      </c>
      <c r="B2593">
        <v>520</v>
      </c>
      <c r="C2593">
        <v>1091</v>
      </c>
      <c r="D2593">
        <v>115</v>
      </c>
      <c r="E2593">
        <v>2</v>
      </c>
      <c r="F2593">
        <v>230</v>
      </c>
      <c r="G2593">
        <v>1</v>
      </c>
      <c r="H2593" t="str">
        <f>VLOOKUP($C2593,'Raw-products'!$A$2:$H$1261,MATCH(H$1,'Raw-products'!$A$1:$H$1,0))</f>
        <v>Trousers</v>
      </c>
      <c r="I2593" t="str">
        <f>VLOOKUP($C2593,'Raw-products'!$A$2:$H$1261,MATCH(I$1,'Raw-products'!$A$1:$H$1,0))</f>
        <v>Cropped</v>
      </c>
      <c r="J2593" t="str">
        <f>VLOOKUP($C2593,'Raw-products'!$A$2:$H$1261,MATCH(J$1,'Raw-products'!$A$1:$H$1,0))</f>
        <v>S</v>
      </c>
      <c r="K2593" t="str">
        <f>VLOOKUP($C2593,'Raw-products'!$A$2:$H$1261,MATCH(K$1,'Raw-products'!$A$1:$H$1,0))</f>
        <v>orange</v>
      </c>
      <c r="L2593">
        <f>VLOOKUP($C2593,'Raw-products'!$A$2:$H$1261,MATCH(L$1,'Raw-products'!$A$1:$H$1,0))</f>
        <v>99</v>
      </c>
      <c r="M2593">
        <f>VLOOKUP($C2593,'Raw-products'!$A$2:$H$1261,MATCH(M$1,'Raw-products'!$A$1:$H$1,0))</f>
        <v>78</v>
      </c>
      <c r="N2593" s="5">
        <f t="shared" si="80"/>
        <v>7722</v>
      </c>
      <c r="O2593" cm="1">
        <f t="array" ref="O2593:R2593">_xlfn.XLOOKUP($B2593,'Raw -orders'!$A:$A,'Raw -orders'!$B:$E)</f>
        <v>679</v>
      </c>
      <c r="P2593">
        <v>13400</v>
      </c>
      <c r="Q2593" s="1">
        <v>44231</v>
      </c>
      <c r="R2593" s="1">
        <v>44256</v>
      </c>
      <c r="S2593" t="str" cm="1">
        <f t="array" ref="S2593:Z2593">_xlfn.XLOOKUP($O2593,'Raw - customers'!$A:$A,'Raw - customers'!$B:$I)</f>
        <v>Osgood Percifer</v>
      </c>
      <c r="T2593" t="str">
        <v>Genderqueer</v>
      </c>
      <c r="U2593">
        <v>76</v>
      </c>
      <c r="V2593" t="str">
        <v>7219 Charlotte SummitSuite 507</v>
      </c>
      <c r="W2593">
        <v>1971</v>
      </c>
      <c r="X2593" t="str">
        <v>Cameronton</v>
      </c>
      <c r="Y2593" t="str">
        <v>Western Australia</v>
      </c>
      <c r="Z2593" t="str">
        <v>Australia</v>
      </c>
      <c r="AA2593">
        <v>2</v>
      </c>
      <c r="AB2593" s="3" t="str">
        <f t="shared" si="81"/>
        <v>20 to 30</v>
      </c>
      <c r="AM2593" s="6">
        <v>679</v>
      </c>
      <c r="AN2593" s="6" t="s">
        <v>1377</v>
      </c>
    </row>
    <row r="2594" spans="1:40" x14ac:dyDescent="0.25">
      <c r="A2594">
        <v>2592</v>
      </c>
      <c r="B2594">
        <v>520</v>
      </c>
      <c r="C2594">
        <v>975</v>
      </c>
      <c r="D2594">
        <v>97</v>
      </c>
      <c r="E2594">
        <v>1</v>
      </c>
      <c r="F2594">
        <v>97</v>
      </c>
      <c r="G2594">
        <v>1</v>
      </c>
      <c r="H2594" t="str">
        <f>VLOOKUP($C2594,'Raw-products'!$A$2:$H$1261,MATCH(H$1,'Raw-products'!$A$1:$H$1,0))</f>
        <v>Trousers</v>
      </c>
      <c r="I2594" t="str">
        <f>VLOOKUP($C2594,'Raw-products'!$A$2:$H$1261,MATCH(I$1,'Raw-products'!$A$1:$H$1,0))</f>
        <v>Slim-Fit</v>
      </c>
      <c r="J2594" t="str">
        <f>VLOOKUP($C2594,'Raw-products'!$A$2:$H$1261,MATCH(J$1,'Raw-products'!$A$1:$H$1,0))</f>
        <v>XS</v>
      </c>
      <c r="K2594" t="str">
        <f>VLOOKUP($C2594,'Raw-products'!$A$2:$H$1261,MATCH(K$1,'Raw-products'!$A$1:$H$1,0))</f>
        <v>violet</v>
      </c>
      <c r="L2594">
        <f>VLOOKUP($C2594,'Raw-products'!$A$2:$H$1261,MATCH(L$1,'Raw-products'!$A$1:$H$1,0))</f>
        <v>119</v>
      </c>
      <c r="M2594">
        <f>VLOOKUP($C2594,'Raw-products'!$A$2:$H$1261,MATCH(M$1,'Raw-products'!$A$1:$H$1,0))</f>
        <v>70</v>
      </c>
      <c r="N2594" s="5">
        <f t="shared" si="80"/>
        <v>8330</v>
      </c>
      <c r="O2594" cm="1">
        <f t="array" ref="O2594:R2594">_xlfn.XLOOKUP($B2594,'Raw -orders'!$A:$A,'Raw -orders'!$B:$E)</f>
        <v>679</v>
      </c>
      <c r="P2594">
        <v>13400</v>
      </c>
      <c r="Q2594" s="1">
        <v>44231</v>
      </c>
      <c r="R2594" s="1">
        <v>44256</v>
      </c>
      <c r="S2594" t="str" cm="1">
        <f t="array" ref="S2594:Z2594">_xlfn.XLOOKUP($O2594,'Raw - customers'!$A:$A,'Raw - customers'!$B:$I)</f>
        <v>Osgood Percifer</v>
      </c>
      <c r="T2594" t="str">
        <v>Genderqueer</v>
      </c>
      <c r="U2594">
        <v>76</v>
      </c>
      <c r="V2594" t="str">
        <v>7219 Charlotte SummitSuite 507</v>
      </c>
      <c r="W2594">
        <v>1971</v>
      </c>
      <c r="X2594" t="str">
        <v>Cameronton</v>
      </c>
      <c r="Y2594" t="str">
        <v>Western Australia</v>
      </c>
      <c r="Z2594" t="str">
        <v>Australia</v>
      </c>
      <c r="AA2594">
        <v>2</v>
      </c>
      <c r="AB2594" s="3" t="str">
        <f t="shared" si="81"/>
        <v>20 to 30</v>
      </c>
      <c r="AM2594" s="6">
        <v>679</v>
      </c>
      <c r="AN2594" s="6" t="s">
        <v>1377</v>
      </c>
    </row>
    <row r="2595" spans="1:40" x14ac:dyDescent="0.25">
      <c r="A2595">
        <v>2593</v>
      </c>
      <c r="B2595">
        <v>520</v>
      </c>
      <c r="C2595">
        <v>138</v>
      </c>
      <c r="D2595">
        <v>92</v>
      </c>
      <c r="E2595">
        <v>1</v>
      </c>
      <c r="F2595">
        <v>92</v>
      </c>
      <c r="G2595">
        <v>1</v>
      </c>
      <c r="H2595" t="str">
        <f>VLOOKUP($C2595,'Raw-products'!$A$2:$H$1261,MATCH(H$1,'Raw-products'!$A$1:$H$1,0))</f>
        <v>Shirt</v>
      </c>
      <c r="I2595" t="str">
        <f>VLOOKUP($C2595,'Raw-products'!$A$2:$H$1261,MATCH(I$1,'Raw-products'!$A$1:$H$1,0))</f>
        <v>Denim</v>
      </c>
      <c r="J2595" t="str">
        <f>VLOOKUP($C2595,'Raw-products'!$A$2:$H$1261,MATCH(J$1,'Raw-products'!$A$1:$H$1,0))</f>
        <v>L</v>
      </c>
      <c r="K2595" t="str">
        <f>VLOOKUP($C2595,'Raw-products'!$A$2:$H$1261,MATCH(K$1,'Raw-products'!$A$1:$H$1,0))</f>
        <v>violet</v>
      </c>
      <c r="L2595">
        <f>VLOOKUP($C2595,'Raw-products'!$A$2:$H$1261,MATCH(L$1,'Raw-products'!$A$1:$H$1,0))</f>
        <v>115</v>
      </c>
      <c r="M2595">
        <f>VLOOKUP($C2595,'Raw-products'!$A$2:$H$1261,MATCH(M$1,'Raw-products'!$A$1:$H$1,0))</f>
        <v>78</v>
      </c>
      <c r="N2595" s="5">
        <f t="shared" si="80"/>
        <v>8970</v>
      </c>
      <c r="O2595" cm="1">
        <f t="array" ref="O2595:R2595">_xlfn.XLOOKUP($B2595,'Raw -orders'!$A:$A,'Raw -orders'!$B:$E)</f>
        <v>679</v>
      </c>
      <c r="P2595">
        <v>13400</v>
      </c>
      <c r="Q2595" s="1">
        <v>44231</v>
      </c>
      <c r="R2595" s="1">
        <v>44256</v>
      </c>
      <c r="S2595" t="str" cm="1">
        <f t="array" ref="S2595:Z2595">_xlfn.XLOOKUP($O2595,'Raw - customers'!$A:$A,'Raw - customers'!$B:$I)</f>
        <v>Osgood Percifer</v>
      </c>
      <c r="T2595" t="str">
        <v>Genderqueer</v>
      </c>
      <c r="U2595">
        <v>76</v>
      </c>
      <c r="V2595" t="str">
        <v>7219 Charlotte SummitSuite 507</v>
      </c>
      <c r="W2595">
        <v>1971</v>
      </c>
      <c r="X2595" t="str">
        <v>Cameronton</v>
      </c>
      <c r="Y2595" t="str">
        <v>Western Australia</v>
      </c>
      <c r="Z2595" t="str">
        <v>Australia</v>
      </c>
      <c r="AA2595">
        <v>2</v>
      </c>
      <c r="AB2595" s="3" t="str">
        <f t="shared" si="81"/>
        <v>20 to 30</v>
      </c>
      <c r="AM2595" s="6">
        <v>679</v>
      </c>
      <c r="AN2595" s="6" t="s">
        <v>1377</v>
      </c>
    </row>
    <row r="2596" spans="1:40" x14ac:dyDescent="0.25">
      <c r="A2596">
        <v>2594</v>
      </c>
      <c r="B2596">
        <v>520</v>
      </c>
      <c r="C2596">
        <v>954</v>
      </c>
      <c r="D2596">
        <v>97</v>
      </c>
      <c r="E2596">
        <v>3</v>
      </c>
      <c r="F2596">
        <v>291</v>
      </c>
      <c r="G2596">
        <v>1</v>
      </c>
      <c r="H2596" t="str">
        <f>VLOOKUP($C2596,'Raw-products'!$A$2:$H$1261,MATCH(H$1,'Raw-products'!$A$1:$H$1,0))</f>
        <v>Trousers</v>
      </c>
      <c r="I2596" t="str">
        <f>VLOOKUP($C2596,'Raw-products'!$A$2:$H$1261,MATCH(I$1,'Raw-products'!$A$1:$H$1,0))</f>
        <v>Slim-Fit</v>
      </c>
      <c r="J2596" t="str">
        <f>VLOOKUP($C2596,'Raw-products'!$A$2:$H$1261,MATCH(J$1,'Raw-products'!$A$1:$H$1,0))</f>
        <v>XL</v>
      </c>
      <c r="K2596" t="str">
        <f>VLOOKUP($C2596,'Raw-products'!$A$2:$H$1261,MATCH(K$1,'Raw-products'!$A$1:$H$1,0))</f>
        <v>orange</v>
      </c>
      <c r="L2596">
        <f>VLOOKUP($C2596,'Raw-products'!$A$2:$H$1261,MATCH(L$1,'Raw-products'!$A$1:$H$1,0))</f>
        <v>119</v>
      </c>
      <c r="M2596">
        <f>VLOOKUP($C2596,'Raw-products'!$A$2:$H$1261,MATCH(M$1,'Raw-products'!$A$1:$H$1,0))</f>
        <v>78</v>
      </c>
      <c r="N2596" s="5">
        <f t="shared" si="80"/>
        <v>9282</v>
      </c>
      <c r="O2596" cm="1">
        <f t="array" ref="O2596:R2596">_xlfn.XLOOKUP($B2596,'Raw -orders'!$A:$A,'Raw -orders'!$B:$E)</f>
        <v>679</v>
      </c>
      <c r="P2596">
        <v>13400</v>
      </c>
      <c r="Q2596" s="1">
        <v>44231</v>
      </c>
      <c r="R2596" s="1">
        <v>44256</v>
      </c>
      <c r="S2596" t="str" cm="1">
        <f t="array" ref="S2596:Z2596">_xlfn.XLOOKUP($O2596,'Raw - customers'!$A:$A,'Raw - customers'!$B:$I)</f>
        <v>Osgood Percifer</v>
      </c>
      <c r="T2596" t="str">
        <v>Genderqueer</v>
      </c>
      <c r="U2596">
        <v>76</v>
      </c>
      <c r="V2596" t="str">
        <v>7219 Charlotte SummitSuite 507</v>
      </c>
      <c r="W2596">
        <v>1971</v>
      </c>
      <c r="X2596" t="str">
        <v>Cameronton</v>
      </c>
      <c r="Y2596" t="str">
        <v>Western Australia</v>
      </c>
      <c r="Z2596" t="str">
        <v>Australia</v>
      </c>
      <c r="AA2596">
        <v>2</v>
      </c>
      <c r="AB2596" s="3" t="str">
        <f t="shared" si="81"/>
        <v>20 to 30</v>
      </c>
      <c r="AM2596" s="6">
        <v>679</v>
      </c>
      <c r="AN2596" s="6" t="s">
        <v>1377</v>
      </c>
    </row>
    <row r="2597" spans="1:40" x14ac:dyDescent="0.25">
      <c r="A2597">
        <v>2595</v>
      </c>
      <c r="B2597">
        <v>520</v>
      </c>
      <c r="C2597">
        <v>1052</v>
      </c>
      <c r="D2597">
        <v>93</v>
      </c>
      <c r="E2597">
        <v>2</v>
      </c>
      <c r="F2597">
        <v>186</v>
      </c>
      <c r="G2597">
        <v>1</v>
      </c>
      <c r="H2597" t="str">
        <f>VLOOKUP($C2597,'Raw-products'!$A$2:$H$1261,MATCH(H$1,'Raw-products'!$A$1:$H$1,0))</f>
        <v>Trousers</v>
      </c>
      <c r="I2597" t="str">
        <f>VLOOKUP($C2597,'Raw-products'!$A$2:$H$1261,MATCH(I$1,'Raw-products'!$A$1:$H$1,0))</f>
        <v>Joggers</v>
      </c>
      <c r="J2597" t="str">
        <f>VLOOKUP($C2597,'Raw-products'!$A$2:$H$1261,MATCH(J$1,'Raw-products'!$A$1:$H$1,0))</f>
        <v>M</v>
      </c>
      <c r="K2597" t="str">
        <f>VLOOKUP($C2597,'Raw-products'!$A$2:$H$1261,MATCH(K$1,'Raw-products'!$A$1:$H$1,0))</f>
        <v>red</v>
      </c>
      <c r="L2597">
        <f>VLOOKUP($C2597,'Raw-products'!$A$2:$H$1261,MATCH(L$1,'Raw-products'!$A$1:$H$1,0))</f>
        <v>94</v>
      </c>
      <c r="M2597">
        <f>VLOOKUP($C2597,'Raw-products'!$A$2:$H$1261,MATCH(M$1,'Raw-products'!$A$1:$H$1,0))</f>
        <v>43</v>
      </c>
      <c r="N2597" s="5">
        <f t="shared" si="80"/>
        <v>4042</v>
      </c>
      <c r="O2597" cm="1">
        <f t="array" ref="O2597:R2597">_xlfn.XLOOKUP($B2597,'Raw -orders'!$A:$A,'Raw -orders'!$B:$E)</f>
        <v>679</v>
      </c>
      <c r="P2597">
        <v>13400</v>
      </c>
      <c r="Q2597" s="1">
        <v>44231</v>
      </c>
      <c r="R2597" s="1">
        <v>44256</v>
      </c>
      <c r="S2597" t="str" cm="1">
        <f t="array" ref="S2597:Z2597">_xlfn.XLOOKUP($O2597,'Raw - customers'!$A:$A,'Raw - customers'!$B:$I)</f>
        <v>Osgood Percifer</v>
      </c>
      <c r="T2597" t="str">
        <v>Genderqueer</v>
      </c>
      <c r="U2597">
        <v>76</v>
      </c>
      <c r="V2597" t="str">
        <v>7219 Charlotte SummitSuite 507</v>
      </c>
      <c r="W2597">
        <v>1971</v>
      </c>
      <c r="X2597" t="str">
        <v>Cameronton</v>
      </c>
      <c r="Y2597" t="str">
        <v>Western Australia</v>
      </c>
      <c r="Z2597" t="str">
        <v>Australia</v>
      </c>
      <c r="AA2597">
        <v>2</v>
      </c>
      <c r="AB2597" s="3" t="str">
        <f t="shared" si="81"/>
        <v>20 to 30</v>
      </c>
      <c r="AM2597" s="6">
        <v>679</v>
      </c>
      <c r="AN2597" s="6" t="s">
        <v>1377</v>
      </c>
    </row>
    <row r="2598" spans="1:40" x14ac:dyDescent="0.25">
      <c r="A2598">
        <v>2596</v>
      </c>
      <c r="B2598">
        <v>520</v>
      </c>
      <c r="C2598">
        <v>204</v>
      </c>
      <c r="D2598">
        <v>98</v>
      </c>
      <c r="E2598">
        <v>1</v>
      </c>
      <c r="F2598">
        <v>98</v>
      </c>
      <c r="G2598">
        <v>1</v>
      </c>
      <c r="H2598" t="str">
        <f>VLOOKUP($C2598,'Raw-products'!$A$2:$H$1261,MATCH(H$1,'Raw-products'!$A$1:$H$1,0))</f>
        <v>Shirt</v>
      </c>
      <c r="I2598" t="str">
        <f>VLOOKUP($C2598,'Raw-products'!$A$2:$H$1261,MATCH(I$1,'Raw-products'!$A$1:$H$1,0))</f>
        <v>Camp Collared</v>
      </c>
      <c r="J2598" t="str">
        <f>VLOOKUP($C2598,'Raw-products'!$A$2:$H$1261,MATCH(J$1,'Raw-products'!$A$1:$H$1,0))</f>
        <v>XL</v>
      </c>
      <c r="K2598" t="str">
        <f>VLOOKUP($C2598,'Raw-products'!$A$2:$H$1261,MATCH(K$1,'Raw-products'!$A$1:$H$1,0))</f>
        <v>indigo</v>
      </c>
      <c r="L2598">
        <f>VLOOKUP($C2598,'Raw-products'!$A$2:$H$1261,MATCH(L$1,'Raw-products'!$A$1:$H$1,0))</f>
        <v>112</v>
      </c>
      <c r="M2598">
        <f>VLOOKUP($C2598,'Raw-products'!$A$2:$H$1261,MATCH(M$1,'Raw-products'!$A$1:$H$1,0))</f>
        <v>42</v>
      </c>
      <c r="N2598" s="5">
        <f t="shared" si="80"/>
        <v>4704</v>
      </c>
      <c r="O2598" cm="1">
        <f t="array" ref="O2598:R2598">_xlfn.XLOOKUP($B2598,'Raw -orders'!$A:$A,'Raw -orders'!$B:$E)</f>
        <v>679</v>
      </c>
      <c r="P2598">
        <v>13400</v>
      </c>
      <c r="Q2598" s="1">
        <v>44231</v>
      </c>
      <c r="R2598" s="1">
        <v>44256</v>
      </c>
      <c r="S2598" t="str" cm="1">
        <f t="array" ref="S2598:Z2598">_xlfn.XLOOKUP($O2598,'Raw - customers'!$A:$A,'Raw - customers'!$B:$I)</f>
        <v>Osgood Percifer</v>
      </c>
      <c r="T2598" t="str">
        <v>Genderqueer</v>
      </c>
      <c r="U2598">
        <v>76</v>
      </c>
      <c r="V2598" t="str">
        <v>7219 Charlotte SummitSuite 507</v>
      </c>
      <c r="W2598">
        <v>1971</v>
      </c>
      <c r="X2598" t="str">
        <v>Cameronton</v>
      </c>
      <c r="Y2598" t="str">
        <v>Western Australia</v>
      </c>
      <c r="Z2598" t="str">
        <v>Australia</v>
      </c>
      <c r="AA2598">
        <v>2</v>
      </c>
      <c r="AB2598" s="3" t="str">
        <f t="shared" si="81"/>
        <v>20 to 30</v>
      </c>
      <c r="AM2598" s="6">
        <v>679</v>
      </c>
      <c r="AN2598" s="6" t="s">
        <v>1377</v>
      </c>
    </row>
    <row r="2599" spans="1:40" x14ac:dyDescent="0.25">
      <c r="A2599">
        <v>2597</v>
      </c>
      <c r="B2599">
        <v>521</v>
      </c>
      <c r="C2599">
        <v>405</v>
      </c>
      <c r="D2599">
        <v>119</v>
      </c>
      <c r="E2599">
        <v>1</v>
      </c>
      <c r="F2599">
        <v>119</v>
      </c>
      <c r="G2599">
        <v>1</v>
      </c>
      <c r="H2599" t="str">
        <f>VLOOKUP($C2599,'Raw-products'!$A$2:$H$1261,MATCH(H$1,'Raw-products'!$A$1:$H$1,0))</f>
        <v>Shirt</v>
      </c>
      <c r="I2599" t="str">
        <f>VLOOKUP($C2599,'Raw-products'!$A$2:$H$1261,MATCH(I$1,'Raw-products'!$A$1:$H$1,0))</f>
        <v>Casual Slim Fit</v>
      </c>
      <c r="J2599" t="str">
        <f>VLOOKUP($C2599,'Raw-products'!$A$2:$H$1261,MATCH(J$1,'Raw-products'!$A$1:$H$1,0))</f>
        <v>XS</v>
      </c>
      <c r="K2599" t="str">
        <f>VLOOKUP($C2599,'Raw-products'!$A$2:$H$1261,MATCH(K$1,'Raw-products'!$A$1:$H$1,0))</f>
        <v>blue</v>
      </c>
      <c r="L2599">
        <f>VLOOKUP($C2599,'Raw-products'!$A$2:$H$1261,MATCH(L$1,'Raw-products'!$A$1:$H$1,0))</f>
        <v>113</v>
      </c>
      <c r="M2599">
        <f>VLOOKUP($C2599,'Raw-products'!$A$2:$H$1261,MATCH(M$1,'Raw-products'!$A$1:$H$1,0))</f>
        <v>55</v>
      </c>
      <c r="N2599" s="5">
        <f t="shared" si="80"/>
        <v>6215</v>
      </c>
      <c r="O2599" cm="1">
        <f t="array" ref="O2599:R2599">_xlfn.XLOOKUP($B2599,'Raw -orders'!$A:$A,'Raw -orders'!$B:$E)</f>
        <v>382</v>
      </c>
      <c r="P2599">
        <v>35247</v>
      </c>
      <c r="Q2599" s="1">
        <v>44272</v>
      </c>
      <c r="R2599" s="1">
        <v>44286</v>
      </c>
      <c r="S2599" t="str" cm="1">
        <f t="array" ref="S2599:Z2599">_xlfn.XLOOKUP($O2599,'Raw - customers'!$A:$A,'Raw - customers'!$B:$I)</f>
        <v>Emanuele Deesly</v>
      </c>
      <c r="T2599" t="str">
        <v>Genderfluid</v>
      </c>
      <c r="U2599">
        <v>24</v>
      </c>
      <c r="V2599" t="str">
        <v>83 Jordan DriveApt. 011</v>
      </c>
      <c r="W2599">
        <v>6714</v>
      </c>
      <c r="X2599" t="str">
        <v>Rodriguezbury</v>
      </c>
      <c r="Y2599" t="str">
        <v>Victoria</v>
      </c>
      <c r="Z2599" t="str">
        <v>Australia</v>
      </c>
      <c r="AA2599">
        <v>3</v>
      </c>
      <c r="AB2599" s="3" t="str">
        <f t="shared" si="81"/>
        <v>10 to 20</v>
      </c>
      <c r="AM2599" s="6">
        <v>382</v>
      </c>
      <c r="AN2599" s="6" t="s">
        <v>1396</v>
      </c>
    </row>
    <row r="2600" spans="1:40" x14ac:dyDescent="0.25">
      <c r="A2600">
        <v>2598</v>
      </c>
      <c r="B2600">
        <v>521</v>
      </c>
      <c r="C2600">
        <v>491</v>
      </c>
      <c r="D2600">
        <v>102</v>
      </c>
      <c r="E2600">
        <v>3</v>
      </c>
      <c r="F2600">
        <v>306</v>
      </c>
      <c r="G2600">
        <v>1</v>
      </c>
      <c r="H2600" t="str">
        <f>VLOOKUP($C2600,'Raw-products'!$A$2:$H$1261,MATCH(H$1,'Raw-products'!$A$1:$H$1,0))</f>
        <v>Jacket</v>
      </c>
      <c r="I2600" t="str">
        <f>VLOOKUP($C2600,'Raw-products'!$A$2:$H$1261,MATCH(I$1,'Raw-products'!$A$1:$H$1,0))</f>
        <v>Windbreaker</v>
      </c>
      <c r="J2600" t="str">
        <f>VLOOKUP($C2600,'Raw-products'!$A$2:$H$1261,MATCH(J$1,'Raw-products'!$A$1:$H$1,0))</f>
        <v>S</v>
      </c>
      <c r="K2600" t="str">
        <f>VLOOKUP($C2600,'Raw-products'!$A$2:$H$1261,MATCH(K$1,'Raw-products'!$A$1:$H$1,0))</f>
        <v>red</v>
      </c>
      <c r="L2600">
        <f>VLOOKUP($C2600,'Raw-products'!$A$2:$H$1261,MATCH(L$1,'Raw-products'!$A$1:$H$1,0))</f>
        <v>109</v>
      </c>
      <c r="M2600">
        <f>VLOOKUP($C2600,'Raw-products'!$A$2:$H$1261,MATCH(M$1,'Raw-products'!$A$1:$H$1,0))</f>
        <v>54</v>
      </c>
      <c r="N2600" s="5">
        <f t="shared" si="80"/>
        <v>5886</v>
      </c>
      <c r="O2600" cm="1">
        <f t="array" ref="O2600:R2600">_xlfn.XLOOKUP($B2600,'Raw -orders'!$A:$A,'Raw -orders'!$B:$E)</f>
        <v>382</v>
      </c>
      <c r="P2600">
        <v>35247</v>
      </c>
      <c r="Q2600" s="1">
        <v>44272</v>
      </c>
      <c r="R2600" s="1">
        <v>44286</v>
      </c>
      <c r="S2600" t="str" cm="1">
        <f t="array" ref="S2600:Z2600">_xlfn.XLOOKUP($O2600,'Raw - customers'!$A:$A,'Raw - customers'!$B:$I)</f>
        <v>Emanuele Deesly</v>
      </c>
      <c r="T2600" t="str">
        <v>Genderfluid</v>
      </c>
      <c r="U2600">
        <v>24</v>
      </c>
      <c r="V2600" t="str">
        <v>83 Jordan DriveApt. 011</v>
      </c>
      <c r="W2600">
        <v>6714</v>
      </c>
      <c r="X2600" t="str">
        <v>Rodriguezbury</v>
      </c>
      <c r="Y2600" t="str">
        <v>Victoria</v>
      </c>
      <c r="Z2600" t="str">
        <v>Australia</v>
      </c>
      <c r="AA2600">
        <v>3</v>
      </c>
      <c r="AB2600" s="3" t="str">
        <f t="shared" si="81"/>
        <v>10 to 20</v>
      </c>
      <c r="AM2600" s="6">
        <v>382</v>
      </c>
      <c r="AN2600" s="6" t="s">
        <v>1396</v>
      </c>
    </row>
    <row r="2601" spans="1:40" x14ac:dyDescent="0.25">
      <c r="A2601">
        <v>2599</v>
      </c>
      <c r="B2601">
        <v>521</v>
      </c>
      <c r="C2601">
        <v>382</v>
      </c>
      <c r="D2601">
        <v>94</v>
      </c>
      <c r="E2601">
        <v>3</v>
      </c>
      <c r="F2601">
        <v>282</v>
      </c>
      <c r="G2601">
        <v>1</v>
      </c>
      <c r="H2601" t="str">
        <f>VLOOKUP($C2601,'Raw-products'!$A$2:$H$1261,MATCH(H$1,'Raw-products'!$A$1:$H$1,0))</f>
        <v>Shirt</v>
      </c>
      <c r="I2601" t="str">
        <f>VLOOKUP($C2601,'Raw-products'!$A$2:$H$1261,MATCH(I$1,'Raw-products'!$A$1:$H$1,0))</f>
        <v>Henley</v>
      </c>
      <c r="J2601" t="str">
        <f>VLOOKUP($C2601,'Raw-products'!$A$2:$H$1261,MATCH(J$1,'Raw-products'!$A$1:$H$1,0))</f>
        <v>M</v>
      </c>
      <c r="K2601" t="str">
        <f>VLOOKUP($C2601,'Raw-products'!$A$2:$H$1261,MATCH(K$1,'Raw-products'!$A$1:$H$1,0))</f>
        <v>violet</v>
      </c>
      <c r="L2601">
        <f>VLOOKUP($C2601,'Raw-products'!$A$2:$H$1261,MATCH(L$1,'Raw-products'!$A$1:$H$1,0))</f>
        <v>92</v>
      </c>
      <c r="M2601">
        <f>VLOOKUP($C2601,'Raw-products'!$A$2:$H$1261,MATCH(M$1,'Raw-products'!$A$1:$H$1,0))</f>
        <v>44</v>
      </c>
      <c r="N2601" s="5">
        <f t="shared" si="80"/>
        <v>4048</v>
      </c>
      <c r="O2601" cm="1">
        <f t="array" ref="O2601:R2601">_xlfn.XLOOKUP($B2601,'Raw -orders'!$A:$A,'Raw -orders'!$B:$E)</f>
        <v>382</v>
      </c>
      <c r="P2601">
        <v>35247</v>
      </c>
      <c r="Q2601" s="1">
        <v>44272</v>
      </c>
      <c r="R2601" s="1">
        <v>44286</v>
      </c>
      <c r="S2601" t="str" cm="1">
        <f t="array" ref="S2601:Z2601">_xlfn.XLOOKUP($O2601,'Raw - customers'!$A:$A,'Raw - customers'!$B:$I)</f>
        <v>Emanuele Deesly</v>
      </c>
      <c r="T2601" t="str">
        <v>Genderfluid</v>
      </c>
      <c r="U2601">
        <v>24</v>
      </c>
      <c r="V2601" t="str">
        <v>83 Jordan DriveApt. 011</v>
      </c>
      <c r="W2601">
        <v>6714</v>
      </c>
      <c r="X2601" t="str">
        <v>Rodriguezbury</v>
      </c>
      <c r="Y2601" t="str">
        <v>Victoria</v>
      </c>
      <c r="Z2601" t="str">
        <v>Australia</v>
      </c>
      <c r="AA2601">
        <v>3</v>
      </c>
      <c r="AB2601" s="3" t="str">
        <f t="shared" si="81"/>
        <v>10 to 20</v>
      </c>
      <c r="AM2601" s="6">
        <v>382</v>
      </c>
      <c r="AN2601" s="6" t="s">
        <v>1396</v>
      </c>
    </row>
    <row r="2602" spans="1:40" x14ac:dyDescent="0.25">
      <c r="A2602">
        <v>2600</v>
      </c>
      <c r="B2602">
        <v>521</v>
      </c>
      <c r="C2602">
        <v>625</v>
      </c>
      <c r="D2602">
        <v>112</v>
      </c>
      <c r="E2602">
        <v>1</v>
      </c>
      <c r="F2602">
        <v>112</v>
      </c>
      <c r="G2602">
        <v>1</v>
      </c>
      <c r="H2602" t="str">
        <f>VLOOKUP($C2602,'Raw-products'!$A$2:$H$1261,MATCH(H$1,'Raw-products'!$A$1:$H$1,0))</f>
        <v>Jacket</v>
      </c>
      <c r="I2602" t="str">
        <f>VLOOKUP($C2602,'Raw-products'!$A$2:$H$1261,MATCH(I$1,'Raw-products'!$A$1:$H$1,0))</f>
        <v>Cardigan</v>
      </c>
      <c r="J2602" t="str">
        <f>VLOOKUP($C2602,'Raw-products'!$A$2:$H$1261,MATCH(J$1,'Raw-products'!$A$1:$H$1,0))</f>
        <v>XS</v>
      </c>
      <c r="K2602" t="str">
        <f>VLOOKUP($C2602,'Raw-products'!$A$2:$H$1261,MATCH(K$1,'Raw-products'!$A$1:$H$1,0))</f>
        <v>violet</v>
      </c>
      <c r="L2602">
        <f>VLOOKUP($C2602,'Raw-products'!$A$2:$H$1261,MATCH(L$1,'Raw-products'!$A$1:$H$1,0))</f>
        <v>118</v>
      </c>
      <c r="M2602">
        <f>VLOOKUP($C2602,'Raw-products'!$A$2:$H$1261,MATCH(M$1,'Raw-products'!$A$1:$H$1,0))</f>
        <v>40</v>
      </c>
      <c r="N2602" s="5">
        <f t="shared" si="80"/>
        <v>4720</v>
      </c>
      <c r="O2602" cm="1">
        <f t="array" ref="O2602:R2602">_xlfn.XLOOKUP($B2602,'Raw -orders'!$A:$A,'Raw -orders'!$B:$E)</f>
        <v>382</v>
      </c>
      <c r="P2602">
        <v>35247</v>
      </c>
      <c r="Q2602" s="1">
        <v>44272</v>
      </c>
      <c r="R2602" s="1">
        <v>44286</v>
      </c>
      <c r="S2602" t="str" cm="1">
        <f t="array" ref="S2602:Z2602">_xlfn.XLOOKUP($O2602,'Raw - customers'!$A:$A,'Raw - customers'!$B:$I)</f>
        <v>Emanuele Deesly</v>
      </c>
      <c r="T2602" t="str">
        <v>Genderfluid</v>
      </c>
      <c r="U2602">
        <v>24</v>
      </c>
      <c r="V2602" t="str">
        <v>83 Jordan DriveApt. 011</v>
      </c>
      <c r="W2602">
        <v>6714</v>
      </c>
      <c r="X2602" t="str">
        <v>Rodriguezbury</v>
      </c>
      <c r="Y2602" t="str">
        <v>Victoria</v>
      </c>
      <c r="Z2602" t="str">
        <v>Australia</v>
      </c>
      <c r="AA2602">
        <v>3</v>
      </c>
      <c r="AB2602" s="3" t="str">
        <f t="shared" si="81"/>
        <v>10 to 20</v>
      </c>
      <c r="AM2602" s="6">
        <v>382</v>
      </c>
      <c r="AN2602" s="6" t="s">
        <v>1396</v>
      </c>
    </row>
    <row r="2603" spans="1:40" x14ac:dyDescent="0.25">
      <c r="A2603">
        <v>2601</v>
      </c>
      <c r="B2603">
        <v>521</v>
      </c>
      <c r="C2603">
        <v>722</v>
      </c>
      <c r="D2603">
        <v>119</v>
      </c>
      <c r="E2603">
        <v>3</v>
      </c>
      <c r="F2603">
        <v>357</v>
      </c>
      <c r="G2603">
        <v>1</v>
      </c>
      <c r="H2603" t="str">
        <f>VLOOKUP($C2603,'Raw-products'!$A$2:$H$1261,MATCH(H$1,'Raw-products'!$A$1:$H$1,0))</f>
        <v>Jacket</v>
      </c>
      <c r="I2603" t="str">
        <f>VLOOKUP($C2603,'Raw-products'!$A$2:$H$1261,MATCH(I$1,'Raw-products'!$A$1:$H$1,0))</f>
        <v>Trench Coat</v>
      </c>
      <c r="J2603" t="str">
        <f>VLOOKUP($C2603,'Raw-products'!$A$2:$H$1261,MATCH(J$1,'Raw-products'!$A$1:$H$1,0))</f>
        <v>M</v>
      </c>
      <c r="K2603" t="str">
        <f>VLOOKUP($C2603,'Raw-products'!$A$2:$H$1261,MATCH(K$1,'Raw-products'!$A$1:$H$1,0))</f>
        <v>blue</v>
      </c>
      <c r="L2603">
        <f>VLOOKUP($C2603,'Raw-products'!$A$2:$H$1261,MATCH(L$1,'Raw-products'!$A$1:$H$1,0))</f>
        <v>112</v>
      </c>
      <c r="M2603">
        <f>VLOOKUP($C2603,'Raw-products'!$A$2:$H$1261,MATCH(M$1,'Raw-products'!$A$1:$H$1,0))</f>
        <v>46</v>
      </c>
      <c r="N2603" s="5">
        <f t="shared" si="80"/>
        <v>5152</v>
      </c>
      <c r="O2603" cm="1">
        <f t="array" ref="O2603:R2603">_xlfn.XLOOKUP($B2603,'Raw -orders'!$A:$A,'Raw -orders'!$B:$E)</f>
        <v>382</v>
      </c>
      <c r="P2603">
        <v>35247</v>
      </c>
      <c r="Q2603" s="1">
        <v>44272</v>
      </c>
      <c r="R2603" s="1">
        <v>44286</v>
      </c>
      <c r="S2603" t="str" cm="1">
        <f t="array" ref="S2603:Z2603">_xlfn.XLOOKUP($O2603,'Raw - customers'!$A:$A,'Raw - customers'!$B:$I)</f>
        <v>Emanuele Deesly</v>
      </c>
      <c r="T2603" t="str">
        <v>Genderfluid</v>
      </c>
      <c r="U2603">
        <v>24</v>
      </c>
      <c r="V2603" t="str">
        <v>83 Jordan DriveApt. 011</v>
      </c>
      <c r="W2603">
        <v>6714</v>
      </c>
      <c r="X2603" t="str">
        <v>Rodriguezbury</v>
      </c>
      <c r="Y2603" t="str">
        <v>Victoria</v>
      </c>
      <c r="Z2603" t="str">
        <v>Australia</v>
      </c>
      <c r="AA2603">
        <v>3</v>
      </c>
      <c r="AB2603" s="3" t="str">
        <f t="shared" si="81"/>
        <v>10 to 20</v>
      </c>
      <c r="AM2603" s="6">
        <v>382</v>
      </c>
      <c r="AN2603" s="6" t="s">
        <v>1396</v>
      </c>
    </row>
    <row r="2604" spans="1:40" x14ac:dyDescent="0.25">
      <c r="A2604">
        <v>2602</v>
      </c>
      <c r="B2604">
        <v>521</v>
      </c>
      <c r="C2604">
        <v>135</v>
      </c>
      <c r="D2604">
        <v>92</v>
      </c>
      <c r="E2604">
        <v>1</v>
      </c>
      <c r="F2604">
        <v>92</v>
      </c>
      <c r="G2604">
        <v>1</v>
      </c>
      <c r="H2604" t="str">
        <f>VLOOKUP($C2604,'Raw-products'!$A$2:$H$1261,MATCH(H$1,'Raw-products'!$A$1:$H$1,0))</f>
        <v>Shirt</v>
      </c>
      <c r="I2604" t="str">
        <f>VLOOKUP($C2604,'Raw-products'!$A$2:$H$1261,MATCH(I$1,'Raw-products'!$A$1:$H$1,0))</f>
        <v>Denim</v>
      </c>
      <c r="J2604" t="str">
        <f>VLOOKUP($C2604,'Raw-products'!$A$2:$H$1261,MATCH(J$1,'Raw-products'!$A$1:$H$1,0))</f>
        <v>XS</v>
      </c>
      <c r="K2604" t="str">
        <f>VLOOKUP($C2604,'Raw-products'!$A$2:$H$1261,MATCH(K$1,'Raw-products'!$A$1:$H$1,0))</f>
        <v>violet</v>
      </c>
      <c r="L2604">
        <f>VLOOKUP($C2604,'Raw-products'!$A$2:$H$1261,MATCH(L$1,'Raw-products'!$A$1:$H$1,0))</f>
        <v>115</v>
      </c>
      <c r="M2604">
        <f>VLOOKUP($C2604,'Raw-products'!$A$2:$H$1261,MATCH(M$1,'Raw-products'!$A$1:$H$1,0))</f>
        <v>73</v>
      </c>
      <c r="N2604" s="5">
        <f t="shared" si="80"/>
        <v>8395</v>
      </c>
      <c r="O2604" cm="1">
        <f t="array" ref="O2604:R2604">_xlfn.XLOOKUP($B2604,'Raw -orders'!$A:$A,'Raw -orders'!$B:$E)</f>
        <v>382</v>
      </c>
      <c r="P2604">
        <v>35247</v>
      </c>
      <c r="Q2604" s="1">
        <v>44272</v>
      </c>
      <c r="R2604" s="1">
        <v>44286</v>
      </c>
      <c r="S2604" t="str" cm="1">
        <f t="array" ref="S2604:Z2604">_xlfn.XLOOKUP($O2604,'Raw - customers'!$A:$A,'Raw - customers'!$B:$I)</f>
        <v>Emanuele Deesly</v>
      </c>
      <c r="T2604" t="str">
        <v>Genderfluid</v>
      </c>
      <c r="U2604">
        <v>24</v>
      </c>
      <c r="V2604" t="str">
        <v>83 Jordan DriveApt. 011</v>
      </c>
      <c r="W2604">
        <v>6714</v>
      </c>
      <c r="X2604" t="str">
        <v>Rodriguezbury</v>
      </c>
      <c r="Y2604" t="str">
        <v>Victoria</v>
      </c>
      <c r="Z2604" t="str">
        <v>Australia</v>
      </c>
      <c r="AA2604">
        <v>3</v>
      </c>
      <c r="AB2604" s="3" t="str">
        <f t="shared" si="81"/>
        <v>10 to 20</v>
      </c>
      <c r="AM2604" s="6">
        <v>382</v>
      </c>
      <c r="AN2604" s="6" t="s">
        <v>1396</v>
      </c>
    </row>
    <row r="2605" spans="1:40" x14ac:dyDescent="0.25">
      <c r="A2605">
        <v>2603</v>
      </c>
      <c r="B2605">
        <v>521</v>
      </c>
      <c r="C2605">
        <v>476</v>
      </c>
      <c r="D2605">
        <v>118</v>
      </c>
      <c r="E2605">
        <v>3</v>
      </c>
      <c r="F2605">
        <v>354</v>
      </c>
      <c r="G2605">
        <v>1</v>
      </c>
      <c r="H2605" t="str">
        <f>VLOOKUP($C2605,'Raw-products'!$A$2:$H$1261,MATCH(H$1,'Raw-products'!$A$1:$H$1,0))</f>
        <v>Jacket</v>
      </c>
      <c r="I2605" t="str">
        <f>VLOOKUP($C2605,'Raw-products'!$A$2:$H$1261,MATCH(I$1,'Raw-products'!$A$1:$H$1,0))</f>
        <v>Puffer</v>
      </c>
      <c r="J2605" t="str">
        <f>VLOOKUP($C2605,'Raw-products'!$A$2:$H$1261,MATCH(J$1,'Raw-products'!$A$1:$H$1,0))</f>
        <v>S</v>
      </c>
      <c r="K2605" t="str">
        <f>VLOOKUP($C2605,'Raw-products'!$A$2:$H$1261,MATCH(K$1,'Raw-products'!$A$1:$H$1,0))</f>
        <v>blue</v>
      </c>
      <c r="L2605">
        <f>VLOOKUP($C2605,'Raw-products'!$A$2:$H$1261,MATCH(L$1,'Raw-products'!$A$1:$H$1,0))</f>
        <v>110</v>
      </c>
      <c r="M2605">
        <f>VLOOKUP($C2605,'Raw-products'!$A$2:$H$1261,MATCH(M$1,'Raw-products'!$A$1:$H$1,0))</f>
        <v>76</v>
      </c>
      <c r="N2605" s="5">
        <f t="shared" si="80"/>
        <v>8360</v>
      </c>
      <c r="O2605" cm="1">
        <f t="array" ref="O2605:R2605">_xlfn.XLOOKUP($B2605,'Raw -orders'!$A:$A,'Raw -orders'!$B:$E)</f>
        <v>382</v>
      </c>
      <c r="P2605">
        <v>35247</v>
      </c>
      <c r="Q2605" s="1">
        <v>44272</v>
      </c>
      <c r="R2605" s="1">
        <v>44286</v>
      </c>
      <c r="S2605" t="str" cm="1">
        <f t="array" ref="S2605:Z2605">_xlfn.XLOOKUP($O2605,'Raw - customers'!$A:$A,'Raw - customers'!$B:$I)</f>
        <v>Emanuele Deesly</v>
      </c>
      <c r="T2605" t="str">
        <v>Genderfluid</v>
      </c>
      <c r="U2605">
        <v>24</v>
      </c>
      <c r="V2605" t="str">
        <v>83 Jordan DriveApt. 011</v>
      </c>
      <c r="W2605">
        <v>6714</v>
      </c>
      <c r="X2605" t="str">
        <v>Rodriguezbury</v>
      </c>
      <c r="Y2605" t="str">
        <v>Victoria</v>
      </c>
      <c r="Z2605" t="str">
        <v>Australia</v>
      </c>
      <c r="AA2605">
        <v>3</v>
      </c>
      <c r="AB2605" s="3" t="str">
        <f t="shared" si="81"/>
        <v>10 to 20</v>
      </c>
      <c r="AM2605" s="6">
        <v>382</v>
      </c>
      <c r="AN2605" s="6" t="s">
        <v>1396</v>
      </c>
    </row>
    <row r="2606" spans="1:40" x14ac:dyDescent="0.25">
      <c r="A2606">
        <v>2604</v>
      </c>
      <c r="B2606">
        <v>521</v>
      </c>
      <c r="C2606">
        <v>174</v>
      </c>
      <c r="D2606">
        <v>91</v>
      </c>
      <c r="E2606">
        <v>1</v>
      </c>
      <c r="F2606">
        <v>91</v>
      </c>
      <c r="G2606">
        <v>1</v>
      </c>
      <c r="H2606" t="str">
        <f>VLOOKUP($C2606,'Raw-products'!$A$2:$H$1261,MATCH(H$1,'Raw-products'!$A$1:$H$1,0))</f>
        <v>Shirt</v>
      </c>
      <c r="I2606" t="str">
        <f>VLOOKUP($C2606,'Raw-products'!$A$2:$H$1261,MATCH(I$1,'Raw-products'!$A$1:$H$1,0))</f>
        <v>Linen</v>
      </c>
      <c r="J2606" t="str">
        <f>VLOOKUP($C2606,'Raw-products'!$A$2:$H$1261,MATCH(J$1,'Raw-products'!$A$1:$H$1,0))</f>
        <v>XL</v>
      </c>
      <c r="K2606" t="str">
        <f>VLOOKUP($C2606,'Raw-products'!$A$2:$H$1261,MATCH(K$1,'Raw-products'!$A$1:$H$1,0))</f>
        <v>violet</v>
      </c>
      <c r="L2606">
        <f>VLOOKUP($C2606,'Raw-products'!$A$2:$H$1261,MATCH(L$1,'Raw-products'!$A$1:$H$1,0))</f>
        <v>116</v>
      </c>
      <c r="M2606">
        <f>VLOOKUP($C2606,'Raw-products'!$A$2:$H$1261,MATCH(M$1,'Raw-products'!$A$1:$H$1,0))</f>
        <v>73</v>
      </c>
      <c r="N2606" s="5">
        <f t="shared" si="80"/>
        <v>8468</v>
      </c>
      <c r="O2606" cm="1">
        <f t="array" ref="O2606:R2606">_xlfn.XLOOKUP($B2606,'Raw -orders'!$A:$A,'Raw -orders'!$B:$E)</f>
        <v>382</v>
      </c>
      <c r="P2606">
        <v>35247</v>
      </c>
      <c r="Q2606" s="1">
        <v>44272</v>
      </c>
      <c r="R2606" s="1">
        <v>44286</v>
      </c>
      <c r="S2606" t="str" cm="1">
        <f t="array" ref="S2606:Z2606">_xlfn.XLOOKUP($O2606,'Raw - customers'!$A:$A,'Raw - customers'!$B:$I)</f>
        <v>Emanuele Deesly</v>
      </c>
      <c r="T2606" t="str">
        <v>Genderfluid</v>
      </c>
      <c r="U2606">
        <v>24</v>
      </c>
      <c r="V2606" t="str">
        <v>83 Jordan DriveApt. 011</v>
      </c>
      <c r="W2606">
        <v>6714</v>
      </c>
      <c r="X2606" t="str">
        <v>Rodriguezbury</v>
      </c>
      <c r="Y2606" t="str">
        <v>Victoria</v>
      </c>
      <c r="Z2606" t="str">
        <v>Australia</v>
      </c>
      <c r="AA2606">
        <v>3</v>
      </c>
      <c r="AB2606" s="3" t="str">
        <f t="shared" si="81"/>
        <v>10 to 20</v>
      </c>
      <c r="AM2606" s="6">
        <v>382</v>
      </c>
      <c r="AN2606" s="6" t="s">
        <v>1396</v>
      </c>
    </row>
    <row r="2607" spans="1:40" x14ac:dyDescent="0.25">
      <c r="A2607">
        <v>2605</v>
      </c>
      <c r="B2607">
        <v>522</v>
      </c>
      <c r="C2607">
        <v>433</v>
      </c>
      <c r="D2607">
        <v>107</v>
      </c>
      <c r="E2607">
        <v>3</v>
      </c>
      <c r="F2607">
        <v>321</v>
      </c>
      <c r="G2607">
        <v>1</v>
      </c>
      <c r="H2607" t="str">
        <f>VLOOKUP($C2607,'Raw-products'!$A$2:$H$1261,MATCH(H$1,'Raw-products'!$A$1:$H$1,0))</f>
        <v>Jacket</v>
      </c>
      <c r="I2607" t="str">
        <f>VLOOKUP($C2607,'Raw-products'!$A$2:$H$1261,MATCH(I$1,'Raw-products'!$A$1:$H$1,0))</f>
        <v>Denim</v>
      </c>
      <c r="J2607" t="str">
        <f>VLOOKUP($C2607,'Raw-products'!$A$2:$H$1261,MATCH(J$1,'Raw-products'!$A$1:$H$1,0))</f>
        <v>L</v>
      </c>
      <c r="K2607" t="str">
        <f>VLOOKUP($C2607,'Raw-products'!$A$2:$H$1261,MATCH(K$1,'Raw-products'!$A$1:$H$1,0))</f>
        <v>yellow</v>
      </c>
      <c r="L2607">
        <f>VLOOKUP($C2607,'Raw-products'!$A$2:$H$1261,MATCH(L$1,'Raw-products'!$A$1:$H$1,0))</f>
        <v>92</v>
      </c>
      <c r="M2607">
        <f>VLOOKUP($C2607,'Raw-products'!$A$2:$H$1261,MATCH(M$1,'Raw-products'!$A$1:$H$1,0))</f>
        <v>44</v>
      </c>
      <c r="N2607" s="5">
        <f t="shared" si="80"/>
        <v>4048</v>
      </c>
      <c r="O2607" cm="1">
        <f t="array" ref="O2607:R2607">_xlfn.XLOOKUP($B2607,'Raw -orders'!$A:$A,'Raw -orders'!$B:$E)</f>
        <v>761</v>
      </c>
      <c r="P2607">
        <v>35937</v>
      </c>
      <c r="Q2607" s="1">
        <v>44274</v>
      </c>
      <c r="R2607" s="1">
        <v>44291</v>
      </c>
      <c r="S2607" t="str" cm="1">
        <f t="array" ref="S2607:Z2607">_xlfn.XLOOKUP($O2607,'Raw - customers'!$A:$A,'Raw - customers'!$B:$I)</f>
        <v>Jan Gligori</v>
      </c>
      <c r="T2607" t="str">
        <v>Non-binary</v>
      </c>
      <c r="U2607">
        <v>52</v>
      </c>
      <c r="V2607" t="str">
        <v>080 Tahlia LaneApt. 450</v>
      </c>
      <c r="W2607">
        <v>3739</v>
      </c>
      <c r="X2607" t="str">
        <v>West Aidanton</v>
      </c>
      <c r="Y2607" t="str">
        <v>Victoria</v>
      </c>
      <c r="Z2607" t="str">
        <v>Australia</v>
      </c>
      <c r="AA2607">
        <v>3</v>
      </c>
      <c r="AB2607" s="3" t="str">
        <f t="shared" si="81"/>
        <v>10 to 20</v>
      </c>
      <c r="AM2607" s="6">
        <v>761</v>
      </c>
      <c r="AN2607" s="6" t="s">
        <v>1396</v>
      </c>
    </row>
    <row r="2608" spans="1:40" x14ac:dyDescent="0.25">
      <c r="A2608">
        <v>2606</v>
      </c>
      <c r="B2608">
        <v>522</v>
      </c>
      <c r="C2608">
        <v>924</v>
      </c>
      <c r="D2608">
        <v>96</v>
      </c>
      <c r="E2608">
        <v>2</v>
      </c>
      <c r="F2608">
        <v>192</v>
      </c>
      <c r="G2608">
        <v>1</v>
      </c>
      <c r="H2608" t="str">
        <f>VLOOKUP($C2608,'Raw-products'!$A$2:$H$1261,MATCH(H$1,'Raw-products'!$A$1:$H$1,0))</f>
        <v>Trousers</v>
      </c>
      <c r="I2608" t="str">
        <f>VLOOKUP($C2608,'Raw-products'!$A$2:$H$1261,MATCH(I$1,'Raw-products'!$A$1:$H$1,0))</f>
        <v>Drawstring</v>
      </c>
      <c r="J2608" t="str">
        <f>VLOOKUP($C2608,'Raw-products'!$A$2:$H$1261,MATCH(J$1,'Raw-products'!$A$1:$H$1,0))</f>
        <v>XL</v>
      </c>
      <c r="K2608" t="str">
        <f>VLOOKUP($C2608,'Raw-products'!$A$2:$H$1261,MATCH(K$1,'Raw-products'!$A$1:$H$1,0))</f>
        <v>yellow</v>
      </c>
      <c r="L2608">
        <f>VLOOKUP($C2608,'Raw-products'!$A$2:$H$1261,MATCH(L$1,'Raw-products'!$A$1:$H$1,0))</f>
        <v>104</v>
      </c>
      <c r="M2608">
        <f>VLOOKUP($C2608,'Raw-products'!$A$2:$H$1261,MATCH(M$1,'Raw-products'!$A$1:$H$1,0))</f>
        <v>48</v>
      </c>
      <c r="N2608" s="5">
        <f t="shared" si="80"/>
        <v>4992</v>
      </c>
      <c r="O2608" cm="1">
        <f t="array" ref="O2608:R2608">_xlfn.XLOOKUP($B2608,'Raw -orders'!$A:$A,'Raw -orders'!$B:$E)</f>
        <v>761</v>
      </c>
      <c r="P2608">
        <v>35937</v>
      </c>
      <c r="Q2608" s="1">
        <v>44274</v>
      </c>
      <c r="R2608" s="1">
        <v>44291</v>
      </c>
      <c r="S2608" t="str" cm="1">
        <f t="array" ref="S2608:Z2608">_xlfn.XLOOKUP($O2608,'Raw - customers'!$A:$A,'Raw - customers'!$B:$I)</f>
        <v>Jan Gligori</v>
      </c>
      <c r="T2608" t="str">
        <v>Non-binary</v>
      </c>
      <c r="U2608">
        <v>52</v>
      </c>
      <c r="V2608" t="str">
        <v>080 Tahlia LaneApt. 450</v>
      </c>
      <c r="W2608">
        <v>3739</v>
      </c>
      <c r="X2608" t="str">
        <v>West Aidanton</v>
      </c>
      <c r="Y2608" t="str">
        <v>Victoria</v>
      </c>
      <c r="Z2608" t="str">
        <v>Australia</v>
      </c>
      <c r="AA2608">
        <v>3</v>
      </c>
      <c r="AB2608" s="3" t="str">
        <f t="shared" si="81"/>
        <v>10 to 20</v>
      </c>
      <c r="AM2608" s="6">
        <v>761</v>
      </c>
      <c r="AN2608" s="6" t="s">
        <v>1396</v>
      </c>
    </row>
    <row r="2609" spans="1:40" x14ac:dyDescent="0.25">
      <c r="A2609">
        <v>2607</v>
      </c>
      <c r="B2609">
        <v>522</v>
      </c>
      <c r="C2609">
        <v>713</v>
      </c>
      <c r="D2609">
        <v>119</v>
      </c>
      <c r="E2609">
        <v>2</v>
      </c>
      <c r="F2609">
        <v>238</v>
      </c>
      <c r="G2609">
        <v>1</v>
      </c>
      <c r="H2609" t="str">
        <f>VLOOKUP($C2609,'Raw-products'!$A$2:$H$1261,MATCH(H$1,'Raw-products'!$A$1:$H$1,0))</f>
        <v>Jacket</v>
      </c>
      <c r="I2609" t="str">
        <f>VLOOKUP($C2609,'Raw-products'!$A$2:$H$1261,MATCH(I$1,'Raw-products'!$A$1:$H$1,0))</f>
        <v>Trench Coat</v>
      </c>
      <c r="J2609" t="str">
        <f>VLOOKUP($C2609,'Raw-products'!$A$2:$H$1261,MATCH(J$1,'Raw-products'!$A$1:$H$1,0))</f>
        <v>L</v>
      </c>
      <c r="K2609" t="str">
        <f>VLOOKUP($C2609,'Raw-products'!$A$2:$H$1261,MATCH(K$1,'Raw-products'!$A$1:$H$1,0))</f>
        <v>yellow</v>
      </c>
      <c r="L2609">
        <f>VLOOKUP($C2609,'Raw-products'!$A$2:$H$1261,MATCH(L$1,'Raw-products'!$A$1:$H$1,0))</f>
        <v>112</v>
      </c>
      <c r="M2609">
        <f>VLOOKUP($C2609,'Raw-products'!$A$2:$H$1261,MATCH(M$1,'Raw-products'!$A$1:$H$1,0))</f>
        <v>77</v>
      </c>
      <c r="N2609" s="5">
        <f t="shared" si="80"/>
        <v>8624</v>
      </c>
      <c r="O2609" cm="1">
        <f t="array" ref="O2609:R2609">_xlfn.XLOOKUP($B2609,'Raw -orders'!$A:$A,'Raw -orders'!$B:$E)</f>
        <v>761</v>
      </c>
      <c r="P2609">
        <v>35937</v>
      </c>
      <c r="Q2609" s="1">
        <v>44274</v>
      </c>
      <c r="R2609" s="1">
        <v>44291</v>
      </c>
      <c r="S2609" t="str" cm="1">
        <f t="array" ref="S2609:Z2609">_xlfn.XLOOKUP($O2609,'Raw - customers'!$A:$A,'Raw - customers'!$B:$I)</f>
        <v>Jan Gligori</v>
      </c>
      <c r="T2609" t="str">
        <v>Non-binary</v>
      </c>
      <c r="U2609">
        <v>52</v>
      </c>
      <c r="V2609" t="str">
        <v>080 Tahlia LaneApt. 450</v>
      </c>
      <c r="W2609">
        <v>3739</v>
      </c>
      <c r="X2609" t="str">
        <v>West Aidanton</v>
      </c>
      <c r="Y2609" t="str">
        <v>Victoria</v>
      </c>
      <c r="Z2609" t="str">
        <v>Australia</v>
      </c>
      <c r="AA2609">
        <v>3</v>
      </c>
      <c r="AB2609" s="3" t="str">
        <f t="shared" si="81"/>
        <v>10 to 20</v>
      </c>
      <c r="AM2609" s="6">
        <v>761</v>
      </c>
      <c r="AN2609" s="6" t="s">
        <v>1396</v>
      </c>
    </row>
    <row r="2610" spans="1:40" x14ac:dyDescent="0.25">
      <c r="A2610">
        <v>2608</v>
      </c>
      <c r="B2610">
        <v>523</v>
      </c>
      <c r="C2610">
        <v>1068</v>
      </c>
      <c r="D2610">
        <v>93</v>
      </c>
      <c r="E2610">
        <v>3</v>
      </c>
      <c r="F2610">
        <v>279</v>
      </c>
      <c r="G2610">
        <v>1</v>
      </c>
      <c r="H2610" t="str">
        <f>VLOOKUP($C2610,'Raw-products'!$A$2:$H$1261,MATCH(H$1,'Raw-products'!$A$1:$H$1,0))</f>
        <v>Trousers</v>
      </c>
      <c r="I2610" t="str">
        <f>VLOOKUP($C2610,'Raw-products'!$A$2:$H$1261,MATCH(I$1,'Raw-products'!$A$1:$H$1,0))</f>
        <v>Joggers</v>
      </c>
      <c r="J2610" t="str">
        <f>VLOOKUP($C2610,'Raw-products'!$A$2:$H$1261,MATCH(J$1,'Raw-products'!$A$1:$H$1,0))</f>
        <v>L</v>
      </c>
      <c r="K2610" t="str">
        <f>VLOOKUP($C2610,'Raw-products'!$A$2:$H$1261,MATCH(K$1,'Raw-products'!$A$1:$H$1,0))</f>
        <v>green</v>
      </c>
      <c r="L2610">
        <f>VLOOKUP($C2610,'Raw-products'!$A$2:$H$1261,MATCH(L$1,'Raw-products'!$A$1:$H$1,0))</f>
        <v>94</v>
      </c>
      <c r="M2610">
        <f>VLOOKUP($C2610,'Raw-products'!$A$2:$H$1261,MATCH(M$1,'Raw-products'!$A$1:$H$1,0))</f>
        <v>43</v>
      </c>
      <c r="N2610" s="5">
        <f t="shared" si="80"/>
        <v>4042</v>
      </c>
      <c r="O2610" cm="1">
        <f t="array" ref="O2610:R2610">_xlfn.XLOOKUP($B2610,'Raw -orders'!$A:$A,'Raw -orders'!$B:$E)</f>
        <v>516</v>
      </c>
      <c r="P2610">
        <v>17584</v>
      </c>
      <c r="Q2610" s="1">
        <v>44311</v>
      </c>
      <c r="R2610" s="1">
        <v>44334</v>
      </c>
      <c r="S2610" t="str" cm="1">
        <f t="array" ref="S2610:Z2610">_xlfn.XLOOKUP($O2610,'Raw - customers'!$A:$A,'Raw - customers'!$B:$I)</f>
        <v>Malcolm Paal</v>
      </c>
      <c r="T2610" t="str">
        <v>Polygender</v>
      </c>
      <c r="U2610">
        <v>69</v>
      </c>
      <c r="V2610" t="str">
        <v>622 Hamish CourtSuite 367</v>
      </c>
      <c r="W2610">
        <v>2978</v>
      </c>
      <c r="X2610" t="str">
        <v>South Tylermouth</v>
      </c>
      <c r="Y2610" t="str">
        <v>Northern Territory</v>
      </c>
      <c r="Z2610" t="str">
        <v>Australia</v>
      </c>
      <c r="AA2610">
        <v>4</v>
      </c>
      <c r="AB2610" s="3" t="str">
        <f t="shared" si="81"/>
        <v>20 to 30</v>
      </c>
      <c r="AM2610" s="6">
        <v>516</v>
      </c>
      <c r="AN2610" s="6" t="s">
        <v>1339</v>
      </c>
    </row>
    <row r="2611" spans="1:40" x14ac:dyDescent="0.25">
      <c r="A2611">
        <v>2609</v>
      </c>
      <c r="B2611">
        <v>523</v>
      </c>
      <c r="C2611">
        <v>354</v>
      </c>
      <c r="D2611">
        <v>94</v>
      </c>
      <c r="E2611">
        <v>1</v>
      </c>
      <c r="F2611">
        <v>94</v>
      </c>
      <c r="G2611">
        <v>1</v>
      </c>
      <c r="H2611" t="str">
        <f>VLOOKUP($C2611,'Raw-products'!$A$2:$H$1261,MATCH(H$1,'Raw-products'!$A$1:$H$1,0))</f>
        <v>Shirt</v>
      </c>
      <c r="I2611" t="str">
        <f>VLOOKUP($C2611,'Raw-products'!$A$2:$H$1261,MATCH(I$1,'Raw-products'!$A$1:$H$1,0))</f>
        <v>Henley</v>
      </c>
      <c r="J2611" t="str">
        <f>VLOOKUP($C2611,'Raw-products'!$A$2:$H$1261,MATCH(J$1,'Raw-products'!$A$1:$H$1,0))</f>
        <v>XL</v>
      </c>
      <c r="K2611" t="str">
        <f>VLOOKUP($C2611,'Raw-products'!$A$2:$H$1261,MATCH(K$1,'Raw-products'!$A$1:$H$1,0))</f>
        <v>red</v>
      </c>
      <c r="L2611">
        <f>VLOOKUP($C2611,'Raw-products'!$A$2:$H$1261,MATCH(L$1,'Raw-products'!$A$1:$H$1,0))</f>
        <v>92</v>
      </c>
      <c r="M2611">
        <f>VLOOKUP($C2611,'Raw-products'!$A$2:$H$1261,MATCH(M$1,'Raw-products'!$A$1:$H$1,0))</f>
        <v>59</v>
      </c>
      <c r="N2611" s="5">
        <f t="shared" si="80"/>
        <v>5428</v>
      </c>
      <c r="O2611" cm="1">
        <f t="array" ref="O2611:R2611">_xlfn.XLOOKUP($B2611,'Raw -orders'!$A:$A,'Raw -orders'!$B:$E)</f>
        <v>516</v>
      </c>
      <c r="P2611">
        <v>17584</v>
      </c>
      <c r="Q2611" s="1">
        <v>44311</v>
      </c>
      <c r="R2611" s="1">
        <v>44334</v>
      </c>
      <c r="S2611" t="str" cm="1">
        <f t="array" ref="S2611:Z2611">_xlfn.XLOOKUP($O2611,'Raw - customers'!$A:$A,'Raw - customers'!$B:$I)</f>
        <v>Malcolm Paal</v>
      </c>
      <c r="T2611" t="str">
        <v>Polygender</v>
      </c>
      <c r="U2611">
        <v>69</v>
      </c>
      <c r="V2611" t="str">
        <v>622 Hamish CourtSuite 367</v>
      </c>
      <c r="W2611">
        <v>2978</v>
      </c>
      <c r="X2611" t="str">
        <v>South Tylermouth</v>
      </c>
      <c r="Y2611" t="str">
        <v>Northern Territory</v>
      </c>
      <c r="Z2611" t="str">
        <v>Australia</v>
      </c>
      <c r="AA2611">
        <v>4</v>
      </c>
      <c r="AB2611" s="3" t="str">
        <f t="shared" si="81"/>
        <v>20 to 30</v>
      </c>
      <c r="AM2611" s="6">
        <v>516</v>
      </c>
      <c r="AN2611" s="6" t="s">
        <v>1339</v>
      </c>
    </row>
    <row r="2612" spans="1:40" x14ac:dyDescent="0.25">
      <c r="A2612">
        <v>2610</v>
      </c>
      <c r="B2612">
        <v>523</v>
      </c>
      <c r="C2612">
        <v>727</v>
      </c>
      <c r="D2612">
        <v>119</v>
      </c>
      <c r="E2612">
        <v>3</v>
      </c>
      <c r="F2612">
        <v>357</v>
      </c>
      <c r="G2612">
        <v>1</v>
      </c>
      <c r="H2612" t="str">
        <f>VLOOKUP($C2612,'Raw-products'!$A$2:$H$1261,MATCH(H$1,'Raw-products'!$A$1:$H$1,0))</f>
        <v>Jacket</v>
      </c>
      <c r="I2612" t="str">
        <f>VLOOKUP($C2612,'Raw-products'!$A$2:$H$1261,MATCH(I$1,'Raw-products'!$A$1:$H$1,0))</f>
        <v>Trench Coat</v>
      </c>
      <c r="J2612" t="str">
        <f>VLOOKUP($C2612,'Raw-products'!$A$2:$H$1261,MATCH(J$1,'Raw-products'!$A$1:$H$1,0))</f>
        <v>M</v>
      </c>
      <c r="K2612" t="str">
        <f>VLOOKUP($C2612,'Raw-products'!$A$2:$H$1261,MATCH(K$1,'Raw-products'!$A$1:$H$1,0))</f>
        <v>indigo</v>
      </c>
      <c r="L2612">
        <f>VLOOKUP($C2612,'Raw-products'!$A$2:$H$1261,MATCH(L$1,'Raw-products'!$A$1:$H$1,0))</f>
        <v>112</v>
      </c>
      <c r="M2612">
        <f>VLOOKUP($C2612,'Raw-products'!$A$2:$H$1261,MATCH(M$1,'Raw-products'!$A$1:$H$1,0))</f>
        <v>42</v>
      </c>
      <c r="N2612" s="5">
        <f t="shared" si="80"/>
        <v>4704</v>
      </c>
      <c r="O2612" cm="1">
        <f t="array" ref="O2612:R2612">_xlfn.XLOOKUP($B2612,'Raw -orders'!$A:$A,'Raw -orders'!$B:$E)</f>
        <v>516</v>
      </c>
      <c r="P2612">
        <v>17584</v>
      </c>
      <c r="Q2612" s="1">
        <v>44311</v>
      </c>
      <c r="R2612" s="1">
        <v>44334</v>
      </c>
      <c r="S2612" t="str" cm="1">
        <f t="array" ref="S2612:Z2612">_xlfn.XLOOKUP($O2612,'Raw - customers'!$A:$A,'Raw - customers'!$B:$I)</f>
        <v>Malcolm Paal</v>
      </c>
      <c r="T2612" t="str">
        <v>Polygender</v>
      </c>
      <c r="U2612">
        <v>69</v>
      </c>
      <c r="V2612" t="str">
        <v>622 Hamish CourtSuite 367</v>
      </c>
      <c r="W2612">
        <v>2978</v>
      </c>
      <c r="X2612" t="str">
        <v>South Tylermouth</v>
      </c>
      <c r="Y2612" t="str">
        <v>Northern Territory</v>
      </c>
      <c r="Z2612" t="str">
        <v>Australia</v>
      </c>
      <c r="AA2612">
        <v>4</v>
      </c>
      <c r="AB2612" s="3" t="str">
        <f t="shared" si="81"/>
        <v>20 to 30</v>
      </c>
      <c r="AM2612" s="6">
        <v>516</v>
      </c>
      <c r="AN2612" s="6" t="s">
        <v>1339</v>
      </c>
    </row>
    <row r="2613" spans="1:40" x14ac:dyDescent="0.25">
      <c r="A2613">
        <v>2611</v>
      </c>
      <c r="B2613">
        <v>523</v>
      </c>
      <c r="C2613">
        <v>727</v>
      </c>
      <c r="D2613">
        <v>119</v>
      </c>
      <c r="E2613">
        <v>2</v>
      </c>
      <c r="F2613">
        <v>238</v>
      </c>
      <c r="G2613">
        <v>1</v>
      </c>
      <c r="H2613" t="str">
        <f>VLOOKUP($C2613,'Raw-products'!$A$2:$H$1261,MATCH(H$1,'Raw-products'!$A$1:$H$1,0))</f>
        <v>Jacket</v>
      </c>
      <c r="I2613" t="str">
        <f>VLOOKUP($C2613,'Raw-products'!$A$2:$H$1261,MATCH(I$1,'Raw-products'!$A$1:$H$1,0))</f>
        <v>Trench Coat</v>
      </c>
      <c r="J2613" t="str">
        <f>VLOOKUP($C2613,'Raw-products'!$A$2:$H$1261,MATCH(J$1,'Raw-products'!$A$1:$H$1,0))</f>
        <v>M</v>
      </c>
      <c r="K2613" t="str">
        <f>VLOOKUP($C2613,'Raw-products'!$A$2:$H$1261,MATCH(K$1,'Raw-products'!$A$1:$H$1,0))</f>
        <v>indigo</v>
      </c>
      <c r="L2613">
        <f>VLOOKUP($C2613,'Raw-products'!$A$2:$H$1261,MATCH(L$1,'Raw-products'!$A$1:$H$1,0))</f>
        <v>112</v>
      </c>
      <c r="M2613">
        <f>VLOOKUP($C2613,'Raw-products'!$A$2:$H$1261,MATCH(M$1,'Raw-products'!$A$1:$H$1,0))</f>
        <v>42</v>
      </c>
      <c r="N2613" s="5">
        <f t="shared" si="80"/>
        <v>4704</v>
      </c>
      <c r="O2613" cm="1">
        <f t="array" ref="O2613:R2613">_xlfn.XLOOKUP($B2613,'Raw -orders'!$A:$A,'Raw -orders'!$B:$E)</f>
        <v>516</v>
      </c>
      <c r="P2613">
        <v>17584</v>
      </c>
      <c r="Q2613" s="1">
        <v>44311</v>
      </c>
      <c r="R2613" s="1">
        <v>44334</v>
      </c>
      <c r="S2613" t="str" cm="1">
        <f t="array" ref="S2613:Z2613">_xlfn.XLOOKUP($O2613,'Raw - customers'!$A:$A,'Raw - customers'!$B:$I)</f>
        <v>Malcolm Paal</v>
      </c>
      <c r="T2613" t="str">
        <v>Polygender</v>
      </c>
      <c r="U2613">
        <v>69</v>
      </c>
      <c r="V2613" t="str">
        <v>622 Hamish CourtSuite 367</v>
      </c>
      <c r="W2613">
        <v>2978</v>
      </c>
      <c r="X2613" t="str">
        <v>South Tylermouth</v>
      </c>
      <c r="Y2613" t="str">
        <v>Northern Territory</v>
      </c>
      <c r="Z2613" t="str">
        <v>Australia</v>
      </c>
      <c r="AA2613">
        <v>4</v>
      </c>
      <c r="AB2613" s="3" t="str">
        <f t="shared" si="81"/>
        <v>20 to 30</v>
      </c>
      <c r="AM2613" s="6">
        <v>516</v>
      </c>
      <c r="AN2613" s="6" t="s">
        <v>1339</v>
      </c>
    </row>
    <row r="2614" spans="1:40" x14ac:dyDescent="0.25">
      <c r="A2614">
        <v>2612</v>
      </c>
      <c r="B2614">
        <v>523</v>
      </c>
      <c r="C2614">
        <v>221</v>
      </c>
      <c r="D2614">
        <v>106</v>
      </c>
      <c r="E2614">
        <v>3</v>
      </c>
      <c r="F2614">
        <v>318</v>
      </c>
      <c r="G2614">
        <v>1</v>
      </c>
      <c r="H2614" t="str">
        <f>VLOOKUP($C2614,'Raw-products'!$A$2:$H$1261,MATCH(H$1,'Raw-products'!$A$1:$H$1,0))</f>
        <v>Shirt</v>
      </c>
      <c r="I2614" t="str">
        <f>VLOOKUP($C2614,'Raw-products'!$A$2:$H$1261,MATCH(I$1,'Raw-products'!$A$1:$H$1,0))</f>
        <v>Chambray</v>
      </c>
      <c r="J2614" t="str">
        <f>VLOOKUP($C2614,'Raw-products'!$A$2:$H$1261,MATCH(J$1,'Raw-products'!$A$1:$H$1,0))</f>
        <v>S</v>
      </c>
      <c r="K2614" t="str">
        <f>VLOOKUP($C2614,'Raw-products'!$A$2:$H$1261,MATCH(K$1,'Raw-products'!$A$1:$H$1,0))</f>
        <v>yellow</v>
      </c>
      <c r="L2614">
        <f>VLOOKUP($C2614,'Raw-products'!$A$2:$H$1261,MATCH(L$1,'Raw-products'!$A$1:$H$1,0))</f>
        <v>105</v>
      </c>
      <c r="M2614">
        <f>VLOOKUP($C2614,'Raw-products'!$A$2:$H$1261,MATCH(M$1,'Raw-products'!$A$1:$H$1,0))</f>
        <v>40</v>
      </c>
      <c r="N2614" s="5">
        <f t="shared" si="80"/>
        <v>4200</v>
      </c>
      <c r="O2614" cm="1">
        <f t="array" ref="O2614:R2614">_xlfn.XLOOKUP($B2614,'Raw -orders'!$A:$A,'Raw -orders'!$B:$E)</f>
        <v>516</v>
      </c>
      <c r="P2614">
        <v>17584</v>
      </c>
      <c r="Q2614" s="1">
        <v>44311</v>
      </c>
      <c r="R2614" s="1">
        <v>44334</v>
      </c>
      <c r="S2614" t="str" cm="1">
        <f t="array" ref="S2614:Z2614">_xlfn.XLOOKUP($O2614,'Raw - customers'!$A:$A,'Raw - customers'!$B:$I)</f>
        <v>Malcolm Paal</v>
      </c>
      <c r="T2614" t="str">
        <v>Polygender</v>
      </c>
      <c r="U2614">
        <v>69</v>
      </c>
      <c r="V2614" t="str">
        <v>622 Hamish CourtSuite 367</v>
      </c>
      <c r="W2614">
        <v>2978</v>
      </c>
      <c r="X2614" t="str">
        <v>South Tylermouth</v>
      </c>
      <c r="Y2614" t="str">
        <v>Northern Territory</v>
      </c>
      <c r="Z2614" t="str">
        <v>Australia</v>
      </c>
      <c r="AA2614">
        <v>4</v>
      </c>
      <c r="AB2614" s="3" t="str">
        <f t="shared" si="81"/>
        <v>20 to 30</v>
      </c>
      <c r="AM2614" s="6">
        <v>516</v>
      </c>
      <c r="AN2614" s="6" t="s">
        <v>1339</v>
      </c>
    </row>
    <row r="2615" spans="1:40" x14ac:dyDescent="0.25">
      <c r="A2615">
        <v>2613</v>
      </c>
      <c r="B2615">
        <v>523</v>
      </c>
      <c r="C2615">
        <v>864</v>
      </c>
      <c r="D2615">
        <v>113</v>
      </c>
      <c r="E2615">
        <v>3</v>
      </c>
      <c r="F2615">
        <v>339</v>
      </c>
      <c r="G2615">
        <v>1</v>
      </c>
      <c r="H2615" t="str">
        <f>VLOOKUP($C2615,'Raw-products'!$A$2:$H$1261,MATCH(H$1,'Raw-products'!$A$1:$H$1,0))</f>
        <v>Trousers</v>
      </c>
      <c r="I2615" t="str">
        <f>VLOOKUP($C2615,'Raw-products'!$A$2:$H$1261,MATCH(I$1,'Raw-products'!$A$1:$H$1,0))</f>
        <v>Chinos</v>
      </c>
      <c r="J2615" t="str">
        <f>VLOOKUP($C2615,'Raw-products'!$A$2:$H$1261,MATCH(J$1,'Raw-products'!$A$1:$H$1,0))</f>
        <v>XL</v>
      </c>
      <c r="K2615" t="str">
        <f>VLOOKUP($C2615,'Raw-products'!$A$2:$H$1261,MATCH(K$1,'Raw-products'!$A$1:$H$1,0))</f>
        <v>blue</v>
      </c>
      <c r="L2615">
        <f>VLOOKUP($C2615,'Raw-products'!$A$2:$H$1261,MATCH(L$1,'Raw-products'!$A$1:$H$1,0))</f>
        <v>100</v>
      </c>
      <c r="M2615">
        <f>VLOOKUP($C2615,'Raw-products'!$A$2:$H$1261,MATCH(M$1,'Raw-products'!$A$1:$H$1,0))</f>
        <v>48</v>
      </c>
      <c r="N2615" s="5">
        <f t="shared" si="80"/>
        <v>4800</v>
      </c>
      <c r="O2615" cm="1">
        <f t="array" ref="O2615:R2615">_xlfn.XLOOKUP($B2615,'Raw -orders'!$A:$A,'Raw -orders'!$B:$E)</f>
        <v>516</v>
      </c>
      <c r="P2615">
        <v>17584</v>
      </c>
      <c r="Q2615" s="1">
        <v>44311</v>
      </c>
      <c r="R2615" s="1">
        <v>44334</v>
      </c>
      <c r="S2615" t="str" cm="1">
        <f t="array" ref="S2615:Z2615">_xlfn.XLOOKUP($O2615,'Raw - customers'!$A:$A,'Raw - customers'!$B:$I)</f>
        <v>Malcolm Paal</v>
      </c>
      <c r="T2615" t="str">
        <v>Polygender</v>
      </c>
      <c r="U2615">
        <v>69</v>
      </c>
      <c r="V2615" t="str">
        <v>622 Hamish CourtSuite 367</v>
      </c>
      <c r="W2615">
        <v>2978</v>
      </c>
      <c r="X2615" t="str">
        <v>South Tylermouth</v>
      </c>
      <c r="Y2615" t="str">
        <v>Northern Territory</v>
      </c>
      <c r="Z2615" t="str">
        <v>Australia</v>
      </c>
      <c r="AA2615">
        <v>4</v>
      </c>
      <c r="AB2615" s="3" t="str">
        <f t="shared" si="81"/>
        <v>20 to 30</v>
      </c>
      <c r="AM2615" s="6">
        <v>516</v>
      </c>
      <c r="AN2615" s="6" t="s">
        <v>1339</v>
      </c>
    </row>
    <row r="2616" spans="1:40" x14ac:dyDescent="0.25">
      <c r="A2616">
        <v>2614</v>
      </c>
      <c r="B2616">
        <v>524</v>
      </c>
      <c r="C2616">
        <v>794</v>
      </c>
      <c r="D2616">
        <v>91</v>
      </c>
      <c r="E2616">
        <v>3</v>
      </c>
      <c r="F2616">
        <v>273</v>
      </c>
      <c r="G2616">
        <v>1</v>
      </c>
      <c r="H2616" t="str">
        <f>VLOOKUP($C2616,'Raw-products'!$A$2:$H$1261,MATCH(H$1,'Raw-products'!$A$1:$H$1,0))</f>
        <v>Jacket</v>
      </c>
      <c r="I2616" t="str">
        <f>VLOOKUP($C2616,'Raw-products'!$A$2:$H$1261,MATCH(I$1,'Raw-products'!$A$1:$H$1,0))</f>
        <v>Pullover</v>
      </c>
      <c r="J2616" t="str">
        <f>VLOOKUP($C2616,'Raw-products'!$A$2:$H$1261,MATCH(J$1,'Raw-products'!$A$1:$H$1,0))</f>
        <v>XL</v>
      </c>
      <c r="K2616" t="str">
        <f>VLOOKUP($C2616,'Raw-products'!$A$2:$H$1261,MATCH(K$1,'Raw-products'!$A$1:$H$1,0))</f>
        <v>blue</v>
      </c>
      <c r="L2616">
        <f>VLOOKUP($C2616,'Raw-products'!$A$2:$H$1261,MATCH(L$1,'Raw-products'!$A$1:$H$1,0))</f>
        <v>114</v>
      </c>
      <c r="M2616">
        <f>VLOOKUP($C2616,'Raw-products'!$A$2:$H$1261,MATCH(M$1,'Raw-products'!$A$1:$H$1,0))</f>
        <v>74</v>
      </c>
      <c r="N2616" s="5">
        <f t="shared" si="80"/>
        <v>8436</v>
      </c>
      <c r="O2616" cm="1">
        <f t="array" ref="O2616:R2616">_xlfn.XLOOKUP($B2616,'Raw -orders'!$A:$A,'Raw -orders'!$B:$E)</f>
        <v>60</v>
      </c>
      <c r="P2616">
        <v>28334</v>
      </c>
      <c r="Q2616" s="1">
        <v>44398</v>
      </c>
      <c r="R2616" s="1">
        <v>44409</v>
      </c>
      <c r="S2616" t="str" cm="1">
        <f t="array" ref="S2616:Z2616">_xlfn.XLOOKUP($O2616,'Raw - customers'!$A:$A,'Raw - customers'!$B:$I)</f>
        <v>Hyacinth Pepper</v>
      </c>
      <c r="T2616" t="str">
        <v>Agender</v>
      </c>
      <c r="U2616">
        <v>20</v>
      </c>
      <c r="V2616" t="str">
        <v>8095 Kuhlman StreetApt. 657</v>
      </c>
      <c r="W2616">
        <v>4907</v>
      </c>
      <c r="X2616" t="str">
        <v>New Callum</v>
      </c>
      <c r="Y2616" t="str">
        <v>Tasmania</v>
      </c>
      <c r="Z2616" t="str">
        <v>Australia</v>
      </c>
      <c r="AA2616">
        <v>7</v>
      </c>
      <c r="AB2616" s="3" t="str">
        <f t="shared" si="81"/>
        <v>10 to 20</v>
      </c>
      <c r="AM2616" s="6">
        <v>60</v>
      </c>
      <c r="AN2616" s="6" t="s">
        <v>1414</v>
      </c>
    </row>
    <row r="2617" spans="1:40" x14ac:dyDescent="0.25">
      <c r="A2617">
        <v>2615</v>
      </c>
      <c r="B2617">
        <v>524</v>
      </c>
      <c r="C2617">
        <v>179</v>
      </c>
      <c r="D2617">
        <v>98</v>
      </c>
      <c r="E2617">
        <v>1</v>
      </c>
      <c r="F2617">
        <v>98</v>
      </c>
      <c r="G2617">
        <v>1</v>
      </c>
      <c r="H2617" t="str">
        <f>VLOOKUP($C2617,'Raw-products'!$A$2:$H$1261,MATCH(H$1,'Raw-products'!$A$1:$H$1,0))</f>
        <v>Shirt</v>
      </c>
      <c r="I2617" t="str">
        <f>VLOOKUP($C2617,'Raw-products'!$A$2:$H$1261,MATCH(I$1,'Raw-products'!$A$1:$H$1,0))</f>
        <v>Camp Collared</v>
      </c>
      <c r="J2617" t="str">
        <f>VLOOKUP($C2617,'Raw-products'!$A$2:$H$1261,MATCH(J$1,'Raw-products'!$A$1:$H$1,0))</f>
        <v>XL</v>
      </c>
      <c r="K2617" t="str">
        <f>VLOOKUP($C2617,'Raw-products'!$A$2:$H$1261,MATCH(K$1,'Raw-products'!$A$1:$H$1,0))</f>
        <v>red</v>
      </c>
      <c r="L2617">
        <f>VLOOKUP($C2617,'Raw-products'!$A$2:$H$1261,MATCH(L$1,'Raw-products'!$A$1:$H$1,0))</f>
        <v>112</v>
      </c>
      <c r="M2617">
        <f>VLOOKUP($C2617,'Raw-products'!$A$2:$H$1261,MATCH(M$1,'Raw-products'!$A$1:$H$1,0))</f>
        <v>79</v>
      </c>
      <c r="N2617" s="5">
        <f t="shared" si="80"/>
        <v>8848</v>
      </c>
      <c r="O2617" cm="1">
        <f t="array" ref="O2617:R2617">_xlfn.XLOOKUP($B2617,'Raw -orders'!$A:$A,'Raw -orders'!$B:$E)</f>
        <v>60</v>
      </c>
      <c r="P2617">
        <v>28334</v>
      </c>
      <c r="Q2617" s="1">
        <v>44398</v>
      </c>
      <c r="R2617" s="1">
        <v>44409</v>
      </c>
      <c r="S2617" t="str" cm="1">
        <f t="array" ref="S2617:Z2617">_xlfn.XLOOKUP($O2617,'Raw - customers'!$A:$A,'Raw - customers'!$B:$I)</f>
        <v>Hyacinth Pepper</v>
      </c>
      <c r="T2617" t="str">
        <v>Agender</v>
      </c>
      <c r="U2617">
        <v>20</v>
      </c>
      <c r="V2617" t="str">
        <v>8095 Kuhlman StreetApt. 657</v>
      </c>
      <c r="W2617">
        <v>4907</v>
      </c>
      <c r="X2617" t="str">
        <v>New Callum</v>
      </c>
      <c r="Y2617" t="str">
        <v>Tasmania</v>
      </c>
      <c r="Z2617" t="str">
        <v>Australia</v>
      </c>
      <c r="AA2617">
        <v>7</v>
      </c>
      <c r="AB2617" s="3" t="str">
        <f t="shared" si="81"/>
        <v>10 to 20</v>
      </c>
      <c r="AM2617" s="6">
        <v>60</v>
      </c>
      <c r="AN2617" s="6" t="s">
        <v>1414</v>
      </c>
    </row>
    <row r="2618" spans="1:40" x14ac:dyDescent="0.25">
      <c r="A2618">
        <v>2616</v>
      </c>
      <c r="B2618">
        <v>524</v>
      </c>
      <c r="C2618">
        <v>485</v>
      </c>
      <c r="D2618">
        <v>118</v>
      </c>
      <c r="E2618">
        <v>3</v>
      </c>
      <c r="F2618">
        <v>354</v>
      </c>
      <c r="G2618">
        <v>1</v>
      </c>
      <c r="H2618" t="str">
        <f>VLOOKUP($C2618,'Raw-products'!$A$2:$H$1261,MATCH(H$1,'Raw-products'!$A$1:$H$1,0))</f>
        <v>Jacket</v>
      </c>
      <c r="I2618" t="str">
        <f>VLOOKUP($C2618,'Raw-products'!$A$2:$H$1261,MATCH(I$1,'Raw-products'!$A$1:$H$1,0))</f>
        <v>Puffer</v>
      </c>
      <c r="J2618" t="str">
        <f>VLOOKUP($C2618,'Raw-products'!$A$2:$H$1261,MATCH(J$1,'Raw-products'!$A$1:$H$1,0))</f>
        <v>XS</v>
      </c>
      <c r="K2618" t="str">
        <f>VLOOKUP($C2618,'Raw-products'!$A$2:$H$1261,MATCH(K$1,'Raw-products'!$A$1:$H$1,0))</f>
        <v>violet</v>
      </c>
      <c r="L2618">
        <f>VLOOKUP($C2618,'Raw-products'!$A$2:$H$1261,MATCH(L$1,'Raw-products'!$A$1:$H$1,0))</f>
        <v>110</v>
      </c>
      <c r="M2618">
        <f>VLOOKUP($C2618,'Raw-products'!$A$2:$H$1261,MATCH(M$1,'Raw-products'!$A$1:$H$1,0))</f>
        <v>74</v>
      </c>
      <c r="N2618" s="5">
        <f t="shared" si="80"/>
        <v>8140</v>
      </c>
      <c r="O2618" cm="1">
        <f t="array" ref="O2618:R2618">_xlfn.XLOOKUP($B2618,'Raw -orders'!$A:$A,'Raw -orders'!$B:$E)</f>
        <v>60</v>
      </c>
      <c r="P2618">
        <v>28334</v>
      </c>
      <c r="Q2618" s="1">
        <v>44398</v>
      </c>
      <c r="R2618" s="1">
        <v>44409</v>
      </c>
      <c r="S2618" t="str" cm="1">
        <f t="array" ref="S2618:Z2618">_xlfn.XLOOKUP($O2618,'Raw - customers'!$A:$A,'Raw - customers'!$B:$I)</f>
        <v>Hyacinth Pepper</v>
      </c>
      <c r="T2618" t="str">
        <v>Agender</v>
      </c>
      <c r="U2618">
        <v>20</v>
      </c>
      <c r="V2618" t="str">
        <v>8095 Kuhlman StreetApt. 657</v>
      </c>
      <c r="W2618">
        <v>4907</v>
      </c>
      <c r="X2618" t="str">
        <v>New Callum</v>
      </c>
      <c r="Y2618" t="str">
        <v>Tasmania</v>
      </c>
      <c r="Z2618" t="str">
        <v>Australia</v>
      </c>
      <c r="AA2618">
        <v>7</v>
      </c>
      <c r="AB2618" s="3" t="str">
        <f t="shared" si="81"/>
        <v>10 to 20</v>
      </c>
      <c r="AM2618" s="6">
        <v>60</v>
      </c>
      <c r="AN2618" s="6" t="s">
        <v>1414</v>
      </c>
    </row>
    <row r="2619" spans="1:40" x14ac:dyDescent="0.25">
      <c r="A2619">
        <v>2617</v>
      </c>
      <c r="B2619">
        <v>525</v>
      </c>
      <c r="C2619">
        <v>1091</v>
      </c>
      <c r="D2619">
        <v>115</v>
      </c>
      <c r="E2619">
        <v>3</v>
      </c>
      <c r="F2619">
        <v>345</v>
      </c>
      <c r="G2619">
        <v>1</v>
      </c>
      <c r="H2619" t="str">
        <f>VLOOKUP($C2619,'Raw-products'!$A$2:$H$1261,MATCH(H$1,'Raw-products'!$A$1:$H$1,0))</f>
        <v>Trousers</v>
      </c>
      <c r="I2619" t="str">
        <f>VLOOKUP($C2619,'Raw-products'!$A$2:$H$1261,MATCH(I$1,'Raw-products'!$A$1:$H$1,0))</f>
        <v>Cropped</v>
      </c>
      <c r="J2619" t="str">
        <f>VLOOKUP($C2619,'Raw-products'!$A$2:$H$1261,MATCH(J$1,'Raw-products'!$A$1:$H$1,0))</f>
        <v>S</v>
      </c>
      <c r="K2619" t="str">
        <f>VLOOKUP($C2619,'Raw-products'!$A$2:$H$1261,MATCH(K$1,'Raw-products'!$A$1:$H$1,0))</f>
        <v>orange</v>
      </c>
      <c r="L2619">
        <f>VLOOKUP($C2619,'Raw-products'!$A$2:$H$1261,MATCH(L$1,'Raw-products'!$A$1:$H$1,0))</f>
        <v>99</v>
      </c>
      <c r="M2619">
        <f>VLOOKUP($C2619,'Raw-products'!$A$2:$H$1261,MATCH(M$1,'Raw-products'!$A$1:$H$1,0))</f>
        <v>78</v>
      </c>
      <c r="N2619" s="5">
        <f t="shared" si="80"/>
        <v>7722</v>
      </c>
      <c r="O2619" cm="1">
        <f t="array" ref="O2619:R2619">_xlfn.XLOOKUP($B2619,'Raw -orders'!$A:$A,'Raw -orders'!$B:$E)</f>
        <v>986</v>
      </c>
      <c r="P2619">
        <v>32747</v>
      </c>
      <c r="Q2619" s="1">
        <v>44464</v>
      </c>
      <c r="R2619" s="1">
        <v>44489</v>
      </c>
      <c r="S2619" t="str" cm="1">
        <f t="array" ref="S2619:Z2619">_xlfn.XLOOKUP($O2619,'Raw - customers'!$A:$A,'Raw - customers'!$B:$I)</f>
        <v>Theodosia Postins</v>
      </c>
      <c r="T2619" t="str">
        <v>Polygender</v>
      </c>
      <c r="U2619">
        <v>38</v>
      </c>
      <c r="V2619" t="str">
        <v>1853 Dickens LaneSuite 406</v>
      </c>
      <c r="W2619">
        <v>2972</v>
      </c>
      <c r="X2619" t="str">
        <v>Turcottetown</v>
      </c>
      <c r="Y2619" t="str">
        <v>Australian Capital Territory</v>
      </c>
      <c r="Z2619" t="str">
        <v>Australia</v>
      </c>
      <c r="AA2619">
        <v>9</v>
      </c>
      <c r="AB2619" s="3" t="str">
        <f t="shared" si="81"/>
        <v>20 to 30</v>
      </c>
      <c r="AM2619" s="6">
        <v>986</v>
      </c>
      <c r="AN2619" s="6" t="s">
        <v>1350</v>
      </c>
    </row>
    <row r="2620" spans="1:40" x14ac:dyDescent="0.25">
      <c r="A2620">
        <v>2618</v>
      </c>
      <c r="B2620">
        <v>525</v>
      </c>
      <c r="C2620">
        <v>848</v>
      </c>
      <c r="D2620">
        <v>113</v>
      </c>
      <c r="E2620">
        <v>3</v>
      </c>
      <c r="F2620">
        <v>339</v>
      </c>
      <c r="G2620">
        <v>1</v>
      </c>
      <c r="H2620" t="str">
        <f>VLOOKUP($C2620,'Raw-products'!$A$2:$H$1261,MATCH(H$1,'Raw-products'!$A$1:$H$1,0))</f>
        <v>Trousers</v>
      </c>
      <c r="I2620" t="str">
        <f>VLOOKUP($C2620,'Raw-products'!$A$2:$H$1261,MATCH(I$1,'Raw-products'!$A$1:$H$1,0))</f>
        <v>Chinos</v>
      </c>
      <c r="J2620" t="str">
        <f>VLOOKUP($C2620,'Raw-products'!$A$2:$H$1261,MATCH(J$1,'Raw-products'!$A$1:$H$1,0))</f>
        <v>L</v>
      </c>
      <c r="K2620" t="str">
        <f>VLOOKUP($C2620,'Raw-products'!$A$2:$H$1261,MATCH(K$1,'Raw-products'!$A$1:$H$1,0))</f>
        <v>orange</v>
      </c>
      <c r="L2620">
        <f>VLOOKUP($C2620,'Raw-products'!$A$2:$H$1261,MATCH(L$1,'Raw-products'!$A$1:$H$1,0))</f>
        <v>100</v>
      </c>
      <c r="M2620">
        <f>VLOOKUP($C2620,'Raw-products'!$A$2:$H$1261,MATCH(M$1,'Raw-products'!$A$1:$H$1,0))</f>
        <v>60</v>
      </c>
      <c r="N2620" s="5">
        <f t="shared" si="80"/>
        <v>6000</v>
      </c>
      <c r="O2620" cm="1">
        <f t="array" ref="O2620:R2620">_xlfn.XLOOKUP($B2620,'Raw -orders'!$A:$A,'Raw -orders'!$B:$E)</f>
        <v>986</v>
      </c>
      <c r="P2620">
        <v>32747</v>
      </c>
      <c r="Q2620" s="1">
        <v>44464</v>
      </c>
      <c r="R2620" s="1">
        <v>44489</v>
      </c>
      <c r="S2620" t="str" cm="1">
        <f t="array" ref="S2620:Z2620">_xlfn.XLOOKUP($O2620,'Raw - customers'!$A:$A,'Raw - customers'!$B:$I)</f>
        <v>Theodosia Postins</v>
      </c>
      <c r="T2620" t="str">
        <v>Polygender</v>
      </c>
      <c r="U2620">
        <v>38</v>
      </c>
      <c r="V2620" t="str">
        <v>1853 Dickens LaneSuite 406</v>
      </c>
      <c r="W2620">
        <v>2972</v>
      </c>
      <c r="X2620" t="str">
        <v>Turcottetown</v>
      </c>
      <c r="Y2620" t="str">
        <v>Australian Capital Territory</v>
      </c>
      <c r="Z2620" t="str">
        <v>Australia</v>
      </c>
      <c r="AA2620">
        <v>9</v>
      </c>
      <c r="AB2620" s="3" t="str">
        <f t="shared" si="81"/>
        <v>20 to 30</v>
      </c>
      <c r="AM2620" s="6">
        <v>986</v>
      </c>
      <c r="AN2620" s="6" t="s">
        <v>1350</v>
      </c>
    </row>
    <row r="2621" spans="1:40" x14ac:dyDescent="0.25">
      <c r="A2621">
        <v>2619</v>
      </c>
      <c r="B2621">
        <v>525</v>
      </c>
      <c r="C2621">
        <v>1192</v>
      </c>
      <c r="D2621">
        <v>105</v>
      </c>
      <c r="E2621">
        <v>3</v>
      </c>
      <c r="F2621">
        <v>315</v>
      </c>
      <c r="G2621">
        <v>1</v>
      </c>
      <c r="H2621" t="str">
        <f>VLOOKUP($C2621,'Raw-products'!$A$2:$H$1261,MATCH(H$1,'Raw-products'!$A$1:$H$1,0))</f>
        <v>Trousers</v>
      </c>
      <c r="I2621" t="str">
        <f>VLOOKUP($C2621,'Raw-products'!$A$2:$H$1261,MATCH(I$1,'Raw-products'!$A$1:$H$1,0))</f>
        <v>Pleated</v>
      </c>
      <c r="J2621" t="str">
        <f>VLOOKUP($C2621,'Raw-products'!$A$2:$H$1261,MATCH(J$1,'Raw-products'!$A$1:$H$1,0))</f>
        <v>M</v>
      </c>
      <c r="K2621" t="str">
        <f>VLOOKUP($C2621,'Raw-products'!$A$2:$H$1261,MATCH(K$1,'Raw-products'!$A$1:$H$1,0))</f>
        <v>red</v>
      </c>
      <c r="L2621">
        <f>VLOOKUP($C2621,'Raw-products'!$A$2:$H$1261,MATCH(L$1,'Raw-products'!$A$1:$H$1,0))</f>
        <v>90</v>
      </c>
      <c r="M2621">
        <f>VLOOKUP($C2621,'Raw-products'!$A$2:$H$1261,MATCH(M$1,'Raw-products'!$A$1:$H$1,0))</f>
        <v>40</v>
      </c>
      <c r="N2621" s="5">
        <f t="shared" si="80"/>
        <v>3600</v>
      </c>
      <c r="O2621" cm="1">
        <f t="array" ref="O2621:R2621">_xlfn.XLOOKUP($B2621,'Raw -orders'!$A:$A,'Raw -orders'!$B:$E)</f>
        <v>986</v>
      </c>
      <c r="P2621">
        <v>32747</v>
      </c>
      <c r="Q2621" s="1">
        <v>44464</v>
      </c>
      <c r="R2621" s="1">
        <v>44489</v>
      </c>
      <c r="S2621" t="str" cm="1">
        <f t="array" ref="S2621:Z2621">_xlfn.XLOOKUP($O2621,'Raw - customers'!$A:$A,'Raw - customers'!$B:$I)</f>
        <v>Theodosia Postins</v>
      </c>
      <c r="T2621" t="str">
        <v>Polygender</v>
      </c>
      <c r="U2621">
        <v>38</v>
      </c>
      <c r="V2621" t="str">
        <v>1853 Dickens LaneSuite 406</v>
      </c>
      <c r="W2621">
        <v>2972</v>
      </c>
      <c r="X2621" t="str">
        <v>Turcottetown</v>
      </c>
      <c r="Y2621" t="str">
        <v>Australian Capital Territory</v>
      </c>
      <c r="Z2621" t="str">
        <v>Australia</v>
      </c>
      <c r="AA2621">
        <v>9</v>
      </c>
      <c r="AB2621" s="3" t="str">
        <f t="shared" si="81"/>
        <v>20 to 30</v>
      </c>
      <c r="AM2621" s="6">
        <v>986</v>
      </c>
      <c r="AN2621" s="6" t="s">
        <v>1350</v>
      </c>
    </row>
    <row r="2622" spans="1:40" x14ac:dyDescent="0.25">
      <c r="A2622">
        <v>2620</v>
      </c>
      <c r="B2622">
        <v>525</v>
      </c>
      <c r="C2622">
        <v>45</v>
      </c>
      <c r="D2622">
        <v>104</v>
      </c>
      <c r="E2622">
        <v>2</v>
      </c>
      <c r="F2622">
        <v>208</v>
      </c>
      <c r="G2622">
        <v>1</v>
      </c>
      <c r="H2622" t="str">
        <f>VLOOKUP($C2622,'Raw-products'!$A$2:$H$1261,MATCH(H$1,'Raw-products'!$A$1:$H$1,0))</f>
        <v>Shirt</v>
      </c>
      <c r="I2622" t="str">
        <f>VLOOKUP($C2622,'Raw-products'!$A$2:$H$1261,MATCH(I$1,'Raw-products'!$A$1:$H$1,0))</f>
        <v>Dress</v>
      </c>
      <c r="J2622" t="str">
        <f>VLOOKUP($C2622,'Raw-products'!$A$2:$H$1261,MATCH(J$1,'Raw-products'!$A$1:$H$1,0))</f>
        <v>XS</v>
      </c>
      <c r="K2622" t="str">
        <f>VLOOKUP($C2622,'Raw-products'!$A$2:$H$1261,MATCH(K$1,'Raw-products'!$A$1:$H$1,0))</f>
        <v>yellow</v>
      </c>
      <c r="L2622">
        <f>VLOOKUP($C2622,'Raw-products'!$A$2:$H$1261,MATCH(L$1,'Raw-products'!$A$1:$H$1,0))</f>
        <v>119</v>
      </c>
      <c r="M2622">
        <f>VLOOKUP($C2622,'Raw-products'!$A$2:$H$1261,MATCH(M$1,'Raw-products'!$A$1:$H$1,0))</f>
        <v>69</v>
      </c>
      <c r="N2622" s="5">
        <f t="shared" si="80"/>
        <v>8211</v>
      </c>
      <c r="O2622" cm="1">
        <f t="array" ref="O2622:R2622">_xlfn.XLOOKUP($B2622,'Raw -orders'!$A:$A,'Raw -orders'!$B:$E)</f>
        <v>986</v>
      </c>
      <c r="P2622">
        <v>32747</v>
      </c>
      <c r="Q2622" s="1">
        <v>44464</v>
      </c>
      <c r="R2622" s="1">
        <v>44489</v>
      </c>
      <c r="S2622" t="str" cm="1">
        <f t="array" ref="S2622:Z2622">_xlfn.XLOOKUP($O2622,'Raw - customers'!$A:$A,'Raw - customers'!$B:$I)</f>
        <v>Theodosia Postins</v>
      </c>
      <c r="T2622" t="str">
        <v>Polygender</v>
      </c>
      <c r="U2622">
        <v>38</v>
      </c>
      <c r="V2622" t="str">
        <v>1853 Dickens LaneSuite 406</v>
      </c>
      <c r="W2622">
        <v>2972</v>
      </c>
      <c r="X2622" t="str">
        <v>Turcottetown</v>
      </c>
      <c r="Y2622" t="str">
        <v>Australian Capital Territory</v>
      </c>
      <c r="Z2622" t="str">
        <v>Australia</v>
      </c>
      <c r="AA2622">
        <v>9</v>
      </c>
      <c r="AB2622" s="3" t="str">
        <f t="shared" si="81"/>
        <v>20 to 30</v>
      </c>
      <c r="AM2622" s="6">
        <v>986</v>
      </c>
      <c r="AN2622" s="6" t="s">
        <v>1350</v>
      </c>
    </row>
    <row r="2623" spans="1:40" x14ac:dyDescent="0.25">
      <c r="A2623">
        <v>2621</v>
      </c>
      <c r="B2623">
        <v>525</v>
      </c>
      <c r="C2623">
        <v>727</v>
      </c>
      <c r="D2623">
        <v>119</v>
      </c>
      <c r="E2623">
        <v>3</v>
      </c>
      <c r="F2623">
        <v>357</v>
      </c>
      <c r="G2623">
        <v>1</v>
      </c>
      <c r="H2623" t="str">
        <f>VLOOKUP($C2623,'Raw-products'!$A$2:$H$1261,MATCH(H$1,'Raw-products'!$A$1:$H$1,0))</f>
        <v>Jacket</v>
      </c>
      <c r="I2623" t="str">
        <f>VLOOKUP($C2623,'Raw-products'!$A$2:$H$1261,MATCH(I$1,'Raw-products'!$A$1:$H$1,0))</f>
        <v>Trench Coat</v>
      </c>
      <c r="J2623" t="str">
        <f>VLOOKUP($C2623,'Raw-products'!$A$2:$H$1261,MATCH(J$1,'Raw-products'!$A$1:$H$1,0))</f>
        <v>M</v>
      </c>
      <c r="K2623" t="str">
        <f>VLOOKUP($C2623,'Raw-products'!$A$2:$H$1261,MATCH(K$1,'Raw-products'!$A$1:$H$1,0))</f>
        <v>indigo</v>
      </c>
      <c r="L2623">
        <f>VLOOKUP($C2623,'Raw-products'!$A$2:$H$1261,MATCH(L$1,'Raw-products'!$A$1:$H$1,0))</f>
        <v>112</v>
      </c>
      <c r="M2623">
        <f>VLOOKUP($C2623,'Raw-products'!$A$2:$H$1261,MATCH(M$1,'Raw-products'!$A$1:$H$1,0))</f>
        <v>42</v>
      </c>
      <c r="N2623" s="5">
        <f t="shared" si="80"/>
        <v>4704</v>
      </c>
      <c r="O2623" cm="1">
        <f t="array" ref="O2623:R2623">_xlfn.XLOOKUP($B2623,'Raw -orders'!$A:$A,'Raw -orders'!$B:$E)</f>
        <v>986</v>
      </c>
      <c r="P2623">
        <v>32747</v>
      </c>
      <c r="Q2623" s="1">
        <v>44464</v>
      </c>
      <c r="R2623" s="1">
        <v>44489</v>
      </c>
      <c r="S2623" t="str" cm="1">
        <f t="array" ref="S2623:Z2623">_xlfn.XLOOKUP($O2623,'Raw - customers'!$A:$A,'Raw - customers'!$B:$I)</f>
        <v>Theodosia Postins</v>
      </c>
      <c r="T2623" t="str">
        <v>Polygender</v>
      </c>
      <c r="U2623">
        <v>38</v>
      </c>
      <c r="V2623" t="str">
        <v>1853 Dickens LaneSuite 406</v>
      </c>
      <c r="W2623">
        <v>2972</v>
      </c>
      <c r="X2623" t="str">
        <v>Turcottetown</v>
      </c>
      <c r="Y2623" t="str">
        <v>Australian Capital Territory</v>
      </c>
      <c r="Z2623" t="str">
        <v>Australia</v>
      </c>
      <c r="AA2623">
        <v>9</v>
      </c>
      <c r="AB2623" s="3" t="str">
        <f t="shared" si="81"/>
        <v>20 to 30</v>
      </c>
      <c r="AM2623" s="6">
        <v>986</v>
      </c>
      <c r="AN2623" s="6" t="s">
        <v>1350</v>
      </c>
    </row>
    <row r="2624" spans="1:40" x14ac:dyDescent="0.25">
      <c r="A2624">
        <v>2622</v>
      </c>
      <c r="B2624">
        <v>525</v>
      </c>
      <c r="C2624">
        <v>361</v>
      </c>
      <c r="D2624">
        <v>94</v>
      </c>
      <c r="E2624">
        <v>2</v>
      </c>
      <c r="F2624">
        <v>188</v>
      </c>
      <c r="G2624">
        <v>1</v>
      </c>
      <c r="H2624" t="str">
        <f>VLOOKUP($C2624,'Raw-products'!$A$2:$H$1261,MATCH(H$1,'Raw-products'!$A$1:$H$1,0))</f>
        <v>Shirt</v>
      </c>
      <c r="I2624" t="str">
        <f>VLOOKUP($C2624,'Raw-products'!$A$2:$H$1261,MATCH(I$1,'Raw-products'!$A$1:$H$1,0))</f>
        <v>Henley</v>
      </c>
      <c r="J2624" t="str">
        <f>VLOOKUP($C2624,'Raw-products'!$A$2:$H$1261,MATCH(J$1,'Raw-products'!$A$1:$H$1,0))</f>
        <v>S</v>
      </c>
      <c r="K2624" t="str">
        <f>VLOOKUP($C2624,'Raw-products'!$A$2:$H$1261,MATCH(K$1,'Raw-products'!$A$1:$H$1,0))</f>
        <v>yellow</v>
      </c>
      <c r="L2624">
        <f>VLOOKUP($C2624,'Raw-products'!$A$2:$H$1261,MATCH(L$1,'Raw-products'!$A$1:$H$1,0))</f>
        <v>92</v>
      </c>
      <c r="M2624">
        <f>VLOOKUP($C2624,'Raw-products'!$A$2:$H$1261,MATCH(M$1,'Raw-products'!$A$1:$H$1,0))</f>
        <v>70</v>
      </c>
      <c r="N2624" s="5">
        <f t="shared" si="80"/>
        <v>6440</v>
      </c>
      <c r="O2624" cm="1">
        <f t="array" ref="O2624:R2624">_xlfn.XLOOKUP($B2624,'Raw -orders'!$A:$A,'Raw -orders'!$B:$E)</f>
        <v>986</v>
      </c>
      <c r="P2624">
        <v>32747</v>
      </c>
      <c r="Q2624" s="1">
        <v>44464</v>
      </c>
      <c r="R2624" s="1">
        <v>44489</v>
      </c>
      <c r="S2624" t="str" cm="1">
        <f t="array" ref="S2624:Z2624">_xlfn.XLOOKUP($O2624,'Raw - customers'!$A:$A,'Raw - customers'!$B:$I)</f>
        <v>Theodosia Postins</v>
      </c>
      <c r="T2624" t="str">
        <v>Polygender</v>
      </c>
      <c r="U2624">
        <v>38</v>
      </c>
      <c r="V2624" t="str">
        <v>1853 Dickens LaneSuite 406</v>
      </c>
      <c r="W2624">
        <v>2972</v>
      </c>
      <c r="X2624" t="str">
        <v>Turcottetown</v>
      </c>
      <c r="Y2624" t="str">
        <v>Australian Capital Territory</v>
      </c>
      <c r="Z2624" t="str">
        <v>Australia</v>
      </c>
      <c r="AA2624">
        <v>9</v>
      </c>
      <c r="AB2624" s="3" t="str">
        <f t="shared" si="81"/>
        <v>20 to 30</v>
      </c>
      <c r="AM2624" s="6">
        <v>986</v>
      </c>
      <c r="AN2624" s="6" t="s">
        <v>1350</v>
      </c>
    </row>
    <row r="2625" spans="1:40" x14ac:dyDescent="0.25">
      <c r="A2625">
        <v>2623</v>
      </c>
      <c r="B2625">
        <v>526</v>
      </c>
      <c r="C2625">
        <v>1112</v>
      </c>
      <c r="D2625">
        <v>115</v>
      </c>
      <c r="E2625">
        <v>1</v>
      </c>
      <c r="F2625">
        <v>115</v>
      </c>
      <c r="G2625">
        <v>1</v>
      </c>
      <c r="H2625" t="str">
        <f>VLOOKUP($C2625,'Raw-products'!$A$2:$H$1261,MATCH(H$1,'Raw-products'!$A$1:$H$1,0))</f>
        <v>Trousers</v>
      </c>
      <c r="I2625" t="str">
        <f>VLOOKUP($C2625,'Raw-products'!$A$2:$H$1261,MATCH(I$1,'Raw-products'!$A$1:$H$1,0))</f>
        <v>Cropped</v>
      </c>
      <c r="J2625" t="str">
        <f>VLOOKUP($C2625,'Raw-products'!$A$2:$H$1261,MATCH(J$1,'Raw-products'!$A$1:$H$1,0))</f>
        <v>M</v>
      </c>
      <c r="K2625" t="str">
        <f>VLOOKUP($C2625,'Raw-products'!$A$2:$H$1261,MATCH(K$1,'Raw-products'!$A$1:$H$1,0))</f>
        <v>indigo</v>
      </c>
      <c r="L2625">
        <f>VLOOKUP($C2625,'Raw-products'!$A$2:$H$1261,MATCH(L$1,'Raw-products'!$A$1:$H$1,0))</f>
        <v>99</v>
      </c>
      <c r="M2625">
        <f>VLOOKUP($C2625,'Raw-products'!$A$2:$H$1261,MATCH(M$1,'Raw-products'!$A$1:$H$1,0))</f>
        <v>73</v>
      </c>
      <c r="N2625" s="5">
        <f t="shared" si="80"/>
        <v>7227</v>
      </c>
      <c r="O2625" cm="1">
        <f t="array" ref="O2625:R2625">_xlfn.XLOOKUP($B2625,'Raw -orders'!$A:$A,'Raw -orders'!$B:$E)</f>
        <v>55</v>
      </c>
      <c r="P2625">
        <v>10434</v>
      </c>
      <c r="Q2625" s="1">
        <v>44332</v>
      </c>
      <c r="R2625" s="1">
        <v>44338</v>
      </c>
      <c r="S2625" t="str" cm="1">
        <f t="array" ref="S2625:Z2625">_xlfn.XLOOKUP($O2625,'Raw - customers'!$A:$A,'Raw - customers'!$B:$I)</f>
        <v>Giles Kyne</v>
      </c>
      <c r="T2625" t="str">
        <v>Polygender</v>
      </c>
      <c r="U2625">
        <v>45</v>
      </c>
      <c r="V2625" t="str">
        <v>91 Angelina RidgeApt. 435</v>
      </c>
      <c r="W2625">
        <v>9871</v>
      </c>
      <c r="X2625" t="str">
        <v>Lake Phoenixside</v>
      </c>
      <c r="Y2625" t="str">
        <v>South Australia</v>
      </c>
      <c r="Z2625" t="str">
        <v>Australia</v>
      </c>
      <c r="AA2625">
        <v>5</v>
      </c>
      <c r="AB2625" s="3" t="str">
        <f t="shared" si="81"/>
        <v>0 to 10</v>
      </c>
      <c r="AM2625" s="6">
        <v>55</v>
      </c>
      <c r="AN2625" s="6" t="s">
        <v>1345</v>
      </c>
    </row>
    <row r="2626" spans="1:40" x14ac:dyDescent="0.25">
      <c r="A2626">
        <v>2624</v>
      </c>
      <c r="B2626">
        <v>526</v>
      </c>
      <c r="C2626">
        <v>879</v>
      </c>
      <c r="D2626">
        <v>94</v>
      </c>
      <c r="E2626">
        <v>2</v>
      </c>
      <c r="F2626">
        <v>188</v>
      </c>
      <c r="G2626">
        <v>1</v>
      </c>
      <c r="H2626" t="str">
        <f>VLOOKUP($C2626,'Raw-products'!$A$2:$H$1261,MATCH(H$1,'Raw-products'!$A$1:$H$1,0))</f>
        <v>Trousers</v>
      </c>
      <c r="I2626" t="str">
        <f>VLOOKUP($C2626,'Raw-products'!$A$2:$H$1261,MATCH(I$1,'Raw-products'!$A$1:$H$1,0))</f>
        <v>Cords</v>
      </c>
      <c r="J2626" t="str">
        <f>VLOOKUP($C2626,'Raw-products'!$A$2:$H$1261,MATCH(J$1,'Raw-products'!$A$1:$H$1,0))</f>
        <v>XL</v>
      </c>
      <c r="K2626" t="str">
        <f>VLOOKUP($C2626,'Raw-products'!$A$2:$H$1261,MATCH(K$1,'Raw-products'!$A$1:$H$1,0))</f>
        <v>red</v>
      </c>
      <c r="L2626">
        <f>VLOOKUP($C2626,'Raw-products'!$A$2:$H$1261,MATCH(L$1,'Raw-products'!$A$1:$H$1,0))</f>
        <v>113</v>
      </c>
      <c r="M2626">
        <f>VLOOKUP($C2626,'Raw-products'!$A$2:$H$1261,MATCH(M$1,'Raw-products'!$A$1:$H$1,0))</f>
        <v>80</v>
      </c>
      <c r="N2626" s="5">
        <f t="shared" si="80"/>
        <v>9040</v>
      </c>
      <c r="O2626" cm="1">
        <f t="array" ref="O2626:R2626">_xlfn.XLOOKUP($B2626,'Raw -orders'!$A:$A,'Raw -orders'!$B:$E)</f>
        <v>55</v>
      </c>
      <c r="P2626">
        <v>10434</v>
      </c>
      <c r="Q2626" s="1">
        <v>44332</v>
      </c>
      <c r="R2626" s="1">
        <v>44338</v>
      </c>
      <c r="S2626" t="str" cm="1">
        <f t="array" ref="S2626:Z2626">_xlfn.XLOOKUP($O2626,'Raw - customers'!$A:$A,'Raw - customers'!$B:$I)</f>
        <v>Giles Kyne</v>
      </c>
      <c r="T2626" t="str">
        <v>Polygender</v>
      </c>
      <c r="U2626">
        <v>45</v>
      </c>
      <c r="V2626" t="str">
        <v>91 Angelina RidgeApt. 435</v>
      </c>
      <c r="W2626">
        <v>9871</v>
      </c>
      <c r="X2626" t="str">
        <v>Lake Phoenixside</v>
      </c>
      <c r="Y2626" t="str">
        <v>South Australia</v>
      </c>
      <c r="Z2626" t="str">
        <v>Australia</v>
      </c>
      <c r="AA2626">
        <v>5</v>
      </c>
      <c r="AB2626" s="3" t="str">
        <f t="shared" si="81"/>
        <v>0 to 10</v>
      </c>
      <c r="AM2626" s="6">
        <v>55</v>
      </c>
      <c r="AN2626" s="6" t="s">
        <v>1345</v>
      </c>
    </row>
    <row r="2627" spans="1:40" x14ac:dyDescent="0.25">
      <c r="A2627">
        <v>2625</v>
      </c>
      <c r="B2627">
        <v>526</v>
      </c>
      <c r="C2627">
        <v>251</v>
      </c>
      <c r="D2627">
        <v>95</v>
      </c>
      <c r="E2627">
        <v>3</v>
      </c>
      <c r="F2627">
        <v>285</v>
      </c>
      <c r="G2627">
        <v>1</v>
      </c>
      <c r="H2627" t="str">
        <f>VLOOKUP($C2627,'Raw-products'!$A$2:$H$1261,MATCH(H$1,'Raw-products'!$A$1:$H$1,0))</f>
        <v>Shirt</v>
      </c>
      <c r="I2627" t="str">
        <f>VLOOKUP($C2627,'Raw-products'!$A$2:$H$1261,MATCH(I$1,'Raw-products'!$A$1:$H$1,0))</f>
        <v>Polo</v>
      </c>
      <c r="J2627" t="str">
        <f>VLOOKUP($C2627,'Raw-products'!$A$2:$H$1261,MATCH(J$1,'Raw-products'!$A$1:$H$1,0))</f>
        <v>S</v>
      </c>
      <c r="K2627" t="str">
        <f>VLOOKUP($C2627,'Raw-products'!$A$2:$H$1261,MATCH(K$1,'Raw-products'!$A$1:$H$1,0))</f>
        <v>orange</v>
      </c>
      <c r="L2627">
        <f>VLOOKUP($C2627,'Raw-products'!$A$2:$H$1261,MATCH(L$1,'Raw-products'!$A$1:$H$1,0))</f>
        <v>117</v>
      </c>
      <c r="M2627">
        <f>VLOOKUP($C2627,'Raw-products'!$A$2:$H$1261,MATCH(M$1,'Raw-products'!$A$1:$H$1,0))</f>
        <v>78</v>
      </c>
      <c r="N2627" s="5">
        <f t="shared" ref="N2627:N2690" si="82">$L2627*$M2627</f>
        <v>9126</v>
      </c>
      <c r="O2627" cm="1">
        <f t="array" ref="O2627:R2627">_xlfn.XLOOKUP($B2627,'Raw -orders'!$A:$A,'Raw -orders'!$B:$E)</f>
        <v>55</v>
      </c>
      <c r="P2627">
        <v>10434</v>
      </c>
      <c r="Q2627" s="1">
        <v>44332</v>
      </c>
      <c r="R2627" s="1">
        <v>44338</v>
      </c>
      <c r="S2627" t="str" cm="1">
        <f t="array" ref="S2627:Z2627">_xlfn.XLOOKUP($O2627,'Raw - customers'!$A:$A,'Raw - customers'!$B:$I)</f>
        <v>Giles Kyne</v>
      </c>
      <c r="T2627" t="str">
        <v>Polygender</v>
      </c>
      <c r="U2627">
        <v>45</v>
      </c>
      <c r="V2627" t="str">
        <v>91 Angelina RidgeApt. 435</v>
      </c>
      <c r="W2627">
        <v>9871</v>
      </c>
      <c r="X2627" t="str">
        <v>Lake Phoenixside</v>
      </c>
      <c r="Y2627" t="str">
        <v>South Australia</v>
      </c>
      <c r="Z2627" t="str">
        <v>Australia</v>
      </c>
      <c r="AA2627">
        <v>5</v>
      </c>
      <c r="AB2627" s="3" t="str">
        <f t="shared" ref="AB2627:AB2690" si="83">IF(AND(DATEDIF($Q2627,$R2627,"D")&gt;0,DATEDIF($Q2627,$R2627,"D")&lt;=10),"0 to 10",IF(AND(DATEDIF($Q2627,$R2627,"D")&gt;10,DATEDIF($Q2627,$R2627,"D")&lt;=20),"10 to 20",IF(AND(DATEDIF($Q2627,$R2627,"D")&gt;20,DATEDIF($Q2627,$R2627,"D")&lt;=30),"20 to 30")))</f>
        <v>0 to 10</v>
      </c>
      <c r="AM2627" s="6">
        <v>55</v>
      </c>
      <c r="AN2627" s="6" t="s">
        <v>1345</v>
      </c>
    </row>
    <row r="2628" spans="1:40" x14ac:dyDescent="0.25">
      <c r="A2628">
        <v>2626</v>
      </c>
      <c r="B2628">
        <v>526</v>
      </c>
      <c r="C2628">
        <v>1122</v>
      </c>
      <c r="D2628">
        <v>102</v>
      </c>
      <c r="E2628">
        <v>3</v>
      </c>
      <c r="F2628">
        <v>306</v>
      </c>
      <c r="G2628">
        <v>1</v>
      </c>
      <c r="H2628" t="str">
        <f>VLOOKUP($C2628,'Raw-products'!$A$2:$H$1261,MATCH(H$1,'Raw-products'!$A$1:$H$1,0))</f>
        <v>Trousers</v>
      </c>
      <c r="I2628" t="str">
        <f>VLOOKUP($C2628,'Raw-products'!$A$2:$H$1261,MATCH(I$1,'Raw-products'!$A$1:$H$1,0))</f>
        <v>Cargo Pants</v>
      </c>
      <c r="J2628" t="str">
        <f>VLOOKUP($C2628,'Raw-products'!$A$2:$H$1261,MATCH(J$1,'Raw-products'!$A$1:$H$1,0))</f>
        <v>M</v>
      </c>
      <c r="K2628" t="str">
        <f>VLOOKUP($C2628,'Raw-products'!$A$2:$H$1261,MATCH(K$1,'Raw-products'!$A$1:$H$1,0))</f>
        <v>red</v>
      </c>
      <c r="L2628">
        <f>VLOOKUP($C2628,'Raw-products'!$A$2:$H$1261,MATCH(L$1,'Raw-products'!$A$1:$H$1,0))</f>
        <v>106</v>
      </c>
      <c r="M2628">
        <f>VLOOKUP($C2628,'Raw-products'!$A$2:$H$1261,MATCH(M$1,'Raw-products'!$A$1:$H$1,0))</f>
        <v>52</v>
      </c>
      <c r="N2628" s="5">
        <f t="shared" si="82"/>
        <v>5512</v>
      </c>
      <c r="O2628" cm="1">
        <f t="array" ref="O2628:R2628">_xlfn.XLOOKUP($B2628,'Raw -orders'!$A:$A,'Raw -orders'!$B:$E)</f>
        <v>55</v>
      </c>
      <c r="P2628">
        <v>10434</v>
      </c>
      <c r="Q2628" s="1">
        <v>44332</v>
      </c>
      <c r="R2628" s="1">
        <v>44338</v>
      </c>
      <c r="S2628" t="str" cm="1">
        <f t="array" ref="S2628:Z2628">_xlfn.XLOOKUP($O2628,'Raw - customers'!$A:$A,'Raw - customers'!$B:$I)</f>
        <v>Giles Kyne</v>
      </c>
      <c r="T2628" t="str">
        <v>Polygender</v>
      </c>
      <c r="U2628">
        <v>45</v>
      </c>
      <c r="V2628" t="str">
        <v>91 Angelina RidgeApt. 435</v>
      </c>
      <c r="W2628">
        <v>9871</v>
      </c>
      <c r="X2628" t="str">
        <v>Lake Phoenixside</v>
      </c>
      <c r="Y2628" t="str">
        <v>South Australia</v>
      </c>
      <c r="Z2628" t="str">
        <v>Australia</v>
      </c>
      <c r="AA2628">
        <v>5</v>
      </c>
      <c r="AB2628" s="3" t="str">
        <f t="shared" si="83"/>
        <v>0 to 10</v>
      </c>
      <c r="AM2628" s="6">
        <v>55</v>
      </c>
      <c r="AN2628" s="6" t="s">
        <v>1345</v>
      </c>
    </row>
    <row r="2629" spans="1:40" x14ac:dyDescent="0.25">
      <c r="A2629">
        <v>2627</v>
      </c>
      <c r="B2629">
        <v>526</v>
      </c>
      <c r="C2629">
        <v>343</v>
      </c>
      <c r="D2629">
        <v>109</v>
      </c>
      <c r="E2629">
        <v>2</v>
      </c>
      <c r="F2629">
        <v>218</v>
      </c>
      <c r="G2629">
        <v>1</v>
      </c>
      <c r="H2629" t="str">
        <f>VLOOKUP($C2629,'Raw-products'!$A$2:$H$1261,MATCH(H$1,'Raw-products'!$A$1:$H$1,0))</f>
        <v>Shirt</v>
      </c>
      <c r="I2629" t="str">
        <f>VLOOKUP($C2629,'Raw-products'!$A$2:$H$1261,MATCH(I$1,'Raw-products'!$A$1:$H$1,0))</f>
        <v>Mandarin Collar</v>
      </c>
      <c r="J2629" t="str">
        <f>VLOOKUP($C2629,'Raw-products'!$A$2:$H$1261,MATCH(J$1,'Raw-products'!$A$1:$H$1,0))</f>
        <v>L</v>
      </c>
      <c r="K2629" t="str">
        <f>VLOOKUP($C2629,'Raw-products'!$A$2:$H$1261,MATCH(K$1,'Raw-products'!$A$1:$H$1,0))</f>
        <v>indigo</v>
      </c>
      <c r="L2629">
        <f>VLOOKUP($C2629,'Raw-products'!$A$2:$H$1261,MATCH(L$1,'Raw-products'!$A$1:$H$1,0))</f>
        <v>108</v>
      </c>
      <c r="M2629">
        <f>VLOOKUP($C2629,'Raw-products'!$A$2:$H$1261,MATCH(M$1,'Raw-products'!$A$1:$H$1,0))</f>
        <v>53</v>
      </c>
      <c r="N2629" s="5">
        <f t="shared" si="82"/>
        <v>5724</v>
      </c>
      <c r="O2629" cm="1">
        <f t="array" ref="O2629:R2629">_xlfn.XLOOKUP($B2629,'Raw -orders'!$A:$A,'Raw -orders'!$B:$E)</f>
        <v>55</v>
      </c>
      <c r="P2629">
        <v>10434</v>
      </c>
      <c r="Q2629" s="1">
        <v>44332</v>
      </c>
      <c r="R2629" s="1">
        <v>44338</v>
      </c>
      <c r="S2629" t="str" cm="1">
        <f t="array" ref="S2629:Z2629">_xlfn.XLOOKUP($O2629,'Raw - customers'!$A:$A,'Raw - customers'!$B:$I)</f>
        <v>Giles Kyne</v>
      </c>
      <c r="T2629" t="str">
        <v>Polygender</v>
      </c>
      <c r="U2629">
        <v>45</v>
      </c>
      <c r="V2629" t="str">
        <v>91 Angelina RidgeApt. 435</v>
      </c>
      <c r="W2629">
        <v>9871</v>
      </c>
      <c r="X2629" t="str">
        <v>Lake Phoenixside</v>
      </c>
      <c r="Y2629" t="str">
        <v>South Australia</v>
      </c>
      <c r="Z2629" t="str">
        <v>Australia</v>
      </c>
      <c r="AA2629">
        <v>5</v>
      </c>
      <c r="AB2629" s="3" t="str">
        <f t="shared" si="83"/>
        <v>0 to 10</v>
      </c>
      <c r="AM2629" s="6">
        <v>55</v>
      </c>
      <c r="AN2629" s="6" t="s">
        <v>1345</v>
      </c>
    </row>
    <row r="2630" spans="1:40" x14ac:dyDescent="0.25">
      <c r="A2630">
        <v>2628</v>
      </c>
      <c r="B2630">
        <v>526</v>
      </c>
      <c r="C2630">
        <v>1030</v>
      </c>
      <c r="D2630">
        <v>90</v>
      </c>
      <c r="E2630">
        <v>3</v>
      </c>
      <c r="F2630">
        <v>270</v>
      </c>
      <c r="G2630">
        <v>1</v>
      </c>
      <c r="H2630" t="str">
        <f>VLOOKUP($C2630,'Raw-products'!$A$2:$H$1261,MATCH(H$1,'Raw-products'!$A$1:$H$1,0))</f>
        <v>Trousers</v>
      </c>
      <c r="I2630" t="str">
        <f>VLOOKUP($C2630,'Raw-products'!$A$2:$H$1261,MATCH(I$1,'Raw-products'!$A$1:$H$1,0))</f>
        <v>Relaxed Leg</v>
      </c>
      <c r="J2630" t="str">
        <f>VLOOKUP($C2630,'Raw-products'!$A$2:$H$1261,MATCH(J$1,'Raw-products'!$A$1:$H$1,0))</f>
        <v>XS</v>
      </c>
      <c r="K2630" t="str">
        <f>VLOOKUP($C2630,'Raw-products'!$A$2:$H$1261,MATCH(K$1,'Raw-products'!$A$1:$H$1,0))</f>
        <v>green</v>
      </c>
      <c r="L2630">
        <f>VLOOKUP($C2630,'Raw-products'!$A$2:$H$1261,MATCH(L$1,'Raw-products'!$A$1:$H$1,0))</f>
        <v>95</v>
      </c>
      <c r="M2630">
        <f>VLOOKUP($C2630,'Raw-products'!$A$2:$H$1261,MATCH(M$1,'Raw-products'!$A$1:$H$1,0))</f>
        <v>80</v>
      </c>
      <c r="N2630" s="5">
        <f t="shared" si="82"/>
        <v>7600</v>
      </c>
      <c r="O2630" cm="1">
        <f t="array" ref="O2630:R2630">_xlfn.XLOOKUP($B2630,'Raw -orders'!$A:$A,'Raw -orders'!$B:$E)</f>
        <v>55</v>
      </c>
      <c r="P2630">
        <v>10434</v>
      </c>
      <c r="Q2630" s="1">
        <v>44332</v>
      </c>
      <c r="R2630" s="1">
        <v>44338</v>
      </c>
      <c r="S2630" t="str" cm="1">
        <f t="array" ref="S2630:Z2630">_xlfn.XLOOKUP($O2630,'Raw - customers'!$A:$A,'Raw - customers'!$B:$I)</f>
        <v>Giles Kyne</v>
      </c>
      <c r="T2630" t="str">
        <v>Polygender</v>
      </c>
      <c r="U2630">
        <v>45</v>
      </c>
      <c r="V2630" t="str">
        <v>91 Angelina RidgeApt. 435</v>
      </c>
      <c r="W2630">
        <v>9871</v>
      </c>
      <c r="X2630" t="str">
        <v>Lake Phoenixside</v>
      </c>
      <c r="Y2630" t="str">
        <v>South Australia</v>
      </c>
      <c r="Z2630" t="str">
        <v>Australia</v>
      </c>
      <c r="AA2630">
        <v>5</v>
      </c>
      <c r="AB2630" s="3" t="str">
        <f t="shared" si="83"/>
        <v>0 to 10</v>
      </c>
      <c r="AM2630" s="6">
        <v>55</v>
      </c>
      <c r="AN2630" s="6" t="s">
        <v>1345</v>
      </c>
    </row>
    <row r="2631" spans="1:40" x14ac:dyDescent="0.25">
      <c r="A2631">
        <v>2629</v>
      </c>
      <c r="B2631">
        <v>527</v>
      </c>
      <c r="C2631">
        <v>350</v>
      </c>
      <c r="D2631">
        <v>94</v>
      </c>
      <c r="E2631">
        <v>3</v>
      </c>
      <c r="F2631">
        <v>282</v>
      </c>
      <c r="G2631">
        <v>1</v>
      </c>
      <c r="H2631" t="str">
        <f>VLOOKUP($C2631,'Raw-products'!$A$2:$H$1261,MATCH(H$1,'Raw-products'!$A$1:$H$1,0))</f>
        <v>Shirt</v>
      </c>
      <c r="I2631" t="str">
        <f>VLOOKUP($C2631,'Raw-products'!$A$2:$H$1261,MATCH(I$1,'Raw-products'!$A$1:$H$1,0))</f>
        <v>Henley</v>
      </c>
      <c r="J2631" t="str">
        <f>VLOOKUP($C2631,'Raw-products'!$A$2:$H$1261,MATCH(J$1,'Raw-products'!$A$1:$H$1,0))</f>
        <v>XS</v>
      </c>
      <c r="K2631" t="str">
        <f>VLOOKUP($C2631,'Raw-products'!$A$2:$H$1261,MATCH(K$1,'Raw-products'!$A$1:$H$1,0))</f>
        <v>red</v>
      </c>
      <c r="L2631">
        <f>VLOOKUP($C2631,'Raw-products'!$A$2:$H$1261,MATCH(L$1,'Raw-products'!$A$1:$H$1,0))</f>
        <v>92</v>
      </c>
      <c r="M2631">
        <f>VLOOKUP($C2631,'Raw-products'!$A$2:$H$1261,MATCH(M$1,'Raw-products'!$A$1:$H$1,0))</f>
        <v>62</v>
      </c>
      <c r="N2631" s="5">
        <f t="shared" si="82"/>
        <v>5704</v>
      </c>
      <c r="O2631" cm="1">
        <f t="array" ref="O2631:R2631">_xlfn.XLOOKUP($B2631,'Raw -orders'!$A:$A,'Raw -orders'!$B:$E)</f>
        <v>79</v>
      </c>
      <c r="P2631">
        <v>16864</v>
      </c>
      <c r="Q2631" s="1">
        <v>44452</v>
      </c>
      <c r="R2631" s="1">
        <v>44478</v>
      </c>
      <c r="S2631" t="str" cm="1">
        <f t="array" ref="S2631:Z2631">_xlfn.XLOOKUP($O2631,'Raw - customers'!$A:$A,'Raw - customers'!$B:$I)</f>
        <v>Persis Spiteri</v>
      </c>
      <c r="T2631" t="str">
        <v>Genderfluid</v>
      </c>
      <c r="U2631">
        <v>46</v>
      </c>
      <c r="V2631" t="str">
        <v>844 Alana LaneApt. 225</v>
      </c>
      <c r="W2631">
        <v>1862</v>
      </c>
      <c r="X2631" t="str">
        <v>Sofiaberg</v>
      </c>
      <c r="Y2631" t="str">
        <v>Australian Capital Territory</v>
      </c>
      <c r="Z2631" t="str">
        <v>Australia</v>
      </c>
      <c r="AA2631">
        <v>9</v>
      </c>
      <c r="AB2631" s="3" t="str">
        <f t="shared" si="83"/>
        <v>20 to 30</v>
      </c>
      <c r="AM2631" s="6">
        <v>79</v>
      </c>
      <c r="AN2631" s="6" t="s">
        <v>1350</v>
      </c>
    </row>
    <row r="2632" spans="1:40" x14ac:dyDescent="0.25">
      <c r="A2632">
        <v>2630</v>
      </c>
      <c r="B2632">
        <v>527</v>
      </c>
      <c r="C2632">
        <v>594</v>
      </c>
      <c r="D2632">
        <v>100</v>
      </c>
      <c r="E2632">
        <v>1</v>
      </c>
      <c r="F2632">
        <v>100</v>
      </c>
      <c r="G2632">
        <v>1</v>
      </c>
      <c r="H2632" t="str">
        <f>VLOOKUP($C2632,'Raw-products'!$A$2:$H$1261,MATCH(H$1,'Raw-products'!$A$1:$H$1,0))</f>
        <v>Jacket</v>
      </c>
      <c r="I2632" t="str">
        <f>VLOOKUP($C2632,'Raw-products'!$A$2:$H$1261,MATCH(I$1,'Raw-products'!$A$1:$H$1,0))</f>
        <v>Bomber</v>
      </c>
      <c r="J2632" t="str">
        <f>VLOOKUP($C2632,'Raw-products'!$A$2:$H$1261,MATCH(J$1,'Raw-products'!$A$1:$H$1,0))</f>
        <v>XL</v>
      </c>
      <c r="K2632" t="str">
        <f>VLOOKUP($C2632,'Raw-products'!$A$2:$H$1261,MATCH(K$1,'Raw-products'!$A$1:$H$1,0))</f>
        <v>violet</v>
      </c>
      <c r="L2632">
        <f>VLOOKUP($C2632,'Raw-products'!$A$2:$H$1261,MATCH(L$1,'Raw-products'!$A$1:$H$1,0))</f>
        <v>90</v>
      </c>
      <c r="M2632">
        <f>VLOOKUP($C2632,'Raw-products'!$A$2:$H$1261,MATCH(M$1,'Raw-products'!$A$1:$H$1,0))</f>
        <v>53</v>
      </c>
      <c r="N2632" s="5">
        <f t="shared" si="82"/>
        <v>4770</v>
      </c>
      <c r="O2632" cm="1">
        <f t="array" ref="O2632:R2632">_xlfn.XLOOKUP($B2632,'Raw -orders'!$A:$A,'Raw -orders'!$B:$E)</f>
        <v>79</v>
      </c>
      <c r="P2632">
        <v>16864</v>
      </c>
      <c r="Q2632" s="1">
        <v>44452</v>
      </c>
      <c r="R2632" s="1">
        <v>44478</v>
      </c>
      <c r="S2632" t="str" cm="1">
        <f t="array" ref="S2632:Z2632">_xlfn.XLOOKUP($O2632,'Raw - customers'!$A:$A,'Raw - customers'!$B:$I)</f>
        <v>Persis Spiteri</v>
      </c>
      <c r="T2632" t="str">
        <v>Genderfluid</v>
      </c>
      <c r="U2632">
        <v>46</v>
      </c>
      <c r="V2632" t="str">
        <v>844 Alana LaneApt. 225</v>
      </c>
      <c r="W2632">
        <v>1862</v>
      </c>
      <c r="X2632" t="str">
        <v>Sofiaberg</v>
      </c>
      <c r="Y2632" t="str">
        <v>Australian Capital Territory</v>
      </c>
      <c r="Z2632" t="str">
        <v>Australia</v>
      </c>
      <c r="AA2632">
        <v>9</v>
      </c>
      <c r="AB2632" s="3" t="str">
        <f t="shared" si="83"/>
        <v>20 to 30</v>
      </c>
      <c r="AM2632" s="6">
        <v>79</v>
      </c>
      <c r="AN2632" s="6" t="s">
        <v>1350</v>
      </c>
    </row>
    <row r="2633" spans="1:40" x14ac:dyDescent="0.25">
      <c r="A2633">
        <v>2631</v>
      </c>
      <c r="B2633">
        <v>527</v>
      </c>
      <c r="C2633">
        <v>415</v>
      </c>
      <c r="D2633">
        <v>119</v>
      </c>
      <c r="E2633">
        <v>2</v>
      </c>
      <c r="F2633">
        <v>238</v>
      </c>
      <c r="G2633">
        <v>1</v>
      </c>
      <c r="H2633" t="str">
        <f>VLOOKUP($C2633,'Raw-products'!$A$2:$H$1261,MATCH(H$1,'Raw-products'!$A$1:$H$1,0))</f>
        <v>Shirt</v>
      </c>
      <c r="I2633" t="str">
        <f>VLOOKUP($C2633,'Raw-products'!$A$2:$H$1261,MATCH(I$1,'Raw-products'!$A$1:$H$1,0))</f>
        <v>Casual Slim Fit</v>
      </c>
      <c r="J2633" t="str">
        <f>VLOOKUP($C2633,'Raw-products'!$A$2:$H$1261,MATCH(J$1,'Raw-products'!$A$1:$H$1,0))</f>
        <v>XS</v>
      </c>
      <c r="K2633" t="str">
        <f>VLOOKUP($C2633,'Raw-products'!$A$2:$H$1261,MATCH(K$1,'Raw-products'!$A$1:$H$1,0))</f>
        <v>violet</v>
      </c>
      <c r="L2633">
        <f>VLOOKUP($C2633,'Raw-products'!$A$2:$H$1261,MATCH(L$1,'Raw-products'!$A$1:$H$1,0))</f>
        <v>113</v>
      </c>
      <c r="M2633">
        <f>VLOOKUP($C2633,'Raw-products'!$A$2:$H$1261,MATCH(M$1,'Raw-products'!$A$1:$H$1,0))</f>
        <v>55</v>
      </c>
      <c r="N2633" s="5">
        <f t="shared" si="82"/>
        <v>6215</v>
      </c>
      <c r="O2633" cm="1">
        <f t="array" ref="O2633:R2633">_xlfn.XLOOKUP($B2633,'Raw -orders'!$A:$A,'Raw -orders'!$B:$E)</f>
        <v>79</v>
      </c>
      <c r="P2633">
        <v>16864</v>
      </c>
      <c r="Q2633" s="1">
        <v>44452</v>
      </c>
      <c r="R2633" s="1">
        <v>44478</v>
      </c>
      <c r="S2633" t="str" cm="1">
        <f t="array" ref="S2633:Z2633">_xlfn.XLOOKUP($O2633,'Raw - customers'!$A:$A,'Raw - customers'!$B:$I)</f>
        <v>Persis Spiteri</v>
      </c>
      <c r="T2633" t="str">
        <v>Genderfluid</v>
      </c>
      <c r="U2633">
        <v>46</v>
      </c>
      <c r="V2633" t="str">
        <v>844 Alana LaneApt. 225</v>
      </c>
      <c r="W2633">
        <v>1862</v>
      </c>
      <c r="X2633" t="str">
        <v>Sofiaberg</v>
      </c>
      <c r="Y2633" t="str">
        <v>Australian Capital Territory</v>
      </c>
      <c r="Z2633" t="str">
        <v>Australia</v>
      </c>
      <c r="AA2633">
        <v>9</v>
      </c>
      <c r="AB2633" s="3" t="str">
        <f t="shared" si="83"/>
        <v>20 to 30</v>
      </c>
      <c r="AM2633" s="6">
        <v>79</v>
      </c>
      <c r="AN2633" s="6" t="s">
        <v>1350</v>
      </c>
    </row>
    <row r="2634" spans="1:40" x14ac:dyDescent="0.25">
      <c r="A2634">
        <v>2632</v>
      </c>
      <c r="B2634">
        <v>527</v>
      </c>
      <c r="C2634">
        <v>114</v>
      </c>
      <c r="D2634">
        <v>92</v>
      </c>
      <c r="E2634">
        <v>1</v>
      </c>
      <c r="F2634">
        <v>92</v>
      </c>
      <c r="G2634">
        <v>1</v>
      </c>
      <c r="H2634" t="str">
        <f>VLOOKUP($C2634,'Raw-products'!$A$2:$H$1261,MATCH(H$1,'Raw-products'!$A$1:$H$1,0))</f>
        <v>Shirt</v>
      </c>
      <c r="I2634" t="str">
        <f>VLOOKUP($C2634,'Raw-products'!$A$2:$H$1261,MATCH(I$1,'Raw-products'!$A$1:$H$1,0))</f>
        <v>Denim</v>
      </c>
      <c r="J2634" t="str">
        <f>VLOOKUP($C2634,'Raw-products'!$A$2:$H$1261,MATCH(J$1,'Raw-products'!$A$1:$H$1,0))</f>
        <v>XL</v>
      </c>
      <c r="K2634" t="str">
        <f>VLOOKUP($C2634,'Raw-products'!$A$2:$H$1261,MATCH(K$1,'Raw-products'!$A$1:$H$1,0))</f>
        <v>orange</v>
      </c>
      <c r="L2634">
        <f>VLOOKUP($C2634,'Raw-products'!$A$2:$H$1261,MATCH(L$1,'Raw-products'!$A$1:$H$1,0))</f>
        <v>115</v>
      </c>
      <c r="M2634">
        <f>VLOOKUP($C2634,'Raw-products'!$A$2:$H$1261,MATCH(M$1,'Raw-products'!$A$1:$H$1,0))</f>
        <v>67</v>
      </c>
      <c r="N2634" s="5">
        <f t="shared" si="82"/>
        <v>7705</v>
      </c>
      <c r="O2634" cm="1">
        <f t="array" ref="O2634:R2634">_xlfn.XLOOKUP($B2634,'Raw -orders'!$A:$A,'Raw -orders'!$B:$E)</f>
        <v>79</v>
      </c>
      <c r="P2634">
        <v>16864</v>
      </c>
      <c r="Q2634" s="1">
        <v>44452</v>
      </c>
      <c r="R2634" s="1">
        <v>44478</v>
      </c>
      <c r="S2634" t="str" cm="1">
        <f t="array" ref="S2634:Z2634">_xlfn.XLOOKUP($O2634,'Raw - customers'!$A:$A,'Raw - customers'!$B:$I)</f>
        <v>Persis Spiteri</v>
      </c>
      <c r="T2634" t="str">
        <v>Genderfluid</v>
      </c>
      <c r="U2634">
        <v>46</v>
      </c>
      <c r="V2634" t="str">
        <v>844 Alana LaneApt. 225</v>
      </c>
      <c r="W2634">
        <v>1862</v>
      </c>
      <c r="X2634" t="str">
        <v>Sofiaberg</v>
      </c>
      <c r="Y2634" t="str">
        <v>Australian Capital Territory</v>
      </c>
      <c r="Z2634" t="str">
        <v>Australia</v>
      </c>
      <c r="AA2634">
        <v>9</v>
      </c>
      <c r="AB2634" s="3" t="str">
        <f t="shared" si="83"/>
        <v>20 to 30</v>
      </c>
      <c r="AM2634" s="6">
        <v>79</v>
      </c>
      <c r="AN2634" s="6" t="s">
        <v>1350</v>
      </c>
    </row>
    <row r="2635" spans="1:40" x14ac:dyDescent="0.25">
      <c r="A2635">
        <v>2633</v>
      </c>
      <c r="B2635">
        <v>527</v>
      </c>
      <c r="C2635">
        <v>519</v>
      </c>
      <c r="D2635">
        <v>102</v>
      </c>
      <c r="E2635">
        <v>2</v>
      </c>
      <c r="F2635">
        <v>204</v>
      </c>
      <c r="G2635">
        <v>1</v>
      </c>
      <c r="H2635" t="str">
        <f>VLOOKUP($C2635,'Raw-products'!$A$2:$H$1261,MATCH(H$1,'Raw-products'!$A$1:$H$1,0))</f>
        <v>Jacket</v>
      </c>
      <c r="I2635" t="str">
        <f>VLOOKUP($C2635,'Raw-products'!$A$2:$H$1261,MATCH(I$1,'Raw-products'!$A$1:$H$1,0))</f>
        <v>Windbreaker</v>
      </c>
      <c r="J2635" t="str">
        <f>VLOOKUP($C2635,'Raw-products'!$A$2:$H$1261,MATCH(J$1,'Raw-products'!$A$1:$H$1,0))</f>
        <v>XL</v>
      </c>
      <c r="K2635" t="str">
        <f>VLOOKUP($C2635,'Raw-products'!$A$2:$H$1261,MATCH(K$1,'Raw-products'!$A$1:$H$1,0))</f>
        <v>indigo</v>
      </c>
      <c r="L2635">
        <f>VLOOKUP($C2635,'Raw-products'!$A$2:$H$1261,MATCH(L$1,'Raw-products'!$A$1:$H$1,0))</f>
        <v>109</v>
      </c>
      <c r="M2635">
        <f>VLOOKUP($C2635,'Raw-products'!$A$2:$H$1261,MATCH(M$1,'Raw-products'!$A$1:$H$1,0))</f>
        <v>60</v>
      </c>
      <c r="N2635" s="5">
        <f t="shared" si="82"/>
        <v>6540</v>
      </c>
      <c r="O2635" cm="1">
        <f t="array" ref="O2635:R2635">_xlfn.XLOOKUP($B2635,'Raw -orders'!$A:$A,'Raw -orders'!$B:$E)</f>
        <v>79</v>
      </c>
      <c r="P2635">
        <v>16864</v>
      </c>
      <c r="Q2635" s="1">
        <v>44452</v>
      </c>
      <c r="R2635" s="1">
        <v>44478</v>
      </c>
      <c r="S2635" t="str" cm="1">
        <f t="array" ref="S2635:Z2635">_xlfn.XLOOKUP($O2635,'Raw - customers'!$A:$A,'Raw - customers'!$B:$I)</f>
        <v>Persis Spiteri</v>
      </c>
      <c r="T2635" t="str">
        <v>Genderfluid</v>
      </c>
      <c r="U2635">
        <v>46</v>
      </c>
      <c r="V2635" t="str">
        <v>844 Alana LaneApt. 225</v>
      </c>
      <c r="W2635">
        <v>1862</v>
      </c>
      <c r="X2635" t="str">
        <v>Sofiaberg</v>
      </c>
      <c r="Y2635" t="str">
        <v>Australian Capital Territory</v>
      </c>
      <c r="Z2635" t="str">
        <v>Australia</v>
      </c>
      <c r="AA2635">
        <v>9</v>
      </c>
      <c r="AB2635" s="3" t="str">
        <f t="shared" si="83"/>
        <v>20 to 30</v>
      </c>
      <c r="AM2635" s="6">
        <v>79</v>
      </c>
      <c r="AN2635" s="6" t="s">
        <v>1350</v>
      </c>
    </row>
    <row r="2636" spans="1:40" x14ac:dyDescent="0.25">
      <c r="A2636">
        <v>2634</v>
      </c>
      <c r="B2636">
        <v>527</v>
      </c>
      <c r="C2636">
        <v>440</v>
      </c>
      <c r="D2636">
        <v>107</v>
      </c>
      <c r="E2636">
        <v>3</v>
      </c>
      <c r="F2636">
        <v>321</v>
      </c>
      <c r="G2636">
        <v>1</v>
      </c>
      <c r="H2636" t="str">
        <f>VLOOKUP($C2636,'Raw-products'!$A$2:$H$1261,MATCH(H$1,'Raw-products'!$A$1:$H$1,0))</f>
        <v>Jacket</v>
      </c>
      <c r="I2636" t="str">
        <f>VLOOKUP($C2636,'Raw-products'!$A$2:$H$1261,MATCH(I$1,'Raw-products'!$A$1:$H$1,0))</f>
        <v>Denim</v>
      </c>
      <c r="J2636" t="str">
        <f>VLOOKUP($C2636,'Raw-products'!$A$2:$H$1261,MATCH(J$1,'Raw-products'!$A$1:$H$1,0))</f>
        <v>XS</v>
      </c>
      <c r="K2636" t="str">
        <f>VLOOKUP($C2636,'Raw-products'!$A$2:$H$1261,MATCH(K$1,'Raw-products'!$A$1:$H$1,0))</f>
        <v>blue</v>
      </c>
      <c r="L2636">
        <f>VLOOKUP($C2636,'Raw-products'!$A$2:$H$1261,MATCH(L$1,'Raw-products'!$A$1:$H$1,0))</f>
        <v>92</v>
      </c>
      <c r="M2636">
        <f>VLOOKUP($C2636,'Raw-products'!$A$2:$H$1261,MATCH(M$1,'Raw-products'!$A$1:$H$1,0))</f>
        <v>49</v>
      </c>
      <c r="N2636" s="5">
        <f t="shared" si="82"/>
        <v>4508</v>
      </c>
      <c r="O2636" cm="1">
        <f t="array" ref="O2636:R2636">_xlfn.XLOOKUP($B2636,'Raw -orders'!$A:$A,'Raw -orders'!$B:$E)</f>
        <v>79</v>
      </c>
      <c r="P2636">
        <v>16864</v>
      </c>
      <c r="Q2636" s="1">
        <v>44452</v>
      </c>
      <c r="R2636" s="1">
        <v>44478</v>
      </c>
      <c r="S2636" t="str" cm="1">
        <f t="array" ref="S2636:Z2636">_xlfn.XLOOKUP($O2636,'Raw - customers'!$A:$A,'Raw - customers'!$B:$I)</f>
        <v>Persis Spiteri</v>
      </c>
      <c r="T2636" t="str">
        <v>Genderfluid</v>
      </c>
      <c r="U2636">
        <v>46</v>
      </c>
      <c r="V2636" t="str">
        <v>844 Alana LaneApt. 225</v>
      </c>
      <c r="W2636">
        <v>1862</v>
      </c>
      <c r="X2636" t="str">
        <v>Sofiaberg</v>
      </c>
      <c r="Y2636" t="str">
        <v>Australian Capital Territory</v>
      </c>
      <c r="Z2636" t="str">
        <v>Australia</v>
      </c>
      <c r="AA2636">
        <v>9</v>
      </c>
      <c r="AB2636" s="3" t="str">
        <f t="shared" si="83"/>
        <v>20 to 30</v>
      </c>
      <c r="AM2636" s="6">
        <v>79</v>
      </c>
      <c r="AN2636" s="6" t="s">
        <v>1350</v>
      </c>
    </row>
    <row r="2637" spans="1:40" x14ac:dyDescent="0.25">
      <c r="A2637">
        <v>2635</v>
      </c>
      <c r="B2637">
        <v>527</v>
      </c>
      <c r="C2637">
        <v>788</v>
      </c>
      <c r="D2637">
        <v>91</v>
      </c>
      <c r="E2637">
        <v>1</v>
      </c>
      <c r="F2637">
        <v>91</v>
      </c>
      <c r="G2637">
        <v>1</v>
      </c>
      <c r="H2637" t="str">
        <f>VLOOKUP($C2637,'Raw-products'!$A$2:$H$1261,MATCH(H$1,'Raw-products'!$A$1:$H$1,0))</f>
        <v>Jacket</v>
      </c>
      <c r="I2637" t="str">
        <f>VLOOKUP($C2637,'Raw-products'!$A$2:$H$1261,MATCH(I$1,'Raw-products'!$A$1:$H$1,0))</f>
        <v>Pullover</v>
      </c>
      <c r="J2637" t="str">
        <f>VLOOKUP($C2637,'Raw-products'!$A$2:$H$1261,MATCH(J$1,'Raw-products'!$A$1:$H$1,0))</f>
        <v>L</v>
      </c>
      <c r="K2637" t="str">
        <f>VLOOKUP($C2637,'Raw-products'!$A$2:$H$1261,MATCH(K$1,'Raw-products'!$A$1:$H$1,0))</f>
        <v>green</v>
      </c>
      <c r="L2637">
        <f>VLOOKUP($C2637,'Raw-products'!$A$2:$H$1261,MATCH(L$1,'Raw-products'!$A$1:$H$1,0))</f>
        <v>114</v>
      </c>
      <c r="M2637">
        <f>VLOOKUP($C2637,'Raw-products'!$A$2:$H$1261,MATCH(M$1,'Raw-products'!$A$1:$H$1,0))</f>
        <v>72</v>
      </c>
      <c r="N2637" s="5">
        <f t="shared" si="82"/>
        <v>8208</v>
      </c>
      <c r="O2637" cm="1">
        <f t="array" ref="O2637:R2637">_xlfn.XLOOKUP($B2637,'Raw -orders'!$A:$A,'Raw -orders'!$B:$E)</f>
        <v>79</v>
      </c>
      <c r="P2637">
        <v>16864</v>
      </c>
      <c r="Q2637" s="1">
        <v>44452</v>
      </c>
      <c r="R2637" s="1">
        <v>44478</v>
      </c>
      <c r="S2637" t="str" cm="1">
        <f t="array" ref="S2637:Z2637">_xlfn.XLOOKUP($O2637,'Raw - customers'!$A:$A,'Raw - customers'!$B:$I)</f>
        <v>Persis Spiteri</v>
      </c>
      <c r="T2637" t="str">
        <v>Genderfluid</v>
      </c>
      <c r="U2637">
        <v>46</v>
      </c>
      <c r="V2637" t="str">
        <v>844 Alana LaneApt. 225</v>
      </c>
      <c r="W2637">
        <v>1862</v>
      </c>
      <c r="X2637" t="str">
        <v>Sofiaberg</v>
      </c>
      <c r="Y2637" t="str">
        <v>Australian Capital Territory</v>
      </c>
      <c r="Z2637" t="str">
        <v>Australia</v>
      </c>
      <c r="AA2637">
        <v>9</v>
      </c>
      <c r="AB2637" s="3" t="str">
        <f t="shared" si="83"/>
        <v>20 to 30</v>
      </c>
      <c r="AM2637" s="6">
        <v>79</v>
      </c>
      <c r="AN2637" s="6" t="s">
        <v>1350</v>
      </c>
    </row>
    <row r="2638" spans="1:40" x14ac:dyDescent="0.25">
      <c r="A2638">
        <v>2636</v>
      </c>
      <c r="B2638">
        <v>527</v>
      </c>
      <c r="C2638">
        <v>156</v>
      </c>
      <c r="D2638">
        <v>91</v>
      </c>
      <c r="E2638">
        <v>1</v>
      </c>
      <c r="F2638">
        <v>91</v>
      </c>
      <c r="G2638">
        <v>1</v>
      </c>
      <c r="H2638" t="str">
        <f>VLOOKUP($C2638,'Raw-products'!$A$2:$H$1261,MATCH(H$1,'Raw-products'!$A$1:$H$1,0))</f>
        <v>Shirt</v>
      </c>
      <c r="I2638" t="str">
        <f>VLOOKUP($C2638,'Raw-products'!$A$2:$H$1261,MATCH(I$1,'Raw-products'!$A$1:$H$1,0))</f>
        <v>Linen</v>
      </c>
      <c r="J2638" t="str">
        <f>VLOOKUP($C2638,'Raw-products'!$A$2:$H$1261,MATCH(J$1,'Raw-products'!$A$1:$H$1,0))</f>
        <v>S</v>
      </c>
      <c r="K2638" t="str">
        <f>VLOOKUP($C2638,'Raw-products'!$A$2:$H$1261,MATCH(K$1,'Raw-products'!$A$1:$H$1,0))</f>
        <v>green</v>
      </c>
      <c r="L2638">
        <f>VLOOKUP($C2638,'Raw-products'!$A$2:$H$1261,MATCH(L$1,'Raw-products'!$A$1:$H$1,0))</f>
        <v>116</v>
      </c>
      <c r="M2638">
        <f>VLOOKUP($C2638,'Raw-products'!$A$2:$H$1261,MATCH(M$1,'Raw-products'!$A$1:$H$1,0))</f>
        <v>58</v>
      </c>
      <c r="N2638" s="5">
        <f t="shared" si="82"/>
        <v>6728</v>
      </c>
      <c r="O2638" cm="1">
        <f t="array" ref="O2638:R2638">_xlfn.XLOOKUP($B2638,'Raw -orders'!$A:$A,'Raw -orders'!$B:$E)</f>
        <v>79</v>
      </c>
      <c r="P2638">
        <v>16864</v>
      </c>
      <c r="Q2638" s="1">
        <v>44452</v>
      </c>
      <c r="R2638" s="1">
        <v>44478</v>
      </c>
      <c r="S2638" t="str" cm="1">
        <f t="array" ref="S2638:Z2638">_xlfn.XLOOKUP($O2638,'Raw - customers'!$A:$A,'Raw - customers'!$B:$I)</f>
        <v>Persis Spiteri</v>
      </c>
      <c r="T2638" t="str">
        <v>Genderfluid</v>
      </c>
      <c r="U2638">
        <v>46</v>
      </c>
      <c r="V2638" t="str">
        <v>844 Alana LaneApt. 225</v>
      </c>
      <c r="W2638">
        <v>1862</v>
      </c>
      <c r="X2638" t="str">
        <v>Sofiaberg</v>
      </c>
      <c r="Y2638" t="str">
        <v>Australian Capital Territory</v>
      </c>
      <c r="Z2638" t="str">
        <v>Australia</v>
      </c>
      <c r="AA2638">
        <v>9</v>
      </c>
      <c r="AB2638" s="3" t="str">
        <f t="shared" si="83"/>
        <v>20 to 30</v>
      </c>
      <c r="AM2638" s="6">
        <v>79</v>
      </c>
      <c r="AN2638" s="6" t="s">
        <v>1350</v>
      </c>
    </row>
    <row r="2639" spans="1:40" x14ac:dyDescent="0.25">
      <c r="A2639">
        <v>2637</v>
      </c>
      <c r="B2639">
        <v>528</v>
      </c>
      <c r="C2639">
        <v>297</v>
      </c>
      <c r="D2639">
        <v>105</v>
      </c>
      <c r="E2639">
        <v>2</v>
      </c>
      <c r="F2639">
        <v>210</v>
      </c>
      <c r="G2639">
        <v>1</v>
      </c>
      <c r="H2639" t="str">
        <f>VLOOKUP($C2639,'Raw-products'!$A$2:$H$1261,MATCH(H$1,'Raw-products'!$A$1:$H$1,0))</f>
        <v>Shirt</v>
      </c>
      <c r="I2639" t="str">
        <f>VLOOKUP($C2639,'Raw-products'!$A$2:$H$1261,MATCH(I$1,'Raw-products'!$A$1:$H$1,0))</f>
        <v>Cuban Collar</v>
      </c>
      <c r="J2639" t="str">
        <f>VLOOKUP($C2639,'Raw-products'!$A$2:$H$1261,MATCH(J$1,'Raw-products'!$A$1:$H$1,0))</f>
        <v>M</v>
      </c>
      <c r="K2639" t="str">
        <f>VLOOKUP($C2639,'Raw-products'!$A$2:$H$1261,MATCH(K$1,'Raw-products'!$A$1:$H$1,0))</f>
        <v>green</v>
      </c>
      <c r="L2639">
        <f>VLOOKUP($C2639,'Raw-products'!$A$2:$H$1261,MATCH(L$1,'Raw-products'!$A$1:$H$1,0))</f>
        <v>93</v>
      </c>
      <c r="M2639">
        <f>VLOOKUP($C2639,'Raw-products'!$A$2:$H$1261,MATCH(M$1,'Raw-products'!$A$1:$H$1,0))</f>
        <v>45</v>
      </c>
      <c r="N2639" s="5">
        <f t="shared" si="82"/>
        <v>4185</v>
      </c>
      <c r="O2639" cm="1">
        <f t="array" ref="O2639:R2639">_xlfn.XLOOKUP($B2639,'Raw -orders'!$A:$A,'Raw -orders'!$B:$E)</f>
        <v>343</v>
      </c>
      <c r="P2639">
        <v>56020</v>
      </c>
      <c r="Q2639" s="1">
        <v>44455</v>
      </c>
      <c r="R2639" s="1">
        <v>44476</v>
      </c>
      <c r="S2639" t="str" cm="1">
        <f t="array" ref="S2639:Z2639">_xlfn.XLOOKUP($O2639,'Raw - customers'!$A:$A,'Raw - customers'!$B:$I)</f>
        <v>Violet Alwen</v>
      </c>
      <c r="T2639" t="str">
        <v>Non-binary</v>
      </c>
      <c r="U2639">
        <v>47</v>
      </c>
      <c r="V2639" t="str">
        <v>339 Hermann ParadeSuite 489</v>
      </c>
      <c r="W2639">
        <v>5805</v>
      </c>
      <c r="X2639" t="str">
        <v>Lake Charli</v>
      </c>
      <c r="Y2639" t="str">
        <v>Northern Territory</v>
      </c>
      <c r="Z2639" t="str">
        <v>Australia</v>
      </c>
      <c r="AA2639">
        <v>9</v>
      </c>
      <c r="AB2639" s="3" t="str">
        <f t="shared" si="83"/>
        <v>20 to 30</v>
      </c>
      <c r="AM2639" s="6">
        <v>343</v>
      </c>
      <c r="AN2639" s="6" t="s">
        <v>1339</v>
      </c>
    </row>
    <row r="2640" spans="1:40" x14ac:dyDescent="0.25">
      <c r="A2640">
        <v>2638</v>
      </c>
      <c r="B2640">
        <v>528</v>
      </c>
      <c r="C2640">
        <v>366</v>
      </c>
      <c r="D2640">
        <v>94</v>
      </c>
      <c r="E2640">
        <v>2</v>
      </c>
      <c r="F2640">
        <v>188</v>
      </c>
      <c r="G2640">
        <v>1</v>
      </c>
      <c r="H2640" t="str">
        <f>VLOOKUP($C2640,'Raw-products'!$A$2:$H$1261,MATCH(H$1,'Raw-products'!$A$1:$H$1,0))</f>
        <v>Shirt</v>
      </c>
      <c r="I2640" t="str">
        <f>VLOOKUP($C2640,'Raw-products'!$A$2:$H$1261,MATCH(I$1,'Raw-products'!$A$1:$H$1,0))</f>
        <v>Henley</v>
      </c>
      <c r="J2640" t="str">
        <f>VLOOKUP($C2640,'Raw-products'!$A$2:$H$1261,MATCH(J$1,'Raw-products'!$A$1:$H$1,0))</f>
        <v>S</v>
      </c>
      <c r="K2640" t="str">
        <f>VLOOKUP($C2640,'Raw-products'!$A$2:$H$1261,MATCH(K$1,'Raw-products'!$A$1:$H$1,0))</f>
        <v>green</v>
      </c>
      <c r="L2640">
        <f>VLOOKUP($C2640,'Raw-products'!$A$2:$H$1261,MATCH(L$1,'Raw-products'!$A$1:$H$1,0))</f>
        <v>92</v>
      </c>
      <c r="M2640">
        <f>VLOOKUP($C2640,'Raw-products'!$A$2:$H$1261,MATCH(M$1,'Raw-products'!$A$1:$H$1,0))</f>
        <v>68</v>
      </c>
      <c r="N2640" s="5">
        <f t="shared" si="82"/>
        <v>6256</v>
      </c>
      <c r="O2640" cm="1">
        <f t="array" ref="O2640:R2640">_xlfn.XLOOKUP($B2640,'Raw -orders'!$A:$A,'Raw -orders'!$B:$E)</f>
        <v>343</v>
      </c>
      <c r="P2640">
        <v>56020</v>
      </c>
      <c r="Q2640" s="1">
        <v>44455</v>
      </c>
      <c r="R2640" s="1">
        <v>44476</v>
      </c>
      <c r="S2640" t="str" cm="1">
        <f t="array" ref="S2640:Z2640">_xlfn.XLOOKUP($O2640,'Raw - customers'!$A:$A,'Raw - customers'!$B:$I)</f>
        <v>Violet Alwen</v>
      </c>
      <c r="T2640" t="str">
        <v>Non-binary</v>
      </c>
      <c r="U2640">
        <v>47</v>
      </c>
      <c r="V2640" t="str">
        <v>339 Hermann ParadeSuite 489</v>
      </c>
      <c r="W2640">
        <v>5805</v>
      </c>
      <c r="X2640" t="str">
        <v>Lake Charli</v>
      </c>
      <c r="Y2640" t="str">
        <v>Northern Territory</v>
      </c>
      <c r="Z2640" t="str">
        <v>Australia</v>
      </c>
      <c r="AA2640">
        <v>9</v>
      </c>
      <c r="AB2640" s="3" t="str">
        <f t="shared" si="83"/>
        <v>20 to 30</v>
      </c>
      <c r="AM2640" s="6">
        <v>343</v>
      </c>
      <c r="AN2640" s="6" t="s">
        <v>1339</v>
      </c>
    </row>
    <row r="2641" spans="1:40" x14ac:dyDescent="0.25">
      <c r="A2641">
        <v>2639</v>
      </c>
      <c r="B2641">
        <v>528</v>
      </c>
      <c r="C2641">
        <v>895</v>
      </c>
      <c r="D2641">
        <v>94</v>
      </c>
      <c r="E2641">
        <v>1</v>
      </c>
      <c r="F2641">
        <v>94</v>
      </c>
      <c r="G2641">
        <v>1</v>
      </c>
      <c r="H2641" t="str">
        <f>VLOOKUP($C2641,'Raw-products'!$A$2:$H$1261,MATCH(H$1,'Raw-products'!$A$1:$H$1,0))</f>
        <v>Trousers</v>
      </c>
      <c r="I2641" t="str">
        <f>VLOOKUP($C2641,'Raw-products'!$A$2:$H$1261,MATCH(I$1,'Raw-products'!$A$1:$H$1,0))</f>
        <v>Cords</v>
      </c>
      <c r="J2641" t="str">
        <f>VLOOKUP($C2641,'Raw-products'!$A$2:$H$1261,MATCH(J$1,'Raw-products'!$A$1:$H$1,0))</f>
        <v>XS</v>
      </c>
      <c r="K2641" t="str">
        <f>VLOOKUP($C2641,'Raw-products'!$A$2:$H$1261,MATCH(K$1,'Raw-products'!$A$1:$H$1,0))</f>
        <v>blue</v>
      </c>
      <c r="L2641">
        <f>VLOOKUP($C2641,'Raw-products'!$A$2:$H$1261,MATCH(L$1,'Raw-products'!$A$1:$H$1,0))</f>
        <v>113</v>
      </c>
      <c r="M2641">
        <f>VLOOKUP($C2641,'Raw-products'!$A$2:$H$1261,MATCH(M$1,'Raw-products'!$A$1:$H$1,0))</f>
        <v>60</v>
      </c>
      <c r="N2641" s="5">
        <f t="shared" si="82"/>
        <v>6780</v>
      </c>
      <c r="O2641" cm="1">
        <f t="array" ref="O2641:R2641">_xlfn.XLOOKUP($B2641,'Raw -orders'!$A:$A,'Raw -orders'!$B:$E)</f>
        <v>343</v>
      </c>
      <c r="P2641">
        <v>56020</v>
      </c>
      <c r="Q2641" s="1">
        <v>44455</v>
      </c>
      <c r="R2641" s="1">
        <v>44476</v>
      </c>
      <c r="S2641" t="str" cm="1">
        <f t="array" ref="S2641:Z2641">_xlfn.XLOOKUP($O2641,'Raw - customers'!$A:$A,'Raw - customers'!$B:$I)</f>
        <v>Violet Alwen</v>
      </c>
      <c r="T2641" t="str">
        <v>Non-binary</v>
      </c>
      <c r="U2641">
        <v>47</v>
      </c>
      <c r="V2641" t="str">
        <v>339 Hermann ParadeSuite 489</v>
      </c>
      <c r="W2641">
        <v>5805</v>
      </c>
      <c r="X2641" t="str">
        <v>Lake Charli</v>
      </c>
      <c r="Y2641" t="str">
        <v>Northern Territory</v>
      </c>
      <c r="Z2641" t="str">
        <v>Australia</v>
      </c>
      <c r="AA2641">
        <v>9</v>
      </c>
      <c r="AB2641" s="3" t="str">
        <f t="shared" si="83"/>
        <v>20 to 30</v>
      </c>
      <c r="AM2641" s="6">
        <v>343</v>
      </c>
      <c r="AN2641" s="6" t="s">
        <v>1339</v>
      </c>
    </row>
    <row r="2642" spans="1:40" x14ac:dyDescent="0.25">
      <c r="A2642">
        <v>2640</v>
      </c>
      <c r="B2642">
        <v>528</v>
      </c>
      <c r="C2642">
        <v>472</v>
      </c>
      <c r="D2642">
        <v>118</v>
      </c>
      <c r="E2642">
        <v>3</v>
      </c>
      <c r="F2642">
        <v>354</v>
      </c>
      <c r="G2642">
        <v>1</v>
      </c>
      <c r="H2642" t="str">
        <f>VLOOKUP($C2642,'Raw-products'!$A$2:$H$1261,MATCH(H$1,'Raw-products'!$A$1:$H$1,0))</f>
        <v>Jacket</v>
      </c>
      <c r="I2642" t="str">
        <f>VLOOKUP($C2642,'Raw-products'!$A$2:$H$1261,MATCH(I$1,'Raw-products'!$A$1:$H$1,0))</f>
        <v>Puffer</v>
      </c>
      <c r="J2642" t="str">
        <f>VLOOKUP($C2642,'Raw-products'!$A$2:$H$1261,MATCH(J$1,'Raw-products'!$A$1:$H$1,0))</f>
        <v>M</v>
      </c>
      <c r="K2642" t="str">
        <f>VLOOKUP($C2642,'Raw-products'!$A$2:$H$1261,MATCH(K$1,'Raw-products'!$A$1:$H$1,0))</f>
        <v>green</v>
      </c>
      <c r="L2642">
        <f>VLOOKUP($C2642,'Raw-products'!$A$2:$H$1261,MATCH(L$1,'Raw-products'!$A$1:$H$1,0))</f>
        <v>110</v>
      </c>
      <c r="M2642">
        <f>VLOOKUP($C2642,'Raw-products'!$A$2:$H$1261,MATCH(M$1,'Raw-products'!$A$1:$H$1,0))</f>
        <v>72</v>
      </c>
      <c r="N2642" s="5">
        <f t="shared" si="82"/>
        <v>7920</v>
      </c>
      <c r="O2642" cm="1">
        <f t="array" ref="O2642:R2642">_xlfn.XLOOKUP($B2642,'Raw -orders'!$A:$A,'Raw -orders'!$B:$E)</f>
        <v>343</v>
      </c>
      <c r="P2642">
        <v>56020</v>
      </c>
      <c r="Q2642" s="1">
        <v>44455</v>
      </c>
      <c r="R2642" s="1">
        <v>44476</v>
      </c>
      <c r="S2642" t="str" cm="1">
        <f t="array" ref="S2642:Z2642">_xlfn.XLOOKUP($O2642,'Raw - customers'!$A:$A,'Raw - customers'!$B:$I)</f>
        <v>Violet Alwen</v>
      </c>
      <c r="T2642" t="str">
        <v>Non-binary</v>
      </c>
      <c r="U2642">
        <v>47</v>
      </c>
      <c r="V2642" t="str">
        <v>339 Hermann ParadeSuite 489</v>
      </c>
      <c r="W2642">
        <v>5805</v>
      </c>
      <c r="X2642" t="str">
        <v>Lake Charli</v>
      </c>
      <c r="Y2642" t="str">
        <v>Northern Territory</v>
      </c>
      <c r="Z2642" t="str">
        <v>Australia</v>
      </c>
      <c r="AA2642">
        <v>9</v>
      </c>
      <c r="AB2642" s="3" t="str">
        <f t="shared" si="83"/>
        <v>20 to 30</v>
      </c>
      <c r="AM2642" s="6">
        <v>343</v>
      </c>
      <c r="AN2642" s="6" t="s">
        <v>1339</v>
      </c>
    </row>
    <row r="2643" spans="1:40" x14ac:dyDescent="0.25">
      <c r="A2643">
        <v>2641</v>
      </c>
      <c r="B2643">
        <v>528</v>
      </c>
      <c r="C2643">
        <v>1089</v>
      </c>
      <c r="D2643">
        <v>115</v>
      </c>
      <c r="E2643">
        <v>1</v>
      </c>
      <c r="F2643">
        <v>115</v>
      </c>
      <c r="G2643">
        <v>1</v>
      </c>
      <c r="H2643" t="str">
        <f>VLOOKUP($C2643,'Raw-products'!$A$2:$H$1261,MATCH(H$1,'Raw-products'!$A$1:$H$1,0))</f>
        <v>Trousers</v>
      </c>
      <c r="I2643" t="str">
        <f>VLOOKUP($C2643,'Raw-products'!$A$2:$H$1261,MATCH(I$1,'Raw-products'!$A$1:$H$1,0))</f>
        <v>Cropped</v>
      </c>
      <c r="J2643" t="str">
        <f>VLOOKUP($C2643,'Raw-products'!$A$2:$H$1261,MATCH(J$1,'Raw-products'!$A$1:$H$1,0))</f>
        <v>XL</v>
      </c>
      <c r="K2643" t="str">
        <f>VLOOKUP($C2643,'Raw-products'!$A$2:$H$1261,MATCH(K$1,'Raw-products'!$A$1:$H$1,0))</f>
        <v>red</v>
      </c>
      <c r="L2643">
        <f>VLOOKUP($C2643,'Raw-products'!$A$2:$H$1261,MATCH(L$1,'Raw-products'!$A$1:$H$1,0))</f>
        <v>99</v>
      </c>
      <c r="M2643">
        <f>VLOOKUP($C2643,'Raw-products'!$A$2:$H$1261,MATCH(M$1,'Raw-products'!$A$1:$H$1,0))</f>
        <v>78</v>
      </c>
      <c r="N2643" s="5">
        <f t="shared" si="82"/>
        <v>7722</v>
      </c>
      <c r="O2643" cm="1">
        <f t="array" ref="O2643:R2643">_xlfn.XLOOKUP($B2643,'Raw -orders'!$A:$A,'Raw -orders'!$B:$E)</f>
        <v>343</v>
      </c>
      <c r="P2643">
        <v>56020</v>
      </c>
      <c r="Q2643" s="1">
        <v>44455</v>
      </c>
      <c r="R2643" s="1">
        <v>44476</v>
      </c>
      <c r="S2643" t="str" cm="1">
        <f t="array" ref="S2643:Z2643">_xlfn.XLOOKUP($O2643,'Raw - customers'!$A:$A,'Raw - customers'!$B:$I)</f>
        <v>Violet Alwen</v>
      </c>
      <c r="T2643" t="str">
        <v>Non-binary</v>
      </c>
      <c r="U2643">
        <v>47</v>
      </c>
      <c r="V2643" t="str">
        <v>339 Hermann ParadeSuite 489</v>
      </c>
      <c r="W2643">
        <v>5805</v>
      </c>
      <c r="X2643" t="str">
        <v>Lake Charli</v>
      </c>
      <c r="Y2643" t="str">
        <v>Northern Territory</v>
      </c>
      <c r="Z2643" t="str">
        <v>Australia</v>
      </c>
      <c r="AA2643">
        <v>9</v>
      </c>
      <c r="AB2643" s="3" t="str">
        <f t="shared" si="83"/>
        <v>20 to 30</v>
      </c>
      <c r="AM2643" s="6">
        <v>343</v>
      </c>
      <c r="AN2643" s="6" t="s">
        <v>1339</v>
      </c>
    </row>
    <row r="2644" spans="1:40" x14ac:dyDescent="0.25">
      <c r="A2644">
        <v>2642</v>
      </c>
      <c r="B2644">
        <v>528</v>
      </c>
      <c r="C2644">
        <v>1168</v>
      </c>
      <c r="D2644">
        <v>99</v>
      </c>
      <c r="E2644">
        <v>2</v>
      </c>
      <c r="F2644">
        <v>198</v>
      </c>
      <c r="G2644">
        <v>1</v>
      </c>
      <c r="H2644" t="str">
        <f>VLOOKUP($C2644,'Raw-products'!$A$2:$H$1261,MATCH(H$1,'Raw-products'!$A$1:$H$1,0))</f>
        <v>Trousers</v>
      </c>
      <c r="I2644" t="str">
        <f>VLOOKUP($C2644,'Raw-products'!$A$2:$H$1261,MATCH(I$1,'Raw-products'!$A$1:$H$1,0))</f>
        <v>High-Waisted</v>
      </c>
      <c r="J2644" t="str">
        <f>VLOOKUP($C2644,'Raw-products'!$A$2:$H$1261,MATCH(J$1,'Raw-products'!$A$1:$H$1,0))</f>
        <v>L</v>
      </c>
      <c r="K2644" t="str">
        <f>VLOOKUP($C2644,'Raw-products'!$A$2:$H$1261,MATCH(K$1,'Raw-products'!$A$1:$H$1,0))</f>
        <v>yellow</v>
      </c>
      <c r="L2644">
        <f>VLOOKUP($C2644,'Raw-products'!$A$2:$H$1261,MATCH(L$1,'Raw-products'!$A$1:$H$1,0))</f>
        <v>98</v>
      </c>
      <c r="M2644">
        <f>VLOOKUP($C2644,'Raw-products'!$A$2:$H$1261,MATCH(M$1,'Raw-products'!$A$1:$H$1,0))</f>
        <v>77</v>
      </c>
      <c r="N2644" s="5">
        <f t="shared" si="82"/>
        <v>7546</v>
      </c>
      <c r="O2644" cm="1">
        <f t="array" ref="O2644:R2644">_xlfn.XLOOKUP($B2644,'Raw -orders'!$A:$A,'Raw -orders'!$B:$E)</f>
        <v>343</v>
      </c>
      <c r="P2644">
        <v>56020</v>
      </c>
      <c r="Q2644" s="1">
        <v>44455</v>
      </c>
      <c r="R2644" s="1">
        <v>44476</v>
      </c>
      <c r="S2644" t="str" cm="1">
        <f t="array" ref="S2644:Z2644">_xlfn.XLOOKUP($O2644,'Raw - customers'!$A:$A,'Raw - customers'!$B:$I)</f>
        <v>Violet Alwen</v>
      </c>
      <c r="T2644" t="str">
        <v>Non-binary</v>
      </c>
      <c r="U2644">
        <v>47</v>
      </c>
      <c r="V2644" t="str">
        <v>339 Hermann ParadeSuite 489</v>
      </c>
      <c r="W2644">
        <v>5805</v>
      </c>
      <c r="X2644" t="str">
        <v>Lake Charli</v>
      </c>
      <c r="Y2644" t="str">
        <v>Northern Territory</v>
      </c>
      <c r="Z2644" t="str">
        <v>Australia</v>
      </c>
      <c r="AA2644">
        <v>9</v>
      </c>
      <c r="AB2644" s="3" t="str">
        <f t="shared" si="83"/>
        <v>20 to 30</v>
      </c>
      <c r="AM2644" s="6">
        <v>343</v>
      </c>
      <c r="AN2644" s="6" t="s">
        <v>1339</v>
      </c>
    </row>
    <row r="2645" spans="1:40" x14ac:dyDescent="0.25">
      <c r="A2645">
        <v>2643</v>
      </c>
      <c r="B2645">
        <v>529</v>
      </c>
      <c r="C2645">
        <v>291</v>
      </c>
      <c r="D2645">
        <v>105</v>
      </c>
      <c r="E2645">
        <v>2</v>
      </c>
      <c r="F2645">
        <v>210</v>
      </c>
      <c r="G2645">
        <v>1</v>
      </c>
      <c r="H2645" t="str">
        <f>VLOOKUP($C2645,'Raw-products'!$A$2:$H$1261,MATCH(H$1,'Raw-products'!$A$1:$H$1,0))</f>
        <v>Shirt</v>
      </c>
      <c r="I2645" t="str">
        <f>VLOOKUP($C2645,'Raw-products'!$A$2:$H$1261,MATCH(I$1,'Raw-products'!$A$1:$H$1,0))</f>
        <v>Cuban Collar</v>
      </c>
      <c r="J2645" t="str">
        <f>VLOOKUP($C2645,'Raw-products'!$A$2:$H$1261,MATCH(J$1,'Raw-products'!$A$1:$H$1,0))</f>
        <v>S</v>
      </c>
      <c r="K2645" t="str">
        <f>VLOOKUP($C2645,'Raw-products'!$A$2:$H$1261,MATCH(K$1,'Raw-products'!$A$1:$H$1,0))</f>
        <v>yellow</v>
      </c>
      <c r="L2645">
        <f>VLOOKUP($C2645,'Raw-products'!$A$2:$H$1261,MATCH(L$1,'Raw-products'!$A$1:$H$1,0))</f>
        <v>93</v>
      </c>
      <c r="M2645">
        <f>VLOOKUP($C2645,'Raw-products'!$A$2:$H$1261,MATCH(M$1,'Raw-products'!$A$1:$H$1,0))</f>
        <v>41</v>
      </c>
      <c r="N2645" s="5">
        <f t="shared" si="82"/>
        <v>3813</v>
      </c>
      <c r="O2645" cm="1">
        <f t="array" ref="O2645:R2645">_xlfn.XLOOKUP($B2645,'Raw -orders'!$A:$A,'Raw -orders'!$B:$E)</f>
        <v>767</v>
      </c>
      <c r="P2645">
        <v>31199</v>
      </c>
      <c r="Q2645" s="1">
        <v>44206</v>
      </c>
      <c r="R2645" s="1">
        <v>44215</v>
      </c>
      <c r="S2645" t="str" cm="1">
        <f t="array" ref="S2645:Z2645">_xlfn.XLOOKUP($O2645,'Raw - customers'!$A:$A,'Raw - customers'!$B:$I)</f>
        <v>Waylin Gasson</v>
      </c>
      <c r="T2645" t="str">
        <v>Genderqueer</v>
      </c>
      <c r="U2645">
        <v>37</v>
      </c>
      <c r="V2645" t="str">
        <v>69 Sebastian Estate DrSuite 727</v>
      </c>
      <c r="W2645">
        <v>6349</v>
      </c>
      <c r="X2645" t="str">
        <v>West Kai</v>
      </c>
      <c r="Y2645" t="str">
        <v>South Australia</v>
      </c>
      <c r="Z2645" t="str">
        <v>Australia</v>
      </c>
      <c r="AA2645">
        <v>1</v>
      </c>
      <c r="AB2645" s="3" t="str">
        <f t="shared" si="83"/>
        <v>0 to 10</v>
      </c>
      <c r="AM2645" s="6">
        <v>767</v>
      </c>
      <c r="AN2645" s="6" t="s">
        <v>1345</v>
      </c>
    </row>
    <row r="2646" spans="1:40" x14ac:dyDescent="0.25">
      <c r="A2646">
        <v>2644</v>
      </c>
      <c r="B2646">
        <v>529</v>
      </c>
      <c r="C2646">
        <v>937</v>
      </c>
      <c r="D2646">
        <v>96</v>
      </c>
      <c r="E2646">
        <v>3</v>
      </c>
      <c r="F2646">
        <v>288</v>
      </c>
      <c r="G2646">
        <v>1</v>
      </c>
      <c r="H2646" t="str">
        <f>VLOOKUP($C2646,'Raw-products'!$A$2:$H$1261,MATCH(H$1,'Raw-products'!$A$1:$H$1,0))</f>
        <v>Trousers</v>
      </c>
      <c r="I2646" t="str">
        <f>VLOOKUP($C2646,'Raw-products'!$A$2:$H$1261,MATCH(I$1,'Raw-products'!$A$1:$H$1,0))</f>
        <v>Drawstring</v>
      </c>
      <c r="J2646" t="str">
        <f>VLOOKUP($C2646,'Raw-products'!$A$2:$H$1261,MATCH(J$1,'Raw-products'!$A$1:$H$1,0))</f>
        <v>M</v>
      </c>
      <c r="K2646" t="str">
        <f>VLOOKUP($C2646,'Raw-products'!$A$2:$H$1261,MATCH(K$1,'Raw-products'!$A$1:$H$1,0))</f>
        <v>indigo</v>
      </c>
      <c r="L2646">
        <f>VLOOKUP($C2646,'Raw-products'!$A$2:$H$1261,MATCH(L$1,'Raw-products'!$A$1:$H$1,0))</f>
        <v>104</v>
      </c>
      <c r="M2646">
        <f>VLOOKUP($C2646,'Raw-products'!$A$2:$H$1261,MATCH(M$1,'Raw-products'!$A$1:$H$1,0))</f>
        <v>58</v>
      </c>
      <c r="N2646" s="5">
        <f t="shared" si="82"/>
        <v>6032</v>
      </c>
      <c r="O2646" cm="1">
        <f t="array" ref="O2646:R2646">_xlfn.XLOOKUP($B2646,'Raw -orders'!$A:$A,'Raw -orders'!$B:$E)</f>
        <v>767</v>
      </c>
      <c r="P2646">
        <v>31199</v>
      </c>
      <c r="Q2646" s="1">
        <v>44206</v>
      </c>
      <c r="R2646" s="1">
        <v>44215</v>
      </c>
      <c r="S2646" t="str" cm="1">
        <f t="array" ref="S2646:Z2646">_xlfn.XLOOKUP($O2646,'Raw - customers'!$A:$A,'Raw - customers'!$B:$I)</f>
        <v>Waylin Gasson</v>
      </c>
      <c r="T2646" t="str">
        <v>Genderqueer</v>
      </c>
      <c r="U2646">
        <v>37</v>
      </c>
      <c r="V2646" t="str">
        <v>69 Sebastian Estate DrSuite 727</v>
      </c>
      <c r="W2646">
        <v>6349</v>
      </c>
      <c r="X2646" t="str">
        <v>West Kai</v>
      </c>
      <c r="Y2646" t="str">
        <v>South Australia</v>
      </c>
      <c r="Z2646" t="str">
        <v>Australia</v>
      </c>
      <c r="AA2646">
        <v>1</v>
      </c>
      <c r="AB2646" s="3" t="str">
        <f t="shared" si="83"/>
        <v>0 to 10</v>
      </c>
      <c r="AM2646" s="6">
        <v>767</v>
      </c>
      <c r="AN2646" s="6" t="s">
        <v>1345</v>
      </c>
    </row>
    <row r="2647" spans="1:40" x14ac:dyDescent="0.25">
      <c r="A2647">
        <v>2645</v>
      </c>
      <c r="B2647">
        <v>529</v>
      </c>
      <c r="C2647">
        <v>1194</v>
      </c>
      <c r="D2647">
        <v>105</v>
      </c>
      <c r="E2647">
        <v>2</v>
      </c>
      <c r="F2647">
        <v>210</v>
      </c>
      <c r="G2647">
        <v>1</v>
      </c>
      <c r="H2647" t="str">
        <f>VLOOKUP($C2647,'Raw-products'!$A$2:$H$1261,MATCH(H$1,'Raw-products'!$A$1:$H$1,0))</f>
        <v>Trousers</v>
      </c>
      <c r="I2647" t="str">
        <f>VLOOKUP($C2647,'Raw-products'!$A$2:$H$1261,MATCH(I$1,'Raw-products'!$A$1:$H$1,0))</f>
        <v>Pleated</v>
      </c>
      <c r="J2647" t="str">
        <f>VLOOKUP($C2647,'Raw-products'!$A$2:$H$1261,MATCH(J$1,'Raw-products'!$A$1:$H$1,0))</f>
        <v>XL</v>
      </c>
      <c r="K2647" t="str">
        <f>VLOOKUP($C2647,'Raw-products'!$A$2:$H$1261,MATCH(K$1,'Raw-products'!$A$1:$H$1,0))</f>
        <v>red</v>
      </c>
      <c r="L2647">
        <f>VLOOKUP($C2647,'Raw-products'!$A$2:$H$1261,MATCH(L$1,'Raw-products'!$A$1:$H$1,0))</f>
        <v>90</v>
      </c>
      <c r="M2647">
        <f>VLOOKUP($C2647,'Raw-products'!$A$2:$H$1261,MATCH(M$1,'Raw-products'!$A$1:$H$1,0))</f>
        <v>58</v>
      </c>
      <c r="N2647" s="5">
        <f t="shared" si="82"/>
        <v>5220</v>
      </c>
      <c r="O2647" cm="1">
        <f t="array" ref="O2647:R2647">_xlfn.XLOOKUP($B2647,'Raw -orders'!$A:$A,'Raw -orders'!$B:$E)</f>
        <v>767</v>
      </c>
      <c r="P2647">
        <v>31199</v>
      </c>
      <c r="Q2647" s="1">
        <v>44206</v>
      </c>
      <c r="R2647" s="1">
        <v>44215</v>
      </c>
      <c r="S2647" t="str" cm="1">
        <f t="array" ref="S2647:Z2647">_xlfn.XLOOKUP($O2647,'Raw - customers'!$A:$A,'Raw - customers'!$B:$I)</f>
        <v>Waylin Gasson</v>
      </c>
      <c r="T2647" t="str">
        <v>Genderqueer</v>
      </c>
      <c r="U2647">
        <v>37</v>
      </c>
      <c r="V2647" t="str">
        <v>69 Sebastian Estate DrSuite 727</v>
      </c>
      <c r="W2647">
        <v>6349</v>
      </c>
      <c r="X2647" t="str">
        <v>West Kai</v>
      </c>
      <c r="Y2647" t="str">
        <v>South Australia</v>
      </c>
      <c r="Z2647" t="str">
        <v>Australia</v>
      </c>
      <c r="AA2647">
        <v>1</v>
      </c>
      <c r="AB2647" s="3" t="str">
        <f t="shared" si="83"/>
        <v>0 to 10</v>
      </c>
      <c r="AM2647" s="6">
        <v>767</v>
      </c>
      <c r="AN2647" s="6" t="s">
        <v>1345</v>
      </c>
    </row>
    <row r="2648" spans="1:40" x14ac:dyDescent="0.25">
      <c r="A2648">
        <v>2646</v>
      </c>
      <c r="B2648">
        <v>530</v>
      </c>
      <c r="C2648">
        <v>1073</v>
      </c>
      <c r="D2648">
        <v>93</v>
      </c>
      <c r="E2648">
        <v>3</v>
      </c>
      <c r="F2648">
        <v>279</v>
      </c>
      <c r="G2648">
        <v>1</v>
      </c>
      <c r="H2648" t="str">
        <f>VLOOKUP($C2648,'Raw-products'!$A$2:$H$1261,MATCH(H$1,'Raw-products'!$A$1:$H$1,0))</f>
        <v>Trousers</v>
      </c>
      <c r="I2648" t="str">
        <f>VLOOKUP($C2648,'Raw-products'!$A$2:$H$1261,MATCH(I$1,'Raw-products'!$A$1:$H$1,0))</f>
        <v>Joggers</v>
      </c>
      <c r="J2648" t="str">
        <f>VLOOKUP($C2648,'Raw-products'!$A$2:$H$1261,MATCH(J$1,'Raw-products'!$A$1:$H$1,0))</f>
        <v>L</v>
      </c>
      <c r="K2648" t="str">
        <f>VLOOKUP($C2648,'Raw-products'!$A$2:$H$1261,MATCH(K$1,'Raw-products'!$A$1:$H$1,0))</f>
        <v>blue</v>
      </c>
      <c r="L2648">
        <f>VLOOKUP($C2648,'Raw-products'!$A$2:$H$1261,MATCH(L$1,'Raw-products'!$A$1:$H$1,0))</f>
        <v>94</v>
      </c>
      <c r="M2648">
        <f>VLOOKUP($C2648,'Raw-products'!$A$2:$H$1261,MATCH(M$1,'Raw-products'!$A$1:$H$1,0))</f>
        <v>75</v>
      </c>
      <c r="N2648" s="5">
        <f t="shared" si="82"/>
        <v>7050</v>
      </c>
      <c r="O2648" cm="1">
        <f t="array" ref="O2648:R2648">_xlfn.XLOOKUP($B2648,'Raw -orders'!$A:$A,'Raw -orders'!$B:$E)</f>
        <v>467</v>
      </c>
      <c r="P2648">
        <v>20275</v>
      </c>
      <c r="Q2648" s="1">
        <v>44203</v>
      </c>
      <c r="R2648" s="1">
        <v>44219</v>
      </c>
      <c r="S2648" t="str" cm="1">
        <f t="array" ref="S2648:Z2648">_xlfn.XLOOKUP($O2648,'Raw - customers'!$A:$A,'Raw - customers'!$B:$I)</f>
        <v>Cacilie Forrestill</v>
      </c>
      <c r="T2648" t="str">
        <v>Bigender</v>
      </c>
      <c r="U2648">
        <v>53</v>
      </c>
      <c r="V2648" t="str">
        <v>0189 Anna KnollSuite 703</v>
      </c>
      <c r="W2648">
        <v>7040</v>
      </c>
      <c r="X2648" t="str">
        <v>O'reillychester</v>
      </c>
      <c r="Y2648" t="str">
        <v>South Australia</v>
      </c>
      <c r="Z2648" t="str">
        <v>Australia</v>
      </c>
      <c r="AA2648">
        <v>1</v>
      </c>
      <c r="AB2648" s="3" t="str">
        <f t="shared" si="83"/>
        <v>10 to 20</v>
      </c>
      <c r="AM2648" s="6">
        <v>467</v>
      </c>
      <c r="AN2648" s="6" t="s">
        <v>1345</v>
      </c>
    </row>
    <row r="2649" spans="1:40" x14ac:dyDescent="0.25">
      <c r="A2649">
        <v>2647</v>
      </c>
      <c r="B2649">
        <v>530</v>
      </c>
      <c r="C2649">
        <v>274</v>
      </c>
      <c r="D2649">
        <v>95</v>
      </c>
      <c r="E2649">
        <v>2</v>
      </c>
      <c r="F2649">
        <v>190</v>
      </c>
      <c r="G2649">
        <v>1</v>
      </c>
      <c r="H2649" t="str">
        <f>VLOOKUP($C2649,'Raw-products'!$A$2:$H$1261,MATCH(H$1,'Raw-products'!$A$1:$H$1,0))</f>
        <v>Shirt</v>
      </c>
      <c r="I2649" t="str">
        <f>VLOOKUP($C2649,'Raw-products'!$A$2:$H$1261,MATCH(I$1,'Raw-products'!$A$1:$H$1,0))</f>
        <v>Polo</v>
      </c>
      <c r="J2649" t="str">
        <f>VLOOKUP($C2649,'Raw-products'!$A$2:$H$1261,MATCH(J$1,'Raw-products'!$A$1:$H$1,0))</f>
        <v>XL</v>
      </c>
      <c r="K2649" t="str">
        <f>VLOOKUP($C2649,'Raw-products'!$A$2:$H$1261,MATCH(K$1,'Raw-products'!$A$1:$H$1,0))</f>
        <v>indigo</v>
      </c>
      <c r="L2649">
        <f>VLOOKUP($C2649,'Raw-products'!$A$2:$H$1261,MATCH(L$1,'Raw-products'!$A$1:$H$1,0))</f>
        <v>117</v>
      </c>
      <c r="M2649">
        <f>VLOOKUP($C2649,'Raw-products'!$A$2:$H$1261,MATCH(M$1,'Raw-products'!$A$1:$H$1,0))</f>
        <v>56</v>
      </c>
      <c r="N2649" s="5">
        <f t="shared" si="82"/>
        <v>6552</v>
      </c>
      <c r="O2649" cm="1">
        <f t="array" ref="O2649:R2649">_xlfn.XLOOKUP($B2649,'Raw -orders'!$A:$A,'Raw -orders'!$B:$E)</f>
        <v>467</v>
      </c>
      <c r="P2649">
        <v>20275</v>
      </c>
      <c r="Q2649" s="1">
        <v>44203</v>
      </c>
      <c r="R2649" s="1">
        <v>44219</v>
      </c>
      <c r="S2649" t="str" cm="1">
        <f t="array" ref="S2649:Z2649">_xlfn.XLOOKUP($O2649,'Raw - customers'!$A:$A,'Raw - customers'!$B:$I)</f>
        <v>Cacilie Forrestill</v>
      </c>
      <c r="T2649" t="str">
        <v>Bigender</v>
      </c>
      <c r="U2649">
        <v>53</v>
      </c>
      <c r="V2649" t="str">
        <v>0189 Anna KnollSuite 703</v>
      </c>
      <c r="W2649">
        <v>7040</v>
      </c>
      <c r="X2649" t="str">
        <v>O'reillychester</v>
      </c>
      <c r="Y2649" t="str">
        <v>South Australia</v>
      </c>
      <c r="Z2649" t="str">
        <v>Australia</v>
      </c>
      <c r="AA2649">
        <v>1</v>
      </c>
      <c r="AB2649" s="3" t="str">
        <f t="shared" si="83"/>
        <v>10 to 20</v>
      </c>
      <c r="AM2649" s="6">
        <v>467</v>
      </c>
      <c r="AN2649" s="6" t="s">
        <v>1345</v>
      </c>
    </row>
    <row r="2650" spans="1:40" x14ac:dyDescent="0.25">
      <c r="A2650">
        <v>2648</v>
      </c>
      <c r="B2650">
        <v>530</v>
      </c>
      <c r="C2650">
        <v>757</v>
      </c>
      <c r="D2650">
        <v>109</v>
      </c>
      <c r="E2650">
        <v>3</v>
      </c>
      <c r="F2650">
        <v>327</v>
      </c>
      <c r="G2650">
        <v>1</v>
      </c>
      <c r="H2650" t="str">
        <f>VLOOKUP($C2650,'Raw-products'!$A$2:$H$1261,MATCH(H$1,'Raw-products'!$A$1:$H$1,0))</f>
        <v>Jacket</v>
      </c>
      <c r="I2650" t="str">
        <f>VLOOKUP($C2650,'Raw-products'!$A$2:$H$1261,MATCH(I$1,'Raw-products'!$A$1:$H$1,0))</f>
        <v>Peacoat</v>
      </c>
      <c r="J2650" t="str">
        <f>VLOOKUP($C2650,'Raw-products'!$A$2:$H$1261,MATCH(J$1,'Raw-products'!$A$1:$H$1,0))</f>
        <v>M</v>
      </c>
      <c r="K2650" t="str">
        <f>VLOOKUP($C2650,'Raw-products'!$A$2:$H$1261,MATCH(K$1,'Raw-products'!$A$1:$H$1,0))</f>
        <v>blue</v>
      </c>
      <c r="L2650">
        <f>VLOOKUP($C2650,'Raw-products'!$A$2:$H$1261,MATCH(L$1,'Raw-products'!$A$1:$H$1,0))</f>
        <v>102</v>
      </c>
      <c r="M2650">
        <f>VLOOKUP($C2650,'Raw-products'!$A$2:$H$1261,MATCH(M$1,'Raw-products'!$A$1:$H$1,0))</f>
        <v>71</v>
      </c>
      <c r="N2650" s="5">
        <f t="shared" si="82"/>
        <v>7242</v>
      </c>
      <c r="O2650" cm="1">
        <f t="array" ref="O2650:R2650">_xlfn.XLOOKUP($B2650,'Raw -orders'!$A:$A,'Raw -orders'!$B:$E)</f>
        <v>467</v>
      </c>
      <c r="P2650">
        <v>20275</v>
      </c>
      <c r="Q2650" s="1">
        <v>44203</v>
      </c>
      <c r="R2650" s="1">
        <v>44219</v>
      </c>
      <c r="S2650" t="str" cm="1">
        <f t="array" ref="S2650:Z2650">_xlfn.XLOOKUP($O2650,'Raw - customers'!$A:$A,'Raw - customers'!$B:$I)</f>
        <v>Cacilie Forrestill</v>
      </c>
      <c r="T2650" t="str">
        <v>Bigender</v>
      </c>
      <c r="U2650">
        <v>53</v>
      </c>
      <c r="V2650" t="str">
        <v>0189 Anna KnollSuite 703</v>
      </c>
      <c r="W2650">
        <v>7040</v>
      </c>
      <c r="X2650" t="str">
        <v>O'reillychester</v>
      </c>
      <c r="Y2650" t="str">
        <v>South Australia</v>
      </c>
      <c r="Z2650" t="str">
        <v>Australia</v>
      </c>
      <c r="AA2650">
        <v>1</v>
      </c>
      <c r="AB2650" s="3" t="str">
        <f t="shared" si="83"/>
        <v>10 to 20</v>
      </c>
      <c r="AM2650" s="6">
        <v>467</v>
      </c>
      <c r="AN2650" s="6" t="s">
        <v>1345</v>
      </c>
    </row>
    <row r="2651" spans="1:40" x14ac:dyDescent="0.25">
      <c r="A2651">
        <v>2649</v>
      </c>
      <c r="B2651">
        <v>530</v>
      </c>
      <c r="C2651">
        <v>277</v>
      </c>
      <c r="D2651">
        <v>95</v>
      </c>
      <c r="E2651">
        <v>2</v>
      </c>
      <c r="F2651">
        <v>190</v>
      </c>
      <c r="G2651">
        <v>1</v>
      </c>
      <c r="H2651" t="str">
        <f>VLOOKUP($C2651,'Raw-products'!$A$2:$H$1261,MATCH(H$1,'Raw-products'!$A$1:$H$1,0))</f>
        <v>Shirt</v>
      </c>
      <c r="I2651" t="str">
        <f>VLOOKUP($C2651,'Raw-products'!$A$2:$H$1261,MATCH(I$1,'Raw-products'!$A$1:$H$1,0))</f>
        <v>Polo</v>
      </c>
      <c r="J2651" t="str">
        <f>VLOOKUP($C2651,'Raw-products'!$A$2:$H$1261,MATCH(J$1,'Raw-products'!$A$1:$H$1,0))</f>
        <v>M</v>
      </c>
      <c r="K2651" t="str">
        <f>VLOOKUP($C2651,'Raw-products'!$A$2:$H$1261,MATCH(K$1,'Raw-products'!$A$1:$H$1,0))</f>
        <v>violet</v>
      </c>
      <c r="L2651">
        <f>VLOOKUP($C2651,'Raw-products'!$A$2:$H$1261,MATCH(L$1,'Raw-products'!$A$1:$H$1,0))</f>
        <v>117</v>
      </c>
      <c r="M2651">
        <f>VLOOKUP($C2651,'Raw-products'!$A$2:$H$1261,MATCH(M$1,'Raw-products'!$A$1:$H$1,0))</f>
        <v>77</v>
      </c>
      <c r="N2651" s="5">
        <f t="shared" si="82"/>
        <v>9009</v>
      </c>
      <c r="O2651" cm="1">
        <f t="array" ref="O2651:R2651">_xlfn.XLOOKUP($B2651,'Raw -orders'!$A:$A,'Raw -orders'!$B:$E)</f>
        <v>467</v>
      </c>
      <c r="P2651">
        <v>20275</v>
      </c>
      <c r="Q2651" s="1">
        <v>44203</v>
      </c>
      <c r="R2651" s="1">
        <v>44219</v>
      </c>
      <c r="S2651" t="str" cm="1">
        <f t="array" ref="S2651:Z2651">_xlfn.XLOOKUP($O2651,'Raw - customers'!$A:$A,'Raw - customers'!$B:$I)</f>
        <v>Cacilie Forrestill</v>
      </c>
      <c r="T2651" t="str">
        <v>Bigender</v>
      </c>
      <c r="U2651">
        <v>53</v>
      </c>
      <c r="V2651" t="str">
        <v>0189 Anna KnollSuite 703</v>
      </c>
      <c r="W2651">
        <v>7040</v>
      </c>
      <c r="X2651" t="str">
        <v>O'reillychester</v>
      </c>
      <c r="Y2651" t="str">
        <v>South Australia</v>
      </c>
      <c r="Z2651" t="str">
        <v>Australia</v>
      </c>
      <c r="AA2651">
        <v>1</v>
      </c>
      <c r="AB2651" s="3" t="str">
        <f t="shared" si="83"/>
        <v>10 to 20</v>
      </c>
      <c r="AM2651" s="6">
        <v>467</v>
      </c>
      <c r="AN2651" s="6" t="s">
        <v>1345</v>
      </c>
    </row>
    <row r="2652" spans="1:40" x14ac:dyDescent="0.25">
      <c r="A2652">
        <v>2650</v>
      </c>
      <c r="B2652">
        <v>530</v>
      </c>
      <c r="C2652">
        <v>718</v>
      </c>
      <c r="D2652">
        <v>119</v>
      </c>
      <c r="E2652">
        <v>1</v>
      </c>
      <c r="F2652">
        <v>119</v>
      </c>
      <c r="G2652">
        <v>1</v>
      </c>
      <c r="H2652" t="str">
        <f>VLOOKUP($C2652,'Raw-products'!$A$2:$H$1261,MATCH(H$1,'Raw-products'!$A$1:$H$1,0))</f>
        <v>Jacket</v>
      </c>
      <c r="I2652" t="str">
        <f>VLOOKUP($C2652,'Raw-products'!$A$2:$H$1261,MATCH(I$1,'Raw-products'!$A$1:$H$1,0))</f>
        <v>Trench Coat</v>
      </c>
      <c r="J2652" t="str">
        <f>VLOOKUP($C2652,'Raw-products'!$A$2:$H$1261,MATCH(J$1,'Raw-products'!$A$1:$H$1,0))</f>
        <v>L</v>
      </c>
      <c r="K2652" t="str">
        <f>VLOOKUP($C2652,'Raw-products'!$A$2:$H$1261,MATCH(K$1,'Raw-products'!$A$1:$H$1,0))</f>
        <v>green</v>
      </c>
      <c r="L2652">
        <f>VLOOKUP($C2652,'Raw-products'!$A$2:$H$1261,MATCH(L$1,'Raw-products'!$A$1:$H$1,0))</f>
        <v>112</v>
      </c>
      <c r="M2652">
        <f>VLOOKUP($C2652,'Raw-products'!$A$2:$H$1261,MATCH(M$1,'Raw-products'!$A$1:$H$1,0))</f>
        <v>73</v>
      </c>
      <c r="N2652" s="5">
        <f t="shared" si="82"/>
        <v>8176</v>
      </c>
      <c r="O2652" cm="1">
        <f t="array" ref="O2652:R2652">_xlfn.XLOOKUP($B2652,'Raw -orders'!$A:$A,'Raw -orders'!$B:$E)</f>
        <v>467</v>
      </c>
      <c r="P2652">
        <v>20275</v>
      </c>
      <c r="Q2652" s="1">
        <v>44203</v>
      </c>
      <c r="R2652" s="1">
        <v>44219</v>
      </c>
      <c r="S2652" t="str" cm="1">
        <f t="array" ref="S2652:Z2652">_xlfn.XLOOKUP($O2652,'Raw - customers'!$A:$A,'Raw - customers'!$B:$I)</f>
        <v>Cacilie Forrestill</v>
      </c>
      <c r="T2652" t="str">
        <v>Bigender</v>
      </c>
      <c r="U2652">
        <v>53</v>
      </c>
      <c r="V2652" t="str">
        <v>0189 Anna KnollSuite 703</v>
      </c>
      <c r="W2652">
        <v>7040</v>
      </c>
      <c r="X2652" t="str">
        <v>O'reillychester</v>
      </c>
      <c r="Y2652" t="str">
        <v>South Australia</v>
      </c>
      <c r="Z2652" t="str">
        <v>Australia</v>
      </c>
      <c r="AA2652">
        <v>1</v>
      </c>
      <c r="AB2652" s="3" t="str">
        <f t="shared" si="83"/>
        <v>10 to 20</v>
      </c>
      <c r="AM2652" s="6">
        <v>467</v>
      </c>
      <c r="AN2652" s="6" t="s">
        <v>1345</v>
      </c>
    </row>
    <row r="2653" spans="1:40" x14ac:dyDescent="0.25">
      <c r="A2653">
        <v>2651</v>
      </c>
      <c r="B2653">
        <v>530</v>
      </c>
      <c r="C2653">
        <v>1124</v>
      </c>
      <c r="D2653">
        <v>102</v>
      </c>
      <c r="E2653">
        <v>3</v>
      </c>
      <c r="F2653">
        <v>306</v>
      </c>
      <c r="G2653">
        <v>1</v>
      </c>
      <c r="H2653" t="str">
        <f>VLOOKUP($C2653,'Raw-products'!$A$2:$H$1261,MATCH(H$1,'Raw-products'!$A$1:$H$1,0))</f>
        <v>Trousers</v>
      </c>
      <c r="I2653" t="str">
        <f>VLOOKUP($C2653,'Raw-products'!$A$2:$H$1261,MATCH(I$1,'Raw-products'!$A$1:$H$1,0))</f>
        <v>Cargo Pants</v>
      </c>
      <c r="J2653" t="str">
        <f>VLOOKUP($C2653,'Raw-products'!$A$2:$H$1261,MATCH(J$1,'Raw-products'!$A$1:$H$1,0))</f>
        <v>XL</v>
      </c>
      <c r="K2653" t="str">
        <f>VLOOKUP($C2653,'Raw-products'!$A$2:$H$1261,MATCH(K$1,'Raw-products'!$A$1:$H$1,0))</f>
        <v>red</v>
      </c>
      <c r="L2653">
        <f>VLOOKUP($C2653,'Raw-products'!$A$2:$H$1261,MATCH(L$1,'Raw-products'!$A$1:$H$1,0))</f>
        <v>106</v>
      </c>
      <c r="M2653">
        <f>VLOOKUP($C2653,'Raw-products'!$A$2:$H$1261,MATCH(M$1,'Raw-products'!$A$1:$H$1,0))</f>
        <v>45</v>
      </c>
      <c r="N2653" s="5">
        <f t="shared" si="82"/>
        <v>4770</v>
      </c>
      <c r="O2653" cm="1">
        <f t="array" ref="O2653:R2653">_xlfn.XLOOKUP($B2653,'Raw -orders'!$A:$A,'Raw -orders'!$B:$E)</f>
        <v>467</v>
      </c>
      <c r="P2653">
        <v>20275</v>
      </c>
      <c r="Q2653" s="1">
        <v>44203</v>
      </c>
      <c r="R2653" s="1">
        <v>44219</v>
      </c>
      <c r="S2653" t="str" cm="1">
        <f t="array" ref="S2653:Z2653">_xlfn.XLOOKUP($O2653,'Raw - customers'!$A:$A,'Raw - customers'!$B:$I)</f>
        <v>Cacilie Forrestill</v>
      </c>
      <c r="T2653" t="str">
        <v>Bigender</v>
      </c>
      <c r="U2653">
        <v>53</v>
      </c>
      <c r="V2653" t="str">
        <v>0189 Anna KnollSuite 703</v>
      </c>
      <c r="W2653">
        <v>7040</v>
      </c>
      <c r="X2653" t="str">
        <v>O'reillychester</v>
      </c>
      <c r="Y2653" t="str">
        <v>South Australia</v>
      </c>
      <c r="Z2653" t="str">
        <v>Australia</v>
      </c>
      <c r="AA2653">
        <v>1</v>
      </c>
      <c r="AB2653" s="3" t="str">
        <f t="shared" si="83"/>
        <v>10 to 20</v>
      </c>
      <c r="AM2653" s="6">
        <v>467</v>
      </c>
      <c r="AN2653" s="6" t="s">
        <v>1345</v>
      </c>
    </row>
    <row r="2654" spans="1:40" x14ac:dyDescent="0.25">
      <c r="A2654">
        <v>2652</v>
      </c>
      <c r="B2654">
        <v>530</v>
      </c>
      <c r="C2654">
        <v>657</v>
      </c>
      <c r="D2654">
        <v>93</v>
      </c>
      <c r="E2654">
        <v>1</v>
      </c>
      <c r="F2654">
        <v>93</v>
      </c>
      <c r="G2654">
        <v>1</v>
      </c>
      <c r="H2654" t="str">
        <f>VLOOKUP($C2654,'Raw-products'!$A$2:$H$1261,MATCH(H$1,'Raw-products'!$A$1:$H$1,0))</f>
        <v>Jacket</v>
      </c>
      <c r="I2654" t="str">
        <f>VLOOKUP($C2654,'Raw-products'!$A$2:$H$1261,MATCH(I$1,'Raw-products'!$A$1:$H$1,0))</f>
        <v>Coach</v>
      </c>
      <c r="J2654" t="str">
        <f>VLOOKUP($C2654,'Raw-products'!$A$2:$H$1261,MATCH(J$1,'Raw-products'!$A$1:$H$1,0))</f>
        <v>M</v>
      </c>
      <c r="K2654" t="str">
        <f>VLOOKUP($C2654,'Raw-products'!$A$2:$H$1261,MATCH(K$1,'Raw-products'!$A$1:$H$1,0))</f>
        <v>indigo</v>
      </c>
      <c r="L2654">
        <f>VLOOKUP($C2654,'Raw-products'!$A$2:$H$1261,MATCH(L$1,'Raw-products'!$A$1:$H$1,0))</f>
        <v>115</v>
      </c>
      <c r="M2654">
        <f>VLOOKUP($C2654,'Raw-products'!$A$2:$H$1261,MATCH(M$1,'Raw-products'!$A$1:$H$1,0))</f>
        <v>64</v>
      </c>
      <c r="N2654" s="5">
        <f t="shared" si="82"/>
        <v>7360</v>
      </c>
      <c r="O2654" cm="1">
        <f t="array" ref="O2654:R2654">_xlfn.XLOOKUP($B2654,'Raw -orders'!$A:$A,'Raw -orders'!$B:$E)</f>
        <v>467</v>
      </c>
      <c r="P2654">
        <v>20275</v>
      </c>
      <c r="Q2654" s="1">
        <v>44203</v>
      </c>
      <c r="R2654" s="1">
        <v>44219</v>
      </c>
      <c r="S2654" t="str" cm="1">
        <f t="array" ref="S2654:Z2654">_xlfn.XLOOKUP($O2654,'Raw - customers'!$A:$A,'Raw - customers'!$B:$I)</f>
        <v>Cacilie Forrestill</v>
      </c>
      <c r="T2654" t="str">
        <v>Bigender</v>
      </c>
      <c r="U2654">
        <v>53</v>
      </c>
      <c r="V2654" t="str">
        <v>0189 Anna KnollSuite 703</v>
      </c>
      <c r="W2654">
        <v>7040</v>
      </c>
      <c r="X2654" t="str">
        <v>O'reillychester</v>
      </c>
      <c r="Y2654" t="str">
        <v>South Australia</v>
      </c>
      <c r="Z2654" t="str">
        <v>Australia</v>
      </c>
      <c r="AA2654">
        <v>1</v>
      </c>
      <c r="AB2654" s="3" t="str">
        <f t="shared" si="83"/>
        <v>10 to 20</v>
      </c>
      <c r="AM2654" s="6">
        <v>467</v>
      </c>
      <c r="AN2654" s="6" t="s">
        <v>1345</v>
      </c>
    </row>
    <row r="2655" spans="1:40" x14ac:dyDescent="0.25">
      <c r="A2655">
        <v>2653</v>
      </c>
      <c r="B2655">
        <v>530</v>
      </c>
      <c r="C2655">
        <v>703</v>
      </c>
      <c r="D2655">
        <v>119</v>
      </c>
      <c r="E2655">
        <v>2</v>
      </c>
      <c r="F2655">
        <v>238</v>
      </c>
      <c r="G2655">
        <v>1</v>
      </c>
      <c r="H2655" t="str">
        <f>VLOOKUP($C2655,'Raw-products'!$A$2:$H$1261,MATCH(H$1,'Raw-products'!$A$1:$H$1,0))</f>
        <v>Jacket</v>
      </c>
      <c r="I2655" t="str">
        <f>VLOOKUP($C2655,'Raw-products'!$A$2:$H$1261,MATCH(I$1,'Raw-products'!$A$1:$H$1,0))</f>
        <v>Trench Coat</v>
      </c>
      <c r="J2655" t="str">
        <f>VLOOKUP($C2655,'Raw-products'!$A$2:$H$1261,MATCH(J$1,'Raw-products'!$A$1:$H$1,0))</f>
        <v>L</v>
      </c>
      <c r="K2655" t="str">
        <f>VLOOKUP($C2655,'Raw-products'!$A$2:$H$1261,MATCH(K$1,'Raw-products'!$A$1:$H$1,0))</f>
        <v>red</v>
      </c>
      <c r="L2655">
        <f>VLOOKUP($C2655,'Raw-products'!$A$2:$H$1261,MATCH(L$1,'Raw-products'!$A$1:$H$1,0))</f>
        <v>112</v>
      </c>
      <c r="M2655">
        <f>VLOOKUP($C2655,'Raw-products'!$A$2:$H$1261,MATCH(M$1,'Raw-products'!$A$1:$H$1,0))</f>
        <v>70</v>
      </c>
      <c r="N2655" s="5">
        <f t="shared" si="82"/>
        <v>7840</v>
      </c>
      <c r="O2655" cm="1">
        <f t="array" ref="O2655:R2655">_xlfn.XLOOKUP($B2655,'Raw -orders'!$A:$A,'Raw -orders'!$B:$E)</f>
        <v>467</v>
      </c>
      <c r="P2655">
        <v>20275</v>
      </c>
      <c r="Q2655" s="1">
        <v>44203</v>
      </c>
      <c r="R2655" s="1">
        <v>44219</v>
      </c>
      <c r="S2655" t="str" cm="1">
        <f t="array" ref="S2655:Z2655">_xlfn.XLOOKUP($O2655,'Raw - customers'!$A:$A,'Raw - customers'!$B:$I)</f>
        <v>Cacilie Forrestill</v>
      </c>
      <c r="T2655" t="str">
        <v>Bigender</v>
      </c>
      <c r="U2655">
        <v>53</v>
      </c>
      <c r="V2655" t="str">
        <v>0189 Anna KnollSuite 703</v>
      </c>
      <c r="W2655">
        <v>7040</v>
      </c>
      <c r="X2655" t="str">
        <v>O'reillychester</v>
      </c>
      <c r="Y2655" t="str">
        <v>South Australia</v>
      </c>
      <c r="Z2655" t="str">
        <v>Australia</v>
      </c>
      <c r="AA2655">
        <v>1</v>
      </c>
      <c r="AB2655" s="3" t="str">
        <f t="shared" si="83"/>
        <v>10 to 20</v>
      </c>
      <c r="AM2655" s="6">
        <v>467</v>
      </c>
      <c r="AN2655" s="6" t="s">
        <v>1345</v>
      </c>
    </row>
    <row r="2656" spans="1:40" x14ac:dyDescent="0.25">
      <c r="A2656">
        <v>2654</v>
      </c>
      <c r="B2656">
        <v>530</v>
      </c>
      <c r="C2656">
        <v>458</v>
      </c>
      <c r="D2656">
        <v>118</v>
      </c>
      <c r="E2656">
        <v>2</v>
      </c>
      <c r="F2656">
        <v>236</v>
      </c>
      <c r="G2656">
        <v>1</v>
      </c>
      <c r="H2656" t="str">
        <f>VLOOKUP($C2656,'Raw-products'!$A$2:$H$1261,MATCH(H$1,'Raw-products'!$A$1:$H$1,0))</f>
        <v>Jacket</v>
      </c>
      <c r="I2656" t="str">
        <f>VLOOKUP($C2656,'Raw-products'!$A$2:$H$1261,MATCH(I$1,'Raw-products'!$A$1:$H$1,0))</f>
        <v>Puffer</v>
      </c>
      <c r="J2656" t="str">
        <f>VLOOKUP($C2656,'Raw-products'!$A$2:$H$1261,MATCH(J$1,'Raw-products'!$A$1:$H$1,0))</f>
        <v>L</v>
      </c>
      <c r="K2656" t="str">
        <f>VLOOKUP($C2656,'Raw-products'!$A$2:$H$1261,MATCH(K$1,'Raw-products'!$A$1:$H$1,0))</f>
        <v>red</v>
      </c>
      <c r="L2656">
        <f>VLOOKUP($C2656,'Raw-products'!$A$2:$H$1261,MATCH(L$1,'Raw-products'!$A$1:$H$1,0))</f>
        <v>110</v>
      </c>
      <c r="M2656">
        <f>VLOOKUP($C2656,'Raw-products'!$A$2:$H$1261,MATCH(M$1,'Raw-products'!$A$1:$H$1,0))</f>
        <v>44</v>
      </c>
      <c r="N2656" s="5">
        <f t="shared" si="82"/>
        <v>4840</v>
      </c>
      <c r="O2656" cm="1">
        <f t="array" ref="O2656:R2656">_xlfn.XLOOKUP($B2656,'Raw -orders'!$A:$A,'Raw -orders'!$B:$E)</f>
        <v>467</v>
      </c>
      <c r="P2656">
        <v>20275</v>
      </c>
      <c r="Q2656" s="1">
        <v>44203</v>
      </c>
      <c r="R2656" s="1">
        <v>44219</v>
      </c>
      <c r="S2656" t="str" cm="1">
        <f t="array" ref="S2656:Z2656">_xlfn.XLOOKUP($O2656,'Raw - customers'!$A:$A,'Raw - customers'!$B:$I)</f>
        <v>Cacilie Forrestill</v>
      </c>
      <c r="T2656" t="str">
        <v>Bigender</v>
      </c>
      <c r="U2656">
        <v>53</v>
      </c>
      <c r="V2656" t="str">
        <v>0189 Anna KnollSuite 703</v>
      </c>
      <c r="W2656">
        <v>7040</v>
      </c>
      <c r="X2656" t="str">
        <v>O'reillychester</v>
      </c>
      <c r="Y2656" t="str">
        <v>South Australia</v>
      </c>
      <c r="Z2656" t="str">
        <v>Australia</v>
      </c>
      <c r="AA2656">
        <v>1</v>
      </c>
      <c r="AB2656" s="3" t="str">
        <f t="shared" si="83"/>
        <v>10 to 20</v>
      </c>
      <c r="AM2656" s="6">
        <v>467</v>
      </c>
      <c r="AN2656" s="6" t="s">
        <v>1345</v>
      </c>
    </row>
    <row r="2657" spans="1:40" x14ac:dyDescent="0.25">
      <c r="A2657">
        <v>2655</v>
      </c>
      <c r="B2657">
        <v>530</v>
      </c>
      <c r="C2657">
        <v>719</v>
      </c>
      <c r="D2657">
        <v>119</v>
      </c>
      <c r="E2657">
        <v>3</v>
      </c>
      <c r="F2657">
        <v>357</v>
      </c>
      <c r="G2657">
        <v>1</v>
      </c>
      <c r="H2657" t="str">
        <f>VLOOKUP($C2657,'Raw-products'!$A$2:$H$1261,MATCH(H$1,'Raw-products'!$A$1:$H$1,0))</f>
        <v>Jacket</v>
      </c>
      <c r="I2657" t="str">
        <f>VLOOKUP($C2657,'Raw-products'!$A$2:$H$1261,MATCH(I$1,'Raw-products'!$A$1:$H$1,0))</f>
        <v>Trench Coat</v>
      </c>
      <c r="J2657" t="str">
        <f>VLOOKUP($C2657,'Raw-products'!$A$2:$H$1261,MATCH(J$1,'Raw-products'!$A$1:$H$1,0))</f>
        <v>XL</v>
      </c>
      <c r="K2657" t="str">
        <f>VLOOKUP($C2657,'Raw-products'!$A$2:$H$1261,MATCH(K$1,'Raw-products'!$A$1:$H$1,0))</f>
        <v>green</v>
      </c>
      <c r="L2657">
        <f>VLOOKUP($C2657,'Raw-products'!$A$2:$H$1261,MATCH(L$1,'Raw-products'!$A$1:$H$1,0))</f>
        <v>112</v>
      </c>
      <c r="M2657">
        <f>VLOOKUP($C2657,'Raw-products'!$A$2:$H$1261,MATCH(M$1,'Raw-products'!$A$1:$H$1,0))</f>
        <v>53</v>
      </c>
      <c r="N2657" s="5">
        <f t="shared" si="82"/>
        <v>5936</v>
      </c>
      <c r="O2657" cm="1">
        <f t="array" ref="O2657:R2657">_xlfn.XLOOKUP($B2657,'Raw -orders'!$A:$A,'Raw -orders'!$B:$E)</f>
        <v>467</v>
      </c>
      <c r="P2657">
        <v>20275</v>
      </c>
      <c r="Q2657" s="1">
        <v>44203</v>
      </c>
      <c r="R2657" s="1">
        <v>44219</v>
      </c>
      <c r="S2657" t="str" cm="1">
        <f t="array" ref="S2657:Z2657">_xlfn.XLOOKUP($O2657,'Raw - customers'!$A:$A,'Raw - customers'!$B:$I)</f>
        <v>Cacilie Forrestill</v>
      </c>
      <c r="T2657" t="str">
        <v>Bigender</v>
      </c>
      <c r="U2657">
        <v>53</v>
      </c>
      <c r="V2657" t="str">
        <v>0189 Anna KnollSuite 703</v>
      </c>
      <c r="W2657">
        <v>7040</v>
      </c>
      <c r="X2657" t="str">
        <v>O'reillychester</v>
      </c>
      <c r="Y2657" t="str">
        <v>South Australia</v>
      </c>
      <c r="Z2657" t="str">
        <v>Australia</v>
      </c>
      <c r="AA2657">
        <v>1</v>
      </c>
      <c r="AB2657" s="3" t="str">
        <f t="shared" si="83"/>
        <v>10 to 20</v>
      </c>
      <c r="AM2657" s="6">
        <v>467</v>
      </c>
      <c r="AN2657" s="6" t="s">
        <v>1345</v>
      </c>
    </row>
    <row r="2658" spans="1:40" x14ac:dyDescent="0.25">
      <c r="A2658">
        <v>2656</v>
      </c>
      <c r="B2658">
        <v>530</v>
      </c>
      <c r="C2658">
        <v>1097</v>
      </c>
      <c r="D2658">
        <v>115</v>
      </c>
      <c r="E2658">
        <v>1</v>
      </c>
      <c r="F2658">
        <v>115</v>
      </c>
      <c r="G2658">
        <v>1</v>
      </c>
      <c r="H2658" t="str">
        <f>VLOOKUP($C2658,'Raw-products'!$A$2:$H$1261,MATCH(H$1,'Raw-products'!$A$1:$H$1,0))</f>
        <v>Trousers</v>
      </c>
      <c r="I2658" t="str">
        <f>VLOOKUP($C2658,'Raw-products'!$A$2:$H$1261,MATCH(I$1,'Raw-products'!$A$1:$H$1,0))</f>
        <v>Cropped</v>
      </c>
      <c r="J2658" t="str">
        <f>VLOOKUP($C2658,'Raw-products'!$A$2:$H$1261,MATCH(J$1,'Raw-products'!$A$1:$H$1,0))</f>
        <v>M</v>
      </c>
      <c r="K2658" t="str">
        <f>VLOOKUP($C2658,'Raw-products'!$A$2:$H$1261,MATCH(K$1,'Raw-products'!$A$1:$H$1,0))</f>
        <v>yellow</v>
      </c>
      <c r="L2658">
        <f>VLOOKUP($C2658,'Raw-products'!$A$2:$H$1261,MATCH(L$1,'Raw-products'!$A$1:$H$1,0))</f>
        <v>99</v>
      </c>
      <c r="M2658">
        <f>VLOOKUP($C2658,'Raw-products'!$A$2:$H$1261,MATCH(M$1,'Raw-products'!$A$1:$H$1,0))</f>
        <v>41</v>
      </c>
      <c r="N2658" s="5">
        <f t="shared" si="82"/>
        <v>4059</v>
      </c>
      <c r="O2658" cm="1">
        <f t="array" ref="O2658:R2658">_xlfn.XLOOKUP($B2658,'Raw -orders'!$A:$A,'Raw -orders'!$B:$E)</f>
        <v>467</v>
      </c>
      <c r="P2658">
        <v>20275</v>
      </c>
      <c r="Q2658" s="1">
        <v>44203</v>
      </c>
      <c r="R2658" s="1">
        <v>44219</v>
      </c>
      <c r="S2658" t="str" cm="1">
        <f t="array" ref="S2658:Z2658">_xlfn.XLOOKUP($O2658,'Raw - customers'!$A:$A,'Raw - customers'!$B:$I)</f>
        <v>Cacilie Forrestill</v>
      </c>
      <c r="T2658" t="str">
        <v>Bigender</v>
      </c>
      <c r="U2658">
        <v>53</v>
      </c>
      <c r="V2658" t="str">
        <v>0189 Anna KnollSuite 703</v>
      </c>
      <c r="W2658">
        <v>7040</v>
      </c>
      <c r="X2658" t="str">
        <v>O'reillychester</v>
      </c>
      <c r="Y2658" t="str">
        <v>South Australia</v>
      </c>
      <c r="Z2658" t="str">
        <v>Australia</v>
      </c>
      <c r="AA2658">
        <v>1</v>
      </c>
      <c r="AB2658" s="3" t="str">
        <f t="shared" si="83"/>
        <v>10 to 20</v>
      </c>
      <c r="AM2658" s="6">
        <v>467</v>
      </c>
      <c r="AN2658" s="6" t="s">
        <v>1345</v>
      </c>
    </row>
    <row r="2659" spans="1:40" x14ac:dyDescent="0.25">
      <c r="A2659">
        <v>2657</v>
      </c>
      <c r="B2659">
        <v>531</v>
      </c>
      <c r="C2659">
        <v>611</v>
      </c>
      <c r="D2659">
        <v>112</v>
      </c>
      <c r="E2659">
        <v>2</v>
      </c>
      <c r="F2659">
        <v>224</v>
      </c>
      <c r="G2659">
        <v>1</v>
      </c>
      <c r="H2659" t="str">
        <f>VLOOKUP($C2659,'Raw-products'!$A$2:$H$1261,MATCH(H$1,'Raw-products'!$A$1:$H$1,0))</f>
        <v>Jacket</v>
      </c>
      <c r="I2659" t="str">
        <f>VLOOKUP($C2659,'Raw-products'!$A$2:$H$1261,MATCH(I$1,'Raw-products'!$A$1:$H$1,0))</f>
        <v>Cardigan</v>
      </c>
      <c r="J2659" t="str">
        <f>VLOOKUP($C2659,'Raw-products'!$A$2:$H$1261,MATCH(J$1,'Raw-products'!$A$1:$H$1,0))</f>
        <v>S</v>
      </c>
      <c r="K2659" t="str">
        <f>VLOOKUP($C2659,'Raw-products'!$A$2:$H$1261,MATCH(K$1,'Raw-products'!$A$1:$H$1,0))</f>
        <v>green</v>
      </c>
      <c r="L2659">
        <f>VLOOKUP($C2659,'Raw-products'!$A$2:$H$1261,MATCH(L$1,'Raw-products'!$A$1:$H$1,0))</f>
        <v>118</v>
      </c>
      <c r="M2659">
        <f>VLOOKUP($C2659,'Raw-products'!$A$2:$H$1261,MATCH(M$1,'Raw-products'!$A$1:$H$1,0))</f>
        <v>62</v>
      </c>
      <c r="N2659" s="5">
        <f t="shared" si="82"/>
        <v>7316</v>
      </c>
      <c r="O2659" cm="1">
        <f t="array" ref="O2659:R2659">_xlfn.XLOOKUP($B2659,'Raw -orders'!$A:$A,'Raw -orders'!$B:$E)</f>
        <v>742</v>
      </c>
      <c r="P2659">
        <v>26445</v>
      </c>
      <c r="Q2659" s="1">
        <v>44210</v>
      </c>
      <c r="R2659" s="1">
        <v>44235</v>
      </c>
      <c r="S2659" t="str" cm="1">
        <f t="array" ref="S2659:Z2659">_xlfn.XLOOKUP($O2659,'Raw - customers'!$A:$A,'Raw - customers'!$B:$I)</f>
        <v>Selestina Dauber</v>
      </c>
      <c r="T2659" t="str">
        <v>Polygender</v>
      </c>
      <c r="U2659">
        <v>44</v>
      </c>
      <c r="V2659" t="str">
        <v>275 Maddison Estate DrApt. 642</v>
      </c>
      <c r="W2659">
        <v>8642</v>
      </c>
      <c r="X2659" t="str">
        <v>Port Aliview</v>
      </c>
      <c r="Y2659" t="str">
        <v>Western Australia</v>
      </c>
      <c r="Z2659" t="str">
        <v>Australia</v>
      </c>
      <c r="AA2659">
        <v>1</v>
      </c>
      <c r="AB2659" s="3" t="str">
        <f t="shared" si="83"/>
        <v>20 to 30</v>
      </c>
      <c r="AM2659" s="6">
        <v>742</v>
      </c>
      <c r="AN2659" s="6" t="s">
        <v>1377</v>
      </c>
    </row>
    <row r="2660" spans="1:40" x14ac:dyDescent="0.25">
      <c r="A2660">
        <v>2658</v>
      </c>
      <c r="B2660">
        <v>531</v>
      </c>
      <c r="C2660">
        <v>829</v>
      </c>
      <c r="D2660">
        <v>117</v>
      </c>
      <c r="E2660">
        <v>2</v>
      </c>
      <c r="F2660">
        <v>234</v>
      </c>
      <c r="G2660">
        <v>1</v>
      </c>
      <c r="H2660" t="str">
        <f>VLOOKUP($C2660,'Raw-products'!$A$2:$H$1261,MATCH(H$1,'Raw-products'!$A$1:$H$1,0))</f>
        <v>Jacket</v>
      </c>
      <c r="I2660" t="str">
        <f>VLOOKUP($C2660,'Raw-products'!$A$2:$H$1261,MATCH(I$1,'Raw-products'!$A$1:$H$1,0))</f>
        <v>Shearling</v>
      </c>
      <c r="J2660" t="str">
        <f>VLOOKUP($C2660,'Raw-products'!$A$2:$H$1261,MATCH(J$1,'Raw-products'!$A$1:$H$1,0))</f>
        <v>XL</v>
      </c>
      <c r="K2660" t="str">
        <f>VLOOKUP($C2660,'Raw-products'!$A$2:$H$1261,MATCH(K$1,'Raw-products'!$A$1:$H$1,0))</f>
        <v>blue</v>
      </c>
      <c r="L2660">
        <f>VLOOKUP($C2660,'Raw-products'!$A$2:$H$1261,MATCH(L$1,'Raw-products'!$A$1:$H$1,0))</f>
        <v>95</v>
      </c>
      <c r="M2660">
        <f>VLOOKUP($C2660,'Raw-products'!$A$2:$H$1261,MATCH(M$1,'Raw-products'!$A$1:$H$1,0))</f>
        <v>79</v>
      </c>
      <c r="N2660" s="5">
        <f t="shared" si="82"/>
        <v>7505</v>
      </c>
      <c r="O2660" cm="1">
        <f t="array" ref="O2660:R2660">_xlfn.XLOOKUP($B2660,'Raw -orders'!$A:$A,'Raw -orders'!$B:$E)</f>
        <v>742</v>
      </c>
      <c r="P2660">
        <v>26445</v>
      </c>
      <c r="Q2660" s="1">
        <v>44210</v>
      </c>
      <c r="R2660" s="1">
        <v>44235</v>
      </c>
      <c r="S2660" t="str" cm="1">
        <f t="array" ref="S2660:Z2660">_xlfn.XLOOKUP($O2660,'Raw - customers'!$A:$A,'Raw - customers'!$B:$I)</f>
        <v>Selestina Dauber</v>
      </c>
      <c r="T2660" t="str">
        <v>Polygender</v>
      </c>
      <c r="U2660">
        <v>44</v>
      </c>
      <c r="V2660" t="str">
        <v>275 Maddison Estate DrApt. 642</v>
      </c>
      <c r="W2660">
        <v>8642</v>
      </c>
      <c r="X2660" t="str">
        <v>Port Aliview</v>
      </c>
      <c r="Y2660" t="str">
        <v>Western Australia</v>
      </c>
      <c r="Z2660" t="str">
        <v>Australia</v>
      </c>
      <c r="AA2660">
        <v>1</v>
      </c>
      <c r="AB2660" s="3" t="str">
        <f t="shared" si="83"/>
        <v>20 to 30</v>
      </c>
      <c r="AM2660" s="6">
        <v>742</v>
      </c>
      <c r="AN2660" s="6" t="s">
        <v>1377</v>
      </c>
    </row>
    <row r="2661" spans="1:40" x14ac:dyDescent="0.25">
      <c r="A2661">
        <v>2659</v>
      </c>
      <c r="B2661">
        <v>531</v>
      </c>
      <c r="C2661">
        <v>466</v>
      </c>
      <c r="D2661">
        <v>118</v>
      </c>
      <c r="E2661">
        <v>2</v>
      </c>
      <c r="F2661">
        <v>236</v>
      </c>
      <c r="G2661">
        <v>1</v>
      </c>
      <c r="H2661" t="str">
        <f>VLOOKUP($C2661,'Raw-products'!$A$2:$H$1261,MATCH(H$1,'Raw-products'!$A$1:$H$1,0))</f>
        <v>Jacket</v>
      </c>
      <c r="I2661" t="str">
        <f>VLOOKUP($C2661,'Raw-products'!$A$2:$H$1261,MATCH(I$1,'Raw-products'!$A$1:$H$1,0))</f>
        <v>Puffer</v>
      </c>
      <c r="J2661" t="str">
        <f>VLOOKUP($C2661,'Raw-products'!$A$2:$H$1261,MATCH(J$1,'Raw-products'!$A$1:$H$1,0))</f>
        <v>S</v>
      </c>
      <c r="K2661" t="str">
        <f>VLOOKUP($C2661,'Raw-products'!$A$2:$H$1261,MATCH(K$1,'Raw-products'!$A$1:$H$1,0))</f>
        <v>yellow</v>
      </c>
      <c r="L2661">
        <f>VLOOKUP($C2661,'Raw-products'!$A$2:$H$1261,MATCH(L$1,'Raw-products'!$A$1:$H$1,0))</f>
        <v>110</v>
      </c>
      <c r="M2661">
        <f>VLOOKUP($C2661,'Raw-products'!$A$2:$H$1261,MATCH(M$1,'Raw-products'!$A$1:$H$1,0))</f>
        <v>48</v>
      </c>
      <c r="N2661" s="5">
        <f t="shared" si="82"/>
        <v>5280</v>
      </c>
      <c r="O2661" cm="1">
        <f t="array" ref="O2661:R2661">_xlfn.XLOOKUP($B2661,'Raw -orders'!$A:$A,'Raw -orders'!$B:$E)</f>
        <v>742</v>
      </c>
      <c r="P2661">
        <v>26445</v>
      </c>
      <c r="Q2661" s="1">
        <v>44210</v>
      </c>
      <c r="R2661" s="1">
        <v>44235</v>
      </c>
      <c r="S2661" t="str" cm="1">
        <f t="array" ref="S2661:Z2661">_xlfn.XLOOKUP($O2661,'Raw - customers'!$A:$A,'Raw - customers'!$B:$I)</f>
        <v>Selestina Dauber</v>
      </c>
      <c r="T2661" t="str">
        <v>Polygender</v>
      </c>
      <c r="U2661">
        <v>44</v>
      </c>
      <c r="V2661" t="str">
        <v>275 Maddison Estate DrApt. 642</v>
      </c>
      <c r="W2661">
        <v>8642</v>
      </c>
      <c r="X2661" t="str">
        <v>Port Aliview</v>
      </c>
      <c r="Y2661" t="str">
        <v>Western Australia</v>
      </c>
      <c r="Z2661" t="str">
        <v>Australia</v>
      </c>
      <c r="AA2661">
        <v>1</v>
      </c>
      <c r="AB2661" s="3" t="str">
        <f t="shared" si="83"/>
        <v>20 to 30</v>
      </c>
      <c r="AM2661" s="6">
        <v>742</v>
      </c>
      <c r="AN2661" s="6" t="s">
        <v>1377</v>
      </c>
    </row>
    <row r="2662" spans="1:40" x14ac:dyDescent="0.25">
      <c r="A2662">
        <v>2660</v>
      </c>
      <c r="B2662">
        <v>531</v>
      </c>
      <c r="C2662">
        <v>1155</v>
      </c>
      <c r="D2662">
        <v>99</v>
      </c>
      <c r="E2662">
        <v>3</v>
      </c>
      <c r="F2662">
        <v>297</v>
      </c>
      <c r="G2662">
        <v>1</v>
      </c>
      <c r="H2662" t="str">
        <f>VLOOKUP($C2662,'Raw-products'!$A$2:$H$1261,MATCH(H$1,'Raw-products'!$A$1:$H$1,0))</f>
        <v>Trousers</v>
      </c>
      <c r="I2662" t="str">
        <f>VLOOKUP($C2662,'Raw-products'!$A$2:$H$1261,MATCH(I$1,'Raw-products'!$A$1:$H$1,0))</f>
        <v>High-Waisted</v>
      </c>
      <c r="J2662" t="str">
        <f>VLOOKUP($C2662,'Raw-products'!$A$2:$H$1261,MATCH(J$1,'Raw-products'!$A$1:$H$1,0))</f>
        <v>XS</v>
      </c>
      <c r="K2662" t="str">
        <f>VLOOKUP($C2662,'Raw-products'!$A$2:$H$1261,MATCH(K$1,'Raw-products'!$A$1:$H$1,0))</f>
        <v>red</v>
      </c>
      <c r="L2662">
        <f>VLOOKUP($C2662,'Raw-products'!$A$2:$H$1261,MATCH(L$1,'Raw-products'!$A$1:$H$1,0))</f>
        <v>98</v>
      </c>
      <c r="M2662">
        <f>VLOOKUP($C2662,'Raw-products'!$A$2:$H$1261,MATCH(M$1,'Raw-products'!$A$1:$H$1,0))</f>
        <v>74</v>
      </c>
      <c r="N2662" s="5">
        <f t="shared" si="82"/>
        <v>7252</v>
      </c>
      <c r="O2662" cm="1">
        <f t="array" ref="O2662:R2662">_xlfn.XLOOKUP($B2662,'Raw -orders'!$A:$A,'Raw -orders'!$B:$E)</f>
        <v>742</v>
      </c>
      <c r="P2662">
        <v>26445</v>
      </c>
      <c r="Q2662" s="1">
        <v>44210</v>
      </c>
      <c r="R2662" s="1">
        <v>44235</v>
      </c>
      <c r="S2662" t="str" cm="1">
        <f t="array" ref="S2662:Z2662">_xlfn.XLOOKUP($O2662,'Raw - customers'!$A:$A,'Raw - customers'!$B:$I)</f>
        <v>Selestina Dauber</v>
      </c>
      <c r="T2662" t="str">
        <v>Polygender</v>
      </c>
      <c r="U2662">
        <v>44</v>
      </c>
      <c r="V2662" t="str">
        <v>275 Maddison Estate DrApt. 642</v>
      </c>
      <c r="W2662">
        <v>8642</v>
      </c>
      <c r="X2662" t="str">
        <v>Port Aliview</v>
      </c>
      <c r="Y2662" t="str">
        <v>Western Australia</v>
      </c>
      <c r="Z2662" t="str">
        <v>Australia</v>
      </c>
      <c r="AA2662">
        <v>1</v>
      </c>
      <c r="AB2662" s="3" t="str">
        <f t="shared" si="83"/>
        <v>20 to 30</v>
      </c>
      <c r="AM2662" s="6">
        <v>742</v>
      </c>
      <c r="AN2662" s="6" t="s">
        <v>1377</v>
      </c>
    </row>
    <row r="2663" spans="1:40" x14ac:dyDescent="0.25">
      <c r="A2663">
        <v>2661</v>
      </c>
      <c r="B2663">
        <v>532</v>
      </c>
      <c r="C2663">
        <v>343</v>
      </c>
      <c r="D2663">
        <v>109</v>
      </c>
      <c r="E2663">
        <v>1</v>
      </c>
      <c r="F2663">
        <v>109</v>
      </c>
      <c r="G2663">
        <v>1</v>
      </c>
      <c r="H2663" t="str">
        <f>VLOOKUP($C2663,'Raw-products'!$A$2:$H$1261,MATCH(H$1,'Raw-products'!$A$1:$H$1,0))</f>
        <v>Shirt</v>
      </c>
      <c r="I2663" t="str">
        <f>VLOOKUP($C2663,'Raw-products'!$A$2:$H$1261,MATCH(I$1,'Raw-products'!$A$1:$H$1,0))</f>
        <v>Mandarin Collar</v>
      </c>
      <c r="J2663" t="str">
        <f>VLOOKUP($C2663,'Raw-products'!$A$2:$H$1261,MATCH(J$1,'Raw-products'!$A$1:$H$1,0))</f>
        <v>L</v>
      </c>
      <c r="K2663" t="str">
        <f>VLOOKUP($C2663,'Raw-products'!$A$2:$H$1261,MATCH(K$1,'Raw-products'!$A$1:$H$1,0))</f>
        <v>indigo</v>
      </c>
      <c r="L2663">
        <f>VLOOKUP($C2663,'Raw-products'!$A$2:$H$1261,MATCH(L$1,'Raw-products'!$A$1:$H$1,0))</f>
        <v>108</v>
      </c>
      <c r="M2663">
        <f>VLOOKUP($C2663,'Raw-products'!$A$2:$H$1261,MATCH(M$1,'Raw-products'!$A$1:$H$1,0))</f>
        <v>53</v>
      </c>
      <c r="N2663" s="5">
        <f t="shared" si="82"/>
        <v>5724</v>
      </c>
      <c r="O2663" cm="1">
        <f t="array" ref="O2663:R2663">_xlfn.XLOOKUP($B2663,'Raw -orders'!$A:$A,'Raw -orders'!$B:$E)</f>
        <v>523</v>
      </c>
      <c r="P2663">
        <v>11590</v>
      </c>
      <c r="Q2663" s="1">
        <v>44447</v>
      </c>
      <c r="R2663" s="1">
        <v>44459</v>
      </c>
      <c r="S2663" t="str" cm="1">
        <f t="array" ref="S2663:Z2663">_xlfn.XLOOKUP($O2663,'Raw - customers'!$A:$A,'Raw - customers'!$B:$I)</f>
        <v>Grissel Harteley</v>
      </c>
      <c r="T2663" t="str">
        <v>Bigender</v>
      </c>
      <c r="U2663">
        <v>22</v>
      </c>
      <c r="V2663" t="str">
        <v>8778 Liam TerraceSuite 662</v>
      </c>
      <c r="W2663">
        <v>3373</v>
      </c>
      <c r="X2663" t="str">
        <v>North Jasperville</v>
      </c>
      <c r="Y2663" t="str">
        <v>Northern Territory</v>
      </c>
      <c r="Z2663" t="str">
        <v>Australia</v>
      </c>
      <c r="AA2663">
        <v>9</v>
      </c>
      <c r="AB2663" s="3" t="str">
        <f t="shared" si="83"/>
        <v>10 to 20</v>
      </c>
      <c r="AM2663" s="6">
        <v>523</v>
      </c>
      <c r="AN2663" s="6" t="s">
        <v>1339</v>
      </c>
    </row>
    <row r="2664" spans="1:40" x14ac:dyDescent="0.25">
      <c r="A2664">
        <v>2662</v>
      </c>
      <c r="B2664">
        <v>532</v>
      </c>
      <c r="C2664">
        <v>980</v>
      </c>
      <c r="D2664">
        <v>106</v>
      </c>
      <c r="E2664">
        <v>2</v>
      </c>
      <c r="F2664">
        <v>212</v>
      </c>
      <c r="G2664">
        <v>1</v>
      </c>
      <c r="H2664" t="str">
        <f>VLOOKUP($C2664,'Raw-products'!$A$2:$H$1261,MATCH(H$1,'Raw-products'!$A$1:$H$1,0))</f>
        <v>Trousers</v>
      </c>
      <c r="I2664" t="str">
        <f>VLOOKUP($C2664,'Raw-products'!$A$2:$H$1261,MATCH(I$1,'Raw-products'!$A$1:$H$1,0))</f>
        <v>Wool</v>
      </c>
      <c r="J2664" t="str">
        <f>VLOOKUP($C2664,'Raw-products'!$A$2:$H$1261,MATCH(J$1,'Raw-products'!$A$1:$H$1,0))</f>
        <v>XS</v>
      </c>
      <c r="K2664" t="str">
        <f>VLOOKUP($C2664,'Raw-products'!$A$2:$H$1261,MATCH(K$1,'Raw-products'!$A$1:$H$1,0))</f>
        <v>red</v>
      </c>
      <c r="L2664">
        <f>VLOOKUP($C2664,'Raw-products'!$A$2:$H$1261,MATCH(L$1,'Raw-products'!$A$1:$H$1,0))</f>
        <v>111</v>
      </c>
      <c r="M2664">
        <f>VLOOKUP($C2664,'Raw-products'!$A$2:$H$1261,MATCH(M$1,'Raw-products'!$A$1:$H$1,0))</f>
        <v>44</v>
      </c>
      <c r="N2664" s="5">
        <f t="shared" si="82"/>
        <v>4884</v>
      </c>
      <c r="O2664" cm="1">
        <f t="array" ref="O2664:R2664">_xlfn.XLOOKUP($B2664,'Raw -orders'!$A:$A,'Raw -orders'!$B:$E)</f>
        <v>523</v>
      </c>
      <c r="P2664">
        <v>11590</v>
      </c>
      <c r="Q2664" s="1">
        <v>44447</v>
      </c>
      <c r="R2664" s="1">
        <v>44459</v>
      </c>
      <c r="S2664" t="str" cm="1">
        <f t="array" ref="S2664:Z2664">_xlfn.XLOOKUP($O2664,'Raw - customers'!$A:$A,'Raw - customers'!$B:$I)</f>
        <v>Grissel Harteley</v>
      </c>
      <c r="T2664" t="str">
        <v>Bigender</v>
      </c>
      <c r="U2664">
        <v>22</v>
      </c>
      <c r="V2664" t="str">
        <v>8778 Liam TerraceSuite 662</v>
      </c>
      <c r="W2664">
        <v>3373</v>
      </c>
      <c r="X2664" t="str">
        <v>North Jasperville</v>
      </c>
      <c r="Y2664" t="str">
        <v>Northern Territory</v>
      </c>
      <c r="Z2664" t="str">
        <v>Australia</v>
      </c>
      <c r="AA2664">
        <v>9</v>
      </c>
      <c r="AB2664" s="3" t="str">
        <f t="shared" si="83"/>
        <v>10 to 20</v>
      </c>
      <c r="AM2664" s="6">
        <v>523</v>
      </c>
      <c r="AN2664" s="6" t="s">
        <v>1339</v>
      </c>
    </row>
    <row r="2665" spans="1:40" x14ac:dyDescent="0.25">
      <c r="A2665">
        <v>2663</v>
      </c>
      <c r="B2665">
        <v>532</v>
      </c>
      <c r="C2665">
        <v>1255</v>
      </c>
      <c r="D2665">
        <v>112</v>
      </c>
      <c r="E2665">
        <v>1</v>
      </c>
      <c r="F2665">
        <v>112</v>
      </c>
      <c r="G2665">
        <v>1</v>
      </c>
      <c r="H2665" t="str">
        <f>VLOOKUP($C2665,'Raw-products'!$A$2:$H$1261,MATCH(H$1,'Raw-products'!$A$1:$H$1,0))</f>
        <v>Trousers</v>
      </c>
      <c r="I2665" t="str">
        <f>VLOOKUP($C2665,'Raw-products'!$A$2:$H$1261,MATCH(I$1,'Raw-products'!$A$1:$H$1,0))</f>
        <v>Tracksuit Bottoms</v>
      </c>
      <c r="J2665" t="str">
        <f>VLOOKUP($C2665,'Raw-products'!$A$2:$H$1261,MATCH(J$1,'Raw-products'!$A$1:$H$1,0))</f>
        <v>XS</v>
      </c>
      <c r="K2665" t="str">
        <f>VLOOKUP($C2665,'Raw-products'!$A$2:$H$1261,MATCH(K$1,'Raw-products'!$A$1:$H$1,0))</f>
        <v>violet</v>
      </c>
      <c r="L2665">
        <f>VLOOKUP($C2665,'Raw-products'!$A$2:$H$1261,MATCH(L$1,'Raw-products'!$A$1:$H$1,0))</f>
        <v>91</v>
      </c>
      <c r="M2665">
        <f>VLOOKUP($C2665,'Raw-products'!$A$2:$H$1261,MATCH(M$1,'Raw-products'!$A$1:$H$1,0))</f>
        <v>67</v>
      </c>
      <c r="N2665" s="5">
        <f t="shared" si="82"/>
        <v>6097</v>
      </c>
      <c r="O2665" cm="1">
        <f t="array" ref="O2665:R2665">_xlfn.XLOOKUP($B2665,'Raw -orders'!$A:$A,'Raw -orders'!$B:$E)</f>
        <v>523</v>
      </c>
      <c r="P2665">
        <v>11590</v>
      </c>
      <c r="Q2665" s="1">
        <v>44447</v>
      </c>
      <c r="R2665" s="1">
        <v>44459</v>
      </c>
      <c r="S2665" t="str" cm="1">
        <f t="array" ref="S2665:Z2665">_xlfn.XLOOKUP($O2665,'Raw - customers'!$A:$A,'Raw - customers'!$B:$I)</f>
        <v>Grissel Harteley</v>
      </c>
      <c r="T2665" t="str">
        <v>Bigender</v>
      </c>
      <c r="U2665">
        <v>22</v>
      </c>
      <c r="V2665" t="str">
        <v>8778 Liam TerraceSuite 662</v>
      </c>
      <c r="W2665">
        <v>3373</v>
      </c>
      <c r="X2665" t="str">
        <v>North Jasperville</v>
      </c>
      <c r="Y2665" t="str">
        <v>Northern Territory</v>
      </c>
      <c r="Z2665" t="str">
        <v>Australia</v>
      </c>
      <c r="AA2665">
        <v>9</v>
      </c>
      <c r="AB2665" s="3" t="str">
        <f t="shared" si="83"/>
        <v>10 to 20</v>
      </c>
      <c r="AM2665" s="6">
        <v>523</v>
      </c>
      <c r="AN2665" s="6" t="s">
        <v>1339</v>
      </c>
    </row>
    <row r="2666" spans="1:40" x14ac:dyDescent="0.25">
      <c r="A2666">
        <v>2664</v>
      </c>
      <c r="B2666">
        <v>532</v>
      </c>
      <c r="C2666">
        <v>60</v>
      </c>
      <c r="D2666">
        <v>104</v>
      </c>
      <c r="E2666">
        <v>2</v>
      </c>
      <c r="F2666">
        <v>208</v>
      </c>
      <c r="G2666">
        <v>1</v>
      </c>
      <c r="H2666" t="str">
        <f>VLOOKUP($C2666,'Raw-products'!$A$2:$H$1261,MATCH(H$1,'Raw-products'!$A$1:$H$1,0))</f>
        <v>Shirt</v>
      </c>
      <c r="I2666" t="str">
        <f>VLOOKUP($C2666,'Raw-products'!$A$2:$H$1261,MATCH(I$1,'Raw-products'!$A$1:$H$1,0))</f>
        <v>Dress</v>
      </c>
      <c r="J2666" t="str">
        <f>VLOOKUP($C2666,'Raw-products'!$A$2:$H$1261,MATCH(J$1,'Raw-products'!$A$1:$H$1,0))</f>
        <v>XS</v>
      </c>
      <c r="K2666" t="str">
        <f>VLOOKUP($C2666,'Raw-products'!$A$2:$H$1261,MATCH(K$1,'Raw-products'!$A$1:$H$1,0))</f>
        <v>indigo</v>
      </c>
      <c r="L2666">
        <f>VLOOKUP($C2666,'Raw-products'!$A$2:$H$1261,MATCH(L$1,'Raw-products'!$A$1:$H$1,0))</f>
        <v>119</v>
      </c>
      <c r="M2666">
        <f>VLOOKUP($C2666,'Raw-products'!$A$2:$H$1261,MATCH(M$1,'Raw-products'!$A$1:$H$1,0))</f>
        <v>56</v>
      </c>
      <c r="N2666" s="5">
        <f t="shared" si="82"/>
        <v>6664</v>
      </c>
      <c r="O2666" cm="1">
        <f t="array" ref="O2666:R2666">_xlfn.XLOOKUP($B2666,'Raw -orders'!$A:$A,'Raw -orders'!$B:$E)</f>
        <v>523</v>
      </c>
      <c r="P2666">
        <v>11590</v>
      </c>
      <c r="Q2666" s="1">
        <v>44447</v>
      </c>
      <c r="R2666" s="1">
        <v>44459</v>
      </c>
      <c r="S2666" t="str" cm="1">
        <f t="array" ref="S2666:Z2666">_xlfn.XLOOKUP($O2666,'Raw - customers'!$A:$A,'Raw - customers'!$B:$I)</f>
        <v>Grissel Harteley</v>
      </c>
      <c r="T2666" t="str">
        <v>Bigender</v>
      </c>
      <c r="U2666">
        <v>22</v>
      </c>
      <c r="V2666" t="str">
        <v>8778 Liam TerraceSuite 662</v>
      </c>
      <c r="W2666">
        <v>3373</v>
      </c>
      <c r="X2666" t="str">
        <v>North Jasperville</v>
      </c>
      <c r="Y2666" t="str">
        <v>Northern Territory</v>
      </c>
      <c r="Z2666" t="str">
        <v>Australia</v>
      </c>
      <c r="AA2666">
        <v>9</v>
      </c>
      <c r="AB2666" s="3" t="str">
        <f t="shared" si="83"/>
        <v>10 to 20</v>
      </c>
      <c r="AM2666" s="6">
        <v>523</v>
      </c>
      <c r="AN2666" s="6" t="s">
        <v>1339</v>
      </c>
    </row>
    <row r="2667" spans="1:40" x14ac:dyDescent="0.25">
      <c r="A2667">
        <v>2665</v>
      </c>
      <c r="B2667">
        <v>533</v>
      </c>
      <c r="C2667">
        <v>1199</v>
      </c>
      <c r="D2667">
        <v>105</v>
      </c>
      <c r="E2667">
        <v>2</v>
      </c>
      <c r="F2667">
        <v>210</v>
      </c>
      <c r="G2667">
        <v>1</v>
      </c>
      <c r="H2667" t="str">
        <f>VLOOKUP($C2667,'Raw-products'!$A$2:$H$1261,MATCH(H$1,'Raw-products'!$A$1:$H$1,0))</f>
        <v>Trousers</v>
      </c>
      <c r="I2667" t="str">
        <f>VLOOKUP($C2667,'Raw-products'!$A$2:$H$1261,MATCH(I$1,'Raw-products'!$A$1:$H$1,0))</f>
        <v>Pleated</v>
      </c>
      <c r="J2667" t="str">
        <f>VLOOKUP($C2667,'Raw-products'!$A$2:$H$1261,MATCH(J$1,'Raw-products'!$A$1:$H$1,0))</f>
        <v>XL</v>
      </c>
      <c r="K2667" t="str">
        <f>VLOOKUP($C2667,'Raw-products'!$A$2:$H$1261,MATCH(K$1,'Raw-products'!$A$1:$H$1,0))</f>
        <v>orange</v>
      </c>
      <c r="L2667">
        <f>VLOOKUP($C2667,'Raw-products'!$A$2:$H$1261,MATCH(L$1,'Raw-products'!$A$1:$H$1,0))</f>
        <v>90</v>
      </c>
      <c r="M2667">
        <f>VLOOKUP($C2667,'Raw-products'!$A$2:$H$1261,MATCH(M$1,'Raw-products'!$A$1:$H$1,0))</f>
        <v>69</v>
      </c>
      <c r="N2667" s="5">
        <f t="shared" si="82"/>
        <v>6210</v>
      </c>
      <c r="O2667" cm="1">
        <f t="array" ref="O2667:R2667">_xlfn.XLOOKUP($B2667,'Raw -orders'!$A:$A,'Raw -orders'!$B:$E)</f>
        <v>558</v>
      </c>
      <c r="P2667">
        <v>28560</v>
      </c>
      <c r="Q2667" s="1">
        <v>44351</v>
      </c>
      <c r="R2667" s="1">
        <v>44356</v>
      </c>
      <c r="S2667" t="str" cm="1">
        <f t="array" ref="S2667:Z2667">_xlfn.XLOOKUP($O2667,'Raw - customers'!$A:$A,'Raw - customers'!$B:$I)</f>
        <v>Lizette Lindro</v>
      </c>
      <c r="T2667" t="str">
        <v>Genderqueer</v>
      </c>
      <c r="U2667">
        <v>38</v>
      </c>
      <c r="V2667" t="str">
        <v>380 Hamish LaneApt. 098</v>
      </c>
      <c r="W2667">
        <v>9827</v>
      </c>
      <c r="X2667" t="str">
        <v>Violetfort</v>
      </c>
      <c r="Y2667" t="str">
        <v>South Australia</v>
      </c>
      <c r="Z2667" t="str">
        <v>Australia</v>
      </c>
      <c r="AA2667">
        <v>6</v>
      </c>
      <c r="AB2667" s="3" t="str">
        <f t="shared" si="83"/>
        <v>0 to 10</v>
      </c>
      <c r="AM2667" s="6">
        <v>558</v>
      </c>
      <c r="AN2667" s="6" t="s">
        <v>1345</v>
      </c>
    </row>
    <row r="2668" spans="1:40" x14ac:dyDescent="0.25">
      <c r="A2668">
        <v>2666</v>
      </c>
      <c r="B2668">
        <v>533</v>
      </c>
      <c r="C2668">
        <v>344</v>
      </c>
      <c r="D2668">
        <v>109</v>
      </c>
      <c r="E2668">
        <v>3</v>
      </c>
      <c r="F2668">
        <v>327</v>
      </c>
      <c r="G2668">
        <v>1</v>
      </c>
      <c r="H2668" t="str">
        <f>VLOOKUP($C2668,'Raw-products'!$A$2:$H$1261,MATCH(H$1,'Raw-products'!$A$1:$H$1,0))</f>
        <v>Shirt</v>
      </c>
      <c r="I2668" t="str">
        <f>VLOOKUP($C2668,'Raw-products'!$A$2:$H$1261,MATCH(I$1,'Raw-products'!$A$1:$H$1,0))</f>
        <v>Mandarin Collar</v>
      </c>
      <c r="J2668" t="str">
        <f>VLOOKUP($C2668,'Raw-products'!$A$2:$H$1261,MATCH(J$1,'Raw-products'!$A$1:$H$1,0))</f>
        <v>XL</v>
      </c>
      <c r="K2668" t="str">
        <f>VLOOKUP($C2668,'Raw-products'!$A$2:$H$1261,MATCH(K$1,'Raw-products'!$A$1:$H$1,0))</f>
        <v>indigo</v>
      </c>
      <c r="L2668">
        <f>VLOOKUP($C2668,'Raw-products'!$A$2:$H$1261,MATCH(L$1,'Raw-products'!$A$1:$H$1,0))</f>
        <v>108</v>
      </c>
      <c r="M2668">
        <f>VLOOKUP($C2668,'Raw-products'!$A$2:$H$1261,MATCH(M$1,'Raw-products'!$A$1:$H$1,0))</f>
        <v>77</v>
      </c>
      <c r="N2668" s="5">
        <f t="shared" si="82"/>
        <v>8316</v>
      </c>
      <c r="O2668" cm="1">
        <f t="array" ref="O2668:R2668">_xlfn.XLOOKUP($B2668,'Raw -orders'!$A:$A,'Raw -orders'!$B:$E)</f>
        <v>558</v>
      </c>
      <c r="P2668">
        <v>28560</v>
      </c>
      <c r="Q2668" s="1">
        <v>44351</v>
      </c>
      <c r="R2668" s="1">
        <v>44356</v>
      </c>
      <c r="S2668" t="str" cm="1">
        <f t="array" ref="S2668:Z2668">_xlfn.XLOOKUP($O2668,'Raw - customers'!$A:$A,'Raw - customers'!$B:$I)</f>
        <v>Lizette Lindro</v>
      </c>
      <c r="T2668" t="str">
        <v>Genderqueer</v>
      </c>
      <c r="U2668">
        <v>38</v>
      </c>
      <c r="V2668" t="str">
        <v>380 Hamish LaneApt. 098</v>
      </c>
      <c r="W2668">
        <v>9827</v>
      </c>
      <c r="X2668" t="str">
        <v>Violetfort</v>
      </c>
      <c r="Y2668" t="str">
        <v>South Australia</v>
      </c>
      <c r="Z2668" t="str">
        <v>Australia</v>
      </c>
      <c r="AA2668">
        <v>6</v>
      </c>
      <c r="AB2668" s="3" t="str">
        <f t="shared" si="83"/>
        <v>0 to 10</v>
      </c>
      <c r="AM2668" s="6">
        <v>558</v>
      </c>
      <c r="AN2668" s="6" t="s">
        <v>1345</v>
      </c>
    </row>
    <row r="2669" spans="1:40" x14ac:dyDescent="0.25">
      <c r="A2669">
        <v>2667</v>
      </c>
      <c r="B2669">
        <v>533</v>
      </c>
      <c r="C2669">
        <v>618</v>
      </c>
      <c r="D2669">
        <v>112</v>
      </c>
      <c r="E2669">
        <v>1</v>
      </c>
      <c r="F2669">
        <v>112</v>
      </c>
      <c r="G2669">
        <v>1</v>
      </c>
      <c r="H2669" t="str">
        <f>VLOOKUP($C2669,'Raw-products'!$A$2:$H$1261,MATCH(H$1,'Raw-products'!$A$1:$H$1,0))</f>
        <v>Jacket</v>
      </c>
      <c r="I2669" t="str">
        <f>VLOOKUP($C2669,'Raw-products'!$A$2:$H$1261,MATCH(I$1,'Raw-products'!$A$1:$H$1,0))</f>
        <v>Cardigan</v>
      </c>
      <c r="J2669" t="str">
        <f>VLOOKUP($C2669,'Raw-products'!$A$2:$H$1261,MATCH(J$1,'Raw-products'!$A$1:$H$1,0))</f>
        <v>L</v>
      </c>
      <c r="K2669" t="str">
        <f>VLOOKUP($C2669,'Raw-products'!$A$2:$H$1261,MATCH(K$1,'Raw-products'!$A$1:$H$1,0))</f>
        <v>blue</v>
      </c>
      <c r="L2669">
        <f>VLOOKUP($C2669,'Raw-products'!$A$2:$H$1261,MATCH(L$1,'Raw-products'!$A$1:$H$1,0))</f>
        <v>118</v>
      </c>
      <c r="M2669">
        <f>VLOOKUP($C2669,'Raw-products'!$A$2:$H$1261,MATCH(M$1,'Raw-products'!$A$1:$H$1,0))</f>
        <v>68</v>
      </c>
      <c r="N2669" s="5">
        <f t="shared" si="82"/>
        <v>8024</v>
      </c>
      <c r="O2669" cm="1">
        <f t="array" ref="O2669:R2669">_xlfn.XLOOKUP($B2669,'Raw -orders'!$A:$A,'Raw -orders'!$B:$E)</f>
        <v>558</v>
      </c>
      <c r="P2669">
        <v>28560</v>
      </c>
      <c r="Q2669" s="1">
        <v>44351</v>
      </c>
      <c r="R2669" s="1">
        <v>44356</v>
      </c>
      <c r="S2669" t="str" cm="1">
        <f t="array" ref="S2669:Z2669">_xlfn.XLOOKUP($O2669,'Raw - customers'!$A:$A,'Raw - customers'!$B:$I)</f>
        <v>Lizette Lindro</v>
      </c>
      <c r="T2669" t="str">
        <v>Genderqueer</v>
      </c>
      <c r="U2669">
        <v>38</v>
      </c>
      <c r="V2669" t="str">
        <v>380 Hamish LaneApt. 098</v>
      </c>
      <c r="W2669">
        <v>9827</v>
      </c>
      <c r="X2669" t="str">
        <v>Violetfort</v>
      </c>
      <c r="Y2669" t="str">
        <v>South Australia</v>
      </c>
      <c r="Z2669" t="str">
        <v>Australia</v>
      </c>
      <c r="AA2669">
        <v>6</v>
      </c>
      <c r="AB2669" s="3" t="str">
        <f t="shared" si="83"/>
        <v>0 to 10</v>
      </c>
      <c r="AM2669" s="6">
        <v>558</v>
      </c>
      <c r="AN2669" s="6" t="s">
        <v>1345</v>
      </c>
    </row>
    <row r="2670" spans="1:40" x14ac:dyDescent="0.25">
      <c r="A2670">
        <v>2668</v>
      </c>
      <c r="B2670">
        <v>534</v>
      </c>
      <c r="C2670">
        <v>276</v>
      </c>
      <c r="D2670">
        <v>95</v>
      </c>
      <c r="E2670">
        <v>3</v>
      </c>
      <c r="F2670">
        <v>285</v>
      </c>
      <c r="G2670">
        <v>1</v>
      </c>
      <c r="H2670" t="str">
        <f>VLOOKUP($C2670,'Raw-products'!$A$2:$H$1261,MATCH(H$1,'Raw-products'!$A$1:$H$1,0))</f>
        <v>Shirt</v>
      </c>
      <c r="I2670" t="str">
        <f>VLOOKUP($C2670,'Raw-products'!$A$2:$H$1261,MATCH(I$1,'Raw-products'!$A$1:$H$1,0))</f>
        <v>Polo</v>
      </c>
      <c r="J2670" t="str">
        <f>VLOOKUP($C2670,'Raw-products'!$A$2:$H$1261,MATCH(J$1,'Raw-products'!$A$1:$H$1,0))</f>
        <v>S</v>
      </c>
      <c r="K2670" t="str">
        <f>VLOOKUP($C2670,'Raw-products'!$A$2:$H$1261,MATCH(K$1,'Raw-products'!$A$1:$H$1,0))</f>
        <v>violet</v>
      </c>
      <c r="L2670">
        <f>VLOOKUP($C2670,'Raw-products'!$A$2:$H$1261,MATCH(L$1,'Raw-products'!$A$1:$H$1,0))</f>
        <v>117</v>
      </c>
      <c r="M2670">
        <f>VLOOKUP($C2670,'Raw-products'!$A$2:$H$1261,MATCH(M$1,'Raw-products'!$A$1:$H$1,0))</f>
        <v>43</v>
      </c>
      <c r="N2670" s="5">
        <f t="shared" si="82"/>
        <v>5031</v>
      </c>
      <c r="O2670" cm="1">
        <f t="array" ref="O2670:R2670">_xlfn.XLOOKUP($B2670,'Raw -orders'!$A:$A,'Raw -orders'!$B:$E)</f>
        <v>49</v>
      </c>
      <c r="P2670">
        <v>31586</v>
      </c>
      <c r="Q2670" s="1">
        <v>44462</v>
      </c>
      <c r="R2670" s="1">
        <v>44465</v>
      </c>
      <c r="S2670" t="str" cm="1">
        <f t="array" ref="S2670:Z2670">_xlfn.XLOOKUP($O2670,'Raw - customers'!$A:$A,'Raw - customers'!$B:$I)</f>
        <v>Shanna Pietrzyk</v>
      </c>
      <c r="T2670" t="str">
        <v>Female</v>
      </c>
      <c r="U2670">
        <v>56</v>
      </c>
      <c r="V2670" t="str">
        <v>30 Watson WayApt. 179</v>
      </c>
      <c r="W2670">
        <v>2511</v>
      </c>
      <c r="X2670" t="str">
        <v>Port Alyssa</v>
      </c>
      <c r="Y2670" t="str">
        <v>Queensland</v>
      </c>
      <c r="Z2670" t="str">
        <v>Australia</v>
      </c>
      <c r="AA2670">
        <v>9</v>
      </c>
      <c r="AB2670" s="3" t="str">
        <f t="shared" si="83"/>
        <v>0 to 10</v>
      </c>
      <c r="AM2670" s="6">
        <v>49</v>
      </c>
      <c r="AN2670" s="6" t="s">
        <v>1355</v>
      </c>
    </row>
    <row r="2671" spans="1:40" x14ac:dyDescent="0.25">
      <c r="A2671">
        <v>2669</v>
      </c>
      <c r="B2671">
        <v>535</v>
      </c>
      <c r="C2671">
        <v>928</v>
      </c>
      <c r="D2671">
        <v>96</v>
      </c>
      <c r="E2671">
        <v>3</v>
      </c>
      <c r="F2671">
        <v>288</v>
      </c>
      <c r="G2671">
        <v>1</v>
      </c>
      <c r="H2671" t="str">
        <f>VLOOKUP($C2671,'Raw-products'!$A$2:$H$1261,MATCH(H$1,'Raw-products'!$A$1:$H$1,0))</f>
        <v>Trousers</v>
      </c>
      <c r="I2671" t="str">
        <f>VLOOKUP($C2671,'Raw-products'!$A$2:$H$1261,MATCH(I$1,'Raw-products'!$A$1:$H$1,0))</f>
        <v>Drawstring</v>
      </c>
      <c r="J2671" t="str">
        <f>VLOOKUP($C2671,'Raw-products'!$A$2:$H$1261,MATCH(J$1,'Raw-products'!$A$1:$H$1,0))</f>
        <v>L</v>
      </c>
      <c r="K2671" t="str">
        <f>VLOOKUP($C2671,'Raw-products'!$A$2:$H$1261,MATCH(K$1,'Raw-products'!$A$1:$H$1,0))</f>
        <v>green</v>
      </c>
      <c r="L2671">
        <f>VLOOKUP($C2671,'Raw-products'!$A$2:$H$1261,MATCH(L$1,'Raw-products'!$A$1:$H$1,0))</f>
        <v>104</v>
      </c>
      <c r="M2671">
        <f>VLOOKUP($C2671,'Raw-products'!$A$2:$H$1261,MATCH(M$1,'Raw-products'!$A$1:$H$1,0))</f>
        <v>43</v>
      </c>
      <c r="N2671" s="5">
        <f t="shared" si="82"/>
        <v>4472</v>
      </c>
      <c r="O2671" cm="1">
        <f t="array" ref="O2671:R2671">_xlfn.XLOOKUP($B2671,'Raw -orders'!$A:$A,'Raw -orders'!$B:$E)</f>
        <v>585</v>
      </c>
      <c r="P2671">
        <v>23905</v>
      </c>
      <c r="Q2671" s="1">
        <v>44221</v>
      </c>
      <c r="R2671" s="1">
        <v>44234</v>
      </c>
      <c r="S2671" t="str" cm="1">
        <f t="array" ref="S2671:Z2671">_xlfn.XLOOKUP($O2671,'Raw - customers'!$A:$A,'Raw - customers'!$B:$I)</f>
        <v>Alicea Momford</v>
      </c>
      <c r="T2671" t="str">
        <v>Non-binary</v>
      </c>
      <c r="U2671">
        <v>23</v>
      </c>
      <c r="V2671" t="str">
        <v>01 Lee GroveSuite 419</v>
      </c>
      <c r="W2671">
        <v>3863</v>
      </c>
      <c r="X2671" t="str">
        <v>West Bella</v>
      </c>
      <c r="Y2671" t="str">
        <v>South Australia</v>
      </c>
      <c r="Z2671" t="str">
        <v>Australia</v>
      </c>
      <c r="AA2671">
        <v>1</v>
      </c>
      <c r="AB2671" s="3" t="str">
        <f t="shared" si="83"/>
        <v>10 to 20</v>
      </c>
      <c r="AM2671" s="6">
        <v>585</v>
      </c>
      <c r="AN2671" s="6" t="s">
        <v>1345</v>
      </c>
    </row>
    <row r="2672" spans="1:40" x14ac:dyDescent="0.25">
      <c r="A2672">
        <v>2670</v>
      </c>
      <c r="B2672">
        <v>535</v>
      </c>
      <c r="C2672">
        <v>707</v>
      </c>
      <c r="D2672">
        <v>119</v>
      </c>
      <c r="E2672">
        <v>3</v>
      </c>
      <c r="F2672">
        <v>357</v>
      </c>
      <c r="G2672">
        <v>1</v>
      </c>
      <c r="H2672" t="str">
        <f>VLOOKUP($C2672,'Raw-products'!$A$2:$H$1261,MATCH(H$1,'Raw-products'!$A$1:$H$1,0))</f>
        <v>Jacket</v>
      </c>
      <c r="I2672" t="str">
        <f>VLOOKUP($C2672,'Raw-products'!$A$2:$H$1261,MATCH(I$1,'Raw-products'!$A$1:$H$1,0))</f>
        <v>Trench Coat</v>
      </c>
      <c r="J2672" t="str">
        <f>VLOOKUP($C2672,'Raw-products'!$A$2:$H$1261,MATCH(J$1,'Raw-products'!$A$1:$H$1,0))</f>
        <v>M</v>
      </c>
      <c r="K2672" t="str">
        <f>VLOOKUP($C2672,'Raw-products'!$A$2:$H$1261,MATCH(K$1,'Raw-products'!$A$1:$H$1,0))</f>
        <v>orange</v>
      </c>
      <c r="L2672">
        <f>VLOOKUP($C2672,'Raw-products'!$A$2:$H$1261,MATCH(L$1,'Raw-products'!$A$1:$H$1,0))</f>
        <v>112</v>
      </c>
      <c r="M2672">
        <f>VLOOKUP($C2672,'Raw-products'!$A$2:$H$1261,MATCH(M$1,'Raw-products'!$A$1:$H$1,0))</f>
        <v>43</v>
      </c>
      <c r="N2672" s="5">
        <f t="shared" si="82"/>
        <v>4816</v>
      </c>
      <c r="O2672" cm="1">
        <f t="array" ref="O2672:R2672">_xlfn.XLOOKUP($B2672,'Raw -orders'!$A:$A,'Raw -orders'!$B:$E)</f>
        <v>585</v>
      </c>
      <c r="P2672">
        <v>23905</v>
      </c>
      <c r="Q2672" s="1">
        <v>44221</v>
      </c>
      <c r="R2672" s="1">
        <v>44234</v>
      </c>
      <c r="S2672" t="str" cm="1">
        <f t="array" ref="S2672:Z2672">_xlfn.XLOOKUP($O2672,'Raw - customers'!$A:$A,'Raw - customers'!$B:$I)</f>
        <v>Alicea Momford</v>
      </c>
      <c r="T2672" t="str">
        <v>Non-binary</v>
      </c>
      <c r="U2672">
        <v>23</v>
      </c>
      <c r="V2672" t="str">
        <v>01 Lee GroveSuite 419</v>
      </c>
      <c r="W2672">
        <v>3863</v>
      </c>
      <c r="X2672" t="str">
        <v>West Bella</v>
      </c>
      <c r="Y2672" t="str">
        <v>South Australia</v>
      </c>
      <c r="Z2672" t="str">
        <v>Australia</v>
      </c>
      <c r="AA2672">
        <v>1</v>
      </c>
      <c r="AB2672" s="3" t="str">
        <f t="shared" si="83"/>
        <v>10 to 20</v>
      </c>
      <c r="AM2672" s="6">
        <v>585</v>
      </c>
      <c r="AN2672" s="6" t="s">
        <v>1345</v>
      </c>
    </row>
    <row r="2673" spans="1:40" x14ac:dyDescent="0.25">
      <c r="A2673">
        <v>2671</v>
      </c>
      <c r="B2673">
        <v>535</v>
      </c>
      <c r="C2673">
        <v>58</v>
      </c>
      <c r="D2673">
        <v>104</v>
      </c>
      <c r="E2673">
        <v>1</v>
      </c>
      <c r="F2673">
        <v>104</v>
      </c>
      <c r="G2673">
        <v>1</v>
      </c>
      <c r="H2673" t="str">
        <f>VLOOKUP($C2673,'Raw-products'!$A$2:$H$1261,MATCH(H$1,'Raw-products'!$A$1:$H$1,0))</f>
        <v>Shirt</v>
      </c>
      <c r="I2673" t="str">
        <f>VLOOKUP($C2673,'Raw-products'!$A$2:$H$1261,MATCH(I$1,'Raw-products'!$A$1:$H$1,0))</f>
        <v>Dress</v>
      </c>
      <c r="J2673" t="str">
        <f>VLOOKUP($C2673,'Raw-products'!$A$2:$H$1261,MATCH(J$1,'Raw-products'!$A$1:$H$1,0))</f>
        <v>L</v>
      </c>
      <c r="K2673" t="str">
        <f>VLOOKUP($C2673,'Raw-products'!$A$2:$H$1261,MATCH(K$1,'Raw-products'!$A$1:$H$1,0))</f>
        <v>blue</v>
      </c>
      <c r="L2673">
        <f>VLOOKUP($C2673,'Raw-products'!$A$2:$H$1261,MATCH(L$1,'Raw-products'!$A$1:$H$1,0))</f>
        <v>119</v>
      </c>
      <c r="M2673">
        <f>VLOOKUP($C2673,'Raw-products'!$A$2:$H$1261,MATCH(M$1,'Raw-products'!$A$1:$H$1,0))</f>
        <v>61</v>
      </c>
      <c r="N2673" s="5">
        <f t="shared" si="82"/>
        <v>7259</v>
      </c>
      <c r="O2673" cm="1">
        <f t="array" ref="O2673:R2673">_xlfn.XLOOKUP($B2673,'Raw -orders'!$A:$A,'Raw -orders'!$B:$E)</f>
        <v>585</v>
      </c>
      <c r="P2673">
        <v>23905</v>
      </c>
      <c r="Q2673" s="1">
        <v>44221</v>
      </c>
      <c r="R2673" s="1">
        <v>44234</v>
      </c>
      <c r="S2673" t="str" cm="1">
        <f t="array" ref="S2673:Z2673">_xlfn.XLOOKUP($O2673,'Raw - customers'!$A:$A,'Raw - customers'!$B:$I)</f>
        <v>Alicea Momford</v>
      </c>
      <c r="T2673" t="str">
        <v>Non-binary</v>
      </c>
      <c r="U2673">
        <v>23</v>
      </c>
      <c r="V2673" t="str">
        <v>01 Lee GroveSuite 419</v>
      </c>
      <c r="W2673">
        <v>3863</v>
      </c>
      <c r="X2673" t="str">
        <v>West Bella</v>
      </c>
      <c r="Y2673" t="str">
        <v>South Australia</v>
      </c>
      <c r="Z2673" t="str">
        <v>Australia</v>
      </c>
      <c r="AA2673">
        <v>1</v>
      </c>
      <c r="AB2673" s="3" t="str">
        <f t="shared" si="83"/>
        <v>10 to 20</v>
      </c>
      <c r="AM2673" s="6">
        <v>585</v>
      </c>
      <c r="AN2673" s="6" t="s">
        <v>1345</v>
      </c>
    </row>
    <row r="2674" spans="1:40" x14ac:dyDescent="0.25">
      <c r="A2674">
        <v>2672</v>
      </c>
      <c r="B2674">
        <v>535</v>
      </c>
      <c r="C2674">
        <v>946</v>
      </c>
      <c r="D2674">
        <v>97</v>
      </c>
      <c r="E2674">
        <v>2</v>
      </c>
      <c r="F2674">
        <v>194</v>
      </c>
      <c r="G2674">
        <v>1</v>
      </c>
      <c r="H2674" t="str">
        <f>VLOOKUP($C2674,'Raw-products'!$A$2:$H$1261,MATCH(H$1,'Raw-products'!$A$1:$H$1,0))</f>
        <v>Trousers</v>
      </c>
      <c r="I2674" t="str">
        <f>VLOOKUP($C2674,'Raw-products'!$A$2:$H$1261,MATCH(I$1,'Raw-products'!$A$1:$H$1,0))</f>
        <v>Slim-Fit</v>
      </c>
      <c r="J2674" t="str">
        <f>VLOOKUP($C2674,'Raw-products'!$A$2:$H$1261,MATCH(J$1,'Raw-products'!$A$1:$H$1,0))</f>
        <v>S</v>
      </c>
      <c r="K2674" t="str">
        <f>VLOOKUP($C2674,'Raw-products'!$A$2:$H$1261,MATCH(K$1,'Raw-products'!$A$1:$H$1,0))</f>
        <v>red</v>
      </c>
      <c r="L2674">
        <f>VLOOKUP($C2674,'Raw-products'!$A$2:$H$1261,MATCH(L$1,'Raw-products'!$A$1:$H$1,0))</f>
        <v>119</v>
      </c>
      <c r="M2674">
        <f>VLOOKUP($C2674,'Raw-products'!$A$2:$H$1261,MATCH(M$1,'Raw-products'!$A$1:$H$1,0))</f>
        <v>71</v>
      </c>
      <c r="N2674" s="5">
        <f t="shared" si="82"/>
        <v>8449</v>
      </c>
      <c r="O2674" cm="1">
        <f t="array" ref="O2674:R2674">_xlfn.XLOOKUP($B2674,'Raw -orders'!$A:$A,'Raw -orders'!$B:$E)</f>
        <v>585</v>
      </c>
      <c r="P2674">
        <v>23905</v>
      </c>
      <c r="Q2674" s="1">
        <v>44221</v>
      </c>
      <c r="R2674" s="1">
        <v>44234</v>
      </c>
      <c r="S2674" t="str" cm="1">
        <f t="array" ref="S2674:Z2674">_xlfn.XLOOKUP($O2674,'Raw - customers'!$A:$A,'Raw - customers'!$B:$I)</f>
        <v>Alicea Momford</v>
      </c>
      <c r="T2674" t="str">
        <v>Non-binary</v>
      </c>
      <c r="U2674">
        <v>23</v>
      </c>
      <c r="V2674" t="str">
        <v>01 Lee GroveSuite 419</v>
      </c>
      <c r="W2674">
        <v>3863</v>
      </c>
      <c r="X2674" t="str">
        <v>West Bella</v>
      </c>
      <c r="Y2674" t="str">
        <v>South Australia</v>
      </c>
      <c r="Z2674" t="str">
        <v>Australia</v>
      </c>
      <c r="AA2674">
        <v>1</v>
      </c>
      <c r="AB2674" s="3" t="str">
        <f t="shared" si="83"/>
        <v>10 to 20</v>
      </c>
      <c r="AM2674" s="6">
        <v>585</v>
      </c>
      <c r="AN2674" s="6" t="s">
        <v>1345</v>
      </c>
    </row>
    <row r="2675" spans="1:40" x14ac:dyDescent="0.25">
      <c r="A2675">
        <v>2673</v>
      </c>
      <c r="B2675">
        <v>535</v>
      </c>
      <c r="C2675">
        <v>1224</v>
      </c>
      <c r="D2675">
        <v>105</v>
      </c>
      <c r="E2675">
        <v>2</v>
      </c>
      <c r="F2675">
        <v>210</v>
      </c>
      <c r="G2675">
        <v>1</v>
      </c>
      <c r="H2675" t="str">
        <f>VLOOKUP($C2675,'Raw-products'!$A$2:$H$1261,MATCH(H$1,'Raw-products'!$A$1:$H$1,0))</f>
        <v>Trousers</v>
      </c>
      <c r="I2675" t="str">
        <f>VLOOKUP($C2675,'Raw-products'!$A$2:$H$1261,MATCH(I$1,'Raw-products'!$A$1:$H$1,0))</f>
        <v>Pleated</v>
      </c>
      <c r="J2675" t="str">
        <f>VLOOKUP($C2675,'Raw-products'!$A$2:$H$1261,MATCH(J$1,'Raw-products'!$A$1:$H$1,0))</f>
        <v>XL</v>
      </c>
      <c r="K2675" t="str">
        <f>VLOOKUP($C2675,'Raw-products'!$A$2:$H$1261,MATCH(K$1,'Raw-products'!$A$1:$H$1,0))</f>
        <v>violet</v>
      </c>
      <c r="L2675">
        <f>VLOOKUP($C2675,'Raw-products'!$A$2:$H$1261,MATCH(L$1,'Raw-products'!$A$1:$H$1,0))</f>
        <v>90</v>
      </c>
      <c r="M2675">
        <f>VLOOKUP($C2675,'Raw-products'!$A$2:$H$1261,MATCH(M$1,'Raw-products'!$A$1:$H$1,0))</f>
        <v>65</v>
      </c>
      <c r="N2675" s="5">
        <f t="shared" si="82"/>
        <v>5850</v>
      </c>
      <c r="O2675" cm="1">
        <f t="array" ref="O2675:R2675">_xlfn.XLOOKUP($B2675,'Raw -orders'!$A:$A,'Raw -orders'!$B:$E)</f>
        <v>585</v>
      </c>
      <c r="P2675">
        <v>23905</v>
      </c>
      <c r="Q2675" s="1">
        <v>44221</v>
      </c>
      <c r="R2675" s="1">
        <v>44234</v>
      </c>
      <c r="S2675" t="str" cm="1">
        <f t="array" ref="S2675:Z2675">_xlfn.XLOOKUP($O2675,'Raw - customers'!$A:$A,'Raw - customers'!$B:$I)</f>
        <v>Alicea Momford</v>
      </c>
      <c r="T2675" t="str">
        <v>Non-binary</v>
      </c>
      <c r="U2675">
        <v>23</v>
      </c>
      <c r="V2675" t="str">
        <v>01 Lee GroveSuite 419</v>
      </c>
      <c r="W2675">
        <v>3863</v>
      </c>
      <c r="X2675" t="str">
        <v>West Bella</v>
      </c>
      <c r="Y2675" t="str">
        <v>South Australia</v>
      </c>
      <c r="Z2675" t="str">
        <v>Australia</v>
      </c>
      <c r="AA2675">
        <v>1</v>
      </c>
      <c r="AB2675" s="3" t="str">
        <f t="shared" si="83"/>
        <v>10 to 20</v>
      </c>
      <c r="AM2675" s="6">
        <v>585</v>
      </c>
      <c r="AN2675" s="6" t="s">
        <v>1345</v>
      </c>
    </row>
    <row r="2676" spans="1:40" x14ac:dyDescent="0.25">
      <c r="A2676">
        <v>2674</v>
      </c>
      <c r="B2676">
        <v>535</v>
      </c>
      <c r="C2676">
        <v>164</v>
      </c>
      <c r="D2676">
        <v>91</v>
      </c>
      <c r="E2676">
        <v>1</v>
      </c>
      <c r="F2676">
        <v>91</v>
      </c>
      <c r="G2676">
        <v>1</v>
      </c>
      <c r="H2676" t="str">
        <f>VLOOKUP($C2676,'Raw-products'!$A$2:$H$1261,MATCH(H$1,'Raw-products'!$A$1:$H$1,0))</f>
        <v>Shirt</v>
      </c>
      <c r="I2676" t="str">
        <f>VLOOKUP($C2676,'Raw-products'!$A$2:$H$1261,MATCH(I$1,'Raw-products'!$A$1:$H$1,0))</f>
        <v>Linen</v>
      </c>
      <c r="J2676" t="str">
        <f>VLOOKUP($C2676,'Raw-products'!$A$2:$H$1261,MATCH(J$1,'Raw-products'!$A$1:$H$1,0))</f>
        <v>XL</v>
      </c>
      <c r="K2676" t="str">
        <f>VLOOKUP($C2676,'Raw-products'!$A$2:$H$1261,MATCH(K$1,'Raw-products'!$A$1:$H$1,0))</f>
        <v>blue</v>
      </c>
      <c r="L2676">
        <f>VLOOKUP($C2676,'Raw-products'!$A$2:$H$1261,MATCH(L$1,'Raw-products'!$A$1:$H$1,0))</f>
        <v>116</v>
      </c>
      <c r="M2676">
        <f>VLOOKUP($C2676,'Raw-products'!$A$2:$H$1261,MATCH(M$1,'Raw-products'!$A$1:$H$1,0))</f>
        <v>47</v>
      </c>
      <c r="N2676" s="5">
        <f t="shared" si="82"/>
        <v>5452</v>
      </c>
      <c r="O2676" cm="1">
        <f t="array" ref="O2676:R2676">_xlfn.XLOOKUP($B2676,'Raw -orders'!$A:$A,'Raw -orders'!$B:$E)</f>
        <v>585</v>
      </c>
      <c r="P2676">
        <v>23905</v>
      </c>
      <c r="Q2676" s="1">
        <v>44221</v>
      </c>
      <c r="R2676" s="1">
        <v>44234</v>
      </c>
      <c r="S2676" t="str" cm="1">
        <f t="array" ref="S2676:Z2676">_xlfn.XLOOKUP($O2676,'Raw - customers'!$A:$A,'Raw - customers'!$B:$I)</f>
        <v>Alicea Momford</v>
      </c>
      <c r="T2676" t="str">
        <v>Non-binary</v>
      </c>
      <c r="U2676">
        <v>23</v>
      </c>
      <c r="V2676" t="str">
        <v>01 Lee GroveSuite 419</v>
      </c>
      <c r="W2676">
        <v>3863</v>
      </c>
      <c r="X2676" t="str">
        <v>West Bella</v>
      </c>
      <c r="Y2676" t="str">
        <v>South Australia</v>
      </c>
      <c r="Z2676" t="str">
        <v>Australia</v>
      </c>
      <c r="AA2676">
        <v>1</v>
      </c>
      <c r="AB2676" s="3" t="str">
        <f t="shared" si="83"/>
        <v>10 to 20</v>
      </c>
      <c r="AM2676" s="6">
        <v>585</v>
      </c>
      <c r="AN2676" s="6" t="s">
        <v>1345</v>
      </c>
    </row>
    <row r="2677" spans="1:40" x14ac:dyDescent="0.25">
      <c r="A2677">
        <v>2675</v>
      </c>
      <c r="B2677">
        <v>537</v>
      </c>
      <c r="C2677">
        <v>1022</v>
      </c>
      <c r="D2677">
        <v>90</v>
      </c>
      <c r="E2677">
        <v>3</v>
      </c>
      <c r="F2677">
        <v>270</v>
      </c>
      <c r="G2677">
        <v>1</v>
      </c>
      <c r="H2677" t="str">
        <f>VLOOKUP($C2677,'Raw-products'!$A$2:$H$1261,MATCH(H$1,'Raw-products'!$A$1:$H$1,0))</f>
        <v>Trousers</v>
      </c>
      <c r="I2677" t="str">
        <f>VLOOKUP($C2677,'Raw-products'!$A$2:$H$1261,MATCH(I$1,'Raw-products'!$A$1:$H$1,0))</f>
        <v>Relaxed Leg</v>
      </c>
      <c r="J2677" t="str">
        <f>VLOOKUP($C2677,'Raw-products'!$A$2:$H$1261,MATCH(J$1,'Raw-products'!$A$1:$H$1,0))</f>
        <v>M</v>
      </c>
      <c r="K2677" t="str">
        <f>VLOOKUP($C2677,'Raw-products'!$A$2:$H$1261,MATCH(K$1,'Raw-products'!$A$1:$H$1,0))</f>
        <v>orange</v>
      </c>
      <c r="L2677">
        <f>VLOOKUP($C2677,'Raw-products'!$A$2:$H$1261,MATCH(L$1,'Raw-products'!$A$1:$H$1,0))</f>
        <v>95</v>
      </c>
      <c r="M2677">
        <f>VLOOKUP($C2677,'Raw-products'!$A$2:$H$1261,MATCH(M$1,'Raw-products'!$A$1:$H$1,0))</f>
        <v>74</v>
      </c>
      <c r="N2677" s="5">
        <f t="shared" si="82"/>
        <v>7030</v>
      </c>
      <c r="O2677" cm="1">
        <f t="array" ref="O2677:R2677">_xlfn.XLOOKUP($B2677,'Raw -orders'!$A:$A,'Raw -orders'!$B:$E)</f>
        <v>203</v>
      </c>
      <c r="P2677">
        <v>10838</v>
      </c>
      <c r="Q2677" s="1">
        <v>44241</v>
      </c>
      <c r="R2677" s="1">
        <v>44268</v>
      </c>
      <c r="S2677" t="str" cm="1">
        <f t="array" ref="S2677:Z2677">_xlfn.XLOOKUP($O2677,'Raw - customers'!$A:$A,'Raw - customers'!$B:$I)</f>
        <v>Angil Crunden</v>
      </c>
      <c r="T2677" t="str">
        <v>Non-binary</v>
      </c>
      <c r="U2677">
        <v>30</v>
      </c>
      <c r="V2677" t="str">
        <v>765 Christiansen ParkwaySuite 557</v>
      </c>
      <c r="W2677">
        <v>8856</v>
      </c>
      <c r="X2677" t="str">
        <v>Lake Elijah</v>
      </c>
      <c r="Y2677" t="str">
        <v>Australian Capital Territory</v>
      </c>
      <c r="Z2677" t="str">
        <v>Australia</v>
      </c>
      <c r="AA2677">
        <v>2</v>
      </c>
      <c r="AB2677" s="3" t="str">
        <f t="shared" si="83"/>
        <v>20 to 30</v>
      </c>
      <c r="AM2677" s="6">
        <v>203</v>
      </c>
      <c r="AN2677" s="6" t="s">
        <v>1350</v>
      </c>
    </row>
    <row r="2678" spans="1:40" x14ac:dyDescent="0.25">
      <c r="A2678">
        <v>2676</v>
      </c>
      <c r="B2678">
        <v>537</v>
      </c>
      <c r="C2678">
        <v>1248</v>
      </c>
      <c r="D2678">
        <v>112</v>
      </c>
      <c r="E2678">
        <v>3</v>
      </c>
      <c r="F2678">
        <v>336</v>
      </c>
      <c r="G2678">
        <v>1</v>
      </c>
      <c r="H2678" t="str">
        <f>VLOOKUP($C2678,'Raw-products'!$A$2:$H$1261,MATCH(H$1,'Raw-products'!$A$1:$H$1,0))</f>
        <v>Trousers</v>
      </c>
      <c r="I2678" t="str">
        <f>VLOOKUP($C2678,'Raw-products'!$A$2:$H$1261,MATCH(I$1,'Raw-products'!$A$1:$H$1,0))</f>
        <v>Tracksuit Bottoms</v>
      </c>
      <c r="J2678" t="str">
        <f>VLOOKUP($C2678,'Raw-products'!$A$2:$H$1261,MATCH(J$1,'Raw-products'!$A$1:$H$1,0))</f>
        <v>L</v>
      </c>
      <c r="K2678" t="str">
        <f>VLOOKUP($C2678,'Raw-products'!$A$2:$H$1261,MATCH(K$1,'Raw-products'!$A$1:$H$1,0))</f>
        <v>blue</v>
      </c>
      <c r="L2678">
        <f>VLOOKUP($C2678,'Raw-products'!$A$2:$H$1261,MATCH(L$1,'Raw-products'!$A$1:$H$1,0))</f>
        <v>91</v>
      </c>
      <c r="M2678">
        <f>VLOOKUP($C2678,'Raw-products'!$A$2:$H$1261,MATCH(M$1,'Raw-products'!$A$1:$H$1,0))</f>
        <v>72</v>
      </c>
      <c r="N2678" s="5">
        <f t="shared" si="82"/>
        <v>6552</v>
      </c>
      <c r="O2678" cm="1">
        <f t="array" ref="O2678:R2678">_xlfn.XLOOKUP($B2678,'Raw -orders'!$A:$A,'Raw -orders'!$B:$E)</f>
        <v>203</v>
      </c>
      <c r="P2678">
        <v>10838</v>
      </c>
      <c r="Q2678" s="1">
        <v>44241</v>
      </c>
      <c r="R2678" s="1">
        <v>44268</v>
      </c>
      <c r="S2678" t="str" cm="1">
        <f t="array" ref="S2678:Z2678">_xlfn.XLOOKUP($O2678,'Raw - customers'!$A:$A,'Raw - customers'!$B:$I)</f>
        <v>Angil Crunden</v>
      </c>
      <c r="T2678" t="str">
        <v>Non-binary</v>
      </c>
      <c r="U2678">
        <v>30</v>
      </c>
      <c r="V2678" t="str">
        <v>765 Christiansen ParkwaySuite 557</v>
      </c>
      <c r="W2678">
        <v>8856</v>
      </c>
      <c r="X2678" t="str">
        <v>Lake Elijah</v>
      </c>
      <c r="Y2678" t="str">
        <v>Australian Capital Territory</v>
      </c>
      <c r="Z2678" t="str">
        <v>Australia</v>
      </c>
      <c r="AA2678">
        <v>2</v>
      </c>
      <c r="AB2678" s="3" t="str">
        <f t="shared" si="83"/>
        <v>20 to 30</v>
      </c>
      <c r="AM2678" s="6">
        <v>203</v>
      </c>
      <c r="AN2678" s="6" t="s">
        <v>1350</v>
      </c>
    </row>
    <row r="2679" spans="1:40" x14ac:dyDescent="0.25">
      <c r="A2679">
        <v>2677</v>
      </c>
      <c r="B2679">
        <v>537</v>
      </c>
      <c r="C2679">
        <v>1232</v>
      </c>
      <c r="D2679">
        <v>112</v>
      </c>
      <c r="E2679">
        <v>3</v>
      </c>
      <c r="F2679">
        <v>336</v>
      </c>
      <c r="G2679">
        <v>1</v>
      </c>
      <c r="H2679" t="str">
        <f>VLOOKUP($C2679,'Raw-products'!$A$2:$H$1261,MATCH(H$1,'Raw-products'!$A$1:$H$1,0))</f>
        <v>Trousers</v>
      </c>
      <c r="I2679" t="str">
        <f>VLOOKUP($C2679,'Raw-products'!$A$2:$H$1261,MATCH(I$1,'Raw-products'!$A$1:$H$1,0))</f>
        <v>Tracksuit Bottoms</v>
      </c>
      <c r="J2679" t="str">
        <f>VLOOKUP($C2679,'Raw-products'!$A$2:$H$1261,MATCH(J$1,'Raw-products'!$A$1:$H$1,0))</f>
        <v>M</v>
      </c>
      <c r="K2679" t="str">
        <f>VLOOKUP($C2679,'Raw-products'!$A$2:$H$1261,MATCH(K$1,'Raw-products'!$A$1:$H$1,0))</f>
        <v>orange</v>
      </c>
      <c r="L2679">
        <f>VLOOKUP($C2679,'Raw-products'!$A$2:$H$1261,MATCH(L$1,'Raw-products'!$A$1:$H$1,0))</f>
        <v>91</v>
      </c>
      <c r="M2679">
        <f>VLOOKUP($C2679,'Raw-products'!$A$2:$H$1261,MATCH(M$1,'Raw-products'!$A$1:$H$1,0))</f>
        <v>47</v>
      </c>
      <c r="N2679" s="5">
        <f t="shared" si="82"/>
        <v>4277</v>
      </c>
      <c r="O2679" cm="1">
        <f t="array" ref="O2679:R2679">_xlfn.XLOOKUP($B2679,'Raw -orders'!$A:$A,'Raw -orders'!$B:$E)</f>
        <v>203</v>
      </c>
      <c r="P2679">
        <v>10838</v>
      </c>
      <c r="Q2679" s="1">
        <v>44241</v>
      </c>
      <c r="R2679" s="1">
        <v>44268</v>
      </c>
      <c r="S2679" t="str" cm="1">
        <f t="array" ref="S2679:Z2679">_xlfn.XLOOKUP($O2679,'Raw - customers'!$A:$A,'Raw - customers'!$B:$I)</f>
        <v>Angil Crunden</v>
      </c>
      <c r="T2679" t="str">
        <v>Non-binary</v>
      </c>
      <c r="U2679">
        <v>30</v>
      </c>
      <c r="V2679" t="str">
        <v>765 Christiansen ParkwaySuite 557</v>
      </c>
      <c r="W2679">
        <v>8856</v>
      </c>
      <c r="X2679" t="str">
        <v>Lake Elijah</v>
      </c>
      <c r="Y2679" t="str">
        <v>Australian Capital Territory</v>
      </c>
      <c r="Z2679" t="str">
        <v>Australia</v>
      </c>
      <c r="AA2679">
        <v>2</v>
      </c>
      <c r="AB2679" s="3" t="str">
        <f t="shared" si="83"/>
        <v>20 to 30</v>
      </c>
      <c r="AM2679" s="6">
        <v>203</v>
      </c>
      <c r="AN2679" s="6" t="s">
        <v>1350</v>
      </c>
    </row>
    <row r="2680" spans="1:40" x14ac:dyDescent="0.25">
      <c r="A2680">
        <v>2678</v>
      </c>
      <c r="B2680">
        <v>538</v>
      </c>
      <c r="C2680">
        <v>279</v>
      </c>
      <c r="D2680">
        <v>95</v>
      </c>
      <c r="E2680">
        <v>1</v>
      </c>
      <c r="F2680">
        <v>95</v>
      </c>
      <c r="G2680">
        <v>1</v>
      </c>
      <c r="H2680" t="str">
        <f>VLOOKUP($C2680,'Raw-products'!$A$2:$H$1261,MATCH(H$1,'Raw-products'!$A$1:$H$1,0))</f>
        <v>Shirt</v>
      </c>
      <c r="I2680" t="str">
        <f>VLOOKUP($C2680,'Raw-products'!$A$2:$H$1261,MATCH(I$1,'Raw-products'!$A$1:$H$1,0))</f>
        <v>Polo</v>
      </c>
      <c r="J2680" t="str">
        <f>VLOOKUP($C2680,'Raw-products'!$A$2:$H$1261,MATCH(J$1,'Raw-products'!$A$1:$H$1,0))</f>
        <v>XL</v>
      </c>
      <c r="K2680" t="str">
        <f>VLOOKUP($C2680,'Raw-products'!$A$2:$H$1261,MATCH(K$1,'Raw-products'!$A$1:$H$1,0))</f>
        <v>violet</v>
      </c>
      <c r="L2680">
        <f>VLOOKUP($C2680,'Raw-products'!$A$2:$H$1261,MATCH(L$1,'Raw-products'!$A$1:$H$1,0))</f>
        <v>117</v>
      </c>
      <c r="M2680">
        <f>VLOOKUP($C2680,'Raw-products'!$A$2:$H$1261,MATCH(M$1,'Raw-products'!$A$1:$H$1,0))</f>
        <v>79</v>
      </c>
      <c r="N2680" s="5">
        <f t="shared" si="82"/>
        <v>9243</v>
      </c>
      <c r="O2680" cm="1">
        <f t="array" ref="O2680:R2680">_xlfn.XLOOKUP($B2680,'Raw -orders'!$A:$A,'Raw -orders'!$B:$E)</f>
        <v>754</v>
      </c>
      <c r="P2680">
        <v>11543</v>
      </c>
      <c r="Q2680" s="1">
        <v>44200</v>
      </c>
      <c r="R2680" s="1">
        <v>44222</v>
      </c>
      <c r="S2680" t="str" cm="1">
        <f t="array" ref="S2680:Z2680">_xlfn.XLOOKUP($O2680,'Raw - customers'!$A:$A,'Raw - customers'!$B:$I)</f>
        <v>Ninnetta Lammin</v>
      </c>
      <c r="T2680" t="str">
        <v>Bigender</v>
      </c>
      <c r="U2680">
        <v>74</v>
      </c>
      <c r="V2680" t="str">
        <v>94 Hayden LaneSuite 912</v>
      </c>
      <c r="W2680">
        <v>1488</v>
      </c>
      <c r="X2680" t="str">
        <v>Lake Jesse</v>
      </c>
      <c r="Y2680" t="str">
        <v>New South Wales</v>
      </c>
      <c r="Z2680" t="str">
        <v>Australia</v>
      </c>
      <c r="AA2680">
        <v>1</v>
      </c>
      <c r="AB2680" s="3" t="str">
        <f t="shared" si="83"/>
        <v>20 to 30</v>
      </c>
      <c r="AM2680" s="6">
        <v>754</v>
      </c>
      <c r="AN2680" s="6" t="s">
        <v>1362</v>
      </c>
    </row>
    <row r="2681" spans="1:40" x14ac:dyDescent="0.25">
      <c r="A2681">
        <v>2679</v>
      </c>
      <c r="B2681">
        <v>538</v>
      </c>
      <c r="C2681">
        <v>494</v>
      </c>
      <c r="D2681">
        <v>102</v>
      </c>
      <c r="E2681">
        <v>1</v>
      </c>
      <c r="F2681">
        <v>102</v>
      </c>
      <c r="G2681">
        <v>1</v>
      </c>
      <c r="H2681" t="str">
        <f>VLOOKUP($C2681,'Raw-products'!$A$2:$H$1261,MATCH(H$1,'Raw-products'!$A$1:$H$1,0))</f>
        <v>Jacket</v>
      </c>
      <c r="I2681" t="str">
        <f>VLOOKUP($C2681,'Raw-products'!$A$2:$H$1261,MATCH(I$1,'Raw-products'!$A$1:$H$1,0))</f>
        <v>Windbreaker</v>
      </c>
      <c r="J2681" t="str">
        <f>VLOOKUP($C2681,'Raw-products'!$A$2:$H$1261,MATCH(J$1,'Raw-products'!$A$1:$H$1,0))</f>
        <v>XL</v>
      </c>
      <c r="K2681" t="str">
        <f>VLOOKUP($C2681,'Raw-products'!$A$2:$H$1261,MATCH(K$1,'Raw-products'!$A$1:$H$1,0))</f>
        <v>red</v>
      </c>
      <c r="L2681">
        <f>VLOOKUP($C2681,'Raw-products'!$A$2:$H$1261,MATCH(L$1,'Raw-products'!$A$1:$H$1,0))</f>
        <v>109</v>
      </c>
      <c r="M2681">
        <f>VLOOKUP($C2681,'Raw-products'!$A$2:$H$1261,MATCH(M$1,'Raw-products'!$A$1:$H$1,0))</f>
        <v>48</v>
      </c>
      <c r="N2681" s="5">
        <f t="shared" si="82"/>
        <v>5232</v>
      </c>
      <c r="O2681" cm="1">
        <f t="array" ref="O2681:R2681">_xlfn.XLOOKUP($B2681,'Raw -orders'!$A:$A,'Raw -orders'!$B:$E)</f>
        <v>754</v>
      </c>
      <c r="P2681">
        <v>11543</v>
      </c>
      <c r="Q2681" s="1">
        <v>44200</v>
      </c>
      <c r="R2681" s="1">
        <v>44222</v>
      </c>
      <c r="S2681" t="str" cm="1">
        <f t="array" ref="S2681:Z2681">_xlfn.XLOOKUP($O2681,'Raw - customers'!$A:$A,'Raw - customers'!$B:$I)</f>
        <v>Ninnetta Lammin</v>
      </c>
      <c r="T2681" t="str">
        <v>Bigender</v>
      </c>
      <c r="U2681">
        <v>74</v>
      </c>
      <c r="V2681" t="str">
        <v>94 Hayden LaneSuite 912</v>
      </c>
      <c r="W2681">
        <v>1488</v>
      </c>
      <c r="X2681" t="str">
        <v>Lake Jesse</v>
      </c>
      <c r="Y2681" t="str">
        <v>New South Wales</v>
      </c>
      <c r="Z2681" t="str">
        <v>Australia</v>
      </c>
      <c r="AA2681">
        <v>1</v>
      </c>
      <c r="AB2681" s="3" t="str">
        <f t="shared" si="83"/>
        <v>20 to 30</v>
      </c>
      <c r="AM2681" s="6">
        <v>754</v>
      </c>
      <c r="AN2681" s="6" t="s">
        <v>1362</v>
      </c>
    </row>
    <row r="2682" spans="1:40" x14ac:dyDescent="0.25">
      <c r="A2682">
        <v>2680</v>
      </c>
      <c r="B2682">
        <v>538</v>
      </c>
      <c r="C2682">
        <v>351</v>
      </c>
      <c r="D2682">
        <v>94</v>
      </c>
      <c r="E2682">
        <v>3</v>
      </c>
      <c r="F2682">
        <v>282</v>
      </c>
      <c r="G2682">
        <v>1</v>
      </c>
      <c r="H2682" t="str">
        <f>VLOOKUP($C2682,'Raw-products'!$A$2:$H$1261,MATCH(H$1,'Raw-products'!$A$1:$H$1,0))</f>
        <v>Shirt</v>
      </c>
      <c r="I2682" t="str">
        <f>VLOOKUP($C2682,'Raw-products'!$A$2:$H$1261,MATCH(I$1,'Raw-products'!$A$1:$H$1,0))</f>
        <v>Henley</v>
      </c>
      <c r="J2682" t="str">
        <f>VLOOKUP($C2682,'Raw-products'!$A$2:$H$1261,MATCH(J$1,'Raw-products'!$A$1:$H$1,0))</f>
        <v>S</v>
      </c>
      <c r="K2682" t="str">
        <f>VLOOKUP($C2682,'Raw-products'!$A$2:$H$1261,MATCH(K$1,'Raw-products'!$A$1:$H$1,0))</f>
        <v>red</v>
      </c>
      <c r="L2682">
        <f>VLOOKUP($C2682,'Raw-products'!$A$2:$H$1261,MATCH(L$1,'Raw-products'!$A$1:$H$1,0))</f>
        <v>92</v>
      </c>
      <c r="M2682">
        <f>VLOOKUP($C2682,'Raw-products'!$A$2:$H$1261,MATCH(M$1,'Raw-products'!$A$1:$H$1,0))</f>
        <v>60</v>
      </c>
      <c r="N2682" s="5">
        <f t="shared" si="82"/>
        <v>5520</v>
      </c>
      <c r="O2682" cm="1">
        <f t="array" ref="O2682:R2682">_xlfn.XLOOKUP($B2682,'Raw -orders'!$A:$A,'Raw -orders'!$B:$E)</f>
        <v>754</v>
      </c>
      <c r="P2682">
        <v>11543</v>
      </c>
      <c r="Q2682" s="1">
        <v>44200</v>
      </c>
      <c r="R2682" s="1">
        <v>44222</v>
      </c>
      <c r="S2682" t="str" cm="1">
        <f t="array" ref="S2682:Z2682">_xlfn.XLOOKUP($O2682,'Raw - customers'!$A:$A,'Raw - customers'!$B:$I)</f>
        <v>Ninnetta Lammin</v>
      </c>
      <c r="T2682" t="str">
        <v>Bigender</v>
      </c>
      <c r="U2682">
        <v>74</v>
      </c>
      <c r="V2682" t="str">
        <v>94 Hayden LaneSuite 912</v>
      </c>
      <c r="W2682">
        <v>1488</v>
      </c>
      <c r="X2682" t="str">
        <v>Lake Jesse</v>
      </c>
      <c r="Y2682" t="str">
        <v>New South Wales</v>
      </c>
      <c r="Z2682" t="str">
        <v>Australia</v>
      </c>
      <c r="AA2682">
        <v>1</v>
      </c>
      <c r="AB2682" s="3" t="str">
        <f t="shared" si="83"/>
        <v>20 to 30</v>
      </c>
      <c r="AM2682" s="6">
        <v>754</v>
      </c>
      <c r="AN2682" s="6" t="s">
        <v>1362</v>
      </c>
    </row>
    <row r="2683" spans="1:40" x14ac:dyDescent="0.25">
      <c r="A2683">
        <v>2681</v>
      </c>
      <c r="B2683">
        <v>538</v>
      </c>
      <c r="C2683">
        <v>74</v>
      </c>
      <c r="D2683">
        <v>118</v>
      </c>
      <c r="E2683">
        <v>2</v>
      </c>
      <c r="F2683">
        <v>236</v>
      </c>
      <c r="G2683">
        <v>1</v>
      </c>
      <c r="H2683" t="str">
        <f>VLOOKUP($C2683,'Raw-products'!$A$2:$H$1261,MATCH(H$1,'Raw-products'!$A$1:$H$1,0))</f>
        <v>Shirt</v>
      </c>
      <c r="I2683" t="str">
        <f>VLOOKUP($C2683,'Raw-products'!$A$2:$H$1261,MATCH(I$1,'Raw-products'!$A$1:$H$1,0))</f>
        <v>Flannel</v>
      </c>
      <c r="J2683" t="str">
        <f>VLOOKUP($C2683,'Raw-products'!$A$2:$H$1261,MATCH(J$1,'Raw-products'!$A$1:$H$1,0))</f>
        <v>XL</v>
      </c>
      <c r="K2683" t="str">
        <f>VLOOKUP($C2683,'Raw-products'!$A$2:$H$1261,MATCH(K$1,'Raw-products'!$A$1:$H$1,0))</f>
        <v>red</v>
      </c>
      <c r="L2683">
        <f>VLOOKUP($C2683,'Raw-products'!$A$2:$H$1261,MATCH(L$1,'Raw-products'!$A$1:$H$1,0))</f>
        <v>96</v>
      </c>
      <c r="M2683">
        <f>VLOOKUP($C2683,'Raw-products'!$A$2:$H$1261,MATCH(M$1,'Raw-products'!$A$1:$H$1,0))</f>
        <v>72</v>
      </c>
      <c r="N2683" s="5">
        <f t="shared" si="82"/>
        <v>6912</v>
      </c>
      <c r="O2683" cm="1">
        <f t="array" ref="O2683:R2683">_xlfn.XLOOKUP($B2683,'Raw -orders'!$A:$A,'Raw -orders'!$B:$E)</f>
        <v>754</v>
      </c>
      <c r="P2683">
        <v>11543</v>
      </c>
      <c r="Q2683" s="1">
        <v>44200</v>
      </c>
      <c r="R2683" s="1">
        <v>44222</v>
      </c>
      <c r="S2683" t="str" cm="1">
        <f t="array" ref="S2683:Z2683">_xlfn.XLOOKUP($O2683,'Raw - customers'!$A:$A,'Raw - customers'!$B:$I)</f>
        <v>Ninnetta Lammin</v>
      </c>
      <c r="T2683" t="str">
        <v>Bigender</v>
      </c>
      <c r="U2683">
        <v>74</v>
      </c>
      <c r="V2683" t="str">
        <v>94 Hayden LaneSuite 912</v>
      </c>
      <c r="W2683">
        <v>1488</v>
      </c>
      <c r="X2683" t="str">
        <v>Lake Jesse</v>
      </c>
      <c r="Y2683" t="str">
        <v>New South Wales</v>
      </c>
      <c r="Z2683" t="str">
        <v>Australia</v>
      </c>
      <c r="AA2683">
        <v>1</v>
      </c>
      <c r="AB2683" s="3" t="str">
        <f t="shared" si="83"/>
        <v>20 to 30</v>
      </c>
      <c r="AM2683" s="6">
        <v>754</v>
      </c>
      <c r="AN2683" s="6" t="s">
        <v>1362</v>
      </c>
    </row>
    <row r="2684" spans="1:40" x14ac:dyDescent="0.25">
      <c r="A2684">
        <v>2682</v>
      </c>
      <c r="B2684">
        <v>538</v>
      </c>
      <c r="C2684">
        <v>33</v>
      </c>
      <c r="D2684">
        <v>96</v>
      </c>
      <c r="E2684">
        <v>1</v>
      </c>
      <c r="F2684">
        <v>96</v>
      </c>
      <c r="G2684">
        <v>1</v>
      </c>
      <c r="H2684" t="str">
        <f>VLOOKUP($C2684,'Raw-products'!$A$2:$H$1261,MATCH(H$1,'Raw-products'!$A$1:$H$1,0))</f>
        <v>Shirt</v>
      </c>
      <c r="I2684" t="str">
        <f>VLOOKUP($C2684,'Raw-products'!$A$2:$H$1261,MATCH(I$1,'Raw-products'!$A$1:$H$1,0))</f>
        <v>Oxford Cloth</v>
      </c>
      <c r="J2684" t="str">
        <f>VLOOKUP($C2684,'Raw-products'!$A$2:$H$1261,MATCH(J$1,'Raw-products'!$A$1:$H$1,0))</f>
        <v>L</v>
      </c>
      <c r="K2684" t="str">
        <f>VLOOKUP($C2684,'Raw-products'!$A$2:$H$1261,MATCH(K$1,'Raw-products'!$A$1:$H$1,0))</f>
        <v>violet</v>
      </c>
      <c r="L2684">
        <f>VLOOKUP($C2684,'Raw-products'!$A$2:$H$1261,MATCH(L$1,'Raw-products'!$A$1:$H$1,0))</f>
        <v>114</v>
      </c>
      <c r="M2684">
        <f>VLOOKUP($C2684,'Raw-products'!$A$2:$H$1261,MATCH(M$1,'Raw-products'!$A$1:$H$1,0))</f>
        <v>73</v>
      </c>
      <c r="N2684" s="5">
        <f t="shared" si="82"/>
        <v>8322</v>
      </c>
      <c r="O2684" cm="1">
        <f t="array" ref="O2684:R2684">_xlfn.XLOOKUP($B2684,'Raw -orders'!$A:$A,'Raw -orders'!$B:$E)</f>
        <v>754</v>
      </c>
      <c r="P2684">
        <v>11543</v>
      </c>
      <c r="Q2684" s="1">
        <v>44200</v>
      </c>
      <c r="R2684" s="1">
        <v>44222</v>
      </c>
      <c r="S2684" t="str" cm="1">
        <f t="array" ref="S2684:Z2684">_xlfn.XLOOKUP($O2684,'Raw - customers'!$A:$A,'Raw - customers'!$B:$I)</f>
        <v>Ninnetta Lammin</v>
      </c>
      <c r="T2684" t="str">
        <v>Bigender</v>
      </c>
      <c r="U2684">
        <v>74</v>
      </c>
      <c r="V2684" t="str">
        <v>94 Hayden LaneSuite 912</v>
      </c>
      <c r="W2684">
        <v>1488</v>
      </c>
      <c r="X2684" t="str">
        <v>Lake Jesse</v>
      </c>
      <c r="Y2684" t="str">
        <v>New South Wales</v>
      </c>
      <c r="Z2684" t="str">
        <v>Australia</v>
      </c>
      <c r="AA2684">
        <v>1</v>
      </c>
      <c r="AB2684" s="3" t="str">
        <f t="shared" si="83"/>
        <v>20 to 30</v>
      </c>
      <c r="AM2684" s="6">
        <v>754</v>
      </c>
      <c r="AN2684" s="6" t="s">
        <v>1362</v>
      </c>
    </row>
    <row r="2685" spans="1:40" x14ac:dyDescent="0.25">
      <c r="A2685">
        <v>2683</v>
      </c>
      <c r="B2685">
        <v>538</v>
      </c>
      <c r="C2685">
        <v>1023</v>
      </c>
      <c r="D2685">
        <v>90</v>
      </c>
      <c r="E2685">
        <v>1</v>
      </c>
      <c r="F2685">
        <v>90</v>
      </c>
      <c r="G2685">
        <v>1</v>
      </c>
      <c r="H2685" t="str">
        <f>VLOOKUP($C2685,'Raw-products'!$A$2:$H$1261,MATCH(H$1,'Raw-products'!$A$1:$H$1,0))</f>
        <v>Trousers</v>
      </c>
      <c r="I2685" t="str">
        <f>VLOOKUP($C2685,'Raw-products'!$A$2:$H$1261,MATCH(I$1,'Raw-products'!$A$1:$H$1,0))</f>
        <v>Relaxed Leg</v>
      </c>
      <c r="J2685" t="str">
        <f>VLOOKUP($C2685,'Raw-products'!$A$2:$H$1261,MATCH(J$1,'Raw-products'!$A$1:$H$1,0))</f>
        <v>L</v>
      </c>
      <c r="K2685" t="str">
        <f>VLOOKUP($C2685,'Raw-products'!$A$2:$H$1261,MATCH(K$1,'Raw-products'!$A$1:$H$1,0))</f>
        <v>orange</v>
      </c>
      <c r="L2685">
        <f>VLOOKUP($C2685,'Raw-products'!$A$2:$H$1261,MATCH(L$1,'Raw-products'!$A$1:$H$1,0))</f>
        <v>95</v>
      </c>
      <c r="M2685">
        <f>VLOOKUP($C2685,'Raw-products'!$A$2:$H$1261,MATCH(M$1,'Raw-products'!$A$1:$H$1,0))</f>
        <v>78</v>
      </c>
      <c r="N2685" s="5">
        <f t="shared" si="82"/>
        <v>7410</v>
      </c>
      <c r="O2685" cm="1">
        <f t="array" ref="O2685:R2685">_xlfn.XLOOKUP($B2685,'Raw -orders'!$A:$A,'Raw -orders'!$B:$E)</f>
        <v>754</v>
      </c>
      <c r="P2685">
        <v>11543</v>
      </c>
      <c r="Q2685" s="1">
        <v>44200</v>
      </c>
      <c r="R2685" s="1">
        <v>44222</v>
      </c>
      <c r="S2685" t="str" cm="1">
        <f t="array" ref="S2685:Z2685">_xlfn.XLOOKUP($O2685,'Raw - customers'!$A:$A,'Raw - customers'!$B:$I)</f>
        <v>Ninnetta Lammin</v>
      </c>
      <c r="T2685" t="str">
        <v>Bigender</v>
      </c>
      <c r="U2685">
        <v>74</v>
      </c>
      <c r="V2685" t="str">
        <v>94 Hayden LaneSuite 912</v>
      </c>
      <c r="W2685">
        <v>1488</v>
      </c>
      <c r="X2685" t="str">
        <v>Lake Jesse</v>
      </c>
      <c r="Y2685" t="str">
        <v>New South Wales</v>
      </c>
      <c r="Z2685" t="str">
        <v>Australia</v>
      </c>
      <c r="AA2685">
        <v>1</v>
      </c>
      <c r="AB2685" s="3" t="str">
        <f t="shared" si="83"/>
        <v>20 to 30</v>
      </c>
      <c r="AM2685" s="6">
        <v>754</v>
      </c>
      <c r="AN2685" s="6" t="s">
        <v>1362</v>
      </c>
    </row>
    <row r="2686" spans="1:40" x14ac:dyDescent="0.25">
      <c r="A2686">
        <v>2684</v>
      </c>
      <c r="B2686">
        <v>538</v>
      </c>
      <c r="C2686">
        <v>213</v>
      </c>
      <c r="D2686">
        <v>106</v>
      </c>
      <c r="E2686">
        <v>1</v>
      </c>
      <c r="F2686">
        <v>106</v>
      </c>
      <c r="G2686">
        <v>1</v>
      </c>
      <c r="H2686" t="str">
        <f>VLOOKUP($C2686,'Raw-products'!$A$2:$H$1261,MATCH(H$1,'Raw-products'!$A$1:$H$1,0))</f>
        <v>Shirt</v>
      </c>
      <c r="I2686" t="str">
        <f>VLOOKUP($C2686,'Raw-products'!$A$2:$H$1261,MATCH(I$1,'Raw-products'!$A$1:$H$1,0))</f>
        <v>Chambray</v>
      </c>
      <c r="J2686" t="str">
        <f>VLOOKUP($C2686,'Raw-products'!$A$2:$H$1261,MATCH(J$1,'Raw-products'!$A$1:$H$1,0))</f>
        <v>L</v>
      </c>
      <c r="K2686" t="str">
        <f>VLOOKUP($C2686,'Raw-products'!$A$2:$H$1261,MATCH(K$1,'Raw-products'!$A$1:$H$1,0))</f>
        <v>red</v>
      </c>
      <c r="L2686">
        <f>VLOOKUP($C2686,'Raw-products'!$A$2:$H$1261,MATCH(L$1,'Raw-products'!$A$1:$H$1,0))</f>
        <v>105</v>
      </c>
      <c r="M2686">
        <f>VLOOKUP($C2686,'Raw-products'!$A$2:$H$1261,MATCH(M$1,'Raw-products'!$A$1:$H$1,0))</f>
        <v>44</v>
      </c>
      <c r="N2686" s="5">
        <f t="shared" si="82"/>
        <v>4620</v>
      </c>
      <c r="O2686" cm="1">
        <f t="array" ref="O2686:R2686">_xlfn.XLOOKUP($B2686,'Raw -orders'!$A:$A,'Raw -orders'!$B:$E)</f>
        <v>754</v>
      </c>
      <c r="P2686">
        <v>11543</v>
      </c>
      <c r="Q2686" s="1">
        <v>44200</v>
      </c>
      <c r="R2686" s="1">
        <v>44222</v>
      </c>
      <c r="S2686" t="str" cm="1">
        <f t="array" ref="S2686:Z2686">_xlfn.XLOOKUP($O2686,'Raw - customers'!$A:$A,'Raw - customers'!$B:$I)</f>
        <v>Ninnetta Lammin</v>
      </c>
      <c r="T2686" t="str">
        <v>Bigender</v>
      </c>
      <c r="U2686">
        <v>74</v>
      </c>
      <c r="V2686" t="str">
        <v>94 Hayden LaneSuite 912</v>
      </c>
      <c r="W2686">
        <v>1488</v>
      </c>
      <c r="X2686" t="str">
        <v>Lake Jesse</v>
      </c>
      <c r="Y2686" t="str">
        <v>New South Wales</v>
      </c>
      <c r="Z2686" t="str">
        <v>Australia</v>
      </c>
      <c r="AA2686">
        <v>1</v>
      </c>
      <c r="AB2686" s="3" t="str">
        <f t="shared" si="83"/>
        <v>20 to 30</v>
      </c>
      <c r="AM2686" s="6">
        <v>754</v>
      </c>
      <c r="AN2686" s="6" t="s">
        <v>1362</v>
      </c>
    </row>
    <row r="2687" spans="1:40" x14ac:dyDescent="0.25">
      <c r="A2687">
        <v>2685</v>
      </c>
      <c r="B2687">
        <v>538</v>
      </c>
      <c r="C2687">
        <v>810</v>
      </c>
      <c r="D2687">
        <v>117</v>
      </c>
      <c r="E2687">
        <v>2</v>
      </c>
      <c r="F2687">
        <v>234</v>
      </c>
      <c r="G2687">
        <v>1</v>
      </c>
      <c r="H2687" t="str">
        <f>VLOOKUP($C2687,'Raw-products'!$A$2:$H$1261,MATCH(H$1,'Raw-products'!$A$1:$H$1,0))</f>
        <v>Jacket</v>
      </c>
      <c r="I2687" t="str">
        <f>VLOOKUP($C2687,'Raw-products'!$A$2:$H$1261,MATCH(I$1,'Raw-products'!$A$1:$H$1,0))</f>
        <v>Shearling</v>
      </c>
      <c r="J2687" t="str">
        <f>VLOOKUP($C2687,'Raw-products'!$A$2:$H$1261,MATCH(J$1,'Raw-products'!$A$1:$H$1,0))</f>
        <v>XS</v>
      </c>
      <c r="K2687" t="str">
        <f>VLOOKUP($C2687,'Raw-products'!$A$2:$H$1261,MATCH(K$1,'Raw-products'!$A$1:$H$1,0))</f>
        <v>orange</v>
      </c>
      <c r="L2687">
        <f>VLOOKUP($C2687,'Raw-products'!$A$2:$H$1261,MATCH(L$1,'Raw-products'!$A$1:$H$1,0))</f>
        <v>95</v>
      </c>
      <c r="M2687">
        <f>VLOOKUP($C2687,'Raw-products'!$A$2:$H$1261,MATCH(M$1,'Raw-products'!$A$1:$H$1,0))</f>
        <v>54</v>
      </c>
      <c r="N2687" s="5">
        <f t="shared" si="82"/>
        <v>5130</v>
      </c>
      <c r="O2687" cm="1">
        <f t="array" ref="O2687:R2687">_xlfn.XLOOKUP($B2687,'Raw -orders'!$A:$A,'Raw -orders'!$B:$E)</f>
        <v>754</v>
      </c>
      <c r="P2687">
        <v>11543</v>
      </c>
      <c r="Q2687" s="1">
        <v>44200</v>
      </c>
      <c r="R2687" s="1">
        <v>44222</v>
      </c>
      <c r="S2687" t="str" cm="1">
        <f t="array" ref="S2687:Z2687">_xlfn.XLOOKUP($O2687,'Raw - customers'!$A:$A,'Raw - customers'!$B:$I)</f>
        <v>Ninnetta Lammin</v>
      </c>
      <c r="T2687" t="str">
        <v>Bigender</v>
      </c>
      <c r="U2687">
        <v>74</v>
      </c>
      <c r="V2687" t="str">
        <v>94 Hayden LaneSuite 912</v>
      </c>
      <c r="W2687">
        <v>1488</v>
      </c>
      <c r="X2687" t="str">
        <v>Lake Jesse</v>
      </c>
      <c r="Y2687" t="str">
        <v>New South Wales</v>
      </c>
      <c r="Z2687" t="str">
        <v>Australia</v>
      </c>
      <c r="AA2687">
        <v>1</v>
      </c>
      <c r="AB2687" s="3" t="str">
        <f t="shared" si="83"/>
        <v>20 to 30</v>
      </c>
      <c r="AM2687" s="6">
        <v>754</v>
      </c>
      <c r="AN2687" s="6" t="s">
        <v>1362</v>
      </c>
    </row>
    <row r="2688" spans="1:40" x14ac:dyDescent="0.25">
      <c r="A2688">
        <v>2686</v>
      </c>
      <c r="B2688">
        <v>539</v>
      </c>
      <c r="C2688">
        <v>1229</v>
      </c>
      <c r="D2688">
        <v>112</v>
      </c>
      <c r="E2688">
        <v>2</v>
      </c>
      <c r="F2688">
        <v>224</v>
      </c>
      <c r="G2688">
        <v>1</v>
      </c>
      <c r="H2688" t="str">
        <f>VLOOKUP($C2688,'Raw-products'!$A$2:$H$1261,MATCH(H$1,'Raw-products'!$A$1:$H$1,0))</f>
        <v>Trousers</v>
      </c>
      <c r="I2688" t="str">
        <f>VLOOKUP($C2688,'Raw-products'!$A$2:$H$1261,MATCH(I$1,'Raw-products'!$A$1:$H$1,0))</f>
        <v>Tracksuit Bottoms</v>
      </c>
      <c r="J2688" t="str">
        <f>VLOOKUP($C2688,'Raw-products'!$A$2:$H$1261,MATCH(J$1,'Raw-products'!$A$1:$H$1,0))</f>
        <v>XL</v>
      </c>
      <c r="K2688" t="str">
        <f>VLOOKUP($C2688,'Raw-products'!$A$2:$H$1261,MATCH(K$1,'Raw-products'!$A$1:$H$1,0))</f>
        <v>red</v>
      </c>
      <c r="L2688">
        <f>VLOOKUP($C2688,'Raw-products'!$A$2:$H$1261,MATCH(L$1,'Raw-products'!$A$1:$H$1,0))</f>
        <v>91</v>
      </c>
      <c r="M2688">
        <f>VLOOKUP($C2688,'Raw-products'!$A$2:$H$1261,MATCH(M$1,'Raw-products'!$A$1:$H$1,0))</f>
        <v>45</v>
      </c>
      <c r="N2688" s="5">
        <f t="shared" si="82"/>
        <v>4095</v>
      </c>
      <c r="O2688" cm="1">
        <f t="array" ref="O2688:R2688">_xlfn.XLOOKUP($B2688,'Raw -orders'!$A:$A,'Raw -orders'!$B:$E)</f>
        <v>609</v>
      </c>
      <c r="P2688">
        <v>55906</v>
      </c>
      <c r="Q2688" s="1">
        <v>44199</v>
      </c>
      <c r="R2688" s="1">
        <v>44221</v>
      </c>
      <c r="S2688" t="str" cm="1">
        <f t="array" ref="S2688:Z2688">_xlfn.XLOOKUP($O2688,'Raw - customers'!$A:$A,'Raw - customers'!$B:$I)</f>
        <v>Vin Rubenovic</v>
      </c>
      <c r="T2688" t="str">
        <v>Polygender</v>
      </c>
      <c r="U2688">
        <v>61</v>
      </c>
      <c r="V2688" t="str">
        <v>515 Grace LaneSuite 974</v>
      </c>
      <c r="W2688">
        <v>5754</v>
      </c>
      <c r="X2688" t="str">
        <v>New Emilyton</v>
      </c>
      <c r="Y2688" t="str">
        <v>Northern Territory</v>
      </c>
      <c r="Z2688" t="str">
        <v>Australia</v>
      </c>
      <c r="AA2688">
        <v>1</v>
      </c>
      <c r="AB2688" s="3" t="str">
        <f t="shared" si="83"/>
        <v>20 to 30</v>
      </c>
      <c r="AM2688" s="6">
        <v>609</v>
      </c>
      <c r="AN2688" s="6" t="s">
        <v>1339</v>
      </c>
    </row>
    <row r="2689" spans="1:40" x14ac:dyDescent="0.25">
      <c r="A2689">
        <v>2687</v>
      </c>
      <c r="B2689">
        <v>539</v>
      </c>
      <c r="C2689">
        <v>437</v>
      </c>
      <c r="D2689">
        <v>107</v>
      </c>
      <c r="E2689">
        <v>1</v>
      </c>
      <c r="F2689">
        <v>107</v>
      </c>
      <c r="G2689">
        <v>1</v>
      </c>
      <c r="H2689" t="str">
        <f>VLOOKUP($C2689,'Raw-products'!$A$2:$H$1261,MATCH(H$1,'Raw-products'!$A$1:$H$1,0))</f>
        <v>Jacket</v>
      </c>
      <c r="I2689" t="str">
        <f>VLOOKUP($C2689,'Raw-products'!$A$2:$H$1261,MATCH(I$1,'Raw-products'!$A$1:$H$1,0))</f>
        <v>Denim</v>
      </c>
      <c r="J2689" t="str">
        <f>VLOOKUP($C2689,'Raw-products'!$A$2:$H$1261,MATCH(J$1,'Raw-products'!$A$1:$H$1,0))</f>
        <v>M</v>
      </c>
      <c r="K2689" t="str">
        <f>VLOOKUP($C2689,'Raw-products'!$A$2:$H$1261,MATCH(K$1,'Raw-products'!$A$1:$H$1,0))</f>
        <v>green</v>
      </c>
      <c r="L2689">
        <f>VLOOKUP($C2689,'Raw-products'!$A$2:$H$1261,MATCH(L$1,'Raw-products'!$A$1:$H$1,0))</f>
        <v>92</v>
      </c>
      <c r="M2689">
        <f>VLOOKUP($C2689,'Raw-products'!$A$2:$H$1261,MATCH(M$1,'Raw-products'!$A$1:$H$1,0))</f>
        <v>79</v>
      </c>
      <c r="N2689" s="5">
        <f t="shared" si="82"/>
        <v>7268</v>
      </c>
      <c r="O2689" cm="1">
        <f t="array" ref="O2689:R2689">_xlfn.XLOOKUP($B2689,'Raw -orders'!$A:$A,'Raw -orders'!$B:$E)</f>
        <v>609</v>
      </c>
      <c r="P2689">
        <v>55906</v>
      </c>
      <c r="Q2689" s="1">
        <v>44199</v>
      </c>
      <c r="R2689" s="1">
        <v>44221</v>
      </c>
      <c r="S2689" t="str" cm="1">
        <f t="array" ref="S2689:Z2689">_xlfn.XLOOKUP($O2689,'Raw - customers'!$A:$A,'Raw - customers'!$B:$I)</f>
        <v>Vin Rubenovic</v>
      </c>
      <c r="T2689" t="str">
        <v>Polygender</v>
      </c>
      <c r="U2689">
        <v>61</v>
      </c>
      <c r="V2689" t="str">
        <v>515 Grace LaneSuite 974</v>
      </c>
      <c r="W2689">
        <v>5754</v>
      </c>
      <c r="X2689" t="str">
        <v>New Emilyton</v>
      </c>
      <c r="Y2689" t="str">
        <v>Northern Territory</v>
      </c>
      <c r="Z2689" t="str">
        <v>Australia</v>
      </c>
      <c r="AA2689">
        <v>1</v>
      </c>
      <c r="AB2689" s="3" t="str">
        <f t="shared" si="83"/>
        <v>20 to 30</v>
      </c>
      <c r="AM2689" s="6">
        <v>609</v>
      </c>
      <c r="AN2689" s="6" t="s">
        <v>1339</v>
      </c>
    </row>
    <row r="2690" spans="1:40" x14ac:dyDescent="0.25">
      <c r="A2690">
        <v>2688</v>
      </c>
      <c r="B2690">
        <v>539</v>
      </c>
      <c r="C2690">
        <v>613</v>
      </c>
      <c r="D2690">
        <v>112</v>
      </c>
      <c r="E2690">
        <v>3</v>
      </c>
      <c r="F2690">
        <v>336</v>
      </c>
      <c r="G2690">
        <v>1</v>
      </c>
      <c r="H2690" t="str">
        <f>VLOOKUP($C2690,'Raw-products'!$A$2:$H$1261,MATCH(H$1,'Raw-products'!$A$1:$H$1,0))</f>
        <v>Jacket</v>
      </c>
      <c r="I2690" t="str">
        <f>VLOOKUP($C2690,'Raw-products'!$A$2:$H$1261,MATCH(I$1,'Raw-products'!$A$1:$H$1,0))</f>
        <v>Cardigan</v>
      </c>
      <c r="J2690" t="str">
        <f>VLOOKUP($C2690,'Raw-products'!$A$2:$H$1261,MATCH(J$1,'Raw-products'!$A$1:$H$1,0))</f>
        <v>L</v>
      </c>
      <c r="K2690" t="str">
        <f>VLOOKUP($C2690,'Raw-products'!$A$2:$H$1261,MATCH(K$1,'Raw-products'!$A$1:$H$1,0))</f>
        <v>green</v>
      </c>
      <c r="L2690">
        <f>VLOOKUP($C2690,'Raw-products'!$A$2:$H$1261,MATCH(L$1,'Raw-products'!$A$1:$H$1,0))</f>
        <v>118</v>
      </c>
      <c r="M2690">
        <f>VLOOKUP($C2690,'Raw-products'!$A$2:$H$1261,MATCH(M$1,'Raw-products'!$A$1:$H$1,0))</f>
        <v>63</v>
      </c>
      <c r="N2690" s="5">
        <f t="shared" si="82"/>
        <v>7434</v>
      </c>
      <c r="O2690" cm="1">
        <f t="array" ref="O2690:R2690">_xlfn.XLOOKUP($B2690,'Raw -orders'!$A:$A,'Raw -orders'!$B:$E)</f>
        <v>609</v>
      </c>
      <c r="P2690">
        <v>55906</v>
      </c>
      <c r="Q2690" s="1">
        <v>44199</v>
      </c>
      <c r="R2690" s="1">
        <v>44221</v>
      </c>
      <c r="S2690" t="str" cm="1">
        <f t="array" ref="S2690:Z2690">_xlfn.XLOOKUP($O2690,'Raw - customers'!$A:$A,'Raw - customers'!$B:$I)</f>
        <v>Vin Rubenovic</v>
      </c>
      <c r="T2690" t="str">
        <v>Polygender</v>
      </c>
      <c r="U2690">
        <v>61</v>
      </c>
      <c r="V2690" t="str">
        <v>515 Grace LaneSuite 974</v>
      </c>
      <c r="W2690">
        <v>5754</v>
      </c>
      <c r="X2690" t="str">
        <v>New Emilyton</v>
      </c>
      <c r="Y2690" t="str">
        <v>Northern Territory</v>
      </c>
      <c r="Z2690" t="str">
        <v>Australia</v>
      </c>
      <c r="AA2690">
        <v>1</v>
      </c>
      <c r="AB2690" s="3" t="str">
        <f t="shared" si="83"/>
        <v>20 to 30</v>
      </c>
      <c r="AM2690" s="6">
        <v>609</v>
      </c>
      <c r="AN2690" s="6" t="s">
        <v>1339</v>
      </c>
    </row>
    <row r="2691" spans="1:40" x14ac:dyDescent="0.25">
      <c r="A2691">
        <v>2689</v>
      </c>
      <c r="B2691">
        <v>539</v>
      </c>
      <c r="C2691">
        <v>524</v>
      </c>
      <c r="D2691">
        <v>102</v>
      </c>
      <c r="E2691">
        <v>3</v>
      </c>
      <c r="F2691">
        <v>306</v>
      </c>
      <c r="G2691">
        <v>1</v>
      </c>
      <c r="H2691" t="str">
        <f>VLOOKUP($C2691,'Raw-products'!$A$2:$H$1261,MATCH(H$1,'Raw-products'!$A$1:$H$1,0))</f>
        <v>Jacket</v>
      </c>
      <c r="I2691" t="str">
        <f>VLOOKUP($C2691,'Raw-products'!$A$2:$H$1261,MATCH(I$1,'Raw-products'!$A$1:$H$1,0))</f>
        <v>Windbreaker</v>
      </c>
      <c r="J2691" t="str">
        <f>VLOOKUP($C2691,'Raw-products'!$A$2:$H$1261,MATCH(J$1,'Raw-products'!$A$1:$H$1,0))</f>
        <v>XL</v>
      </c>
      <c r="K2691" t="str">
        <f>VLOOKUP($C2691,'Raw-products'!$A$2:$H$1261,MATCH(K$1,'Raw-products'!$A$1:$H$1,0))</f>
        <v>violet</v>
      </c>
      <c r="L2691">
        <f>VLOOKUP($C2691,'Raw-products'!$A$2:$H$1261,MATCH(L$1,'Raw-products'!$A$1:$H$1,0))</f>
        <v>109</v>
      </c>
      <c r="M2691">
        <f>VLOOKUP($C2691,'Raw-products'!$A$2:$H$1261,MATCH(M$1,'Raw-products'!$A$1:$H$1,0))</f>
        <v>54</v>
      </c>
      <c r="N2691" s="5">
        <f t="shared" ref="N2691:N2754" si="84">$L2691*$M2691</f>
        <v>5886</v>
      </c>
      <c r="O2691" cm="1">
        <f t="array" ref="O2691:R2691">_xlfn.XLOOKUP($B2691,'Raw -orders'!$A:$A,'Raw -orders'!$B:$E)</f>
        <v>609</v>
      </c>
      <c r="P2691">
        <v>55906</v>
      </c>
      <c r="Q2691" s="1">
        <v>44199</v>
      </c>
      <c r="R2691" s="1">
        <v>44221</v>
      </c>
      <c r="S2691" t="str" cm="1">
        <f t="array" ref="S2691:Z2691">_xlfn.XLOOKUP($O2691,'Raw - customers'!$A:$A,'Raw - customers'!$B:$I)</f>
        <v>Vin Rubenovic</v>
      </c>
      <c r="T2691" t="str">
        <v>Polygender</v>
      </c>
      <c r="U2691">
        <v>61</v>
      </c>
      <c r="V2691" t="str">
        <v>515 Grace LaneSuite 974</v>
      </c>
      <c r="W2691">
        <v>5754</v>
      </c>
      <c r="X2691" t="str">
        <v>New Emilyton</v>
      </c>
      <c r="Y2691" t="str">
        <v>Northern Territory</v>
      </c>
      <c r="Z2691" t="str">
        <v>Australia</v>
      </c>
      <c r="AA2691">
        <v>1</v>
      </c>
      <c r="AB2691" s="3" t="str">
        <f t="shared" ref="AB2691:AB2754" si="85">IF(AND(DATEDIF($Q2691,$R2691,"D")&gt;0,DATEDIF($Q2691,$R2691,"D")&lt;=10),"0 to 10",IF(AND(DATEDIF($Q2691,$R2691,"D")&gt;10,DATEDIF($Q2691,$R2691,"D")&lt;=20),"10 to 20",IF(AND(DATEDIF($Q2691,$R2691,"D")&gt;20,DATEDIF($Q2691,$R2691,"D")&lt;=30),"20 to 30")))</f>
        <v>20 to 30</v>
      </c>
      <c r="AM2691" s="6">
        <v>609</v>
      </c>
      <c r="AN2691" s="6" t="s">
        <v>1339</v>
      </c>
    </row>
    <row r="2692" spans="1:40" x14ac:dyDescent="0.25">
      <c r="A2692">
        <v>2690</v>
      </c>
      <c r="B2692">
        <v>539</v>
      </c>
      <c r="C2692">
        <v>1098</v>
      </c>
      <c r="D2692">
        <v>115</v>
      </c>
      <c r="E2692">
        <v>3</v>
      </c>
      <c r="F2692">
        <v>345</v>
      </c>
      <c r="G2692">
        <v>1</v>
      </c>
      <c r="H2692" t="str">
        <f>VLOOKUP($C2692,'Raw-products'!$A$2:$H$1261,MATCH(H$1,'Raw-products'!$A$1:$H$1,0))</f>
        <v>Trousers</v>
      </c>
      <c r="I2692" t="str">
        <f>VLOOKUP($C2692,'Raw-products'!$A$2:$H$1261,MATCH(I$1,'Raw-products'!$A$1:$H$1,0))</f>
        <v>Cropped</v>
      </c>
      <c r="J2692" t="str">
        <f>VLOOKUP($C2692,'Raw-products'!$A$2:$H$1261,MATCH(J$1,'Raw-products'!$A$1:$H$1,0))</f>
        <v>L</v>
      </c>
      <c r="K2692" t="str">
        <f>VLOOKUP($C2692,'Raw-products'!$A$2:$H$1261,MATCH(K$1,'Raw-products'!$A$1:$H$1,0))</f>
        <v>yellow</v>
      </c>
      <c r="L2692">
        <f>VLOOKUP($C2692,'Raw-products'!$A$2:$H$1261,MATCH(L$1,'Raw-products'!$A$1:$H$1,0))</f>
        <v>99</v>
      </c>
      <c r="M2692">
        <f>VLOOKUP($C2692,'Raw-products'!$A$2:$H$1261,MATCH(M$1,'Raw-products'!$A$1:$H$1,0))</f>
        <v>60</v>
      </c>
      <c r="N2692" s="5">
        <f t="shared" si="84"/>
        <v>5940</v>
      </c>
      <c r="O2692" cm="1">
        <f t="array" ref="O2692:R2692">_xlfn.XLOOKUP($B2692,'Raw -orders'!$A:$A,'Raw -orders'!$B:$E)</f>
        <v>609</v>
      </c>
      <c r="P2692">
        <v>55906</v>
      </c>
      <c r="Q2692" s="1">
        <v>44199</v>
      </c>
      <c r="R2692" s="1">
        <v>44221</v>
      </c>
      <c r="S2692" t="str" cm="1">
        <f t="array" ref="S2692:Z2692">_xlfn.XLOOKUP($O2692,'Raw - customers'!$A:$A,'Raw - customers'!$B:$I)</f>
        <v>Vin Rubenovic</v>
      </c>
      <c r="T2692" t="str">
        <v>Polygender</v>
      </c>
      <c r="U2692">
        <v>61</v>
      </c>
      <c r="V2692" t="str">
        <v>515 Grace LaneSuite 974</v>
      </c>
      <c r="W2692">
        <v>5754</v>
      </c>
      <c r="X2692" t="str">
        <v>New Emilyton</v>
      </c>
      <c r="Y2692" t="str">
        <v>Northern Territory</v>
      </c>
      <c r="Z2692" t="str">
        <v>Australia</v>
      </c>
      <c r="AA2692">
        <v>1</v>
      </c>
      <c r="AB2692" s="3" t="str">
        <f t="shared" si="85"/>
        <v>20 to 30</v>
      </c>
      <c r="AM2692" s="6">
        <v>609</v>
      </c>
      <c r="AN2692" s="6" t="s">
        <v>1339</v>
      </c>
    </row>
    <row r="2693" spans="1:40" x14ac:dyDescent="0.25">
      <c r="A2693">
        <v>2691</v>
      </c>
      <c r="B2693">
        <v>540</v>
      </c>
      <c r="C2693">
        <v>81</v>
      </c>
      <c r="D2693">
        <v>118</v>
      </c>
      <c r="E2693">
        <v>2</v>
      </c>
      <c r="F2693">
        <v>236</v>
      </c>
      <c r="G2693">
        <v>1</v>
      </c>
      <c r="H2693" t="str">
        <f>VLOOKUP($C2693,'Raw-products'!$A$2:$H$1261,MATCH(H$1,'Raw-products'!$A$1:$H$1,0))</f>
        <v>Shirt</v>
      </c>
      <c r="I2693" t="str">
        <f>VLOOKUP($C2693,'Raw-products'!$A$2:$H$1261,MATCH(I$1,'Raw-products'!$A$1:$H$1,0))</f>
        <v>Flannel</v>
      </c>
      <c r="J2693" t="str">
        <f>VLOOKUP($C2693,'Raw-products'!$A$2:$H$1261,MATCH(J$1,'Raw-products'!$A$1:$H$1,0))</f>
        <v>S</v>
      </c>
      <c r="K2693" t="str">
        <f>VLOOKUP($C2693,'Raw-products'!$A$2:$H$1261,MATCH(K$1,'Raw-products'!$A$1:$H$1,0))</f>
        <v>yellow</v>
      </c>
      <c r="L2693">
        <f>VLOOKUP($C2693,'Raw-products'!$A$2:$H$1261,MATCH(L$1,'Raw-products'!$A$1:$H$1,0))</f>
        <v>96</v>
      </c>
      <c r="M2693">
        <f>VLOOKUP($C2693,'Raw-products'!$A$2:$H$1261,MATCH(M$1,'Raw-products'!$A$1:$H$1,0))</f>
        <v>42</v>
      </c>
      <c r="N2693" s="5">
        <f t="shared" si="84"/>
        <v>4032</v>
      </c>
      <c r="O2693" cm="1">
        <f t="array" ref="O2693:R2693">_xlfn.XLOOKUP($B2693,'Raw -orders'!$A:$A,'Raw -orders'!$B:$E)</f>
        <v>772</v>
      </c>
      <c r="P2693">
        <v>37955</v>
      </c>
      <c r="Q2693" s="1">
        <v>44276</v>
      </c>
      <c r="R2693" s="1">
        <v>44285</v>
      </c>
      <c r="S2693" t="str" cm="1">
        <f t="array" ref="S2693:Z2693">_xlfn.XLOOKUP($O2693,'Raw - customers'!$A:$A,'Raw - customers'!$B:$I)</f>
        <v>Marlee Edser</v>
      </c>
      <c r="T2693" t="str">
        <v>Genderqueer</v>
      </c>
      <c r="U2693">
        <v>71</v>
      </c>
      <c r="V2693" t="str">
        <v>4207 Hudson CrescentSuite 167</v>
      </c>
      <c r="W2693">
        <v>2915</v>
      </c>
      <c r="X2693" t="str">
        <v>Oscarberg</v>
      </c>
      <c r="Y2693" t="str">
        <v>South Australia</v>
      </c>
      <c r="Z2693" t="str">
        <v>Australia</v>
      </c>
      <c r="AA2693">
        <v>3</v>
      </c>
      <c r="AB2693" s="3" t="str">
        <f t="shared" si="85"/>
        <v>0 to 10</v>
      </c>
      <c r="AM2693" s="6">
        <v>772</v>
      </c>
      <c r="AN2693" s="6" t="s">
        <v>1345</v>
      </c>
    </row>
    <row r="2694" spans="1:40" x14ac:dyDescent="0.25">
      <c r="A2694">
        <v>2692</v>
      </c>
      <c r="B2694">
        <v>540</v>
      </c>
      <c r="C2694">
        <v>406</v>
      </c>
      <c r="D2694">
        <v>119</v>
      </c>
      <c r="E2694">
        <v>2</v>
      </c>
      <c r="F2694">
        <v>238</v>
      </c>
      <c r="G2694">
        <v>1</v>
      </c>
      <c r="H2694" t="str">
        <f>VLOOKUP($C2694,'Raw-products'!$A$2:$H$1261,MATCH(H$1,'Raw-products'!$A$1:$H$1,0))</f>
        <v>Shirt</v>
      </c>
      <c r="I2694" t="str">
        <f>VLOOKUP($C2694,'Raw-products'!$A$2:$H$1261,MATCH(I$1,'Raw-products'!$A$1:$H$1,0))</f>
        <v>Casual Slim Fit</v>
      </c>
      <c r="J2694" t="str">
        <f>VLOOKUP($C2694,'Raw-products'!$A$2:$H$1261,MATCH(J$1,'Raw-products'!$A$1:$H$1,0))</f>
        <v>S</v>
      </c>
      <c r="K2694" t="str">
        <f>VLOOKUP($C2694,'Raw-products'!$A$2:$H$1261,MATCH(K$1,'Raw-products'!$A$1:$H$1,0))</f>
        <v>blue</v>
      </c>
      <c r="L2694">
        <f>VLOOKUP($C2694,'Raw-products'!$A$2:$H$1261,MATCH(L$1,'Raw-products'!$A$1:$H$1,0))</f>
        <v>113</v>
      </c>
      <c r="M2694">
        <f>VLOOKUP($C2694,'Raw-products'!$A$2:$H$1261,MATCH(M$1,'Raw-products'!$A$1:$H$1,0))</f>
        <v>75</v>
      </c>
      <c r="N2694" s="5">
        <f t="shared" si="84"/>
        <v>8475</v>
      </c>
      <c r="O2694" cm="1">
        <f t="array" ref="O2694:R2694">_xlfn.XLOOKUP($B2694,'Raw -orders'!$A:$A,'Raw -orders'!$B:$E)</f>
        <v>772</v>
      </c>
      <c r="P2694">
        <v>37955</v>
      </c>
      <c r="Q2694" s="1">
        <v>44276</v>
      </c>
      <c r="R2694" s="1">
        <v>44285</v>
      </c>
      <c r="S2694" t="str" cm="1">
        <f t="array" ref="S2694:Z2694">_xlfn.XLOOKUP($O2694,'Raw - customers'!$A:$A,'Raw - customers'!$B:$I)</f>
        <v>Marlee Edser</v>
      </c>
      <c r="T2694" t="str">
        <v>Genderqueer</v>
      </c>
      <c r="U2694">
        <v>71</v>
      </c>
      <c r="V2694" t="str">
        <v>4207 Hudson CrescentSuite 167</v>
      </c>
      <c r="W2694">
        <v>2915</v>
      </c>
      <c r="X2694" t="str">
        <v>Oscarberg</v>
      </c>
      <c r="Y2694" t="str">
        <v>South Australia</v>
      </c>
      <c r="Z2694" t="str">
        <v>Australia</v>
      </c>
      <c r="AA2694">
        <v>3</v>
      </c>
      <c r="AB2694" s="3" t="str">
        <f t="shared" si="85"/>
        <v>0 to 10</v>
      </c>
      <c r="AM2694" s="6">
        <v>772</v>
      </c>
      <c r="AN2694" s="6" t="s">
        <v>1345</v>
      </c>
    </row>
    <row r="2695" spans="1:40" x14ac:dyDescent="0.25">
      <c r="A2695">
        <v>2693</v>
      </c>
      <c r="B2695">
        <v>540</v>
      </c>
      <c r="C2695">
        <v>751</v>
      </c>
      <c r="D2695">
        <v>109</v>
      </c>
      <c r="E2695">
        <v>2</v>
      </c>
      <c r="F2695">
        <v>218</v>
      </c>
      <c r="G2695">
        <v>1</v>
      </c>
      <c r="H2695" t="str">
        <f>VLOOKUP($C2695,'Raw-products'!$A$2:$H$1261,MATCH(H$1,'Raw-products'!$A$1:$H$1,0))</f>
        <v>Jacket</v>
      </c>
      <c r="I2695" t="str">
        <f>VLOOKUP($C2695,'Raw-products'!$A$2:$H$1261,MATCH(I$1,'Raw-products'!$A$1:$H$1,0))</f>
        <v>Peacoat</v>
      </c>
      <c r="J2695" t="str">
        <f>VLOOKUP($C2695,'Raw-products'!$A$2:$H$1261,MATCH(J$1,'Raw-products'!$A$1:$H$1,0))</f>
        <v>S</v>
      </c>
      <c r="K2695" t="str">
        <f>VLOOKUP($C2695,'Raw-products'!$A$2:$H$1261,MATCH(K$1,'Raw-products'!$A$1:$H$1,0))</f>
        <v>green</v>
      </c>
      <c r="L2695">
        <f>VLOOKUP($C2695,'Raw-products'!$A$2:$H$1261,MATCH(L$1,'Raw-products'!$A$1:$H$1,0))</f>
        <v>102</v>
      </c>
      <c r="M2695">
        <f>VLOOKUP($C2695,'Raw-products'!$A$2:$H$1261,MATCH(M$1,'Raw-products'!$A$1:$H$1,0))</f>
        <v>41</v>
      </c>
      <c r="N2695" s="5">
        <f t="shared" si="84"/>
        <v>4182</v>
      </c>
      <c r="O2695" cm="1">
        <f t="array" ref="O2695:R2695">_xlfn.XLOOKUP($B2695,'Raw -orders'!$A:$A,'Raw -orders'!$B:$E)</f>
        <v>772</v>
      </c>
      <c r="P2695">
        <v>37955</v>
      </c>
      <c r="Q2695" s="1">
        <v>44276</v>
      </c>
      <c r="R2695" s="1">
        <v>44285</v>
      </c>
      <c r="S2695" t="str" cm="1">
        <f t="array" ref="S2695:Z2695">_xlfn.XLOOKUP($O2695,'Raw - customers'!$A:$A,'Raw - customers'!$B:$I)</f>
        <v>Marlee Edser</v>
      </c>
      <c r="T2695" t="str">
        <v>Genderqueer</v>
      </c>
      <c r="U2695">
        <v>71</v>
      </c>
      <c r="V2695" t="str">
        <v>4207 Hudson CrescentSuite 167</v>
      </c>
      <c r="W2695">
        <v>2915</v>
      </c>
      <c r="X2695" t="str">
        <v>Oscarberg</v>
      </c>
      <c r="Y2695" t="str">
        <v>South Australia</v>
      </c>
      <c r="Z2695" t="str">
        <v>Australia</v>
      </c>
      <c r="AA2695">
        <v>3</v>
      </c>
      <c r="AB2695" s="3" t="str">
        <f t="shared" si="85"/>
        <v>0 to 10</v>
      </c>
      <c r="AM2695" s="6">
        <v>772</v>
      </c>
      <c r="AN2695" s="6" t="s">
        <v>1345</v>
      </c>
    </row>
    <row r="2696" spans="1:40" x14ac:dyDescent="0.25">
      <c r="A2696">
        <v>2694</v>
      </c>
      <c r="B2696">
        <v>540</v>
      </c>
      <c r="C2696">
        <v>554</v>
      </c>
      <c r="D2696">
        <v>98</v>
      </c>
      <c r="E2696">
        <v>1</v>
      </c>
      <c r="F2696">
        <v>98</v>
      </c>
      <c r="G2696">
        <v>1</v>
      </c>
      <c r="H2696" t="str">
        <f>VLOOKUP($C2696,'Raw-products'!$A$2:$H$1261,MATCH(H$1,'Raw-products'!$A$1:$H$1,0))</f>
        <v>Jacket</v>
      </c>
      <c r="I2696" t="str">
        <f>VLOOKUP($C2696,'Raw-products'!$A$2:$H$1261,MATCH(I$1,'Raw-products'!$A$1:$H$1,0))</f>
        <v>Leather</v>
      </c>
      <c r="J2696" t="str">
        <f>VLOOKUP($C2696,'Raw-products'!$A$2:$H$1261,MATCH(J$1,'Raw-products'!$A$1:$H$1,0))</f>
        <v>XL</v>
      </c>
      <c r="K2696" t="str">
        <f>VLOOKUP($C2696,'Raw-products'!$A$2:$H$1261,MATCH(K$1,'Raw-products'!$A$1:$H$1,0))</f>
        <v>indigo</v>
      </c>
      <c r="L2696">
        <f>VLOOKUP($C2696,'Raw-products'!$A$2:$H$1261,MATCH(L$1,'Raw-products'!$A$1:$H$1,0))</f>
        <v>113</v>
      </c>
      <c r="M2696">
        <f>VLOOKUP($C2696,'Raw-products'!$A$2:$H$1261,MATCH(M$1,'Raw-products'!$A$1:$H$1,0))</f>
        <v>52</v>
      </c>
      <c r="N2696" s="5">
        <f t="shared" si="84"/>
        <v>5876</v>
      </c>
      <c r="O2696" cm="1">
        <f t="array" ref="O2696:R2696">_xlfn.XLOOKUP($B2696,'Raw -orders'!$A:$A,'Raw -orders'!$B:$E)</f>
        <v>772</v>
      </c>
      <c r="P2696">
        <v>37955</v>
      </c>
      <c r="Q2696" s="1">
        <v>44276</v>
      </c>
      <c r="R2696" s="1">
        <v>44285</v>
      </c>
      <c r="S2696" t="str" cm="1">
        <f t="array" ref="S2696:Z2696">_xlfn.XLOOKUP($O2696,'Raw - customers'!$A:$A,'Raw - customers'!$B:$I)</f>
        <v>Marlee Edser</v>
      </c>
      <c r="T2696" t="str">
        <v>Genderqueer</v>
      </c>
      <c r="U2696">
        <v>71</v>
      </c>
      <c r="V2696" t="str">
        <v>4207 Hudson CrescentSuite 167</v>
      </c>
      <c r="W2696">
        <v>2915</v>
      </c>
      <c r="X2696" t="str">
        <v>Oscarberg</v>
      </c>
      <c r="Y2696" t="str">
        <v>South Australia</v>
      </c>
      <c r="Z2696" t="str">
        <v>Australia</v>
      </c>
      <c r="AA2696">
        <v>3</v>
      </c>
      <c r="AB2696" s="3" t="str">
        <f t="shared" si="85"/>
        <v>0 to 10</v>
      </c>
      <c r="AM2696" s="6">
        <v>772</v>
      </c>
      <c r="AN2696" s="6" t="s">
        <v>1345</v>
      </c>
    </row>
    <row r="2697" spans="1:40" x14ac:dyDescent="0.25">
      <c r="A2697">
        <v>2695</v>
      </c>
      <c r="B2697">
        <v>540</v>
      </c>
      <c r="C2697">
        <v>786</v>
      </c>
      <c r="D2697">
        <v>91</v>
      </c>
      <c r="E2697">
        <v>2</v>
      </c>
      <c r="F2697">
        <v>182</v>
      </c>
      <c r="G2697">
        <v>1</v>
      </c>
      <c r="H2697" t="str">
        <f>VLOOKUP($C2697,'Raw-products'!$A$2:$H$1261,MATCH(H$1,'Raw-products'!$A$1:$H$1,0))</f>
        <v>Jacket</v>
      </c>
      <c r="I2697" t="str">
        <f>VLOOKUP($C2697,'Raw-products'!$A$2:$H$1261,MATCH(I$1,'Raw-products'!$A$1:$H$1,0))</f>
        <v>Pullover</v>
      </c>
      <c r="J2697" t="str">
        <f>VLOOKUP($C2697,'Raw-products'!$A$2:$H$1261,MATCH(J$1,'Raw-products'!$A$1:$H$1,0))</f>
        <v>S</v>
      </c>
      <c r="K2697" t="str">
        <f>VLOOKUP($C2697,'Raw-products'!$A$2:$H$1261,MATCH(K$1,'Raw-products'!$A$1:$H$1,0))</f>
        <v>green</v>
      </c>
      <c r="L2697">
        <f>VLOOKUP($C2697,'Raw-products'!$A$2:$H$1261,MATCH(L$1,'Raw-products'!$A$1:$H$1,0))</f>
        <v>114</v>
      </c>
      <c r="M2697">
        <f>VLOOKUP($C2697,'Raw-products'!$A$2:$H$1261,MATCH(M$1,'Raw-products'!$A$1:$H$1,0))</f>
        <v>69</v>
      </c>
      <c r="N2697" s="5">
        <f t="shared" si="84"/>
        <v>7866</v>
      </c>
      <c r="O2697" cm="1">
        <f t="array" ref="O2697:R2697">_xlfn.XLOOKUP($B2697,'Raw -orders'!$A:$A,'Raw -orders'!$B:$E)</f>
        <v>772</v>
      </c>
      <c r="P2697">
        <v>37955</v>
      </c>
      <c r="Q2697" s="1">
        <v>44276</v>
      </c>
      <c r="R2697" s="1">
        <v>44285</v>
      </c>
      <c r="S2697" t="str" cm="1">
        <f t="array" ref="S2697:Z2697">_xlfn.XLOOKUP($O2697,'Raw - customers'!$A:$A,'Raw - customers'!$B:$I)</f>
        <v>Marlee Edser</v>
      </c>
      <c r="T2697" t="str">
        <v>Genderqueer</v>
      </c>
      <c r="U2697">
        <v>71</v>
      </c>
      <c r="V2697" t="str">
        <v>4207 Hudson CrescentSuite 167</v>
      </c>
      <c r="W2697">
        <v>2915</v>
      </c>
      <c r="X2697" t="str">
        <v>Oscarberg</v>
      </c>
      <c r="Y2697" t="str">
        <v>South Australia</v>
      </c>
      <c r="Z2697" t="str">
        <v>Australia</v>
      </c>
      <c r="AA2697">
        <v>3</v>
      </c>
      <c r="AB2697" s="3" t="str">
        <f t="shared" si="85"/>
        <v>0 to 10</v>
      </c>
      <c r="AM2697" s="6">
        <v>772</v>
      </c>
      <c r="AN2697" s="6" t="s">
        <v>1345</v>
      </c>
    </row>
    <row r="2698" spans="1:40" x14ac:dyDescent="0.25">
      <c r="A2698">
        <v>2696</v>
      </c>
      <c r="B2698">
        <v>540</v>
      </c>
      <c r="C2698">
        <v>631</v>
      </c>
      <c r="D2698">
        <v>93</v>
      </c>
      <c r="E2698">
        <v>3</v>
      </c>
      <c r="F2698">
        <v>279</v>
      </c>
      <c r="G2698">
        <v>1</v>
      </c>
      <c r="H2698" t="str">
        <f>VLOOKUP($C2698,'Raw-products'!$A$2:$H$1261,MATCH(H$1,'Raw-products'!$A$1:$H$1,0))</f>
        <v>Jacket</v>
      </c>
      <c r="I2698" t="str">
        <f>VLOOKUP($C2698,'Raw-products'!$A$2:$H$1261,MATCH(I$1,'Raw-products'!$A$1:$H$1,0))</f>
        <v>Coach</v>
      </c>
      <c r="J2698" t="str">
        <f>VLOOKUP($C2698,'Raw-products'!$A$2:$H$1261,MATCH(J$1,'Raw-products'!$A$1:$H$1,0))</f>
        <v>S</v>
      </c>
      <c r="K2698" t="str">
        <f>VLOOKUP($C2698,'Raw-products'!$A$2:$H$1261,MATCH(K$1,'Raw-products'!$A$1:$H$1,0))</f>
        <v>red</v>
      </c>
      <c r="L2698">
        <f>VLOOKUP($C2698,'Raw-products'!$A$2:$H$1261,MATCH(L$1,'Raw-products'!$A$1:$H$1,0))</f>
        <v>115</v>
      </c>
      <c r="M2698">
        <f>VLOOKUP($C2698,'Raw-products'!$A$2:$H$1261,MATCH(M$1,'Raw-products'!$A$1:$H$1,0))</f>
        <v>76</v>
      </c>
      <c r="N2698" s="5">
        <f t="shared" si="84"/>
        <v>8740</v>
      </c>
      <c r="O2698" cm="1">
        <f t="array" ref="O2698:R2698">_xlfn.XLOOKUP($B2698,'Raw -orders'!$A:$A,'Raw -orders'!$B:$E)</f>
        <v>772</v>
      </c>
      <c r="P2698">
        <v>37955</v>
      </c>
      <c r="Q2698" s="1">
        <v>44276</v>
      </c>
      <c r="R2698" s="1">
        <v>44285</v>
      </c>
      <c r="S2698" t="str" cm="1">
        <f t="array" ref="S2698:Z2698">_xlfn.XLOOKUP($O2698,'Raw - customers'!$A:$A,'Raw - customers'!$B:$I)</f>
        <v>Marlee Edser</v>
      </c>
      <c r="T2698" t="str">
        <v>Genderqueer</v>
      </c>
      <c r="U2698">
        <v>71</v>
      </c>
      <c r="V2698" t="str">
        <v>4207 Hudson CrescentSuite 167</v>
      </c>
      <c r="W2698">
        <v>2915</v>
      </c>
      <c r="X2698" t="str">
        <v>Oscarberg</v>
      </c>
      <c r="Y2698" t="str">
        <v>South Australia</v>
      </c>
      <c r="Z2698" t="str">
        <v>Australia</v>
      </c>
      <c r="AA2698">
        <v>3</v>
      </c>
      <c r="AB2698" s="3" t="str">
        <f t="shared" si="85"/>
        <v>0 to 10</v>
      </c>
      <c r="AM2698" s="6">
        <v>772</v>
      </c>
      <c r="AN2698" s="6" t="s">
        <v>1345</v>
      </c>
    </row>
    <row r="2699" spans="1:40" x14ac:dyDescent="0.25">
      <c r="A2699">
        <v>2697</v>
      </c>
      <c r="B2699">
        <v>541</v>
      </c>
      <c r="C2699">
        <v>487</v>
      </c>
      <c r="D2699">
        <v>118</v>
      </c>
      <c r="E2699">
        <v>3</v>
      </c>
      <c r="F2699">
        <v>354</v>
      </c>
      <c r="G2699">
        <v>1</v>
      </c>
      <c r="H2699" t="str">
        <f>VLOOKUP($C2699,'Raw-products'!$A$2:$H$1261,MATCH(H$1,'Raw-products'!$A$1:$H$1,0))</f>
        <v>Jacket</v>
      </c>
      <c r="I2699" t="str">
        <f>VLOOKUP($C2699,'Raw-products'!$A$2:$H$1261,MATCH(I$1,'Raw-products'!$A$1:$H$1,0))</f>
        <v>Puffer</v>
      </c>
      <c r="J2699" t="str">
        <f>VLOOKUP($C2699,'Raw-products'!$A$2:$H$1261,MATCH(J$1,'Raw-products'!$A$1:$H$1,0))</f>
        <v>M</v>
      </c>
      <c r="K2699" t="str">
        <f>VLOOKUP($C2699,'Raw-products'!$A$2:$H$1261,MATCH(K$1,'Raw-products'!$A$1:$H$1,0))</f>
        <v>violet</v>
      </c>
      <c r="L2699">
        <f>VLOOKUP($C2699,'Raw-products'!$A$2:$H$1261,MATCH(L$1,'Raw-products'!$A$1:$H$1,0))</f>
        <v>110</v>
      </c>
      <c r="M2699">
        <f>VLOOKUP($C2699,'Raw-products'!$A$2:$H$1261,MATCH(M$1,'Raw-products'!$A$1:$H$1,0))</f>
        <v>43</v>
      </c>
      <c r="N2699" s="5">
        <f t="shared" si="84"/>
        <v>4730</v>
      </c>
      <c r="O2699" cm="1">
        <f t="array" ref="O2699:R2699">_xlfn.XLOOKUP($B2699,'Raw -orders'!$A:$A,'Raw -orders'!$B:$E)</f>
        <v>490</v>
      </c>
      <c r="P2699">
        <v>29630</v>
      </c>
      <c r="Q2699" s="1">
        <v>44428</v>
      </c>
      <c r="R2699" s="1">
        <v>44430</v>
      </c>
      <c r="S2699" t="str" cm="1">
        <f t="array" ref="S2699:Z2699">_xlfn.XLOOKUP($O2699,'Raw - customers'!$A:$A,'Raw - customers'!$B:$I)</f>
        <v>Bank Sargeaunt</v>
      </c>
      <c r="T2699" t="str">
        <v>Male</v>
      </c>
      <c r="U2699">
        <v>57</v>
      </c>
      <c r="V2699" t="str">
        <v>74 King SummitSuite 021</v>
      </c>
      <c r="W2699">
        <v>7633</v>
      </c>
      <c r="X2699" t="str">
        <v>Mollyland</v>
      </c>
      <c r="Y2699" t="str">
        <v>New South Wales</v>
      </c>
      <c r="Z2699" t="str">
        <v>Australia</v>
      </c>
      <c r="AA2699">
        <v>8</v>
      </c>
      <c r="AB2699" s="3" t="str">
        <f t="shared" si="85"/>
        <v>0 to 10</v>
      </c>
      <c r="AM2699" s="6">
        <v>490</v>
      </c>
      <c r="AN2699" s="6" t="s">
        <v>1362</v>
      </c>
    </row>
    <row r="2700" spans="1:40" x14ac:dyDescent="0.25">
      <c r="A2700">
        <v>2698</v>
      </c>
      <c r="B2700">
        <v>541</v>
      </c>
      <c r="C2700">
        <v>385</v>
      </c>
      <c r="D2700">
        <v>119</v>
      </c>
      <c r="E2700">
        <v>1</v>
      </c>
      <c r="F2700">
        <v>119</v>
      </c>
      <c r="G2700">
        <v>1</v>
      </c>
      <c r="H2700" t="str">
        <f>VLOOKUP($C2700,'Raw-products'!$A$2:$H$1261,MATCH(H$1,'Raw-products'!$A$1:$H$1,0))</f>
        <v>Shirt</v>
      </c>
      <c r="I2700" t="str">
        <f>VLOOKUP($C2700,'Raw-products'!$A$2:$H$1261,MATCH(I$1,'Raw-products'!$A$1:$H$1,0))</f>
        <v>Casual Slim Fit</v>
      </c>
      <c r="J2700" t="str">
        <f>VLOOKUP($C2700,'Raw-products'!$A$2:$H$1261,MATCH(J$1,'Raw-products'!$A$1:$H$1,0))</f>
        <v>XS</v>
      </c>
      <c r="K2700" t="str">
        <f>VLOOKUP($C2700,'Raw-products'!$A$2:$H$1261,MATCH(K$1,'Raw-products'!$A$1:$H$1,0))</f>
        <v>red</v>
      </c>
      <c r="L2700">
        <f>VLOOKUP($C2700,'Raw-products'!$A$2:$H$1261,MATCH(L$1,'Raw-products'!$A$1:$H$1,0))</f>
        <v>113</v>
      </c>
      <c r="M2700">
        <f>VLOOKUP($C2700,'Raw-products'!$A$2:$H$1261,MATCH(M$1,'Raw-products'!$A$1:$H$1,0))</f>
        <v>49</v>
      </c>
      <c r="N2700" s="5">
        <f t="shared" si="84"/>
        <v>5537</v>
      </c>
      <c r="O2700" cm="1">
        <f t="array" ref="O2700:R2700">_xlfn.XLOOKUP($B2700,'Raw -orders'!$A:$A,'Raw -orders'!$B:$E)</f>
        <v>490</v>
      </c>
      <c r="P2700">
        <v>29630</v>
      </c>
      <c r="Q2700" s="1">
        <v>44428</v>
      </c>
      <c r="R2700" s="1">
        <v>44430</v>
      </c>
      <c r="S2700" t="str" cm="1">
        <f t="array" ref="S2700:Z2700">_xlfn.XLOOKUP($O2700,'Raw - customers'!$A:$A,'Raw - customers'!$B:$I)</f>
        <v>Bank Sargeaunt</v>
      </c>
      <c r="T2700" t="str">
        <v>Male</v>
      </c>
      <c r="U2700">
        <v>57</v>
      </c>
      <c r="V2700" t="str">
        <v>74 King SummitSuite 021</v>
      </c>
      <c r="W2700">
        <v>7633</v>
      </c>
      <c r="X2700" t="str">
        <v>Mollyland</v>
      </c>
      <c r="Y2700" t="str">
        <v>New South Wales</v>
      </c>
      <c r="Z2700" t="str">
        <v>Australia</v>
      </c>
      <c r="AA2700">
        <v>8</v>
      </c>
      <c r="AB2700" s="3" t="str">
        <f t="shared" si="85"/>
        <v>0 to 10</v>
      </c>
      <c r="AM2700" s="6">
        <v>490</v>
      </c>
      <c r="AN2700" s="6" t="s">
        <v>1362</v>
      </c>
    </row>
    <row r="2701" spans="1:40" x14ac:dyDescent="0.25">
      <c r="A2701">
        <v>2699</v>
      </c>
      <c r="B2701">
        <v>541</v>
      </c>
      <c r="C2701">
        <v>1126</v>
      </c>
      <c r="D2701">
        <v>102</v>
      </c>
      <c r="E2701">
        <v>2</v>
      </c>
      <c r="F2701">
        <v>204</v>
      </c>
      <c r="G2701">
        <v>1</v>
      </c>
      <c r="H2701" t="str">
        <f>VLOOKUP($C2701,'Raw-products'!$A$2:$H$1261,MATCH(H$1,'Raw-products'!$A$1:$H$1,0))</f>
        <v>Trousers</v>
      </c>
      <c r="I2701" t="str">
        <f>VLOOKUP($C2701,'Raw-products'!$A$2:$H$1261,MATCH(I$1,'Raw-products'!$A$1:$H$1,0))</f>
        <v>Cargo Pants</v>
      </c>
      <c r="J2701" t="str">
        <f>VLOOKUP($C2701,'Raw-products'!$A$2:$H$1261,MATCH(J$1,'Raw-products'!$A$1:$H$1,0))</f>
        <v>S</v>
      </c>
      <c r="K2701" t="str">
        <f>VLOOKUP($C2701,'Raw-products'!$A$2:$H$1261,MATCH(K$1,'Raw-products'!$A$1:$H$1,0))</f>
        <v>orange</v>
      </c>
      <c r="L2701">
        <f>VLOOKUP($C2701,'Raw-products'!$A$2:$H$1261,MATCH(L$1,'Raw-products'!$A$1:$H$1,0))</f>
        <v>106</v>
      </c>
      <c r="M2701">
        <f>VLOOKUP($C2701,'Raw-products'!$A$2:$H$1261,MATCH(M$1,'Raw-products'!$A$1:$H$1,0))</f>
        <v>60</v>
      </c>
      <c r="N2701" s="5">
        <f t="shared" si="84"/>
        <v>6360</v>
      </c>
      <c r="O2701" cm="1">
        <f t="array" ref="O2701:R2701">_xlfn.XLOOKUP($B2701,'Raw -orders'!$A:$A,'Raw -orders'!$B:$E)</f>
        <v>490</v>
      </c>
      <c r="P2701">
        <v>29630</v>
      </c>
      <c r="Q2701" s="1">
        <v>44428</v>
      </c>
      <c r="R2701" s="1">
        <v>44430</v>
      </c>
      <c r="S2701" t="str" cm="1">
        <f t="array" ref="S2701:Z2701">_xlfn.XLOOKUP($O2701,'Raw - customers'!$A:$A,'Raw - customers'!$B:$I)</f>
        <v>Bank Sargeaunt</v>
      </c>
      <c r="T2701" t="str">
        <v>Male</v>
      </c>
      <c r="U2701">
        <v>57</v>
      </c>
      <c r="V2701" t="str">
        <v>74 King SummitSuite 021</v>
      </c>
      <c r="W2701">
        <v>7633</v>
      </c>
      <c r="X2701" t="str">
        <v>Mollyland</v>
      </c>
      <c r="Y2701" t="str">
        <v>New South Wales</v>
      </c>
      <c r="Z2701" t="str">
        <v>Australia</v>
      </c>
      <c r="AA2701">
        <v>8</v>
      </c>
      <c r="AB2701" s="3" t="str">
        <f t="shared" si="85"/>
        <v>0 to 10</v>
      </c>
      <c r="AM2701" s="6">
        <v>490</v>
      </c>
      <c r="AN2701" s="6" t="s">
        <v>1362</v>
      </c>
    </row>
    <row r="2702" spans="1:40" x14ac:dyDescent="0.25">
      <c r="A2702">
        <v>2700</v>
      </c>
      <c r="B2702">
        <v>541</v>
      </c>
      <c r="C2702">
        <v>857</v>
      </c>
      <c r="D2702">
        <v>113</v>
      </c>
      <c r="E2702">
        <v>1</v>
      </c>
      <c r="F2702">
        <v>113</v>
      </c>
      <c r="G2702">
        <v>1</v>
      </c>
      <c r="H2702" t="str">
        <f>VLOOKUP($C2702,'Raw-products'!$A$2:$H$1261,MATCH(H$1,'Raw-products'!$A$1:$H$1,0))</f>
        <v>Trousers</v>
      </c>
      <c r="I2702" t="str">
        <f>VLOOKUP($C2702,'Raw-products'!$A$2:$H$1261,MATCH(I$1,'Raw-products'!$A$1:$H$1,0))</f>
        <v>Chinos</v>
      </c>
      <c r="J2702" t="str">
        <f>VLOOKUP($C2702,'Raw-products'!$A$2:$H$1261,MATCH(J$1,'Raw-products'!$A$1:$H$1,0))</f>
        <v>M</v>
      </c>
      <c r="K2702" t="str">
        <f>VLOOKUP($C2702,'Raw-products'!$A$2:$H$1261,MATCH(K$1,'Raw-products'!$A$1:$H$1,0))</f>
        <v>green</v>
      </c>
      <c r="L2702">
        <f>VLOOKUP($C2702,'Raw-products'!$A$2:$H$1261,MATCH(L$1,'Raw-products'!$A$1:$H$1,0))</f>
        <v>100</v>
      </c>
      <c r="M2702">
        <f>VLOOKUP($C2702,'Raw-products'!$A$2:$H$1261,MATCH(M$1,'Raw-products'!$A$1:$H$1,0))</f>
        <v>49</v>
      </c>
      <c r="N2702" s="5">
        <f t="shared" si="84"/>
        <v>4900</v>
      </c>
      <c r="O2702" cm="1">
        <f t="array" ref="O2702:R2702">_xlfn.XLOOKUP($B2702,'Raw -orders'!$A:$A,'Raw -orders'!$B:$E)</f>
        <v>490</v>
      </c>
      <c r="P2702">
        <v>29630</v>
      </c>
      <c r="Q2702" s="1">
        <v>44428</v>
      </c>
      <c r="R2702" s="1">
        <v>44430</v>
      </c>
      <c r="S2702" t="str" cm="1">
        <f t="array" ref="S2702:Z2702">_xlfn.XLOOKUP($O2702,'Raw - customers'!$A:$A,'Raw - customers'!$B:$I)</f>
        <v>Bank Sargeaunt</v>
      </c>
      <c r="T2702" t="str">
        <v>Male</v>
      </c>
      <c r="U2702">
        <v>57</v>
      </c>
      <c r="V2702" t="str">
        <v>74 King SummitSuite 021</v>
      </c>
      <c r="W2702">
        <v>7633</v>
      </c>
      <c r="X2702" t="str">
        <v>Mollyland</v>
      </c>
      <c r="Y2702" t="str">
        <v>New South Wales</v>
      </c>
      <c r="Z2702" t="str">
        <v>Australia</v>
      </c>
      <c r="AA2702">
        <v>8</v>
      </c>
      <c r="AB2702" s="3" t="str">
        <f t="shared" si="85"/>
        <v>0 to 10</v>
      </c>
      <c r="AM2702" s="6">
        <v>490</v>
      </c>
      <c r="AN2702" s="6" t="s">
        <v>1362</v>
      </c>
    </row>
    <row r="2703" spans="1:40" x14ac:dyDescent="0.25">
      <c r="A2703">
        <v>2701</v>
      </c>
      <c r="B2703">
        <v>542</v>
      </c>
      <c r="C2703">
        <v>507</v>
      </c>
      <c r="D2703">
        <v>102</v>
      </c>
      <c r="E2703">
        <v>3</v>
      </c>
      <c r="F2703">
        <v>306</v>
      </c>
      <c r="G2703">
        <v>1</v>
      </c>
      <c r="H2703" t="str">
        <f>VLOOKUP($C2703,'Raw-products'!$A$2:$H$1261,MATCH(H$1,'Raw-products'!$A$1:$H$1,0))</f>
        <v>Jacket</v>
      </c>
      <c r="I2703" t="str">
        <f>VLOOKUP($C2703,'Raw-products'!$A$2:$H$1261,MATCH(I$1,'Raw-products'!$A$1:$H$1,0))</f>
        <v>Windbreaker</v>
      </c>
      <c r="J2703" t="str">
        <f>VLOOKUP($C2703,'Raw-products'!$A$2:$H$1261,MATCH(J$1,'Raw-products'!$A$1:$H$1,0))</f>
        <v>M</v>
      </c>
      <c r="K2703" t="str">
        <f>VLOOKUP($C2703,'Raw-products'!$A$2:$H$1261,MATCH(K$1,'Raw-products'!$A$1:$H$1,0))</f>
        <v>green</v>
      </c>
      <c r="L2703">
        <f>VLOOKUP($C2703,'Raw-products'!$A$2:$H$1261,MATCH(L$1,'Raw-products'!$A$1:$H$1,0))</f>
        <v>109</v>
      </c>
      <c r="M2703">
        <f>VLOOKUP($C2703,'Raw-products'!$A$2:$H$1261,MATCH(M$1,'Raw-products'!$A$1:$H$1,0))</f>
        <v>63</v>
      </c>
      <c r="N2703" s="5">
        <f t="shared" si="84"/>
        <v>6867</v>
      </c>
      <c r="O2703" cm="1">
        <f t="array" ref="O2703:R2703">_xlfn.XLOOKUP($B2703,'Raw -orders'!$A:$A,'Raw -orders'!$B:$E)</f>
        <v>282</v>
      </c>
      <c r="P2703">
        <v>38737</v>
      </c>
      <c r="Q2703" s="1">
        <v>44237</v>
      </c>
      <c r="R2703" s="1">
        <v>44241</v>
      </c>
      <c r="S2703" t="str" cm="1">
        <f t="array" ref="S2703:Z2703">_xlfn.XLOOKUP($O2703,'Raw - customers'!$A:$A,'Raw - customers'!$B:$I)</f>
        <v>Wren Helgass</v>
      </c>
      <c r="T2703" t="str">
        <v>Female</v>
      </c>
      <c r="U2703">
        <v>59</v>
      </c>
      <c r="V2703" t="str">
        <v>2634 Ward CrescentSuite 361</v>
      </c>
      <c r="W2703">
        <v>4527</v>
      </c>
      <c r="X2703" t="str">
        <v>Port Hannahburgh</v>
      </c>
      <c r="Y2703" t="str">
        <v>Australian Capital Territory</v>
      </c>
      <c r="Z2703" t="str">
        <v>Australia</v>
      </c>
      <c r="AA2703">
        <v>2</v>
      </c>
      <c r="AB2703" s="3" t="str">
        <f t="shared" si="85"/>
        <v>0 to 10</v>
      </c>
      <c r="AM2703" s="6">
        <v>282</v>
      </c>
      <c r="AN2703" s="6" t="s">
        <v>1350</v>
      </c>
    </row>
    <row r="2704" spans="1:40" x14ac:dyDescent="0.25">
      <c r="A2704">
        <v>2702</v>
      </c>
      <c r="B2704">
        <v>542</v>
      </c>
      <c r="C2704">
        <v>969</v>
      </c>
      <c r="D2704">
        <v>97</v>
      </c>
      <c r="E2704">
        <v>1</v>
      </c>
      <c r="F2704">
        <v>97</v>
      </c>
      <c r="G2704">
        <v>1</v>
      </c>
      <c r="H2704" t="str">
        <f>VLOOKUP($C2704,'Raw-products'!$A$2:$H$1261,MATCH(H$1,'Raw-products'!$A$1:$H$1,0))</f>
        <v>Trousers</v>
      </c>
      <c r="I2704" t="str">
        <f>VLOOKUP($C2704,'Raw-products'!$A$2:$H$1261,MATCH(I$1,'Raw-products'!$A$1:$H$1,0))</f>
        <v>Slim-Fit</v>
      </c>
      <c r="J2704" t="str">
        <f>VLOOKUP($C2704,'Raw-products'!$A$2:$H$1261,MATCH(J$1,'Raw-products'!$A$1:$H$1,0))</f>
        <v>XL</v>
      </c>
      <c r="K2704" t="str">
        <f>VLOOKUP($C2704,'Raw-products'!$A$2:$H$1261,MATCH(K$1,'Raw-products'!$A$1:$H$1,0))</f>
        <v>blue</v>
      </c>
      <c r="L2704">
        <f>VLOOKUP($C2704,'Raw-products'!$A$2:$H$1261,MATCH(L$1,'Raw-products'!$A$1:$H$1,0))</f>
        <v>119</v>
      </c>
      <c r="M2704">
        <f>VLOOKUP($C2704,'Raw-products'!$A$2:$H$1261,MATCH(M$1,'Raw-products'!$A$1:$H$1,0))</f>
        <v>47</v>
      </c>
      <c r="N2704" s="5">
        <f t="shared" si="84"/>
        <v>5593</v>
      </c>
      <c r="O2704" cm="1">
        <f t="array" ref="O2704:R2704">_xlfn.XLOOKUP($B2704,'Raw -orders'!$A:$A,'Raw -orders'!$B:$E)</f>
        <v>282</v>
      </c>
      <c r="P2704">
        <v>38737</v>
      </c>
      <c r="Q2704" s="1">
        <v>44237</v>
      </c>
      <c r="R2704" s="1">
        <v>44241</v>
      </c>
      <c r="S2704" t="str" cm="1">
        <f t="array" ref="S2704:Z2704">_xlfn.XLOOKUP($O2704,'Raw - customers'!$A:$A,'Raw - customers'!$B:$I)</f>
        <v>Wren Helgass</v>
      </c>
      <c r="T2704" t="str">
        <v>Female</v>
      </c>
      <c r="U2704">
        <v>59</v>
      </c>
      <c r="V2704" t="str">
        <v>2634 Ward CrescentSuite 361</v>
      </c>
      <c r="W2704">
        <v>4527</v>
      </c>
      <c r="X2704" t="str">
        <v>Port Hannahburgh</v>
      </c>
      <c r="Y2704" t="str">
        <v>Australian Capital Territory</v>
      </c>
      <c r="Z2704" t="str">
        <v>Australia</v>
      </c>
      <c r="AA2704">
        <v>2</v>
      </c>
      <c r="AB2704" s="3" t="str">
        <f t="shared" si="85"/>
        <v>0 to 10</v>
      </c>
      <c r="AM2704" s="6">
        <v>282</v>
      </c>
      <c r="AN2704" s="6" t="s">
        <v>1350</v>
      </c>
    </row>
    <row r="2705" spans="1:40" x14ac:dyDescent="0.25">
      <c r="A2705">
        <v>2703</v>
      </c>
      <c r="B2705">
        <v>542</v>
      </c>
      <c r="C2705">
        <v>1045</v>
      </c>
      <c r="D2705">
        <v>90</v>
      </c>
      <c r="E2705">
        <v>3</v>
      </c>
      <c r="F2705">
        <v>270</v>
      </c>
      <c r="G2705">
        <v>1</v>
      </c>
      <c r="H2705" t="str">
        <f>VLOOKUP($C2705,'Raw-products'!$A$2:$H$1261,MATCH(H$1,'Raw-products'!$A$1:$H$1,0))</f>
        <v>Trousers</v>
      </c>
      <c r="I2705" t="str">
        <f>VLOOKUP($C2705,'Raw-products'!$A$2:$H$1261,MATCH(I$1,'Raw-products'!$A$1:$H$1,0))</f>
        <v>Relaxed Leg</v>
      </c>
      <c r="J2705" t="str">
        <f>VLOOKUP($C2705,'Raw-products'!$A$2:$H$1261,MATCH(J$1,'Raw-products'!$A$1:$H$1,0))</f>
        <v>XS</v>
      </c>
      <c r="K2705" t="str">
        <f>VLOOKUP($C2705,'Raw-products'!$A$2:$H$1261,MATCH(K$1,'Raw-products'!$A$1:$H$1,0))</f>
        <v>violet</v>
      </c>
      <c r="L2705">
        <f>VLOOKUP($C2705,'Raw-products'!$A$2:$H$1261,MATCH(L$1,'Raw-products'!$A$1:$H$1,0))</f>
        <v>95</v>
      </c>
      <c r="M2705">
        <f>VLOOKUP($C2705,'Raw-products'!$A$2:$H$1261,MATCH(M$1,'Raw-products'!$A$1:$H$1,0))</f>
        <v>49</v>
      </c>
      <c r="N2705" s="5">
        <f t="shared" si="84"/>
        <v>4655</v>
      </c>
      <c r="O2705" cm="1">
        <f t="array" ref="O2705:R2705">_xlfn.XLOOKUP($B2705,'Raw -orders'!$A:$A,'Raw -orders'!$B:$E)</f>
        <v>282</v>
      </c>
      <c r="P2705">
        <v>38737</v>
      </c>
      <c r="Q2705" s="1">
        <v>44237</v>
      </c>
      <c r="R2705" s="1">
        <v>44241</v>
      </c>
      <c r="S2705" t="str" cm="1">
        <f t="array" ref="S2705:Z2705">_xlfn.XLOOKUP($O2705,'Raw - customers'!$A:$A,'Raw - customers'!$B:$I)</f>
        <v>Wren Helgass</v>
      </c>
      <c r="T2705" t="str">
        <v>Female</v>
      </c>
      <c r="U2705">
        <v>59</v>
      </c>
      <c r="V2705" t="str">
        <v>2634 Ward CrescentSuite 361</v>
      </c>
      <c r="W2705">
        <v>4527</v>
      </c>
      <c r="X2705" t="str">
        <v>Port Hannahburgh</v>
      </c>
      <c r="Y2705" t="str">
        <v>Australian Capital Territory</v>
      </c>
      <c r="Z2705" t="str">
        <v>Australia</v>
      </c>
      <c r="AA2705">
        <v>2</v>
      </c>
      <c r="AB2705" s="3" t="str">
        <f t="shared" si="85"/>
        <v>0 to 10</v>
      </c>
      <c r="AM2705" s="6">
        <v>282</v>
      </c>
      <c r="AN2705" s="6" t="s">
        <v>1350</v>
      </c>
    </row>
    <row r="2706" spans="1:40" x14ac:dyDescent="0.25">
      <c r="A2706">
        <v>2704</v>
      </c>
      <c r="B2706">
        <v>542</v>
      </c>
      <c r="C2706">
        <v>1127</v>
      </c>
      <c r="D2706">
        <v>102</v>
      </c>
      <c r="E2706">
        <v>2</v>
      </c>
      <c r="F2706">
        <v>204</v>
      </c>
      <c r="G2706">
        <v>1</v>
      </c>
      <c r="H2706" t="str">
        <f>VLOOKUP($C2706,'Raw-products'!$A$2:$H$1261,MATCH(H$1,'Raw-products'!$A$1:$H$1,0))</f>
        <v>Trousers</v>
      </c>
      <c r="I2706" t="str">
        <f>VLOOKUP($C2706,'Raw-products'!$A$2:$H$1261,MATCH(I$1,'Raw-products'!$A$1:$H$1,0))</f>
        <v>Cargo Pants</v>
      </c>
      <c r="J2706" t="str">
        <f>VLOOKUP($C2706,'Raw-products'!$A$2:$H$1261,MATCH(J$1,'Raw-products'!$A$1:$H$1,0))</f>
        <v>M</v>
      </c>
      <c r="K2706" t="str">
        <f>VLOOKUP($C2706,'Raw-products'!$A$2:$H$1261,MATCH(K$1,'Raw-products'!$A$1:$H$1,0))</f>
        <v>orange</v>
      </c>
      <c r="L2706">
        <f>VLOOKUP($C2706,'Raw-products'!$A$2:$H$1261,MATCH(L$1,'Raw-products'!$A$1:$H$1,0))</f>
        <v>106</v>
      </c>
      <c r="M2706">
        <f>VLOOKUP($C2706,'Raw-products'!$A$2:$H$1261,MATCH(M$1,'Raw-products'!$A$1:$H$1,0))</f>
        <v>51</v>
      </c>
      <c r="N2706" s="5">
        <f t="shared" si="84"/>
        <v>5406</v>
      </c>
      <c r="O2706" cm="1">
        <f t="array" ref="O2706:R2706">_xlfn.XLOOKUP($B2706,'Raw -orders'!$A:$A,'Raw -orders'!$B:$E)</f>
        <v>282</v>
      </c>
      <c r="P2706">
        <v>38737</v>
      </c>
      <c r="Q2706" s="1">
        <v>44237</v>
      </c>
      <c r="R2706" s="1">
        <v>44241</v>
      </c>
      <c r="S2706" t="str" cm="1">
        <f t="array" ref="S2706:Z2706">_xlfn.XLOOKUP($O2706,'Raw - customers'!$A:$A,'Raw - customers'!$B:$I)</f>
        <v>Wren Helgass</v>
      </c>
      <c r="T2706" t="str">
        <v>Female</v>
      </c>
      <c r="U2706">
        <v>59</v>
      </c>
      <c r="V2706" t="str">
        <v>2634 Ward CrescentSuite 361</v>
      </c>
      <c r="W2706">
        <v>4527</v>
      </c>
      <c r="X2706" t="str">
        <v>Port Hannahburgh</v>
      </c>
      <c r="Y2706" t="str">
        <v>Australian Capital Territory</v>
      </c>
      <c r="Z2706" t="str">
        <v>Australia</v>
      </c>
      <c r="AA2706">
        <v>2</v>
      </c>
      <c r="AB2706" s="3" t="str">
        <f t="shared" si="85"/>
        <v>0 to 10</v>
      </c>
      <c r="AM2706" s="6">
        <v>282</v>
      </c>
      <c r="AN2706" s="6" t="s">
        <v>1350</v>
      </c>
    </row>
    <row r="2707" spans="1:40" x14ac:dyDescent="0.25">
      <c r="A2707">
        <v>2705</v>
      </c>
      <c r="B2707">
        <v>542</v>
      </c>
      <c r="C2707">
        <v>931</v>
      </c>
      <c r="D2707">
        <v>96</v>
      </c>
      <c r="E2707">
        <v>2</v>
      </c>
      <c r="F2707">
        <v>192</v>
      </c>
      <c r="G2707">
        <v>1</v>
      </c>
      <c r="H2707" t="str">
        <f>VLOOKUP($C2707,'Raw-products'!$A$2:$H$1261,MATCH(H$1,'Raw-products'!$A$1:$H$1,0))</f>
        <v>Trousers</v>
      </c>
      <c r="I2707" t="str">
        <f>VLOOKUP($C2707,'Raw-products'!$A$2:$H$1261,MATCH(I$1,'Raw-products'!$A$1:$H$1,0))</f>
        <v>Drawstring</v>
      </c>
      <c r="J2707" t="str">
        <f>VLOOKUP($C2707,'Raw-products'!$A$2:$H$1261,MATCH(J$1,'Raw-products'!$A$1:$H$1,0))</f>
        <v>S</v>
      </c>
      <c r="K2707" t="str">
        <f>VLOOKUP($C2707,'Raw-products'!$A$2:$H$1261,MATCH(K$1,'Raw-products'!$A$1:$H$1,0))</f>
        <v>blue</v>
      </c>
      <c r="L2707">
        <f>VLOOKUP($C2707,'Raw-products'!$A$2:$H$1261,MATCH(L$1,'Raw-products'!$A$1:$H$1,0))</f>
        <v>104</v>
      </c>
      <c r="M2707">
        <f>VLOOKUP($C2707,'Raw-products'!$A$2:$H$1261,MATCH(M$1,'Raw-products'!$A$1:$H$1,0))</f>
        <v>48</v>
      </c>
      <c r="N2707" s="5">
        <f t="shared" si="84"/>
        <v>4992</v>
      </c>
      <c r="O2707" cm="1">
        <f t="array" ref="O2707:R2707">_xlfn.XLOOKUP($B2707,'Raw -orders'!$A:$A,'Raw -orders'!$B:$E)</f>
        <v>282</v>
      </c>
      <c r="P2707">
        <v>38737</v>
      </c>
      <c r="Q2707" s="1">
        <v>44237</v>
      </c>
      <c r="R2707" s="1">
        <v>44241</v>
      </c>
      <c r="S2707" t="str" cm="1">
        <f t="array" ref="S2707:Z2707">_xlfn.XLOOKUP($O2707,'Raw - customers'!$A:$A,'Raw - customers'!$B:$I)</f>
        <v>Wren Helgass</v>
      </c>
      <c r="T2707" t="str">
        <v>Female</v>
      </c>
      <c r="U2707">
        <v>59</v>
      </c>
      <c r="V2707" t="str">
        <v>2634 Ward CrescentSuite 361</v>
      </c>
      <c r="W2707">
        <v>4527</v>
      </c>
      <c r="X2707" t="str">
        <v>Port Hannahburgh</v>
      </c>
      <c r="Y2707" t="str">
        <v>Australian Capital Territory</v>
      </c>
      <c r="Z2707" t="str">
        <v>Australia</v>
      </c>
      <c r="AA2707">
        <v>2</v>
      </c>
      <c r="AB2707" s="3" t="str">
        <f t="shared" si="85"/>
        <v>0 to 10</v>
      </c>
      <c r="AM2707" s="6">
        <v>282</v>
      </c>
      <c r="AN2707" s="6" t="s">
        <v>1350</v>
      </c>
    </row>
    <row r="2708" spans="1:40" x14ac:dyDescent="0.25">
      <c r="A2708">
        <v>2706</v>
      </c>
      <c r="B2708">
        <v>542</v>
      </c>
      <c r="C2708">
        <v>821</v>
      </c>
      <c r="D2708">
        <v>117</v>
      </c>
      <c r="E2708">
        <v>3</v>
      </c>
      <c r="F2708">
        <v>351</v>
      </c>
      <c r="G2708">
        <v>1</v>
      </c>
      <c r="H2708" t="str">
        <f>VLOOKUP($C2708,'Raw-products'!$A$2:$H$1261,MATCH(H$1,'Raw-products'!$A$1:$H$1,0))</f>
        <v>Jacket</v>
      </c>
      <c r="I2708" t="str">
        <f>VLOOKUP($C2708,'Raw-products'!$A$2:$H$1261,MATCH(I$1,'Raw-products'!$A$1:$H$1,0))</f>
        <v>Shearling</v>
      </c>
      <c r="J2708" t="str">
        <f>VLOOKUP($C2708,'Raw-products'!$A$2:$H$1261,MATCH(J$1,'Raw-products'!$A$1:$H$1,0))</f>
        <v>S</v>
      </c>
      <c r="K2708" t="str">
        <f>VLOOKUP($C2708,'Raw-products'!$A$2:$H$1261,MATCH(K$1,'Raw-products'!$A$1:$H$1,0))</f>
        <v>green</v>
      </c>
      <c r="L2708">
        <f>VLOOKUP($C2708,'Raw-products'!$A$2:$H$1261,MATCH(L$1,'Raw-products'!$A$1:$H$1,0))</f>
        <v>95</v>
      </c>
      <c r="M2708">
        <f>VLOOKUP($C2708,'Raw-products'!$A$2:$H$1261,MATCH(M$1,'Raw-products'!$A$1:$H$1,0))</f>
        <v>66</v>
      </c>
      <c r="N2708" s="5">
        <f t="shared" si="84"/>
        <v>6270</v>
      </c>
      <c r="O2708" cm="1">
        <f t="array" ref="O2708:R2708">_xlfn.XLOOKUP($B2708,'Raw -orders'!$A:$A,'Raw -orders'!$B:$E)</f>
        <v>282</v>
      </c>
      <c r="P2708">
        <v>38737</v>
      </c>
      <c r="Q2708" s="1">
        <v>44237</v>
      </c>
      <c r="R2708" s="1">
        <v>44241</v>
      </c>
      <c r="S2708" t="str" cm="1">
        <f t="array" ref="S2708:Z2708">_xlfn.XLOOKUP($O2708,'Raw - customers'!$A:$A,'Raw - customers'!$B:$I)</f>
        <v>Wren Helgass</v>
      </c>
      <c r="T2708" t="str">
        <v>Female</v>
      </c>
      <c r="U2708">
        <v>59</v>
      </c>
      <c r="V2708" t="str">
        <v>2634 Ward CrescentSuite 361</v>
      </c>
      <c r="W2708">
        <v>4527</v>
      </c>
      <c r="X2708" t="str">
        <v>Port Hannahburgh</v>
      </c>
      <c r="Y2708" t="str">
        <v>Australian Capital Territory</v>
      </c>
      <c r="Z2708" t="str">
        <v>Australia</v>
      </c>
      <c r="AA2708">
        <v>2</v>
      </c>
      <c r="AB2708" s="3" t="str">
        <f t="shared" si="85"/>
        <v>0 to 10</v>
      </c>
      <c r="AM2708" s="6">
        <v>282</v>
      </c>
      <c r="AN2708" s="6" t="s">
        <v>1350</v>
      </c>
    </row>
    <row r="2709" spans="1:40" x14ac:dyDescent="0.25">
      <c r="A2709">
        <v>2707</v>
      </c>
      <c r="B2709">
        <v>543</v>
      </c>
      <c r="C2709">
        <v>17</v>
      </c>
      <c r="D2709">
        <v>96</v>
      </c>
      <c r="E2709">
        <v>1</v>
      </c>
      <c r="F2709">
        <v>96</v>
      </c>
      <c r="G2709">
        <v>1</v>
      </c>
      <c r="H2709" t="str">
        <f>VLOOKUP($C2709,'Raw-products'!$A$2:$H$1261,MATCH(H$1,'Raw-products'!$A$1:$H$1,0))</f>
        <v>Shirt</v>
      </c>
      <c r="I2709" t="str">
        <f>VLOOKUP($C2709,'Raw-products'!$A$2:$H$1261,MATCH(I$1,'Raw-products'!$A$1:$H$1,0))</f>
        <v>Oxford Cloth</v>
      </c>
      <c r="J2709" t="str">
        <f>VLOOKUP($C2709,'Raw-products'!$A$2:$H$1261,MATCH(J$1,'Raw-products'!$A$1:$H$1,0))</f>
        <v>M</v>
      </c>
      <c r="K2709" t="str">
        <f>VLOOKUP($C2709,'Raw-products'!$A$2:$H$1261,MATCH(K$1,'Raw-products'!$A$1:$H$1,0))</f>
        <v>green</v>
      </c>
      <c r="L2709">
        <f>VLOOKUP($C2709,'Raw-products'!$A$2:$H$1261,MATCH(L$1,'Raw-products'!$A$1:$H$1,0))</f>
        <v>114</v>
      </c>
      <c r="M2709">
        <f>VLOOKUP($C2709,'Raw-products'!$A$2:$H$1261,MATCH(M$1,'Raw-products'!$A$1:$H$1,0))</f>
        <v>60</v>
      </c>
      <c r="N2709" s="5">
        <f t="shared" si="84"/>
        <v>6840</v>
      </c>
      <c r="O2709" cm="1">
        <f t="array" ref="O2709:R2709">_xlfn.XLOOKUP($B2709,'Raw -orders'!$A:$A,'Raw -orders'!$B:$E)</f>
        <v>769</v>
      </c>
      <c r="P2709">
        <v>12692</v>
      </c>
      <c r="Q2709" s="1">
        <v>44405</v>
      </c>
      <c r="R2709" s="1">
        <v>44417</v>
      </c>
      <c r="S2709" t="str" cm="1">
        <f t="array" ref="S2709:Z2709">_xlfn.XLOOKUP($O2709,'Raw - customers'!$A:$A,'Raw - customers'!$B:$I)</f>
        <v>Sigmund Bothen</v>
      </c>
      <c r="T2709" t="str">
        <v>Male</v>
      </c>
      <c r="U2709">
        <v>21</v>
      </c>
      <c r="V2709" t="str">
        <v>1621 Marcus MeadowApt. 603</v>
      </c>
      <c r="W2709">
        <v>8190</v>
      </c>
      <c r="X2709" t="str">
        <v>West Grace</v>
      </c>
      <c r="Y2709" t="str">
        <v>Australian Capital Territory</v>
      </c>
      <c r="Z2709" t="str">
        <v>Australia</v>
      </c>
      <c r="AA2709">
        <v>7</v>
      </c>
      <c r="AB2709" s="3" t="str">
        <f t="shared" si="85"/>
        <v>10 to 20</v>
      </c>
      <c r="AM2709" s="6">
        <v>769</v>
      </c>
      <c r="AN2709" s="6" t="s">
        <v>1350</v>
      </c>
    </row>
    <row r="2710" spans="1:40" x14ac:dyDescent="0.25">
      <c r="A2710">
        <v>2708</v>
      </c>
      <c r="B2710">
        <v>543</v>
      </c>
      <c r="C2710">
        <v>1092</v>
      </c>
      <c r="D2710">
        <v>115</v>
      </c>
      <c r="E2710">
        <v>1</v>
      </c>
      <c r="F2710">
        <v>115</v>
      </c>
      <c r="G2710">
        <v>1</v>
      </c>
      <c r="H2710" t="str">
        <f>VLOOKUP($C2710,'Raw-products'!$A$2:$H$1261,MATCH(H$1,'Raw-products'!$A$1:$H$1,0))</f>
        <v>Trousers</v>
      </c>
      <c r="I2710" t="str">
        <f>VLOOKUP($C2710,'Raw-products'!$A$2:$H$1261,MATCH(I$1,'Raw-products'!$A$1:$H$1,0))</f>
        <v>Cropped</v>
      </c>
      <c r="J2710" t="str">
        <f>VLOOKUP($C2710,'Raw-products'!$A$2:$H$1261,MATCH(J$1,'Raw-products'!$A$1:$H$1,0))</f>
        <v>M</v>
      </c>
      <c r="K2710" t="str">
        <f>VLOOKUP($C2710,'Raw-products'!$A$2:$H$1261,MATCH(K$1,'Raw-products'!$A$1:$H$1,0))</f>
        <v>orange</v>
      </c>
      <c r="L2710">
        <f>VLOOKUP($C2710,'Raw-products'!$A$2:$H$1261,MATCH(L$1,'Raw-products'!$A$1:$H$1,0))</f>
        <v>99</v>
      </c>
      <c r="M2710">
        <f>VLOOKUP($C2710,'Raw-products'!$A$2:$H$1261,MATCH(M$1,'Raw-products'!$A$1:$H$1,0))</f>
        <v>56</v>
      </c>
      <c r="N2710" s="5">
        <f t="shared" si="84"/>
        <v>5544</v>
      </c>
      <c r="O2710" cm="1">
        <f t="array" ref="O2710:R2710">_xlfn.XLOOKUP($B2710,'Raw -orders'!$A:$A,'Raw -orders'!$B:$E)</f>
        <v>769</v>
      </c>
      <c r="P2710">
        <v>12692</v>
      </c>
      <c r="Q2710" s="1">
        <v>44405</v>
      </c>
      <c r="R2710" s="1">
        <v>44417</v>
      </c>
      <c r="S2710" t="str" cm="1">
        <f t="array" ref="S2710:Z2710">_xlfn.XLOOKUP($O2710,'Raw - customers'!$A:$A,'Raw - customers'!$B:$I)</f>
        <v>Sigmund Bothen</v>
      </c>
      <c r="T2710" t="str">
        <v>Male</v>
      </c>
      <c r="U2710">
        <v>21</v>
      </c>
      <c r="V2710" t="str">
        <v>1621 Marcus MeadowApt. 603</v>
      </c>
      <c r="W2710">
        <v>8190</v>
      </c>
      <c r="X2710" t="str">
        <v>West Grace</v>
      </c>
      <c r="Y2710" t="str">
        <v>Australian Capital Territory</v>
      </c>
      <c r="Z2710" t="str">
        <v>Australia</v>
      </c>
      <c r="AA2710">
        <v>7</v>
      </c>
      <c r="AB2710" s="3" t="str">
        <f t="shared" si="85"/>
        <v>10 to 20</v>
      </c>
      <c r="AM2710" s="6">
        <v>769</v>
      </c>
      <c r="AN2710" s="6" t="s">
        <v>1350</v>
      </c>
    </row>
    <row r="2711" spans="1:40" x14ac:dyDescent="0.25">
      <c r="A2711">
        <v>2709</v>
      </c>
      <c r="B2711">
        <v>543</v>
      </c>
      <c r="C2711">
        <v>1106</v>
      </c>
      <c r="D2711">
        <v>115</v>
      </c>
      <c r="E2711">
        <v>2</v>
      </c>
      <c r="F2711">
        <v>230</v>
      </c>
      <c r="G2711">
        <v>1</v>
      </c>
      <c r="H2711" t="str">
        <f>VLOOKUP($C2711,'Raw-products'!$A$2:$H$1261,MATCH(H$1,'Raw-products'!$A$1:$H$1,0))</f>
        <v>Trousers</v>
      </c>
      <c r="I2711" t="str">
        <f>VLOOKUP($C2711,'Raw-products'!$A$2:$H$1261,MATCH(I$1,'Raw-products'!$A$1:$H$1,0))</f>
        <v>Cropped</v>
      </c>
      <c r="J2711" t="str">
        <f>VLOOKUP($C2711,'Raw-products'!$A$2:$H$1261,MATCH(J$1,'Raw-products'!$A$1:$H$1,0))</f>
        <v>S</v>
      </c>
      <c r="K2711" t="str">
        <f>VLOOKUP($C2711,'Raw-products'!$A$2:$H$1261,MATCH(K$1,'Raw-products'!$A$1:$H$1,0))</f>
        <v>blue</v>
      </c>
      <c r="L2711">
        <f>VLOOKUP($C2711,'Raw-products'!$A$2:$H$1261,MATCH(L$1,'Raw-products'!$A$1:$H$1,0))</f>
        <v>99</v>
      </c>
      <c r="M2711">
        <f>VLOOKUP($C2711,'Raw-products'!$A$2:$H$1261,MATCH(M$1,'Raw-products'!$A$1:$H$1,0))</f>
        <v>62</v>
      </c>
      <c r="N2711" s="5">
        <f t="shared" si="84"/>
        <v>6138</v>
      </c>
      <c r="O2711" cm="1">
        <f t="array" ref="O2711:R2711">_xlfn.XLOOKUP($B2711,'Raw -orders'!$A:$A,'Raw -orders'!$B:$E)</f>
        <v>769</v>
      </c>
      <c r="P2711">
        <v>12692</v>
      </c>
      <c r="Q2711" s="1">
        <v>44405</v>
      </c>
      <c r="R2711" s="1">
        <v>44417</v>
      </c>
      <c r="S2711" t="str" cm="1">
        <f t="array" ref="S2711:Z2711">_xlfn.XLOOKUP($O2711,'Raw - customers'!$A:$A,'Raw - customers'!$B:$I)</f>
        <v>Sigmund Bothen</v>
      </c>
      <c r="T2711" t="str">
        <v>Male</v>
      </c>
      <c r="U2711">
        <v>21</v>
      </c>
      <c r="V2711" t="str">
        <v>1621 Marcus MeadowApt. 603</v>
      </c>
      <c r="W2711">
        <v>8190</v>
      </c>
      <c r="X2711" t="str">
        <v>West Grace</v>
      </c>
      <c r="Y2711" t="str">
        <v>Australian Capital Territory</v>
      </c>
      <c r="Z2711" t="str">
        <v>Australia</v>
      </c>
      <c r="AA2711">
        <v>7</v>
      </c>
      <c r="AB2711" s="3" t="str">
        <f t="shared" si="85"/>
        <v>10 to 20</v>
      </c>
      <c r="AM2711" s="6">
        <v>769</v>
      </c>
      <c r="AN2711" s="6" t="s">
        <v>1350</v>
      </c>
    </row>
    <row r="2712" spans="1:40" x14ac:dyDescent="0.25">
      <c r="A2712">
        <v>2710</v>
      </c>
      <c r="B2712">
        <v>543</v>
      </c>
      <c r="C2712">
        <v>1046</v>
      </c>
      <c r="D2712">
        <v>90</v>
      </c>
      <c r="E2712">
        <v>2</v>
      </c>
      <c r="F2712">
        <v>180</v>
      </c>
      <c r="G2712">
        <v>1</v>
      </c>
      <c r="H2712" t="str">
        <f>VLOOKUP($C2712,'Raw-products'!$A$2:$H$1261,MATCH(H$1,'Raw-products'!$A$1:$H$1,0))</f>
        <v>Trousers</v>
      </c>
      <c r="I2712" t="str">
        <f>VLOOKUP($C2712,'Raw-products'!$A$2:$H$1261,MATCH(I$1,'Raw-products'!$A$1:$H$1,0))</f>
        <v>Relaxed Leg</v>
      </c>
      <c r="J2712" t="str">
        <f>VLOOKUP($C2712,'Raw-products'!$A$2:$H$1261,MATCH(J$1,'Raw-products'!$A$1:$H$1,0))</f>
        <v>S</v>
      </c>
      <c r="K2712" t="str">
        <f>VLOOKUP($C2712,'Raw-products'!$A$2:$H$1261,MATCH(K$1,'Raw-products'!$A$1:$H$1,0))</f>
        <v>violet</v>
      </c>
      <c r="L2712">
        <f>VLOOKUP($C2712,'Raw-products'!$A$2:$H$1261,MATCH(L$1,'Raw-products'!$A$1:$H$1,0))</f>
        <v>95</v>
      </c>
      <c r="M2712">
        <f>VLOOKUP($C2712,'Raw-products'!$A$2:$H$1261,MATCH(M$1,'Raw-products'!$A$1:$H$1,0))</f>
        <v>75</v>
      </c>
      <c r="N2712" s="5">
        <f t="shared" si="84"/>
        <v>7125</v>
      </c>
      <c r="O2712" cm="1">
        <f t="array" ref="O2712:R2712">_xlfn.XLOOKUP($B2712,'Raw -orders'!$A:$A,'Raw -orders'!$B:$E)</f>
        <v>769</v>
      </c>
      <c r="P2712">
        <v>12692</v>
      </c>
      <c r="Q2712" s="1">
        <v>44405</v>
      </c>
      <c r="R2712" s="1">
        <v>44417</v>
      </c>
      <c r="S2712" t="str" cm="1">
        <f t="array" ref="S2712:Z2712">_xlfn.XLOOKUP($O2712,'Raw - customers'!$A:$A,'Raw - customers'!$B:$I)</f>
        <v>Sigmund Bothen</v>
      </c>
      <c r="T2712" t="str">
        <v>Male</v>
      </c>
      <c r="U2712">
        <v>21</v>
      </c>
      <c r="V2712" t="str">
        <v>1621 Marcus MeadowApt. 603</v>
      </c>
      <c r="W2712">
        <v>8190</v>
      </c>
      <c r="X2712" t="str">
        <v>West Grace</v>
      </c>
      <c r="Y2712" t="str">
        <v>Australian Capital Territory</v>
      </c>
      <c r="Z2712" t="str">
        <v>Australia</v>
      </c>
      <c r="AA2712">
        <v>7</v>
      </c>
      <c r="AB2712" s="3" t="str">
        <f t="shared" si="85"/>
        <v>10 to 20</v>
      </c>
      <c r="AM2712" s="6">
        <v>769</v>
      </c>
      <c r="AN2712" s="6" t="s">
        <v>1350</v>
      </c>
    </row>
    <row r="2713" spans="1:40" x14ac:dyDescent="0.25">
      <c r="A2713">
        <v>2711</v>
      </c>
      <c r="B2713">
        <v>543</v>
      </c>
      <c r="C2713">
        <v>1205</v>
      </c>
      <c r="D2713">
        <v>105</v>
      </c>
      <c r="E2713">
        <v>1</v>
      </c>
      <c r="F2713">
        <v>105</v>
      </c>
      <c r="G2713">
        <v>1</v>
      </c>
      <c r="H2713" t="str">
        <f>VLOOKUP($C2713,'Raw-products'!$A$2:$H$1261,MATCH(H$1,'Raw-products'!$A$1:$H$1,0))</f>
        <v>Trousers</v>
      </c>
      <c r="I2713" t="str">
        <f>VLOOKUP($C2713,'Raw-products'!$A$2:$H$1261,MATCH(I$1,'Raw-products'!$A$1:$H$1,0))</f>
        <v>Pleated</v>
      </c>
      <c r="J2713" t="str">
        <f>VLOOKUP($C2713,'Raw-products'!$A$2:$H$1261,MATCH(J$1,'Raw-products'!$A$1:$H$1,0))</f>
        <v>XS</v>
      </c>
      <c r="K2713" t="str">
        <f>VLOOKUP($C2713,'Raw-products'!$A$2:$H$1261,MATCH(K$1,'Raw-products'!$A$1:$H$1,0))</f>
        <v>green</v>
      </c>
      <c r="L2713">
        <f>VLOOKUP($C2713,'Raw-products'!$A$2:$H$1261,MATCH(L$1,'Raw-products'!$A$1:$H$1,0))</f>
        <v>90</v>
      </c>
      <c r="M2713">
        <f>VLOOKUP($C2713,'Raw-products'!$A$2:$H$1261,MATCH(M$1,'Raw-products'!$A$1:$H$1,0))</f>
        <v>58</v>
      </c>
      <c r="N2713" s="5">
        <f t="shared" si="84"/>
        <v>5220</v>
      </c>
      <c r="O2713" cm="1">
        <f t="array" ref="O2713:R2713">_xlfn.XLOOKUP($B2713,'Raw -orders'!$A:$A,'Raw -orders'!$B:$E)</f>
        <v>769</v>
      </c>
      <c r="P2713">
        <v>12692</v>
      </c>
      <c r="Q2713" s="1">
        <v>44405</v>
      </c>
      <c r="R2713" s="1">
        <v>44417</v>
      </c>
      <c r="S2713" t="str" cm="1">
        <f t="array" ref="S2713:Z2713">_xlfn.XLOOKUP($O2713,'Raw - customers'!$A:$A,'Raw - customers'!$B:$I)</f>
        <v>Sigmund Bothen</v>
      </c>
      <c r="T2713" t="str">
        <v>Male</v>
      </c>
      <c r="U2713">
        <v>21</v>
      </c>
      <c r="V2713" t="str">
        <v>1621 Marcus MeadowApt. 603</v>
      </c>
      <c r="W2713">
        <v>8190</v>
      </c>
      <c r="X2713" t="str">
        <v>West Grace</v>
      </c>
      <c r="Y2713" t="str">
        <v>Australian Capital Territory</v>
      </c>
      <c r="Z2713" t="str">
        <v>Australia</v>
      </c>
      <c r="AA2713">
        <v>7</v>
      </c>
      <c r="AB2713" s="3" t="str">
        <f t="shared" si="85"/>
        <v>10 to 20</v>
      </c>
      <c r="AM2713" s="6">
        <v>769</v>
      </c>
      <c r="AN2713" s="6" t="s">
        <v>1350</v>
      </c>
    </row>
    <row r="2714" spans="1:40" x14ac:dyDescent="0.25">
      <c r="A2714">
        <v>2712</v>
      </c>
      <c r="B2714">
        <v>543</v>
      </c>
      <c r="C2714">
        <v>1204</v>
      </c>
      <c r="D2714">
        <v>105</v>
      </c>
      <c r="E2714">
        <v>2</v>
      </c>
      <c r="F2714">
        <v>210</v>
      </c>
      <c r="G2714">
        <v>1</v>
      </c>
      <c r="H2714" t="str">
        <f>VLOOKUP($C2714,'Raw-products'!$A$2:$H$1261,MATCH(H$1,'Raw-products'!$A$1:$H$1,0))</f>
        <v>Trousers</v>
      </c>
      <c r="I2714" t="str">
        <f>VLOOKUP($C2714,'Raw-products'!$A$2:$H$1261,MATCH(I$1,'Raw-products'!$A$1:$H$1,0))</f>
        <v>Pleated</v>
      </c>
      <c r="J2714" t="str">
        <f>VLOOKUP($C2714,'Raw-products'!$A$2:$H$1261,MATCH(J$1,'Raw-products'!$A$1:$H$1,0))</f>
        <v>XL</v>
      </c>
      <c r="K2714" t="str">
        <f>VLOOKUP($C2714,'Raw-products'!$A$2:$H$1261,MATCH(K$1,'Raw-products'!$A$1:$H$1,0))</f>
        <v>yellow</v>
      </c>
      <c r="L2714">
        <f>VLOOKUP($C2714,'Raw-products'!$A$2:$H$1261,MATCH(L$1,'Raw-products'!$A$1:$H$1,0))</f>
        <v>90</v>
      </c>
      <c r="M2714">
        <f>VLOOKUP($C2714,'Raw-products'!$A$2:$H$1261,MATCH(M$1,'Raw-products'!$A$1:$H$1,0))</f>
        <v>52</v>
      </c>
      <c r="N2714" s="5">
        <f t="shared" si="84"/>
        <v>4680</v>
      </c>
      <c r="O2714" cm="1">
        <f t="array" ref="O2714:R2714">_xlfn.XLOOKUP($B2714,'Raw -orders'!$A:$A,'Raw -orders'!$B:$E)</f>
        <v>769</v>
      </c>
      <c r="P2714">
        <v>12692</v>
      </c>
      <c r="Q2714" s="1">
        <v>44405</v>
      </c>
      <c r="R2714" s="1">
        <v>44417</v>
      </c>
      <c r="S2714" t="str" cm="1">
        <f t="array" ref="S2714:Z2714">_xlfn.XLOOKUP($O2714,'Raw - customers'!$A:$A,'Raw - customers'!$B:$I)</f>
        <v>Sigmund Bothen</v>
      </c>
      <c r="T2714" t="str">
        <v>Male</v>
      </c>
      <c r="U2714">
        <v>21</v>
      </c>
      <c r="V2714" t="str">
        <v>1621 Marcus MeadowApt. 603</v>
      </c>
      <c r="W2714">
        <v>8190</v>
      </c>
      <c r="X2714" t="str">
        <v>West Grace</v>
      </c>
      <c r="Y2714" t="str">
        <v>Australian Capital Territory</v>
      </c>
      <c r="Z2714" t="str">
        <v>Australia</v>
      </c>
      <c r="AA2714">
        <v>7</v>
      </c>
      <c r="AB2714" s="3" t="str">
        <f t="shared" si="85"/>
        <v>10 to 20</v>
      </c>
      <c r="AM2714" s="6">
        <v>769</v>
      </c>
      <c r="AN2714" s="6" t="s">
        <v>1350</v>
      </c>
    </row>
    <row r="2715" spans="1:40" x14ac:dyDescent="0.25">
      <c r="A2715">
        <v>2713</v>
      </c>
      <c r="B2715">
        <v>543</v>
      </c>
      <c r="C2715">
        <v>1108</v>
      </c>
      <c r="D2715">
        <v>115</v>
      </c>
      <c r="E2715">
        <v>2</v>
      </c>
      <c r="F2715">
        <v>230</v>
      </c>
      <c r="G2715">
        <v>1</v>
      </c>
      <c r="H2715" t="str">
        <f>VLOOKUP($C2715,'Raw-products'!$A$2:$H$1261,MATCH(H$1,'Raw-products'!$A$1:$H$1,0))</f>
        <v>Trousers</v>
      </c>
      <c r="I2715" t="str">
        <f>VLOOKUP($C2715,'Raw-products'!$A$2:$H$1261,MATCH(I$1,'Raw-products'!$A$1:$H$1,0))</f>
        <v>Cropped</v>
      </c>
      <c r="J2715" t="str">
        <f>VLOOKUP($C2715,'Raw-products'!$A$2:$H$1261,MATCH(J$1,'Raw-products'!$A$1:$H$1,0))</f>
        <v>L</v>
      </c>
      <c r="K2715" t="str">
        <f>VLOOKUP($C2715,'Raw-products'!$A$2:$H$1261,MATCH(K$1,'Raw-products'!$A$1:$H$1,0))</f>
        <v>blue</v>
      </c>
      <c r="L2715">
        <f>VLOOKUP($C2715,'Raw-products'!$A$2:$H$1261,MATCH(L$1,'Raw-products'!$A$1:$H$1,0))</f>
        <v>99</v>
      </c>
      <c r="M2715">
        <f>VLOOKUP($C2715,'Raw-products'!$A$2:$H$1261,MATCH(M$1,'Raw-products'!$A$1:$H$1,0))</f>
        <v>45</v>
      </c>
      <c r="N2715" s="5">
        <f t="shared" si="84"/>
        <v>4455</v>
      </c>
      <c r="O2715" cm="1">
        <f t="array" ref="O2715:R2715">_xlfn.XLOOKUP($B2715,'Raw -orders'!$A:$A,'Raw -orders'!$B:$E)</f>
        <v>769</v>
      </c>
      <c r="P2715">
        <v>12692</v>
      </c>
      <c r="Q2715" s="1">
        <v>44405</v>
      </c>
      <c r="R2715" s="1">
        <v>44417</v>
      </c>
      <c r="S2715" t="str" cm="1">
        <f t="array" ref="S2715:Z2715">_xlfn.XLOOKUP($O2715,'Raw - customers'!$A:$A,'Raw - customers'!$B:$I)</f>
        <v>Sigmund Bothen</v>
      </c>
      <c r="T2715" t="str">
        <v>Male</v>
      </c>
      <c r="U2715">
        <v>21</v>
      </c>
      <c r="V2715" t="str">
        <v>1621 Marcus MeadowApt. 603</v>
      </c>
      <c r="W2715">
        <v>8190</v>
      </c>
      <c r="X2715" t="str">
        <v>West Grace</v>
      </c>
      <c r="Y2715" t="str">
        <v>Australian Capital Territory</v>
      </c>
      <c r="Z2715" t="str">
        <v>Australia</v>
      </c>
      <c r="AA2715">
        <v>7</v>
      </c>
      <c r="AB2715" s="3" t="str">
        <f t="shared" si="85"/>
        <v>10 to 20</v>
      </c>
      <c r="AM2715" s="6">
        <v>769</v>
      </c>
      <c r="AN2715" s="6" t="s">
        <v>1350</v>
      </c>
    </row>
    <row r="2716" spans="1:40" x14ac:dyDescent="0.25">
      <c r="A2716">
        <v>2714</v>
      </c>
      <c r="B2716">
        <v>544</v>
      </c>
      <c r="C2716">
        <v>337</v>
      </c>
      <c r="D2716">
        <v>109</v>
      </c>
      <c r="E2716">
        <v>1</v>
      </c>
      <c r="F2716">
        <v>109</v>
      </c>
      <c r="G2716">
        <v>1</v>
      </c>
      <c r="H2716" t="str">
        <f>VLOOKUP($C2716,'Raw-products'!$A$2:$H$1261,MATCH(H$1,'Raw-products'!$A$1:$H$1,0))</f>
        <v>Shirt</v>
      </c>
      <c r="I2716" t="str">
        <f>VLOOKUP($C2716,'Raw-products'!$A$2:$H$1261,MATCH(I$1,'Raw-products'!$A$1:$H$1,0))</f>
        <v>Mandarin Collar</v>
      </c>
      <c r="J2716" t="str">
        <f>VLOOKUP($C2716,'Raw-products'!$A$2:$H$1261,MATCH(J$1,'Raw-products'!$A$1:$H$1,0))</f>
        <v>M</v>
      </c>
      <c r="K2716" t="str">
        <f>VLOOKUP($C2716,'Raw-products'!$A$2:$H$1261,MATCH(K$1,'Raw-products'!$A$1:$H$1,0))</f>
        <v>blue</v>
      </c>
      <c r="L2716">
        <f>VLOOKUP($C2716,'Raw-products'!$A$2:$H$1261,MATCH(L$1,'Raw-products'!$A$1:$H$1,0))</f>
        <v>108</v>
      </c>
      <c r="M2716">
        <f>VLOOKUP($C2716,'Raw-products'!$A$2:$H$1261,MATCH(M$1,'Raw-products'!$A$1:$H$1,0))</f>
        <v>76</v>
      </c>
      <c r="N2716" s="5">
        <f t="shared" si="84"/>
        <v>8208</v>
      </c>
      <c r="O2716" cm="1">
        <f t="array" ref="O2716:R2716">_xlfn.XLOOKUP($B2716,'Raw -orders'!$A:$A,'Raw -orders'!$B:$E)</f>
        <v>347</v>
      </c>
      <c r="P2716">
        <v>14706</v>
      </c>
      <c r="Q2716" s="1">
        <v>44260</v>
      </c>
      <c r="R2716" s="1">
        <v>44269</v>
      </c>
      <c r="S2716" t="str" cm="1">
        <f t="array" ref="S2716:Z2716">_xlfn.XLOOKUP($O2716,'Raw - customers'!$A:$A,'Raw - customers'!$B:$I)</f>
        <v>Lyn Bouts</v>
      </c>
      <c r="T2716" t="str">
        <v>Female</v>
      </c>
      <c r="U2716">
        <v>20</v>
      </c>
      <c r="V2716" t="str">
        <v>16 Maddison MewsSuite 093</v>
      </c>
      <c r="W2716">
        <v>1435</v>
      </c>
      <c r="X2716" t="str">
        <v>Levihaven</v>
      </c>
      <c r="Y2716" t="str">
        <v>Victoria</v>
      </c>
      <c r="Z2716" t="str">
        <v>Australia</v>
      </c>
      <c r="AA2716">
        <v>3</v>
      </c>
      <c r="AB2716" s="3" t="str">
        <f t="shared" si="85"/>
        <v>0 to 10</v>
      </c>
      <c r="AM2716" s="6">
        <v>347</v>
      </c>
      <c r="AN2716" s="6" t="s">
        <v>1396</v>
      </c>
    </row>
    <row r="2717" spans="1:40" x14ac:dyDescent="0.25">
      <c r="A2717">
        <v>2715</v>
      </c>
      <c r="B2717">
        <v>544</v>
      </c>
      <c r="C2717">
        <v>580</v>
      </c>
      <c r="D2717">
        <v>100</v>
      </c>
      <c r="E2717">
        <v>1</v>
      </c>
      <c r="F2717">
        <v>100</v>
      </c>
      <c r="G2717">
        <v>1</v>
      </c>
      <c r="H2717" t="str">
        <f>VLOOKUP($C2717,'Raw-products'!$A$2:$H$1261,MATCH(H$1,'Raw-products'!$A$1:$H$1,0))</f>
        <v>Jacket</v>
      </c>
      <c r="I2717" t="str">
        <f>VLOOKUP($C2717,'Raw-products'!$A$2:$H$1261,MATCH(I$1,'Raw-products'!$A$1:$H$1,0))</f>
        <v>Bomber</v>
      </c>
      <c r="J2717" t="str">
        <f>VLOOKUP($C2717,'Raw-products'!$A$2:$H$1261,MATCH(J$1,'Raw-products'!$A$1:$H$1,0))</f>
        <v>XS</v>
      </c>
      <c r="K2717" t="str">
        <f>VLOOKUP($C2717,'Raw-products'!$A$2:$H$1261,MATCH(K$1,'Raw-products'!$A$1:$H$1,0))</f>
        <v>blue</v>
      </c>
      <c r="L2717">
        <f>VLOOKUP($C2717,'Raw-products'!$A$2:$H$1261,MATCH(L$1,'Raw-products'!$A$1:$H$1,0))</f>
        <v>90</v>
      </c>
      <c r="M2717">
        <f>VLOOKUP($C2717,'Raw-products'!$A$2:$H$1261,MATCH(M$1,'Raw-products'!$A$1:$H$1,0))</f>
        <v>44</v>
      </c>
      <c r="N2717" s="5">
        <f t="shared" si="84"/>
        <v>3960</v>
      </c>
      <c r="O2717" cm="1">
        <f t="array" ref="O2717:R2717">_xlfn.XLOOKUP($B2717,'Raw -orders'!$A:$A,'Raw -orders'!$B:$E)</f>
        <v>347</v>
      </c>
      <c r="P2717">
        <v>14706</v>
      </c>
      <c r="Q2717" s="1">
        <v>44260</v>
      </c>
      <c r="R2717" s="1">
        <v>44269</v>
      </c>
      <c r="S2717" t="str" cm="1">
        <f t="array" ref="S2717:Z2717">_xlfn.XLOOKUP($O2717,'Raw - customers'!$A:$A,'Raw - customers'!$B:$I)</f>
        <v>Lyn Bouts</v>
      </c>
      <c r="T2717" t="str">
        <v>Female</v>
      </c>
      <c r="U2717">
        <v>20</v>
      </c>
      <c r="V2717" t="str">
        <v>16 Maddison MewsSuite 093</v>
      </c>
      <c r="W2717">
        <v>1435</v>
      </c>
      <c r="X2717" t="str">
        <v>Levihaven</v>
      </c>
      <c r="Y2717" t="str">
        <v>Victoria</v>
      </c>
      <c r="Z2717" t="str">
        <v>Australia</v>
      </c>
      <c r="AA2717">
        <v>3</v>
      </c>
      <c r="AB2717" s="3" t="str">
        <f t="shared" si="85"/>
        <v>0 to 10</v>
      </c>
      <c r="AM2717" s="6">
        <v>347</v>
      </c>
      <c r="AN2717" s="6" t="s">
        <v>1396</v>
      </c>
    </row>
    <row r="2718" spans="1:40" x14ac:dyDescent="0.25">
      <c r="A2718">
        <v>2716</v>
      </c>
      <c r="B2718">
        <v>544</v>
      </c>
      <c r="C2718">
        <v>616</v>
      </c>
      <c r="D2718">
        <v>112</v>
      </c>
      <c r="E2718">
        <v>3</v>
      </c>
      <c r="F2718">
        <v>336</v>
      </c>
      <c r="G2718">
        <v>1</v>
      </c>
      <c r="H2718" t="str">
        <f>VLOOKUP($C2718,'Raw-products'!$A$2:$H$1261,MATCH(H$1,'Raw-products'!$A$1:$H$1,0))</f>
        <v>Jacket</v>
      </c>
      <c r="I2718" t="str">
        <f>VLOOKUP($C2718,'Raw-products'!$A$2:$H$1261,MATCH(I$1,'Raw-products'!$A$1:$H$1,0))</f>
        <v>Cardigan</v>
      </c>
      <c r="J2718" t="str">
        <f>VLOOKUP($C2718,'Raw-products'!$A$2:$H$1261,MATCH(J$1,'Raw-products'!$A$1:$H$1,0))</f>
        <v>S</v>
      </c>
      <c r="K2718" t="str">
        <f>VLOOKUP($C2718,'Raw-products'!$A$2:$H$1261,MATCH(K$1,'Raw-products'!$A$1:$H$1,0))</f>
        <v>blue</v>
      </c>
      <c r="L2718">
        <f>VLOOKUP($C2718,'Raw-products'!$A$2:$H$1261,MATCH(L$1,'Raw-products'!$A$1:$H$1,0))</f>
        <v>118</v>
      </c>
      <c r="M2718">
        <f>VLOOKUP($C2718,'Raw-products'!$A$2:$H$1261,MATCH(M$1,'Raw-products'!$A$1:$H$1,0))</f>
        <v>53</v>
      </c>
      <c r="N2718" s="5">
        <f t="shared" si="84"/>
        <v>6254</v>
      </c>
      <c r="O2718" cm="1">
        <f t="array" ref="O2718:R2718">_xlfn.XLOOKUP($B2718,'Raw -orders'!$A:$A,'Raw -orders'!$B:$E)</f>
        <v>347</v>
      </c>
      <c r="P2718">
        <v>14706</v>
      </c>
      <c r="Q2718" s="1">
        <v>44260</v>
      </c>
      <c r="R2718" s="1">
        <v>44269</v>
      </c>
      <c r="S2718" t="str" cm="1">
        <f t="array" ref="S2718:Z2718">_xlfn.XLOOKUP($O2718,'Raw - customers'!$A:$A,'Raw - customers'!$B:$I)</f>
        <v>Lyn Bouts</v>
      </c>
      <c r="T2718" t="str">
        <v>Female</v>
      </c>
      <c r="U2718">
        <v>20</v>
      </c>
      <c r="V2718" t="str">
        <v>16 Maddison MewsSuite 093</v>
      </c>
      <c r="W2718">
        <v>1435</v>
      </c>
      <c r="X2718" t="str">
        <v>Levihaven</v>
      </c>
      <c r="Y2718" t="str">
        <v>Victoria</v>
      </c>
      <c r="Z2718" t="str">
        <v>Australia</v>
      </c>
      <c r="AA2718">
        <v>3</v>
      </c>
      <c r="AB2718" s="3" t="str">
        <f t="shared" si="85"/>
        <v>0 to 10</v>
      </c>
      <c r="AM2718" s="6">
        <v>347</v>
      </c>
      <c r="AN2718" s="6" t="s">
        <v>1396</v>
      </c>
    </row>
    <row r="2719" spans="1:40" x14ac:dyDescent="0.25">
      <c r="A2719">
        <v>2717</v>
      </c>
      <c r="B2719">
        <v>544</v>
      </c>
      <c r="C2719">
        <v>1080</v>
      </c>
      <c r="D2719">
        <v>93</v>
      </c>
      <c r="E2719">
        <v>3</v>
      </c>
      <c r="F2719">
        <v>279</v>
      </c>
      <c r="G2719">
        <v>1</v>
      </c>
      <c r="H2719" t="str">
        <f>VLOOKUP($C2719,'Raw-products'!$A$2:$H$1261,MATCH(H$1,'Raw-products'!$A$1:$H$1,0))</f>
        <v>Trousers</v>
      </c>
      <c r="I2719" t="str">
        <f>VLOOKUP($C2719,'Raw-products'!$A$2:$H$1261,MATCH(I$1,'Raw-products'!$A$1:$H$1,0))</f>
        <v>Joggers</v>
      </c>
      <c r="J2719" t="str">
        <f>VLOOKUP($C2719,'Raw-products'!$A$2:$H$1261,MATCH(J$1,'Raw-products'!$A$1:$H$1,0))</f>
        <v>XS</v>
      </c>
      <c r="K2719" t="str">
        <f>VLOOKUP($C2719,'Raw-products'!$A$2:$H$1261,MATCH(K$1,'Raw-products'!$A$1:$H$1,0))</f>
        <v>violet</v>
      </c>
      <c r="L2719">
        <f>VLOOKUP($C2719,'Raw-products'!$A$2:$H$1261,MATCH(L$1,'Raw-products'!$A$1:$H$1,0))</f>
        <v>94</v>
      </c>
      <c r="M2719">
        <f>VLOOKUP($C2719,'Raw-products'!$A$2:$H$1261,MATCH(M$1,'Raw-products'!$A$1:$H$1,0))</f>
        <v>50</v>
      </c>
      <c r="N2719" s="5">
        <f t="shared" si="84"/>
        <v>4700</v>
      </c>
      <c r="O2719" cm="1">
        <f t="array" ref="O2719:R2719">_xlfn.XLOOKUP($B2719,'Raw -orders'!$A:$A,'Raw -orders'!$B:$E)</f>
        <v>347</v>
      </c>
      <c r="P2719">
        <v>14706</v>
      </c>
      <c r="Q2719" s="1">
        <v>44260</v>
      </c>
      <c r="R2719" s="1">
        <v>44269</v>
      </c>
      <c r="S2719" t="str" cm="1">
        <f t="array" ref="S2719:Z2719">_xlfn.XLOOKUP($O2719,'Raw - customers'!$A:$A,'Raw - customers'!$B:$I)</f>
        <v>Lyn Bouts</v>
      </c>
      <c r="T2719" t="str">
        <v>Female</v>
      </c>
      <c r="U2719">
        <v>20</v>
      </c>
      <c r="V2719" t="str">
        <v>16 Maddison MewsSuite 093</v>
      </c>
      <c r="W2719">
        <v>1435</v>
      </c>
      <c r="X2719" t="str">
        <v>Levihaven</v>
      </c>
      <c r="Y2719" t="str">
        <v>Victoria</v>
      </c>
      <c r="Z2719" t="str">
        <v>Australia</v>
      </c>
      <c r="AA2719">
        <v>3</v>
      </c>
      <c r="AB2719" s="3" t="str">
        <f t="shared" si="85"/>
        <v>0 to 10</v>
      </c>
      <c r="AM2719" s="6">
        <v>347</v>
      </c>
      <c r="AN2719" s="6" t="s">
        <v>1396</v>
      </c>
    </row>
    <row r="2720" spans="1:40" x14ac:dyDescent="0.25">
      <c r="A2720">
        <v>2718</v>
      </c>
      <c r="B2720">
        <v>544</v>
      </c>
      <c r="C2720">
        <v>75</v>
      </c>
      <c r="D2720">
        <v>118</v>
      </c>
      <c r="E2720">
        <v>2</v>
      </c>
      <c r="F2720">
        <v>236</v>
      </c>
      <c r="G2720">
        <v>1</v>
      </c>
      <c r="H2720" t="str">
        <f>VLOOKUP($C2720,'Raw-products'!$A$2:$H$1261,MATCH(H$1,'Raw-products'!$A$1:$H$1,0))</f>
        <v>Shirt</v>
      </c>
      <c r="I2720" t="str">
        <f>VLOOKUP($C2720,'Raw-products'!$A$2:$H$1261,MATCH(I$1,'Raw-products'!$A$1:$H$1,0))</f>
        <v>Flannel</v>
      </c>
      <c r="J2720" t="str">
        <f>VLOOKUP($C2720,'Raw-products'!$A$2:$H$1261,MATCH(J$1,'Raw-products'!$A$1:$H$1,0))</f>
        <v>XS</v>
      </c>
      <c r="K2720" t="str">
        <f>VLOOKUP($C2720,'Raw-products'!$A$2:$H$1261,MATCH(K$1,'Raw-products'!$A$1:$H$1,0))</f>
        <v>orange</v>
      </c>
      <c r="L2720">
        <f>VLOOKUP($C2720,'Raw-products'!$A$2:$H$1261,MATCH(L$1,'Raw-products'!$A$1:$H$1,0))</f>
        <v>96</v>
      </c>
      <c r="M2720">
        <f>VLOOKUP($C2720,'Raw-products'!$A$2:$H$1261,MATCH(M$1,'Raw-products'!$A$1:$H$1,0))</f>
        <v>42</v>
      </c>
      <c r="N2720" s="5">
        <f t="shared" si="84"/>
        <v>4032</v>
      </c>
      <c r="O2720" cm="1">
        <f t="array" ref="O2720:R2720">_xlfn.XLOOKUP($B2720,'Raw -orders'!$A:$A,'Raw -orders'!$B:$E)</f>
        <v>347</v>
      </c>
      <c r="P2720">
        <v>14706</v>
      </c>
      <c r="Q2720" s="1">
        <v>44260</v>
      </c>
      <c r="R2720" s="1">
        <v>44269</v>
      </c>
      <c r="S2720" t="str" cm="1">
        <f t="array" ref="S2720:Z2720">_xlfn.XLOOKUP($O2720,'Raw - customers'!$A:$A,'Raw - customers'!$B:$I)</f>
        <v>Lyn Bouts</v>
      </c>
      <c r="T2720" t="str">
        <v>Female</v>
      </c>
      <c r="U2720">
        <v>20</v>
      </c>
      <c r="V2720" t="str">
        <v>16 Maddison MewsSuite 093</v>
      </c>
      <c r="W2720">
        <v>1435</v>
      </c>
      <c r="X2720" t="str">
        <v>Levihaven</v>
      </c>
      <c r="Y2720" t="str">
        <v>Victoria</v>
      </c>
      <c r="Z2720" t="str">
        <v>Australia</v>
      </c>
      <c r="AA2720">
        <v>3</v>
      </c>
      <c r="AB2720" s="3" t="str">
        <f t="shared" si="85"/>
        <v>0 to 10</v>
      </c>
      <c r="AM2720" s="6">
        <v>347</v>
      </c>
      <c r="AN2720" s="6" t="s">
        <v>1396</v>
      </c>
    </row>
    <row r="2721" spans="1:40" x14ac:dyDescent="0.25">
      <c r="A2721">
        <v>2719</v>
      </c>
      <c r="B2721">
        <v>544</v>
      </c>
      <c r="C2721">
        <v>631</v>
      </c>
      <c r="D2721">
        <v>93</v>
      </c>
      <c r="E2721">
        <v>3</v>
      </c>
      <c r="F2721">
        <v>279</v>
      </c>
      <c r="G2721">
        <v>1</v>
      </c>
      <c r="H2721" t="str">
        <f>VLOOKUP($C2721,'Raw-products'!$A$2:$H$1261,MATCH(H$1,'Raw-products'!$A$1:$H$1,0))</f>
        <v>Jacket</v>
      </c>
      <c r="I2721" t="str">
        <f>VLOOKUP($C2721,'Raw-products'!$A$2:$H$1261,MATCH(I$1,'Raw-products'!$A$1:$H$1,0))</f>
        <v>Coach</v>
      </c>
      <c r="J2721" t="str">
        <f>VLOOKUP($C2721,'Raw-products'!$A$2:$H$1261,MATCH(J$1,'Raw-products'!$A$1:$H$1,0))</f>
        <v>S</v>
      </c>
      <c r="K2721" t="str">
        <f>VLOOKUP($C2721,'Raw-products'!$A$2:$H$1261,MATCH(K$1,'Raw-products'!$A$1:$H$1,0))</f>
        <v>red</v>
      </c>
      <c r="L2721">
        <f>VLOOKUP($C2721,'Raw-products'!$A$2:$H$1261,MATCH(L$1,'Raw-products'!$A$1:$H$1,0))</f>
        <v>115</v>
      </c>
      <c r="M2721">
        <f>VLOOKUP($C2721,'Raw-products'!$A$2:$H$1261,MATCH(M$1,'Raw-products'!$A$1:$H$1,0))</f>
        <v>76</v>
      </c>
      <c r="N2721" s="5">
        <f t="shared" si="84"/>
        <v>8740</v>
      </c>
      <c r="O2721" cm="1">
        <f t="array" ref="O2721:R2721">_xlfn.XLOOKUP($B2721,'Raw -orders'!$A:$A,'Raw -orders'!$B:$E)</f>
        <v>347</v>
      </c>
      <c r="P2721">
        <v>14706</v>
      </c>
      <c r="Q2721" s="1">
        <v>44260</v>
      </c>
      <c r="R2721" s="1">
        <v>44269</v>
      </c>
      <c r="S2721" t="str" cm="1">
        <f t="array" ref="S2721:Z2721">_xlfn.XLOOKUP($O2721,'Raw - customers'!$A:$A,'Raw - customers'!$B:$I)</f>
        <v>Lyn Bouts</v>
      </c>
      <c r="T2721" t="str">
        <v>Female</v>
      </c>
      <c r="U2721">
        <v>20</v>
      </c>
      <c r="V2721" t="str">
        <v>16 Maddison MewsSuite 093</v>
      </c>
      <c r="W2721">
        <v>1435</v>
      </c>
      <c r="X2721" t="str">
        <v>Levihaven</v>
      </c>
      <c r="Y2721" t="str">
        <v>Victoria</v>
      </c>
      <c r="Z2721" t="str">
        <v>Australia</v>
      </c>
      <c r="AA2721">
        <v>3</v>
      </c>
      <c r="AB2721" s="3" t="str">
        <f t="shared" si="85"/>
        <v>0 to 10</v>
      </c>
      <c r="AM2721" s="6">
        <v>347</v>
      </c>
      <c r="AN2721" s="6" t="s">
        <v>1396</v>
      </c>
    </row>
    <row r="2722" spans="1:40" x14ac:dyDescent="0.25">
      <c r="A2722">
        <v>2720</v>
      </c>
      <c r="B2722">
        <v>544</v>
      </c>
      <c r="C2722">
        <v>350</v>
      </c>
      <c r="D2722">
        <v>94</v>
      </c>
      <c r="E2722">
        <v>2</v>
      </c>
      <c r="F2722">
        <v>188</v>
      </c>
      <c r="G2722">
        <v>1</v>
      </c>
      <c r="H2722" t="str">
        <f>VLOOKUP($C2722,'Raw-products'!$A$2:$H$1261,MATCH(H$1,'Raw-products'!$A$1:$H$1,0))</f>
        <v>Shirt</v>
      </c>
      <c r="I2722" t="str">
        <f>VLOOKUP($C2722,'Raw-products'!$A$2:$H$1261,MATCH(I$1,'Raw-products'!$A$1:$H$1,0))</f>
        <v>Henley</v>
      </c>
      <c r="J2722" t="str">
        <f>VLOOKUP($C2722,'Raw-products'!$A$2:$H$1261,MATCH(J$1,'Raw-products'!$A$1:$H$1,0))</f>
        <v>XS</v>
      </c>
      <c r="K2722" t="str">
        <f>VLOOKUP($C2722,'Raw-products'!$A$2:$H$1261,MATCH(K$1,'Raw-products'!$A$1:$H$1,0))</f>
        <v>red</v>
      </c>
      <c r="L2722">
        <f>VLOOKUP($C2722,'Raw-products'!$A$2:$H$1261,MATCH(L$1,'Raw-products'!$A$1:$H$1,0))</f>
        <v>92</v>
      </c>
      <c r="M2722">
        <f>VLOOKUP($C2722,'Raw-products'!$A$2:$H$1261,MATCH(M$1,'Raw-products'!$A$1:$H$1,0))</f>
        <v>62</v>
      </c>
      <c r="N2722" s="5">
        <f t="shared" si="84"/>
        <v>5704</v>
      </c>
      <c r="O2722" cm="1">
        <f t="array" ref="O2722:R2722">_xlfn.XLOOKUP($B2722,'Raw -orders'!$A:$A,'Raw -orders'!$B:$E)</f>
        <v>347</v>
      </c>
      <c r="P2722">
        <v>14706</v>
      </c>
      <c r="Q2722" s="1">
        <v>44260</v>
      </c>
      <c r="R2722" s="1">
        <v>44269</v>
      </c>
      <c r="S2722" t="str" cm="1">
        <f t="array" ref="S2722:Z2722">_xlfn.XLOOKUP($O2722,'Raw - customers'!$A:$A,'Raw - customers'!$B:$I)</f>
        <v>Lyn Bouts</v>
      </c>
      <c r="T2722" t="str">
        <v>Female</v>
      </c>
      <c r="U2722">
        <v>20</v>
      </c>
      <c r="V2722" t="str">
        <v>16 Maddison MewsSuite 093</v>
      </c>
      <c r="W2722">
        <v>1435</v>
      </c>
      <c r="X2722" t="str">
        <v>Levihaven</v>
      </c>
      <c r="Y2722" t="str">
        <v>Victoria</v>
      </c>
      <c r="Z2722" t="str">
        <v>Australia</v>
      </c>
      <c r="AA2722">
        <v>3</v>
      </c>
      <c r="AB2722" s="3" t="str">
        <f t="shared" si="85"/>
        <v>0 to 10</v>
      </c>
      <c r="AM2722" s="6">
        <v>347</v>
      </c>
      <c r="AN2722" s="6" t="s">
        <v>1396</v>
      </c>
    </row>
    <row r="2723" spans="1:40" x14ac:dyDescent="0.25">
      <c r="A2723">
        <v>2721</v>
      </c>
      <c r="B2723">
        <v>545</v>
      </c>
      <c r="C2723">
        <v>422</v>
      </c>
      <c r="D2723">
        <v>107</v>
      </c>
      <c r="E2723">
        <v>3</v>
      </c>
      <c r="F2723">
        <v>321</v>
      </c>
      <c r="G2723">
        <v>1</v>
      </c>
      <c r="H2723" t="str">
        <f>VLOOKUP($C2723,'Raw-products'!$A$2:$H$1261,MATCH(H$1,'Raw-products'!$A$1:$H$1,0))</f>
        <v>Jacket</v>
      </c>
      <c r="I2723" t="str">
        <f>VLOOKUP($C2723,'Raw-products'!$A$2:$H$1261,MATCH(I$1,'Raw-products'!$A$1:$H$1,0))</f>
        <v>Denim</v>
      </c>
      <c r="J2723" t="str">
        <f>VLOOKUP($C2723,'Raw-products'!$A$2:$H$1261,MATCH(J$1,'Raw-products'!$A$1:$H$1,0))</f>
        <v>M</v>
      </c>
      <c r="K2723" t="str">
        <f>VLOOKUP($C2723,'Raw-products'!$A$2:$H$1261,MATCH(K$1,'Raw-products'!$A$1:$H$1,0))</f>
        <v>red</v>
      </c>
      <c r="L2723">
        <f>VLOOKUP($C2723,'Raw-products'!$A$2:$H$1261,MATCH(L$1,'Raw-products'!$A$1:$H$1,0))</f>
        <v>92</v>
      </c>
      <c r="M2723">
        <f>VLOOKUP($C2723,'Raw-products'!$A$2:$H$1261,MATCH(M$1,'Raw-products'!$A$1:$H$1,0))</f>
        <v>43</v>
      </c>
      <c r="N2723" s="5">
        <f t="shared" si="84"/>
        <v>3956</v>
      </c>
      <c r="O2723" cm="1">
        <f t="array" ref="O2723:R2723">_xlfn.XLOOKUP($B2723,'Raw -orders'!$A:$A,'Raw -orders'!$B:$E)</f>
        <v>439</v>
      </c>
      <c r="P2723">
        <v>53117</v>
      </c>
      <c r="Q2723" s="1">
        <v>44368</v>
      </c>
      <c r="R2723" s="1">
        <v>44379</v>
      </c>
      <c r="S2723" t="str" cm="1">
        <f t="array" ref="S2723:Z2723">_xlfn.XLOOKUP($O2723,'Raw - customers'!$A:$A,'Raw - customers'!$B:$I)</f>
        <v>Daren Airs</v>
      </c>
      <c r="T2723" t="str">
        <v>Female</v>
      </c>
      <c r="U2723">
        <v>75</v>
      </c>
      <c r="V2723" t="str">
        <v>378 John MallSuite 835</v>
      </c>
      <c r="W2723">
        <v>3142</v>
      </c>
      <c r="X2723" t="str">
        <v>West Thomas</v>
      </c>
      <c r="Y2723" t="str">
        <v>Victoria</v>
      </c>
      <c r="Z2723" t="str">
        <v>Australia</v>
      </c>
      <c r="AA2723">
        <v>6</v>
      </c>
      <c r="AB2723" s="3" t="str">
        <f t="shared" si="85"/>
        <v>10 to 20</v>
      </c>
      <c r="AM2723" s="6">
        <v>439</v>
      </c>
      <c r="AN2723" s="6" t="s">
        <v>1396</v>
      </c>
    </row>
    <row r="2724" spans="1:40" x14ac:dyDescent="0.25">
      <c r="A2724">
        <v>2722</v>
      </c>
      <c r="B2724">
        <v>545</v>
      </c>
      <c r="C2724">
        <v>921</v>
      </c>
      <c r="D2724">
        <v>96</v>
      </c>
      <c r="E2724">
        <v>2</v>
      </c>
      <c r="F2724">
        <v>192</v>
      </c>
      <c r="G2724">
        <v>1</v>
      </c>
      <c r="H2724" t="str">
        <f>VLOOKUP($C2724,'Raw-products'!$A$2:$H$1261,MATCH(H$1,'Raw-products'!$A$1:$H$1,0))</f>
        <v>Trousers</v>
      </c>
      <c r="I2724" t="str">
        <f>VLOOKUP($C2724,'Raw-products'!$A$2:$H$1261,MATCH(I$1,'Raw-products'!$A$1:$H$1,0))</f>
        <v>Drawstring</v>
      </c>
      <c r="J2724" t="str">
        <f>VLOOKUP($C2724,'Raw-products'!$A$2:$H$1261,MATCH(J$1,'Raw-products'!$A$1:$H$1,0))</f>
        <v>S</v>
      </c>
      <c r="K2724" t="str">
        <f>VLOOKUP($C2724,'Raw-products'!$A$2:$H$1261,MATCH(K$1,'Raw-products'!$A$1:$H$1,0))</f>
        <v>yellow</v>
      </c>
      <c r="L2724">
        <f>VLOOKUP($C2724,'Raw-products'!$A$2:$H$1261,MATCH(L$1,'Raw-products'!$A$1:$H$1,0))</f>
        <v>104</v>
      </c>
      <c r="M2724">
        <f>VLOOKUP($C2724,'Raw-products'!$A$2:$H$1261,MATCH(M$1,'Raw-products'!$A$1:$H$1,0))</f>
        <v>74</v>
      </c>
      <c r="N2724" s="5">
        <f t="shared" si="84"/>
        <v>7696</v>
      </c>
      <c r="O2724" cm="1">
        <f t="array" ref="O2724:R2724">_xlfn.XLOOKUP($B2724,'Raw -orders'!$A:$A,'Raw -orders'!$B:$E)</f>
        <v>439</v>
      </c>
      <c r="P2724">
        <v>53117</v>
      </c>
      <c r="Q2724" s="1">
        <v>44368</v>
      </c>
      <c r="R2724" s="1">
        <v>44379</v>
      </c>
      <c r="S2724" t="str" cm="1">
        <f t="array" ref="S2724:Z2724">_xlfn.XLOOKUP($O2724,'Raw - customers'!$A:$A,'Raw - customers'!$B:$I)</f>
        <v>Daren Airs</v>
      </c>
      <c r="T2724" t="str">
        <v>Female</v>
      </c>
      <c r="U2724">
        <v>75</v>
      </c>
      <c r="V2724" t="str">
        <v>378 John MallSuite 835</v>
      </c>
      <c r="W2724">
        <v>3142</v>
      </c>
      <c r="X2724" t="str">
        <v>West Thomas</v>
      </c>
      <c r="Y2724" t="str">
        <v>Victoria</v>
      </c>
      <c r="Z2724" t="str">
        <v>Australia</v>
      </c>
      <c r="AA2724">
        <v>6</v>
      </c>
      <c r="AB2724" s="3" t="str">
        <f t="shared" si="85"/>
        <v>10 to 20</v>
      </c>
      <c r="AM2724" s="6">
        <v>439</v>
      </c>
      <c r="AN2724" s="6" t="s">
        <v>1396</v>
      </c>
    </row>
    <row r="2725" spans="1:40" x14ac:dyDescent="0.25">
      <c r="A2725">
        <v>2723</v>
      </c>
      <c r="B2725">
        <v>545</v>
      </c>
      <c r="C2725">
        <v>419</v>
      </c>
      <c r="D2725">
        <v>119</v>
      </c>
      <c r="E2725">
        <v>1</v>
      </c>
      <c r="F2725">
        <v>119</v>
      </c>
      <c r="G2725">
        <v>1</v>
      </c>
      <c r="H2725" t="str">
        <f>VLOOKUP($C2725,'Raw-products'!$A$2:$H$1261,MATCH(H$1,'Raw-products'!$A$1:$H$1,0))</f>
        <v>Shirt</v>
      </c>
      <c r="I2725" t="str">
        <f>VLOOKUP($C2725,'Raw-products'!$A$2:$H$1261,MATCH(I$1,'Raw-products'!$A$1:$H$1,0))</f>
        <v>Casual Slim Fit</v>
      </c>
      <c r="J2725" t="str">
        <f>VLOOKUP($C2725,'Raw-products'!$A$2:$H$1261,MATCH(J$1,'Raw-products'!$A$1:$H$1,0))</f>
        <v>XL</v>
      </c>
      <c r="K2725" t="str">
        <f>VLOOKUP($C2725,'Raw-products'!$A$2:$H$1261,MATCH(K$1,'Raw-products'!$A$1:$H$1,0))</f>
        <v>violet</v>
      </c>
      <c r="L2725">
        <f>VLOOKUP($C2725,'Raw-products'!$A$2:$H$1261,MATCH(L$1,'Raw-products'!$A$1:$H$1,0))</f>
        <v>113</v>
      </c>
      <c r="M2725">
        <f>VLOOKUP($C2725,'Raw-products'!$A$2:$H$1261,MATCH(M$1,'Raw-products'!$A$1:$H$1,0))</f>
        <v>57</v>
      </c>
      <c r="N2725" s="5">
        <f t="shared" si="84"/>
        <v>6441</v>
      </c>
      <c r="O2725" cm="1">
        <f t="array" ref="O2725:R2725">_xlfn.XLOOKUP($B2725,'Raw -orders'!$A:$A,'Raw -orders'!$B:$E)</f>
        <v>439</v>
      </c>
      <c r="P2725">
        <v>53117</v>
      </c>
      <c r="Q2725" s="1">
        <v>44368</v>
      </c>
      <c r="R2725" s="1">
        <v>44379</v>
      </c>
      <c r="S2725" t="str" cm="1">
        <f t="array" ref="S2725:Z2725">_xlfn.XLOOKUP($O2725,'Raw - customers'!$A:$A,'Raw - customers'!$B:$I)</f>
        <v>Daren Airs</v>
      </c>
      <c r="T2725" t="str">
        <v>Female</v>
      </c>
      <c r="U2725">
        <v>75</v>
      </c>
      <c r="V2725" t="str">
        <v>378 John MallSuite 835</v>
      </c>
      <c r="W2725">
        <v>3142</v>
      </c>
      <c r="X2725" t="str">
        <v>West Thomas</v>
      </c>
      <c r="Y2725" t="str">
        <v>Victoria</v>
      </c>
      <c r="Z2725" t="str">
        <v>Australia</v>
      </c>
      <c r="AA2725">
        <v>6</v>
      </c>
      <c r="AB2725" s="3" t="str">
        <f t="shared" si="85"/>
        <v>10 to 20</v>
      </c>
      <c r="AM2725" s="6">
        <v>439</v>
      </c>
      <c r="AN2725" s="6" t="s">
        <v>1396</v>
      </c>
    </row>
    <row r="2726" spans="1:40" x14ac:dyDescent="0.25">
      <c r="A2726">
        <v>2724</v>
      </c>
      <c r="B2726">
        <v>545</v>
      </c>
      <c r="C2726">
        <v>1242</v>
      </c>
      <c r="D2726">
        <v>112</v>
      </c>
      <c r="E2726">
        <v>3</v>
      </c>
      <c r="F2726">
        <v>336</v>
      </c>
      <c r="G2726">
        <v>1</v>
      </c>
      <c r="H2726" t="str">
        <f>VLOOKUP($C2726,'Raw-products'!$A$2:$H$1261,MATCH(H$1,'Raw-products'!$A$1:$H$1,0))</f>
        <v>Trousers</v>
      </c>
      <c r="I2726" t="str">
        <f>VLOOKUP($C2726,'Raw-products'!$A$2:$H$1261,MATCH(I$1,'Raw-products'!$A$1:$H$1,0))</f>
        <v>Tracksuit Bottoms</v>
      </c>
      <c r="J2726" t="str">
        <f>VLOOKUP($C2726,'Raw-products'!$A$2:$H$1261,MATCH(J$1,'Raw-products'!$A$1:$H$1,0))</f>
        <v>M</v>
      </c>
      <c r="K2726" t="str">
        <f>VLOOKUP($C2726,'Raw-products'!$A$2:$H$1261,MATCH(K$1,'Raw-products'!$A$1:$H$1,0))</f>
        <v>green</v>
      </c>
      <c r="L2726">
        <f>VLOOKUP($C2726,'Raw-products'!$A$2:$H$1261,MATCH(L$1,'Raw-products'!$A$1:$H$1,0))</f>
        <v>91</v>
      </c>
      <c r="M2726">
        <f>VLOOKUP($C2726,'Raw-products'!$A$2:$H$1261,MATCH(M$1,'Raw-products'!$A$1:$H$1,0))</f>
        <v>47</v>
      </c>
      <c r="N2726" s="5">
        <f t="shared" si="84"/>
        <v>4277</v>
      </c>
      <c r="O2726" cm="1">
        <f t="array" ref="O2726:R2726">_xlfn.XLOOKUP($B2726,'Raw -orders'!$A:$A,'Raw -orders'!$B:$E)</f>
        <v>439</v>
      </c>
      <c r="P2726">
        <v>53117</v>
      </c>
      <c r="Q2726" s="1">
        <v>44368</v>
      </c>
      <c r="R2726" s="1">
        <v>44379</v>
      </c>
      <c r="S2726" t="str" cm="1">
        <f t="array" ref="S2726:Z2726">_xlfn.XLOOKUP($O2726,'Raw - customers'!$A:$A,'Raw - customers'!$B:$I)</f>
        <v>Daren Airs</v>
      </c>
      <c r="T2726" t="str">
        <v>Female</v>
      </c>
      <c r="U2726">
        <v>75</v>
      </c>
      <c r="V2726" t="str">
        <v>378 John MallSuite 835</v>
      </c>
      <c r="W2726">
        <v>3142</v>
      </c>
      <c r="X2726" t="str">
        <v>West Thomas</v>
      </c>
      <c r="Y2726" t="str">
        <v>Victoria</v>
      </c>
      <c r="Z2726" t="str">
        <v>Australia</v>
      </c>
      <c r="AA2726">
        <v>6</v>
      </c>
      <c r="AB2726" s="3" t="str">
        <f t="shared" si="85"/>
        <v>10 to 20</v>
      </c>
      <c r="AM2726" s="6">
        <v>439</v>
      </c>
      <c r="AN2726" s="6" t="s">
        <v>1396</v>
      </c>
    </row>
    <row r="2727" spans="1:40" x14ac:dyDescent="0.25">
      <c r="A2727">
        <v>2725</v>
      </c>
      <c r="B2727">
        <v>545</v>
      </c>
      <c r="C2727">
        <v>823</v>
      </c>
      <c r="D2727">
        <v>117</v>
      </c>
      <c r="E2727">
        <v>3</v>
      </c>
      <c r="F2727">
        <v>351</v>
      </c>
      <c r="G2727">
        <v>1</v>
      </c>
      <c r="H2727" t="str">
        <f>VLOOKUP($C2727,'Raw-products'!$A$2:$H$1261,MATCH(H$1,'Raw-products'!$A$1:$H$1,0))</f>
        <v>Jacket</v>
      </c>
      <c r="I2727" t="str">
        <f>VLOOKUP($C2727,'Raw-products'!$A$2:$H$1261,MATCH(I$1,'Raw-products'!$A$1:$H$1,0))</f>
        <v>Shearling</v>
      </c>
      <c r="J2727" t="str">
        <f>VLOOKUP($C2727,'Raw-products'!$A$2:$H$1261,MATCH(J$1,'Raw-products'!$A$1:$H$1,0))</f>
        <v>L</v>
      </c>
      <c r="K2727" t="str">
        <f>VLOOKUP($C2727,'Raw-products'!$A$2:$H$1261,MATCH(K$1,'Raw-products'!$A$1:$H$1,0))</f>
        <v>green</v>
      </c>
      <c r="L2727">
        <f>VLOOKUP($C2727,'Raw-products'!$A$2:$H$1261,MATCH(L$1,'Raw-products'!$A$1:$H$1,0))</f>
        <v>95</v>
      </c>
      <c r="M2727">
        <f>VLOOKUP($C2727,'Raw-products'!$A$2:$H$1261,MATCH(M$1,'Raw-products'!$A$1:$H$1,0))</f>
        <v>66</v>
      </c>
      <c r="N2727" s="5">
        <f t="shared" si="84"/>
        <v>6270</v>
      </c>
      <c r="O2727" cm="1">
        <f t="array" ref="O2727:R2727">_xlfn.XLOOKUP($B2727,'Raw -orders'!$A:$A,'Raw -orders'!$B:$E)</f>
        <v>439</v>
      </c>
      <c r="P2727">
        <v>53117</v>
      </c>
      <c r="Q2727" s="1">
        <v>44368</v>
      </c>
      <c r="R2727" s="1">
        <v>44379</v>
      </c>
      <c r="S2727" t="str" cm="1">
        <f t="array" ref="S2727:Z2727">_xlfn.XLOOKUP($O2727,'Raw - customers'!$A:$A,'Raw - customers'!$B:$I)</f>
        <v>Daren Airs</v>
      </c>
      <c r="T2727" t="str">
        <v>Female</v>
      </c>
      <c r="U2727">
        <v>75</v>
      </c>
      <c r="V2727" t="str">
        <v>378 John MallSuite 835</v>
      </c>
      <c r="W2727">
        <v>3142</v>
      </c>
      <c r="X2727" t="str">
        <v>West Thomas</v>
      </c>
      <c r="Y2727" t="str">
        <v>Victoria</v>
      </c>
      <c r="Z2727" t="str">
        <v>Australia</v>
      </c>
      <c r="AA2727">
        <v>6</v>
      </c>
      <c r="AB2727" s="3" t="str">
        <f t="shared" si="85"/>
        <v>10 to 20</v>
      </c>
      <c r="AM2727" s="6">
        <v>439</v>
      </c>
      <c r="AN2727" s="6" t="s">
        <v>1396</v>
      </c>
    </row>
    <row r="2728" spans="1:40" x14ac:dyDescent="0.25">
      <c r="A2728">
        <v>2726</v>
      </c>
      <c r="B2728">
        <v>545</v>
      </c>
      <c r="C2728">
        <v>600</v>
      </c>
      <c r="D2728">
        <v>112</v>
      </c>
      <c r="E2728">
        <v>1</v>
      </c>
      <c r="F2728">
        <v>112</v>
      </c>
      <c r="G2728">
        <v>1</v>
      </c>
      <c r="H2728" t="str">
        <f>VLOOKUP($C2728,'Raw-products'!$A$2:$H$1261,MATCH(H$1,'Raw-products'!$A$1:$H$1,0))</f>
        <v>Jacket</v>
      </c>
      <c r="I2728" t="str">
        <f>VLOOKUP($C2728,'Raw-products'!$A$2:$H$1261,MATCH(I$1,'Raw-products'!$A$1:$H$1,0))</f>
        <v>Cardigan</v>
      </c>
      <c r="J2728" t="str">
        <f>VLOOKUP($C2728,'Raw-products'!$A$2:$H$1261,MATCH(J$1,'Raw-products'!$A$1:$H$1,0))</f>
        <v>XS</v>
      </c>
      <c r="K2728" t="str">
        <f>VLOOKUP($C2728,'Raw-products'!$A$2:$H$1261,MATCH(K$1,'Raw-products'!$A$1:$H$1,0))</f>
        <v>orange</v>
      </c>
      <c r="L2728">
        <f>VLOOKUP($C2728,'Raw-products'!$A$2:$H$1261,MATCH(L$1,'Raw-products'!$A$1:$H$1,0))</f>
        <v>118</v>
      </c>
      <c r="M2728">
        <f>VLOOKUP($C2728,'Raw-products'!$A$2:$H$1261,MATCH(M$1,'Raw-products'!$A$1:$H$1,0))</f>
        <v>46</v>
      </c>
      <c r="N2728" s="5">
        <f t="shared" si="84"/>
        <v>5428</v>
      </c>
      <c r="O2728" cm="1">
        <f t="array" ref="O2728:R2728">_xlfn.XLOOKUP($B2728,'Raw -orders'!$A:$A,'Raw -orders'!$B:$E)</f>
        <v>439</v>
      </c>
      <c r="P2728">
        <v>53117</v>
      </c>
      <c r="Q2728" s="1">
        <v>44368</v>
      </c>
      <c r="R2728" s="1">
        <v>44379</v>
      </c>
      <c r="S2728" t="str" cm="1">
        <f t="array" ref="S2728:Z2728">_xlfn.XLOOKUP($O2728,'Raw - customers'!$A:$A,'Raw - customers'!$B:$I)</f>
        <v>Daren Airs</v>
      </c>
      <c r="T2728" t="str">
        <v>Female</v>
      </c>
      <c r="U2728">
        <v>75</v>
      </c>
      <c r="V2728" t="str">
        <v>378 John MallSuite 835</v>
      </c>
      <c r="W2728">
        <v>3142</v>
      </c>
      <c r="X2728" t="str">
        <v>West Thomas</v>
      </c>
      <c r="Y2728" t="str">
        <v>Victoria</v>
      </c>
      <c r="Z2728" t="str">
        <v>Australia</v>
      </c>
      <c r="AA2728">
        <v>6</v>
      </c>
      <c r="AB2728" s="3" t="str">
        <f t="shared" si="85"/>
        <v>10 to 20</v>
      </c>
      <c r="AM2728" s="6">
        <v>439</v>
      </c>
      <c r="AN2728" s="6" t="s">
        <v>1396</v>
      </c>
    </row>
    <row r="2729" spans="1:40" x14ac:dyDescent="0.25">
      <c r="A2729">
        <v>2727</v>
      </c>
      <c r="B2729">
        <v>545</v>
      </c>
      <c r="C2729">
        <v>355</v>
      </c>
      <c r="D2729">
        <v>94</v>
      </c>
      <c r="E2729">
        <v>1</v>
      </c>
      <c r="F2729">
        <v>94</v>
      </c>
      <c r="G2729">
        <v>1</v>
      </c>
      <c r="H2729" t="str">
        <f>VLOOKUP($C2729,'Raw-products'!$A$2:$H$1261,MATCH(H$1,'Raw-products'!$A$1:$H$1,0))</f>
        <v>Shirt</v>
      </c>
      <c r="I2729" t="str">
        <f>VLOOKUP($C2729,'Raw-products'!$A$2:$H$1261,MATCH(I$1,'Raw-products'!$A$1:$H$1,0))</f>
        <v>Henley</v>
      </c>
      <c r="J2729" t="str">
        <f>VLOOKUP($C2729,'Raw-products'!$A$2:$H$1261,MATCH(J$1,'Raw-products'!$A$1:$H$1,0))</f>
        <v>XS</v>
      </c>
      <c r="K2729" t="str">
        <f>VLOOKUP($C2729,'Raw-products'!$A$2:$H$1261,MATCH(K$1,'Raw-products'!$A$1:$H$1,0))</f>
        <v>orange</v>
      </c>
      <c r="L2729">
        <f>VLOOKUP($C2729,'Raw-products'!$A$2:$H$1261,MATCH(L$1,'Raw-products'!$A$1:$H$1,0))</f>
        <v>92</v>
      </c>
      <c r="M2729">
        <f>VLOOKUP($C2729,'Raw-products'!$A$2:$H$1261,MATCH(M$1,'Raw-products'!$A$1:$H$1,0))</f>
        <v>65</v>
      </c>
      <c r="N2729" s="5">
        <f t="shared" si="84"/>
        <v>5980</v>
      </c>
      <c r="O2729" cm="1">
        <f t="array" ref="O2729:R2729">_xlfn.XLOOKUP($B2729,'Raw -orders'!$A:$A,'Raw -orders'!$B:$E)</f>
        <v>439</v>
      </c>
      <c r="P2729">
        <v>53117</v>
      </c>
      <c r="Q2729" s="1">
        <v>44368</v>
      </c>
      <c r="R2729" s="1">
        <v>44379</v>
      </c>
      <c r="S2729" t="str" cm="1">
        <f t="array" ref="S2729:Z2729">_xlfn.XLOOKUP($O2729,'Raw - customers'!$A:$A,'Raw - customers'!$B:$I)</f>
        <v>Daren Airs</v>
      </c>
      <c r="T2729" t="str">
        <v>Female</v>
      </c>
      <c r="U2729">
        <v>75</v>
      </c>
      <c r="V2729" t="str">
        <v>378 John MallSuite 835</v>
      </c>
      <c r="W2729">
        <v>3142</v>
      </c>
      <c r="X2729" t="str">
        <v>West Thomas</v>
      </c>
      <c r="Y2729" t="str">
        <v>Victoria</v>
      </c>
      <c r="Z2729" t="str">
        <v>Australia</v>
      </c>
      <c r="AA2729">
        <v>6</v>
      </c>
      <c r="AB2729" s="3" t="str">
        <f t="shared" si="85"/>
        <v>10 to 20</v>
      </c>
      <c r="AM2729" s="6">
        <v>439</v>
      </c>
      <c r="AN2729" s="6" t="s">
        <v>1396</v>
      </c>
    </row>
    <row r="2730" spans="1:40" x14ac:dyDescent="0.25">
      <c r="A2730">
        <v>2728</v>
      </c>
      <c r="B2730">
        <v>545</v>
      </c>
      <c r="C2730">
        <v>586</v>
      </c>
      <c r="D2730">
        <v>100</v>
      </c>
      <c r="E2730">
        <v>1</v>
      </c>
      <c r="F2730">
        <v>100</v>
      </c>
      <c r="G2730">
        <v>1</v>
      </c>
      <c r="H2730" t="str">
        <f>VLOOKUP($C2730,'Raw-products'!$A$2:$H$1261,MATCH(H$1,'Raw-products'!$A$1:$H$1,0))</f>
        <v>Jacket</v>
      </c>
      <c r="I2730" t="str">
        <f>VLOOKUP($C2730,'Raw-products'!$A$2:$H$1261,MATCH(I$1,'Raw-products'!$A$1:$H$1,0))</f>
        <v>Bomber</v>
      </c>
      <c r="J2730" t="str">
        <f>VLOOKUP($C2730,'Raw-products'!$A$2:$H$1261,MATCH(J$1,'Raw-products'!$A$1:$H$1,0))</f>
        <v>S</v>
      </c>
      <c r="K2730" t="str">
        <f>VLOOKUP($C2730,'Raw-products'!$A$2:$H$1261,MATCH(K$1,'Raw-products'!$A$1:$H$1,0))</f>
        <v>indigo</v>
      </c>
      <c r="L2730">
        <f>VLOOKUP($C2730,'Raw-products'!$A$2:$H$1261,MATCH(L$1,'Raw-products'!$A$1:$H$1,0))</f>
        <v>90</v>
      </c>
      <c r="M2730">
        <f>VLOOKUP($C2730,'Raw-products'!$A$2:$H$1261,MATCH(M$1,'Raw-products'!$A$1:$H$1,0))</f>
        <v>41</v>
      </c>
      <c r="N2730" s="5">
        <f t="shared" si="84"/>
        <v>3690</v>
      </c>
      <c r="O2730" cm="1">
        <f t="array" ref="O2730:R2730">_xlfn.XLOOKUP($B2730,'Raw -orders'!$A:$A,'Raw -orders'!$B:$E)</f>
        <v>439</v>
      </c>
      <c r="P2730">
        <v>53117</v>
      </c>
      <c r="Q2730" s="1">
        <v>44368</v>
      </c>
      <c r="R2730" s="1">
        <v>44379</v>
      </c>
      <c r="S2730" t="str" cm="1">
        <f t="array" ref="S2730:Z2730">_xlfn.XLOOKUP($O2730,'Raw - customers'!$A:$A,'Raw - customers'!$B:$I)</f>
        <v>Daren Airs</v>
      </c>
      <c r="T2730" t="str">
        <v>Female</v>
      </c>
      <c r="U2730">
        <v>75</v>
      </c>
      <c r="V2730" t="str">
        <v>378 John MallSuite 835</v>
      </c>
      <c r="W2730">
        <v>3142</v>
      </c>
      <c r="X2730" t="str">
        <v>West Thomas</v>
      </c>
      <c r="Y2730" t="str">
        <v>Victoria</v>
      </c>
      <c r="Z2730" t="str">
        <v>Australia</v>
      </c>
      <c r="AA2730">
        <v>6</v>
      </c>
      <c r="AB2730" s="3" t="str">
        <f t="shared" si="85"/>
        <v>10 to 20</v>
      </c>
      <c r="AM2730" s="6">
        <v>439</v>
      </c>
      <c r="AN2730" s="6" t="s">
        <v>1396</v>
      </c>
    </row>
    <row r="2731" spans="1:40" x14ac:dyDescent="0.25">
      <c r="A2731">
        <v>2729</v>
      </c>
      <c r="B2731">
        <v>545</v>
      </c>
      <c r="C2731">
        <v>1172</v>
      </c>
      <c r="D2731">
        <v>99</v>
      </c>
      <c r="E2731">
        <v>2</v>
      </c>
      <c r="F2731">
        <v>198</v>
      </c>
      <c r="G2731">
        <v>1</v>
      </c>
      <c r="H2731" t="str">
        <f>VLOOKUP($C2731,'Raw-products'!$A$2:$H$1261,MATCH(H$1,'Raw-products'!$A$1:$H$1,0))</f>
        <v>Trousers</v>
      </c>
      <c r="I2731" t="str">
        <f>VLOOKUP($C2731,'Raw-products'!$A$2:$H$1261,MATCH(I$1,'Raw-products'!$A$1:$H$1,0))</f>
        <v>High-Waisted</v>
      </c>
      <c r="J2731" t="str">
        <f>VLOOKUP($C2731,'Raw-products'!$A$2:$H$1261,MATCH(J$1,'Raw-products'!$A$1:$H$1,0))</f>
        <v>M</v>
      </c>
      <c r="K2731" t="str">
        <f>VLOOKUP($C2731,'Raw-products'!$A$2:$H$1261,MATCH(K$1,'Raw-products'!$A$1:$H$1,0))</f>
        <v>green</v>
      </c>
      <c r="L2731">
        <f>VLOOKUP($C2731,'Raw-products'!$A$2:$H$1261,MATCH(L$1,'Raw-products'!$A$1:$H$1,0))</f>
        <v>98</v>
      </c>
      <c r="M2731">
        <f>VLOOKUP($C2731,'Raw-products'!$A$2:$H$1261,MATCH(M$1,'Raw-products'!$A$1:$H$1,0))</f>
        <v>51</v>
      </c>
      <c r="N2731" s="5">
        <f t="shared" si="84"/>
        <v>4998</v>
      </c>
      <c r="O2731" cm="1">
        <f t="array" ref="O2731:R2731">_xlfn.XLOOKUP($B2731,'Raw -orders'!$A:$A,'Raw -orders'!$B:$E)</f>
        <v>439</v>
      </c>
      <c r="P2731">
        <v>53117</v>
      </c>
      <c r="Q2731" s="1">
        <v>44368</v>
      </c>
      <c r="R2731" s="1">
        <v>44379</v>
      </c>
      <c r="S2731" t="str" cm="1">
        <f t="array" ref="S2731:Z2731">_xlfn.XLOOKUP($O2731,'Raw - customers'!$A:$A,'Raw - customers'!$B:$I)</f>
        <v>Daren Airs</v>
      </c>
      <c r="T2731" t="str">
        <v>Female</v>
      </c>
      <c r="U2731">
        <v>75</v>
      </c>
      <c r="V2731" t="str">
        <v>378 John MallSuite 835</v>
      </c>
      <c r="W2731">
        <v>3142</v>
      </c>
      <c r="X2731" t="str">
        <v>West Thomas</v>
      </c>
      <c r="Y2731" t="str">
        <v>Victoria</v>
      </c>
      <c r="Z2731" t="str">
        <v>Australia</v>
      </c>
      <c r="AA2731">
        <v>6</v>
      </c>
      <c r="AB2731" s="3" t="str">
        <f t="shared" si="85"/>
        <v>10 to 20</v>
      </c>
      <c r="AM2731" s="6">
        <v>439</v>
      </c>
      <c r="AN2731" s="6" t="s">
        <v>1396</v>
      </c>
    </row>
    <row r="2732" spans="1:40" x14ac:dyDescent="0.25">
      <c r="A2732">
        <v>2730</v>
      </c>
      <c r="B2732">
        <v>545</v>
      </c>
      <c r="C2732">
        <v>646</v>
      </c>
      <c r="D2732">
        <v>93</v>
      </c>
      <c r="E2732">
        <v>2</v>
      </c>
      <c r="F2732">
        <v>186</v>
      </c>
      <c r="G2732">
        <v>1</v>
      </c>
      <c r="H2732" t="str">
        <f>VLOOKUP($C2732,'Raw-products'!$A$2:$H$1261,MATCH(H$1,'Raw-products'!$A$1:$H$1,0))</f>
        <v>Jacket</v>
      </c>
      <c r="I2732" t="str">
        <f>VLOOKUP($C2732,'Raw-products'!$A$2:$H$1261,MATCH(I$1,'Raw-products'!$A$1:$H$1,0))</f>
        <v>Coach</v>
      </c>
      <c r="J2732" t="str">
        <f>VLOOKUP($C2732,'Raw-products'!$A$2:$H$1261,MATCH(J$1,'Raw-products'!$A$1:$H$1,0))</f>
        <v>S</v>
      </c>
      <c r="K2732" t="str">
        <f>VLOOKUP($C2732,'Raw-products'!$A$2:$H$1261,MATCH(K$1,'Raw-products'!$A$1:$H$1,0))</f>
        <v>green</v>
      </c>
      <c r="L2732">
        <f>VLOOKUP($C2732,'Raw-products'!$A$2:$H$1261,MATCH(L$1,'Raw-products'!$A$1:$H$1,0))</f>
        <v>115</v>
      </c>
      <c r="M2732">
        <f>VLOOKUP($C2732,'Raw-products'!$A$2:$H$1261,MATCH(M$1,'Raw-products'!$A$1:$H$1,0))</f>
        <v>60</v>
      </c>
      <c r="N2732" s="5">
        <f t="shared" si="84"/>
        <v>6900</v>
      </c>
      <c r="O2732" cm="1">
        <f t="array" ref="O2732:R2732">_xlfn.XLOOKUP($B2732,'Raw -orders'!$A:$A,'Raw -orders'!$B:$E)</f>
        <v>439</v>
      </c>
      <c r="P2732">
        <v>53117</v>
      </c>
      <c r="Q2732" s="1">
        <v>44368</v>
      </c>
      <c r="R2732" s="1">
        <v>44379</v>
      </c>
      <c r="S2732" t="str" cm="1">
        <f t="array" ref="S2732:Z2732">_xlfn.XLOOKUP($O2732,'Raw - customers'!$A:$A,'Raw - customers'!$B:$I)</f>
        <v>Daren Airs</v>
      </c>
      <c r="T2732" t="str">
        <v>Female</v>
      </c>
      <c r="U2732">
        <v>75</v>
      </c>
      <c r="V2732" t="str">
        <v>378 John MallSuite 835</v>
      </c>
      <c r="W2732">
        <v>3142</v>
      </c>
      <c r="X2732" t="str">
        <v>West Thomas</v>
      </c>
      <c r="Y2732" t="str">
        <v>Victoria</v>
      </c>
      <c r="Z2732" t="str">
        <v>Australia</v>
      </c>
      <c r="AA2732">
        <v>6</v>
      </c>
      <c r="AB2732" s="3" t="str">
        <f t="shared" si="85"/>
        <v>10 to 20</v>
      </c>
      <c r="AM2732" s="6">
        <v>439</v>
      </c>
      <c r="AN2732" s="6" t="s">
        <v>1396</v>
      </c>
    </row>
    <row r="2733" spans="1:40" x14ac:dyDescent="0.25">
      <c r="A2733">
        <v>2731</v>
      </c>
      <c r="B2733">
        <v>545</v>
      </c>
      <c r="C2733">
        <v>977</v>
      </c>
      <c r="D2733">
        <v>97</v>
      </c>
      <c r="E2733">
        <v>3</v>
      </c>
      <c r="F2733">
        <v>291</v>
      </c>
      <c r="G2733">
        <v>1</v>
      </c>
      <c r="H2733" t="str">
        <f>VLOOKUP($C2733,'Raw-products'!$A$2:$H$1261,MATCH(H$1,'Raw-products'!$A$1:$H$1,0))</f>
        <v>Trousers</v>
      </c>
      <c r="I2733" t="str">
        <f>VLOOKUP($C2733,'Raw-products'!$A$2:$H$1261,MATCH(I$1,'Raw-products'!$A$1:$H$1,0))</f>
        <v>Slim-Fit</v>
      </c>
      <c r="J2733" t="str">
        <f>VLOOKUP($C2733,'Raw-products'!$A$2:$H$1261,MATCH(J$1,'Raw-products'!$A$1:$H$1,0))</f>
        <v>M</v>
      </c>
      <c r="K2733" t="str">
        <f>VLOOKUP($C2733,'Raw-products'!$A$2:$H$1261,MATCH(K$1,'Raw-products'!$A$1:$H$1,0))</f>
        <v>violet</v>
      </c>
      <c r="L2733">
        <f>VLOOKUP($C2733,'Raw-products'!$A$2:$H$1261,MATCH(L$1,'Raw-products'!$A$1:$H$1,0))</f>
        <v>119</v>
      </c>
      <c r="M2733">
        <f>VLOOKUP($C2733,'Raw-products'!$A$2:$H$1261,MATCH(M$1,'Raw-products'!$A$1:$H$1,0))</f>
        <v>51</v>
      </c>
      <c r="N2733" s="5">
        <f t="shared" si="84"/>
        <v>6069</v>
      </c>
      <c r="O2733" cm="1">
        <f t="array" ref="O2733:R2733">_xlfn.XLOOKUP($B2733,'Raw -orders'!$A:$A,'Raw -orders'!$B:$E)</f>
        <v>439</v>
      </c>
      <c r="P2733">
        <v>53117</v>
      </c>
      <c r="Q2733" s="1">
        <v>44368</v>
      </c>
      <c r="R2733" s="1">
        <v>44379</v>
      </c>
      <c r="S2733" t="str" cm="1">
        <f t="array" ref="S2733:Z2733">_xlfn.XLOOKUP($O2733,'Raw - customers'!$A:$A,'Raw - customers'!$B:$I)</f>
        <v>Daren Airs</v>
      </c>
      <c r="T2733" t="str">
        <v>Female</v>
      </c>
      <c r="U2733">
        <v>75</v>
      </c>
      <c r="V2733" t="str">
        <v>378 John MallSuite 835</v>
      </c>
      <c r="W2733">
        <v>3142</v>
      </c>
      <c r="X2733" t="str">
        <v>West Thomas</v>
      </c>
      <c r="Y2733" t="str">
        <v>Victoria</v>
      </c>
      <c r="Z2733" t="str">
        <v>Australia</v>
      </c>
      <c r="AA2733">
        <v>6</v>
      </c>
      <c r="AB2733" s="3" t="str">
        <f t="shared" si="85"/>
        <v>10 to 20</v>
      </c>
      <c r="AM2733" s="6">
        <v>439</v>
      </c>
      <c r="AN2733" s="6" t="s">
        <v>1396</v>
      </c>
    </row>
    <row r="2734" spans="1:40" x14ac:dyDescent="0.25">
      <c r="A2734">
        <v>2732</v>
      </c>
      <c r="B2734">
        <v>546</v>
      </c>
      <c r="C2734">
        <v>153</v>
      </c>
      <c r="D2734">
        <v>91</v>
      </c>
      <c r="E2734">
        <v>2</v>
      </c>
      <c r="F2734">
        <v>182</v>
      </c>
      <c r="G2734">
        <v>1</v>
      </c>
      <c r="H2734" t="str">
        <f>VLOOKUP($C2734,'Raw-products'!$A$2:$H$1261,MATCH(H$1,'Raw-products'!$A$1:$H$1,0))</f>
        <v>Shirt</v>
      </c>
      <c r="I2734" t="str">
        <f>VLOOKUP($C2734,'Raw-products'!$A$2:$H$1261,MATCH(I$1,'Raw-products'!$A$1:$H$1,0))</f>
        <v>Linen</v>
      </c>
      <c r="J2734" t="str">
        <f>VLOOKUP($C2734,'Raw-products'!$A$2:$H$1261,MATCH(J$1,'Raw-products'!$A$1:$H$1,0))</f>
        <v>L</v>
      </c>
      <c r="K2734" t="str">
        <f>VLOOKUP($C2734,'Raw-products'!$A$2:$H$1261,MATCH(K$1,'Raw-products'!$A$1:$H$1,0))</f>
        <v>yellow</v>
      </c>
      <c r="L2734">
        <f>VLOOKUP($C2734,'Raw-products'!$A$2:$H$1261,MATCH(L$1,'Raw-products'!$A$1:$H$1,0))</f>
        <v>116</v>
      </c>
      <c r="M2734">
        <f>VLOOKUP($C2734,'Raw-products'!$A$2:$H$1261,MATCH(M$1,'Raw-products'!$A$1:$H$1,0))</f>
        <v>72</v>
      </c>
      <c r="N2734" s="5">
        <f t="shared" si="84"/>
        <v>8352</v>
      </c>
      <c r="O2734" cm="1">
        <f t="array" ref="O2734:R2734">_xlfn.XLOOKUP($B2734,'Raw -orders'!$A:$A,'Raw -orders'!$B:$E)</f>
        <v>664</v>
      </c>
      <c r="P2734">
        <v>42478</v>
      </c>
      <c r="Q2734" s="1">
        <v>44315</v>
      </c>
      <c r="R2734" s="1">
        <v>44335</v>
      </c>
      <c r="S2734" t="str" cm="1">
        <f t="array" ref="S2734:Z2734">_xlfn.XLOOKUP($O2734,'Raw - customers'!$A:$A,'Raw - customers'!$B:$I)</f>
        <v>Dannie Fidler</v>
      </c>
      <c r="T2734" t="str">
        <v>Genderfluid</v>
      </c>
      <c r="U2734">
        <v>32</v>
      </c>
      <c r="V2734" t="str">
        <v>157 Rohan MallApt. 466</v>
      </c>
      <c r="W2734">
        <v>4145</v>
      </c>
      <c r="X2734" t="str">
        <v>East Max</v>
      </c>
      <c r="Y2734" t="str">
        <v>Tasmania</v>
      </c>
      <c r="Z2734" t="str">
        <v>Australia</v>
      </c>
      <c r="AA2734">
        <v>4</v>
      </c>
      <c r="AB2734" s="3" t="str">
        <f t="shared" si="85"/>
        <v>10 to 20</v>
      </c>
      <c r="AM2734" s="6">
        <v>664</v>
      </c>
      <c r="AN2734" s="6" t="s">
        <v>1414</v>
      </c>
    </row>
    <row r="2735" spans="1:40" x14ac:dyDescent="0.25">
      <c r="A2735">
        <v>2733</v>
      </c>
      <c r="B2735">
        <v>546</v>
      </c>
      <c r="C2735">
        <v>352</v>
      </c>
      <c r="D2735">
        <v>94</v>
      </c>
      <c r="E2735">
        <v>3</v>
      </c>
      <c r="F2735">
        <v>282</v>
      </c>
      <c r="G2735">
        <v>1</v>
      </c>
      <c r="H2735" t="str">
        <f>VLOOKUP($C2735,'Raw-products'!$A$2:$H$1261,MATCH(H$1,'Raw-products'!$A$1:$H$1,0))</f>
        <v>Shirt</v>
      </c>
      <c r="I2735" t="str">
        <f>VLOOKUP($C2735,'Raw-products'!$A$2:$H$1261,MATCH(I$1,'Raw-products'!$A$1:$H$1,0))</f>
        <v>Henley</v>
      </c>
      <c r="J2735" t="str">
        <f>VLOOKUP($C2735,'Raw-products'!$A$2:$H$1261,MATCH(J$1,'Raw-products'!$A$1:$H$1,0))</f>
        <v>M</v>
      </c>
      <c r="K2735" t="str">
        <f>VLOOKUP($C2735,'Raw-products'!$A$2:$H$1261,MATCH(K$1,'Raw-products'!$A$1:$H$1,0))</f>
        <v>red</v>
      </c>
      <c r="L2735">
        <f>VLOOKUP($C2735,'Raw-products'!$A$2:$H$1261,MATCH(L$1,'Raw-products'!$A$1:$H$1,0))</f>
        <v>92</v>
      </c>
      <c r="M2735">
        <f>VLOOKUP($C2735,'Raw-products'!$A$2:$H$1261,MATCH(M$1,'Raw-products'!$A$1:$H$1,0))</f>
        <v>52</v>
      </c>
      <c r="N2735" s="5">
        <f t="shared" si="84"/>
        <v>4784</v>
      </c>
      <c r="O2735" cm="1">
        <f t="array" ref="O2735:R2735">_xlfn.XLOOKUP($B2735,'Raw -orders'!$A:$A,'Raw -orders'!$B:$E)</f>
        <v>664</v>
      </c>
      <c r="P2735">
        <v>42478</v>
      </c>
      <c r="Q2735" s="1">
        <v>44315</v>
      </c>
      <c r="R2735" s="1">
        <v>44335</v>
      </c>
      <c r="S2735" t="str" cm="1">
        <f t="array" ref="S2735:Z2735">_xlfn.XLOOKUP($O2735,'Raw - customers'!$A:$A,'Raw - customers'!$B:$I)</f>
        <v>Dannie Fidler</v>
      </c>
      <c r="T2735" t="str">
        <v>Genderfluid</v>
      </c>
      <c r="U2735">
        <v>32</v>
      </c>
      <c r="V2735" t="str">
        <v>157 Rohan MallApt. 466</v>
      </c>
      <c r="W2735">
        <v>4145</v>
      </c>
      <c r="X2735" t="str">
        <v>East Max</v>
      </c>
      <c r="Y2735" t="str">
        <v>Tasmania</v>
      </c>
      <c r="Z2735" t="str">
        <v>Australia</v>
      </c>
      <c r="AA2735">
        <v>4</v>
      </c>
      <c r="AB2735" s="3" t="str">
        <f t="shared" si="85"/>
        <v>10 to 20</v>
      </c>
      <c r="AM2735" s="6">
        <v>664</v>
      </c>
      <c r="AN2735" s="6" t="s">
        <v>1414</v>
      </c>
    </row>
    <row r="2736" spans="1:40" x14ac:dyDescent="0.25">
      <c r="A2736">
        <v>2734</v>
      </c>
      <c r="B2736">
        <v>546</v>
      </c>
      <c r="C2736">
        <v>79</v>
      </c>
      <c r="D2736">
        <v>118</v>
      </c>
      <c r="E2736">
        <v>1</v>
      </c>
      <c r="F2736">
        <v>118</v>
      </c>
      <c r="G2736">
        <v>1</v>
      </c>
      <c r="H2736" t="str">
        <f>VLOOKUP($C2736,'Raw-products'!$A$2:$H$1261,MATCH(H$1,'Raw-products'!$A$1:$H$1,0))</f>
        <v>Shirt</v>
      </c>
      <c r="I2736" t="str">
        <f>VLOOKUP($C2736,'Raw-products'!$A$2:$H$1261,MATCH(I$1,'Raw-products'!$A$1:$H$1,0))</f>
        <v>Flannel</v>
      </c>
      <c r="J2736" t="str">
        <f>VLOOKUP($C2736,'Raw-products'!$A$2:$H$1261,MATCH(J$1,'Raw-products'!$A$1:$H$1,0))</f>
        <v>XL</v>
      </c>
      <c r="K2736" t="str">
        <f>VLOOKUP($C2736,'Raw-products'!$A$2:$H$1261,MATCH(K$1,'Raw-products'!$A$1:$H$1,0))</f>
        <v>orange</v>
      </c>
      <c r="L2736">
        <f>VLOOKUP($C2736,'Raw-products'!$A$2:$H$1261,MATCH(L$1,'Raw-products'!$A$1:$H$1,0))</f>
        <v>96</v>
      </c>
      <c r="M2736">
        <f>VLOOKUP($C2736,'Raw-products'!$A$2:$H$1261,MATCH(M$1,'Raw-products'!$A$1:$H$1,0))</f>
        <v>50</v>
      </c>
      <c r="N2736" s="5">
        <f t="shared" si="84"/>
        <v>4800</v>
      </c>
      <c r="O2736" cm="1">
        <f t="array" ref="O2736:R2736">_xlfn.XLOOKUP($B2736,'Raw -orders'!$A:$A,'Raw -orders'!$B:$E)</f>
        <v>664</v>
      </c>
      <c r="P2736">
        <v>42478</v>
      </c>
      <c r="Q2736" s="1">
        <v>44315</v>
      </c>
      <c r="R2736" s="1">
        <v>44335</v>
      </c>
      <c r="S2736" t="str" cm="1">
        <f t="array" ref="S2736:Z2736">_xlfn.XLOOKUP($O2736,'Raw - customers'!$A:$A,'Raw - customers'!$B:$I)</f>
        <v>Dannie Fidler</v>
      </c>
      <c r="T2736" t="str">
        <v>Genderfluid</v>
      </c>
      <c r="U2736">
        <v>32</v>
      </c>
      <c r="V2736" t="str">
        <v>157 Rohan MallApt. 466</v>
      </c>
      <c r="W2736">
        <v>4145</v>
      </c>
      <c r="X2736" t="str">
        <v>East Max</v>
      </c>
      <c r="Y2736" t="str">
        <v>Tasmania</v>
      </c>
      <c r="Z2736" t="str">
        <v>Australia</v>
      </c>
      <c r="AA2736">
        <v>4</v>
      </c>
      <c r="AB2736" s="3" t="str">
        <f t="shared" si="85"/>
        <v>10 to 20</v>
      </c>
      <c r="AM2736" s="6">
        <v>664</v>
      </c>
      <c r="AN2736" s="6" t="s">
        <v>1414</v>
      </c>
    </row>
    <row r="2737" spans="1:40" x14ac:dyDescent="0.25">
      <c r="A2737">
        <v>2735</v>
      </c>
      <c r="B2737">
        <v>546</v>
      </c>
      <c r="C2737">
        <v>961</v>
      </c>
      <c r="D2737">
        <v>97</v>
      </c>
      <c r="E2737">
        <v>2</v>
      </c>
      <c r="F2737">
        <v>194</v>
      </c>
      <c r="G2737">
        <v>1</v>
      </c>
      <c r="H2737" t="str">
        <f>VLOOKUP($C2737,'Raw-products'!$A$2:$H$1261,MATCH(H$1,'Raw-products'!$A$1:$H$1,0))</f>
        <v>Trousers</v>
      </c>
      <c r="I2737" t="str">
        <f>VLOOKUP($C2737,'Raw-products'!$A$2:$H$1261,MATCH(I$1,'Raw-products'!$A$1:$H$1,0))</f>
        <v>Slim-Fit</v>
      </c>
      <c r="J2737" t="str">
        <f>VLOOKUP($C2737,'Raw-products'!$A$2:$H$1261,MATCH(J$1,'Raw-products'!$A$1:$H$1,0))</f>
        <v>S</v>
      </c>
      <c r="K2737" t="str">
        <f>VLOOKUP($C2737,'Raw-products'!$A$2:$H$1261,MATCH(K$1,'Raw-products'!$A$1:$H$1,0))</f>
        <v>green</v>
      </c>
      <c r="L2737">
        <f>VLOOKUP($C2737,'Raw-products'!$A$2:$H$1261,MATCH(L$1,'Raw-products'!$A$1:$H$1,0))</f>
        <v>119</v>
      </c>
      <c r="M2737">
        <f>VLOOKUP($C2737,'Raw-products'!$A$2:$H$1261,MATCH(M$1,'Raw-products'!$A$1:$H$1,0))</f>
        <v>70</v>
      </c>
      <c r="N2737" s="5">
        <f t="shared" si="84"/>
        <v>8330</v>
      </c>
      <c r="O2737" cm="1">
        <f t="array" ref="O2737:R2737">_xlfn.XLOOKUP($B2737,'Raw -orders'!$A:$A,'Raw -orders'!$B:$E)</f>
        <v>664</v>
      </c>
      <c r="P2737">
        <v>42478</v>
      </c>
      <c r="Q2737" s="1">
        <v>44315</v>
      </c>
      <c r="R2737" s="1">
        <v>44335</v>
      </c>
      <c r="S2737" t="str" cm="1">
        <f t="array" ref="S2737:Z2737">_xlfn.XLOOKUP($O2737,'Raw - customers'!$A:$A,'Raw - customers'!$B:$I)</f>
        <v>Dannie Fidler</v>
      </c>
      <c r="T2737" t="str">
        <v>Genderfluid</v>
      </c>
      <c r="U2737">
        <v>32</v>
      </c>
      <c r="V2737" t="str">
        <v>157 Rohan MallApt. 466</v>
      </c>
      <c r="W2737">
        <v>4145</v>
      </c>
      <c r="X2737" t="str">
        <v>East Max</v>
      </c>
      <c r="Y2737" t="str">
        <v>Tasmania</v>
      </c>
      <c r="Z2737" t="str">
        <v>Australia</v>
      </c>
      <c r="AA2737">
        <v>4</v>
      </c>
      <c r="AB2737" s="3" t="str">
        <f t="shared" si="85"/>
        <v>10 to 20</v>
      </c>
      <c r="AM2737" s="6">
        <v>664</v>
      </c>
      <c r="AN2737" s="6" t="s">
        <v>1414</v>
      </c>
    </row>
    <row r="2738" spans="1:40" x14ac:dyDescent="0.25">
      <c r="A2738">
        <v>2736</v>
      </c>
      <c r="B2738">
        <v>546</v>
      </c>
      <c r="C2738">
        <v>344</v>
      </c>
      <c r="D2738">
        <v>109</v>
      </c>
      <c r="E2738">
        <v>1</v>
      </c>
      <c r="F2738">
        <v>109</v>
      </c>
      <c r="G2738">
        <v>1</v>
      </c>
      <c r="H2738" t="str">
        <f>VLOOKUP($C2738,'Raw-products'!$A$2:$H$1261,MATCH(H$1,'Raw-products'!$A$1:$H$1,0))</f>
        <v>Shirt</v>
      </c>
      <c r="I2738" t="str">
        <f>VLOOKUP($C2738,'Raw-products'!$A$2:$H$1261,MATCH(I$1,'Raw-products'!$A$1:$H$1,0))</f>
        <v>Mandarin Collar</v>
      </c>
      <c r="J2738" t="str">
        <f>VLOOKUP($C2738,'Raw-products'!$A$2:$H$1261,MATCH(J$1,'Raw-products'!$A$1:$H$1,0))</f>
        <v>XL</v>
      </c>
      <c r="K2738" t="str">
        <f>VLOOKUP($C2738,'Raw-products'!$A$2:$H$1261,MATCH(K$1,'Raw-products'!$A$1:$H$1,0))</f>
        <v>indigo</v>
      </c>
      <c r="L2738">
        <f>VLOOKUP($C2738,'Raw-products'!$A$2:$H$1261,MATCH(L$1,'Raw-products'!$A$1:$H$1,0))</f>
        <v>108</v>
      </c>
      <c r="M2738">
        <f>VLOOKUP($C2738,'Raw-products'!$A$2:$H$1261,MATCH(M$1,'Raw-products'!$A$1:$H$1,0))</f>
        <v>77</v>
      </c>
      <c r="N2738" s="5">
        <f t="shared" si="84"/>
        <v>8316</v>
      </c>
      <c r="O2738" cm="1">
        <f t="array" ref="O2738:R2738">_xlfn.XLOOKUP($B2738,'Raw -orders'!$A:$A,'Raw -orders'!$B:$E)</f>
        <v>664</v>
      </c>
      <c r="P2738">
        <v>42478</v>
      </c>
      <c r="Q2738" s="1">
        <v>44315</v>
      </c>
      <c r="R2738" s="1">
        <v>44335</v>
      </c>
      <c r="S2738" t="str" cm="1">
        <f t="array" ref="S2738:Z2738">_xlfn.XLOOKUP($O2738,'Raw - customers'!$A:$A,'Raw - customers'!$B:$I)</f>
        <v>Dannie Fidler</v>
      </c>
      <c r="T2738" t="str">
        <v>Genderfluid</v>
      </c>
      <c r="U2738">
        <v>32</v>
      </c>
      <c r="V2738" t="str">
        <v>157 Rohan MallApt. 466</v>
      </c>
      <c r="W2738">
        <v>4145</v>
      </c>
      <c r="X2738" t="str">
        <v>East Max</v>
      </c>
      <c r="Y2738" t="str">
        <v>Tasmania</v>
      </c>
      <c r="Z2738" t="str">
        <v>Australia</v>
      </c>
      <c r="AA2738">
        <v>4</v>
      </c>
      <c r="AB2738" s="3" t="str">
        <f t="shared" si="85"/>
        <v>10 to 20</v>
      </c>
      <c r="AM2738" s="6">
        <v>664</v>
      </c>
      <c r="AN2738" s="6" t="s">
        <v>1414</v>
      </c>
    </row>
    <row r="2739" spans="1:40" x14ac:dyDescent="0.25">
      <c r="A2739">
        <v>2737</v>
      </c>
      <c r="B2739">
        <v>547</v>
      </c>
      <c r="C2739">
        <v>498</v>
      </c>
      <c r="D2739">
        <v>102</v>
      </c>
      <c r="E2739">
        <v>3</v>
      </c>
      <c r="F2739">
        <v>306</v>
      </c>
      <c r="G2739">
        <v>1</v>
      </c>
      <c r="H2739" t="str">
        <f>VLOOKUP($C2739,'Raw-products'!$A$2:$H$1261,MATCH(H$1,'Raw-products'!$A$1:$H$1,0))</f>
        <v>Jacket</v>
      </c>
      <c r="I2739" t="str">
        <f>VLOOKUP($C2739,'Raw-products'!$A$2:$H$1261,MATCH(I$1,'Raw-products'!$A$1:$H$1,0))</f>
        <v>Windbreaker</v>
      </c>
      <c r="J2739" t="str">
        <f>VLOOKUP($C2739,'Raw-products'!$A$2:$H$1261,MATCH(J$1,'Raw-products'!$A$1:$H$1,0))</f>
        <v>L</v>
      </c>
      <c r="K2739" t="str">
        <f>VLOOKUP($C2739,'Raw-products'!$A$2:$H$1261,MATCH(K$1,'Raw-products'!$A$1:$H$1,0))</f>
        <v>orange</v>
      </c>
      <c r="L2739">
        <f>VLOOKUP($C2739,'Raw-products'!$A$2:$H$1261,MATCH(L$1,'Raw-products'!$A$1:$H$1,0))</f>
        <v>109</v>
      </c>
      <c r="M2739">
        <f>VLOOKUP($C2739,'Raw-products'!$A$2:$H$1261,MATCH(M$1,'Raw-products'!$A$1:$H$1,0))</f>
        <v>68</v>
      </c>
      <c r="N2739" s="5">
        <f t="shared" si="84"/>
        <v>7412</v>
      </c>
      <c r="O2739" cm="1">
        <f t="array" ref="O2739:R2739">_xlfn.XLOOKUP($B2739,'Raw -orders'!$A:$A,'Raw -orders'!$B:$E)</f>
        <v>163</v>
      </c>
      <c r="P2739">
        <v>13784</v>
      </c>
      <c r="Q2739" s="1">
        <v>44488</v>
      </c>
      <c r="R2739" s="1">
        <v>44499</v>
      </c>
      <c r="S2739" t="str" cm="1">
        <f t="array" ref="S2739:Z2739">_xlfn.XLOOKUP($O2739,'Raw - customers'!$A:$A,'Raw - customers'!$B:$I)</f>
        <v>Harrietta Burchatt</v>
      </c>
      <c r="T2739" t="str">
        <v>Genderfluid</v>
      </c>
      <c r="U2739">
        <v>20</v>
      </c>
      <c r="V2739" t="str">
        <v>8125 Durgan BoulevardSuite 068</v>
      </c>
      <c r="W2739">
        <v>9458</v>
      </c>
      <c r="X2739" t="str">
        <v>Port Elliechester</v>
      </c>
      <c r="Y2739" t="str">
        <v>Australian Capital Territory</v>
      </c>
      <c r="Z2739" t="str">
        <v>Australia</v>
      </c>
      <c r="AA2739">
        <v>10</v>
      </c>
      <c r="AB2739" s="3" t="str">
        <f t="shared" si="85"/>
        <v>10 to 20</v>
      </c>
      <c r="AM2739" s="6">
        <v>163</v>
      </c>
      <c r="AN2739" s="6" t="s">
        <v>1350</v>
      </c>
    </row>
    <row r="2740" spans="1:40" x14ac:dyDescent="0.25">
      <c r="A2740">
        <v>2738</v>
      </c>
      <c r="B2740">
        <v>547</v>
      </c>
      <c r="C2740">
        <v>1162</v>
      </c>
      <c r="D2740">
        <v>99</v>
      </c>
      <c r="E2740">
        <v>3</v>
      </c>
      <c r="F2740">
        <v>297</v>
      </c>
      <c r="G2740">
        <v>1</v>
      </c>
      <c r="H2740" t="str">
        <f>VLOOKUP($C2740,'Raw-products'!$A$2:$H$1261,MATCH(H$1,'Raw-products'!$A$1:$H$1,0))</f>
        <v>Trousers</v>
      </c>
      <c r="I2740" t="str">
        <f>VLOOKUP($C2740,'Raw-products'!$A$2:$H$1261,MATCH(I$1,'Raw-products'!$A$1:$H$1,0))</f>
        <v>High-Waisted</v>
      </c>
      <c r="J2740" t="str">
        <f>VLOOKUP($C2740,'Raw-products'!$A$2:$H$1261,MATCH(J$1,'Raw-products'!$A$1:$H$1,0))</f>
        <v>M</v>
      </c>
      <c r="K2740" t="str">
        <f>VLOOKUP($C2740,'Raw-products'!$A$2:$H$1261,MATCH(K$1,'Raw-products'!$A$1:$H$1,0))</f>
        <v>orange</v>
      </c>
      <c r="L2740">
        <f>VLOOKUP($C2740,'Raw-products'!$A$2:$H$1261,MATCH(L$1,'Raw-products'!$A$1:$H$1,0))</f>
        <v>98</v>
      </c>
      <c r="M2740">
        <f>VLOOKUP($C2740,'Raw-products'!$A$2:$H$1261,MATCH(M$1,'Raw-products'!$A$1:$H$1,0))</f>
        <v>69</v>
      </c>
      <c r="N2740" s="5">
        <f t="shared" si="84"/>
        <v>6762</v>
      </c>
      <c r="O2740" cm="1">
        <f t="array" ref="O2740:R2740">_xlfn.XLOOKUP($B2740,'Raw -orders'!$A:$A,'Raw -orders'!$B:$E)</f>
        <v>163</v>
      </c>
      <c r="P2740">
        <v>13784</v>
      </c>
      <c r="Q2740" s="1">
        <v>44488</v>
      </c>
      <c r="R2740" s="1">
        <v>44499</v>
      </c>
      <c r="S2740" t="str" cm="1">
        <f t="array" ref="S2740:Z2740">_xlfn.XLOOKUP($O2740,'Raw - customers'!$A:$A,'Raw - customers'!$B:$I)</f>
        <v>Harrietta Burchatt</v>
      </c>
      <c r="T2740" t="str">
        <v>Genderfluid</v>
      </c>
      <c r="U2740">
        <v>20</v>
      </c>
      <c r="V2740" t="str">
        <v>8125 Durgan BoulevardSuite 068</v>
      </c>
      <c r="W2740">
        <v>9458</v>
      </c>
      <c r="X2740" t="str">
        <v>Port Elliechester</v>
      </c>
      <c r="Y2740" t="str">
        <v>Australian Capital Territory</v>
      </c>
      <c r="Z2740" t="str">
        <v>Australia</v>
      </c>
      <c r="AA2740">
        <v>10</v>
      </c>
      <c r="AB2740" s="3" t="str">
        <f t="shared" si="85"/>
        <v>10 to 20</v>
      </c>
      <c r="AM2740" s="6">
        <v>163</v>
      </c>
      <c r="AN2740" s="6" t="s">
        <v>1350</v>
      </c>
    </row>
    <row r="2741" spans="1:40" x14ac:dyDescent="0.25">
      <c r="A2741">
        <v>2739</v>
      </c>
      <c r="B2741">
        <v>547</v>
      </c>
      <c r="C2741">
        <v>1168</v>
      </c>
      <c r="D2741">
        <v>99</v>
      </c>
      <c r="E2741">
        <v>3</v>
      </c>
      <c r="F2741">
        <v>297</v>
      </c>
      <c r="G2741">
        <v>1</v>
      </c>
      <c r="H2741" t="str">
        <f>VLOOKUP($C2741,'Raw-products'!$A$2:$H$1261,MATCH(H$1,'Raw-products'!$A$1:$H$1,0))</f>
        <v>Trousers</v>
      </c>
      <c r="I2741" t="str">
        <f>VLOOKUP($C2741,'Raw-products'!$A$2:$H$1261,MATCH(I$1,'Raw-products'!$A$1:$H$1,0))</f>
        <v>High-Waisted</v>
      </c>
      <c r="J2741" t="str">
        <f>VLOOKUP($C2741,'Raw-products'!$A$2:$H$1261,MATCH(J$1,'Raw-products'!$A$1:$H$1,0))</f>
        <v>L</v>
      </c>
      <c r="K2741" t="str">
        <f>VLOOKUP($C2741,'Raw-products'!$A$2:$H$1261,MATCH(K$1,'Raw-products'!$A$1:$H$1,0))</f>
        <v>yellow</v>
      </c>
      <c r="L2741">
        <f>VLOOKUP($C2741,'Raw-products'!$A$2:$H$1261,MATCH(L$1,'Raw-products'!$A$1:$H$1,0))</f>
        <v>98</v>
      </c>
      <c r="M2741">
        <f>VLOOKUP($C2741,'Raw-products'!$A$2:$H$1261,MATCH(M$1,'Raw-products'!$A$1:$H$1,0))</f>
        <v>77</v>
      </c>
      <c r="N2741" s="5">
        <f t="shared" si="84"/>
        <v>7546</v>
      </c>
      <c r="O2741" cm="1">
        <f t="array" ref="O2741:R2741">_xlfn.XLOOKUP($B2741,'Raw -orders'!$A:$A,'Raw -orders'!$B:$E)</f>
        <v>163</v>
      </c>
      <c r="P2741">
        <v>13784</v>
      </c>
      <c r="Q2741" s="1">
        <v>44488</v>
      </c>
      <c r="R2741" s="1">
        <v>44499</v>
      </c>
      <c r="S2741" t="str" cm="1">
        <f t="array" ref="S2741:Z2741">_xlfn.XLOOKUP($O2741,'Raw - customers'!$A:$A,'Raw - customers'!$B:$I)</f>
        <v>Harrietta Burchatt</v>
      </c>
      <c r="T2741" t="str">
        <v>Genderfluid</v>
      </c>
      <c r="U2741">
        <v>20</v>
      </c>
      <c r="V2741" t="str">
        <v>8125 Durgan BoulevardSuite 068</v>
      </c>
      <c r="W2741">
        <v>9458</v>
      </c>
      <c r="X2741" t="str">
        <v>Port Elliechester</v>
      </c>
      <c r="Y2741" t="str">
        <v>Australian Capital Territory</v>
      </c>
      <c r="Z2741" t="str">
        <v>Australia</v>
      </c>
      <c r="AA2741">
        <v>10</v>
      </c>
      <c r="AB2741" s="3" t="str">
        <f t="shared" si="85"/>
        <v>10 to 20</v>
      </c>
      <c r="AM2741" s="6">
        <v>163</v>
      </c>
      <c r="AN2741" s="6" t="s">
        <v>1350</v>
      </c>
    </row>
    <row r="2742" spans="1:40" x14ac:dyDescent="0.25">
      <c r="A2742">
        <v>2740</v>
      </c>
      <c r="B2742">
        <v>547</v>
      </c>
      <c r="C2742">
        <v>941</v>
      </c>
      <c r="D2742">
        <v>96</v>
      </c>
      <c r="E2742">
        <v>3</v>
      </c>
      <c r="F2742">
        <v>288</v>
      </c>
      <c r="G2742">
        <v>1</v>
      </c>
      <c r="H2742" t="str">
        <f>VLOOKUP($C2742,'Raw-products'!$A$2:$H$1261,MATCH(H$1,'Raw-products'!$A$1:$H$1,0))</f>
        <v>Trousers</v>
      </c>
      <c r="I2742" t="str">
        <f>VLOOKUP($C2742,'Raw-products'!$A$2:$H$1261,MATCH(I$1,'Raw-products'!$A$1:$H$1,0))</f>
        <v>Drawstring</v>
      </c>
      <c r="J2742" t="str">
        <f>VLOOKUP($C2742,'Raw-products'!$A$2:$H$1261,MATCH(J$1,'Raw-products'!$A$1:$H$1,0))</f>
        <v>S</v>
      </c>
      <c r="K2742" t="str">
        <f>VLOOKUP($C2742,'Raw-products'!$A$2:$H$1261,MATCH(K$1,'Raw-products'!$A$1:$H$1,0))</f>
        <v>violet</v>
      </c>
      <c r="L2742">
        <f>VLOOKUP($C2742,'Raw-products'!$A$2:$H$1261,MATCH(L$1,'Raw-products'!$A$1:$H$1,0))</f>
        <v>104</v>
      </c>
      <c r="M2742">
        <f>VLOOKUP($C2742,'Raw-products'!$A$2:$H$1261,MATCH(M$1,'Raw-products'!$A$1:$H$1,0))</f>
        <v>40</v>
      </c>
      <c r="N2742" s="5">
        <f t="shared" si="84"/>
        <v>4160</v>
      </c>
      <c r="O2742" cm="1">
        <f t="array" ref="O2742:R2742">_xlfn.XLOOKUP($B2742,'Raw -orders'!$A:$A,'Raw -orders'!$B:$E)</f>
        <v>163</v>
      </c>
      <c r="P2742">
        <v>13784</v>
      </c>
      <c r="Q2742" s="1">
        <v>44488</v>
      </c>
      <c r="R2742" s="1">
        <v>44499</v>
      </c>
      <c r="S2742" t="str" cm="1">
        <f t="array" ref="S2742:Z2742">_xlfn.XLOOKUP($O2742,'Raw - customers'!$A:$A,'Raw - customers'!$B:$I)</f>
        <v>Harrietta Burchatt</v>
      </c>
      <c r="T2742" t="str">
        <v>Genderfluid</v>
      </c>
      <c r="U2742">
        <v>20</v>
      </c>
      <c r="V2742" t="str">
        <v>8125 Durgan BoulevardSuite 068</v>
      </c>
      <c r="W2742">
        <v>9458</v>
      </c>
      <c r="X2742" t="str">
        <v>Port Elliechester</v>
      </c>
      <c r="Y2742" t="str">
        <v>Australian Capital Territory</v>
      </c>
      <c r="Z2742" t="str">
        <v>Australia</v>
      </c>
      <c r="AA2742">
        <v>10</v>
      </c>
      <c r="AB2742" s="3" t="str">
        <f t="shared" si="85"/>
        <v>10 to 20</v>
      </c>
      <c r="AM2742" s="6">
        <v>163</v>
      </c>
      <c r="AN2742" s="6" t="s">
        <v>1350</v>
      </c>
    </row>
    <row r="2743" spans="1:40" x14ac:dyDescent="0.25">
      <c r="A2743">
        <v>2741</v>
      </c>
      <c r="B2743">
        <v>547</v>
      </c>
      <c r="C2743">
        <v>384</v>
      </c>
      <c r="D2743">
        <v>94</v>
      </c>
      <c r="E2743">
        <v>1</v>
      </c>
      <c r="F2743">
        <v>94</v>
      </c>
      <c r="G2743">
        <v>1</v>
      </c>
      <c r="H2743" t="str">
        <f>VLOOKUP($C2743,'Raw-products'!$A$2:$H$1261,MATCH(H$1,'Raw-products'!$A$1:$H$1,0))</f>
        <v>Shirt</v>
      </c>
      <c r="I2743" t="str">
        <f>VLOOKUP($C2743,'Raw-products'!$A$2:$H$1261,MATCH(I$1,'Raw-products'!$A$1:$H$1,0))</f>
        <v>Henley</v>
      </c>
      <c r="J2743" t="str">
        <f>VLOOKUP($C2743,'Raw-products'!$A$2:$H$1261,MATCH(J$1,'Raw-products'!$A$1:$H$1,0))</f>
        <v>XL</v>
      </c>
      <c r="K2743" t="str">
        <f>VLOOKUP($C2743,'Raw-products'!$A$2:$H$1261,MATCH(K$1,'Raw-products'!$A$1:$H$1,0))</f>
        <v>violet</v>
      </c>
      <c r="L2743">
        <f>VLOOKUP($C2743,'Raw-products'!$A$2:$H$1261,MATCH(L$1,'Raw-products'!$A$1:$H$1,0))</f>
        <v>92</v>
      </c>
      <c r="M2743">
        <f>VLOOKUP($C2743,'Raw-products'!$A$2:$H$1261,MATCH(M$1,'Raw-products'!$A$1:$H$1,0))</f>
        <v>77</v>
      </c>
      <c r="N2743" s="5">
        <f t="shared" si="84"/>
        <v>7084</v>
      </c>
      <c r="O2743" cm="1">
        <f t="array" ref="O2743:R2743">_xlfn.XLOOKUP($B2743,'Raw -orders'!$A:$A,'Raw -orders'!$B:$E)</f>
        <v>163</v>
      </c>
      <c r="P2743">
        <v>13784</v>
      </c>
      <c r="Q2743" s="1">
        <v>44488</v>
      </c>
      <c r="R2743" s="1">
        <v>44499</v>
      </c>
      <c r="S2743" t="str" cm="1">
        <f t="array" ref="S2743:Z2743">_xlfn.XLOOKUP($O2743,'Raw - customers'!$A:$A,'Raw - customers'!$B:$I)</f>
        <v>Harrietta Burchatt</v>
      </c>
      <c r="T2743" t="str">
        <v>Genderfluid</v>
      </c>
      <c r="U2743">
        <v>20</v>
      </c>
      <c r="V2743" t="str">
        <v>8125 Durgan BoulevardSuite 068</v>
      </c>
      <c r="W2743">
        <v>9458</v>
      </c>
      <c r="X2743" t="str">
        <v>Port Elliechester</v>
      </c>
      <c r="Y2743" t="str">
        <v>Australian Capital Territory</v>
      </c>
      <c r="Z2743" t="str">
        <v>Australia</v>
      </c>
      <c r="AA2743">
        <v>10</v>
      </c>
      <c r="AB2743" s="3" t="str">
        <f t="shared" si="85"/>
        <v>10 to 20</v>
      </c>
      <c r="AM2743" s="6">
        <v>163</v>
      </c>
      <c r="AN2743" s="6" t="s">
        <v>1350</v>
      </c>
    </row>
    <row r="2744" spans="1:40" x14ac:dyDescent="0.25">
      <c r="A2744">
        <v>2742</v>
      </c>
      <c r="B2744">
        <v>547</v>
      </c>
      <c r="C2744">
        <v>1245</v>
      </c>
      <c r="D2744">
        <v>112</v>
      </c>
      <c r="E2744">
        <v>3</v>
      </c>
      <c r="F2744">
        <v>336</v>
      </c>
      <c r="G2744">
        <v>1</v>
      </c>
      <c r="H2744" t="str">
        <f>VLOOKUP($C2744,'Raw-products'!$A$2:$H$1261,MATCH(H$1,'Raw-products'!$A$1:$H$1,0))</f>
        <v>Trousers</v>
      </c>
      <c r="I2744" t="str">
        <f>VLOOKUP($C2744,'Raw-products'!$A$2:$H$1261,MATCH(I$1,'Raw-products'!$A$1:$H$1,0))</f>
        <v>Tracksuit Bottoms</v>
      </c>
      <c r="J2744" t="str">
        <f>VLOOKUP($C2744,'Raw-products'!$A$2:$H$1261,MATCH(J$1,'Raw-products'!$A$1:$H$1,0))</f>
        <v>XS</v>
      </c>
      <c r="K2744" t="str">
        <f>VLOOKUP($C2744,'Raw-products'!$A$2:$H$1261,MATCH(K$1,'Raw-products'!$A$1:$H$1,0))</f>
        <v>blue</v>
      </c>
      <c r="L2744">
        <f>VLOOKUP($C2744,'Raw-products'!$A$2:$H$1261,MATCH(L$1,'Raw-products'!$A$1:$H$1,0))</f>
        <v>91</v>
      </c>
      <c r="M2744">
        <f>VLOOKUP($C2744,'Raw-products'!$A$2:$H$1261,MATCH(M$1,'Raw-products'!$A$1:$H$1,0))</f>
        <v>42</v>
      </c>
      <c r="N2744" s="5">
        <f t="shared" si="84"/>
        <v>3822</v>
      </c>
      <c r="O2744" cm="1">
        <f t="array" ref="O2744:R2744">_xlfn.XLOOKUP($B2744,'Raw -orders'!$A:$A,'Raw -orders'!$B:$E)</f>
        <v>163</v>
      </c>
      <c r="P2744">
        <v>13784</v>
      </c>
      <c r="Q2744" s="1">
        <v>44488</v>
      </c>
      <c r="R2744" s="1">
        <v>44499</v>
      </c>
      <c r="S2744" t="str" cm="1">
        <f t="array" ref="S2744:Z2744">_xlfn.XLOOKUP($O2744,'Raw - customers'!$A:$A,'Raw - customers'!$B:$I)</f>
        <v>Harrietta Burchatt</v>
      </c>
      <c r="T2744" t="str">
        <v>Genderfluid</v>
      </c>
      <c r="U2744">
        <v>20</v>
      </c>
      <c r="V2744" t="str">
        <v>8125 Durgan BoulevardSuite 068</v>
      </c>
      <c r="W2744">
        <v>9458</v>
      </c>
      <c r="X2744" t="str">
        <v>Port Elliechester</v>
      </c>
      <c r="Y2744" t="str">
        <v>Australian Capital Territory</v>
      </c>
      <c r="Z2744" t="str">
        <v>Australia</v>
      </c>
      <c r="AA2744">
        <v>10</v>
      </c>
      <c r="AB2744" s="3" t="str">
        <f t="shared" si="85"/>
        <v>10 to 20</v>
      </c>
      <c r="AM2744" s="6">
        <v>163</v>
      </c>
      <c r="AN2744" s="6" t="s">
        <v>1350</v>
      </c>
    </row>
    <row r="2745" spans="1:40" x14ac:dyDescent="0.25">
      <c r="A2745">
        <v>2743</v>
      </c>
      <c r="B2745">
        <v>547</v>
      </c>
      <c r="C2745">
        <v>479</v>
      </c>
      <c r="D2745">
        <v>118</v>
      </c>
      <c r="E2745">
        <v>2</v>
      </c>
      <c r="F2745">
        <v>236</v>
      </c>
      <c r="G2745">
        <v>1</v>
      </c>
      <c r="H2745" t="str">
        <f>VLOOKUP($C2745,'Raw-products'!$A$2:$H$1261,MATCH(H$1,'Raw-products'!$A$1:$H$1,0))</f>
        <v>Jacket</v>
      </c>
      <c r="I2745" t="str">
        <f>VLOOKUP($C2745,'Raw-products'!$A$2:$H$1261,MATCH(I$1,'Raw-products'!$A$1:$H$1,0))</f>
        <v>Puffer</v>
      </c>
      <c r="J2745" t="str">
        <f>VLOOKUP($C2745,'Raw-products'!$A$2:$H$1261,MATCH(J$1,'Raw-products'!$A$1:$H$1,0))</f>
        <v>XL</v>
      </c>
      <c r="K2745" t="str">
        <f>VLOOKUP($C2745,'Raw-products'!$A$2:$H$1261,MATCH(K$1,'Raw-products'!$A$1:$H$1,0))</f>
        <v>blue</v>
      </c>
      <c r="L2745">
        <f>VLOOKUP($C2745,'Raw-products'!$A$2:$H$1261,MATCH(L$1,'Raw-products'!$A$1:$H$1,0))</f>
        <v>110</v>
      </c>
      <c r="M2745">
        <f>VLOOKUP($C2745,'Raw-products'!$A$2:$H$1261,MATCH(M$1,'Raw-products'!$A$1:$H$1,0))</f>
        <v>80</v>
      </c>
      <c r="N2745" s="5">
        <f t="shared" si="84"/>
        <v>8800</v>
      </c>
      <c r="O2745" cm="1">
        <f t="array" ref="O2745:R2745">_xlfn.XLOOKUP($B2745,'Raw -orders'!$A:$A,'Raw -orders'!$B:$E)</f>
        <v>163</v>
      </c>
      <c r="P2745">
        <v>13784</v>
      </c>
      <c r="Q2745" s="1">
        <v>44488</v>
      </c>
      <c r="R2745" s="1">
        <v>44499</v>
      </c>
      <c r="S2745" t="str" cm="1">
        <f t="array" ref="S2745:Z2745">_xlfn.XLOOKUP($O2745,'Raw - customers'!$A:$A,'Raw - customers'!$B:$I)</f>
        <v>Harrietta Burchatt</v>
      </c>
      <c r="T2745" t="str">
        <v>Genderfluid</v>
      </c>
      <c r="U2745">
        <v>20</v>
      </c>
      <c r="V2745" t="str">
        <v>8125 Durgan BoulevardSuite 068</v>
      </c>
      <c r="W2745">
        <v>9458</v>
      </c>
      <c r="X2745" t="str">
        <v>Port Elliechester</v>
      </c>
      <c r="Y2745" t="str">
        <v>Australian Capital Territory</v>
      </c>
      <c r="Z2745" t="str">
        <v>Australia</v>
      </c>
      <c r="AA2745">
        <v>10</v>
      </c>
      <c r="AB2745" s="3" t="str">
        <f t="shared" si="85"/>
        <v>10 to 20</v>
      </c>
      <c r="AM2745" s="6">
        <v>163</v>
      </c>
      <c r="AN2745" s="6" t="s">
        <v>1350</v>
      </c>
    </row>
    <row r="2746" spans="1:40" x14ac:dyDescent="0.25">
      <c r="A2746">
        <v>2744</v>
      </c>
      <c r="B2746">
        <v>547</v>
      </c>
      <c r="C2746">
        <v>1162</v>
      </c>
      <c r="D2746">
        <v>99</v>
      </c>
      <c r="E2746">
        <v>1</v>
      </c>
      <c r="F2746">
        <v>99</v>
      </c>
      <c r="G2746">
        <v>1</v>
      </c>
      <c r="H2746" t="str">
        <f>VLOOKUP($C2746,'Raw-products'!$A$2:$H$1261,MATCH(H$1,'Raw-products'!$A$1:$H$1,0))</f>
        <v>Trousers</v>
      </c>
      <c r="I2746" t="str">
        <f>VLOOKUP($C2746,'Raw-products'!$A$2:$H$1261,MATCH(I$1,'Raw-products'!$A$1:$H$1,0))</f>
        <v>High-Waisted</v>
      </c>
      <c r="J2746" t="str">
        <f>VLOOKUP($C2746,'Raw-products'!$A$2:$H$1261,MATCH(J$1,'Raw-products'!$A$1:$H$1,0))</f>
        <v>M</v>
      </c>
      <c r="K2746" t="str">
        <f>VLOOKUP($C2746,'Raw-products'!$A$2:$H$1261,MATCH(K$1,'Raw-products'!$A$1:$H$1,0))</f>
        <v>orange</v>
      </c>
      <c r="L2746">
        <f>VLOOKUP($C2746,'Raw-products'!$A$2:$H$1261,MATCH(L$1,'Raw-products'!$A$1:$H$1,0))</f>
        <v>98</v>
      </c>
      <c r="M2746">
        <f>VLOOKUP($C2746,'Raw-products'!$A$2:$H$1261,MATCH(M$1,'Raw-products'!$A$1:$H$1,0))</f>
        <v>69</v>
      </c>
      <c r="N2746" s="5">
        <f t="shared" si="84"/>
        <v>6762</v>
      </c>
      <c r="O2746" cm="1">
        <f t="array" ref="O2746:R2746">_xlfn.XLOOKUP($B2746,'Raw -orders'!$A:$A,'Raw -orders'!$B:$E)</f>
        <v>163</v>
      </c>
      <c r="P2746">
        <v>13784</v>
      </c>
      <c r="Q2746" s="1">
        <v>44488</v>
      </c>
      <c r="R2746" s="1">
        <v>44499</v>
      </c>
      <c r="S2746" t="str" cm="1">
        <f t="array" ref="S2746:Z2746">_xlfn.XLOOKUP($O2746,'Raw - customers'!$A:$A,'Raw - customers'!$B:$I)</f>
        <v>Harrietta Burchatt</v>
      </c>
      <c r="T2746" t="str">
        <v>Genderfluid</v>
      </c>
      <c r="U2746">
        <v>20</v>
      </c>
      <c r="V2746" t="str">
        <v>8125 Durgan BoulevardSuite 068</v>
      </c>
      <c r="W2746">
        <v>9458</v>
      </c>
      <c r="X2746" t="str">
        <v>Port Elliechester</v>
      </c>
      <c r="Y2746" t="str">
        <v>Australian Capital Territory</v>
      </c>
      <c r="Z2746" t="str">
        <v>Australia</v>
      </c>
      <c r="AA2746">
        <v>10</v>
      </c>
      <c r="AB2746" s="3" t="str">
        <f t="shared" si="85"/>
        <v>10 to 20</v>
      </c>
      <c r="AM2746" s="6">
        <v>163</v>
      </c>
      <c r="AN2746" s="6" t="s">
        <v>1350</v>
      </c>
    </row>
    <row r="2747" spans="1:40" x14ac:dyDescent="0.25">
      <c r="A2747">
        <v>2745</v>
      </c>
      <c r="B2747">
        <v>547</v>
      </c>
      <c r="C2747">
        <v>48</v>
      </c>
      <c r="D2747">
        <v>104</v>
      </c>
      <c r="E2747">
        <v>2</v>
      </c>
      <c r="F2747">
        <v>208</v>
      </c>
      <c r="G2747">
        <v>1</v>
      </c>
      <c r="H2747" t="str">
        <f>VLOOKUP($C2747,'Raw-products'!$A$2:$H$1261,MATCH(H$1,'Raw-products'!$A$1:$H$1,0))</f>
        <v>Shirt</v>
      </c>
      <c r="I2747" t="str">
        <f>VLOOKUP($C2747,'Raw-products'!$A$2:$H$1261,MATCH(I$1,'Raw-products'!$A$1:$H$1,0))</f>
        <v>Dress</v>
      </c>
      <c r="J2747" t="str">
        <f>VLOOKUP($C2747,'Raw-products'!$A$2:$H$1261,MATCH(J$1,'Raw-products'!$A$1:$H$1,0))</f>
        <v>L</v>
      </c>
      <c r="K2747" t="str">
        <f>VLOOKUP($C2747,'Raw-products'!$A$2:$H$1261,MATCH(K$1,'Raw-products'!$A$1:$H$1,0))</f>
        <v>yellow</v>
      </c>
      <c r="L2747">
        <f>VLOOKUP($C2747,'Raw-products'!$A$2:$H$1261,MATCH(L$1,'Raw-products'!$A$1:$H$1,0))</f>
        <v>119</v>
      </c>
      <c r="M2747">
        <f>VLOOKUP($C2747,'Raw-products'!$A$2:$H$1261,MATCH(M$1,'Raw-products'!$A$1:$H$1,0))</f>
        <v>56</v>
      </c>
      <c r="N2747" s="5">
        <f t="shared" si="84"/>
        <v>6664</v>
      </c>
      <c r="O2747" cm="1">
        <f t="array" ref="O2747:R2747">_xlfn.XLOOKUP($B2747,'Raw -orders'!$A:$A,'Raw -orders'!$B:$E)</f>
        <v>163</v>
      </c>
      <c r="P2747">
        <v>13784</v>
      </c>
      <c r="Q2747" s="1">
        <v>44488</v>
      </c>
      <c r="R2747" s="1">
        <v>44499</v>
      </c>
      <c r="S2747" t="str" cm="1">
        <f t="array" ref="S2747:Z2747">_xlfn.XLOOKUP($O2747,'Raw - customers'!$A:$A,'Raw - customers'!$B:$I)</f>
        <v>Harrietta Burchatt</v>
      </c>
      <c r="T2747" t="str">
        <v>Genderfluid</v>
      </c>
      <c r="U2747">
        <v>20</v>
      </c>
      <c r="V2747" t="str">
        <v>8125 Durgan BoulevardSuite 068</v>
      </c>
      <c r="W2747">
        <v>9458</v>
      </c>
      <c r="X2747" t="str">
        <v>Port Elliechester</v>
      </c>
      <c r="Y2747" t="str">
        <v>Australian Capital Territory</v>
      </c>
      <c r="Z2747" t="str">
        <v>Australia</v>
      </c>
      <c r="AA2747">
        <v>10</v>
      </c>
      <c r="AB2747" s="3" t="str">
        <f t="shared" si="85"/>
        <v>10 to 20</v>
      </c>
      <c r="AM2747" s="6">
        <v>163</v>
      </c>
      <c r="AN2747" s="6" t="s">
        <v>1350</v>
      </c>
    </row>
    <row r="2748" spans="1:40" x14ac:dyDescent="0.25">
      <c r="A2748">
        <v>2746</v>
      </c>
      <c r="B2748">
        <v>548</v>
      </c>
      <c r="C2748">
        <v>141</v>
      </c>
      <c r="D2748">
        <v>91</v>
      </c>
      <c r="E2748">
        <v>3</v>
      </c>
      <c r="F2748">
        <v>273</v>
      </c>
      <c r="G2748">
        <v>1</v>
      </c>
      <c r="H2748" t="str">
        <f>VLOOKUP($C2748,'Raw-products'!$A$2:$H$1261,MATCH(H$1,'Raw-products'!$A$1:$H$1,0))</f>
        <v>Shirt</v>
      </c>
      <c r="I2748" t="str">
        <f>VLOOKUP($C2748,'Raw-products'!$A$2:$H$1261,MATCH(I$1,'Raw-products'!$A$1:$H$1,0))</f>
        <v>Linen</v>
      </c>
      <c r="J2748" t="str">
        <f>VLOOKUP($C2748,'Raw-products'!$A$2:$H$1261,MATCH(J$1,'Raw-products'!$A$1:$H$1,0))</f>
        <v>S</v>
      </c>
      <c r="K2748" t="str">
        <f>VLOOKUP($C2748,'Raw-products'!$A$2:$H$1261,MATCH(K$1,'Raw-products'!$A$1:$H$1,0))</f>
        <v>red</v>
      </c>
      <c r="L2748">
        <f>VLOOKUP($C2748,'Raw-products'!$A$2:$H$1261,MATCH(L$1,'Raw-products'!$A$1:$H$1,0))</f>
        <v>116</v>
      </c>
      <c r="M2748">
        <f>VLOOKUP($C2748,'Raw-products'!$A$2:$H$1261,MATCH(M$1,'Raw-products'!$A$1:$H$1,0))</f>
        <v>67</v>
      </c>
      <c r="N2748" s="5">
        <f t="shared" si="84"/>
        <v>7772</v>
      </c>
      <c r="O2748" cm="1">
        <f t="array" ref="O2748:R2748">_xlfn.XLOOKUP($B2748,'Raw -orders'!$A:$A,'Raw -orders'!$B:$E)</f>
        <v>135</v>
      </c>
      <c r="P2748">
        <v>19053</v>
      </c>
      <c r="Q2748" s="1">
        <v>44394</v>
      </c>
      <c r="R2748" s="1">
        <v>44403</v>
      </c>
      <c r="S2748" t="str" cm="1">
        <f t="array" ref="S2748:Z2748">_xlfn.XLOOKUP($O2748,'Raw - customers'!$A:$A,'Raw - customers'!$B:$I)</f>
        <v>Mycah Rodie</v>
      </c>
      <c r="T2748" t="str">
        <v>Genderfluid</v>
      </c>
      <c r="U2748">
        <v>25</v>
      </c>
      <c r="V2748" t="str">
        <v>3087 Victoria DriveApt. 454</v>
      </c>
      <c r="W2748">
        <v>3184</v>
      </c>
      <c r="X2748" t="str">
        <v>Port Abigail</v>
      </c>
      <c r="Y2748" t="str">
        <v>Western Australia</v>
      </c>
      <c r="Z2748" t="str">
        <v>Australia</v>
      </c>
      <c r="AA2748">
        <v>7</v>
      </c>
      <c r="AB2748" s="3" t="str">
        <f t="shared" si="85"/>
        <v>0 to 10</v>
      </c>
      <c r="AM2748" s="6">
        <v>135</v>
      </c>
      <c r="AN2748" s="6" t="s">
        <v>1377</v>
      </c>
    </row>
    <row r="2749" spans="1:40" x14ac:dyDescent="0.25">
      <c r="A2749">
        <v>2747</v>
      </c>
      <c r="B2749">
        <v>548</v>
      </c>
      <c r="C2749">
        <v>831</v>
      </c>
      <c r="D2749">
        <v>117</v>
      </c>
      <c r="E2749">
        <v>2</v>
      </c>
      <c r="F2749">
        <v>234</v>
      </c>
      <c r="G2749">
        <v>1</v>
      </c>
      <c r="H2749" t="str">
        <f>VLOOKUP($C2749,'Raw-products'!$A$2:$H$1261,MATCH(H$1,'Raw-products'!$A$1:$H$1,0))</f>
        <v>Jacket</v>
      </c>
      <c r="I2749" t="str">
        <f>VLOOKUP($C2749,'Raw-products'!$A$2:$H$1261,MATCH(I$1,'Raw-products'!$A$1:$H$1,0))</f>
        <v>Shearling</v>
      </c>
      <c r="J2749" t="str">
        <f>VLOOKUP($C2749,'Raw-products'!$A$2:$H$1261,MATCH(J$1,'Raw-products'!$A$1:$H$1,0))</f>
        <v>S</v>
      </c>
      <c r="K2749" t="str">
        <f>VLOOKUP($C2749,'Raw-products'!$A$2:$H$1261,MATCH(K$1,'Raw-products'!$A$1:$H$1,0))</f>
        <v>indigo</v>
      </c>
      <c r="L2749">
        <f>VLOOKUP($C2749,'Raw-products'!$A$2:$H$1261,MATCH(L$1,'Raw-products'!$A$1:$H$1,0))</f>
        <v>95</v>
      </c>
      <c r="M2749">
        <f>VLOOKUP($C2749,'Raw-products'!$A$2:$H$1261,MATCH(M$1,'Raw-products'!$A$1:$H$1,0))</f>
        <v>45</v>
      </c>
      <c r="N2749" s="5">
        <f t="shared" si="84"/>
        <v>4275</v>
      </c>
      <c r="O2749" cm="1">
        <f t="array" ref="O2749:R2749">_xlfn.XLOOKUP($B2749,'Raw -orders'!$A:$A,'Raw -orders'!$B:$E)</f>
        <v>135</v>
      </c>
      <c r="P2749">
        <v>19053</v>
      </c>
      <c r="Q2749" s="1">
        <v>44394</v>
      </c>
      <c r="R2749" s="1">
        <v>44403</v>
      </c>
      <c r="S2749" t="str" cm="1">
        <f t="array" ref="S2749:Z2749">_xlfn.XLOOKUP($O2749,'Raw - customers'!$A:$A,'Raw - customers'!$B:$I)</f>
        <v>Mycah Rodie</v>
      </c>
      <c r="T2749" t="str">
        <v>Genderfluid</v>
      </c>
      <c r="U2749">
        <v>25</v>
      </c>
      <c r="V2749" t="str">
        <v>3087 Victoria DriveApt. 454</v>
      </c>
      <c r="W2749">
        <v>3184</v>
      </c>
      <c r="X2749" t="str">
        <v>Port Abigail</v>
      </c>
      <c r="Y2749" t="str">
        <v>Western Australia</v>
      </c>
      <c r="Z2749" t="str">
        <v>Australia</v>
      </c>
      <c r="AA2749">
        <v>7</v>
      </c>
      <c r="AB2749" s="3" t="str">
        <f t="shared" si="85"/>
        <v>0 to 10</v>
      </c>
      <c r="AM2749" s="6">
        <v>135</v>
      </c>
      <c r="AN2749" s="6" t="s">
        <v>1377</v>
      </c>
    </row>
    <row r="2750" spans="1:40" x14ac:dyDescent="0.25">
      <c r="A2750">
        <v>2748</v>
      </c>
      <c r="B2750">
        <v>549</v>
      </c>
      <c r="C2750">
        <v>286</v>
      </c>
      <c r="D2750">
        <v>105</v>
      </c>
      <c r="E2750">
        <v>3</v>
      </c>
      <c r="F2750">
        <v>315</v>
      </c>
      <c r="G2750">
        <v>1</v>
      </c>
      <c r="H2750" t="str">
        <f>VLOOKUP($C2750,'Raw-products'!$A$2:$H$1261,MATCH(H$1,'Raw-products'!$A$1:$H$1,0))</f>
        <v>Shirt</v>
      </c>
      <c r="I2750" t="str">
        <f>VLOOKUP($C2750,'Raw-products'!$A$2:$H$1261,MATCH(I$1,'Raw-products'!$A$1:$H$1,0))</f>
        <v>Cuban Collar</v>
      </c>
      <c r="J2750" t="str">
        <f>VLOOKUP($C2750,'Raw-products'!$A$2:$H$1261,MATCH(J$1,'Raw-products'!$A$1:$H$1,0))</f>
        <v>S</v>
      </c>
      <c r="K2750" t="str">
        <f>VLOOKUP($C2750,'Raw-products'!$A$2:$H$1261,MATCH(K$1,'Raw-products'!$A$1:$H$1,0))</f>
        <v>orange</v>
      </c>
      <c r="L2750">
        <f>VLOOKUP($C2750,'Raw-products'!$A$2:$H$1261,MATCH(L$1,'Raw-products'!$A$1:$H$1,0))</f>
        <v>93</v>
      </c>
      <c r="M2750">
        <f>VLOOKUP($C2750,'Raw-products'!$A$2:$H$1261,MATCH(M$1,'Raw-products'!$A$1:$H$1,0))</f>
        <v>50</v>
      </c>
      <c r="N2750" s="5">
        <f t="shared" si="84"/>
        <v>4650</v>
      </c>
      <c r="O2750" cm="1">
        <f t="array" ref="O2750:R2750">_xlfn.XLOOKUP($B2750,'Raw -orders'!$A:$A,'Raw -orders'!$B:$E)</f>
        <v>401</v>
      </c>
      <c r="P2750">
        <v>39916</v>
      </c>
      <c r="Q2750" s="1">
        <v>44349</v>
      </c>
      <c r="R2750" s="1">
        <v>44356</v>
      </c>
      <c r="S2750" t="str" cm="1">
        <f t="array" ref="S2750:Z2750">_xlfn.XLOOKUP($O2750,'Raw - customers'!$A:$A,'Raw - customers'!$B:$I)</f>
        <v>Waylen Swallwell</v>
      </c>
      <c r="T2750" t="str">
        <v>Non-binary</v>
      </c>
      <c r="U2750">
        <v>73</v>
      </c>
      <c r="V2750" t="str">
        <v>254 Layla AvenueSuite 506</v>
      </c>
      <c r="W2750">
        <v>613</v>
      </c>
      <c r="X2750" t="str">
        <v>Sarahstad</v>
      </c>
      <c r="Y2750" t="str">
        <v>Western Australia</v>
      </c>
      <c r="Z2750" t="str">
        <v>Australia</v>
      </c>
      <c r="AA2750">
        <v>6</v>
      </c>
      <c r="AB2750" s="3" t="str">
        <f t="shared" si="85"/>
        <v>0 to 10</v>
      </c>
      <c r="AM2750" s="6">
        <v>401</v>
      </c>
      <c r="AN2750" s="6" t="s">
        <v>1377</v>
      </c>
    </row>
    <row r="2751" spans="1:40" x14ac:dyDescent="0.25">
      <c r="A2751">
        <v>2749</v>
      </c>
      <c r="B2751">
        <v>550</v>
      </c>
      <c r="C2751">
        <v>63</v>
      </c>
      <c r="D2751">
        <v>104</v>
      </c>
      <c r="E2751">
        <v>3</v>
      </c>
      <c r="F2751">
        <v>312</v>
      </c>
      <c r="G2751">
        <v>1</v>
      </c>
      <c r="H2751" t="str">
        <f>VLOOKUP($C2751,'Raw-products'!$A$2:$H$1261,MATCH(H$1,'Raw-products'!$A$1:$H$1,0))</f>
        <v>Shirt</v>
      </c>
      <c r="I2751" t="str">
        <f>VLOOKUP($C2751,'Raw-products'!$A$2:$H$1261,MATCH(I$1,'Raw-products'!$A$1:$H$1,0))</f>
        <v>Dress</v>
      </c>
      <c r="J2751" t="str">
        <f>VLOOKUP($C2751,'Raw-products'!$A$2:$H$1261,MATCH(J$1,'Raw-products'!$A$1:$H$1,0))</f>
        <v>L</v>
      </c>
      <c r="K2751" t="str">
        <f>VLOOKUP($C2751,'Raw-products'!$A$2:$H$1261,MATCH(K$1,'Raw-products'!$A$1:$H$1,0))</f>
        <v>indigo</v>
      </c>
      <c r="L2751">
        <f>VLOOKUP($C2751,'Raw-products'!$A$2:$H$1261,MATCH(L$1,'Raw-products'!$A$1:$H$1,0))</f>
        <v>119</v>
      </c>
      <c r="M2751">
        <f>VLOOKUP($C2751,'Raw-products'!$A$2:$H$1261,MATCH(M$1,'Raw-products'!$A$1:$H$1,0))</f>
        <v>71</v>
      </c>
      <c r="N2751" s="5">
        <f t="shared" si="84"/>
        <v>8449</v>
      </c>
      <c r="O2751" cm="1">
        <f t="array" ref="O2751:R2751">_xlfn.XLOOKUP($B2751,'Raw -orders'!$A:$A,'Raw -orders'!$B:$E)</f>
        <v>26</v>
      </c>
      <c r="P2751">
        <v>52719</v>
      </c>
      <c r="Q2751" s="1">
        <v>44412</v>
      </c>
      <c r="R2751" s="1">
        <v>44417</v>
      </c>
      <c r="S2751" t="str" cm="1">
        <f t="array" ref="S2751:Z2751">_xlfn.XLOOKUP($O2751,'Raw - customers'!$A:$A,'Raw - customers'!$B:$I)</f>
        <v>Timothy Compston</v>
      </c>
      <c r="T2751" t="str">
        <v>Genderqueer</v>
      </c>
      <c r="U2751">
        <v>50</v>
      </c>
      <c r="V2751" t="str">
        <v>499 Darcy CrestApt. 192</v>
      </c>
      <c r="W2751">
        <v>8816</v>
      </c>
      <c r="X2751" t="str">
        <v>New Oliverside</v>
      </c>
      <c r="Y2751" t="str">
        <v>New South Wales</v>
      </c>
      <c r="Z2751" t="str">
        <v>Australia</v>
      </c>
      <c r="AA2751">
        <v>8</v>
      </c>
      <c r="AB2751" s="3" t="str">
        <f t="shared" si="85"/>
        <v>0 to 10</v>
      </c>
      <c r="AM2751" s="6">
        <v>26</v>
      </c>
      <c r="AN2751" s="6" t="s">
        <v>1362</v>
      </c>
    </row>
    <row r="2752" spans="1:40" x14ac:dyDescent="0.25">
      <c r="A2752">
        <v>2750</v>
      </c>
      <c r="B2752">
        <v>550</v>
      </c>
      <c r="C2752">
        <v>707</v>
      </c>
      <c r="D2752">
        <v>119</v>
      </c>
      <c r="E2752">
        <v>2</v>
      </c>
      <c r="F2752">
        <v>238</v>
      </c>
      <c r="G2752">
        <v>1</v>
      </c>
      <c r="H2752" t="str">
        <f>VLOOKUP($C2752,'Raw-products'!$A$2:$H$1261,MATCH(H$1,'Raw-products'!$A$1:$H$1,0))</f>
        <v>Jacket</v>
      </c>
      <c r="I2752" t="str">
        <f>VLOOKUP($C2752,'Raw-products'!$A$2:$H$1261,MATCH(I$1,'Raw-products'!$A$1:$H$1,0))</f>
        <v>Trench Coat</v>
      </c>
      <c r="J2752" t="str">
        <f>VLOOKUP($C2752,'Raw-products'!$A$2:$H$1261,MATCH(J$1,'Raw-products'!$A$1:$H$1,0))</f>
        <v>M</v>
      </c>
      <c r="K2752" t="str">
        <f>VLOOKUP($C2752,'Raw-products'!$A$2:$H$1261,MATCH(K$1,'Raw-products'!$A$1:$H$1,0))</f>
        <v>orange</v>
      </c>
      <c r="L2752">
        <f>VLOOKUP($C2752,'Raw-products'!$A$2:$H$1261,MATCH(L$1,'Raw-products'!$A$1:$H$1,0))</f>
        <v>112</v>
      </c>
      <c r="M2752">
        <f>VLOOKUP($C2752,'Raw-products'!$A$2:$H$1261,MATCH(M$1,'Raw-products'!$A$1:$H$1,0))</f>
        <v>43</v>
      </c>
      <c r="N2752" s="5">
        <f t="shared" si="84"/>
        <v>4816</v>
      </c>
      <c r="O2752" cm="1">
        <f t="array" ref="O2752:R2752">_xlfn.XLOOKUP($B2752,'Raw -orders'!$A:$A,'Raw -orders'!$B:$E)</f>
        <v>26</v>
      </c>
      <c r="P2752">
        <v>52719</v>
      </c>
      <c r="Q2752" s="1">
        <v>44412</v>
      </c>
      <c r="R2752" s="1">
        <v>44417</v>
      </c>
      <c r="S2752" t="str" cm="1">
        <f t="array" ref="S2752:Z2752">_xlfn.XLOOKUP($O2752,'Raw - customers'!$A:$A,'Raw - customers'!$B:$I)</f>
        <v>Timothy Compston</v>
      </c>
      <c r="T2752" t="str">
        <v>Genderqueer</v>
      </c>
      <c r="U2752">
        <v>50</v>
      </c>
      <c r="V2752" t="str">
        <v>499 Darcy CrestApt. 192</v>
      </c>
      <c r="W2752">
        <v>8816</v>
      </c>
      <c r="X2752" t="str">
        <v>New Oliverside</v>
      </c>
      <c r="Y2752" t="str">
        <v>New South Wales</v>
      </c>
      <c r="Z2752" t="str">
        <v>Australia</v>
      </c>
      <c r="AA2752">
        <v>8</v>
      </c>
      <c r="AB2752" s="3" t="str">
        <f t="shared" si="85"/>
        <v>0 to 10</v>
      </c>
      <c r="AM2752" s="6">
        <v>26</v>
      </c>
      <c r="AN2752" s="6" t="s">
        <v>1362</v>
      </c>
    </row>
    <row r="2753" spans="1:40" x14ac:dyDescent="0.25">
      <c r="A2753">
        <v>2751</v>
      </c>
      <c r="B2753">
        <v>550</v>
      </c>
      <c r="C2753">
        <v>399</v>
      </c>
      <c r="D2753">
        <v>119</v>
      </c>
      <c r="E2753">
        <v>1</v>
      </c>
      <c r="F2753">
        <v>119</v>
      </c>
      <c r="G2753">
        <v>1</v>
      </c>
      <c r="H2753" t="str">
        <f>VLOOKUP($C2753,'Raw-products'!$A$2:$H$1261,MATCH(H$1,'Raw-products'!$A$1:$H$1,0))</f>
        <v>Shirt</v>
      </c>
      <c r="I2753" t="str">
        <f>VLOOKUP($C2753,'Raw-products'!$A$2:$H$1261,MATCH(I$1,'Raw-products'!$A$1:$H$1,0))</f>
        <v>Casual Slim Fit</v>
      </c>
      <c r="J2753" t="str">
        <f>VLOOKUP($C2753,'Raw-products'!$A$2:$H$1261,MATCH(J$1,'Raw-products'!$A$1:$H$1,0))</f>
        <v>XL</v>
      </c>
      <c r="K2753" t="str">
        <f>VLOOKUP($C2753,'Raw-products'!$A$2:$H$1261,MATCH(K$1,'Raw-products'!$A$1:$H$1,0))</f>
        <v>yellow</v>
      </c>
      <c r="L2753">
        <f>VLOOKUP($C2753,'Raw-products'!$A$2:$H$1261,MATCH(L$1,'Raw-products'!$A$1:$H$1,0))</f>
        <v>113</v>
      </c>
      <c r="M2753">
        <f>VLOOKUP($C2753,'Raw-products'!$A$2:$H$1261,MATCH(M$1,'Raw-products'!$A$1:$H$1,0))</f>
        <v>78</v>
      </c>
      <c r="N2753" s="5">
        <f t="shared" si="84"/>
        <v>8814</v>
      </c>
      <c r="O2753" cm="1">
        <f t="array" ref="O2753:R2753">_xlfn.XLOOKUP($B2753,'Raw -orders'!$A:$A,'Raw -orders'!$B:$E)</f>
        <v>26</v>
      </c>
      <c r="P2753">
        <v>52719</v>
      </c>
      <c r="Q2753" s="1">
        <v>44412</v>
      </c>
      <c r="R2753" s="1">
        <v>44417</v>
      </c>
      <c r="S2753" t="str" cm="1">
        <f t="array" ref="S2753:Z2753">_xlfn.XLOOKUP($O2753,'Raw - customers'!$A:$A,'Raw - customers'!$B:$I)</f>
        <v>Timothy Compston</v>
      </c>
      <c r="T2753" t="str">
        <v>Genderqueer</v>
      </c>
      <c r="U2753">
        <v>50</v>
      </c>
      <c r="V2753" t="str">
        <v>499 Darcy CrestApt. 192</v>
      </c>
      <c r="W2753">
        <v>8816</v>
      </c>
      <c r="X2753" t="str">
        <v>New Oliverside</v>
      </c>
      <c r="Y2753" t="str">
        <v>New South Wales</v>
      </c>
      <c r="Z2753" t="str">
        <v>Australia</v>
      </c>
      <c r="AA2753">
        <v>8</v>
      </c>
      <c r="AB2753" s="3" t="str">
        <f t="shared" si="85"/>
        <v>0 to 10</v>
      </c>
      <c r="AM2753" s="6">
        <v>26</v>
      </c>
      <c r="AN2753" s="6" t="s">
        <v>1362</v>
      </c>
    </row>
    <row r="2754" spans="1:40" x14ac:dyDescent="0.25">
      <c r="A2754">
        <v>2752</v>
      </c>
      <c r="B2754">
        <v>550</v>
      </c>
      <c r="C2754">
        <v>623</v>
      </c>
      <c r="D2754">
        <v>112</v>
      </c>
      <c r="E2754">
        <v>2</v>
      </c>
      <c r="F2754">
        <v>224</v>
      </c>
      <c r="G2754">
        <v>1</v>
      </c>
      <c r="H2754" t="str">
        <f>VLOOKUP($C2754,'Raw-products'!$A$2:$H$1261,MATCH(H$1,'Raw-products'!$A$1:$H$1,0))</f>
        <v>Jacket</v>
      </c>
      <c r="I2754" t="str">
        <f>VLOOKUP($C2754,'Raw-products'!$A$2:$H$1261,MATCH(I$1,'Raw-products'!$A$1:$H$1,0))</f>
        <v>Cardigan</v>
      </c>
      <c r="J2754" t="str">
        <f>VLOOKUP($C2754,'Raw-products'!$A$2:$H$1261,MATCH(J$1,'Raw-products'!$A$1:$H$1,0))</f>
        <v>L</v>
      </c>
      <c r="K2754" t="str">
        <f>VLOOKUP($C2754,'Raw-products'!$A$2:$H$1261,MATCH(K$1,'Raw-products'!$A$1:$H$1,0))</f>
        <v>indigo</v>
      </c>
      <c r="L2754">
        <f>VLOOKUP($C2754,'Raw-products'!$A$2:$H$1261,MATCH(L$1,'Raw-products'!$A$1:$H$1,0))</f>
        <v>118</v>
      </c>
      <c r="M2754">
        <f>VLOOKUP($C2754,'Raw-products'!$A$2:$H$1261,MATCH(M$1,'Raw-products'!$A$1:$H$1,0))</f>
        <v>40</v>
      </c>
      <c r="N2754" s="5">
        <f t="shared" si="84"/>
        <v>4720</v>
      </c>
      <c r="O2754" cm="1">
        <f t="array" ref="O2754:R2754">_xlfn.XLOOKUP($B2754,'Raw -orders'!$A:$A,'Raw -orders'!$B:$E)</f>
        <v>26</v>
      </c>
      <c r="P2754">
        <v>52719</v>
      </c>
      <c r="Q2754" s="1">
        <v>44412</v>
      </c>
      <c r="R2754" s="1">
        <v>44417</v>
      </c>
      <c r="S2754" t="str" cm="1">
        <f t="array" ref="S2754:Z2754">_xlfn.XLOOKUP($O2754,'Raw - customers'!$A:$A,'Raw - customers'!$B:$I)</f>
        <v>Timothy Compston</v>
      </c>
      <c r="T2754" t="str">
        <v>Genderqueer</v>
      </c>
      <c r="U2754">
        <v>50</v>
      </c>
      <c r="V2754" t="str">
        <v>499 Darcy CrestApt. 192</v>
      </c>
      <c r="W2754">
        <v>8816</v>
      </c>
      <c r="X2754" t="str">
        <v>New Oliverside</v>
      </c>
      <c r="Y2754" t="str">
        <v>New South Wales</v>
      </c>
      <c r="Z2754" t="str">
        <v>Australia</v>
      </c>
      <c r="AA2754">
        <v>8</v>
      </c>
      <c r="AB2754" s="3" t="str">
        <f t="shared" si="85"/>
        <v>0 to 10</v>
      </c>
      <c r="AM2754" s="6">
        <v>26</v>
      </c>
      <c r="AN2754" s="6" t="s">
        <v>1362</v>
      </c>
    </row>
    <row r="2755" spans="1:40" x14ac:dyDescent="0.25">
      <c r="A2755">
        <v>2753</v>
      </c>
      <c r="B2755">
        <v>550</v>
      </c>
      <c r="C2755">
        <v>1233</v>
      </c>
      <c r="D2755">
        <v>112</v>
      </c>
      <c r="E2755">
        <v>3</v>
      </c>
      <c r="F2755">
        <v>336</v>
      </c>
      <c r="G2755">
        <v>1</v>
      </c>
      <c r="H2755" t="str">
        <f>VLOOKUP($C2755,'Raw-products'!$A$2:$H$1261,MATCH(H$1,'Raw-products'!$A$1:$H$1,0))</f>
        <v>Trousers</v>
      </c>
      <c r="I2755" t="str">
        <f>VLOOKUP($C2755,'Raw-products'!$A$2:$H$1261,MATCH(I$1,'Raw-products'!$A$1:$H$1,0))</f>
        <v>Tracksuit Bottoms</v>
      </c>
      <c r="J2755" t="str">
        <f>VLOOKUP($C2755,'Raw-products'!$A$2:$H$1261,MATCH(J$1,'Raw-products'!$A$1:$H$1,0))</f>
        <v>L</v>
      </c>
      <c r="K2755" t="str">
        <f>VLOOKUP($C2755,'Raw-products'!$A$2:$H$1261,MATCH(K$1,'Raw-products'!$A$1:$H$1,0))</f>
        <v>orange</v>
      </c>
      <c r="L2755">
        <f>VLOOKUP($C2755,'Raw-products'!$A$2:$H$1261,MATCH(L$1,'Raw-products'!$A$1:$H$1,0))</f>
        <v>91</v>
      </c>
      <c r="M2755">
        <f>VLOOKUP($C2755,'Raw-products'!$A$2:$H$1261,MATCH(M$1,'Raw-products'!$A$1:$H$1,0))</f>
        <v>73</v>
      </c>
      <c r="N2755" s="5">
        <f t="shared" ref="N2755:N2818" si="86">$L2755*$M2755</f>
        <v>6643</v>
      </c>
      <c r="O2755" cm="1">
        <f t="array" ref="O2755:R2755">_xlfn.XLOOKUP($B2755,'Raw -orders'!$A:$A,'Raw -orders'!$B:$E)</f>
        <v>26</v>
      </c>
      <c r="P2755">
        <v>52719</v>
      </c>
      <c r="Q2755" s="1">
        <v>44412</v>
      </c>
      <c r="R2755" s="1">
        <v>44417</v>
      </c>
      <c r="S2755" t="str" cm="1">
        <f t="array" ref="S2755:Z2755">_xlfn.XLOOKUP($O2755,'Raw - customers'!$A:$A,'Raw - customers'!$B:$I)</f>
        <v>Timothy Compston</v>
      </c>
      <c r="T2755" t="str">
        <v>Genderqueer</v>
      </c>
      <c r="U2755">
        <v>50</v>
      </c>
      <c r="V2755" t="str">
        <v>499 Darcy CrestApt. 192</v>
      </c>
      <c r="W2755">
        <v>8816</v>
      </c>
      <c r="X2755" t="str">
        <v>New Oliverside</v>
      </c>
      <c r="Y2755" t="str">
        <v>New South Wales</v>
      </c>
      <c r="Z2755" t="str">
        <v>Australia</v>
      </c>
      <c r="AA2755">
        <v>8</v>
      </c>
      <c r="AB2755" s="3" t="str">
        <f t="shared" ref="AB2755:AB2818" si="87">IF(AND(DATEDIF($Q2755,$R2755,"D")&gt;0,DATEDIF($Q2755,$R2755,"D")&lt;=10),"0 to 10",IF(AND(DATEDIF($Q2755,$R2755,"D")&gt;10,DATEDIF($Q2755,$R2755,"D")&lt;=20),"10 to 20",IF(AND(DATEDIF($Q2755,$R2755,"D")&gt;20,DATEDIF($Q2755,$R2755,"D")&lt;=30),"20 to 30")))</f>
        <v>0 to 10</v>
      </c>
      <c r="AM2755" s="6">
        <v>26</v>
      </c>
      <c r="AN2755" s="6" t="s">
        <v>1362</v>
      </c>
    </row>
    <row r="2756" spans="1:40" x14ac:dyDescent="0.25">
      <c r="A2756">
        <v>2754</v>
      </c>
      <c r="B2756">
        <v>550</v>
      </c>
      <c r="C2756">
        <v>97</v>
      </c>
      <c r="D2756">
        <v>118</v>
      </c>
      <c r="E2756">
        <v>1</v>
      </c>
      <c r="F2756">
        <v>118</v>
      </c>
      <c r="G2756">
        <v>1</v>
      </c>
      <c r="H2756" t="str">
        <f>VLOOKUP($C2756,'Raw-products'!$A$2:$H$1261,MATCH(H$1,'Raw-products'!$A$1:$H$1,0))</f>
        <v>Shirt</v>
      </c>
      <c r="I2756" t="str">
        <f>VLOOKUP($C2756,'Raw-products'!$A$2:$H$1261,MATCH(I$1,'Raw-products'!$A$1:$H$1,0))</f>
        <v>Flannel</v>
      </c>
      <c r="J2756" t="str">
        <f>VLOOKUP($C2756,'Raw-products'!$A$2:$H$1261,MATCH(J$1,'Raw-products'!$A$1:$H$1,0))</f>
        <v>M</v>
      </c>
      <c r="K2756" t="str">
        <f>VLOOKUP($C2756,'Raw-products'!$A$2:$H$1261,MATCH(K$1,'Raw-products'!$A$1:$H$1,0))</f>
        <v>indigo</v>
      </c>
      <c r="L2756">
        <f>VLOOKUP($C2756,'Raw-products'!$A$2:$H$1261,MATCH(L$1,'Raw-products'!$A$1:$H$1,0))</f>
        <v>96</v>
      </c>
      <c r="M2756">
        <f>VLOOKUP($C2756,'Raw-products'!$A$2:$H$1261,MATCH(M$1,'Raw-products'!$A$1:$H$1,0))</f>
        <v>69</v>
      </c>
      <c r="N2756" s="5">
        <f t="shared" si="86"/>
        <v>6624</v>
      </c>
      <c r="O2756" cm="1">
        <f t="array" ref="O2756:R2756">_xlfn.XLOOKUP($B2756,'Raw -orders'!$A:$A,'Raw -orders'!$B:$E)</f>
        <v>26</v>
      </c>
      <c r="P2756">
        <v>52719</v>
      </c>
      <c r="Q2756" s="1">
        <v>44412</v>
      </c>
      <c r="R2756" s="1">
        <v>44417</v>
      </c>
      <c r="S2756" t="str" cm="1">
        <f t="array" ref="S2756:Z2756">_xlfn.XLOOKUP($O2756,'Raw - customers'!$A:$A,'Raw - customers'!$B:$I)</f>
        <v>Timothy Compston</v>
      </c>
      <c r="T2756" t="str">
        <v>Genderqueer</v>
      </c>
      <c r="U2756">
        <v>50</v>
      </c>
      <c r="V2756" t="str">
        <v>499 Darcy CrestApt. 192</v>
      </c>
      <c r="W2756">
        <v>8816</v>
      </c>
      <c r="X2756" t="str">
        <v>New Oliverside</v>
      </c>
      <c r="Y2756" t="str">
        <v>New South Wales</v>
      </c>
      <c r="Z2756" t="str">
        <v>Australia</v>
      </c>
      <c r="AA2756">
        <v>8</v>
      </c>
      <c r="AB2756" s="3" t="str">
        <f t="shared" si="87"/>
        <v>0 to 10</v>
      </c>
      <c r="AM2756" s="6">
        <v>26</v>
      </c>
      <c r="AN2756" s="6" t="s">
        <v>1362</v>
      </c>
    </row>
    <row r="2757" spans="1:40" x14ac:dyDescent="0.25">
      <c r="A2757">
        <v>2755</v>
      </c>
      <c r="B2757">
        <v>551</v>
      </c>
      <c r="C2757">
        <v>1091</v>
      </c>
      <c r="D2757">
        <v>115</v>
      </c>
      <c r="E2757">
        <v>3</v>
      </c>
      <c r="F2757">
        <v>345</v>
      </c>
      <c r="G2757">
        <v>1</v>
      </c>
      <c r="H2757" t="str">
        <f>VLOOKUP($C2757,'Raw-products'!$A$2:$H$1261,MATCH(H$1,'Raw-products'!$A$1:$H$1,0))</f>
        <v>Trousers</v>
      </c>
      <c r="I2757" t="str">
        <f>VLOOKUP($C2757,'Raw-products'!$A$2:$H$1261,MATCH(I$1,'Raw-products'!$A$1:$H$1,0))</f>
        <v>Cropped</v>
      </c>
      <c r="J2757" t="str">
        <f>VLOOKUP($C2757,'Raw-products'!$A$2:$H$1261,MATCH(J$1,'Raw-products'!$A$1:$H$1,0))</f>
        <v>S</v>
      </c>
      <c r="K2757" t="str">
        <f>VLOOKUP($C2757,'Raw-products'!$A$2:$H$1261,MATCH(K$1,'Raw-products'!$A$1:$H$1,0))</f>
        <v>orange</v>
      </c>
      <c r="L2757">
        <f>VLOOKUP($C2757,'Raw-products'!$A$2:$H$1261,MATCH(L$1,'Raw-products'!$A$1:$H$1,0))</f>
        <v>99</v>
      </c>
      <c r="M2757">
        <f>VLOOKUP($C2757,'Raw-products'!$A$2:$H$1261,MATCH(M$1,'Raw-products'!$A$1:$H$1,0))</f>
        <v>78</v>
      </c>
      <c r="N2757" s="5">
        <f t="shared" si="86"/>
        <v>7722</v>
      </c>
      <c r="O2757" cm="1">
        <f t="array" ref="O2757:R2757">_xlfn.XLOOKUP($B2757,'Raw -orders'!$A:$A,'Raw -orders'!$B:$E)</f>
        <v>330</v>
      </c>
      <c r="P2757">
        <v>51823</v>
      </c>
      <c r="Q2757" s="1">
        <v>44455</v>
      </c>
      <c r="R2757" s="1">
        <v>44457</v>
      </c>
      <c r="S2757" t="str" cm="1">
        <f t="array" ref="S2757:Z2757">_xlfn.XLOOKUP($O2757,'Raw - customers'!$A:$A,'Raw - customers'!$B:$I)</f>
        <v>Barclay Kinsella</v>
      </c>
      <c r="T2757" t="str">
        <v>Male</v>
      </c>
      <c r="U2757">
        <v>47</v>
      </c>
      <c r="V2757" t="str">
        <v>698 Doyle RoadSuite 219</v>
      </c>
      <c r="W2757">
        <v>6913</v>
      </c>
      <c r="X2757" t="str">
        <v>Lincolnbury</v>
      </c>
      <c r="Y2757" t="str">
        <v>Victoria</v>
      </c>
      <c r="Z2757" t="str">
        <v>Australia</v>
      </c>
      <c r="AA2757">
        <v>9</v>
      </c>
      <c r="AB2757" s="3" t="str">
        <f t="shared" si="87"/>
        <v>0 to 10</v>
      </c>
      <c r="AM2757" s="6">
        <v>330</v>
      </c>
      <c r="AN2757" s="6" t="s">
        <v>1396</v>
      </c>
    </row>
    <row r="2758" spans="1:40" x14ac:dyDescent="0.25">
      <c r="A2758">
        <v>2756</v>
      </c>
      <c r="B2758">
        <v>552</v>
      </c>
      <c r="C2758">
        <v>610</v>
      </c>
      <c r="D2758">
        <v>112</v>
      </c>
      <c r="E2758">
        <v>2</v>
      </c>
      <c r="F2758">
        <v>224</v>
      </c>
      <c r="G2758">
        <v>1</v>
      </c>
      <c r="H2758" t="str">
        <f>VLOOKUP($C2758,'Raw-products'!$A$2:$H$1261,MATCH(H$1,'Raw-products'!$A$1:$H$1,0))</f>
        <v>Jacket</v>
      </c>
      <c r="I2758" t="str">
        <f>VLOOKUP($C2758,'Raw-products'!$A$2:$H$1261,MATCH(I$1,'Raw-products'!$A$1:$H$1,0))</f>
        <v>Cardigan</v>
      </c>
      <c r="J2758" t="str">
        <f>VLOOKUP($C2758,'Raw-products'!$A$2:$H$1261,MATCH(J$1,'Raw-products'!$A$1:$H$1,0))</f>
        <v>XS</v>
      </c>
      <c r="K2758" t="str">
        <f>VLOOKUP($C2758,'Raw-products'!$A$2:$H$1261,MATCH(K$1,'Raw-products'!$A$1:$H$1,0))</f>
        <v>green</v>
      </c>
      <c r="L2758">
        <f>VLOOKUP($C2758,'Raw-products'!$A$2:$H$1261,MATCH(L$1,'Raw-products'!$A$1:$H$1,0))</f>
        <v>118</v>
      </c>
      <c r="M2758">
        <f>VLOOKUP($C2758,'Raw-products'!$A$2:$H$1261,MATCH(M$1,'Raw-products'!$A$1:$H$1,0))</f>
        <v>40</v>
      </c>
      <c r="N2758" s="5">
        <f t="shared" si="86"/>
        <v>4720</v>
      </c>
      <c r="O2758" cm="1">
        <f t="array" ref="O2758:R2758">_xlfn.XLOOKUP($B2758,'Raw -orders'!$A:$A,'Raw -orders'!$B:$E)</f>
        <v>264</v>
      </c>
      <c r="P2758">
        <v>14653</v>
      </c>
      <c r="Q2758" s="1">
        <v>44206</v>
      </c>
      <c r="R2758" s="1">
        <v>44213</v>
      </c>
      <c r="S2758" t="str" cm="1">
        <f t="array" ref="S2758:Z2758">_xlfn.XLOOKUP($O2758,'Raw - customers'!$A:$A,'Raw - customers'!$B:$I)</f>
        <v>Vite Durrant</v>
      </c>
      <c r="T2758" t="str">
        <v>Male</v>
      </c>
      <c r="U2758">
        <v>40</v>
      </c>
      <c r="V2758" t="str">
        <v>31 King LoopSuite 647</v>
      </c>
      <c r="W2758">
        <v>7266</v>
      </c>
      <c r="X2758" t="str">
        <v>Port Michael</v>
      </c>
      <c r="Y2758" t="str">
        <v>Queensland</v>
      </c>
      <c r="Z2758" t="str">
        <v>Australia</v>
      </c>
      <c r="AA2758">
        <v>1</v>
      </c>
      <c r="AB2758" s="3" t="str">
        <f t="shared" si="87"/>
        <v>0 to 10</v>
      </c>
      <c r="AM2758" s="6">
        <v>264</v>
      </c>
      <c r="AN2758" s="6" t="s">
        <v>1355</v>
      </c>
    </row>
    <row r="2759" spans="1:40" x14ac:dyDescent="0.25">
      <c r="A2759">
        <v>2757</v>
      </c>
      <c r="B2759">
        <v>552</v>
      </c>
      <c r="C2759">
        <v>857</v>
      </c>
      <c r="D2759">
        <v>113</v>
      </c>
      <c r="E2759">
        <v>3</v>
      </c>
      <c r="F2759">
        <v>339</v>
      </c>
      <c r="G2759">
        <v>1</v>
      </c>
      <c r="H2759" t="str">
        <f>VLOOKUP($C2759,'Raw-products'!$A$2:$H$1261,MATCH(H$1,'Raw-products'!$A$1:$H$1,0))</f>
        <v>Trousers</v>
      </c>
      <c r="I2759" t="str">
        <f>VLOOKUP($C2759,'Raw-products'!$A$2:$H$1261,MATCH(I$1,'Raw-products'!$A$1:$H$1,0))</f>
        <v>Chinos</v>
      </c>
      <c r="J2759" t="str">
        <f>VLOOKUP($C2759,'Raw-products'!$A$2:$H$1261,MATCH(J$1,'Raw-products'!$A$1:$H$1,0))</f>
        <v>M</v>
      </c>
      <c r="K2759" t="str">
        <f>VLOOKUP($C2759,'Raw-products'!$A$2:$H$1261,MATCH(K$1,'Raw-products'!$A$1:$H$1,0))</f>
        <v>green</v>
      </c>
      <c r="L2759">
        <f>VLOOKUP($C2759,'Raw-products'!$A$2:$H$1261,MATCH(L$1,'Raw-products'!$A$1:$H$1,0))</f>
        <v>100</v>
      </c>
      <c r="M2759">
        <f>VLOOKUP($C2759,'Raw-products'!$A$2:$H$1261,MATCH(M$1,'Raw-products'!$A$1:$H$1,0))</f>
        <v>49</v>
      </c>
      <c r="N2759" s="5">
        <f t="shared" si="86"/>
        <v>4900</v>
      </c>
      <c r="O2759" cm="1">
        <f t="array" ref="O2759:R2759">_xlfn.XLOOKUP($B2759,'Raw -orders'!$A:$A,'Raw -orders'!$B:$E)</f>
        <v>264</v>
      </c>
      <c r="P2759">
        <v>14653</v>
      </c>
      <c r="Q2759" s="1">
        <v>44206</v>
      </c>
      <c r="R2759" s="1">
        <v>44213</v>
      </c>
      <c r="S2759" t="str" cm="1">
        <f t="array" ref="S2759:Z2759">_xlfn.XLOOKUP($O2759,'Raw - customers'!$A:$A,'Raw - customers'!$B:$I)</f>
        <v>Vite Durrant</v>
      </c>
      <c r="T2759" t="str">
        <v>Male</v>
      </c>
      <c r="U2759">
        <v>40</v>
      </c>
      <c r="V2759" t="str">
        <v>31 King LoopSuite 647</v>
      </c>
      <c r="W2759">
        <v>7266</v>
      </c>
      <c r="X2759" t="str">
        <v>Port Michael</v>
      </c>
      <c r="Y2759" t="str">
        <v>Queensland</v>
      </c>
      <c r="Z2759" t="str">
        <v>Australia</v>
      </c>
      <c r="AA2759">
        <v>1</v>
      </c>
      <c r="AB2759" s="3" t="str">
        <f t="shared" si="87"/>
        <v>0 to 10</v>
      </c>
      <c r="AM2759" s="6">
        <v>264</v>
      </c>
      <c r="AN2759" s="6" t="s">
        <v>1355</v>
      </c>
    </row>
    <row r="2760" spans="1:40" x14ac:dyDescent="0.25">
      <c r="A2760">
        <v>2758</v>
      </c>
      <c r="B2760">
        <v>552</v>
      </c>
      <c r="C2760">
        <v>898</v>
      </c>
      <c r="D2760">
        <v>94</v>
      </c>
      <c r="E2760">
        <v>2</v>
      </c>
      <c r="F2760">
        <v>188</v>
      </c>
      <c r="G2760">
        <v>1</v>
      </c>
      <c r="H2760" t="str">
        <f>VLOOKUP($C2760,'Raw-products'!$A$2:$H$1261,MATCH(H$1,'Raw-products'!$A$1:$H$1,0))</f>
        <v>Trousers</v>
      </c>
      <c r="I2760" t="str">
        <f>VLOOKUP($C2760,'Raw-products'!$A$2:$H$1261,MATCH(I$1,'Raw-products'!$A$1:$H$1,0))</f>
        <v>Cords</v>
      </c>
      <c r="J2760" t="str">
        <f>VLOOKUP($C2760,'Raw-products'!$A$2:$H$1261,MATCH(J$1,'Raw-products'!$A$1:$H$1,0))</f>
        <v>L</v>
      </c>
      <c r="K2760" t="str">
        <f>VLOOKUP($C2760,'Raw-products'!$A$2:$H$1261,MATCH(K$1,'Raw-products'!$A$1:$H$1,0))</f>
        <v>blue</v>
      </c>
      <c r="L2760">
        <f>VLOOKUP($C2760,'Raw-products'!$A$2:$H$1261,MATCH(L$1,'Raw-products'!$A$1:$H$1,0))</f>
        <v>113</v>
      </c>
      <c r="M2760">
        <f>VLOOKUP($C2760,'Raw-products'!$A$2:$H$1261,MATCH(M$1,'Raw-products'!$A$1:$H$1,0))</f>
        <v>77</v>
      </c>
      <c r="N2760" s="5">
        <f t="shared" si="86"/>
        <v>8701</v>
      </c>
      <c r="O2760" cm="1">
        <f t="array" ref="O2760:R2760">_xlfn.XLOOKUP($B2760,'Raw -orders'!$A:$A,'Raw -orders'!$B:$E)</f>
        <v>264</v>
      </c>
      <c r="P2760">
        <v>14653</v>
      </c>
      <c r="Q2760" s="1">
        <v>44206</v>
      </c>
      <c r="R2760" s="1">
        <v>44213</v>
      </c>
      <c r="S2760" t="str" cm="1">
        <f t="array" ref="S2760:Z2760">_xlfn.XLOOKUP($O2760,'Raw - customers'!$A:$A,'Raw - customers'!$B:$I)</f>
        <v>Vite Durrant</v>
      </c>
      <c r="T2760" t="str">
        <v>Male</v>
      </c>
      <c r="U2760">
        <v>40</v>
      </c>
      <c r="V2760" t="str">
        <v>31 King LoopSuite 647</v>
      </c>
      <c r="W2760">
        <v>7266</v>
      </c>
      <c r="X2760" t="str">
        <v>Port Michael</v>
      </c>
      <c r="Y2760" t="str">
        <v>Queensland</v>
      </c>
      <c r="Z2760" t="str">
        <v>Australia</v>
      </c>
      <c r="AA2760">
        <v>1</v>
      </c>
      <c r="AB2760" s="3" t="str">
        <f t="shared" si="87"/>
        <v>0 to 10</v>
      </c>
      <c r="AM2760" s="6">
        <v>264</v>
      </c>
      <c r="AN2760" s="6" t="s">
        <v>1355</v>
      </c>
    </row>
    <row r="2761" spans="1:40" x14ac:dyDescent="0.25">
      <c r="A2761">
        <v>2759</v>
      </c>
      <c r="B2761">
        <v>552</v>
      </c>
      <c r="C2761">
        <v>1138</v>
      </c>
      <c r="D2761">
        <v>102</v>
      </c>
      <c r="E2761">
        <v>2</v>
      </c>
      <c r="F2761">
        <v>204</v>
      </c>
      <c r="G2761">
        <v>1</v>
      </c>
      <c r="H2761" t="str">
        <f>VLOOKUP($C2761,'Raw-products'!$A$2:$H$1261,MATCH(H$1,'Raw-products'!$A$1:$H$1,0))</f>
        <v>Trousers</v>
      </c>
      <c r="I2761" t="str">
        <f>VLOOKUP($C2761,'Raw-products'!$A$2:$H$1261,MATCH(I$1,'Raw-products'!$A$1:$H$1,0))</f>
        <v>Cargo Pants</v>
      </c>
      <c r="J2761" t="str">
        <f>VLOOKUP($C2761,'Raw-products'!$A$2:$H$1261,MATCH(J$1,'Raw-products'!$A$1:$H$1,0))</f>
        <v>L</v>
      </c>
      <c r="K2761" t="str">
        <f>VLOOKUP($C2761,'Raw-products'!$A$2:$H$1261,MATCH(K$1,'Raw-products'!$A$1:$H$1,0))</f>
        <v>green</v>
      </c>
      <c r="L2761">
        <f>VLOOKUP($C2761,'Raw-products'!$A$2:$H$1261,MATCH(L$1,'Raw-products'!$A$1:$H$1,0))</f>
        <v>106</v>
      </c>
      <c r="M2761">
        <f>VLOOKUP($C2761,'Raw-products'!$A$2:$H$1261,MATCH(M$1,'Raw-products'!$A$1:$H$1,0))</f>
        <v>42</v>
      </c>
      <c r="N2761" s="5">
        <f t="shared" si="86"/>
        <v>4452</v>
      </c>
      <c r="O2761" cm="1">
        <f t="array" ref="O2761:R2761">_xlfn.XLOOKUP($B2761,'Raw -orders'!$A:$A,'Raw -orders'!$B:$E)</f>
        <v>264</v>
      </c>
      <c r="P2761">
        <v>14653</v>
      </c>
      <c r="Q2761" s="1">
        <v>44206</v>
      </c>
      <c r="R2761" s="1">
        <v>44213</v>
      </c>
      <c r="S2761" t="str" cm="1">
        <f t="array" ref="S2761:Z2761">_xlfn.XLOOKUP($O2761,'Raw - customers'!$A:$A,'Raw - customers'!$B:$I)</f>
        <v>Vite Durrant</v>
      </c>
      <c r="T2761" t="str">
        <v>Male</v>
      </c>
      <c r="U2761">
        <v>40</v>
      </c>
      <c r="V2761" t="str">
        <v>31 King LoopSuite 647</v>
      </c>
      <c r="W2761">
        <v>7266</v>
      </c>
      <c r="X2761" t="str">
        <v>Port Michael</v>
      </c>
      <c r="Y2761" t="str">
        <v>Queensland</v>
      </c>
      <c r="Z2761" t="str">
        <v>Australia</v>
      </c>
      <c r="AA2761">
        <v>1</v>
      </c>
      <c r="AB2761" s="3" t="str">
        <f t="shared" si="87"/>
        <v>0 to 10</v>
      </c>
      <c r="AM2761" s="6">
        <v>264</v>
      </c>
      <c r="AN2761" s="6" t="s">
        <v>1355</v>
      </c>
    </row>
    <row r="2762" spans="1:40" x14ac:dyDescent="0.25">
      <c r="A2762">
        <v>2760</v>
      </c>
      <c r="B2762">
        <v>552</v>
      </c>
      <c r="C2762">
        <v>1114</v>
      </c>
      <c r="D2762">
        <v>115</v>
      </c>
      <c r="E2762">
        <v>3</v>
      </c>
      <c r="F2762">
        <v>345</v>
      </c>
      <c r="G2762">
        <v>1</v>
      </c>
      <c r="H2762" t="str">
        <f>VLOOKUP($C2762,'Raw-products'!$A$2:$H$1261,MATCH(H$1,'Raw-products'!$A$1:$H$1,0))</f>
        <v>Trousers</v>
      </c>
      <c r="I2762" t="str">
        <f>VLOOKUP($C2762,'Raw-products'!$A$2:$H$1261,MATCH(I$1,'Raw-products'!$A$1:$H$1,0))</f>
        <v>Cropped</v>
      </c>
      <c r="J2762" t="str">
        <f>VLOOKUP($C2762,'Raw-products'!$A$2:$H$1261,MATCH(J$1,'Raw-products'!$A$1:$H$1,0))</f>
        <v>XL</v>
      </c>
      <c r="K2762" t="str">
        <f>VLOOKUP($C2762,'Raw-products'!$A$2:$H$1261,MATCH(K$1,'Raw-products'!$A$1:$H$1,0))</f>
        <v>indigo</v>
      </c>
      <c r="L2762">
        <f>VLOOKUP($C2762,'Raw-products'!$A$2:$H$1261,MATCH(L$1,'Raw-products'!$A$1:$H$1,0))</f>
        <v>99</v>
      </c>
      <c r="M2762">
        <f>VLOOKUP($C2762,'Raw-products'!$A$2:$H$1261,MATCH(M$1,'Raw-products'!$A$1:$H$1,0))</f>
        <v>58</v>
      </c>
      <c r="N2762" s="5">
        <f t="shared" si="86"/>
        <v>5742</v>
      </c>
      <c r="O2762" cm="1">
        <f t="array" ref="O2762:R2762">_xlfn.XLOOKUP($B2762,'Raw -orders'!$A:$A,'Raw -orders'!$B:$E)</f>
        <v>264</v>
      </c>
      <c r="P2762">
        <v>14653</v>
      </c>
      <c r="Q2762" s="1">
        <v>44206</v>
      </c>
      <c r="R2762" s="1">
        <v>44213</v>
      </c>
      <c r="S2762" t="str" cm="1">
        <f t="array" ref="S2762:Z2762">_xlfn.XLOOKUP($O2762,'Raw - customers'!$A:$A,'Raw - customers'!$B:$I)</f>
        <v>Vite Durrant</v>
      </c>
      <c r="T2762" t="str">
        <v>Male</v>
      </c>
      <c r="U2762">
        <v>40</v>
      </c>
      <c r="V2762" t="str">
        <v>31 King LoopSuite 647</v>
      </c>
      <c r="W2762">
        <v>7266</v>
      </c>
      <c r="X2762" t="str">
        <v>Port Michael</v>
      </c>
      <c r="Y2762" t="str">
        <v>Queensland</v>
      </c>
      <c r="Z2762" t="str">
        <v>Australia</v>
      </c>
      <c r="AA2762">
        <v>1</v>
      </c>
      <c r="AB2762" s="3" t="str">
        <f t="shared" si="87"/>
        <v>0 to 10</v>
      </c>
      <c r="AM2762" s="6">
        <v>264</v>
      </c>
      <c r="AN2762" s="6" t="s">
        <v>1355</v>
      </c>
    </row>
    <row r="2763" spans="1:40" x14ac:dyDescent="0.25">
      <c r="A2763">
        <v>2761</v>
      </c>
      <c r="B2763">
        <v>552</v>
      </c>
      <c r="C2763">
        <v>84</v>
      </c>
      <c r="D2763">
        <v>118</v>
      </c>
      <c r="E2763">
        <v>3</v>
      </c>
      <c r="F2763">
        <v>354</v>
      </c>
      <c r="G2763">
        <v>1</v>
      </c>
      <c r="H2763" t="str">
        <f>VLOOKUP($C2763,'Raw-products'!$A$2:$H$1261,MATCH(H$1,'Raw-products'!$A$1:$H$1,0))</f>
        <v>Shirt</v>
      </c>
      <c r="I2763" t="str">
        <f>VLOOKUP($C2763,'Raw-products'!$A$2:$H$1261,MATCH(I$1,'Raw-products'!$A$1:$H$1,0))</f>
        <v>Flannel</v>
      </c>
      <c r="J2763" t="str">
        <f>VLOOKUP($C2763,'Raw-products'!$A$2:$H$1261,MATCH(J$1,'Raw-products'!$A$1:$H$1,0))</f>
        <v>XL</v>
      </c>
      <c r="K2763" t="str">
        <f>VLOOKUP($C2763,'Raw-products'!$A$2:$H$1261,MATCH(K$1,'Raw-products'!$A$1:$H$1,0))</f>
        <v>yellow</v>
      </c>
      <c r="L2763">
        <f>VLOOKUP($C2763,'Raw-products'!$A$2:$H$1261,MATCH(L$1,'Raw-products'!$A$1:$H$1,0))</f>
        <v>96</v>
      </c>
      <c r="M2763">
        <f>VLOOKUP($C2763,'Raw-products'!$A$2:$H$1261,MATCH(M$1,'Raw-products'!$A$1:$H$1,0))</f>
        <v>72</v>
      </c>
      <c r="N2763" s="5">
        <f t="shared" si="86"/>
        <v>6912</v>
      </c>
      <c r="O2763" cm="1">
        <f t="array" ref="O2763:R2763">_xlfn.XLOOKUP($B2763,'Raw -orders'!$A:$A,'Raw -orders'!$B:$E)</f>
        <v>264</v>
      </c>
      <c r="P2763">
        <v>14653</v>
      </c>
      <c r="Q2763" s="1">
        <v>44206</v>
      </c>
      <c r="R2763" s="1">
        <v>44213</v>
      </c>
      <c r="S2763" t="str" cm="1">
        <f t="array" ref="S2763:Z2763">_xlfn.XLOOKUP($O2763,'Raw - customers'!$A:$A,'Raw - customers'!$B:$I)</f>
        <v>Vite Durrant</v>
      </c>
      <c r="T2763" t="str">
        <v>Male</v>
      </c>
      <c r="U2763">
        <v>40</v>
      </c>
      <c r="V2763" t="str">
        <v>31 King LoopSuite 647</v>
      </c>
      <c r="W2763">
        <v>7266</v>
      </c>
      <c r="X2763" t="str">
        <v>Port Michael</v>
      </c>
      <c r="Y2763" t="str">
        <v>Queensland</v>
      </c>
      <c r="Z2763" t="str">
        <v>Australia</v>
      </c>
      <c r="AA2763">
        <v>1</v>
      </c>
      <c r="AB2763" s="3" t="str">
        <f t="shared" si="87"/>
        <v>0 to 10</v>
      </c>
      <c r="AM2763" s="6">
        <v>264</v>
      </c>
      <c r="AN2763" s="6" t="s">
        <v>1355</v>
      </c>
    </row>
    <row r="2764" spans="1:40" x14ac:dyDescent="0.25">
      <c r="A2764">
        <v>2762</v>
      </c>
      <c r="B2764">
        <v>553</v>
      </c>
      <c r="C2764">
        <v>946</v>
      </c>
      <c r="D2764">
        <v>97</v>
      </c>
      <c r="E2764">
        <v>3</v>
      </c>
      <c r="F2764">
        <v>291</v>
      </c>
      <c r="G2764">
        <v>1</v>
      </c>
      <c r="H2764" t="str">
        <f>VLOOKUP($C2764,'Raw-products'!$A$2:$H$1261,MATCH(H$1,'Raw-products'!$A$1:$H$1,0))</f>
        <v>Trousers</v>
      </c>
      <c r="I2764" t="str">
        <f>VLOOKUP($C2764,'Raw-products'!$A$2:$H$1261,MATCH(I$1,'Raw-products'!$A$1:$H$1,0))</f>
        <v>Slim-Fit</v>
      </c>
      <c r="J2764" t="str">
        <f>VLOOKUP($C2764,'Raw-products'!$A$2:$H$1261,MATCH(J$1,'Raw-products'!$A$1:$H$1,0))</f>
        <v>S</v>
      </c>
      <c r="K2764" t="str">
        <f>VLOOKUP($C2764,'Raw-products'!$A$2:$H$1261,MATCH(K$1,'Raw-products'!$A$1:$H$1,0))</f>
        <v>red</v>
      </c>
      <c r="L2764">
        <f>VLOOKUP($C2764,'Raw-products'!$A$2:$H$1261,MATCH(L$1,'Raw-products'!$A$1:$H$1,0))</f>
        <v>119</v>
      </c>
      <c r="M2764">
        <f>VLOOKUP($C2764,'Raw-products'!$A$2:$H$1261,MATCH(M$1,'Raw-products'!$A$1:$H$1,0))</f>
        <v>71</v>
      </c>
      <c r="N2764" s="5">
        <f t="shared" si="86"/>
        <v>8449</v>
      </c>
      <c r="O2764" cm="1">
        <f t="array" ref="O2764:R2764">_xlfn.XLOOKUP($B2764,'Raw -orders'!$A:$A,'Raw -orders'!$B:$E)</f>
        <v>49</v>
      </c>
      <c r="P2764">
        <v>16753</v>
      </c>
      <c r="Q2764" s="1">
        <v>44261</v>
      </c>
      <c r="R2764" s="1">
        <v>44269</v>
      </c>
      <c r="S2764" t="str" cm="1">
        <f t="array" ref="S2764:Z2764">_xlfn.XLOOKUP($O2764,'Raw - customers'!$A:$A,'Raw - customers'!$B:$I)</f>
        <v>Shanna Pietrzyk</v>
      </c>
      <c r="T2764" t="str">
        <v>Female</v>
      </c>
      <c r="U2764">
        <v>56</v>
      </c>
      <c r="V2764" t="str">
        <v>30 Watson WayApt. 179</v>
      </c>
      <c r="W2764">
        <v>2511</v>
      </c>
      <c r="X2764" t="str">
        <v>Port Alyssa</v>
      </c>
      <c r="Y2764" t="str">
        <v>Queensland</v>
      </c>
      <c r="Z2764" t="str">
        <v>Australia</v>
      </c>
      <c r="AA2764">
        <v>3</v>
      </c>
      <c r="AB2764" s="3" t="str">
        <f t="shared" si="87"/>
        <v>0 to 10</v>
      </c>
      <c r="AM2764" s="6">
        <v>49</v>
      </c>
      <c r="AN2764" s="6" t="s">
        <v>1355</v>
      </c>
    </row>
    <row r="2765" spans="1:40" x14ac:dyDescent="0.25">
      <c r="A2765">
        <v>2763</v>
      </c>
      <c r="B2765">
        <v>553</v>
      </c>
      <c r="C2765">
        <v>658</v>
      </c>
      <c r="D2765">
        <v>93</v>
      </c>
      <c r="E2765">
        <v>1</v>
      </c>
      <c r="F2765">
        <v>93</v>
      </c>
      <c r="G2765">
        <v>1</v>
      </c>
      <c r="H2765" t="str">
        <f>VLOOKUP($C2765,'Raw-products'!$A$2:$H$1261,MATCH(H$1,'Raw-products'!$A$1:$H$1,0))</f>
        <v>Jacket</v>
      </c>
      <c r="I2765" t="str">
        <f>VLOOKUP($C2765,'Raw-products'!$A$2:$H$1261,MATCH(I$1,'Raw-products'!$A$1:$H$1,0))</f>
        <v>Coach</v>
      </c>
      <c r="J2765" t="str">
        <f>VLOOKUP($C2765,'Raw-products'!$A$2:$H$1261,MATCH(J$1,'Raw-products'!$A$1:$H$1,0))</f>
        <v>L</v>
      </c>
      <c r="K2765" t="str">
        <f>VLOOKUP($C2765,'Raw-products'!$A$2:$H$1261,MATCH(K$1,'Raw-products'!$A$1:$H$1,0))</f>
        <v>indigo</v>
      </c>
      <c r="L2765">
        <f>VLOOKUP($C2765,'Raw-products'!$A$2:$H$1261,MATCH(L$1,'Raw-products'!$A$1:$H$1,0))</f>
        <v>115</v>
      </c>
      <c r="M2765">
        <f>VLOOKUP($C2765,'Raw-products'!$A$2:$H$1261,MATCH(M$1,'Raw-products'!$A$1:$H$1,0))</f>
        <v>74</v>
      </c>
      <c r="N2765" s="5">
        <f t="shared" si="86"/>
        <v>8510</v>
      </c>
      <c r="O2765" cm="1">
        <f t="array" ref="O2765:R2765">_xlfn.XLOOKUP($B2765,'Raw -orders'!$A:$A,'Raw -orders'!$B:$E)</f>
        <v>49</v>
      </c>
      <c r="P2765">
        <v>16753</v>
      </c>
      <c r="Q2765" s="1">
        <v>44261</v>
      </c>
      <c r="R2765" s="1">
        <v>44269</v>
      </c>
      <c r="S2765" t="str" cm="1">
        <f t="array" ref="S2765:Z2765">_xlfn.XLOOKUP($O2765,'Raw - customers'!$A:$A,'Raw - customers'!$B:$I)</f>
        <v>Shanna Pietrzyk</v>
      </c>
      <c r="T2765" t="str">
        <v>Female</v>
      </c>
      <c r="U2765">
        <v>56</v>
      </c>
      <c r="V2765" t="str">
        <v>30 Watson WayApt. 179</v>
      </c>
      <c r="W2765">
        <v>2511</v>
      </c>
      <c r="X2765" t="str">
        <v>Port Alyssa</v>
      </c>
      <c r="Y2765" t="str">
        <v>Queensland</v>
      </c>
      <c r="Z2765" t="str">
        <v>Australia</v>
      </c>
      <c r="AA2765">
        <v>3</v>
      </c>
      <c r="AB2765" s="3" t="str">
        <f t="shared" si="87"/>
        <v>0 to 10</v>
      </c>
      <c r="AM2765" s="6">
        <v>49</v>
      </c>
      <c r="AN2765" s="6" t="s">
        <v>1355</v>
      </c>
    </row>
    <row r="2766" spans="1:40" x14ac:dyDescent="0.25">
      <c r="A2766">
        <v>2764</v>
      </c>
      <c r="B2766">
        <v>553</v>
      </c>
      <c r="C2766">
        <v>1118</v>
      </c>
      <c r="D2766">
        <v>115</v>
      </c>
      <c r="E2766">
        <v>2</v>
      </c>
      <c r="F2766">
        <v>230</v>
      </c>
      <c r="G2766">
        <v>1</v>
      </c>
      <c r="H2766" t="str">
        <f>VLOOKUP($C2766,'Raw-products'!$A$2:$H$1261,MATCH(H$1,'Raw-products'!$A$1:$H$1,0))</f>
        <v>Trousers</v>
      </c>
      <c r="I2766" t="str">
        <f>VLOOKUP($C2766,'Raw-products'!$A$2:$H$1261,MATCH(I$1,'Raw-products'!$A$1:$H$1,0))</f>
        <v>Cropped</v>
      </c>
      <c r="J2766" t="str">
        <f>VLOOKUP($C2766,'Raw-products'!$A$2:$H$1261,MATCH(J$1,'Raw-products'!$A$1:$H$1,0))</f>
        <v>L</v>
      </c>
      <c r="K2766" t="str">
        <f>VLOOKUP($C2766,'Raw-products'!$A$2:$H$1261,MATCH(K$1,'Raw-products'!$A$1:$H$1,0))</f>
        <v>violet</v>
      </c>
      <c r="L2766">
        <f>VLOOKUP($C2766,'Raw-products'!$A$2:$H$1261,MATCH(L$1,'Raw-products'!$A$1:$H$1,0))</f>
        <v>99</v>
      </c>
      <c r="M2766">
        <f>VLOOKUP($C2766,'Raw-products'!$A$2:$H$1261,MATCH(M$1,'Raw-products'!$A$1:$H$1,0))</f>
        <v>40</v>
      </c>
      <c r="N2766" s="5">
        <f t="shared" si="86"/>
        <v>3960</v>
      </c>
      <c r="O2766" cm="1">
        <f t="array" ref="O2766:R2766">_xlfn.XLOOKUP($B2766,'Raw -orders'!$A:$A,'Raw -orders'!$B:$E)</f>
        <v>49</v>
      </c>
      <c r="P2766">
        <v>16753</v>
      </c>
      <c r="Q2766" s="1">
        <v>44261</v>
      </c>
      <c r="R2766" s="1">
        <v>44269</v>
      </c>
      <c r="S2766" t="str" cm="1">
        <f t="array" ref="S2766:Z2766">_xlfn.XLOOKUP($O2766,'Raw - customers'!$A:$A,'Raw - customers'!$B:$I)</f>
        <v>Shanna Pietrzyk</v>
      </c>
      <c r="T2766" t="str">
        <v>Female</v>
      </c>
      <c r="U2766">
        <v>56</v>
      </c>
      <c r="V2766" t="str">
        <v>30 Watson WayApt. 179</v>
      </c>
      <c r="W2766">
        <v>2511</v>
      </c>
      <c r="X2766" t="str">
        <v>Port Alyssa</v>
      </c>
      <c r="Y2766" t="str">
        <v>Queensland</v>
      </c>
      <c r="Z2766" t="str">
        <v>Australia</v>
      </c>
      <c r="AA2766">
        <v>3</v>
      </c>
      <c r="AB2766" s="3" t="str">
        <f t="shared" si="87"/>
        <v>0 to 10</v>
      </c>
      <c r="AM2766" s="6">
        <v>49</v>
      </c>
      <c r="AN2766" s="6" t="s">
        <v>1355</v>
      </c>
    </row>
    <row r="2767" spans="1:40" x14ac:dyDescent="0.25">
      <c r="A2767">
        <v>2765</v>
      </c>
      <c r="B2767">
        <v>553</v>
      </c>
      <c r="C2767">
        <v>973</v>
      </c>
      <c r="D2767">
        <v>97</v>
      </c>
      <c r="E2767">
        <v>1</v>
      </c>
      <c r="F2767">
        <v>97</v>
      </c>
      <c r="G2767">
        <v>1</v>
      </c>
      <c r="H2767" t="str">
        <f>VLOOKUP($C2767,'Raw-products'!$A$2:$H$1261,MATCH(H$1,'Raw-products'!$A$1:$H$1,0))</f>
        <v>Trousers</v>
      </c>
      <c r="I2767" t="str">
        <f>VLOOKUP($C2767,'Raw-products'!$A$2:$H$1261,MATCH(I$1,'Raw-products'!$A$1:$H$1,0))</f>
        <v>Slim-Fit</v>
      </c>
      <c r="J2767" t="str">
        <f>VLOOKUP($C2767,'Raw-products'!$A$2:$H$1261,MATCH(J$1,'Raw-products'!$A$1:$H$1,0))</f>
        <v>L</v>
      </c>
      <c r="K2767" t="str">
        <f>VLOOKUP($C2767,'Raw-products'!$A$2:$H$1261,MATCH(K$1,'Raw-products'!$A$1:$H$1,0))</f>
        <v>indigo</v>
      </c>
      <c r="L2767">
        <f>VLOOKUP($C2767,'Raw-products'!$A$2:$H$1261,MATCH(L$1,'Raw-products'!$A$1:$H$1,0))</f>
        <v>119</v>
      </c>
      <c r="M2767">
        <f>VLOOKUP($C2767,'Raw-products'!$A$2:$H$1261,MATCH(M$1,'Raw-products'!$A$1:$H$1,0))</f>
        <v>48</v>
      </c>
      <c r="N2767" s="5">
        <f t="shared" si="86"/>
        <v>5712</v>
      </c>
      <c r="O2767" cm="1">
        <f t="array" ref="O2767:R2767">_xlfn.XLOOKUP($B2767,'Raw -orders'!$A:$A,'Raw -orders'!$B:$E)</f>
        <v>49</v>
      </c>
      <c r="P2767">
        <v>16753</v>
      </c>
      <c r="Q2767" s="1">
        <v>44261</v>
      </c>
      <c r="R2767" s="1">
        <v>44269</v>
      </c>
      <c r="S2767" t="str" cm="1">
        <f t="array" ref="S2767:Z2767">_xlfn.XLOOKUP($O2767,'Raw - customers'!$A:$A,'Raw - customers'!$B:$I)</f>
        <v>Shanna Pietrzyk</v>
      </c>
      <c r="T2767" t="str">
        <v>Female</v>
      </c>
      <c r="U2767">
        <v>56</v>
      </c>
      <c r="V2767" t="str">
        <v>30 Watson WayApt. 179</v>
      </c>
      <c r="W2767">
        <v>2511</v>
      </c>
      <c r="X2767" t="str">
        <v>Port Alyssa</v>
      </c>
      <c r="Y2767" t="str">
        <v>Queensland</v>
      </c>
      <c r="Z2767" t="str">
        <v>Australia</v>
      </c>
      <c r="AA2767">
        <v>3</v>
      </c>
      <c r="AB2767" s="3" t="str">
        <f t="shared" si="87"/>
        <v>0 to 10</v>
      </c>
      <c r="AM2767" s="6">
        <v>49</v>
      </c>
      <c r="AN2767" s="6" t="s">
        <v>1355</v>
      </c>
    </row>
    <row r="2768" spans="1:40" x14ac:dyDescent="0.25">
      <c r="A2768">
        <v>2766</v>
      </c>
      <c r="B2768">
        <v>553</v>
      </c>
      <c r="C2768">
        <v>303</v>
      </c>
      <c r="D2768">
        <v>105</v>
      </c>
      <c r="E2768">
        <v>1</v>
      </c>
      <c r="F2768">
        <v>105</v>
      </c>
      <c r="G2768">
        <v>1</v>
      </c>
      <c r="H2768" t="str">
        <f>VLOOKUP($C2768,'Raw-products'!$A$2:$H$1261,MATCH(H$1,'Raw-products'!$A$1:$H$1,0))</f>
        <v>Shirt</v>
      </c>
      <c r="I2768" t="str">
        <f>VLOOKUP($C2768,'Raw-products'!$A$2:$H$1261,MATCH(I$1,'Raw-products'!$A$1:$H$1,0))</f>
        <v>Cuban Collar</v>
      </c>
      <c r="J2768" t="str">
        <f>VLOOKUP($C2768,'Raw-products'!$A$2:$H$1261,MATCH(J$1,'Raw-products'!$A$1:$H$1,0))</f>
        <v>L</v>
      </c>
      <c r="K2768" t="str">
        <f>VLOOKUP($C2768,'Raw-products'!$A$2:$H$1261,MATCH(K$1,'Raw-products'!$A$1:$H$1,0))</f>
        <v>blue</v>
      </c>
      <c r="L2768">
        <f>VLOOKUP($C2768,'Raw-products'!$A$2:$H$1261,MATCH(L$1,'Raw-products'!$A$1:$H$1,0))</f>
        <v>93</v>
      </c>
      <c r="M2768">
        <f>VLOOKUP($C2768,'Raw-products'!$A$2:$H$1261,MATCH(M$1,'Raw-products'!$A$1:$H$1,0))</f>
        <v>65</v>
      </c>
      <c r="N2768" s="5">
        <f t="shared" si="86"/>
        <v>6045</v>
      </c>
      <c r="O2768" cm="1">
        <f t="array" ref="O2768:R2768">_xlfn.XLOOKUP($B2768,'Raw -orders'!$A:$A,'Raw -orders'!$B:$E)</f>
        <v>49</v>
      </c>
      <c r="P2768">
        <v>16753</v>
      </c>
      <c r="Q2768" s="1">
        <v>44261</v>
      </c>
      <c r="R2768" s="1">
        <v>44269</v>
      </c>
      <c r="S2768" t="str" cm="1">
        <f t="array" ref="S2768:Z2768">_xlfn.XLOOKUP($O2768,'Raw - customers'!$A:$A,'Raw - customers'!$B:$I)</f>
        <v>Shanna Pietrzyk</v>
      </c>
      <c r="T2768" t="str">
        <v>Female</v>
      </c>
      <c r="U2768">
        <v>56</v>
      </c>
      <c r="V2768" t="str">
        <v>30 Watson WayApt. 179</v>
      </c>
      <c r="W2768">
        <v>2511</v>
      </c>
      <c r="X2768" t="str">
        <v>Port Alyssa</v>
      </c>
      <c r="Y2768" t="str">
        <v>Queensland</v>
      </c>
      <c r="Z2768" t="str">
        <v>Australia</v>
      </c>
      <c r="AA2768">
        <v>3</v>
      </c>
      <c r="AB2768" s="3" t="str">
        <f t="shared" si="87"/>
        <v>0 to 10</v>
      </c>
      <c r="AM2768" s="6">
        <v>49</v>
      </c>
      <c r="AN2768" s="6" t="s">
        <v>1355</v>
      </c>
    </row>
    <row r="2769" spans="1:40" x14ac:dyDescent="0.25">
      <c r="A2769">
        <v>2767</v>
      </c>
      <c r="B2769">
        <v>554</v>
      </c>
      <c r="C2769">
        <v>1127</v>
      </c>
      <c r="D2769">
        <v>102</v>
      </c>
      <c r="E2769">
        <v>3</v>
      </c>
      <c r="F2769">
        <v>306</v>
      </c>
      <c r="G2769">
        <v>1</v>
      </c>
      <c r="H2769" t="str">
        <f>VLOOKUP($C2769,'Raw-products'!$A$2:$H$1261,MATCH(H$1,'Raw-products'!$A$1:$H$1,0))</f>
        <v>Trousers</v>
      </c>
      <c r="I2769" t="str">
        <f>VLOOKUP($C2769,'Raw-products'!$A$2:$H$1261,MATCH(I$1,'Raw-products'!$A$1:$H$1,0))</f>
        <v>Cargo Pants</v>
      </c>
      <c r="J2769" t="str">
        <f>VLOOKUP($C2769,'Raw-products'!$A$2:$H$1261,MATCH(J$1,'Raw-products'!$A$1:$H$1,0))</f>
        <v>M</v>
      </c>
      <c r="K2769" t="str">
        <f>VLOOKUP($C2769,'Raw-products'!$A$2:$H$1261,MATCH(K$1,'Raw-products'!$A$1:$H$1,0))</f>
        <v>orange</v>
      </c>
      <c r="L2769">
        <f>VLOOKUP($C2769,'Raw-products'!$A$2:$H$1261,MATCH(L$1,'Raw-products'!$A$1:$H$1,0))</f>
        <v>106</v>
      </c>
      <c r="M2769">
        <f>VLOOKUP($C2769,'Raw-products'!$A$2:$H$1261,MATCH(M$1,'Raw-products'!$A$1:$H$1,0))</f>
        <v>51</v>
      </c>
      <c r="N2769" s="5">
        <f t="shared" si="86"/>
        <v>5406</v>
      </c>
      <c r="O2769" cm="1">
        <f t="array" ref="O2769:R2769">_xlfn.XLOOKUP($B2769,'Raw -orders'!$A:$A,'Raw -orders'!$B:$E)</f>
        <v>842</v>
      </c>
      <c r="P2769">
        <v>28264</v>
      </c>
      <c r="Q2769" s="1">
        <v>44323</v>
      </c>
      <c r="R2769" s="1">
        <v>44342</v>
      </c>
      <c r="S2769" t="str" cm="1">
        <f t="array" ref="S2769:Z2769">_xlfn.XLOOKUP($O2769,'Raw - customers'!$A:$A,'Raw - customers'!$B:$I)</f>
        <v>Millicent Stedson</v>
      </c>
      <c r="T2769" t="str">
        <v>Polygender</v>
      </c>
      <c r="U2769">
        <v>70</v>
      </c>
      <c r="V2769" t="str">
        <v>735 Goldner AvenueSuite 768</v>
      </c>
      <c r="W2769">
        <v>8388</v>
      </c>
      <c r="X2769" t="str">
        <v>Port Kiara</v>
      </c>
      <c r="Y2769" t="str">
        <v>Western Australia</v>
      </c>
      <c r="Z2769" t="str">
        <v>Australia</v>
      </c>
      <c r="AA2769">
        <v>5</v>
      </c>
      <c r="AB2769" s="3" t="str">
        <f t="shared" si="87"/>
        <v>10 to 20</v>
      </c>
      <c r="AM2769" s="6">
        <v>842</v>
      </c>
      <c r="AN2769" s="6" t="s">
        <v>1377</v>
      </c>
    </row>
    <row r="2770" spans="1:40" x14ac:dyDescent="0.25">
      <c r="A2770">
        <v>2768</v>
      </c>
      <c r="B2770">
        <v>554</v>
      </c>
      <c r="C2770">
        <v>870</v>
      </c>
      <c r="D2770">
        <v>113</v>
      </c>
      <c r="E2770">
        <v>2</v>
      </c>
      <c r="F2770">
        <v>226</v>
      </c>
      <c r="G2770">
        <v>1</v>
      </c>
      <c r="H2770" t="str">
        <f>VLOOKUP($C2770,'Raw-products'!$A$2:$H$1261,MATCH(H$1,'Raw-products'!$A$1:$H$1,0))</f>
        <v>Trousers</v>
      </c>
      <c r="I2770" t="str">
        <f>VLOOKUP($C2770,'Raw-products'!$A$2:$H$1261,MATCH(I$1,'Raw-products'!$A$1:$H$1,0))</f>
        <v>Chinos</v>
      </c>
      <c r="J2770" t="str">
        <f>VLOOKUP($C2770,'Raw-products'!$A$2:$H$1261,MATCH(J$1,'Raw-products'!$A$1:$H$1,0))</f>
        <v>XS</v>
      </c>
      <c r="K2770" t="str">
        <f>VLOOKUP($C2770,'Raw-products'!$A$2:$H$1261,MATCH(K$1,'Raw-products'!$A$1:$H$1,0))</f>
        <v>violet</v>
      </c>
      <c r="L2770">
        <f>VLOOKUP($C2770,'Raw-products'!$A$2:$H$1261,MATCH(L$1,'Raw-products'!$A$1:$H$1,0))</f>
        <v>100</v>
      </c>
      <c r="M2770">
        <f>VLOOKUP($C2770,'Raw-products'!$A$2:$H$1261,MATCH(M$1,'Raw-products'!$A$1:$H$1,0))</f>
        <v>72</v>
      </c>
      <c r="N2770" s="5">
        <f t="shared" si="86"/>
        <v>7200</v>
      </c>
      <c r="O2770" cm="1">
        <f t="array" ref="O2770:R2770">_xlfn.XLOOKUP($B2770,'Raw -orders'!$A:$A,'Raw -orders'!$B:$E)</f>
        <v>842</v>
      </c>
      <c r="P2770">
        <v>28264</v>
      </c>
      <c r="Q2770" s="1">
        <v>44323</v>
      </c>
      <c r="R2770" s="1">
        <v>44342</v>
      </c>
      <c r="S2770" t="str" cm="1">
        <f t="array" ref="S2770:Z2770">_xlfn.XLOOKUP($O2770,'Raw - customers'!$A:$A,'Raw - customers'!$B:$I)</f>
        <v>Millicent Stedson</v>
      </c>
      <c r="T2770" t="str">
        <v>Polygender</v>
      </c>
      <c r="U2770">
        <v>70</v>
      </c>
      <c r="V2770" t="str">
        <v>735 Goldner AvenueSuite 768</v>
      </c>
      <c r="W2770">
        <v>8388</v>
      </c>
      <c r="X2770" t="str">
        <v>Port Kiara</v>
      </c>
      <c r="Y2770" t="str">
        <v>Western Australia</v>
      </c>
      <c r="Z2770" t="str">
        <v>Australia</v>
      </c>
      <c r="AA2770">
        <v>5</v>
      </c>
      <c r="AB2770" s="3" t="str">
        <f t="shared" si="87"/>
        <v>10 to 20</v>
      </c>
      <c r="AM2770" s="6">
        <v>842</v>
      </c>
      <c r="AN2770" s="6" t="s">
        <v>1377</v>
      </c>
    </row>
    <row r="2771" spans="1:40" x14ac:dyDescent="0.25">
      <c r="A2771">
        <v>2769</v>
      </c>
      <c r="B2771">
        <v>555</v>
      </c>
      <c r="C2771">
        <v>282</v>
      </c>
      <c r="D2771">
        <v>105</v>
      </c>
      <c r="E2771">
        <v>2</v>
      </c>
      <c r="F2771">
        <v>210</v>
      </c>
      <c r="G2771">
        <v>1</v>
      </c>
      <c r="H2771" t="str">
        <f>VLOOKUP($C2771,'Raw-products'!$A$2:$H$1261,MATCH(H$1,'Raw-products'!$A$1:$H$1,0))</f>
        <v>Shirt</v>
      </c>
      <c r="I2771" t="str">
        <f>VLOOKUP($C2771,'Raw-products'!$A$2:$H$1261,MATCH(I$1,'Raw-products'!$A$1:$H$1,0))</f>
        <v>Cuban Collar</v>
      </c>
      <c r="J2771" t="str">
        <f>VLOOKUP($C2771,'Raw-products'!$A$2:$H$1261,MATCH(J$1,'Raw-products'!$A$1:$H$1,0))</f>
        <v>M</v>
      </c>
      <c r="K2771" t="str">
        <f>VLOOKUP($C2771,'Raw-products'!$A$2:$H$1261,MATCH(K$1,'Raw-products'!$A$1:$H$1,0))</f>
        <v>red</v>
      </c>
      <c r="L2771">
        <f>VLOOKUP($C2771,'Raw-products'!$A$2:$H$1261,MATCH(L$1,'Raw-products'!$A$1:$H$1,0))</f>
        <v>93</v>
      </c>
      <c r="M2771">
        <f>VLOOKUP($C2771,'Raw-products'!$A$2:$H$1261,MATCH(M$1,'Raw-products'!$A$1:$H$1,0))</f>
        <v>53</v>
      </c>
      <c r="N2771" s="5">
        <f t="shared" si="86"/>
        <v>4929</v>
      </c>
      <c r="O2771" cm="1">
        <f t="array" ref="O2771:R2771">_xlfn.XLOOKUP($B2771,'Raw -orders'!$A:$A,'Raw -orders'!$B:$E)</f>
        <v>922</v>
      </c>
      <c r="P2771">
        <v>42350</v>
      </c>
      <c r="Q2771" s="1">
        <v>44442</v>
      </c>
      <c r="R2771" s="1">
        <v>44448</v>
      </c>
      <c r="S2771" t="str" cm="1">
        <f t="array" ref="S2771:Z2771">_xlfn.XLOOKUP($O2771,'Raw - customers'!$A:$A,'Raw - customers'!$B:$I)</f>
        <v>Adena Venn</v>
      </c>
      <c r="T2771" t="str">
        <v>Polygender</v>
      </c>
      <c r="U2771">
        <v>53</v>
      </c>
      <c r="V2771" t="str">
        <v>048 Kayla RoadSuite 099</v>
      </c>
      <c r="W2771">
        <v>839</v>
      </c>
      <c r="X2771" t="str">
        <v>Jordanburgh</v>
      </c>
      <c r="Y2771" t="str">
        <v>Victoria</v>
      </c>
      <c r="Z2771" t="str">
        <v>Australia</v>
      </c>
      <c r="AA2771">
        <v>9</v>
      </c>
      <c r="AB2771" s="3" t="str">
        <f t="shared" si="87"/>
        <v>0 to 10</v>
      </c>
      <c r="AM2771" s="6">
        <v>922</v>
      </c>
      <c r="AN2771" s="6" t="s">
        <v>1396</v>
      </c>
    </row>
    <row r="2772" spans="1:40" x14ac:dyDescent="0.25">
      <c r="A2772">
        <v>2770</v>
      </c>
      <c r="B2772">
        <v>555</v>
      </c>
      <c r="C2772">
        <v>358</v>
      </c>
      <c r="D2772">
        <v>94</v>
      </c>
      <c r="E2772">
        <v>2</v>
      </c>
      <c r="F2772">
        <v>188</v>
      </c>
      <c r="G2772">
        <v>1</v>
      </c>
      <c r="H2772" t="str">
        <f>VLOOKUP($C2772,'Raw-products'!$A$2:$H$1261,MATCH(H$1,'Raw-products'!$A$1:$H$1,0))</f>
        <v>Shirt</v>
      </c>
      <c r="I2772" t="str">
        <f>VLOOKUP($C2772,'Raw-products'!$A$2:$H$1261,MATCH(I$1,'Raw-products'!$A$1:$H$1,0))</f>
        <v>Henley</v>
      </c>
      <c r="J2772" t="str">
        <f>VLOOKUP($C2772,'Raw-products'!$A$2:$H$1261,MATCH(J$1,'Raw-products'!$A$1:$H$1,0))</f>
        <v>L</v>
      </c>
      <c r="K2772" t="str">
        <f>VLOOKUP($C2772,'Raw-products'!$A$2:$H$1261,MATCH(K$1,'Raw-products'!$A$1:$H$1,0))</f>
        <v>orange</v>
      </c>
      <c r="L2772">
        <f>VLOOKUP($C2772,'Raw-products'!$A$2:$H$1261,MATCH(L$1,'Raw-products'!$A$1:$H$1,0))</f>
        <v>92</v>
      </c>
      <c r="M2772">
        <f>VLOOKUP($C2772,'Raw-products'!$A$2:$H$1261,MATCH(M$1,'Raw-products'!$A$1:$H$1,0))</f>
        <v>77</v>
      </c>
      <c r="N2772" s="5">
        <f t="shared" si="86"/>
        <v>7084</v>
      </c>
      <c r="O2772" cm="1">
        <f t="array" ref="O2772:R2772">_xlfn.XLOOKUP($B2772,'Raw -orders'!$A:$A,'Raw -orders'!$B:$E)</f>
        <v>922</v>
      </c>
      <c r="P2772">
        <v>42350</v>
      </c>
      <c r="Q2772" s="1">
        <v>44442</v>
      </c>
      <c r="R2772" s="1">
        <v>44448</v>
      </c>
      <c r="S2772" t="str" cm="1">
        <f t="array" ref="S2772:Z2772">_xlfn.XLOOKUP($O2772,'Raw - customers'!$A:$A,'Raw - customers'!$B:$I)</f>
        <v>Adena Venn</v>
      </c>
      <c r="T2772" t="str">
        <v>Polygender</v>
      </c>
      <c r="U2772">
        <v>53</v>
      </c>
      <c r="V2772" t="str">
        <v>048 Kayla RoadSuite 099</v>
      </c>
      <c r="W2772">
        <v>839</v>
      </c>
      <c r="X2772" t="str">
        <v>Jordanburgh</v>
      </c>
      <c r="Y2772" t="str">
        <v>Victoria</v>
      </c>
      <c r="Z2772" t="str">
        <v>Australia</v>
      </c>
      <c r="AA2772">
        <v>9</v>
      </c>
      <c r="AB2772" s="3" t="str">
        <f t="shared" si="87"/>
        <v>0 to 10</v>
      </c>
      <c r="AM2772" s="6">
        <v>922</v>
      </c>
      <c r="AN2772" s="6" t="s">
        <v>1396</v>
      </c>
    </row>
    <row r="2773" spans="1:40" x14ac:dyDescent="0.25">
      <c r="A2773">
        <v>2771</v>
      </c>
      <c r="B2773">
        <v>555</v>
      </c>
      <c r="C2773">
        <v>575</v>
      </c>
      <c r="D2773">
        <v>100</v>
      </c>
      <c r="E2773">
        <v>1</v>
      </c>
      <c r="F2773">
        <v>100</v>
      </c>
      <c r="G2773">
        <v>1</v>
      </c>
      <c r="H2773" t="str">
        <f>VLOOKUP($C2773,'Raw-products'!$A$2:$H$1261,MATCH(H$1,'Raw-products'!$A$1:$H$1,0))</f>
        <v>Jacket</v>
      </c>
      <c r="I2773" t="str">
        <f>VLOOKUP($C2773,'Raw-products'!$A$2:$H$1261,MATCH(I$1,'Raw-products'!$A$1:$H$1,0))</f>
        <v>Bomber</v>
      </c>
      <c r="J2773" t="str">
        <f>VLOOKUP($C2773,'Raw-products'!$A$2:$H$1261,MATCH(J$1,'Raw-products'!$A$1:$H$1,0))</f>
        <v>XS</v>
      </c>
      <c r="K2773" t="str">
        <f>VLOOKUP($C2773,'Raw-products'!$A$2:$H$1261,MATCH(K$1,'Raw-products'!$A$1:$H$1,0))</f>
        <v>green</v>
      </c>
      <c r="L2773">
        <f>VLOOKUP($C2773,'Raw-products'!$A$2:$H$1261,MATCH(L$1,'Raw-products'!$A$1:$H$1,0))</f>
        <v>90</v>
      </c>
      <c r="M2773">
        <f>VLOOKUP($C2773,'Raw-products'!$A$2:$H$1261,MATCH(M$1,'Raw-products'!$A$1:$H$1,0))</f>
        <v>48</v>
      </c>
      <c r="N2773" s="5">
        <f t="shared" si="86"/>
        <v>4320</v>
      </c>
      <c r="O2773" cm="1">
        <f t="array" ref="O2773:R2773">_xlfn.XLOOKUP($B2773,'Raw -orders'!$A:$A,'Raw -orders'!$B:$E)</f>
        <v>922</v>
      </c>
      <c r="P2773">
        <v>42350</v>
      </c>
      <c r="Q2773" s="1">
        <v>44442</v>
      </c>
      <c r="R2773" s="1">
        <v>44448</v>
      </c>
      <c r="S2773" t="str" cm="1">
        <f t="array" ref="S2773:Z2773">_xlfn.XLOOKUP($O2773,'Raw - customers'!$A:$A,'Raw - customers'!$B:$I)</f>
        <v>Adena Venn</v>
      </c>
      <c r="T2773" t="str">
        <v>Polygender</v>
      </c>
      <c r="U2773">
        <v>53</v>
      </c>
      <c r="V2773" t="str">
        <v>048 Kayla RoadSuite 099</v>
      </c>
      <c r="W2773">
        <v>839</v>
      </c>
      <c r="X2773" t="str">
        <v>Jordanburgh</v>
      </c>
      <c r="Y2773" t="str">
        <v>Victoria</v>
      </c>
      <c r="Z2773" t="str">
        <v>Australia</v>
      </c>
      <c r="AA2773">
        <v>9</v>
      </c>
      <c r="AB2773" s="3" t="str">
        <f t="shared" si="87"/>
        <v>0 to 10</v>
      </c>
      <c r="AM2773" s="6">
        <v>922</v>
      </c>
      <c r="AN2773" s="6" t="s">
        <v>1396</v>
      </c>
    </row>
    <row r="2774" spans="1:40" x14ac:dyDescent="0.25">
      <c r="A2774">
        <v>2772</v>
      </c>
      <c r="B2774">
        <v>555</v>
      </c>
      <c r="C2774">
        <v>526</v>
      </c>
      <c r="D2774">
        <v>98</v>
      </c>
      <c r="E2774">
        <v>3</v>
      </c>
      <c r="F2774">
        <v>294</v>
      </c>
      <c r="G2774">
        <v>1</v>
      </c>
      <c r="H2774" t="str">
        <f>VLOOKUP($C2774,'Raw-products'!$A$2:$H$1261,MATCH(H$1,'Raw-products'!$A$1:$H$1,0))</f>
        <v>Jacket</v>
      </c>
      <c r="I2774" t="str">
        <f>VLOOKUP($C2774,'Raw-products'!$A$2:$H$1261,MATCH(I$1,'Raw-products'!$A$1:$H$1,0))</f>
        <v>Leather</v>
      </c>
      <c r="J2774" t="str">
        <f>VLOOKUP($C2774,'Raw-products'!$A$2:$H$1261,MATCH(J$1,'Raw-products'!$A$1:$H$1,0))</f>
        <v>S</v>
      </c>
      <c r="K2774" t="str">
        <f>VLOOKUP($C2774,'Raw-products'!$A$2:$H$1261,MATCH(K$1,'Raw-products'!$A$1:$H$1,0))</f>
        <v>red</v>
      </c>
      <c r="L2774">
        <f>VLOOKUP($C2774,'Raw-products'!$A$2:$H$1261,MATCH(L$1,'Raw-products'!$A$1:$H$1,0))</f>
        <v>113</v>
      </c>
      <c r="M2774">
        <f>VLOOKUP($C2774,'Raw-products'!$A$2:$H$1261,MATCH(M$1,'Raw-products'!$A$1:$H$1,0))</f>
        <v>80</v>
      </c>
      <c r="N2774" s="5">
        <f t="shared" si="86"/>
        <v>9040</v>
      </c>
      <c r="O2774" cm="1">
        <f t="array" ref="O2774:R2774">_xlfn.XLOOKUP($B2774,'Raw -orders'!$A:$A,'Raw -orders'!$B:$E)</f>
        <v>922</v>
      </c>
      <c r="P2774">
        <v>42350</v>
      </c>
      <c r="Q2774" s="1">
        <v>44442</v>
      </c>
      <c r="R2774" s="1">
        <v>44448</v>
      </c>
      <c r="S2774" t="str" cm="1">
        <f t="array" ref="S2774:Z2774">_xlfn.XLOOKUP($O2774,'Raw - customers'!$A:$A,'Raw - customers'!$B:$I)</f>
        <v>Adena Venn</v>
      </c>
      <c r="T2774" t="str">
        <v>Polygender</v>
      </c>
      <c r="U2774">
        <v>53</v>
      </c>
      <c r="V2774" t="str">
        <v>048 Kayla RoadSuite 099</v>
      </c>
      <c r="W2774">
        <v>839</v>
      </c>
      <c r="X2774" t="str">
        <v>Jordanburgh</v>
      </c>
      <c r="Y2774" t="str">
        <v>Victoria</v>
      </c>
      <c r="Z2774" t="str">
        <v>Australia</v>
      </c>
      <c r="AA2774">
        <v>9</v>
      </c>
      <c r="AB2774" s="3" t="str">
        <f t="shared" si="87"/>
        <v>0 to 10</v>
      </c>
      <c r="AM2774" s="6">
        <v>922</v>
      </c>
      <c r="AN2774" s="6" t="s">
        <v>1396</v>
      </c>
    </row>
    <row r="2775" spans="1:40" x14ac:dyDescent="0.25">
      <c r="A2775">
        <v>2773</v>
      </c>
      <c r="B2775">
        <v>555</v>
      </c>
      <c r="C2775">
        <v>3</v>
      </c>
      <c r="D2775">
        <v>96</v>
      </c>
      <c r="E2775">
        <v>1</v>
      </c>
      <c r="F2775">
        <v>96</v>
      </c>
      <c r="G2775">
        <v>1</v>
      </c>
      <c r="H2775" t="str">
        <f>VLOOKUP($C2775,'Raw-products'!$A$2:$H$1261,MATCH(H$1,'Raw-products'!$A$1:$H$1,0))</f>
        <v>Shirt</v>
      </c>
      <c r="I2775" t="str">
        <f>VLOOKUP($C2775,'Raw-products'!$A$2:$H$1261,MATCH(I$1,'Raw-products'!$A$1:$H$1,0))</f>
        <v>Oxford Cloth</v>
      </c>
      <c r="J2775" t="str">
        <f>VLOOKUP($C2775,'Raw-products'!$A$2:$H$1261,MATCH(J$1,'Raw-products'!$A$1:$H$1,0))</f>
        <v>L</v>
      </c>
      <c r="K2775" t="str">
        <f>VLOOKUP($C2775,'Raw-products'!$A$2:$H$1261,MATCH(K$1,'Raw-products'!$A$1:$H$1,0))</f>
        <v>red</v>
      </c>
      <c r="L2775">
        <f>VLOOKUP($C2775,'Raw-products'!$A$2:$H$1261,MATCH(L$1,'Raw-products'!$A$1:$H$1,0))</f>
        <v>114</v>
      </c>
      <c r="M2775">
        <f>VLOOKUP($C2775,'Raw-products'!$A$2:$H$1261,MATCH(M$1,'Raw-products'!$A$1:$H$1,0))</f>
        <v>69</v>
      </c>
      <c r="N2775" s="5">
        <f t="shared" si="86"/>
        <v>7866</v>
      </c>
      <c r="O2775" cm="1">
        <f t="array" ref="O2775:R2775">_xlfn.XLOOKUP($B2775,'Raw -orders'!$A:$A,'Raw -orders'!$B:$E)</f>
        <v>922</v>
      </c>
      <c r="P2775">
        <v>42350</v>
      </c>
      <c r="Q2775" s="1">
        <v>44442</v>
      </c>
      <c r="R2775" s="1">
        <v>44448</v>
      </c>
      <c r="S2775" t="str" cm="1">
        <f t="array" ref="S2775:Z2775">_xlfn.XLOOKUP($O2775,'Raw - customers'!$A:$A,'Raw - customers'!$B:$I)</f>
        <v>Adena Venn</v>
      </c>
      <c r="T2775" t="str">
        <v>Polygender</v>
      </c>
      <c r="U2775">
        <v>53</v>
      </c>
      <c r="V2775" t="str">
        <v>048 Kayla RoadSuite 099</v>
      </c>
      <c r="W2775">
        <v>839</v>
      </c>
      <c r="X2775" t="str">
        <v>Jordanburgh</v>
      </c>
      <c r="Y2775" t="str">
        <v>Victoria</v>
      </c>
      <c r="Z2775" t="str">
        <v>Australia</v>
      </c>
      <c r="AA2775">
        <v>9</v>
      </c>
      <c r="AB2775" s="3" t="str">
        <f t="shared" si="87"/>
        <v>0 to 10</v>
      </c>
      <c r="AM2775" s="6">
        <v>922</v>
      </c>
      <c r="AN2775" s="6" t="s">
        <v>1396</v>
      </c>
    </row>
    <row r="2776" spans="1:40" x14ac:dyDescent="0.25">
      <c r="A2776">
        <v>2774</v>
      </c>
      <c r="B2776">
        <v>555</v>
      </c>
      <c r="C2776">
        <v>928</v>
      </c>
      <c r="D2776">
        <v>96</v>
      </c>
      <c r="E2776">
        <v>1</v>
      </c>
      <c r="F2776">
        <v>96</v>
      </c>
      <c r="G2776">
        <v>1</v>
      </c>
      <c r="H2776" t="str">
        <f>VLOOKUP($C2776,'Raw-products'!$A$2:$H$1261,MATCH(H$1,'Raw-products'!$A$1:$H$1,0))</f>
        <v>Trousers</v>
      </c>
      <c r="I2776" t="str">
        <f>VLOOKUP($C2776,'Raw-products'!$A$2:$H$1261,MATCH(I$1,'Raw-products'!$A$1:$H$1,0))</f>
        <v>Drawstring</v>
      </c>
      <c r="J2776" t="str">
        <f>VLOOKUP($C2776,'Raw-products'!$A$2:$H$1261,MATCH(J$1,'Raw-products'!$A$1:$H$1,0))</f>
        <v>L</v>
      </c>
      <c r="K2776" t="str">
        <f>VLOOKUP($C2776,'Raw-products'!$A$2:$H$1261,MATCH(K$1,'Raw-products'!$A$1:$H$1,0))</f>
        <v>green</v>
      </c>
      <c r="L2776">
        <f>VLOOKUP($C2776,'Raw-products'!$A$2:$H$1261,MATCH(L$1,'Raw-products'!$A$1:$H$1,0))</f>
        <v>104</v>
      </c>
      <c r="M2776">
        <f>VLOOKUP($C2776,'Raw-products'!$A$2:$H$1261,MATCH(M$1,'Raw-products'!$A$1:$H$1,0))</f>
        <v>43</v>
      </c>
      <c r="N2776" s="5">
        <f t="shared" si="86"/>
        <v>4472</v>
      </c>
      <c r="O2776" cm="1">
        <f t="array" ref="O2776:R2776">_xlfn.XLOOKUP($B2776,'Raw -orders'!$A:$A,'Raw -orders'!$B:$E)</f>
        <v>922</v>
      </c>
      <c r="P2776">
        <v>42350</v>
      </c>
      <c r="Q2776" s="1">
        <v>44442</v>
      </c>
      <c r="R2776" s="1">
        <v>44448</v>
      </c>
      <c r="S2776" t="str" cm="1">
        <f t="array" ref="S2776:Z2776">_xlfn.XLOOKUP($O2776,'Raw - customers'!$A:$A,'Raw - customers'!$B:$I)</f>
        <v>Adena Venn</v>
      </c>
      <c r="T2776" t="str">
        <v>Polygender</v>
      </c>
      <c r="U2776">
        <v>53</v>
      </c>
      <c r="V2776" t="str">
        <v>048 Kayla RoadSuite 099</v>
      </c>
      <c r="W2776">
        <v>839</v>
      </c>
      <c r="X2776" t="str">
        <v>Jordanburgh</v>
      </c>
      <c r="Y2776" t="str">
        <v>Victoria</v>
      </c>
      <c r="Z2776" t="str">
        <v>Australia</v>
      </c>
      <c r="AA2776">
        <v>9</v>
      </c>
      <c r="AB2776" s="3" t="str">
        <f t="shared" si="87"/>
        <v>0 to 10</v>
      </c>
      <c r="AM2776" s="6">
        <v>922</v>
      </c>
      <c r="AN2776" s="6" t="s">
        <v>1396</v>
      </c>
    </row>
    <row r="2777" spans="1:40" x14ac:dyDescent="0.25">
      <c r="A2777">
        <v>2775</v>
      </c>
      <c r="B2777">
        <v>556</v>
      </c>
      <c r="C2777">
        <v>202</v>
      </c>
      <c r="D2777">
        <v>98</v>
      </c>
      <c r="E2777">
        <v>2</v>
      </c>
      <c r="F2777">
        <v>196</v>
      </c>
      <c r="G2777">
        <v>1</v>
      </c>
      <c r="H2777" t="str">
        <f>VLOOKUP($C2777,'Raw-products'!$A$2:$H$1261,MATCH(H$1,'Raw-products'!$A$1:$H$1,0))</f>
        <v>Shirt</v>
      </c>
      <c r="I2777" t="str">
        <f>VLOOKUP($C2777,'Raw-products'!$A$2:$H$1261,MATCH(I$1,'Raw-products'!$A$1:$H$1,0))</f>
        <v>Camp Collared</v>
      </c>
      <c r="J2777" t="str">
        <f>VLOOKUP($C2777,'Raw-products'!$A$2:$H$1261,MATCH(J$1,'Raw-products'!$A$1:$H$1,0))</f>
        <v>M</v>
      </c>
      <c r="K2777" t="str">
        <f>VLOOKUP($C2777,'Raw-products'!$A$2:$H$1261,MATCH(K$1,'Raw-products'!$A$1:$H$1,0))</f>
        <v>indigo</v>
      </c>
      <c r="L2777">
        <f>VLOOKUP($C2777,'Raw-products'!$A$2:$H$1261,MATCH(L$1,'Raw-products'!$A$1:$H$1,0))</f>
        <v>112</v>
      </c>
      <c r="M2777">
        <f>VLOOKUP($C2777,'Raw-products'!$A$2:$H$1261,MATCH(M$1,'Raw-products'!$A$1:$H$1,0))</f>
        <v>52</v>
      </c>
      <c r="N2777" s="5">
        <f t="shared" si="86"/>
        <v>5824</v>
      </c>
      <c r="O2777" cm="1">
        <f t="array" ref="O2777:R2777">_xlfn.XLOOKUP($B2777,'Raw -orders'!$A:$A,'Raw -orders'!$B:$E)</f>
        <v>566</v>
      </c>
      <c r="P2777">
        <v>40530</v>
      </c>
      <c r="Q2777" s="1">
        <v>44407</v>
      </c>
      <c r="R2777" s="1">
        <v>44409</v>
      </c>
      <c r="S2777" t="str" cm="1">
        <f t="array" ref="S2777:Z2777">_xlfn.XLOOKUP($O2777,'Raw - customers'!$A:$A,'Raw - customers'!$B:$I)</f>
        <v>Melissa Partkya</v>
      </c>
      <c r="T2777" t="str">
        <v>Male</v>
      </c>
      <c r="U2777">
        <v>23</v>
      </c>
      <c r="V2777" t="str">
        <v>95 Rice Station StSuite 985</v>
      </c>
      <c r="W2777">
        <v>2919</v>
      </c>
      <c r="X2777" t="str">
        <v>O'keefeton</v>
      </c>
      <c r="Y2777" t="str">
        <v>Tasmania</v>
      </c>
      <c r="Z2777" t="str">
        <v>Australia</v>
      </c>
      <c r="AA2777">
        <v>7</v>
      </c>
      <c r="AB2777" s="3" t="str">
        <f t="shared" si="87"/>
        <v>0 to 10</v>
      </c>
      <c r="AM2777" s="6">
        <v>566</v>
      </c>
      <c r="AN2777" s="6" t="s">
        <v>1414</v>
      </c>
    </row>
    <row r="2778" spans="1:40" x14ac:dyDescent="0.25">
      <c r="A2778">
        <v>2776</v>
      </c>
      <c r="B2778">
        <v>556</v>
      </c>
      <c r="C2778">
        <v>459</v>
      </c>
      <c r="D2778">
        <v>118</v>
      </c>
      <c r="E2778">
        <v>2</v>
      </c>
      <c r="F2778">
        <v>236</v>
      </c>
      <c r="G2778">
        <v>1</v>
      </c>
      <c r="H2778" t="str">
        <f>VLOOKUP($C2778,'Raw-products'!$A$2:$H$1261,MATCH(H$1,'Raw-products'!$A$1:$H$1,0))</f>
        <v>Jacket</v>
      </c>
      <c r="I2778" t="str">
        <f>VLOOKUP($C2778,'Raw-products'!$A$2:$H$1261,MATCH(I$1,'Raw-products'!$A$1:$H$1,0))</f>
        <v>Puffer</v>
      </c>
      <c r="J2778" t="str">
        <f>VLOOKUP($C2778,'Raw-products'!$A$2:$H$1261,MATCH(J$1,'Raw-products'!$A$1:$H$1,0))</f>
        <v>XL</v>
      </c>
      <c r="K2778" t="str">
        <f>VLOOKUP($C2778,'Raw-products'!$A$2:$H$1261,MATCH(K$1,'Raw-products'!$A$1:$H$1,0))</f>
        <v>red</v>
      </c>
      <c r="L2778">
        <f>VLOOKUP($C2778,'Raw-products'!$A$2:$H$1261,MATCH(L$1,'Raw-products'!$A$1:$H$1,0))</f>
        <v>110</v>
      </c>
      <c r="M2778">
        <f>VLOOKUP($C2778,'Raw-products'!$A$2:$H$1261,MATCH(M$1,'Raw-products'!$A$1:$H$1,0))</f>
        <v>41</v>
      </c>
      <c r="N2778" s="5">
        <f t="shared" si="86"/>
        <v>4510</v>
      </c>
      <c r="O2778" cm="1">
        <f t="array" ref="O2778:R2778">_xlfn.XLOOKUP($B2778,'Raw -orders'!$A:$A,'Raw -orders'!$B:$E)</f>
        <v>566</v>
      </c>
      <c r="P2778">
        <v>40530</v>
      </c>
      <c r="Q2778" s="1">
        <v>44407</v>
      </c>
      <c r="R2778" s="1">
        <v>44409</v>
      </c>
      <c r="S2778" t="str" cm="1">
        <f t="array" ref="S2778:Z2778">_xlfn.XLOOKUP($O2778,'Raw - customers'!$A:$A,'Raw - customers'!$B:$I)</f>
        <v>Melissa Partkya</v>
      </c>
      <c r="T2778" t="str">
        <v>Male</v>
      </c>
      <c r="U2778">
        <v>23</v>
      </c>
      <c r="V2778" t="str">
        <v>95 Rice Station StSuite 985</v>
      </c>
      <c r="W2778">
        <v>2919</v>
      </c>
      <c r="X2778" t="str">
        <v>O'keefeton</v>
      </c>
      <c r="Y2778" t="str">
        <v>Tasmania</v>
      </c>
      <c r="Z2778" t="str">
        <v>Australia</v>
      </c>
      <c r="AA2778">
        <v>7</v>
      </c>
      <c r="AB2778" s="3" t="str">
        <f t="shared" si="87"/>
        <v>0 to 10</v>
      </c>
      <c r="AM2778" s="6">
        <v>566</v>
      </c>
      <c r="AN2778" s="6" t="s">
        <v>1414</v>
      </c>
    </row>
    <row r="2779" spans="1:40" x14ac:dyDescent="0.25">
      <c r="A2779">
        <v>2777</v>
      </c>
      <c r="B2779">
        <v>556</v>
      </c>
      <c r="C2779">
        <v>595</v>
      </c>
      <c r="D2779">
        <v>112</v>
      </c>
      <c r="E2779">
        <v>2</v>
      </c>
      <c r="F2779">
        <v>224</v>
      </c>
      <c r="G2779">
        <v>1</v>
      </c>
      <c r="H2779" t="str">
        <f>VLOOKUP($C2779,'Raw-products'!$A$2:$H$1261,MATCH(H$1,'Raw-products'!$A$1:$H$1,0))</f>
        <v>Jacket</v>
      </c>
      <c r="I2779" t="str">
        <f>VLOOKUP($C2779,'Raw-products'!$A$2:$H$1261,MATCH(I$1,'Raw-products'!$A$1:$H$1,0))</f>
        <v>Cardigan</v>
      </c>
      <c r="J2779" t="str">
        <f>VLOOKUP($C2779,'Raw-products'!$A$2:$H$1261,MATCH(J$1,'Raw-products'!$A$1:$H$1,0))</f>
        <v>XS</v>
      </c>
      <c r="K2779" t="str">
        <f>VLOOKUP($C2779,'Raw-products'!$A$2:$H$1261,MATCH(K$1,'Raw-products'!$A$1:$H$1,0))</f>
        <v>red</v>
      </c>
      <c r="L2779">
        <f>VLOOKUP($C2779,'Raw-products'!$A$2:$H$1261,MATCH(L$1,'Raw-products'!$A$1:$H$1,0))</f>
        <v>118</v>
      </c>
      <c r="M2779">
        <f>VLOOKUP($C2779,'Raw-products'!$A$2:$H$1261,MATCH(M$1,'Raw-products'!$A$1:$H$1,0))</f>
        <v>51</v>
      </c>
      <c r="N2779" s="5">
        <f t="shared" si="86"/>
        <v>6018</v>
      </c>
      <c r="O2779" cm="1">
        <f t="array" ref="O2779:R2779">_xlfn.XLOOKUP($B2779,'Raw -orders'!$A:$A,'Raw -orders'!$B:$E)</f>
        <v>566</v>
      </c>
      <c r="P2779">
        <v>40530</v>
      </c>
      <c r="Q2779" s="1">
        <v>44407</v>
      </c>
      <c r="R2779" s="1">
        <v>44409</v>
      </c>
      <c r="S2779" t="str" cm="1">
        <f t="array" ref="S2779:Z2779">_xlfn.XLOOKUP($O2779,'Raw - customers'!$A:$A,'Raw - customers'!$B:$I)</f>
        <v>Melissa Partkya</v>
      </c>
      <c r="T2779" t="str">
        <v>Male</v>
      </c>
      <c r="U2779">
        <v>23</v>
      </c>
      <c r="V2779" t="str">
        <v>95 Rice Station StSuite 985</v>
      </c>
      <c r="W2779">
        <v>2919</v>
      </c>
      <c r="X2779" t="str">
        <v>O'keefeton</v>
      </c>
      <c r="Y2779" t="str">
        <v>Tasmania</v>
      </c>
      <c r="Z2779" t="str">
        <v>Australia</v>
      </c>
      <c r="AA2779">
        <v>7</v>
      </c>
      <c r="AB2779" s="3" t="str">
        <f t="shared" si="87"/>
        <v>0 to 10</v>
      </c>
      <c r="AM2779" s="6">
        <v>566</v>
      </c>
      <c r="AN2779" s="6" t="s">
        <v>1414</v>
      </c>
    </row>
    <row r="2780" spans="1:40" x14ac:dyDescent="0.25">
      <c r="A2780">
        <v>2778</v>
      </c>
      <c r="B2780">
        <v>556</v>
      </c>
      <c r="C2780">
        <v>530</v>
      </c>
      <c r="D2780">
        <v>98</v>
      </c>
      <c r="E2780">
        <v>2</v>
      </c>
      <c r="F2780">
        <v>196</v>
      </c>
      <c r="G2780">
        <v>1</v>
      </c>
      <c r="H2780" t="str">
        <f>VLOOKUP($C2780,'Raw-products'!$A$2:$H$1261,MATCH(H$1,'Raw-products'!$A$1:$H$1,0))</f>
        <v>Jacket</v>
      </c>
      <c r="I2780" t="str">
        <f>VLOOKUP($C2780,'Raw-products'!$A$2:$H$1261,MATCH(I$1,'Raw-products'!$A$1:$H$1,0))</f>
        <v>Leather</v>
      </c>
      <c r="J2780" t="str">
        <f>VLOOKUP($C2780,'Raw-products'!$A$2:$H$1261,MATCH(J$1,'Raw-products'!$A$1:$H$1,0))</f>
        <v>XS</v>
      </c>
      <c r="K2780" t="str">
        <f>VLOOKUP($C2780,'Raw-products'!$A$2:$H$1261,MATCH(K$1,'Raw-products'!$A$1:$H$1,0))</f>
        <v>orange</v>
      </c>
      <c r="L2780">
        <f>VLOOKUP($C2780,'Raw-products'!$A$2:$H$1261,MATCH(L$1,'Raw-products'!$A$1:$H$1,0))</f>
        <v>113</v>
      </c>
      <c r="M2780">
        <f>VLOOKUP($C2780,'Raw-products'!$A$2:$H$1261,MATCH(M$1,'Raw-products'!$A$1:$H$1,0))</f>
        <v>63</v>
      </c>
      <c r="N2780" s="5">
        <f t="shared" si="86"/>
        <v>7119</v>
      </c>
      <c r="O2780" cm="1">
        <f t="array" ref="O2780:R2780">_xlfn.XLOOKUP($B2780,'Raw -orders'!$A:$A,'Raw -orders'!$B:$E)</f>
        <v>566</v>
      </c>
      <c r="P2780">
        <v>40530</v>
      </c>
      <c r="Q2780" s="1">
        <v>44407</v>
      </c>
      <c r="R2780" s="1">
        <v>44409</v>
      </c>
      <c r="S2780" t="str" cm="1">
        <f t="array" ref="S2780:Z2780">_xlfn.XLOOKUP($O2780,'Raw - customers'!$A:$A,'Raw - customers'!$B:$I)</f>
        <v>Melissa Partkya</v>
      </c>
      <c r="T2780" t="str">
        <v>Male</v>
      </c>
      <c r="U2780">
        <v>23</v>
      </c>
      <c r="V2780" t="str">
        <v>95 Rice Station StSuite 985</v>
      </c>
      <c r="W2780">
        <v>2919</v>
      </c>
      <c r="X2780" t="str">
        <v>O'keefeton</v>
      </c>
      <c r="Y2780" t="str">
        <v>Tasmania</v>
      </c>
      <c r="Z2780" t="str">
        <v>Australia</v>
      </c>
      <c r="AA2780">
        <v>7</v>
      </c>
      <c r="AB2780" s="3" t="str">
        <f t="shared" si="87"/>
        <v>0 to 10</v>
      </c>
      <c r="AM2780" s="6">
        <v>566</v>
      </c>
      <c r="AN2780" s="6" t="s">
        <v>1414</v>
      </c>
    </row>
    <row r="2781" spans="1:40" x14ac:dyDescent="0.25">
      <c r="A2781">
        <v>2779</v>
      </c>
      <c r="B2781">
        <v>556</v>
      </c>
      <c r="C2781">
        <v>968</v>
      </c>
      <c r="D2781">
        <v>97</v>
      </c>
      <c r="E2781">
        <v>3</v>
      </c>
      <c r="F2781">
        <v>291</v>
      </c>
      <c r="G2781">
        <v>1</v>
      </c>
      <c r="H2781" t="str">
        <f>VLOOKUP($C2781,'Raw-products'!$A$2:$H$1261,MATCH(H$1,'Raw-products'!$A$1:$H$1,0))</f>
        <v>Trousers</v>
      </c>
      <c r="I2781" t="str">
        <f>VLOOKUP($C2781,'Raw-products'!$A$2:$H$1261,MATCH(I$1,'Raw-products'!$A$1:$H$1,0))</f>
        <v>Slim-Fit</v>
      </c>
      <c r="J2781" t="str">
        <f>VLOOKUP($C2781,'Raw-products'!$A$2:$H$1261,MATCH(J$1,'Raw-products'!$A$1:$H$1,0))</f>
        <v>L</v>
      </c>
      <c r="K2781" t="str">
        <f>VLOOKUP($C2781,'Raw-products'!$A$2:$H$1261,MATCH(K$1,'Raw-products'!$A$1:$H$1,0))</f>
        <v>blue</v>
      </c>
      <c r="L2781">
        <f>VLOOKUP($C2781,'Raw-products'!$A$2:$H$1261,MATCH(L$1,'Raw-products'!$A$1:$H$1,0))</f>
        <v>119</v>
      </c>
      <c r="M2781">
        <f>VLOOKUP($C2781,'Raw-products'!$A$2:$H$1261,MATCH(M$1,'Raw-products'!$A$1:$H$1,0))</f>
        <v>49</v>
      </c>
      <c r="N2781" s="5">
        <f t="shared" si="86"/>
        <v>5831</v>
      </c>
      <c r="O2781" cm="1">
        <f t="array" ref="O2781:R2781">_xlfn.XLOOKUP($B2781,'Raw -orders'!$A:$A,'Raw -orders'!$B:$E)</f>
        <v>566</v>
      </c>
      <c r="P2781">
        <v>40530</v>
      </c>
      <c r="Q2781" s="1">
        <v>44407</v>
      </c>
      <c r="R2781" s="1">
        <v>44409</v>
      </c>
      <c r="S2781" t="str" cm="1">
        <f t="array" ref="S2781:Z2781">_xlfn.XLOOKUP($O2781,'Raw - customers'!$A:$A,'Raw - customers'!$B:$I)</f>
        <v>Melissa Partkya</v>
      </c>
      <c r="T2781" t="str">
        <v>Male</v>
      </c>
      <c r="U2781">
        <v>23</v>
      </c>
      <c r="V2781" t="str">
        <v>95 Rice Station StSuite 985</v>
      </c>
      <c r="W2781">
        <v>2919</v>
      </c>
      <c r="X2781" t="str">
        <v>O'keefeton</v>
      </c>
      <c r="Y2781" t="str">
        <v>Tasmania</v>
      </c>
      <c r="Z2781" t="str">
        <v>Australia</v>
      </c>
      <c r="AA2781">
        <v>7</v>
      </c>
      <c r="AB2781" s="3" t="str">
        <f t="shared" si="87"/>
        <v>0 to 10</v>
      </c>
      <c r="AM2781" s="6">
        <v>566</v>
      </c>
      <c r="AN2781" s="6" t="s">
        <v>1414</v>
      </c>
    </row>
    <row r="2782" spans="1:40" x14ac:dyDescent="0.25">
      <c r="A2782">
        <v>2780</v>
      </c>
      <c r="B2782">
        <v>556</v>
      </c>
      <c r="C2782">
        <v>238</v>
      </c>
      <c r="D2782">
        <v>106</v>
      </c>
      <c r="E2782">
        <v>2</v>
      </c>
      <c r="F2782">
        <v>212</v>
      </c>
      <c r="G2782">
        <v>1</v>
      </c>
      <c r="H2782" t="str">
        <f>VLOOKUP($C2782,'Raw-products'!$A$2:$H$1261,MATCH(H$1,'Raw-products'!$A$1:$H$1,0))</f>
        <v>Shirt</v>
      </c>
      <c r="I2782" t="str">
        <f>VLOOKUP($C2782,'Raw-products'!$A$2:$H$1261,MATCH(I$1,'Raw-products'!$A$1:$H$1,0))</f>
        <v>Chambray</v>
      </c>
      <c r="J2782" t="str">
        <f>VLOOKUP($C2782,'Raw-products'!$A$2:$H$1261,MATCH(J$1,'Raw-products'!$A$1:$H$1,0))</f>
        <v>L</v>
      </c>
      <c r="K2782" t="str">
        <f>VLOOKUP($C2782,'Raw-products'!$A$2:$H$1261,MATCH(K$1,'Raw-products'!$A$1:$H$1,0))</f>
        <v>indigo</v>
      </c>
      <c r="L2782">
        <f>VLOOKUP($C2782,'Raw-products'!$A$2:$H$1261,MATCH(L$1,'Raw-products'!$A$1:$H$1,0))</f>
        <v>105</v>
      </c>
      <c r="M2782">
        <f>VLOOKUP($C2782,'Raw-products'!$A$2:$H$1261,MATCH(M$1,'Raw-products'!$A$1:$H$1,0))</f>
        <v>79</v>
      </c>
      <c r="N2782" s="5">
        <f t="shared" si="86"/>
        <v>8295</v>
      </c>
      <c r="O2782" cm="1">
        <f t="array" ref="O2782:R2782">_xlfn.XLOOKUP($B2782,'Raw -orders'!$A:$A,'Raw -orders'!$B:$E)</f>
        <v>566</v>
      </c>
      <c r="P2782">
        <v>40530</v>
      </c>
      <c r="Q2782" s="1">
        <v>44407</v>
      </c>
      <c r="R2782" s="1">
        <v>44409</v>
      </c>
      <c r="S2782" t="str" cm="1">
        <f t="array" ref="S2782:Z2782">_xlfn.XLOOKUP($O2782,'Raw - customers'!$A:$A,'Raw - customers'!$B:$I)</f>
        <v>Melissa Partkya</v>
      </c>
      <c r="T2782" t="str">
        <v>Male</v>
      </c>
      <c r="U2782">
        <v>23</v>
      </c>
      <c r="V2782" t="str">
        <v>95 Rice Station StSuite 985</v>
      </c>
      <c r="W2782">
        <v>2919</v>
      </c>
      <c r="X2782" t="str">
        <v>O'keefeton</v>
      </c>
      <c r="Y2782" t="str">
        <v>Tasmania</v>
      </c>
      <c r="Z2782" t="str">
        <v>Australia</v>
      </c>
      <c r="AA2782">
        <v>7</v>
      </c>
      <c r="AB2782" s="3" t="str">
        <f t="shared" si="87"/>
        <v>0 to 10</v>
      </c>
      <c r="AM2782" s="6">
        <v>566</v>
      </c>
      <c r="AN2782" s="6" t="s">
        <v>1414</v>
      </c>
    </row>
    <row r="2783" spans="1:40" x14ac:dyDescent="0.25">
      <c r="A2783">
        <v>2781</v>
      </c>
      <c r="B2783">
        <v>557</v>
      </c>
      <c r="C2783">
        <v>850</v>
      </c>
      <c r="D2783">
        <v>113</v>
      </c>
      <c r="E2783">
        <v>3</v>
      </c>
      <c r="F2783">
        <v>339</v>
      </c>
      <c r="G2783">
        <v>1</v>
      </c>
      <c r="H2783" t="str">
        <f>VLOOKUP($C2783,'Raw-products'!$A$2:$H$1261,MATCH(H$1,'Raw-products'!$A$1:$H$1,0))</f>
        <v>Trousers</v>
      </c>
      <c r="I2783" t="str">
        <f>VLOOKUP($C2783,'Raw-products'!$A$2:$H$1261,MATCH(I$1,'Raw-products'!$A$1:$H$1,0))</f>
        <v>Chinos</v>
      </c>
      <c r="J2783" t="str">
        <f>VLOOKUP($C2783,'Raw-products'!$A$2:$H$1261,MATCH(J$1,'Raw-products'!$A$1:$H$1,0))</f>
        <v>XS</v>
      </c>
      <c r="K2783" t="str">
        <f>VLOOKUP($C2783,'Raw-products'!$A$2:$H$1261,MATCH(K$1,'Raw-products'!$A$1:$H$1,0))</f>
        <v>yellow</v>
      </c>
      <c r="L2783">
        <f>VLOOKUP($C2783,'Raw-products'!$A$2:$H$1261,MATCH(L$1,'Raw-products'!$A$1:$H$1,0))</f>
        <v>100</v>
      </c>
      <c r="M2783">
        <f>VLOOKUP($C2783,'Raw-products'!$A$2:$H$1261,MATCH(M$1,'Raw-products'!$A$1:$H$1,0))</f>
        <v>41</v>
      </c>
      <c r="N2783" s="5">
        <f t="shared" si="86"/>
        <v>4100</v>
      </c>
      <c r="O2783" cm="1">
        <f t="array" ref="O2783:R2783">_xlfn.XLOOKUP($B2783,'Raw -orders'!$A:$A,'Raw -orders'!$B:$E)</f>
        <v>504</v>
      </c>
      <c r="P2783">
        <v>12905</v>
      </c>
      <c r="Q2783" s="1">
        <v>44305</v>
      </c>
      <c r="R2783" s="1">
        <v>44310</v>
      </c>
      <c r="S2783" t="str" cm="1">
        <f t="array" ref="S2783:Z2783">_xlfn.XLOOKUP($O2783,'Raw - customers'!$A:$A,'Raw - customers'!$B:$I)</f>
        <v>Marilyn Rontree</v>
      </c>
      <c r="T2783" t="str">
        <v>Genderqueer</v>
      </c>
      <c r="U2783">
        <v>56</v>
      </c>
      <c r="V2783" t="str">
        <v>9100 Kovacek GroveSuite 577</v>
      </c>
      <c r="W2783">
        <v>2384</v>
      </c>
      <c r="X2783" t="str">
        <v>Emilymouth</v>
      </c>
      <c r="Y2783" t="str">
        <v>Northern Territory</v>
      </c>
      <c r="Z2783" t="str">
        <v>Australia</v>
      </c>
      <c r="AA2783">
        <v>4</v>
      </c>
      <c r="AB2783" s="3" t="str">
        <f t="shared" si="87"/>
        <v>0 to 10</v>
      </c>
      <c r="AM2783" s="6">
        <v>504</v>
      </c>
      <c r="AN2783" s="6" t="s">
        <v>1339</v>
      </c>
    </row>
    <row r="2784" spans="1:40" x14ac:dyDescent="0.25">
      <c r="A2784">
        <v>2782</v>
      </c>
      <c r="B2784">
        <v>557</v>
      </c>
      <c r="C2784">
        <v>1003</v>
      </c>
      <c r="D2784">
        <v>106</v>
      </c>
      <c r="E2784">
        <v>3</v>
      </c>
      <c r="F2784">
        <v>318</v>
      </c>
      <c r="G2784">
        <v>1</v>
      </c>
      <c r="H2784" t="str">
        <f>VLOOKUP($C2784,'Raw-products'!$A$2:$H$1261,MATCH(H$1,'Raw-products'!$A$1:$H$1,0))</f>
        <v>Trousers</v>
      </c>
      <c r="I2784" t="str">
        <f>VLOOKUP($C2784,'Raw-products'!$A$2:$H$1261,MATCH(I$1,'Raw-products'!$A$1:$H$1,0))</f>
        <v>Wool</v>
      </c>
      <c r="J2784" t="str">
        <f>VLOOKUP($C2784,'Raw-products'!$A$2:$H$1261,MATCH(J$1,'Raw-products'!$A$1:$H$1,0))</f>
        <v>L</v>
      </c>
      <c r="K2784" t="str">
        <f>VLOOKUP($C2784,'Raw-products'!$A$2:$H$1261,MATCH(K$1,'Raw-products'!$A$1:$H$1,0))</f>
        <v>blue</v>
      </c>
      <c r="L2784">
        <f>VLOOKUP($C2784,'Raw-products'!$A$2:$H$1261,MATCH(L$1,'Raw-products'!$A$1:$H$1,0))</f>
        <v>111</v>
      </c>
      <c r="M2784">
        <f>VLOOKUP($C2784,'Raw-products'!$A$2:$H$1261,MATCH(M$1,'Raw-products'!$A$1:$H$1,0))</f>
        <v>79</v>
      </c>
      <c r="N2784" s="5">
        <f t="shared" si="86"/>
        <v>8769</v>
      </c>
      <c r="O2784" cm="1">
        <f t="array" ref="O2784:R2784">_xlfn.XLOOKUP($B2784,'Raw -orders'!$A:$A,'Raw -orders'!$B:$E)</f>
        <v>504</v>
      </c>
      <c r="P2784">
        <v>12905</v>
      </c>
      <c r="Q2784" s="1">
        <v>44305</v>
      </c>
      <c r="R2784" s="1">
        <v>44310</v>
      </c>
      <c r="S2784" t="str" cm="1">
        <f t="array" ref="S2784:Z2784">_xlfn.XLOOKUP($O2784,'Raw - customers'!$A:$A,'Raw - customers'!$B:$I)</f>
        <v>Marilyn Rontree</v>
      </c>
      <c r="T2784" t="str">
        <v>Genderqueer</v>
      </c>
      <c r="U2784">
        <v>56</v>
      </c>
      <c r="V2784" t="str">
        <v>9100 Kovacek GroveSuite 577</v>
      </c>
      <c r="W2784">
        <v>2384</v>
      </c>
      <c r="X2784" t="str">
        <v>Emilymouth</v>
      </c>
      <c r="Y2784" t="str">
        <v>Northern Territory</v>
      </c>
      <c r="Z2784" t="str">
        <v>Australia</v>
      </c>
      <c r="AA2784">
        <v>4</v>
      </c>
      <c r="AB2784" s="3" t="str">
        <f t="shared" si="87"/>
        <v>0 to 10</v>
      </c>
      <c r="AM2784" s="6">
        <v>504</v>
      </c>
      <c r="AN2784" s="6" t="s">
        <v>1339</v>
      </c>
    </row>
    <row r="2785" spans="1:40" x14ac:dyDescent="0.25">
      <c r="A2785">
        <v>2783</v>
      </c>
      <c r="B2785">
        <v>557</v>
      </c>
      <c r="C2785">
        <v>1070</v>
      </c>
      <c r="D2785">
        <v>93</v>
      </c>
      <c r="E2785">
        <v>1</v>
      </c>
      <c r="F2785">
        <v>93</v>
      </c>
      <c r="G2785">
        <v>1</v>
      </c>
      <c r="H2785" t="str">
        <f>VLOOKUP($C2785,'Raw-products'!$A$2:$H$1261,MATCH(H$1,'Raw-products'!$A$1:$H$1,0))</f>
        <v>Trousers</v>
      </c>
      <c r="I2785" t="str">
        <f>VLOOKUP($C2785,'Raw-products'!$A$2:$H$1261,MATCH(I$1,'Raw-products'!$A$1:$H$1,0))</f>
        <v>Joggers</v>
      </c>
      <c r="J2785" t="str">
        <f>VLOOKUP($C2785,'Raw-products'!$A$2:$H$1261,MATCH(J$1,'Raw-products'!$A$1:$H$1,0))</f>
        <v>XS</v>
      </c>
      <c r="K2785" t="str">
        <f>VLOOKUP($C2785,'Raw-products'!$A$2:$H$1261,MATCH(K$1,'Raw-products'!$A$1:$H$1,0))</f>
        <v>blue</v>
      </c>
      <c r="L2785">
        <f>VLOOKUP($C2785,'Raw-products'!$A$2:$H$1261,MATCH(L$1,'Raw-products'!$A$1:$H$1,0))</f>
        <v>94</v>
      </c>
      <c r="M2785">
        <f>VLOOKUP($C2785,'Raw-products'!$A$2:$H$1261,MATCH(M$1,'Raw-products'!$A$1:$H$1,0))</f>
        <v>67</v>
      </c>
      <c r="N2785" s="5">
        <f t="shared" si="86"/>
        <v>6298</v>
      </c>
      <c r="O2785" cm="1">
        <f t="array" ref="O2785:R2785">_xlfn.XLOOKUP($B2785,'Raw -orders'!$A:$A,'Raw -orders'!$B:$E)</f>
        <v>504</v>
      </c>
      <c r="P2785">
        <v>12905</v>
      </c>
      <c r="Q2785" s="1">
        <v>44305</v>
      </c>
      <c r="R2785" s="1">
        <v>44310</v>
      </c>
      <c r="S2785" t="str" cm="1">
        <f t="array" ref="S2785:Z2785">_xlfn.XLOOKUP($O2785,'Raw - customers'!$A:$A,'Raw - customers'!$B:$I)</f>
        <v>Marilyn Rontree</v>
      </c>
      <c r="T2785" t="str">
        <v>Genderqueer</v>
      </c>
      <c r="U2785">
        <v>56</v>
      </c>
      <c r="V2785" t="str">
        <v>9100 Kovacek GroveSuite 577</v>
      </c>
      <c r="W2785">
        <v>2384</v>
      </c>
      <c r="X2785" t="str">
        <v>Emilymouth</v>
      </c>
      <c r="Y2785" t="str">
        <v>Northern Territory</v>
      </c>
      <c r="Z2785" t="str">
        <v>Australia</v>
      </c>
      <c r="AA2785">
        <v>4</v>
      </c>
      <c r="AB2785" s="3" t="str">
        <f t="shared" si="87"/>
        <v>0 to 10</v>
      </c>
      <c r="AM2785" s="6">
        <v>504</v>
      </c>
      <c r="AN2785" s="6" t="s">
        <v>1339</v>
      </c>
    </row>
    <row r="2786" spans="1:40" x14ac:dyDescent="0.25">
      <c r="A2786">
        <v>2784</v>
      </c>
      <c r="B2786">
        <v>557</v>
      </c>
      <c r="C2786">
        <v>350</v>
      </c>
      <c r="D2786">
        <v>94</v>
      </c>
      <c r="E2786">
        <v>3</v>
      </c>
      <c r="F2786">
        <v>282</v>
      </c>
      <c r="G2786">
        <v>1</v>
      </c>
      <c r="H2786" t="str">
        <f>VLOOKUP($C2786,'Raw-products'!$A$2:$H$1261,MATCH(H$1,'Raw-products'!$A$1:$H$1,0))</f>
        <v>Shirt</v>
      </c>
      <c r="I2786" t="str">
        <f>VLOOKUP($C2786,'Raw-products'!$A$2:$H$1261,MATCH(I$1,'Raw-products'!$A$1:$H$1,0))</f>
        <v>Henley</v>
      </c>
      <c r="J2786" t="str">
        <f>VLOOKUP($C2786,'Raw-products'!$A$2:$H$1261,MATCH(J$1,'Raw-products'!$A$1:$H$1,0))</f>
        <v>XS</v>
      </c>
      <c r="K2786" t="str">
        <f>VLOOKUP($C2786,'Raw-products'!$A$2:$H$1261,MATCH(K$1,'Raw-products'!$A$1:$H$1,0))</f>
        <v>red</v>
      </c>
      <c r="L2786">
        <f>VLOOKUP($C2786,'Raw-products'!$A$2:$H$1261,MATCH(L$1,'Raw-products'!$A$1:$H$1,0))</f>
        <v>92</v>
      </c>
      <c r="M2786">
        <f>VLOOKUP($C2786,'Raw-products'!$A$2:$H$1261,MATCH(M$1,'Raw-products'!$A$1:$H$1,0))</f>
        <v>62</v>
      </c>
      <c r="N2786" s="5">
        <f t="shared" si="86"/>
        <v>5704</v>
      </c>
      <c r="O2786" cm="1">
        <f t="array" ref="O2786:R2786">_xlfn.XLOOKUP($B2786,'Raw -orders'!$A:$A,'Raw -orders'!$B:$E)</f>
        <v>504</v>
      </c>
      <c r="P2786">
        <v>12905</v>
      </c>
      <c r="Q2786" s="1">
        <v>44305</v>
      </c>
      <c r="R2786" s="1">
        <v>44310</v>
      </c>
      <c r="S2786" t="str" cm="1">
        <f t="array" ref="S2786:Z2786">_xlfn.XLOOKUP($O2786,'Raw - customers'!$A:$A,'Raw - customers'!$B:$I)</f>
        <v>Marilyn Rontree</v>
      </c>
      <c r="T2786" t="str">
        <v>Genderqueer</v>
      </c>
      <c r="U2786">
        <v>56</v>
      </c>
      <c r="V2786" t="str">
        <v>9100 Kovacek GroveSuite 577</v>
      </c>
      <c r="W2786">
        <v>2384</v>
      </c>
      <c r="X2786" t="str">
        <v>Emilymouth</v>
      </c>
      <c r="Y2786" t="str">
        <v>Northern Territory</v>
      </c>
      <c r="Z2786" t="str">
        <v>Australia</v>
      </c>
      <c r="AA2786">
        <v>4</v>
      </c>
      <c r="AB2786" s="3" t="str">
        <f t="shared" si="87"/>
        <v>0 to 10</v>
      </c>
      <c r="AM2786" s="6">
        <v>504</v>
      </c>
      <c r="AN2786" s="6" t="s">
        <v>1339</v>
      </c>
    </row>
    <row r="2787" spans="1:40" x14ac:dyDescent="0.25">
      <c r="A2787">
        <v>2785</v>
      </c>
      <c r="B2787">
        <v>557</v>
      </c>
      <c r="C2787">
        <v>66</v>
      </c>
      <c r="D2787">
        <v>104</v>
      </c>
      <c r="E2787">
        <v>3</v>
      </c>
      <c r="F2787">
        <v>312</v>
      </c>
      <c r="G2787">
        <v>1</v>
      </c>
      <c r="H2787" t="str">
        <f>VLOOKUP($C2787,'Raw-products'!$A$2:$H$1261,MATCH(H$1,'Raw-products'!$A$1:$H$1,0))</f>
        <v>Shirt</v>
      </c>
      <c r="I2787" t="str">
        <f>VLOOKUP($C2787,'Raw-products'!$A$2:$H$1261,MATCH(I$1,'Raw-products'!$A$1:$H$1,0))</f>
        <v>Dress</v>
      </c>
      <c r="J2787" t="str">
        <f>VLOOKUP($C2787,'Raw-products'!$A$2:$H$1261,MATCH(J$1,'Raw-products'!$A$1:$H$1,0))</f>
        <v>S</v>
      </c>
      <c r="K2787" t="str">
        <f>VLOOKUP($C2787,'Raw-products'!$A$2:$H$1261,MATCH(K$1,'Raw-products'!$A$1:$H$1,0))</f>
        <v>violet</v>
      </c>
      <c r="L2787">
        <f>VLOOKUP($C2787,'Raw-products'!$A$2:$H$1261,MATCH(L$1,'Raw-products'!$A$1:$H$1,0))</f>
        <v>119</v>
      </c>
      <c r="M2787">
        <f>VLOOKUP($C2787,'Raw-products'!$A$2:$H$1261,MATCH(M$1,'Raw-products'!$A$1:$H$1,0))</f>
        <v>69</v>
      </c>
      <c r="N2787" s="5">
        <f t="shared" si="86"/>
        <v>8211</v>
      </c>
      <c r="O2787" cm="1">
        <f t="array" ref="O2787:R2787">_xlfn.XLOOKUP($B2787,'Raw -orders'!$A:$A,'Raw -orders'!$B:$E)</f>
        <v>504</v>
      </c>
      <c r="P2787">
        <v>12905</v>
      </c>
      <c r="Q2787" s="1">
        <v>44305</v>
      </c>
      <c r="R2787" s="1">
        <v>44310</v>
      </c>
      <c r="S2787" t="str" cm="1">
        <f t="array" ref="S2787:Z2787">_xlfn.XLOOKUP($O2787,'Raw - customers'!$A:$A,'Raw - customers'!$B:$I)</f>
        <v>Marilyn Rontree</v>
      </c>
      <c r="T2787" t="str">
        <v>Genderqueer</v>
      </c>
      <c r="U2787">
        <v>56</v>
      </c>
      <c r="V2787" t="str">
        <v>9100 Kovacek GroveSuite 577</v>
      </c>
      <c r="W2787">
        <v>2384</v>
      </c>
      <c r="X2787" t="str">
        <v>Emilymouth</v>
      </c>
      <c r="Y2787" t="str">
        <v>Northern Territory</v>
      </c>
      <c r="Z2787" t="str">
        <v>Australia</v>
      </c>
      <c r="AA2787">
        <v>4</v>
      </c>
      <c r="AB2787" s="3" t="str">
        <f t="shared" si="87"/>
        <v>0 to 10</v>
      </c>
      <c r="AM2787" s="6">
        <v>504</v>
      </c>
      <c r="AN2787" s="6" t="s">
        <v>1339</v>
      </c>
    </row>
    <row r="2788" spans="1:40" x14ac:dyDescent="0.25">
      <c r="A2788">
        <v>2786</v>
      </c>
      <c r="B2788">
        <v>557</v>
      </c>
      <c r="C2788">
        <v>1211</v>
      </c>
      <c r="D2788">
        <v>105</v>
      </c>
      <c r="E2788">
        <v>2</v>
      </c>
      <c r="F2788">
        <v>210</v>
      </c>
      <c r="G2788">
        <v>1</v>
      </c>
      <c r="H2788" t="str">
        <f>VLOOKUP($C2788,'Raw-products'!$A$2:$H$1261,MATCH(H$1,'Raw-products'!$A$1:$H$1,0))</f>
        <v>Trousers</v>
      </c>
      <c r="I2788" t="str">
        <f>VLOOKUP($C2788,'Raw-products'!$A$2:$H$1261,MATCH(I$1,'Raw-products'!$A$1:$H$1,0))</f>
        <v>Pleated</v>
      </c>
      <c r="J2788" t="str">
        <f>VLOOKUP($C2788,'Raw-products'!$A$2:$H$1261,MATCH(J$1,'Raw-products'!$A$1:$H$1,0))</f>
        <v>S</v>
      </c>
      <c r="K2788" t="str">
        <f>VLOOKUP($C2788,'Raw-products'!$A$2:$H$1261,MATCH(K$1,'Raw-products'!$A$1:$H$1,0))</f>
        <v>blue</v>
      </c>
      <c r="L2788">
        <f>VLOOKUP($C2788,'Raw-products'!$A$2:$H$1261,MATCH(L$1,'Raw-products'!$A$1:$H$1,0))</f>
        <v>90</v>
      </c>
      <c r="M2788">
        <f>VLOOKUP($C2788,'Raw-products'!$A$2:$H$1261,MATCH(M$1,'Raw-products'!$A$1:$H$1,0))</f>
        <v>60</v>
      </c>
      <c r="N2788" s="5">
        <f t="shared" si="86"/>
        <v>5400</v>
      </c>
      <c r="O2788" cm="1">
        <f t="array" ref="O2788:R2788">_xlfn.XLOOKUP($B2788,'Raw -orders'!$A:$A,'Raw -orders'!$B:$E)</f>
        <v>504</v>
      </c>
      <c r="P2788">
        <v>12905</v>
      </c>
      <c r="Q2788" s="1">
        <v>44305</v>
      </c>
      <c r="R2788" s="1">
        <v>44310</v>
      </c>
      <c r="S2788" t="str" cm="1">
        <f t="array" ref="S2788:Z2788">_xlfn.XLOOKUP($O2788,'Raw - customers'!$A:$A,'Raw - customers'!$B:$I)</f>
        <v>Marilyn Rontree</v>
      </c>
      <c r="T2788" t="str">
        <v>Genderqueer</v>
      </c>
      <c r="U2788">
        <v>56</v>
      </c>
      <c r="V2788" t="str">
        <v>9100 Kovacek GroveSuite 577</v>
      </c>
      <c r="W2788">
        <v>2384</v>
      </c>
      <c r="X2788" t="str">
        <v>Emilymouth</v>
      </c>
      <c r="Y2788" t="str">
        <v>Northern Territory</v>
      </c>
      <c r="Z2788" t="str">
        <v>Australia</v>
      </c>
      <c r="AA2788">
        <v>4</v>
      </c>
      <c r="AB2788" s="3" t="str">
        <f t="shared" si="87"/>
        <v>0 to 10</v>
      </c>
      <c r="AM2788" s="6">
        <v>504</v>
      </c>
      <c r="AN2788" s="6" t="s">
        <v>1339</v>
      </c>
    </row>
    <row r="2789" spans="1:40" x14ac:dyDescent="0.25">
      <c r="A2789">
        <v>2787</v>
      </c>
      <c r="B2789">
        <v>558</v>
      </c>
      <c r="C2789">
        <v>5</v>
      </c>
      <c r="D2789">
        <v>96</v>
      </c>
      <c r="E2789">
        <v>1</v>
      </c>
      <c r="F2789">
        <v>96</v>
      </c>
      <c r="G2789">
        <v>1</v>
      </c>
      <c r="H2789" t="str">
        <f>VLOOKUP($C2789,'Raw-products'!$A$2:$H$1261,MATCH(H$1,'Raw-products'!$A$1:$H$1,0))</f>
        <v>Shirt</v>
      </c>
      <c r="I2789" t="str">
        <f>VLOOKUP($C2789,'Raw-products'!$A$2:$H$1261,MATCH(I$1,'Raw-products'!$A$1:$H$1,0))</f>
        <v>Oxford Cloth</v>
      </c>
      <c r="J2789" t="str">
        <f>VLOOKUP($C2789,'Raw-products'!$A$2:$H$1261,MATCH(J$1,'Raw-products'!$A$1:$H$1,0))</f>
        <v>XS</v>
      </c>
      <c r="K2789" t="str">
        <f>VLOOKUP($C2789,'Raw-products'!$A$2:$H$1261,MATCH(K$1,'Raw-products'!$A$1:$H$1,0))</f>
        <v>orange</v>
      </c>
      <c r="L2789">
        <f>VLOOKUP($C2789,'Raw-products'!$A$2:$H$1261,MATCH(L$1,'Raw-products'!$A$1:$H$1,0))</f>
        <v>114</v>
      </c>
      <c r="M2789">
        <f>VLOOKUP($C2789,'Raw-products'!$A$2:$H$1261,MATCH(M$1,'Raw-products'!$A$1:$H$1,0))</f>
        <v>45</v>
      </c>
      <c r="N2789" s="5">
        <f t="shared" si="86"/>
        <v>5130</v>
      </c>
      <c r="O2789" cm="1">
        <f t="array" ref="O2789:R2789">_xlfn.XLOOKUP($B2789,'Raw -orders'!$A:$A,'Raw -orders'!$B:$E)</f>
        <v>729</v>
      </c>
      <c r="P2789">
        <v>45726</v>
      </c>
      <c r="Q2789" s="1">
        <v>44257</v>
      </c>
      <c r="R2789" s="1">
        <v>44273</v>
      </c>
      <c r="S2789" t="str" cm="1">
        <f t="array" ref="S2789:Z2789">_xlfn.XLOOKUP($O2789,'Raw - customers'!$A:$A,'Raw - customers'!$B:$I)</f>
        <v>Gerri Mccarle</v>
      </c>
      <c r="T2789" t="str">
        <v>Female</v>
      </c>
      <c r="U2789">
        <v>54</v>
      </c>
      <c r="V2789" t="str">
        <v>269 Kuhn PlazaApt. 260</v>
      </c>
      <c r="W2789">
        <v>7315</v>
      </c>
      <c r="X2789" t="str">
        <v>Cameronport</v>
      </c>
      <c r="Y2789" t="str">
        <v>South Australia</v>
      </c>
      <c r="Z2789" t="str">
        <v>Australia</v>
      </c>
      <c r="AA2789">
        <v>3</v>
      </c>
      <c r="AB2789" s="3" t="str">
        <f t="shared" si="87"/>
        <v>10 to 20</v>
      </c>
      <c r="AM2789" s="6">
        <v>729</v>
      </c>
      <c r="AN2789" s="6" t="s">
        <v>1345</v>
      </c>
    </row>
    <row r="2790" spans="1:40" x14ac:dyDescent="0.25">
      <c r="A2790">
        <v>2788</v>
      </c>
      <c r="B2790">
        <v>558</v>
      </c>
      <c r="C2790">
        <v>1115</v>
      </c>
      <c r="D2790">
        <v>115</v>
      </c>
      <c r="E2790">
        <v>2</v>
      </c>
      <c r="F2790">
        <v>230</v>
      </c>
      <c r="G2790">
        <v>1</v>
      </c>
      <c r="H2790" t="str">
        <f>VLOOKUP($C2790,'Raw-products'!$A$2:$H$1261,MATCH(H$1,'Raw-products'!$A$1:$H$1,0))</f>
        <v>Trousers</v>
      </c>
      <c r="I2790" t="str">
        <f>VLOOKUP($C2790,'Raw-products'!$A$2:$H$1261,MATCH(I$1,'Raw-products'!$A$1:$H$1,0))</f>
        <v>Cropped</v>
      </c>
      <c r="J2790" t="str">
        <f>VLOOKUP($C2790,'Raw-products'!$A$2:$H$1261,MATCH(J$1,'Raw-products'!$A$1:$H$1,0))</f>
        <v>XS</v>
      </c>
      <c r="K2790" t="str">
        <f>VLOOKUP($C2790,'Raw-products'!$A$2:$H$1261,MATCH(K$1,'Raw-products'!$A$1:$H$1,0))</f>
        <v>violet</v>
      </c>
      <c r="L2790">
        <f>VLOOKUP($C2790,'Raw-products'!$A$2:$H$1261,MATCH(L$1,'Raw-products'!$A$1:$H$1,0))</f>
        <v>99</v>
      </c>
      <c r="M2790">
        <f>VLOOKUP($C2790,'Raw-products'!$A$2:$H$1261,MATCH(M$1,'Raw-products'!$A$1:$H$1,0))</f>
        <v>65</v>
      </c>
      <c r="N2790" s="5">
        <f t="shared" si="86"/>
        <v>6435</v>
      </c>
      <c r="O2790" cm="1">
        <f t="array" ref="O2790:R2790">_xlfn.XLOOKUP($B2790,'Raw -orders'!$A:$A,'Raw -orders'!$B:$E)</f>
        <v>729</v>
      </c>
      <c r="P2790">
        <v>45726</v>
      </c>
      <c r="Q2790" s="1">
        <v>44257</v>
      </c>
      <c r="R2790" s="1">
        <v>44273</v>
      </c>
      <c r="S2790" t="str" cm="1">
        <f t="array" ref="S2790:Z2790">_xlfn.XLOOKUP($O2790,'Raw - customers'!$A:$A,'Raw - customers'!$B:$I)</f>
        <v>Gerri Mccarle</v>
      </c>
      <c r="T2790" t="str">
        <v>Female</v>
      </c>
      <c r="U2790">
        <v>54</v>
      </c>
      <c r="V2790" t="str">
        <v>269 Kuhn PlazaApt. 260</v>
      </c>
      <c r="W2790">
        <v>7315</v>
      </c>
      <c r="X2790" t="str">
        <v>Cameronport</v>
      </c>
      <c r="Y2790" t="str">
        <v>South Australia</v>
      </c>
      <c r="Z2790" t="str">
        <v>Australia</v>
      </c>
      <c r="AA2790">
        <v>3</v>
      </c>
      <c r="AB2790" s="3" t="str">
        <f t="shared" si="87"/>
        <v>10 to 20</v>
      </c>
      <c r="AM2790" s="6">
        <v>729</v>
      </c>
      <c r="AN2790" s="6" t="s">
        <v>1345</v>
      </c>
    </row>
    <row r="2791" spans="1:40" x14ac:dyDescent="0.25">
      <c r="A2791">
        <v>2789</v>
      </c>
      <c r="B2791">
        <v>558</v>
      </c>
      <c r="C2791">
        <v>398</v>
      </c>
      <c r="D2791">
        <v>119</v>
      </c>
      <c r="E2791">
        <v>1</v>
      </c>
      <c r="F2791">
        <v>119</v>
      </c>
      <c r="G2791">
        <v>1</v>
      </c>
      <c r="H2791" t="str">
        <f>VLOOKUP($C2791,'Raw-products'!$A$2:$H$1261,MATCH(H$1,'Raw-products'!$A$1:$H$1,0))</f>
        <v>Shirt</v>
      </c>
      <c r="I2791" t="str">
        <f>VLOOKUP($C2791,'Raw-products'!$A$2:$H$1261,MATCH(I$1,'Raw-products'!$A$1:$H$1,0))</f>
        <v>Casual Slim Fit</v>
      </c>
      <c r="J2791" t="str">
        <f>VLOOKUP($C2791,'Raw-products'!$A$2:$H$1261,MATCH(J$1,'Raw-products'!$A$1:$H$1,0))</f>
        <v>L</v>
      </c>
      <c r="K2791" t="str">
        <f>VLOOKUP($C2791,'Raw-products'!$A$2:$H$1261,MATCH(K$1,'Raw-products'!$A$1:$H$1,0))</f>
        <v>yellow</v>
      </c>
      <c r="L2791">
        <f>VLOOKUP($C2791,'Raw-products'!$A$2:$H$1261,MATCH(L$1,'Raw-products'!$A$1:$H$1,0))</f>
        <v>113</v>
      </c>
      <c r="M2791">
        <f>VLOOKUP($C2791,'Raw-products'!$A$2:$H$1261,MATCH(M$1,'Raw-products'!$A$1:$H$1,0))</f>
        <v>63</v>
      </c>
      <c r="N2791" s="5">
        <f t="shared" si="86"/>
        <v>7119</v>
      </c>
      <c r="O2791" cm="1">
        <f t="array" ref="O2791:R2791">_xlfn.XLOOKUP($B2791,'Raw -orders'!$A:$A,'Raw -orders'!$B:$E)</f>
        <v>729</v>
      </c>
      <c r="P2791">
        <v>45726</v>
      </c>
      <c r="Q2791" s="1">
        <v>44257</v>
      </c>
      <c r="R2791" s="1">
        <v>44273</v>
      </c>
      <c r="S2791" t="str" cm="1">
        <f t="array" ref="S2791:Z2791">_xlfn.XLOOKUP($O2791,'Raw - customers'!$A:$A,'Raw - customers'!$B:$I)</f>
        <v>Gerri Mccarle</v>
      </c>
      <c r="T2791" t="str">
        <v>Female</v>
      </c>
      <c r="U2791">
        <v>54</v>
      </c>
      <c r="V2791" t="str">
        <v>269 Kuhn PlazaApt. 260</v>
      </c>
      <c r="W2791">
        <v>7315</v>
      </c>
      <c r="X2791" t="str">
        <v>Cameronport</v>
      </c>
      <c r="Y2791" t="str">
        <v>South Australia</v>
      </c>
      <c r="Z2791" t="str">
        <v>Australia</v>
      </c>
      <c r="AA2791">
        <v>3</v>
      </c>
      <c r="AB2791" s="3" t="str">
        <f t="shared" si="87"/>
        <v>10 to 20</v>
      </c>
      <c r="AM2791" s="6">
        <v>729</v>
      </c>
      <c r="AN2791" s="6" t="s">
        <v>1345</v>
      </c>
    </row>
    <row r="2792" spans="1:40" x14ac:dyDescent="0.25">
      <c r="A2792">
        <v>2790</v>
      </c>
      <c r="B2792">
        <v>558</v>
      </c>
      <c r="C2792">
        <v>513</v>
      </c>
      <c r="D2792">
        <v>102</v>
      </c>
      <c r="E2792">
        <v>2</v>
      </c>
      <c r="F2792">
        <v>204</v>
      </c>
      <c r="G2792">
        <v>1</v>
      </c>
      <c r="H2792" t="str">
        <f>VLOOKUP($C2792,'Raw-products'!$A$2:$H$1261,MATCH(H$1,'Raw-products'!$A$1:$H$1,0))</f>
        <v>Jacket</v>
      </c>
      <c r="I2792" t="str">
        <f>VLOOKUP($C2792,'Raw-products'!$A$2:$H$1261,MATCH(I$1,'Raw-products'!$A$1:$H$1,0))</f>
        <v>Windbreaker</v>
      </c>
      <c r="J2792" t="str">
        <f>VLOOKUP($C2792,'Raw-products'!$A$2:$H$1261,MATCH(J$1,'Raw-products'!$A$1:$H$1,0))</f>
        <v>L</v>
      </c>
      <c r="K2792" t="str">
        <f>VLOOKUP($C2792,'Raw-products'!$A$2:$H$1261,MATCH(K$1,'Raw-products'!$A$1:$H$1,0))</f>
        <v>blue</v>
      </c>
      <c r="L2792">
        <f>VLOOKUP($C2792,'Raw-products'!$A$2:$H$1261,MATCH(L$1,'Raw-products'!$A$1:$H$1,0))</f>
        <v>109</v>
      </c>
      <c r="M2792">
        <f>VLOOKUP($C2792,'Raw-products'!$A$2:$H$1261,MATCH(M$1,'Raw-products'!$A$1:$H$1,0))</f>
        <v>41</v>
      </c>
      <c r="N2792" s="5">
        <f t="shared" si="86"/>
        <v>4469</v>
      </c>
      <c r="O2792" cm="1">
        <f t="array" ref="O2792:R2792">_xlfn.XLOOKUP($B2792,'Raw -orders'!$A:$A,'Raw -orders'!$B:$E)</f>
        <v>729</v>
      </c>
      <c r="P2792">
        <v>45726</v>
      </c>
      <c r="Q2792" s="1">
        <v>44257</v>
      </c>
      <c r="R2792" s="1">
        <v>44273</v>
      </c>
      <c r="S2792" t="str" cm="1">
        <f t="array" ref="S2792:Z2792">_xlfn.XLOOKUP($O2792,'Raw - customers'!$A:$A,'Raw - customers'!$B:$I)</f>
        <v>Gerri Mccarle</v>
      </c>
      <c r="T2792" t="str">
        <v>Female</v>
      </c>
      <c r="U2792">
        <v>54</v>
      </c>
      <c r="V2792" t="str">
        <v>269 Kuhn PlazaApt. 260</v>
      </c>
      <c r="W2792">
        <v>7315</v>
      </c>
      <c r="X2792" t="str">
        <v>Cameronport</v>
      </c>
      <c r="Y2792" t="str">
        <v>South Australia</v>
      </c>
      <c r="Z2792" t="str">
        <v>Australia</v>
      </c>
      <c r="AA2792">
        <v>3</v>
      </c>
      <c r="AB2792" s="3" t="str">
        <f t="shared" si="87"/>
        <v>10 to 20</v>
      </c>
      <c r="AM2792" s="6">
        <v>729</v>
      </c>
      <c r="AN2792" s="6" t="s">
        <v>1345</v>
      </c>
    </row>
    <row r="2793" spans="1:40" x14ac:dyDescent="0.25">
      <c r="A2793">
        <v>2791</v>
      </c>
      <c r="B2793">
        <v>558</v>
      </c>
      <c r="C2793">
        <v>233</v>
      </c>
      <c r="D2793">
        <v>106</v>
      </c>
      <c r="E2793">
        <v>3</v>
      </c>
      <c r="F2793">
        <v>318</v>
      </c>
      <c r="G2793">
        <v>1</v>
      </c>
      <c r="H2793" t="str">
        <f>VLOOKUP($C2793,'Raw-products'!$A$2:$H$1261,MATCH(H$1,'Raw-products'!$A$1:$H$1,0))</f>
        <v>Shirt</v>
      </c>
      <c r="I2793" t="str">
        <f>VLOOKUP($C2793,'Raw-products'!$A$2:$H$1261,MATCH(I$1,'Raw-products'!$A$1:$H$1,0))</f>
        <v>Chambray</v>
      </c>
      <c r="J2793" t="str">
        <f>VLOOKUP($C2793,'Raw-products'!$A$2:$H$1261,MATCH(J$1,'Raw-products'!$A$1:$H$1,0))</f>
        <v>L</v>
      </c>
      <c r="K2793" t="str">
        <f>VLOOKUP($C2793,'Raw-products'!$A$2:$H$1261,MATCH(K$1,'Raw-products'!$A$1:$H$1,0))</f>
        <v>blue</v>
      </c>
      <c r="L2793">
        <f>VLOOKUP($C2793,'Raw-products'!$A$2:$H$1261,MATCH(L$1,'Raw-products'!$A$1:$H$1,0))</f>
        <v>105</v>
      </c>
      <c r="M2793">
        <f>VLOOKUP($C2793,'Raw-products'!$A$2:$H$1261,MATCH(M$1,'Raw-products'!$A$1:$H$1,0))</f>
        <v>69</v>
      </c>
      <c r="N2793" s="5">
        <f t="shared" si="86"/>
        <v>7245</v>
      </c>
      <c r="O2793" cm="1">
        <f t="array" ref="O2793:R2793">_xlfn.XLOOKUP($B2793,'Raw -orders'!$A:$A,'Raw -orders'!$B:$E)</f>
        <v>729</v>
      </c>
      <c r="P2793">
        <v>45726</v>
      </c>
      <c r="Q2793" s="1">
        <v>44257</v>
      </c>
      <c r="R2793" s="1">
        <v>44273</v>
      </c>
      <c r="S2793" t="str" cm="1">
        <f t="array" ref="S2793:Z2793">_xlfn.XLOOKUP($O2793,'Raw - customers'!$A:$A,'Raw - customers'!$B:$I)</f>
        <v>Gerri Mccarle</v>
      </c>
      <c r="T2793" t="str">
        <v>Female</v>
      </c>
      <c r="U2793">
        <v>54</v>
      </c>
      <c r="V2793" t="str">
        <v>269 Kuhn PlazaApt. 260</v>
      </c>
      <c r="W2793">
        <v>7315</v>
      </c>
      <c r="X2793" t="str">
        <v>Cameronport</v>
      </c>
      <c r="Y2793" t="str">
        <v>South Australia</v>
      </c>
      <c r="Z2793" t="str">
        <v>Australia</v>
      </c>
      <c r="AA2793">
        <v>3</v>
      </c>
      <c r="AB2793" s="3" t="str">
        <f t="shared" si="87"/>
        <v>10 to 20</v>
      </c>
      <c r="AM2793" s="6">
        <v>729</v>
      </c>
      <c r="AN2793" s="6" t="s">
        <v>1345</v>
      </c>
    </row>
    <row r="2794" spans="1:40" x14ac:dyDescent="0.25">
      <c r="A2794">
        <v>2792</v>
      </c>
      <c r="B2794">
        <v>558</v>
      </c>
      <c r="C2794">
        <v>222</v>
      </c>
      <c r="D2794">
        <v>106</v>
      </c>
      <c r="E2794">
        <v>2</v>
      </c>
      <c r="F2794">
        <v>212</v>
      </c>
      <c r="G2794">
        <v>1</v>
      </c>
      <c r="H2794" t="str">
        <f>VLOOKUP($C2794,'Raw-products'!$A$2:$H$1261,MATCH(H$1,'Raw-products'!$A$1:$H$1,0))</f>
        <v>Shirt</v>
      </c>
      <c r="I2794" t="str">
        <f>VLOOKUP($C2794,'Raw-products'!$A$2:$H$1261,MATCH(I$1,'Raw-products'!$A$1:$H$1,0))</f>
        <v>Chambray</v>
      </c>
      <c r="J2794" t="str">
        <f>VLOOKUP($C2794,'Raw-products'!$A$2:$H$1261,MATCH(J$1,'Raw-products'!$A$1:$H$1,0))</f>
        <v>M</v>
      </c>
      <c r="K2794" t="str">
        <f>VLOOKUP($C2794,'Raw-products'!$A$2:$H$1261,MATCH(K$1,'Raw-products'!$A$1:$H$1,0))</f>
        <v>yellow</v>
      </c>
      <c r="L2794">
        <f>VLOOKUP($C2794,'Raw-products'!$A$2:$H$1261,MATCH(L$1,'Raw-products'!$A$1:$H$1,0))</f>
        <v>105</v>
      </c>
      <c r="M2794">
        <f>VLOOKUP($C2794,'Raw-products'!$A$2:$H$1261,MATCH(M$1,'Raw-products'!$A$1:$H$1,0))</f>
        <v>62</v>
      </c>
      <c r="N2794" s="5">
        <f t="shared" si="86"/>
        <v>6510</v>
      </c>
      <c r="O2794" cm="1">
        <f t="array" ref="O2794:R2794">_xlfn.XLOOKUP($B2794,'Raw -orders'!$A:$A,'Raw -orders'!$B:$E)</f>
        <v>729</v>
      </c>
      <c r="P2794">
        <v>45726</v>
      </c>
      <c r="Q2794" s="1">
        <v>44257</v>
      </c>
      <c r="R2794" s="1">
        <v>44273</v>
      </c>
      <c r="S2794" t="str" cm="1">
        <f t="array" ref="S2794:Z2794">_xlfn.XLOOKUP($O2794,'Raw - customers'!$A:$A,'Raw - customers'!$B:$I)</f>
        <v>Gerri Mccarle</v>
      </c>
      <c r="T2794" t="str">
        <v>Female</v>
      </c>
      <c r="U2794">
        <v>54</v>
      </c>
      <c r="V2794" t="str">
        <v>269 Kuhn PlazaApt. 260</v>
      </c>
      <c r="W2794">
        <v>7315</v>
      </c>
      <c r="X2794" t="str">
        <v>Cameronport</v>
      </c>
      <c r="Y2794" t="str">
        <v>South Australia</v>
      </c>
      <c r="Z2794" t="str">
        <v>Australia</v>
      </c>
      <c r="AA2794">
        <v>3</v>
      </c>
      <c r="AB2794" s="3" t="str">
        <f t="shared" si="87"/>
        <v>10 to 20</v>
      </c>
      <c r="AM2794" s="6">
        <v>729</v>
      </c>
      <c r="AN2794" s="6" t="s">
        <v>1345</v>
      </c>
    </row>
    <row r="2795" spans="1:40" x14ac:dyDescent="0.25">
      <c r="A2795">
        <v>2793</v>
      </c>
      <c r="B2795">
        <v>559</v>
      </c>
      <c r="C2795">
        <v>305</v>
      </c>
      <c r="D2795">
        <v>105</v>
      </c>
      <c r="E2795">
        <v>2</v>
      </c>
      <c r="F2795">
        <v>210</v>
      </c>
      <c r="G2795">
        <v>1</v>
      </c>
      <c r="H2795" t="str">
        <f>VLOOKUP($C2795,'Raw-products'!$A$2:$H$1261,MATCH(H$1,'Raw-products'!$A$1:$H$1,0))</f>
        <v>Shirt</v>
      </c>
      <c r="I2795" t="str">
        <f>VLOOKUP($C2795,'Raw-products'!$A$2:$H$1261,MATCH(I$1,'Raw-products'!$A$1:$H$1,0))</f>
        <v>Cuban Collar</v>
      </c>
      <c r="J2795" t="str">
        <f>VLOOKUP($C2795,'Raw-products'!$A$2:$H$1261,MATCH(J$1,'Raw-products'!$A$1:$H$1,0))</f>
        <v>XS</v>
      </c>
      <c r="K2795" t="str">
        <f>VLOOKUP($C2795,'Raw-products'!$A$2:$H$1261,MATCH(K$1,'Raw-products'!$A$1:$H$1,0))</f>
        <v>indigo</v>
      </c>
      <c r="L2795">
        <f>VLOOKUP($C2795,'Raw-products'!$A$2:$H$1261,MATCH(L$1,'Raw-products'!$A$1:$H$1,0))</f>
        <v>93</v>
      </c>
      <c r="M2795">
        <f>VLOOKUP($C2795,'Raw-products'!$A$2:$H$1261,MATCH(M$1,'Raw-products'!$A$1:$H$1,0))</f>
        <v>50</v>
      </c>
      <c r="N2795" s="5">
        <f t="shared" si="86"/>
        <v>4650</v>
      </c>
      <c r="O2795" cm="1">
        <f t="array" ref="O2795:R2795">_xlfn.XLOOKUP($B2795,'Raw -orders'!$A:$A,'Raw -orders'!$B:$E)</f>
        <v>611</v>
      </c>
      <c r="P2795">
        <v>22094</v>
      </c>
      <c r="Q2795" s="1">
        <v>44258</v>
      </c>
      <c r="R2795" s="1">
        <v>44270</v>
      </c>
      <c r="S2795" t="str" cm="1">
        <f t="array" ref="S2795:Z2795">_xlfn.XLOOKUP($O2795,'Raw - customers'!$A:$A,'Raw - customers'!$B:$I)</f>
        <v>Conny Chowne</v>
      </c>
      <c r="T2795" t="str">
        <v>Female</v>
      </c>
      <c r="U2795">
        <v>67</v>
      </c>
      <c r="V2795" t="str">
        <v>09 Christopher View RdApt. 739</v>
      </c>
      <c r="W2795">
        <v>505</v>
      </c>
      <c r="X2795" t="str">
        <v>West Hayleyhaven</v>
      </c>
      <c r="Y2795" t="str">
        <v>New South Wales</v>
      </c>
      <c r="Z2795" t="str">
        <v>Australia</v>
      </c>
      <c r="AA2795">
        <v>3</v>
      </c>
      <c r="AB2795" s="3" t="str">
        <f t="shared" si="87"/>
        <v>10 to 20</v>
      </c>
      <c r="AM2795" s="6">
        <v>611</v>
      </c>
      <c r="AN2795" s="6" t="s">
        <v>1362</v>
      </c>
    </row>
    <row r="2796" spans="1:40" x14ac:dyDescent="0.25">
      <c r="A2796">
        <v>2794</v>
      </c>
      <c r="B2796">
        <v>559</v>
      </c>
      <c r="C2796">
        <v>185</v>
      </c>
      <c r="D2796">
        <v>98</v>
      </c>
      <c r="E2796">
        <v>3</v>
      </c>
      <c r="F2796">
        <v>294</v>
      </c>
      <c r="G2796">
        <v>1</v>
      </c>
      <c r="H2796" t="str">
        <f>VLOOKUP($C2796,'Raw-products'!$A$2:$H$1261,MATCH(H$1,'Raw-products'!$A$1:$H$1,0))</f>
        <v>Shirt</v>
      </c>
      <c r="I2796" t="str">
        <f>VLOOKUP($C2796,'Raw-products'!$A$2:$H$1261,MATCH(I$1,'Raw-products'!$A$1:$H$1,0))</f>
        <v>Camp Collared</v>
      </c>
      <c r="J2796" t="str">
        <f>VLOOKUP($C2796,'Raw-products'!$A$2:$H$1261,MATCH(J$1,'Raw-products'!$A$1:$H$1,0))</f>
        <v>XS</v>
      </c>
      <c r="K2796" t="str">
        <f>VLOOKUP($C2796,'Raw-products'!$A$2:$H$1261,MATCH(K$1,'Raw-products'!$A$1:$H$1,0))</f>
        <v>yellow</v>
      </c>
      <c r="L2796">
        <f>VLOOKUP($C2796,'Raw-products'!$A$2:$H$1261,MATCH(L$1,'Raw-products'!$A$1:$H$1,0))</f>
        <v>112</v>
      </c>
      <c r="M2796">
        <f>VLOOKUP($C2796,'Raw-products'!$A$2:$H$1261,MATCH(M$1,'Raw-products'!$A$1:$H$1,0))</f>
        <v>55</v>
      </c>
      <c r="N2796" s="5">
        <f t="shared" si="86"/>
        <v>6160</v>
      </c>
      <c r="O2796" cm="1">
        <f t="array" ref="O2796:R2796">_xlfn.XLOOKUP($B2796,'Raw -orders'!$A:$A,'Raw -orders'!$B:$E)</f>
        <v>611</v>
      </c>
      <c r="P2796">
        <v>22094</v>
      </c>
      <c r="Q2796" s="1">
        <v>44258</v>
      </c>
      <c r="R2796" s="1">
        <v>44270</v>
      </c>
      <c r="S2796" t="str" cm="1">
        <f t="array" ref="S2796:Z2796">_xlfn.XLOOKUP($O2796,'Raw - customers'!$A:$A,'Raw - customers'!$B:$I)</f>
        <v>Conny Chowne</v>
      </c>
      <c r="T2796" t="str">
        <v>Female</v>
      </c>
      <c r="U2796">
        <v>67</v>
      </c>
      <c r="V2796" t="str">
        <v>09 Christopher View RdApt. 739</v>
      </c>
      <c r="W2796">
        <v>505</v>
      </c>
      <c r="X2796" t="str">
        <v>West Hayleyhaven</v>
      </c>
      <c r="Y2796" t="str">
        <v>New South Wales</v>
      </c>
      <c r="Z2796" t="str">
        <v>Australia</v>
      </c>
      <c r="AA2796">
        <v>3</v>
      </c>
      <c r="AB2796" s="3" t="str">
        <f t="shared" si="87"/>
        <v>10 to 20</v>
      </c>
      <c r="AM2796" s="6">
        <v>611</v>
      </c>
      <c r="AN2796" s="6" t="s">
        <v>1362</v>
      </c>
    </row>
    <row r="2797" spans="1:40" x14ac:dyDescent="0.25">
      <c r="A2797">
        <v>2795</v>
      </c>
      <c r="B2797">
        <v>559</v>
      </c>
      <c r="C2797">
        <v>532</v>
      </c>
      <c r="D2797">
        <v>98</v>
      </c>
      <c r="E2797">
        <v>2</v>
      </c>
      <c r="F2797">
        <v>196</v>
      </c>
      <c r="G2797">
        <v>1</v>
      </c>
      <c r="H2797" t="str">
        <f>VLOOKUP($C2797,'Raw-products'!$A$2:$H$1261,MATCH(H$1,'Raw-products'!$A$1:$H$1,0))</f>
        <v>Jacket</v>
      </c>
      <c r="I2797" t="str">
        <f>VLOOKUP($C2797,'Raw-products'!$A$2:$H$1261,MATCH(I$1,'Raw-products'!$A$1:$H$1,0))</f>
        <v>Leather</v>
      </c>
      <c r="J2797" t="str">
        <f>VLOOKUP($C2797,'Raw-products'!$A$2:$H$1261,MATCH(J$1,'Raw-products'!$A$1:$H$1,0))</f>
        <v>M</v>
      </c>
      <c r="K2797" t="str">
        <f>VLOOKUP($C2797,'Raw-products'!$A$2:$H$1261,MATCH(K$1,'Raw-products'!$A$1:$H$1,0))</f>
        <v>orange</v>
      </c>
      <c r="L2797">
        <f>VLOOKUP($C2797,'Raw-products'!$A$2:$H$1261,MATCH(L$1,'Raw-products'!$A$1:$H$1,0))</f>
        <v>113</v>
      </c>
      <c r="M2797">
        <f>VLOOKUP($C2797,'Raw-products'!$A$2:$H$1261,MATCH(M$1,'Raw-products'!$A$1:$H$1,0))</f>
        <v>80</v>
      </c>
      <c r="N2797" s="5">
        <f t="shared" si="86"/>
        <v>9040</v>
      </c>
      <c r="O2797" cm="1">
        <f t="array" ref="O2797:R2797">_xlfn.XLOOKUP($B2797,'Raw -orders'!$A:$A,'Raw -orders'!$B:$E)</f>
        <v>611</v>
      </c>
      <c r="P2797">
        <v>22094</v>
      </c>
      <c r="Q2797" s="1">
        <v>44258</v>
      </c>
      <c r="R2797" s="1">
        <v>44270</v>
      </c>
      <c r="S2797" t="str" cm="1">
        <f t="array" ref="S2797:Z2797">_xlfn.XLOOKUP($O2797,'Raw - customers'!$A:$A,'Raw - customers'!$B:$I)</f>
        <v>Conny Chowne</v>
      </c>
      <c r="T2797" t="str">
        <v>Female</v>
      </c>
      <c r="U2797">
        <v>67</v>
      </c>
      <c r="V2797" t="str">
        <v>09 Christopher View RdApt. 739</v>
      </c>
      <c r="W2797">
        <v>505</v>
      </c>
      <c r="X2797" t="str">
        <v>West Hayleyhaven</v>
      </c>
      <c r="Y2797" t="str">
        <v>New South Wales</v>
      </c>
      <c r="Z2797" t="str">
        <v>Australia</v>
      </c>
      <c r="AA2797">
        <v>3</v>
      </c>
      <c r="AB2797" s="3" t="str">
        <f t="shared" si="87"/>
        <v>10 to 20</v>
      </c>
      <c r="AM2797" s="6">
        <v>611</v>
      </c>
      <c r="AN2797" s="6" t="s">
        <v>1362</v>
      </c>
    </row>
    <row r="2798" spans="1:40" x14ac:dyDescent="0.25">
      <c r="A2798">
        <v>2796</v>
      </c>
      <c r="B2798">
        <v>559</v>
      </c>
      <c r="C2798">
        <v>568</v>
      </c>
      <c r="D2798">
        <v>100</v>
      </c>
      <c r="E2798">
        <v>1</v>
      </c>
      <c r="F2798">
        <v>100</v>
      </c>
      <c r="G2798">
        <v>1</v>
      </c>
      <c r="H2798" t="str">
        <f>VLOOKUP($C2798,'Raw-products'!$A$2:$H$1261,MATCH(H$1,'Raw-products'!$A$1:$H$1,0))</f>
        <v>Jacket</v>
      </c>
      <c r="I2798" t="str">
        <f>VLOOKUP($C2798,'Raw-products'!$A$2:$H$1261,MATCH(I$1,'Raw-products'!$A$1:$H$1,0))</f>
        <v>Bomber</v>
      </c>
      <c r="J2798" t="str">
        <f>VLOOKUP($C2798,'Raw-products'!$A$2:$H$1261,MATCH(J$1,'Raw-products'!$A$1:$H$1,0))</f>
        <v>L</v>
      </c>
      <c r="K2798" t="str">
        <f>VLOOKUP($C2798,'Raw-products'!$A$2:$H$1261,MATCH(K$1,'Raw-products'!$A$1:$H$1,0))</f>
        <v>orange</v>
      </c>
      <c r="L2798">
        <f>VLOOKUP($C2798,'Raw-products'!$A$2:$H$1261,MATCH(L$1,'Raw-products'!$A$1:$H$1,0))</f>
        <v>90</v>
      </c>
      <c r="M2798">
        <f>VLOOKUP($C2798,'Raw-products'!$A$2:$H$1261,MATCH(M$1,'Raw-products'!$A$1:$H$1,0))</f>
        <v>71</v>
      </c>
      <c r="N2798" s="5">
        <f t="shared" si="86"/>
        <v>6390</v>
      </c>
      <c r="O2798" cm="1">
        <f t="array" ref="O2798:R2798">_xlfn.XLOOKUP($B2798,'Raw -orders'!$A:$A,'Raw -orders'!$B:$E)</f>
        <v>611</v>
      </c>
      <c r="P2798">
        <v>22094</v>
      </c>
      <c r="Q2798" s="1">
        <v>44258</v>
      </c>
      <c r="R2798" s="1">
        <v>44270</v>
      </c>
      <c r="S2798" t="str" cm="1">
        <f t="array" ref="S2798:Z2798">_xlfn.XLOOKUP($O2798,'Raw - customers'!$A:$A,'Raw - customers'!$B:$I)</f>
        <v>Conny Chowne</v>
      </c>
      <c r="T2798" t="str">
        <v>Female</v>
      </c>
      <c r="U2798">
        <v>67</v>
      </c>
      <c r="V2798" t="str">
        <v>09 Christopher View RdApt. 739</v>
      </c>
      <c r="W2798">
        <v>505</v>
      </c>
      <c r="X2798" t="str">
        <v>West Hayleyhaven</v>
      </c>
      <c r="Y2798" t="str">
        <v>New South Wales</v>
      </c>
      <c r="Z2798" t="str">
        <v>Australia</v>
      </c>
      <c r="AA2798">
        <v>3</v>
      </c>
      <c r="AB2798" s="3" t="str">
        <f t="shared" si="87"/>
        <v>10 to 20</v>
      </c>
      <c r="AM2798" s="6">
        <v>611</v>
      </c>
      <c r="AN2798" s="6" t="s">
        <v>1362</v>
      </c>
    </row>
    <row r="2799" spans="1:40" x14ac:dyDescent="0.25">
      <c r="A2799">
        <v>2797</v>
      </c>
      <c r="B2799">
        <v>559</v>
      </c>
      <c r="C2799">
        <v>550</v>
      </c>
      <c r="D2799">
        <v>98</v>
      </c>
      <c r="E2799">
        <v>2</v>
      </c>
      <c r="F2799">
        <v>196</v>
      </c>
      <c r="G2799">
        <v>1</v>
      </c>
      <c r="H2799" t="str">
        <f>VLOOKUP($C2799,'Raw-products'!$A$2:$H$1261,MATCH(H$1,'Raw-products'!$A$1:$H$1,0))</f>
        <v>Jacket</v>
      </c>
      <c r="I2799" t="str">
        <f>VLOOKUP($C2799,'Raw-products'!$A$2:$H$1261,MATCH(I$1,'Raw-products'!$A$1:$H$1,0))</f>
        <v>Leather</v>
      </c>
      <c r="J2799" t="str">
        <f>VLOOKUP($C2799,'Raw-products'!$A$2:$H$1261,MATCH(J$1,'Raw-products'!$A$1:$H$1,0))</f>
        <v>XS</v>
      </c>
      <c r="K2799" t="str">
        <f>VLOOKUP($C2799,'Raw-products'!$A$2:$H$1261,MATCH(K$1,'Raw-products'!$A$1:$H$1,0))</f>
        <v>indigo</v>
      </c>
      <c r="L2799">
        <f>VLOOKUP($C2799,'Raw-products'!$A$2:$H$1261,MATCH(L$1,'Raw-products'!$A$1:$H$1,0))</f>
        <v>113</v>
      </c>
      <c r="M2799">
        <f>VLOOKUP($C2799,'Raw-products'!$A$2:$H$1261,MATCH(M$1,'Raw-products'!$A$1:$H$1,0))</f>
        <v>78</v>
      </c>
      <c r="N2799" s="5">
        <f t="shared" si="86"/>
        <v>8814</v>
      </c>
      <c r="O2799" cm="1">
        <f t="array" ref="O2799:R2799">_xlfn.XLOOKUP($B2799,'Raw -orders'!$A:$A,'Raw -orders'!$B:$E)</f>
        <v>611</v>
      </c>
      <c r="P2799">
        <v>22094</v>
      </c>
      <c r="Q2799" s="1">
        <v>44258</v>
      </c>
      <c r="R2799" s="1">
        <v>44270</v>
      </c>
      <c r="S2799" t="str" cm="1">
        <f t="array" ref="S2799:Z2799">_xlfn.XLOOKUP($O2799,'Raw - customers'!$A:$A,'Raw - customers'!$B:$I)</f>
        <v>Conny Chowne</v>
      </c>
      <c r="T2799" t="str">
        <v>Female</v>
      </c>
      <c r="U2799">
        <v>67</v>
      </c>
      <c r="V2799" t="str">
        <v>09 Christopher View RdApt. 739</v>
      </c>
      <c r="W2799">
        <v>505</v>
      </c>
      <c r="X2799" t="str">
        <v>West Hayleyhaven</v>
      </c>
      <c r="Y2799" t="str">
        <v>New South Wales</v>
      </c>
      <c r="Z2799" t="str">
        <v>Australia</v>
      </c>
      <c r="AA2799">
        <v>3</v>
      </c>
      <c r="AB2799" s="3" t="str">
        <f t="shared" si="87"/>
        <v>10 to 20</v>
      </c>
      <c r="AM2799" s="6">
        <v>611</v>
      </c>
      <c r="AN2799" s="6" t="s">
        <v>1362</v>
      </c>
    </row>
    <row r="2800" spans="1:40" x14ac:dyDescent="0.25">
      <c r="A2800">
        <v>2798</v>
      </c>
      <c r="B2800">
        <v>559</v>
      </c>
      <c r="C2800">
        <v>729</v>
      </c>
      <c r="D2800">
        <v>119</v>
      </c>
      <c r="E2800">
        <v>3</v>
      </c>
      <c r="F2800">
        <v>357</v>
      </c>
      <c r="G2800">
        <v>1</v>
      </c>
      <c r="H2800" t="str">
        <f>VLOOKUP($C2800,'Raw-products'!$A$2:$H$1261,MATCH(H$1,'Raw-products'!$A$1:$H$1,0))</f>
        <v>Jacket</v>
      </c>
      <c r="I2800" t="str">
        <f>VLOOKUP($C2800,'Raw-products'!$A$2:$H$1261,MATCH(I$1,'Raw-products'!$A$1:$H$1,0))</f>
        <v>Trench Coat</v>
      </c>
      <c r="J2800" t="str">
        <f>VLOOKUP($C2800,'Raw-products'!$A$2:$H$1261,MATCH(J$1,'Raw-products'!$A$1:$H$1,0))</f>
        <v>XL</v>
      </c>
      <c r="K2800" t="str">
        <f>VLOOKUP($C2800,'Raw-products'!$A$2:$H$1261,MATCH(K$1,'Raw-products'!$A$1:$H$1,0))</f>
        <v>indigo</v>
      </c>
      <c r="L2800">
        <f>VLOOKUP($C2800,'Raw-products'!$A$2:$H$1261,MATCH(L$1,'Raw-products'!$A$1:$H$1,0))</f>
        <v>112</v>
      </c>
      <c r="M2800">
        <f>VLOOKUP($C2800,'Raw-products'!$A$2:$H$1261,MATCH(M$1,'Raw-products'!$A$1:$H$1,0))</f>
        <v>64</v>
      </c>
      <c r="N2800" s="5">
        <f t="shared" si="86"/>
        <v>7168</v>
      </c>
      <c r="O2800" cm="1">
        <f t="array" ref="O2800:R2800">_xlfn.XLOOKUP($B2800,'Raw -orders'!$A:$A,'Raw -orders'!$B:$E)</f>
        <v>611</v>
      </c>
      <c r="P2800">
        <v>22094</v>
      </c>
      <c r="Q2800" s="1">
        <v>44258</v>
      </c>
      <c r="R2800" s="1">
        <v>44270</v>
      </c>
      <c r="S2800" t="str" cm="1">
        <f t="array" ref="S2800:Z2800">_xlfn.XLOOKUP($O2800,'Raw - customers'!$A:$A,'Raw - customers'!$B:$I)</f>
        <v>Conny Chowne</v>
      </c>
      <c r="T2800" t="str">
        <v>Female</v>
      </c>
      <c r="U2800">
        <v>67</v>
      </c>
      <c r="V2800" t="str">
        <v>09 Christopher View RdApt. 739</v>
      </c>
      <c r="W2800">
        <v>505</v>
      </c>
      <c r="X2800" t="str">
        <v>West Hayleyhaven</v>
      </c>
      <c r="Y2800" t="str">
        <v>New South Wales</v>
      </c>
      <c r="Z2800" t="str">
        <v>Australia</v>
      </c>
      <c r="AA2800">
        <v>3</v>
      </c>
      <c r="AB2800" s="3" t="str">
        <f t="shared" si="87"/>
        <v>10 to 20</v>
      </c>
      <c r="AM2800" s="6">
        <v>611</v>
      </c>
      <c r="AN2800" s="6" t="s">
        <v>1362</v>
      </c>
    </row>
    <row r="2801" spans="1:40" x14ac:dyDescent="0.25">
      <c r="A2801">
        <v>2799</v>
      </c>
      <c r="B2801">
        <v>559</v>
      </c>
      <c r="C2801">
        <v>968</v>
      </c>
      <c r="D2801">
        <v>97</v>
      </c>
      <c r="E2801">
        <v>2</v>
      </c>
      <c r="F2801">
        <v>194</v>
      </c>
      <c r="G2801">
        <v>1</v>
      </c>
      <c r="H2801" t="str">
        <f>VLOOKUP($C2801,'Raw-products'!$A$2:$H$1261,MATCH(H$1,'Raw-products'!$A$1:$H$1,0))</f>
        <v>Trousers</v>
      </c>
      <c r="I2801" t="str">
        <f>VLOOKUP($C2801,'Raw-products'!$A$2:$H$1261,MATCH(I$1,'Raw-products'!$A$1:$H$1,0))</f>
        <v>Slim-Fit</v>
      </c>
      <c r="J2801" t="str">
        <f>VLOOKUP($C2801,'Raw-products'!$A$2:$H$1261,MATCH(J$1,'Raw-products'!$A$1:$H$1,0))</f>
        <v>L</v>
      </c>
      <c r="K2801" t="str">
        <f>VLOOKUP($C2801,'Raw-products'!$A$2:$H$1261,MATCH(K$1,'Raw-products'!$A$1:$H$1,0))</f>
        <v>blue</v>
      </c>
      <c r="L2801">
        <f>VLOOKUP($C2801,'Raw-products'!$A$2:$H$1261,MATCH(L$1,'Raw-products'!$A$1:$H$1,0))</f>
        <v>119</v>
      </c>
      <c r="M2801">
        <f>VLOOKUP($C2801,'Raw-products'!$A$2:$H$1261,MATCH(M$1,'Raw-products'!$A$1:$H$1,0))</f>
        <v>49</v>
      </c>
      <c r="N2801" s="5">
        <f t="shared" si="86"/>
        <v>5831</v>
      </c>
      <c r="O2801" cm="1">
        <f t="array" ref="O2801:R2801">_xlfn.XLOOKUP($B2801,'Raw -orders'!$A:$A,'Raw -orders'!$B:$E)</f>
        <v>611</v>
      </c>
      <c r="P2801">
        <v>22094</v>
      </c>
      <c r="Q2801" s="1">
        <v>44258</v>
      </c>
      <c r="R2801" s="1">
        <v>44270</v>
      </c>
      <c r="S2801" t="str" cm="1">
        <f t="array" ref="S2801:Z2801">_xlfn.XLOOKUP($O2801,'Raw - customers'!$A:$A,'Raw - customers'!$B:$I)</f>
        <v>Conny Chowne</v>
      </c>
      <c r="T2801" t="str">
        <v>Female</v>
      </c>
      <c r="U2801">
        <v>67</v>
      </c>
      <c r="V2801" t="str">
        <v>09 Christopher View RdApt. 739</v>
      </c>
      <c r="W2801">
        <v>505</v>
      </c>
      <c r="X2801" t="str">
        <v>West Hayleyhaven</v>
      </c>
      <c r="Y2801" t="str">
        <v>New South Wales</v>
      </c>
      <c r="Z2801" t="str">
        <v>Australia</v>
      </c>
      <c r="AA2801">
        <v>3</v>
      </c>
      <c r="AB2801" s="3" t="str">
        <f t="shared" si="87"/>
        <v>10 to 20</v>
      </c>
      <c r="AM2801" s="6">
        <v>611</v>
      </c>
      <c r="AN2801" s="6" t="s">
        <v>1362</v>
      </c>
    </row>
    <row r="2802" spans="1:40" x14ac:dyDescent="0.25">
      <c r="A2802">
        <v>2800</v>
      </c>
      <c r="B2802">
        <v>560</v>
      </c>
      <c r="C2802">
        <v>144</v>
      </c>
      <c r="D2802">
        <v>91</v>
      </c>
      <c r="E2802">
        <v>2</v>
      </c>
      <c r="F2802">
        <v>182</v>
      </c>
      <c r="G2802">
        <v>1</v>
      </c>
      <c r="H2802" t="str">
        <f>VLOOKUP($C2802,'Raw-products'!$A$2:$H$1261,MATCH(H$1,'Raw-products'!$A$1:$H$1,0))</f>
        <v>Shirt</v>
      </c>
      <c r="I2802" t="str">
        <f>VLOOKUP($C2802,'Raw-products'!$A$2:$H$1261,MATCH(I$1,'Raw-products'!$A$1:$H$1,0))</f>
        <v>Linen</v>
      </c>
      <c r="J2802" t="str">
        <f>VLOOKUP($C2802,'Raw-products'!$A$2:$H$1261,MATCH(J$1,'Raw-products'!$A$1:$H$1,0))</f>
        <v>XL</v>
      </c>
      <c r="K2802" t="str">
        <f>VLOOKUP($C2802,'Raw-products'!$A$2:$H$1261,MATCH(K$1,'Raw-products'!$A$1:$H$1,0))</f>
        <v>red</v>
      </c>
      <c r="L2802">
        <f>VLOOKUP($C2802,'Raw-products'!$A$2:$H$1261,MATCH(L$1,'Raw-products'!$A$1:$H$1,0))</f>
        <v>116</v>
      </c>
      <c r="M2802">
        <f>VLOOKUP($C2802,'Raw-products'!$A$2:$H$1261,MATCH(M$1,'Raw-products'!$A$1:$H$1,0))</f>
        <v>47</v>
      </c>
      <c r="N2802" s="5">
        <f t="shared" si="86"/>
        <v>5452</v>
      </c>
      <c r="O2802" cm="1">
        <f t="array" ref="O2802:R2802">_xlfn.XLOOKUP($B2802,'Raw -orders'!$A:$A,'Raw -orders'!$B:$E)</f>
        <v>11</v>
      </c>
      <c r="P2802">
        <v>41952</v>
      </c>
      <c r="Q2802" s="1">
        <v>44344</v>
      </c>
      <c r="R2802" s="1">
        <v>44352</v>
      </c>
      <c r="S2802" t="str" cm="1">
        <f t="array" ref="S2802:Z2802">_xlfn.XLOOKUP($O2802,'Raw - customers'!$A:$A,'Raw - customers'!$B:$I)</f>
        <v>Michaeline Mcindrew</v>
      </c>
      <c r="T2802" t="str">
        <v>Agender</v>
      </c>
      <c r="U2802">
        <v>39</v>
      </c>
      <c r="V2802" t="str">
        <v>96 Daniel PlaceSuite 898</v>
      </c>
      <c r="W2802">
        <v>7400</v>
      </c>
      <c r="X2802" t="str">
        <v>Georgeland</v>
      </c>
      <c r="Y2802" t="str">
        <v>Northern Territory</v>
      </c>
      <c r="Z2802" t="str">
        <v>Australia</v>
      </c>
      <c r="AA2802">
        <v>5</v>
      </c>
      <c r="AB2802" s="3" t="str">
        <f t="shared" si="87"/>
        <v>0 to 10</v>
      </c>
      <c r="AM2802" s="6">
        <v>11</v>
      </c>
      <c r="AN2802" s="6" t="s">
        <v>1339</v>
      </c>
    </row>
    <row r="2803" spans="1:40" x14ac:dyDescent="0.25">
      <c r="A2803">
        <v>2801</v>
      </c>
      <c r="B2803">
        <v>560</v>
      </c>
      <c r="C2803">
        <v>590</v>
      </c>
      <c r="D2803">
        <v>100</v>
      </c>
      <c r="E2803">
        <v>2</v>
      </c>
      <c r="F2803">
        <v>200</v>
      </c>
      <c r="G2803">
        <v>1</v>
      </c>
      <c r="H2803" t="str">
        <f>VLOOKUP($C2803,'Raw-products'!$A$2:$H$1261,MATCH(H$1,'Raw-products'!$A$1:$H$1,0))</f>
        <v>Jacket</v>
      </c>
      <c r="I2803" t="str">
        <f>VLOOKUP($C2803,'Raw-products'!$A$2:$H$1261,MATCH(I$1,'Raw-products'!$A$1:$H$1,0))</f>
        <v>Bomber</v>
      </c>
      <c r="J2803" t="str">
        <f>VLOOKUP($C2803,'Raw-products'!$A$2:$H$1261,MATCH(J$1,'Raw-products'!$A$1:$H$1,0))</f>
        <v>XS</v>
      </c>
      <c r="K2803" t="str">
        <f>VLOOKUP($C2803,'Raw-products'!$A$2:$H$1261,MATCH(K$1,'Raw-products'!$A$1:$H$1,0))</f>
        <v>violet</v>
      </c>
      <c r="L2803">
        <f>VLOOKUP($C2803,'Raw-products'!$A$2:$H$1261,MATCH(L$1,'Raw-products'!$A$1:$H$1,0))</f>
        <v>90</v>
      </c>
      <c r="M2803">
        <f>VLOOKUP($C2803,'Raw-products'!$A$2:$H$1261,MATCH(M$1,'Raw-products'!$A$1:$H$1,0))</f>
        <v>75</v>
      </c>
      <c r="N2803" s="5">
        <f t="shared" si="86"/>
        <v>6750</v>
      </c>
      <c r="O2803" cm="1">
        <f t="array" ref="O2803:R2803">_xlfn.XLOOKUP($B2803,'Raw -orders'!$A:$A,'Raw -orders'!$B:$E)</f>
        <v>11</v>
      </c>
      <c r="P2803">
        <v>41952</v>
      </c>
      <c r="Q2803" s="1">
        <v>44344</v>
      </c>
      <c r="R2803" s="1">
        <v>44352</v>
      </c>
      <c r="S2803" t="str" cm="1">
        <f t="array" ref="S2803:Z2803">_xlfn.XLOOKUP($O2803,'Raw - customers'!$A:$A,'Raw - customers'!$B:$I)</f>
        <v>Michaeline Mcindrew</v>
      </c>
      <c r="T2803" t="str">
        <v>Agender</v>
      </c>
      <c r="U2803">
        <v>39</v>
      </c>
      <c r="V2803" t="str">
        <v>96 Daniel PlaceSuite 898</v>
      </c>
      <c r="W2803">
        <v>7400</v>
      </c>
      <c r="X2803" t="str">
        <v>Georgeland</v>
      </c>
      <c r="Y2803" t="str">
        <v>Northern Territory</v>
      </c>
      <c r="Z2803" t="str">
        <v>Australia</v>
      </c>
      <c r="AA2803">
        <v>5</v>
      </c>
      <c r="AB2803" s="3" t="str">
        <f t="shared" si="87"/>
        <v>0 to 10</v>
      </c>
      <c r="AM2803" s="6">
        <v>11</v>
      </c>
      <c r="AN2803" s="6" t="s">
        <v>1339</v>
      </c>
    </row>
    <row r="2804" spans="1:40" x14ac:dyDescent="0.25">
      <c r="A2804">
        <v>2802</v>
      </c>
      <c r="B2804">
        <v>561</v>
      </c>
      <c r="C2804">
        <v>1067</v>
      </c>
      <c r="D2804">
        <v>93</v>
      </c>
      <c r="E2804">
        <v>3</v>
      </c>
      <c r="F2804">
        <v>279</v>
      </c>
      <c r="G2804">
        <v>1</v>
      </c>
      <c r="H2804" t="str">
        <f>VLOOKUP($C2804,'Raw-products'!$A$2:$H$1261,MATCH(H$1,'Raw-products'!$A$1:$H$1,0))</f>
        <v>Trousers</v>
      </c>
      <c r="I2804" t="str">
        <f>VLOOKUP($C2804,'Raw-products'!$A$2:$H$1261,MATCH(I$1,'Raw-products'!$A$1:$H$1,0))</f>
        <v>Joggers</v>
      </c>
      <c r="J2804" t="str">
        <f>VLOOKUP($C2804,'Raw-products'!$A$2:$H$1261,MATCH(J$1,'Raw-products'!$A$1:$H$1,0))</f>
        <v>M</v>
      </c>
      <c r="K2804" t="str">
        <f>VLOOKUP($C2804,'Raw-products'!$A$2:$H$1261,MATCH(K$1,'Raw-products'!$A$1:$H$1,0))</f>
        <v>green</v>
      </c>
      <c r="L2804">
        <f>VLOOKUP($C2804,'Raw-products'!$A$2:$H$1261,MATCH(L$1,'Raw-products'!$A$1:$H$1,0))</f>
        <v>94</v>
      </c>
      <c r="M2804">
        <f>VLOOKUP($C2804,'Raw-products'!$A$2:$H$1261,MATCH(M$1,'Raw-products'!$A$1:$H$1,0))</f>
        <v>54</v>
      </c>
      <c r="N2804" s="5">
        <f t="shared" si="86"/>
        <v>5076</v>
      </c>
      <c r="O2804" cm="1">
        <f t="array" ref="O2804:R2804">_xlfn.XLOOKUP($B2804,'Raw -orders'!$A:$A,'Raw -orders'!$B:$E)</f>
        <v>764</v>
      </c>
      <c r="P2804">
        <v>42366</v>
      </c>
      <c r="Q2804" s="1">
        <v>44242</v>
      </c>
      <c r="R2804" s="1">
        <v>44268</v>
      </c>
      <c r="S2804" t="str" cm="1">
        <f t="array" ref="S2804:Z2804">_xlfn.XLOOKUP($O2804,'Raw - customers'!$A:$A,'Raw - customers'!$B:$I)</f>
        <v>Brod Phifer</v>
      </c>
      <c r="T2804" t="str">
        <v>Polygender</v>
      </c>
      <c r="U2804">
        <v>32</v>
      </c>
      <c r="V2804" t="str">
        <v>05 Fahey CircleSuite 721</v>
      </c>
      <c r="W2804">
        <v>9998</v>
      </c>
      <c r="X2804" t="str">
        <v>Hettingerfort</v>
      </c>
      <c r="Y2804" t="str">
        <v>Western Australia</v>
      </c>
      <c r="Z2804" t="str">
        <v>Australia</v>
      </c>
      <c r="AA2804">
        <v>2</v>
      </c>
      <c r="AB2804" s="3" t="str">
        <f t="shared" si="87"/>
        <v>20 to 30</v>
      </c>
      <c r="AM2804" s="6">
        <v>764</v>
      </c>
      <c r="AN2804" s="6" t="s">
        <v>1377</v>
      </c>
    </row>
    <row r="2805" spans="1:40" x14ac:dyDescent="0.25">
      <c r="A2805">
        <v>2803</v>
      </c>
      <c r="B2805">
        <v>561</v>
      </c>
      <c r="C2805">
        <v>878</v>
      </c>
      <c r="D2805">
        <v>94</v>
      </c>
      <c r="E2805">
        <v>1</v>
      </c>
      <c r="F2805">
        <v>94</v>
      </c>
      <c r="G2805">
        <v>1</v>
      </c>
      <c r="H2805" t="str">
        <f>VLOOKUP($C2805,'Raw-products'!$A$2:$H$1261,MATCH(H$1,'Raw-products'!$A$1:$H$1,0))</f>
        <v>Trousers</v>
      </c>
      <c r="I2805" t="str">
        <f>VLOOKUP($C2805,'Raw-products'!$A$2:$H$1261,MATCH(I$1,'Raw-products'!$A$1:$H$1,0))</f>
        <v>Cords</v>
      </c>
      <c r="J2805" t="str">
        <f>VLOOKUP($C2805,'Raw-products'!$A$2:$H$1261,MATCH(J$1,'Raw-products'!$A$1:$H$1,0))</f>
        <v>L</v>
      </c>
      <c r="K2805" t="str">
        <f>VLOOKUP($C2805,'Raw-products'!$A$2:$H$1261,MATCH(K$1,'Raw-products'!$A$1:$H$1,0))</f>
        <v>red</v>
      </c>
      <c r="L2805">
        <f>VLOOKUP($C2805,'Raw-products'!$A$2:$H$1261,MATCH(L$1,'Raw-products'!$A$1:$H$1,0))</f>
        <v>113</v>
      </c>
      <c r="M2805">
        <f>VLOOKUP($C2805,'Raw-products'!$A$2:$H$1261,MATCH(M$1,'Raw-products'!$A$1:$H$1,0))</f>
        <v>53</v>
      </c>
      <c r="N2805" s="5">
        <f t="shared" si="86"/>
        <v>5989</v>
      </c>
      <c r="O2805" cm="1">
        <f t="array" ref="O2805:R2805">_xlfn.XLOOKUP($B2805,'Raw -orders'!$A:$A,'Raw -orders'!$B:$E)</f>
        <v>764</v>
      </c>
      <c r="P2805">
        <v>42366</v>
      </c>
      <c r="Q2805" s="1">
        <v>44242</v>
      </c>
      <c r="R2805" s="1">
        <v>44268</v>
      </c>
      <c r="S2805" t="str" cm="1">
        <f t="array" ref="S2805:Z2805">_xlfn.XLOOKUP($O2805,'Raw - customers'!$A:$A,'Raw - customers'!$B:$I)</f>
        <v>Brod Phifer</v>
      </c>
      <c r="T2805" t="str">
        <v>Polygender</v>
      </c>
      <c r="U2805">
        <v>32</v>
      </c>
      <c r="V2805" t="str">
        <v>05 Fahey CircleSuite 721</v>
      </c>
      <c r="W2805">
        <v>9998</v>
      </c>
      <c r="X2805" t="str">
        <v>Hettingerfort</v>
      </c>
      <c r="Y2805" t="str">
        <v>Western Australia</v>
      </c>
      <c r="Z2805" t="str">
        <v>Australia</v>
      </c>
      <c r="AA2805">
        <v>2</v>
      </c>
      <c r="AB2805" s="3" t="str">
        <f t="shared" si="87"/>
        <v>20 to 30</v>
      </c>
      <c r="AM2805" s="6">
        <v>764</v>
      </c>
      <c r="AN2805" s="6" t="s">
        <v>1377</v>
      </c>
    </row>
    <row r="2806" spans="1:40" x14ac:dyDescent="0.25">
      <c r="A2806">
        <v>2804</v>
      </c>
      <c r="B2806">
        <v>561</v>
      </c>
      <c r="C2806">
        <v>672</v>
      </c>
      <c r="D2806">
        <v>113</v>
      </c>
      <c r="E2806">
        <v>3</v>
      </c>
      <c r="F2806">
        <v>339</v>
      </c>
      <c r="G2806">
        <v>1</v>
      </c>
      <c r="H2806" t="str">
        <f>VLOOKUP($C2806,'Raw-products'!$A$2:$H$1261,MATCH(H$1,'Raw-products'!$A$1:$H$1,0))</f>
        <v>Jacket</v>
      </c>
      <c r="I2806" t="str">
        <f>VLOOKUP($C2806,'Raw-products'!$A$2:$H$1261,MATCH(I$1,'Raw-products'!$A$1:$H$1,0))</f>
        <v>Parka</v>
      </c>
      <c r="J2806" t="str">
        <f>VLOOKUP($C2806,'Raw-products'!$A$2:$H$1261,MATCH(J$1,'Raw-products'!$A$1:$H$1,0))</f>
        <v>M</v>
      </c>
      <c r="K2806" t="str">
        <f>VLOOKUP($C2806,'Raw-products'!$A$2:$H$1261,MATCH(K$1,'Raw-products'!$A$1:$H$1,0))</f>
        <v>orange</v>
      </c>
      <c r="L2806">
        <f>VLOOKUP($C2806,'Raw-products'!$A$2:$H$1261,MATCH(L$1,'Raw-products'!$A$1:$H$1,0))</f>
        <v>119</v>
      </c>
      <c r="M2806">
        <f>VLOOKUP($C2806,'Raw-products'!$A$2:$H$1261,MATCH(M$1,'Raw-products'!$A$1:$H$1,0))</f>
        <v>51</v>
      </c>
      <c r="N2806" s="5">
        <f t="shared" si="86"/>
        <v>6069</v>
      </c>
      <c r="O2806" cm="1">
        <f t="array" ref="O2806:R2806">_xlfn.XLOOKUP($B2806,'Raw -orders'!$A:$A,'Raw -orders'!$B:$E)</f>
        <v>764</v>
      </c>
      <c r="P2806">
        <v>42366</v>
      </c>
      <c r="Q2806" s="1">
        <v>44242</v>
      </c>
      <c r="R2806" s="1">
        <v>44268</v>
      </c>
      <c r="S2806" t="str" cm="1">
        <f t="array" ref="S2806:Z2806">_xlfn.XLOOKUP($O2806,'Raw - customers'!$A:$A,'Raw - customers'!$B:$I)</f>
        <v>Brod Phifer</v>
      </c>
      <c r="T2806" t="str">
        <v>Polygender</v>
      </c>
      <c r="U2806">
        <v>32</v>
      </c>
      <c r="V2806" t="str">
        <v>05 Fahey CircleSuite 721</v>
      </c>
      <c r="W2806">
        <v>9998</v>
      </c>
      <c r="X2806" t="str">
        <v>Hettingerfort</v>
      </c>
      <c r="Y2806" t="str">
        <v>Western Australia</v>
      </c>
      <c r="Z2806" t="str">
        <v>Australia</v>
      </c>
      <c r="AA2806">
        <v>2</v>
      </c>
      <c r="AB2806" s="3" t="str">
        <f t="shared" si="87"/>
        <v>20 to 30</v>
      </c>
      <c r="AM2806" s="6">
        <v>764</v>
      </c>
      <c r="AN2806" s="6" t="s">
        <v>1377</v>
      </c>
    </row>
    <row r="2807" spans="1:40" x14ac:dyDescent="0.25">
      <c r="A2807">
        <v>2805</v>
      </c>
      <c r="B2807">
        <v>562</v>
      </c>
      <c r="C2807">
        <v>336</v>
      </c>
      <c r="D2807">
        <v>109</v>
      </c>
      <c r="E2807">
        <v>2</v>
      </c>
      <c r="F2807">
        <v>218</v>
      </c>
      <c r="G2807">
        <v>1</v>
      </c>
      <c r="H2807" t="str">
        <f>VLOOKUP($C2807,'Raw-products'!$A$2:$H$1261,MATCH(H$1,'Raw-products'!$A$1:$H$1,0))</f>
        <v>Shirt</v>
      </c>
      <c r="I2807" t="str">
        <f>VLOOKUP($C2807,'Raw-products'!$A$2:$H$1261,MATCH(I$1,'Raw-products'!$A$1:$H$1,0))</f>
        <v>Mandarin Collar</v>
      </c>
      <c r="J2807" t="str">
        <f>VLOOKUP($C2807,'Raw-products'!$A$2:$H$1261,MATCH(J$1,'Raw-products'!$A$1:$H$1,0))</f>
        <v>S</v>
      </c>
      <c r="K2807" t="str">
        <f>VLOOKUP($C2807,'Raw-products'!$A$2:$H$1261,MATCH(K$1,'Raw-products'!$A$1:$H$1,0))</f>
        <v>blue</v>
      </c>
      <c r="L2807">
        <f>VLOOKUP($C2807,'Raw-products'!$A$2:$H$1261,MATCH(L$1,'Raw-products'!$A$1:$H$1,0))</f>
        <v>108</v>
      </c>
      <c r="M2807">
        <f>VLOOKUP($C2807,'Raw-products'!$A$2:$H$1261,MATCH(M$1,'Raw-products'!$A$1:$H$1,0))</f>
        <v>44</v>
      </c>
      <c r="N2807" s="5">
        <f t="shared" si="86"/>
        <v>4752</v>
      </c>
      <c r="O2807" cm="1">
        <f t="array" ref="O2807:R2807">_xlfn.XLOOKUP($B2807,'Raw -orders'!$A:$A,'Raw -orders'!$B:$E)</f>
        <v>632</v>
      </c>
      <c r="P2807">
        <v>45999</v>
      </c>
      <c r="Q2807" s="1">
        <v>44458</v>
      </c>
      <c r="R2807" s="1">
        <v>44472</v>
      </c>
      <c r="S2807" t="str" cm="1">
        <f t="array" ref="S2807:Z2807">_xlfn.XLOOKUP($O2807,'Raw - customers'!$A:$A,'Raw - customers'!$B:$I)</f>
        <v>Darby Jeffries</v>
      </c>
      <c r="T2807" t="str">
        <v>Agender</v>
      </c>
      <c r="U2807">
        <v>55</v>
      </c>
      <c r="V2807" t="str">
        <v>704 Wright CourtApt. 223</v>
      </c>
      <c r="W2807">
        <v>3450</v>
      </c>
      <c r="X2807" t="str">
        <v>South Anthonyburgh</v>
      </c>
      <c r="Y2807" t="str">
        <v>Northern Territory</v>
      </c>
      <c r="Z2807" t="str">
        <v>Australia</v>
      </c>
      <c r="AA2807">
        <v>9</v>
      </c>
      <c r="AB2807" s="3" t="str">
        <f t="shared" si="87"/>
        <v>10 to 20</v>
      </c>
      <c r="AM2807" s="6">
        <v>632</v>
      </c>
      <c r="AN2807" s="6" t="s">
        <v>1339</v>
      </c>
    </row>
    <row r="2808" spans="1:40" x14ac:dyDescent="0.25">
      <c r="A2808">
        <v>2806</v>
      </c>
      <c r="B2808">
        <v>562</v>
      </c>
      <c r="C2808">
        <v>1216</v>
      </c>
      <c r="D2808">
        <v>105</v>
      </c>
      <c r="E2808">
        <v>2</v>
      </c>
      <c r="F2808">
        <v>210</v>
      </c>
      <c r="G2808">
        <v>1</v>
      </c>
      <c r="H2808" t="str">
        <f>VLOOKUP($C2808,'Raw-products'!$A$2:$H$1261,MATCH(H$1,'Raw-products'!$A$1:$H$1,0))</f>
        <v>Trousers</v>
      </c>
      <c r="I2808" t="str">
        <f>VLOOKUP($C2808,'Raw-products'!$A$2:$H$1261,MATCH(I$1,'Raw-products'!$A$1:$H$1,0))</f>
        <v>Pleated</v>
      </c>
      <c r="J2808" t="str">
        <f>VLOOKUP($C2808,'Raw-products'!$A$2:$H$1261,MATCH(J$1,'Raw-products'!$A$1:$H$1,0))</f>
        <v>S</v>
      </c>
      <c r="K2808" t="str">
        <f>VLOOKUP($C2808,'Raw-products'!$A$2:$H$1261,MATCH(K$1,'Raw-products'!$A$1:$H$1,0))</f>
        <v>indigo</v>
      </c>
      <c r="L2808">
        <f>VLOOKUP($C2808,'Raw-products'!$A$2:$H$1261,MATCH(L$1,'Raw-products'!$A$1:$H$1,0))</f>
        <v>90</v>
      </c>
      <c r="M2808">
        <f>VLOOKUP($C2808,'Raw-products'!$A$2:$H$1261,MATCH(M$1,'Raw-products'!$A$1:$H$1,0))</f>
        <v>41</v>
      </c>
      <c r="N2808" s="5">
        <f t="shared" si="86"/>
        <v>3690</v>
      </c>
      <c r="O2808" cm="1">
        <f t="array" ref="O2808:R2808">_xlfn.XLOOKUP($B2808,'Raw -orders'!$A:$A,'Raw -orders'!$B:$E)</f>
        <v>632</v>
      </c>
      <c r="P2808">
        <v>45999</v>
      </c>
      <c r="Q2808" s="1">
        <v>44458</v>
      </c>
      <c r="R2808" s="1">
        <v>44472</v>
      </c>
      <c r="S2808" t="str" cm="1">
        <f t="array" ref="S2808:Z2808">_xlfn.XLOOKUP($O2808,'Raw - customers'!$A:$A,'Raw - customers'!$B:$I)</f>
        <v>Darby Jeffries</v>
      </c>
      <c r="T2808" t="str">
        <v>Agender</v>
      </c>
      <c r="U2808">
        <v>55</v>
      </c>
      <c r="V2808" t="str">
        <v>704 Wright CourtApt. 223</v>
      </c>
      <c r="W2808">
        <v>3450</v>
      </c>
      <c r="X2808" t="str">
        <v>South Anthonyburgh</v>
      </c>
      <c r="Y2808" t="str">
        <v>Northern Territory</v>
      </c>
      <c r="Z2808" t="str">
        <v>Australia</v>
      </c>
      <c r="AA2808">
        <v>9</v>
      </c>
      <c r="AB2808" s="3" t="str">
        <f t="shared" si="87"/>
        <v>10 to 20</v>
      </c>
      <c r="AM2808" s="6">
        <v>632</v>
      </c>
      <c r="AN2808" s="6" t="s">
        <v>1339</v>
      </c>
    </row>
    <row r="2809" spans="1:40" x14ac:dyDescent="0.25">
      <c r="A2809">
        <v>2807</v>
      </c>
      <c r="B2809">
        <v>562</v>
      </c>
      <c r="C2809">
        <v>375</v>
      </c>
      <c r="D2809">
        <v>94</v>
      </c>
      <c r="E2809">
        <v>3</v>
      </c>
      <c r="F2809">
        <v>282</v>
      </c>
      <c r="G2809">
        <v>1</v>
      </c>
      <c r="H2809" t="str">
        <f>VLOOKUP($C2809,'Raw-products'!$A$2:$H$1261,MATCH(H$1,'Raw-products'!$A$1:$H$1,0))</f>
        <v>Shirt</v>
      </c>
      <c r="I2809" t="str">
        <f>VLOOKUP($C2809,'Raw-products'!$A$2:$H$1261,MATCH(I$1,'Raw-products'!$A$1:$H$1,0))</f>
        <v>Henley</v>
      </c>
      <c r="J2809" t="str">
        <f>VLOOKUP($C2809,'Raw-products'!$A$2:$H$1261,MATCH(J$1,'Raw-products'!$A$1:$H$1,0))</f>
        <v>XS</v>
      </c>
      <c r="K2809" t="str">
        <f>VLOOKUP($C2809,'Raw-products'!$A$2:$H$1261,MATCH(K$1,'Raw-products'!$A$1:$H$1,0))</f>
        <v>indigo</v>
      </c>
      <c r="L2809">
        <f>VLOOKUP($C2809,'Raw-products'!$A$2:$H$1261,MATCH(L$1,'Raw-products'!$A$1:$H$1,0))</f>
        <v>92</v>
      </c>
      <c r="M2809">
        <f>VLOOKUP($C2809,'Raw-products'!$A$2:$H$1261,MATCH(M$1,'Raw-products'!$A$1:$H$1,0))</f>
        <v>58</v>
      </c>
      <c r="N2809" s="5">
        <f t="shared" si="86"/>
        <v>5336</v>
      </c>
      <c r="O2809" cm="1">
        <f t="array" ref="O2809:R2809">_xlfn.XLOOKUP($B2809,'Raw -orders'!$A:$A,'Raw -orders'!$B:$E)</f>
        <v>632</v>
      </c>
      <c r="P2809">
        <v>45999</v>
      </c>
      <c r="Q2809" s="1">
        <v>44458</v>
      </c>
      <c r="R2809" s="1">
        <v>44472</v>
      </c>
      <c r="S2809" t="str" cm="1">
        <f t="array" ref="S2809:Z2809">_xlfn.XLOOKUP($O2809,'Raw - customers'!$A:$A,'Raw - customers'!$B:$I)</f>
        <v>Darby Jeffries</v>
      </c>
      <c r="T2809" t="str">
        <v>Agender</v>
      </c>
      <c r="U2809">
        <v>55</v>
      </c>
      <c r="V2809" t="str">
        <v>704 Wright CourtApt. 223</v>
      </c>
      <c r="W2809">
        <v>3450</v>
      </c>
      <c r="X2809" t="str">
        <v>South Anthonyburgh</v>
      </c>
      <c r="Y2809" t="str">
        <v>Northern Territory</v>
      </c>
      <c r="Z2809" t="str">
        <v>Australia</v>
      </c>
      <c r="AA2809">
        <v>9</v>
      </c>
      <c r="AB2809" s="3" t="str">
        <f t="shared" si="87"/>
        <v>10 to 20</v>
      </c>
      <c r="AM2809" s="6">
        <v>632</v>
      </c>
      <c r="AN2809" s="6" t="s">
        <v>1339</v>
      </c>
    </row>
    <row r="2810" spans="1:40" x14ac:dyDescent="0.25">
      <c r="A2810">
        <v>2808</v>
      </c>
      <c r="B2810">
        <v>562</v>
      </c>
      <c r="C2810">
        <v>628</v>
      </c>
      <c r="D2810">
        <v>112</v>
      </c>
      <c r="E2810">
        <v>3</v>
      </c>
      <c r="F2810">
        <v>336</v>
      </c>
      <c r="G2810">
        <v>1</v>
      </c>
      <c r="H2810" t="str">
        <f>VLOOKUP($C2810,'Raw-products'!$A$2:$H$1261,MATCH(H$1,'Raw-products'!$A$1:$H$1,0))</f>
        <v>Jacket</v>
      </c>
      <c r="I2810" t="str">
        <f>VLOOKUP($C2810,'Raw-products'!$A$2:$H$1261,MATCH(I$1,'Raw-products'!$A$1:$H$1,0))</f>
        <v>Cardigan</v>
      </c>
      <c r="J2810" t="str">
        <f>VLOOKUP($C2810,'Raw-products'!$A$2:$H$1261,MATCH(J$1,'Raw-products'!$A$1:$H$1,0))</f>
        <v>L</v>
      </c>
      <c r="K2810" t="str">
        <f>VLOOKUP($C2810,'Raw-products'!$A$2:$H$1261,MATCH(K$1,'Raw-products'!$A$1:$H$1,0))</f>
        <v>violet</v>
      </c>
      <c r="L2810">
        <f>VLOOKUP($C2810,'Raw-products'!$A$2:$H$1261,MATCH(L$1,'Raw-products'!$A$1:$H$1,0))</f>
        <v>118</v>
      </c>
      <c r="M2810">
        <f>VLOOKUP($C2810,'Raw-products'!$A$2:$H$1261,MATCH(M$1,'Raw-products'!$A$1:$H$1,0))</f>
        <v>66</v>
      </c>
      <c r="N2810" s="5">
        <f t="shared" si="86"/>
        <v>7788</v>
      </c>
      <c r="O2810" cm="1">
        <f t="array" ref="O2810:R2810">_xlfn.XLOOKUP($B2810,'Raw -orders'!$A:$A,'Raw -orders'!$B:$E)</f>
        <v>632</v>
      </c>
      <c r="P2810">
        <v>45999</v>
      </c>
      <c r="Q2810" s="1">
        <v>44458</v>
      </c>
      <c r="R2810" s="1">
        <v>44472</v>
      </c>
      <c r="S2810" t="str" cm="1">
        <f t="array" ref="S2810:Z2810">_xlfn.XLOOKUP($O2810,'Raw - customers'!$A:$A,'Raw - customers'!$B:$I)</f>
        <v>Darby Jeffries</v>
      </c>
      <c r="T2810" t="str">
        <v>Agender</v>
      </c>
      <c r="U2810">
        <v>55</v>
      </c>
      <c r="V2810" t="str">
        <v>704 Wright CourtApt. 223</v>
      </c>
      <c r="W2810">
        <v>3450</v>
      </c>
      <c r="X2810" t="str">
        <v>South Anthonyburgh</v>
      </c>
      <c r="Y2810" t="str">
        <v>Northern Territory</v>
      </c>
      <c r="Z2810" t="str">
        <v>Australia</v>
      </c>
      <c r="AA2810">
        <v>9</v>
      </c>
      <c r="AB2810" s="3" t="str">
        <f t="shared" si="87"/>
        <v>10 to 20</v>
      </c>
      <c r="AM2810" s="6">
        <v>632</v>
      </c>
      <c r="AN2810" s="6" t="s">
        <v>1339</v>
      </c>
    </row>
    <row r="2811" spans="1:40" x14ac:dyDescent="0.25">
      <c r="A2811">
        <v>2809</v>
      </c>
      <c r="B2811">
        <v>562</v>
      </c>
      <c r="C2811">
        <v>210</v>
      </c>
      <c r="D2811">
        <v>106</v>
      </c>
      <c r="E2811">
        <v>3</v>
      </c>
      <c r="F2811">
        <v>318</v>
      </c>
      <c r="G2811">
        <v>1</v>
      </c>
      <c r="H2811" t="str">
        <f>VLOOKUP($C2811,'Raw-products'!$A$2:$H$1261,MATCH(H$1,'Raw-products'!$A$1:$H$1,0))</f>
        <v>Shirt</v>
      </c>
      <c r="I2811" t="str">
        <f>VLOOKUP($C2811,'Raw-products'!$A$2:$H$1261,MATCH(I$1,'Raw-products'!$A$1:$H$1,0))</f>
        <v>Chambray</v>
      </c>
      <c r="J2811" t="str">
        <f>VLOOKUP($C2811,'Raw-products'!$A$2:$H$1261,MATCH(J$1,'Raw-products'!$A$1:$H$1,0))</f>
        <v>XS</v>
      </c>
      <c r="K2811" t="str">
        <f>VLOOKUP($C2811,'Raw-products'!$A$2:$H$1261,MATCH(K$1,'Raw-products'!$A$1:$H$1,0))</f>
        <v>red</v>
      </c>
      <c r="L2811">
        <f>VLOOKUP($C2811,'Raw-products'!$A$2:$H$1261,MATCH(L$1,'Raw-products'!$A$1:$H$1,0))</f>
        <v>105</v>
      </c>
      <c r="M2811">
        <f>VLOOKUP($C2811,'Raw-products'!$A$2:$H$1261,MATCH(M$1,'Raw-products'!$A$1:$H$1,0))</f>
        <v>48</v>
      </c>
      <c r="N2811" s="5">
        <f t="shared" si="86"/>
        <v>5040</v>
      </c>
      <c r="O2811" cm="1">
        <f t="array" ref="O2811:R2811">_xlfn.XLOOKUP($B2811,'Raw -orders'!$A:$A,'Raw -orders'!$B:$E)</f>
        <v>632</v>
      </c>
      <c r="P2811">
        <v>45999</v>
      </c>
      <c r="Q2811" s="1">
        <v>44458</v>
      </c>
      <c r="R2811" s="1">
        <v>44472</v>
      </c>
      <c r="S2811" t="str" cm="1">
        <f t="array" ref="S2811:Z2811">_xlfn.XLOOKUP($O2811,'Raw - customers'!$A:$A,'Raw - customers'!$B:$I)</f>
        <v>Darby Jeffries</v>
      </c>
      <c r="T2811" t="str">
        <v>Agender</v>
      </c>
      <c r="U2811">
        <v>55</v>
      </c>
      <c r="V2811" t="str">
        <v>704 Wright CourtApt. 223</v>
      </c>
      <c r="W2811">
        <v>3450</v>
      </c>
      <c r="X2811" t="str">
        <v>South Anthonyburgh</v>
      </c>
      <c r="Y2811" t="str">
        <v>Northern Territory</v>
      </c>
      <c r="Z2811" t="str">
        <v>Australia</v>
      </c>
      <c r="AA2811">
        <v>9</v>
      </c>
      <c r="AB2811" s="3" t="str">
        <f t="shared" si="87"/>
        <v>10 to 20</v>
      </c>
      <c r="AM2811" s="6">
        <v>632</v>
      </c>
      <c r="AN2811" s="6" t="s">
        <v>1339</v>
      </c>
    </row>
    <row r="2812" spans="1:40" x14ac:dyDescent="0.25">
      <c r="A2812">
        <v>2810</v>
      </c>
      <c r="B2812">
        <v>563</v>
      </c>
      <c r="C2812">
        <v>798</v>
      </c>
      <c r="D2812">
        <v>91</v>
      </c>
      <c r="E2812">
        <v>1</v>
      </c>
      <c r="F2812">
        <v>91</v>
      </c>
      <c r="G2812">
        <v>1</v>
      </c>
      <c r="H2812" t="str">
        <f>VLOOKUP($C2812,'Raw-products'!$A$2:$H$1261,MATCH(H$1,'Raw-products'!$A$1:$H$1,0))</f>
        <v>Jacket</v>
      </c>
      <c r="I2812" t="str">
        <f>VLOOKUP($C2812,'Raw-products'!$A$2:$H$1261,MATCH(I$1,'Raw-products'!$A$1:$H$1,0))</f>
        <v>Pullover</v>
      </c>
      <c r="J2812" t="str">
        <f>VLOOKUP($C2812,'Raw-products'!$A$2:$H$1261,MATCH(J$1,'Raw-products'!$A$1:$H$1,0))</f>
        <v>L</v>
      </c>
      <c r="K2812" t="str">
        <f>VLOOKUP($C2812,'Raw-products'!$A$2:$H$1261,MATCH(K$1,'Raw-products'!$A$1:$H$1,0))</f>
        <v>indigo</v>
      </c>
      <c r="L2812">
        <f>VLOOKUP($C2812,'Raw-products'!$A$2:$H$1261,MATCH(L$1,'Raw-products'!$A$1:$H$1,0))</f>
        <v>114</v>
      </c>
      <c r="M2812">
        <f>VLOOKUP($C2812,'Raw-products'!$A$2:$H$1261,MATCH(M$1,'Raw-products'!$A$1:$H$1,0))</f>
        <v>50</v>
      </c>
      <c r="N2812" s="5">
        <f t="shared" si="86"/>
        <v>5700</v>
      </c>
      <c r="O2812" cm="1">
        <f t="array" ref="O2812:R2812">_xlfn.XLOOKUP($B2812,'Raw -orders'!$A:$A,'Raw -orders'!$B:$E)</f>
        <v>611</v>
      </c>
      <c r="P2812">
        <v>56965</v>
      </c>
      <c r="Q2812" s="1">
        <v>44381</v>
      </c>
      <c r="R2812" s="1">
        <v>44393</v>
      </c>
      <c r="S2812" t="str" cm="1">
        <f t="array" ref="S2812:Z2812">_xlfn.XLOOKUP($O2812,'Raw - customers'!$A:$A,'Raw - customers'!$B:$I)</f>
        <v>Conny Chowne</v>
      </c>
      <c r="T2812" t="str">
        <v>Female</v>
      </c>
      <c r="U2812">
        <v>67</v>
      </c>
      <c r="V2812" t="str">
        <v>09 Christopher View RdApt. 739</v>
      </c>
      <c r="W2812">
        <v>505</v>
      </c>
      <c r="X2812" t="str">
        <v>West Hayleyhaven</v>
      </c>
      <c r="Y2812" t="str">
        <v>New South Wales</v>
      </c>
      <c r="Z2812" t="str">
        <v>Australia</v>
      </c>
      <c r="AA2812">
        <v>7</v>
      </c>
      <c r="AB2812" s="3" t="str">
        <f t="shared" si="87"/>
        <v>10 to 20</v>
      </c>
      <c r="AM2812" s="6">
        <v>611</v>
      </c>
      <c r="AN2812" s="6" t="s">
        <v>1362</v>
      </c>
    </row>
    <row r="2813" spans="1:40" x14ac:dyDescent="0.25">
      <c r="A2813">
        <v>2811</v>
      </c>
      <c r="B2813">
        <v>563</v>
      </c>
      <c r="C2813">
        <v>1045</v>
      </c>
      <c r="D2813">
        <v>90</v>
      </c>
      <c r="E2813">
        <v>3</v>
      </c>
      <c r="F2813">
        <v>270</v>
      </c>
      <c r="G2813">
        <v>1</v>
      </c>
      <c r="H2813" t="str">
        <f>VLOOKUP($C2813,'Raw-products'!$A$2:$H$1261,MATCH(H$1,'Raw-products'!$A$1:$H$1,0))</f>
        <v>Trousers</v>
      </c>
      <c r="I2813" t="str">
        <f>VLOOKUP($C2813,'Raw-products'!$A$2:$H$1261,MATCH(I$1,'Raw-products'!$A$1:$H$1,0))</f>
        <v>Relaxed Leg</v>
      </c>
      <c r="J2813" t="str">
        <f>VLOOKUP($C2813,'Raw-products'!$A$2:$H$1261,MATCH(J$1,'Raw-products'!$A$1:$H$1,0))</f>
        <v>XS</v>
      </c>
      <c r="K2813" t="str">
        <f>VLOOKUP($C2813,'Raw-products'!$A$2:$H$1261,MATCH(K$1,'Raw-products'!$A$1:$H$1,0))</f>
        <v>violet</v>
      </c>
      <c r="L2813">
        <f>VLOOKUP($C2813,'Raw-products'!$A$2:$H$1261,MATCH(L$1,'Raw-products'!$A$1:$H$1,0))</f>
        <v>95</v>
      </c>
      <c r="M2813">
        <f>VLOOKUP($C2813,'Raw-products'!$A$2:$H$1261,MATCH(M$1,'Raw-products'!$A$1:$H$1,0))</f>
        <v>49</v>
      </c>
      <c r="N2813" s="5">
        <f t="shared" si="86"/>
        <v>4655</v>
      </c>
      <c r="O2813" cm="1">
        <f t="array" ref="O2813:R2813">_xlfn.XLOOKUP($B2813,'Raw -orders'!$A:$A,'Raw -orders'!$B:$E)</f>
        <v>611</v>
      </c>
      <c r="P2813">
        <v>56965</v>
      </c>
      <c r="Q2813" s="1">
        <v>44381</v>
      </c>
      <c r="R2813" s="1">
        <v>44393</v>
      </c>
      <c r="S2813" t="str" cm="1">
        <f t="array" ref="S2813:Z2813">_xlfn.XLOOKUP($O2813,'Raw - customers'!$A:$A,'Raw - customers'!$B:$I)</f>
        <v>Conny Chowne</v>
      </c>
      <c r="T2813" t="str">
        <v>Female</v>
      </c>
      <c r="U2813">
        <v>67</v>
      </c>
      <c r="V2813" t="str">
        <v>09 Christopher View RdApt. 739</v>
      </c>
      <c r="W2813">
        <v>505</v>
      </c>
      <c r="X2813" t="str">
        <v>West Hayleyhaven</v>
      </c>
      <c r="Y2813" t="str">
        <v>New South Wales</v>
      </c>
      <c r="Z2813" t="str">
        <v>Australia</v>
      </c>
      <c r="AA2813">
        <v>7</v>
      </c>
      <c r="AB2813" s="3" t="str">
        <f t="shared" si="87"/>
        <v>10 to 20</v>
      </c>
      <c r="AM2813" s="6">
        <v>611</v>
      </c>
      <c r="AN2813" s="6" t="s">
        <v>1362</v>
      </c>
    </row>
    <row r="2814" spans="1:40" x14ac:dyDescent="0.25">
      <c r="A2814">
        <v>2812</v>
      </c>
      <c r="B2814">
        <v>563</v>
      </c>
      <c r="C2814">
        <v>164</v>
      </c>
      <c r="D2814">
        <v>91</v>
      </c>
      <c r="E2814">
        <v>3</v>
      </c>
      <c r="F2814">
        <v>273</v>
      </c>
      <c r="G2814">
        <v>1</v>
      </c>
      <c r="H2814" t="str">
        <f>VLOOKUP($C2814,'Raw-products'!$A$2:$H$1261,MATCH(H$1,'Raw-products'!$A$1:$H$1,0))</f>
        <v>Shirt</v>
      </c>
      <c r="I2814" t="str">
        <f>VLOOKUP($C2814,'Raw-products'!$A$2:$H$1261,MATCH(I$1,'Raw-products'!$A$1:$H$1,0))</f>
        <v>Linen</v>
      </c>
      <c r="J2814" t="str">
        <f>VLOOKUP($C2814,'Raw-products'!$A$2:$H$1261,MATCH(J$1,'Raw-products'!$A$1:$H$1,0))</f>
        <v>XL</v>
      </c>
      <c r="K2814" t="str">
        <f>VLOOKUP($C2814,'Raw-products'!$A$2:$H$1261,MATCH(K$1,'Raw-products'!$A$1:$H$1,0))</f>
        <v>blue</v>
      </c>
      <c r="L2814">
        <f>VLOOKUP($C2814,'Raw-products'!$A$2:$H$1261,MATCH(L$1,'Raw-products'!$A$1:$H$1,0))</f>
        <v>116</v>
      </c>
      <c r="M2814">
        <f>VLOOKUP($C2814,'Raw-products'!$A$2:$H$1261,MATCH(M$1,'Raw-products'!$A$1:$H$1,0))</f>
        <v>47</v>
      </c>
      <c r="N2814" s="5">
        <f t="shared" si="86"/>
        <v>5452</v>
      </c>
      <c r="O2814" cm="1">
        <f t="array" ref="O2814:R2814">_xlfn.XLOOKUP($B2814,'Raw -orders'!$A:$A,'Raw -orders'!$B:$E)</f>
        <v>611</v>
      </c>
      <c r="P2814">
        <v>56965</v>
      </c>
      <c r="Q2814" s="1">
        <v>44381</v>
      </c>
      <c r="R2814" s="1">
        <v>44393</v>
      </c>
      <c r="S2814" t="str" cm="1">
        <f t="array" ref="S2814:Z2814">_xlfn.XLOOKUP($O2814,'Raw - customers'!$A:$A,'Raw - customers'!$B:$I)</f>
        <v>Conny Chowne</v>
      </c>
      <c r="T2814" t="str">
        <v>Female</v>
      </c>
      <c r="U2814">
        <v>67</v>
      </c>
      <c r="V2814" t="str">
        <v>09 Christopher View RdApt. 739</v>
      </c>
      <c r="W2814">
        <v>505</v>
      </c>
      <c r="X2814" t="str">
        <v>West Hayleyhaven</v>
      </c>
      <c r="Y2814" t="str">
        <v>New South Wales</v>
      </c>
      <c r="Z2814" t="str">
        <v>Australia</v>
      </c>
      <c r="AA2814">
        <v>7</v>
      </c>
      <c r="AB2814" s="3" t="str">
        <f t="shared" si="87"/>
        <v>10 to 20</v>
      </c>
      <c r="AM2814" s="6">
        <v>611</v>
      </c>
      <c r="AN2814" s="6" t="s">
        <v>1362</v>
      </c>
    </row>
    <row r="2815" spans="1:40" x14ac:dyDescent="0.25">
      <c r="A2815">
        <v>2813</v>
      </c>
      <c r="B2815">
        <v>563</v>
      </c>
      <c r="C2815">
        <v>409</v>
      </c>
      <c r="D2815">
        <v>119</v>
      </c>
      <c r="E2815">
        <v>1</v>
      </c>
      <c r="F2815">
        <v>119</v>
      </c>
      <c r="G2815">
        <v>1</v>
      </c>
      <c r="H2815" t="str">
        <f>VLOOKUP($C2815,'Raw-products'!$A$2:$H$1261,MATCH(H$1,'Raw-products'!$A$1:$H$1,0))</f>
        <v>Shirt</v>
      </c>
      <c r="I2815" t="str">
        <f>VLOOKUP($C2815,'Raw-products'!$A$2:$H$1261,MATCH(I$1,'Raw-products'!$A$1:$H$1,0))</f>
        <v>Casual Slim Fit</v>
      </c>
      <c r="J2815" t="str">
        <f>VLOOKUP($C2815,'Raw-products'!$A$2:$H$1261,MATCH(J$1,'Raw-products'!$A$1:$H$1,0))</f>
        <v>XL</v>
      </c>
      <c r="K2815" t="str">
        <f>VLOOKUP($C2815,'Raw-products'!$A$2:$H$1261,MATCH(K$1,'Raw-products'!$A$1:$H$1,0))</f>
        <v>blue</v>
      </c>
      <c r="L2815">
        <f>VLOOKUP($C2815,'Raw-products'!$A$2:$H$1261,MATCH(L$1,'Raw-products'!$A$1:$H$1,0))</f>
        <v>113</v>
      </c>
      <c r="M2815">
        <f>VLOOKUP($C2815,'Raw-products'!$A$2:$H$1261,MATCH(M$1,'Raw-products'!$A$1:$H$1,0))</f>
        <v>68</v>
      </c>
      <c r="N2815" s="5">
        <f t="shared" si="86"/>
        <v>7684</v>
      </c>
      <c r="O2815" cm="1">
        <f t="array" ref="O2815:R2815">_xlfn.XLOOKUP($B2815,'Raw -orders'!$A:$A,'Raw -orders'!$B:$E)</f>
        <v>611</v>
      </c>
      <c r="P2815">
        <v>56965</v>
      </c>
      <c r="Q2815" s="1">
        <v>44381</v>
      </c>
      <c r="R2815" s="1">
        <v>44393</v>
      </c>
      <c r="S2815" t="str" cm="1">
        <f t="array" ref="S2815:Z2815">_xlfn.XLOOKUP($O2815,'Raw - customers'!$A:$A,'Raw - customers'!$B:$I)</f>
        <v>Conny Chowne</v>
      </c>
      <c r="T2815" t="str">
        <v>Female</v>
      </c>
      <c r="U2815">
        <v>67</v>
      </c>
      <c r="V2815" t="str">
        <v>09 Christopher View RdApt. 739</v>
      </c>
      <c r="W2815">
        <v>505</v>
      </c>
      <c r="X2815" t="str">
        <v>West Hayleyhaven</v>
      </c>
      <c r="Y2815" t="str">
        <v>New South Wales</v>
      </c>
      <c r="Z2815" t="str">
        <v>Australia</v>
      </c>
      <c r="AA2815">
        <v>7</v>
      </c>
      <c r="AB2815" s="3" t="str">
        <f t="shared" si="87"/>
        <v>10 to 20</v>
      </c>
      <c r="AM2815" s="6">
        <v>611</v>
      </c>
      <c r="AN2815" s="6" t="s">
        <v>1362</v>
      </c>
    </row>
    <row r="2816" spans="1:40" x14ac:dyDescent="0.25">
      <c r="A2816">
        <v>2814</v>
      </c>
      <c r="B2816">
        <v>563</v>
      </c>
      <c r="C2816">
        <v>1005</v>
      </c>
      <c r="D2816">
        <v>106</v>
      </c>
      <c r="E2816">
        <v>2</v>
      </c>
      <c r="F2816">
        <v>212</v>
      </c>
      <c r="G2816">
        <v>1</v>
      </c>
      <c r="H2816" t="str">
        <f>VLOOKUP($C2816,'Raw-products'!$A$2:$H$1261,MATCH(H$1,'Raw-products'!$A$1:$H$1,0))</f>
        <v>Trousers</v>
      </c>
      <c r="I2816" t="str">
        <f>VLOOKUP($C2816,'Raw-products'!$A$2:$H$1261,MATCH(I$1,'Raw-products'!$A$1:$H$1,0))</f>
        <v>Wool</v>
      </c>
      <c r="J2816" t="str">
        <f>VLOOKUP($C2816,'Raw-products'!$A$2:$H$1261,MATCH(J$1,'Raw-products'!$A$1:$H$1,0))</f>
        <v>XS</v>
      </c>
      <c r="K2816" t="str">
        <f>VLOOKUP($C2816,'Raw-products'!$A$2:$H$1261,MATCH(K$1,'Raw-products'!$A$1:$H$1,0))</f>
        <v>indigo</v>
      </c>
      <c r="L2816">
        <f>VLOOKUP($C2816,'Raw-products'!$A$2:$H$1261,MATCH(L$1,'Raw-products'!$A$1:$H$1,0))</f>
        <v>111</v>
      </c>
      <c r="M2816">
        <f>VLOOKUP($C2816,'Raw-products'!$A$2:$H$1261,MATCH(M$1,'Raw-products'!$A$1:$H$1,0))</f>
        <v>43</v>
      </c>
      <c r="N2816" s="5">
        <f t="shared" si="86"/>
        <v>4773</v>
      </c>
      <c r="O2816" cm="1">
        <f t="array" ref="O2816:R2816">_xlfn.XLOOKUP($B2816,'Raw -orders'!$A:$A,'Raw -orders'!$B:$E)</f>
        <v>611</v>
      </c>
      <c r="P2816">
        <v>56965</v>
      </c>
      <c r="Q2816" s="1">
        <v>44381</v>
      </c>
      <c r="R2816" s="1">
        <v>44393</v>
      </c>
      <c r="S2816" t="str" cm="1">
        <f t="array" ref="S2816:Z2816">_xlfn.XLOOKUP($O2816,'Raw - customers'!$A:$A,'Raw - customers'!$B:$I)</f>
        <v>Conny Chowne</v>
      </c>
      <c r="T2816" t="str">
        <v>Female</v>
      </c>
      <c r="U2816">
        <v>67</v>
      </c>
      <c r="V2816" t="str">
        <v>09 Christopher View RdApt. 739</v>
      </c>
      <c r="W2816">
        <v>505</v>
      </c>
      <c r="X2816" t="str">
        <v>West Hayleyhaven</v>
      </c>
      <c r="Y2816" t="str">
        <v>New South Wales</v>
      </c>
      <c r="Z2816" t="str">
        <v>Australia</v>
      </c>
      <c r="AA2816">
        <v>7</v>
      </c>
      <c r="AB2816" s="3" t="str">
        <f t="shared" si="87"/>
        <v>10 to 20</v>
      </c>
      <c r="AM2816" s="6">
        <v>611</v>
      </c>
      <c r="AN2816" s="6" t="s">
        <v>1362</v>
      </c>
    </row>
    <row r="2817" spans="1:40" x14ac:dyDescent="0.25">
      <c r="A2817">
        <v>2815</v>
      </c>
      <c r="B2817">
        <v>563</v>
      </c>
      <c r="C2817">
        <v>930</v>
      </c>
      <c r="D2817">
        <v>96</v>
      </c>
      <c r="E2817">
        <v>1</v>
      </c>
      <c r="F2817">
        <v>96</v>
      </c>
      <c r="G2817">
        <v>1</v>
      </c>
      <c r="H2817" t="str">
        <f>VLOOKUP($C2817,'Raw-products'!$A$2:$H$1261,MATCH(H$1,'Raw-products'!$A$1:$H$1,0))</f>
        <v>Trousers</v>
      </c>
      <c r="I2817" t="str">
        <f>VLOOKUP($C2817,'Raw-products'!$A$2:$H$1261,MATCH(I$1,'Raw-products'!$A$1:$H$1,0))</f>
        <v>Drawstring</v>
      </c>
      <c r="J2817" t="str">
        <f>VLOOKUP($C2817,'Raw-products'!$A$2:$H$1261,MATCH(J$1,'Raw-products'!$A$1:$H$1,0))</f>
        <v>XS</v>
      </c>
      <c r="K2817" t="str">
        <f>VLOOKUP($C2817,'Raw-products'!$A$2:$H$1261,MATCH(K$1,'Raw-products'!$A$1:$H$1,0))</f>
        <v>blue</v>
      </c>
      <c r="L2817">
        <f>VLOOKUP($C2817,'Raw-products'!$A$2:$H$1261,MATCH(L$1,'Raw-products'!$A$1:$H$1,0))</f>
        <v>104</v>
      </c>
      <c r="M2817">
        <f>VLOOKUP($C2817,'Raw-products'!$A$2:$H$1261,MATCH(M$1,'Raw-products'!$A$1:$H$1,0))</f>
        <v>45</v>
      </c>
      <c r="N2817" s="5">
        <f t="shared" si="86"/>
        <v>4680</v>
      </c>
      <c r="O2817" cm="1">
        <f t="array" ref="O2817:R2817">_xlfn.XLOOKUP($B2817,'Raw -orders'!$A:$A,'Raw -orders'!$B:$E)</f>
        <v>611</v>
      </c>
      <c r="P2817">
        <v>56965</v>
      </c>
      <c r="Q2817" s="1">
        <v>44381</v>
      </c>
      <c r="R2817" s="1">
        <v>44393</v>
      </c>
      <c r="S2817" t="str" cm="1">
        <f t="array" ref="S2817:Z2817">_xlfn.XLOOKUP($O2817,'Raw - customers'!$A:$A,'Raw - customers'!$B:$I)</f>
        <v>Conny Chowne</v>
      </c>
      <c r="T2817" t="str">
        <v>Female</v>
      </c>
      <c r="U2817">
        <v>67</v>
      </c>
      <c r="V2817" t="str">
        <v>09 Christopher View RdApt. 739</v>
      </c>
      <c r="W2817">
        <v>505</v>
      </c>
      <c r="X2817" t="str">
        <v>West Hayleyhaven</v>
      </c>
      <c r="Y2817" t="str">
        <v>New South Wales</v>
      </c>
      <c r="Z2817" t="str">
        <v>Australia</v>
      </c>
      <c r="AA2817">
        <v>7</v>
      </c>
      <c r="AB2817" s="3" t="str">
        <f t="shared" si="87"/>
        <v>10 to 20</v>
      </c>
      <c r="AM2817" s="6">
        <v>611</v>
      </c>
      <c r="AN2817" s="6" t="s">
        <v>1362</v>
      </c>
    </row>
    <row r="2818" spans="1:40" x14ac:dyDescent="0.25">
      <c r="A2818">
        <v>2816</v>
      </c>
      <c r="B2818">
        <v>563</v>
      </c>
      <c r="C2818">
        <v>522</v>
      </c>
      <c r="D2818">
        <v>102</v>
      </c>
      <c r="E2818">
        <v>2</v>
      </c>
      <c r="F2818">
        <v>204</v>
      </c>
      <c r="G2818">
        <v>1</v>
      </c>
      <c r="H2818" t="str">
        <f>VLOOKUP($C2818,'Raw-products'!$A$2:$H$1261,MATCH(H$1,'Raw-products'!$A$1:$H$1,0))</f>
        <v>Jacket</v>
      </c>
      <c r="I2818" t="str">
        <f>VLOOKUP($C2818,'Raw-products'!$A$2:$H$1261,MATCH(I$1,'Raw-products'!$A$1:$H$1,0))</f>
        <v>Windbreaker</v>
      </c>
      <c r="J2818" t="str">
        <f>VLOOKUP($C2818,'Raw-products'!$A$2:$H$1261,MATCH(J$1,'Raw-products'!$A$1:$H$1,0))</f>
        <v>M</v>
      </c>
      <c r="K2818" t="str">
        <f>VLOOKUP($C2818,'Raw-products'!$A$2:$H$1261,MATCH(K$1,'Raw-products'!$A$1:$H$1,0))</f>
        <v>violet</v>
      </c>
      <c r="L2818">
        <f>VLOOKUP($C2818,'Raw-products'!$A$2:$H$1261,MATCH(L$1,'Raw-products'!$A$1:$H$1,0))</f>
        <v>109</v>
      </c>
      <c r="M2818">
        <f>VLOOKUP($C2818,'Raw-products'!$A$2:$H$1261,MATCH(M$1,'Raw-products'!$A$1:$H$1,0))</f>
        <v>64</v>
      </c>
      <c r="N2818" s="5">
        <f t="shared" si="86"/>
        <v>6976</v>
      </c>
      <c r="O2818" cm="1">
        <f t="array" ref="O2818:R2818">_xlfn.XLOOKUP($B2818,'Raw -orders'!$A:$A,'Raw -orders'!$B:$E)</f>
        <v>611</v>
      </c>
      <c r="P2818">
        <v>56965</v>
      </c>
      <c r="Q2818" s="1">
        <v>44381</v>
      </c>
      <c r="R2818" s="1">
        <v>44393</v>
      </c>
      <c r="S2818" t="str" cm="1">
        <f t="array" ref="S2818:Z2818">_xlfn.XLOOKUP($O2818,'Raw - customers'!$A:$A,'Raw - customers'!$B:$I)</f>
        <v>Conny Chowne</v>
      </c>
      <c r="T2818" t="str">
        <v>Female</v>
      </c>
      <c r="U2818">
        <v>67</v>
      </c>
      <c r="V2818" t="str">
        <v>09 Christopher View RdApt. 739</v>
      </c>
      <c r="W2818">
        <v>505</v>
      </c>
      <c r="X2818" t="str">
        <v>West Hayleyhaven</v>
      </c>
      <c r="Y2818" t="str">
        <v>New South Wales</v>
      </c>
      <c r="Z2818" t="str">
        <v>Australia</v>
      </c>
      <c r="AA2818">
        <v>7</v>
      </c>
      <c r="AB2818" s="3" t="str">
        <f t="shared" si="87"/>
        <v>10 to 20</v>
      </c>
      <c r="AM2818" s="6">
        <v>611</v>
      </c>
      <c r="AN2818" s="6" t="s">
        <v>1362</v>
      </c>
    </row>
    <row r="2819" spans="1:40" x14ac:dyDescent="0.25">
      <c r="A2819">
        <v>2817</v>
      </c>
      <c r="B2819">
        <v>564</v>
      </c>
      <c r="C2819">
        <v>991</v>
      </c>
      <c r="D2819">
        <v>106</v>
      </c>
      <c r="E2819">
        <v>1</v>
      </c>
      <c r="F2819">
        <v>106</v>
      </c>
      <c r="G2819">
        <v>1</v>
      </c>
      <c r="H2819" t="str">
        <f>VLOOKUP($C2819,'Raw-products'!$A$2:$H$1261,MATCH(H$1,'Raw-products'!$A$1:$H$1,0))</f>
        <v>Trousers</v>
      </c>
      <c r="I2819" t="str">
        <f>VLOOKUP($C2819,'Raw-products'!$A$2:$H$1261,MATCH(I$1,'Raw-products'!$A$1:$H$1,0))</f>
        <v>Wool</v>
      </c>
      <c r="J2819" t="str">
        <f>VLOOKUP($C2819,'Raw-products'!$A$2:$H$1261,MATCH(J$1,'Raw-products'!$A$1:$H$1,0))</f>
        <v>S</v>
      </c>
      <c r="K2819" t="str">
        <f>VLOOKUP($C2819,'Raw-products'!$A$2:$H$1261,MATCH(K$1,'Raw-products'!$A$1:$H$1,0))</f>
        <v>yellow</v>
      </c>
      <c r="L2819">
        <f>VLOOKUP($C2819,'Raw-products'!$A$2:$H$1261,MATCH(L$1,'Raw-products'!$A$1:$H$1,0))</f>
        <v>111</v>
      </c>
      <c r="M2819">
        <f>VLOOKUP($C2819,'Raw-products'!$A$2:$H$1261,MATCH(M$1,'Raw-products'!$A$1:$H$1,0))</f>
        <v>69</v>
      </c>
      <c r="N2819" s="5">
        <f t="shared" ref="N2819:N2882" si="88">$L2819*$M2819</f>
        <v>7659</v>
      </c>
      <c r="O2819" cm="1">
        <f t="array" ref="O2819:R2819">_xlfn.XLOOKUP($B2819,'Raw -orders'!$A:$A,'Raw -orders'!$B:$E)</f>
        <v>583</v>
      </c>
      <c r="P2819">
        <v>16074</v>
      </c>
      <c r="Q2819" s="1">
        <v>44431</v>
      </c>
      <c r="R2819" s="1">
        <v>44458</v>
      </c>
      <c r="S2819" t="str" cm="1">
        <f t="array" ref="S2819:Z2819">_xlfn.XLOOKUP($O2819,'Raw - customers'!$A:$A,'Raw - customers'!$B:$I)</f>
        <v>Prissie Dumelow</v>
      </c>
      <c r="T2819" t="str">
        <v>Genderqueer</v>
      </c>
      <c r="U2819">
        <v>52</v>
      </c>
      <c r="V2819" t="str">
        <v>98 Ellie CircleSuite 311</v>
      </c>
      <c r="W2819">
        <v>378</v>
      </c>
      <c r="X2819" t="str">
        <v>Leomouth</v>
      </c>
      <c r="Y2819" t="str">
        <v>Northern Territory</v>
      </c>
      <c r="Z2819" t="str">
        <v>Australia</v>
      </c>
      <c r="AA2819">
        <v>8</v>
      </c>
      <c r="AB2819" s="3" t="str">
        <f t="shared" ref="AB2819:AB2882" si="89">IF(AND(DATEDIF($Q2819,$R2819,"D")&gt;0,DATEDIF($Q2819,$R2819,"D")&lt;=10),"0 to 10",IF(AND(DATEDIF($Q2819,$R2819,"D")&gt;10,DATEDIF($Q2819,$R2819,"D")&lt;=20),"10 to 20",IF(AND(DATEDIF($Q2819,$R2819,"D")&gt;20,DATEDIF($Q2819,$R2819,"D")&lt;=30),"20 to 30")))</f>
        <v>20 to 30</v>
      </c>
      <c r="AM2819" s="6">
        <v>583</v>
      </c>
      <c r="AN2819" s="6" t="s">
        <v>1339</v>
      </c>
    </row>
    <row r="2820" spans="1:40" x14ac:dyDescent="0.25">
      <c r="A2820">
        <v>2818</v>
      </c>
      <c r="B2820">
        <v>564</v>
      </c>
      <c r="C2820">
        <v>838</v>
      </c>
      <c r="D2820">
        <v>117</v>
      </c>
      <c r="E2820">
        <v>3</v>
      </c>
      <c r="F2820">
        <v>351</v>
      </c>
      <c r="G2820">
        <v>1</v>
      </c>
      <c r="H2820" t="str">
        <f>VLOOKUP($C2820,'Raw-products'!$A$2:$H$1261,MATCH(H$1,'Raw-products'!$A$1:$H$1,0))</f>
        <v>Jacket</v>
      </c>
      <c r="I2820" t="str">
        <f>VLOOKUP($C2820,'Raw-products'!$A$2:$H$1261,MATCH(I$1,'Raw-products'!$A$1:$H$1,0))</f>
        <v>Shearling</v>
      </c>
      <c r="J2820" t="str">
        <f>VLOOKUP($C2820,'Raw-products'!$A$2:$H$1261,MATCH(J$1,'Raw-products'!$A$1:$H$1,0))</f>
        <v>L</v>
      </c>
      <c r="K2820" t="str">
        <f>VLOOKUP($C2820,'Raw-products'!$A$2:$H$1261,MATCH(K$1,'Raw-products'!$A$1:$H$1,0))</f>
        <v>violet</v>
      </c>
      <c r="L2820">
        <f>VLOOKUP($C2820,'Raw-products'!$A$2:$H$1261,MATCH(L$1,'Raw-products'!$A$1:$H$1,0))</f>
        <v>95</v>
      </c>
      <c r="M2820">
        <f>VLOOKUP($C2820,'Raw-products'!$A$2:$H$1261,MATCH(M$1,'Raw-products'!$A$1:$H$1,0))</f>
        <v>61</v>
      </c>
      <c r="N2820" s="5">
        <f t="shared" si="88"/>
        <v>5795</v>
      </c>
      <c r="O2820" cm="1">
        <f t="array" ref="O2820:R2820">_xlfn.XLOOKUP($B2820,'Raw -orders'!$A:$A,'Raw -orders'!$B:$E)</f>
        <v>583</v>
      </c>
      <c r="P2820">
        <v>16074</v>
      </c>
      <c r="Q2820" s="1">
        <v>44431</v>
      </c>
      <c r="R2820" s="1">
        <v>44458</v>
      </c>
      <c r="S2820" t="str" cm="1">
        <f t="array" ref="S2820:Z2820">_xlfn.XLOOKUP($O2820,'Raw - customers'!$A:$A,'Raw - customers'!$B:$I)</f>
        <v>Prissie Dumelow</v>
      </c>
      <c r="T2820" t="str">
        <v>Genderqueer</v>
      </c>
      <c r="U2820">
        <v>52</v>
      </c>
      <c r="V2820" t="str">
        <v>98 Ellie CircleSuite 311</v>
      </c>
      <c r="W2820">
        <v>378</v>
      </c>
      <c r="X2820" t="str">
        <v>Leomouth</v>
      </c>
      <c r="Y2820" t="str">
        <v>Northern Territory</v>
      </c>
      <c r="Z2820" t="str">
        <v>Australia</v>
      </c>
      <c r="AA2820">
        <v>8</v>
      </c>
      <c r="AB2820" s="3" t="str">
        <f t="shared" si="89"/>
        <v>20 to 30</v>
      </c>
      <c r="AM2820" s="6">
        <v>583</v>
      </c>
      <c r="AN2820" s="6" t="s">
        <v>1339</v>
      </c>
    </row>
    <row r="2821" spans="1:40" x14ac:dyDescent="0.25">
      <c r="A2821">
        <v>2819</v>
      </c>
      <c r="B2821">
        <v>564</v>
      </c>
      <c r="C2821">
        <v>908</v>
      </c>
      <c r="D2821">
        <v>94</v>
      </c>
      <c r="E2821">
        <v>2</v>
      </c>
      <c r="F2821">
        <v>188</v>
      </c>
      <c r="G2821">
        <v>1</v>
      </c>
      <c r="H2821" t="str">
        <f>VLOOKUP($C2821,'Raw-products'!$A$2:$H$1261,MATCH(H$1,'Raw-products'!$A$1:$H$1,0))</f>
        <v>Trousers</v>
      </c>
      <c r="I2821" t="str">
        <f>VLOOKUP($C2821,'Raw-products'!$A$2:$H$1261,MATCH(I$1,'Raw-products'!$A$1:$H$1,0))</f>
        <v>Cords</v>
      </c>
      <c r="J2821" t="str">
        <f>VLOOKUP($C2821,'Raw-products'!$A$2:$H$1261,MATCH(J$1,'Raw-products'!$A$1:$H$1,0))</f>
        <v>L</v>
      </c>
      <c r="K2821" t="str">
        <f>VLOOKUP($C2821,'Raw-products'!$A$2:$H$1261,MATCH(K$1,'Raw-products'!$A$1:$H$1,0))</f>
        <v>violet</v>
      </c>
      <c r="L2821">
        <f>VLOOKUP($C2821,'Raw-products'!$A$2:$H$1261,MATCH(L$1,'Raw-products'!$A$1:$H$1,0))</f>
        <v>113</v>
      </c>
      <c r="M2821">
        <f>VLOOKUP($C2821,'Raw-products'!$A$2:$H$1261,MATCH(M$1,'Raw-products'!$A$1:$H$1,0))</f>
        <v>74</v>
      </c>
      <c r="N2821" s="5">
        <f t="shared" si="88"/>
        <v>8362</v>
      </c>
      <c r="O2821" cm="1">
        <f t="array" ref="O2821:R2821">_xlfn.XLOOKUP($B2821,'Raw -orders'!$A:$A,'Raw -orders'!$B:$E)</f>
        <v>583</v>
      </c>
      <c r="P2821">
        <v>16074</v>
      </c>
      <c r="Q2821" s="1">
        <v>44431</v>
      </c>
      <c r="R2821" s="1">
        <v>44458</v>
      </c>
      <c r="S2821" t="str" cm="1">
        <f t="array" ref="S2821:Z2821">_xlfn.XLOOKUP($O2821,'Raw - customers'!$A:$A,'Raw - customers'!$B:$I)</f>
        <v>Prissie Dumelow</v>
      </c>
      <c r="T2821" t="str">
        <v>Genderqueer</v>
      </c>
      <c r="U2821">
        <v>52</v>
      </c>
      <c r="V2821" t="str">
        <v>98 Ellie CircleSuite 311</v>
      </c>
      <c r="W2821">
        <v>378</v>
      </c>
      <c r="X2821" t="str">
        <v>Leomouth</v>
      </c>
      <c r="Y2821" t="str">
        <v>Northern Territory</v>
      </c>
      <c r="Z2821" t="str">
        <v>Australia</v>
      </c>
      <c r="AA2821">
        <v>8</v>
      </c>
      <c r="AB2821" s="3" t="str">
        <f t="shared" si="89"/>
        <v>20 to 30</v>
      </c>
      <c r="AM2821" s="6">
        <v>583</v>
      </c>
      <c r="AN2821" s="6" t="s">
        <v>1339</v>
      </c>
    </row>
    <row r="2822" spans="1:40" x14ac:dyDescent="0.25">
      <c r="A2822">
        <v>2820</v>
      </c>
      <c r="B2822">
        <v>565</v>
      </c>
      <c r="C2822">
        <v>1100</v>
      </c>
      <c r="D2822">
        <v>115</v>
      </c>
      <c r="E2822">
        <v>1</v>
      </c>
      <c r="F2822">
        <v>115</v>
      </c>
      <c r="G2822">
        <v>1</v>
      </c>
      <c r="H2822" t="str">
        <f>VLOOKUP($C2822,'Raw-products'!$A$2:$H$1261,MATCH(H$1,'Raw-products'!$A$1:$H$1,0))</f>
        <v>Trousers</v>
      </c>
      <c r="I2822" t="str">
        <f>VLOOKUP($C2822,'Raw-products'!$A$2:$H$1261,MATCH(I$1,'Raw-products'!$A$1:$H$1,0))</f>
        <v>Cropped</v>
      </c>
      <c r="J2822" t="str">
        <f>VLOOKUP($C2822,'Raw-products'!$A$2:$H$1261,MATCH(J$1,'Raw-products'!$A$1:$H$1,0))</f>
        <v>XS</v>
      </c>
      <c r="K2822" t="str">
        <f>VLOOKUP($C2822,'Raw-products'!$A$2:$H$1261,MATCH(K$1,'Raw-products'!$A$1:$H$1,0))</f>
        <v>green</v>
      </c>
      <c r="L2822">
        <f>VLOOKUP($C2822,'Raw-products'!$A$2:$H$1261,MATCH(L$1,'Raw-products'!$A$1:$H$1,0))</f>
        <v>99</v>
      </c>
      <c r="M2822">
        <f>VLOOKUP($C2822,'Raw-products'!$A$2:$H$1261,MATCH(M$1,'Raw-products'!$A$1:$H$1,0))</f>
        <v>48</v>
      </c>
      <c r="N2822" s="5">
        <f t="shared" si="88"/>
        <v>4752</v>
      </c>
      <c r="O2822" cm="1">
        <f t="array" ref="O2822:R2822">_xlfn.XLOOKUP($B2822,'Raw -orders'!$A:$A,'Raw -orders'!$B:$E)</f>
        <v>442</v>
      </c>
      <c r="P2822">
        <v>34458</v>
      </c>
      <c r="Q2822" s="1">
        <v>44252</v>
      </c>
      <c r="R2822" s="1">
        <v>44270</v>
      </c>
      <c r="S2822" t="str" cm="1">
        <f t="array" ref="S2822:Z2822">_xlfn.XLOOKUP($O2822,'Raw - customers'!$A:$A,'Raw - customers'!$B:$I)</f>
        <v>Hobie Anfusso</v>
      </c>
      <c r="T2822" t="str">
        <v>Polygender</v>
      </c>
      <c r="U2822">
        <v>26</v>
      </c>
      <c r="V2822" t="str">
        <v>5157 Feil RoadApt. 633</v>
      </c>
      <c r="W2822">
        <v>7249</v>
      </c>
      <c r="X2822" t="str">
        <v>Port Chloe</v>
      </c>
      <c r="Y2822" t="str">
        <v>New South Wales</v>
      </c>
      <c r="Z2822" t="str">
        <v>Australia</v>
      </c>
      <c r="AA2822">
        <v>2</v>
      </c>
      <c r="AB2822" s="3" t="str">
        <f t="shared" si="89"/>
        <v>10 to 20</v>
      </c>
      <c r="AM2822" s="6">
        <v>442</v>
      </c>
      <c r="AN2822" s="6" t="s">
        <v>1362</v>
      </c>
    </row>
    <row r="2823" spans="1:40" x14ac:dyDescent="0.25">
      <c r="A2823">
        <v>2821</v>
      </c>
      <c r="B2823">
        <v>565</v>
      </c>
      <c r="C2823">
        <v>833</v>
      </c>
      <c r="D2823">
        <v>117</v>
      </c>
      <c r="E2823">
        <v>1</v>
      </c>
      <c r="F2823">
        <v>117</v>
      </c>
      <c r="G2823">
        <v>1</v>
      </c>
      <c r="H2823" t="str">
        <f>VLOOKUP($C2823,'Raw-products'!$A$2:$H$1261,MATCH(H$1,'Raw-products'!$A$1:$H$1,0))</f>
        <v>Jacket</v>
      </c>
      <c r="I2823" t="str">
        <f>VLOOKUP($C2823,'Raw-products'!$A$2:$H$1261,MATCH(I$1,'Raw-products'!$A$1:$H$1,0))</f>
        <v>Shearling</v>
      </c>
      <c r="J2823" t="str">
        <f>VLOOKUP($C2823,'Raw-products'!$A$2:$H$1261,MATCH(J$1,'Raw-products'!$A$1:$H$1,0))</f>
        <v>L</v>
      </c>
      <c r="K2823" t="str">
        <f>VLOOKUP($C2823,'Raw-products'!$A$2:$H$1261,MATCH(K$1,'Raw-products'!$A$1:$H$1,0))</f>
        <v>indigo</v>
      </c>
      <c r="L2823">
        <f>VLOOKUP($C2823,'Raw-products'!$A$2:$H$1261,MATCH(L$1,'Raw-products'!$A$1:$H$1,0))</f>
        <v>95</v>
      </c>
      <c r="M2823">
        <f>VLOOKUP($C2823,'Raw-products'!$A$2:$H$1261,MATCH(M$1,'Raw-products'!$A$1:$H$1,0))</f>
        <v>66</v>
      </c>
      <c r="N2823" s="5">
        <f t="shared" si="88"/>
        <v>6270</v>
      </c>
      <c r="O2823" cm="1">
        <f t="array" ref="O2823:R2823">_xlfn.XLOOKUP($B2823,'Raw -orders'!$A:$A,'Raw -orders'!$B:$E)</f>
        <v>442</v>
      </c>
      <c r="P2823">
        <v>34458</v>
      </c>
      <c r="Q2823" s="1">
        <v>44252</v>
      </c>
      <c r="R2823" s="1">
        <v>44270</v>
      </c>
      <c r="S2823" t="str" cm="1">
        <f t="array" ref="S2823:Z2823">_xlfn.XLOOKUP($O2823,'Raw - customers'!$A:$A,'Raw - customers'!$B:$I)</f>
        <v>Hobie Anfusso</v>
      </c>
      <c r="T2823" t="str">
        <v>Polygender</v>
      </c>
      <c r="U2823">
        <v>26</v>
      </c>
      <c r="V2823" t="str">
        <v>5157 Feil RoadApt. 633</v>
      </c>
      <c r="W2823">
        <v>7249</v>
      </c>
      <c r="X2823" t="str">
        <v>Port Chloe</v>
      </c>
      <c r="Y2823" t="str">
        <v>New South Wales</v>
      </c>
      <c r="Z2823" t="str">
        <v>Australia</v>
      </c>
      <c r="AA2823">
        <v>2</v>
      </c>
      <c r="AB2823" s="3" t="str">
        <f t="shared" si="89"/>
        <v>10 to 20</v>
      </c>
      <c r="AM2823" s="6">
        <v>442</v>
      </c>
      <c r="AN2823" s="6" t="s">
        <v>1362</v>
      </c>
    </row>
    <row r="2824" spans="1:40" x14ac:dyDescent="0.25">
      <c r="A2824">
        <v>2822</v>
      </c>
      <c r="B2824">
        <v>565</v>
      </c>
      <c r="C2824">
        <v>831</v>
      </c>
      <c r="D2824">
        <v>117</v>
      </c>
      <c r="E2824">
        <v>2</v>
      </c>
      <c r="F2824">
        <v>234</v>
      </c>
      <c r="G2824">
        <v>1</v>
      </c>
      <c r="H2824" t="str">
        <f>VLOOKUP($C2824,'Raw-products'!$A$2:$H$1261,MATCH(H$1,'Raw-products'!$A$1:$H$1,0))</f>
        <v>Jacket</v>
      </c>
      <c r="I2824" t="str">
        <f>VLOOKUP($C2824,'Raw-products'!$A$2:$H$1261,MATCH(I$1,'Raw-products'!$A$1:$H$1,0))</f>
        <v>Shearling</v>
      </c>
      <c r="J2824" t="str">
        <f>VLOOKUP($C2824,'Raw-products'!$A$2:$H$1261,MATCH(J$1,'Raw-products'!$A$1:$H$1,0))</f>
        <v>S</v>
      </c>
      <c r="K2824" t="str">
        <f>VLOOKUP($C2824,'Raw-products'!$A$2:$H$1261,MATCH(K$1,'Raw-products'!$A$1:$H$1,0))</f>
        <v>indigo</v>
      </c>
      <c r="L2824">
        <f>VLOOKUP($C2824,'Raw-products'!$A$2:$H$1261,MATCH(L$1,'Raw-products'!$A$1:$H$1,0))</f>
        <v>95</v>
      </c>
      <c r="M2824">
        <f>VLOOKUP($C2824,'Raw-products'!$A$2:$H$1261,MATCH(M$1,'Raw-products'!$A$1:$H$1,0))</f>
        <v>45</v>
      </c>
      <c r="N2824" s="5">
        <f t="shared" si="88"/>
        <v>4275</v>
      </c>
      <c r="O2824" cm="1">
        <f t="array" ref="O2824:R2824">_xlfn.XLOOKUP($B2824,'Raw -orders'!$A:$A,'Raw -orders'!$B:$E)</f>
        <v>442</v>
      </c>
      <c r="P2824">
        <v>34458</v>
      </c>
      <c r="Q2824" s="1">
        <v>44252</v>
      </c>
      <c r="R2824" s="1">
        <v>44270</v>
      </c>
      <c r="S2824" t="str" cm="1">
        <f t="array" ref="S2824:Z2824">_xlfn.XLOOKUP($O2824,'Raw - customers'!$A:$A,'Raw - customers'!$B:$I)</f>
        <v>Hobie Anfusso</v>
      </c>
      <c r="T2824" t="str">
        <v>Polygender</v>
      </c>
      <c r="U2824">
        <v>26</v>
      </c>
      <c r="V2824" t="str">
        <v>5157 Feil RoadApt. 633</v>
      </c>
      <c r="W2824">
        <v>7249</v>
      </c>
      <c r="X2824" t="str">
        <v>Port Chloe</v>
      </c>
      <c r="Y2824" t="str">
        <v>New South Wales</v>
      </c>
      <c r="Z2824" t="str">
        <v>Australia</v>
      </c>
      <c r="AA2824">
        <v>2</v>
      </c>
      <c r="AB2824" s="3" t="str">
        <f t="shared" si="89"/>
        <v>10 to 20</v>
      </c>
      <c r="AM2824" s="6">
        <v>442</v>
      </c>
      <c r="AN2824" s="6" t="s">
        <v>1362</v>
      </c>
    </row>
    <row r="2825" spans="1:40" x14ac:dyDescent="0.25">
      <c r="A2825">
        <v>2823</v>
      </c>
      <c r="B2825">
        <v>565</v>
      </c>
      <c r="C2825">
        <v>1244</v>
      </c>
      <c r="D2825">
        <v>112</v>
      </c>
      <c r="E2825">
        <v>1</v>
      </c>
      <c r="F2825">
        <v>112</v>
      </c>
      <c r="G2825">
        <v>1</v>
      </c>
      <c r="H2825" t="str">
        <f>VLOOKUP($C2825,'Raw-products'!$A$2:$H$1261,MATCH(H$1,'Raw-products'!$A$1:$H$1,0))</f>
        <v>Trousers</v>
      </c>
      <c r="I2825" t="str">
        <f>VLOOKUP($C2825,'Raw-products'!$A$2:$H$1261,MATCH(I$1,'Raw-products'!$A$1:$H$1,0))</f>
        <v>Tracksuit Bottoms</v>
      </c>
      <c r="J2825" t="str">
        <f>VLOOKUP($C2825,'Raw-products'!$A$2:$H$1261,MATCH(J$1,'Raw-products'!$A$1:$H$1,0))</f>
        <v>XL</v>
      </c>
      <c r="K2825" t="str">
        <f>VLOOKUP($C2825,'Raw-products'!$A$2:$H$1261,MATCH(K$1,'Raw-products'!$A$1:$H$1,0))</f>
        <v>green</v>
      </c>
      <c r="L2825">
        <f>VLOOKUP($C2825,'Raw-products'!$A$2:$H$1261,MATCH(L$1,'Raw-products'!$A$1:$H$1,0))</f>
        <v>91</v>
      </c>
      <c r="M2825">
        <f>VLOOKUP($C2825,'Raw-products'!$A$2:$H$1261,MATCH(M$1,'Raw-products'!$A$1:$H$1,0))</f>
        <v>49</v>
      </c>
      <c r="N2825" s="5">
        <f t="shared" si="88"/>
        <v>4459</v>
      </c>
      <c r="O2825" cm="1">
        <f t="array" ref="O2825:R2825">_xlfn.XLOOKUP($B2825,'Raw -orders'!$A:$A,'Raw -orders'!$B:$E)</f>
        <v>442</v>
      </c>
      <c r="P2825">
        <v>34458</v>
      </c>
      <c r="Q2825" s="1">
        <v>44252</v>
      </c>
      <c r="R2825" s="1">
        <v>44270</v>
      </c>
      <c r="S2825" t="str" cm="1">
        <f t="array" ref="S2825:Z2825">_xlfn.XLOOKUP($O2825,'Raw - customers'!$A:$A,'Raw - customers'!$B:$I)</f>
        <v>Hobie Anfusso</v>
      </c>
      <c r="T2825" t="str">
        <v>Polygender</v>
      </c>
      <c r="U2825">
        <v>26</v>
      </c>
      <c r="V2825" t="str">
        <v>5157 Feil RoadApt. 633</v>
      </c>
      <c r="W2825">
        <v>7249</v>
      </c>
      <c r="X2825" t="str">
        <v>Port Chloe</v>
      </c>
      <c r="Y2825" t="str">
        <v>New South Wales</v>
      </c>
      <c r="Z2825" t="str">
        <v>Australia</v>
      </c>
      <c r="AA2825">
        <v>2</v>
      </c>
      <c r="AB2825" s="3" t="str">
        <f t="shared" si="89"/>
        <v>10 to 20</v>
      </c>
      <c r="AM2825" s="6">
        <v>442</v>
      </c>
      <c r="AN2825" s="6" t="s">
        <v>1362</v>
      </c>
    </row>
    <row r="2826" spans="1:40" x14ac:dyDescent="0.25">
      <c r="A2826">
        <v>2824</v>
      </c>
      <c r="B2826">
        <v>565</v>
      </c>
      <c r="C2826">
        <v>610</v>
      </c>
      <c r="D2826">
        <v>112</v>
      </c>
      <c r="E2826">
        <v>1</v>
      </c>
      <c r="F2826">
        <v>112</v>
      </c>
      <c r="G2826">
        <v>1</v>
      </c>
      <c r="H2826" t="str">
        <f>VLOOKUP($C2826,'Raw-products'!$A$2:$H$1261,MATCH(H$1,'Raw-products'!$A$1:$H$1,0))</f>
        <v>Jacket</v>
      </c>
      <c r="I2826" t="str">
        <f>VLOOKUP($C2826,'Raw-products'!$A$2:$H$1261,MATCH(I$1,'Raw-products'!$A$1:$H$1,0))</f>
        <v>Cardigan</v>
      </c>
      <c r="J2826" t="str">
        <f>VLOOKUP($C2826,'Raw-products'!$A$2:$H$1261,MATCH(J$1,'Raw-products'!$A$1:$H$1,0))</f>
        <v>XS</v>
      </c>
      <c r="K2826" t="str">
        <f>VLOOKUP($C2826,'Raw-products'!$A$2:$H$1261,MATCH(K$1,'Raw-products'!$A$1:$H$1,0))</f>
        <v>green</v>
      </c>
      <c r="L2826">
        <f>VLOOKUP($C2826,'Raw-products'!$A$2:$H$1261,MATCH(L$1,'Raw-products'!$A$1:$H$1,0))</f>
        <v>118</v>
      </c>
      <c r="M2826">
        <f>VLOOKUP($C2826,'Raw-products'!$A$2:$H$1261,MATCH(M$1,'Raw-products'!$A$1:$H$1,0))</f>
        <v>40</v>
      </c>
      <c r="N2826" s="5">
        <f t="shared" si="88"/>
        <v>4720</v>
      </c>
      <c r="O2826" cm="1">
        <f t="array" ref="O2826:R2826">_xlfn.XLOOKUP($B2826,'Raw -orders'!$A:$A,'Raw -orders'!$B:$E)</f>
        <v>442</v>
      </c>
      <c r="P2826">
        <v>34458</v>
      </c>
      <c r="Q2826" s="1">
        <v>44252</v>
      </c>
      <c r="R2826" s="1">
        <v>44270</v>
      </c>
      <c r="S2826" t="str" cm="1">
        <f t="array" ref="S2826:Z2826">_xlfn.XLOOKUP($O2826,'Raw - customers'!$A:$A,'Raw - customers'!$B:$I)</f>
        <v>Hobie Anfusso</v>
      </c>
      <c r="T2826" t="str">
        <v>Polygender</v>
      </c>
      <c r="U2826">
        <v>26</v>
      </c>
      <c r="V2826" t="str">
        <v>5157 Feil RoadApt. 633</v>
      </c>
      <c r="W2826">
        <v>7249</v>
      </c>
      <c r="X2826" t="str">
        <v>Port Chloe</v>
      </c>
      <c r="Y2826" t="str">
        <v>New South Wales</v>
      </c>
      <c r="Z2826" t="str">
        <v>Australia</v>
      </c>
      <c r="AA2826">
        <v>2</v>
      </c>
      <c r="AB2826" s="3" t="str">
        <f t="shared" si="89"/>
        <v>10 to 20</v>
      </c>
      <c r="AM2826" s="6">
        <v>442</v>
      </c>
      <c r="AN2826" s="6" t="s">
        <v>1362</v>
      </c>
    </row>
    <row r="2827" spans="1:40" x14ac:dyDescent="0.25">
      <c r="A2827">
        <v>2825</v>
      </c>
      <c r="B2827">
        <v>566</v>
      </c>
      <c r="C2827">
        <v>44</v>
      </c>
      <c r="D2827">
        <v>104</v>
      </c>
      <c r="E2827">
        <v>1</v>
      </c>
      <c r="F2827">
        <v>104</v>
      </c>
      <c r="G2827">
        <v>1</v>
      </c>
      <c r="H2827" t="str">
        <f>VLOOKUP($C2827,'Raw-products'!$A$2:$H$1261,MATCH(H$1,'Raw-products'!$A$1:$H$1,0))</f>
        <v>Shirt</v>
      </c>
      <c r="I2827" t="str">
        <f>VLOOKUP($C2827,'Raw-products'!$A$2:$H$1261,MATCH(I$1,'Raw-products'!$A$1:$H$1,0))</f>
        <v>Dress</v>
      </c>
      <c r="J2827" t="str">
        <f>VLOOKUP($C2827,'Raw-products'!$A$2:$H$1261,MATCH(J$1,'Raw-products'!$A$1:$H$1,0))</f>
        <v>XL</v>
      </c>
      <c r="K2827" t="str">
        <f>VLOOKUP($C2827,'Raw-products'!$A$2:$H$1261,MATCH(K$1,'Raw-products'!$A$1:$H$1,0))</f>
        <v>orange</v>
      </c>
      <c r="L2827">
        <f>VLOOKUP($C2827,'Raw-products'!$A$2:$H$1261,MATCH(L$1,'Raw-products'!$A$1:$H$1,0))</f>
        <v>119</v>
      </c>
      <c r="M2827">
        <f>VLOOKUP($C2827,'Raw-products'!$A$2:$H$1261,MATCH(M$1,'Raw-products'!$A$1:$H$1,0))</f>
        <v>78</v>
      </c>
      <c r="N2827" s="5">
        <f t="shared" si="88"/>
        <v>9282</v>
      </c>
      <c r="O2827" cm="1">
        <f t="array" ref="O2827:R2827">_xlfn.XLOOKUP($B2827,'Raw -orders'!$A:$A,'Raw -orders'!$B:$E)</f>
        <v>614</v>
      </c>
      <c r="P2827">
        <v>21778</v>
      </c>
      <c r="Q2827" s="1">
        <v>44401</v>
      </c>
      <c r="R2827" s="1">
        <v>44418</v>
      </c>
      <c r="S2827" t="str" cm="1">
        <f t="array" ref="S2827:Z2827">_xlfn.XLOOKUP($O2827,'Raw - customers'!$A:$A,'Raw - customers'!$B:$I)</f>
        <v>Sherwynd Batsford</v>
      </c>
      <c r="T2827" t="str">
        <v>Polygender</v>
      </c>
      <c r="U2827">
        <v>45</v>
      </c>
      <c r="V2827" t="str">
        <v>627 Weber PassApt. 498</v>
      </c>
      <c r="W2827">
        <v>7529</v>
      </c>
      <c r="X2827" t="str">
        <v>Samuelside</v>
      </c>
      <c r="Y2827" t="str">
        <v>New South Wales</v>
      </c>
      <c r="Z2827" t="str">
        <v>Australia</v>
      </c>
      <c r="AA2827">
        <v>7</v>
      </c>
      <c r="AB2827" s="3" t="str">
        <f t="shared" si="89"/>
        <v>10 to 20</v>
      </c>
      <c r="AM2827" s="6">
        <v>614</v>
      </c>
      <c r="AN2827" s="6" t="s">
        <v>1362</v>
      </c>
    </row>
    <row r="2828" spans="1:40" x14ac:dyDescent="0.25">
      <c r="A2828">
        <v>2826</v>
      </c>
      <c r="B2828">
        <v>566</v>
      </c>
      <c r="C2828">
        <v>160</v>
      </c>
      <c r="D2828">
        <v>91</v>
      </c>
      <c r="E2828">
        <v>2</v>
      </c>
      <c r="F2828">
        <v>182</v>
      </c>
      <c r="G2828">
        <v>1</v>
      </c>
      <c r="H2828" t="str">
        <f>VLOOKUP($C2828,'Raw-products'!$A$2:$H$1261,MATCH(H$1,'Raw-products'!$A$1:$H$1,0))</f>
        <v>Shirt</v>
      </c>
      <c r="I2828" t="str">
        <f>VLOOKUP($C2828,'Raw-products'!$A$2:$H$1261,MATCH(I$1,'Raw-products'!$A$1:$H$1,0))</f>
        <v>Linen</v>
      </c>
      <c r="J2828" t="str">
        <f>VLOOKUP($C2828,'Raw-products'!$A$2:$H$1261,MATCH(J$1,'Raw-products'!$A$1:$H$1,0))</f>
        <v>XS</v>
      </c>
      <c r="K2828" t="str">
        <f>VLOOKUP($C2828,'Raw-products'!$A$2:$H$1261,MATCH(K$1,'Raw-products'!$A$1:$H$1,0))</f>
        <v>blue</v>
      </c>
      <c r="L2828">
        <f>VLOOKUP($C2828,'Raw-products'!$A$2:$H$1261,MATCH(L$1,'Raw-products'!$A$1:$H$1,0))</f>
        <v>116</v>
      </c>
      <c r="M2828">
        <f>VLOOKUP($C2828,'Raw-products'!$A$2:$H$1261,MATCH(M$1,'Raw-products'!$A$1:$H$1,0))</f>
        <v>53</v>
      </c>
      <c r="N2828" s="5">
        <f t="shared" si="88"/>
        <v>6148</v>
      </c>
      <c r="O2828" cm="1">
        <f t="array" ref="O2828:R2828">_xlfn.XLOOKUP($B2828,'Raw -orders'!$A:$A,'Raw -orders'!$B:$E)</f>
        <v>614</v>
      </c>
      <c r="P2828">
        <v>21778</v>
      </c>
      <c r="Q2828" s="1">
        <v>44401</v>
      </c>
      <c r="R2828" s="1">
        <v>44418</v>
      </c>
      <c r="S2828" t="str" cm="1">
        <f t="array" ref="S2828:Z2828">_xlfn.XLOOKUP($O2828,'Raw - customers'!$A:$A,'Raw - customers'!$B:$I)</f>
        <v>Sherwynd Batsford</v>
      </c>
      <c r="T2828" t="str">
        <v>Polygender</v>
      </c>
      <c r="U2828">
        <v>45</v>
      </c>
      <c r="V2828" t="str">
        <v>627 Weber PassApt. 498</v>
      </c>
      <c r="W2828">
        <v>7529</v>
      </c>
      <c r="X2828" t="str">
        <v>Samuelside</v>
      </c>
      <c r="Y2828" t="str">
        <v>New South Wales</v>
      </c>
      <c r="Z2828" t="str">
        <v>Australia</v>
      </c>
      <c r="AA2828">
        <v>7</v>
      </c>
      <c r="AB2828" s="3" t="str">
        <f t="shared" si="89"/>
        <v>10 to 20</v>
      </c>
      <c r="AM2828" s="6">
        <v>614</v>
      </c>
      <c r="AN2828" s="6" t="s">
        <v>1362</v>
      </c>
    </row>
    <row r="2829" spans="1:40" x14ac:dyDescent="0.25">
      <c r="A2829">
        <v>2827</v>
      </c>
      <c r="B2829">
        <v>566</v>
      </c>
      <c r="C2829">
        <v>4</v>
      </c>
      <c r="D2829">
        <v>96</v>
      </c>
      <c r="E2829">
        <v>3</v>
      </c>
      <c r="F2829">
        <v>288</v>
      </c>
      <c r="G2829">
        <v>1</v>
      </c>
      <c r="H2829" t="str">
        <f>VLOOKUP($C2829,'Raw-products'!$A$2:$H$1261,MATCH(H$1,'Raw-products'!$A$1:$H$1,0))</f>
        <v>Shirt</v>
      </c>
      <c r="I2829" t="str">
        <f>VLOOKUP($C2829,'Raw-products'!$A$2:$H$1261,MATCH(I$1,'Raw-products'!$A$1:$H$1,0))</f>
        <v>Oxford Cloth</v>
      </c>
      <c r="J2829" t="str">
        <f>VLOOKUP($C2829,'Raw-products'!$A$2:$H$1261,MATCH(J$1,'Raw-products'!$A$1:$H$1,0))</f>
        <v>XL</v>
      </c>
      <c r="K2829" t="str">
        <f>VLOOKUP($C2829,'Raw-products'!$A$2:$H$1261,MATCH(K$1,'Raw-products'!$A$1:$H$1,0))</f>
        <v>red</v>
      </c>
      <c r="L2829">
        <f>VLOOKUP($C2829,'Raw-products'!$A$2:$H$1261,MATCH(L$1,'Raw-products'!$A$1:$H$1,0))</f>
        <v>114</v>
      </c>
      <c r="M2829">
        <f>VLOOKUP($C2829,'Raw-products'!$A$2:$H$1261,MATCH(M$1,'Raw-products'!$A$1:$H$1,0))</f>
        <v>47</v>
      </c>
      <c r="N2829" s="5">
        <f t="shared" si="88"/>
        <v>5358</v>
      </c>
      <c r="O2829" cm="1">
        <f t="array" ref="O2829:R2829">_xlfn.XLOOKUP($B2829,'Raw -orders'!$A:$A,'Raw -orders'!$B:$E)</f>
        <v>614</v>
      </c>
      <c r="P2829">
        <v>21778</v>
      </c>
      <c r="Q2829" s="1">
        <v>44401</v>
      </c>
      <c r="R2829" s="1">
        <v>44418</v>
      </c>
      <c r="S2829" t="str" cm="1">
        <f t="array" ref="S2829:Z2829">_xlfn.XLOOKUP($O2829,'Raw - customers'!$A:$A,'Raw - customers'!$B:$I)</f>
        <v>Sherwynd Batsford</v>
      </c>
      <c r="T2829" t="str">
        <v>Polygender</v>
      </c>
      <c r="U2829">
        <v>45</v>
      </c>
      <c r="V2829" t="str">
        <v>627 Weber PassApt. 498</v>
      </c>
      <c r="W2829">
        <v>7529</v>
      </c>
      <c r="X2829" t="str">
        <v>Samuelside</v>
      </c>
      <c r="Y2829" t="str">
        <v>New South Wales</v>
      </c>
      <c r="Z2829" t="str">
        <v>Australia</v>
      </c>
      <c r="AA2829">
        <v>7</v>
      </c>
      <c r="AB2829" s="3" t="str">
        <f t="shared" si="89"/>
        <v>10 to 20</v>
      </c>
      <c r="AM2829" s="6">
        <v>614</v>
      </c>
      <c r="AN2829" s="6" t="s">
        <v>1362</v>
      </c>
    </row>
    <row r="2830" spans="1:40" x14ac:dyDescent="0.25">
      <c r="A2830">
        <v>2828</v>
      </c>
      <c r="B2830">
        <v>566</v>
      </c>
      <c r="C2830">
        <v>754</v>
      </c>
      <c r="D2830">
        <v>109</v>
      </c>
      <c r="E2830">
        <v>2</v>
      </c>
      <c r="F2830">
        <v>218</v>
      </c>
      <c r="G2830">
        <v>1</v>
      </c>
      <c r="H2830" t="str">
        <f>VLOOKUP($C2830,'Raw-products'!$A$2:$H$1261,MATCH(H$1,'Raw-products'!$A$1:$H$1,0))</f>
        <v>Jacket</v>
      </c>
      <c r="I2830" t="str">
        <f>VLOOKUP($C2830,'Raw-products'!$A$2:$H$1261,MATCH(I$1,'Raw-products'!$A$1:$H$1,0))</f>
        <v>Peacoat</v>
      </c>
      <c r="J2830" t="str">
        <f>VLOOKUP($C2830,'Raw-products'!$A$2:$H$1261,MATCH(J$1,'Raw-products'!$A$1:$H$1,0))</f>
        <v>XL</v>
      </c>
      <c r="K2830" t="str">
        <f>VLOOKUP($C2830,'Raw-products'!$A$2:$H$1261,MATCH(K$1,'Raw-products'!$A$1:$H$1,0))</f>
        <v>green</v>
      </c>
      <c r="L2830">
        <f>VLOOKUP($C2830,'Raw-products'!$A$2:$H$1261,MATCH(L$1,'Raw-products'!$A$1:$H$1,0))</f>
        <v>102</v>
      </c>
      <c r="M2830">
        <f>VLOOKUP($C2830,'Raw-products'!$A$2:$H$1261,MATCH(M$1,'Raw-products'!$A$1:$H$1,0))</f>
        <v>68</v>
      </c>
      <c r="N2830" s="5">
        <f t="shared" si="88"/>
        <v>6936</v>
      </c>
      <c r="O2830" cm="1">
        <f t="array" ref="O2830:R2830">_xlfn.XLOOKUP($B2830,'Raw -orders'!$A:$A,'Raw -orders'!$B:$E)</f>
        <v>614</v>
      </c>
      <c r="P2830">
        <v>21778</v>
      </c>
      <c r="Q2830" s="1">
        <v>44401</v>
      </c>
      <c r="R2830" s="1">
        <v>44418</v>
      </c>
      <c r="S2830" t="str" cm="1">
        <f t="array" ref="S2830:Z2830">_xlfn.XLOOKUP($O2830,'Raw - customers'!$A:$A,'Raw - customers'!$B:$I)</f>
        <v>Sherwynd Batsford</v>
      </c>
      <c r="T2830" t="str">
        <v>Polygender</v>
      </c>
      <c r="U2830">
        <v>45</v>
      </c>
      <c r="V2830" t="str">
        <v>627 Weber PassApt. 498</v>
      </c>
      <c r="W2830">
        <v>7529</v>
      </c>
      <c r="X2830" t="str">
        <v>Samuelside</v>
      </c>
      <c r="Y2830" t="str">
        <v>New South Wales</v>
      </c>
      <c r="Z2830" t="str">
        <v>Australia</v>
      </c>
      <c r="AA2830">
        <v>7</v>
      </c>
      <c r="AB2830" s="3" t="str">
        <f t="shared" si="89"/>
        <v>10 to 20</v>
      </c>
      <c r="AM2830" s="6">
        <v>614</v>
      </c>
      <c r="AN2830" s="6" t="s">
        <v>1362</v>
      </c>
    </row>
    <row r="2831" spans="1:40" x14ac:dyDescent="0.25">
      <c r="A2831">
        <v>2829</v>
      </c>
      <c r="B2831">
        <v>567</v>
      </c>
      <c r="C2831">
        <v>1234</v>
      </c>
      <c r="D2831">
        <v>112</v>
      </c>
      <c r="E2831">
        <v>1</v>
      </c>
      <c r="F2831">
        <v>112</v>
      </c>
      <c r="G2831">
        <v>1</v>
      </c>
      <c r="H2831" t="str">
        <f>VLOOKUP($C2831,'Raw-products'!$A$2:$H$1261,MATCH(H$1,'Raw-products'!$A$1:$H$1,0))</f>
        <v>Trousers</v>
      </c>
      <c r="I2831" t="str">
        <f>VLOOKUP($C2831,'Raw-products'!$A$2:$H$1261,MATCH(I$1,'Raw-products'!$A$1:$H$1,0))</f>
        <v>Tracksuit Bottoms</v>
      </c>
      <c r="J2831" t="str">
        <f>VLOOKUP($C2831,'Raw-products'!$A$2:$H$1261,MATCH(J$1,'Raw-products'!$A$1:$H$1,0))</f>
        <v>XL</v>
      </c>
      <c r="K2831" t="str">
        <f>VLOOKUP($C2831,'Raw-products'!$A$2:$H$1261,MATCH(K$1,'Raw-products'!$A$1:$H$1,0))</f>
        <v>orange</v>
      </c>
      <c r="L2831">
        <f>VLOOKUP($C2831,'Raw-products'!$A$2:$H$1261,MATCH(L$1,'Raw-products'!$A$1:$H$1,0))</f>
        <v>91</v>
      </c>
      <c r="M2831">
        <f>VLOOKUP($C2831,'Raw-products'!$A$2:$H$1261,MATCH(M$1,'Raw-products'!$A$1:$H$1,0))</f>
        <v>42</v>
      </c>
      <c r="N2831" s="5">
        <f t="shared" si="88"/>
        <v>3822</v>
      </c>
      <c r="O2831" cm="1">
        <f t="array" ref="O2831:R2831">_xlfn.XLOOKUP($B2831,'Raw -orders'!$A:$A,'Raw -orders'!$B:$E)</f>
        <v>104</v>
      </c>
      <c r="P2831">
        <v>25661</v>
      </c>
      <c r="Q2831" s="1">
        <v>44368</v>
      </c>
      <c r="R2831" s="1">
        <v>44370</v>
      </c>
      <c r="S2831" t="str" cm="1">
        <f t="array" ref="S2831:Z2831">_xlfn.XLOOKUP($O2831,'Raw - customers'!$A:$A,'Raw - customers'!$B:$I)</f>
        <v>Nanny Franey</v>
      </c>
      <c r="T2831" t="str">
        <v>Agender</v>
      </c>
      <c r="U2831">
        <v>73</v>
      </c>
      <c r="V2831" t="str">
        <v>9268 Swift SummitSuite 218</v>
      </c>
      <c r="W2831">
        <v>7112</v>
      </c>
      <c r="X2831" t="str">
        <v>Joelland</v>
      </c>
      <c r="Y2831" t="str">
        <v>Australian Capital Territory</v>
      </c>
      <c r="Z2831" t="str">
        <v>Australia</v>
      </c>
      <c r="AA2831">
        <v>6</v>
      </c>
      <c r="AB2831" s="3" t="str">
        <f t="shared" si="89"/>
        <v>0 to 10</v>
      </c>
      <c r="AM2831" s="6">
        <v>104</v>
      </c>
      <c r="AN2831" s="6" t="s">
        <v>1350</v>
      </c>
    </row>
    <row r="2832" spans="1:40" x14ac:dyDescent="0.25">
      <c r="A2832">
        <v>2830</v>
      </c>
      <c r="B2832">
        <v>567</v>
      </c>
      <c r="C2832">
        <v>556</v>
      </c>
      <c r="D2832">
        <v>98</v>
      </c>
      <c r="E2832">
        <v>1</v>
      </c>
      <c r="F2832">
        <v>98</v>
      </c>
      <c r="G2832">
        <v>1</v>
      </c>
      <c r="H2832" t="str">
        <f>VLOOKUP($C2832,'Raw-products'!$A$2:$H$1261,MATCH(H$1,'Raw-products'!$A$1:$H$1,0))</f>
        <v>Jacket</v>
      </c>
      <c r="I2832" t="str">
        <f>VLOOKUP($C2832,'Raw-products'!$A$2:$H$1261,MATCH(I$1,'Raw-products'!$A$1:$H$1,0))</f>
        <v>Leather</v>
      </c>
      <c r="J2832" t="str">
        <f>VLOOKUP($C2832,'Raw-products'!$A$2:$H$1261,MATCH(J$1,'Raw-products'!$A$1:$H$1,0))</f>
        <v>S</v>
      </c>
      <c r="K2832" t="str">
        <f>VLOOKUP($C2832,'Raw-products'!$A$2:$H$1261,MATCH(K$1,'Raw-products'!$A$1:$H$1,0))</f>
        <v>violet</v>
      </c>
      <c r="L2832">
        <f>VLOOKUP($C2832,'Raw-products'!$A$2:$H$1261,MATCH(L$1,'Raw-products'!$A$1:$H$1,0))</f>
        <v>113</v>
      </c>
      <c r="M2832">
        <f>VLOOKUP($C2832,'Raw-products'!$A$2:$H$1261,MATCH(M$1,'Raw-products'!$A$1:$H$1,0))</f>
        <v>65</v>
      </c>
      <c r="N2832" s="5">
        <f t="shared" si="88"/>
        <v>7345</v>
      </c>
      <c r="O2832" cm="1">
        <f t="array" ref="O2832:R2832">_xlfn.XLOOKUP($B2832,'Raw -orders'!$A:$A,'Raw -orders'!$B:$E)</f>
        <v>104</v>
      </c>
      <c r="P2832">
        <v>25661</v>
      </c>
      <c r="Q2832" s="1">
        <v>44368</v>
      </c>
      <c r="R2832" s="1">
        <v>44370</v>
      </c>
      <c r="S2832" t="str" cm="1">
        <f t="array" ref="S2832:Z2832">_xlfn.XLOOKUP($O2832,'Raw - customers'!$A:$A,'Raw - customers'!$B:$I)</f>
        <v>Nanny Franey</v>
      </c>
      <c r="T2832" t="str">
        <v>Agender</v>
      </c>
      <c r="U2832">
        <v>73</v>
      </c>
      <c r="V2832" t="str">
        <v>9268 Swift SummitSuite 218</v>
      </c>
      <c r="W2832">
        <v>7112</v>
      </c>
      <c r="X2832" t="str">
        <v>Joelland</v>
      </c>
      <c r="Y2832" t="str">
        <v>Australian Capital Territory</v>
      </c>
      <c r="Z2832" t="str">
        <v>Australia</v>
      </c>
      <c r="AA2832">
        <v>6</v>
      </c>
      <c r="AB2832" s="3" t="str">
        <f t="shared" si="89"/>
        <v>0 to 10</v>
      </c>
      <c r="AM2832" s="6">
        <v>104</v>
      </c>
      <c r="AN2832" s="6" t="s">
        <v>1350</v>
      </c>
    </row>
    <row r="2833" spans="1:40" x14ac:dyDescent="0.25">
      <c r="A2833">
        <v>2831</v>
      </c>
      <c r="B2833">
        <v>567</v>
      </c>
      <c r="C2833">
        <v>1236</v>
      </c>
      <c r="D2833">
        <v>112</v>
      </c>
      <c r="E2833">
        <v>1</v>
      </c>
      <c r="F2833">
        <v>112</v>
      </c>
      <c r="G2833">
        <v>1</v>
      </c>
      <c r="H2833" t="str">
        <f>VLOOKUP($C2833,'Raw-products'!$A$2:$H$1261,MATCH(H$1,'Raw-products'!$A$1:$H$1,0))</f>
        <v>Trousers</v>
      </c>
      <c r="I2833" t="str">
        <f>VLOOKUP($C2833,'Raw-products'!$A$2:$H$1261,MATCH(I$1,'Raw-products'!$A$1:$H$1,0))</f>
        <v>Tracksuit Bottoms</v>
      </c>
      <c r="J2833" t="str">
        <f>VLOOKUP($C2833,'Raw-products'!$A$2:$H$1261,MATCH(J$1,'Raw-products'!$A$1:$H$1,0))</f>
        <v>S</v>
      </c>
      <c r="K2833" t="str">
        <f>VLOOKUP($C2833,'Raw-products'!$A$2:$H$1261,MATCH(K$1,'Raw-products'!$A$1:$H$1,0))</f>
        <v>yellow</v>
      </c>
      <c r="L2833">
        <f>VLOOKUP($C2833,'Raw-products'!$A$2:$H$1261,MATCH(L$1,'Raw-products'!$A$1:$H$1,0))</f>
        <v>91</v>
      </c>
      <c r="M2833">
        <f>VLOOKUP($C2833,'Raw-products'!$A$2:$H$1261,MATCH(M$1,'Raw-products'!$A$1:$H$1,0))</f>
        <v>49</v>
      </c>
      <c r="N2833" s="5">
        <f t="shared" si="88"/>
        <v>4459</v>
      </c>
      <c r="O2833" cm="1">
        <f t="array" ref="O2833:R2833">_xlfn.XLOOKUP($B2833,'Raw -orders'!$A:$A,'Raw -orders'!$B:$E)</f>
        <v>104</v>
      </c>
      <c r="P2833">
        <v>25661</v>
      </c>
      <c r="Q2833" s="1">
        <v>44368</v>
      </c>
      <c r="R2833" s="1">
        <v>44370</v>
      </c>
      <c r="S2833" t="str" cm="1">
        <f t="array" ref="S2833:Z2833">_xlfn.XLOOKUP($O2833,'Raw - customers'!$A:$A,'Raw - customers'!$B:$I)</f>
        <v>Nanny Franey</v>
      </c>
      <c r="T2833" t="str">
        <v>Agender</v>
      </c>
      <c r="U2833">
        <v>73</v>
      </c>
      <c r="V2833" t="str">
        <v>9268 Swift SummitSuite 218</v>
      </c>
      <c r="W2833">
        <v>7112</v>
      </c>
      <c r="X2833" t="str">
        <v>Joelland</v>
      </c>
      <c r="Y2833" t="str">
        <v>Australian Capital Territory</v>
      </c>
      <c r="Z2833" t="str">
        <v>Australia</v>
      </c>
      <c r="AA2833">
        <v>6</v>
      </c>
      <c r="AB2833" s="3" t="str">
        <f t="shared" si="89"/>
        <v>0 to 10</v>
      </c>
      <c r="AM2833" s="6">
        <v>104</v>
      </c>
      <c r="AN2833" s="6" t="s">
        <v>1350</v>
      </c>
    </row>
    <row r="2834" spans="1:40" x14ac:dyDescent="0.25">
      <c r="A2834">
        <v>2832</v>
      </c>
      <c r="B2834">
        <v>567</v>
      </c>
      <c r="C2834">
        <v>827</v>
      </c>
      <c r="D2834">
        <v>117</v>
      </c>
      <c r="E2834">
        <v>1</v>
      </c>
      <c r="F2834">
        <v>117</v>
      </c>
      <c r="G2834">
        <v>1</v>
      </c>
      <c r="H2834" t="str">
        <f>VLOOKUP($C2834,'Raw-products'!$A$2:$H$1261,MATCH(H$1,'Raw-products'!$A$1:$H$1,0))</f>
        <v>Jacket</v>
      </c>
      <c r="I2834" t="str">
        <f>VLOOKUP($C2834,'Raw-products'!$A$2:$H$1261,MATCH(I$1,'Raw-products'!$A$1:$H$1,0))</f>
        <v>Shearling</v>
      </c>
      <c r="J2834" t="str">
        <f>VLOOKUP($C2834,'Raw-products'!$A$2:$H$1261,MATCH(J$1,'Raw-products'!$A$1:$H$1,0))</f>
        <v>M</v>
      </c>
      <c r="K2834" t="str">
        <f>VLOOKUP($C2834,'Raw-products'!$A$2:$H$1261,MATCH(K$1,'Raw-products'!$A$1:$H$1,0))</f>
        <v>blue</v>
      </c>
      <c r="L2834">
        <f>VLOOKUP($C2834,'Raw-products'!$A$2:$H$1261,MATCH(L$1,'Raw-products'!$A$1:$H$1,0))</f>
        <v>95</v>
      </c>
      <c r="M2834">
        <f>VLOOKUP($C2834,'Raw-products'!$A$2:$H$1261,MATCH(M$1,'Raw-products'!$A$1:$H$1,0))</f>
        <v>73</v>
      </c>
      <c r="N2834" s="5">
        <f t="shared" si="88"/>
        <v>6935</v>
      </c>
      <c r="O2834" cm="1">
        <f t="array" ref="O2834:R2834">_xlfn.XLOOKUP($B2834,'Raw -orders'!$A:$A,'Raw -orders'!$B:$E)</f>
        <v>104</v>
      </c>
      <c r="P2834">
        <v>25661</v>
      </c>
      <c r="Q2834" s="1">
        <v>44368</v>
      </c>
      <c r="R2834" s="1">
        <v>44370</v>
      </c>
      <c r="S2834" t="str" cm="1">
        <f t="array" ref="S2834:Z2834">_xlfn.XLOOKUP($O2834,'Raw - customers'!$A:$A,'Raw - customers'!$B:$I)</f>
        <v>Nanny Franey</v>
      </c>
      <c r="T2834" t="str">
        <v>Agender</v>
      </c>
      <c r="U2834">
        <v>73</v>
      </c>
      <c r="V2834" t="str">
        <v>9268 Swift SummitSuite 218</v>
      </c>
      <c r="W2834">
        <v>7112</v>
      </c>
      <c r="X2834" t="str">
        <v>Joelland</v>
      </c>
      <c r="Y2834" t="str">
        <v>Australian Capital Territory</v>
      </c>
      <c r="Z2834" t="str">
        <v>Australia</v>
      </c>
      <c r="AA2834">
        <v>6</v>
      </c>
      <c r="AB2834" s="3" t="str">
        <f t="shared" si="89"/>
        <v>0 to 10</v>
      </c>
      <c r="AM2834" s="6">
        <v>104</v>
      </c>
      <c r="AN2834" s="6" t="s">
        <v>1350</v>
      </c>
    </row>
    <row r="2835" spans="1:40" x14ac:dyDescent="0.25">
      <c r="A2835">
        <v>2833</v>
      </c>
      <c r="B2835">
        <v>567</v>
      </c>
      <c r="C2835">
        <v>3</v>
      </c>
      <c r="D2835">
        <v>96</v>
      </c>
      <c r="E2835">
        <v>2</v>
      </c>
      <c r="F2835">
        <v>192</v>
      </c>
      <c r="G2835">
        <v>1</v>
      </c>
      <c r="H2835" t="str">
        <f>VLOOKUP($C2835,'Raw-products'!$A$2:$H$1261,MATCH(H$1,'Raw-products'!$A$1:$H$1,0))</f>
        <v>Shirt</v>
      </c>
      <c r="I2835" t="str">
        <f>VLOOKUP($C2835,'Raw-products'!$A$2:$H$1261,MATCH(I$1,'Raw-products'!$A$1:$H$1,0))</f>
        <v>Oxford Cloth</v>
      </c>
      <c r="J2835" t="str">
        <f>VLOOKUP($C2835,'Raw-products'!$A$2:$H$1261,MATCH(J$1,'Raw-products'!$A$1:$H$1,0))</f>
        <v>L</v>
      </c>
      <c r="K2835" t="str">
        <f>VLOOKUP($C2835,'Raw-products'!$A$2:$H$1261,MATCH(K$1,'Raw-products'!$A$1:$H$1,0))</f>
        <v>red</v>
      </c>
      <c r="L2835">
        <f>VLOOKUP($C2835,'Raw-products'!$A$2:$H$1261,MATCH(L$1,'Raw-products'!$A$1:$H$1,0))</f>
        <v>114</v>
      </c>
      <c r="M2835">
        <f>VLOOKUP($C2835,'Raw-products'!$A$2:$H$1261,MATCH(M$1,'Raw-products'!$A$1:$H$1,0))</f>
        <v>69</v>
      </c>
      <c r="N2835" s="5">
        <f t="shared" si="88"/>
        <v>7866</v>
      </c>
      <c r="O2835" cm="1">
        <f t="array" ref="O2835:R2835">_xlfn.XLOOKUP($B2835,'Raw -orders'!$A:$A,'Raw -orders'!$B:$E)</f>
        <v>104</v>
      </c>
      <c r="P2835">
        <v>25661</v>
      </c>
      <c r="Q2835" s="1">
        <v>44368</v>
      </c>
      <c r="R2835" s="1">
        <v>44370</v>
      </c>
      <c r="S2835" t="str" cm="1">
        <f t="array" ref="S2835:Z2835">_xlfn.XLOOKUP($O2835,'Raw - customers'!$A:$A,'Raw - customers'!$B:$I)</f>
        <v>Nanny Franey</v>
      </c>
      <c r="T2835" t="str">
        <v>Agender</v>
      </c>
      <c r="U2835">
        <v>73</v>
      </c>
      <c r="V2835" t="str">
        <v>9268 Swift SummitSuite 218</v>
      </c>
      <c r="W2835">
        <v>7112</v>
      </c>
      <c r="X2835" t="str">
        <v>Joelland</v>
      </c>
      <c r="Y2835" t="str">
        <v>Australian Capital Territory</v>
      </c>
      <c r="Z2835" t="str">
        <v>Australia</v>
      </c>
      <c r="AA2835">
        <v>6</v>
      </c>
      <c r="AB2835" s="3" t="str">
        <f t="shared" si="89"/>
        <v>0 to 10</v>
      </c>
      <c r="AM2835" s="6">
        <v>104</v>
      </c>
      <c r="AN2835" s="6" t="s">
        <v>1350</v>
      </c>
    </row>
    <row r="2836" spans="1:40" x14ac:dyDescent="0.25">
      <c r="A2836">
        <v>2834</v>
      </c>
      <c r="B2836">
        <v>567</v>
      </c>
      <c r="C2836">
        <v>778</v>
      </c>
      <c r="D2836">
        <v>91</v>
      </c>
      <c r="E2836">
        <v>1</v>
      </c>
      <c r="F2836">
        <v>91</v>
      </c>
      <c r="G2836">
        <v>1</v>
      </c>
      <c r="H2836" t="str">
        <f>VLOOKUP($C2836,'Raw-products'!$A$2:$H$1261,MATCH(H$1,'Raw-products'!$A$1:$H$1,0))</f>
        <v>Jacket</v>
      </c>
      <c r="I2836" t="str">
        <f>VLOOKUP($C2836,'Raw-products'!$A$2:$H$1261,MATCH(I$1,'Raw-products'!$A$1:$H$1,0))</f>
        <v>Pullover</v>
      </c>
      <c r="J2836" t="str">
        <f>VLOOKUP($C2836,'Raw-products'!$A$2:$H$1261,MATCH(J$1,'Raw-products'!$A$1:$H$1,0))</f>
        <v>L</v>
      </c>
      <c r="K2836" t="str">
        <f>VLOOKUP($C2836,'Raw-products'!$A$2:$H$1261,MATCH(K$1,'Raw-products'!$A$1:$H$1,0))</f>
        <v>orange</v>
      </c>
      <c r="L2836">
        <f>VLOOKUP($C2836,'Raw-products'!$A$2:$H$1261,MATCH(L$1,'Raw-products'!$A$1:$H$1,0))</f>
        <v>114</v>
      </c>
      <c r="M2836">
        <f>VLOOKUP($C2836,'Raw-products'!$A$2:$H$1261,MATCH(M$1,'Raw-products'!$A$1:$H$1,0))</f>
        <v>56</v>
      </c>
      <c r="N2836" s="5">
        <f t="shared" si="88"/>
        <v>6384</v>
      </c>
      <c r="O2836" cm="1">
        <f t="array" ref="O2836:R2836">_xlfn.XLOOKUP($B2836,'Raw -orders'!$A:$A,'Raw -orders'!$B:$E)</f>
        <v>104</v>
      </c>
      <c r="P2836">
        <v>25661</v>
      </c>
      <c r="Q2836" s="1">
        <v>44368</v>
      </c>
      <c r="R2836" s="1">
        <v>44370</v>
      </c>
      <c r="S2836" t="str" cm="1">
        <f t="array" ref="S2836:Z2836">_xlfn.XLOOKUP($O2836,'Raw - customers'!$A:$A,'Raw - customers'!$B:$I)</f>
        <v>Nanny Franey</v>
      </c>
      <c r="T2836" t="str">
        <v>Agender</v>
      </c>
      <c r="U2836">
        <v>73</v>
      </c>
      <c r="V2836" t="str">
        <v>9268 Swift SummitSuite 218</v>
      </c>
      <c r="W2836">
        <v>7112</v>
      </c>
      <c r="X2836" t="str">
        <v>Joelland</v>
      </c>
      <c r="Y2836" t="str">
        <v>Australian Capital Territory</v>
      </c>
      <c r="Z2836" t="str">
        <v>Australia</v>
      </c>
      <c r="AA2836">
        <v>6</v>
      </c>
      <c r="AB2836" s="3" t="str">
        <f t="shared" si="89"/>
        <v>0 to 10</v>
      </c>
      <c r="AM2836" s="6">
        <v>104</v>
      </c>
      <c r="AN2836" s="6" t="s">
        <v>1350</v>
      </c>
    </row>
    <row r="2837" spans="1:40" x14ac:dyDescent="0.25">
      <c r="A2837">
        <v>2835</v>
      </c>
      <c r="B2837">
        <v>567</v>
      </c>
      <c r="C2837">
        <v>953</v>
      </c>
      <c r="D2837">
        <v>97</v>
      </c>
      <c r="E2837">
        <v>1</v>
      </c>
      <c r="F2837">
        <v>97</v>
      </c>
      <c r="G2837">
        <v>1</v>
      </c>
      <c r="H2837" t="str">
        <f>VLOOKUP($C2837,'Raw-products'!$A$2:$H$1261,MATCH(H$1,'Raw-products'!$A$1:$H$1,0))</f>
        <v>Trousers</v>
      </c>
      <c r="I2837" t="str">
        <f>VLOOKUP($C2837,'Raw-products'!$A$2:$H$1261,MATCH(I$1,'Raw-products'!$A$1:$H$1,0))</f>
        <v>Slim-Fit</v>
      </c>
      <c r="J2837" t="str">
        <f>VLOOKUP($C2837,'Raw-products'!$A$2:$H$1261,MATCH(J$1,'Raw-products'!$A$1:$H$1,0))</f>
        <v>L</v>
      </c>
      <c r="K2837" t="str">
        <f>VLOOKUP($C2837,'Raw-products'!$A$2:$H$1261,MATCH(K$1,'Raw-products'!$A$1:$H$1,0))</f>
        <v>orange</v>
      </c>
      <c r="L2837">
        <f>VLOOKUP($C2837,'Raw-products'!$A$2:$H$1261,MATCH(L$1,'Raw-products'!$A$1:$H$1,0))</f>
        <v>119</v>
      </c>
      <c r="M2837">
        <f>VLOOKUP($C2837,'Raw-products'!$A$2:$H$1261,MATCH(M$1,'Raw-products'!$A$1:$H$1,0))</f>
        <v>66</v>
      </c>
      <c r="N2837" s="5">
        <f t="shared" si="88"/>
        <v>7854</v>
      </c>
      <c r="O2837" cm="1">
        <f t="array" ref="O2837:R2837">_xlfn.XLOOKUP($B2837,'Raw -orders'!$A:$A,'Raw -orders'!$B:$E)</f>
        <v>104</v>
      </c>
      <c r="P2837">
        <v>25661</v>
      </c>
      <c r="Q2837" s="1">
        <v>44368</v>
      </c>
      <c r="R2837" s="1">
        <v>44370</v>
      </c>
      <c r="S2837" t="str" cm="1">
        <f t="array" ref="S2837:Z2837">_xlfn.XLOOKUP($O2837,'Raw - customers'!$A:$A,'Raw - customers'!$B:$I)</f>
        <v>Nanny Franey</v>
      </c>
      <c r="T2837" t="str">
        <v>Agender</v>
      </c>
      <c r="U2837">
        <v>73</v>
      </c>
      <c r="V2837" t="str">
        <v>9268 Swift SummitSuite 218</v>
      </c>
      <c r="W2837">
        <v>7112</v>
      </c>
      <c r="X2837" t="str">
        <v>Joelland</v>
      </c>
      <c r="Y2837" t="str">
        <v>Australian Capital Territory</v>
      </c>
      <c r="Z2837" t="str">
        <v>Australia</v>
      </c>
      <c r="AA2837">
        <v>6</v>
      </c>
      <c r="AB2837" s="3" t="str">
        <f t="shared" si="89"/>
        <v>0 to 10</v>
      </c>
      <c r="AM2837" s="6">
        <v>104</v>
      </c>
      <c r="AN2837" s="6" t="s">
        <v>1350</v>
      </c>
    </row>
    <row r="2838" spans="1:40" x14ac:dyDescent="0.25">
      <c r="A2838">
        <v>2836</v>
      </c>
      <c r="B2838">
        <v>568</v>
      </c>
      <c r="C2838">
        <v>824</v>
      </c>
      <c r="D2838">
        <v>117</v>
      </c>
      <c r="E2838">
        <v>2</v>
      </c>
      <c r="F2838">
        <v>234</v>
      </c>
      <c r="G2838">
        <v>1</v>
      </c>
      <c r="H2838" t="str">
        <f>VLOOKUP($C2838,'Raw-products'!$A$2:$H$1261,MATCH(H$1,'Raw-products'!$A$1:$H$1,0))</f>
        <v>Jacket</v>
      </c>
      <c r="I2838" t="str">
        <f>VLOOKUP($C2838,'Raw-products'!$A$2:$H$1261,MATCH(I$1,'Raw-products'!$A$1:$H$1,0))</f>
        <v>Shearling</v>
      </c>
      <c r="J2838" t="str">
        <f>VLOOKUP($C2838,'Raw-products'!$A$2:$H$1261,MATCH(J$1,'Raw-products'!$A$1:$H$1,0))</f>
        <v>XL</v>
      </c>
      <c r="K2838" t="str">
        <f>VLOOKUP($C2838,'Raw-products'!$A$2:$H$1261,MATCH(K$1,'Raw-products'!$A$1:$H$1,0))</f>
        <v>green</v>
      </c>
      <c r="L2838">
        <f>VLOOKUP($C2838,'Raw-products'!$A$2:$H$1261,MATCH(L$1,'Raw-products'!$A$1:$H$1,0))</f>
        <v>95</v>
      </c>
      <c r="M2838">
        <f>VLOOKUP($C2838,'Raw-products'!$A$2:$H$1261,MATCH(M$1,'Raw-products'!$A$1:$H$1,0))</f>
        <v>51</v>
      </c>
      <c r="N2838" s="5">
        <f t="shared" si="88"/>
        <v>4845</v>
      </c>
      <c r="O2838" cm="1">
        <f t="array" ref="O2838:R2838">_xlfn.XLOOKUP($B2838,'Raw -orders'!$A:$A,'Raw -orders'!$B:$E)</f>
        <v>783</v>
      </c>
      <c r="P2838">
        <v>49427</v>
      </c>
      <c r="Q2838" s="1">
        <v>44205</v>
      </c>
      <c r="R2838" s="1">
        <v>44218</v>
      </c>
      <c r="S2838" t="str" cm="1">
        <f t="array" ref="S2838:Z2838">_xlfn.XLOOKUP($O2838,'Raw - customers'!$A:$A,'Raw - customers'!$B:$I)</f>
        <v>Gusty Smallacombe</v>
      </c>
      <c r="T2838" t="str">
        <v>Female</v>
      </c>
      <c r="U2838">
        <v>49</v>
      </c>
      <c r="V2838" t="str">
        <v>49 Lily RidgeSuite 143</v>
      </c>
      <c r="W2838">
        <v>4250</v>
      </c>
      <c r="X2838" t="str">
        <v>North Avabury</v>
      </c>
      <c r="Y2838" t="str">
        <v>South Australia</v>
      </c>
      <c r="Z2838" t="str">
        <v>Australia</v>
      </c>
      <c r="AA2838">
        <v>1</v>
      </c>
      <c r="AB2838" s="3" t="str">
        <f t="shared" si="89"/>
        <v>10 to 20</v>
      </c>
      <c r="AM2838" s="6">
        <v>783</v>
      </c>
      <c r="AN2838" s="6" t="s">
        <v>1345</v>
      </c>
    </row>
    <row r="2839" spans="1:40" x14ac:dyDescent="0.25">
      <c r="A2839">
        <v>2837</v>
      </c>
      <c r="B2839">
        <v>568</v>
      </c>
      <c r="C2839">
        <v>989</v>
      </c>
      <c r="D2839">
        <v>106</v>
      </c>
      <c r="E2839">
        <v>2</v>
      </c>
      <c r="F2839">
        <v>212</v>
      </c>
      <c r="G2839">
        <v>1</v>
      </c>
      <c r="H2839" t="str">
        <f>VLOOKUP($C2839,'Raw-products'!$A$2:$H$1261,MATCH(H$1,'Raw-products'!$A$1:$H$1,0))</f>
        <v>Trousers</v>
      </c>
      <c r="I2839" t="str">
        <f>VLOOKUP($C2839,'Raw-products'!$A$2:$H$1261,MATCH(I$1,'Raw-products'!$A$1:$H$1,0))</f>
        <v>Wool</v>
      </c>
      <c r="J2839" t="str">
        <f>VLOOKUP($C2839,'Raw-products'!$A$2:$H$1261,MATCH(J$1,'Raw-products'!$A$1:$H$1,0))</f>
        <v>XL</v>
      </c>
      <c r="K2839" t="str">
        <f>VLOOKUP($C2839,'Raw-products'!$A$2:$H$1261,MATCH(K$1,'Raw-products'!$A$1:$H$1,0))</f>
        <v>orange</v>
      </c>
      <c r="L2839">
        <f>VLOOKUP($C2839,'Raw-products'!$A$2:$H$1261,MATCH(L$1,'Raw-products'!$A$1:$H$1,0))</f>
        <v>111</v>
      </c>
      <c r="M2839">
        <f>VLOOKUP($C2839,'Raw-products'!$A$2:$H$1261,MATCH(M$1,'Raw-products'!$A$1:$H$1,0))</f>
        <v>56</v>
      </c>
      <c r="N2839" s="5">
        <f t="shared" si="88"/>
        <v>6216</v>
      </c>
      <c r="O2839" cm="1">
        <f t="array" ref="O2839:R2839">_xlfn.XLOOKUP($B2839,'Raw -orders'!$A:$A,'Raw -orders'!$B:$E)</f>
        <v>783</v>
      </c>
      <c r="P2839">
        <v>49427</v>
      </c>
      <c r="Q2839" s="1">
        <v>44205</v>
      </c>
      <c r="R2839" s="1">
        <v>44218</v>
      </c>
      <c r="S2839" t="str" cm="1">
        <f t="array" ref="S2839:Z2839">_xlfn.XLOOKUP($O2839,'Raw - customers'!$A:$A,'Raw - customers'!$B:$I)</f>
        <v>Gusty Smallacombe</v>
      </c>
      <c r="T2839" t="str">
        <v>Female</v>
      </c>
      <c r="U2839">
        <v>49</v>
      </c>
      <c r="V2839" t="str">
        <v>49 Lily RidgeSuite 143</v>
      </c>
      <c r="W2839">
        <v>4250</v>
      </c>
      <c r="X2839" t="str">
        <v>North Avabury</v>
      </c>
      <c r="Y2839" t="str">
        <v>South Australia</v>
      </c>
      <c r="Z2839" t="str">
        <v>Australia</v>
      </c>
      <c r="AA2839">
        <v>1</v>
      </c>
      <c r="AB2839" s="3" t="str">
        <f t="shared" si="89"/>
        <v>10 to 20</v>
      </c>
      <c r="AM2839" s="6">
        <v>783</v>
      </c>
      <c r="AN2839" s="6" t="s">
        <v>1345</v>
      </c>
    </row>
    <row r="2840" spans="1:40" x14ac:dyDescent="0.25">
      <c r="A2840">
        <v>2838</v>
      </c>
      <c r="B2840">
        <v>568</v>
      </c>
      <c r="C2840">
        <v>366</v>
      </c>
      <c r="D2840">
        <v>94</v>
      </c>
      <c r="E2840">
        <v>1</v>
      </c>
      <c r="F2840">
        <v>94</v>
      </c>
      <c r="G2840">
        <v>1</v>
      </c>
      <c r="H2840" t="str">
        <f>VLOOKUP($C2840,'Raw-products'!$A$2:$H$1261,MATCH(H$1,'Raw-products'!$A$1:$H$1,0))</f>
        <v>Shirt</v>
      </c>
      <c r="I2840" t="str">
        <f>VLOOKUP($C2840,'Raw-products'!$A$2:$H$1261,MATCH(I$1,'Raw-products'!$A$1:$H$1,0))</f>
        <v>Henley</v>
      </c>
      <c r="J2840" t="str">
        <f>VLOOKUP($C2840,'Raw-products'!$A$2:$H$1261,MATCH(J$1,'Raw-products'!$A$1:$H$1,0))</f>
        <v>S</v>
      </c>
      <c r="K2840" t="str">
        <f>VLOOKUP($C2840,'Raw-products'!$A$2:$H$1261,MATCH(K$1,'Raw-products'!$A$1:$H$1,0))</f>
        <v>green</v>
      </c>
      <c r="L2840">
        <f>VLOOKUP($C2840,'Raw-products'!$A$2:$H$1261,MATCH(L$1,'Raw-products'!$A$1:$H$1,0))</f>
        <v>92</v>
      </c>
      <c r="M2840">
        <f>VLOOKUP($C2840,'Raw-products'!$A$2:$H$1261,MATCH(M$1,'Raw-products'!$A$1:$H$1,0))</f>
        <v>68</v>
      </c>
      <c r="N2840" s="5">
        <f t="shared" si="88"/>
        <v>6256</v>
      </c>
      <c r="O2840" cm="1">
        <f t="array" ref="O2840:R2840">_xlfn.XLOOKUP($B2840,'Raw -orders'!$A:$A,'Raw -orders'!$B:$E)</f>
        <v>783</v>
      </c>
      <c r="P2840">
        <v>49427</v>
      </c>
      <c r="Q2840" s="1">
        <v>44205</v>
      </c>
      <c r="R2840" s="1">
        <v>44218</v>
      </c>
      <c r="S2840" t="str" cm="1">
        <f t="array" ref="S2840:Z2840">_xlfn.XLOOKUP($O2840,'Raw - customers'!$A:$A,'Raw - customers'!$B:$I)</f>
        <v>Gusty Smallacombe</v>
      </c>
      <c r="T2840" t="str">
        <v>Female</v>
      </c>
      <c r="U2840">
        <v>49</v>
      </c>
      <c r="V2840" t="str">
        <v>49 Lily RidgeSuite 143</v>
      </c>
      <c r="W2840">
        <v>4250</v>
      </c>
      <c r="X2840" t="str">
        <v>North Avabury</v>
      </c>
      <c r="Y2840" t="str">
        <v>South Australia</v>
      </c>
      <c r="Z2840" t="str">
        <v>Australia</v>
      </c>
      <c r="AA2840">
        <v>1</v>
      </c>
      <c r="AB2840" s="3" t="str">
        <f t="shared" si="89"/>
        <v>10 to 20</v>
      </c>
      <c r="AM2840" s="6">
        <v>783</v>
      </c>
      <c r="AN2840" s="6" t="s">
        <v>1345</v>
      </c>
    </row>
    <row r="2841" spans="1:40" x14ac:dyDescent="0.25">
      <c r="A2841">
        <v>2839</v>
      </c>
      <c r="B2841">
        <v>568</v>
      </c>
      <c r="C2841">
        <v>596</v>
      </c>
      <c r="D2841">
        <v>112</v>
      </c>
      <c r="E2841">
        <v>3</v>
      </c>
      <c r="F2841">
        <v>336</v>
      </c>
      <c r="G2841">
        <v>1</v>
      </c>
      <c r="H2841" t="str">
        <f>VLOOKUP($C2841,'Raw-products'!$A$2:$H$1261,MATCH(H$1,'Raw-products'!$A$1:$H$1,0))</f>
        <v>Jacket</v>
      </c>
      <c r="I2841" t="str">
        <f>VLOOKUP($C2841,'Raw-products'!$A$2:$H$1261,MATCH(I$1,'Raw-products'!$A$1:$H$1,0))</f>
        <v>Cardigan</v>
      </c>
      <c r="J2841" t="str">
        <f>VLOOKUP($C2841,'Raw-products'!$A$2:$H$1261,MATCH(J$1,'Raw-products'!$A$1:$H$1,0))</f>
        <v>S</v>
      </c>
      <c r="K2841" t="str">
        <f>VLOOKUP($C2841,'Raw-products'!$A$2:$H$1261,MATCH(K$1,'Raw-products'!$A$1:$H$1,0))</f>
        <v>red</v>
      </c>
      <c r="L2841">
        <f>VLOOKUP($C2841,'Raw-products'!$A$2:$H$1261,MATCH(L$1,'Raw-products'!$A$1:$H$1,0))</f>
        <v>118</v>
      </c>
      <c r="M2841">
        <f>VLOOKUP($C2841,'Raw-products'!$A$2:$H$1261,MATCH(M$1,'Raw-products'!$A$1:$H$1,0))</f>
        <v>47</v>
      </c>
      <c r="N2841" s="5">
        <f t="shared" si="88"/>
        <v>5546</v>
      </c>
      <c r="O2841" cm="1">
        <f t="array" ref="O2841:R2841">_xlfn.XLOOKUP($B2841,'Raw -orders'!$A:$A,'Raw -orders'!$B:$E)</f>
        <v>783</v>
      </c>
      <c r="P2841">
        <v>49427</v>
      </c>
      <c r="Q2841" s="1">
        <v>44205</v>
      </c>
      <c r="R2841" s="1">
        <v>44218</v>
      </c>
      <c r="S2841" t="str" cm="1">
        <f t="array" ref="S2841:Z2841">_xlfn.XLOOKUP($O2841,'Raw - customers'!$A:$A,'Raw - customers'!$B:$I)</f>
        <v>Gusty Smallacombe</v>
      </c>
      <c r="T2841" t="str">
        <v>Female</v>
      </c>
      <c r="U2841">
        <v>49</v>
      </c>
      <c r="V2841" t="str">
        <v>49 Lily RidgeSuite 143</v>
      </c>
      <c r="W2841">
        <v>4250</v>
      </c>
      <c r="X2841" t="str">
        <v>North Avabury</v>
      </c>
      <c r="Y2841" t="str">
        <v>South Australia</v>
      </c>
      <c r="Z2841" t="str">
        <v>Australia</v>
      </c>
      <c r="AA2841">
        <v>1</v>
      </c>
      <c r="AB2841" s="3" t="str">
        <f t="shared" si="89"/>
        <v>10 to 20</v>
      </c>
      <c r="AM2841" s="6">
        <v>783</v>
      </c>
      <c r="AN2841" s="6" t="s">
        <v>1345</v>
      </c>
    </row>
    <row r="2842" spans="1:40" x14ac:dyDescent="0.25">
      <c r="A2842">
        <v>2840</v>
      </c>
      <c r="B2842">
        <v>569</v>
      </c>
      <c r="C2842">
        <v>194</v>
      </c>
      <c r="D2842">
        <v>98</v>
      </c>
      <c r="E2842">
        <v>3</v>
      </c>
      <c r="F2842">
        <v>294</v>
      </c>
      <c r="G2842">
        <v>1</v>
      </c>
      <c r="H2842" t="str">
        <f>VLOOKUP($C2842,'Raw-products'!$A$2:$H$1261,MATCH(H$1,'Raw-products'!$A$1:$H$1,0))</f>
        <v>Shirt</v>
      </c>
      <c r="I2842" t="str">
        <f>VLOOKUP($C2842,'Raw-products'!$A$2:$H$1261,MATCH(I$1,'Raw-products'!$A$1:$H$1,0))</f>
        <v>Camp Collared</v>
      </c>
      <c r="J2842" t="str">
        <f>VLOOKUP($C2842,'Raw-products'!$A$2:$H$1261,MATCH(J$1,'Raw-products'!$A$1:$H$1,0))</f>
        <v>XL</v>
      </c>
      <c r="K2842" t="str">
        <f>VLOOKUP($C2842,'Raw-products'!$A$2:$H$1261,MATCH(K$1,'Raw-products'!$A$1:$H$1,0))</f>
        <v>green</v>
      </c>
      <c r="L2842">
        <f>VLOOKUP($C2842,'Raw-products'!$A$2:$H$1261,MATCH(L$1,'Raw-products'!$A$1:$H$1,0))</f>
        <v>112</v>
      </c>
      <c r="M2842">
        <f>VLOOKUP($C2842,'Raw-products'!$A$2:$H$1261,MATCH(M$1,'Raw-products'!$A$1:$H$1,0))</f>
        <v>61</v>
      </c>
      <c r="N2842" s="5">
        <f t="shared" si="88"/>
        <v>6832</v>
      </c>
      <c r="O2842" cm="1">
        <f t="array" ref="O2842:R2842">_xlfn.XLOOKUP($B2842,'Raw -orders'!$A:$A,'Raw -orders'!$B:$E)</f>
        <v>757</v>
      </c>
      <c r="P2842">
        <v>16594</v>
      </c>
      <c r="Q2842" s="1">
        <v>44271</v>
      </c>
      <c r="R2842" s="1">
        <v>44292</v>
      </c>
      <c r="S2842" t="str" cm="1">
        <f t="array" ref="S2842:Z2842">_xlfn.XLOOKUP($O2842,'Raw - customers'!$A:$A,'Raw - customers'!$B:$I)</f>
        <v>Taffy Quimby</v>
      </c>
      <c r="T2842" t="str">
        <v>Non-binary</v>
      </c>
      <c r="U2842">
        <v>31</v>
      </c>
      <c r="V2842" t="str">
        <v>1033 Botsford Estate DrSuite 236</v>
      </c>
      <c r="W2842">
        <v>4773</v>
      </c>
      <c r="X2842" t="str">
        <v>East Xavier</v>
      </c>
      <c r="Y2842" t="str">
        <v>New South Wales</v>
      </c>
      <c r="Z2842" t="str">
        <v>Australia</v>
      </c>
      <c r="AA2842">
        <v>3</v>
      </c>
      <c r="AB2842" s="3" t="str">
        <f t="shared" si="89"/>
        <v>20 to 30</v>
      </c>
      <c r="AM2842" s="6">
        <v>757</v>
      </c>
      <c r="AN2842" s="6" t="s">
        <v>1362</v>
      </c>
    </row>
    <row r="2843" spans="1:40" x14ac:dyDescent="0.25">
      <c r="A2843">
        <v>2841</v>
      </c>
      <c r="B2843">
        <v>569</v>
      </c>
      <c r="C2843">
        <v>688</v>
      </c>
      <c r="D2843">
        <v>113</v>
      </c>
      <c r="E2843">
        <v>3</v>
      </c>
      <c r="F2843">
        <v>339</v>
      </c>
      <c r="G2843">
        <v>1</v>
      </c>
      <c r="H2843" t="str">
        <f>VLOOKUP($C2843,'Raw-products'!$A$2:$H$1261,MATCH(H$1,'Raw-products'!$A$1:$H$1,0))</f>
        <v>Jacket</v>
      </c>
      <c r="I2843" t="str">
        <f>VLOOKUP($C2843,'Raw-products'!$A$2:$H$1261,MATCH(I$1,'Raw-products'!$A$1:$H$1,0))</f>
        <v>Parka</v>
      </c>
      <c r="J2843" t="str">
        <f>VLOOKUP($C2843,'Raw-products'!$A$2:$H$1261,MATCH(J$1,'Raw-products'!$A$1:$H$1,0))</f>
        <v>L</v>
      </c>
      <c r="K2843" t="str">
        <f>VLOOKUP($C2843,'Raw-products'!$A$2:$H$1261,MATCH(K$1,'Raw-products'!$A$1:$H$1,0))</f>
        <v>blue</v>
      </c>
      <c r="L2843">
        <f>VLOOKUP($C2843,'Raw-products'!$A$2:$H$1261,MATCH(L$1,'Raw-products'!$A$1:$H$1,0))</f>
        <v>119</v>
      </c>
      <c r="M2843">
        <f>VLOOKUP($C2843,'Raw-products'!$A$2:$H$1261,MATCH(M$1,'Raw-products'!$A$1:$H$1,0))</f>
        <v>61</v>
      </c>
      <c r="N2843" s="5">
        <f t="shared" si="88"/>
        <v>7259</v>
      </c>
      <c r="O2843" cm="1">
        <f t="array" ref="O2843:R2843">_xlfn.XLOOKUP($B2843,'Raw -orders'!$A:$A,'Raw -orders'!$B:$E)</f>
        <v>757</v>
      </c>
      <c r="P2843">
        <v>16594</v>
      </c>
      <c r="Q2843" s="1">
        <v>44271</v>
      </c>
      <c r="R2843" s="1">
        <v>44292</v>
      </c>
      <c r="S2843" t="str" cm="1">
        <f t="array" ref="S2843:Z2843">_xlfn.XLOOKUP($O2843,'Raw - customers'!$A:$A,'Raw - customers'!$B:$I)</f>
        <v>Taffy Quimby</v>
      </c>
      <c r="T2843" t="str">
        <v>Non-binary</v>
      </c>
      <c r="U2843">
        <v>31</v>
      </c>
      <c r="V2843" t="str">
        <v>1033 Botsford Estate DrSuite 236</v>
      </c>
      <c r="W2843">
        <v>4773</v>
      </c>
      <c r="X2843" t="str">
        <v>East Xavier</v>
      </c>
      <c r="Y2843" t="str">
        <v>New South Wales</v>
      </c>
      <c r="Z2843" t="str">
        <v>Australia</v>
      </c>
      <c r="AA2843">
        <v>3</v>
      </c>
      <c r="AB2843" s="3" t="str">
        <f t="shared" si="89"/>
        <v>20 to 30</v>
      </c>
      <c r="AM2843" s="6">
        <v>757</v>
      </c>
      <c r="AN2843" s="6" t="s">
        <v>1362</v>
      </c>
    </row>
    <row r="2844" spans="1:40" x14ac:dyDescent="0.25">
      <c r="A2844">
        <v>2842</v>
      </c>
      <c r="B2844">
        <v>569</v>
      </c>
      <c r="C2844">
        <v>548</v>
      </c>
      <c r="D2844">
        <v>98</v>
      </c>
      <c r="E2844">
        <v>1</v>
      </c>
      <c r="F2844">
        <v>98</v>
      </c>
      <c r="G2844">
        <v>1</v>
      </c>
      <c r="H2844" t="str">
        <f>VLOOKUP($C2844,'Raw-products'!$A$2:$H$1261,MATCH(H$1,'Raw-products'!$A$1:$H$1,0))</f>
        <v>Jacket</v>
      </c>
      <c r="I2844" t="str">
        <f>VLOOKUP($C2844,'Raw-products'!$A$2:$H$1261,MATCH(I$1,'Raw-products'!$A$1:$H$1,0))</f>
        <v>Leather</v>
      </c>
      <c r="J2844" t="str">
        <f>VLOOKUP($C2844,'Raw-products'!$A$2:$H$1261,MATCH(J$1,'Raw-products'!$A$1:$H$1,0))</f>
        <v>L</v>
      </c>
      <c r="K2844" t="str">
        <f>VLOOKUP($C2844,'Raw-products'!$A$2:$H$1261,MATCH(K$1,'Raw-products'!$A$1:$H$1,0))</f>
        <v>blue</v>
      </c>
      <c r="L2844">
        <f>VLOOKUP($C2844,'Raw-products'!$A$2:$H$1261,MATCH(L$1,'Raw-products'!$A$1:$H$1,0))</f>
        <v>113</v>
      </c>
      <c r="M2844">
        <f>VLOOKUP($C2844,'Raw-products'!$A$2:$H$1261,MATCH(M$1,'Raw-products'!$A$1:$H$1,0))</f>
        <v>62</v>
      </c>
      <c r="N2844" s="5">
        <f t="shared" si="88"/>
        <v>7006</v>
      </c>
      <c r="O2844" cm="1">
        <f t="array" ref="O2844:R2844">_xlfn.XLOOKUP($B2844,'Raw -orders'!$A:$A,'Raw -orders'!$B:$E)</f>
        <v>757</v>
      </c>
      <c r="P2844">
        <v>16594</v>
      </c>
      <c r="Q2844" s="1">
        <v>44271</v>
      </c>
      <c r="R2844" s="1">
        <v>44292</v>
      </c>
      <c r="S2844" t="str" cm="1">
        <f t="array" ref="S2844:Z2844">_xlfn.XLOOKUP($O2844,'Raw - customers'!$A:$A,'Raw - customers'!$B:$I)</f>
        <v>Taffy Quimby</v>
      </c>
      <c r="T2844" t="str">
        <v>Non-binary</v>
      </c>
      <c r="U2844">
        <v>31</v>
      </c>
      <c r="V2844" t="str">
        <v>1033 Botsford Estate DrSuite 236</v>
      </c>
      <c r="W2844">
        <v>4773</v>
      </c>
      <c r="X2844" t="str">
        <v>East Xavier</v>
      </c>
      <c r="Y2844" t="str">
        <v>New South Wales</v>
      </c>
      <c r="Z2844" t="str">
        <v>Australia</v>
      </c>
      <c r="AA2844">
        <v>3</v>
      </c>
      <c r="AB2844" s="3" t="str">
        <f t="shared" si="89"/>
        <v>20 to 30</v>
      </c>
      <c r="AM2844" s="6">
        <v>757</v>
      </c>
      <c r="AN2844" s="6" t="s">
        <v>1362</v>
      </c>
    </row>
    <row r="2845" spans="1:40" x14ac:dyDescent="0.25">
      <c r="A2845">
        <v>2843</v>
      </c>
      <c r="B2845">
        <v>569</v>
      </c>
      <c r="C2845">
        <v>1240</v>
      </c>
      <c r="D2845">
        <v>112</v>
      </c>
      <c r="E2845">
        <v>2</v>
      </c>
      <c r="F2845">
        <v>224</v>
      </c>
      <c r="G2845">
        <v>1</v>
      </c>
      <c r="H2845" t="str">
        <f>VLOOKUP($C2845,'Raw-products'!$A$2:$H$1261,MATCH(H$1,'Raw-products'!$A$1:$H$1,0))</f>
        <v>Trousers</v>
      </c>
      <c r="I2845" t="str">
        <f>VLOOKUP($C2845,'Raw-products'!$A$2:$H$1261,MATCH(I$1,'Raw-products'!$A$1:$H$1,0))</f>
        <v>Tracksuit Bottoms</v>
      </c>
      <c r="J2845" t="str">
        <f>VLOOKUP($C2845,'Raw-products'!$A$2:$H$1261,MATCH(J$1,'Raw-products'!$A$1:$H$1,0))</f>
        <v>XS</v>
      </c>
      <c r="K2845" t="str">
        <f>VLOOKUP($C2845,'Raw-products'!$A$2:$H$1261,MATCH(K$1,'Raw-products'!$A$1:$H$1,0))</f>
        <v>green</v>
      </c>
      <c r="L2845">
        <f>VLOOKUP($C2845,'Raw-products'!$A$2:$H$1261,MATCH(L$1,'Raw-products'!$A$1:$H$1,0))</f>
        <v>91</v>
      </c>
      <c r="M2845">
        <f>VLOOKUP($C2845,'Raw-products'!$A$2:$H$1261,MATCH(M$1,'Raw-products'!$A$1:$H$1,0))</f>
        <v>69</v>
      </c>
      <c r="N2845" s="5">
        <f t="shared" si="88"/>
        <v>6279</v>
      </c>
      <c r="O2845" cm="1">
        <f t="array" ref="O2845:R2845">_xlfn.XLOOKUP($B2845,'Raw -orders'!$A:$A,'Raw -orders'!$B:$E)</f>
        <v>757</v>
      </c>
      <c r="P2845">
        <v>16594</v>
      </c>
      <c r="Q2845" s="1">
        <v>44271</v>
      </c>
      <c r="R2845" s="1">
        <v>44292</v>
      </c>
      <c r="S2845" t="str" cm="1">
        <f t="array" ref="S2845:Z2845">_xlfn.XLOOKUP($O2845,'Raw - customers'!$A:$A,'Raw - customers'!$B:$I)</f>
        <v>Taffy Quimby</v>
      </c>
      <c r="T2845" t="str">
        <v>Non-binary</v>
      </c>
      <c r="U2845">
        <v>31</v>
      </c>
      <c r="V2845" t="str">
        <v>1033 Botsford Estate DrSuite 236</v>
      </c>
      <c r="W2845">
        <v>4773</v>
      </c>
      <c r="X2845" t="str">
        <v>East Xavier</v>
      </c>
      <c r="Y2845" t="str">
        <v>New South Wales</v>
      </c>
      <c r="Z2845" t="str">
        <v>Australia</v>
      </c>
      <c r="AA2845">
        <v>3</v>
      </c>
      <c r="AB2845" s="3" t="str">
        <f t="shared" si="89"/>
        <v>20 to 30</v>
      </c>
      <c r="AM2845" s="6">
        <v>757</v>
      </c>
      <c r="AN2845" s="6" t="s">
        <v>1362</v>
      </c>
    </row>
    <row r="2846" spans="1:40" x14ac:dyDescent="0.25">
      <c r="A2846">
        <v>2844</v>
      </c>
      <c r="B2846">
        <v>570</v>
      </c>
      <c r="C2846">
        <v>451</v>
      </c>
      <c r="D2846">
        <v>107</v>
      </c>
      <c r="E2846">
        <v>1</v>
      </c>
      <c r="F2846">
        <v>107</v>
      </c>
      <c r="G2846">
        <v>1</v>
      </c>
      <c r="H2846" t="str">
        <f>VLOOKUP($C2846,'Raw-products'!$A$2:$H$1261,MATCH(H$1,'Raw-products'!$A$1:$H$1,0))</f>
        <v>Jacket</v>
      </c>
      <c r="I2846" t="str">
        <f>VLOOKUP($C2846,'Raw-products'!$A$2:$H$1261,MATCH(I$1,'Raw-products'!$A$1:$H$1,0))</f>
        <v>Denim</v>
      </c>
      <c r="J2846" t="str">
        <f>VLOOKUP($C2846,'Raw-products'!$A$2:$H$1261,MATCH(J$1,'Raw-products'!$A$1:$H$1,0))</f>
        <v>S</v>
      </c>
      <c r="K2846" t="str">
        <f>VLOOKUP($C2846,'Raw-products'!$A$2:$H$1261,MATCH(K$1,'Raw-products'!$A$1:$H$1,0))</f>
        <v>violet</v>
      </c>
      <c r="L2846">
        <f>VLOOKUP($C2846,'Raw-products'!$A$2:$H$1261,MATCH(L$1,'Raw-products'!$A$1:$H$1,0))</f>
        <v>92</v>
      </c>
      <c r="M2846">
        <f>VLOOKUP($C2846,'Raw-products'!$A$2:$H$1261,MATCH(M$1,'Raw-products'!$A$1:$H$1,0))</f>
        <v>73</v>
      </c>
      <c r="N2846" s="5">
        <f t="shared" si="88"/>
        <v>6716</v>
      </c>
      <c r="O2846" cm="1">
        <f t="array" ref="O2846:R2846">_xlfn.XLOOKUP($B2846,'Raw -orders'!$A:$A,'Raw -orders'!$B:$E)</f>
        <v>81</v>
      </c>
      <c r="P2846">
        <v>19171</v>
      </c>
      <c r="Q2846" s="1">
        <v>44264</v>
      </c>
      <c r="R2846" s="1">
        <v>44269</v>
      </c>
      <c r="S2846" t="str" cm="1">
        <f t="array" ref="S2846:Z2846">_xlfn.XLOOKUP($O2846,'Raw - customers'!$A:$A,'Raw - customers'!$B:$I)</f>
        <v>Lanny Wardale</v>
      </c>
      <c r="T2846" t="str">
        <v>Female</v>
      </c>
      <c r="U2846">
        <v>30</v>
      </c>
      <c r="V2846" t="str">
        <v>4870 Jackson SummitApt. 538</v>
      </c>
      <c r="W2846">
        <v>1915</v>
      </c>
      <c r="X2846" t="str">
        <v>Spencerborough</v>
      </c>
      <c r="Y2846" t="str">
        <v>Western Australia</v>
      </c>
      <c r="Z2846" t="str">
        <v>Australia</v>
      </c>
      <c r="AA2846">
        <v>3</v>
      </c>
      <c r="AB2846" s="3" t="str">
        <f t="shared" si="89"/>
        <v>0 to 10</v>
      </c>
      <c r="AM2846" s="6">
        <v>81</v>
      </c>
      <c r="AN2846" s="6" t="s">
        <v>1377</v>
      </c>
    </row>
    <row r="2847" spans="1:40" x14ac:dyDescent="0.25">
      <c r="A2847">
        <v>2845</v>
      </c>
      <c r="B2847">
        <v>570</v>
      </c>
      <c r="C2847">
        <v>111</v>
      </c>
      <c r="D2847">
        <v>92</v>
      </c>
      <c r="E2847">
        <v>2</v>
      </c>
      <c r="F2847">
        <v>184</v>
      </c>
      <c r="G2847">
        <v>1</v>
      </c>
      <c r="H2847" t="str">
        <f>VLOOKUP($C2847,'Raw-products'!$A$2:$H$1261,MATCH(H$1,'Raw-products'!$A$1:$H$1,0))</f>
        <v>Shirt</v>
      </c>
      <c r="I2847" t="str">
        <f>VLOOKUP($C2847,'Raw-products'!$A$2:$H$1261,MATCH(I$1,'Raw-products'!$A$1:$H$1,0))</f>
        <v>Denim</v>
      </c>
      <c r="J2847" t="str">
        <f>VLOOKUP($C2847,'Raw-products'!$A$2:$H$1261,MATCH(J$1,'Raw-products'!$A$1:$H$1,0))</f>
        <v>S</v>
      </c>
      <c r="K2847" t="str">
        <f>VLOOKUP($C2847,'Raw-products'!$A$2:$H$1261,MATCH(K$1,'Raw-products'!$A$1:$H$1,0))</f>
        <v>orange</v>
      </c>
      <c r="L2847">
        <f>VLOOKUP($C2847,'Raw-products'!$A$2:$H$1261,MATCH(L$1,'Raw-products'!$A$1:$H$1,0))</f>
        <v>115</v>
      </c>
      <c r="M2847">
        <f>VLOOKUP($C2847,'Raw-products'!$A$2:$H$1261,MATCH(M$1,'Raw-products'!$A$1:$H$1,0))</f>
        <v>69</v>
      </c>
      <c r="N2847" s="5">
        <f t="shared" si="88"/>
        <v>7935</v>
      </c>
      <c r="O2847" cm="1">
        <f t="array" ref="O2847:R2847">_xlfn.XLOOKUP($B2847,'Raw -orders'!$A:$A,'Raw -orders'!$B:$E)</f>
        <v>81</v>
      </c>
      <c r="P2847">
        <v>19171</v>
      </c>
      <c r="Q2847" s="1">
        <v>44264</v>
      </c>
      <c r="R2847" s="1">
        <v>44269</v>
      </c>
      <c r="S2847" t="str" cm="1">
        <f t="array" ref="S2847:Z2847">_xlfn.XLOOKUP($O2847,'Raw - customers'!$A:$A,'Raw - customers'!$B:$I)</f>
        <v>Lanny Wardale</v>
      </c>
      <c r="T2847" t="str">
        <v>Female</v>
      </c>
      <c r="U2847">
        <v>30</v>
      </c>
      <c r="V2847" t="str">
        <v>4870 Jackson SummitApt. 538</v>
      </c>
      <c r="W2847">
        <v>1915</v>
      </c>
      <c r="X2847" t="str">
        <v>Spencerborough</v>
      </c>
      <c r="Y2847" t="str">
        <v>Western Australia</v>
      </c>
      <c r="Z2847" t="str">
        <v>Australia</v>
      </c>
      <c r="AA2847">
        <v>3</v>
      </c>
      <c r="AB2847" s="3" t="str">
        <f t="shared" si="89"/>
        <v>0 to 10</v>
      </c>
      <c r="AM2847" s="6">
        <v>81</v>
      </c>
      <c r="AN2847" s="6" t="s">
        <v>1377</v>
      </c>
    </row>
    <row r="2848" spans="1:40" x14ac:dyDescent="0.25">
      <c r="A2848">
        <v>2846</v>
      </c>
      <c r="B2848">
        <v>570</v>
      </c>
      <c r="C2848">
        <v>125</v>
      </c>
      <c r="D2848">
        <v>92</v>
      </c>
      <c r="E2848">
        <v>2</v>
      </c>
      <c r="F2848">
        <v>184</v>
      </c>
      <c r="G2848">
        <v>1</v>
      </c>
      <c r="H2848" t="str">
        <f>VLOOKUP($C2848,'Raw-products'!$A$2:$H$1261,MATCH(H$1,'Raw-products'!$A$1:$H$1,0))</f>
        <v>Shirt</v>
      </c>
      <c r="I2848" t="str">
        <f>VLOOKUP($C2848,'Raw-products'!$A$2:$H$1261,MATCH(I$1,'Raw-products'!$A$1:$H$1,0))</f>
        <v>Denim</v>
      </c>
      <c r="J2848" t="str">
        <f>VLOOKUP($C2848,'Raw-products'!$A$2:$H$1261,MATCH(J$1,'Raw-products'!$A$1:$H$1,0))</f>
        <v>XS</v>
      </c>
      <c r="K2848" t="str">
        <f>VLOOKUP($C2848,'Raw-products'!$A$2:$H$1261,MATCH(K$1,'Raw-products'!$A$1:$H$1,0))</f>
        <v>blue</v>
      </c>
      <c r="L2848">
        <f>VLOOKUP($C2848,'Raw-products'!$A$2:$H$1261,MATCH(L$1,'Raw-products'!$A$1:$H$1,0))</f>
        <v>115</v>
      </c>
      <c r="M2848">
        <f>VLOOKUP($C2848,'Raw-products'!$A$2:$H$1261,MATCH(M$1,'Raw-products'!$A$1:$H$1,0))</f>
        <v>76</v>
      </c>
      <c r="N2848" s="5">
        <f t="shared" si="88"/>
        <v>8740</v>
      </c>
      <c r="O2848" cm="1">
        <f t="array" ref="O2848:R2848">_xlfn.XLOOKUP($B2848,'Raw -orders'!$A:$A,'Raw -orders'!$B:$E)</f>
        <v>81</v>
      </c>
      <c r="P2848">
        <v>19171</v>
      </c>
      <c r="Q2848" s="1">
        <v>44264</v>
      </c>
      <c r="R2848" s="1">
        <v>44269</v>
      </c>
      <c r="S2848" t="str" cm="1">
        <f t="array" ref="S2848:Z2848">_xlfn.XLOOKUP($O2848,'Raw - customers'!$A:$A,'Raw - customers'!$B:$I)</f>
        <v>Lanny Wardale</v>
      </c>
      <c r="T2848" t="str">
        <v>Female</v>
      </c>
      <c r="U2848">
        <v>30</v>
      </c>
      <c r="V2848" t="str">
        <v>4870 Jackson SummitApt. 538</v>
      </c>
      <c r="W2848">
        <v>1915</v>
      </c>
      <c r="X2848" t="str">
        <v>Spencerborough</v>
      </c>
      <c r="Y2848" t="str">
        <v>Western Australia</v>
      </c>
      <c r="Z2848" t="str">
        <v>Australia</v>
      </c>
      <c r="AA2848">
        <v>3</v>
      </c>
      <c r="AB2848" s="3" t="str">
        <f t="shared" si="89"/>
        <v>0 to 10</v>
      </c>
      <c r="AM2848" s="6">
        <v>81</v>
      </c>
      <c r="AN2848" s="6" t="s">
        <v>1377</v>
      </c>
    </row>
    <row r="2849" spans="1:40" x14ac:dyDescent="0.25">
      <c r="A2849">
        <v>2847</v>
      </c>
      <c r="B2849">
        <v>570</v>
      </c>
      <c r="C2849">
        <v>554</v>
      </c>
      <c r="D2849">
        <v>98</v>
      </c>
      <c r="E2849">
        <v>1</v>
      </c>
      <c r="F2849">
        <v>98</v>
      </c>
      <c r="G2849">
        <v>1</v>
      </c>
      <c r="H2849" t="str">
        <f>VLOOKUP($C2849,'Raw-products'!$A$2:$H$1261,MATCH(H$1,'Raw-products'!$A$1:$H$1,0))</f>
        <v>Jacket</v>
      </c>
      <c r="I2849" t="str">
        <f>VLOOKUP($C2849,'Raw-products'!$A$2:$H$1261,MATCH(I$1,'Raw-products'!$A$1:$H$1,0))</f>
        <v>Leather</v>
      </c>
      <c r="J2849" t="str">
        <f>VLOOKUP($C2849,'Raw-products'!$A$2:$H$1261,MATCH(J$1,'Raw-products'!$A$1:$H$1,0))</f>
        <v>XL</v>
      </c>
      <c r="K2849" t="str">
        <f>VLOOKUP($C2849,'Raw-products'!$A$2:$H$1261,MATCH(K$1,'Raw-products'!$A$1:$H$1,0))</f>
        <v>indigo</v>
      </c>
      <c r="L2849">
        <f>VLOOKUP($C2849,'Raw-products'!$A$2:$H$1261,MATCH(L$1,'Raw-products'!$A$1:$H$1,0))</f>
        <v>113</v>
      </c>
      <c r="M2849">
        <f>VLOOKUP($C2849,'Raw-products'!$A$2:$H$1261,MATCH(M$1,'Raw-products'!$A$1:$H$1,0))</f>
        <v>52</v>
      </c>
      <c r="N2849" s="5">
        <f t="shared" si="88"/>
        <v>5876</v>
      </c>
      <c r="O2849" cm="1">
        <f t="array" ref="O2849:R2849">_xlfn.XLOOKUP($B2849,'Raw -orders'!$A:$A,'Raw -orders'!$B:$E)</f>
        <v>81</v>
      </c>
      <c r="P2849">
        <v>19171</v>
      </c>
      <c r="Q2849" s="1">
        <v>44264</v>
      </c>
      <c r="R2849" s="1">
        <v>44269</v>
      </c>
      <c r="S2849" t="str" cm="1">
        <f t="array" ref="S2849:Z2849">_xlfn.XLOOKUP($O2849,'Raw - customers'!$A:$A,'Raw - customers'!$B:$I)</f>
        <v>Lanny Wardale</v>
      </c>
      <c r="T2849" t="str">
        <v>Female</v>
      </c>
      <c r="U2849">
        <v>30</v>
      </c>
      <c r="V2849" t="str">
        <v>4870 Jackson SummitApt. 538</v>
      </c>
      <c r="W2849">
        <v>1915</v>
      </c>
      <c r="X2849" t="str">
        <v>Spencerborough</v>
      </c>
      <c r="Y2849" t="str">
        <v>Western Australia</v>
      </c>
      <c r="Z2849" t="str">
        <v>Australia</v>
      </c>
      <c r="AA2849">
        <v>3</v>
      </c>
      <c r="AB2849" s="3" t="str">
        <f t="shared" si="89"/>
        <v>0 to 10</v>
      </c>
      <c r="AM2849" s="6">
        <v>81</v>
      </c>
      <c r="AN2849" s="6" t="s">
        <v>1377</v>
      </c>
    </row>
    <row r="2850" spans="1:40" x14ac:dyDescent="0.25">
      <c r="A2850">
        <v>2848</v>
      </c>
      <c r="B2850">
        <v>570</v>
      </c>
      <c r="C2850">
        <v>23</v>
      </c>
      <c r="D2850">
        <v>96</v>
      </c>
      <c r="E2850">
        <v>3</v>
      </c>
      <c r="F2850">
        <v>288</v>
      </c>
      <c r="G2850">
        <v>1</v>
      </c>
      <c r="H2850" t="str">
        <f>VLOOKUP($C2850,'Raw-products'!$A$2:$H$1261,MATCH(H$1,'Raw-products'!$A$1:$H$1,0))</f>
        <v>Shirt</v>
      </c>
      <c r="I2850" t="str">
        <f>VLOOKUP($C2850,'Raw-products'!$A$2:$H$1261,MATCH(I$1,'Raw-products'!$A$1:$H$1,0))</f>
        <v>Oxford Cloth</v>
      </c>
      <c r="J2850" t="str">
        <f>VLOOKUP($C2850,'Raw-products'!$A$2:$H$1261,MATCH(J$1,'Raw-products'!$A$1:$H$1,0))</f>
        <v>L</v>
      </c>
      <c r="K2850" t="str">
        <f>VLOOKUP($C2850,'Raw-products'!$A$2:$H$1261,MATCH(K$1,'Raw-products'!$A$1:$H$1,0))</f>
        <v>blue</v>
      </c>
      <c r="L2850">
        <f>VLOOKUP($C2850,'Raw-products'!$A$2:$H$1261,MATCH(L$1,'Raw-products'!$A$1:$H$1,0))</f>
        <v>114</v>
      </c>
      <c r="M2850">
        <f>VLOOKUP($C2850,'Raw-products'!$A$2:$H$1261,MATCH(M$1,'Raw-products'!$A$1:$H$1,0))</f>
        <v>59</v>
      </c>
      <c r="N2850" s="5">
        <f t="shared" si="88"/>
        <v>6726</v>
      </c>
      <c r="O2850" cm="1">
        <f t="array" ref="O2850:R2850">_xlfn.XLOOKUP($B2850,'Raw -orders'!$A:$A,'Raw -orders'!$B:$E)</f>
        <v>81</v>
      </c>
      <c r="P2850">
        <v>19171</v>
      </c>
      <c r="Q2850" s="1">
        <v>44264</v>
      </c>
      <c r="R2850" s="1">
        <v>44269</v>
      </c>
      <c r="S2850" t="str" cm="1">
        <f t="array" ref="S2850:Z2850">_xlfn.XLOOKUP($O2850,'Raw - customers'!$A:$A,'Raw - customers'!$B:$I)</f>
        <v>Lanny Wardale</v>
      </c>
      <c r="T2850" t="str">
        <v>Female</v>
      </c>
      <c r="U2850">
        <v>30</v>
      </c>
      <c r="V2850" t="str">
        <v>4870 Jackson SummitApt. 538</v>
      </c>
      <c r="W2850">
        <v>1915</v>
      </c>
      <c r="X2850" t="str">
        <v>Spencerborough</v>
      </c>
      <c r="Y2850" t="str">
        <v>Western Australia</v>
      </c>
      <c r="Z2850" t="str">
        <v>Australia</v>
      </c>
      <c r="AA2850">
        <v>3</v>
      </c>
      <c r="AB2850" s="3" t="str">
        <f t="shared" si="89"/>
        <v>0 to 10</v>
      </c>
      <c r="AM2850" s="6">
        <v>81</v>
      </c>
      <c r="AN2850" s="6" t="s">
        <v>1377</v>
      </c>
    </row>
    <row r="2851" spans="1:40" x14ac:dyDescent="0.25">
      <c r="A2851">
        <v>2849</v>
      </c>
      <c r="B2851">
        <v>570</v>
      </c>
      <c r="C2851">
        <v>457</v>
      </c>
      <c r="D2851">
        <v>118</v>
      </c>
      <c r="E2851">
        <v>1</v>
      </c>
      <c r="F2851">
        <v>118</v>
      </c>
      <c r="G2851">
        <v>1</v>
      </c>
      <c r="H2851" t="str">
        <f>VLOOKUP($C2851,'Raw-products'!$A$2:$H$1261,MATCH(H$1,'Raw-products'!$A$1:$H$1,0))</f>
        <v>Jacket</v>
      </c>
      <c r="I2851" t="str">
        <f>VLOOKUP($C2851,'Raw-products'!$A$2:$H$1261,MATCH(I$1,'Raw-products'!$A$1:$H$1,0))</f>
        <v>Puffer</v>
      </c>
      <c r="J2851" t="str">
        <f>VLOOKUP($C2851,'Raw-products'!$A$2:$H$1261,MATCH(J$1,'Raw-products'!$A$1:$H$1,0))</f>
        <v>M</v>
      </c>
      <c r="K2851" t="str">
        <f>VLOOKUP($C2851,'Raw-products'!$A$2:$H$1261,MATCH(K$1,'Raw-products'!$A$1:$H$1,0))</f>
        <v>red</v>
      </c>
      <c r="L2851">
        <f>VLOOKUP($C2851,'Raw-products'!$A$2:$H$1261,MATCH(L$1,'Raw-products'!$A$1:$H$1,0))</f>
        <v>110</v>
      </c>
      <c r="M2851">
        <f>VLOOKUP($C2851,'Raw-products'!$A$2:$H$1261,MATCH(M$1,'Raw-products'!$A$1:$H$1,0))</f>
        <v>62</v>
      </c>
      <c r="N2851" s="5">
        <f t="shared" si="88"/>
        <v>6820</v>
      </c>
      <c r="O2851" cm="1">
        <f t="array" ref="O2851:R2851">_xlfn.XLOOKUP($B2851,'Raw -orders'!$A:$A,'Raw -orders'!$B:$E)</f>
        <v>81</v>
      </c>
      <c r="P2851">
        <v>19171</v>
      </c>
      <c r="Q2851" s="1">
        <v>44264</v>
      </c>
      <c r="R2851" s="1">
        <v>44269</v>
      </c>
      <c r="S2851" t="str" cm="1">
        <f t="array" ref="S2851:Z2851">_xlfn.XLOOKUP($O2851,'Raw - customers'!$A:$A,'Raw - customers'!$B:$I)</f>
        <v>Lanny Wardale</v>
      </c>
      <c r="T2851" t="str">
        <v>Female</v>
      </c>
      <c r="U2851">
        <v>30</v>
      </c>
      <c r="V2851" t="str">
        <v>4870 Jackson SummitApt. 538</v>
      </c>
      <c r="W2851">
        <v>1915</v>
      </c>
      <c r="X2851" t="str">
        <v>Spencerborough</v>
      </c>
      <c r="Y2851" t="str">
        <v>Western Australia</v>
      </c>
      <c r="Z2851" t="str">
        <v>Australia</v>
      </c>
      <c r="AA2851">
        <v>3</v>
      </c>
      <c r="AB2851" s="3" t="str">
        <f t="shared" si="89"/>
        <v>0 to 10</v>
      </c>
      <c r="AM2851" s="6">
        <v>81</v>
      </c>
      <c r="AN2851" s="6" t="s">
        <v>1377</v>
      </c>
    </row>
    <row r="2852" spans="1:40" x14ac:dyDescent="0.25">
      <c r="A2852">
        <v>2850</v>
      </c>
      <c r="B2852">
        <v>570</v>
      </c>
      <c r="C2852">
        <v>1236</v>
      </c>
      <c r="D2852">
        <v>112</v>
      </c>
      <c r="E2852">
        <v>3</v>
      </c>
      <c r="F2852">
        <v>336</v>
      </c>
      <c r="G2852">
        <v>1</v>
      </c>
      <c r="H2852" t="str">
        <f>VLOOKUP($C2852,'Raw-products'!$A$2:$H$1261,MATCH(H$1,'Raw-products'!$A$1:$H$1,0))</f>
        <v>Trousers</v>
      </c>
      <c r="I2852" t="str">
        <f>VLOOKUP($C2852,'Raw-products'!$A$2:$H$1261,MATCH(I$1,'Raw-products'!$A$1:$H$1,0))</f>
        <v>Tracksuit Bottoms</v>
      </c>
      <c r="J2852" t="str">
        <f>VLOOKUP($C2852,'Raw-products'!$A$2:$H$1261,MATCH(J$1,'Raw-products'!$A$1:$H$1,0))</f>
        <v>S</v>
      </c>
      <c r="K2852" t="str">
        <f>VLOOKUP($C2852,'Raw-products'!$A$2:$H$1261,MATCH(K$1,'Raw-products'!$A$1:$H$1,0))</f>
        <v>yellow</v>
      </c>
      <c r="L2852">
        <f>VLOOKUP($C2852,'Raw-products'!$A$2:$H$1261,MATCH(L$1,'Raw-products'!$A$1:$H$1,0))</f>
        <v>91</v>
      </c>
      <c r="M2852">
        <f>VLOOKUP($C2852,'Raw-products'!$A$2:$H$1261,MATCH(M$1,'Raw-products'!$A$1:$H$1,0))</f>
        <v>49</v>
      </c>
      <c r="N2852" s="5">
        <f t="shared" si="88"/>
        <v>4459</v>
      </c>
      <c r="O2852" cm="1">
        <f t="array" ref="O2852:R2852">_xlfn.XLOOKUP($B2852,'Raw -orders'!$A:$A,'Raw -orders'!$B:$E)</f>
        <v>81</v>
      </c>
      <c r="P2852">
        <v>19171</v>
      </c>
      <c r="Q2852" s="1">
        <v>44264</v>
      </c>
      <c r="R2852" s="1">
        <v>44269</v>
      </c>
      <c r="S2852" t="str" cm="1">
        <f t="array" ref="S2852:Z2852">_xlfn.XLOOKUP($O2852,'Raw - customers'!$A:$A,'Raw - customers'!$B:$I)</f>
        <v>Lanny Wardale</v>
      </c>
      <c r="T2852" t="str">
        <v>Female</v>
      </c>
      <c r="U2852">
        <v>30</v>
      </c>
      <c r="V2852" t="str">
        <v>4870 Jackson SummitApt. 538</v>
      </c>
      <c r="W2852">
        <v>1915</v>
      </c>
      <c r="X2852" t="str">
        <v>Spencerborough</v>
      </c>
      <c r="Y2852" t="str">
        <v>Western Australia</v>
      </c>
      <c r="Z2852" t="str">
        <v>Australia</v>
      </c>
      <c r="AA2852">
        <v>3</v>
      </c>
      <c r="AB2852" s="3" t="str">
        <f t="shared" si="89"/>
        <v>0 to 10</v>
      </c>
      <c r="AM2852" s="6">
        <v>81</v>
      </c>
      <c r="AN2852" s="6" t="s">
        <v>1377</v>
      </c>
    </row>
    <row r="2853" spans="1:40" x14ac:dyDescent="0.25">
      <c r="A2853">
        <v>2851</v>
      </c>
      <c r="B2853">
        <v>570</v>
      </c>
      <c r="C2853">
        <v>797</v>
      </c>
      <c r="D2853">
        <v>91</v>
      </c>
      <c r="E2853">
        <v>3</v>
      </c>
      <c r="F2853">
        <v>273</v>
      </c>
      <c r="G2853">
        <v>1</v>
      </c>
      <c r="H2853" t="str">
        <f>VLOOKUP($C2853,'Raw-products'!$A$2:$H$1261,MATCH(H$1,'Raw-products'!$A$1:$H$1,0))</f>
        <v>Jacket</v>
      </c>
      <c r="I2853" t="str">
        <f>VLOOKUP($C2853,'Raw-products'!$A$2:$H$1261,MATCH(I$1,'Raw-products'!$A$1:$H$1,0))</f>
        <v>Pullover</v>
      </c>
      <c r="J2853" t="str">
        <f>VLOOKUP($C2853,'Raw-products'!$A$2:$H$1261,MATCH(J$1,'Raw-products'!$A$1:$H$1,0))</f>
        <v>M</v>
      </c>
      <c r="K2853" t="str">
        <f>VLOOKUP($C2853,'Raw-products'!$A$2:$H$1261,MATCH(K$1,'Raw-products'!$A$1:$H$1,0))</f>
        <v>indigo</v>
      </c>
      <c r="L2853">
        <f>VLOOKUP($C2853,'Raw-products'!$A$2:$H$1261,MATCH(L$1,'Raw-products'!$A$1:$H$1,0))</f>
        <v>114</v>
      </c>
      <c r="M2853">
        <f>VLOOKUP($C2853,'Raw-products'!$A$2:$H$1261,MATCH(M$1,'Raw-products'!$A$1:$H$1,0))</f>
        <v>72</v>
      </c>
      <c r="N2853" s="5">
        <f t="shared" si="88"/>
        <v>8208</v>
      </c>
      <c r="O2853" cm="1">
        <f t="array" ref="O2853:R2853">_xlfn.XLOOKUP($B2853,'Raw -orders'!$A:$A,'Raw -orders'!$B:$E)</f>
        <v>81</v>
      </c>
      <c r="P2853">
        <v>19171</v>
      </c>
      <c r="Q2853" s="1">
        <v>44264</v>
      </c>
      <c r="R2853" s="1">
        <v>44269</v>
      </c>
      <c r="S2853" t="str" cm="1">
        <f t="array" ref="S2853:Z2853">_xlfn.XLOOKUP($O2853,'Raw - customers'!$A:$A,'Raw - customers'!$B:$I)</f>
        <v>Lanny Wardale</v>
      </c>
      <c r="T2853" t="str">
        <v>Female</v>
      </c>
      <c r="U2853">
        <v>30</v>
      </c>
      <c r="V2853" t="str">
        <v>4870 Jackson SummitApt. 538</v>
      </c>
      <c r="W2853">
        <v>1915</v>
      </c>
      <c r="X2853" t="str">
        <v>Spencerborough</v>
      </c>
      <c r="Y2853" t="str">
        <v>Western Australia</v>
      </c>
      <c r="Z2853" t="str">
        <v>Australia</v>
      </c>
      <c r="AA2853">
        <v>3</v>
      </c>
      <c r="AB2853" s="3" t="str">
        <f t="shared" si="89"/>
        <v>0 to 10</v>
      </c>
      <c r="AM2853" s="6">
        <v>81</v>
      </c>
      <c r="AN2853" s="6" t="s">
        <v>1377</v>
      </c>
    </row>
    <row r="2854" spans="1:40" x14ac:dyDescent="0.25">
      <c r="A2854">
        <v>2852</v>
      </c>
      <c r="B2854">
        <v>571</v>
      </c>
      <c r="C2854">
        <v>509</v>
      </c>
      <c r="D2854">
        <v>102</v>
      </c>
      <c r="E2854">
        <v>3</v>
      </c>
      <c r="F2854">
        <v>306</v>
      </c>
      <c r="G2854">
        <v>1</v>
      </c>
      <c r="H2854" t="str">
        <f>VLOOKUP($C2854,'Raw-products'!$A$2:$H$1261,MATCH(H$1,'Raw-products'!$A$1:$H$1,0))</f>
        <v>Jacket</v>
      </c>
      <c r="I2854" t="str">
        <f>VLOOKUP($C2854,'Raw-products'!$A$2:$H$1261,MATCH(I$1,'Raw-products'!$A$1:$H$1,0))</f>
        <v>Windbreaker</v>
      </c>
      <c r="J2854" t="str">
        <f>VLOOKUP($C2854,'Raw-products'!$A$2:$H$1261,MATCH(J$1,'Raw-products'!$A$1:$H$1,0))</f>
        <v>XL</v>
      </c>
      <c r="K2854" t="str">
        <f>VLOOKUP($C2854,'Raw-products'!$A$2:$H$1261,MATCH(K$1,'Raw-products'!$A$1:$H$1,0))</f>
        <v>green</v>
      </c>
      <c r="L2854">
        <f>VLOOKUP($C2854,'Raw-products'!$A$2:$H$1261,MATCH(L$1,'Raw-products'!$A$1:$H$1,0))</f>
        <v>109</v>
      </c>
      <c r="M2854">
        <f>VLOOKUP($C2854,'Raw-products'!$A$2:$H$1261,MATCH(M$1,'Raw-products'!$A$1:$H$1,0))</f>
        <v>71</v>
      </c>
      <c r="N2854" s="5">
        <f t="shared" si="88"/>
        <v>7739</v>
      </c>
      <c r="O2854" cm="1">
        <f t="array" ref="O2854:R2854">_xlfn.XLOOKUP($B2854,'Raw -orders'!$A:$A,'Raw -orders'!$B:$E)</f>
        <v>472</v>
      </c>
      <c r="P2854">
        <v>23645</v>
      </c>
      <c r="Q2854" s="1">
        <v>44229</v>
      </c>
      <c r="R2854" s="1">
        <v>44237</v>
      </c>
      <c r="S2854" t="str" cm="1">
        <f t="array" ref="S2854:Z2854">_xlfn.XLOOKUP($O2854,'Raw - customers'!$A:$A,'Raw - customers'!$B:$I)</f>
        <v>Hal Saker</v>
      </c>
      <c r="T2854" t="str">
        <v>Male</v>
      </c>
      <c r="U2854">
        <v>57</v>
      </c>
      <c r="V2854" t="str">
        <v>64 Aiden View RdSuite 085</v>
      </c>
      <c r="W2854">
        <v>4994</v>
      </c>
      <c r="X2854" t="str">
        <v>Parisianmouth</v>
      </c>
      <c r="Y2854" t="str">
        <v>Queensland</v>
      </c>
      <c r="Z2854" t="str">
        <v>Australia</v>
      </c>
      <c r="AA2854">
        <v>2</v>
      </c>
      <c r="AB2854" s="3" t="str">
        <f t="shared" si="89"/>
        <v>0 to 10</v>
      </c>
      <c r="AM2854" s="6">
        <v>472</v>
      </c>
      <c r="AN2854" s="6" t="s">
        <v>1355</v>
      </c>
    </row>
    <row r="2855" spans="1:40" x14ac:dyDescent="0.25">
      <c r="A2855">
        <v>2853</v>
      </c>
      <c r="B2855">
        <v>571</v>
      </c>
      <c r="C2855">
        <v>1082</v>
      </c>
      <c r="D2855">
        <v>93</v>
      </c>
      <c r="E2855">
        <v>2</v>
      </c>
      <c r="F2855">
        <v>186</v>
      </c>
      <c r="G2855">
        <v>1</v>
      </c>
      <c r="H2855" t="str">
        <f>VLOOKUP($C2855,'Raw-products'!$A$2:$H$1261,MATCH(H$1,'Raw-products'!$A$1:$H$1,0))</f>
        <v>Trousers</v>
      </c>
      <c r="I2855" t="str">
        <f>VLOOKUP($C2855,'Raw-products'!$A$2:$H$1261,MATCH(I$1,'Raw-products'!$A$1:$H$1,0))</f>
        <v>Joggers</v>
      </c>
      <c r="J2855" t="str">
        <f>VLOOKUP($C2855,'Raw-products'!$A$2:$H$1261,MATCH(J$1,'Raw-products'!$A$1:$H$1,0))</f>
        <v>M</v>
      </c>
      <c r="K2855" t="str">
        <f>VLOOKUP($C2855,'Raw-products'!$A$2:$H$1261,MATCH(K$1,'Raw-products'!$A$1:$H$1,0))</f>
        <v>violet</v>
      </c>
      <c r="L2855">
        <f>VLOOKUP($C2855,'Raw-products'!$A$2:$H$1261,MATCH(L$1,'Raw-products'!$A$1:$H$1,0))</f>
        <v>94</v>
      </c>
      <c r="M2855">
        <f>VLOOKUP($C2855,'Raw-products'!$A$2:$H$1261,MATCH(M$1,'Raw-products'!$A$1:$H$1,0))</f>
        <v>72</v>
      </c>
      <c r="N2855" s="5">
        <f t="shared" si="88"/>
        <v>6768</v>
      </c>
      <c r="O2855" cm="1">
        <f t="array" ref="O2855:R2855">_xlfn.XLOOKUP($B2855,'Raw -orders'!$A:$A,'Raw -orders'!$B:$E)</f>
        <v>472</v>
      </c>
      <c r="P2855">
        <v>23645</v>
      </c>
      <c r="Q2855" s="1">
        <v>44229</v>
      </c>
      <c r="R2855" s="1">
        <v>44237</v>
      </c>
      <c r="S2855" t="str" cm="1">
        <f t="array" ref="S2855:Z2855">_xlfn.XLOOKUP($O2855,'Raw - customers'!$A:$A,'Raw - customers'!$B:$I)</f>
        <v>Hal Saker</v>
      </c>
      <c r="T2855" t="str">
        <v>Male</v>
      </c>
      <c r="U2855">
        <v>57</v>
      </c>
      <c r="V2855" t="str">
        <v>64 Aiden View RdSuite 085</v>
      </c>
      <c r="W2855">
        <v>4994</v>
      </c>
      <c r="X2855" t="str">
        <v>Parisianmouth</v>
      </c>
      <c r="Y2855" t="str">
        <v>Queensland</v>
      </c>
      <c r="Z2855" t="str">
        <v>Australia</v>
      </c>
      <c r="AA2855">
        <v>2</v>
      </c>
      <c r="AB2855" s="3" t="str">
        <f t="shared" si="89"/>
        <v>0 to 10</v>
      </c>
      <c r="AM2855" s="6">
        <v>472</v>
      </c>
      <c r="AN2855" s="6" t="s">
        <v>1355</v>
      </c>
    </row>
    <row r="2856" spans="1:40" x14ac:dyDescent="0.25">
      <c r="A2856">
        <v>2854</v>
      </c>
      <c r="B2856">
        <v>571</v>
      </c>
      <c r="C2856">
        <v>845</v>
      </c>
      <c r="D2856">
        <v>113</v>
      </c>
      <c r="E2856">
        <v>2</v>
      </c>
      <c r="F2856">
        <v>226</v>
      </c>
      <c r="G2856">
        <v>1</v>
      </c>
      <c r="H2856" t="str">
        <f>VLOOKUP($C2856,'Raw-products'!$A$2:$H$1261,MATCH(H$1,'Raw-products'!$A$1:$H$1,0))</f>
        <v>Trousers</v>
      </c>
      <c r="I2856" t="str">
        <f>VLOOKUP($C2856,'Raw-products'!$A$2:$H$1261,MATCH(I$1,'Raw-products'!$A$1:$H$1,0))</f>
        <v>Chinos</v>
      </c>
      <c r="J2856" t="str">
        <f>VLOOKUP($C2856,'Raw-products'!$A$2:$H$1261,MATCH(J$1,'Raw-products'!$A$1:$H$1,0))</f>
        <v>XS</v>
      </c>
      <c r="K2856" t="str">
        <f>VLOOKUP($C2856,'Raw-products'!$A$2:$H$1261,MATCH(K$1,'Raw-products'!$A$1:$H$1,0))</f>
        <v>orange</v>
      </c>
      <c r="L2856">
        <f>VLOOKUP($C2856,'Raw-products'!$A$2:$H$1261,MATCH(L$1,'Raw-products'!$A$1:$H$1,0))</f>
        <v>100</v>
      </c>
      <c r="M2856">
        <f>VLOOKUP($C2856,'Raw-products'!$A$2:$H$1261,MATCH(M$1,'Raw-products'!$A$1:$H$1,0))</f>
        <v>53</v>
      </c>
      <c r="N2856" s="5">
        <f t="shared" si="88"/>
        <v>5300</v>
      </c>
      <c r="O2856" cm="1">
        <f t="array" ref="O2856:R2856">_xlfn.XLOOKUP($B2856,'Raw -orders'!$A:$A,'Raw -orders'!$B:$E)</f>
        <v>472</v>
      </c>
      <c r="P2856">
        <v>23645</v>
      </c>
      <c r="Q2856" s="1">
        <v>44229</v>
      </c>
      <c r="R2856" s="1">
        <v>44237</v>
      </c>
      <c r="S2856" t="str" cm="1">
        <f t="array" ref="S2856:Z2856">_xlfn.XLOOKUP($O2856,'Raw - customers'!$A:$A,'Raw - customers'!$B:$I)</f>
        <v>Hal Saker</v>
      </c>
      <c r="T2856" t="str">
        <v>Male</v>
      </c>
      <c r="U2856">
        <v>57</v>
      </c>
      <c r="V2856" t="str">
        <v>64 Aiden View RdSuite 085</v>
      </c>
      <c r="W2856">
        <v>4994</v>
      </c>
      <c r="X2856" t="str">
        <v>Parisianmouth</v>
      </c>
      <c r="Y2856" t="str">
        <v>Queensland</v>
      </c>
      <c r="Z2856" t="str">
        <v>Australia</v>
      </c>
      <c r="AA2856">
        <v>2</v>
      </c>
      <c r="AB2856" s="3" t="str">
        <f t="shared" si="89"/>
        <v>0 to 10</v>
      </c>
      <c r="AM2856" s="6">
        <v>472</v>
      </c>
      <c r="AN2856" s="6" t="s">
        <v>1355</v>
      </c>
    </row>
    <row r="2857" spans="1:40" x14ac:dyDescent="0.25">
      <c r="A2857">
        <v>2855</v>
      </c>
      <c r="B2857">
        <v>571</v>
      </c>
      <c r="C2857">
        <v>299</v>
      </c>
      <c r="D2857">
        <v>105</v>
      </c>
      <c r="E2857">
        <v>3</v>
      </c>
      <c r="F2857">
        <v>315</v>
      </c>
      <c r="G2857">
        <v>1</v>
      </c>
      <c r="H2857" t="str">
        <f>VLOOKUP($C2857,'Raw-products'!$A$2:$H$1261,MATCH(H$1,'Raw-products'!$A$1:$H$1,0))</f>
        <v>Shirt</v>
      </c>
      <c r="I2857" t="str">
        <f>VLOOKUP($C2857,'Raw-products'!$A$2:$H$1261,MATCH(I$1,'Raw-products'!$A$1:$H$1,0))</f>
        <v>Cuban Collar</v>
      </c>
      <c r="J2857" t="str">
        <f>VLOOKUP($C2857,'Raw-products'!$A$2:$H$1261,MATCH(J$1,'Raw-products'!$A$1:$H$1,0))</f>
        <v>XL</v>
      </c>
      <c r="K2857" t="str">
        <f>VLOOKUP($C2857,'Raw-products'!$A$2:$H$1261,MATCH(K$1,'Raw-products'!$A$1:$H$1,0))</f>
        <v>green</v>
      </c>
      <c r="L2857">
        <f>VLOOKUP($C2857,'Raw-products'!$A$2:$H$1261,MATCH(L$1,'Raw-products'!$A$1:$H$1,0))</f>
        <v>93</v>
      </c>
      <c r="M2857">
        <f>VLOOKUP($C2857,'Raw-products'!$A$2:$H$1261,MATCH(M$1,'Raw-products'!$A$1:$H$1,0))</f>
        <v>60</v>
      </c>
      <c r="N2857" s="5">
        <f t="shared" si="88"/>
        <v>5580</v>
      </c>
      <c r="O2857" cm="1">
        <f t="array" ref="O2857:R2857">_xlfn.XLOOKUP($B2857,'Raw -orders'!$A:$A,'Raw -orders'!$B:$E)</f>
        <v>472</v>
      </c>
      <c r="P2857">
        <v>23645</v>
      </c>
      <c r="Q2857" s="1">
        <v>44229</v>
      </c>
      <c r="R2857" s="1">
        <v>44237</v>
      </c>
      <c r="S2857" t="str" cm="1">
        <f t="array" ref="S2857:Z2857">_xlfn.XLOOKUP($O2857,'Raw - customers'!$A:$A,'Raw - customers'!$B:$I)</f>
        <v>Hal Saker</v>
      </c>
      <c r="T2857" t="str">
        <v>Male</v>
      </c>
      <c r="U2857">
        <v>57</v>
      </c>
      <c r="V2857" t="str">
        <v>64 Aiden View RdSuite 085</v>
      </c>
      <c r="W2857">
        <v>4994</v>
      </c>
      <c r="X2857" t="str">
        <v>Parisianmouth</v>
      </c>
      <c r="Y2857" t="str">
        <v>Queensland</v>
      </c>
      <c r="Z2857" t="str">
        <v>Australia</v>
      </c>
      <c r="AA2857">
        <v>2</v>
      </c>
      <c r="AB2857" s="3" t="str">
        <f t="shared" si="89"/>
        <v>0 to 10</v>
      </c>
      <c r="AM2857" s="6">
        <v>472</v>
      </c>
      <c r="AN2857" s="6" t="s">
        <v>1355</v>
      </c>
    </row>
    <row r="2858" spans="1:40" x14ac:dyDescent="0.25">
      <c r="A2858">
        <v>2856</v>
      </c>
      <c r="B2858">
        <v>571</v>
      </c>
      <c r="C2858">
        <v>417</v>
      </c>
      <c r="D2858">
        <v>119</v>
      </c>
      <c r="E2858">
        <v>3</v>
      </c>
      <c r="F2858">
        <v>357</v>
      </c>
      <c r="G2858">
        <v>1</v>
      </c>
      <c r="H2858" t="str">
        <f>VLOOKUP($C2858,'Raw-products'!$A$2:$H$1261,MATCH(H$1,'Raw-products'!$A$1:$H$1,0))</f>
        <v>Shirt</v>
      </c>
      <c r="I2858" t="str">
        <f>VLOOKUP($C2858,'Raw-products'!$A$2:$H$1261,MATCH(I$1,'Raw-products'!$A$1:$H$1,0))</f>
        <v>Casual Slim Fit</v>
      </c>
      <c r="J2858" t="str">
        <f>VLOOKUP($C2858,'Raw-products'!$A$2:$H$1261,MATCH(J$1,'Raw-products'!$A$1:$H$1,0))</f>
        <v>M</v>
      </c>
      <c r="K2858" t="str">
        <f>VLOOKUP($C2858,'Raw-products'!$A$2:$H$1261,MATCH(K$1,'Raw-products'!$A$1:$H$1,0))</f>
        <v>violet</v>
      </c>
      <c r="L2858">
        <f>VLOOKUP($C2858,'Raw-products'!$A$2:$H$1261,MATCH(L$1,'Raw-products'!$A$1:$H$1,0))</f>
        <v>113</v>
      </c>
      <c r="M2858">
        <f>VLOOKUP($C2858,'Raw-products'!$A$2:$H$1261,MATCH(M$1,'Raw-products'!$A$1:$H$1,0))</f>
        <v>46</v>
      </c>
      <c r="N2858" s="5">
        <f t="shared" si="88"/>
        <v>5198</v>
      </c>
      <c r="O2858" cm="1">
        <f t="array" ref="O2858:R2858">_xlfn.XLOOKUP($B2858,'Raw -orders'!$A:$A,'Raw -orders'!$B:$E)</f>
        <v>472</v>
      </c>
      <c r="P2858">
        <v>23645</v>
      </c>
      <c r="Q2858" s="1">
        <v>44229</v>
      </c>
      <c r="R2858" s="1">
        <v>44237</v>
      </c>
      <c r="S2858" t="str" cm="1">
        <f t="array" ref="S2858:Z2858">_xlfn.XLOOKUP($O2858,'Raw - customers'!$A:$A,'Raw - customers'!$B:$I)</f>
        <v>Hal Saker</v>
      </c>
      <c r="T2858" t="str">
        <v>Male</v>
      </c>
      <c r="U2858">
        <v>57</v>
      </c>
      <c r="V2858" t="str">
        <v>64 Aiden View RdSuite 085</v>
      </c>
      <c r="W2858">
        <v>4994</v>
      </c>
      <c r="X2858" t="str">
        <v>Parisianmouth</v>
      </c>
      <c r="Y2858" t="str">
        <v>Queensland</v>
      </c>
      <c r="Z2858" t="str">
        <v>Australia</v>
      </c>
      <c r="AA2858">
        <v>2</v>
      </c>
      <c r="AB2858" s="3" t="str">
        <f t="shared" si="89"/>
        <v>0 to 10</v>
      </c>
      <c r="AM2858" s="6">
        <v>472</v>
      </c>
      <c r="AN2858" s="6" t="s">
        <v>1355</v>
      </c>
    </row>
    <row r="2859" spans="1:40" x14ac:dyDescent="0.25">
      <c r="A2859">
        <v>2857</v>
      </c>
      <c r="B2859">
        <v>571</v>
      </c>
      <c r="C2859">
        <v>633</v>
      </c>
      <c r="D2859">
        <v>93</v>
      </c>
      <c r="E2859">
        <v>1</v>
      </c>
      <c r="F2859">
        <v>93</v>
      </c>
      <c r="G2859">
        <v>1</v>
      </c>
      <c r="H2859" t="str">
        <f>VLOOKUP($C2859,'Raw-products'!$A$2:$H$1261,MATCH(H$1,'Raw-products'!$A$1:$H$1,0))</f>
        <v>Jacket</v>
      </c>
      <c r="I2859" t="str">
        <f>VLOOKUP($C2859,'Raw-products'!$A$2:$H$1261,MATCH(I$1,'Raw-products'!$A$1:$H$1,0))</f>
        <v>Coach</v>
      </c>
      <c r="J2859" t="str">
        <f>VLOOKUP($C2859,'Raw-products'!$A$2:$H$1261,MATCH(J$1,'Raw-products'!$A$1:$H$1,0))</f>
        <v>L</v>
      </c>
      <c r="K2859" t="str">
        <f>VLOOKUP($C2859,'Raw-products'!$A$2:$H$1261,MATCH(K$1,'Raw-products'!$A$1:$H$1,0))</f>
        <v>red</v>
      </c>
      <c r="L2859">
        <f>VLOOKUP($C2859,'Raw-products'!$A$2:$H$1261,MATCH(L$1,'Raw-products'!$A$1:$H$1,0))</f>
        <v>115</v>
      </c>
      <c r="M2859">
        <f>VLOOKUP($C2859,'Raw-products'!$A$2:$H$1261,MATCH(M$1,'Raw-products'!$A$1:$H$1,0))</f>
        <v>80</v>
      </c>
      <c r="N2859" s="5">
        <f t="shared" si="88"/>
        <v>9200</v>
      </c>
      <c r="O2859" cm="1">
        <f t="array" ref="O2859:R2859">_xlfn.XLOOKUP($B2859,'Raw -orders'!$A:$A,'Raw -orders'!$B:$E)</f>
        <v>472</v>
      </c>
      <c r="P2859">
        <v>23645</v>
      </c>
      <c r="Q2859" s="1">
        <v>44229</v>
      </c>
      <c r="R2859" s="1">
        <v>44237</v>
      </c>
      <c r="S2859" t="str" cm="1">
        <f t="array" ref="S2859:Z2859">_xlfn.XLOOKUP($O2859,'Raw - customers'!$A:$A,'Raw - customers'!$B:$I)</f>
        <v>Hal Saker</v>
      </c>
      <c r="T2859" t="str">
        <v>Male</v>
      </c>
      <c r="U2859">
        <v>57</v>
      </c>
      <c r="V2859" t="str">
        <v>64 Aiden View RdSuite 085</v>
      </c>
      <c r="W2859">
        <v>4994</v>
      </c>
      <c r="X2859" t="str">
        <v>Parisianmouth</v>
      </c>
      <c r="Y2859" t="str">
        <v>Queensland</v>
      </c>
      <c r="Z2859" t="str">
        <v>Australia</v>
      </c>
      <c r="AA2859">
        <v>2</v>
      </c>
      <c r="AB2859" s="3" t="str">
        <f t="shared" si="89"/>
        <v>0 to 10</v>
      </c>
      <c r="AM2859" s="6">
        <v>472</v>
      </c>
      <c r="AN2859" s="6" t="s">
        <v>1355</v>
      </c>
    </row>
    <row r="2860" spans="1:40" x14ac:dyDescent="0.25">
      <c r="A2860">
        <v>2858</v>
      </c>
      <c r="B2860">
        <v>572</v>
      </c>
      <c r="C2860">
        <v>240</v>
      </c>
      <c r="D2860">
        <v>106</v>
      </c>
      <c r="E2860">
        <v>2</v>
      </c>
      <c r="F2860">
        <v>212</v>
      </c>
      <c r="G2860">
        <v>1</v>
      </c>
      <c r="H2860" t="str">
        <f>VLOOKUP($C2860,'Raw-products'!$A$2:$H$1261,MATCH(H$1,'Raw-products'!$A$1:$H$1,0))</f>
        <v>Shirt</v>
      </c>
      <c r="I2860" t="str">
        <f>VLOOKUP($C2860,'Raw-products'!$A$2:$H$1261,MATCH(I$1,'Raw-products'!$A$1:$H$1,0))</f>
        <v>Chambray</v>
      </c>
      <c r="J2860" t="str">
        <f>VLOOKUP($C2860,'Raw-products'!$A$2:$H$1261,MATCH(J$1,'Raw-products'!$A$1:$H$1,0))</f>
        <v>XS</v>
      </c>
      <c r="K2860" t="str">
        <f>VLOOKUP($C2860,'Raw-products'!$A$2:$H$1261,MATCH(K$1,'Raw-products'!$A$1:$H$1,0))</f>
        <v>violet</v>
      </c>
      <c r="L2860">
        <f>VLOOKUP($C2860,'Raw-products'!$A$2:$H$1261,MATCH(L$1,'Raw-products'!$A$1:$H$1,0))</f>
        <v>105</v>
      </c>
      <c r="M2860">
        <f>VLOOKUP($C2860,'Raw-products'!$A$2:$H$1261,MATCH(M$1,'Raw-products'!$A$1:$H$1,0))</f>
        <v>47</v>
      </c>
      <c r="N2860" s="5">
        <f t="shared" si="88"/>
        <v>4935</v>
      </c>
      <c r="O2860" cm="1">
        <f t="array" ref="O2860:R2860">_xlfn.XLOOKUP($B2860,'Raw -orders'!$A:$A,'Raw -orders'!$B:$E)</f>
        <v>479</v>
      </c>
      <c r="P2860">
        <v>34112</v>
      </c>
      <c r="Q2860" s="1">
        <v>44197</v>
      </c>
      <c r="R2860" s="1">
        <v>44202</v>
      </c>
      <c r="S2860" t="str" cm="1">
        <f t="array" ref="S2860:Z2860">_xlfn.XLOOKUP($O2860,'Raw - customers'!$A:$A,'Raw - customers'!$B:$I)</f>
        <v>Dunc Swynley</v>
      </c>
      <c r="T2860" t="str">
        <v>Genderqueer</v>
      </c>
      <c r="U2860">
        <v>20</v>
      </c>
      <c r="V2860" t="str">
        <v>621 Eve View RdApt. 900</v>
      </c>
      <c r="W2860">
        <v>789</v>
      </c>
      <c r="X2860" t="str">
        <v>Mullerberg</v>
      </c>
      <c r="Y2860" t="str">
        <v>Western Australia</v>
      </c>
      <c r="Z2860" t="str">
        <v>Australia</v>
      </c>
      <c r="AA2860">
        <v>1</v>
      </c>
      <c r="AB2860" s="3" t="str">
        <f t="shared" si="89"/>
        <v>0 to 10</v>
      </c>
      <c r="AM2860" s="6">
        <v>479</v>
      </c>
      <c r="AN2860" s="6" t="s">
        <v>1377</v>
      </c>
    </row>
    <row r="2861" spans="1:40" x14ac:dyDescent="0.25">
      <c r="A2861">
        <v>2859</v>
      </c>
      <c r="B2861">
        <v>572</v>
      </c>
      <c r="C2861">
        <v>906</v>
      </c>
      <c r="D2861">
        <v>94</v>
      </c>
      <c r="E2861">
        <v>2</v>
      </c>
      <c r="F2861">
        <v>188</v>
      </c>
      <c r="G2861">
        <v>1</v>
      </c>
      <c r="H2861" t="str">
        <f>VLOOKUP($C2861,'Raw-products'!$A$2:$H$1261,MATCH(H$1,'Raw-products'!$A$1:$H$1,0))</f>
        <v>Trousers</v>
      </c>
      <c r="I2861" t="str">
        <f>VLOOKUP($C2861,'Raw-products'!$A$2:$H$1261,MATCH(I$1,'Raw-products'!$A$1:$H$1,0))</f>
        <v>Cords</v>
      </c>
      <c r="J2861" t="str">
        <f>VLOOKUP($C2861,'Raw-products'!$A$2:$H$1261,MATCH(J$1,'Raw-products'!$A$1:$H$1,0))</f>
        <v>S</v>
      </c>
      <c r="K2861" t="str">
        <f>VLOOKUP($C2861,'Raw-products'!$A$2:$H$1261,MATCH(K$1,'Raw-products'!$A$1:$H$1,0))</f>
        <v>violet</v>
      </c>
      <c r="L2861">
        <f>VLOOKUP($C2861,'Raw-products'!$A$2:$H$1261,MATCH(L$1,'Raw-products'!$A$1:$H$1,0))</f>
        <v>113</v>
      </c>
      <c r="M2861">
        <f>VLOOKUP($C2861,'Raw-products'!$A$2:$H$1261,MATCH(M$1,'Raw-products'!$A$1:$H$1,0))</f>
        <v>65</v>
      </c>
      <c r="N2861" s="5">
        <f t="shared" si="88"/>
        <v>7345</v>
      </c>
      <c r="O2861" cm="1">
        <f t="array" ref="O2861:R2861">_xlfn.XLOOKUP($B2861,'Raw -orders'!$A:$A,'Raw -orders'!$B:$E)</f>
        <v>479</v>
      </c>
      <c r="P2861">
        <v>34112</v>
      </c>
      <c r="Q2861" s="1">
        <v>44197</v>
      </c>
      <c r="R2861" s="1">
        <v>44202</v>
      </c>
      <c r="S2861" t="str" cm="1">
        <f t="array" ref="S2861:Z2861">_xlfn.XLOOKUP($O2861,'Raw - customers'!$A:$A,'Raw - customers'!$B:$I)</f>
        <v>Dunc Swynley</v>
      </c>
      <c r="T2861" t="str">
        <v>Genderqueer</v>
      </c>
      <c r="U2861">
        <v>20</v>
      </c>
      <c r="V2861" t="str">
        <v>621 Eve View RdApt. 900</v>
      </c>
      <c r="W2861">
        <v>789</v>
      </c>
      <c r="X2861" t="str">
        <v>Mullerberg</v>
      </c>
      <c r="Y2861" t="str">
        <v>Western Australia</v>
      </c>
      <c r="Z2861" t="str">
        <v>Australia</v>
      </c>
      <c r="AA2861">
        <v>1</v>
      </c>
      <c r="AB2861" s="3" t="str">
        <f t="shared" si="89"/>
        <v>0 to 10</v>
      </c>
      <c r="AM2861" s="6">
        <v>479</v>
      </c>
      <c r="AN2861" s="6" t="s">
        <v>1377</v>
      </c>
    </row>
    <row r="2862" spans="1:40" x14ac:dyDescent="0.25">
      <c r="A2862">
        <v>2860</v>
      </c>
      <c r="B2862">
        <v>572</v>
      </c>
      <c r="C2862">
        <v>316</v>
      </c>
      <c r="D2862">
        <v>109</v>
      </c>
      <c r="E2862">
        <v>3</v>
      </c>
      <c r="F2862">
        <v>327</v>
      </c>
      <c r="G2862">
        <v>1</v>
      </c>
      <c r="H2862" t="str">
        <f>VLOOKUP($C2862,'Raw-products'!$A$2:$H$1261,MATCH(H$1,'Raw-products'!$A$1:$H$1,0))</f>
        <v>Shirt</v>
      </c>
      <c r="I2862" t="str">
        <f>VLOOKUP($C2862,'Raw-products'!$A$2:$H$1261,MATCH(I$1,'Raw-products'!$A$1:$H$1,0))</f>
        <v>Mandarin Collar</v>
      </c>
      <c r="J2862" t="str">
        <f>VLOOKUP($C2862,'Raw-products'!$A$2:$H$1261,MATCH(J$1,'Raw-products'!$A$1:$H$1,0))</f>
        <v>S</v>
      </c>
      <c r="K2862" t="str">
        <f>VLOOKUP($C2862,'Raw-products'!$A$2:$H$1261,MATCH(K$1,'Raw-products'!$A$1:$H$1,0))</f>
        <v>red</v>
      </c>
      <c r="L2862">
        <f>VLOOKUP($C2862,'Raw-products'!$A$2:$H$1261,MATCH(L$1,'Raw-products'!$A$1:$H$1,0))</f>
        <v>108</v>
      </c>
      <c r="M2862">
        <f>VLOOKUP($C2862,'Raw-products'!$A$2:$H$1261,MATCH(M$1,'Raw-products'!$A$1:$H$1,0))</f>
        <v>48</v>
      </c>
      <c r="N2862" s="5">
        <f t="shared" si="88"/>
        <v>5184</v>
      </c>
      <c r="O2862" cm="1">
        <f t="array" ref="O2862:R2862">_xlfn.XLOOKUP($B2862,'Raw -orders'!$A:$A,'Raw -orders'!$B:$E)</f>
        <v>479</v>
      </c>
      <c r="P2862">
        <v>34112</v>
      </c>
      <c r="Q2862" s="1">
        <v>44197</v>
      </c>
      <c r="R2862" s="1">
        <v>44202</v>
      </c>
      <c r="S2862" t="str" cm="1">
        <f t="array" ref="S2862:Z2862">_xlfn.XLOOKUP($O2862,'Raw - customers'!$A:$A,'Raw - customers'!$B:$I)</f>
        <v>Dunc Swynley</v>
      </c>
      <c r="T2862" t="str">
        <v>Genderqueer</v>
      </c>
      <c r="U2862">
        <v>20</v>
      </c>
      <c r="V2862" t="str">
        <v>621 Eve View RdApt. 900</v>
      </c>
      <c r="W2862">
        <v>789</v>
      </c>
      <c r="X2862" t="str">
        <v>Mullerberg</v>
      </c>
      <c r="Y2862" t="str">
        <v>Western Australia</v>
      </c>
      <c r="Z2862" t="str">
        <v>Australia</v>
      </c>
      <c r="AA2862">
        <v>1</v>
      </c>
      <c r="AB2862" s="3" t="str">
        <f t="shared" si="89"/>
        <v>0 to 10</v>
      </c>
      <c r="AM2862" s="6">
        <v>479</v>
      </c>
      <c r="AN2862" s="6" t="s">
        <v>1377</v>
      </c>
    </row>
    <row r="2863" spans="1:40" x14ac:dyDescent="0.25">
      <c r="A2863">
        <v>2861</v>
      </c>
      <c r="B2863">
        <v>572</v>
      </c>
      <c r="C2863">
        <v>90</v>
      </c>
      <c r="D2863">
        <v>118</v>
      </c>
      <c r="E2863">
        <v>3</v>
      </c>
      <c r="F2863">
        <v>354</v>
      </c>
      <c r="G2863">
        <v>1</v>
      </c>
      <c r="H2863" t="str">
        <f>VLOOKUP($C2863,'Raw-products'!$A$2:$H$1261,MATCH(H$1,'Raw-products'!$A$1:$H$1,0))</f>
        <v>Shirt</v>
      </c>
      <c r="I2863" t="str">
        <f>VLOOKUP($C2863,'Raw-products'!$A$2:$H$1261,MATCH(I$1,'Raw-products'!$A$1:$H$1,0))</f>
        <v>Flannel</v>
      </c>
      <c r="J2863" t="str">
        <f>VLOOKUP($C2863,'Raw-products'!$A$2:$H$1261,MATCH(J$1,'Raw-products'!$A$1:$H$1,0))</f>
        <v>XS</v>
      </c>
      <c r="K2863" t="str">
        <f>VLOOKUP($C2863,'Raw-products'!$A$2:$H$1261,MATCH(K$1,'Raw-products'!$A$1:$H$1,0))</f>
        <v>blue</v>
      </c>
      <c r="L2863">
        <f>VLOOKUP($C2863,'Raw-products'!$A$2:$H$1261,MATCH(L$1,'Raw-products'!$A$1:$H$1,0))</f>
        <v>96</v>
      </c>
      <c r="M2863">
        <f>VLOOKUP($C2863,'Raw-products'!$A$2:$H$1261,MATCH(M$1,'Raw-products'!$A$1:$H$1,0))</f>
        <v>62</v>
      </c>
      <c r="N2863" s="5">
        <f t="shared" si="88"/>
        <v>5952</v>
      </c>
      <c r="O2863" cm="1">
        <f t="array" ref="O2863:R2863">_xlfn.XLOOKUP($B2863,'Raw -orders'!$A:$A,'Raw -orders'!$B:$E)</f>
        <v>479</v>
      </c>
      <c r="P2863">
        <v>34112</v>
      </c>
      <c r="Q2863" s="1">
        <v>44197</v>
      </c>
      <c r="R2863" s="1">
        <v>44202</v>
      </c>
      <c r="S2863" t="str" cm="1">
        <f t="array" ref="S2863:Z2863">_xlfn.XLOOKUP($O2863,'Raw - customers'!$A:$A,'Raw - customers'!$B:$I)</f>
        <v>Dunc Swynley</v>
      </c>
      <c r="T2863" t="str">
        <v>Genderqueer</v>
      </c>
      <c r="U2863">
        <v>20</v>
      </c>
      <c r="V2863" t="str">
        <v>621 Eve View RdApt. 900</v>
      </c>
      <c r="W2863">
        <v>789</v>
      </c>
      <c r="X2863" t="str">
        <v>Mullerberg</v>
      </c>
      <c r="Y2863" t="str">
        <v>Western Australia</v>
      </c>
      <c r="Z2863" t="str">
        <v>Australia</v>
      </c>
      <c r="AA2863">
        <v>1</v>
      </c>
      <c r="AB2863" s="3" t="str">
        <f t="shared" si="89"/>
        <v>0 to 10</v>
      </c>
      <c r="AM2863" s="6">
        <v>479</v>
      </c>
      <c r="AN2863" s="6" t="s">
        <v>1377</v>
      </c>
    </row>
    <row r="2864" spans="1:40" x14ac:dyDescent="0.25">
      <c r="A2864">
        <v>2862</v>
      </c>
      <c r="B2864">
        <v>573</v>
      </c>
      <c r="C2864">
        <v>749</v>
      </c>
      <c r="D2864">
        <v>109</v>
      </c>
      <c r="E2864">
        <v>2</v>
      </c>
      <c r="F2864">
        <v>218</v>
      </c>
      <c r="G2864">
        <v>1</v>
      </c>
      <c r="H2864" t="str">
        <f>VLOOKUP($C2864,'Raw-products'!$A$2:$H$1261,MATCH(H$1,'Raw-products'!$A$1:$H$1,0))</f>
        <v>Jacket</v>
      </c>
      <c r="I2864" t="str">
        <f>VLOOKUP($C2864,'Raw-products'!$A$2:$H$1261,MATCH(I$1,'Raw-products'!$A$1:$H$1,0))</f>
        <v>Peacoat</v>
      </c>
      <c r="J2864" t="str">
        <f>VLOOKUP($C2864,'Raw-products'!$A$2:$H$1261,MATCH(J$1,'Raw-products'!$A$1:$H$1,0))</f>
        <v>XL</v>
      </c>
      <c r="K2864" t="str">
        <f>VLOOKUP($C2864,'Raw-products'!$A$2:$H$1261,MATCH(K$1,'Raw-products'!$A$1:$H$1,0))</f>
        <v>yellow</v>
      </c>
      <c r="L2864">
        <f>VLOOKUP($C2864,'Raw-products'!$A$2:$H$1261,MATCH(L$1,'Raw-products'!$A$1:$H$1,0))</f>
        <v>102</v>
      </c>
      <c r="M2864">
        <f>VLOOKUP($C2864,'Raw-products'!$A$2:$H$1261,MATCH(M$1,'Raw-products'!$A$1:$H$1,0))</f>
        <v>53</v>
      </c>
      <c r="N2864" s="5">
        <f t="shared" si="88"/>
        <v>5406</v>
      </c>
      <c r="O2864" cm="1">
        <f t="array" ref="O2864:R2864">_xlfn.XLOOKUP($B2864,'Raw -orders'!$A:$A,'Raw -orders'!$B:$E)</f>
        <v>736</v>
      </c>
      <c r="P2864">
        <v>40227</v>
      </c>
      <c r="Q2864" s="1">
        <v>44198</v>
      </c>
      <c r="R2864" s="1">
        <v>44205</v>
      </c>
      <c r="S2864" t="str" cm="1">
        <f t="array" ref="S2864:Z2864">_xlfn.XLOOKUP($O2864,'Raw - customers'!$A:$A,'Raw - customers'!$B:$I)</f>
        <v>Delia Mably</v>
      </c>
      <c r="T2864" t="str">
        <v>Female</v>
      </c>
      <c r="U2864">
        <v>55</v>
      </c>
      <c r="V2864" t="str">
        <v>18 Eve LaneApt. 011</v>
      </c>
      <c r="W2864">
        <v>2962</v>
      </c>
      <c r="X2864" t="str">
        <v>Doylebury</v>
      </c>
      <c r="Y2864" t="str">
        <v>Victoria</v>
      </c>
      <c r="Z2864" t="str">
        <v>Australia</v>
      </c>
      <c r="AA2864">
        <v>1</v>
      </c>
      <c r="AB2864" s="3" t="str">
        <f t="shared" si="89"/>
        <v>0 to 10</v>
      </c>
      <c r="AM2864" s="6">
        <v>736</v>
      </c>
      <c r="AN2864" s="6" t="s">
        <v>1396</v>
      </c>
    </row>
    <row r="2865" spans="1:40" x14ac:dyDescent="0.25">
      <c r="A2865">
        <v>2863</v>
      </c>
      <c r="B2865">
        <v>573</v>
      </c>
      <c r="C2865">
        <v>312</v>
      </c>
      <c r="D2865">
        <v>105</v>
      </c>
      <c r="E2865">
        <v>3</v>
      </c>
      <c r="F2865">
        <v>315</v>
      </c>
      <c r="G2865">
        <v>1</v>
      </c>
      <c r="H2865" t="str">
        <f>VLOOKUP($C2865,'Raw-products'!$A$2:$H$1261,MATCH(H$1,'Raw-products'!$A$1:$H$1,0))</f>
        <v>Shirt</v>
      </c>
      <c r="I2865" t="str">
        <f>VLOOKUP($C2865,'Raw-products'!$A$2:$H$1261,MATCH(I$1,'Raw-products'!$A$1:$H$1,0))</f>
        <v>Cuban Collar</v>
      </c>
      <c r="J2865" t="str">
        <f>VLOOKUP($C2865,'Raw-products'!$A$2:$H$1261,MATCH(J$1,'Raw-products'!$A$1:$H$1,0))</f>
        <v>M</v>
      </c>
      <c r="K2865" t="str">
        <f>VLOOKUP($C2865,'Raw-products'!$A$2:$H$1261,MATCH(K$1,'Raw-products'!$A$1:$H$1,0))</f>
        <v>violet</v>
      </c>
      <c r="L2865">
        <f>VLOOKUP($C2865,'Raw-products'!$A$2:$H$1261,MATCH(L$1,'Raw-products'!$A$1:$H$1,0))</f>
        <v>93</v>
      </c>
      <c r="M2865">
        <f>VLOOKUP($C2865,'Raw-products'!$A$2:$H$1261,MATCH(M$1,'Raw-products'!$A$1:$H$1,0))</f>
        <v>67</v>
      </c>
      <c r="N2865" s="5">
        <f t="shared" si="88"/>
        <v>6231</v>
      </c>
      <c r="O2865" cm="1">
        <f t="array" ref="O2865:R2865">_xlfn.XLOOKUP($B2865,'Raw -orders'!$A:$A,'Raw -orders'!$B:$E)</f>
        <v>736</v>
      </c>
      <c r="P2865">
        <v>40227</v>
      </c>
      <c r="Q2865" s="1">
        <v>44198</v>
      </c>
      <c r="R2865" s="1">
        <v>44205</v>
      </c>
      <c r="S2865" t="str" cm="1">
        <f t="array" ref="S2865:Z2865">_xlfn.XLOOKUP($O2865,'Raw - customers'!$A:$A,'Raw - customers'!$B:$I)</f>
        <v>Delia Mably</v>
      </c>
      <c r="T2865" t="str">
        <v>Female</v>
      </c>
      <c r="U2865">
        <v>55</v>
      </c>
      <c r="V2865" t="str">
        <v>18 Eve LaneApt. 011</v>
      </c>
      <c r="W2865">
        <v>2962</v>
      </c>
      <c r="X2865" t="str">
        <v>Doylebury</v>
      </c>
      <c r="Y2865" t="str">
        <v>Victoria</v>
      </c>
      <c r="Z2865" t="str">
        <v>Australia</v>
      </c>
      <c r="AA2865">
        <v>1</v>
      </c>
      <c r="AB2865" s="3" t="str">
        <f t="shared" si="89"/>
        <v>0 to 10</v>
      </c>
      <c r="AM2865" s="6">
        <v>736</v>
      </c>
      <c r="AN2865" s="6" t="s">
        <v>1396</v>
      </c>
    </row>
    <row r="2866" spans="1:40" x14ac:dyDescent="0.25">
      <c r="A2866">
        <v>2864</v>
      </c>
      <c r="B2866">
        <v>573</v>
      </c>
      <c r="C2866">
        <v>138</v>
      </c>
      <c r="D2866">
        <v>92</v>
      </c>
      <c r="E2866">
        <v>1</v>
      </c>
      <c r="F2866">
        <v>92</v>
      </c>
      <c r="G2866">
        <v>1</v>
      </c>
      <c r="H2866" t="str">
        <f>VLOOKUP($C2866,'Raw-products'!$A$2:$H$1261,MATCH(H$1,'Raw-products'!$A$1:$H$1,0))</f>
        <v>Shirt</v>
      </c>
      <c r="I2866" t="str">
        <f>VLOOKUP($C2866,'Raw-products'!$A$2:$H$1261,MATCH(I$1,'Raw-products'!$A$1:$H$1,0))</f>
        <v>Denim</v>
      </c>
      <c r="J2866" t="str">
        <f>VLOOKUP($C2866,'Raw-products'!$A$2:$H$1261,MATCH(J$1,'Raw-products'!$A$1:$H$1,0))</f>
        <v>L</v>
      </c>
      <c r="K2866" t="str">
        <f>VLOOKUP($C2866,'Raw-products'!$A$2:$H$1261,MATCH(K$1,'Raw-products'!$A$1:$H$1,0))</f>
        <v>violet</v>
      </c>
      <c r="L2866">
        <f>VLOOKUP($C2866,'Raw-products'!$A$2:$H$1261,MATCH(L$1,'Raw-products'!$A$1:$H$1,0))</f>
        <v>115</v>
      </c>
      <c r="M2866">
        <f>VLOOKUP($C2866,'Raw-products'!$A$2:$H$1261,MATCH(M$1,'Raw-products'!$A$1:$H$1,0))</f>
        <v>78</v>
      </c>
      <c r="N2866" s="5">
        <f t="shared" si="88"/>
        <v>8970</v>
      </c>
      <c r="O2866" cm="1">
        <f t="array" ref="O2866:R2866">_xlfn.XLOOKUP($B2866,'Raw -orders'!$A:$A,'Raw -orders'!$B:$E)</f>
        <v>736</v>
      </c>
      <c r="P2866">
        <v>40227</v>
      </c>
      <c r="Q2866" s="1">
        <v>44198</v>
      </c>
      <c r="R2866" s="1">
        <v>44205</v>
      </c>
      <c r="S2866" t="str" cm="1">
        <f t="array" ref="S2866:Z2866">_xlfn.XLOOKUP($O2866,'Raw - customers'!$A:$A,'Raw - customers'!$B:$I)</f>
        <v>Delia Mably</v>
      </c>
      <c r="T2866" t="str">
        <v>Female</v>
      </c>
      <c r="U2866">
        <v>55</v>
      </c>
      <c r="V2866" t="str">
        <v>18 Eve LaneApt. 011</v>
      </c>
      <c r="W2866">
        <v>2962</v>
      </c>
      <c r="X2866" t="str">
        <v>Doylebury</v>
      </c>
      <c r="Y2866" t="str">
        <v>Victoria</v>
      </c>
      <c r="Z2866" t="str">
        <v>Australia</v>
      </c>
      <c r="AA2866">
        <v>1</v>
      </c>
      <c r="AB2866" s="3" t="str">
        <f t="shared" si="89"/>
        <v>0 to 10</v>
      </c>
      <c r="AM2866" s="6">
        <v>736</v>
      </c>
      <c r="AN2866" s="6" t="s">
        <v>1396</v>
      </c>
    </row>
    <row r="2867" spans="1:40" x14ac:dyDescent="0.25">
      <c r="A2867">
        <v>2865</v>
      </c>
      <c r="B2867">
        <v>574</v>
      </c>
      <c r="C2867">
        <v>1095</v>
      </c>
      <c r="D2867">
        <v>115</v>
      </c>
      <c r="E2867">
        <v>3</v>
      </c>
      <c r="F2867">
        <v>345</v>
      </c>
      <c r="G2867">
        <v>1</v>
      </c>
      <c r="H2867" t="str">
        <f>VLOOKUP($C2867,'Raw-products'!$A$2:$H$1261,MATCH(H$1,'Raw-products'!$A$1:$H$1,0))</f>
        <v>Trousers</v>
      </c>
      <c r="I2867" t="str">
        <f>VLOOKUP($C2867,'Raw-products'!$A$2:$H$1261,MATCH(I$1,'Raw-products'!$A$1:$H$1,0))</f>
        <v>Cropped</v>
      </c>
      <c r="J2867" t="str">
        <f>VLOOKUP($C2867,'Raw-products'!$A$2:$H$1261,MATCH(J$1,'Raw-products'!$A$1:$H$1,0))</f>
        <v>XS</v>
      </c>
      <c r="K2867" t="str">
        <f>VLOOKUP($C2867,'Raw-products'!$A$2:$H$1261,MATCH(K$1,'Raw-products'!$A$1:$H$1,0))</f>
        <v>yellow</v>
      </c>
      <c r="L2867">
        <f>VLOOKUP($C2867,'Raw-products'!$A$2:$H$1261,MATCH(L$1,'Raw-products'!$A$1:$H$1,0))</f>
        <v>99</v>
      </c>
      <c r="M2867">
        <f>VLOOKUP($C2867,'Raw-products'!$A$2:$H$1261,MATCH(M$1,'Raw-products'!$A$1:$H$1,0))</f>
        <v>41</v>
      </c>
      <c r="N2867" s="5">
        <f t="shared" si="88"/>
        <v>4059</v>
      </c>
      <c r="O2867" cm="1">
        <f t="array" ref="O2867:R2867">_xlfn.XLOOKUP($B2867,'Raw -orders'!$A:$A,'Raw -orders'!$B:$E)</f>
        <v>434</v>
      </c>
      <c r="P2867">
        <v>44975</v>
      </c>
      <c r="Q2867" s="1">
        <v>44368</v>
      </c>
      <c r="R2867" s="1">
        <v>44380</v>
      </c>
      <c r="S2867" t="str" cm="1">
        <f t="array" ref="S2867:Z2867">_xlfn.XLOOKUP($O2867,'Raw - customers'!$A:$A,'Raw - customers'!$B:$I)</f>
        <v>Marci Borrett</v>
      </c>
      <c r="T2867" t="str">
        <v>Agender</v>
      </c>
      <c r="U2867">
        <v>20</v>
      </c>
      <c r="V2867" t="str">
        <v>53 Lucy CrescentSuite 222</v>
      </c>
      <c r="W2867">
        <v>4176</v>
      </c>
      <c r="X2867" t="str">
        <v>West Amber</v>
      </c>
      <c r="Y2867" t="str">
        <v>Western Australia</v>
      </c>
      <c r="Z2867" t="str">
        <v>Australia</v>
      </c>
      <c r="AA2867">
        <v>6</v>
      </c>
      <c r="AB2867" s="3" t="str">
        <f t="shared" si="89"/>
        <v>10 to 20</v>
      </c>
      <c r="AM2867" s="6">
        <v>434</v>
      </c>
      <c r="AN2867" s="6" t="s">
        <v>1377</v>
      </c>
    </row>
    <row r="2868" spans="1:40" x14ac:dyDescent="0.25">
      <c r="A2868">
        <v>2866</v>
      </c>
      <c r="B2868">
        <v>574</v>
      </c>
      <c r="C2868">
        <v>1038</v>
      </c>
      <c r="D2868">
        <v>90</v>
      </c>
      <c r="E2868">
        <v>1</v>
      </c>
      <c r="F2868">
        <v>90</v>
      </c>
      <c r="G2868">
        <v>1</v>
      </c>
      <c r="H2868" t="str">
        <f>VLOOKUP($C2868,'Raw-products'!$A$2:$H$1261,MATCH(H$1,'Raw-products'!$A$1:$H$1,0))</f>
        <v>Trousers</v>
      </c>
      <c r="I2868" t="str">
        <f>VLOOKUP($C2868,'Raw-products'!$A$2:$H$1261,MATCH(I$1,'Raw-products'!$A$1:$H$1,0))</f>
        <v>Relaxed Leg</v>
      </c>
      <c r="J2868" t="str">
        <f>VLOOKUP($C2868,'Raw-products'!$A$2:$H$1261,MATCH(J$1,'Raw-products'!$A$1:$H$1,0))</f>
        <v>L</v>
      </c>
      <c r="K2868" t="str">
        <f>VLOOKUP($C2868,'Raw-products'!$A$2:$H$1261,MATCH(K$1,'Raw-products'!$A$1:$H$1,0))</f>
        <v>blue</v>
      </c>
      <c r="L2868">
        <f>VLOOKUP($C2868,'Raw-products'!$A$2:$H$1261,MATCH(L$1,'Raw-products'!$A$1:$H$1,0))</f>
        <v>95</v>
      </c>
      <c r="M2868">
        <f>VLOOKUP($C2868,'Raw-products'!$A$2:$H$1261,MATCH(M$1,'Raw-products'!$A$1:$H$1,0))</f>
        <v>61</v>
      </c>
      <c r="N2868" s="5">
        <f t="shared" si="88"/>
        <v>5795</v>
      </c>
      <c r="O2868" cm="1">
        <f t="array" ref="O2868:R2868">_xlfn.XLOOKUP($B2868,'Raw -orders'!$A:$A,'Raw -orders'!$B:$E)</f>
        <v>434</v>
      </c>
      <c r="P2868">
        <v>44975</v>
      </c>
      <c r="Q2868" s="1">
        <v>44368</v>
      </c>
      <c r="R2868" s="1">
        <v>44380</v>
      </c>
      <c r="S2868" t="str" cm="1">
        <f t="array" ref="S2868:Z2868">_xlfn.XLOOKUP($O2868,'Raw - customers'!$A:$A,'Raw - customers'!$B:$I)</f>
        <v>Marci Borrett</v>
      </c>
      <c r="T2868" t="str">
        <v>Agender</v>
      </c>
      <c r="U2868">
        <v>20</v>
      </c>
      <c r="V2868" t="str">
        <v>53 Lucy CrescentSuite 222</v>
      </c>
      <c r="W2868">
        <v>4176</v>
      </c>
      <c r="X2868" t="str">
        <v>West Amber</v>
      </c>
      <c r="Y2868" t="str">
        <v>Western Australia</v>
      </c>
      <c r="Z2868" t="str">
        <v>Australia</v>
      </c>
      <c r="AA2868">
        <v>6</v>
      </c>
      <c r="AB2868" s="3" t="str">
        <f t="shared" si="89"/>
        <v>10 to 20</v>
      </c>
      <c r="AM2868" s="6">
        <v>434</v>
      </c>
      <c r="AN2868" s="6" t="s">
        <v>1377</v>
      </c>
    </row>
    <row r="2869" spans="1:40" x14ac:dyDescent="0.25">
      <c r="A2869">
        <v>2867</v>
      </c>
      <c r="B2869">
        <v>574</v>
      </c>
      <c r="C2869">
        <v>195</v>
      </c>
      <c r="D2869">
        <v>98</v>
      </c>
      <c r="E2869">
        <v>1</v>
      </c>
      <c r="F2869">
        <v>98</v>
      </c>
      <c r="G2869">
        <v>1</v>
      </c>
      <c r="H2869" t="str">
        <f>VLOOKUP($C2869,'Raw-products'!$A$2:$H$1261,MATCH(H$1,'Raw-products'!$A$1:$H$1,0))</f>
        <v>Shirt</v>
      </c>
      <c r="I2869" t="str">
        <f>VLOOKUP($C2869,'Raw-products'!$A$2:$H$1261,MATCH(I$1,'Raw-products'!$A$1:$H$1,0))</f>
        <v>Camp Collared</v>
      </c>
      <c r="J2869" t="str">
        <f>VLOOKUP($C2869,'Raw-products'!$A$2:$H$1261,MATCH(J$1,'Raw-products'!$A$1:$H$1,0))</f>
        <v>XS</v>
      </c>
      <c r="K2869" t="str">
        <f>VLOOKUP($C2869,'Raw-products'!$A$2:$H$1261,MATCH(K$1,'Raw-products'!$A$1:$H$1,0))</f>
        <v>blue</v>
      </c>
      <c r="L2869">
        <f>VLOOKUP($C2869,'Raw-products'!$A$2:$H$1261,MATCH(L$1,'Raw-products'!$A$1:$H$1,0))</f>
        <v>112</v>
      </c>
      <c r="M2869">
        <f>VLOOKUP($C2869,'Raw-products'!$A$2:$H$1261,MATCH(M$1,'Raw-products'!$A$1:$H$1,0))</f>
        <v>47</v>
      </c>
      <c r="N2869" s="5">
        <f t="shared" si="88"/>
        <v>5264</v>
      </c>
      <c r="O2869" cm="1">
        <f t="array" ref="O2869:R2869">_xlfn.XLOOKUP($B2869,'Raw -orders'!$A:$A,'Raw -orders'!$B:$E)</f>
        <v>434</v>
      </c>
      <c r="P2869">
        <v>44975</v>
      </c>
      <c r="Q2869" s="1">
        <v>44368</v>
      </c>
      <c r="R2869" s="1">
        <v>44380</v>
      </c>
      <c r="S2869" t="str" cm="1">
        <f t="array" ref="S2869:Z2869">_xlfn.XLOOKUP($O2869,'Raw - customers'!$A:$A,'Raw - customers'!$B:$I)</f>
        <v>Marci Borrett</v>
      </c>
      <c r="T2869" t="str">
        <v>Agender</v>
      </c>
      <c r="U2869">
        <v>20</v>
      </c>
      <c r="V2869" t="str">
        <v>53 Lucy CrescentSuite 222</v>
      </c>
      <c r="W2869">
        <v>4176</v>
      </c>
      <c r="X2869" t="str">
        <v>West Amber</v>
      </c>
      <c r="Y2869" t="str">
        <v>Western Australia</v>
      </c>
      <c r="Z2869" t="str">
        <v>Australia</v>
      </c>
      <c r="AA2869">
        <v>6</v>
      </c>
      <c r="AB2869" s="3" t="str">
        <f t="shared" si="89"/>
        <v>10 to 20</v>
      </c>
      <c r="AM2869" s="6">
        <v>434</v>
      </c>
      <c r="AN2869" s="6" t="s">
        <v>1377</v>
      </c>
    </row>
    <row r="2870" spans="1:40" x14ac:dyDescent="0.25">
      <c r="A2870">
        <v>2868</v>
      </c>
      <c r="B2870">
        <v>575</v>
      </c>
      <c r="C2870">
        <v>753</v>
      </c>
      <c r="D2870">
        <v>109</v>
      </c>
      <c r="E2870">
        <v>1</v>
      </c>
      <c r="F2870">
        <v>109</v>
      </c>
      <c r="G2870">
        <v>1</v>
      </c>
      <c r="H2870" t="str">
        <f>VLOOKUP($C2870,'Raw-products'!$A$2:$H$1261,MATCH(H$1,'Raw-products'!$A$1:$H$1,0))</f>
        <v>Jacket</v>
      </c>
      <c r="I2870" t="str">
        <f>VLOOKUP($C2870,'Raw-products'!$A$2:$H$1261,MATCH(I$1,'Raw-products'!$A$1:$H$1,0))</f>
        <v>Peacoat</v>
      </c>
      <c r="J2870" t="str">
        <f>VLOOKUP($C2870,'Raw-products'!$A$2:$H$1261,MATCH(J$1,'Raw-products'!$A$1:$H$1,0))</f>
        <v>L</v>
      </c>
      <c r="K2870" t="str">
        <f>VLOOKUP($C2870,'Raw-products'!$A$2:$H$1261,MATCH(K$1,'Raw-products'!$A$1:$H$1,0))</f>
        <v>green</v>
      </c>
      <c r="L2870">
        <f>VLOOKUP($C2870,'Raw-products'!$A$2:$H$1261,MATCH(L$1,'Raw-products'!$A$1:$H$1,0))</f>
        <v>102</v>
      </c>
      <c r="M2870">
        <f>VLOOKUP($C2870,'Raw-products'!$A$2:$H$1261,MATCH(M$1,'Raw-products'!$A$1:$H$1,0))</f>
        <v>73</v>
      </c>
      <c r="N2870" s="5">
        <f t="shared" si="88"/>
        <v>7446</v>
      </c>
      <c r="O2870" cm="1">
        <f t="array" ref="O2870:R2870">_xlfn.XLOOKUP($B2870,'Raw -orders'!$A:$A,'Raw -orders'!$B:$E)</f>
        <v>54</v>
      </c>
      <c r="P2870">
        <v>27420</v>
      </c>
      <c r="Q2870" s="1">
        <v>44422</v>
      </c>
      <c r="R2870" s="1">
        <v>44424</v>
      </c>
      <c r="S2870" t="str" cm="1">
        <f t="array" ref="S2870:Z2870">_xlfn.XLOOKUP($O2870,'Raw - customers'!$A:$A,'Raw - customers'!$B:$I)</f>
        <v>Tore Caras</v>
      </c>
      <c r="T2870" t="str">
        <v>Genderqueer</v>
      </c>
      <c r="U2870">
        <v>62</v>
      </c>
      <c r="V2870" t="str">
        <v>2912 Adams JunctionSuite 740</v>
      </c>
      <c r="W2870">
        <v>5575</v>
      </c>
      <c r="X2870" t="str">
        <v>West Alyssa</v>
      </c>
      <c r="Y2870" t="str">
        <v>Queensland</v>
      </c>
      <c r="Z2870" t="str">
        <v>Australia</v>
      </c>
      <c r="AA2870">
        <v>8</v>
      </c>
      <c r="AB2870" s="3" t="str">
        <f t="shared" si="89"/>
        <v>0 to 10</v>
      </c>
      <c r="AM2870" s="6">
        <v>54</v>
      </c>
      <c r="AN2870" s="6" t="s">
        <v>1355</v>
      </c>
    </row>
    <row r="2871" spans="1:40" x14ac:dyDescent="0.25">
      <c r="A2871">
        <v>2869</v>
      </c>
      <c r="B2871">
        <v>575</v>
      </c>
      <c r="C2871">
        <v>793</v>
      </c>
      <c r="D2871">
        <v>91</v>
      </c>
      <c r="E2871">
        <v>2</v>
      </c>
      <c r="F2871">
        <v>182</v>
      </c>
      <c r="G2871">
        <v>1</v>
      </c>
      <c r="H2871" t="str">
        <f>VLOOKUP($C2871,'Raw-products'!$A$2:$H$1261,MATCH(H$1,'Raw-products'!$A$1:$H$1,0))</f>
        <v>Jacket</v>
      </c>
      <c r="I2871" t="str">
        <f>VLOOKUP($C2871,'Raw-products'!$A$2:$H$1261,MATCH(I$1,'Raw-products'!$A$1:$H$1,0))</f>
        <v>Pullover</v>
      </c>
      <c r="J2871" t="str">
        <f>VLOOKUP($C2871,'Raw-products'!$A$2:$H$1261,MATCH(J$1,'Raw-products'!$A$1:$H$1,0))</f>
        <v>L</v>
      </c>
      <c r="K2871" t="str">
        <f>VLOOKUP($C2871,'Raw-products'!$A$2:$H$1261,MATCH(K$1,'Raw-products'!$A$1:$H$1,0))</f>
        <v>blue</v>
      </c>
      <c r="L2871">
        <f>VLOOKUP($C2871,'Raw-products'!$A$2:$H$1261,MATCH(L$1,'Raw-products'!$A$1:$H$1,0))</f>
        <v>114</v>
      </c>
      <c r="M2871">
        <f>VLOOKUP($C2871,'Raw-products'!$A$2:$H$1261,MATCH(M$1,'Raw-products'!$A$1:$H$1,0))</f>
        <v>66</v>
      </c>
      <c r="N2871" s="5">
        <f t="shared" si="88"/>
        <v>7524</v>
      </c>
      <c r="O2871" cm="1">
        <f t="array" ref="O2871:R2871">_xlfn.XLOOKUP($B2871,'Raw -orders'!$A:$A,'Raw -orders'!$B:$E)</f>
        <v>54</v>
      </c>
      <c r="P2871">
        <v>27420</v>
      </c>
      <c r="Q2871" s="1">
        <v>44422</v>
      </c>
      <c r="R2871" s="1">
        <v>44424</v>
      </c>
      <c r="S2871" t="str" cm="1">
        <f t="array" ref="S2871:Z2871">_xlfn.XLOOKUP($O2871,'Raw - customers'!$A:$A,'Raw - customers'!$B:$I)</f>
        <v>Tore Caras</v>
      </c>
      <c r="T2871" t="str">
        <v>Genderqueer</v>
      </c>
      <c r="U2871">
        <v>62</v>
      </c>
      <c r="V2871" t="str">
        <v>2912 Adams JunctionSuite 740</v>
      </c>
      <c r="W2871">
        <v>5575</v>
      </c>
      <c r="X2871" t="str">
        <v>West Alyssa</v>
      </c>
      <c r="Y2871" t="str">
        <v>Queensland</v>
      </c>
      <c r="Z2871" t="str">
        <v>Australia</v>
      </c>
      <c r="AA2871">
        <v>8</v>
      </c>
      <c r="AB2871" s="3" t="str">
        <f t="shared" si="89"/>
        <v>0 to 10</v>
      </c>
      <c r="AM2871" s="6">
        <v>54</v>
      </c>
      <c r="AN2871" s="6" t="s">
        <v>1355</v>
      </c>
    </row>
    <row r="2872" spans="1:40" x14ac:dyDescent="0.25">
      <c r="A2872">
        <v>2870</v>
      </c>
      <c r="B2872">
        <v>575</v>
      </c>
      <c r="C2872">
        <v>78</v>
      </c>
      <c r="D2872">
        <v>118</v>
      </c>
      <c r="E2872">
        <v>3</v>
      </c>
      <c r="F2872">
        <v>354</v>
      </c>
      <c r="G2872">
        <v>1</v>
      </c>
      <c r="H2872" t="str">
        <f>VLOOKUP($C2872,'Raw-products'!$A$2:$H$1261,MATCH(H$1,'Raw-products'!$A$1:$H$1,0))</f>
        <v>Shirt</v>
      </c>
      <c r="I2872" t="str">
        <f>VLOOKUP($C2872,'Raw-products'!$A$2:$H$1261,MATCH(I$1,'Raw-products'!$A$1:$H$1,0))</f>
        <v>Flannel</v>
      </c>
      <c r="J2872" t="str">
        <f>VLOOKUP($C2872,'Raw-products'!$A$2:$H$1261,MATCH(J$1,'Raw-products'!$A$1:$H$1,0))</f>
        <v>L</v>
      </c>
      <c r="K2872" t="str">
        <f>VLOOKUP($C2872,'Raw-products'!$A$2:$H$1261,MATCH(K$1,'Raw-products'!$A$1:$H$1,0))</f>
        <v>orange</v>
      </c>
      <c r="L2872">
        <f>VLOOKUP($C2872,'Raw-products'!$A$2:$H$1261,MATCH(L$1,'Raw-products'!$A$1:$H$1,0))</f>
        <v>96</v>
      </c>
      <c r="M2872">
        <f>VLOOKUP($C2872,'Raw-products'!$A$2:$H$1261,MATCH(M$1,'Raw-products'!$A$1:$H$1,0))</f>
        <v>59</v>
      </c>
      <c r="N2872" s="5">
        <f t="shared" si="88"/>
        <v>5664</v>
      </c>
      <c r="O2872" cm="1">
        <f t="array" ref="O2872:R2872">_xlfn.XLOOKUP($B2872,'Raw -orders'!$A:$A,'Raw -orders'!$B:$E)</f>
        <v>54</v>
      </c>
      <c r="P2872">
        <v>27420</v>
      </c>
      <c r="Q2872" s="1">
        <v>44422</v>
      </c>
      <c r="R2872" s="1">
        <v>44424</v>
      </c>
      <c r="S2872" t="str" cm="1">
        <f t="array" ref="S2872:Z2872">_xlfn.XLOOKUP($O2872,'Raw - customers'!$A:$A,'Raw - customers'!$B:$I)</f>
        <v>Tore Caras</v>
      </c>
      <c r="T2872" t="str">
        <v>Genderqueer</v>
      </c>
      <c r="U2872">
        <v>62</v>
      </c>
      <c r="V2872" t="str">
        <v>2912 Adams JunctionSuite 740</v>
      </c>
      <c r="W2872">
        <v>5575</v>
      </c>
      <c r="X2872" t="str">
        <v>West Alyssa</v>
      </c>
      <c r="Y2872" t="str">
        <v>Queensland</v>
      </c>
      <c r="Z2872" t="str">
        <v>Australia</v>
      </c>
      <c r="AA2872">
        <v>8</v>
      </c>
      <c r="AB2872" s="3" t="str">
        <f t="shared" si="89"/>
        <v>0 to 10</v>
      </c>
      <c r="AM2872" s="6">
        <v>54</v>
      </c>
      <c r="AN2872" s="6" t="s">
        <v>1355</v>
      </c>
    </row>
    <row r="2873" spans="1:40" x14ac:dyDescent="0.25">
      <c r="A2873">
        <v>2871</v>
      </c>
      <c r="B2873">
        <v>575</v>
      </c>
      <c r="C2873">
        <v>537</v>
      </c>
      <c r="D2873">
        <v>98</v>
      </c>
      <c r="E2873">
        <v>2</v>
      </c>
      <c r="F2873">
        <v>196</v>
      </c>
      <c r="G2873">
        <v>1</v>
      </c>
      <c r="H2873" t="str">
        <f>VLOOKUP($C2873,'Raw-products'!$A$2:$H$1261,MATCH(H$1,'Raw-products'!$A$1:$H$1,0))</f>
        <v>Jacket</v>
      </c>
      <c r="I2873" t="str">
        <f>VLOOKUP($C2873,'Raw-products'!$A$2:$H$1261,MATCH(I$1,'Raw-products'!$A$1:$H$1,0))</f>
        <v>Leather</v>
      </c>
      <c r="J2873" t="str">
        <f>VLOOKUP($C2873,'Raw-products'!$A$2:$H$1261,MATCH(J$1,'Raw-products'!$A$1:$H$1,0))</f>
        <v>M</v>
      </c>
      <c r="K2873" t="str">
        <f>VLOOKUP($C2873,'Raw-products'!$A$2:$H$1261,MATCH(K$1,'Raw-products'!$A$1:$H$1,0))</f>
        <v>yellow</v>
      </c>
      <c r="L2873">
        <f>VLOOKUP($C2873,'Raw-products'!$A$2:$H$1261,MATCH(L$1,'Raw-products'!$A$1:$H$1,0))</f>
        <v>113</v>
      </c>
      <c r="M2873">
        <f>VLOOKUP($C2873,'Raw-products'!$A$2:$H$1261,MATCH(M$1,'Raw-products'!$A$1:$H$1,0))</f>
        <v>77</v>
      </c>
      <c r="N2873" s="5">
        <f t="shared" si="88"/>
        <v>8701</v>
      </c>
      <c r="O2873" cm="1">
        <f t="array" ref="O2873:R2873">_xlfn.XLOOKUP($B2873,'Raw -orders'!$A:$A,'Raw -orders'!$B:$E)</f>
        <v>54</v>
      </c>
      <c r="P2873">
        <v>27420</v>
      </c>
      <c r="Q2873" s="1">
        <v>44422</v>
      </c>
      <c r="R2873" s="1">
        <v>44424</v>
      </c>
      <c r="S2873" t="str" cm="1">
        <f t="array" ref="S2873:Z2873">_xlfn.XLOOKUP($O2873,'Raw - customers'!$A:$A,'Raw - customers'!$B:$I)</f>
        <v>Tore Caras</v>
      </c>
      <c r="T2873" t="str">
        <v>Genderqueer</v>
      </c>
      <c r="U2873">
        <v>62</v>
      </c>
      <c r="V2873" t="str">
        <v>2912 Adams JunctionSuite 740</v>
      </c>
      <c r="W2873">
        <v>5575</v>
      </c>
      <c r="X2873" t="str">
        <v>West Alyssa</v>
      </c>
      <c r="Y2873" t="str">
        <v>Queensland</v>
      </c>
      <c r="Z2873" t="str">
        <v>Australia</v>
      </c>
      <c r="AA2873">
        <v>8</v>
      </c>
      <c r="AB2873" s="3" t="str">
        <f t="shared" si="89"/>
        <v>0 to 10</v>
      </c>
      <c r="AM2873" s="6">
        <v>54</v>
      </c>
      <c r="AN2873" s="6" t="s">
        <v>1355</v>
      </c>
    </row>
    <row r="2874" spans="1:40" x14ac:dyDescent="0.25">
      <c r="A2874">
        <v>2872</v>
      </c>
      <c r="B2874">
        <v>576</v>
      </c>
      <c r="C2874">
        <v>1073</v>
      </c>
      <c r="D2874">
        <v>93</v>
      </c>
      <c r="E2874">
        <v>1</v>
      </c>
      <c r="F2874">
        <v>93</v>
      </c>
      <c r="G2874">
        <v>1</v>
      </c>
      <c r="H2874" t="str">
        <f>VLOOKUP($C2874,'Raw-products'!$A$2:$H$1261,MATCH(H$1,'Raw-products'!$A$1:$H$1,0))</f>
        <v>Trousers</v>
      </c>
      <c r="I2874" t="str">
        <f>VLOOKUP($C2874,'Raw-products'!$A$2:$H$1261,MATCH(I$1,'Raw-products'!$A$1:$H$1,0))</f>
        <v>Joggers</v>
      </c>
      <c r="J2874" t="str">
        <f>VLOOKUP($C2874,'Raw-products'!$A$2:$H$1261,MATCH(J$1,'Raw-products'!$A$1:$H$1,0))</f>
        <v>L</v>
      </c>
      <c r="K2874" t="str">
        <f>VLOOKUP($C2874,'Raw-products'!$A$2:$H$1261,MATCH(K$1,'Raw-products'!$A$1:$H$1,0))</f>
        <v>blue</v>
      </c>
      <c r="L2874">
        <f>VLOOKUP($C2874,'Raw-products'!$A$2:$H$1261,MATCH(L$1,'Raw-products'!$A$1:$H$1,0))</f>
        <v>94</v>
      </c>
      <c r="M2874">
        <f>VLOOKUP($C2874,'Raw-products'!$A$2:$H$1261,MATCH(M$1,'Raw-products'!$A$1:$H$1,0))</f>
        <v>75</v>
      </c>
      <c r="N2874" s="5">
        <f t="shared" si="88"/>
        <v>7050</v>
      </c>
      <c r="O2874" cm="1">
        <f t="array" ref="O2874:R2874">_xlfn.XLOOKUP($B2874,'Raw -orders'!$A:$A,'Raw -orders'!$B:$E)</f>
        <v>218</v>
      </c>
      <c r="P2874">
        <v>12261</v>
      </c>
      <c r="Q2874" s="1">
        <v>44312</v>
      </c>
      <c r="R2874" s="1">
        <v>44321</v>
      </c>
      <c r="S2874" t="str" cm="1">
        <f t="array" ref="S2874:Z2874">_xlfn.XLOOKUP($O2874,'Raw - customers'!$A:$A,'Raw - customers'!$B:$I)</f>
        <v>Worthington Knapton</v>
      </c>
      <c r="T2874" t="str">
        <v>Non-binary</v>
      </c>
      <c r="U2874">
        <v>78</v>
      </c>
      <c r="V2874" t="str">
        <v>88 Walsh WaySuite 074</v>
      </c>
      <c r="W2874">
        <v>7479</v>
      </c>
      <c r="X2874" t="str">
        <v>Lake Lucas</v>
      </c>
      <c r="Y2874" t="str">
        <v>Queensland</v>
      </c>
      <c r="Z2874" t="str">
        <v>Australia</v>
      </c>
      <c r="AA2874">
        <v>4</v>
      </c>
      <c r="AB2874" s="3" t="str">
        <f t="shared" si="89"/>
        <v>0 to 10</v>
      </c>
      <c r="AM2874" s="6">
        <v>218</v>
      </c>
      <c r="AN2874" s="6" t="s">
        <v>1355</v>
      </c>
    </row>
    <row r="2875" spans="1:40" x14ac:dyDescent="0.25">
      <c r="A2875">
        <v>2873</v>
      </c>
      <c r="B2875">
        <v>576</v>
      </c>
      <c r="C2875">
        <v>605</v>
      </c>
      <c r="D2875">
        <v>112</v>
      </c>
      <c r="E2875">
        <v>3</v>
      </c>
      <c r="F2875">
        <v>336</v>
      </c>
      <c r="G2875">
        <v>1</v>
      </c>
      <c r="H2875" t="str">
        <f>VLOOKUP($C2875,'Raw-products'!$A$2:$H$1261,MATCH(H$1,'Raw-products'!$A$1:$H$1,0))</f>
        <v>Jacket</v>
      </c>
      <c r="I2875" t="str">
        <f>VLOOKUP($C2875,'Raw-products'!$A$2:$H$1261,MATCH(I$1,'Raw-products'!$A$1:$H$1,0))</f>
        <v>Cardigan</v>
      </c>
      <c r="J2875" t="str">
        <f>VLOOKUP($C2875,'Raw-products'!$A$2:$H$1261,MATCH(J$1,'Raw-products'!$A$1:$H$1,0))</f>
        <v>XS</v>
      </c>
      <c r="K2875" t="str">
        <f>VLOOKUP($C2875,'Raw-products'!$A$2:$H$1261,MATCH(K$1,'Raw-products'!$A$1:$H$1,0))</f>
        <v>yellow</v>
      </c>
      <c r="L2875">
        <f>VLOOKUP($C2875,'Raw-products'!$A$2:$H$1261,MATCH(L$1,'Raw-products'!$A$1:$H$1,0))</f>
        <v>118</v>
      </c>
      <c r="M2875">
        <f>VLOOKUP($C2875,'Raw-products'!$A$2:$H$1261,MATCH(M$1,'Raw-products'!$A$1:$H$1,0))</f>
        <v>46</v>
      </c>
      <c r="N2875" s="5">
        <f t="shared" si="88"/>
        <v>5428</v>
      </c>
      <c r="O2875" cm="1">
        <f t="array" ref="O2875:R2875">_xlfn.XLOOKUP($B2875,'Raw -orders'!$A:$A,'Raw -orders'!$B:$E)</f>
        <v>218</v>
      </c>
      <c r="P2875">
        <v>12261</v>
      </c>
      <c r="Q2875" s="1">
        <v>44312</v>
      </c>
      <c r="R2875" s="1">
        <v>44321</v>
      </c>
      <c r="S2875" t="str" cm="1">
        <f t="array" ref="S2875:Z2875">_xlfn.XLOOKUP($O2875,'Raw - customers'!$A:$A,'Raw - customers'!$B:$I)</f>
        <v>Worthington Knapton</v>
      </c>
      <c r="T2875" t="str">
        <v>Non-binary</v>
      </c>
      <c r="U2875">
        <v>78</v>
      </c>
      <c r="V2875" t="str">
        <v>88 Walsh WaySuite 074</v>
      </c>
      <c r="W2875">
        <v>7479</v>
      </c>
      <c r="X2875" t="str">
        <v>Lake Lucas</v>
      </c>
      <c r="Y2875" t="str">
        <v>Queensland</v>
      </c>
      <c r="Z2875" t="str">
        <v>Australia</v>
      </c>
      <c r="AA2875">
        <v>4</v>
      </c>
      <c r="AB2875" s="3" t="str">
        <f t="shared" si="89"/>
        <v>0 to 10</v>
      </c>
      <c r="AM2875" s="6">
        <v>218</v>
      </c>
      <c r="AN2875" s="6" t="s">
        <v>1355</v>
      </c>
    </row>
    <row r="2876" spans="1:40" x14ac:dyDescent="0.25">
      <c r="A2876">
        <v>2874</v>
      </c>
      <c r="B2876">
        <v>576</v>
      </c>
      <c r="C2876">
        <v>968</v>
      </c>
      <c r="D2876">
        <v>97</v>
      </c>
      <c r="E2876">
        <v>2</v>
      </c>
      <c r="F2876">
        <v>194</v>
      </c>
      <c r="G2876">
        <v>1</v>
      </c>
      <c r="H2876" t="str">
        <f>VLOOKUP($C2876,'Raw-products'!$A$2:$H$1261,MATCH(H$1,'Raw-products'!$A$1:$H$1,0))</f>
        <v>Trousers</v>
      </c>
      <c r="I2876" t="str">
        <f>VLOOKUP($C2876,'Raw-products'!$A$2:$H$1261,MATCH(I$1,'Raw-products'!$A$1:$H$1,0))</f>
        <v>Slim-Fit</v>
      </c>
      <c r="J2876" t="str">
        <f>VLOOKUP($C2876,'Raw-products'!$A$2:$H$1261,MATCH(J$1,'Raw-products'!$A$1:$H$1,0))</f>
        <v>L</v>
      </c>
      <c r="K2876" t="str">
        <f>VLOOKUP($C2876,'Raw-products'!$A$2:$H$1261,MATCH(K$1,'Raw-products'!$A$1:$H$1,0))</f>
        <v>blue</v>
      </c>
      <c r="L2876">
        <f>VLOOKUP($C2876,'Raw-products'!$A$2:$H$1261,MATCH(L$1,'Raw-products'!$A$1:$H$1,0))</f>
        <v>119</v>
      </c>
      <c r="M2876">
        <f>VLOOKUP($C2876,'Raw-products'!$A$2:$H$1261,MATCH(M$1,'Raw-products'!$A$1:$H$1,0))</f>
        <v>49</v>
      </c>
      <c r="N2876" s="5">
        <f t="shared" si="88"/>
        <v>5831</v>
      </c>
      <c r="O2876" cm="1">
        <f t="array" ref="O2876:R2876">_xlfn.XLOOKUP($B2876,'Raw -orders'!$A:$A,'Raw -orders'!$B:$E)</f>
        <v>218</v>
      </c>
      <c r="P2876">
        <v>12261</v>
      </c>
      <c r="Q2876" s="1">
        <v>44312</v>
      </c>
      <c r="R2876" s="1">
        <v>44321</v>
      </c>
      <c r="S2876" t="str" cm="1">
        <f t="array" ref="S2876:Z2876">_xlfn.XLOOKUP($O2876,'Raw - customers'!$A:$A,'Raw - customers'!$B:$I)</f>
        <v>Worthington Knapton</v>
      </c>
      <c r="T2876" t="str">
        <v>Non-binary</v>
      </c>
      <c r="U2876">
        <v>78</v>
      </c>
      <c r="V2876" t="str">
        <v>88 Walsh WaySuite 074</v>
      </c>
      <c r="W2876">
        <v>7479</v>
      </c>
      <c r="X2876" t="str">
        <v>Lake Lucas</v>
      </c>
      <c r="Y2876" t="str">
        <v>Queensland</v>
      </c>
      <c r="Z2876" t="str">
        <v>Australia</v>
      </c>
      <c r="AA2876">
        <v>4</v>
      </c>
      <c r="AB2876" s="3" t="str">
        <f t="shared" si="89"/>
        <v>0 to 10</v>
      </c>
      <c r="AM2876" s="6">
        <v>218</v>
      </c>
      <c r="AN2876" s="6" t="s">
        <v>1355</v>
      </c>
    </row>
    <row r="2877" spans="1:40" x14ac:dyDescent="0.25">
      <c r="A2877">
        <v>2875</v>
      </c>
      <c r="B2877">
        <v>576</v>
      </c>
      <c r="C2877">
        <v>748</v>
      </c>
      <c r="D2877">
        <v>109</v>
      </c>
      <c r="E2877">
        <v>3</v>
      </c>
      <c r="F2877">
        <v>327</v>
      </c>
      <c r="G2877">
        <v>1</v>
      </c>
      <c r="H2877" t="str">
        <f>VLOOKUP($C2877,'Raw-products'!$A$2:$H$1261,MATCH(H$1,'Raw-products'!$A$1:$H$1,0))</f>
        <v>Jacket</v>
      </c>
      <c r="I2877" t="str">
        <f>VLOOKUP($C2877,'Raw-products'!$A$2:$H$1261,MATCH(I$1,'Raw-products'!$A$1:$H$1,0))</f>
        <v>Peacoat</v>
      </c>
      <c r="J2877" t="str">
        <f>VLOOKUP($C2877,'Raw-products'!$A$2:$H$1261,MATCH(J$1,'Raw-products'!$A$1:$H$1,0))</f>
        <v>L</v>
      </c>
      <c r="K2877" t="str">
        <f>VLOOKUP($C2877,'Raw-products'!$A$2:$H$1261,MATCH(K$1,'Raw-products'!$A$1:$H$1,0))</f>
        <v>yellow</v>
      </c>
      <c r="L2877">
        <f>VLOOKUP($C2877,'Raw-products'!$A$2:$H$1261,MATCH(L$1,'Raw-products'!$A$1:$H$1,0))</f>
        <v>102</v>
      </c>
      <c r="M2877">
        <f>VLOOKUP($C2877,'Raw-products'!$A$2:$H$1261,MATCH(M$1,'Raw-products'!$A$1:$H$1,0))</f>
        <v>63</v>
      </c>
      <c r="N2877" s="5">
        <f t="shared" si="88"/>
        <v>6426</v>
      </c>
      <c r="O2877" cm="1">
        <f t="array" ref="O2877:R2877">_xlfn.XLOOKUP($B2877,'Raw -orders'!$A:$A,'Raw -orders'!$B:$E)</f>
        <v>218</v>
      </c>
      <c r="P2877">
        <v>12261</v>
      </c>
      <c r="Q2877" s="1">
        <v>44312</v>
      </c>
      <c r="R2877" s="1">
        <v>44321</v>
      </c>
      <c r="S2877" t="str" cm="1">
        <f t="array" ref="S2877:Z2877">_xlfn.XLOOKUP($O2877,'Raw - customers'!$A:$A,'Raw - customers'!$B:$I)</f>
        <v>Worthington Knapton</v>
      </c>
      <c r="T2877" t="str">
        <v>Non-binary</v>
      </c>
      <c r="U2877">
        <v>78</v>
      </c>
      <c r="V2877" t="str">
        <v>88 Walsh WaySuite 074</v>
      </c>
      <c r="W2877">
        <v>7479</v>
      </c>
      <c r="X2877" t="str">
        <v>Lake Lucas</v>
      </c>
      <c r="Y2877" t="str">
        <v>Queensland</v>
      </c>
      <c r="Z2877" t="str">
        <v>Australia</v>
      </c>
      <c r="AA2877">
        <v>4</v>
      </c>
      <c r="AB2877" s="3" t="str">
        <f t="shared" si="89"/>
        <v>0 to 10</v>
      </c>
      <c r="AM2877" s="6">
        <v>218</v>
      </c>
      <c r="AN2877" s="6" t="s">
        <v>1355</v>
      </c>
    </row>
    <row r="2878" spans="1:40" x14ac:dyDescent="0.25">
      <c r="A2878">
        <v>2876</v>
      </c>
      <c r="B2878">
        <v>576</v>
      </c>
      <c r="C2878">
        <v>395</v>
      </c>
      <c r="D2878">
        <v>119</v>
      </c>
      <c r="E2878">
        <v>1</v>
      </c>
      <c r="F2878">
        <v>119</v>
      </c>
      <c r="G2878">
        <v>1</v>
      </c>
      <c r="H2878" t="str">
        <f>VLOOKUP($C2878,'Raw-products'!$A$2:$H$1261,MATCH(H$1,'Raw-products'!$A$1:$H$1,0))</f>
        <v>Shirt</v>
      </c>
      <c r="I2878" t="str">
        <f>VLOOKUP($C2878,'Raw-products'!$A$2:$H$1261,MATCH(I$1,'Raw-products'!$A$1:$H$1,0))</f>
        <v>Casual Slim Fit</v>
      </c>
      <c r="J2878" t="str">
        <f>VLOOKUP($C2878,'Raw-products'!$A$2:$H$1261,MATCH(J$1,'Raw-products'!$A$1:$H$1,0))</f>
        <v>XS</v>
      </c>
      <c r="K2878" t="str">
        <f>VLOOKUP($C2878,'Raw-products'!$A$2:$H$1261,MATCH(K$1,'Raw-products'!$A$1:$H$1,0))</f>
        <v>yellow</v>
      </c>
      <c r="L2878">
        <f>VLOOKUP($C2878,'Raw-products'!$A$2:$H$1261,MATCH(L$1,'Raw-products'!$A$1:$H$1,0))</f>
        <v>113</v>
      </c>
      <c r="M2878">
        <f>VLOOKUP($C2878,'Raw-products'!$A$2:$H$1261,MATCH(M$1,'Raw-products'!$A$1:$H$1,0))</f>
        <v>63</v>
      </c>
      <c r="N2878" s="5">
        <f t="shared" si="88"/>
        <v>7119</v>
      </c>
      <c r="O2878" cm="1">
        <f t="array" ref="O2878:R2878">_xlfn.XLOOKUP($B2878,'Raw -orders'!$A:$A,'Raw -orders'!$B:$E)</f>
        <v>218</v>
      </c>
      <c r="P2878">
        <v>12261</v>
      </c>
      <c r="Q2878" s="1">
        <v>44312</v>
      </c>
      <c r="R2878" s="1">
        <v>44321</v>
      </c>
      <c r="S2878" t="str" cm="1">
        <f t="array" ref="S2878:Z2878">_xlfn.XLOOKUP($O2878,'Raw - customers'!$A:$A,'Raw - customers'!$B:$I)</f>
        <v>Worthington Knapton</v>
      </c>
      <c r="T2878" t="str">
        <v>Non-binary</v>
      </c>
      <c r="U2878">
        <v>78</v>
      </c>
      <c r="V2878" t="str">
        <v>88 Walsh WaySuite 074</v>
      </c>
      <c r="W2878">
        <v>7479</v>
      </c>
      <c r="X2878" t="str">
        <v>Lake Lucas</v>
      </c>
      <c r="Y2878" t="str">
        <v>Queensland</v>
      </c>
      <c r="Z2878" t="str">
        <v>Australia</v>
      </c>
      <c r="AA2878">
        <v>4</v>
      </c>
      <c r="AB2878" s="3" t="str">
        <f t="shared" si="89"/>
        <v>0 to 10</v>
      </c>
      <c r="AM2878" s="6">
        <v>218</v>
      </c>
      <c r="AN2878" s="6" t="s">
        <v>1355</v>
      </c>
    </row>
    <row r="2879" spans="1:40" x14ac:dyDescent="0.25">
      <c r="A2879">
        <v>2877</v>
      </c>
      <c r="B2879">
        <v>577</v>
      </c>
      <c r="C2879">
        <v>778</v>
      </c>
      <c r="D2879">
        <v>91</v>
      </c>
      <c r="E2879">
        <v>3</v>
      </c>
      <c r="F2879">
        <v>273</v>
      </c>
      <c r="G2879">
        <v>1</v>
      </c>
      <c r="H2879" t="str">
        <f>VLOOKUP($C2879,'Raw-products'!$A$2:$H$1261,MATCH(H$1,'Raw-products'!$A$1:$H$1,0))</f>
        <v>Jacket</v>
      </c>
      <c r="I2879" t="str">
        <f>VLOOKUP($C2879,'Raw-products'!$A$2:$H$1261,MATCH(I$1,'Raw-products'!$A$1:$H$1,0))</f>
        <v>Pullover</v>
      </c>
      <c r="J2879" t="str">
        <f>VLOOKUP($C2879,'Raw-products'!$A$2:$H$1261,MATCH(J$1,'Raw-products'!$A$1:$H$1,0))</f>
        <v>L</v>
      </c>
      <c r="K2879" t="str">
        <f>VLOOKUP($C2879,'Raw-products'!$A$2:$H$1261,MATCH(K$1,'Raw-products'!$A$1:$H$1,0))</f>
        <v>orange</v>
      </c>
      <c r="L2879">
        <f>VLOOKUP($C2879,'Raw-products'!$A$2:$H$1261,MATCH(L$1,'Raw-products'!$A$1:$H$1,0))</f>
        <v>114</v>
      </c>
      <c r="M2879">
        <f>VLOOKUP($C2879,'Raw-products'!$A$2:$H$1261,MATCH(M$1,'Raw-products'!$A$1:$H$1,0))</f>
        <v>56</v>
      </c>
      <c r="N2879" s="5">
        <f t="shared" si="88"/>
        <v>6384</v>
      </c>
      <c r="O2879" cm="1">
        <f t="array" ref="O2879:R2879">_xlfn.XLOOKUP($B2879,'Raw -orders'!$A:$A,'Raw -orders'!$B:$E)</f>
        <v>840</v>
      </c>
      <c r="P2879">
        <v>29313</v>
      </c>
      <c r="Q2879" s="1">
        <v>44247</v>
      </c>
      <c r="R2879" s="1">
        <v>44267</v>
      </c>
      <c r="S2879" t="str" cm="1">
        <f t="array" ref="S2879:Z2879">_xlfn.XLOOKUP($O2879,'Raw - customers'!$A:$A,'Raw - customers'!$B:$I)</f>
        <v>Ellene Dedam</v>
      </c>
      <c r="T2879" t="str">
        <v>Agender</v>
      </c>
      <c r="U2879">
        <v>25</v>
      </c>
      <c r="V2879" t="str">
        <v>86 Crooks CrescentSuite 269</v>
      </c>
      <c r="W2879">
        <v>9366</v>
      </c>
      <c r="X2879" t="str">
        <v>Islamouth</v>
      </c>
      <c r="Y2879" t="str">
        <v>Western Australia</v>
      </c>
      <c r="Z2879" t="str">
        <v>Australia</v>
      </c>
      <c r="AA2879">
        <v>2</v>
      </c>
      <c r="AB2879" s="3" t="str">
        <f t="shared" si="89"/>
        <v>10 to 20</v>
      </c>
      <c r="AM2879" s="6">
        <v>840</v>
      </c>
      <c r="AN2879" s="6" t="s">
        <v>1377</v>
      </c>
    </row>
    <row r="2880" spans="1:40" x14ac:dyDescent="0.25">
      <c r="A2880">
        <v>2878</v>
      </c>
      <c r="B2880">
        <v>577</v>
      </c>
      <c r="C2880">
        <v>1249</v>
      </c>
      <c r="D2880">
        <v>112</v>
      </c>
      <c r="E2880">
        <v>2</v>
      </c>
      <c r="F2880">
        <v>224</v>
      </c>
      <c r="G2880">
        <v>1</v>
      </c>
      <c r="H2880" t="str">
        <f>VLOOKUP($C2880,'Raw-products'!$A$2:$H$1261,MATCH(H$1,'Raw-products'!$A$1:$H$1,0))</f>
        <v>Trousers</v>
      </c>
      <c r="I2880" t="str">
        <f>VLOOKUP($C2880,'Raw-products'!$A$2:$H$1261,MATCH(I$1,'Raw-products'!$A$1:$H$1,0))</f>
        <v>Tracksuit Bottoms</v>
      </c>
      <c r="J2880" t="str">
        <f>VLOOKUP($C2880,'Raw-products'!$A$2:$H$1261,MATCH(J$1,'Raw-products'!$A$1:$H$1,0))</f>
        <v>XL</v>
      </c>
      <c r="K2880" t="str">
        <f>VLOOKUP($C2880,'Raw-products'!$A$2:$H$1261,MATCH(K$1,'Raw-products'!$A$1:$H$1,0))</f>
        <v>blue</v>
      </c>
      <c r="L2880">
        <f>VLOOKUP($C2880,'Raw-products'!$A$2:$H$1261,MATCH(L$1,'Raw-products'!$A$1:$H$1,0))</f>
        <v>91</v>
      </c>
      <c r="M2880">
        <f>VLOOKUP($C2880,'Raw-products'!$A$2:$H$1261,MATCH(M$1,'Raw-products'!$A$1:$H$1,0))</f>
        <v>68</v>
      </c>
      <c r="N2880" s="5">
        <f t="shared" si="88"/>
        <v>6188</v>
      </c>
      <c r="O2880" cm="1">
        <f t="array" ref="O2880:R2880">_xlfn.XLOOKUP($B2880,'Raw -orders'!$A:$A,'Raw -orders'!$B:$E)</f>
        <v>840</v>
      </c>
      <c r="P2880">
        <v>29313</v>
      </c>
      <c r="Q2880" s="1">
        <v>44247</v>
      </c>
      <c r="R2880" s="1">
        <v>44267</v>
      </c>
      <c r="S2880" t="str" cm="1">
        <f t="array" ref="S2880:Z2880">_xlfn.XLOOKUP($O2880,'Raw - customers'!$A:$A,'Raw - customers'!$B:$I)</f>
        <v>Ellene Dedam</v>
      </c>
      <c r="T2880" t="str">
        <v>Agender</v>
      </c>
      <c r="U2880">
        <v>25</v>
      </c>
      <c r="V2880" t="str">
        <v>86 Crooks CrescentSuite 269</v>
      </c>
      <c r="W2880">
        <v>9366</v>
      </c>
      <c r="X2880" t="str">
        <v>Islamouth</v>
      </c>
      <c r="Y2880" t="str">
        <v>Western Australia</v>
      </c>
      <c r="Z2880" t="str">
        <v>Australia</v>
      </c>
      <c r="AA2880">
        <v>2</v>
      </c>
      <c r="AB2880" s="3" t="str">
        <f t="shared" si="89"/>
        <v>10 to 20</v>
      </c>
      <c r="AM2880" s="6">
        <v>840</v>
      </c>
      <c r="AN2880" s="6" t="s">
        <v>1377</v>
      </c>
    </row>
    <row r="2881" spans="1:40" x14ac:dyDescent="0.25">
      <c r="A2881">
        <v>2879</v>
      </c>
      <c r="B2881">
        <v>577</v>
      </c>
      <c r="C2881">
        <v>372</v>
      </c>
      <c r="D2881">
        <v>94</v>
      </c>
      <c r="E2881">
        <v>2</v>
      </c>
      <c r="F2881">
        <v>188</v>
      </c>
      <c r="G2881">
        <v>1</v>
      </c>
      <c r="H2881" t="str">
        <f>VLOOKUP($C2881,'Raw-products'!$A$2:$H$1261,MATCH(H$1,'Raw-products'!$A$1:$H$1,0))</f>
        <v>Shirt</v>
      </c>
      <c r="I2881" t="str">
        <f>VLOOKUP($C2881,'Raw-products'!$A$2:$H$1261,MATCH(I$1,'Raw-products'!$A$1:$H$1,0))</f>
        <v>Henley</v>
      </c>
      <c r="J2881" t="str">
        <f>VLOOKUP($C2881,'Raw-products'!$A$2:$H$1261,MATCH(J$1,'Raw-products'!$A$1:$H$1,0))</f>
        <v>M</v>
      </c>
      <c r="K2881" t="str">
        <f>VLOOKUP($C2881,'Raw-products'!$A$2:$H$1261,MATCH(K$1,'Raw-products'!$A$1:$H$1,0))</f>
        <v>blue</v>
      </c>
      <c r="L2881">
        <f>VLOOKUP($C2881,'Raw-products'!$A$2:$H$1261,MATCH(L$1,'Raw-products'!$A$1:$H$1,0))</f>
        <v>92</v>
      </c>
      <c r="M2881">
        <f>VLOOKUP($C2881,'Raw-products'!$A$2:$H$1261,MATCH(M$1,'Raw-products'!$A$1:$H$1,0))</f>
        <v>42</v>
      </c>
      <c r="N2881" s="5">
        <f t="shared" si="88"/>
        <v>3864</v>
      </c>
      <c r="O2881" cm="1">
        <f t="array" ref="O2881:R2881">_xlfn.XLOOKUP($B2881,'Raw -orders'!$A:$A,'Raw -orders'!$B:$E)</f>
        <v>840</v>
      </c>
      <c r="P2881">
        <v>29313</v>
      </c>
      <c r="Q2881" s="1">
        <v>44247</v>
      </c>
      <c r="R2881" s="1">
        <v>44267</v>
      </c>
      <c r="S2881" t="str" cm="1">
        <f t="array" ref="S2881:Z2881">_xlfn.XLOOKUP($O2881,'Raw - customers'!$A:$A,'Raw - customers'!$B:$I)</f>
        <v>Ellene Dedam</v>
      </c>
      <c r="T2881" t="str">
        <v>Agender</v>
      </c>
      <c r="U2881">
        <v>25</v>
      </c>
      <c r="V2881" t="str">
        <v>86 Crooks CrescentSuite 269</v>
      </c>
      <c r="W2881">
        <v>9366</v>
      </c>
      <c r="X2881" t="str">
        <v>Islamouth</v>
      </c>
      <c r="Y2881" t="str">
        <v>Western Australia</v>
      </c>
      <c r="Z2881" t="str">
        <v>Australia</v>
      </c>
      <c r="AA2881">
        <v>2</v>
      </c>
      <c r="AB2881" s="3" t="str">
        <f t="shared" si="89"/>
        <v>10 to 20</v>
      </c>
      <c r="AM2881" s="6">
        <v>840</v>
      </c>
      <c r="AN2881" s="6" t="s">
        <v>1377</v>
      </c>
    </row>
    <row r="2882" spans="1:40" x14ac:dyDescent="0.25">
      <c r="A2882">
        <v>2880</v>
      </c>
      <c r="B2882">
        <v>577</v>
      </c>
      <c r="C2882">
        <v>1056</v>
      </c>
      <c r="D2882">
        <v>93</v>
      </c>
      <c r="E2882">
        <v>3</v>
      </c>
      <c r="F2882">
        <v>279</v>
      </c>
      <c r="G2882">
        <v>1</v>
      </c>
      <c r="H2882" t="str">
        <f>VLOOKUP($C2882,'Raw-products'!$A$2:$H$1261,MATCH(H$1,'Raw-products'!$A$1:$H$1,0))</f>
        <v>Trousers</v>
      </c>
      <c r="I2882" t="str">
        <f>VLOOKUP($C2882,'Raw-products'!$A$2:$H$1261,MATCH(I$1,'Raw-products'!$A$1:$H$1,0))</f>
        <v>Joggers</v>
      </c>
      <c r="J2882" t="str">
        <f>VLOOKUP($C2882,'Raw-products'!$A$2:$H$1261,MATCH(J$1,'Raw-products'!$A$1:$H$1,0))</f>
        <v>S</v>
      </c>
      <c r="K2882" t="str">
        <f>VLOOKUP($C2882,'Raw-products'!$A$2:$H$1261,MATCH(K$1,'Raw-products'!$A$1:$H$1,0))</f>
        <v>orange</v>
      </c>
      <c r="L2882">
        <f>VLOOKUP($C2882,'Raw-products'!$A$2:$H$1261,MATCH(L$1,'Raw-products'!$A$1:$H$1,0))</f>
        <v>94</v>
      </c>
      <c r="M2882">
        <f>VLOOKUP($C2882,'Raw-products'!$A$2:$H$1261,MATCH(M$1,'Raw-products'!$A$1:$H$1,0))</f>
        <v>43</v>
      </c>
      <c r="N2882" s="5">
        <f t="shared" si="88"/>
        <v>4042</v>
      </c>
      <c r="O2882" cm="1">
        <f t="array" ref="O2882:R2882">_xlfn.XLOOKUP($B2882,'Raw -orders'!$A:$A,'Raw -orders'!$B:$E)</f>
        <v>840</v>
      </c>
      <c r="P2882">
        <v>29313</v>
      </c>
      <c r="Q2882" s="1">
        <v>44247</v>
      </c>
      <c r="R2882" s="1">
        <v>44267</v>
      </c>
      <c r="S2882" t="str" cm="1">
        <f t="array" ref="S2882:Z2882">_xlfn.XLOOKUP($O2882,'Raw - customers'!$A:$A,'Raw - customers'!$B:$I)</f>
        <v>Ellene Dedam</v>
      </c>
      <c r="T2882" t="str">
        <v>Agender</v>
      </c>
      <c r="U2882">
        <v>25</v>
      </c>
      <c r="V2882" t="str">
        <v>86 Crooks CrescentSuite 269</v>
      </c>
      <c r="W2882">
        <v>9366</v>
      </c>
      <c r="X2882" t="str">
        <v>Islamouth</v>
      </c>
      <c r="Y2882" t="str">
        <v>Western Australia</v>
      </c>
      <c r="Z2882" t="str">
        <v>Australia</v>
      </c>
      <c r="AA2882">
        <v>2</v>
      </c>
      <c r="AB2882" s="3" t="str">
        <f t="shared" si="89"/>
        <v>10 to 20</v>
      </c>
      <c r="AM2882" s="6">
        <v>840</v>
      </c>
      <c r="AN2882" s="6" t="s">
        <v>1377</v>
      </c>
    </row>
    <row r="2883" spans="1:40" x14ac:dyDescent="0.25">
      <c r="A2883">
        <v>2881</v>
      </c>
      <c r="B2883">
        <v>577</v>
      </c>
      <c r="C2883">
        <v>1077</v>
      </c>
      <c r="D2883">
        <v>93</v>
      </c>
      <c r="E2883">
        <v>3</v>
      </c>
      <c r="F2883">
        <v>279</v>
      </c>
      <c r="G2883">
        <v>1</v>
      </c>
      <c r="H2883" t="str">
        <f>VLOOKUP($C2883,'Raw-products'!$A$2:$H$1261,MATCH(H$1,'Raw-products'!$A$1:$H$1,0))</f>
        <v>Trousers</v>
      </c>
      <c r="I2883" t="str">
        <f>VLOOKUP($C2883,'Raw-products'!$A$2:$H$1261,MATCH(I$1,'Raw-products'!$A$1:$H$1,0))</f>
        <v>Joggers</v>
      </c>
      <c r="J2883" t="str">
        <f>VLOOKUP($C2883,'Raw-products'!$A$2:$H$1261,MATCH(J$1,'Raw-products'!$A$1:$H$1,0))</f>
        <v>M</v>
      </c>
      <c r="K2883" t="str">
        <f>VLOOKUP($C2883,'Raw-products'!$A$2:$H$1261,MATCH(K$1,'Raw-products'!$A$1:$H$1,0))</f>
        <v>indigo</v>
      </c>
      <c r="L2883">
        <f>VLOOKUP($C2883,'Raw-products'!$A$2:$H$1261,MATCH(L$1,'Raw-products'!$A$1:$H$1,0))</f>
        <v>94</v>
      </c>
      <c r="M2883">
        <f>VLOOKUP($C2883,'Raw-products'!$A$2:$H$1261,MATCH(M$1,'Raw-products'!$A$1:$H$1,0))</f>
        <v>66</v>
      </c>
      <c r="N2883" s="5">
        <f t="shared" ref="N2883:N2946" si="90">$L2883*$M2883</f>
        <v>6204</v>
      </c>
      <c r="O2883" cm="1">
        <f t="array" ref="O2883:R2883">_xlfn.XLOOKUP($B2883,'Raw -orders'!$A:$A,'Raw -orders'!$B:$E)</f>
        <v>840</v>
      </c>
      <c r="P2883">
        <v>29313</v>
      </c>
      <c r="Q2883" s="1">
        <v>44247</v>
      </c>
      <c r="R2883" s="1">
        <v>44267</v>
      </c>
      <c r="S2883" t="str" cm="1">
        <f t="array" ref="S2883:Z2883">_xlfn.XLOOKUP($O2883,'Raw - customers'!$A:$A,'Raw - customers'!$B:$I)</f>
        <v>Ellene Dedam</v>
      </c>
      <c r="T2883" t="str">
        <v>Agender</v>
      </c>
      <c r="U2883">
        <v>25</v>
      </c>
      <c r="V2883" t="str">
        <v>86 Crooks CrescentSuite 269</v>
      </c>
      <c r="W2883">
        <v>9366</v>
      </c>
      <c r="X2883" t="str">
        <v>Islamouth</v>
      </c>
      <c r="Y2883" t="str">
        <v>Western Australia</v>
      </c>
      <c r="Z2883" t="str">
        <v>Australia</v>
      </c>
      <c r="AA2883">
        <v>2</v>
      </c>
      <c r="AB2883" s="3" t="str">
        <f t="shared" ref="AB2883:AB2946" si="91">IF(AND(DATEDIF($Q2883,$R2883,"D")&gt;0,DATEDIF($Q2883,$R2883,"D")&lt;=10),"0 to 10",IF(AND(DATEDIF($Q2883,$R2883,"D")&gt;10,DATEDIF($Q2883,$R2883,"D")&lt;=20),"10 to 20",IF(AND(DATEDIF($Q2883,$R2883,"D")&gt;20,DATEDIF($Q2883,$R2883,"D")&lt;=30),"20 to 30")))</f>
        <v>10 to 20</v>
      </c>
      <c r="AM2883" s="6">
        <v>840</v>
      </c>
      <c r="AN2883" s="6" t="s">
        <v>1377</v>
      </c>
    </row>
    <row r="2884" spans="1:40" x14ac:dyDescent="0.25">
      <c r="A2884">
        <v>2882</v>
      </c>
      <c r="B2884">
        <v>577</v>
      </c>
      <c r="C2884">
        <v>203</v>
      </c>
      <c r="D2884">
        <v>98</v>
      </c>
      <c r="E2884">
        <v>3</v>
      </c>
      <c r="F2884">
        <v>294</v>
      </c>
      <c r="G2884">
        <v>1</v>
      </c>
      <c r="H2884" t="str">
        <f>VLOOKUP($C2884,'Raw-products'!$A$2:$H$1261,MATCH(H$1,'Raw-products'!$A$1:$H$1,0))</f>
        <v>Shirt</v>
      </c>
      <c r="I2884" t="str">
        <f>VLOOKUP($C2884,'Raw-products'!$A$2:$H$1261,MATCH(I$1,'Raw-products'!$A$1:$H$1,0))</f>
        <v>Camp Collared</v>
      </c>
      <c r="J2884" t="str">
        <f>VLOOKUP($C2884,'Raw-products'!$A$2:$H$1261,MATCH(J$1,'Raw-products'!$A$1:$H$1,0))</f>
        <v>L</v>
      </c>
      <c r="K2884" t="str">
        <f>VLOOKUP($C2884,'Raw-products'!$A$2:$H$1261,MATCH(K$1,'Raw-products'!$A$1:$H$1,0))</f>
        <v>indigo</v>
      </c>
      <c r="L2884">
        <f>VLOOKUP($C2884,'Raw-products'!$A$2:$H$1261,MATCH(L$1,'Raw-products'!$A$1:$H$1,0))</f>
        <v>112</v>
      </c>
      <c r="M2884">
        <f>VLOOKUP($C2884,'Raw-products'!$A$2:$H$1261,MATCH(M$1,'Raw-products'!$A$1:$H$1,0))</f>
        <v>72</v>
      </c>
      <c r="N2884" s="5">
        <f t="shared" si="90"/>
        <v>8064</v>
      </c>
      <c r="O2884" cm="1">
        <f t="array" ref="O2884:R2884">_xlfn.XLOOKUP($B2884,'Raw -orders'!$A:$A,'Raw -orders'!$B:$E)</f>
        <v>840</v>
      </c>
      <c r="P2884">
        <v>29313</v>
      </c>
      <c r="Q2884" s="1">
        <v>44247</v>
      </c>
      <c r="R2884" s="1">
        <v>44267</v>
      </c>
      <c r="S2884" t="str" cm="1">
        <f t="array" ref="S2884:Z2884">_xlfn.XLOOKUP($O2884,'Raw - customers'!$A:$A,'Raw - customers'!$B:$I)</f>
        <v>Ellene Dedam</v>
      </c>
      <c r="T2884" t="str">
        <v>Agender</v>
      </c>
      <c r="U2884">
        <v>25</v>
      </c>
      <c r="V2884" t="str">
        <v>86 Crooks CrescentSuite 269</v>
      </c>
      <c r="W2884">
        <v>9366</v>
      </c>
      <c r="X2884" t="str">
        <v>Islamouth</v>
      </c>
      <c r="Y2884" t="str">
        <v>Western Australia</v>
      </c>
      <c r="Z2884" t="str">
        <v>Australia</v>
      </c>
      <c r="AA2884">
        <v>2</v>
      </c>
      <c r="AB2884" s="3" t="str">
        <f t="shared" si="91"/>
        <v>10 to 20</v>
      </c>
      <c r="AM2884" s="6">
        <v>840</v>
      </c>
      <c r="AN2884" s="6" t="s">
        <v>1377</v>
      </c>
    </row>
    <row r="2885" spans="1:40" x14ac:dyDescent="0.25">
      <c r="A2885">
        <v>2883</v>
      </c>
      <c r="B2885">
        <v>577</v>
      </c>
      <c r="C2885">
        <v>761</v>
      </c>
      <c r="D2885">
        <v>109</v>
      </c>
      <c r="E2885">
        <v>2</v>
      </c>
      <c r="F2885">
        <v>218</v>
      </c>
      <c r="G2885">
        <v>1</v>
      </c>
      <c r="H2885" t="str">
        <f>VLOOKUP($C2885,'Raw-products'!$A$2:$H$1261,MATCH(H$1,'Raw-products'!$A$1:$H$1,0))</f>
        <v>Jacket</v>
      </c>
      <c r="I2885" t="str">
        <f>VLOOKUP($C2885,'Raw-products'!$A$2:$H$1261,MATCH(I$1,'Raw-products'!$A$1:$H$1,0))</f>
        <v>Peacoat</v>
      </c>
      <c r="J2885" t="str">
        <f>VLOOKUP($C2885,'Raw-products'!$A$2:$H$1261,MATCH(J$1,'Raw-products'!$A$1:$H$1,0))</f>
        <v>S</v>
      </c>
      <c r="K2885" t="str">
        <f>VLOOKUP($C2885,'Raw-products'!$A$2:$H$1261,MATCH(K$1,'Raw-products'!$A$1:$H$1,0))</f>
        <v>indigo</v>
      </c>
      <c r="L2885">
        <f>VLOOKUP($C2885,'Raw-products'!$A$2:$H$1261,MATCH(L$1,'Raw-products'!$A$1:$H$1,0))</f>
        <v>102</v>
      </c>
      <c r="M2885">
        <f>VLOOKUP($C2885,'Raw-products'!$A$2:$H$1261,MATCH(M$1,'Raw-products'!$A$1:$H$1,0))</f>
        <v>49</v>
      </c>
      <c r="N2885" s="5">
        <f t="shared" si="90"/>
        <v>4998</v>
      </c>
      <c r="O2885" cm="1">
        <f t="array" ref="O2885:R2885">_xlfn.XLOOKUP($B2885,'Raw -orders'!$A:$A,'Raw -orders'!$B:$E)</f>
        <v>840</v>
      </c>
      <c r="P2885">
        <v>29313</v>
      </c>
      <c r="Q2885" s="1">
        <v>44247</v>
      </c>
      <c r="R2885" s="1">
        <v>44267</v>
      </c>
      <c r="S2885" t="str" cm="1">
        <f t="array" ref="S2885:Z2885">_xlfn.XLOOKUP($O2885,'Raw - customers'!$A:$A,'Raw - customers'!$B:$I)</f>
        <v>Ellene Dedam</v>
      </c>
      <c r="T2885" t="str">
        <v>Agender</v>
      </c>
      <c r="U2885">
        <v>25</v>
      </c>
      <c r="V2885" t="str">
        <v>86 Crooks CrescentSuite 269</v>
      </c>
      <c r="W2885">
        <v>9366</v>
      </c>
      <c r="X2885" t="str">
        <v>Islamouth</v>
      </c>
      <c r="Y2885" t="str">
        <v>Western Australia</v>
      </c>
      <c r="Z2885" t="str">
        <v>Australia</v>
      </c>
      <c r="AA2885">
        <v>2</v>
      </c>
      <c r="AB2885" s="3" t="str">
        <f t="shared" si="91"/>
        <v>10 to 20</v>
      </c>
      <c r="AM2885" s="6">
        <v>840</v>
      </c>
      <c r="AN2885" s="6" t="s">
        <v>1377</v>
      </c>
    </row>
    <row r="2886" spans="1:40" x14ac:dyDescent="0.25">
      <c r="A2886">
        <v>2884</v>
      </c>
      <c r="B2886">
        <v>578</v>
      </c>
      <c r="C2886">
        <v>478</v>
      </c>
      <c r="D2886">
        <v>118</v>
      </c>
      <c r="E2886">
        <v>2</v>
      </c>
      <c r="F2886">
        <v>236</v>
      </c>
      <c r="G2886">
        <v>1</v>
      </c>
      <c r="H2886" t="str">
        <f>VLOOKUP($C2886,'Raw-products'!$A$2:$H$1261,MATCH(H$1,'Raw-products'!$A$1:$H$1,0))</f>
        <v>Jacket</v>
      </c>
      <c r="I2886" t="str">
        <f>VLOOKUP($C2886,'Raw-products'!$A$2:$H$1261,MATCH(I$1,'Raw-products'!$A$1:$H$1,0))</f>
        <v>Puffer</v>
      </c>
      <c r="J2886" t="str">
        <f>VLOOKUP($C2886,'Raw-products'!$A$2:$H$1261,MATCH(J$1,'Raw-products'!$A$1:$H$1,0))</f>
        <v>L</v>
      </c>
      <c r="K2886" t="str">
        <f>VLOOKUP($C2886,'Raw-products'!$A$2:$H$1261,MATCH(K$1,'Raw-products'!$A$1:$H$1,0))</f>
        <v>blue</v>
      </c>
      <c r="L2886">
        <f>VLOOKUP($C2886,'Raw-products'!$A$2:$H$1261,MATCH(L$1,'Raw-products'!$A$1:$H$1,0))</f>
        <v>110</v>
      </c>
      <c r="M2886">
        <f>VLOOKUP($C2886,'Raw-products'!$A$2:$H$1261,MATCH(M$1,'Raw-products'!$A$1:$H$1,0))</f>
        <v>48</v>
      </c>
      <c r="N2886" s="5">
        <f t="shared" si="90"/>
        <v>5280</v>
      </c>
      <c r="O2886" cm="1">
        <f t="array" ref="O2886:R2886">_xlfn.XLOOKUP($B2886,'Raw -orders'!$A:$A,'Raw -orders'!$B:$E)</f>
        <v>926</v>
      </c>
      <c r="P2886">
        <v>44312</v>
      </c>
      <c r="Q2886" s="1">
        <v>44325</v>
      </c>
      <c r="R2886" s="1">
        <v>44328</v>
      </c>
      <c r="S2886" t="str" cm="1">
        <f t="array" ref="S2886:Z2886">_xlfn.XLOOKUP($O2886,'Raw - customers'!$A:$A,'Raw - customers'!$B:$I)</f>
        <v>Vittorio Rosenstengel</v>
      </c>
      <c r="T2886" t="str">
        <v>Genderqueer</v>
      </c>
      <c r="U2886">
        <v>68</v>
      </c>
      <c r="V2886" t="str">
        <v>5855 Isaac RunApt. 434</v>
      </c>
      <c r="W2886">
        <v>3662</v>
      </c>
      <c r="X2886" t="str">
        <v>East Jasper</v>
      </c>
      <c r="Y2886" t="str">
        <v>Northern Territory</v>
      </c>
      <c r="Z2886" t="str">
        <v>Australia</v>
      </c>
      <c r="AA2886">
        <v>5</v>
      </c>
      <c r="AB2886" s="3" t="str">
        <f t="shared" si="91"/>
        <v>0 to 10</v>
      </c>
      <c r="AM2886" s="6">
        <v>926</v>
      </c>
      <c r="AN2886" s="6" t="s">
        <v>1339</v>
      </c>
    </row>
    <row r="2887" spans="1:40" x14ac:dyDescent="0.25">
      <c r="A2887">
        <v>2885</v>
      </c>
      <c r="B2887">
        <v>578</v>
      </c>
      <c r="C2887">
        <v>442</v>
      </c>
      <c r="D2887">
        <v>107</v>
      </c>
      <c r="E2887">
        <v>2</v>
      </c>
      <c r="F2887">
        <v>214</v>
      </c>
      <c r="G2887">
        <v>1</v>
      </c>
      <c r="H2887" t="str">
        <f>VLOOKUP($C2887,'Raw-products'!$A$2:$H$1261,MATCH(H$1,'Raw-products'!$A$1:$H$1,0))</f>
        <v>Jacket</v>
      </c>
      <c r="I2887" t="str">
        <f>VLOOKUP($C2887,'Raw-products'!$A$2:$H$1261,MATCH(I$1,'Raw-products'!$A$1:$H$1,0))</f>
        <v>Denim</v>
      </c>
      <c r="J2887" t="str">
        <f>VLOOKUP($C2887,'Raw-products'!$A$2:$H$1261,MATCH(J$1,'Raw-products'!$A$1:$H$1,0))</f>
        <v>M</v>
      </c>
      <c r="K2887" t="str">
        <f>VLOOKUP($C2887,'Raw-products'!$A$2:$H$1261,MATCH(K$1,'Raw-products'!$A$1:$H$1,0))</f>
        <v>blue</v>
      </c>
      <c r="L2887">
        <f>VLOOKUP($C2887,'Raw-products'!$A$2:$H$1261,MATCH(L$1,'Raw-products'!$A$1:$H$1,0))</f>
        <v>92</v>
      </c>
      <c r="M2887">
        <f>VLOOKUP($C2887,'Raw-products'!$A$2:$H$1261,MATCH(M$1,'Raw-products'!$A$1:$H$1,0))</f>
        <v>61</v>
      </c>
      <c r="N2887" s="5">
        <f t="shared" si="90"/>
        <v>5612</v>
      </c>
      <c r="O2887" cm="1">
        <f t="array" ref="O2887:R2887">_xlfn.XLOOKUP($B2887,'Raw -orders'!$A:$A,'Raw -orders'!$B:$E)</f>
        <v>926</v>
      </c>
      <c r="P2887">
        <v>44312</v>
      </c>
      <c r="Q2887" s="1">
        <v>44325</v>
      </c>
      <c r="R2887" s="1">
        <v>44328</v>
      </c>
      <c r="S2887" t="str" cm="1">
        <f t="array" ref="S2887:Z2887">_xlfn.XLOOKUP($O2887,'Raw - customers'!$A:$A,'Raw - customers'!$B:$I)</f>
        <v>Vittorio Rosenstengel</v>
      </c>
      <c r="T2887" t="str">
        <v>Genderqueer</v>
      </c>
      <c r="U2887">
        <v>68</v>
      </c>
      <c r="V2887" t="str">
        <v>5855 Isaac RunApt. 434</v>
      </c>
      <c r="W2887">
        <v>3662</v>
      </c>
      <c r="X2887" t="str">
        <v>East Jasper</v>
      </c>
      <c r="Y2887" t="str">
        <v>Northern Territory</v>
      </c>
      <c r="Z2887" t="str">
        <v>Australia</v>
      </c>
      <c r="AA2887">
        <v>5</v>
      </c>
      <c r="AB2887" s="3" t="str">
        <f t="shared" si="91"/>
        <v>0 to 10</v>
      </c>
      <c r="AM2887" s="6">
        <v>926</v>
      </c>
      <c r="AN2887" s="6" t="s">
        <v>1339</v>
      </c>
    </row>
    <row r="2888" spans="1:40" x14ac:dyDescent="0.25">
      <c r="A2888">
        <v>2886</v>
      </c>
      <c r="B2888">
        <v>578</v>
      </c>
      <c r="C2888">
        <v>987</v>
      </c>
      <c r="D2888">
        <v>106</v>
      </c>
      <c r="E2888">
        <v>1</v>
      </c>
      <c r="F2888">
        <v>106</v>
      </c>
      <c r="G2888">
        <v>1</v>
      </c>
      <c r="H2888" t="str">
        <f>VLOOKUP($C2888,'Raw-products'!$A$2:$H$1261,MATCH(H$1,'Raw-products'!$A$1:$H$1,0))</f>
        <v>Trousers</v>
      </c>
      <c r="I2888" t="str">
        <f>VLOOKUP($C2888,'Raw-products'!$A$2:$H$1261,MATCH(I$1,'Raw-products'!$A$1:$H$1,0))</f>
        <v>Wool</v>
      </c>
      <c r="J2888" t="str">
        <f>VLOOKUP($C2888,'Raw-products'!$A$2:$H$1261,MATCH(J$1,'Raw-products'!$A$1:$H$1,0))</f>
        <v>M</v>
      </c>
      <c r="K2888" t="str">
        <f>VLOOKUP($C2888,'Raw-products'!$A$2:$H$1261,MATCH(K$1,'Raw-products'!$A$1:$H$1,0))</f>
        <v>orange</v>
      </c>
      <c r="L2888">
        <f>VLOOKUP($C2888,'Raw-products'!$A$2:$H$1261,MATCH(L$1,'Raw-products'!$A$1:$H$1,0))</f>
        <v>111</v>
      </c>
      <c r="M2888">
        <f>VLOOKUP($C2888,'Raw-products'!$A$2:$H$1261,MATCH(M$1,'Raw-products'!$A$1:$H$1,0))</f>
        <v>75</v>
      </c>
      <c r="N2888" s="5">
        <f t="shared" si="90"/>
        <v>8325</v>
      </c>
      <c r="O2888" cm="1">
        <f t="array" ref="O2888:R2888">_xlfn.XLOOKUP($B2888,'Raw -orders'!$A:$A,'Raw -orders'!$B:$E)</f>
        <v>926</v>
      </c>
      <c r="P2888">
        <v>44312</v>
      </c>
      <c r="Q2888" s="1">
        <v>44325</v>
      </c>
      <c r="R2888" s="1">
        <v>44328</v>
      </c>
      <c r="S2888" t="str" cm="1">
        <f t="array" ref="S2888:Z2888">_xlfn.XLOOKUP($O2888,'Raw - customers'!$A:$A,'Raw - customers'!$B:$I)</f>
        <v>Vittorio Rosenstengel</v>
      </c>
      <c r="T2888" t="str">
        <v>Genderqueer</v>
      </c>
      <c r="U2888">
        <v>68</v>
      </c>
      <c r="V2888" t="str">
        <v>5855 Isaac RunApt. 434</v>
      </c>
      <c r="W2888">
        <v>3662</v>
      </c>
      <c r="X2888" t="str">
        <v>East Jasper</v>
      </c>
      <c r="Y2888" t="str">
        <v>Northern Territory</v>
      </c>
      <c r="Z2888" t="str">
        <v>Australia</v>
      </c>
      <c r="AA2888">
        <v>5</v>
      </c>
      <c r="AB2888" s="3" t="str">
        <f t="shared" si="91"/>
        <v>0 to 10</v>
      </c>
      <c r="AM2888" s="6">
        <v>926</v>
      </c>
      <c r="AN2888" s="6" t="s">
        <v>1339</v>
      </c>
    </row>
    <row r="2889" spans="1:40" x14ac:dyDescent="0.25">
      <c r="A2889">
        <v>2887</v>
      </c>
      <c r="B2889">
        <v>578</v>
      </c>
      <c r="C2889">
        <v>115</v>
      </c>
      <c r="D2889">
        <v>92</v>
      </c>
      <c r="E2889">
        <v>2</v>
      </c>
      <c r="F2889">
        <v>184</v>
      </c>
      <c r="G2889">
        <v>1</v>
      </c>
      <c r="H2889" t="str">
        <f>VLOOKUP($C2889,'Raw-products'!$A$2:$H$1261,MATCH(H$1,'Raw-products'!$A$1:$H$1,0))</f>
        <v>Shirt</v>
      </c>
      <c r="I2889" t="str">
        <f>VLOOKUP($C2889,'Raw-products'!$A$2:$H$1261,MATCH(I$1,'Raw-products'!$A$1:$H$1,0))</f>
        <v>Denim</v>
      </c>
      <c r="J2889" t="str">
        <f>VLOOKUP($C2889,'Raw-products'!$A$2:$H$1261,MATCH(J$1,'Raw-products'!$A$1:$H$1,0))</f>
        <v>XS</v>
      </c>
      <c r="K2889" t="str">
        <f>VLOOKUP($C2889,'Raw-products'!$A$2:$H$1261,MATCH(K$1,'Raw-products'!$A$1:$H$1,0))</f>
        <v>yellow</v>
      </c>
      <c r="L2889">
        <f>VLOOKUP($C2889,'Raw-products'!$A$2:$H$1261,MATCH(L$1,'Raw-products'!$A$1:$H$1,0))</f>
        <v>115</v>
      </c>
      <c r="M2889">
        <f>VLOOKUP($C2889,'Raw-products'!$A$2:$H$1261,MATCH(M$1,'Raw-products'!$A$1:$H$1,0))</f>
        <v>54</v>
      </c>
      <c r="N2889" s="5">
        <f t="shared" si="90"/>
        <v>6210</v>
      </c>
      <c r="O2889" cm="1">
        <f t="array" ref="O2889:R2889">_xlfn.XLOOKUP($B2889,'Raw -orders'!$A:$A,'Raw -orders'!$B:$E)</f>
        <v>926</v>
      </c>
      <c r="P2889">
        <v>44312</v>
      </c>
      <c r="Q2889" s="1">
        <v>44325</v>
      </c>
      <c r="R2889" s="1">
        <v>44328</v>
      </c>
      <c r="S2889" t="str" cm="1">
        <f t="array" ref="S2889:Z2889">_xlfn.XLOOKUP($O2889,'Raw - customers'!$A:$A,'Raw - customers'!$B:$I)</f>
        <v>Vittorio Rosenstengel</v>
      </c>
      <c r="T2889" t="str">
        <v>Genderqueer</v>
      </c>
      <c r="U2889">
        <v>68</v>
      </c>
      <c r="V2889" t="str">
        <v>5855 Isaac RunApt. 434</v>
      </c>
      <c r="W2889">
        <v>3662</v>
      </c>
      <c r="X2889" t="str">
        <v>East Jasper</v>
      </c>
      <c r="Y2889" t="str">
        <v>Northern Territory</v>
      </c>
      <c r="Z2889" t="str">
        <v>Australia</v>
      </c>
      <c r="AA2889">
        <v>5</v>
      </c>
      <c r="AB2889" s="3" t="str">
        <f t="shared" si="91"/>
        <v>0 to 10</v>
      </c>
      <c r="AM2889" s="6">
        <v>926</v>
      </c>
      <c r="AN2889" s="6" t="s">
        <v>1339</v>
      </c>
    </row>
    <row r="2890" spans="1:40" x14ac:dyDescent="0.25">
      <c r="A2890">
        <v>2888</v>
      </c>
      <c r="B2890">
        <v>578</v>
      </c>
      <c r="C2890">
        <v>904</v>
      </c>
      <c r="D2890">
        <v>94</v>
      </c>
      <c r="E2890">
        <v>1</v>
      </c>
      <c r="F2890">
        <v>94</v>
      </c>
      <c r="G2890">
        <v>1</v>
      </c>
      <c r="H2890" t="str">
        <f>VLOOKUP($C2890,'Raw-products'!$A$2:$H$1261,MATCH(H$1,'Raw-products'!$A$1:$H$1,0))</f>
        <v>Trousers</v>
      </c>
      <c r="I2890" t="str">
        <f>VLOOKUP($C2890,'Raw-products'!$A$2:$H$1261,MATCH(I$1,'Raw-products'!$A$1:$H$1,0))</f>
        <v>Cords</v>
      </c>
      <c r="J2890" t="str">
        <f>VLOOKUP($C2890,'Raw-products'!$A$2:$H$1261,MATCH(J$1,'Raw-products'!$A$1:$H$1,0))</f>
        <v>XL</v>
      </c>
      <c r="K2890" t="str">
        <f>VLOOKUP($C2890,'Raw-products'!$A$2:$H$1261,MATCH(K$1,'Raw-products'!$A$1:$H$1,0))</f>
        <v>indigo</v>
      </c>
      <c r="L2890">
        <f>VLOOKUP($C2890,'Raw-products'!$A$2:$H$1261,MATCH(L$1,'Raw-products'!$A$1:$H$1,0))</f>
        <v>113</v>
      </c>
      <c r="M2890">
        <f>VLOOKUP($C2890,'Raw-products'!$A$2:$H$1261,MATCH(M$1,'Raw-products'!$A$1:$H$1,0))</f>
        <v>70</v>
      </c>
      <c r="N2890" s="5">
        <f t="shared" si="90"/>
        <v>7910</v>
      </c>
      <c r="O2890" cm="1">
        <f t="array" ref="O2890:R2890">_xlfn.XLOOKUP($B2890,'Raw -orders'!$A:$A,'Raw -orders'!$B:$E)</f>
        <v>926</v>
      </c>
      <c r="P2890">
        <v>44312</v>
      </c>
      <c r="Q2890" s="1">
        <v>44325</v>
      </c>
      <c r="R2890" s="1">
        <v>44328</v>
      </c>
      <c r="S2890" t="str" cm="1">
        <f t="array" ref="S2890:Z2890">_xlfn.XLOOKUP($O2890,'Raw - customers'!$A:$A,'Raw - customers'!$B:$I)</f>
        <v>Vittorio Rosenstengel</v>
      </c>
      <c r="T2890" t="str">
        <v>Genderqueer</v>
      </c>
      <c r="U2890">
        <v>68</v>
      </c>
      <c r="V2890" t="str">
        <v>5855 Isaac RunApt. 434</v>
      </c>
      <c r="W2890">
        <v>3662</v>
      </c>
      <c r="X2890" t="str">
        <v>East Jasper</v>
      </c>
      <c r="Y2890" t="str">
        <v>Northern Territory</v>
      </c>
      <c r="Z2890" t="str">
        <v>Australia</v>
      </c>
      <c r="AA2890">
        <v>5</v>
      </c>
      <c r="AB2890" s="3" t="str">
        <f t="shared" si="91"/>
        <v>0 to 10</v>
      </c>
      <c r="AM2890" s="6">
        <v>926</v>
      </c>
      <c r="AN2890" s="6" t="s">
        <v>1339</v>
      </c>
    </row>
    <row r="2891" spans="1:40" x14ac:dyDescent="0.25">
      <c r="A2891">
        <v>2889</v>
      </c>
      <c r="B2891">
        <v>578</v>
      </c>
      <c r="C2891">
        <v>1072</v>
      </c>
      <c r="D2891">
        <v>93</v>
      </c>
      <c r="E2891">
        <v>2</v>
      </c>
      <c r="F2891">
        <v>186</v>
      </c>
      <c r="G2891">
        <v>1</v>
      </c>
      <c r="H2891" t="str">
        <f>VLOOKUP($C2891,'Raw-products'!$A$2:$H$1261,MATCH(H$1,'Raw-products'!$A$1:$H$1,0))</f>
        <v>Trousers</v>
      </c>
      <c r="I2891" t="str">
        <f>VLOOKUP($C2891,'Raw-products'!$A$2:$H$1261,MATCH(I$1,'Raw-products'!$A$1:$H$1,0))</f>
        <v>Joggers</v>
      </c>
      <c r="J2891" t="str">
        <f>VLOOKUP($C2891,'Raw-products'!$A$2:$H$1261,MATCH(J$1,'Raw-products'!$A$1:$H$1,0))</f>
        <v>M</v>
      </c>
      <c r="K2891" t="str">
        <f>VLOOKUP($C2891,'Raw-products'!$A$2:$H$1261,MATCH(K$1,'Raw-products'!$A$1:$H$1,0))</f>
        <v>blue</v>
      </c>
      <c r="L2891">
        <f>VLOOKUP($C2891,'Raw-products'!$A$2:$H$1261,MATCH(L$1,'Raw-products'!$A$1:$H$1,0))</f>
        <v>94</v>
      </c>
      <c r="M2891">
        <f>VLOOKUP($C2891,'Raw-products'!$A$2:$H$1261,MATCH(M$1,'Raw-products'!$A$1:$H$1,0))</f>
        <v>78</v>
      </c>
      <c r="N2891" s="5">
        <f t="shared" si="90"/>
        <v>7332</v>
      </c>
      <c r="O2891" cm="1">
        <f t="array" ref="O2891:R2891">_xlfn.XLOOKUP($B2891,'Raw -orders'!$A:$A,'Raw -orders'!$B:$E)</f>
        <v>926</v>
      </c>
      <c r="P2891">
        <v>44312</v>
      </c>
      <c r="Q2891" s="1">
        <v>44325</v>
      </c>
      <c r="R2891" s="1">
        <v>44328</v>
      </c>
      <c r="S2891" t="str" cm="1">
        <f t="array" ref="S2891:Z2891">_xlfn.XLOOKUP($O2891,'Raw - customers'!$A:$A,'Raw - customers'!$B:$I)</f>
        <v>Vittorio Rosenstengel</v>
      </c>
      <c r="T2891" t="str">
        <v>Genderqueer</v>
      </c>
      <c r="U2891">
        <v>68</v>
      </c>
      <c r="V2891" t="str">
        <v>5855 Isaac RunApt. 434</v>
      </c>
      <c r="W2891">
        <v>3662</v>
      </c>
      <c r="X2891" t="str">
        <v>East Jasper</v>
      </c>
      <c r="Y2891" t="str">
        <v>Northern Territory</v>
      </c>
      <c r="Z2891" t="str">
        <v>Australia</v>
      </c>
      <c r="AA2891">
        <v>5</v>
      </c>
      <c r="AB2891" s="3" t="str">
        <f t="shared" si="91"/>
        <v>0 to 10</v>
      </c>
      <c r="AM2891" s="6">
        <v>926</v>
      </c>
      <c r="AN2891" s="6" t="s">
        <v>1339</v>
      </c>
    </row>
    <row r="2892" spans="1:40" x14ac:dyDescent="0.25">
      <c r="A2892">
        <v>2890</v>
      </c>
      <c r="B2892">
        <v>578</v>
      </c>
      <c r="C2892">
        <v>784</v>
      </c>
      <c r="D2892">
        <v>91</v>
      </c>
      <c r="E2892">
        <v>3</v>
      </c>
      <c r="F2892">
        <v>273</v>
      </c>
      <c r="G2892">
        <v>1</v>
      </c>
      <c r="H2892" t="str">
        <f>VLOOKUP($C2892,'Raw-products'!$A$2:$H$1261,MATCH(H$1,'Raw-products'!$A$1:$H$1,0))</f>
        <v>Jacket</v>
      </c>
      <c r="I2892" t="str">
        <f>VLOOKUP($C2892,'Raw-products'!$A$2:$H$1261,MATCH(I$1,'Raw-products'!$A$1:$H$1,0))</f>
        <v>Pullover</v>
      </c>
      <c r="J2892" t="str">
        <f>VLOOKUP($C2892,'Raw-products'!$A$2:$H$1261,MATCH(J$1,'Raw-products'!$A$1:$H$1,0))</f>
        <v>XL</v>
      </c>
      <c r="K2892" t="str">
        <f>VLOOKUP($C2892,'Raw-products'!$A$2:$H$1261,MATCH(K$1,'Raw-products'!$A$1:$H$1,0))</f>
        <v>yellow</v>
      </c>
      <c r="L2892">
        <f>VLOOKUP($C2892,'Raw-products'!$A$2:$H$1261,MATCH(L$1,'Raw-products'!$A$1:$H$1,0))</f>
        <v>114</v>
      </c>
      <c r="M2892">
        <f>VLOOKUP($C2892,'Raw-products'!$A$2:$H$1261,MATCH(M$1,'Raw-products'!$A$1:$H$1,0))</f>
        <v>67</v>
      </c>
      <c r="N2892" s="5">
        <f t="shared" si="90"/>
        <v>7638</v>
      </c>
      <c r="O2892" cm="1">
        <f t="array" ref="O2892:R2892">_xlfn.XLOOKUP($B2892,'Raw -orders'!$A:$A,'Raw -orders'!$B:$E)</f>
        <v>926</v>
      </c>
      <c r="P2892">
        <v>44312</v>
      </c>
      <c r="Q2892" s="1">
        <v>44325</v>
      </c>
      <c r="R2892" s="1">
        <v>44328</v>
      </c>
      <c r="S2892" t="str" cm="1">
        <f t="array" ref="S2892:Z2892">_xlfn.XLOOKUP($O2892,'Raw - customers'!$A:$A,'Raw - customers'!$B:$I)</f>
        <v>Vittorio Rosenstengel</v>
      </c>
      <c r="T2892" t="str">
        <v>Genderqueer</v>
      </c>
      <c r="U2892">
        <v>68</v>
      </c>
      <c r="V2892" t="str">
        <v>5855 Isaac RunApt. 434</v>
      </c>
      <c r="W2892">
        <v>3662</v>
      </c>
      <c r="X2892" t="str">
        <v>East Jasper</v>
      </c>
      <c r="Y2892" t="str">
        <v>Northern Territory</v>
      </c>
      <c r="Z2892" t="str">
        <v>Australia</v>
      </c>
      <c r="AA2892">
        <v>5</v>
      </c>
      <c r="AB2892" s="3" t="str">
        <f t="shared" si="91"/>
        <v>0 to 10</v>
      </c>
      <c r="AM2892" s="6">
        <v>926</v>
      </c>
      <c r="AN2892" s="6" t="s">
        <v>1339</v>
      </c>
    </row>
    <row r="2893" spans="1:40" x14ac:dyDescent="0.25">
      <c r="A2893">
        <v>2891</v>
      </c>
      <c r="B2893">
        <v>578</v>
      </c>
      <c r="C2893">
        <v>797</v>
      </c>
      <c r="D2893">
        <v>91</v>
      </c>
      <c r="E2893">
        <v>1</v>
      </c>
      <c r="F2893">
        <v>91</v>
      </c>
      <c r="G2893">
        <v>1</v>
      </c>
      <c r="H2893" t="str">
        <f>VLOOKUP($C2893,'Raw-products'!$A$2:$H$1261,MATCH(H$1,'Raw-products'!$A$1:$H$1,0))</f>
        <v>Jacket</v>
      </c>
      <c r="I2893" t="str">
        <f>VLOOKUP($C2893,'Raw-products'!$A$2:$H$1261,MATCH(I$1,'Raw-products'!$A$1:$H$1,0))</f>
        <v>Pullover</v>
      </c>
      <c r="J2893" t="str">
        <f>VLOOKUP($C2893,'Raw-products'!$A$2:$H$1261,MATCH(J$1,'Raw-products'!$A$1:$H$1,0))</f>
        <v>M</v>
      </c>
      <c r="K2893" t="str">
        <f>VLOOKUP($C2893,'Raw-products'!$A$2:$H$1261,MATCH(K$1,'Raw-products'!$A$1:$H$1,0))</f>
        <v>indigo</v>
      </c>
      <c r="L2893">
        <f>VLOOKUP($C2893,'Raw-products'!$A$2:$H$1261,MATCH(L$1,'Raw-products'!$A$1:$H$1,0))</f>
        <v>114</v>
      </c>
      <c r="M2893">
        <f>VLOOKUP($C2893,'Raw-products'!$A$2:$H$1261,MATCH(M$1,'Raw-products'!$A$1:$H$1,0))</f>
        <v>72</v>
      </c>
      <c r="N2893" s="5">
        <f t="shared" si="90"/>
        <v>8208</v>
      </c>
      <c r="O2893" cm="1">
        <f t="array" ref="O2893:R2893">_xlfn.XLOOKUP($B2893,'Raw -orders'!$A:$A,'Raw -orders'!$B:$E)</f>
        <v>926</v>
      </c>
      <c r="P2893">
        <v>44312</v>
      </c>
      <c r="Q2893" s="1">
        <v>44325</v>
      </c>
      <c r="R2893" s="1">
        <v>44328</v>
      </c>
      <c r="S2893" t="str" cm="1">
        <f t="array" ref="S2893:Z2893">_xlfn.XLOOKUP($O2893,'Raw - customers'!$A:$A,'Raw - customers'!$B:$I)</f>
        <v>Vittorio Rosenstengel</v>
      </c>
      <c r="T2893" t="str">
        <v>Genderqueer</v>
      </c>
      <c r="U2893">
        <v>68</v>
      </c>
      <c r="V2893" t="str">
        <v>5855 Isaac RunApt. 434</v>
      </c>
      <c r="W2893">
        <v>3662</v>
      </c>
      <c r="X2893" t="str">
        <v>East Jasper</v>
      </c>
      <c r="Y2893" t="str">
        <v>Northern Territory</v>
      </c>
      <c r="Z2893" t="str">
        <v>Australia</v>
      </c>
      <c r="AA2893">
        <v>5</v>
      </c>
      <c r="AB2893" s="3" t="str">
        <f t="shared" si="91"/>
        <v>0 to 10</v>
      </c>
      <c r="AM2893" s="6">
        <v>926</v>
      </c>
      <c r="AN2893" s="6" t="s">
        <v>1339</v>
      </c>
    </row>
    <row r="2894" spans="1:40" x14ac:dyDescent="0.25">
      <c r="A2894">
        <v>2892</v>
      </c>
      <c r="B2894">
        <v>578</v>
      </c>
      <c r="C2894">
        <v>1127</v>
      </c>
      <c r="D2894">
        <v>102</v>
      </c>
      <c r="E2894">
        <v>1</v>
      </c>
      <c r="F2894">
        <v>102</v>
      </c>
      <c r="G2894">
        <v>1</v>
      </c>
      <c r="H2894" t="str">
        <f>VLOOKUP($C2894,'Raw-products'!$A$2:$H$1261,MATCH(H$1,'Raw-products'!$A$1:$H$1,0))</f>
        <v>Trousers</v>
      </c>
      <c r="I2894" t="str">
        <f>VLOOKUP($C2894,'Raw-products'!$A$2:$H$1261,MATCH(I$1,'Raw-products'!$A$1:$H$1,0))</f>
        <v>Cargo Pants</v>
      </c>
      <c r="J2894" t="str">
        <f>VLOOKUP($C2894,'Raw-products'!$A$2:$H$1261,MATCH(J$1,'Raw-products'!$A$1:$H$1,0))</f>
        <v>M</v>
      </c>
      <c r="K2894" t="str">
        <f>VLOOKUP($C2894,'Raw-products'!$A$2:$H$1261,MATCH(K$1,'Raw-products'!$A$1:$H$1,0))</f>
        <v>orange</v>
      </c>
      <c r="L2894">
        <f>VLOOKUP($C2894,'Raw-products'!$A$2:$H$1261,MATCH(L$1,'Raw-products'!$A$1:$H$1,0))</f>
        <v>106</v>
      </c>
      <c r="M2894">
        <f>VLOOKUP($C2894,'Raw-products'!$A$2:$H$1261,MATCH(M$1,'Raw-products'!$A$1:$H$1,0))</f>
        <v>51</v>
      </c>
      <c r="N2894" s="5">
        <f t="shared" si="90"/>
        <v>5406</v>
      </c>
      <c r="O2894" cm="1">
        <f t="array" ref="O2894:R2894">_xlfn.XLOOKUP($B2894,'Raw -orders'!$A:$A,'Raw -orders'!$B:$E)</f>
        <v>926</v>
      </c>
      <c r="P2894">
        <v>44312</v>
      </c>
      <c r="Q2894" s="1">
        <v>44325</v>
      </c>
      <c r="R2894" s="1">
        <v>44328</v>
      </c>
      <c r="S2894" t="str" cm="1">
        <f t="array" ref="S2894:Z2894">_xlfn.XLOOKUP($O2894,'Raw - customers'!$A:$A,'Raw - customers'!$B:$I)</f>
        <v>Vittorio Rosenstengel</v>
      </c>
      <c r="T2894" t="str">
        <v>Genderqueer</v>
      </c>
      <c r="U2894">
        <v>68</v>
      </c>
      <c r="V2894" t="str">
        <v>5855 Isaac RunApt. 434</v>
      </c>
      <c r="W2894">
        <v>3662</v>
      </c>
      <c r="X2894" t="str">
        <v>East Jasper</v>
      </c>
      <c r="Y2894" t="str">
        <v>Northern Territory</v>
      </c>
      <c r="Z2894" t="str">
        <v>Australia</v>
      </c>
      <c r="AA2894">
        <v>5</v>
      </c>
      <c r="AB2894" s="3" t="str">
        <f t="shared" si="91"/>
        <v>0 to 10</v>
      </c>
      <c r="AM2894" s="6">
        <v>926</v>
      </c>
      <c r="AN2894" s="6" t="s">
        <v>1339</v>
      </c>
    </row>
    <row r="2895" spans="1:40" x14ac:dyDescent="0.25">
      <c r="A2895">
        <v>2893</v>
      </c>
      <c r="B2895">
        <v>578</v>
      </c>
      <c r="C2895">
        <v>892</v>
      </c>
      <c r="D2895">
        <v>94</v>
      </c>
      <c r="E2895">
        <v>3</v>
      </c>
      <c r="F2895">
        <v>282</v>
      </c>
      <c r="G2895">
        <v>1</v>
      </c>
      <c r="H2895" t="str">
        <f>VLOOKUP($C2895,'Raw-products'!$A$2:$H$1261,MATCH(H$1,'Raw-products'!$A$1:$H$1,0))</f>
        <v>Trousers</v>
      </c>
      <c r="I2895" t="str">
        <f>VLOOKUP($C2895,'Raw-products'!$A$2:$H$1261,MATCH(I$1,'Raw-products'!$A$1:$H$1,0))</f>
        <v>Cords</v>
      </c>
      <c r="J2895" t="str">
        <f>VLOOKUP($C2895,'Raw-products'!$A$2:$H$1261,MATCH(J$1,'Raw-products'!$A$1:$H$1,0))</f>
        <v>M</v>
      </c>
      <c r="K2895" t="str">
        <f>VLOOKUP($C2895,'Raw-products'!$A$2:$H$1261,MATCH(K$1,'Raw-products'!$A$1:$H$1,0))</f>
        <v>green</v>
      </c>
      <c r="L2895">
        <f>VLOOKUP($C2895,'Raw-products'!$A$2:$H$1261,MATCH(L$1,'Raw-products'!$A$1:$H$1,0))</f>
        <v>113</v>
      </c>
      <c r="M2895">
        <f>VLOOKUP($C2895,'Raw-products'!$A$2:$H$1261,MATCH(M$1,'Raw-products'!$A$1:$H$1,0))</f>
        <v>76</v>
      </c>
      <c r="N2895" s="5">
        <f t="shared" si="90"/>
        <v>8588</v>
      </c>
      <c r="O2895" cm="1">
        <f t="array" ref="O2895:R2895">_xlfn.XLOOKUP($B2895,'Raw -orders'!$A:$A,'Raw -orders'!$B:$E)</f>
        <v>926</v>
      </c>
      <c r="P2895">
        <v>44312</v>
      </c>
      <c r="Q2895" s="1">
        <v>44325</v>
      </c>
      <c r="R2895" s="1">
        <v>44328</v>
      </c>
      <c r="S2895" t="str" cm="1">
        <f t="array" ref="S2895:Z2895">_xlfn.XLOOKUP($O2895,'Raw - customers'!$A:$A,'Raw - customers'!$B:$I)</f>
        <v>Vittorio Rosenstengel</v>
      </c>
      <c r="T2895" t="str">
        <v>Genderqueer</v>
      </c>
      <c r="U2895">
        <v>68</v>
      </c>
      <c r="V2895" t="str">
        <v>5855 Isaac RunApt. 434</v>
      </c>
      <c r="W2895">
        <v>3662</v>
      </c>
      <c r="X2895" t="str">
        <v>East Jasper</v>
      </c>
      <c r="Y2895" t="str">
        <v>Northern Territory</v>
      </c>
      <c r="Z2895" t="str">
        <v>Australia</v>
      </c>
      <c r="AA2895">
        <v>5</v>
      </c>
      <c r="AB2895" s="3" t="str">
        <f t="shared" si="91"/>
        <v>0 to 10</v>
      </c>
      <c r="AM2895" s="6">
        <v>926</v>
      </c>
      <c r="AN2895" s="6" t="s">
        <v>1339</v>
      </c>
    </row>
    <row r="2896" spans="1:40" x14ac:dyDescent="0.25">
      <c r="A2896">
        <v>2894</v>
      </c>
      <c r="B2896">
        <v>579</v>
      </c>
      <c r="C2896">
        <v>222</v>
      </c>
      <c r="D2896">
        <v>106</v>
      </c>
      <c r="E2896">
        <v>2</v>
      </c>
      <c r="F2896">
        <v>212</v>
      </c>
      <c r="G2896">
        <v>1</v>
      </c>
      <c r="H2896" t="str">
        <f>VLOOKUP($C2896,'Raw-products'!$A$2:$H$1261,MATCH(H$1,'Raw-products'!$A$1:$H$1,0))</f>
        <v>Shirt</v>
      </c>
      <c r="I2896" t="str">
        <f>VLOOKUP($C2896,'Raw-products'!$A$2:$H$1261,MATCH(I$1,'Raw-products'!$A$1:$H$1,0))</f>
        <v>Chambray</v>
      </c>
      <c r="J2896" t="str">
        <f>VLOOKUP($C2896,'Raw-products'!$A$2:$H$1261,MATCH(J$1,'Raw-products'!$A$1:$H$1,0))</f>
        <v>M</v>
      </c>
      <c r="K2896" t="str">
        <f>VLOOKUP($C2896,'Raw-products'!$A$2:$H$1261,MATCH(K$1,'Raw-products'!$A$1:$H$1,0))</f>
        <v>yellow</v>
      </c>
      <c r="L2896">
        <f>VLOOKUP($C2896,'Raw-products'!$A$2:$H$1261,MATCH(L$1,'Raw-products'!$A$1:$H$1,0))</f>
        <v>105</v>
      </c>
      <c r="M2896">
        <f>VLOOKUP($C2896,'Raw-products'!$A$2:$H$1261,MATCH(M$1,'Raw-products'!$A$1:$H$1,0))</f>
        <v>62</v>
      </c>
      <c r="N2896" s="5">
        <f t="shared" si="90"/>
        <v>6510</v>
      </c>
      <c r="O2896" cm="1">
        <f t="array" ref="O2896:R2896">_xlfn.XLOOKUP($B2896,'Raw -orders'!$A:$A,'Raw -orders'!$B:$E)</f>
        <v>501</v>
      </c>
      <c r="P2896">
        <v>15623</v>
      </c>
      <c r="Q2896" s="1">
        <v>44283</v>
      </c>
      <c r="R2896" s="1">
        <v>44306</v>
      </c>
      <c r="S2896" t="str" cm="1">
        <f t="array" ref="S2896:Z2896">_xlfn.XLOOKUP($O2896,'Raw - customers'!$A:$A,'Raw - customers'!$B:$I)</f>
        <v>Archibaldo Taffurelli</v>
      </c>
      <c r="T2896" t="str">
        <v>Genderqueer</v>
      </c>
      <c r="U2896">
        <v>73</v>
      </c>
      <c r="V2896" t="str">
        <v>457 Evans View RdApt. 385</v>
      </c>
      <c r="W2896">
        <v>2482</v>
      </c>
      <c r="X2896" t="str">
        <v>Kiehnchester</v>
      </c>
      <c r="Y2896" t="str">
        <v>Tasmania</v>
      </c>
      <c r="Z2896" t="str">
        <v>Australia</v>
      </c>
      <c r="AA2896">
        <v>3</v>
      </c>
      <c r="AB2896" s="3" t="str">
        <f t="shared" si="91"/>
        <v>20 to 30</v>
      </c>
      <c r="AM2896" s="6">
        <v>501</v>
      </c>
      <c r="AN2896" s="6" t="s">
        <v>1414</v>
      </c>
    </row>
    <row r="2897" spans="1:40" x14ac:dyDescent="0.25">
      <c r="A2897">
        <v>2895</v>
      </c>
      <c r="B2897">
        <v>579</v>
      </c>
      <c r="C2897">
        <v>989</v>
      </c>
      <c r="D2897">
        <v>106</v>
      </c>
      <c r="E2897">
        <v>2</v>
      </c>
      <c r="F2897">
        <v>212</v>
      </c>
      <c r="G2897">
        <v>1</v>
      </c>
      <c r="H2897" t="str">
        <f>VLOOKUP($C2897,'Raw-products'!$A$2:$H$1261,MATCH(H$1,'Raw-products'!$A$1:$H$1,0))</f>
        <v>Trousers</v>
      </c>
      <c r="I2897" t="str">
        <f>VLOOKUP($C2897,'Raw-products'!$A$2:$H$1261,MATCH(I$1,'Raw-products'!$A$1:$H$1,0))</f>
        <v>Wool</v>
      </c>
      <c r="J2897" t="str">
        <f>VLOOKUP($C2897,'Raw-products'!$A$2:$H$1261,MATCH(J$1,'Raw-products'!$A$1:$H$1,0))</f>
        <v>XL</v>
      </c>
      <c r="K2897" t="str">
        <f>VLOOKUP($C2897,'Raw-products'!$A$2:$H$1261,MATCH(K$1,'Raw-products'!$A$1:$H$1,0))</f>
        <v>orange</v>
      </c>
      <c r="L2897">
        <f>VLOOKUP($C2897,'Raw-products'!$A$2:$H$1261,MATCH(L$1,'Raw-products'!$A$1:$H$1,0))</f>
        <v>111</v>
      </c>
      <c r="M2897">
        <f>VLOOKUP($C2897,'Raw-products'!$A$2:$H$1261,MATCH(M$1,'Raw-products'!$A$1:$H$1,0))</f>
        <v>56</v>
      </c>
      <c r="N2897" s="5">
        <f t="shared" si="90"/>
        <v>6216</v>
      </c>
      <c r="O2897" cm="1">
        <f t="array" ref="O2897:R2897">_xlfn.XLOOKUP($B2897,'Raw -orders'!$A:$A,'Raw -orders'!$B:$E)</f>
        <v>501</v>
      </c>
      <c r="P2897">
        <v>15623</v>
      </c>
      <c r="Q2897" s="1">
        <v>44283</v>
      </c>
      <c r="R2897" s="1">
        <v>44306</v>
      </c>
      <c r="S2897" t="str" cm="1">
        <f t="array" ref="S2897:Z2897">_xlfn.XLOOKUP($O2897,'Raw - customers'!$A:$A,'Raw - customers'!$B:$I)</f>
        <v>Archibaldo Taffurelli</v>
      </c>
      <c r="T2897" t="str">
        <v>Genderqueer</v>
      </c>
      <c r="U2897">
        <v>73</v>
      </c>
      <c r="V2897" t="str">
        <v>457 Evans View RdApt. 385</v>
      </c>
      <c r="W2897">
        <v>2482</v>
      </c>
      <c r="X2897" t="str">
        <v>Kiehnchester</v>
      </c>
      <c r="Y2897" t="str">
        <v>Tasmania</v>
      </c>
      <c r="Z2897" t="str">
        <v>Australia</v>
      </c>
      <c r="AA2897">
        <v>3</v>
      </c>
      <c r="AB2897" s="3" t="str">
        <f t="shared" si="91"/>
        <v>20 to 30</v>
      </c>
      <c r="AM2897" s="6">
        <v>501</v>
      </c>
      <c r="AN2897" s="6" t="s">
        <v>1414</v>
      </c>
    </row>
    <row r="2898" spans="1:40" x14ac:dyDescent="0.25">
      <c r="A2898">
        <v>2896</v>
      </c>
      <c r="B2898">
        <v>579</v>
      </c>
      <c r="C2898">
        <v>477</v>
      </c>
      <c r="D2898">
        <v>118</v>
      </c>
      <c r="E2898">
        <v>1</v>
      </c>
      <c r="F2898">
        <v>118</v>
      </c>
      <c r="G2898">
        <v>1</v>
      </c>
      <c r="H2898" t="str">
        <f>VLOOKUP($C2898,'Raw-products'!$A$2:$H$1261,MATCH(H$1,'Raw-products'!$A$1:$H$1,0))</f>
        <v>Jacket</v>
      </c>
      <c r="I2898" t="str">
        <f>VLOOKUP($C2898,'Raw-products'!$A$2:$H$1261,MATCH(I$1,'Raw-products'!$A$1:$H$1,0))</f>
        <v>Puffer</v>
      </c>
      <c r="J2898" t="str">
        <f>VLOOKUP($C2898,'Raw-products'!$A$2:$H$1261,MATCH(J$1,'Raw-products'!$A$1:$H$1,0))</f>
        <v>M</v>
      </c>
      <c r="K2898" t="str">
        <f>VLOOKUP($C2898,'Raw-products'!$A$2:$H$1261,MATCH(K$1,'Raw-products'!$A$1:$H$1,0))</f>
        <v>blue</v>
      </c>
      <c r="L2898">
        <f>VLOOKUP($C2898,'Raw-products'!$A$2:$H$1261,MATCH(L$1,'Raw-products'!$A$1:$H$1,0))</f>
        <v>110</v>
      </c>
      <c r="M2898">
        <f>VLOOKUP($C2898,'Raw-products'!$A$2:$H$1261,MATCH(M$1,'Raw-products'!$A$1:$H$1,0))</f>
        <v>60</v>
      </c>
      <c r="N2898" s="5">
        <f t="shared" si="90"/>
        <v>6600</v>
      </c>
      <c r="O2898" cm="1">
        <f t="array" ref="O2898:R2898">_xlfn.XLOOKUP($B2898,'Raw -orders'!$A:$A,'Raw -orders'!$B:$E)</f>
        <v>501</v>
      </c>
      <c r="P2898">
        <v>15623</v>
      </c>
      <c r="Q2898" s="1">
        <v>44283</v>
      </c>
      <c r="R2898" s="1">
        <v>44306</v>
      </c>
      <c r="S2898" t="str" cm="1">
        <f t="array" ref="S2898:Z2898">_xlfn.XLOOKUP($O2898,'Raw - customers'!$A:$A,'Raw - customers'!$B:$I)</f>
        <v>Archibaldo Taffurelli</v>
      </c>
      <c r="T2898" t="str">
        <v>Genderqueer</v>
      </c>
      <c r="U2898">
        <v>73</v>
      </c>
      <c r="V2898" t="str">
        <v>457 Evans View RdApt. 385</v>
      </c>
      <c r="W2898">
        <v>2482</v>
      </c>
      <c r="X2898" t="str">
        <v>Kiehnchester</v>
      </c>
      <c r="Y2898" t="str">
        <v>Tasmania</v>
      </c>
      <c r="Z2898" t="str">
        <v>Australia</v>
      </c>
      <c r="AA2898">
        <v>3</v>
      </c>
      <c r="AB2898" s="3" t="str">
        <f t="shared" si="91"/>
        <v>20 to 30</v>
      </c>
      <c r="AM2898" s="6">
        <v>501</v>
      </c>
      <c r="AN2898" s="6" t="s">
        <v>1414</v>
      </c>
    </row>
    <row r="2899" spans="1:40" x14ac:dyDescent="0.25">
      <c r="A2899">
        <v>2897</v>
      </c>
      <c r="B2899">
        <v>579</v>
      </c>
      <c r="C2899">
        <v>1064</v>
      </c>
      <c r="D2899">
        <v>93</v>
      </c>
      <c r="E2899">
        <v>1</v>
      </c>
      <c r="F2899">
        <v>93</v>
      </c>
      <c r="G2899">
        <v>1</v>
      </c>
      <c r="H2899" t="str">
        <f>VLOOKUP($C2899,'Raw-products'!$A$2:$H$1261,MATCH(H$1,'Raw-products'!$A$1:$H$1,0))</f>
        <v>Trousers</v>
      </c>
      <c r="I2899" t="str">
        <f>VLOOKUP($C2899,'Raw-products'!$A$2:$H$1261,MATCH(I$1,'Raw-products'!$A$1:$H$1,0))</f>
        <v>Joggers</v>
      </c>
      <c r="J2899" t="str">
        <f>VLOOKUP($C2899,'Raw-products'!$A$2:$H$1261,MATCH(J$1,'Raw-products'!$A$1:$H$1,0))</f>
        <v>XL</v>
      </c>
      <c r="K2899" t="str">
        <f>VLOOKUP($C2899,'Raw-products'!$A$2:$H$1261,MATCH(K$1,'Raw-products'!$A$1:$H$1,0))</f>
        <v>yellow</v>
      </c>
      <c r="L2899">
        <f>VLOOKUP($C2899,'Raw-products'!$A$2:$H$1261,MATCH(L$1,'Raw-products'!$A$1:$H$1,0))</f>
        <v>94</v>
      </c>
      <c r="M2899">
        <f>VLOOKUP($C2899,'Raw-products'!$A$2:$H$1261,MATCH(M$1,'Raw-products'!$A$1:$H$1,0))</f>
        <v>69</v>
      </c>
      <c r="N2899" s="5">
        <f t="shared" si="90"/>
        <v>6486</v>
      </c>
      <c r="O2899" cm="1">
        <f t="array" ref="O2899:R2899">_xlfn.XLOOKUP($B2899,'Raw -orders'!$A:$A,'Raw -orders'!$B:$E)</f>
        <v>501</v>
      </c>
      <c r="P2899">
        <v>15623</v>
      </c>
      <c r="Q2899" s="1">
        <v>44283</v>
      </c>
      <c r="R2899" s="1">
        <v>44306</v>
      </c>
      <c r="S2899" t="str" cm="1">
        <f t="array" ref="S2899:Z2899">_xlfn.XLOOKUP($O2899,'Raw - customers'!$A:$A,'Raw - customers'!$B:$I)</f>
        <v>Archibaldo Taffurelli</v>
      </c>
      <c r="T2899" t="str">
        <v>Genderqueer</v>
      </c>
      <c r="U2899">
        <v>73</v>
      </c>
      <c r="V2899" t="str">
        <v>457 Evans View RdApt. 385</v>
      </c>
      <c r="W2899">
        <v>2482</v>
      </c>
      <c r="X2899" t="str">
        <v>Kiehnchester</v>
      </c>
      <c r="Y2899" t="str">
        <v>Tasmania</v>
      </c>
      <c r="Z2899" t="str">
        <v>Australia</v>
      </c>
      <c r="AA2899">
        <v>3</v>
      </c>
      <c r="AB2899" s="3" t="str">
        <f t="shared" si="91"/>
        <v>20 to 30</v>
      </c>
      <c r="AM2899" s="6">
        <v>501</v>
      </c>
      <c r="AN2899" s="6" t="s">
        <v>1414</v>
      </c>
    </row>
    <row r="2900" spans="1:40" x14ac:dyDescent="0.25">
      <c r="A2900">
        <v>2898</v>
      </c>
      <c r="B2900">
        <v>579</v>
      </c>
      <c r="C2900">
        <v>37</v>
      </c>
      <c r="D2900">
        <v>104</v>
      </c>
      <c r="E2900">
        <v>1</v>
      </c>
      <c r="F2900">
        <v>104</v>
      </c>
      <c r="G2900">
        <v>1</v>
      </c>
      <c r="H2900" t="str">
        <f>VLOOKUP($C2900,'Raw-products'!$A$2:$H$1261,MATCH(H$1,'Raw-products'!$A$1:$H$1,0))</f>
        <v>Shirt</v>
      </c>
      <c r="I2900" t="str">
        <f>VLOOKUP($C2900,'Raw-products'!$A$2:$H$1261,MATCH(I$1,'Raw-products'!$A$1:$H$1,0))</f>
        <v>Dress</v>
      </c>
      <c r="J2900" t="str">
        <f>VLOOKUP($C2900,'Raw-products'!$A$2:$H$1261,MATCH(J$1,'Raw-products'!$A$1:$H$1,0))</f>
        <v>M</v>
      </c>
      <c r="K2900" t="str">
        <f>VLOOKUP($C2900,'Raw-products'!$A$2:$H$1261,MATCH(K$1,'Raw-products'!$A$1:$H$1,0))</f>
        <v>red</v>
      </c>
      <c r="L2900">
        <f>VLOOKUP($C2900,'Raw-products'!$A$2:$H$1261,MATCH(L$1,'Raw-products'!$A$1:$H$1,0))</f>
        <v>119</v>
      </c>
      <c r="M2900">
        <f>VLOOKUP($C2900,'Raw-products'!$A$2:$H$1261,MATCH(M$1,'Raw-products'!$A$1:$H$1,0))</f>
        <v>57</v>
      </c>
      <c r="N2900" s="5">
        <f t="shared" si="90"/>
        <v>6783</v>
      </c>
      <c r="O2900" cm="1">
        <f t="array" ref="O2900:R2900">_xlfn.XLOOKUP($B2900,'Raw -orders'!$A:$A,'Raw -orders'!$B:$E)</f>
        <v>501</v>
      </c>
      <c r="P2900">
        <v>15623</v>
      </c>
      <c r="Q2900" s="1">
        <v>44283</v>
      </c>
      <c r="R2900" s="1">
        <v>44306</v>
      </c>
      <c r="S2900" t="str" cm="1">
        <f t="array" ref="S2900:Z2900">_xlfn.XLOOKUP($O2900,'Raw - customers'!$A:$A,'Raw - customers'!$B:$I)</f>
        <v>Archibaldo Taffurelli</v>
      </c>
      <c r="T2900" t="str">
        <v>Genderqueer</v>
      </c>
      <c r="U2900">
        <v>73</v>
      </c>
      <c r="V2900" t="str">
        <v>457 Evans View RdApt. 385</v>
      </c>
      <c r="W2900">
        <v>2482</v>
      </c>
      <c r="X2900" t="str">
        <v>Kiehnchester</v>
      </c>
      <c r="Y2900" t="str">
        <v>Tasmania</v>
      </c>
      <c r="Z2900" t="str">
        <v>Australia</v>
      </c>
      <c r="AA2900">
        <v>3</v>
      </c>
      <c r="AB2900" s="3" t="str">
        <f t="shared" si="91"/>
        <v>20 to 30</v>
      </c>
      <c r="AM2900" s="6">
        <v>501</v>
      </c>
      <c r="AN2900" s="6" t="s">
        <v>1414</v>
      </c>
    </row>
    <row r="2901" spans="1:40" x14ac:dyDescent="0.25">
      <c r="A2901">
        <v>2899</v>
      </c>
      <c r="B2901">
        <v>579</v>
      </c>
      <c r="C2901">
        <v>434</v>
      </c>
      <c r="D2901">
        <v>107</v>
      </c>
      <c r="E2901">
        <v>1</v>
      </c>
      <c r="F2901">
        <v>107</v>
      </c>
      <c r="G2901">
        <v>1</v>
      </c>
      <c r="H2901" t="str">
        <f>VLOOKUP($C2901,'Raw-products'!$A$2:$H$1261,MATCH(H$1,'Raw-products'!$A$1:$H$1,0))</f>
        <v>Jacket</v>
      </c>
      <c r="I2901" t="str">
        <f>VLOOKUP($C2901,'Raw-products'!$A$2:$H$1261,MATCH(I$1,'Raw-products'!$A$1:$H$1,0))</f>
        <v>Denim</v>
      </c>
      <c r="J2901" t="str">
        <f>VLOOKUP($C2901,'Raw-products'!$A$2:$H$1261,MATCH(J$1,'Raw-products'!$A$1:$H$1,0))</f>
        <v>XL</v>
      </c>
      <c r="K2901" t="str">
        <f>VLOOKUP($C2901,'Raw-products'!$A$2:$H$1261,MATCH(K$1,'Raw-products'!$A$1:$H$1,0))</f>
        <v>yellow</v>
      </c>
      <c r="L2901">
        <f>VLOOKUP($C2901,'Raw-products'!$A$2:$H$1261,MATCH(L$1,'Raw-products'!$A$1:$H$1,0))</f>
        <v>92</v>
      </c>
      <c r="M2901">
        <f>VLOOKUP($C2901,'Raw-products'!$A$2:$H$1261,MATCH(M$1,'Raw-products'!$A$1:$H$1,0))</f>
        <v>56</v>
      </c>
      <c r="N2901" s="5">
        <f t="shared" si="90"/>
        <v>5152</v>
      </c>
      <c r="O2901" cm="1">
        <f t="array" ref="O2901:R2901">_xlfn.XLOOKUP($B2901,'Raw -orders'!$A:$A,'Raw -orders'!$B:$E)</f>
        <v>501</v>
      </c>
      <c r="P2901">
        <v>15623</v>
      </c>
      <c r="Q2901" s="1">
        <v>44283</v>
      </c>
      <c r="R2901" s="1">
        <v>44306</v>
      </c>
      <c r="S2901" t="str" cm="1">
        <f t="array" ref="S2901:Z2901">_xlfn.XLOOKUP($O2901,'Raw - customers'!$A:$A,'Raw - customers'!$B:$I)</f>
        <v>Archibaldo Taffurelli</v>
      </c>
      <c r="T2901" t="str">
        <v>Genderqueer</v>
      </c>
      <c r="U2901">
        <v>73</v>
      </c>
      <c r="V2901" t="str">
        <v>457 Evans View RdApt. 385</v>
      </c>
      <c r="W2901">
        <v>2482</v>
      </c>
      <c r="X2901" t="str">
        <v>Kiehnchester</v>
      </c>
      <c r="Y2901" t="str">
        <v>Tasmania</v>
      </c>
      <c r="Z2901" t="str">
        <v>Australia</v>
      </c>
      <c r="AA2901">
        <v>3</v>
      </c>
      <c r="AB2901" s="3" t="str">
        <f t="shared" si="91"/>
        <v>20 to 30</v>
      </c>
      <c r="AM2901" s="6">
        <v>501</v>
      </c>
      <c r="AN2901" s="6" t="s">
        <v>1414</v>
      </c>
    </row>
    <row r="2902" spans="1:40" x14ac:dyDescent="0.25">
      <c r="A2902">
        <v>2900</v>
      </c>
      <c r="B2902">
        <v>580</v>
      </c>
      <c r="C2902">
        <v>433</v>
      </c>
      <c r="D2902">
        <v>107</v>
      </c>
      <c r="E2902">
        <v>2</v>
      </c>
      <c r="F2902">
        <v>214</v>
      </c>
      <c r="G2902">
        <v>1</v>
      </c>
      <c r="H2902" t="str">
        <f>VLOOKUP($C2902,'Raw-products'!$A$2:$H$1261,MATCH(H$1,'Raw-products'!$A$1:$H$1,0))</f>
        <v>Jacket</v>
      </c>
      <c r="I2902" t="str">
        <f>VLOOKUP($C2902,'Raw-products'!$A$2:$H$1261,MATCH(I$1,'Raw-products'!$A$1:$H$1,0))</f>
        <v>Denim</v>
      </c>
      <c r="J2902" t="str">
        <f>VLOOKUP($C2902,'Raw-products'!$A$2:$H$1261,MATCH(J$1,'Raw-products'!$A$1:$H$1,0))</f>
        <v>L</v>
      </c>
      <c r="K2902" t="str">
        <f>VLOOKUP($C2902,'Raw-products'!$A$2:$H$1261,MATCH(K$1,'Raw-products'!$A$1:$H$1,0))</f>
        <v>yellow</v>
      </c>
      <c r="L2902">
        <f>VLOOKUP($C2902,'Raw-products'!$A$2:$H$1261,MATCH(L$1,'Raw-products'!$A$1:$H$1,0))</f>
        <v>92</v>
      </c>
      <c r="M2902">
        <f>VLOOKUP($C2902,'Raw-products'!$A$2:$H$1261,MATCH(M$1,'Raw-products'!$A$1:$H$1,0))</f>
        <v>44</v>
      </c>
      <c r="N2902" s="5">
        <f t="shared" si="90"/>
        <v>4048</v>
      </c>
      <c r="O2902" cm="1">
        <f t="array" ref="O2902:R2902">_xlfn.XLOOKUP($B2902,'Raw -orders'!$A:$A,'Raw -orders'!$B:$E)</f>
        <v>171</v>
      </c>
      <c r="P2902">
        <v>26947</v>
      </c>
      <c r="Q2902" s="1">
        <v>44316</v>
      </c>
      <c r="R2902" s="1">
        <v>44325</v>
      </c>
      <c r="S2902" t="str" cm="1">
        <f t="array" ref="S2902:Z2902">_xlfn.XLOOKUP($O2902,'Raw - customers'!$A:$A,'Raw - customers'!$B:$I)</f>
        <v>Mariellen Medendorp</v>
      </c>
      <c r="T2902" t="str">
        <v>Agender</v>
      </c>
      <c r="U2902">
        <v>80</v>
      </c>
      <c r="V2902" t="str">
        <v>16 Boyer WaySuite 018</v>
      </c>
      <c r="W2902">
        <v>6226</v>
      </c>
      <c r="X2902" t="str">
        <v>South Gabriel</v>
      </c>
      <c r="Y2902" t="str">
        <v>Western Australia</v>
      </c>
      <c r="Z2902" t="str">
        <v>Australia</v>
      </c>
      <c r="AA2902">
        <v>4</v>
      </c>
      <c r="AB2902" s="3" t="str">
        <f t="shared" si="91"/>
        <v>0 to 10</v>
      </c>
      <c r="AM2902" s="6">
        <v>171</v>
      </c>
      <c r="AN2902" s="6" t="s">
        <v>1377</v>
      </c>
    </row>
    <row r="2903" spans="1:40" x14ac:dyDescent="0.25">
      <c r="A2903">
        <v>2901</v>
      </c>
      <c r="B2903">
        <v>580</v>
      </c>
      <c r="C2903">
        <v>37</v>
      </c>
      <c r="D2903">
        <v>104</v>
      </c>
      <c r="E2903">
        <v>2</v>
      </c>
      <c r="F2903">
        <v>208</v>
      </c>
      <c r="G2903">
        <v>1</v>
      </c>
      <c r="H2903" t="str">
        <f>VLOOKUP($C2903,'Raw-products'!$A$2:$H$1261,MATCH(H$1,'Raw-products'!$A$1:$H$1,0))</f>
        <v>Shirt</v>
      </c>
      <c r="I2903" t="str">
        <f>VLOOKUP($C2903,'Raw-products'!$A$2:$H$1261,MATCH(I$1,'Raw-products'!$A$1:$H$1,0))</f>
        <v>Dress</v>
      </c>
      <c r="J2903" t="str">
        <f>VLOOKUP($C2903,'Raw-products'!$A$2:$H$1261,MATCH(J$1,'Raw-products'!$A$1:$H$1,0))</f>
        <v>M</v>
      </c>
      <c r="K2903" t="str">
        <f>VLOOKUP($C2903,'Raw-products'!$A$2:$H$1261,MATCH(K$1,'Raw-products'!$A$1:$H$1,0))</f>
        <v>red</v>
      </c>
      <c r="L2903">
        <f>VLOOKUP($C2903,'Raw-products'!$A$2:$H$1261,MATCH(L$1,'Raw-products'!$A$1:$H$1,0))</f>
        <v>119</v>
      </c>
      <c r="M2903">
        <f>VLOOKUP($C2903,'Raw-products'!$A$2:$H$1261,MATCH(M$1,'Raw-products'!$A$1:$H$1,0))</f>
        <v>57</v>
      </c>
      <c r="N2903" s="5">
        <f t="shared" si="90"/>
        <v>6783</v>
      </c>
      <c r="O2903" cm="1">
        <f t="array" ref="O2903:R2903">_xlfn.XLOOKUP($B2903,'Raw -orders'!$A:$A,'Raw -orders'!$B:$E)</f>
        <v>171</v>
      </c>
      <c r="P2903">
        <v>26947</v>
      </c>
      <c r="Q2903" s="1">
        <v>44316</v>
      </c>
      <c r="R2903" s="1">
        <v>44325</v>
      </c>
      <c r="S2903" t="str" cm="1">
        <f t="array" ref="S2903:Z2903">_xlfn.XLOOKUP($O2903,'Raw - customers'!$A:$A,'Raw - customers'!$B:$I)</f>
        <v>Mariellen Medendorp</v>
      </c>
      <c r="T2903" t="str">
        <v>Agender</v>
      </c>
      <c r="U2903">
        <v>80</v>
      </c>
      <c r="V2903" t="str">
        <v>16 Boyer WaySuite 018</v>
      </c>
      <c r="W2903">
        <v>6226</v>
      </c>
      <c r="X2903" t="str">
        <v>South Gabriel</v>
      </c>
      <c r="Y2903" t="str">
        <v>Western Australia</v>
      </c>
      <c r="Z2903" t="str">
        <v>Australia</v>
      </c>
      <c r="AA2903">
        <v>4</v>
      </c>
      <c r="AB2903" s="3" t="str">
        <f t="shared" si="91"/>
        <v>0 to 10</v>
      </c>
      <c r="AM2903" s="6">
        <v>171</v>
      </c>
      <c r="AN2903" s="6" t="s">
        <v>1377</v>
      </c>
    </row>
    <row r="2904" spans="1:40" x14ac:dyDescent="0.25">
      <c r="A2904">
        <v>2902</v>
      </c>
      <c r="B2904">
        <v>580</v>
      </c>
      <c r="C2904">
        <v>159</v>
      </c>
      <c r="D2904">
        <v>91</v>
      </c>
      <c r="E2904">
        <v>2</v>
      </c>
      <c r="F2904">
        <v>182</v>
      </c>
      <c r="G2904">
        <v>1</v>
      </c>
      <c r="H2904" t="str">
        <f>VLOOKUP($C2904,'Raw-products'!$A$2:$H$1261,MATCH(H$1,'Raw-products'!$A$1:$H$1,0))</f>
        <v>Shirt</v>
      </c>
      <c r="I2904" t="str">
        <f>VLOOKUP($C2904,'Raw-products'!$A$2:$H$1261,MATCH(I$1,'Raw-products'!$A$1:$H$1,0))</f>
        <v>Linen</v>
      </c>
      <c r="J2904" t="str">
        <f>VLOOKUP($C2904,'Raw-products'!$A$2:$H$1261,MATCH(J$1,'Raw-products'!$A$1:$H$1,0))</f>
        <v>XL</v>
      </c>
      <c r="K2904" t="str">
        <f>VLOOKUP($C2904,'Raw-products'!$A$2:$H$1261,MATCH(K$1,'Raw-products'!$A$1:$H$1,0))</f>
        <v>green</v>
      </c>
      <c r="L2904">
        <f>VLOOKUP($C2904,'Raw-products'!$A$2:$H$1261,MATCH(L$1,'Raw-products'!$A$1:$H$1,0))</f>
        <v>116</v>
      </c>
      <c r="M2904">
        <f>VLOOKUP($C2904,'Raw-products'!$A$2:$H$1261,MATCH(M$1,'Raw-products'!$A$1:$H$1,0))</f>
        <v>51</v>
      </c>
      <c r="N2904" s="5">
        <f t="shared" si="90"/>
        <v>5916</v>
      </c>
      <c r="O2904" cm="1">
        <f t="array" ref="O2904:R2904">_xlfn.XLOOKUP($B2904,'Raw -orders'!$A:$A,'Raw -orders'!$B:$E)</f>
        <v>171</v>
      </c>
      <c r="P2904">
        <v>26947</v>
      </c>
      <c r="Q2904" s="1">
        <v>44316</v>
      </c>
      <c r="R2904" s="1">
        <v>44325</v>
      </c>
      <c r="S2904" t="str" cm="1">
        <f t="array" ref="S2904:Z2904">_xlfn.XLOOKUP($O2904,'Raw - customers'!$A:$A,'Raw - customers'!$B:$I)</f>
        <v>Mariellen Medendorp</v>
      </c>
      <c r="T2904" t="str">
        <v>Agender</v>
      </c>
      <c r="U2904">
        <v>80</v>
      </c>
      <c r="V2904" t="str">
        <v>16 Boyer WaySuite 018</v>
      </c>
      <c r="W2904">
        <v>6226</v>
      </c>
      <c r="X2904" t="str">
        <v>South Gabriel</v>
      </c>
      <c r="Y2904" t="str">
        <v>Western Australia</v>
      </c>
      <c r="Z2904" t="str">
        <v>Australia</v>
      </c>
      <c r="AA2904">
        <v>4</v>
      </c>
      <c r="AB2904" s="3" t="str">
        <f t="shared" si="91"/>
        <v>0 to 10</v>
      </c>
      <c r="AM2904" s="6">
        <v>171</v>
      </c>
      <c r="AN2904" s="6" t="s">
        <v>1377</v>
      </c>
    </row>
    <row r="2905" spans="1:40" x14ac:dyDescent="0.25">
      <c r="A2905">
        <v>2903</v>
      </c>
      <c r="B2905">
        <v>580</v>
      </c>
      <c r="C2905">
        <v>657</v>
      </c>
      <c r="D2905">
        <v>93</v>
      </c>
      <c r="E2905">
        <v>1</v>
      </c>
      <c r="F2905">
        <v>93</v>
      </c>
      <c r="G2905">
        <v>1</v>
      </c>
      <c r="H2905" t="str">
        <f>VLOOKUP($C2905,'Raw-products'!$A$2:$H$1261,MATCH(H$1,'Raw-products'!$A$1:$H$1,0))</f>
        <v>Jacket</v>
      </c>
      <c r="I2905" t="str">
        <f>VLOOKUP($C2905,'Raw-products'!$A$2:$H$1261,MATCH(I$1,'Raw-products'!$A$1:$H$1,0))</f>
        <v>Coach</v>
      </c>
      <c r="J2905" t="str">
        <f>VLOOKUP($C2905,'Raw-products'!$A$2:$H$1261,MATCH(J$1,'Raw-products'!$A$1:$H$1,0))</f>
        <v>M</v>
      </c>
      <c r="K2905" t="str">
        <f>VLOOKUP($C2905,'Raw-products'!$A$2:$H$1261,MATCH(K$1,'Raw-products'!$A$1:$H$1,0))</f>
        <v>indigo</v>
      </c>
      <c r="L2905">
        <f>VLOOKUP($C2905,'Raw-products'!$A$2:$H$1261,MATCH(L$1,'Raw-products'!$A$1:$H$1,0))</f>
        <v>115</v>
      </c>
      <c r="M2905">
        <f>VLOOKUP($C2905,'Raw-products'!$A$2:$H$1261,MATCH(M$1,'Raw-products'!$A$1:$H$1,0))</f>
        <v>64</v>
      </c>
      <c r="N2905" s="5">
        <f t="shared" si="90"/>
        <v>7360</v>
      </c>
      <c r="O2905" cm="1">
        <f t="array" ref="O2905:R2905">_xlfn.XLOOKUP($B2905,'Raw -orders'!$A:$A,'Raw -orders'!$B:$E)</f>
        <v>171</v>
      </c>
      <c r="P2905">
        <v>26947</v>
      </c>
      <c r="Q2905" s="1">
        <v>44316</v>
      </c>
      <c r="R2905" s="1">
        <v>44325</v>
      </c>
      <c r="S2905" t="str" cm="1">
        <f t="array" ref="S2905:Z2905">_xlfn.XLOOKUP($O2905,'Raw - customers'!$A:$A,'Raw - customers'!$B:$I)</f>
        <v>Mariellen Medendorp</v>
      </c>
      <c r="T2905" t="str">
        <v>Agender</v>
      </c>
      <c r="U2905">
        <v>80</v>
      </c>
      <c r="V2905" t="str">
        <v>16 Boyer WaySuite 018</v>
      </c>
      <c r="W2905">
        <v>6226</v>
      </c>
      <c r="X2905" t="str">
        <v>South Gabriel</v>
      </c>
      <c r="Y2905" t="str">
        <v>Western Australia</v>
      </c>
      <c r="Z2905" t="str">
        <v>Australia</v>
      </c>
      <c r="AA2905">
        <v>4</v>
      </c>
      <c r="AB2905" s="3" t="str">
        <f t="shared" si="91"/>
        <v>0 to 10</v>
      </c>
      <c r="AM2905" s="6">
        <v>171</v>
      </c>
      <c r="AN2905" s="6" t="s">
        <v>1377</v>
      </c>
    </row>
    <row r="2906" spans="1:40" x14ac:dyDescent="0.25">
      <c r="A2906">
        <v>2904</v>
      </c>
      <c r="B2906">
        <v>581</v>
      </c>
      <c r="C2906">
        <v>721</v>
      </c>
      <c r="D2906">
        <v>119</v>
      </c>
      <c r="E2906">
        <v>2</v>
      </c>
      <c r="F2906">
        <v>238</v>
      </c>
      <c r="G2906">
        <v>1</v>
      </c>
      <c r="H2906" t="str">
        <f>VLOOKUP($C2906,'Raw-products'!$A$2:$H$1261,MATCH(H$1,'Raw-products'!$A$1:$H$1,0))</f>
        <v>Jacket</v>
      </c>
      <c r="I2906" t="str">
        <f>VLOOKUP($C2906,'Raw-products'!$A$2:$H$1261,MATCH(I$1,'Raw-products'!$A$1:$H$1,0))</f>
        <v>Trench Coat</v>
      </c>
      <c r="J2906" t="str">
        <f>VLOOKUP($C2906,'Raw-products'!$A$2:$H$1261,MATCH(J$1,'Raw-products'!$A$1:$H$1,0))</f>
        <v>S</v>
      </c>
      <c r="K2906" t="str">
        <f>VLOOKUP($C2906,'Raw-products'!$A$2:$H$1261,MATCH(K$1,'Raw-products'!$A$1:$H$1,0))</f>
        <v>blue</v>
      </c>
      <c r="L2906">
        <f>VLOOKUP($C2906,'Raw-products'!$A$2:$H$1261,MATCH(L$1,'Raw-products'!$A$1:$H$1,0))</f>
        <v>112</v>
      </c>
      <c r="M2906">
        <f>VLOOKUP($C2906,'Raw-products'!$A$2:$H$1261,MATCH(M$1,'Raw-products'!$A$1:$H$1,0))</f>
        <v>64</v>
      </c>
      <c r="N2906" s="5">
        <f t="shared" si="90"/>
        <v>7168</v>
      </c>
      <c r="O2906" cm="1">
        <f t="array" ref="O2906:R2906">_xlfn.XLOOKUP($B2906,'Raw -orders'!$A:$A,'Raw -orders'!$B:$E)</f>
        <v>708</v>
      </c>
      <c r="P2906">
        <v>35176</v>
      </c>
      <c r="Q2906" s="1">
        <v>44325</v>
      </c>
      <c r="R2906" s="1">
        <v>44345</v>
      </c>
      <c r="S2906" t="str" cm="1">
        <f t="array" ref="S2906:Z2906">_xlfn.XLOOKUP($O2906,'Raw - customers'!$A:$A,'Raw - customers'!$B:$I)</f>
        <v>Debee Lording</v>
      </c>
      <c r="T2906" t="str">
        <v>Genderfluid</v>
      </c>
      <c r="U2906">
        <v>51</v>
      </c>
      <c r="V2906" t="str">
        <v>090 Christopher PlaceApt. 513</v>
      </c>
      <c r="W2906">
        <v>9666</v>
      </c>
      <c r="X2906" t="str">
        <v>West Olivertown</v>
      </c>
      <c r="Y2906" t="str">
        <v>Western Australia</v>
      </c>
      <c r="Z2906" t="str">
        <v>Australia</v>
      </c>
      <c r="AA2906">
        <v>5</v>
      </c>
      <c r="AB2906" s="3" t="str">
        <f t="shared" si="91"/>
        <v>10 to 20</v>
      </c>
      <c r="AM2906" s="6">
        <v>708</v>
      </c>
      <c r="AN2906" s="6" t="s">
        <v>1377</v>
      </c>
    </row>
    <row r="2907" spans="1:40" x14ac:dyDescent="0.25">
      <c r="A2907">
        <v>2905</v>
      </c>
      <c r="B2907">
        <v>581</v>
      </c>
      <c r="C2907">
        <v>134</v>
      </c>
      <c r="D2907">
        <v>92</v>
      </c>
      <c r="E2907">
        <v>1</v>
      </c>
      <c r="F2907">
        <v>92</v>
      </c>
      <c r="G2907">
        <v>1</v>
      </c>
      <c r="H2907" t="str">
        <f>VLOOKUP($C2907,'Raw-products'!$A$2:$H$1261,MATCH(H$1,'Raw-products'!$A$1:$H$1,0))</f>
        <v>Shirt</v>
      </c>
      <c r="I2907" t="str">
        <f>VLOOKUP($C2907,'Raw-products'!$A$2:$H$1261,MATCH(I$1,'Raw-products'!$A$1:$H$1,0))</f>
        <v>Denim</v>
      </c>
      <c r="J2907" t="str">
        <f>VLOOKUP($C2907,'Raw-products'!$A$2:$H$1261,MATCH(J$1,'Raw-products'!$A$1:$H$1,0))</f>
        <v>XL</v>
      </c>
      <c r="K2907" t="str">
        <f>VLOOKUP($C2907,'Raw-products'!$A$2:$H$1261,MATCH(K$1,'Raw-products'!$A$1:$H$1,0))</f>
        <v>indigo</v>
      </c>
      <c r="L2907">
        <f>VLOOKUP($C2907,'Raw-products'!$A$2:$H$1261,MATCH(L$1,'Raw-products'!$A$1:$H$1,0))</f>
        <v>115</v>
      </c>
      <c r="M2907">
        <f>VLOOKUP($C2907,'Raw-products'!$A$2:$H$1261,MATCH(M$1,'Raw-products'!$A$1:$H$1,0))</f>
        <v>58</v>
      </c>
      <c r="N2907" s="5">
        <f t="shared" si="90"/>
        <v>6670</v>
      </c>
      <c r="O2907" cm="1">
        <f t="array" ref="O2907:R2907">_xlfn.XLOOKUP($B2907,'Raw -orders'!$A:$A,'Raw -orders'!$B:$E)</f>
        <v>708</v>
      </c>
      <c r="P2907">
        <v>35176</v>
      </c>
      <c r="Q2907" s="1">
        <v>44325</v>
      </c>
      <c r="R2907" s="1">
        <v>44345</v>
      </c>
      <c r="S2907" t="str" cm="1">
        <f t="array" ref="S2907:Z2907">_xlfn.XLOOKUP($O2907,'Raw - customers'!$A:$A,'Raw - customers'!$B:$I)</f>
        <v>Debee Lording</v>
      </c>
      <c r="T2907" t="str">
        <v>Genderfluid</v>
      </c>
      <c r="U2907">
        <v>51</v>
      </c>
      <c r="V2907" t="str">
        <v>090 Christopher PlaceApt. 513</v>
      </c>
      <c r="W2907">
        <v>9666</v>
      </c>
      <c r="X2907" t="str">
        <v>West Olivertown</v>
      </c>
      <c r="Y2907" t="str">
        <v>Western Australia</v>
      </c>
      <c r="Z2907" t="str">
        <v>Australia</v>
      </c>
      <c r="AA2907">
        <v>5</v>
      </c>
      <c r="AB2907" s="3" t="str">
        <f t="shared" si="91"/>
        <v>10 to 20</v>
      </c>
      <c r="AM2907" s="6">
        <v>708</v>
      </c>
      <c r="AN2907" s="6" t="s">
        <v>1377</v>
      </c>
    </row>
    <row r="2908" spans="1:40" x14ac:dyDescent="0.25">
      <c r="A2908">
        <v>2906</v>
      </c>
      <c r="B2908">
        <v>581</v>
      </c>
      <c r="C2908">
        <v>1063</v>
      </c>
      <c r="D2908">
        <v>93</v>
      </c>
      <c r="E2908">
        <v>2</v>
      </c>
      <c r="F2908">
        <v>186</v>
      </c>
      <c r="G2908">
        <v>1</v>
      </c>
      <c r="H2908" t="str">
        <f>VLOOKUP($C2908,'Raw-products'!$A$2:$H$1261,MATCH(H$1,'Raw-products'!$A$1:$H$1,0))</f>
        <v>Trousers</v>
      </c>
      <c r="I2908" t="str">
        <f>VLOOKUP($C2908,'Raw-products'!$A$2:$H$1261,MATCH(I$1,'Raw-products'!$A$1:$H$1,0))</f>
        <v>Joggers</v>
      </c>
      <c r="J2908" t="str">
        <f>VLOOKUP($C2908,'Raw-products'!$A$2:$H$1261,MATCH(J$1,'Raw-products'!$A$1:$H$1,0))</f>
        <v>L</v>
      </c>
      <c r="K2908" t="str">
        <f>VLOOKUP($C2908,'Raw-products'!$A$2:$H$1261,MATCH(K$1,'Raw-products'!$A$1:$H$1,0))</f>
        <v>yellow</v>
      </c>
      <c r="L2908">
        <f>VLOOKUP($C2908,'Raw-products'!$A$2:$H$1261,MATCH(L$1,'Raw-products'!$A$1:$H$1,0))</f>
        <v>94</v>
      </c>
      <c r="M2908">
        <f>VLOOKUP($C2908,'Raw-products'!$A$2:$H$1261,MATCH(M$1,'Raw-products'!$A$1:$H$1,0))</f>
        <v>58</v>
      </c>
      <c r="N2908" s="5">
        <f t="shared" si="90"/>
        <v>5452</v>
      </c>
      <c r="O2908" cm="1">
        <f t="array" ref="O2908:R2908">_xlfn.XLOOKUP($B2908,'Raw -orders'!$A:$A,'Raw -orders'!$B:$E)</f>
        <v>708</v>
      </c>
      <c r="P2908">
        <v>35176</v>
      </c>
      <c r="Q2908" s="1">
        <v>44325</v>
      </c>
      <c r="R2908" s="1">
        <v>44345</v>
      </c>
      <c r="S2908" t="str" cm="1">
        <f t="array" ref="S2908:Z2908">_xlfn.XLOOKUP($O2908,'Raw - customers'!$A:$A,'Raw - customers'!$B:$I)</f>
        <v>Debee Lording</v>
      </c>
      <c r="T2908" t="str">
        <v>Genderfluid</v>
      </c>
      <c r="U2908">
        <v>51</v>
      </c>
      <c r="V2908" t="str">
        <v>090 Christopher PlaceApt. 513</v>
      </c>
      <c r="W2908">
        <v>9666</v>
      </c>
      <c r="X2908" t="str">
        <v>West Olivertown</v>
      </c>
      <c r="Y2908" t="str">
        <v>Western Australia</v>
      </c>
      <c r="Z2908" t="str">
        <v>Australia</v>
      </c>
      <c r="AA2908">
        <v>5</v>
      </c>
      <c r="AB2908" s="3" t="str">
        <f t="shared" si="91"/>
        <v>10 to 20</v>
      </c>
      <c r="AM2908" s="6">
        <v>708</v>
      </c>
      <c r="AN2908" s="6" t="s">
        <v>1377</v>
      </c>
    </row>
    <row r="2909" spans="1:40" x14ac:dyDescent="0.25">
      <c r="A2909">
        <v>2907</v>
      </c>
      <c r="B2909">
        <v>581</v>
      </c>
      <c r="C2909">
        <v>290</v>
      </c>
      <c r="D2909">
        <v>105</v>
      </c>
      <c r="E2909">
        <v>2</v>
      </c>
      <c r="F2909">
        <v>210</v>
      </c>
      <c r="G2909">
        <v>1</v>
      </c>
      <c r="H2909" t="str">
        <f>VLOOKUP($C2909,'Raw-products'!$A$2:$H$1261,MATCH(H$1,'Raw-products'!$A$1:$H$1,0))</f>
        <v>Shirt</v>
      </c>
      <c r="I2909" t="str">
        <f>VLOOKUP($C2909,'Raw-products'!$A$2:$H$1261,MATCH(I$1,'Raw-products'!$A$1:$H$1,0))</f>
        <v>Cuban Collar</v>
      </c>
      <c r="J2909" t="str">
        <f>VLOOKUP($C2909,'Raw-products'!$A$2:$H$1261,MATCH(J$1,'Raw-products'!$A$1:$H$1,0))</f>
        <v>XS</v>
      </c>
      <c r="K2909" t="str">
        <f>VLOOKUP($C2909,'Raw-products'!$A$2:$H$1261,MATCH(K$1,'Raw-products'!$A$1:$H$1,0))</f>
        <v>yellow</v>
      </c>
      <c r="L2909">
        <f>VLOOKUP($C2909,'Raw-products'!$A$2:$H$1261,MATCH(L$1,'Raw-products'!$A$1:$H$1,0))</f>
        <v>93</v>
      </c>
      <c r="M2909">
        <f>VLOOKUP($C2909,'Raw-products'!$A$2:$H$1261,MATCH(M$1,'Raw-products'!$A$1:$H$1,0))</f>
        <v>78</v>
      </c>
      <c r="N2909" s="5">
        <f t="shared" si="90"/>
        <v>7254</v>
      </c>
      <c r="O2909" cm="1">
        <f t="array" ref="O2909:R2909">_xlfn.XLOOKUP($B2909,'Raw -orders'!$A:$A,'Raw -orders'!$B:$E)</f>
        <v>708</v>
      </c>
      <c r="P2909">
        <v>35176</v>
      </c>
      <c r="Q2909" s="1">
        <v>44325</v>
      </c>
      <c r="R2909" s="1">
        <v>44345</v>
      </c>
      <c r="S2909" t="str" cm="1">
        <f t="array" ref="S2909:Z2909">_xlfn.XLOOKUP($O2909,'Raw - customers'!$A:$A,'Raw - customers'!$B:$I)</f>
        <v>Debee Lording</v>
      </c>
      <c r="T2909" t="str">
        <v>Genderfluid</v>
      </c>
      <c r="U2909">
        <v>51</v>
      </c>
      <c r="V2909" t="str">
        <v>090 Christopher PlaceApt. 513</v>
      </c>
      <c r="W2909">
        <v>9666</v>
      </c>
      <c r="X2909" t="str">
        <v>West Olivertown</v>
      </c>
      <c r="Y2909" t="str">
        <v>Western Australia</v>
      </c>
      <c r="Z2909" t="str">
        <v>Australia</v>
      </c>
      <c r="AA2909">
        <v>5</v>
      </c>
      <c r="AB2909" s="3" t="str">
        <f t="shared" si="91"/>
        <v>10 to 20</v>
      </c>
      <c r="AM2909" s="6">
        <v>708</v>
      </c>
      <c r="AN2909" s="6" t="s">
        <v>1377</v>
      </c>
    </row>
    <row r="2910" spans="1:40" x14ac:dyDescent="0.25">
      <c r="A2910">
        <v>2908</v>
      </c>
      <c r="B2910">
        <v>582</v>
      </c>
      <c r="C2910">
        <v>216</v>
      </c>
      <c r="D2910">
        <v>106</v>
      </c>
      <c r="E2910">
        <v>3</v>
      </c>
      <c r="F2910">
        <v>318</v>
      </c>
      <c r="G2910">
        <v>1</v>
      </c>
      <c r="H2910" t="str">
        <f>VLOOKUP($C2910,'Raw-products'!$A$2:$H$1261,MATCH(H$1,'Raw-products'!$A$1:$H$1,0))</f>
        <v>Shirt</v>
      </c>
      <c r="I2910" t="str">
        <f>VLOOKUP($C2910,'Raw-products'!$A$2:$H$1261,MATCH(I$1,'Raw-products'!$A$1:$H$1,0))</f>
        <v>Chambray</v>
      </c>
      <c r="J2910" t="str">
        <f>VLOOKUP($C2910,'Raw-products'!$A$2:$H$1261,MATCH(J$1,'Raw-products'!$A$1:$H$1,0))</f>
        <v>S</v>
      </c>
      <c r="K2910" t="str">
        <f>VLOOKUP($C2910,'Raw-products'!$A$2:$H$1261,MATCH(K$1,'Raw-products'!$A$1:$H$1,0))</f>
        <v>orange</v>
      </c>
      <c r="L2910">
        <f>VLOOKUP($C2910,'Raw-products'!$A$2:$H$1261,MATCH(L$1,'Raw-products'!$A$1:$H$1,0))</f>
        <v>105</v>
      </c>
      <c r="M2910">
        <f>VLOOKUP($C2910,'Raw-products'!$A$2:$H$1261,MATCH(M$1,'Raw-products'!$A$1:$H$1,0))</f>
        <v>69</v>
      </c>
      <c r="N2910" s="5">
        <f t="shared" si="90"/>
        <v>7245</v>
      </c>
      <c r="O2910" cm="1">
        <f t="array" ref="O2910:R2910">_xlfn.XLOOKUP($B2910,'Raw -orders'!$A:$A,'Raw -orders'!$B:$E)</f>
        <v>783</v>
      </c>
      <c r="P2910">
        <v>31116</v>
      </c>
      <c r="Q2910" s="1">
        <v>44442</v>
      </c>
      <c r="R2910" s="1">
        <v>44457</v>
      </c>
      <c r="S2910" t="str" cm="1">
        <f t="array" ref="S2910:Z2910">_xlfn.XLOOKUP($O2910,'Raw - customers'!$A:$A,'Raw - customers'!$B:$I)</f>
        <v>Gusty Smallacombe</v>
      </c>
      <c r="T2910" t="str">
        <v>Female</v>
      </c>
      <c r="U2910">
        <v>49</v>
      </c>
      <c r="V2910" t="str">
        <v>49 Lily RidgeSuite 143</v>
      </c>
      <c r="W2910">
        <v>4250</v>
      </c>
      <c r="X2910" t="str">
        <v>North Avabury</v>
      </c>
      <c r="Y2910" t="str">
        <v>South Australia</v>
      </c>
      <c r="Z2910" t="str">
        <v>Australia</v>
      </c>
      <c r="AA2910">
        <v>9</v>
      </c>
      <c r="AB2910" s="3" t="str">
        <f t="shared" si="91"/>
        <v>10 to 20</v>
      </c>
      <c r="AM2910" s="6">
        <v>783</v>
      </c>
      <c r="AN2910" s="6" t="s">
        <v>1345</v>
      </c>
    </row>
    <row r="2911" spans="1:40" x14ac:dyDescent="0.25">
      <c r="A2911">
        <v>2909</v>
      </c>
      <c r="B2911">
        <v>582</v>
      </c>
      <c r="C2911">
        <v>21</v>
      </c>
      <c r="D2911">
        <v>96</v>
      </c>
      <c r="E2911">
        <v>2</v>
      </c>
      <c r="F2911">
        <v>192</v>
      </c>
      <c r="G2911">
        <v>1</v>
      </c>
      <c r="H2911" t="str">
        <f>VLOOKUP($C2911,'Raw-products'!$A$2:$H$1261,MATCH(H$1,'Raw-products'!$A$1:$H$1,0))</f>
        <v>Shirt</v>
      </c>
      <c r="I2911" t="str">
        <f>VLOOKUP($C2911,'Raw-products'!$A$2:$H$1261,MATCH(I$1,'Raw-products'!$A$1:$H$1,0))</f>
        <v>Oxford Cloth</v>
      </c>
      <c r="J2911" t="str">
        <f>VLOOKUP($C2911,'Raw-products'!$A$2:$H$1261,MATCH(J$1,'Raw-products'!$A$1:$H$1,0))</f>
        <v>S</v>
      </c>
      <c r="K2911" t="str">
        <f>VLOOKUP($C2911,'Raw-products'!$A$2:$H$1261,MATCH(K$1,'Raw-products'!$A$1:$H$1,0))</f>
        <v>blue</v>
      </c>
      <c r="L2911">
        <f>VLOOKUP($C2911,'Raw-products'!$A$2:$H$1261,MATCH(L$1,'Raw-products'!$A$1:$H$1,0))</f>
        <v>114</v>
      </c>
      <c r="M2911">
        <f>VLOOKUP($C2911,'Raw-products'!$A$2:$H$1261,MATCH(M$1,'Raw-products'!$A$1:$H$1,0))</f>
        <v>51</v>
      </c>
      <c r="N2911" s="5">
        <f t="shared" si="90"/>
        <v>5814</v>
      </c>
      <c r="O2911" cm="1">
        <f t="array" ref="O2911:R2911">_xlfn.XLOOKUP($B2911,'Raw -orders'!$A:$A,'Raw -orders'!$B:$E)</f>
        <v>783</v>
      </c>
      <c r="P2911">
        <v>31116</v>
      </c>
      <c r="Q2911" s="1">
        <v>44442</v>
      </c>
      <c r="R2911" s="1">
        <v>44457</v>
      </c>
      <c r="S2911" t="str" cm="1">
        <f t="array" ref="S2911:Z2911">_xlfn.XLOOKUP($O2911,'Raw - customers'!$A:$A,'Raw - customers'!$B:$I)</f>
        <v>Gusty Smallacombe</v>
      </c>
      <c r="T2911" t="str">
        <v>Female</v>
      </c>
      <c r="U2911">
        <v>49</v>
      </c>
      <c r="V2911" t="str">
        <v>49 Lily RidgeSuite 143</v>
      </c>
      <c r="W2911">
        <v>4250</v>
      </c>
      <c r="X2911" t="str">
        <v>North Avabury</v>
      </c>
      <c r="Y2911" t="str">
        <v>South Australia</v>
      </c>
      <c r="Z2911" t="str">
        <v>Australia</v>
      </c>
      <c r="AA2911">
        <v>9</v>
      </c>
      <c r="AB2911" s="3" t="str">
        <f t="shared" si="91"/>
        <v>10 to 20</v>
      </c>
      <c r="AM2911" s="6">
        <v>783</v>
      </c>
      <c r="AN2911" s="6" t="s">
        <v>1345</v>
      </c>
    </row>
    <row r="2912" spans="1:40" x14ac:dyDescent="0.25">
      <c r="A2912">
        <v>2910</v>
      </c>
      <c r="B2912">
        <v>582</v>
      </c>
      <c r="C2912">
        <v>321</v>
      </c>
      <c r="D2912">
        <v>109</v>
      </c>
      <c r="E2912">
        <v>2</v>
      </c>
      <c r="F2912">
        <v>218</v>
      </c>
      <c r="G2912">
        <v>1</v>
      </c>
      <c r="H2912" t="str">
        <f>VLOOKUP($C2912,'Raw-products'!$A$2:$H$1261,MATCH(H$1,'Raw-products'!$A$1:$H$1,0))</f>
        <v>Shirt</v>
      </c>
      <c r="I2912" t="str">
        <f>VLOOKUP($C2912,'Raw-products'!$A$2:$H$1261,MATCH(I$1,'Raw-products'!$A$1:$H$1,0))</f>
        <v>Mandarin Collar</v>
      </c>
      <c r="J2912" t="str">
        <f>VLOOKUP($C2912,'Raw-products'!$A$2:$H$1261,MATCH(J$1,'Raw-products'!$A$1:$H$1,0))</f>
        <v>S</v>
      </c>
      <c r="K2912" t="str">
        <f>VLOOKUP($C2912,'Raw-products'!$A$2:$H$1261,MATCH(K$1,'Raw-products'!$A$1:$H$1,0))</f>
        <v>orange</v>
      </c>
      <c r="L2912">
        <f>VLOOKUP($C2912,'Raw-products'!$A$2:$H$1261,MATCH(L$1,'Raw-products'!$A$1:$H$1,0))</f>
        <v>108</v>
      </c>
      <c r="M2912">
        <f>VLOOKUP($C2912,'Raw-products'!$A$2:$H$1261,MATCH(M$1,'Raw-products'!$A$1:$H$1,0))</f>
        <v>52</v>
      </c>
      <c r="N2912" s="5">
        <f t="shared" si="90"/>
        <v>5616</v>
      </c>
      <c r="O2912" cm="1">
        <f t="array" ref="O2912:R2912">_xlfn.XLOOKUP($B2912,'Raw -orders'!$A:$A,'Raw -orders'!$B:$E)</f>
        <v>783</v>
      </c>
      <c r="P2912">
        <v>31116</v>
      </c>
      <c r="Q2912" s="1">
        <v>44442</v>
      </c>
      <c r="R2912" s="1">
        <v>44457</v>
      </c>
      <c r="S2912" t="str" cm="1">
        <f t="array" ref="S2912:Z2912">_xlfn.XLOOKUP($O2912,'Raw - customers'!$A:$A,'Raw - customers'!$B:$I)</f>
        <v>Gusty Smallacombe</v>
      </c>
      <c r="T2912" t="str">
        <v>Female</v>
      </c>
      <c r="U2912">
        <v>49</v>
      </c>
      <c r="V2912" t="str">
        <v>49 Lily RidgeSuite 143</v>
      </c>
      <c r="W2912">
        <v>4250</v>
      </c>
      <c r="X2912" t="str">
        <v>North Avabury</v>
      </c>
      <c r="Y2912" t="str">
        <v>South Australia</v>
      </c>
      <c r="Z2912" t="str">
        <v>Australia</v>
      </c>
      <c r="AA2912">
        <v>9</v>
      </c>
      <c r="AB2912" s="3" t="str">
        <f t="shared" si="91"/>
        <v>10 to 20</v>
      </c>
      <c r="AM2912" s="6">
        <v>783</v>
      </c>
      <c r="AN2912" s="6" t="s">
        <v>1345</v>
      </c>
    </row>
    <row r="2913" spans="1:40" x14ac:dyDescent="0.25">
      <c r="A2913">
        <v>2911</v>
      </c>
      <c r="B2913">
        <v>582</v>
      </c>
      <c r="C2913">
        <v>322</v>
      </c>
      <c r="D2913">
        <v>109</v>
      </c>
      <c r="E2913">
        <v>1</v>
      </c>
      <c r="F2913">
        <v>109</v>
      </c>
      <c r="G2913">
        <v>1</v>
      </c>
      <c r="H2913" t="str">
        <f>VLOOKUP($C2913,'Raw-products'!$A$2:$H$1261,MATCH(H$1,'Raw-products'!$A$1:$H$1,0))</f>
        <v>Shirt</v>
      </c>
      <c r="I2913" t="str">
        <f>VLOOKUP($C2913,'Raw-products'!$A$2:$H$1261,MATCH(I$1,'Raw-products'!$A$1:$H$1,0))</f>
        <v>Mandarin Collar</v>
      </c>
      <c r="J2913" t="str">
        <f>VLOOKUP($C2913,'Raw-products'!$A$2:$H$1261,MATCH(J$1,'Raw-products'!$A$1:$H$1,0))</f>
        <v>M</v>
      </c>
      <c r="K2913" t="str">
        <f>VLOOKUP($C2913,'Raw-products'!$A$2:$H$1261,MATCH(K$1,'Raw-products'!$A$1:$H$1,0))</f>
        <v>orange</v>
      </c>
      <c r="L2913">
        <f>VLOOKUP($C2913,'Raw-products'!$A$2:$H$1261,MATCH(L$1,'Raw-products'!$A$1:$H$1,0))</f>
        <v>108</v>
      </c>
      <c r="M2913">
        <f>VLOOKUP($C2913,'Raw-products'!$A$2:$H$1261,MATCH(M$1,'Raw-products'!$A$1:$H$1,0))</f>
        <v>78</v>
      </c>
      <c r="N2913" s="5">
        <f t="shared" si="90"/>
        <v>8424</v>
      </c>
      <c r="O2913" cm="1">
        <f t="array" ref="O2913:R2913">_xlfn.XLOOKUP($B2913,'Raw -orders'!$A:$A,'Raw -orders'!$B:$E)</f>
        <v>783</v>
      </c>
      <c r="P2913">
        <v>31116</v>
      </c>
      <c r="Q2913" s="1">
        <v>44442</v>
      </c>
      <c r="R2913" s="1">
        <v>44457</v>
      </c>
      <c r="S2913" t="str" cm="1">
        <f t="array" ref="S2913:Z2913">_xlfn.XLOOKUP($O2913,'Raw - customers'!$A:$A,'Raw - customers'!$B:$I)</f>
        <v>Gusty Smallacombe</v>
      </c>
      <c r="T2913" t="str">
        <v>Female</v>
      </c>
      <c r="U2913">
        <v>49</v>
      </c>
      <c r="V2913" t="str">
        <v>49 Lily RidgeSuite 143</v>
      </c>
      <c r="W2913">
        <v>4250</v>
      </c>
      <c r="X2913" t="str">
        <v>North Avabury</v>
      </c>
      <c r="Y2913" t="str">
        <v>South Australia</v>
      </c>
      <c r="Z2913" t="str">
        <v>Australia</v>
      </c>
      <c r="AA2913">
        <v>9</v>
      </c>
      <c r="AB2913" s="3" t="str">
        <f t="shared" si="91"/>
        <v>10 to 20</v>
      </c>
      <c r="AM2913" s="6">
        <v>783</v>
      </c>
      <c r="AN2913" s="6" t="s">
        <v>1345</v>
      </c>
    </row>
    <row r="2914" spans="1:40" x14ac:dyDescent="0.25">
      <c r="A2914">
        <v>2912</v>
      </c>
      <c r="B2914">
        <v>582</v>
      </c>
      <c r="C2914">
        <v>618</v>
      </c>
      <c r="D2914">
        <v>112</v>
      </c>
      <c r="E2914">
        <v>1</v>
      </c>
      <c r="F2914">
        <v>112</v>
      </c>
      <c r="G2914">
        <v>1</v>
      </c>
      <c r="H2914" t="str">
        <f>VLOOKUP($C2914,'Raw-products'!$A$2:$H$1261,MATCH(H$1,'Raw-products'!$A$1:$H$1,0))</f>
        <v>Jacket</v>
      </c>
      <c r="I2914" t="str">
        <f>VLOOKUP($C2914,'Raw-products'!$A$2:$H$1261,MATCH(I$1,'Raw-products'!$A$1:$H$1,0))</f>
        <v>Cardigan</v>
      </c>
      <c r="J2914" t="str">
        <f>VLOOKUP($C2914,'Raw-products'!$A$2:$H$1261,MATCH(J$1,'Raw-products'!$A$1:$H$1,0))</f>
        <v>L</v>
      </c>
      <c r="K2914" t="str">
        <f>VLOOKUP($C2914,'Raw-products'!$A$2:$H$1261,MATCH(K$1,'Raw-products'!$A$1:$H$1,0))</f>
        <v>blue</v>
      </c>
      <c r="L2914">
        <f>VLOOKUP($C2914,'Raw-products'!$A$2:$H$1261,MATCH(L$1,'Raw-products'!$A$1:$H$1,0))</f>
        <v>118</v>
      </c>
      <c r="M2914">
        <f>VLOOKUP($C2914,'Raw-products'!$A$2:$H$1261,MATCH(M$1,'Raw-products'!$A$1:$H$1,0))</f>
        <v>68</v>
      </c>
      <c r="N2914" s="5">
        <f t="shared" si="90"/>
        <v>8024</v>
      </c>
      <c r="O2914" cm="1">
        <f t="array" ref="O2914:R2914">_xlfn.XLOOKUP($B2914,'Raw -orders'!$A:$A,'Raw -orders'!$B:$E)</f>
        <v>783</v>
      </c>
      <c r="P2914">
        <v>31116</v>
      </c>
      <c r="Q2914" s="1">
        <v>44442</v>
      </c>
      <c r="R2914" s="1">
        <v>44457</v>
      </c>
      <c r="S2914" t="str" cm="1">
        <f t="array" ref="S2914:Z2914">_xlfn.XLOOKUP($O2914,'Raw - customers'!$A:$A,'Raw - customers'!$B:$I)</f>
        <v>Gusty Smallacombe</v>
      </c>
      <c r="T2914" t="str">
        <v>Female</v>
      </c>
      <c r="U2914">
        <v>49</v>
      </c>
      <c r="V2914" t="str">
        <v>49 Lily RidgeSuite 143</v>
      </c>
      <c r="W2914">
        <v>4250</v>
      </c>
      <c r="X2914" t="str">
        <v>North Avabury</v>
      </c>
      <c r="Y2914" t="str">
        <v>South Australia</v>
      </c>
      <c r="Z2914" t="str">
        <v>Australia</v>
      </c>
      <c r="AA2914">
        <v>9</v>
      </c>
      <c r="AB2914" s="3" t="str">
        <f t="shared" si="91"/>
        <v>10 to 20</v>
      </c>
      <c r="AM2914" s="6">
        <v>783</v>
      </c>
      <c r="AN2914" s="6" t="s">
        <v>1345</v>
      </c>
    </row>
    <row r="2915" spans="1:40" x14ac:dyDescent="0.25">
      <c r="A2915">
        <v>2913</v>
      </c>
      <c r="B2915">
        <v>582</v>
      </c>
      <c r="C2915">
        <v>687</v>
      </c>
      <c r="D2915">
        <v>113</v>
      </c>
      <c r="E2915">
        <v>2</v>
      </c>
      <c r="F2915">
        <v>226</v>
      </c>
      <c r="G2915">
        <v>1</v>
      </c>
      <c r="H2915" t="str">
        <f>VLOOKUP($C2915,'Raw-products'!$A$2:$H$1261,MATCH(H$1,'Raw-products'!$A$1:$H$1,0))</f>
        <v>Jacket</v>
      </c>
      <c r="I2915" t="str">
        <f>VLOOKUP($C2915,'Raw-products'!$A$2:$H$1261,MATCH(I$1,'Raw-products'!$A$1:$H$1,0))</f>
        <v>Parka</v>
      </c>
      <c r="J2915" t="str">
        <f>VLOOKUP($C2915,'Raw-products'!$A$2:$H$1261,MATCH(J$1,'Raw-products'!$A$1:$H$1,0))</f>
        <v>M</v>
      </c>
      <c r="K2915" t="str">
        <f>VLOOKUP($C2915,'Raw-products'!$A$2:$H$1261,MATCH(K$1,'Raw-products'!$A$1:$H$1,0))</f>
        <v>blue</v>
      </c>
      <c r="L2915">
        <f>VLOOKUP($C2915,'Raw-products'!$A$2:$H$1261,MATCH(L$1,'Raw-products'!$A$1:$H$1,0))</f>
        <v>119</v>
      </c>
      <c r="M2915">
        <f>VLOOKUP($C2915,'Raw-products'!$A$2:$H$1261,MATCH(M$1,'Raw-products'!$A$1:$H$1,0))</f>
        <v>54</v>
      </c>
      <c r="N2915" s="5">
        <f t="shared" si="90"/>
        <v>6426</v>
      </c>
      <c r="O2915" cm="1">
        <f t="array" ref="O2915:R2915">_xlfn.XLOOKUP($B2915,'Raw -orders'!$A:$A,'Raw -orders'!$B:$E)</f>
        <v>783</v>
      </c>
      <c r="P2915">
        <v>31116</v>
      </c>
      <c r="Q2915" s="1">
        <v>44442</v>
      </c>
      <c r="R2915" s="1">
        <v>44457</v>
      </c>
      <c r="S2915" t="str" cm="1">
        <f t="array" ref="S2915:Z2915">_xlfn.XLOOKUP($O2915,'Raw - customers'!$A:$A,'Raw - customers'!$B:$I)</f>
        <v>Gusty Smallacombe</v>
      </c>
      <c r="T2915" t="str">
        <v>Female</v>
      </c>
      <c r="U2915">
        <v>49</v>
      </c>
      <c r="V2915" t="str">
        <v>49 Lily RidgeSuite 143</v>
      </c>
      <c r="W2915">
        <v>4250</v>
      </c>
      <c r="X2915" t="str">
        <v>North Avabury</v>
      </c>
      <c r="Y2915" t="str">
        <v>South Australia</v>
      </c>
      <c r="Z2915" t="str">
        <v>Australia</v>
      </c>
      <c r="AA2915">
        <v>9</v>
      </c>
      <c r="AB2915" s="3" t="str">
        <f t="shared" si="91"/>
        <v>10 to 20</v>
      </c>
      <c r="AM2915" s="6">
        <v>783</v>
      </c>
      <c r="AN2915" s="6" t="s">
        <v>1345</v>
      </c>
    </row>
    <row r="2916" spans="1:40" x14ac:dyDescent="0.25">
      <c r="A2916">
        <v>2914</v>
      </c>
      <c r="B2916">
        <v>583</v>
      </c>
      <c r="C2916">
        <v>801</v>
      </c>
      <c r="D2916">
        <v>91</v>
      </c>
      <c r="E2916">
        <v>3</v>
      </c>
      <c r="F2916">
        <v>273</v>
      </c>
      <c r="G2916">
        <v>1</v>
      </c>
      <c r="H2916" t="str">
        <f>VLOOKUP($C2916,'Raw-products'!$A$2:$H$1261,MATCH(H$1,'Raw-products'!$A$1:$H$1,0))</f>
        <v>Jacket</v>
      </c>
      <c r="I2916" t="str">
        <f>VLOOKUP($C2916,'Raw-products'!$A$2:$H$1261,MATCH(I$1,'Raw-products'!$A$1:$H$1,0))</f>
        <v>Pullover</v>
      </c>
      <c r="J2916" t="str">
        <f>VLOOKUP($C2916,'Raw-products'!$A$2:$H$1261,MATCH(J$1,'Raw-products'!$A$1:$H$1,0))</f>
        <v>S</v>
      </c>
      <c r="K2916" t="str">
        <f>VLOOKUP($C2916,'Raw-products'!$A$2:$H$1261,MATCH(K$1,'Raw-products'!$A$1:$H$1,0))</f>
        <v>violet</v>
      </c>
      <c r="L2916">
        <f>VLOOKUP($C2916,'Raw-products'!$A$2:$H$1261,MATCH(L$1,'Raw-products'!$A$1:$H$1,0))</f>
        <v>114</v>
      </c>
      <c r="M2916">
        <f>VLOOKUP($C2916,'Raw-products'!$A$2:$H$1261,MATCH(M$1,'Raw-products'!$A$1:$H$1,0))</f>
        <v>74</v>
      </c>
      <c r="N2916" s="5">
        <f t="shared" si="90"/>
        <v>8436</v>
      </c>
      <c r="O2916" cm="1">
        <f t="array" ref="O2916:R2916">_xlfn.XLOOKUP($B2916,'Raw -orders'!$A:$A,'Raw -orders'!$B:$E)</f>
        <v>290</v>
      </c>
      <c r="P2916">
        <v>54787</v>
      </c>
      <c r="Q2916" s="1">
        <v>44293</v>
      </c>
      <c r="R2916" s="1">
        <v>44296</v>
      </c>
      <c r="S2916" t="str" cm="1">
        <f t="array" ref="S2916:Z2916">_xlfn.XLOOKUP($O2916,'Raw - customers'!$A:$A,'Raw - customers'!$B:$I)</f>
        <v>Alia Rapinett</v>
      </c>
      <c r="T2916" t="str">
        <v>Male</v>
      </c>
      <c r="U2916">
        <v>67</v>
      </c>
      <c r="V2916" t="str">
        <v>7299 Madeline MeadowApt. 450</v>
      </c>
      <c r="W2916">
        <v>3146</v>
      </c>
      <c r="X2916" t="str">
        <v>West Siennaland</v>
      </c>
      <c r="Y2916" t="str">
        <v>Tasmania</v>
      </c>
      <c r="Z2916" t="str">
        <v>Australia</v>
      </c>
      <c r="AA2916">
        <v>4</v>
      </c>
      <c r="AB2916" s="3" t="str">
        <f t="shared" si="91"/>
        <v>0 to 10</v>
      </c>
      <c r="AM2916" s="6">
        <v>290</v>
      </c>
      <c r="AN2916" s="6" t="s">
        <v>1414</v>
      </c>
    </row>
    <row r="2917" spans="1:40" x14ac:dyDescent="0.25">
      <c r="A2917">
        <v>2915</v>
      </c>
      <c r="B2917">
        <v>583</v>
      </c>
      <c r="C2917">
        <v>124</v>
      </c>
      <c r="D2917">
        <v>92</v>
      </c>
      <c r="E2917">
        <v>2</v>
      </c>
      <c r="F2917">
        <v>184</v>
      </c>
      <c r="G2917">
        <v>1</v>
      </c>
      <c r="H2917" t="str">
        <f>VLOOKUP($C2917,'Raw-products'!$A$2:$H$1261,MATCH(H$1,'Raw-products'!$A$1:$H$1,0))</f>
        <v>Shirt</v>
      </c>
      <c r="I2917" t="str">
        <f>VLOOKUP($C2917,'Raw-products'!$A$2:$H$1261,MATCH(I$1,'Raw-products'!$A$1:$H$1,0))</f>
        <v>Denim</v>
      </c>
      <c r="J2917" t="str">
        <f>VLOOKUP($C2917,'Raw-products'!$A$2:$H$1261,MATCH(J$1,'Raw-products'!$A$1:$H$1,0))</f>
        <v>XL</v>
      </c>
      <c r="K2917" t="str">
        <f>VLOOKUP($C2917,'Raw-products'!$A$2:$H$1261,MATCH(K$1,'Raw-products'!$A$1:$H$1,0))</f>
        <v>green</v>
      </c>
      <c r="L2917">
        <f>VLOOKUP($C2917,'Raw-products'!$A$2:$H$1261,MATCH(L$1,'Raw-products'!$A$1:$H$1,0))</f>
        <v>115</v>
      </c>
      <c r="M2917">
        <f>VLOOKUP($C2917,'Raw-products'!$A$2:$H$1261,MATCH(M$1,'Raw-products'!$A$1:$H$1,0))</f>
        <v>52</v>
      </c>
      <c r="N2917" s="5">
        <f t="shared" si="90"/>
        <v>5980</v>
      </c>
      <c r="O2917" cm="1">
        <f t="array" ref="O2917:R2917">_xlfn.XLOOKUP($B2917,'Raw -orders'!$A:$A,'Raw -orders'!$B:$E)</f>
        <v>290</v>
      </c>
      <c r="P2917">
        <v>54787</v>
      </c>
      <c r="Q2917" s="1">
        <v>44293</v>
      </c>
      <c r="R2917" s="1">
        <v>44296</v>
      </c>
      <c r="S2917" t="str" cm="1">
        <f t="array" ref="S2917:Z2917">_xlfn.XLOOKUP($O2917,'Raw - customers'!$A:$A,'Raw - customers'!$B:$I)</f>
        <v>Alia Rapinett</v>
      </c>
      <c r="T2917" t="str">
        <v>Male</v>
      </c>
      <c r="U2917">
        <v>67</v>
      </c>
      <c r="V2917" t="str">
        <v>7299 Madeline MeadowApt. 450</v>
      </c>
      <c r="W2917">
        <v>3146</v>
      </c>
      <c r="X2917" t="str">
        <v>West Siennaland</v>
      </c>
      <c r="Y2917" t="str">
        <v>Tasmania</v>
      </c>
      <c r="Z2917" t="str">
        <v>Australia</v>
      </c>
      <c r="AA2917">
        <v>4</v>
      </c>
      <c r="AB2917" s="3" t="str">
        <f t="shared" si="91"/>
        <v>0 to 10</v>
      </c>
      <c r="AM2917" s="6">
        <v>290</v>
      </c>
      <c r="AN2917" s="6" t="s">
        <v>1414</v>
      </c>
    </row>
    <row r="2918" spans="1:40" x14ac:dyDescent="0.25">
      <c r="A2918">
        <v>2916</v>
      </c>
      <c r="B2918">
        <v>583</v>
      </c>
      <c r="C2918">
        <v>327</v>
      </c>
      <c r="D2918">
        <v>109</v>
      </c>
      <c r="E2918">
        <v>2</v>
      </c>
      <c r="F2918">
        <v>218</v>
      </c>
      <c r="G2918">
        <v>1</v>
      </c>
      <c r="H2918" t="str">
        <f>VLOOKUP($C2918,'Raw-products'!$A$2:$H$1261,MATCH(H$1,'Raw-products'!$A$1:$H$1,0))</f>
        <v>Shirt</v>
      </c>
      <c r="I2918" t="str">
        <f>VLOOKUP($C2918,'Raw-products'!$A$2:$H$1261,MATCH(I$1,'Raw-products'!$A$1:$H$1,0))</f>
        <v>Mandarin Collar</v>
      </c>
      <c r="J2918" t="str">
        <f>VLOOKUP($C2918,'Raw-products'!$A$2:$H$1261,MATCH(J$1,'Raw-products'!$A$1:$H$1,0))</f>
        <v>M</v>
      </c>
      <c r="K2918" t="str">
        <f>VLOOKUP($C2918,'Raw-products'!$A$2:$H$1261,MATCH(K$1,'Raw-products'!$A$1:$H$1,0))</f>
        <v>yellow</v>
      </c>
      <c r="L2918">
        <f>VLOOKUP($C2918,'Raw-products'!$A$2:$H$1261,MATCH(L$1,'Raw-products'!$A$1:$H$1,0))</f>
        <v>108</v>
      </c>
      <c r="M2918">
        <f>VLOOKUP($C2918,'Raw-products'!$A$2:$H$1261,MATCH(M$1,'Raw-products'!$A$1:$H$1,0))</f>
        <v>58</v>
      </c>
      <c r="N2918" s="5">
        <f t="shared" si="90"/>
        <v>6264</v>
      </c>
      <c r="O2918" cm="1">
        <f t="array" ref="O2918:R2918">_xlfn.XLOOKUP($B2918,'Raw -orders'!$A:$A,'Raw -orders'!$B:$E)</f>
        <v>290</v>
      </c>
      <c r="P2918">
        <v>54787</v>
      </c>
      <c r="Q2918" s="1">
        <v>44293</v>
      </c>
      <c r="R2918" s="1">
        <v>44296</v>
      </c>
      <c r="S2918" t="str" cm="1">
        <f t="array" ref="S2918:Z2918">_xlfn.XLOOKUP($O2918,'Raw - customers'!$A:$A,'Raw - customers'!$B:$I)</f>
        <v>Alia Rapinett</v>
      </c>
      <c r="T2918" t="str">
        <v>Male</v>
      </c>
      <c r="U2918">
        <v>67</v>
      </c>
      <c r="V2918" t="str">
        <v>7299 Madeline MeadowApt. 450</v>
      </c>
      <c r="W2918">
        <v>3146</v>
      </c>
      <c r="X2918" t="str">
        <v>West Siennaland</v>
      </c>
      <c r="Y2918" t="str">
        <v>Tasmania</v>
      </c>
      <c r="Z2918" t="str">
        <v>Australia</v>
      </c>
      <c r="AA2918">
        <v>4</v>
      </c>
      <c r="AB2918" s="3" t="str">
        <f t="shared" si="91"/>
        <v>0 to 10</v>
      </c>
      <c r="AM2918" s="6">
        <v>290</v>
      </c>
      <c r="AN2918" s="6" t="s">
        <v>1414</v>
      </c>
    </row>
    <row r="2919" spans="1:40" x14ac:dyDescent="0.25">
      <c r="A2919">
        <v>2917</v>
      </c>
      <c r="B2919">
        <v>583</v>
      </c>
      <c r="C2919">
        <v>224</v>
      </c>
      <c r="D2919">
        <v>106</v>
      </c>
      <c r="E2919">
        <v>3</v>
      </c>
      <c r="F2919">
        <v>318</v>
      </c>
      <c r="G2919">
        <v>1</v>
      </c>
      <c r="H2919" t="str">
        <f>VLOOKUP($C2919,'Raw-products'!$A$2:$H$1261,MATCH(H$1,'Raw-products'!$A$1:$H$1,0))</f>
        <v>Shirt</v>
      </c>
      <c r="I2919" t="str">
        <f>VLOOKUP($C2919,'Raw-products'!$A$2:$H$1261,MATCH(I$1,'Raw-products'!$A$1:$H$1,0))</f>
        <v>Chambray</v>
      </c>
      <c r="J2919" t="str">
        <f>VLOOKUP($C2919,'Raw-products'!$A$2:$H$1261,MATCH(J$1,'Raw-products'!$A$1:$H$1,0))</f>
        <v>XL</v>
      </c>
      <c r="K2919" t="str">
        <f>VLOOKUP($C2919,'Raw-products'!$A$2:$H$1261,MATCH(K$1,'Raw-products'!$A$1:$H$1,0))</f>
        <v>yellow</v>
      </c>
      <c r="L2919">
        <f>VLOOKUP($C2919,'Raw-products'!$A$2:$H$1261,MATCH(L$1,'Raw-products'!$A$1:$H$1,0))</f>
        <v>105</v>
      </c>
      <c r="M2919">
        <f>VLOOKUP($C2919,'Raw-products'!$A$2:$H$1261,MATCH(M$1,'Raw-products'!$A$1:$H$1,0))</f>
        <v>53</v>
      </c>
      <c r="N2919" s="5">
        <f t="shared" si="90"/>
        <v>5565</v>
      </c>
      <c r="O2919" cm="1">
        <f t="array" ref="O2919:R2919">_xlfn.XLOOKUP($B2919,'Raw -orders'!$A:$A,'Raw -orders'!$B:$E)</f>
        <v>290</v>
      </c>
      <c r="P2919">
        <v>54787</v>
      </c>
      <c r="Q2919" s="1">
        <v>44293</v>
      </c>
      <c r="R2919" s="1">
        <v>44296</v>
      </c>
      <c r="S2919" t="str" cm="1">
        <f t="array" ref="S2919:Z2919">_xlfn.XLOOKUP($O2919,'Raw - customers'!$A:$A,'Raw - customers'!$B:$I)</f>
        <v>Alia Rapinett</v>
      </c>
      <c r="T2919" t="str">
        <v>Male</v>
      </c>
      <c r="U2919">
        <v>67</v>
      </c>
      <c r="V2919" t="str">
        <v>7299 Madeline MeadowApt. 450</v>
      </c>
      <c r="W2919">
        <v>3146</v>
      </c>
      <c r="X2919" t="str">
        <v>West Siennaland</v>
      </c>
      <c r="Y2919" t="str">
        <v>Tasmania</v>
      </c>
      <c r="Z2919" t="str">
        <v>Australia</v>
      </c>
      <c r="AA2919">
        <v>4</v>
      </c>
      <c r="AB2919" s="3" t="str">
        <f t="shared" si="91"/>
        <v>0 to 10</v>
      </c>
      <c r="AM2919" s="6">
        <v>290</v>
      </c>
      <c r="AN2919" s="6" t="s">
        <v>1414</v>
      </c>
    </row>
    <row r="2920" spans="1:40" x14ac:dyDescent="0.25">
      <c r="A2920">
        <v>2918</v>
      </c>
      <c r="B2920">
        <v>583</v>
      </c>
      <c r="C2920">
        <v>314</v>
      </c>
      <c r="D2920">
        <v>105</v>
      </c>
      <c r="E2920">
        <v>2</v>
      </c>
      <c r="F2920">
        <v>210</v>
      </c>
      <c r="G2920">
        <v>1</v>
      </c>
      <c r="H2920" t="str">
        <f>VLOOKUP($C2920,'Raw-products'!$A$2:$H$1261,MATCH(H$1,'Raw-products'!$A$1:$H$1,0))</f>
        <v>Shirt</v>
      </c>
      <c r="I2920" t="str">
        <f>VLOOKUP($C2920,'Raw-products'!$A$2:$H$1261,MATCH(I$1,'Raw-products'!$A$1:$H$1,0))</f>
        <v>Cuban Collar</v>
      </c>
      <c r="J2920" t="str">
        <f>VLOOKUP($C2920,'Raw-products'!$A$2:$H$1261,MATCH(J$1,'Raw-products'!$A$1:$H$1,0))</f>
        <v>XL</v>
      </c>
      <c r="K2920" t="str">
        <f>VLOOKUP($C2920,'Raw-products'!$A$2:$H$1261,MATCH(K$1,'Raw-products'!$A$1:$H$1,0))</f>
        <v>violet</v>
      </c>
      <c r="L2920">
        <f>VLOOKUP($C2920,'Raw-products'!$A$2:$H$1261,MATCH(L$1,'Raw-products'!$A$1:$H$1,0))</f>
        <v>93</v>
      </c>
      <c r="M2920">
        <f>VLOOKUP($C2920,'Raw-products'!$A$2:$H$1261,MATCH(M$1,'Raw-products'!$A$1:$H$1,0))</f>
        <v>44</v>
      </c>
      <c r="N2920" s="5">
        <f t="shared" si="90"/>
        <v>4092</v>
      </c>
      <c r="O2920" cm="1">
        <f t="array" ref="O2920:R2920">_xlfn.XLOOKUP($B2920,'Raw -orders'!$A:$A,'Raw -orders'!$B:$E)</f>
        <v>290</v>
      </c>
      <c r="P2920">
        <v>54787</v>
      </c>
      <c r="Q2920" s="1">
        <v>44293</v>
      </c>
      <c r="R2920" s="1">
        <v>44296</v>
      </c>
      <c r="S2920" t="str" cm="1">
        <f t="array" ref="S2920:Z2920">_xlfn.XLOOKUP($O2920,'Raw - customers'!$A:$A,'Raw - customers'!$B:$I)</f>
        <v>Alia Rapinett</v>
      </c>
      <c r="T2920" t="str">
        <v>Male</v>
      </c>
      <c r="U2920">
        <v>67</v>
      </c>
      <c r="V2920" t="str">
        <v>7299 Madeline MeadowApt. 450</v>
      </c>
      <c r="W2920">
        <v>3146</v>
      </c>
      <c r="X2920" t="str">
        <v>West Siennaland</v>
      </c>
      <c r="Y2920" t="str">
        <v>Tasmania</v>
      </c>
      <c r="Z2920" t="str">
        <v>Australia</v>
      </c>
      <c r="AA2920">
        <v>4</v>
      </c>
      <c r="AB2920" s="3" t="str">
        <f t="shared" si="91"/>
        <v>0 to 10</v>
      </c>
      <c r="AM2920" s="6">
        <v>290</v>
      </c>
      <c r="AN2920" s="6" t="s">
        <v>1414</v>
      </c>
    </row>
    <row r="2921" spans="1:40" x14ac:dyDescent="0.25">
      <c r="A2921">
        <v>2919</v>
      </c>
      <c r="B2921">
        <v>583</v>
      </c>
      <c r="C2921">
        <v>1047</v>
      </c>
      <c r="D2921">
        <v>90</v>
      </c>
      <c r="E2921">
        <v>1</v>
      </c>
      <c r="F2921">
        <v>90</v>
      </c>
      <c r="G2921">
        <v>1</v>
      </c>
      <c r="H2921" t="str">
        <f>VLOOKUP($C2921,'Raw-products'!$A$2:$H$1261,MATCH(H$1,'Raw-products'!$A$1:$H$1,0))</f>
        <v>Trousers</v>
      </c>
      <c r="I2921" t="str">
        <f>VLOOKUP($C2921,'Raw-products'!$A$2:$H$1261,MATCH(I$1,'Raw-products'!$A$1:$H$1,0))</f>
        <v>Relaxed Leg</v>
      </c>
      <c r="J2921" t="str">
        <f>VLOOKUP($C2921,'Raw-products'!$A$2:$H$1261,MATCH(J$1,'Raw-products'!$A$1:$H$1,0))</f>
        <v>M</v>
      </c>
      <c r="K2921" t="str">
        <f>VLOOKUP($C2921,'Raw-products'!$A$2:$H$1261,MATCH(K$1,'Raw-products'!$A$1:$H$1,0))</f>
        <v>violet</v>
      </c>
      <c r="L2921">
        <f>VLOOKUP($C2921,'Raw-products'!$A$2:$H$1261,MATCH(L$1,'Raw-products'!$A$1:$H$1,0))</f>
        <v>95</v>
      </c>
      <c r="M2921">
        <f>VLOOKUP($C2921,'Raw-products'!$A$2:$H$1261,MATCH(M$1,'Raw-products'!$A$1:$H$1,0))</f>
        <v>46</v>
      </c>
      <c r="N2921" s="5">
        <f t="shared" si="90"/>
        <v>4370</v>
      </c>
      <c r="O2921" cm="1">
        <f t="array" ref="O2921:R2921">_xlfn.XLOOKUP($B2921,'Raw -orders'!$A:$A,'Raw -orders'!$B:$E)</f>
        <v>290</v>
      </c>
      <c r="P2921">
        <v>54787</v>
      </c>
      <c r="Q2921" s="1">
        <v>44293</v>
      </c>
      <c r="R2921" s="1">
        <v>44296</v>
      </c>
      <c r="S2921" t="str" cm="1">
        <f t="array" ref="S2921:Z2921">_xlfn.XLOOKUP($O2921,'Raw - customers'!$A:$A,'Raw - customers'!$B:$I)</f>
        <v>Alia Rapinett</v>
      </c>
      <c r="T2921" t="str">
        <v>Male</v>
      </c>
      <c r="U2921">
        <v>67</v>
      </c>
      <c r="V2921" t="str">
        <v>7299 Madeline MeadowApt. 450</v>
      </c>
      <c r="W2921">
        <v>3146</v>
      </c>
      <c r="X2921" t="str">
        <v>West Siennaland</v>
      </c>
      <c r="Y2921" t="str">
        <v>Tasmania</v>
      </c>
      <c r="Z2921" t="str">
        <v>Australia</v>
      </c>
      <c r="AA2921">
        <v>4</v>
      </c>
      <c r="AB2921" s="3" t="str">
        <f t="shared" si="91"/>
        <v>0 to 10</v>
      </c>
      <c r="AM2921" s="6">
        <v>290</v>
      </c>
      <c r="AN2921" s="6" t="s">
        <v>1414</v>
      </c>
    </row>
    <row r="2922" spans="1:40" x14ac:dyDescent="0.25">
      <c r="A2922">
        <v>2920</v>
      </c>
      <c r="B2922">
        <v>583</v>
      </c>
      <c r="C2922">
        <v>1010</v>
      </c>
      <c r="D2922">
        <v>106</v>
      </c>
      <c r="E2922">
        <v>2</v>
      </c>
      <c r="F2922">
        <v>212</v>
      </c>
      <c r="G2922">
        <v>1</v>
      </c>
      <c r="H2922" t="str">
        <f>VLOOKUP($C2922,'Raw-products'!$A$2:$H$1261,MATCH(H$1,'Raw-products'!$A$1:$H$1,0))</f>
        <v>Trousers</v>
      </c>
      <c r="I2922" t="str">
        <f>VLOOKUP($C2922,'Raw-products'!$A$2:$H$1261,MATCH(I$1,'Raw-products'!$A$1:$H$1,0))</f>
        <v>Wool</v>
      </c>
      <c r="J2922" t="str">
        <f>VLOOKUP($C2922,'Raw-products'!$A$2:$H$1261,MATCH(J$1,'Raw-products'!$A$1:$H$1,0))</f>
        <v>XS</v>
      </c>
      <c r="K2922" t="str">
        <f>VLOOKUP($C2922,'Raw-products'!$A$2:$H$1261,MATCH(K$1,'Raw-products'!$A$1:$H$1,0))</f>
        <v>violet</v>
      </c>
      <c r="L2922">
        <f>VLOOKUP($C2922,'Raw-products'!$A$2:$H$1261,MATCH(L$1,'Raw-products'!$A$1:$H$1,0))</f>
        <v>111</v>
      </c>
      <c r="M2922">
        <f>VLOOKUP($C2922,'Raw-products'!$A$2:$H$1261,MATCH(M$1,'Raw-products'!$A$1:$H$1,0))</f>
        <v>80</v>
      </c>
      <c r="N2922" s="5">
        <f t="shared" si="90"/>
        <v>8880</v>
      </c>
      <c r="O2922" cm="1">
        <f t="array" ref="O2922:R2922">_xlfn.XLOOKUP($B2922,'Raw -orders'!$A:$A,'Raw -orders'!$B:$E)</f>
        <v>290</v>
      </c>
      <c r="P2922">
        <v>54787</v>
      </c>
      <c r="Q2922" s="1">
        <v>44293</v>
      </c>
      <c r="R2922" s="1">
        <v>44296</v>
      </c>
      <c r="S2922" t="str" cm="1">
        <f t="array" ref="S2922:Z2922">_xlfn.XLOOKUP($O2922,'Raw - customers'!$A:$A,'Raw - customers'!$B:$I)</f>
        <v>Alia Rapinett</v>
      </c>
      <c r="T2922" t="str">
        <v>Male</v>
      </c>
      <c r="U2922">
        <v>67</v>
      </c>
      <c r="V2922" t="str">
        <v>7299 Madeline MeadowApt. 450</v>
      </c>
      <c r="W2922">
        <v>3146</v>
      </c>
      <c r="X2922" t="str">
        <v>West Siennaland</v>
      </c>
      <c r="Y2922" t="str">
        <v>Tasmania</v>
      </c>
      <c r="Z2922" t="str">
        <v>Australia</v>
      </c>
      <c r="AA2922">
        <v>4</v>
      </c>
      <c r="AB2922" s="3" t="str">
        <f t="shared" si="91"/>
        <v>0 to 10</v>
      </c>
      <c r="AM2922" s="6">
        <v>290</v>
      </c>
      <c r="AN2922" s="6" t="s">
        <v>1414</v>
      </c>
    </row>
    <row r="2923" spans="1:40" x14ac:dyDescent="0.25">
      <c r="A2923">
        <v>2921</v>
      </c>
      <c r="B2923">
        <v>583</v>
      </c>
      <c r="C2923">
        <v>1131</v>
      </c>
      <c r="D2923">
        <v>102</v>
      </c>
      <c r="E2923">
        <v>1</v>
      </c>
      <c r="F2923">
        <v>102</v>
      </c>
      <c r="G2923">
        <v>1</v>
      </c>
      <c r="H2923" t="str">
        <f>VLOOKUP($C2923,'Raw-products'!$A$2:$H$1261,MATCH(H$1,'Raw-products'!$A$1:$H$1,0))</f>
        <v>Trousers</v>
      </c>
      <c r="I2923" t="str">
        <f>VLOOKUP($C2923,'Raw-products'!$A$2:$H$1261,MATCH(I$1,'Raw-products'!$A$1:$H$1,0))</f>
        <v>Cargo Pants</v>
      </c>
      <c r="J2923" t="str">
        <f>VLOOKUP($C2923,'Raw-products'!$A$2:$H$1261,MATCH(J$1,'Raw-products'!$A$1:$H$1,0))</f>
        <v>S</v>
      </c>
      <c r="K2923" t="str">
        <f>VLOOKUP($C2923,'Raw-products'!$A$2:$H$1261,MATCH(K$1,'Raw-products'!$A$1:$H$1,0))</f>
        <v>yellow</v>
      </c>
      <c r="L2923">
        <f>VLOOKUP($C2923,'Raw-products'!$A$2:$H$1261,MATCH(L$1,'Raw-products'!$A$1:$H$1,0))</f>
        <v>106</v>
      </c>
      <c r="M2923">
        <f>VLOOKUP($C2923,'Raw-products'!$A$2:$H$1261,MATCH(M$1,'Raw-products'!$A$1:$H$1,0))</f>
        <v>48</v>
      </c>
      <c r="N2923" s="5">
        <f t="shared" si="90"/>
        <v>5088</v>
      </c>
      <c r="O2923" cm="1">
        <f t="array" ref="O2923:R2923">_xlfn.XLOOKUP($B2923,'Raw -orders'!$A:$A,'Raw -orders'!$B:$E)</f>
        <v>290</v>
      </c>
      <c r="P2923">
        <v>54787</v>
      </c>
      <c r="Q2923" s="1">
        <v>44293</v>
      </c>
      <c r="R2923" s="1">
        <v>44296</v>
      </c>
      <c r="S2923" t="str" cm="1">
        <f t="array" ref="S2923:Z2923">_xlfn.XLOOKUP($O2923,'Raw - customers'!$A:$A,'Raw - customers'!$B:$I)</f>
        <v>Alia Rapinett</v>
      </c>
      <c r="T2923" t="str">
        <v>Male</v>
      </c>
      <c r="U2923">
        <v>67</v>
      </c>
      <c r="V2923" t="str">
        <v>7299 Madeline MeadowApt. 450</v>
      </c>
      <c r="W2923">
        <v>3146</v>
      </c>
      <c r="X2923" t="str">
        <v>West Siennaland</v>
      </c>
      <c r="Y2923" t="str">
        <v>Tasmania</v>
      </c>
      <c r="Z2923" t="str">
        <v>Australia</v>
      </c>
      <c r="AA2923">
        <v>4</v>
      </c>
      <c r="AB2923" s="3" t="str">
        <f t="shared" si="91"/>
        <v>0 to 10</v>
      </c>
      <c r="AM2923" s="6">
        <v>290</v>
      </c>
      <c r="AN2923" s="6" t="s">
        <v>1414</v>
      </c>
    </row>
    <row r="2924" spans="1:40" x14ac:dyDescent="0.25">
      <c r="A2924">
        <v>2922</v>
      </c>
      <c r="B2924">
        <v>583</v>
      </c>
      <c r="C2924">
        <v>784</v>
      </c>
      <c r="D2924">
        <v>91</v>
      </c>
      <c r="E2924">
        <v>1</v>
      </c>
      <c r="F2924">
        <v>91</v>
      </c>
      <c r="G2924">
        <v>1</v>
      </c>
      <c r="H2924" t="str">
        <f>VLOOKUP($C2924,'Raw-products'!$A$2:$H$1261,MATCH(H$1,'Raw-products'!$A$1:$H$1,0))</f>
        <v>Jacket</v>
      </c>
      <c r="I2924" t="str">
        <f>VLOOKUP($C2924,'Raw-products'!$A$2:$H$1261,MATCH(I$1,'Raw-products'!$A$1:$H$1,0))</f>
        <v>Pullover</v>
      </c>
      <c r="J2924" t="str">
        <f>VLOOKUP($C2924,'Raw-products'!$A$2:$H$1261,MATCH(J$1,'Raw-products'!$A$1:$H$1,0))</f>
        <v>XL</v>
      </c>
      <c r="K2924" t="str">
        <f>VLOOKUP($C2924,'Raw-products'!$A$2:$H$1261,MATCH(K$1,'Raw-products'!$A$1:$H$1,0))</f>
        <v>yellow</v>
      </c>
      <c r="L2924">
        <f>VLOOKUP($C2924,'Raw-products'!$A$2:$H$1261,MATCH(L$1,'Raw-products'!$A$1:$H$1,0))</f>
        <v>114</v>
      </c>
      <c r="M2924">
        <f>VLOOKUP($C2924,'Raw-products'!$A$2:$H$1261,MATCH(M$1,'Raw-products'!$A$1:$H$1,0))</f>
        <v>67</v>
      </c>
      <c r="N2924" s="5">
        <f t="shared" si="90"/>
        <v>7638</v>
      </c>
      <c r="O2924" cm="1">
        <f t="array" ref="O2924:R2924">_xlfn.XLOOKUP($B2924,'Raw -orders'!$A:$A,'Raw -orders'!$B:$E)</f>
        <v>290</v>
      </c>
      <c r="P2924">
        <v>54787</v>
      </c>
      <c r="Q2924" s="1">
        <v>44293</v>
      </c>
      <c r="R2924" s="1">
        <v>44296</v>
      </c>
      <c r="S2924" t="str" cm="1">
        <f t="array" ref="S2924:Z2924">_xlfn.XLOOKUP($O2924,'Raw - customers'!$A:$A,'Raw - customers'!$B:$I)</f>
        <v>Alia Rapinett</v>
      </c>
      <c r="T2924" t="str">
        <v>Male</v>
      </c>
      <c r="U2924">
        <v>67</v>
      </c>
      <c r="V2924" t="str">
        <v>7299 Madeline MeadowApt. 450</v>
      </c>
      <c r="W2924">
        <v>3146</v>
      </c>
      <c r="X2924" t="str">
        <v>West Siennaland</v>
      </c>
      <c r="Y2924" t="str">
        <v>Tasmania</v>
      </c>
      <c r="Z2924" t="str">
        <v>Australia</v>
      </c>
      <c r="AA2924">
        <v>4</v>
      </c>
      <c r="AB2924" s="3" t="str">
        <f t="shared" si="91"/>
        <v>0 to 10</v>
      </c>
      <c r="AM2924" s="6">
        <v>290</v>
      </c>
      <c r="AN2924" s="6" t="s">
        <v>1414</v>
      </c>
    </row>
    <row r="2925" spans="1:40" x14ac:dyDescent="0.25">
      <c r="A2925">
        <v>2923</v>
      </c>
      <c r="B2925">
        <v>583</v>
      </c>
      <c r="C2925">
        <v>766</v>
      </c>
      <c r="D2925">
        <v>109</v>
      </c>
      <c r="E2925">
        <v>3</v>
      </c>
      <c r="F2925">
        <v>327</v>
      </c>
      <c r="G2925">
        <v>1</v>
      </c>
      <c r="H2925" t="str">
        <f>VLOOKUP($C2925,'Raw-products'!$A$2:$H$1261,MATCH(H$1,'Raw-products'!$A$1:$H$1,0))</f>
        <v>Jacket</v>
      </c>
      <c r="I2925" t="str">
        <f>VLOOKUP($C2925,'Raw-products'!$A$2:$H$1261,MATCH(I$1,'Raw-products'!$A$1:$H$1,0))</f>
        <v>Peacoat</v>
      </c>
      <c r="J2925" t="str">
        <f>VLOOKUP($C2925,'Raw-products'!$A$2:$H$1261,MATCH(J$1,'Raw-products'!$A$1:$H$1,0))</f>
        <v>S</v>
      </c>
      <c r="K2925" t="str">
        <f>VLOOKUP($C2925,'Raw-products'!$A$2:$H$1261,MATCH(K$1,'Raw-products'!$A$1:$H$1,0))</f>
        <v>violet</v>
      </c>
      <c r="L2925">
        <f>VLOOKUP($C2925,'Raw-products'!$A$2:$H$1261,MATCH(L$1,'Raw-products'!$A$1:$H$1,0))</f>
        <v>102</v>
      </c>
      <c r="M2925">
        <f>VLOOKUP($C2925,'Raw-products'!$A$2:$H$1261,MATCH(M$1,'Raw-products'!$A$1:$H$1,0))</f>
        <v>73</v>
      </c>
      <c r="N2925" s="5">
        <f t="shared" si="90"/>
        <v>7446</v>
      </c>
      <c r="O2925" cm="1">
        <f t="array" ref="O2925:R2925">_xlfn.XLOOKUP($B2925,'Raw -orders'!$A:$A,'Raw -orders'!$B:$E)</f>
        <v>290</v>
      </c>
      <c r="P2925">
        <v>54787</v>
      </c>
      <c r="Q2925" s="1">
        <v>44293</v>
      </c>
      <c r="R2925" s="1">
        <v>44296</v>
      </c>
      <c r="S2925" t="str" cm="1">
        <f t="array" ref="S2925:Z2925">_xlfn.XLOOKUP($O2925,'Raw - customers'!$A:$A,'Raw - customers'!$B:$I)</f>
        <v>Alia Rapinett</v>
      </c>
      <c r="T2925" t="str">
        <v>Male</v>
      </c>
      <c r="U2925">
        <v>67</v>
      </c>
      <c r="V2925" t="str">
        <v>7299 Madeline MeadowApt. 450</v>
      </c>
      <c r="W2925">
        <v>3146</v>
      </c>
      <c r="X2925" t="str">
        <v>West Siennaland</v>
      </c>
      <c r="Y2925" t="str">
        <v>Tasmania</v>
      </c>
      <c r="Z2925" t="str">
        <v>Australia</v>
      </c>
      <c r="AA2925">
        <v>4</v>
      </c>
      <c r="AB2925" s="3" t="str">
        <f t="shared" si="91"/>
        <v>0 to 10</v>
      </c>
      <c r="AM2925" s="6">
        <v>290</v>
      </c>
      <c r="AN2925" s="6" t="s">
        <v>1414</v>
      </c>
    </row>
    <row r="2926" spans="1:40" x14ac:dyDescent="0.25">
      <c r="A2926">
        <v>2924</v>
      </c>
      <c r="B2926">
        <v>583</v>
      </c>
      <c r="C2926">
        <v>716</v>
      </c>
      <c r="D2926">
        <v>119</v>
      </c>
      <c r="E2926">
        <v>1</v>
      </c>
      <c r="F2926">
        <v>119</v>
      </c>
      <c r="G2926">
        <v>1</v>
      </c>
      <c r="H2926" t="str">
        <f>VLOOKUP($C2926,'Raw-products'!$A$2:$H$1261,MATCH(H$1,'Raw-products'!$A$1:$H$1,0))</f>
        <v>Jacket</v>
      </c>
      <c r="I2926" t="str">
        <f>VLOOKUP($C2926,'Raw-products'!$A$2:$H$1261,MATCH(I$1,'Raw-products'!$A$1:$H$1,0))</f>
        <v>Trench Coat</v>
      </c>
      <c r="J2926" t="str">
        <f>VLOOKUP($C2926,'Raw-products'!$A$2:$H$1261,MATCH(J$1,'Raw-products'!$A$1:$H$1,0))</f>
        <v>S</v>
      </c>
      <c r="K2926" t="str">
        <f>VLOOKUP($C2926,'Raw-products'!$A$2:$H$1261,MATCH(K$1,'Raw-products'!$A$1:$H$1,0))</f>
        <v>green</v>
      </c>
      <c r="L2926">
        <f>VLOOKUP($C2926,'Raw-products'!$A$2:$H$1261,MATCH(L$1,'Raw-products'!$A$1:$H$1,0))</f>
        <v>112</v>
      </c>
      <c r="M2926">
        <f>VLOOKUP($C2926,'Raw-products'!$A$2:$H$1261,MATCH(M$1,'Raw-products'!$A$1:$H$1,0))</f>
        <v>53</v>
      </c>
      <c r="N2926" s="5">
        <f t="shared" si="90"/>
        <v>5936</v>
      </c>
      <c r="O2926" cm="1">
        <f t="array" ref="O2926:R2926">_xlfn.XLOOKUP($B2926,'Raw -orders'!$A:$A,'Raw -orders'!$B:$E)</f>
        <v>290</v>
      </c>
      <c r="P2926">
        <v>54787</v>
      </c>
      <c r="Q2926" s="1">
        <v>44293</v>
      </c>
      <c r="R2926" s="1">
        <v>44296</v>
      </c>
      <c r="S2926" t="str" cm="1">
        <f t="array" ref="S2926:Z2926">_xlfn.XLOOKUP($O2926,'Raw - customers'!$A:$A,'Raw - customers'!$B:$I)</f>
        <v>Alia Rapinett</v>
      </c>
      <c r="T2926" t="str">
        <v>Male</v>
      </c>
      <c r="U2926">
        <v>67</v>
      </c>
      <c r="V2926" t="str">
        <v>7299 Madeline MeadowApt. 450</v>
      </c>
      <c r="W2926">
        <v>3146</v>
      </c>
      <c r="X2926" t="str">
        <v>West Siennaland</v>
      </c>
      <c r="Y2926" t="str">
        <v>Tasmania</v>
      </c>
      <c r="Z2926" t="str">
        <v>Australia</v>
      </c>
      <c r="AA2926">
        <v>4</v>
      </c>
      <c r="AB2926" s="3" t="str">
        <f t="shared" si="91"/>
        <v>0 to 10</v>
      </c>
      <c r="AM2926" s="6">
        <v>290</v>
      </c>
      <c r="AN2926" s="6" t="s">
        <v>1414</v>
      </c>
    </row>
    <row r="2927" spans="1:40" x14ac:dyDescent="0.25">
      <c r="A2927">
        <v>2925</v>
      </c>
      <c r="B2927">
        <v>584</v>
      </c>
      <c r="C2927">
        <v>357</v>
      </c>
      <c r="D2927">
        <v>94</v>
      </c>
      <c r="E2927">
        <v>1</v>
      </c>
      <c r="F2927">
        <v>94</v>
      </c>
      <c r="G2927">
        <v>1</v>
      </c>
      <c r="H2927" t="str">
        <f>VLOOKUP($C2927,'Raw-products'!$A$2:$H$1261,MATCH(H$1,'Raw-products'!$A$1:$H$1,0))</f>
        <v>Shirt</v>
      </c>
      <c r="I2927" t="str">
        <f>VLOOKUP($C2927,'Raw-products'!$A$2:$H$1261,MATCH(I$1,'Raw-products'!$A$1:$H$1,0))</f>
        <v>Henley</v>
      </c>
      <c r="J2927" t="str">
        <f>VLOOKUP($C2927,'Raw-products'!$A$2:$H$1261,MATCH(J$1,'Raw-products'!$A$1:$H$1,0))</f>
        <v>M</v>
      </c>
      <c r="K2927" t="str">
        <f>VLOOKUP($C2927,'Raw-products'!$A$2:$H$1261,MATCH(K$1,'Raw-products'!$A$1:$H$1,0))</f>
        <v>orange</v>
      </c>
      <c r="L2927">
        <f>VLOOKUP($C2927,'Raw-products'!$A$2:$H$1261,MATCH(L$1,'Raw-products'!$A$1:$H$1,0))</f>
        <v>92</v>
      </c>
      <c r="M2927">
        <f>VLOOKUP($C2927,'Raw-products'!$A$2:$H$1261,MATCH(M$1,'Raw-products'!$A$1:$H$1,0))</f>
        <v>70</v>
      </c>
      <c r="N2927" s="5">
        <f t="shared" si="90"/>
        <v>6440</v>
      </c>
      <c r="O2927" cm="1">
        <f t="array" ref="O2927:R2927">_xlfn.XLOOKUP($B2927,'Raw -orders'!$A:$A,'Raw -orders'!$B:$E)</f>
        <v>142</v>
      </c>
      <c r="P2927">
        <v>37030</v>
      </c>
      <c r="Q2927" s="1">
        <v>44376</v>
      </c>
      <c r="R2927" s="1">
        <v>44378</v>
      </c>
      <c r="S2927" t="str" cm="1">
        <f t="array" ref="S2927:Z2927">_xlfn.XLOOKUP($O2927,'Raw - customers'!$A:$A,'Raw - customers'!$B:$I)</f>
        <v>Valerie D'Errico</v>
      </c>
      <c r="T2927" t="str">
        <v>Bigender</v>
      </c>
      <c r="U2927">
        <v>75</v>
      </c>
      <c r="V2927" t="str">
        <v>607 Parisian AvenueSuite 494</v>
      </c>
      <c r="W2927">
        <v>6043</v>
      </c>
      <c r="X2927" t="str">
        <v>Chelseaview</v>
      </c>
      <c r="Y2927" t="str">
        <v>South Australia</v>
      </c>
      <c r="Z2927" t="str">
        <v>Australia</v>
      </c>
      <c r="AA2927">
        <v>6</v>
      </c>
      <c r="AB2927" s="3" t="str">
        <f t="shared" si="91"/>
        <v>0 to 10</v>
      </c>
      <c r="AM2927" s="6">
        <v>142</v>
      </c>
      <c r="AN2927" s="6" t="s">
        <v>1345</v>
      </c>
    </row>
    <row r="2928" spans="1:40" x14ac:dyDescent="0.25">
      <c r="A2928">
        <v>2926</v>
      </c>
      <c r="B2928">
        <v>584</v>
      </c>
      <c r="C2928">
        <v>832</v>
      </c>
      <c r="D2928">
        <v>117</v>
      </c>
      <c r="E2928">
        <v>2</v>
      </c>
      <c r="F2928">
        <v>234</v>
      </c>
      <c r="G2928">
        <v>1</v>
      </c>
      <c r="H2928" t="str">
        <f>VLOOKUP($C2928,'Raw-products'!$A$2:$H$1261,MATCH(H$1,'Raw-products'!$A$1:$H$1,0))</f>
        <v>Jacket</v>
      </c>
      <c r="I2928" t="str">
        <f>VLOOKUP($C2928,'Raw-products'!$A$2:$H$1261,MATCH(I$1,'Raw-products'!$A$1:$H$1,0))</f>
        <v>Shearling</v>
      </c>
      <c r="J2928" t="str">
        <f>VLOOKUP($C2928,'Raw-products'!$A$2:$H$1261,MATCH(J$1,'Raw-products'!$A$1:$H$1,0))</f>
        <v>M</v>
      </c>
      <c r="K2928" t="str">
        <f>VLOOKUP($C2928,'Raw-products'!$A$2:$H$1261,MATCH(K$1,'Raw-products'!$A$1:$H$1,0))</f>
        <v>indigo</v>
      </c>
      <c r="L2928">
        <f>VLOOKUP($C2928,'Raw-products'!$A$2:$H$1261,MATCH(L$1,'Raw-products'!$A$1:$H$1,0))</f>
        <v>95</v>
      </c>
      <c r="M2928">
        <f>VLOOKUP($C2928,'Raw-products'!$A$2:$H$1261,MATCH(M$1,'Raw-products'!$A$1:$H$1,0))</f>
        <v>74</v>
      </c>
      <c r="N2928" s="5">
        <f t="shared" si="90"/>
        <v>7030</v>
      </c>
      <c r="O2928" cm="1">
        <f t="array" ref="O2928:R2928">_xlfn.XLOOKUP($B2928,'Raw -orders'!$A:$A,'Raw -orders'!$B:$E)</f>
        <v>142</v>
      </c>
      <c r="P2928">
        <v>37030</v>
      </c>
      <c r="Q2928" s="1">
        <v>44376</v>
      </c>
      <c r="R2928" s="1">
        <v>44378</v>
      </c>
      <c r="S2928" t="str" cm="1">
        <f t="array" ref="S2928:Z2928">_xlfn.XLOOKUP($O2928,'Raw - customers'!$A:$A,'Raw - customers'!$B:$I)</f>
        <v>Valerie D'Errico</v>
      </c>
      <c r="T2928" t="str">
        <v>Bigender</v>
      </c>
      <c r="U2928">
        <v>75</v>
      </c>
      <c r="V2928" t="str">
        <v>607 Parisian AvenueSuite 494</v>
      </c>
      <c r="W2928">
        <v>6043</v>
      </c>
      <c r="X2928" t="str">
        <v>Chelseaview</v>
      </c>
      <c r="Y2928" t="str">
        <v>South Australia</v>
      </c>
      <c r="Z2928" t="str">
        <v>Australia</v>
      </c>
      <c r="AA2928">
        <v>6</v>
      </c>
      <c r="AB2928" s="3" t="str">
        <f t="shared" si="91"/>
        <v>0 to 10</v>
      </c>
      <c r="AM2928" s="6">
        <v>142</v>
      </c>
      <c r="AN2928" s="6" t="s">
        <v>1345</v>
      </c>
    </row>
    <row r="2929" spans="1:40" x14ac:dyDescent="0.25">
      <c r="A2929">
        <v>2927</v>
      </c>
      <c r="B2929">
        <v>584</v>
      </c>
      <c r="C2929">
        <v>660</v>
      </c>
      <c r="D2929">
        <v>93</v>
      </c>
      <c r="E2929">
        <v>2</v>
      </c>
      <c r="F2929">
        <v>186</v>
      </c>
      <c r="G2929">
        <v>1</v>
      </c>
      <c r="H2929" t="str">
        <f>VLOOKUP($C2929,'Raw-products'!$A$2:$H$1261,MATCH(H$1,'Raw-products'!$A$1:$H$1,0))</f>
        <v>Jacket</v>
      </c>
      <c r="I2929" t="str">
        <f>VLOOKUP($C2929,'Raw-products'!$A$2:$H$1261,MATCH(I$1,'Raw-products'!$A$1:$H$1,0))</f>
        <v>Coach</v>
      </c>
      <c r="J2929" t="str">
        <f>VLOOKUP($C2929,'Raw-products'!$A$2:$H$1261,MATCH(J$1,'Raw-products'!$A$1:$H$1,0))</f>
        <v>XS</v>
      </c>
      <c r="K2929" t="str">
        <f>VLOOKUP($C2929,'Raw-products'!$A$2:$H$1261,MATCH(K$1,'Raw-products'!$A$1:$H$1,0))</f>
        <v>violet</v>
      </c>
      <c r="L2929">
        <f>VLOOKUP($C2929,'Raw-products'!$A$2:$H$1261,MATCH(L$1,'Raw-products'!$A$1:$H$1,0))</f>
        <v>115</v>
      </c>
      <c r="M2929">
        <f>VLOOKUP($C2929,'Raw-products'!$A$2:$H$1261,MATCH(M$1,'Raw-products'!$A$1:$H$1,0))</f>
        <v>58</v>
      </c>
      <c r="N2929" s="5">
        <f t="shared" si="90"/>
        <v>6670</v>
      </c>
      <c r="O2929" cm="1">
        <f t="array" ref="O2929:R2929">_xlfn.XLOOKUP($B2929,'Raw -orders'!$A:$A,'Raw -orders'!$B:$E)</f>
        <v>142</v>
      </c>
      <c r="P2929">
        <v>37030</v>
      </c>
      <c r="Q2929" s="1">
        <v>44376</v>
      </c>
      <c r="R2929" s="1">
        <v>44378</v>
      </c>
      <c r="S2929" t="str" cm="1">
        <f t="array" ref="S2929:Z2929">_xlfn.XLOOKUP($O2929,'Raw - customers'!$A:$A,'Raw - customers'!$B:$I)</f>
        <v>Valerie D'Errico</v>
      </c>
      <c r="T2929" t="str">
        <v>Bigender</v>
      </c>
      <c r="U2929">
        <v>75</v>
      </c>
      <c r="V2929" t="str">
        <v>607 Parisian AvenueSuite 494</v>
      </c>
      <c r="W2929">
        <v>6043</v>
      </c>
      <c r="X2929" t="str">
        <v>Chelseaview</v>
      </c>
      <c r="Y2929" t="str">
        <v>South Australia</v>
      </c>
      <c r="Z2929" t="str">
        <v>Australia</v>
      </c>
      <c r="AA2929">
        <v>6</v>
      </c>
      <c r="AB2929" s="3" t="str">
        <f t="shared" si="91"/>
        <v>0 to 10</v>
      </c>
      <c r="AM2929" s="6">
        <v>142</v>
      </c>
      <c r="AN2929" s="6" t="s">
        <v>1345</v>
      </c>
    </row>
    <row r="2930" spans="1:40" x14ac:dyDescent="0.25">
      <c r="A2930">
        <v>2928</v>
      </c>
      <c r="B2930">
        <v>584</v>
      </c>
      <c r="C2930">
        <v>588</v>
      </c>
      <c r="D2930">
        <v>100</v>
      </c>
      <c r="E2930">
        <v>2</v>
      </c>
      <c r="F2930">
        <v>200</v>
      </c>
      <c r="G2930">
        <v>1</v>
      </c>
      <c r="H2930" t="str">
        <f>VLOOKUP($C2930,'Raw-products'!$A$2:$H$1261,MATCH(H$1,'Raw-products'!$A$1:$H$1,0))</f>
        <v>Jacket</v>
      </c>
      <c r="I2930" t="str">
        <f>VLOOKUP($C2930,'Raw-products'!$A$2:$H$1261,MATCH(I$1,'Raw-products'!$A$1:$H$1,0))</f>
        <v>Bomber</v>
      </c>
      <c r="J2930" t="str">
        <f>VLOOKUP($C2930,'Raw-products'!$A$2:$H$1261,MATCH(J$1,'Raw-products'!$A$1:$H$1,0))</f>
        <v>L</v>
      </c>
      <c r="K2930" t="str">
        <f>VLOOKUP($C2930,'Raw-products'!$A$2:$H$1261,MATCH(K$1,'Raw-products'!$A$1:$H$1,0))</f>
        <v>indigo</v>
      </c>
      <c r="L2930">
        <f>VLOOKUP($C2930,'Raw-products'!$A$2:$H$1261,MATCH(L$1,'Raw-products'!$A$1:$H$1,0))</f>
        <v>90</v>
      </c>
      <c r="M2930">
        <f>VLOOKUP($C2930,'Raw-products'!$A$2:$H$1261,MATCH(M$1,'Raw-products'!$A$1:$H$1,0))</f>
        <v>51</v>
      </c>
      <c r="N2930" s="5">
        <f t="shared" si="90"/>
        <v>4590</v>
      </c>
      <c r="O2930" cm="1">
        <f t="array" ref="O2930:R2930">_xlfn.XLOOKUP($B2930,'Raw -orders'!$A:$A,'Raw -orders'!$B:$E)</f>
        <v>142</v>
      </c>
      <c r="P2930">
        <v>37030</v>
      </c>
      <c r="Q2930" s="1">
        <v>44376</v>
      </c>
      <c r="R2930" s="1">
        <v>44378</v>
      </c>
      <c r="S2930" t="str" cm="1">
        <f t="array" ref="S2930:Z2930">_xlfn.XLOOKUP($O2930,'Raw - customers'!$A:$A,'Raw - customers'!$B:$I)</f>
        <v>Valerie D'Errico</v>
      </c>
      <c r="T2930" t="str">
        <v>Bigender</v>
      </c>
      <c r="U2930">
        <v>75</v>
      </c>
      <c r="V2930" t="str">
        <v>607 Parisian AvenueSuite 494</v>
      </c>
      <c r="W2930">
        <v>6043</v>
      </c>
      <c r="X2930" t="str">
        <v>Chelseaview</v>
      </c>
      <c r="Y2930" t="str">
        <v>South Australia</v>
      </c>
      <c r="Z2930" t="str">
        <v>Australia</v>
      </c>
      <c r="AA2930">
        <v>6</v>
      </c>
      <c r="AB2930" s="3" t="str">
        <f t="shared" si="91"/>
        <v>0 to 10</v>
      </c>
      <c r="AM2930" s="6">
        <v>142</v>
      </c>
      <c r="AN2930" s="6" t="s">
        <v>1345</v>
      </c>
    </row>
    <row r="2931" spans="1:40" x14ac:dyDescent="0.25">
      <c r="A2931">
        <v>2929</v>
      </c>
      <c r="B2931">
        <v>585</v>
      </c>
      <c r="C2931">
        <v>447</v>
      </c>
      <c r="D2931">
        <v>107</v>
      </c>
      <c r="E2931">
        <v>2</v>
      </c>
      <c r="F2931">
        <v>214</v>
      </c>
      <c r="G2931">
        <v>1</v>
      </c>
      <c r="H2931" t="str">
        <f>VLOOKUP($C2931,'Raw-products'!$A$2:$H$1261,MATCH(H$1,'Raw-products'!$A$1:$H$1,0))</f>
        <v>Jacket</v>
      </c>
      <c r="I2931" t="str">
        <f>VLOOKUP($C2931,'Raw-products'!$A$2:$H$1261,MATCH(I$1,'Raw-products'!$A$1:$H$1,0))</f>
        <v>Denim</v>
      </c>
      <c r="J2931" t="str">
        <f>VLOOKUP($C2931,'Raw-products'!$A$2:$H$1261,MATCH(J$1,'Raw-products'!$A$1:$H$1,0))</f>
        <v>M</v>
      </c>
      <c r="K2931" t="str">
        <f>VLOOKUP($C2931,'Raw-products'!$A$2:$H$1261,MATCH(K$1,'Raw-products'!$A$1:$H$1,0))</f>
        <v>indigo</v>
      </c>
      <c r="L2931">
        <f>VLOOKUP($C2931,'Raw-products'!$A$2:$H$1261,MATCH(L$1,'Raw-products'!$A$1:$H$1,0))</f>
        <v>92</v>
      </c>
      <c r="M2931">
        <f>VLOOKUP($C2931,'Raw-products'!$A$2:$H$1261,MATCH(M$1,'Raw-products'!$A$1:$H$1,0))</f>
        <v>52</v>
      </c>
      <c r="N2931" s="5">
        <f t="shared" si="90"/>
        <v>4784</v>
      </c>
      <c r="O2931" cm="1">
        <f t="array" ref="O2931:R2931">_xlfn.XLOOKUP($B2931,'Raw -orders'!$A:$A,'Raw -orders'!$B:$E)</f>
        <v>844</v>
      </c>
      <c r="P2931">
        <v>19207</v>
      </c>
      <c r="Q2931" s="1">
        <v>44275</v>
      </c>
      <c r="R2931" s="1">
        <v>44278</v>
      </c>
      <c r="S2931" t="str" cm="1">
        <f t="array" ref="S2931:Z2931">_xlfn.XLOOKUP($O2931,'Raw - customers'!$A:$A,'Raw - customers'!$B:$I)</f>
        <v>Lorelle Lancastle</v>
      </c>
      <c r="T2931" t="str">
        <v>Genderqueer</v>
      </c>
      <c r="U2931">
        <v>63</v>
      </c>
      <c r="V2931" t="str">
        <v>19 Harrison CrestSuite 331</v>
      </c>
      <c r="W2931">
        <v>2754</v>
      </c>
      <c r="X2931" t="str">
        <v>Alexandraville</v>
      </c>
      <c r="Y2931" t="str">
        <v>South Australia</v>
      </c>
      <c r="Z2931" t="str">
        <v>Australia</v>
      </c>
      <c r="AA2931">
        <v>3</v>
      </c>
      <c r="AB2931" s="3" t="str">
        <f t="shared" si="91"/>
        <v>0 to 10</v>
      </c>
      <c r="AM2931" s="6">
        <v>844</v>
      </c>
      <c r="AN2931" s="6" t="s">
        <v>1345</v>
      </c>
    </row>
    <row r="2932" spans="1:40" x14ac:dyDescent="0.25">
      <c r="A2932">
        <v>2930</v>
      </c>
      <c r="B2932">
        <v>585</v>
      </c>
      <c r="C2932">
        <v>886</v>
      </c>
      <c r="D2932">
        <v>94</v>
      </c>
      <c r="E2932">
        <v>2</v>
      </c>
      <c r="F2932">
        <v>188</v>
      </c>
      <c r="G2932">
        <v>1</v>
      </c>
      <c r="H2932" t="str">
        <f>VLOOKUP($C2932,'Raw-products'!$A$2:$H$1261,MATCH(H$1,'Raw-products'!$A$1:$H$1,0))</f>
        <v>Trousers</v>
      </c>
      <c r="I2932" t="str">
        <f>VLOOKUP($C2932,'Raw-products'!$A$2:$H$1261,MATCH(I$1,'Raw-products'!$A$1:$H$1,0))</f>
        <v>Cords</v>
      </c>
      <c r="J2932" t="str">
        <f>VLOOKUP($C2932,'Raw-products'!$A$2:$H$1261,MATCH(J$1,'Raw-products'!$A$1:$H$1,0))</f>
        <v>S</v>
      </c>
      <c r="K2932" t="str">
        <f>VLOOKUP($C2932,'Raw-products'!$A$2:$H$1261,MATCH(K$1,'Raw-products'!$A$1:$H$1,0))</f>
        <v>yellow</v>
      </c>
      <c r="L2932">
        <f>VLOOKUP($C2932,'Raw-products'!$A$2:$H$1261,MATCH(L$1,'Raw-products'!$A$1:$H$1,0))</f>
        <v>113</v>
      </c>
      <c r="M2932">
        <f>VLOOKUP($C2932,'Raw-products'!$A$2:$H$1261,MATCH(M$1,'Raw-products'!$A$1:$H$1,0))</f>
        <v>68</v>
      </c>
      <c r="N2932" s="5">
        <f t="shared" si="90"/>
        <v>7684</v>
      </c>
      <c r="O2932" cm="1">
        <f t="array" ref="O2932:R2932">_xlfn.XLOOKUP($B2932,'Raw -orders'!$A:$A,'Raw -orders'!$B:$E)</f>
        <v>844</v>
      </c>
      <c r="P2932">
        <v>19207</v>
      </c>
      <c r="Q2932" s="1">
        <v>44275</v>
      </c>
      <c r="R2932" s="1">
        <v>44278</v>
      </c>
      <c r="S2932" t="str" cm="1">
        <f t="array" ref="S2932:Z2932">_xlfn.XLOOKUP($O2932,'Raw - customers'!$A:$A,'Raw - customers'!$B:$I)</f>
        <v>Lorelle Lancastle</v>
      </c>
      <c r="T2932" t="str">
        <v>Genderqueer</v>
      </c>
      <c r="U2932">
        <v>63</v>
      </c>
      <c r="V2932" t="str">
        <v>19 Harrison CrestSuite 331</v>
      </c>
      <c r="W2932">
        <v>2754</v>
      </c>
      <c r="X2932" t="str">
        <v>Alexandraville</v>
      </c>
      <c r="Y2932" t="str">
        <v>South Australia</v>
      </c>
      <c r="Z2932" t="str">
        <v>Australia</v>
      </c>
      <c r="AA2932">
        <v>3</v>
      </c>
      <c r="AB2932" s="3" t="str">
        <f t="shared" si="91"/>
        <v>0 to 10</v>
      </c>
      <c r="AM2932" s="6">
        <v>844</v>
      </c>
      <c r="AN2932" s="6" t="s">
        <v>1345</v>
      </c>
    </row>
    <row r="2933" spans="1:40" x14ac:dyDescent="0.25">
      <c r="A2933">
        <v>2931</v>
      </c>
      <c r="B2933">
        <v>585</v>
      </c>
      <c r="C2933">
        <v>456</v>
      </c>
      <c r="D2933">
        <v>118</v>
      </c>
      <c r="E2933">
        <v>3</v>
      </c>
      <c r="F2933">
        <v>354</v>
      </c>
      <c r="G2933">
        <v>1</v>
      </c>
      <c r="H2933" t="str">
        <f>VLOOKUP($C2933,'Raw-products'!$A$2:$H$1261,MATCH(H$1,'Raw-products'!$A$1:$H$1,0))</f>
        <v>Jacket</v>
      </c>
      <c r="I2933" t="str">
        <f>VLOOKUP($C2933,'Raw-products'!$A$2:$H$1261,MATCH(I$1,'Raw-products'!$A$1:$H$1,0))</f>
        <v>Puffer</v>
      </c>
      <c r="J2933" t="str">
        <f>VLOOKUP($C2933,'Raw-products'!$A$2:$H$1261,MATCH(J$1,'Raw-products'!$A$1:$H$1,0))</f>
        <v>S</v>
      </c>
      <c r="K2933" t="str">
        <f>VLOOKUP($C2933,'Raw-products'!$A$2:$H$1261,MATCH(K$1,'Raw-products'!$A$1:$H$1,0))</f>
        <v>red</v>
      </c>
      <c r="L2933">
        <f>VLOOKUP($C2933,'Raw-products'!$A$2:$H$1261,MATCH(L$1,'Raw-products'!$A$1:$H$1,0))</f>
        <v>110</v>
      </c>
      <c r="M2933">
        <f>VLOOKUP($C2933,'Raw-products'!$A$2:$H$1261,MATCH(M$1,'Raw-products'!$A$1:$H$1,0))</f>
        <v>62</v>
      </c>
      <c r="N2933" s="5">
        <f t="shared" si="90"/>
        <v>6820</v>
      </c>
      <c r="O2933" cm="1">
        <f t="array" ref="O2933:R2933">_xlfn.XLOOKUP($B2933,'Raw -orders'!$A:$A,'Raw -orders'!$B:$E)</f>
        <v>844</v>
      </c>
      <c r="P2933">
        <v>19207</v>
      </c>
      <c r="Q2933" s="1">
        <v>44275</v>
      </c>
      <c r="R2933" s="1">
        <v>44278</v>
      </c>
      <c r="S2933" t="str" cm="1">
        <f t="array" ref="S2933:Z2933">_xlfn.XLOOKUP($O2933,'Raw - customers'!$A:$A,'Raw - customers'!$B:$I)</f>
        <v>Lorelle Lancastle</v>
      </c>
      <c r="T2933" t="str">
        <v>Genderqueer</v>
      </c>
      <c r="U2933">
        <v>63</v>
      </c>
      <c r="V2933" t="str">
        <v>19 Harrison CrestSuite 331</v>
      </c>
      <c r="W2933">
        <v>2754</v>
      </c>
      <c r="X2933" t="str">
        <v>Alexandraville</v>
      </c>
      <c r="Y2933" t="str">
        <v>South Australia</v>
      </c>
      <c r="Z2933" t="str">
        <v>Australia</v>
      </c>
      <c r="AA2933">
        <v>3</v>
      </c>
      <c r="AB2933" s="3" t="str">
        <f t="shared" si="91"/>
        <v>0 to 10</v>
      </c>
      <c r="AM2933" s="6">
        <v>844</v>
      </c>
      <c r="AN2933" s="6" t="s">
        <v>1345</v>
      </c>
    </row>
    <row r="2934" spans="1:40" x14ac:dyDescent="0.25">
      <c r="A2934">
        <v>2932</v>
      </c>
      <c r="B2934">
        <v>585</v>
      </c>
      <c r="C2934">
        <v>401</v>
      </c>
      <c r="D2934">
        <v>119</v>
      </c>
      <c r="E2934">
        <v>2</v>
      </c>
      <c r="F2934">
        <v>238</v>
      </c>
      <c r="G2934">
        <v>1</v>
      </c>
      <c r="H2934" t="str">
        <f>VLOOKUP($C2934,'Raw-products'!$A$2:$H$1261,MATCH(H$1,'Raw-products'!$A$1:$H$1,0))</f>
        <v>Shirt</v>
      </c>
      <c r="I2934" t="str">
        <f>VLOOKUP($C2934,'Raw-products'!$A$2:$H$1261,MATCH(I$1,'Raw-products'!$A$1:$H$1,0))</f>
        <v>Casual Slim Fit</v>
      </c>
      <c r="J2934" t="str">
        <f>VLOOKUP($C2934,'Raw-products'!$A$2:$H$1261,MATCH(J$1,'Raw-products'!$A$1:$H$1,0))</f>
        <v>S</v>
      </c>
      <c r="K2934" t="str">
        <f>VLOOKUP($C2934,'Raw-products'!$A$2:$H$1261,MATCH(K$1,'Raw-products'!$A$1:$H$1,0))</f>
        <v>green</v>
      </c>
      <c r="L2934">
        <f>VLOOKUP($C2934,'Raw-products'!$A$2:$H$1261,MATCH(L$1,'Raw-products'!$A$1:$H$1,0))</f>
        <v>113</v>
      </c>
      <c r="M2934">
        <f>VLOOKUP($C2934,'Raw-products'!$A$2:$H$1261,MATCH(M$1,'Raw-products'!$A$1:$H$1,0))</f>
        <v>72</v>
      </c>
      <c r="N2934" s="5">
        <f t="shared" si="90"/>
        <v>8136</v>
      </c>
      <c r="O2934" cm="1">
        <f t="array" ref="O2934:R2934">_xlfn.XLOOKUP($B2934,'Raw -orders'!$A:$A,'Raw -orders'!$B:$E)</f>
        <v>844</v>
      </c>
      <c r="P2934">
        <v>19207</v>
      </c>
      <c r="Q2934" s="1">
        <v>44275</v>
      </c>
      <c r="R2934" s="1">
        <v>44278</v>
      </c>
      <c r="S2934" t="str" cm="1">
        <f t="array" ref="S2934:Z2934">_xlfn.XLOOKUP($O2934,'Raw - customers'!$A:$A,'Raw - customers'!$B:$I)</f>
        <v>Lorelle Lancastle</v>
      </c>
      <c r="T2934" t="str">
        <v>Genderqueer</v>
      </c>
      <c r="U2934">
        <v>63</v>
      </c>
      <c r="V2934" t="str">
        <v>19 Harrison CrestSuite 331</v>
      </c>
      <c r="W2934">
        <v>2754</v>
      </c>
      <c r="X2934" t="str">
        <v>Alexandraville</v>
      </c>
      <c r="Y2934" t="str">
        <v>South Australia</v>
      </c>
      <c r="Z2934" t="str">
        <v>Australia</v>
      </c>
      <c r="AA2934">
        <v>3</v>
      </c>
      <c r="AB2934" s="3" t="str">
        <f t="shared" si="91"/>
        <v>0 to 10</v>
      </c>
      <c r="AM2934" s="6">
        <v>844</v>
      </c>
      <c r="AN2934" s="6" t="s">
        <v>1345</v>
      </c>
    </row>
    <row r="2935" spans="1:40" x14ac:dyDescent="0.25">
      <c r="A2935">
        <v>2933</v>
      </c>
      <c r="B2935">
        <v>585</v>
      </c>
      <c r="C2935">
        <v>328</v>
      </c>
      <c r="D2935">
        <v>109</v>
      </c>
      <c r="E2935">
        <v>1</v>
      </c>
      <c r="F2935">
        <v>109</v>
      </c>
      <c r="G2935">
        <v>1</v>
      </c>
      <c r="H2935" t="str">
        <f>VLOOKUP($C2935,'Raw-products'!$A$2:$H$1261,MATCH(H$1,'Raw-products'!$A$1:$H$1,0))</f>
        <v>Shirt</v>
      </c>
      <c r="I2935" t="str">
        <f>VLOOKUP($C2935,'Raw-products'!$A$2:$H$1261,MATCH(I$1,'Raw-products'!$A$1:$H$1,0))</f>
        <v>Mandarin Collar</v>
      </c>
      <c r="J2935" t="str">
        <f>VLOOKUP($C2935,'Raw-products'!$A$2:$H$1261,MATCH(J$1,'Raw-products'!$A$1:$H$1,0))</f>
        <v>L</v>
      </c>
      <c r="K2935" t="str">
        <f>VLOOKUP($C2935,'Raw-products'!$A$2:$H$1261,MATCH(K$1,'Raw-products'!$A$1:$H$1,0))</f>
        <v>yellow</v>
      </c>
      <c r="L2935">
        <f>VLOOKUP($C2935,'Raw-products'!$A$2:$H$1261,MATCH(L$1,'Raw-products'!$A$1:$H$1,0))</f>
        <v>108</v>
      </c>
      <c r="M2935">
        <f>VLOOKUP($C2935,'Raw-products'!$A$2:$H$1261,MATCH(M$1,'Raw-products'!$A$1:$H$1,0))</f>
        <v>78</v>
      </c>
      <c r="N2935" s="5">
        <f t="shared" si="90"/>
        <v>8424</v>
      </c>
      <c r="O2935" cm="1">
        <f t="array" ref="O2935:R2935">_xlfn.XLOOKUP($B2935,'Raw -orders'!$A:$A,'Raw -orders'!$B:$E)</f>
        <v>844</v>
      </c>
      <c r="P2935">
        <v>19207</v>
      </c>
      <c r="Q2935" s="1">
        <v>44275</v>
      </c>
      <c r="R2935" s="1">
        <v>44278</v>
      </c>
      <c r="S2935" t="str" cm="1">
        <f t="array" ref="S2935:Z2935">_xlfn.XLOOKUP($O2935,'Raw - customers'!$A:$A,'Raw - customers'!$B:$I)</f>
        <v>Lorelle Lancastle</v>
      </c>
      <c r="T2935" t="str">
        <v>Genderqueer</v>
      </c>
      <c r="U2935">
        <v>63</v>
      </c>
      <c r="V2935" t="str">
        <v>19 Harrison CrestSuite 331</v>
      </c>
      <c r="W2935">
        <v>2754</v>
      </c>
      <c r="X2935" t="str">
        <v>Alexandraville</v>
      </c>
      <c r="Y2935" t="str">
        <v>South Australia</v>
      </c>
      <c r="Z2935" t="str">
        <v>Australia</v>
      </c>
      <c r="AA2935">
        <v>3</v>
      </c>
      <c r="AB2935" s="3" t="str">
        <f t="shared" si="91"/>
        <v>0 to 10</v>
      </c>
      <c r="AM2935" s="6">
        <v>844</v>
      </c>
      <c r="AN2935" s="6" t="s">
        <v>1345</v>
      </c>
    </row>
    <row r="2936" spans="1:40" x14ac:dyDescent="0.25">
      <c r="A2936">
        <v>2934</v>
      </c>
      <c r="B2936">
        <v>586</v>
      </c>
      <c r="C2936">
        <v>57</v>
      </c>
      <c r="D2936">
        <v>104</v>
      </c>
      <c r="E2936">
        <v>3</v>
      </c>
      <c r="F2936">
        <v>312</v>
      </c>
      <c r="G2936">
        <v>1</v>
      </c>
      <c r="H2936" t="str">
        <f>VLOOKUP($C2936,'Raw-products'!$A$2:$H$1261,MATCH(H$1,'Raw-products'!$A$1:$H$1,0))</f>
        <v>Shirt</v>
      </c>
      <c r="I2936" t="str">
        <f>VLOOKUP($C2936,'Raw-products'!$A$2:$H$1261,MATCH(I$1,'Raw-products'!$A$1:$H$1,0))</f>
        <v>Dress</v>
      </c>
      <c r="J2936" t="str">
        <f>VLOOKUP($C2936,'Raw-products'!$A$2:$H$1261,MATCH(J$1,'Raw-products'!$A$1:$H$1,0))</f>
        <v>M</v>
      </c>
      <c r="K2936" t="str">
        <f>VLOOKUP($C2936,'Raw-products'!$A$2:$H$1261,MATCH(K$1,'Raw-products'!$A$1:$H$1,0))</f>
        <v>blue</v>
      </c>
      <c r="L2936">
        <f>VLOOKUP($C2936,'Raw-products'!$A$2:$H$1261,MATCH(L$1,'Raw-products'!$A$1:$H$1,0))</f>
        <v>119</v>
      </c>
      <c r="M2936">
        <f>VLOOKUP($C2936,'Raw-products'!$A$2:$H$1261,MATCH(M$1,'Raw-products'!$A$1:$H$1,0))</f>
        <v>48</v>
      </c>
      <c r="N2936" s="5">
        <f t="shared" si="90"/>
        <v>5712</v>
      </c>
      <c r="O2936" cm="1">
        <f t="array" ref="O2936:R2936">_xlfn.XLOOKUP($B2936,'Raw -orders'!$A:$A,'Raw -orders'!$B:$E)</f>
        <v>998</v>
      </c>
      <c r="P2936">
        <v>15870</v>
      </c>
      <c r="Q2936" s="1">
        <v>44254</v>
      </c>
      <c r="R2936" s="1">
        <v>44277</v>
      </c>
      <c r="S2936" t="str" cm="1">
        <f t="array" ref="S2936:Z2936">_xlfn.XLOOKUP($O2936,'Raw - customers'!$A:$A,'Raw - customers'!$B:$I)</f>
        <v>Rebecka Fabler</v>
      </c>
      <c r="T2936" t="str">
        <v>Polygender</v>
      </c>
      <c r="U2936">
        <v>32</v>
      </c>
      <c r="V2936" t="str">
        <v>72 Annabelle PassApt. 446</v>
      </c>
      <c r="W2936">
        <v>52</v>
      </c>
      <c r="X2936" t="str">
        <v>Kohlerberg</v>
      </c>
      <c r="Y2936" t="str">
        <v>Queensland</v>
      </c>
      <c r="Z2936" t="str">
        <v>Australia</v>
      </c>
      <c r="AA2936">
        <v>2</v>
      </c>
      <c r="AB2936" s="3" t="str">
        <f t="shared" si="91"/>
        <v>20 to 30</v>
      </c>
      <c r="AM2936" s="6">
        <v>998</v>
      </c>
      <c r="AN2936" s="6" t="s">
        <v>1355</v>
      </c>
    </row>
    <row r="2937" spans="1:40" x14ac:dyDescent="0.25">
      <c r="A2937">
        <v>2935</v>
      </c>
      <c r="B2937">
        <v>586</v>
      </c>
      <c r="C2937">
        <v>411</v>
      </c>
      <c r="D2937">
        <v>119</v>
      </c>
      <c r="E2937">
        <v>2</v>
      </c>
      <c r="F2937">
        <v>238</v>
      </c>
      <c r="G2937">
        <v>1</v>
      </c>
      <c r="H2937" t="str">
        <f>VLOOKUP($C2937,'Raw-products'!$A$2:$H$1261,MATCH(H$1,'Raw-products'!$A$1:$H$1,0))</f>
        <v>Shirt</v>
      </c>
      <c r="I2937" t="str">
        <f>VLOOKUP($C2937,'Raw-products'!$A$2:$H$1261,MATCH(I$1,'Raw-products'!$A$1:$H$1,0))</f>
        <v>Casual Slim Fit</v>
      </c>
      <c r="J2937" t="str">
        <f>VLOOKUP($C2937,'Raw-products'!$A$2:$H$1261,MATCH(J$1,'Raw-products'!$A$1:$H$1,0))</f>
        <v>S</v>
      </c>
      <c r="K2937" t="str">
        <f>VLOOKUP($C2937,'Raw-products'!$A$2:$H$1261,MATCH(K$1,'Raw-products'!$A$1:$H$1,0))</f>
        <v>indigo</v>
      </c>
      <c r="L2937">
        <f>VLOOKUP($C2937,'Raw-products'!$A$2:$H$1261,MATCH(L$1,'Raw-products'!$A$1:$H$1,0))</f>
        <v>113</v>
      </c>
      <c r="M2937">
        <f>VLOOKUP($C2937,'Raw-products'!$A$2:$H$1261,MATCH(M$1,'Raw-products'!$A$1:$H$1,0))</f>
        <v>65</v>
      </c>
      <c r="N2937" s="5">
        <f t="shared" si="90"/>
        <v>7345</v>
      </c>
      <c r="O2937" cm="1">
        <f t="array" ref="O2937:R2937">_xlfn.XLOOKUP($B2937,'Raw -orders'!$A:$A,'Raw -orders'!$B:$E)</f>
        <v>998</v>
      </c>
      <c r="P2937">
        <v>15870</v>
      </c>
      <c r="Q2937" s="1">
        <v>44254</v>
      </c>
      <c r="R2937" s="1">
        <v>44277</v>
      </c>
      <c r="S2937" t="str" cm="1">
        <f t="array" ref="S2937:Z2937">_xlfn.XLOOKUP($O2937,'Raw - customers'!$A:$A,'Raw - customers'!$B:$I)</f>
        <v>Rebecka Fabler</v>
      </c>
      <c r="T2937" t="str">
        <v>Polygender</v>
      </c>
      <c r="U2937">
        <v>32</v>
      </c>
      <c r="V2937" t="str">
        <v>72 Annabelle PassApt. 446</v>
      </c>
      <c r="W2937">
        <v>52</v>
      </c>
      <c r="X2937" t="str">
        <v>Kohlerberg</v>
      </c>
      <c r="Y2937" t="str">
        <v>Queensland</v>
      </c>
      <c r="Z2937" t="str">
        <v>Australia</v>
      </c>
      <c r="AA2937">
        <v>2</v>
      </c>
      <c r="AB2937" s="3" t="str">
        <f t="shared" si="91"/>
        <v>20 to 30</v>
      </c>
      <c r="AM2937" s="6">
        <v>998</v>
      </c>
      <c r="AN2937" s="6" t="s">
        <v>1355</v>
      </c>
    </row>
    <row r="2938" spans="1:40" x14ac:dyDescent="0.25">
      <c r="A2938">
        <v>2936</v>
      </c>
      <c r="B2938">
        <v>586</v>
      </c>
      <c r="C2938">
        <v>815</v>
      </c>
      <c r="D2938">
        <v>117</v>
      </c>
      <c r="E2938">
        <v>2</v>
      </c>
      <c r="F2938">
        <v>234</v>
      </c>
      <c r="G2938">
        <v>1</v>
      </c>
      <c r="H2938" t="str">
        <f>VLOOKUP($C2938,'Raw-products'!$A$2:$H$1261,MATCH(H$1,'Raw-products'!$A$1:$H$1,0))</f>
        <v>Jacket</v>
      </c>
      <c r="I2938" t="str">
        <f>VLOOKUP($C2938,'Raw-products'!$A$2:$H$1261,MATCH(I$1,'Raw-products'!$A$1:$H$1,0))</f>
        <v>Shearling</v>
      </c>
      <c r="J2938" t="str">
        <f>VLOOKUP($C2938,'Raw-products'!$A$2:$H$1261,MATCH(J$1,'Raw-products'!$A$1:$H$1,0))</f>
        <v>XS</v>
      </c>
      <c r="K2938" t="str">
        <f>VLOOKUP($C2938,'Raw-products'!$A$2:$H$1261,MATCH(K$1,'Raw-products'!$A$1:$H$1,0))</f>
        <v>yellow</v>
      </c>
      <c r="L2938">
        <f>VLOOKUP($C2938,'Raw-products'!$A$2:$H$1261,MATCH(L$1,'Raw-products'!$A$1:$H$1,0))</f>
        <v>95</v>
      </c>
      <c r="M2938">
        <f>VLOOKUP($C2938,'Raw-products'!$A$2:$H$1261,MATCH(M$1,'Raw-products'!$A$1:$H$1,0))</f>
        <v>66</v>
      </c>
      <c r="N2938" s="5">
        <f t="shared" si="90"/>
        <v>6270</v>
      </c>
      <c r="O2938" cm="1">
        <f t="array" ref="O2938:R2938">_xlfn.XLOOKUP($B2938,'Raw -orders'!$A:$A,'Raw -orders'!$B:$E)</f>
        <v>998</v>
      </c>
      <c r="P2938">
        <v>15870</v>
      </c>
      <c r="Q2938" s="1">
        <v>44254</v>
      </c>
      <c r="R2938" s="1">
        <v>44277</v>
      </c>
      <c r="S2938" t="str" cm="1">
        <f t="array" ref="S2938:Z2938">_xlfn.XLOOKUP($O2938,'Raw - customers'!$A:$A,'Raw - customers'!$B:$I)</f>
        <v>Rebecka Fabler</v>
      </c>
      <c r="T2938" t="str">
        <v>Polygender</v>
      </c>
      <c r="U2938">
        <v>32</v>
      </c>
      <c r="V2938" t="str">
        <v>72 Annabelle PassApt. 446</v>
      </c>
      <c r="W2938">
        <v>52</v>
      </c>
      <c r="X2938" t="str">
        <v>Kohlerberg</v>
      </c>
      <c r="Y2938" t="str">
        <v>Queensland</v>
      </c>
      <c r="Z2938" t="str">
        <v>Australia</v>
      </c>
      <c r="AA2938">
        <v>2</v>
      </c>
      <c r="AB2938" s="3" t="str">
        <f t="shared" si="91"/>
        <v>20 to 30</v>
      </c>
      <c r="AM2938" s="6">
        <v>998</v>
      </c>
      <c r="AN2938" s="6" t="s">
        <v>1355</v>
      </c>
    </row>
    <row r="2939" spans="1:40" x14ac:dyDescent="0.25">
      <c r="A2939">
        <v>2937</v>
      </c>
      <c r="B2939">
        <v>586</v>
      </c>
      <c r="C2939">
        <v>523</v>
      </c>
      <c r="D2939">
        <v>102</v>
      </c>
      <c r="E2939">
        <v>3</v>
      </c>
      <c r="F2939">
        <v>306</v>
      </c>
      <c r="G2939">
        <v>1</v>
      </c>
      <c r="H2939" t="str">
        <f>VLOOKUP($C2939,'Raw-products'!$A$2:$H$1261,MATCH(H$1,'Raw-products'!$A$1:$H$1,0))</f>
        <v>Jacket</v>
      </c>
      <c r="I2939" t="str">
        <f>VLOOKUP($C2939,'Raw-products'!$A$2:$H$1261,MATCH(I$1,'Raw-products'!$A$1:$H$1,0))</f>
        <v>Windbreaker</v>
      </c>
      <c r="J2939" t="str">
        <f>VLOOKUP($C2939,'Raw-products'!$A$2:$H$1261,MATCH(J$1,'Raw-products'!$A$1:$H$1,0))</f>
        <v>L</v>
      </c>
      <c r="K2939" t="str">
        <f>VLOOKUP($C2939,'Raw-products'!$A$2:$H$1261,MATCH(K$1,'Raw-products'!$A$1:$H$1,0))</f>
        <v>violet</v>
      </c>
      <c r="L2939">
        <f>VLOOKUP($C2939,'Raw-products'!$A$2:$H$1261,MATCH(L$1,'Raw-products'!$A$1:$H$1,0))</f>
        <v>109</v>
      </c>
      <c r="M2939">
        <f>VLOOKUP($C2939,'Raw-products'!$A$2:$H$1261,MATCH(M$1,'Raw-products'!$A$1:$H$1,0))</f>
        <v>72</v>
      </c>
      <c r="N2939" s="5">
        <f t="shared" si="90"/>
        <v>7848</v>
      </c>
      <c r="O2939" cm="1">
        <f t="array" ref="O2939:R2939">_xlfn.XLOOKUP($B2939,'Raw -orders'!$A:$A,'Raw -orders'!$B:$E)</f>
        <v>998</v>
      </c>
      <c r="P2939">
        <v>15870</v>
      </c>
      <c r="Q2939" s="1">
        <v>44254</v>
      </c>
      <c r="R2939" s="1">
        <v>44277</v>
      </c>
      <c r="S2939" t="str" cm="1">
        <f t="array" ref="S2939:Z2939">_xlfn.XLOOKUP($O2939,'Raw - customers'!$A:$A,'Raw - customers'!$B:$I)</f>
        <v>Rebecka Fabler</v>
      </c>
      <c r="T2939" t="str">
        <v>Polygender</v>
      </c>
      <c r="U2939">
        <v>32</v>
      </c>
      <c r="V2939" t="str">
        <v>72 Annabelle PassApt. 446</v>
      </c>
      <c r="W2939">
        <v>52</v>
      </c>
      <c r="X2939" t="str">
        <v>Kohlerberg</v>
      </c>
      <c r="Y2939" t="str">
        <v>Queensland</v>
      </c>
      <c r="Z2939" t="str">
        <v>Australia</v>
      </c>
      <c r="AA2939">
        <v>2</v>
      </c>
      <c r="AB2939" s="3" t="str">
        <f t="shared" si="91"/>
        <v>20 to 30</v>
      </c>
      <c r="AM2939" s="6">
        <v>998</v>
      </c>
      <c r="AN2939" s="6" t="s">
        <v>1355</v>
      </c>
    </row>
    <row r="2940" spans="1:40" x14ac:dyDescent="0.25">
      <c r="A2940">
        <v>2938</v>
      </c>
      <c r="B2940">
        <v>586</v>
      </c>
      <c r="C2940">
        <v>918</v>
      </c>
      <c r="D2940">
        <v>96</v>
      </c>
      <c r="E2940">
        <v>2</v>
      </c>
      <c r="F2940">
        <v>192</v>
      </c>
      <c r="G2940">
        <v>1</v>
      </c>
      <c r="H2940" t="str">
        <f>VLOOKUP($C2940,'Raw-products'!$A$2:$H$1261,MATCH(H$1,'Raw-products'!$A$1:$H$1,0))</f>
        <v>Trousers</v>
      </c>
      <c r="I2940" t="str">
        <f>VLOOKUP($C2940,'Raw-products'!$A$2:$H$1261,MATCH(I$1,'Raw-products'!$A$1:$H$1,0))</f>
        <v>Drawstring</v>
      </c>
      <c r="J2940" t="str">
        <f>VLOOKUP($C2940,'Raw-products'!$A$2:$H$1261,MATCH(J$1,'Raw-products'!$A$1:$H$1,0))</f>
        <v>L</v>
      </c>
      <c r="K2940" t="str">
        <f>VLOOKUP($C2940,'Raw-products'!$A$2:$H$1261,MATCH(K$1,'Raw-products'!$A$1:$H$1,0))</f>
        <v>orange</v>
      </c>
      <c r="L2940">
        <f>VLOOKUP($C2940,'Raw-products'!$A$2:$H$1261,MATCH(L$1,'Raw-products'!$A$1:$H$1,0))</f>
        <v>104</v>
      </c>
      <c r="M2940">
        <f>VLOOKUP($C2940,'Raw-products'!$A$2:$H$1261,MATCH(M$1,'Raw-products'!$A$1:$H$1,0))</f>
        <v>54</v>
      </c>
      <c r="N2940" s="5">
        <f t="shared" si="90"/>
        <v>5616</v>
      </c>
      <c r="O2940" cm="1">
        <f t="array" ref="O2940:R2940">_xlfn.XLOOKUP($B2940,'Raw -orders'!$A:$A,'Raw -orders'!$B:$E)</f>
        <v>998</v>
      </c>
      <c r="P2940">
        <v>15870</v>
      </c>
      <c r="Q2940" s="1">
        <v>44254</v>
      </c>
      <c r="R2940" s="1">
        <v>44277</v>
      </c>
      <c r="S2940" t="str" cm="1">
        <f t="array" ref="S2940:Z2940">_xlfn.XLOOKUP($O2940,'Raw - customers'!$A:$A,'Raw - customers'!$B:$I)</f>
        <v>Rebecka Fabler</v>
      </c>
      <c r="T2940" t="str">
        <v>Polygender</v>
      </c>
      <c r="U2940">
        <v>32</v>
      </c>
      <c r="V2940" t="str">
        <v>72 Annabelle PassApt. 446</v>
      </c>
      <c r="W2940">
        <v>52</v>
      </c>
      <c r="X2940" t="str">
        <v>Kohlerberg</v>
      </c>
      <c r="Y2940" t="str">
        <v>Queensland</v>
      </c>
      <c r="Z2940" t="str">
        <v>Australia</v>
      </c>
      <c r="AA2940">
        <v>2</v>
      </c>
      <c r="AB2940" s="3" t="str">
        <f t="shared" si="91"/>
        <v>20 to 30</v>
      </c>
      <c r="AM2940" s="6">
        <v>998</v>
      </c>
      <c r="AN2940" s="6" t="s">
        <v>1355</v>
      </c>
    </row>
    <row r="2941" spans="1:40" x14ac:dyDescent="0.25">
      <c r="A2941">
        <v>2939</v>
      </c>
      <c r="B2941">
        <v>586</v>
      </c>
      <c r="C2941">
        <v>1195</v>
      </c>
      <c r="D2941">
        <v>105</v>
      </c>
      <c r="E2941">
        <v>2</v>
      </c>
      <c r="F2941">
        <v>210</v>
      </c>
      <c r="G2941">
        <v>1</v>
      </c>
      <c r="H2941" t="str">
        <f>VLOOKUP($C2941,'Raw-products'!$A$2:$H$1261,MATCH(H$1,'Raw-products'!$A$1:$H$1,0))</f>
        <v>Trousers</v>
      </c>
      <c r="I2941" t="str">
        <f>VLOOKUP($C2941,'Raw-products'!$A$2:$H$1261,MATCH(I$1,'Raw-products'!$A$1:$H$1,0))</f>
        <v>Pleated</v>
      </c>
      <c r="J2941" t="str">
        <f>VLOOKUP($C2941,'Raw-products'!$A$2:$H$1261,MATCH(J$1,'Raw-products'!$A$1:$H$1,0))</f>
        <v>XS</v>
      </c>
      <c r="K2941" t="str">
        <f>VLOOKUP($C2941,'Raw-products'!$A$2:$H$1261,MATCH(K$1,'Raw-products'!$A$1:$H$1,0))</f>
        <v>orange</v>
      </c>
      <c r="L2941">
        <f>VLOOKUP($C2941,'Raw-products'!$A$2:$H$1261,MATCH(L$1,'Raw-products'!$A$1:$H$1,0))</f>
        <v>90</v>
      </c>
      <c r="M2941">
        <f>VLOOKUP($C2941,'Raw-products'!$A$2:$H$1261,MATCH(M$1,'Raw-products'!$A$1:$H$1,0))</f>
        <v>74</v>
      </c>
      <c r="N2941" s="5">
        <f t="shared" si="90"/>
        <v>6660</v>
      </c>
      <c r="O2941" cm="1">
        <f t="array" ref="O2941:R2941">_xlfn.XLOOKUP($B2941,'Raw -orders'!$A:$A,'Raw -orders'!$B:$E)</f>
        <v>998</v>
      </c>
      <c r="P2941">
        <v>15870</v>
      </c>
      <c r="Q2941" s="1">
        <v>44254</v>
      </c>
      <c r="R2941" s="1">
        <v>44277</v>
      </c>
      <c r="S2941" t="str" cm="1">
        <f t="array" ref="S2941:Z2941">_xlfn.XLOOKUP($O2941,'Raw - customers'!$A:$A,'Raw - customers'!$B:$I)</f>
        <v>Rebecka Fabler</v>
      </c>
      <c r="T2941" t="str">
        <v>Polygender</v>
      </c>
      <c r="U2941">
        <v>32</v>
      </c>
      <c r="V2941" t="str">
        <v>72 Annabelle PassApt. 446</v>
      </c>
      <c r="W2941">
        <v>52</v>
      </c>
      <c r="X2941" t="str">
        <v>Kohlerberg</v>
      </c>
      <c r="Y2941" t="str">
        <v>Queensland</v>
      </c>
      <c r="Z2941" t="str">
        <v>Australia</v>
      </c>
      <c r="AA2941">
        <v>2</v>
      </c>
      <c r="AB2941" s="3" t="str">
        <f t="shared" si="91"/>
        <v>20 to 30</v>
      </c>
      <c r="AM2941" s="6">
        <v>998</v>
      </c>
      <c r="AN2941" s="6" t="s">
        <v>1355</v>
      </c>
    </row>
    <row r="2942" spans="1:40" x14ac:dyDescent="0.25">
      <c r="A2942">
        <v>2940</v>
      </c>
      <c r="B2942">
        <v>586</v>
      </c>
      <c r="C2942">
        <v>594</v>
      </c>
      <c r="D2942">
        <v>100</v>
      </c>
      <c r="E2942">
        <v>1</v>
      </c>
      <c r="F2942">
        <v>100</v>
      </c>
      <c r="G2942">
        <v>1</v>
      </c>
      <c r="H2942" t="str">
        <f>VLOOKUP($C2942,'Raw-products'!$A$2:$H$1261,MATCH(H$1,'Raw-products'!$A$1:$H$1,0))</f>
        <v>Jacket</v>
      </c>
      <c r="I2942" t="str">
        <f>VLOOKUP($C2942,'Raw-products'!$A$2:$H$1261,MATCH(I$1,'Raw-products'!$A$1:$H$1,0))</f>
        <v>Bomber</v>
      </c>
      <c r="J2942" t="str">
        <f>VLOOKUP($C2942,'Raw-products'!$A$2:$H$1261,MATCH(J$1,'Raw-products'!$A$1:$H$1,0))</f>
        <v>XL</v>
      </c>
      <c r="K2942" t="str">
        <f>VLOOKUP($C2942,'Raw-products'!$A$2:$H$1261,MATCH(K$1,'Raw-products'!$A$1:$H$1,0))</f>
        <v>violet</v>
      </c>
      <c r="L2942">
        <f>VLOOKUP($C2942,'Raw-products'!$A$2:$H$1261,MATCH(L$1,'Raw-products'!$A$1:$H$1,0))</f>
        <v>90</v>
      </c>
      <c r="M2942">
        <f>VLOOKUP($C2942,'Raw-products'!$A$2:$H$1261,MATCH(M$1,'Raw-products'!$A$1:$H$1,0))</f>
        <v>53</v>
      </c>
      <c r="N2942" s="5">
        <f t="shared" si="90"/>
        <v>4770</v>
      </c>
      <c r="O2942" cm="1">
        <f t="array" ref="O2942:R2942">_xlfn.XLOOKUP($B2942,'Raw -orders'!$A:$A,'Raw -orders'!$B:$E)</f>
        <v>998</v>
      </c>
      <c r="P2942">
        <v>15870</v>
      </c>
      <c r="Q2942" s="1">
        <v>44254</v>
      </c>
      <c r="R2942" s="1">
        <v>44277</v>
      </c>
      <c r="S2942" t="str" cm="1">
        <f t="array" ref="S2942:Z2942">_xlfn.XLOOKUP($O2942,'Raw - customers'!$A:$A,'Raw - customers'!$B:$I)</f>
        <v>Rebecka Fabler</v>
      </c>
      <c r="T2942" t="str">
        <v>Polygender</v>
      </c>
      <c r="U2942">
        <v>32</v>
      </c>
      <c r="V2942" t="str">
        <v>72 Annabelle PassApt. 446</v>
      </c>
      <c r="W2942">
        <v>52</v>
      </c>
      <c r="X2942" t="str">
        <v>Kohlerberg</v>
      </c>
      <c r="Y2942" t="str">
        <v>Queensland</v>
      </c>
      <c r="Z2942" t="str">
        <v>Australia</v>
      </c>
      <c r="AA2942">
        <v>2</v>
      </c>
      <c r="AB2942" s="3" t="str">
        <f t="shared" si="91"/>
        <v>20 to 30</v>
      </c>
      <c r="AM2942" s="6">
        <v>998</v>
      </c>
      <c r="AN2942" s="6" t="s">
        <v>1355</v>
      </c>
    </row>
    <row r="2943" spans="1:40" x14ac:dyDescent="0.25">
      <c r="A2943">
        <v>2941</v>
      </c>
      <c r="B2943">
        <v>586</v>
      </c>
      <c r="C2943">
        <v>1101</v>
      </c>
      <c r="D2943">
        <v>115</v>
      </c>
      <c r="E2943">
        <v>2</v>
      </c>
      <c r="F2943">
        <v>230</v>
      </c>
      <c r="G2943">
        <v>1</v>
      </c>
      <c r="H2943" t="str">
        <f>VLOOKUP($C2943,'Raw-products'!$A$2:$H$1261,MATCH(H$1,'Raw-products'!$A$1:$H$1,0))</f>
        <v>Trousers</v>
      </c>
      <c r="I2943" t="str">
        <f>VLOOKUP($C2943,'Raw-products'!$A$2:$H$1261,MATCH(I$1,'Raw-products'!$A$1:$H$1,0))</f>
        <v>Cropped</v>
      </c>
      <c r="J2943" t="str">
        <f>VLOOKUP($C2943,'Raw-products'!$A$2:$H$1261,MATCH(J$1,'Raw-products'!$A$1:$H$1,0))</f>
        <v>S</v>
      </c>
      <c r="K2943" t="str">
        <f>VLOOKUP($C2943,'Raw-products'!$A$2:$H$1261,MATCH(K$1,'Raw-products'!$A$1:$H$1,0))</f>
        <v>green</v>
      </c>
      <c r="L2943">
        <f>VLOOKUP($C2943,'Raw-products'!$A$2:$H$1261,MATCH(L$1,'Raw-products'!$A$1:$H$1,0))</f>
        <v>99</v>
      </c>
      <c r="M2943">
        <f>VLOOKUP($C2943,'Raw-products'!$A$2:$H$1261,MATCH(M$1,'Raw-products'!$A$1:$H$1,0))</f>
        <v>71</v>
      </c>
      <c r="N2943" s="5">
        <f t="shared" si="90"/>
        <v>7029</v>
      </c>
      <c r="O2943" cm="1">
        <f t="array" ref="O2943:R2943">_xlfn.XLOOKUP($B2943,'Raw -orders'!$A:$A,'Raw -orders'!$B:$E)</f>
        <v>998</v>
      </c>
      <c r="P2943">
        <v>15870</v>
      </c>
      <c r="Q2943" s="1">
        <v>44254</v>
      </c>
      <c r="R2943" s="1">
        <v>44277</v>
      </c>
      <c r="S2943" t="str" cm="1">
        <f t="array" ref="S2943:Z2943">_xlfn.XLOOKUP($O2943,'Raw - customers'!$A:$A,'Raw - customers'!$B:$I)</f>
        <v>Rebecka Fabler</v>
      </c>
      <c r="T2943" t="str">
        <v>Polygender</v>
      </c>
      <c r="U2943">
        <v>32</v>
      </c>
      <c r="V2943" t="str">
        <v>72 Annabelle PassApt. 446</v>
      </c>
      <c r="W2943">
        <v>52</v>
      </c>
      <c r="X2943" t="str">
        <v>Kohlerberg</v>
      </c>
      <c r="Y2943" t="str">
        <v>Queensland</v>
      </c>
      <c r="Z2943" t="str">
        <v>Australia</v>
      </c>
      <c r="AA2943">
        <v>2</v>
      </c>
      <c r="AB2943" s="3" t="str">
        <f t="shared" si="91"/>
        <v>20 to 30</v>
      </c>
      <c r="AM2943" s="6">
        <v>998</v>
      </c>
      <c r="AN2943" s="6" t="s">
        <v>1355</v>
      </c>
    </row>
    <row r="2944" spans="1:40" x14ac:dyDescent="0.25">
      <c r="A2944">
        <v>2942</v>
      </c>
      <c r="B2944">
        <v>587</v>
      </c>
      <c r="C2944">
        <v>502</v>
      </c>
      <c r="D2944">
        <v>102</v>
      </c>
      <c r="E2944">
        <v>2</v>
      </c>
      <c r="F2944">
        <v>204</v>
      </c>
      <c r="G2944">
        <v>1</v>
      </c>
      <c r="H2944" t="str">
        <f>VLOOKUP($C2944,'Raw-products'!$A$2:$H$1261,MATCH(H$1,'Raw-products'!$A$1:$H$1,0))</f>
        <v>Jacket</v>
      </c>
      <c r="I2944" t="str">
        <f>VLOOKUP($C2944,'Raw-products'!$A$2:$H$1261,MATCH(I$1,'Raw-products'!$A$1:$H$1,0))</f>
        <v>Windbreaker</v>
      </c>
      <c r="J2944" t="str">
        <f>VLOOKUP($C2944,'Raw-products'!$A$2:$H$1261,MATCH(J$1,'Raw-products'!$A$1:$H$1,0))</f>
        <v>M</v>
      </c>
      <c r="K2944" t="str">
        <f>VLOOKUP($C2944,'Raw-products'!$A$2:$H$1261,MATCH(K$1,'Raw-products'!$A$1:$H$1,0))</f>
        <v>yellow</v>
      </c>
      <c r="L2944">
        <f>VLOOKUP($C2944,'Raw-products'!$A$2:$H$1261,MATCH(L$1,'Raw-products'!$A$1:$H$1,0))</f>
        <v>109</v>
      </c>
      <c r="M2944">
        <f>VLOOKUP($C2944,'Raw-products'!$A$2:$H$1261,MATCH(M$1,'Raw-products'!$A$1:$H$1,0))</f>
        <v>52</v>
      </c>
      <c r="N2944" s="5">
        <f t="shared" si="90"/>
        <v>5668</v>
      </c>
      <c r="O2944" cm="1">
        <f t="array" ref="O2944:R2944">_xlfn.XLOOKUP($B2944,'Raw -orders'!$A:$A,'Raw -orders'!$B:$E)</f>
        <v>402</v>
      </c>
      <c r="P2944">
        <v>44323</v>
      </c>
      <c r="Q2944" s="1">
        <v>44447</v>
      </c>
      <c r="R2944" s="1">
        <v>44450</v>
      </c>
      <c r="S2944" t="str" cm="1">
        <f t="array" ref="S2944:Z2944">_xlfn.XLOOKUP($O2944,'Raw - customers'!$A:$A,'Raw - customers'!$B:$I)</f>
        <v>Zak Titterton</v>
      </c>
      <c r="T2944" t="str">
        <v>Non-binary</v>
      </c>
      <c r="U2944">
        <v>22</v>
      </c>
      <c r="V2944" t="str">
        <v>017 Maddison KnollSuite 875</v>
      </c>
      <c r="W2944">
        <v>1712</v>
      </c>
      <c r="X2944" t="str">
        <v>West Cooper</v>
      </c>
      <c r="Y2944" t="str">
        <v>Tasmania</v>
      </c>
      <c r="Z2944" t="str">
        <v>Australia</v>
      </c>
      <c r="AA2944">
        <v>9</v>
      </c>
      <c r="AB2944" s="3" t="str">
        <f t="shared" si="91"/>
        <v>0 to 10</v>
      </c>
      <c r="AM2944" s="6">
        <v>402</v>
      </c>
      <c r="AN2944" s="6" t="s">
        <v>1414</v>
      </c>
    </row>
    <row r="2945" spans="1:40" x14ac:dyDescent="0.25">
      <c r="A2945">
        <v>2943</v>
      </c>
      <c r="B2945">
        <v>587</v>
      </c>
      <c r="C2945">
        <v>272</v>
      </c>
      <c r="D2945">
        <v>95</v>
      </c>
      <c r="E2945">
        <v>1</v>
      </c>
      <c r="F2945">
        <v>95</v>
      </c>
      <c r="G2945">
        <v>1</v>
      </c>
      <c r="H2945" t="str">
        <f>VLOOKUP($C2945,'Raw-products'!$A$2:$H$1261,MATCH(H$1,'Raw-products'!$A$1:$H$1,0))</f>
        <v>Shirt</v>
      </c>
      <c r="I2945" t="str">
        <f>VLOOKUP($C2945,'Raw-products'!$A$2:$H$1261,MATCH(I$1,'Raw-products'!$A$1:$H$1,0))</f>
        <v>Polo</v>
      </c>
      <c r="J2945" t="str">
        <f>VLOOKUP($C2945,'Raw-products'!$A$2:$H$1261,MATCH(J$1,'Raw-products'!$A$1:$H$1,0))</f>
        <v>M</v>
      </c>
      <c r="K2945" t="str">
        <f>VLOOKUP($C2945,'Raw-products'!$A$2:$H$1261,MATCH(K$1,'Raw-products'!$A$1:$H$1,0))</f>
        <v>indigo</v>
      </c>
      <c r="L2945">
        <f>VLOOKUP($C2945,'Raw-products'!$A$2:$H$1261,MATCH(L$1,'Raw-products'!$A$1:$H$1,0))</f>
        <v>117</v>
      </c>
      <c r="M2945">
        <f>VLOOKUP($C2945,'Raw-products'!$A$2:$H$1261,MATCH(M$1,'Raw-products'!$A$1:$H$1,0))</f>
        <v>62</v>
      </c>
      <c r="N2945" s="5">
        <f t="shared" si="90"/>
        <v>7254</v>
      </c>
      <c r="O2945" cm="1">
        <f t="array" ref="O2945:R2945">_xlfn.XLOOKUP($B2945,'Raw -orders'!$A:$A,'Raw -orders'!$B:$E)</f>
        <v>402</v>
      </c>
      <c r="P2945">
        <v>44323</v>
      </c>
      <c r="Q2945" s="1">
        <v>44447</v>
      </c>
      <c r="R2945" s="1">
        <v>44450</v>
      </c>
      <c r="S2945" t="str" cm="1">
        <f t="array" ref="S2945:Z2945">_xlfn.XLOOKUP($O2945,'Raw - customers'!$A:$A,'Raw - customers'!$B:$I)</f>
        <v>Zak Titterton</v>
      </c>
      <c r="T2945" t="str">
        <v>Non-binary</v>
      </c>
      <c r="U2945">
        <v>22</v>
      </c>
      <c r="V2945" t="str">
        <v>017 Maddison KnollSuite 875</v>
      </c>
      <c r="W2945">
        <v>1712</v>
      </c>
      <c r="X2945" t="str">
        <v>West Cooper</v>
      </c>
      <c r="Y2945" t="str">
        <v>Tasmania</v>
      </c>
      <c r="Z2945" t="str">
        <v>Australia</v>
      </c>
      <c r="AA2945">
        <v>9</v>
      </c>
      <c r="AB2945" s="3" t="str">
        <f t="shared" si="91"/>
        <v>0 to 10</v>
      </c>
      <c r="AM2945" s="6">
        <v>402</v>
      </c>
      <c r="AN2945" s="6" t="s">
        <v>1414</v>
      </c>
    </row>
    <row r="2946" spans="1:40" x14ac:dyDescent="0.25">
      <c r="A2946">
        <v>2944</v>
      </c>
      <c r="B2946">
        <v>587</v>
      </c>
      <c r="C2946">
        <v>1029</v>
      </c>
      <c r="D2946">
        <v>90</v>
      </c>
      <c r="E2946">
        <v>2</v>
      </c>
      <c r="F2946">
        <v>180</v>
      </c>
      <c r="G2946">
        <v>1</v>
      </c>
      <c r="H2946" t="str">
        <f>VLOOKUP($C2946,'Raw-products'!$A$2:$H$1261,MATCH(H$1,'Raw-products'!$A$1:$H$1,0))</f>
        <v>Trousers</v>
      </c>
      <c r="I2946" t="str">
        <f>VLOOKUP($C2946,'Raw-products'!$A$2:$H$1261,MATCH(I$1,'Raw-products'!$A$1:$H$1,0))</f>
        <v>Relaxed Leg</v>
      </c>
      <c r="J2946" t="str">
        <f>VLOOKUP($C2946,'Raw-products'!$A$2:$H$1261,MATCH(J$1,'Raw-products'!$A$1:$H$1,0))</f>
        <v>XL</v>
      </c>
      <c r="K2946" t="str">
        <f>VLOOKUP($C2946,'Raw-products'!$A$2:$H$1261,MATCH(K$1,'Raw-products'!$A$1:$H$1,0))</f>
        <v>yellow</v>
      </c>
      <c r="L2946">
        <f>VLOOKUP($C2946,'Raw-products'!$A$2:$H$1261,MATCH(L$1,'Raw-products'!$A$1:$H$1,0))</f>
        <v>95</v>
      </c>
      <c r="M2946">
        <f>VLOOKUP($C2946,'Raw-products'!$A$2:$H$1261,MATCH(M$1,'Raw-products'!$A$1:$H$1,0))</f>
        <v>54</v>
      </c>
      <c r="N2946" s="5">
        <f t="shared" si="90"/>
        <v>5130</v>
      </c>
      <c r="O2946" cm="1">
        <f t="array" ref="O2946:R2946">_xlfn.XLOOKUP($B2946,'Raw -orders'!$A:$A,'Raw -orders'!$B:$E)</f>
        <v>402</v>
      </c>
      <c r="P2946">
        <v>44323</v>
      </c>
      <c r="Q2946" s="1">
        <v>44447</v>
      </c>
      <c r="R2946" s="1">
        <v>44450</v>
      </c>
      <c r="S2946" t="str" cm="1">
        <f t="array" ref="S2946:Z2946">_xlfn.XLOOKUP($O2946,'Raw - customers'!$A:$A,'Raw - customers'!$B:$I)</f>
        <v>Zak Titterton</v>
      </c>
      <c r="T2946" t="str">
        <v>Non-binary</v>
      </c>
      <c r="U2946">
        <v>22</v>
      </c>
      <c r="V2946" t="str">
        <v>017 Maddison KnollSuite 875</v>
      </c>
      <c r="W2946">
        <v>1712</v>
      </c>
      <c r="X2946" t="str">
        <v>West Cooper</v>
      </c>
      <c r="Y2946" t="str">
        <v>Tasmania</v>
      </c>
      <c r="Z2946" t="str">
        <v>Australia</v>
      </c>
      <c r="AA2946">
        <v>9</v>
      </c>
      <c r="AB2946" s="3" t="str">
        <f t="shared" si="91"/>
        <v>0 to 10</v>
      </c>
      <c r="AM2946" s="6">
        <v>402</v>
      </c>
      <c r="AN2946" s="6" t="s">
        <v>1414</v>
      </c>
    </row>
    <row r="2947" spans="1:40" x14ac:dyDescent="0.25">
      <c r="A2947">
        <v>2945</v>
      </c>
      <c r="B2947">
        <v>587</v>
      </c>
      <c r="C2947">
        <v>351</v>
      </c>
      <c r="D2947">
        <v>94</v>
      </c>
      <c r="E2947">
        <v>3</v>
      </c>
      <c r="F2947">
        <v>282</v>
      </c>
      <c r="G2947">
        <v>1</v>
      </c>
      <c r="H2947" t="str">
        <f>VLOOKUP($C2947,'Raw-products'!$A$2:$H$1261,MATCH(H$1,'Raw-products'!$A$1:$H$1,0))</f>
        <v>Shirt</v>
      </c>
      <c r="I2947" t="str">
        <f>VLOOKUP($C2947,'Raw-products'!$A$2:$H$1261,MATCH(I$1,'Raw-products'!$A$1:$H$1,0))</f>
        <v>Henley</v>
      </c>
      <c r="J2947" t="str">
        <f>VLOOKUP($C2947,'Raw-products'!$A$2:$H$1261,MATCH(J$1,'Raw-products'!$A$1:$H$1,0))</f>
        <v>S</v>
      </c>
      <c r="K2947" t="str">
        <f>VLOOKUP($C2947,'Raw-products'!$A$2:$H$1261,MATCH(K$1,'Raw-products'!$A$1:$H$1,0))</f>
        <v>red</v>
      </c>
      <c r="L2947">
        <f>VLOOKUP($C2947,'Raw-products'!$A$2:$H$1261,MATCH(L$1,'Raw-products'!$A$1:$H$1,0))</f>
        <v>92</v>
      </c>
      <c r="M2947">
        <f>VLOOKUP($C2947,'Raw-products'!$A$2:$H$1261,MATCH(M$1,'Raw-products'!$A$1:$H$1,0))</f>
        <v>60</v>
      </c>
      <c r="N2947" s="5">
        <f t="shared" ref="N2947:N3010" si="92">$L2947*$M2947</f>
        <v>5520</v>
      </c>
      <c r="O2947" cm="1">
        <f t="array" ref="O2947:R2947">_xlfn.XLOOKUP($B2947,'Raw -orders'!$A:$A,'Raw -orders'!$B:$E)</f>
        <v>402</v>
      </c>
      <c r="P2947">
        <v>44323</v>
      </c>
      <c r="Q2947" s="1">
        <v>44447</v>
      </c>
      <c r="R2947" s="1">
        <v>44450</v>
      </c>
      <c r="S2947" t="str" cm="1">
        <f t="array" ref="S2947:Z2947">_xlfn.XLOOKUP($O2947,'Raw - customers'!$A:$A,'Raw - customers'!$B:$I)</f>
        <v>Zak Titterton</v>
      </c>
      <c r="T2947" t="str">
        <v>Non-binary</v>
      </c>
      <c r="U2947">
        <v>22</v>
      </c>
      <c r="V2947" t="str">
        <v>017 Maddison KnollSuite 875</v>
      </c>
      <c r="W2947">
        <v>1712</v>
      </c>
      <c r="X2947" t="str">
        <v>West Cooper</v>
      </c>
      <c r="Y2947" t="str">
        <v>Tasmania</v>
      </c>
      <c r="Z2947" t="str">
        <v>Australia</v>
      </c>
      <c r="AA2947">
        <v>9</v>
      </c>
      <c r="AB2947" s="3" t="str">
        <f t="shared" ref="AB2947:AB3010" si="93">IF(AND(DATEDIF($Q2947,$R2947,"D")&gt;0,DATEDIF($Q2947,$R2947,"D")&lt;=10),"0 to 10",IF(AND(DATEDIF($Q2947,$R2947,"D")&gt;10,DATEDIF($Q2947,$R2947,"D")&lt;=20),"10 to 20",IF(AND(DATEDIF($Q2947,$R2947,"D")&gt;20,DATEDIF($Q2947,$R2947,"D")&lt;=30),"20 to 30")))</f>
        <v>0 to 10</v>
      </c>
      <c r="AM2947" s="6">
        <v>402</v>
      </c>
      <c r="AN2947" s="6" t="s">
        <v>1414</v>
      </c>
    </row>
    <row r="2948" spans="1:40" x14ac:dyDescent="0.25">
      <c r="A2948">
        <v>2946</v>
      </c>
      <c r="B2948">
        <v>587</v>
      </c>
      <c r="C2948">
        <v>1233</v>
      </c>
      <c r="D2948">
        <v>112</v>
      </c>
      <c r="E2948">
        <v>3</v>
      </c>
      <c r="F2948">
        <v>336</v>
      </c>
      <c r="G2948">
        <v>1</v>
      </c>
      <c r="H2948" t="str">
        <f>VLOOKUP($C2948,'Raw-products'!$A$2:$H$1261,MATCH(H$1,'Raw-products'!$A$1:$H$1,0))</f>
        <v>Trousers</v>
      </c>
      <c r="I2948" t="str">
        <f>VLOOKUP($C2948,'Raw-products'!$A$2:$H$1261,MATCH(I$1,'Raw-products'!$A$1:$H$1,0))</f>
        <v>Tracksuit Bottoms</v>
      </c>
      <c r="J2948" t="str">
        <f>VLOOKUP($C2948,'Raw-products'!$A$2:$H$1261,MATCH(J$1,'Raw-products'!$A$1:$H$1,0))</f>
        <v>L</v>
      </c>
      <c r="K2948" t="str">
        <f>VLOOKUP($C2948,'Raw-products'!$A$2:$H$1261,MATCH(K$1,'Raw-products'!$A$1:$H$1,0))</f>
        <v>orange</v>
      </c>
      <c r="L2948">
        <f>VLOOKUP($C2948,'Raw-products'!$A$2:$H$1261,MATCH(L$1,'Raw-products'!$A$1:$H$1,0))</f>
        <v>91</v>
      </c>
      <c r="M2948">
        <f>VLOOKUP($C2948,'Raw-products'!$A$2:$H$1261,MATCH(M$1,'Raw-products'!$A$1:$H$1,0))</f>
        <v>73</v>
      </c>
      <c r="N2948" s="5">
        <f t="shared" si="92"/>
        <v>6643</v>
      </c>
      <c r="O2948" cm="1">
        <f t="array" ref="O2948:R2948">_xlfn.XLOOKUP($B2948,'Raw -orders'!$A:$A,'Raw -orders'!$B:$E)</f>
        <v>402</v>
      </c>
      <c r="P2948">
        <v>44323</v>
      </c>
      <c r="Q2948" s="1">
        <v>44447</v>
      </c>
      <c r="R2948" s="1">
        <v>44450</v>
      </c>
      <c r="S2948" t="str" cm="1">
        <f t="array" ref="S2948:Z2948">_xlfn.XLOOKUP($O2948,'Raw - customers'!$A:$A,'Raw - customers'!$B:$I)</f>
        <v>Zak Titterton</v>
      </c>
      <c r="T2948" t="str">
        <v>Non-binary</v>
      </c>
      <c r="U2948">
        <v>22</v>
      </c>
      <c r="V2948" t="str">
        <v>017 Maddison KnollSuite 875</v>
      </c>
      <c r="W2948">
        <v>1712</v>
      </c>
      <c r="X2948" t="str">
        <v>West Cooper</v>
      </c>
      <c r="Y2948" t="str">
        <v>Tasmania</v>
      </c>
      <c r="Z2948" t="str">
        <v>Australia</v>
      </c>
      <c r="AA2948">
        <v>9</v>
      </c>
      <c r="AB2948" s="3" t="str">
        <f t="shared" si="93"/>
        <v>0 to 10</v>
      </c>
      <c r="AM2948" s="6">
        <v>402</v>
      </c>
      <c r="AN2948" s="6" t="s">
        <v>1414</v>
      </c>
    </row>
    <row r="2949" spans="1:40" x14ac:dyDescent="0.25">
      <c r="A2949">
        <v>2947</v>
      </c>
      <c r="B2949">
        <v>587</v>
      </c>
      <c r="C2949">
        <v>450</v>
      </c>
      <c r="D2949">
        <v>107</v>
      </c>
      <c r="E2949">
        <v>1</v>
      </c>
      <c r="F2949">
        <v>107</v>
      </c>
      <c r="G2949">
        <v>1</v>
      </c>
      <c r="H2949" t="str">
        <f>VLOOKUP($C2949,'Raw-products'!$A$2:$H$1261,MATCH(H$1,'Raw-products'!$A$1:$H$1,0))</f>
        <v>Jacket</v>
      </c>
      <c r="I2949" t="str">
        <f>VLOOKUP($C2949,'Raw-products'!$A$2:$H$1261,MATCH(I$1,'Raw-products'!$A$1:$H$1,0))</f>
        <v>Denim</v>
      </c>
      <c r="J2949" t="str">
        <f>VLOOKUP($C2949,'Raw-products'!$A$2:$H$1261,MATCH(J$1,'Raw-products'!$A$1:$H$1,0))</f>
        <v>XS</v>
      </c>
      <c r="K2949" t="str">
        <f>VLOOKUP($C2949,'Raw-products'!$A$2:$H$1261,MATCH(K$1,'Raw-products'!$A$1:$H$1,0))</f>
        <v>violet</v>
      </c>
      <c r="L2949">
        <f>VLOOKUP($C2949,'Raw-products'!$A$2:$H$1261,MATCH(L$1,'Raw-products'!$A$1:$H$1,0))</f>
        <v>92</v>
      </c>
      <c r="M2949">
        <f>VLOOKUP($C2949,'Raw-products'!$A$2:$H$1261,MATCH(M$1,'Raw-products'!$A$1:$H$1,0))</f>
        <v>65</v>
      </c>
      <c r="N2949" s="5">
        <f t="shared" si="92"/>
        <v>5980</v>
      </c>
      <c r="O2949" cm="1">
        <f t="array" ref="O2949:R2949">_xlfn.XLOOKUP($B2949,'Raw -orders'!$A:$A,'Raw -orders'!$B:$E)</f>
        <v>402</v>
      </c>
      <c r="P2949">
        <v>44323</v>
      </c>
      <c r="Q2949" s="1">
        <v>44447</v>
      </c>
      <c r="R2949" s="1">
        <v>44450</v>
      </c>
      <c r="S2949" t="str" cm="1">
        <f t="array" ref="S2949:Z2949">_xlfn.XLOOKUP($O2949,'Raw - customers'!$A:$A,'Raw - customers'!$B:$I)</f>
        <v>Zak Titterton</v>
      </c>
      <c r="T2949" t="str">
        <v>Non-binary</v>
      </c>
      <c r="U2949">
        <v>22</v>
      </c>
      <c r="V2949" t="str">
        <v>017 Maddison KnollSuite 875</v>
      </c>
      <c r="W2949">
        <v>1712</v>
      </c>
      <c r="X2949" t="str">
        <v>West Cooper</v>
      </c>
      <c r="Y2949" t="str">
        <v>Tasmania</v>
      </c>
      <c r="Z2949" t="str">
        <v>Australia</v>
      </c>
      <c r="AA2949">
        <v>9</v>
      </c>
      <c r="AB2949" s="3" t="str">
        <f t="shared" si="93"/>
        <v>0 to 10</v>
      </c>
      <c r="AM2949" s="6">
        <v>402</v>
      </c>
      <c r="AN2949" s="6" t="s">
        <v>1414</v>
      </c>
    </row>
    <row r="2950" spans="1:40" x14ac:dyDescent="0.25">
      <c r="A2950">
        <v>2948</v>
      </c>
      <c r="B2950">
        <v>588</v>
      </c>
      <c r="C2950">
        <v>334</v>
      </c>
      <c r="D2950">
        <v>109</v>
      </c>
      <c r="E2950">
        <v>1</v>
      </c>
      <c r="F2950">
        <v>109</v>
      </c>
      <c r="G2950">
        <v>1</v>
      </c>
      <c r="H2950" t="str">
        <f>VLOOKUP($C2950,'Raw-products'!$A$2:$H$1261,MATCH(H$1,'Raw-products'!$A$1:$H$1,0))</f>
        <v>Shirt</v>
      </c>
      <c r="I2950" t="str">
        <f>VLOOKUP($C2950,'Raw-products'!$A$2:$H$1261,MATCH(I$1,'Raw-products'!$A$1:$H$1,0))</f>
        <v>Mandarin Collar</v>
      </c>
      <c r="J2950" t="str">
        <f>VLOOKUP($C2950,'Raw-products'!$A$2:$H$1261,MATCH(J$1,'Raw-products'!$A$1:$H$1,0))</f>
        <v>XL</v>
      </c>
      <c r="K2950" t="str">
        <f>VLOOKUP($C2950,'Raw-products'!$A$2:$H$1261,MATCH(K$1,'Raw-products'!$A$1:$H$1,0))</f>
        <v>green</v>
      </c>
      <c r="L2950">
        <f>VLOOKUP($C2950,'Raw-products'!$A$2:$H$1261,MATCH(L$1,'Raw-products'!$A$1:$H$1,0))</f>
        <v>108</v>
      </c>
      <c r="M2950">
        <f>VLOOKUP($C2950,'Raw-products'!$A$2:$H$1261,MATCH(M$1,'Raw-products'!$A$1:$H$1,0))</f>
        <v>79</v>
      </c>
      <c r="N2950" s="5">
        <f t="shared" si="92"/>
        <v>8532</v>
      </c>
      <c r="O2950" cm="1">
        <f t="array" ref="O2950:R2950">_xlfn.XLOOKUP($B2950,'Raw -orders'!$A:$A,'Raw -orders'!$B:$E)</f>
        <v>612</v>
      </c>
      <c r="P2950">
        <v>13740</v>
      </c>
      <c r="Q2950" s="1">
        <v>44342</v>
      </c>
      <c r="R2950" s="1">
        <v>44367</v>
      </c>
      <c r="S2950" t="str" cm="1">
        <f t="array" ref="S2950:Z2950">_xlfn.XLOOKUP($O2950,'Raw - customers'!$A:$A,'Raw - customers'!$B:$I)</f>
        <v>Leann Kittow</v>
      </c>
      <c r="T2950" t="str">
        <v>Female</v>
      </c>
      <c r="U2950">
        <v>35</v>
      </c>
      <c r="V2950" t="str">
        <v>5306 Cody LaneApt. 083</v>
      </c>
      <c r="W2950">
        <v>9575</v>
      </c>
      <c r="X2950" t="str">
        <v>Angelinastad</v>
      </c>
      <c r="Y2950" t="str">
        <v>South Australia</v>
      </c>
      <c r="Z2950" t="str">
        <v>Australia</v>
      </c>
      <c r="AA2950">
        <v>5</v>
      </c>
      <c r="AB2950" s="3" t="str">
        <f t="shared" si="93"/>
        <v>20 to 30</v>
      </c>
      <c r="AM2950" s="6">
        <v>612</v>
      </c>
      <c r="AN2950" s="6" t="s">
        <v>1345</v>
      </c>
    </row>
    <row r="2951" spans="1:40" x14ac:dyDescent="0.25">
      <c r="A2951">
        <v>2949</v>
      </c>
      <c r="B2951">
        <v>588</v>
      </c>
      <c r="C2951">
        <v>806</v>
      </c>
      <c r="D2951">
        <v>117</v>
      </c>
      <c r="E2951">
        <v>2</v>
      </c>
      <c r="F2951">
        <v>234</v>
      </c>
      <c r="G2951">
        <v>1</v>
      </c>
      <c r="H2951" t="str">
        <f>VLOOKUP($C2951,'Raw-products'!$A$2:$H$1261,MATCH(H$1,'Raw-products'!$A$1:$H$1,0))</f>
        <v>Jacket</v>
      </c>
      <c r="I2951" t="str">
        <f>VLOOKUP($C2951,'Raw-products'!$A$2:$H$1261,MATCH(I$1,'Raw-products'!$A$1:$H$1,0))</f>
        <v>Shearling</v>
      </c>
      <c r="J2951" t="str">
        <f>VLOOKUP($C2951,'Raw-products'!$A$2:$H$1261,MATCH(J$1,'Raw-products'!$A$1:$H$1,0))</f>
        <v>S</v>
      </c>
      <c r="K2951" t="str">
        <f>VLOOKUP($C2951,'Raw-products'!$A$2:$H$1261,MATCH(K$1,'Raw-products'!$A$1:$H$1,0))</f>
        <v>red</v>
      </c>
      <c r="L2951">
        <f>VLOOKUP($C2951,'Raw-products'!$A$2:$H$1261,MATCH(L$1,'Raw-products'!$A$1:$H$1,0))</f>
        <v>95</v>
      </c>
      <c r="M2951">
        <f>VLOOKUP($C2951,'Raw-products'!$A$2:$H$1261,MATCH(M$1,'Raw-products'!$A$1:$H$1,0))</f>
        <v>75</v>
      </c>
      <c r="N2951" s="5">
        <f t="shared" si="92"/>
        <v>7125</v>
      </c>
      <c r="O2951" cm="1">
        <f t="array" ref="O2951:R2951">_xlfn.XLOOKUP($B2951,'Raw -orders'!$A:$A,'Raw -orders'!$B:$E)</f>
        <v>612</v>
      </c>
      <c r="P2951">
        <v>13740</v>
      </c>
      <c r="Q2951" s="1">
        <v>44342</v>
      </c>
      <c r="R2951" s="1">
        <v>44367</v>
      </c>
      <c r="S2951" t="str" cm="1">
        <f t="array" ref="S2951:Z2951">_xlfn.XLOOKUP($O2951,'Raw - customers'!$A:$A,'Raw - customers'!$B:$I)</f>
        <v>Leann Kittow</v>
      </c>
      <c r="T2951" t="str">
        <v>Female</v>
      </c>
      <c r="U2951">
        <v>35</v>
      </c>
      <c r="V2951" t="str">
        <v>5306 Cody LaneApt. 083</v>
      </c>
      <c r="W2951">
        <v>9575</v>
      </c>
      <c r="X2951" t="str">
        <v>Angelinastad</v>
      </c>
      <c r="Y2951" t="str">
        <v>South Australia</v>
      </c>
      <c r="Z2951" t="str">
        <v>Australia</v>
      </c>
      <c r="AA2951">
        <v>5</v>
      </c>
      <c r="AB2951" s="3" t="str">
        <f t="shared" si="93"/>
        <v>20 to 30</v>
      </c>
      <c r="AM2951" s="6">
        <v>612</v>
      </c>
      <c r="AN2951" s="6" t="s">
        <v>1345</v>
      </c>
    </row>
    <row r="2952" spans="1:40" x14ac:dyDescent="0.25">
      <c r="A2952">
        <v>2950</v>
      </c>
      <c r="B2952">
        <v>588</v>
      </c>
      <c r="C2952">
        <v>281</v>
      </c>
      <c r="D2952">
        <v>105</v>
      </c>
      <c r="E2952">
        <v>1</v>
      </c>
      <c r="F2952">
        <v>105</v>
      </c>
      <c r="G2952">
        <v>1</v>
      </c>
      <c r="H2952" t="str">
        <f>VLOOKUP($C2952,'Raw-products'!$A$2:$H$1261,MATCH(H$1,'Raw-products'!$A$1:$H$1,0))</f>
        <v>Shirt</v>
      </c>
      <c r="I2952" t="str">
        <f>VLOOKUP($C2952,'Raw-products'!$A$2:$H$1261,MATCH(I$1,'Raw-products'!$A$1:$H$1,0))</f>
        <v>Cuban Collar</v>
      </c>
      <c r="J2952" t="str">
        <f>VLOOKUP($C2952,'Raw-products'!$A$2:$H$1261,MATCH(J$1,'Raw-products'!$A$1:$H$1,0))</f>
        <v>S</v>
      </c>
      <c r="K2952" t="str">
        <f>VLOOKUP($C2952,'Raw-products'!$A$2:$H$1261,MATCH(K$1,'Raw-products'!$A$1:$H$1,0))</f>
        <v>red</v>
      </c>
      <c r="L2952">
        <f>VLOOKUP($C2952,'Raw-products'!$A$2:$H$1261,MATCH(L$1,'Raw-products'!$A$1:$H$1,0))</f>
        <v>93</v>
      </c>
      <c r="M2952">
        <f>VLOOKUP($C2952,'Raw-products'!$A$2:$H$1261,MATCH(M$1,'Raw-products'!$A$1:$H$1,0))</f>
        <v>59</v>
      </c>
      <c r="N2952" s="5">
        <f t="shared" si="92"/>
        <v>5487</v>
      </c>
      <c r="O2952" cm="1">
        <f t="array" ref="O2952:R2952">_xlfn.XLOOKUP($B2952,'Raw -orders'!$A:$A,'Raw -orders'!$B:$E)</f>
        <v>612</v>
      </c>
      <c r="P2952">
        <v>13740</v>
      </c>
      <c r="Q2952" s="1">
        <v>44342</v>
      </c>
      <c r="R2952" s="1">
        <v>44367</v>
      </c>
      <c r="S2952" t="str" cm="1">
        <f t="array" ref="S2952:Z2952">_xlfn.XLOOKUP($O2952,'Raw - customers'!$A:$A,'Raw - customers'!$B:$I)</f>
        <v>Leann Kittow</v>
      </c>
      <c r="T2952" t="str">
        <v>Female</v>
      </c>
      <c r="U2952">
        <v>35</v>
      </c>
      <c r="V2952" t="str">
        <v>5306 Cody LaneApt. 083</v>
      </c>
      <c r="W2952">
        <v>9575</v>
      </c>
      <c r="X2952" t="str">
        <v>Angelinastad</v>
      </c>
      <c r="Y2952" t="str">
        <v>South Australia</v>
      </c>
      <c r="Z2952" t="str">
        <v>Australia</v>
      </c>
      <c r="AA2952">
        <v>5</v>
      </c>
      <c r="AB2952" s="3" t="str">
        <f t="shared" si="93"/>
        <v>20 to 30</v>
      </c>
      <c r="AM2952" s="6">
        <v>612</v>
      </c>
      <c r="AN2952" s="6" t="s">
        <v>1345</v>
      </c>
    </row>
    <row r="2953" spans="1:40" x14ac:dyDescent="0.25">
      <c r="A2953">
        <v>2951</v>
      </c>
      <c r="B2953">
        <v>588</v>
      </c>
      <c r="C2953">
        <v>9</v>
      </c>
      <c r="D2953">
        <v>96</v>
      </c>
      <c r="E2953">
        <v>2</v>
      </c>
      <c r="F2953">
        <v>192</v>
      </c>
      <c r="G2953">
        <v>1</v>
      </c>
      <c r="H2953" t="str">
        <f>VLOOKUP($C2953,'Raw-products'!$A$2:$H$1261,MATCH(H$1,'Raw-products'!$A$1:$H$1,0))</f>
        <v>Shirt</v>
      </c>
      <c r="I2953" t="str">
        <f>VLOOKUP($C2953,'Raw-products'!$A$2:$H$1261,MATCH(I$1,'Raw-products'!$A$1:$H$1,0))</f>
        <v>Oxford Cloth</v>
      </c>
      <c r="J2953" t="str">
        <f>VLOOKUP($C2953,'Raw-products'!$A$2:$H$1261,MATCH(J$1,'Raw-products'!$A$1:$H$1,0))</f>
        <v>XL</v>
      </c>
      <c r="K2953" t="str">
        <f>VLOOKUP($C2953,'Raw-products'!$A$2:$H$1261,MATCH(K$1,'Raw-products'!$A$1:$H$1,0))</f>
        <v>orange</v>
      </c>
      <c r="L2953">
        <f>VLOOKUP($C2953,'Raw-products'!$A$2:$H$1261,MATCH(L$1,'Raw-products'!$A$1:$H$1,0))</f>
        <v>114</v>
      </c>
      <c r="M2953">
        <f>VLOOKUP($C2953,'Raw-products'!$A$2:$H$1261,MATCH(M$1,'Raw-products'!$A$1:$H$1,0))</f>
        <v>43</v>
      </c>
      <c r="N2953" s="5">
        <f t="shared" si="92"/>
        <v>4902</v>
      </c>
      <c r="O2953" cm="1">
        <f t="array" ref="O2953:R2953">_xlfn.XLOOKUP($B2953,'Raw -orders'!$A:$A,'Raw -orders'!$B:$E)</f>
        <v>612</v>
      </c>
      <c r="P2953">
        <v>13740</v>
      </c>
      <c r="Q2953" s="1">
        <v>44342</v>
      </c>
      <c r="R2953" s="1">
        <v>44367</v>
      </c>
      <c r="S2953" t="str" cm="1">
        <f t="array" ref="S2953:Z2953">_xlfn.XLOOKUP($O2953,'Raw - customers'!$A:$A,'Raw - customers'!$B:$I)</f>
        <v>Leann Kittow</v>
      </c>
      <c r="T2953" t="str">
        <v>Female</v>
      </c>
      <c r="U2953">
        <v>35</v>
      </c>
      <c r="V2953" t="str">
        <v>5306 Cody LaneApt. 083</v>
      </c>
      <c r="W2953">
        <v>9575</v>
      </c>
      <c r="X2953" t="str">
        <v>Angelinastad</v>
      </c>
      <c r="Y2953" t="str">
        <v>South Australia</v>
      </c>
      <c r="Z2953" t="str">
        <v>Australia</v>
      </c>
      <c r="AA2953">
        <v>5</v>
      </c>
      <c r="AB2953" s="3" t="str">
        <f t="shared" si="93"/>
        <v>20 to 30</v>
      </c>
      <c r="AM2953" s="6">
        <v>612</v>
      </c>
      <c r="AN2953" s="6" t="s">
        <v>1345</v>
      </c>
    </row>
    <row r="2954" spans="1:40" x14ac:dyDescent="0.25">
      <c r="A2954">
        <v>2952</v>
      </c>
      <c r="B2954">
        <v>588</v>
      </c>
      <c r="C2954">
        <v>1031</v>
      </c>
      <c r="D2954">
        <v>90</v>
      </c>
      <c r="E2954">
        <v>2</v>
      </c>
      <c r="F2954">
        <v>180</v>
      </c>
      <c r="G2954">
        <v>1</v>
      </c>
      <c r="H2954" t="str">
        <f>VLOOKUP($C2954,'Raw-products'!$A$2:$H$1261,MATCH(H$1,'Raw-products'!$A$1:$H$1,0))</f>
        <v>Trousers</v>
      </c>
      <c r="I2954" t="str">
        <f>VLOOKUP($C2954,'Raw-products'!$A$2:$H$1261,MATCH(I$1,'Raw-products'!$A$1:$H$1,0))</f>
        <v>Relaxed Leg</v>
      </c>
      <c r="J2954" t="str">
        <f>VLOOKUP($C2954,'Raw-products'!$A$2:$H$1261,MATCH(J$1,'Raw-products'!$A$1:$H$1,0))</f>
        <v>S</v>
      </c>
      <c r="K2954" t="str">
        <f>VLOOKUP($C2954,'Raw-products'!$A$2:$H$1261,MATCH(K$1,'Raw-products'!$A$1:$H$1,0))</f>
        <v>green</v>
      </c>
      <c r="L2954">
        <f>VLOOKUP($C2954,'Raw-products'!$A$2:$H$1261,MATCH(L$1,'Raw-products'!$A$1:$H$1,0))</f>
        <v>95</v>
      </c>
      <c r="M2954">
        <f>VLOOKUP($C2954,'Raw-products'!$A$2:$H$1261,MATCH(M$1,'Raw-products'!$A$1:$H$1,0))</f>
        <v>51</v>
      </c>
      <c r="N2954" s="5">
        <f t="shared" si="92"/>
        <v>4845</v>
      </c>
      <c r="O2954" cm="1">
        <f t="array" ref="O2954:R2954">_xlfn.XLOOKUP($B2954,'Raw -orders'!$A:$A,'Raw -orders'!$B:$E)</f>
        <v>612</v>
      </c>
      <c r="P2954">
        <v>13740</v>
      </c>
      <c r="Q2954" s="1">
        <v>44342</v>
      </c>
      <c r="R2954" s="1">
        <v>44367</v>
      </c>
      <c r="S2954" t="str" cm="1">
        <f t="array" ref="S2954:Z2954">_xlfn.XLOOKUP($O2954,'Raw - customers'!$A:$A,'Raw - customers'!$B:$I)</f>
        <v>Leann Kittow</v>
      </c>
      <c r="T2954" t="str">
        <v>Female</v>
      </c>
      <c r="U2954">
        <v>35</v>
      </c>
      <c r="V2954" t="str">
        <v>5306 Cody LaneApt. 083</v>
      </c>
      <c r="W2954">
        <v>9575</v>
      </c>
      <c r="X2954" t="str">
        <v>Angelinastad</v>
      </c>
      <c r="Y2954" t="str">
        <v>South Australia</v>
      </c>
      <c r="Z2954" t="str">
        <v>Australia</v>
      </c>
      <c r="AA2954">
        <v>5</v>
      </c>
      <c r="AB2954" s="3" t="str">
        <f t="shared" si="93"/>
        <v>20 to 30</v>
      </c>
      <c r="AM2954" s="6">
        <v>612</v>
      </c>
      <c r="AN2954" s="6" t="s">
        <v>1345</v>
      </c>
    </row>
    <row r="2955" spans="1:40" x14ac:dyDescent="0.25">
      <c r="A2955">
        <v>2953</v>
      </c>
      <c r="B2955">
        <v>589</v>
      </c>
      <c r="C2955">
        <v>754</v>
      </c>
      <c r="D2955">
        <v>109</v>
      </c>
      <c r="E2955">
        <v>2</v>
      </c>
      <c r="F2955">
        <v>218</v>
      </c>
      <c r="G2955">
        <v>1</v>
      </c>
      <c r="H2955" t="str">
        <f>VLOOKUP($C2955,'Raw-products'!$A$2:$H$1261,MATCH(H$1,'Raw-products'!$A$1:$H$1,0))</f>
        <v>Jacket</v>
      </c>
      <c r="I2955" t="str">
        <f>VLOOKUP($C2955,'Raw-products'!$A$2:$H$1261,MATCH(I$1,'Raw-products'!$A$1:$H$1,0))</f>
        <v>Peacoat</v>
      </c>
      <c r="J2955" t="str">
        <f>VLOOKUP($C2955,'Raw-products'!$A$2:$H$1261,MATCH(J$1,'Raw-products'!$A$1:$H$1,0))</f>
        <v>XL</v>
      </c>
      <c r="K2955" t="str">
        <f>VLOOKUP($C2955,'Raw-products'!$A$2:$H$1261,MATCH(K$1,'Raw-products'!$A$1:$H$1,0))</f>
        <v>green</v>
      </c>
      <c r="L2955">
        <f>VLOOKUP($C2955,'Raw-products'!$A$2:$H$1261,MATCH(L$1,'Raw-products'!$A$1:$H$1,0))</f>
        <v>102</v>
      </c>
      <c r="M2955">
        <f>VLOOKUP($C2955,'Raw-products'!$A$2:$H$1261,MATCH(M$1,'Raw-products'!$A$1:$H$1,0))</f>
        <v>68</v>
      </c>
      <c r="N2955" s="5">
        <f t="shared" si="92"/>
        <v>6936</v>
      </c>
      <c r="O2955" cm="1">
        <f t="array" ref="O2955:R2955">_xlfn.XLOOKUP($B2955,'Raw -orders'!$A:$A,'Raw -orders'!$B:$E)</f>
        <v>692</v>
      </c>
      <c r="P2955">
        <v>11378</v>
      </c>
      <c r="Q2955" s="1">
        <v>44372</v>
      </c>
      <c r="R2955" s="1">
        <v>44397</v>
      </c>
      <c r="S2955" t="str" cm="1">
        <f t="array" ref="S2955:Z2955">_xlfn.XLOOKUP($O2955,'Raw - customers'!$A:$A,'Raw - customers'!$B:$I)</f>
        <v>Perceval Umbers</v>
      </c>
      <c r="T2955" t="str">
        <v>Bigender</v>
      </c>
      <c r="U2955">
        <v>20</v>
      </c>
      <c r="V2955" t="str">
        <v>5200 Tromp Estate DrSuite 885</v>
      </c>
      <c r="W2955">
        <v>4058</v>
      </c>
      <c r="X2955" t="str">
        <v>Laraview</v>
      </c>
      <c r="Y2955" t="str">
        <v>Tasmania</v>
      </c>
      <c r="Z2955" t="str">
        <v>Australia</v>
      </c>
      <c r="AA2955">
        <v>6</v>
      </c>
      <c r="AB2955" s="3" t="str">
        <f t="shared" si="93"/>
        <v>20 to 30</v>
      </c>
      <c r="AM2955" s="6">
        <v>692</v>
      </c>
      <c r="AN2955" s="6" t="s">
        <v>1414</v>
      </c>
    </row>
    <row r="2956" spans="1:40" x14ac:dyDescent="0.25">
      <c r="A2956">
        <v>2954</v>
      </c>
      <c r="B2956">
        <v>589</v>
      </c>
      <c r="C2956">
        <v>566</v>
      </c>
      <c r="D2956">
        <v>100</v>
      </c>
      <c r="E2956">
        <v>1</v>
      </c>
      <c r="F2956">
        <v>100</v>
      </c>
      <c r="G2956">
        <v>1</v>
      </c>
      <c r="H2956" t="str">
        <f>VLOOKUP($C2956,'Raw-products'!$A$2:$H$1261,MATCH(H$1,'Raw-products'!$A$1:$H$1,0))</f>
        <v>Jacket</v>
      </c>
      <c r="I2956" t="str">
        <f>VLOOKUP($C2956,'Raw-products'!$A$2:$H$1261,MATCH(I$1,'Raw-products'!$A$1:$H$1,0))</f>
        <v>Bomber</v>
      </c>
      <c r="J2956" t="str">
        <f>VLOOKUP($C2956,'Raw-products'!$A$2:$H$1261,MATCH(J$1,'Raw-products'!$A$1:$H$1,0))</f>
        <v>S</v>
      </c>
      <c r="K2956" t="str">
        <f>VLOOKUP($C2956,'Raw-products'!$A$2:$H$1261,MATCH(K$1,'Raw-products'!$A$1:$H$1,0))</f>
        <v>orange</v>
      </c>
      <c r="L2956">
        <f>VLOOKUP($C2956,'Raw-products'!$A$2:$H$1261,MATCH(L$1,'Raw-products'!$A$1:$H$1,0))</f>
        <v>90</v>
      </c>
      <c r="M2956">
        <f>VLOOKUP($C2956,'Raw-products'!$A$2:$H$1261,MATCH(M$1,'Raw-products'!$A$1:$H$1,0))</f>
        <v>49</v>
      </c>
      <c r="N2956" s="5">
        <f t="shared" si="92"/>
        <v>4410</v>
      </c>
      <c r="O2956" cm="1">
        <f t="array" ref="O2956:R2956">_xlfn.XLOOKUP($B2956,'Raw -orders'!$A:$A,'Raw -orders'!$B:$E)</f>
        <v>692</v>
      </c>
      <c r="P2956">
        <v>11378</v>
      </c>
      <c r="Q2956" s="1">
        <v>44372</v>
      </c>
      <c r="R2956" s="1">
        <v>44397</v>
      </c>
      <c r="S2956" t="str" cm="1">
        <f t="array" ref="S2956:Z2956">_xlfn.XLOOKUP($O2956,'Raw - customers'!$A:$A,'Raw - customers'!$B:$I)</f>
        <v>Perceval Umbers</v>
      </c>
      <c r="T2956" t="str">
        <v>Bigender</v>
      </c>
      <c r="U2956">
        <v>20</v>
      </c>
      <c r="V2956" t="str">
        <v>5200 Tromp Estate DrSuite 885</v>
      </c>
      <c r="W2956">
        <v>4058</v>
      </c>
      <c r="X2956" t="str">
        <v>Laraview</v>
      </c>
      <c r="Y2956" t="str">
        <v>Tasmania</v>
      </c>
      <c r="Z2956" t="str">
        <v>Australia</v>
      </c>
      <c r="AA2956">
        <v>6</v>
      </c>
      <c r="AB2956" s="3" t="str">
        <f t="shared" si="93"/>
        <v>20 to 30</v>
      </c>
      <c r="AM2956" s="6">
        <v>692</v>
      </c>
      <c r="AN2956" s="6" t="s">
        <v>1414</v>
      </c>
    </row>
    <row r="2957" spans="1:40" x14ac:dyDescent="0.25">
      <c r="A2957">
        <v>2955</v>
      </c>
      <c r="B2957">
        <v>589</v>
      </c>
      <c r="C2957">
        <v>1009</v>
      </c>
      <c r="D2957">
        <v>106</v>
      </c>
      <c r="E2957">
        <v>1</v>
      </c>
      <c r="F2957">
        <v>106</v>
      </c>
      <c r="G2957">
        <v>1</v>
      </c>
      <c r="H2957" t="str">
        <f>VLOOKUP($C2957,'Raw-products'!$A$2:$H$1261,MATCH(H$1,'Raw-products'!$A$1:$H$1,0))</f>
        <v>Trousers</v>
      </c>
      <c r="I2957" t="str">
        <f>VLOOKUP($C2957,'Raw-products'!$A$2:$H$1261,MATCH(I$1,'Raw-products'!$A$1:$H$1,0))</f>
        <v>Wool</v>
      </c>
      <c r="J2957" t="str">
        <f>VLOOKUP($C2957,'Raw-products'!$A$2:$H$1261,MATCH(J$1,'Raw-products'!$A$1:$H$1,0))</f>
        <v>XL</v>
      </c>
      <c r="K2957" t="str">
        <f>VLOOKUP($C2957,'Raw-products'!$A$2:$H$1261,MATCH(K$1,'Raw-products'!$A$1:$H$1,0))</f>
        <v>indigo</v>
      </c>
      <c r="L2957">
        <f>VLOOKUP($C2957,'Raw-products'!$A$2:$H$1261,MATCH(L$1,'Raw-products'!$A$1:$H$1,0))</f>
        <v>111</v>
      </c>
      <c r="M2957">
        <f>VLOOKUP($C2957,'Raw-products'!$A$2:$H$1261,MATCH(M$1,'Raw-products'!$A$1:$H$1,0))</f>
        <v>51</v>
      </c>
      <c r="N2957" s="5">
        <f t="shared" si="92"/>
        <v>5661</v>
      </c>
      <c r="O2957" cm="1">
        <f t="array" ref="O2957:R2957">_xlfn.XLOOKUP($B2957,'Raw -orders'!$A:$A,'Raw -orders'!$B:$E)</f>
        <v>692</v>
      </c>
      <c r="P2957">
        <v>11378</v>
      </c>
      <c r="Q2957" s="1">
        <v>44372</v>
      </c>
      <c r="R2957" s="1">
        <v>44397</v>
      </c>
      <c r="S2957" t="str" cm="1">
        <f t="array" ref="S2957:Z2957">_xlfn.XLOOKUP($O2957,'Raw - customers'!$A:$A,'Raw - customers'!$B:$I)</f>
        <v>Perceval Umbers</v>
      </c>
      <c r="T2957" t="str">
        <v>Bigender</v>
      </c>
      <c r="U2957">
        <v>20</v>
      </c>
      <c r="V2957" t="str">
        <v>5200 Tromp Estate DrSuite 885</v>
      </c>
      <c r="W2957">
        <v>4058</v>
      </c>
      <c r="X2957" t="str">
        <v>Laraview</v>
      </c>
      <c r="Y2957" t="str">
        <v>Tasmania</v>
      </c>
      <c r="Z2957" t="str">
        <v>Australia</v>
      </c>
      <c r="AA2957">
        <v>6</v>
      </c>
      <c r="AB2957" s="3" t="str">
        <f t="shared" si="93"/>
        <v>20 to 30</v>
      </c>
      <c r="AM2957" s="6">
        <v>692</v>
      </c>
      <c r="AN2957" s="6" t="s">
        <v>1414</v>
      </c>
    </row>
    <row r="2958" spans="1:40" x14ac:dyDescent="0.25">
      <c r="A2958">
        <v>2956</v>
      </c>
      <c r="B2958">
        <v>589</v>
      </c>
      <c r="C2958">
        <v>955</v>
      </c>
      <c r="D2958">
        <v>97</v>
      </c>
      <c r="E2958">
        <v>2</v>
      </c>
      <c r="F2958">
        <v>194</v>
      </c>
      <c r="G2958">
        <v>1</v>
      </c>
      <c r="H2958" t="str">
        <f>VLOOKUP($C2958,'Raw-products'!$A$2:$H$1261,MATCH(H$1,'Raw-products'!$A$1:$H$1,0))</f>
        <v>Trousers</v>
      </c>
      <c r="I2958" t="str">
        <f>VLOOKUP($C2958,'Raw-products'!$A$2:$H$1261,MATCH(I$1,'Raw-products'!$A$1:$H$1,0))</f>
        <v>Slim-Fit</v>
      </c>
      <c r="J2958" t="str">
        <f>VLOOKUP($C2958,'Raw-products'!$A$2:$H$1261,MATCH(J$1,'Raw-products'!$A$1:$H$1,0))</f>
        <v>XS</v>
      </c>
      <c r="K2958" t="str">
        <f>VLOOKUP($C2958,'Raw-products'!$A$2:$H$1261,MATCH(K$1,'Raw-products'!$A$1:$H$1,0))</f>
        <v>yellow</v>
      </c>
      <c r="L2958">
        <f>VLOOKUP($C2958,'Raw-products'!$A$2:$H$1261,MATCH(L$1,'Raw-products'!$A$1:$H$1,0))</f>
        <v>119</v>
      </c>
      <c r="M2958">
        <f>VLOOKUP($C2958,'Raw-products'!$A$2:$H$1261,MATCH(M$1,'Raw-products'!$A$1:$H$1,0))</f>
        <v>59</v>
      </c>
      <c r="N2958" s="5">
        <f t="shared" si="92"/>
        <v>7021</v>
      </c>
      <c r="O2958" cm="1">
        <f t="array" ref="O2958:R2958">_xlfn.XLOOKUP($B2958,'Raw -orders'!$A:$A,'Raw -orders'!$B:$E)</f>
        <v>692</v>
      </c>
      <c r="P2958">
        <v>11378</v>
      </c>
      <c r="Q2958" s="1">
        <v>44372</v>
      </c>
      <c r="R2958" s="1">
        <v>44397</v>
      </c>
      <c r="S2958" t="str" cm="1">
        <f t="array" ref="S2958:Z2958">_xlfn.XLOOKUP($O2958,'Raw - customers'!$A:$A,'Raw - customers'!$B:$I)</f>
        <v>Perceval Umbers</v>
      </c>
      <c r="T2958" t="str">
        <v>Bigender</v>
      </c>
      <c r="U2958">
        <v>20</v>
      </c>
      <c r="V2958" t="str">
        <v>5200 Tromp Estate DrSuite 885</v>
      </c>
      <c r="W2958">
        <v>4058</v>
      </c>
      <c r="X2958" t="str">
        <v>Laraview</v>
      </c>
      <c r="Y2958" t="str">
        <v>Tasmania</v>
      </c>
      <c r="Z2958" t="str">
        <v>Australia</v>
      </c>
      <c r="AA2958">
        <v>6</v>
      </c>
      <c r="AB2958" s="3" t="str">
        <f t="shared" si="93"/>
        <v>20 to 30</v>
      </c>
      <c r="AM2958" s="6">
        <v>692</v>
      </c>
      <c r="AN2958" s="6" t="s">
        <v>1414</v>
      </c>
    </row>
    <row r="2959" spans="1:40" x14ac:dyDescent="0.25">
      <c r="A2959">
        <v>2957</v>
      </c>
      <c r="B2959">
        <v>589</v>
      </c>
      <c r="C2959">
        <v>283</v>
      </c>
      <c r="D2959">
        <v>105</v>
      </c>
      <c r="E2959">
        <v>2</v>
      </c>
      <c r="F2959">
        <v>210</v>
      </c>
      <c r="G2959">
        <v>1</v>
      </c>
      <c r="H2959" t="str">
        <f>VLOOKUP($C2959,'Raw-products'!$A$2:$H$1261,MATCH(H$1,'Raw-products'!$A$1:$H$1,0))</f>
        <v>Shirt</v>
      </c>
      <c r="I2959" t="str">
        <f>VLOOKUP($C2959,'Raw-products'!$A$2:$H$1261,MATCH(I$1,'Raw-products'!$A$1:$H$1,0))</f>
        <v>Cuban Collar</v>
      </c>
      <c r="J2959" t="str">
        <f>VLOOKUP($C2959,'Raw-products'!$A$2:$H$1261,MATCH(J$1,'Raw-products'!$A$1:$H$1,0))</f>
        <v>L</v>
      </c>
      <c r="K2959" t="str">
        <f>VLOOKUP($C2959,'Raw-products'!$A$2:$H$1261,MATCH(K$1,'Raw-products'!$A$1:$H$1,0))</f>
        <v>red</v>
      </c>
      <c r="L2959">
        <f>VLOOKUP($C2959,'Raw-products'!$A$2:$H$1261,MATCH(L$1,'Raw-products'!$A$1:$H$1,0))</f>
        <v>93</v>
      </c>
      <c r="M2959">
        <f>VLOOKUP($C2959,'Raw-products'!$A$2:$H$1261,MATCH(M$1,'Raw-products'!$A$1:$H$1,0))</f>
        <v>45</v>
      </c>
      <c r="N2959" s="5">
        <f t="shared" si="92"/>
        <v>4185</v>
      </c>
      <c r="O2959" cm="1">
        <f t="array" ref="O2959:R2959">_xlfn.XLOOKUP($B2959,'Raw -orders'!$A:$A,'Raw -orders'!$B:$E)</f>
        <v>692</v>
      </c>
      <c r="P2959">
        <v>11378</v>
      </c>
      <c r="Q2959" s="1">
        <v>44372</v>
      </c>
      <c r="R2959" s="1">
        <v>44397</v>
      </c>
      <c r="S2959" t="str" cm="1">
        <f t="array" ref="S2959:Z2959">_xlfn.XLOOKUP($O2959,'Raw - customers'!$A:$A,'Raw - customers'!$B:$I)</f>
        <v>Perceval Umbers</v>
      </c>
      <c r="T2959" t="str">
        <v>Bigender</v>
      </c>
      <c r="U2959">
        <v>20</v>
      </c>
      <c r="V2959" t="str">
        <v>5200 Tromp Estate DrSuite 885</v>
      </c>
      <c r="W2959">
        <v>4058</v>
      </c>
      <c r="X2959" t="str">
        <v>Laraview</v>
      </c>
      <c r="Y2959" t="str">
        <v>Tasmania</v>
      </c>
      <c r="Z2959" t="str">
        <v>Australia</v>
      </c>
      <c r="AA2959">
        <v>6</v>
      </c>
      <c r="AB2959" s="3" t="str">
        <f t="shared" si="93"/>
        <v>20 to 30</v>
      </c>
      <c r="AM2959" s="6">
        <v>692</v>
      </c>
      <c r="AN2959" s="6" t="s">
        <v>1414</v>
      </c>
    </row>
    <row r="2960" spans="1:40" x14ac:dyDescent="0.25">
      <c r="A2960">
        <v>2958</v>
      </c>
      <c r="B2960">
        <v>589</v>
      </c>
      <c r="C2960">
        <v>133</v>
      </c>
      <c r="D2960">
        <v>92</v>
      </c>
      <c r="E2960">
        <v>1</v>
      </c>
      <c r="F2960">
        <v>92</v>
      </c>
      <c r="G2960">
        <v>1</v>
      </c>
      <c r="H2960" t="str">
        <f>VLOOKUP($C2960,'Raw-products'!$A$2:$H$1261,MATCH(H$1,'Raw-products'!$A$1:$H$1,0))</f>
        <v>Shirt</v>
      </c>
      <c r="I2960" t="str">
        <f>VLOOKUP($C2960,'Raw-products'!$A$2:$H$1261,MATCH(I$1,'Raw-products'!$A$1:$H$1,0))</f>
        <v>Denim</v>
      </c>
      <c r="J2960" t="str">
        <f>VLOOKUP($C2960,'Raw-products'!$A$2:$H$1261,MATCH(J$1,'Raw-products'!$A$1:$H$1,0))</f>
        <v>L</v>
      </c>
      <c r="K2960" t="str">
        <f>VLOOKUP($C2960,'Raw-products'!$A$2:$H$1261,MATCH(K$1,'Raw-products'!$A$1:$H$1,0))</f>
        <v>indigo</v>
      </c>
      <c r="L2960">
        <f>VLOOKUP($C2960,'Raw-products'!$A$2:$H$1261,MATCH(L$1,'Raw-products'!$A$1:$H$1,0))</f>
        <v>115</v>
      </c>
      <c r="M2960">
        <f>VLOOKUP($C2960,'Raw-products'!$A$2:$H$1261,MATCH(M$1,'Raw-products'!$A$1:$H$1,0))</f>
        <v>58</v>
      </c>
      <c r="N2960" s="5">
        <f t="shared" si="92"/>
        <v>6670</v>
      </c>
      <c r="O2960" cm="1">
        <f t="array" ref="O2960:R2960">_xlfn.XLOOKUP($B2960,'Raw -orders'!$A:$A,'Raw -orders'!$B:$E)</f>
        <v>692</v>
      </c>
      <c r="P2960">
        <v>11378</v>
      </c>
      <c r="Q2960" s="1">
        <v>44372</v>
      </c>
      <c r="R2960" s="1">
        <v>44397</v>
      </c>
      <c r="S2960" t="str" cm="1">
        <f t="array" ref="S2960:Z2960">_xlfn.XLOOKUP($O2960,'Raw - customers'!$A:$A,'Raw - customers'!$B:$I)</f>
        <v>Perceval Umbers</v>
      </c>
      <c r="T2960" t="str">
        <v>Bigender</v>
      </c>
      <c r="U2960">
        <v>20</v>
      </c>
      <c r="V2960" t="str">
        <v>5200 Tromp Estate DrSuite 885</v>
      </c>
      <c r="W2960">
        <v>4058</v>
      </c>
      <c r="X2960" t="str">
        <v>Laraview</v>
      </c>
      <c r="Y2960" t="str">
        <v>Tasmania</v>
      </c>
      <c r="Z2960" t="str">
        <v>Australia</v>
      </c>
      <c r="AA2960">
        <v>6</v>
      </c>
      <c r="AB2960" s="3" t="str">
        <f t="shared" si="93"/>
        <v>20 to 30</v>
      </c>
      <c r="AM2960" s="6">
        <v>692</v>
      </c>
      <c r="AN2960" s="6" t="s">
        <v>1414</v>
      </c>
    </row>
    <row r="2961" spans="1:40" x14ac:dyDescent="0.25">
      <c r="A2961">
        <v>2959</v>
      </c>
      <c r="B2961">
        <v>589</v>
      </c>
      <c r="C2961">
        <v>1224</v>
      </c>
      <c r="D2961">
        <v>105</v>
      </c>
      <c r="E2961">
        <v>2</v>
      </c>
      <c r="F2961">
        <v>210</v>
      </c>
      <c r="G2961">
        <v>1</v>
      </c>
      <c r="H2961" t="str">
        <f>VLOOKUP($C2961,'Raw-products'!$A$2:$H$1261,MATCH(H$1,'Raw-products'!$A$1:$H$1,0))</f>
        <v>Trousers</v>
      </c>
      <c r="I2961" t="str">
        <f>VLOOKUP($C2961,'Raw-products'!$A$2:$H$1261,MATCH(I$1,'Raw-products'!$A$1:$H$1,0))</f>
        <v>Pleated</v>
      </c>
      <c r="J2961" t="str">
        <f>VLOOKUP($C2961,'Raw-products'!$A$2:$H$1261,MATCH(J$1,'Raw-products'!$A$1:$H$1,0))</f>
        <v>XL</v>
      </c>
      <c r="K2961" t="str">
        <f>VLOOKUP($C2961,'Raw-products'!$A$2:$H$1261,MATCH(K$1,'Raw-products'!$A$1:$H$1,0))</f>
        <v>violet</v>
      </c>
      <c r="L2961">
        <f>VLOOKUP($C2961,'Raw-products'!$A$2:$H$1261,MATCH(L$1,'Raw-products'!$A$1:$H$1,0))</f>
        <v>90</v>
      </c>
      <c r="M2961">
        <f>VLOOKUP($C2961,'Raw-products'!$A$2:$H$1261,MATCH(M$1,'Raw-products'!$A$1:$H$1,0))</f>
        <v>65</v>
      </c>
      <c r="N2961" s="5">
        <f t="shared" si="92"/>
        <v>5850</v>
      </c>
      <c r="O2961" cm="1">
        <f t="array" ref="O2961:R2961">_xlfn.XLOOKUP($B2961,'Raw -orders'!$A:$A,'Raw -orders'!$B:$E)</f>
        <v>692</v>
      </c>
      <c r="P2961">
        <v>11378</v>
      </c>
      <c r="Q2961" s="1">
        <v>44372</v>
      </c>
      <c r="R2961" s="1">
        <v>44397</v>
      </c>
      <c r="S2961" t="str" cm="1">
        <f t="array" ref="S2961:Z2961">_xlfn.XLOOKUP($O2961,'Raw - customers'!$A:$A,'Raw - customers'!$B:$I)</f>
        <v>Perceval Umbers</v>
      </c>
      <c r="T2961" t="str">
        <v>Bigender</v>
      </c>
      <c r="U2961">
        <v>20</v>
      </c>
      <c r="V2961" t="str">
        <v>5200 Tromp Estate DrSuite 885</v>
      </c>
      <c r="W2961">
        <v>4058</v>
      </c>
      <c r="X2961" t="str">
        <v>Laraview</v>
      </c>
      <c r="Y2961" t="str">
        <v>Tasmania</v>
      </c>
      <c r="Z2961" t="str">
        <v>Australia</v>
      </c>
      <c r="AA2961">
        <v>6</v>
      </c>
      <c r="AB2961" s="3" t="str">
        <f t="shared" si="93"/>
        <v>20 to 30</v>
      </c>
      <c r="AM2961" s="6">
        <v>692</v>
      </c>
      <c r="AN2961" s="6" t="s">
        <v>1414</v>
      </c>
    </row>
    <row r="2962" spans="1:40" x14ac:dyDescent="0.25">
      <c r="A2962">
        <v>2960</v>
      </c>
      <c r="B2962">
        <v>589</v>
      </c>
      <c r="C2962">
        <v>265</v>
      </c>
      <c r="D2962">
        <v>95</v>
      </c>
      <c r="E2962">
        <v>3</v>
      </c>
      <c r="F2962">
        <v>285</v>
      </c>
      <c r="G2962">
        <v>1</v>
      </c>
      <c r="H2962" t="str">
        <f>VLOOKUP($C2962,'Raw-products'!$A$2:$H$1261,MATCH(H$1,'Raw-products'!$A$1:$H$1,0))</f>
        <v>Shirt</v>
      </c>
      <c r="I2962" t="str">
        <f>VLOOKUP($C2962,'Raw-products'!$A$2:$H$1261,MATCH(I$1,'Raw-products'!$A$1:$H$1,0))</f>
        <v>Polo</v>
      </c>
      <c r="J2962" t="str">
        <f>VLOOKUP($C2962,'Raw-products'!$A$2:$H$1261,MATCH(J$1,'Raw-products'!$A$1:$H$1,0))</f>
        <v>XS</v>
      </c>
      <c r="K2962" t="str">
        <f>VLOOKUP($C2962,'Raw-products'!$A$2:$H$1261,MATCH(K$1,'Raw-products'!$A$1:$H$1,0))</f>
        <v>blue</v>
      </c>
      <c r="L2962">
        <f>VLOOKUP($C2962,'Raw-products'!$A$2:$H$1261,MATCH(L$1,'Raw-products'!$A$1:$H$1,0))</f>
        <v>117</v>
      </c>
      <c r="M2962">
        <f>VLOOKUP($C2962,'Raw-products'!$A$2:$H$1261,MATCH(M$1,'Raw-products'!$A$1:$H$1,0))</f>
        <v>56</v>
      </c>
      <c r="N2962" s="5">
        <f t="shared" si="92"/>
        <v>6552</v>
      </c>
      <c r="O2962" cm="1">
        <f t="array" ref="O2962:R2962">_xlfn.XLOOKUP($B2962,'Raw -orders'!$A:$A,'Raw -orders'!$B:$E)</f>
        <v>692</v>
      </c>
      <c r="P2962">
        <v>11378</v>
      </c>
      <c r="Q2962" s="1">
        <v>44372</v>
      </c>
      <c r="R2962" s="1">
        <v>44397</v>
      </c>
      <c r="S2962" t="str" cm="1">
        <f t="array" ref="S2962:Z2962">_xlfn.XLOOKUP($O2962,'Raw - customers'!$A:$A,'Raw - customers'!$B:$I)</f>
        <v>Perceval Umbers</v>
      </c>
      <c r="T2962" t="str">
        <v>Bigender</v>
      </c>
      <c r="U2962">
        <v>20</v>
      </c>
      <c r="V2962" t="str">
        <v>5200 Tromp Estate DrSuite 885</v>
      </c>
      <c r="W2962">
        <v>4058</v>
      </c>
      <c r="X2962" t="str">
        <v>Laraview</v>
      </c>
      <c r="Y2962" t="str">
        <v>Tasmania</v>
      </c>
      <c r="Z2962" t="str">
        <v>Australia</v>
      </c>
      <c r="AA2962">
        <v>6</v>
      </c>
      <c r="AB2962" s="3" t="str">
        <f t="shared" si="93"/>
        <v>20 to 30</v>
      </c>
      <c r="AM2962" s="6">
        <v>692</v>
      </c>
      <c r="AN2962" s="6" t="s">
        <v>1414</v>
      </c>
    </row>
    <row r="2963" spans="1:40" x14ac:dyDescent="0.25">
      <c r="A2963">
        <v>2961</v>
      </c>
      <c r="B2963">
        <v>589</v>
      </c>
      <c r="C2963">
        <v>404</v>
      </c>
      <c r="D2963">
        <v>119</v>
      </c>
      <c r="E2963">
        <v>1</v>
      </c>
      <c r="F2963">
        <v>119</v>
      </c>
      <c r="G2963">
        <v>1</v>
      </c>
      <c r="H2963" t="str">
        <f>VLOOKUP($C2963,'Raw-products'!$A$2:$H$1261,MATCH(H$1,'Raw-products'!$A$1:$H$1,0))</f>
        <v>Shirt</v>
      </c>
      <c r="I2963" t="str">
        <f>VLOOKUP($C2963,'Raw-products'!$A$2:$H$1261,MATCH(I$1,'Raw-products'!$A$1:$H$1,0))</f>
        <v>Casual Slim Fit</v>
      </c>
      <c r="J2963" t="str">
        <f>VLOOKUP($C2963,'Raw-products'!$A$2:$H$1261,MATCH(J$1,'Raw-products'!$A$1:$H$1,0))</f>
        <v>XL</v>
      </c>
      <c r="K2963" t="str">
        <f>VLOOKUP($C2963,'Raw-products'!$A$2:$H$1261,MATCH(K$1,'Raw-products'!$A$1:$H$1,0))</f>
        <v>green</v>
      </c>
      <c r="L2963">
        <f>VLOOKUP($C2963,'Raw-products'!$A$2:$H$1261,MATCH(L$1,'Raw-products'!$A$1:$H$1,0))</f>
        <v>113</v>
      </c>
      <c r="M2963">
        <f>VLOOKUP($C2963,'Raw-products'!$A$2:$H$1261,MATCH(M$1,'Raw-products'!$A$1:$H$1,0))</f>
        <v>41</v>
      </c>
      <c r="N2963" s="5">
        <f t="shared" si="92"/>
        <v>4633</v>
      </c>
      <c r="O2963" cm="1">
        <f t="array" ref="O2963:R2963">_xlfn.XLOOKUP($B2963,'Raw -orders'!$A:$A,'Raw -orders'!$B:$E)</f>
        <v>692</v>
      </c>
      <c r="P2963">
        <v>11378</v>
      </c>
      <c r="Q2963" s="1">
        <v>44372</v>
      </c>
      <c r="R2963" s="1">
        <v>44397</v>
      </c>
      <c r="S2963" t="str" cm="1">
        <f t="array" ref="S2963:Z2963">_xlfn.XLOOKUP($O2963,'Raw - customers'!$A:$A,'Raw - customers'!$B:$I)</f>
        <v>Perceval Umbers</v>
      </c>
      <c r="T2963" t="str">
        <v>Bigender</v>
      </c>
      <c r="U2963">
        <v>20</v>
      </c>
      <c r="V2963" t="str">
        <v>5200 Tromp Estate DrSuite 885</v>
      </c>
      <c r="W2963">
        <v>4058</v>
      </c>
      <c r="X2963" t="str">
        <v>Laraview</v>
      </c>
      <c r="Y2963" t="str">
        <v>Tasmania</v>
      </c>
      <c r="Z2963" t="str">
        <v>Australia</v>
      </c>
      <c r="AA2963">
        <v>6</v>
      </c>
      <c r="AB2963" s="3" t="str">
        <f t="shared" si="93"/>
        <v>20 to 30</v>
      </c>
      <c r="AM2963" s="6">
        <v>692</v>
      </c>
      <c r="AN2963" s="6" t="s">
        <v>1414</v>
      </c>
    </row>
    <row r="2964" spans="1:40" x14ac:dyDescent="0.25">
      <c r="A2964">
        <v>2962</v>
      </c>
      <c r="B2964">
        <v>589</v>
      </c>
      <c r="C2964">
        <v>488</v>
      </c>
      <c r="D2964">
        <v>118</v>
      </c>
      <c r="E2964">
        <v>3</v>
      </c>
      <c r="F2964">
        <v>354</v>
      </c>
      <c r="G2964">
        <v>1</v>
      </c>
      <c r="H2964" t="str">
        <f>VLOOKUP($C2964,'Raw-products'!$A$2:$H$1261,MATCH(H$1,'Raw-products'!$A$1:$H$1,0))</f>
        <v>Jacket</v>
      </c>
      <c r="I2964" t="str">
        <f>VLOOKUP($C2964,'Raw-products'!$A$2:$H$1261,MATCH(I$1,'Raw-products'!$A$1:$H$1,0))</f>
        <v>Puffer</v>
      </c>
      <c r="J2964" t="str">
        <f>VLOOKUP($C2964,'Raw-products'!$A$2:$H$1261,MATCH(J$1,'Raw-products'!$A$1:$H$1,0))</f>
        <v>L</v>
      </c>
      <c r="K2964" t="str">
        <f>VLOOKUP($C2964,'Raw-products'!$A$2:$H$1261,MATCH(K$1,'Raw-products'!$A$1:$H$1,0))</f>
        <v>violet</v>
      </c>
      <c r="L2964">
        <f>VLOOKUP($C2964,'Raw-products'!$A$2:$H$1261,MATCH(L$1,'Raw-products'!$A$1:$H$1,0))</f>
        <v>110</v>
      </c>
      <c r="M2964">
        <f>VLOOKUP($C2964,'Raw-products'!$A$2:$H$1261,MATCH(M$1,'Raw-products'!$A$1:$H$1,0))</f>
        <v>49</v>
      </c>
      <c r="N2964" s="5">
        <f t="shared" si="92"/>
        <v>5390</v>
      </c>
      <c r="O2964" cm="1">
        <f t="array" ref="O2964:R2964">_xlfn.XLOOKUP($B2964,'Raw -orders'!$A:$A,'Raw -orders'!$B:$E)</f>
        <v>692</v>
      </c>
      <c r="P2964">
        <v>11378</v>
      </c>
      <c r="Q2964" s="1">
        <v>44372</v>
      </c>
      <c r="R2964" s="1">
        <v>44397</v>
      </c>
      <c r="S2964" t="str" cm="1">
        <f t="array" ref="S2964:Z2964">_xlfn.XLOOKUP($O2964,'Raw - customers'!$A:$A,'Raw - customers'!$B:$I)</f>
        <v>Perceval Umbers</v>
      </c>
      <c r="T2964" t="str">
        <v>Bigender</v>
      </c>
      <c r="U2964">
        <v>20</v>
      </c>
      <c r="V2964" t="str">
        <v>5200 Tromp Estate DrSuite 885</v>
      </c>
      <c r="W2964">
        <v>4058</v>
      </c>
      <c r="X2964" t="str">
        <v>Laraview</v>
      </c>
      <c r="Y2964" t="str">
        <v>Tasmania</v>
      </c>
      <c r="Z2964" t="str">
        <v>Australia</v>
      </c>
      <c r="AA2964">
        <v>6</v>
      </c>
      <c r="AB2964" s="3" t="str">
        <f t="shared" si="93"/>
        <v>20 to 30</v>
      </c>
      <c r="AM2964" s="6">
        <v>692</v>
      </c>
      <c r="AN2964" s="6" t="s">
        <v>1414</v>
      </c>
    </row>
    <row r="2965" spans="1:40" x14ac:dyDescent="0.25">
      <c r="A2965">
        <v>2963</v>
      </c>
      <c r="B2965">
        <v>590</v>
      </c>
      <c r="C2965">
        <v>1056</v>
      </c>
      <c r="D2965">
        <v>93</v>
      </c>
      <c r="E2965">
        <v>2</v>
      </c>
      <c r="F2965">
        <v>186</v>
      </c>
      <c r="G2965">
        <v>1</v>
      </c>
      <c r="H2965" t="str">
        <f>VLOOKUP($C2965,'Raw-products'!$A$2:$H$1261,MATCH(H$1,'Raw-products'!$A$1:$H$1,0))</f>
        <v>Trousers</v>
      </c>
      <c r="I2965" t="str">
        <f>VLOOKUP($C2965,'Raw-products'!$A$2:$H$1261,MATCH(I$1,'Raw-products'!$A$1:$H$1,0))</f>
        <v>Joggers</v>
      </c>
      <c r="J2965" t="str">
        <f>VLOOKUP($C2965,'Raw-products'!$A$2:$H$1261,MATCH(J$1,'Raw-products'!$A$1:$H$1,0))</f>
        <v>S</v>
      </c>
      <c r="K2965" t="str">
        <f>VLOOKUP($C2965,'Raw-products'!$A$2:$H$1261,MATCH(K$1,'Raw-products'!$A$1:$H$1,0))</f>
        <v>orange</v>
      </c>
      <c r="L2965">
        <f>VLOOKUP($C2965,'Raw-products'!$A$2:$H$1261,MATCH(L$1,'Raw-products'!$A$1:$H$1,0))</f>
        <v>94</v>
      </c>
      <c r="M2965">
        <f>VLOOKUP($C2965,'Raw-products'!$A$2:$H$1261,MATCH(M$1,'Raw-products'!$A$1:$H$1,0))</f>
        <v>43</v>
      </c>
      <c r="N2965" s="5">
        <f t="shared" si="92"/>
        <v>4042</v>
      </c>
      <c r="O2965" cm="1">
        <f t="array" ref="O2965:R2965">_xlfn.XLOOKUP($B2965,'Raw -orders'!$A:$A,'Raw -orders'!$B:$E)</f>
        <v>898</v>
      </c>
      <c r="P2965">
        <v>27817</v>
      </c>
      <c r="Q2965" s="1">
        <v>44383</v>
      </c>
      <c r="R2965" s="1">
        <v>44392</v>
      </c>
      <c r="S2965" t="str" cm="1">
        <f t="array" ref="S2965:Z2965">_xlfn.XLOOKUP($O2965,'Raw - customers'!$A:$A,'Raw - customers'!$B:$I)</f>
        <v>Jillian Sauven</v>
      </c>
      <c r="T2965" t="str">
        <v>Bigender</v>
      </c>
      <c r="U2965">
        <v>41</v>
      </c>
      <c r="V2965" t="str">
        <v>99 Sophia TrailApt. 477</v>
      </c>
      <c r="W2965">
        <v>3377</v>
      </c>
      <c r="X2965" t="str">
        <v>Angelinaport</v>
      </c>
      <c r="Y2965" t="str">
        <v>New South Wales</v>
      </c>
      <c r="Z2965" t="str">
        <v>Australia</v>
      </c>
      <c r="AA2965">
        <v>7</v>
      </c>
      <c r="AB2965" s="3" t="str">
        <f t="shared" si="93"/>
        <v>0 to 10</v>
      </c>
      <c r="AM2965" s="6">
        <v>898</v>
      </c>
      <c r="AN2965" s="6" t="s">
        <v>1362</v>
      </c>
    </row>
    <row r="2966" spans="1:40" x14ac:dyDescent="0.25">
      <c r="A2966">
        <v>2964</v>
      </c>
      <c r="B2966">
        <v>590</v>
      </c>
      <c r="C2966">
        <v>379</v>
      </c>
      <c r="D2966">
        <v>94</v>
      </c>
      <c r="E2966">
        <v>2</v>
      </c>
      <c r="F2966">
        <v>188</v>
      </c>
      <c r="G2966">
        <v>1</v>
      </c>
      <c r="H2966" t="str">
        <f>VLOOKUP($C2966,'Raw-products'!$A$2:$H$1261,MATCH(H$1,'Raw-products'!$A$1:$H$1,0))</f>
        <v>Shirt</v>
      </c>
      <c r="I2966" t="str">
        <f>VLOOKUP($C2966,'Raw-products'!$A$2:$H$1261,MATCH(I$1,'Raw-products'!$A$1:$H$1,0))</f>
        <v>Henley</v>
      </c>
      <c r="J2966" t="str">
        <f>VLOOKUP($C2966,'Raw-products'!$A$2:$H$1261,MATCH(J$1,'Raw-products'!$A$1:$H$1,0))</f>
        <v>XL</v>
      </c>
      <c r="K2966" t="str">
        <f>VLOOKUP($C2966,'Raw-products'!$A$2:$H$1261,MATCH(K$1,'Raw-products'!$A$1:$H$1,0))</f>
        <v>indigo</v>
      </c>
      <c r="L2966">
        <f>VLOOKUP($C2966,'Raw-products'!$A$2:$H$1261,MATCH(L$1,'Raw-products'!$A$1:$H$1,0))</f>
        <v>92</v>
      </c>
      <c r="M2966">
        <f>VLOOKUP($C2966,'Raw-products'!$A$2:$H$1261,MATCH(M$1,'Raw-products'!$A$1:$H$1,0))</f>
        <v>52</v>
      </c>
      <c r="N2966" s="5">
        <f t="shared" si="92"/>
        <v>4784</v>
      </c>
      <c r="O2966" cm="1">
        <f t="array" ref="O2966:R2966">_xlfn.XLOOKUP($B2966,'Raw -orders'!$A:$A,'Raw -orders'!$B:$E)</f>
        <v>898</v>
      </c>
      <c r="P2966">
        <v>27817</v>
      </c>
      <c r="Q2966" s="1">
        <v>44383</v>
      </c>
      <c r="R2966" s="1">
        <v>44392</v>
      </c>
      <c r="S2966" t="str" cm="1">
        <f t="array" ref="S2966:Z2966">_xlfn.XLOOKUP($O2966,'Raw - customers'!$A:$A,'Raw - customers'!$B:$I)</f>
        <v>Jillian Sauven</v>
      </c>
      <c r="T2966" t="str">
        <v>Bigender</v>
      </c>
      <c r="U2966">
        <v>41</v>
      </c>
      <c r="V2966" t="str">
        <v>99 Sophia TrailApt. 477</v>
      </c>
      <c r="W2966">
        <v>3377</v>
      </c>
      <c r="X2966" t="str">
        <v>Angelinaport</v>
      </c>
      <c r="Y2966" t="str">
        <v>New South Wales</v>
      </c>
      <c r="Z2966" t="str">
        <v>Australia</v>
      </c>
      <c r="AA2966">
        <v>7</v>
      </c>
      <c r="AB2966" s="3" t="str">
        <f t="shared" si="93"/>
        <v>0 to 10</v>
      </c>
      <c r="AM2966" s="6">
        <v>898</v>
      </c>
      <c r="AN2966" s="6" t="s">
        <v>1362</v>
      </c>
    </row>
    <row r="2967" spans="1:40" x14ac:dyDescent="0.25">
      <c r="A2967">
        <v>2965</v>
      </c>
      <c r="B2967">
        <v>590</v>
      </c>
      <c r="C2967">
        <v>944</v>
      </c>
      <c r="D2967">
        <v>96</v>
      </c>
      <c r="E2967">
        <v>2</v>
      </c>
      <c r="F2967">
        <v>192</v>
      </c>
      <c r="G2967">
        <v>1</v>
      </c>
      <c r="H2967" t="str">
        <f>VLOOKUP($C2967,'Raw-products'!$A$2:$H$1261,MATCH(H$1,'Raw-products'!$A$1:$H$1,0))</f>
        <v>Trousers</v>
      </c>
      <c r="I2967" t="str">
        <f>VLOOKUP($C2967,'Raw-products'!$A$2:$H$1261,MATCH(I$1,'Raw-products'!$A$1:$H$1,0))</f>
        <v>Drawstring</v>
      </c>
      <c r="J2967" t="str">
        <f>VLOOKUP($C2967,'Raw-products'!$A$2:$H$1261,MATCH(J$1,'Raw-products'!$A$1:$H$1,0))</f>
        <v>XL</v>
      </c>
      <c r="K2967" t="str">
        <f>VLOOKUP($C2967,'Raw-products'!$A$2:$H$1261,MATCH(K$1,'Raw-products'!$A$1:$H$1,0))</f>
        <v>violet</v>
      </c>
      <c r="L2967">
        <f>VLOOKUP($C2967,'Raw-products'!$A$2:$H$1261,MATCH(L$1,'Raw-products'!$A$1:$H$1,0))</f>
        <v>104</v>
      </c>
      <c r="M2967">
        <f>VLOOKUP($C2967,'Raw-products'!$A$2:$H$1261,MATCH(M$1,'Raw-products'!$A$1:$H$1,0))</f>
        <v>80</v>
      </c>
      <c r="N2967" s="5">
        <f t="shared" si="92"/>
        <v>8320</v>
      </c>
      <c r="O2967" cm="1">
        <f t="array" ref="O2967:R2967">_xlfn.XLOOKUP($B2967,'Raw -orders'!$A:$A,'Raw -orders'!$B:$E)</f>
        <v>898</v>
      </c>
      <c r="P2967">
        <v>27817</v>
      </c>
      <c r="Q2967" s="1">
        <v>44383</v>
      </c>
      <c r="R2967" s="1">
        <v>44392</v>
      </c>
      <c r="S2967" t="str" cm="1">
        <f t="array" ref="S2967:Z2967">_xlfn.XLOOKUP($O2967,'Raw - customers'!$A:$A,'Raw - customers'!$B:$I)</f>
        <v>Jillian Sauven</v>
      </c>
      <c r="T2967" t="str">
        <v>Bigender</v>
      </c>
      <c r="U2967">
        <v>41</v>
      </c>
      <c r="V2967" t="str">
        <v>99 Sophia TrailApt. 477</v>
      </c>
      <c r="W2967">
        <v>3377</v>
      </c>
      <c r="X2967" t="str">
        <v>Angelinaport</v>
      </c>
      <c r="Y2967" t="str">
        <v>New South Wales</v>
      </c>
      <c r="Z2967" t="str">
        <v>Australia</v>
      </c>
      <c r="AA2967">
        <v>7</v>
      </c>
      <c r="AB2967" s="3" t="str">
        <f t="shared" si="93"/>
        <v>0 to 10</v>
      </c>
      <c r="AM2967" s="6">
        <v>898</v>
      </c>
      <c r="AN2967" s="6" t="s">
        <v>1362</v>
      </c>
    </row>
    <row r="2968" spans="1:40" x14ac:dyDescent="0.25">
      <c r="A2968">
        <v>2966</v>
      </c>
      <c r="B2968">
        <v>590</v>
      </c>
      <c r="C2968">
        <v>388</v>
      </c>
      <c r="D2968">
        <v>119</v>
      </c>
      <c r="E2968">
        <v>1</v>
      </c>
      <c r="F2968">
        <v>119</v>
      </c>
      <c r="G2968">
        <v>1</v>
      </c>
      <c r="H2968" t="str">
        <f>VLOOKUP($C2968,'Raw-products'!$A$2:$H$1261,MATCH(H$1,'Raw-products'!$A$1:$H$1,0))</f>
        <v>Shirt</v>
      </c>
      <c r="I2968" t="str">
        <f>VLOOKUP($C2968,'Raw-products'!$A$2:$H$1261,MATCH(I$1,'Raw-products'!$A$1:$H$1,0))</f>
        <v>Casual Slim Fit</v>
      </c>
      <c r="J2968" t="str">
        <f>VLOOKUP($C2968,'Raw-products'!$A$2:$H$1261,MATCH(J$1,'Raw-products'!$A$1:$H$1,0))</f>
        <v>L</v>
      </c>
      <c r="K2968" t="str">
        <f>VLOOKUP($C2968,'Raw-products'!$A$2:$H$1261,MATCH(K$1,'Raw-products'!$A$1:$H$1,0))</f>
        <v>red</v>
      </c>
      <c r="L2968">
        <f>VLOOKUP($C2968,'Raw-products'!$A$2:$H$1261,MATCH(L$1,'Raw-products'!$A$1:$H$1,0))</f>
        <v>113</v>
      </c>
      <c r="M2968">
        <f>VLOOKUP($C2968,'Raw-products'!$A$2:$H$1261,MATCH(M$1,'Raw-products'!$A$1:$H$1,0))</f>
        <v>78</v>
      </c>
      <c r="N2968" s="5">
        <f t="shared" si="92"/>
        <v>8814</v>
      </c>
      <c r="O2968" cm="1">
        <f t="array" ref="O2968:R2968">_xlfn.XLOOKUP($B2968,'Raw -orders'!$A:$A,'Raw -orders'!$B:$E)</f>
        <v>898</v>
      </c>
      <c r="P2968">
        <v>27817</v>
      </c>
      <c r="Q2968" s="1">
        <v>44383</v>
      </c>
      <c r="R2968" s="1">
        <v>44392</v>
      </c>
      <c r="S2968" t="str" cm="1">
        <f t="array" ref="S2968:Z2968">_xlfn.XLOOKUP($O2968,'Raw - customers'!$A:$A,'Raw - customers'!$B:$I)</f>
        <v>Jillian Sauven</v>
      </c>
      <c r="T2968" t="str">
        <v>Bigender</v>
      </c>
      <c r="U2968">
        <v>41</v>
      </c>
      <c r="V2968" t="str">
        <v>99 Sophia TrailApt. 477</v>
      </c>
      <c r="W2968">
        <v>3377</v>
      </c>
      <c r="X2968" t="str">
        <v>Angelinaport</v>
      </c>
      <c r="Y2968" t="str">
        <v>New South Wales</v>
      </c>
      <c r="Z2968" t="str">
        <v>Australia</v>
      </c>
      <c r="AA2968">
        <v>7</v>
      </c>
      <c r="AB2968" s="3" t="str">
        <f t="shared" si="93"/>
        <v>0 to 10</v>
      </c>
      <c r="AM2968" s="6">
        <v>898</v>
      </c>
      <c r="AN2968" s="6" t="s">
        <v>1362</v>
      </c>
    </row>
    <row r="2969" spans="1:40" x14ac:dyDescent="0.25">
      <c r="A2969">
        <v>2967</v>
      </c>
      <c r="B2969">
        <v>591</v>
      </c>
      <c r="C2969">
        <v>1234</v>
      </c>
      <c r="D2969">
        <v>112</v>
      </c>
      <c r="E2969">
        <v>3</v>
      </c>
      <c r="F2969">
        <v>336</v>
      </c>
      <c r="G2969">
        <v>1</v>
      </c>
      <c r="H2969" t="str">
        <f>VLOOKUP($C2969,'Raw-products'!$A$2:$H$1261,MATCH(H$1,'Raw-products'!$A$1:$H$1,0))</f>
        <v>Trousers</v>
      </c>
      <c r="I2969" t="str">
        <f>VLOOKUP($C2969,'Raw-products'!$A$2:$H$1261,MATCH(I$1,'Raw-products'!$A$1:$H$1,0))</f>
        <v>Tracksuit Bottoms</v>
      </c>
      <c r="J2969" t="str">
        <f>VLOOKUP($C2969,'Raw-products'!$A$2:$H$1261,MATCH(J$1,'Raw-products'!$A$1:$H$1,0))</f>
        <v>XL</v>
      </c>
      <c r="K2969" t="str">
        <f>VLOOKUP($C2969,'Raw-products'!$A$2:$H$1261,MATCH(K$1,'Raw-products'!$A$1:$H$1,0))</f>
        <v>orange</v>
      </c>
      <c r="L2969">
        <f>VLOOKUP($C2969,'Raw-products'!$A$2:$H$1261,MATCH(L$1,'Raw-products'!$A$1:$H$1,0))</f>
        <v>91</v>
      </c>
      <c r="M2969">
        <f>VLOOKUP($C2969,'Raw-products'!$A$2:$H$1261,MATCH(M$1,'Raw-products'!$A$1:$H$1,0))</f>
        <v>42</v>
      </c>
      <c r="N2969" s="5">
        <f t="shared" si="92"/>
        <v>3822</v>
      </c>
      <c r="O2969" cm="1">
        <f t="array" ref="O2969:R2969">_xlfn.XLOOKUP($B2969,'Raw -orders'!$A:$A,'Raw -orders'!$B:$E)</f>
        <v>588</v>
      </c>
      <c r="P2969">
        <v>39095</v>
      </c>
      <c r="Q2969" s="1">
        <v>44365</v>
      </c>
      <c r="R2969" s="1">
        <v>44383</v>
      </c>
      <c r="S2969" t="str" cm="1">
        <f t="array" ref="S2969:Z2969">_xlfn.XLOOKUP($O2969,'Raw - customers'!$A:$A,'Raw - customers'!$B:$I)</f>
        <v>Nicole Cheel</v>
      </c>
      <c r="T2969" t="str">
        <v>Genderfluid</v>
      </c>
      <c r="U2969">
        <v>48</v>
      </c>
      <c r="V2969" t="str">
        <v>550 Alexis BoulevardSuite 124</v>
      </c>
      <c r="W2969">
        <v>9614</v>
      </c>
      <c r="X2969" t="str">
        <v>West Danieltown</v>
      </c>
      <c r="Y2969" t="str">
        <v>Victoria</v>
      </c>
      <c r="Z2969" t="str">
        <v>Australia</v>
      </c>
      <c r="AA2969">
        <v>6</v>
      </c>
      <c r="AB2969" s="3" t="str">
        <f t="shared" si="93"/>
        <v>10 to 20</v>
      </c>
      <c r="AM2969" s="6">
        <v>588</v>
      </c>
      <c r="AN2969" s="6" t="s">
        <v>1396</v>
      </c>
    </row>
    <row r="2970" spans="1:40" x14ac:dyDescent="0.25">
      <c r="A2970">
        <v>2968</v>
      </c>
      <c r="B2970">
        <v>592</v>
      </c>
      <c r="C2970">
        <v>417</v>
      </c>
      <c r="D2970">
        <v>119</v>
      </c>
      <c r="E2970">
        <v>1</v>
      </c>
      <c r="F2970">
        <v>119</v>
      </c>
      <c r="G2970">
        <v>1</v>
      </c>
      <c r="H2970" t="str">
        <f>VLOOKUP($C2970,'Raw-products'!$A$2:$H$1261,MATCH(H$1,'Raw-products'!$A$1:$H$1,0))</f>
        <v>Shirt</v>
      </c>
      <c r="I2970" t="str">
        <f>VLOOKUP($C2970,'Raw-products'!$A$2:$H$1261,MATCH(I$1,'Raw-products'!$A$1:$H$1,0))</f>
        <v>Casual Slim Fit</v>
      </c>
      <c r="J2970" t="str">
        <f>VLOOKUP($C2970,'Raw-products'!$A$2:$H$1261,MATCH(J$1,'Raw-products'!$A$1:$H$1,0))</f>
        <v>M</v>
      </c>
      <c r="K2970" t="str">
        <f>VLOOKUP($C2970,'Raw-products'!$A$2:$H$1261,MATCH(K$1,'Raw-products'!$A$1:$H$1,0))</f>
        <v>violet</v>
      </c>
      <c r="L2970">
        <f>VLOOKUP($C2970,'Raw-products'!$A$2:$H$1261,MATCH(L$1,'Raw-products'!$A$1:$H$1,0))</f>
        <v>113</v>
      </c>
      <c r="M2970">
        <f>VLOOKUP($C2970,'Raw-products'!$A$2:$H$1261,MATCH(M$1,'Raw-products'!$A$1:$H$1,0))</f>
        <v>46</v>
      </c>
      <c r="N2970" s="5">
        <f t="shared" si="92"/>
        <v>5198</v>
      </c>
      <c r="O2970" cm="1">
        <f t="array" ref="O2970:R2970">_xlfn.XLOOKUP($B2970,'Raw -orders'!$A:$A,'Raw -orders'!$B:$E)</f>
        <v>973</v>
      </c>
      <c r="P2970">
        <v>15464</v>
      </c>
      <c r="Q2970" s="1">
        <v>44376</v>
      </c>
      <c r="R2970" s="1">
        <v>44384</v>
      </c>
      <c r="S2970" t="str" cm="1">
        <f t="array" ref="S2970:Z2970">_xlfn.XLOOKUP($O2970,'Raw - customers'!$A:$A,'Raw - customers'!$B:$I)</f>
        <v>Lars Stading</v>
      </c>
      <c r="T2970" t="str">
        <v>Female</v>
      </c>
      <c r="U2970">
        <v>60</v>
      </c>
      <c r="V2970" t="str">
        <v>6724 Little SummitApt. 635</v>
      </c>
      <c r="W2970">
        <v>9528</v>
      </c>
      <c r="X2970" t="str">
        <v>West Callumside</v>
      </c>
      <c r="Y2970" t="str">
        <v>Tasmania</v>
      </c>
      <c r="Z2970" t="str">
        <v>Australia</v>
      </c>
      <c r="AA2970">
        <v>6</v>
      </c>
      <c r="AB2970" s="3" t="str">
        <f t="shared" si="93"/>
        <v>0 to 10</v>
      </c>
      <c r="AM2970" s="6">
        <v>973</v>
      </c>
      <c r="AN2970" s="6" t="s">
        <v>1414</v>
      </c>
    </row>
    <row r="2971" spans="1:40" x14ac:dyDescent="0.25">
      <c r="A2971">
        <v>2969</v>
      </c>
      <c r="B2971">
        <v>592</v>
      </c>
      <c r="C2971">
        <v>696</v>
      </c>
      <c r="D2971">
        <v>113</v>
      </c>
      <c r="E2971">
        <v>1</v>
      </c>
      <c r="F2971">
        <v>113</v>
      </c>
      <c r="G2971">
        <v>1</v>
      </c>
      <c r="H2971" t="str">
        <f>VLOOKUP($C2971,'Raw-products'!$A$2:$H$1261,MATCH(H$1,'Raw-products'!$A$1:$H$1,0))</f>
        <v>Jacket</v>
      </c>
      <c r="I2971" t="str">
        <f>VLOOKUP($C2971,'Raw-products'!$A$2:$H$1261,MATCH(I$1,'Raw-products'!$A$1:$H$1,0))</f>
        <v>Parka</v>
      </c>
      <c r="J2971" t="str">
        <f>VLOOKUP($C2971,'Raw-products'!$A$2:$H$1261,MATCH(J$1,'Raw-products'!$A$1:$H$1,0))</f>
        <v>S</v>
      </c>
      <c r="K2971" t="str">
        <f>VLOOKUP($C2971,'Raw-products'!$A$2:$H$1261,MATCH(K$1,'Raw-products'!$A$1:$H$1,0))</f>
        <v>violet</v>
      </c>
      <c r="L2971">
        <f>VLOOKUP($C2971,'Raw-products'!$A$2:$H$1261,MATCH(L$1,'Raw-products'!$A$1:$H$1,0))</f>
        <v>119</v>
      </c>
      <c r="M2971">
        <f>VLOOKUP($C2971,'Raw-products'!$A$2:$H$1261,MATCH(M$1,'Raw-products'!$A$1:$H$1,0))</f>
        <v>67</v>
      </c>
      <c r="N2971" s="5">
        <f t="shared" si="92"/>
        <v>7973</v>
      </c>
      <c r="O2971" cm="1">
        <f t="array" ref="O2971:R2971">_xlfn.XLOOKUP($B2971,'Raw -orders'!$A:$A,'Raw -orders'!$B:$E)</f>
        <v>973</v>
      </c>
      <c r="P2971">
        <v>15464</v>
      </c>
      <c r="Q2971" s="1">
        <v>44376</v>
      </c>
      <c r="R2971" s="1">
        <v>44384</v>
      </c>
      <c r="S2971" t="str" cm="1">
        <f t="array" ref="S2971:Z2971">_xlfn.XLOOKUP($O2971,'Raw - customers'!$A:$A,'Raw - customers'!$B:$I)</f>
        <v>Lars Stading</v>
      </c>
      <c r="T2971" t="str">
        <v>Female</v>
      </c>
      <c r="U2971">
        <v>60</v>
      </c>
      <c r="V2971" t="str">
        <v>6724 Little SummitApt. 635</v>
      </c>
      <c r="W2971">
        <v>9528</v>
      </c>
      <c r="X2971" t="str">
        <v>West Callumside</v>
      </c>
      <c r="Y2971" t="str">
        <v>Tasmania</v>
      </c>
      <c r="Z2971" t="str">
        <v>Australia</v>
      </c>
      <c r="AA2971">
        <v>6</v>
      </c>
      <c r="AB2971" s="3" t="str">
        <f t="shared" si="93"/>
        <v>0 to 10</v>
      </c>
      <c r="AM2971" s="6">
        <v>973</v>
      </c>
      <c r="AN2971" s="6" t="s">
        <v>1414</v>
      </c>
    </row>
    <row r="2972" spans="1:40" x14ac:dyDescent="0.25">
      <c r="A2972">
        <v>2970</v>
      </c>
      <c r="B2972">
        <v>592</v>
      </c>
      <c r="C2972">
        <v>1139</v>
      </c>
      <c r="D2972">
        <v>102</v>
      </c>
      <c r="E2972">
        <v>3</v>
      </c>
      <c r="F2972">
        <v>306</v>
      </c>
      <c r="G2972">
        <v>1</v>
      </c>
      <c r="H2972" t="str">
        <f>VLOOKUP($C2972,'Raw-products'!$A$2:$H$1261,MATCH(H$1,'Raw-products'!$A$1:$H$1,0))</f>
        <v>Trousers</v>
      </c>
      <c r="I2972" t="str">
        <f>VLOOKUP($C2972,'Raw-products'!$A$2:$H$1261,MATCH(I$1,'Raw-products'!$A$1:$H$1,0))</f>
        <v>Cargo Pants</v>
      </c>
      <c r="J2972" t="str">
        <f>VLOOKUP($C2972,'Raw-products'!$A$2:$H$1261,MATCH(J$1,'Raw-products'!$A$1:$H$1,0))</f>
        <v>XL</v>
      </c>
      <c r="K2972" t="str">
        <f>VLOOKUP($C2972,'Raw-products'!$A$2:$H$1261,MATCH(K$1,'Raw-products'!$A$1:$H$1,0))</f>
        <v>green</v>
      </c>
      <c r="L2972">
        <f>VLOOKUP($C2972,'Raw-products'!$A$2:$H$1261,MATCH(L$1,'Raw-products'!$A$1:$H$1,0))</f>
        <v>106</v>
      </c>
      <c r="M2972">
        <f>VLOOKUP($C2972,'Raw-products'!$A$2:$H$1261,MATCH(M$1,'Raw-products'!$A$1:$H$1,0))</f>
        <v>65</v>
      </c>
      <c r="N2972" s="5">
        <f t="shared" si="92"/>
        <v>6890</v>
      </c>
      <c r="O2972" cm="1">
        <f t="array" ref="O2972:R2972">_xlfn.XLOOKUP($B2972,'Raw -orders'!$A:$A,'Raw -orders'!$B:$E)</f>
        <v>973</v>
      </c>
      <c r="P2972">
        <v>15464</v>
      </c>
      <c r="Q2972" s="1">
        <v>44376</v>
      </c>
      <c r="R2972" s="1">
        <v>44384</v>
      </c>
      <c r="S2972" t="str" cm="1">
        <f t="array" ref="S2972:Z2972">_xlfn.XLOOKUP($O2972,'Raw - customers'!$A:$A,'Raw - customers'!$B:$I)</f>
        <v>Lars Stading</v>
      </c>
      <c r="T2972" t="str">
        <v>Female</v>
      </c>
      <c r="U2972">
        <v>60</v>
      </c>
      <c r="V2972" t="str">
        <v>6724 Little SummitApt. 635</v>
      </c>
      <c r="W2972">
        <v>9528</v>
      </c>
      <c r="X2972" t="str">
        <v>West Callumside</v>
      </c>
      <c r="Y2972" t="str">
        <v>Tasmania</v>
      </c>
      <c r="Z2972" t="str">
        <v>Australia</v>
      </c>
      <c r="AA2972">
        <v>6</v>
      </c>
      <c r="AB2972" s="3" t="str">
        <f t="shared" si="93"/>
        <v>0 to 10</v>
      </c>
      <c r="AM2972" s="6">
        <v>973</v>
      </c>
      <c r="AN2972" s="6" t="s">
        <v>1414</v>
      </c>
    </row>
    <row r="2973" spans="1:40" x14ac:dyDescent="0.25">
      <c r="A2973">
        <v>2971</v>
      </c>
      <c r="B2973">
        <v>592</v>
      </c>
      <c r="C2973">
        <v>511</v>
      </c>
      <c r="D2973">
        <v>102</v>
      </c>
      <c r="E2973">
        <v>2</v>
      </c>
      <c r="F2973">
        <v>204</v>
      </c>
      <c r="G2973">
        <v>1</v>
      </c>
      <c r="H2973" t="str">
        <f>VLOOKUP($C2973,'Raw-products'!$A$2:$H$1261,MATCH(H$1,'Raw-products'!$A$1:$H$1,0))</f>
        <v>Jacket</v>
      </c>
      <c r="I2973" t="str">
        <f>VLOOKUP($C2973,'Raw-products'!$A$2:$H$1261,MATCH(I$1,'Raw-products'!$A$1:$H$1,0))</f>
        <v>Windbreaker</v>
      </c>
      <c r="J2973" t="str">
        <f>VLOOKUP($C2973,'Raw-products'!$A$2:$H$1261,MATCH(J$1,'Raw-products'!$A$1:$H$1,0))</f>
        <v>S</v>
      </c>
      <c r="K2973" t="str">
        <f>VLOOKUP($C2973,'Raw-products'!$A$2:$H$1261,MATCH(K$1,'Raw-products'!$A$1:$H$1,0))</f>
        <v>blue</v>
      </c>
      <c r="L2973">
        <f>VLOOKUP($C2973,'Raw-products'!$A$2:$H$1261,MATCH(L$1,'Raw-products'!$A$1:$H$1,0))</f>
        <v>109</v>
      </c>
      <c r="M2973">
        <f>VLOOKUP($C2973,'Raw-products'!$A$2:$H$1261,MATCH(M$1,'Raw-products'!$A$1:$H$1,0))</f>
        <v>41</v>
      </c>
      <c r="N2973" s="5">
        <f t="shared" si="92"/>
        <v>4469</v>
      </c>
      <c r="O2973" cm="1">
        <f t="array" ref="O2973:R2973">_xlfn.XLOOKUP($B2973,'Raw -orders'!$A:$A,'Raw -orders'!$B:$E)</f>
        <v>973</v>
      </c>
      <c r="P2973">
        <v>15464</v>
      </c>
      <c r="Q2973" s="1">
        <v>44376</v>
      </c>
      <c r="R2973" s="1">
        <v>44384</v>
      </c>
      <c r="S2973" t="str" cm="1">
        <f t="array" ref="S2973:Z2973">_xlfn.XLOOKUP($O2973,'Raw - customers'!$A:$A,'Raw - customers'!$B:$I)</f>
        <v>Lars Stading</v>
      </c>
      <c r="T2973" t="str">
        <v>Female</v>
      </c>
      <c r="U2973">
        <v>60</v>
      </c>
      <c r="V2973" t="str">
        <v>6724 Little SummitApt. 635</v>
      </c>
      <c r="W2973">
        <v>9528</v>
      </c>
      <c r="X2973" t="str">
        <v>West Callumside</v>
      </c>
      <c r="Y2973" t="str">
        <v>Tasmania</v>
      </c>
      <c r="Z2973" t="str">
        <v>Australia</v>
      </c>
      <c r="AA2973">
        <v>6</v>
      </c>
      <c r="AB2973" s="3" t="str">
        <f t="shared" si="93"/>
        <v>0 to 10</v>
      </c>
      <c r="AM2973" s="6">
        <v>973</v>
      </c>
      <c r="AN2973" s="6" t="s">
        <v>1414</v>
      </c>
    </row>
    <row r="2974" spans="1:40" x14ac:dyDescent="0.25">
      <c r="A2974">
        <v>2972</v>
      </c>
      <c r="B2974">
        <v>592</v>
      </c>
      <c r="C2974">
        <v>309</v>
      </c>
      <c r="D2974">
        <v>105</v>
      </c>
      <c r="E2974">
        <v>1</v>
      </c>
      <c r="F2974">
        <v>105</v>
      </c>
      <c r="G2974">
        <v>1</v>
      </c>
      <c r="H2974" t="str">
        <f>VLOOKUP($C2974,'Raw-products'!$A$2:$H$1261,MATCH(H$1,'Raw-products'!$A$1:$H$1,0))</f>
        <v>Shirt</v>
      </c>
      <c r="I2974" t="str">
        <f>VLOOKUP($C2974,'Raw-products'!$A$2:$H$1261,MATCH(I$1,'Raw-products'!$A$1:$H$1,0))</f>
        <v>Cuban Collar</v>
      </c>
      <c r="J2974" t="str">
        <f>VLOOKUP($C2974,'Raw-products'!$A$2:$H$1261,MATCH(J$1,'Raw-products'!$A$1:$H$1,0))</f>
        <v>XL</v>
      </c>
      <c r="K2974" t="str">
        <f>VLOOKUP($C2974,'Raw-products'!$A$2:$H$1261,MATCH(K$1,'Raw-products'!$A$1:$H$1,0))</f>
        <v>indigo</v>
      </c>
      <c r="L2974">
        <f>VLOOKUP($C2974,'Raw-products'!$A$2:$H$1261,MATCH(L$1,'Raw-products'!$A$1:$H$1,0))</f>
        <v>93</v>
      </c>
      <c r="M2974">
        <f>VLOOKUP($C2974,'Raw-products'!$A$2:$H$1261,MATCH(M$1,'Raw-products'!$A$1:$H$1,0))</f>
        <v>53</v>
      </c>
      <c r="N2974" s="5">
        <f t="shared" si="92"/>
        <v>4929</v>
      </c>
      <c r="O2974" cm="1">
        <f t="array" ref="O2974:R2974">_xlfn.XLOOKUP($B2974,'Raw -orders'!$A:$A,'Raw -orders'!$B:$E)</f>
        <v>973</v>
      </c>
      <c r="P2974">
        <v>15464</v>
      </c>
      <c r="Q2974" s="1">
        <v>44376</v>
      </c>
      <c r="R2974" s="1">
        <v>44384</v>
      </c>
      <c r="S2974" t="str" cm="1">
        <f t="array" ref="S2974:Z2974">_xlfn.XLOOKUP($O2974,'Raw - customers'!$A:$A,'Raw - customers'!$B:$I)</f>
        <v>Lars Stading</v>
      </c>
      <c r="T2974" t="str">
        <v>Female</v>
      </c>
      <c r="U2974">
        <v>60</v>
      </c>
      <c r="V2974" t="str">
        <v>6724 Little SummitApt. 635</v>
      </c>
      <c r="W2974">
        <v>9528</v>
      </c>
      <c r="X2974" t="str">
        <v>West Callumside</v>
      </c>
      <c r="Y2974" t="str">
        <v>Tasmania</v>
      </c>
      <c r="Z2974" t="str">
        <v>Australia</v>
      </c>
      <c r="AA2974">
        <v>6</v>
      </c>
      <c r="AB2974" s="3" t="str">
        <f t="shared" si="93"/>
        <v>0 to 10</v>
      </c>
      <c r="AM2974" s="6">
        <v>973</v>
      </c>
      <c r="AN2974" s="6" t="s">
        <v>1414</v>
      </c>
    </row>
    <row r="2975" spans="1:40" x14ac:dyDescent="0.25">
      <c r="A2975">
        <v>2973</v>
      </c>
      <c r="B2975">
        <v>592</v>
      </c>
      <c r="C2975">
        <v>960</v>
      </c>
      <c r="D2975">
        <v>97</v>
      </c>
      <c r="E2975">
        <v>2</v>
      </c>
      <c r="F2975">
        <v>194</v>
      </c>
      <c r="G2975">
        <v>1</v>
      </c>
      <c r="H2975" t="str">
        <f>VLOOKUP($C2975,'Raw-products'!$A$2:$H$1261,MATCH(H$1,'Raw-products'!$A$1:$H$1,0))</f>
        <v>Trousers</v>
      </c>
      <c r="I2975" t="str">
        <f>VLOOKUP($C2975,'Raw-products'!$A$2:$H$1261,MATCH(I$1,'Raw-products'!$A$1:$H$1,0))</f>
        <v>Slim-Fit</v>
      </c>
      <c r="J2975" t="str">
        <f>VLOOKUP($C2975,'Raw-products'!$A$2:$H$1261,MATCH(J$1,'Raw-products'!$A$1:$H$1,0))</f>
        <v>XS</v>
      </c>
      <c r="K2975" t="str">
        <f>VLOOKUP($C2975,'Raw-products'!$A$2:$H$1261,MATCH(K$1,'Raw-products'!$A$1:$H$1,0))</f>
        <v>green</v>
      </c>
      <c r="L2975">
        <f>VLOOKUP($C2975,'Raw-products'!$A$2:$H$1261,MATCH(L$1,'Raw-products'!$A$1:$H$1,0))</f>
        <v>119</v>
      </c>
      <c r="M2975">
        <f>VLOOKUP($C2975,'Raw-products'!$A$2:$H$1261,MATCH(M$1,'Raw-products'!$A$1:$H$1,0))</f>
        <v>74</v>
      </c>
      <c r="N2975" s="5">
        <f t="shared" si="92"/>
        <v>8806</v>
      </c>
      <c r="O2975" cm="1">
        <f t="array" ref="O2975:R2975">_xlfn.XLOOKUP($B2975,'Raw -orders'!$A:$A,'Raw -orders'!$B:$E)</f>
        <v>973</v>
      </c>
      <c r="P2975">
        <v>15464</v>
      </c>
      <c r="Q2975" s="1">
        <v>44376</v>
      </c>
      <c r="R2975" s="1">
        <v>44384</v>
      </c>
      <c r="S2975" t="str" cm="1">
        <f t="array" ref="S2975:Z2975">_xlfn.XLOOKUP($O2975,'Raw - customers'!$A:$A,'Raw - customers'!$B:$I)</f>
        <v>Lars Stading</v>
      </c>
      <c r="T2975" t="str">
        <v>Female</v>
      </c>
      <c r="U2975">
        <v>60</v>
      </c>
      <c r="V2975" t="str">
        <v>6724 Little SummitApt. 635</v>
      </c>
      <c r="W2975">
        <v>9528</v>
      </c>
      <c r="X2975" t="str">
        <v>West Callumside</v>
      </c>
      <c r="Y2975" t="str">
        <v>Tasmania</v>
      </c>
      <c r="Z2975" t="str">
        <v>Australia</v>
      </c>
      <c r="AA2975">
        <v>6</v>
      </c>
      <c r="AB2975" s="3" t="str">
        <f t="shared" si="93"/>
        <v>0 to 10</v>
      </c>
      <c r="AM2975" s="6">
        <v>973</v>
      </c>
      <c r="AN2975" s="6" t="s">
        <v>1414</v>
      </c>
    </row>
    <row r="2976" spans="1:40" x14ac:dyDescent="0.25">
      <c r="A2976">
        <v>2974</v>
      </c>
      <c r="B2976">
        <v>592</v>
      </c>
      <c r="C2976">
        <v>513</v>
      </c>
      <c r="D2976">
        <v>102</v>
      </c>
      <c r="E2976">
        <v>3</v>
      </c>
      <c r="F2976">
        <v>306</v>
      </c>
      <c r="G2976">
        <v>1</v>
      </c>
      <c r="H2976" t="str">
        <f>VLOOKUP($C2976,'Raw-products'!$A$2:$H$1261,MATCH(H$1,'Raw-products'!$A$1:$H$1,0))</f>
        <v>Jacket</v>
      </c>
      <c r="I2976" t="str">
        <f>VLOOKUP($C2976,'Raw-products'!$A$2:$H$1261,MATCH(I$1,'Raw-products'!$A$1:$H$1,0))</f>
        <v>Windbreaker</v>
      </c>
      <c r="J2976" t="str">
        <f>VLOOKUP($C2976,'Raw-products'!$A$2:$H$1261,MATCH(J$1,'Raw-products'!$A$1:$H$1,0))</f>
        <v>L</v>
      </c>
      <c r="K2976" t="str">
        <f>VLOOKUP($C2976,'Raw-products'!$A$2:$H$1261,MATCH(K$1,'Raw-products'!$A$1:$H$1,0))</f>
        <v>blue</v>
      </c>
      <c r="L2976">
        <f>VLOOKUP($C2976,'Raw-products'!$A$2:$H$1261,MATCH(L$1,'Raw-products'!$A$1:$H$1,0))</f>
        <v>109</v>
      </c>
      <c r="M2976">
        <f>VLOOKUP($C2976,'Raw-products'!$A$2:$H$1261,MATCH(M$1,'Raw-products'!$A$1:$H$1,0))</f>
        <v>41</v>
      </c>
      <c r="N2976" s="5">
        <f t="shared" si="92"/>
        <v>4469</v>
      </c>
      <c r="O2976" cm="1">
        <f t="array" ref="O2976:R2976">_xlfn.XLOOKUP($B2976,'Raw -orders'!$A:$A,'Raw -orders'!$B:$E)</f>
        <v>973</v>
      </c>
      <c r="P2976">
        <v>15464</v>
      </c>
      <c r="Q2976" s="1">
        <v>44376</v>
      </c>
      <c r="R2976" s="1">
        <v>44384</v>
      </c>
      <c r="S2976" t="str" cm="1">
        <f t="array" ref="S2976:Z2976">_xlfn.XLOOKUP($O2976,'Raw - customers'!$A:$A,'Raw - customers'!$B:$I)</f>
        <v>Lars Stading</v>
      </c>
      <c r="T2976" t="str">
        <v>Female</v>
      </c>
      <c r="U2976">
        <v>60</v>
      </c>
      <c r="V2976" t="str">
        <v>6724 Little SummitApt. 635</v>
      </c>
      <c r="W2976">
        <v>9528</v>
      </c>
      <c r="X2976" t="str">
        <v>West Callumside</v>
      </c>
      <c r="Y2976" t="str">
        <v>Tasmania</v>
      </c>
      <c r="Z2976" t="str">
        <v>Australia</v>
      </c>
      <c r="AA2976">
        <v>6</v>
      </c>
      <c r="AB2976" s="3" t="str">
        <f t="shared" si="93"/>
        <v>0 to 10</v>
      </c>
      <c r="AM2976" s="6">
        <v>973</v>
      </c>
      <c r="AN2976" s="6" t="s">
        <v>1414</v>
      </c>
    </row>
    <row r="2977" spans="1:40" x14ac:dyDescent="0.25">
      <c r="A2977">
        <v>2975</v>
      </c>
      <c r="B2977">
        <v>592</v>
      </c>
      <c r="C2977">
        <v>1094</v>
      </c>
      <c r="D2977">
        <v>115</v>
      </c>
      <c r="E2977">
        <v>2</v>
      </c>
      <c r="F2977">
        <v>230</v>
      </c>
      <c r="G2977">
        <v>1</v>
      </c>
      <c r="H2977" t="str">
        <f>VLOOKUP($C2977,'Raw-products'!$A$2:$H$1261,MATCH(H$1,'Raw-products'!$A$1:$H$1,0))</f>
        <v>Trousers</v>
      </c>
      <c r="I2977" t="str">
        <f>VLOOKUP($C2977,'Raw-products'!$A$2:$H$1261,MATCH(I$1,'Raw-products'!$A$1:$H$1,0))</f>
        <v>Cropped</v>
      </c>
      <c r="J2977" t="str">
        <f>VLOOKUP($C2977,'Raw-products'!$A$2:$H$1261,MATCH(J$1,'Raw-products'!$A$1:$H$1,0))</f>
        <v>XL</v>
      </c>
      <c r="K2977" t="str">
        <f>VLOOKUP($C2977,'Raw-products'!$A$2:$H$1261,MATCH(K$1,'Raw-products'!$A$1:$H$1,0))</f>
        <v>orange</v>
      </c>
      <c r="L2977">
        <f>VLOOKUP($C2977,'Raw-products'!$A$2:$H$1261,MATCH(L$1,'Raw-products'!$A$1:$H$1,0))</f>
        <v>99</v>
      </c>
      <c r="M2977">
        <f>VLOOKUP($C2977,'Raw-products'!$A$2:$H$1261,MATCH(M$1,'Raw-products'!$A$1:$H$1,0))</f>
        <v>61</v>
      </c>
      <c r="N2977" s="5">
        <f t="shared" si="92"/>
        <v>6039</v>
      </c>
      <c r="O2977" cm="1">
        <f t="array" ref="O2977:R2977">_xlfn.XLOOKUP($B2977,'Raw -orders'!$A:$A,'Raw -orders'!$B:$E)</f>
        <v>973</v>
      </c>
      <c r="P2977">
        <v>15464</v>
      </c>
      <c r="Q2977" s="1">
        <v>44376</v>
      </c>
      <c r="R2977" s="1">
        <v>44384</v>
      </c>
      <c r="S2977" t="str" cm="1">
        <f t="array" ref="S2977:Z2977">_xlfn.XLOOKUP($O2977,'Raw - customers'!$A:$A,'Raw - customers'!$B:$I)</f>
        <v>Lars Stading</v>
      </c>
      <c r="T2977" t="str">
        <v>Female</v>
      </c>
      <c r="U2977">
        <v>60</v>
      </c>
      <c r="V2977" t="str">
        <v>6724 Little SummitApt. 635</v>
      </c>
      <c r="W2977">
        <v>9528</v>
      </c>
      <c r="X2977" t="str">
        <v>West Callumside</v>
      </c>
      <c r="Y2977" t="str">
        <v>Tasmania</v>
      </c>
      <c r="Z2977" t="str">
        <v>Australia</v>
      </c>
      <c r="AA2977">
        <v>6</v>
      </c>
      <c r="AB2977" s="3" t="str">
        <f t="shared" si="93"/>
        <v>0 to 10</v>
      </c>
      <c r="AM2977" s="6">
        <v>973</v>
      </c>
      <c r="AN2977" s="6" t="s">
        <v>1414</v>
      </c>
    </row>
    <row r="2978" spans="1:40" x14ac:dyDescent="0.25">
      <c r="A2978">
        <v>2976</v>
      </c>
      <c r="B2978">
        <v>592</v>
      </c>
      <c r="C2978">
        <v>579</v>
      </c>
      <c r="D2978">
        <v>100</v>
      </c>
      <c r="E2978">
        <v>2</v>
      </c>
      <c r="F2978">
        <v>200</v>
      </c>
      <c r="G2978">
        <v>1</v>
      </c>
      <c r="H2978" t="str">
        <f>VLOOKUP($C2978,'Raw-products'!$A$2:$H$1261,MATCH(H$1,'Raw-products'!$A$1:$H$1,0))</f>
        <v>Jacket</v>
      </c>
      <c r="I2978" t="str">
        <f>VLOOKUP($C2978,'Raw-products'!$A$2:$H$1261,MATCH(I$1,'Raw-products'!$A$1:$H$1,0))</f>
        <v>Bomber</v>
      </c>
      <c r="J2978" t="str">
        <f>VLOOKUP($C2978,'Raw-products'!$A$2:$H$1261,MATCH(J$1,'Raw-products'!$A$1:$H$1,0))</f>
        <v>XL</v>
      </c>
      <c r="K2978" t="str">
        <f>VLOOKUP($C2978,'Raw-products'!$A$2:$H$1261,MATCH(K$1,'Raw-products'!$A$1:$H$1,0))</f>
        <v>green</v>
      </c>
      <c r="L2978">
        <f>VLOOKUP($C2978,'Raw-products'!$A$2:$H$1261,MATCH(L$1,'Raw-products'!$A$1:$H$1,0))</f>
        <v>90</v>
      </c>
      <c r="M2978">
        <f>VLOOKUP($C2978,'Raw-products'!$A$2:$H$1261,MATCH(M$1,'Raw-products'!$A$1:$H$1,0))</f>
        <v>79</v>
      </c>
      <c r="N2978" s="5">
        <f t="shared" si="92"/>
        <v>7110</v>
      </c>
      <c r="O2978" cm="1">
        <f t="array" ref="O2978:R2978">_xlfn.XLOOKUP($B2978,'Raw -orders'!$A:$A,'Raw -orders'!$B:$E)</f>
        <v>973</v>
      </c>
      <c r="P2978">
        <v>15464</v>
      </c>
      <c r="Q2978" s="1">
        <v>44376</v>
      </c>
      <c r="R2978" s="1">
        <v>44384</v>
      </c>
      <c r="S2978" t="str" cm="1">
        <f t="array" ref="S2978:Z2978">_xlfn.XLOOKUP($O2978,'Raw - customers'!$A:$A,'Raw - customers'!$B:$I)</f>
        <v>Lars Stading</v>
      </c>
      <c r="T2978" t="str">
        <v>Female</v>
      </c>
      <c r="U2978">
        <v>60</v>
      </c>
      <c r="V2978" t="str">
        <v>6724 Little SummitApt. 635</v>
      </c>
      <c r="W2978">
        <v>9528</v>
      </c>
      <c r="X2978" t="str">
        <v>West Callumside</v>
      </c>
      <c r="Y2978" t="str">
        <v>Tasmania</v>
      </c>
      <c r="Z2978" t="str">
        <v>Australia</v>
      </c>
      <c r="AA2978">
        <v>6</v>
      </c>
      <c r="AB2978" s="3" t="str">
        <f t="shared" si="93"/>
        <v>0 to 10</v>
      </c>
      <c r="AM2978" s="6">
        <v>973</v>
      </c>
      <c r="AN2978" s="6" t="s">
        <v>1414</v>
      </c>
    </row>
    <row r="2979" spans="1:40" x14ac:dyDescent="0.25">
      <c r="A2979">
        <v>2977</v>
      </c>
      <c r="B2979">
        <v>592</v>
      </c>
      <c r="C2979">
        <v>870</v>
      </c>
      <c r="D2979">
        <v>113</v>
      </c>
      <c r="E2979">
        <v>3</v>
      </c>
      <c r="F2979">
        <v>339</v>
      </c>
      <c r="G2979">
        <v>1</v>
      </c>
      <c r="H2979" t="str">
        <f>VLOOKUP($C2979,'Raw-products'!$A$2:$H$1261,MATCH(H$1,'Raw-products'!$A$1:$H$1,0))</f>
        <v>Trousers</v>
      </c>
      <c r="I2979" t="str">
        <f>VLOOKUP($C2979,'Raw-products'!$A$2:$H$1261,MATCH(I$1,'Raw-products'!$A$1:$H$1,0))</f>
        <v>Chinos</v>
      </c>
      <c r="J2979" t="str">
        <f>VLOOKUP($C2979,'Raw-products'!$A$2:$H$1261,MATCH(J$1,'Raw-products'!$A$1:$H$1,0))</f>
        <v>XS</v>
      </c>
      <c r="K2979" t="str">
        <f>VLOOKUP($C2979,'Raw-products'!$A$2:$H$1261,MATCH(K$1,'Raw-products'!$A$1:$H$1,0))</f>
        <v>violet</v>
      </c>
      <c r="L2979">
        <f>VLOOKUP($C2979,'Raw-products'!$A$2:$H$1261,MATCH(L$1,'Raw-products'!$A$1:$H$1,0))</f>
        <v>100</v>
      </c>
      <c r="M2979">
        <f>VLOOKUP($C2979,'Raw-products'!$A$2:$H$1261,MATCH(M$1,'Raw-products'!$A$1:$H$1,0))</f>
        <v>72</v>
      </c>
      <c r="N2979" s="5">
        <f t="shared" si="92"/>
        <v>7200</v>
      </c>
      <c r="O2979" cm="1">
        <f t="array" ref="O2979:R2979">_xlfn.XLOOKUP($B2979,'Raw -orders'!$A:$A,'Raw -orders'!$B:$E)</f>
        <v>973</v>
      </c>
      <c r="P2979">
        <v>15464</v>
      </c>
      <c r="Q2979" s="1">
        <v>44376</v>
      </c>
      <c r="R2979" s="1">
        <v>44384</v>
      </c>
      <c r="S2979" t="str" cm="1">
        <f t="array" ref="S2979:Z2979">_xlfn.XLOOKUP($O2979,'Raw - customers'!$A:$A,'Raw - customers'!$B:$I)</f>
        <v>Lars Stading</v>
      </c>
      <c r="T2979" t="str">
        <v>Female</v>
      </c>
      <c r="U2979">
        <v>60</v>
      </c>
      <c r="V2979" t="str">
        <v>6724 Little SummitApt. 635</v>
      </c>
      <c r="W2979">
        <v>9528</v>
      </c>
      <c r="X2979" t="str">
        <v>West Callumside</v>
      </c>
      <c r="Y2979" t="str">
        <v>Tasmania</v>
      </c>
      <c r="Z2979" t="str">
        <v>Australia</v>
      </c>
      <c r="AA2979">
        <v>6</v>
      </c>
      <c r="AB2979" s="3" t="str">
        <f t="shared" si="93"/>
        <v>0 to 10</v>
      </c>
      <c r="AM2979" s="6">
        <v>973</v>
      </c>
      <c r="AN2979" s="6" t="s">
        <v>1414</v>
      </c>
    </row>
    <row r="2980" spans="1:40" x14ac:dyDescent="0.25">
      <c r="A2980">
        <v>2978</v>
      </c>
      <c r="B2980">
        <v>593</v>
      </c>
      <c r="C2980">
        <v>955</v>
      </c>
      <c r="D2980">
        <v>97</v>
      </c>
      <c r="E2980">
        <v>1</v>
      </c>
      <c r="F2980">
        <v>97</v>
      </c>
      <c r="G2980">
        <v>1</v>
      </c>
      <c r="H2980" t="str">
        <f>VLOOKUP($C2980,'Raw-products'!$A$2:$H$1261,MATCH(H$1,'Raw-products'!$A$1:$H$1,0))</f>
        <v>Trousers</v>
      </c>
      <c r="I2980" t="str">
        <f>VLOOKUP($C2980,'Raw-products'!$A$2:$H$1261,MATCH(I$1,'Raw-products'!$A$1:$H$1,0))</f>
        <v>Slim-Fit</v>
      </c>
      <c r="J2980" t="str">
        <f>VLOOKUP($C2980,'Raw-products'!$A$2:$H$1261,MATCH(J$1,'Raw-products'!$A$1:$H$1,0))</f>
        <v>XS</v>
      </c>
      <c r="K2980" t="str">
        <f>VLOOKUP($C2980,'Raw-products'!$A$2:$H$1261,MATCH(K$1,'Raw-products'!$A$1:$H$1,0))</f>
        <v>yellow</v>
      </c>
      <c r="L2980">
        <f>VLOOKUP($C2980,'Raw-products'!$A$2:$H$1261,MATCH(L$1,'Raw-products'!$A$1:$H$1,0))</f>
        <v>119</v>
      </c>
      <c r="M2980">
        <f>VLOOKUP($C2980,'Raw-products'!$A$2:$H$1261,MATCH(M$1,'Raw-products'!$A$1:$H$1,0))</f>
        <v>59</v>
      </c>
      <c r="N2980" s="5">
        <f t="shared" si="92"/>
        <v>7021</v>
      </c>
      <c r="O2980" cm="1">
        <f t="array" ref="O2980:R2980">_xlfn.XLOOKUP($B2980,'Raw -orders'!$A:$A,'Raw -orders'!$B:$E)</f>
        <v>515</v>
      </c>
      <c r="P2980">
        <v>30838</v>
      </c>
      <c r="Q2980" s="1">
        <v>44248</v>
      </c>
      <c r="R2980" s="1">
        <v>44266</v>
      </c>
      <c r="S2980" t="str" cm="1">
        <f t="array" ref="S2980:Z2980">_xlfn.XLOOKUP($O2980,'Raw - customers'!$A:$A,'Raw - customers'!$B:$I)</f>
        <v>Joannes Pandie</v>
      </c>
      <c r="T2980" t="str">
        <v>Female</v>
      </c>
      <c r="U2980">
        <v>52</v>
      </c>
      <c r="V2980" t="str">
        <v>5778 Chloe CourtApt. 365</v>
      </c>
      <c r="W2980">
        <v>830</v>
      </c>
      <c r="X2980" t="str">
        <v>Huelhaven</v>
      </c>
      <c r="Y2980" t="str">
        <v>Australian Capital Territory</v>
      </c>
      <c r="Z2980" t="str">
        <v>Australia</v>
      </c>
      <c r="AA2980">
        <v>2</v>
      </c>
      <c r="AB2980" s="3" t="str">
        <f t="shared" si="93"/>
        <v>10 to 20</v>
      </c>
      <c r="AM2980" s="6">
        <v>515</v>
      </c>
      <c r="AN2980" s="6" t="s">
        <v>1350</v>
      </c>
    </row>
    <row r="2981" spans="1:40" x14ac:dyDescent="0.25">
      <c r="A2981">
        <v>2979</v>
      </c>
      <c r="B2981">
        <v>593</v>
      </c>
      <c r="C2981">
        <v>996</v>
      </c>
      <c r="D2981">
        <v>106</v>
      </c>
      <c r="E2981">
        <v>1</v>
      </c>
      <c r="F2981">
        <v>106</v>
      </c>
      <c r="G2981">
        <v>1</v>
      </c>
      <c r="H2981" t="str">
        <f>VLOOKUP($C2981,'Raw-products'!$A$2:$H$1261,MATCH(H$1,'Raw-products'!$A$1:$H$1,0))</f>
        <v>Trousers</v>
      </c>
      <c r="I2981" t="str">
        <f>VLOOKUP($C2981,'Raw-products'!$A$2:$H$1261,MATCH(I$1,'Raw-products'!$A$1:$H$1,0))</f>
        <v>Wool</v>
      </c>
      <c r="J2981" t="str">
        <f>VLOOKUP($C2981,'Raw-products'!$A$2:$H$1261,MATCH(J$1,'Raw-products'!$A$1:$H$1,0))</f>
        <v>S</v>
      </c>
      <c r="K2981" t="str">
        <f>VLOOKUP($C2981,'Raw-products'!$A$2:$H$1261,MATCH(K$1,'Raw-products'!$A$1:$H$1,0))</f>
        <v>green</v>
      </c>
      <c r="L2981">
        <f>VLOOKUP($C2981,'Raw-products'!$A$2:$H$1261,MATCH(L$1,'Raw-products'!$A$1:$H$1,0))</f>
        <v>111</v>
      </c>
      <c r="M2981">
        <f>VLOOKUP($C2981,'Raw-products'!$A$2:$H$1261,MATCH(M$1,'Raw-products'!$A$1:$H$1,0))</f>
        <v>43</v>
      </c>
      <c r="N2981" s="5">
        <f t="shared" si="92"/>
        <v>4773</v>
      </c>
      <c r="O2981" cm="1">
        <f t="array" ref="O2981:R2981">_xlfn.XLOOKUP($B2981,'Raw -orders'!$A:$A,'Raw -orders'!$B:$E)</f>
        <v>515</v>
      </c>
      <c r="P2981">
        <v>30838</v>
      </c>
      <c r="Q2981" s="1">
        <v>44248</v>
      </c>
      <c r="R2981" s="1">
        <v>44266</v>
      </c>
      <c r="S2981" t="str" cm="1">
        <f t="array" ref="S2981:Z2981">_xlfn.XLOOKUP($O2981,'Raw - customers'!$A:$A,'Raw - customers'!$B:$I)</f>
        <v>Joannes Pandie</v>
      </c>
      <c r="T2981" t="str">
        <v>Female</v>
      </c>
      <c r="U2981">
        <v>52</v>
      </c>
      <c r="V2981" t="str">
        <v>5778 Chloe CourtApt. 365</v>
      </c>
      <c r="W2981">
        <v>830</v>
      </c>
      <c r="X2981" t="str">
        <v>Huelhaven</v>
      </c>
      <c r="Y2981" t="str">
        <v>Australian Capital Territory</v>
      </c>
      <c r="Z2981" t="str">
        <v>Australia</v>
      </c>
      <c r="AA2981">
        <v>2</v>
      </c>
      <c r="AB2981" s="3" t="str">
        <f t="shared" si="93"/>
        <v>10 to 20</v>
      </c>
      <c r="AM2981" s="6">
        <v>515</v>
      </c>
      <c r="AN2981" s="6" t="s">
        <v>1350</v>
      </c>
    </row>
    <row r="2982" spans="1:40" x14ac:dyDescent="0.25">
      <c r="A2982">
        <v>2980</v>
      </c>
      <c r="B2982">
        <v>593</v>
      </c>
      <c r="C2982">
        <v>380</v>
      </c>
      <c r="D2982">
        <v>94</v>
      </c>
      <c r="E2982">
        <v>1</v>
      </c>
      <c r="F2982">
        <v>94</v>
      </c>
      <c r="G2982">
        <v>1</v>
      </c>
      <c r="H2982" t="str">
        <f>VLOOKUP($C2982,'Raw-products'!$A$2:$H$1261,MATCH(H$1,'Raw-products'!$A$1:$H$1,0))</f>
        <v>Shirt</v>
      </c>
      <c r="I2982" t="str">
        <f>VLOOKUP($C2982,'Raw-products'!$A$2:$H$1261,MATCH(I$1,'Raw-products'!$A$1:$H$1,0))</f>
        <v>Henley</v>
      </c>
      <c r="J2982" t="str">
        <f>VLOOKUP($C2982,'Raw-products'!$A$2:$H$1261,MATCH(J$1,'Raw-products'!$A$1:$H$1,0))</f>
        <v>XS</v>
      </c>
      <c r="K2982" t="str">
        <f>VLOOKUP($C2982,'Raw-products'!$A$2:$H$1261,MATCH(K$1,'Raw-products'!$A$1:$H$1,0))</f>
        <v>violet</v>
      </c>
      <c r="L2982">
        <f>VLOOKUP($C2982,'Raw-products'!$A$2:$H$1261,MATCH(L$1,'Raw-products'!$A$1:$H$1,0))</f>
        <v>92</v>
      </c>
      <c r="M2982">
        <f>VLOOKUP($C2982,'Raw-products'!$A$2:$H$1261,MATCH(M$1,'Raw-products'!$A$1:$H$1,0))</f>
        <v>50</v>
      </c>
      <c r="N2982" s="5">
        <f t="shared" si="92"/>
        <v>4600</v>
      </c>
      <c r="O2982" cm="1">
        <f t="array" ref="O2982:R2982">_xlfn.XLOOKUP($B2982,'Raw -orders'!$A:$A,'Raw -orders'!$B:$E)</f>
        <v>515</v>
      </c>
      <c r="P2982">
        <v>30838</v>
      </c>
      <c r="Q2982" s="1">
        <v>44248</v>
      </c>
      <c r="R2982" s="1">
        <v>44266</v>
      </c>
      <c r="S2982" t="str" cm="1">
        <f t="array" ref="S2982:Z2982">_xlfn.XLOOKUP($O2982,'Raw - customers'!$A:$A,'Raw - customers'!$B:$I)</f>
        <v>Joannes Pandie</v>
      </c>
      <c r="T2982" t="str">
        <v>Female</v>
      </c>
      <c r="U2982">
        <v>52</v>
      </c>
      <c r="V2982" t="str">
        <v>5778 Chloe CourtApt. 365</v>
      </c>
      <c r="W2982">
        <v>830</v>
      </c>
      <c r="X2982" t="str">
        <v>Huelhaven</v>
      </c>
      <c r="Y2982" t="str">
        <v>Australian Capital Territory</v>
      </c>
      <c r="Z2982" t="str">
        <v>Australia</v>
      </c>
      <c r="AA2982">
        <v>2</v>
      </c>
      <c r="AB2982" s="3" t="str">
        <f t="shared" si="93"/>
        <v>10 to 20</v>
      </c>
      <c r="AM2982" s="6">
        <v>515</v>
      </c>
      <c r="AN2982" s="6" t="s">
        <v>1350</v>
      </c>
    </row>
    <row r="2983" spans="1:40" x14ac:dyDescent="0.25">
      <c r="A2983">
        <v>2981</v>
      </c>
      <c r="B2983">
        <v>593</v>
      </c>
      <c r="C2983">
        <v>665</v>
      </c>
      <c r="D2983">
        <v>113</v>
      </c>
      <c r="E2983">
        <v>1</v>
      </c>
      <c r="F2983">
        <v>113</v>
      </c>
      <c r="G2983">
        <v>1</v>
      </c>
      <c r="H2983" t="str">
        <f>VLOOKUP($C2983,'Raw-products'!$A$2:$H$1261,MATCH(H$1,'Raw-products'!$A$1:$H$1,0))</f>
        <v>Jacket</v>
      </c>
      <c r="I2983" t="str">
        <f>VLOOKUP($C2983,'Raw-products'!$A$2:$H$1261,MATCH(I$1,'Raw-products'!$A$1:$H$1,0))</f>
        <v>Parka</v>
      </c>
      <c r="J2983" t="str">
        <f>VLOOKUP($C2983,'Raw-products'!$A$2:$H$1261,MATCH(J$1,'Raw-products'!$A$1:$H$1,0))</f>
        <v>XS</v>
      </c>
      <c r="K2983" t="str">
        <f>VLOOKUP($C2983,'Raw-products'!$A$2:$H$1261,MATCH(K$1,'Raw-products'!$A$1:$H$1,0))</f>
        <v>red</v>
      </c>
      <c r="L2983">
        <f>VLOOKUP($C2983,'Raw-products'!$A$2:$H$1261,MATCH(L$1,'Raw-products'!$A$1:$H$1,0))</f>
        <v>119</v>
      </c>
      <c r="M2983">
        <f>VLOOKUP($C2983,'Raw-products'!$A$2:$H$1261,MATCH(M$1,'Raw-products'!$A$1:$H$1,0))</f>
        <v>65</v>
      </c>
      <c r="N2983" s="5">
        <f t="shared" si="92"/>
        <v>7735</v>
      </c>
      <c r="O2983" cm="1">
        <f t="array" ref="O2983:R2983">_xlfn.XLOOKUP($B2983,'Raw -orders'!$A:$A,'Raw -orders'!$B:$E)</f>
        <v>515</v>
      </c>
      <c r="P2983">
        <v>30838</v>
      </c>
      <c r="Q2983" s="1">
        <v>44248</v>
      </c>
      <c r="R2983" s="1">
        <v>44266</v>
      </c>
      <c r="S2983" t="str" cm="1">
        <f t="array" ref="S2983:Z2983">_xlfn.XLOOKUP($O2983,'Raw - customers'!$A:$A,'Raw - customers'!$B:$I)</f>
        <v>Joannes Pandie</v>
      </c>
      <c r="T2983" t="str">
        <v>Female</v>
      </c>
      <c r="U2983">
        <v>52</v>
      </c>
      <c r="V2983" t="str">
        <v>5778 Chloe CourtApt. 365</v>
      </c>
      <c r="W2983">
        <v>830</v>
      </c>
      <c r="X2983" t="str">
        <v>Huelhaven</v>
      </c>
      <c r="Y2983" t="str">
        <v>Australian Capital Territory</v>
      </c>
      <c r="Z2983" t="str">
        <v>Australia</v>
      </c>
      <c r="AA2983">
        <v>2</v>
      </c>
      <c r="AB2983" s="3" t="str">
        <f t="shared" si="93"/>
        <v>10 to 20</v>
      </c>
      <c r="AM2983" s="6">
        <v>515</v>
      </c>
      <c r="AN2983" s="6" t="s">
        <v>1350</v>
      </c>
    </row>
    <row r="2984" spans="1:40" x14ac:dyDescent="0.25">
      <c r="A2984">
        <v>2982</v>
      </c>
      <c r="B2984">
        <v>593</v>
      </c>
      <c r="C2984">
        <v>1120</v>
      </c>
      <c r="D2984">
        <v>102</v>
      </c>
      <c r="E2984">
        <v>1</v>
      </c>
      <c r="F2984">
        <v>102</v>
      </c>
      <c r="G2984">
        <v>1</v>
      </c>
      <c r="H2984" t="str">
        <f>VLOOKUP($C2984,'Raw-products'!$A$2:$H$1261,MATCH(H$1,'Raw-products'!$A$1:$H$1,0))</f>
        <v>Trousers</v>
      </c>
      <c r="I2984" t="str">
        <f>VLOOKUP($C2984,'Raw-products'!$A$2:$H$1261,MATCH(I$1,'Raw-products'!$A$1:$H$1,0))</f>
        <v>Cargo Pants</v>
      </c>
      <c r="J2984" t="str">
        <f>VLOOKUP($C2984,'Raw-products'!$A$2:$H$1261,MATCH(J$1,'Raw-products'!$A$1:$H$1,0))</f>
        <v>XS</v>
      </c>
      <c r="K2984" t="str">
        <f>VLOOKUP($C2984,'Raw-products'!$A$2:$H$1261,MATCH(K$1,'Raw-products'!$A$1:$H$1,0))</f>
        <v>red</v>
      </c>
      <c r="L2984">
        <f>VLOOKUP($C2984,'Raw-products'!$A$2:$H$1261,MATCH(L$1,'Raw-products'!$A$1:$H$1,0))</f>
        <v>106</v>
      </c>
      <c r="M2984">
        <f>VLOOKUP($C2984,'Raw-products'!$A$2:$H$1261,MATCH(M$1,'Raw-products'!$A$1:$H$1,0))</f>
        <v>72</v>
      </c>
      <c r="N2984" s="5">
        <f t="shared" si="92"/>
        <v>7632</v>
      </c>
      <c r="O2984" cm="1">
        <f t="array" ref="O2984:R2984">_xlfn.XLOOKUP($B2984,'Raw -orders'!$A:$A,'Raw -orders'!$B:$E)</f>
        <v>515</v>
      </c>
      <c r="P2984">
        <v>30838</v>
      </c>
      <c r="Q2984" s="1">
        <v>44248</v>
      </c>
      <c r="R2984" s="1">
        <v>44266</v>
      </c>
      <c r="S2984" t="str" cm="1">
        <f t="array" ref="S2984:Z2984">_xlfn.XLOOKUP($O2984,'Raw - customers'!$A:$A,'Raw - customers'!$B:$I)</f>
        <v>Joannes Pandie</v>
      </c>
      <c r="T2984" t="str">
        <v>Female</v>
      </c>
      <c r="U2984">
        <v>52</v>
      </c>
      <c r="V2984" t="str">
        <v>5778 Chloe CourtApt. 365</v>
      </c>
      <c r="W2984">
        <v>830</v>
      </c>
      <c r="X2984" t="str">
        <v>Huelhaven</v>
      </c>
      <c r="Y2984" t="str">
        <v>Australian Capital Territory</v>
      </c>
      <c r="Z2984" t="str">
        <v>Australia</v>
      </c>
      <c r="AA2984">
        <v>2</v>
      </c>
      <c r="AB2984" s="3" t="str">
        <f t="shared" si="93"/>
        <v>10 to 20</v>
      </c>
      <c r="AM2984" s="6">
        <v>515</v>
      </c>
      <c r="AN2984" s="6" t="s">
        <v>1350</v>
      </c>
    </row>
    <row r="2985" spans="1:40" x14ac:dyDescent="0.25">
      <c r="A2985">
        <v>2983</v>
      </c>
      <c r="B2985">
        <v>593</v>
      </c>
      <c r="C2985">
        <v>911</v>
      </c>
      <c r="D2985">
        <v>96</v>
      </c>
      <c r="E2985">
        <v>3</v>
      </c>
      <c r="F2985">
        <v>288</v>
      </c>
      <c r="G2985">
        <v>1</v>
      </c>
      <c r="H2985" t="str">
        <f>VLOOKUP($C2985,'Raw-products'!$A$2:$H$1261,MATCH(H$1,'Raw-products'!$A$1:$H$1,0))</f>
        <v>Trousers</v>
      </c>
      <c r="I2985" t="str">
        <f>VLOOKUP($C2985,'Raw-products'!$A$2:$H$1261,MATCH(I$1,'Raw-products'!$A$1:$H$1,0))</f>
        <v>Drawstring</v>
      </c>
      <c r="J2985" t="str">
        <f>VLOOKUP($C2985,'Raw-products'!$A$2:$H$1261,MATCH(J$1,'Raw-products'!$A$1:$H$1,0))</f>
        <v>S</v>
      </c>
      <c r="K2985" t="str">
        <f>VLOOKUP($C2985,'Raw-products'!$A$2:$H$1261,MATCH(K$1,'Raw-products'!$A$1:$H$1,0))</f>
        <v>red</v>
      </c>
      <c r="L2985">
        <f>VLOOKUP($C2985,'Raw-products'!$A$2:$H$1261,MATCH(L$1,'Raw-products'!$A$1:$H$1,0))</f>
        <v>104</v>
      </c>
      <c r="M2985">
        <f>VLOOKUP($C2985,'Raw-products'!$A$2:$H$1261,MATCH(M$1,'Raw-products'!$A$1:$H$1,0))</f>
        <v>64</v>
      </c>
      <c r="N2985" s="5">
        <f t="shared" si="92"/>
        <v>6656</v>
      </c>
      <c r="O2985" cm="1">
        <f t="array" ref="O2985:R2985">_xlfn.XLOOKUP($B2985,'Raw -orders'!$A:$A,'Raw -orders'!$B:$E)</f>
        <v>515</v>
      </c>
      <c r="P2985">
        <v>30838</v>
      </c>
      <c r="Q2985" s="1">
        <v>44248</v>
      </c>
      <c r="R2985" s="1">
        <v>44266</v>
      </c>
      <c r="S2985" t="str" cm="1">
        <f t="array" ref="S2985:Z2985">_xlfn.XLOOKUP($O2985,'Raw - customers'!$A:$A,'Raw - customers'!$B:$I)</f>
        <v>Joannes Pandie</v>
      </c>
      <c r="T2985" t="str">
        <v>Female</v>
      </c>
      <c r="U2985">
        <v>52</v>
      </c>
      <c r="V2985" t="str">
        <v>5778 Chloe CourtApt. 365</v>
      </c>
      <c r="W2985">
        <v>830</v>
      </c>
      <c r="X2985" t="str">
        <v>Huelhaven</v>
      </c>
      <c r="Y2985" t="str">
        <v>Australian Capital Territory</v>
      </c>
      <c r="Z2985" t="str">
        <v>Australia</v>
      </c>
      <c r="AA2985">
        <v>2</v>
      </c>
      <c r="AB2985" s="3" t="str">
        <f t="shared" si="93"/>
        <v>10 to 20</v>
      </c>
      <c r="AM2985" s="6">
        <v>515</v>
      </c>
      <c r="AN2985" s="6" t="s">
        <v>1350</v>
      </c>
    </row>
    <row r="2986" spans="1:40" x14ac:dyDescent="0.25">
      <c r="A2986">
        <v>2984</v>
      </c>
      <c r="B2986">
        <v>593</v>
      </c>
      <c r="C2986">
        <v>467</v>
      </c>
      <c r="D2986">
        <v>118</v>
      </c>
      <c r="E2986">
        <v>3</v>
      </c>
      <c r="F2986">
        <v>354</v>
      </c>
      <c r="G2986">
        <v>1</v>
      </c>
      <c r="H2986" t="str">
        <f>VLOOKUP($C2986,'Raw-products'!$A$2:$H$1261,MATCH(H$1,'Raw-products'!$A$1:$H$1,0))</f>
        <v>Jacket</v>
      </c>
      <c r="I2986" t="str">
        <f>VLOOKUP($C2986,'Raw-products'!$A$2:$H$1261,MATCH(I$1,'Raw-products'!$A$1:$H$1,0))</f>
        <v>Puffer</v>
      </c>
      <c r="J2986" t="str">
        <f>VLOOKUP($C2986,'Raw-products'!$A$2:$H$1261,MATCH(J$1,'Raw-products'!$A$1:$H$1,0))</f>
        <v>M</v>
      </c>
      <c r="K2986" t="str">
        <f>VLOOKUP($C2986,'Raw-products'!$A$2:$H$1261,MATCH(K$1,'Raw-products'!$A$1:$H$1,0))</f>
        <v>yellow</v>
      </c>
      <c r="L2986">
        <f>VLOOKUP($C2986,'Raw-products'!$A$2:$H$1261,MATCH(L$1,'Raw-products'!$A$1:$H$1,0))</f>
        <v>110</v>
      </c>
      <c r="M2986">
        <f>VLOOKUP($C2986,'Raw-products'!$A$2:$H$1261,MATCH(M$1,'Raw-products'!$A$1:$H$1,0))</f>
        <v>44</v>
      </c>
      <c r="N2986" s="5">
        <f t="shared" si="92"/>
        <v>4840</v>
      </c>
      <c r="O2986" cm="1">
        <f t="array" ref="O2986:R2986">_xlfn.XLOOKUP($B2986,'Raw -orders'!$A:$A,'Raw -orders'!$B:$E)</f>
        <v>515</v>
      </c>
      <c r="P2986">
        <v>30838</v>
      </c>
      <c r="Q2986" s="1">
        <v>44248</v>
      </c>
      <c r="R2986" s="1">
        <v>44266</v>
      </c>
      <c r="S2986" t="str" cm="1">
        <f t="array" ref="S2986:Z2986">_xlfn.XLOOKUP($O2986,'Raw - customers'!$A:$A,'Raw - customers'!$B:$I)</f>
        <v>Joannes Pandie</v>
      </c>
      <c r="T2986" t="str">
        <v>Female</v>
      </c>
      <c r="U2986">
        <v>52</v>
      </c>
      <c r="V2986" t="str">
        <v>5778 Chloe CourtApt. 365</v>
      </c>
      <c r="W2986">
        <v>830</v>
      </c>
      <c r="X2986" t="str">
        <v>Huelhaven</v>
      </c>
      <c r="Y2986" t="str">
        <v>Australian Capital Territory</v>
      </c>
      <c r="Z2986" t="str">
        <v>Australia</v>
      </c>
      <c r="AA2986">
        <v>2</v>
      </c>
      <c r="AB2986" s="3" t="str">
        <f t="shared" si="93"/>
        <v>10 to 20</v>
      </c>
      <c r="AM2986" s="6">
        <v>515</v>
      </c>
      <c r="AN2986" s="6" t="s">
        <v>1350</v>
      </c>
    </row>
    <row r="2987" spans="1:40" x14ac:dyDescent="0.25">
      <c r="A2987">
        <v>2985</v>
      </c>
      <c r="B2987">
        <v>594</v>
      </c>
      <c r="C2987">
        <v>561</v>
      </c>
      <c r="D2987">
        <v>100</v>
      </c>
      <c r="E2987">
        <v>1</v>
      </c>
      <c r="F2987">
        <v>100</v>
      </c>
      <c r="G2987">
        <v>1</v>
      </c>
      <c r="H2987" t="str">
        <f>VLOOKUP($C2987,'Raw-products'!$A$2:$H$1261,MATCH(H$1,'Raw-products'!$A$1:$H$1,0))</f>
        <v>Jacket</v>
      </c>
      <c r="I2987" t="str">
        <f>VLOOKUP($C2987,'Raw-products'!$A$2:$H$1261,MATCH(I$1,'Raw-products'!$A$1:$H$1,0))</f>
        <v>Bomber</v>
      </c>
      <c r="J2987" t="str">
        <f>VLOOKUP($C2987,'Raw-products'!$A$2:$H$1261,MATCH(J$1,'Raw-products'!$A$1:$H$1,0))</f>
        <v>S</v>
      </c>
      <c r="K2987" t="str">
        <f>VLOOKUP($C2987,'Raw-products'!$A$2:$H$1261,MATCH(K$1,'Raw-products'!$A$1:$H$1,0))</f>
        <v>red</v>
      </c>
      <c r="L2987">
        <f>VLOOKUP($C2987,'Raw-products'!$A$2:$H$1261,MATCH(L$1,'Raw-products'!$A$1:$H$1,0))</f>
        <v>90</v>
      </c>
      <c r="M2987">
        <f>VLOOKUP($C2987,'Raw-products'!$A$2:$H$1261,MATCH(M$1,'Raw-products'!$A$1:$H$1,0))</f>
        <v>74</v>
      </c>
      <c r="N2987" s="5">
        <f t="shared" si="92"/>
        <v>6660</v>
      </c>
      <c r="O2987" cm="1">
        <f t="array" ref="O2987:R2987">_xlfn.XLOOKUP($B2987,'Raw -orders'!$A:$A,'Raw -orders'!$B:$E)</f>
        <v>711</v>
      </c>
      <c r="P2987">
        <v>22390</v>
      </c>
      <c r="Q2987" s="1">
        <v>44361</v>
      </c>
      <c r="R2987" s="1">
        <v>44370</v>
      </c>
      <c r="S2987" t="str" cm="1">
        <f t="array" ref="S2987:Z2987">_xlfn.XLOOKUP($O2987,'Raw - customers'!$A:$A,'Raw - customers'!$B:$I)</f>
        <v>Lin Norville</v>
      </c>
      <c r="T2987" t="str">
        <v>Male</v>
      </c>
      <c r="U2987">
        <v>42</v>
      </c>
      <c r="V2987" t="str">
        <v>84 Stewart StreetSuite 032</v>
      </c>
      <c r="W2987">
        <v>3738</v>
      </c>
      <c r="X2987" t="str">
        <v>Russelstad</v>
      </c>
      <c r="Y2987" t="str">
        <v>Victoria</v>
      </c>
      <c r="Z2987" t="str">
        <v>Australia</v>
      </c>
      <c r="AA2987">
        <v>6</v>
      </c>
      <c r="AB2987" s="3" t="str">
        <f t="shared" si="93"/>
        <v>0 to 10</v>
      </c>
      <c r="AM2987" s="6">
        <v>711</v>
      </c>
      <c r="AN2987" s="6" t="s">
        <v>1396</v>
      </c>
    </row>
    <row r="2988" spans="1:40" x14ac:dyDescent="0.25">
      <c r="A2988">
        <v>2986</v>
      </c>
      <c r="B2988">
        <v>594</v>
      </c>
      <c r="C2988">
        <v>597</v>
      </c>
      <c r="D2988">
        <v>112</v>
      </c>
      <c r="E2988">
        <v>1</v>
      </c>
      <c r="F2988">
        <v>112</v>
      </c>
      <c r="G2988">
        <v>1</v>
      </c>
      <c r="H2988" t="str">
        <f>VLOOKUP($C2988,'Raw-products'!$A$2:$H$1261,MATCH(H$1,'Raw-products'!$A$1:$H$1,0))</f>
        <v>Jacket</v>
      </c>
      <c r="I2988" t="str">
        <f>VLOOKUP($C2988,'Raw-products'!$A$2:$H$1261,MATCH(I$1,'Raw-products'!$A$1:$H$1,0))</f>
        <v>Cardigan</v>
      </c>
      <c r="J2988" t="str">
        <f>VLOOKUP($C2988,'Raw-products'!$A$2:$H$1261,MATCH(J$1,'Raw-products'!$A$1:$H$1,0))</f>
        <v>M</v>
      </c>
      <c r="K2988" t="str">
        <f>VLOOKUP($C2988,'Raw-products'!$A$2:$H$1261,MATCH(K$1,'Raw-products'!$A$1:$H$1,0))</f>
        <v>red</v>
      </c>
      <c r="L2988">
        <f>VLOOKUP($C2988,'Raw-products'!$A$2:$H$1261,MATCH(L$1,'Raw-products'!$A$1:$H$1,0))</f>
        <v>118</v>
      </c>
      <c r="M2988">
        <f>VLOOKUP($C2988,'Raw-products'!$A$2:$H$1261,MATCH(M$1,'Raw-products'!$A$1:$H$1,0))</f>
        <v>70</v>
      </c>
      <c r="N2988" s="5">
        <f t="shared" si="92"/>
        <v>8260</v>
      </c>
      <c r="O2988" cm="1">
        <f t="array" ref="O2988:R2988">_xlfn.XLOOKUP($B2988,'Raw -orders'!$A:$A,'Raw -orders'!$B:$E)</f>
        <v>711</v>
      </c>
      <c r="P2988">
        <v>22390</v>
      </c>
      <c r="Q2988" s="1">
        <v>44361</v>
      </c>
      <c r="R2988" s="1">
        <v>44370</v>
      </c>
      <c r="S2988" t="str" cm="1">
        <f t="array" ref="S2988:Z2988">_xlfn.XLOOKUP($O2988,'Raw - customers'!$A:$A,'Raw - customers'!$B:$I)</f>
        <v>Lin Norville</v>
      </c>
      <c r="T2988" t="str">
        <v>Male</v>
      </c>
      <c r="U2988">
        <v>42</v>
      </c>
      <c r="V2988" t="str">
        <v>84 Stewart StreetSuite 032</v>
      </c>
      <c r="W2988">
        <v>3738</v>
      </c>
      <c r="X2988" t="str">
        <v>Russelstad</v>
      </c>
      <c r="Y2988" t="str">
        <v>Victoria</v>
      </c>
      <c r="Z2988" t="str">
        <v>Australia</v>
      </c>
      <c r="AA2988">
        <v>6</v>
      </c>
      <c r="AB2988" s="3" t="str">
        <f t="shared" si="93"/>
        <v>0 to 10</v>
      </c>
      <c r="AM2988" s="6">
        <v>711</v>
      </c>
      <c r="AN2988" s="6" t="s">
        <v>1396</v>
      </c>
    </row>
    <row r="2989" spans="1:40" x14ac:dyDescent="0.25">
      <c r="A2989">
        <v>2987</v>
      </c>
      <c r="B2989">
        <v>594</v>
      </c>
      <c r="C2989">
        <v>487</v>
      </c>
      <c r="D2989">
        <v>118</v>
      </c>
      <c r="E2989">
        <v>2</v>
      </c>
      <c r="F2989">
        <v>236</v>
      </c>
      <c r="G2989">
        <v>1</v>
      </c>
      <c r="H2989" t="str">
        <f>VLOOKUP($C2989,'Raw-products'!$A$2:$H$1261,MATCH(H$1,'Raw-products'!$A$1:$H$1,0))</f>
        <v>Jacket</v>
      </c>
      <c r="I2989" t="str">
        <f>VLOOKUP($C2989,'Raw-products'!$A$2:$H$1261,MATCH(I$1,'Raw-products'!$A$1:$H$1,0))</f>
        <v>Puffer</v>
      </c>
      <c r="J2989" t="str">
        <f>VLOOKUP($C2989,'Raw-products'!$A$2:$H$1261,MATCH(J$1,'Raw-products'!$A$1:$H$1,0))</f>
        <v>M</v>
      </c>
      <c r="K2989" t="str">
        <f>VLOOKUP($C2989,'Raw-products'!$A$2:$H$1261,MATCH(K$1,'Raw-products'!$A$1:$H$1,0))</f>
        <v>violet</v>
      </c>
      <c r="L2989">
        <f>VLOOKUP($C2989,'Raw-products'!$A$2:$H$1261,MATCH(L$1,'Raw-products'!$A$1:$H$1,0))</f>
        <v>110</v>
      </c>
      <c r="M2989">
        <f>VLOOKUP($C2989,'Raw-products'!$A$2:$H$1261,MATCH(M$1,'Raw-products'!$A$1:$H$1,0))</f>
        <v>43</v>
      </c>
      <c r="N2989" s="5">
        <f t="shared" si="92"/>
        <v>4730</v>
      </c>
      <c r="O2989" cm="1">
        <f t="array" ref="O2989:R2989">_xlfn.XLOOKUP($B2989,'Raw -orders'!$A:$A,'Raw -orders'!$B:$E)</f>
        <v>711</v>
      </c>
      <c r="P2989">
        <v>22390</v>
      </c>
      <c r="Q2989" s="1">
        <v>44361</v>
      </c>
      <c r="R2989" s="1">
        <v>44370</v>
      </c>
      <c r="S2989" t="str" cm="1">
        <f t="array" ref="S2989:Z2989">_xlfn.XLOOKUP($O2989,'Raw - customers'!$A:$A,'Raw - customers'!$B:$I)</f>
        <v>Lin Norville</v>
      </c>
      <c r="T2989" t="str">
        <v>Male</v>
      </c>
      <c r="U2989">
        <v>42</v>
      </c>
      <c r="V2989" t="str">
        <v>84 Stewart StreetSuite 032</v>
      </c>
      <c r="W2989">
        <v>3738</v>
      </c>
      <c r="X2989" t="str">
        <v>Russelstad</v>
      </c>
      <c r="Y2989" t="str">
        <v>Victoria</v>
      </c>
      <c r="Z2989" t="str">
        <v>Australia</v>
      </c>
      <c r="AA2989">
        <v>6</v>
      </c>
      <c r="AB2989" s="3" t="str">
        <f t="shared" si="93"/>
        <v>0 to 10</v>
      </c>
      <c r="AM2989" s="6">
        <v>711</v>
      </c>
      <c r="AN2989" s="6" t="s">
        <v>1396</v>
      </c>
    </row>
    <row r="2990" spans="1:40" x14ac:dyDescent="0.25">
      <c r="A2990">
        <v>2988</v>
      </c>
      <c r="B2990">
        <v>594</v>
      </c>
      <c r="C2990">
        <v>89</v>
      </c>
      <c r="D2990">
        <v>118</v>
      </c>
      <c r="E2990">
        <v>2</v>
      </c>
      <c r="F2990">
        <v>236</v>
      </c>
      <c r="G2990">
        <v>1</v>
      </c>
      <c r="H2990" t="str">
        <f>VLOOKUP($C2990,'Raw-products'!$A$2:$H$1261,MATCH(H$1,'Raw-products'!$A$1:$H$1,0))</f>
        <v>Shirt</v>
      </c>
      <c r="I2990" t="str">
        <f>VLOOKUP($C2990,'Raw-products'!$A$2:$H$1261,MATCH(I$1,'Raw-products'!$A$1:$H$1,0))</f>
        <v>Flannel</v>
      </c>
      <c r="J2990" t="str">
        <f>VLOOKUP($C2990,'Raw-products'!$A$2:$H$1261,MATCH(J$1,'Raw-products'!$A$1:$H$1,0))</f>
        <v>XL</v>
      </c>
      <c r="K2990" t="str">
        <f>VLOOKUP($C2990,'Raw-products'!$A$2:$H$1261,MATCH(K$1,'Raw-products'!$A$1:$H$1,0))</f>
        <v>green</v>
      </c>
      <c r="L2990">
        <f>VLOOKUP($C2990,'Raw-products'!$A$2:$H$1261,MATCH(L$1,'Raw-products'!$A$1:$H$1,0))</f>
        <v>96</v>
      </c>
      <c r="M2990">
        <f>VLOOKUP($C2990,'Raw-products'!$A$2:$H$1261,MATCH(M$1,'Raw-products'!$A$1:$H$1,0))</f>
        <v>77</v>
      </c>
      <c r="N2990" s="5">
        <f t="shared" si="92"/>
        <v>7392</v>
      </c>
      <c r="O2990" cm="1">
        <f t="array" ref="O2990:R2990">_xlfn.XLOOKUP($B2990,'Raw -orders'!$A:$A,'Raw -orders'!$B:$E)</f>
        <v>711</v>
      </c>
      <c r="P2990">
        <v>22390</v>
      </c>
      <c r="Q2990" s="1">
        <v>44361</v>
      </c>
      <c r="R2990" s="1">
        <v>44370</v>
      </c>
      <c r="S2990" t="str" cm="1">
        <f t="array" ref="S2990:Z2990">_xlfn.XLOOKUP($O2990,'Raw - customers'!$A:$A,'Raw - customers'!$B:$I)</f>
        <v>Lin Norville</v>
      </c>
      <c r="T2990" t="str">
        <v>Male</v>
      </c>
      <c r="U2990">
        <v>42</v>
      </c>
      <c r="V2990" t="str">
        <v>84 Stewart StreetSuite 032</v>
      </c>
      <c r="W2990">
        <v>3738</v>
      </c>
      <c r="X2990" t="str">
        <v>Russelstad</v>
      </c>
      <c r="Y2990" t="str">
        <v>Victoria</v>
      </c>
      <c r="Z2990" t="str">
        <v>Australia</v>
      </c>
      <c r="AA2990">
        <v>6</v>
      </c>
      <c r="AB2990" s="3" t="str">
        <f t="shared" si="93"/>
        <v>0 to 10</v>
      </c>
      <c r="AM2990" s="6">
        <v>711</v>
      </c>
      <c r="AN2990" s="6" t="s">
        <v>1396</v>
      </c>
    </row>
    <row r="2991" spans="1:40" x14ac:dyDescent="0.25">
      <c r="A2991">
        <v>2989</v>
      </c>
      <c r="B2991">
        <v>594</v>
      </c>
      <c r="C2991">
        <v>1166</v>
      </c>
      <c r="D2991">
        <v>99</v>
      </c>
      <c r="E2991">
        <v>3</v>
      </c>
      <c r="F2991">
        <v>297</v>
      </c>
      <c r="G2991">
        <v>1</v>
      </c>
      <c r="H2991" t="str">
        <f>VLOOKUP($C2991,'Raw-products'!$A$2:$H$1261,MATCH(H$1,'Raw-products'!$A$1:$H$1,0))</f>
        <v>Trousers</v>
      </c>
      <c r="I2991" t="str">
        <f>VLOOKUP($C2991,'Raw-products'!$A$2:$H$1261,MATCH(I$1,'Raw-products'!$A$1:$H$1,0))</f>
        <v>High-Waisted</v>
      </c>
      <c r="J2991" t="str">
        <f>VLOOKUP($C2991,'Raw-products'!$A$2:$H$1261,MATCH(J$1,'Raw-products'!$A$1:$H$1,0))</f>
        <v>S</v>
      </c>
      <c r="K2991" t="str">
        <f>VLOOKUP($C2991,'Raw-products'!$A$2:$H$1261,MATCH(K$1,'Raw-products'!$A$1:$H$1,0))</f>
        <v>yellow</v>
      </c>
      <c r="L2991">
        <f>VLOOKUP($C2991,'Raw-products'!$A$2:$H$1261,MATCH(L$1,'Raw-products'!$A$1:$H$1,0))</f>
        <v>98</v>
      </c>
      <c r="M2991">
        <f>VLOOKUP($C2991,'Raw-products'!$A$2:$H$1261,MATCH(M$1,'Raw-products'!$A$1:$H$1,0))</f>
        <v>56</v>
      </c>
      <c r="N2991" s="5">
        <f t="shared" si="92"/>
        <v>5488</v>
      </c>
      <c r="O2991" cm="1">
        <f t="array" ref="O2991:R2991">_xlfn.XLOOKUP($B2991,'Raw -orders'!$A:$A,'Raw -orders'!$B:$E)</f>
        <v>711</v>
      </c>
      <c r="P2991">
        <v>22390</v>
      </c>
      <c r="Q2991" s="1">
        <v>44361</v>
      </c>
      <c r="R2991" s="1">
        <v>44370</v>
      </c>
      <c r="S2991" t="str" cm="1">
        <f t="array" ref="S2991:Z2991">_xlfn.XLOOKUP($O2991,'Raw - customers'!$A:$A,'Raw - customers'!$B:$I)</f>
        <v>Lin Norville</v>
      </c>
      <c r="T2991" t="str">
        <v>Male</v>
      </c>
      <c r="U2991">
        <v>42</v>
      </c>
      <c r="V2991" t="str">
        <v>84 Stewart StreetSuite 032</v>
      </c>
      <c r="W2991">
        <v>3738</v>
      </c>
      <c r="X2991" t="str">
        <v>Russelstad</v>
      </c>
      <c r="Y2991" t="str">
        <v>Victoria</v>
      </c>
      <c r="Z2991" t="str">
        <v>Australia</v>
      </c>
      <c r="AA2991">
        <v>6</v>
      </c>
      <c r="AB2991" s="3" t="str">
        <f t="shared" si="93"/>
        <v>0 to 10</v>
      </c>
      <c r="AM2991" s="6">
        <v>711</v>
      </c>
      <c r="AN2991" s="6" t="s">
        <v>1396</v>
      </c>
    </row>
    <row r="2992" spans="1:40" x14ac:dyDescent="0.25">
      <c r="A2992">
        <v>2990</v>
      </c>
      <c r="B2992">
        <v>595</v>
      </c>
      <c r="C2992">
        <v>1023</v>
      </c>
      <c r="D2992">
        <v>90</v>
      </c>
      <c r="E2992">
        <v>3</v>
      </c>
      <c r="F2992">
        <v>270</v>
      </c>
      <c r="G2992">
        <v>1</v>
      </c>
      <c r="H2992" t="str">
        <f>VLOOKUP($C2992,'Raw-products'!$A$2:$H$1261,MATCH(H$1,'Raw-products'!$A$1:$H$1,0))</f>
        <v>Trousers</v>
      </c>
      <c r="I2992" t="str">
        <f>VLOOKUP($C2992,'Raw-products'!$A$2:$H$1261,MATCH(I$1,'Raw-products'!$A$1:$H$1,0))</f>
        <v>Relaxed Leg</v>
      </c>
      <c r="J2992" t="str">
        <f>VLOOKUP($C2992,'Raw-products'!$A$2:$H$1261,MATCH(J$1,'Raw-products'!$A$1:$H$1,0))</f>
        <v>L</v>
      </c>
      <c r="K2992" t="str">
        <f>VLOOKUP($C2992,'Raw-products'!$A$2:$H$1261,MATCH(K$1,'Raw-products'!$A$1:$H$1,0))</f>
        <v>orange</v>
      </c>
      <c r="L2992">
        <f>VLOOKUP($C2992,'Raw-products'!$A$2:$H$1261,MATCH(L$1,'Raw-products'!$A$1:$H$1,0))</f>
        <v>95</v>
      </c>
      <c r="M2992">
        <f>VLOOKUP($C2992,'Raw-products'!$A$2:$H$1261,MATCH(M$1,'Raw-products'!$A$1:$H$1,0))</f>
        <v>78</v>
      </c>
      <c r="N2992" s="5">
        <f t="shared" si="92"/>
        <v>7410</v>
      </c>
      <c r="O2992" cm="1">
        <f t="array" ref="O2992:R2992">_xlfn.XLOOKUP($B2992,'Raw -orders'!$A:$A,'Raw -orders'!$B:$E)</f>
        <v>10</v>
      </c>
      <c r="P2992">
        <v>45626</v>
      </c>
      <c r="Q2992" s="1">
        <v>44264</v>
      </c>
      <c r="R2992" s="1">
        <v>44284</v>
      </c>
      <c r="S2992" t="str" cm="1">
        <f t="array" ref="S2992:Z2992">_xlfn.XLOOKUP($O2992,'Raw - customers'!$A:$A,'Raw - customers'!$B:$I)</f>
        <v>Susanetta Wilshin</v>
      </c>
      <c r="T2992" t="str">
        <v>Bigender</v>
      </c>
      <c r="U2992">
        <v>70</v>
      </c>
      <c r="V2992" t="str">
        <v>615 Hayley KnollSuite 454</v>
      </c>
      <c r="W2992">
        <v>2118</v>
      </c>
      <c r="X2992" t="str">
        <v>Joelburgh</v>
      </c>
      <c r="Y2992" t="str">
        <v>Western Australia</v>
      </c>
      <c r="Z2992" t="str">
        <v>Australia</v>
      </c>
      <c r="AA2992">
        <v>3</v>
      </c>
      <c r="AB2992" s="3" t="str">
        <f t="shared" si="93"/>
        <v>10 to 20</v>
      </c>
      <c r="AM2992" s="6">
        <v>10</v>
      </c>
      <c r="AN2992" s="6" t="s">
        <v>1377</v>
      </c>
    </row>
    <row r="2993" spans="1:40" x14ac:dyDescent="0.25">
      <c r="A2993">
        <v>2991</v>
      </c>
      <c r="B2993">
        <v>596</v>
      </c>
      <c r="C2993">
        <v>544</v>
      </c>
      <c r="D2993">
        <v>98</v>
      </c>
      <c r="E2993">
        <v>2</v>
      </c>
      <c r="F2993">
        <v>196</v>
      </c>
      <c r="G2993">
        <v>1</v>
      </c>
      <c r="H2993" t="str">
        <f>VLOOKUP($C2993,'Raw-products'!$A$2:$H$1261,MATCH(H$1,'Raw-products'!$A$1:$H$1,0))</f>
        <v>Jacket</v>
      </c>
      <c r="I2993" t="str">
        <f>VLOOKUP($C2993,'Raw-products'!$A$2:$H$1261,MATCH(I$1,'Raw-products'!$A$1:$H$1,0))</f>
        <v>Leather</v>
      </c>
      <c r="J2993" t="str">
        <f>VLOOKUP($C2993,'Raw-products'!$A$2:$H$1261,MATCH(J$1,'Raw-products'!$A$1:$H$1,0))</f>
        <v>XL</v>
      </c>
      <c r="K2993" t="str">
        <f>VLOOKUP($C2993,'Raw-products'!$A$2:$H$1261,MATCH(K$1,'Raw-products'!$A$1:$H$1,0))</f>
        <v>green</v>
      </c>
      <c r="L2993">
        <f>VLOOKUP($C2993,'Raw-products'!$A$2:$H$1261,MATCH(L$1,'Raw-products'!$A$1:$H$1,0))</f>
        <v>113</v>
      </c>
      <c r="M2993">
        <f>VLOOKUP($C2993,'Raw-products'!$A$2:$H$1261,MATCH(M$1,'Raw-products'!$A$1:$H$1,0))</f>
        <v>58</v>
      </c>
      <c r="N2993" s="5">
        <f t="shared" si="92"/>
        <v>6554</v>
      </c>
      <c r="O2993" cm="1">
        <f t="array" ref="O2993:R2993">_xlfn.XLOOKUP($B2993,'Raw -orders'!$A:$A,'Raw -orders'!$B:$E)</f>
        <v>693</v>
      </c>
      <c r="P2993">
        <v>51828</v>
      </c>
      <c r="Q2993" s="1">
        <v>44360</v>
      </c>
      <c r="R2993" s="1">
        <v>44374</v>
      </c>
      <c r="S2993" t="str" cm="1">
        <f t="array" ref="S2993:Z2993">_xlfn.XLOOKUP($O2993,'Raw - customers'!$A:$A,'Raw - customers'!$B:$I)</f>
        <v>Hetti Fibbens</v>
      </c>
      <c r="T2993" t="str">
        <v>Genderqueer</v>
      </c>
      <c r="U2993">
        <v>45</v>
      </c>
      <c r="V2993" t="str">
        <v>019 Lang SquareSuite 468</v>
      </c>
      <c r="W2993">
        <v>6160</v>
      </c>
      <c r="X2993" t="str">
        <v>Beattychester</v>
      </c>
      <c r="Y2993" t="str">
        <v>Queensland</v>
      </c>
      <c r="Z2993" t="str">
        <v>Australia</v>
      </c>
      <c r="AA2993">
        <v>6</v>
      </c>
      <c r="AB2993" s="3" t="str">
        <f t="shared" si="93"/>
        <v>10 to 20</v>
      </c>
      <c r="AM2993" s="6">
        <v>693</v>
      </c>
      <c r="AN2993" s="6" t="s">
        <v>1355</v>
      </c>
    </row>
    <row r="2994" spans="1:40" x14ac:dyDescent="0.25">
      <c r="A2994">
        <v>2992</v>
      </c>
      <c r="B2994">
        <v>596</v>
      </c>
      <c r="C2994">
        <v>294</v>
      </c>
      <c r="D2994">
        <v>105</v>
      </c>
      <c r="E2994">
        <v>1</v>
      </c>
      <c r="F2994">
        <v>105</v>
      </c>
      <c r="G2994">
        <v>1</v>
      </c>
      <c r="H2994" t="str">
        <f>VLOOKUP($C2994,'Raw-products'!$A$2:$H$1261,MATCH(H$1,'Raw-products'!$A$1:$H$1,0))</f>
        <v>Shirt</v>
      </c>
      <c r="I2994" t="str">
        <f>VLOOKUP($C2994,'Raw-products'!$A$2:$H$1261,MATCH(I$1,'Raw-products'!$A$1:$H$1,0))</f>
        <v>Cuban Collar</v>
      </c>
      <c r="J2994" t="str">
        <f>VLOOKUP($C2994,'Raw-products'!$A$2:$H$1261,MATCH(J$1,'Raw-products'!$A$1:$H$1,0))</f>
        <v>XL</v>
      </c>
      <c r="K2994" t="str">
        <f>VLOOKUP($C2994,'Raw-products'!$A$2:$H$1261,MATCH(K$1,'Raw-products'!$A$1:$H$1,0))</f>
        <v>yellow</v>
      </c>
      <c r="L2994">
        <f>VLOOKUP($C2994,'Raw-products'!$A$2:$H$1261,MATCH(L$1,'Raw-products'!$A$1:$H$1,0))</f>
        <v>93</v>
      </c>
      <c r="M2994">
        <f>VLOOKUP($C2994,'Raw-products'!$A$2:$H$1261,MATCH(M$1,'Raw-products'!$A$1:$H$1,0))</f>
        <v>76</v>
      </c>
      <c r="N2994" s="5">
        <f t="shared" si="92"/>
        <v>7068</v>
      </c>
      <c r="O2994" cm="1">
        <f t="array" ref="O2994:R2994">_xlfn.XLOOKUP($B2994,'Raw -orders'!$A:$A,'Raw -orders'!$B:$E)</f>
        <v>693</v>
      </c>
      <c r="P2994">
        <v>51828</v>
      </c>
      <c r="Q2994" s="1">
        <v>44360</v>
      </c>
      <c r="R2994" s="1">
        <v>44374</v>
      </c>
      <c r="S2994" t="str" cm="1">
        <f t="array" ref="S2994:Z2994">_xlfn.XLOOKUP($O2994,'Raw - customers'!$A:$A,'Raw - customers'!$B:$I)</f>
        <v>Hetti Fibbens</v>
      </c>
      <c r="T2994" t="str">
        <v>Genderqueer</v>
      </c>
      <c r="U2994">
        <v>45</v>
      </c>
      <c r="V2994" t="str">
        <v>019 Lang SquareSuite 468</v>
      </c>
      <c r="W2994">
        <v>6160</v>
      </c>
      <c r="X2994" t="str">
        <v>Beattychester</v>
      </c>
      <c r="Y2994" t="str">
        <v>Queensland</v>
      </c>
      <c r="Z2994" t="str">
        <v>Australia</v>
      </c>
      <c r="AA2994">
        <v>6</v>
      </c>
      <c r="AB2994" s="3" t="str">
        <f t="shared" si="93"/>
        <v>10 to 20</v>
      </c>
      <c r="AM2994" s="6">
        <v>693</v>
      </c>
      <c r="AN2994" s="6" t="s">
        <v>1355</v>
      </c>
    </row>
    <row r="2995" spans="1:40" x14ac:dyDescent="0.25">
      <c r="A2995">
        <v>2993</v>
      </c>
      <c r="B2995">
        <v>597</v>
      </c>
      <c r="C2995">
        <v>1038</v>
      </c>
      <c r="D2995">
        <v>90</v>
      </c>
      <c r="E2995">
        <v>2</v>
      </c>
      <c r="F2995">
        <v>180</v>
      </c>
      <c r="G2995">
        <v>1</v>
      </c>
      <c r="H2995" t="str">
        <f>VLOOKUP($C2995,'Raw-products'!$A$2:$H$1261,MATCH(H$1,'Raw-products'!$A$1:$H$1,0))</f>
        <v>Trousers</v>
      </c>
      <c r="I2995" t="str">
        <f>VLOOKUP($C2995,'Raw-products'!$A$2:$H$1261,MATCH(I$1,'Raw-products'!$A$1:$H$1,0))</f>
        <v>Relaxed Leg</v>
      </c>
      <c r="J2995" t="str">
        <f>VLOOKUP($C2995,'Raw-products'!$A$2:$H$1261,MATCH(J$1,'Raw-products'!$A$1:$H$1,0))</f>
        <v>L</v>
      </c>
      <c r="K2995" t="str">
        <f>VLOOKUP($C2995,'Raw-products'!$A$2:$H$1261,MATCH(K$1,'Raw-products'!$A$1:$H$1,0))</f>
        <v>blue</v>
      </c>
      <c r="L2995">
        <f>VLOOKUP($C2995,'Raw-products'!$A$2:$H$1261,MATCH(L$1,'Raw-products'!$A$1:$H$1,0))</f>
        <v>95</v>
      </c>
      <c r="M2995">
        <f>VLOOKUP($C2995,'Raw-products'!$A$2:$H$1261,MATCH(M$1,'Raw-products'!$A$1:$H$1,0))</f>
        <v>61</v>
      </c>
      <c r="N2995" s="5">
        <f t="shared" si="92"/>
        <v>5795</v>
      </c>
      <c r="O2995" cm="1">
        <f t="array" ref="O2995:R2995">_xlfn.XLOOKUP($B2995,'Raw -orders'!$A:$A,'Raw -orders'!$B:$E)</f>
        <v>107</v>
      </c>
      <c r="P2995">
        <v>22758</v>
      </c>
      <c r="Q2995" s="1">
        <v>44412</v>
      </c>
      <c r="R2995" s="1">
        <v>44424</v>
      </c>
      <c r="S2995" t="str" cm="1">
        <f t="array" ref="S2995:Z2995">_xlfn.XLOOKUP($O2995,'Raw - customers'!$A:$A,'Raw - customers'!$B:$I)</f>
        <v>Sandy Yushachkov</v>
      </c>
      <c r="T2995" t="str">
        <v>Genderfluid</v>
      </c>
      <c r="U2995">
        <v>35</v>
      </c>
      <c r="V2995" t="str">
        <v>20 Morrison RoadSuite 781</v>
      </c>
      <c r="W2995">
        <v>7264</v>
      </c>
      <c r="X2995" t="str">
        <v>Claudiaview</v>
      </c>
      <c r="Y2995" t="str">
        <v>Western Australia</v>
      </c>
      <c r="Z2995" t="str">
        <v>Australia</v>
      </c>
      <c r="AA2995">
        <v>8</v>
      </c>
      <c r="AB2995" s="3" t="str">
        <f t="shared" si="93"/>
        <v>10 to 20</v>
      </c>
      <c r="AM2995" s="6">
        <v>107</v>
      </c>
      <c r="AN2995" s="6" t="s">
        <v>1377</v>
      </c>
    </row>
    <row r="2996" spans="1:40" x14ac:dyDescent="0.25">
      <c r="A2996">
        <v>2994</v>
      </c>
      <c r="B2996">
        <v>599</v>
      </c>
      <c r="C2996">
        <v>630</v>
      </c>
      <c r="D2996">
        <v>93</v>
      </c>
      <c r="E2996">
        <v>2</v>
      </c>
      <c r="F2996">
        <v>186</v>
      </c>
      <c r="G2996">
        <v>1</v>
      </c>
      <c r="H2996" t="str">
        <f>VLOOKUP($C2996,'Raw-products'!$A$2:$H$1261,MATCH(H$1,'Raw-products'!$A$1:$H$1,0))</f>
        <v>Jacket</v>
      </c>
      <c r="I2996" t="str">
        <f>VLOOKUP($C2996,'Raw-products'!$A$2:$H$1261,MATCH(I$1,'Raw-products'!$A$1:$H$1,0))</f>
        <v>Coach</v>
      </c>
      <c r="J2996" t="str">
        <f>VLOOKUP($C2996,'Raw-products'!$A$2:$H$1261,MATCH(J$1,'Raw-products'!$A$1:$H$1,0))</f>
        <v>XS</v>
      </c>
      <c r="K2996" t="str">
        <f>VLOOKUP($C2996,'Raw-products'!$A$2:$H$1261,MATCH(K$1,'Raw-products'!$A$1:$H$1,0))</f>
        <v>red</v>
      </c>
      <c r="L2996">
        <f>VLOOKUP($C2996,'Raw-products'!$A$2:$H$1261,MATCH(L$1,'Raw-products'!$A$1:$H$1,0))</f>
        <v>115</v>
      </c>
      <c r="M2996">
        <f>VLOOKUP($C2996,'Raw-products'!$A$2:$H$1261,MATCH(M$1,'Raw-products'!$A$1:$H$1,0))</f>
        <v>71</v>
      </c>
      <c r="N2996" s="5">
        <f t="shared" si="92"/>
        <v>8165</v>
      </c>
      <c r="O2996" cm="1">
        <f t="array" ref="O2996:R2996">_xlfn.XLOOKUP($B2996,'Raw -orders'!$A:$A,'Raw -orders'!$B:$E)</f>
        <v>308</v>
      </c>
      <c r="P2996">
        <v>47972</v>
      </c>
      <c r="Q2996" s="1">
        <v>44462</v>
      </c>
      <c r="R2996" s="1">
        <v>44486</v>
      </c>
      <c r="S2996" t="str" cm="1">
        <f t="array" ref="S2996:Z2996">_xlfn.XLOOKUP($O2996,'Raw - customers'!$A:$A,'Raw - customers'!$B:$I)</f>
        <v>Zeb Shipton</v>
      </c>
      <c r="T2996" t="str">
        <v>Genderfluid</v>
      </c>
      <c r="U2996">
        <v>70</v>
      </c>
      <c r="V2996" t="str">
        <v>970 Khan RidgeApt. 056</v>
      </c>
      <c r="W2996">
        <v>4335</v>
      </c>
      <c r="X2996" t="str">
        <v>West Madison</v>
      </c>
      <c r="Y2996" t="str">
        <v>Northern Territory</v>
      </c>
      <c r="Z2996" t="str">
        <v>Australia</v>
      </c>
      <c r="AA2996">
        <v>9</v>
      </c>
      <c r="AB2996" s="3" t="str">
        <f t="shared" si="93"/>
        <v>20 to 30</v>
      </c>
      <c r="AM2996" s="6">
        <v>308</v>
      </c>
      <c r="AN2996" s="6" t="s">
        <v>1339</v>
      </c>
    </row>
    <row r="2997" spans="1:40" x14ac:dyDescent="0.25">
      <c r="A2997">
        <v>2995</v>
      </c>
      <c r="B2997">
        <v>599</v>
      </c>
      <c r="C2997">
        <v>28</v>
      </c>
      <c r="D2997">
        <v>96</v>
      </c>
      <c r="E2997">
        <v>3</v>
      </c>
      <c r="F2997">
        <v>288</v>
      </c>
      <c r="G2997">
        <v>1</v>
      </c>
      <c r="H2997" t="str">
        <f>VLOOKUP($C2997,'Raw-products'!$A$2:$H$1261,MATCH(H$1,'Raw-products'!$A$1:$H$1,0))</f>
        <v>Shirt</v>
      </c>
      <c r="I2997" t="str">
        <f>VLOOKUP($C2997,'Raw-products'!$A$2:$H$1261,MATCH(I$1,'Raw-products'!$A$1:$H$1,0))</f>
        <v>Oxford Cloth</v>
      </c>
      <c r="J2997" t="str">
        <f>VLOOKUP($C2997,'Raw-products'!$A$2:$H$1261,MATCH(J$1,'Raw-products'!$A$1:$H$1,0))</f>
        <v>L</v>
      </c>
      <c r="K2997" t="str">
        <f>VLOOKUP($C2997,'Raw-products'!$A$2:$H$1261,MATCH(K$1,'Raw-products'!$A$1:$H$1,0))</f>
        <v>indigo</v>
      </c>
      <c r="L2997">
        <f>VLOOKUP($C2997,'Raw-products'!$A$2:$H$1261,MATCH(L$1,'Raw-products'!$A$1:$H$1,0))</f>
        <v>114</v>
      </c>
      <c r="M2997">
        <f>VLOOKUP($C2997,'Raw-products'!$A$2:$H$1261,MATCH(M$1,'Raw-products'!$A$1:$H$1,0))</f>
        <v>70</v>
      </c>
      <c r="N2997" s="5">
        <f t="shared" si="92"/>
        <v>7980</v>
      </c>
      <c r="O2997" cm="1">
        <f t="array" ref="O2997:R2997">_xlfn.XLOOKUP($B2997,'Raw -orders'!$A:$A,'Raw -orders'!$B:$E)</f>
        <v>308</v>
      </c>
      <c r="P2997">
        <v>47972</v>
      </c>
      <c r="Q2997" s="1">
        <v>44462</v>
      </c>
      <c r="R2997" s="1">
        <v>44486</v>
      </c>
      <c r="S2997" t="str" cm="1">
        <f t="array" ref="S2997:Z2997">_xlfn.XLOOKUP($O2997,'Raw - customers'!$A:$A,'Raw - customers'!$B:$I)</f>
        <v>Zeb Shipton</v>
      </c>
      <c r="T2997" t="str">
        <v>Genderfluid</v>
      </c>
      <c r="U2997">
        <v>70</v>
      </c>
      <c r="V2997" t="str">
        <v>970 Khan RidgeApt. 056</v>
      </c>
      <c r="W2997">
        <v>4335</v>
      </c>
      <c r="X2997" t="str">
        <v>West Madison</v>
      </c>
      <c r="Y2997" t="str">
        <v>Northern Territory</v>
      </c>
      <c r="Z2997" t="str">
        <v>Australia</v>
      </c>
      <c r="AA2997">
        <v>9</v>
      </c>
      <c r="AB2997" s="3" t="str">
        <f t="shared" si="93"/>
        <v>20 to 30</v>
      </c>
      <c r="AM2997" s="6">
        <v>308</v>
      </c>
      <c r="AN2997" s="6" t="s">
        <v>1339</v>
      </c>
    </row>
    <row r="2998" spans="1:40" x14ac:dyDescent="0.25">
      <c r="A2998">
        <v>2996</v>
      </c>
      <c r="B2998">
        <v>599</v>
      </c>
      <c r="C2998">
        <v>1038</v>
      </c>
      <c r="D2998">
        <v>90</v>
      </c>
      <c r="E2998">
        <v>3</v>
      </c>
      <c r="F2998">
        <v>270</v>
      </c>
      <c r="G2998">
        <v>1</v>
      </c>
      <c r="H2998" t="str">
        <f>VLOOKUP($C2998,'Raw-products'!$A$2:$H$1261,MATCH(H$1,'Raw-products'!$A$1:$H$1,0))</f>
        <v>Trousers</v>
      </c>
      <c r="I2998" t="str">
        <f>VLOOKUP($C2998,'Raw-products'!$A$2:$H$1261,MATCH(I$1,'Raw-products'!$A$1:$H$1,0))</f>
        <v>Relaxed Leg</v>
      </c>
      <c r="J2998" t="str">
        <f>VLOOKUP($C2998,'Raw-products'!$A$2:$H$1261,MATCH(J$1,'Raw-products'!$A$1:$H$1,0))</f>
        <v>L</v>
      </c>
      <c r="K2998" t="str">
        <f>VLOOKUP($C2998,'Raw-products'!$A$2:$H$1261,MATCH(K$1,'Raw-products'!$A$1:$H$1,0))</f>
        <v>blue</v>
      </c>
      <c r="L2998">
        <f>VLOOKUP($C2998,'Raw-products'!$A$2:$H$1261,MATCH(L$1,'Raw-products'!$A$1:$H$1,0))</f>
        <v>95</v>
      </c>
      <c r="M2998">
        <f>VLOOKUP($C2998,'Raw-products'!$A$2:$H$1261,MATCH(M$1,'Raw-products'!$A$1:$H$1,0))</f>
        <v>61</v>
      </c>
      <c r="N2998" s="5">
        <f t="shared" si="92"/>
        <v>5795</v>
      </c>
      <c r="O2998" cm="1">
        <f t="array" ref="O2998:R2998">_xlfn.XLOOKUP($B2998,'Raw -orders'!$A:$A,'Raw -orders'!$B:$E)</f>
        <v>308</v>
      </c>
      <c r="P2998">
        <v>47972</v>
      </c>
      <c r="Q2998" s="1">
        <v>44462</v>
      </c>
      <c r="R2998" s="1">
        <v>44486</v>
      </c>
      <c r="S2998" t="str" cm="1">
        <f t="array" ref="S2998:Z2998">_xlfn.XLOOKUP($O2998,'Raw - customers'!$A:$A,'Raw - customers'!$B:$I)</f>
        <v>Zeb Shipton</v>
      </c>
      <c r="T2998" t="str">
        <v>Genderfluid</v>
      </c>
      <c r="U2998">
        <v>70</v>
      </c>
      <c r="V2998" t="str">
        <v>970 Khan RidgeApt. 056</v>
      </c>
      <c r="W2998">
        <v>4335</v>
      </c>
      <c r="X2998" t="str">
        <v>West Madison</v>
      </c>
      <c r="Y2998" t="str">
        <v>Northern Territory</v>
      </c>
      <c r="Z2998" t="str">
        <v>Australia</v>
      </c>
      <c r="AA2998">
        <v>9</v>
      </c>
      <c r="AB2998" s="3" t="str">
        <f t="shared" si="93"/>
        <v>20 to 30</v>
      </c>
      <c r="AM2998" s="6">
        <v>308</v>
      </c>
      <c r="AN2998" s="6" t="s">
        <v>1339</v>
      </c>
    </row>
    <row r="2999" spans="1:40" x14ac:dyDescent="0.25">
      <c r="A2999">
        <v>2997</v>
      </c>
      <c r="B2999">
        <v>599</v>
      </c>
      <c r="C2999">
        <v>1106</v>
      </c>
      <c r="D2999">
        <v>115</v>
      </c>
      <c r="E2999">
        <v>1</v>
      </c>
      <c r="F2999">
        <v>115</v>
      </c>
      <c r="G2999">
        <v>1</v>
      </c>
      <c r="H2999" t="str">
        <f>VLOOKUP($C2999,'Raw-products'!$A$2:$H$1261,MATCH(H$1,'Raw-products'!$A$1:$H$1,0))</f>
        <v>Trousers</v>
      </c>
      <c r="I2999" t="str">
        <f>VLOOKUP($C2999,'Raw-products'!$A$2:$H$1261,MATCH(I$1,'Raw-products'!$A$1:$H$1,0))</f>
        <v>Cropped</v>
      </c>
      <c r="J2999" t="str">
        <f>VLOOKUP($C2999,'Raw-products'!$A$2:$H$1261,MATCH(J$1,'Raw-products'!$A$1:$H$1,0))</f>
        <v>S</v>
      </c>
      <c r="K2999" t="str">
        <f>VLOOKUP($C2999,'Raw-products'!$A$2:$H$1261,MATCH(K$1,'Raw-products'!$A$1:$H$1,0))</f>
        <v>blue</v>
      </c>
      <c r="L2999">
        <f>VLOOKUP($C2999,'Raw-products'!$A$2:$H$1261,MATCH(L$1,'Raw-products'!$A$1:$H$1,0))</f>
        <v>99</v>
      </c>
      <c r="M2999">
        <f>VLOOKUP($C2999,'Raw-products'!$A$2:$H$1261,MATCH(M$1,'Raw-products'!$A$1:$H$1,0))</f>
        <v>62</v>
      </c>
      <c r="N2999" s="5">
        <f t="shared" si="92"/>
        <v>6138</v>
      </c>
      <c r="O2999" cm="1">
        <f t="array" ref="O2999:R2999">_xlfn.XLOOKUP($B2999,'Raw -orders'!$A:$A,'Raw -orders'!$B:$E)</f>
        <v>308</v>
      </c>
      <c r="P2999">
        <v>47972</v>
      </c>
      <c r="Q2999" s="1">
        <v>44462</v>
      </c>
      <c r="R2999" s="1">
        <v>44486</v>
      </c>
      <c r="S2999" t="str" cm="1">
        <f t="array" ref="S2999:Z2999">_xlfn.XLOOKUP($O2999,'Raw - customers'!$A:$A,'Raw - customers'!$B:$I)</f>
        <v>Zeb Shipton</v>
      </c>
      <c r="T2999" t="str">
        <v>Genderfluid</v>
      </c>
      <c r="U2999">
        <v>70</v>
      </c>
      <c r="V2999" t="str">
        <v>970 Khan RidgeApt. 056</v>
      </c>
      <c r="W2999">
        <v>4335</v>
      </c>
      <c r="X2999" t="str">
        <v>West Madison</v>
      </c>
      <c r="Y2999" t="str">
        <v>Northern Territory</v>
      </c>
      <c r="Z2999" t="str">
        <v>Australia</v>
      </c>
      <c r="AA2999">
        <v>9</v>
      </c>
      <c r="AB2999" s="3" t="str">
        <f t="shared" si="93"/>
        <v>20 to 30</v>
      </c>
      <c r="AM2999" s="6">
        <v>308</v>
      </c>
      <c r="AN2999" s="6" t="s">
        <v>1339</v>
      </c>
    </row>
    <row r="3000" spans="1:40" x14ac:dyDescent="0.25">
      <c r="A3000">
        <v>2998</v>
      </c>
      <c r="B3000">
        <v>599</v>
      </c>
      <c r="C3000">
        <v>986</v>
      </c>
      <c r="D3000">
        <v>106</v>
      </c>
      <c r="E3000">
        <v>1</v>
      </c>
      <c r="F3000">
        <v>106</v>
      </c>
      <c r="G3000">
        <v>1</v>
      </c>
      <c r="H3000" t="str">
        <f>VLOOKUP($C3000,'Raw-products'!$A$2:$H$1261,MATCH(H$1,'Raw-products'!$A$1:$H$1,0))</f>
        <v>Trousers</v>
      </c>
      <c r="I3000" t="str">
        <f>VLOOKUP($C3000,'Raw-products'!$A$2:$H$1261,MATCH(I$1,'Raw-products'!$A$1:$H$1,0))</f>
        <v>Wool</v>
      </c>
      <c r="J3000" t="str">
        <f>VLOOKUP($C3000,'Raw-products'!$A$2:$H$1261,MATCH(J$1,'Raw-products'!$A$1:$H$1,0))</f>
        <v>S</v>
      </c>
      <c r="K3000" t="str">
        <f>VLOOKUP($C3000,'Raw-products'!$A$2:$H$1261,MATCH(K$1,'Raw-products'!$A$1:$H$1,0))</f>
        <v>orange</v>
      </c>
      <c r="L3000">
        <f>VLOOKUP($C3000,'Raw-products'!$A$2:$H$1261,MATCH(L$1,'Raw-products'!$A$1:$H$1,0))</f>
        <v>111</v>
      </c>
      <c r="M3000">
        <f>VLOOKUP($C3000,'Raw-products'!$A$2:$H$1261,MATCH(M$1,'Raw-products'!$A$1:$H$1,0))</f>
        <v>59</v>
      </c>
      <c r="N3000" s="5">
        <f t="shared" si="92"/>
        <v>6549</v>
      </c>
      <c r="O3000" cm="1">
        <f t="array" ref="O3000:R3000">_xlfn.XLOOKUP($B3000,'Raw -orders'!$A:$A,'Raw -orders'!$B:$E)</f>
        <v>308</v>
      </c>
      <c r="P3000">
        <v>47972</v>
      </c>
      <c r="Q3000" s="1">
        <v>44462</v>
      </c>
      <c r="R3000" s="1">
        <v>44486</v>
      </c>
      <c r="S3000" t="str" cm="1">
        <f t="array" ref="S3000:Z3000">_xlfn.XLOOKUP($O3000,'Raw - customers'!$A:$A,'Raw - customers'!$B:$I)</f>
        <v>Zeb Shipton</v>
      </c>
      <c r="T3000" t="str">
        <v>Genderfluid</v>
      </c>
      <c r="U3000">
        <v>70</v>
      </c>
      <c r="V3000" t="str">
        <v>970 Khan RidgeApt. 056</v>
      </c>
      <c r="W3000">
        <v>4335</v>
      </c>
      <c r="X3000" t="str">
        <v>West Madison</v>
      </c>
      <c r="Y3000" t="str">
        <v>Northern Territory</v>
      </c>
      <c r="Z3000" t="str">
        <v>Australia</v>
      </c>
      <c r="AA3000">
        <v>9</v>
      </c>
      <c r="AB3000" s="3" t="str">
        <f t="shared" si="93"/>
        <v>20 to 30</v>
      </c>
      <c r="AM3000" s="6">
        <v>308</v>
      </c>
      <c r="AN3000" s="6" t="s">
        <v>1339</v>
      </c>
    </row>
    <row r="3001" spans="1:40" x14ac:dyDescent="0.25">
      <c r="A3001">
        <v>2999</v>
      </c>
      <c r="B3001">
        <v>600</v>
      </c>
      <c r="C3001">
        <v>1093</v>
      </c>
      <c r="D3001">
        <v>115</v>
      </c>
      <c r="E3001">
        <v>1</v>
      </c>
      <c r="F3001">
        <v>115</v>
      </c>
      <c r="G3001">
        <v>1</v>
      </c>
      <c r="H3001" t="str">
        <f>VLOOKUP($C3001,'Raw-products'!$A$2:$H$1261,MATCH(H$1,'Raw-products'!$A$1:$H$1,0))</f>
        <v>Trousers</v>
      </c>
      <c r="I3001" t="str">
        <f>VLOOKUP($C3001,'Raw-products'!$A$2:$H$1261,MATCH(I$1,'Raw-products'!$A$1:$H$1,0))</f>
        <v>Cropped</v>
      </c>
      <c r="J3001" t="str">
        <f>VLOOKUP($C3001,'Raw-products'!$A$2:$H$1261,MATCH(J$1,'Raw-products'!$A$1:$H$1,0))</f>
        <v>L</v>
      </c>
      <c r="K3001" t="str">
        <f>VLOOKUP($C3001,'Raw-products'!$A$2:$H$1261,MATCH(K$1,'Raw-products'!$A$1:$H$1,0))</f>
        <v>orange</v>
      </c>
      <c r="L3001">
        <f>VLOOKUP($C3001,'Raw-products'!$A$2:$H$1261,MATCH(L$1,'Raw-products'!$A$1:$H$1,0))</f>
        <v>99</v>
      </c>
      <c r="M3001">
        <f>VLOOKUP($C3001,'Raw-products'!$A$2:$H$1261,MATCH(M$1,'Raw-products'!$A$1:$H$1,0))</f>
        <v>79</v>
      </c>
      <c r="N3001" s="5">
        <f t="shared" si="92"/>
        <v>7821</v>
      </c>
      <c r="O3001" cm="1">
        <f t="array" ref="O3001:R3001">_xlfn.XLOOKUP($B3001,'Raw -orders'!$A:$A,'Raw -orders'!$B:$E)</f>
        <v>921</v>
      </c>
      <c r="P3001">
        <v>19484</v>
      </c>
      <c r="Q3001" s="1">
        <v>44454</v>
      </c>
      <c r="R3001" s="1">
        <v>44455</v>
      </c>
      <c r="S3001" t="str" cm="1">
        <f t="array" ref="S3001:Z3001">_xlfn.XLOOKUP($O3001,'Raw - customers'!$A:$A,'Raw - customers'!$B:$I)</f>
        <v>Cindi Mccague</v>
      </c>
      <c r="T3001" t="str">
        <v>Polygender</v>
      </c>
      <c r="U3001">
        <v>73</v>
      </c>
      <c r="V3001" t="str">
        <v>1189 Hettinger SummitSuite 723</v>
      </c>
      <c r="W3001">
        <v>1758</v>
      </c>
      <c r="X3001" t="str">
        <v>Port Zoeborough</v>
      </c>
      <c r="Y3001" t="str">
        <v>Australian Capital Territory</v>
      </c>
      <c r="Z3001" t="str">
        <v>Australia</v>
      </c>
      <c r="AA3001">
        <v>9</v>
      </c>
      <c r="AB3001" s="3" t="str">
        <f t="shared" si="93"/>
        <v>0 to 10</v>
      </c>
      <c r="AM3001" s="6">
        <v>921</v>
      </c>
      <c r="AN3001" s="6" t="s">
        <v>1350</v>
      </c>
    </row>
    <row r="3002" spans="1:40" x14ac:dyDescent="0.25">
      <c r="A3002">
        <v>3000</v>
      </c>
      <c r="B3002">
        <v>600</v>
      </c>
      <c r="C3002">
        <v>151</v>
      </c>
      <c r="D3002">
        <v>91</v>
      </c>
      <c r="E3002">
        <v>2</v>
      </c>
      <c r="F3002">
        <v>182</v>
      </c>
      <c r="G3002">
        <v>1</v>
      </c>
      <c r="H3002" t="str">
        <f>VLOOKUP($C3002,'Raw-products'!$A$2:$H$1261,MATCH(H$1,'Raw-products'!$A$1:$H$1,0))</f>
        <v>Shirt</v>
      </c>
      <c r="I3002" t="str">
        <f>VLOOKUP($C3002,'Raw-products'!$A$2:$H$1261,MATCH(I$1,'Raw-products'!$A$1:$H$1,0))</f>
        <v>Linen</v>
      </c>
      <c r="J3002" t="str">
        <f>VLOOKUP($C3002,'Raw-products'!$A$2:$H$1261,MATCH(J$1,'Raw-products'!$A$1:$H$1,0))</f>
        <v>S</v>
      </c>
      <c r="K3002" t="str">
        <f>VLOOKUP($C3002,'Raw-products'!$A$2:$H$1261,MATCH(K$1,'Raw-products'!$A$1:$H$1,0))</f>
        <v>yellow</v>
      </c>
      <c r="L3002">
        <f>VLOOKUP($C3002,'Raw-products'!$A$2:$H$1261,MATCH(L$1,'Raw-products'!$A$1:$H$1,0))</f>
        <v>116</v>
      </c>
      <c r="M3002">
        <f>VLOOKUP($C3002,'Raw-products'!$A$2:$H$1261,MATCH(M$1,'Raw-products'!$A$1:$H$1,0))</f>
        <v>60</v>
      </c>
      <c r="N3002" s="5">
        <f t="shared" si="92"/>
        <v>6960</v>
      </c>
      <c r="O3002" cm="1">
        <f t="array" ref="O3002:R3002">_xlfn.XLOOKUP($B3002,'Raw -orders'!$A:$A,'Raw -orders'!$B:$E)</f>
        <v>921</v>
      </c>
      <c r="P3002">
        <v>19484</v>
      </c>
      <c r="Q3002" s="1">
        <v>44454</v>
      </c>
      <c r="R3002" s="1">
        <v>44455</v>
      </c>
      <c r="S3002" t="str" cm="1">
        <f t="array" ref="S3002:Z3002">_xlfn.XLOOKUP($O3002,'Raw - customers'!$A:$A,'Raw - customers'!$B:$I)</f>
        <v>Cindi Mccague</v>
      </c>
      <c r="T3002" t="str">
        <v>Polygender</v>
      </c>
      <c r="U3002">
        <v>73</v>
      </c>
      <c r="V3002" t="str">
        <v>1189 Hettinger SummitSuite 723</v>
      </c>
      <c r="W3002">
        <v>1758</v>
      </c>
      <c r="X3002" t="str">
        <v>Port Zoeborough</v>
      </c>
      <c r="Y3002" t="str">
        <v>Australian Capital Territory</v>
      </c>
      <c r="Z3002" t="str">
        <v>Australia</v>
      </c>
      <c r="AA3002">
        <v>9</v>
      </c>
      <c r="AB3002" s="3" t="str">
        <f t="shared" si="93"/>
        <v>0 to 10</v>
      </c>
      <c r="AM3002" s="6">
        <v>921</v>
      </c>
      <c r="AN3002" s="6" t="s">
        <v>1350</v>
      </c>
    </row>
    <row r="3003" spans="1:40" x14ac:dyDescent="0.25">
      <c r="A3003">
        <v>3001</v>
      </c>
      <c r="B3003">
        <v>600</v>
      </c>
      <c r="C3003">
        <v>749</v>
      </c>
      <c r="D3003">
        <v>109</v>
      </c>
      <c r="E3003">
        <v>3</v>
      </c>
      <c r="F3003">
        <v>327</v>
      </c>
      <c r="G3003">
        <v>1</v>
      </c>
      <c r="H3003" t="str">
        <f>VLOOKUP($C3003,'Raw-products'!$A$2:$H$1261,MATCH(H$1,'Raw-products'!$A$1:$H$1,0))</f>
        <v>Jacket</v>
      </c>
      <c r="I3003" t="str">
        <f>VLOOKUP($C3003,'Raw-products'!$A$2:$H$1261,MATCH(I$1,'Raw-products'!$A$1:$H$1,0))</f>
        <v>Peacoat</v>
      </c>
      <c r="J3003" t="str">
        <f>VLOOKUP($C3003,'Raw-products'!$A$2:$H$1261,MATCH(J$1,'Raw-products'!$A$1:$H$1,0))</f>
        <v>XL</v>
      </c>
      <c r="K3003" t="str">
        <f>VLOOKUP($C3003,'Raw-products'!$A$2:$H$1261,MATCH(K$1,'Raw-products'!$A$1:$H$1,0))</f>
        <v>yellow</v>
      </c>
      <c r="L3003">
        <f>VLOOKUP($C3003,'Raw-products'!$A$2:$H$1261,MATCH(L$1,'Raw-products'!$A$1:$H$1,0))</f>
        <v>102</v>
      </c>
      <c r="M3003">
        <f>VLOOKUP($C3003,'Raw-products'!$A$2:$H$1261,MATCH(M$1,'Raw-products'!$A$1:$H$1,0))</f>
        <v>53</v>
      </c>
      <c r="N3003" s="5">
        <f t="shared" si="92"/>
        <v>5406</v>
      </c>
      <c r="O3003" cm="1">
        <f t="array" ref="O3003:R3003">_xlfn.XLOOKUP($B3003,'Raw -orders'!$A:$A,'Raw -orders'!$B:$E)</f>
        <v>921</v>
      </c>
      <c r="P3003">
        <v>19484</v>
      </c>
      <c r="Q3003" s="1">
        <v>44454</v>
      </c>
      <c r="R3003" s="1">
        <v>44455</v>
      </c>
      <c r="S3003" t="str" cm="1">
        <f t="array" ref="S3003:Z3003">_xlfn.XLOOKUP($O3003,'Raw - customers'!$A:$A,'Raw - customers'!$B:$I)</f>
        <v>Cindi Mccague</v>
      </c>
      <c r="T3003" t="str">
        <v>Polygender</v>
      </c>
      <c r="U3003">
        <v>73</v>
      </c>
      <c r="V3003" t="str">
        <v>1189 Hettinger SummitSuite 723</v>
      </c>
      <c r="W3003">
        <v>1758</v>
      </c>
      <c r="X3003" t="str">
        <v>Port Zoeborough</v>
      </c>
      <c r="Y3003" t="str">
        <v>Australian Capital Territory</v>
      </c>
      <c r="Z3003" t="str">
        <v>Australia</v>
      </c>
      <c r="AA3003">
        <v>9</v>
      </c>
      <c r="AB3003" s="3" t="str">
        <f t="shared" si="93"/>
        <v>0 to 10</v>
      </c>
      <c r="AM3003" s="6">
        <v>921</v>
      </c>
      <c r="AN3003" s="6" t="s">
        <v>1350</v>
      </c>
    </row>
    <row r="3004" spans="1:40" x14ac:dyDescent="0.25">
      <c r="A3004">
        <v>3002</v>
      </c>
      <c r="B3004">
        <v>601</v>
      </c>
      <c r="C3004">
        <v>971</v>
      </c>
      <c r="D3004">
        <v>97</v>
      </c>
      <c r="E3004">
        <v>2</v>
      </c>
      <c r="F3004">
        <v>194</v>
      </c>
      <c r="G3004">
        <v>1</v>
      </c>
      <c r="H3004" t="str">
        <f>VLOOKUP($C3004,'Raw-products'!$A$2:$H$1261,MATCH(H$1,'Raw-products'!$A$1:$H$1,0))</f>
        <v>Trousers</v>
      </c>
      <c r="I3004" t="str">
        <f>VLOOKUP($C3004,'Raw-products'!$A$2:$H$1261,MATCH(I$1,'Raw-products'!$A$1:$H$1,0))</f>
        <v>Slim-Fit</v>
      </c>
      <c r="J3004" t="str">
        <f>VLOOKUP($C3004,'Raw-products'!$A$2:$H$1261,MATCH(J$1,'Raw-products'!$A$1:$H$1,0))</f>
        <v>S</v>
      </c>
      <c r="K3004" t="str">
        <f>VLOOKUP($C3004,'Raw-products'!$A$2:$H$1261,MATCH(K$1,'Raw-products'!$A$1:$H$1,0))</f>
        <v>indigo</v>
      </c>
      <c r="L3004">
        <f>VLOOKUP($C3004,'Raw-products'!$A$2:$H$1261,MATCH(L$1,'Raw-products'!$A$1:$H$1,0))</f>
        <v>119</v>
      </c>
      <c r="M3004">
        <f>VLOOKUP($C3004,'Raw-products'!$A$2:$H$1261,MATCH(M$1,'Raw-products'!$A$1:$H$1,0))</f>
        <v>41</v>
      </c>
      <c r="N3004" s="5">
        <f t="shared" si="92"/>
        <v>4879</v>
      </c>
      <c r="O3004" cm="1">
        <f t="array" ref="O3004:R3004">_xlfn.XLOOKUP($B3004,'Raw -orders'!$A:$A,'Raw -orders'!$B:$E)</f>
        <v>916</v>
      </c>
      <c r="P3004">
        <v>24064</v>
      </c>
      <c r="Q3004" s="1">
        <v>44360</v>
      </c>
      <c r="R3004" s="1">
        <v>44375</v>
      </c>
      <c r="S3004" t="str" cm="1">
        <f t="array" ref="S3004:Z3004">_xlfn.XLOOKUP($O3004,'Raw - customers'!$A:$A,'Raw - customers'!$B:$I)</f>
        <v>Gabriella Nutman</v>
      </c>
      <c r="T3004" t="str">
        <v>Polygender</v>
      </c>
      <c r="U3004">
        <v>24</v>
      </c>
      <c r="V3004" t="str">
        <v>06 Leah RoadSuite 691</v>
      </c>
      <c r="W3004">
        <v>4485</v>
      </c>
      <c r="X3004" t="str">
        <v>West Benjaminberg</v>
      </c>
      <c r="Y3004" t="str">
        <v>Australian Capital Territory</v>
      </c>
      <c r="Z3004" t="str">
        <v>Australia</v>
      </c>
      <c r="AA3004">
        <v>6</v>
      </c>
      <c r="AB3004" s="3" t="str">
        <f t="shared" si="93"/>
        <v>10 to 20</v>
      </c>
      <c r="AM3004" s="6">
        <v>916</v>
      </c>
      <c r="AN3004" s="6" t="s">
        <v>1350</v>
      </c>
    </row>
    <row r="3005" spans="1:40" x14ac:dyDescent="0.25">
      <c r="A3005">
        <v>3003</v>
      </c>
      <c r="B3005">
        <v>601</v>
      </c>
      <c r="C3005">
        <v>278</v>
      </c>
      <c r="D3005">
        <v>95</v>
      </c>
      <c r="E3005">
        <v>1</v>
      </c>
      <c r="F3005">
        <v>95</v>
      </c>
      <c r="G3005">
        <v>1</v>
      </c>
      <c r="H3005" t="str">
        <f>VLOOKUP($C3005,'Raw-products'!$A$2:$H$1261,MATCH(H$1,'Raw-products'!$A$1:$H$1,0))</f>
        <v>Shirt</v>
      </c>
      <c r="I3005" t="str">
        <f>VLOOKUP($C3005,'Raw-products'!$A$2:$H$1261,MATCH(I$1,'Raw-products'!$A$1:$H$1,0))</f>
        <v>Polo</v>
      </c>
      <c r="J3005" t="str">
        <f>VLOOKUP($C3005,'Raw-products'!$A$2:$H$1261,MATCH(J$1,'Raw-products'!$A$1:$H$1,0))</f>
        <v>L</v>
      </c>
      <c r="K3005" t="str">
        <f>VLOOKUP($C3005,'Raw-products'!$A$2:$H$1261,MATCH(K$1,'Raw-products'!$A$1:$H$1,0))</f>
        <v>violet</v>
      </c>
      <c r="L3005">
        <f>VLOOKUP($C3005,'Raw-products'!$A$2:$H$1261,MATCH(L$1,'Raw-products'!$A$1:$H$1,0))</f>
        <v>117</v>
      </c>
      <c r="M3005">
        <f>VLOOKUP($C3005,'Raw-products'!$A$2:$H$1261,MATCH(M$1,'Raw-products'!$A$1:$H$1,0))</f>
        <v>76</v>
      </c>
      <c r="N3005" s="5">
        <f t="shared" si="92"/>
        <v>8892</v>
      </c>
      <c r="O3005" cm="1">
        <f t="array" ref="O3005:R3005">_xlfn.XLOOKUP($B3005,'Raw -orders'!$A:$A,'Raw -orders'!$B:$E)</f>
        <v>916</v>
      </c>
      <c r="P3005">
        <v>24064</v>
      </c>
      <c r="Q3005" s="1">
        <v>44360</v>
      </c>
      <c r="R3005" s="1">
        <v>44375</v>
      </c>
      <c r="S3005" t="str" cm="1">
        <f t="array" ref="S3005:Z3005">_xlfn.XLOOKUP($O3005,'Raw - customers'!$A:$A,'Raw - customers'!$B:$I)</f>
        <v>Gabriella Nutman</v>
      </c>
      <c r="T3005" t="str">
        <v>Polygender</v>
      </c>
      <c r="U3005">
        <v>24</v>
      </c>
      <c r="V3005" t="str">
        <v>06 Leah RoadSuite 691</v>
      </c>
      <c r="W3005">
        <v>4485</v>
      </c>
      <c r="X3005" t="str">
        <v>West Benjaminberg</v>
      </c>
      <c r="Y3005" t="str">
        <v>Australian Capital Territory</v>
      </c>
      <c r="Z3005" t="str">
        <v>Australia</v>
      </c>
      <c r="AA3005">
        <v>6</v>
      </c>
      <c r="AB3005" s="3" t="str">
        <f t="shared" si="93"/>
        <v>10 to 20</v>
      </c>
      <c r="AM3005" s="6">
        <v>916</v>
      </c>
      <c r="AN3005" s="6" t="s">
        <v>1350</v>
      </c>
    </row>
    <row r="3006" spans="1:40" x14ac:dyDescent="0.25">
      <c r="A3006">
        <v>3004</v>
      </c>
      <c r="B3006">
        <v>601</v>
      </c>
      <c r="C3006">
        <v>681</v>
      </c>
      <c r="D3006">
        <v>113</v>
      </c>
      <c r="E3006">
        <v>3</v>
      </c>
      <c r="F3006">
        <v>339</v>
      </c>
      <c r="G3006">
        <v>1</v>
      </c>
      <c r="H3006" t="str">
        <f>VLOOKUP($C3006,'Raw-products'!$A$2:$H$1261,MATCH(H$1,'Raw-products'!$A$1:$H$1,0))</f>
        <v>Jacket</v>
      </c>
      <c r="I3006" t="str">
        <f>VLOOKUP($C3006,'Raw-products'!$A$2:$H$1261,MATCH(I$1,'Raw-products'!$A$1:$H$1,0))</f>
        <v>Parka</v>
      </c>
      <c r="J3006" t="str">
        <f>VLOOKUP($C3006,'Raw-products'!$A$2:$H$1261,MATCH(J$1,'Raw-products'!$A$1:$H$1,0))</f>
        <v>S</v>
      </c>
      <c r="K3006" t="str">
        <f>VLOOKUP($C3006,'Raw-products'!$A$2:$H$1261,MATCH(K$1,'Raw-products'!$A$1:$H$1,0))</f>
        <v>green</v>
      </c>
      <c r="L3006">
        <f>VLOOKUP($C3006,'Raw-products'!$A$2:$H$1261,MATCH(L$1,'Raw-products'!$A$1:$H$1,0))</f>
        <v>119</v>
      </c>
      <c r="M3006">
        <f>VLOOKUP($C3006,'Raw-products'!$A$2:$H$1261,MATCH(M$1,'Raw-products'!$A$1:$H$1,0))</f>
        <v>62</v>
      </c>
      <c r="N3006" s="5">
        <f t="shared" si="92"/>
        <v>7378</v>
      </c>
      <c r="O3006" cm="1">
        <f t="array" ref="O3006:R3006">_xlfn.XLOOKUP($B3006,'Raw -orders'!$A:$A,'Raw -orders'!$B:$E)</f>
        <v>916</v>
      </c>
      <c r="P3006">
        <v>24064</v>
      </c>
      <c r="Q3006" s="1">
        <v>44360</v>
      </c>
      <c r="R3006" s="1">
        <v>44375</v>
      </c>
      <c r="S3006" t="str" cm="1">
        <f t="array" ref="S3006:Z3006">_xlfn.XLOOKUP($O3006,'Raw - customers'!$A:$A,'Raw - customers'!$B:$I)</f>
        <v>Gabriella Nutman</v>
      </c>
      <c r="T3006" t="str">
        <v>Polygender</v>
      </c>
      <c r="U3006">
        <v>24</v>
      </c>
      <c r="V3006" t="str">
        <v>06 Leah RoadSuite 691</v>
      </c>
      <c r="W3006">
        <v>4485</v>
      </c>
      <c r="X3006" t="str">
        <v>West Benjaminberg</v>
      </c>
      <c r="Y3006" t="str">
        <v>Australian Capital Territory</v>
      </c>
      <c r="Z3006" t="str">
        <v>Australia</v>
      </c>
      <c r="AA3006">
        <v>6</v>
      </c>
      <c r="AB3006" s="3" t="str">
        <f t="shared" si="93"/>
        <v>10 to 20</v>
      </c>
      <c r="AM3006" s="6">
        <v>916</v>
      </c>
      <c r="AN3006" s="6" t="s">
        <v>1350</v>
      </c>
    </row>
    <row r="3007" spans="1:40" x14ac:dyDescent="0.25">
      <c r="A3007">
        <v>3005</v>
      </c>
      <c r="B3007">
        <v>601</v>
      </c>
      <c r="C3007">
        <v>347</v>
      </c>
      <c r="D3007">
        <v>109</v>
      </c>
      <c r="E3007">
        <v>2</v>
      </c>
      <c r="F3007">
        <v>218</v>
      </c>
      <c r="G3007">
        <v>1</v>
      </c>
      <c r="H3007" t="str">
        <f>VLOOKUP($C3007,'Raw-products'!$A$2:$H$1261,MATCH(H$1,'Raw-products'!$A$1:$H$1,0))</f>
        <v>Shirt</v>
      </c>
      <c r="I3007" t="str">
        <f>VLOOKUP($C3007,'Raw-products'!$A$2:$H$1261,MATCH(I$1,'Raw-products'!$A$1:$H$1,0))</f>
        <v>Mandarin Collar</v>
      </c>
      <c r="J3007" t="str">
        <f>VLOOKUP($C3007,'Raw-products'!$A$2:$H$1261,MATCH(J$1,'Raw-products'!$A$1:$H$1,0))</f>
        <v>M</v>
      </c>
      <c r="K3007" t="str">
        <f>VLOOKUP($C3007,'Raw-products'!$A$2:$H$1261,MATCH(K$1,'Raw-products'!$A$1:$H$1,0))</f>
        <v>violet</v>
      </c>
      <c r="L3007">
        <f>VLOOKUP($C3007,'Raw-products'!$A$2:$H$1261,MATCH(L$1,'Raw-products'!$A$1:$H$1,0))</f>
        <v>108</v>
      </c>
      <c r="M3007">
        <f>VLOOKUP($C3007,'Raw-products'!$A$2:$H$1261,MATCH(M$1,'Raw-products'!$A$1:$H$1,0))</f>
        <v>76</v>
      </c>
      <c r="N3007" s="5">
        <f t="shared" si="92"/>
        <v>8208</v>
      </c>
      <c r="O3007" cm="1">
        <f t="array" ref="O3007:R3007">_xlfn.XLOOKUP($B3007,'Raw -orders'!$A:$A,'Raw -orders'!$B:$E)</f>
        <v>916</v>
      </c>
      <c r="P3007">
        <v>24064</v>
      </c>
      <c r="Q3007" s="1">
        <v>44360</v>
      </c>
      <c r="R3007" s="1">
        <v>44375</v>
      </c>
      <c r="S3007" t="str" cm="1">
        <f t="array" ref="S3007:Z3007">_xlfn.XLOOKUP($O3007,'Raw - customers'!$A:$A,'Raw - customers'!$B:$I)</f>
        <v>Gabriella Nutman</v>
      </c>
      <c r="T3007" t="str">
        <v>Polygender</v>
      </c>
      <c r="U3007">
        <v>24</v>
      </c>
      <c r="V3007" t="str">
        <v>06 Leah RoadSuite 691</v>
      </c>
      <c r="W3007">
        <v>4485</v>
      </c>
      <c r="X3007" t="str">
        <v>West Benjaminberg</v>
      </c>
      <c r="Y3007" t="str">
        <v>Australian Capital Territory</v>
      </c>
      <c r="Z3007" t="str">
        <v>Australia</v>
      </c>
      <c r="AA3007">
        <v>6</v>
      </c>
      <c r="AB3007" s="3" t="str">
        <f t="shared" si="93"/>
        <v>10 to 20</v>
      </c>
      <c r="AM3007" s="6">
        <v>916</v>
      </c>
      <c r="AN3007" s="6" t="s">
        <v>1350</v>
      </c>
    </row>
    <row r="3008" spans="1:40" x14ac:dyDescent="0.25">
      <c r="A3008">
        <v>3006</v>
      </c>
      <c r="B3008">
        <v>601</v>
      </c>
      <c r="C3008">
        <v>518</v>
      </c>
      <c r="D3008">
        <v>102</v>
      </c>
      <c r="E3008">
        <v>3</v>
      </c>
      <c r="F3008">
        <v>306</v>
      </c>
      <c r="G3008">
        <v>1</v>
      </c>
      <c r="H3008" t="str">
        <f>VLOOKUP($C3008,'Raw-products'!$A$2:$H$1261,MATCH(H$1,'Raw-products'!$A$1:$H$1,0))</f>
        <v>Jacket</v>
      </c>
      <c r="I3008" t="str">
        <f>VLOOKUP($C3008,'Raw-products'!$A$2:$H$1261,MATCH(I$1,'Raw-products'!$A$1:$H$1,0))</f>
        <v>Windbreaker</v>
      </c>
      <c r="J3008" t="str">
        <f>VLOOKUP($C3008,'Raw-products'!$A$2:$H$1261,MATCH(J$1,'Raw-products'!$A$1:$H$1,0))</f>
        <v>L</v>
      </c>
      <c r="K3008" t="str">
        <f>VLOOKUP($C3008,'Raw-products'!$A$2:$H$1261,MATCH(K$1,'Raw-products'!$A$1:$H$1,0))</f>
        <v>indigo</v>
      </c>
      <c r="L3008">
        <f>VLOOKUP($C3008,'Raw-products'!$A$2:$H$1261,MATCH(L$1,'Raw-products'!$A$1:$H$1,0))</f>
        <v>109</v>
      </c>
      <c r="M3008">
        <f>VLOOKUP($C3008,'Raw-products'!$A$2:$H$1261,MATCH(M$1,'Raw-products'!$A$1:$H$1,0))</f>
        <v>67</v>
      </c>
      <c r="N3008" s="5">
        <f t="shared" si="92"/>
        <v>7303</v>
      </c>
      <c r="O3008" cm="1">
        <f t="array" ref="O3008:R3008">_xlfn.XLOOKUP($B3008,'Raw -orders'!$A:$A,'Raw -orders'!$B:$E)</f>
        <v>916</v>
      </c>
      <c r="P3008">
        <v>24064</v>
      </c>
      <c r="Q3008" s="1">
        <v>44360</v>
      </c>
      <c r="R3008" s="1">
        <v>44375</v>
      </c>
      <c r="S3008" t="str" cm="1">
        <f t="array" ref="S3008:Z3008">_xlfn.XLOOKUP($O3008,'Raw - customers'!$A:$A,'Raw - customers'!$B:$I)</f>
        <v>Gabriella Nutman</v>
      </c>
      <c r="T3008" t="str">
        <v>Polygender</v>
      </c>
      <c r="U3008">
        <v>24</v>
      </c>
      <c r="V3008" t="str">
        <v>06 Leah RoadSuite 691</v>
      </c>
      <c r="W3008">
        <v>4485</v>
      </c>
      <c r="X3008" t="str">
        <v>West Benjaminberg</v>
      </c>
      <c r="Y3008" t="str">
        <v>Australian Capital Territory</v>
      </c>
      <c r="Z3008" t="str">
        <v>Australia</v>
      </c>
      <c r="AA3008">
        <v>6</v>
      </c>
      <c r="AB3008" s="3" t="str">
        <f t="shared" si="93"/>
        <v>10 to 20</v>
      </c>
      <c r="AM3008" s="6">
        <v>916</v>
      </c>
      <c r="AN3008" s="6" t="s">
        <v>1350</v>
      </c>
    </row>
    <row r="3009" spans="1:40" x14ac:dyDescent="0.25">
      <c r="A3009">
        <v>3007</v>
      </c>
      <c r="B3009">
        <v>602</v>
      </c>
      <c r="C3009">
        <v>1161</v>
      </c>
      <c r="D3009">
        <v>99</v>
      </c>
      <c r="E3009">
        <v>3</v>
      </c>
      <c r="F3009">
        <v>297</v>
      </c>
      <c r="G3009">
        <v>1</v>
      </c>
      <c r="H3009" t="str">
        <f>VLOOKUP($C3009,'Raw-products'!$A$2:$H$1261,MATCH(H$1,'Raw-products'!$A$1:$H$1,0))</f>
        <v>Trousers</v>
      </c>
      <c r="I3009" t="str">
        <f>VLOOKUP($C3009,'Raw-products'!$A$2:$H$1261,MATCH(I$1,'Raw-products'!$A$1:$H$1,0))</f>
        <v>High-Waisted</v>
      </c>
      <c r="J3009" t="str">
        <f>VLOOKUP($C3009,'Raw-products'!$A$2:$H$1261,MATCH(J$1,'Raw-products'!$A$1:$H$1,0))</f>
        <v>S</v>
      </c>
      <c r="K3009" t="str">
        <f>VLOOKUP($C3009,'Raw-products'!$A$2:$H$1261,MATCH(K$1,'Raw-products'!$A$1:$H$1,0))</f>
        <v>orange</v>
      </c>
      <c r="L3009">
        <f>VLOOKUP($C3009,'Raw-products'!$A$2:$H$1261,MATCH(L$1,'Raw-products'!$A$1:$H$1,0))</f>
        <v>98</v>
      </c>
      <c r="M3009">
        <f>VLOOKUP($C3009,'Raw-products'!$A$2:$H$1261,MATCH(M$1,'Raw-products'!$A$1:$H$1,0))</f>
        <v>42</v>
      </c>
      <c r="N3009" s="5">
        <f t="shared" si="92"/>
        <v>4116</v>
      </c>
      <c r="O3009" cm="1">
        <f t="array" ref="O3009:R3009">_xlfn.XLOOKUP($B3009,'Raw -orders'!$A:$A,'Raw -orders'!$B:$E)</f>
        <v>987</v>
      </c>
      <c r="P3009">
        <v>41932</v>
      </c>
      <c r="Q3009" s="1">
        <v>44241</v>
      </c>
      <c r="R3009" s="1">
        <v>44262</v>
      </c>
      <c r="S3009" t="str" cm="1">
        <f t="array" ref="S3009:Z3009">_xlfn.XLOOKUP($O3009,'Raw - customers'!$A:$A,'Raw - customers'!$B:$I)</f>
        <v>Grady Wipper</v>
      </c>
      <c r="T3009" t="str">
        <v>Genderfluid</v>
      </c>
      <c r="U3009">
        <v>70</v>
      </c>
      <c r="V3009" t="str">
        <v>900 Jade AvenueApt. 206</v>
      </c>
      <c r="W3009">
        <v>5958</v>
      </c>
      <c r="X3009" t="str">
        <v>Thompsonbury</v>
      </c>
      <c r="Y3009" t="str">
        <v>New South Wales</v>
      </c>
      <c r="Z3009" t="str">
        <v>Australia</v>
      </c>
      <c r="AA3009">
        <v>2</v>
      </c>
      <c r="AB3009" s="3" t="str">
        <f t="shared" si="93"/>
        <v>20 to 30</v>
      </c>
      <c r="AM3009" s="6">
        <v>987</v>
      </c>
      <c r="AN3009" s="6" t="s">
        <v>1362</v>
      </c>
    </row>
    <row r="3010" spans="1:40" x14ac:dyDescent="0.25">
      <c r="A3010">
        <v>3008</v>
      </c>
      <c r="B3010">
        <v>602</v>
      </c>
      <c r="C3010">
        <v>86</v>
      </c>
      <c r="D3010">
        <v>118</v>
      </c>
      <c r="E3010">
        <v>1</v>
      </c>
      <c r="F3010">
        <v>118</v>
      </c>
      <c r="G3010">
        <v>1</v>
      </c>
      <c r="H3010" t="str">
        <f>VLOOKUP($C3010,'Raw-products'!$A$2:$H$1261,MATCH(H$1,'Raw-products'!$A$1:$H$1,0))</f>
        <v>Shirt</v>
      </c>
      <c r="I3010" t="str">
        <f>VLOOKUP($C3010,'Raw-products'!$A$2:$H$1261,MATCH(I$1,'Raw-products'!$A$1:$H$1,0))</f>
        <v>Flannel</v>
      </c>
      <c r="J3010" t="str">
        <f>VLOOKUP($C3010,'Raw-products'!$A$2:$H$1261,MATCH(J$1,'Raw-products'!$A$1:$H$1,0))</f>
        <v>S</v>
      </c>
      <c r="K3010" t="str">
        <f>VLOOKUP($C3010,'Raw-products'!$A$2:$H$1261,MATCH(K$1,'Raw-products'!$A$1:$H$1,0))</f>
        <v>green</v>
      </c>
      <c r="L3010">
        <f>VLOOKUP($C3010,'Raw-products'!$A$2:$H$1261,MATCH(L$1,'Raw-products'!$A$1:$H$1,0))</f>
        <v>96</v>
      </c>
      <c r="M3010">
        <f>VLOOKUP($C3010,'Raw-products'!$A$2:$H$1261,MATCH(M$1,'Raw-products'!$A$1:$H$1,0))</f>
        <v>57</v>
      </c>
      <c r="N3010" s="5">
        <f t="shared" si="92"/>
        <v>5472</v>
      </c>
      <c r="O3010" cm="1">
        <f t="array" ref="O3010:R3010">_xlfn.XLOOKUP($B3010,'Raw -orders'!$A:$A,'Raw -orders'!$B:$E)</f>
        <v>987</v>
      </c>
      <c r="P3010">
        <v>41932</v>
      </c>
      <c r="Q3010" s="1">
        <v>44241</v>
      </c>
      <c r="R3010" s="1">
        <v>44262</v>
      </c>
      <c r="S3010" t="str" cm="1">
        <f t="array" ref="S3010:Z3010">_xlfn.XLOOKUP($O3010,'Raw - customers'!$A:$A,'Raw - customers'!$B:$I)</f>
        <v>Grady Wipper</v>
      </c>
      <c r="T3010" t="str">
        <v>Genderfluid</v>
      </c>
      <c r="U3010">
        <v>70</v>
      </c>
      <c r="V3010" t="str">
        <v>900 Jade AvenueApt. 206</v>
      </c>
      <c r="W3010">
        <v>5958</v>
      </c>
      <c r="X3010" t="str">
        <v>Thompsonbury</v>
      </c>
      <c r="Y3010" t="str">
        <v>New South Wales</v>
      </c>
      <c r="Z3010" t="str">
        <v>Australia</v>
      </c>
      <c r="AA3010">
        <v>2</v>
      </c>
      <c r="AB3010" s="3" t="str">
        <f t="shared" si="93"/>
        <v>20 to 30</v>
      </c>
      <c r="AM3010" s="6">
        <v>987</v>
      </c>
      <c r="AN3010" s="6" t="s">
        <v>1362</v>
      </c>
    </row>
    <row r="3011" spans="1:40" x14ac:dyDescent="0.25">
      <c r="A3011">
        <v>3009</v>
      </c>
      <c r="B3011">
        <v>603</v>
      </c>
      <c r="C3011">
        <v>1170</v>
      </c>
      <c r="D3011">
        <v>99</v>
      </c>
      <c r="E3011">
        <v>2</v>
      </c>
      <c r="F3011">
        <v>198</v>
      </c>
      <c r="G3011">
        <v>1</v>
      </c>
      <c r="H3011" t="str">
        <f>VLOOKUP($C3011,'Raw-products'!$A$2:$H$1261,MATCH(H$1,'Raw-products'!$A$1:$H$1,0))</f>
        <v>Trousers</v>
      </c>
      <c r="I3011" t="str">
        <f>VLOOKUP($C3011,'Raw-products'!$A$2:$H$1261,MATCH(I$1,'Raw-products'!$A$1:$H$1,0))</f>
        <v>High-Waisted</v>
      </c>
      <c r="J3011" t="str">
        <f>VLOOKUP($C3011,'Raw-products'!$A$2:$H$1261,MATCH(J$1,'Raw-products'!$A$1:$H$1,0))</f>
        <v>XS</v>
      </c>
      <c r="K3011" t="str">
        <f>VLOOKUP($C3011,'Raw-products'!$A$2:$H$1261,MATCH(K$1,'Raw-products'!$A$1:$H$1,0))</f>
        <v>green</v>
      </c>
      <c r="L3011">
        <f>VLOOKUP($C3011,'Raw-products'!$A$2:$H$1261,MATCH(L$1,'Raw-products'!$A$1:$H$1,0))</f>
        <v>98</v>
      </c>
      <c r="M3011">
        <f>VLOOKUP($C3011,'Raw-products'!$A$2:$H$1261,MATCH(M$1,'Raw-products'!$A$1:$H$1,0))</f>
        <v>42</v>
      </c>
      <c r="N3011" s="5">
        <f t="shared" ref="N3011:N3074" si="94">$L3011*$M3011</f>
        <v>4116</v>
      </c>
      <c r="O3011" cm="1">
        <f t="array" ref="O3011:R3011">_xlfn.XLOOKUP($B3011,'Raw -orders'!$A:$A,'Raw -orders'!$B:$E)</f>
        <v>549</v>
      </c>
      <c r="P3011">
        <v>42922</v>
      </c>
      <c r="Q3011" s="1">
        <v>44438</v>
      </c>
      <c r="R3011" s="1">
        <v>44443</v>
      </c>
      <c r="S3011" t="str" cm="1">
        <f t="array" ref="S3011:Z3011">_xlfn.XLOOKUP($O3011,'Raw - customers'!$A:$A,'Raw - customers'!$B:$I)</f>
        <v>Barclay Beswick</v>
      </c>
      <c r="T3011" t="str">
        <v>Male</v>
      </c>
      <c r="U3011">
        <v>50</v>
      </c>
      <c r="V3011" t="str">
        <v>667 Feil RidgeSuite 935</v>
      </c>
      <c r="W3011">
        <v>1919</v>
      </c>
      <c r="X3011" t="str">
        <v>Gleasonburgh</v>
      </c>
      <c r="Y3011" t="str">
        <v>Northern Territory</v>
      </c>
      <c r="Z3011" t="str">
        <v>Australia</v>
      </c>
      <c r="AA3011">
        <v>8</v>
      </c>
      <c r="AB3011" s="3" t="str">
        <f t="shared" ref="AB3011:AB3074" si="95">IF(AND(DATEDIF($Q3011,$R3011,"D")&gt;0,DATEDIF($Q3011,$R3011,"D")&lt;=10),"0 to 10",IF(AND(DATEDIF($Q3011,$R3011,"D")&gt;10,DATEDIF($Q3011,$R3011,"D")&lt;=20),"10 to 20",IF(AND(DATEDIF($Q3011,$R3011,"D")&gt;20,DATEDIF($Q3011,$R3011,"D")&lt;=30),"20 to 30")))</f>
        <v>0 to 10</v>
      </c>
      <c r="AM3011" s="6">
        <v>549</v>
      </c>
      <c r="AN3011" s="6" t="s">
        <v>1339</v>
      </c>
    </row>
    <row r="3012" spans="1:40" x14ac:dyDescent="0.25">
      <c r="A3012">
        <v>3010</v>
      </c>
      <c r="B3012">
        <v>604</v>
      </c>
      <c r="C3012">
        <v>904</v>
      </c>
      <c r="D3012">
        <v>94</v>
      </c>
      <c r="E3012">
        <v>3</v>
      </c>
      <c r="F3012">
        <v>282</v>
      </c>
      <c r="G3012">
        <v>1</v>
      </c>
      <c r="H3012" t="str">
        <f>VLOOKUP($C3012,'Raw-products'!$A$2:$H$1261,MATCH(H$1,'Raw-products'!$A$1:$H$1,0))</f>
        <v>Trousers</v>
      </c>
      <c r="I3012" t="str">
        <f>VLOOKUP($C3012,'Raw-products'!$A$2:$H$1261,MATCH(I$1,'Raw-products'!$A$1:$H$1,0))</f>
        <v>Cords</v>
      </c>
      <c r="J3012" t="str">
        <f>VLOOKUP($C3012,'Raw-products'!$A$2:$H$1261,MATCH(J$1,'Raw-products'!$A$1:$H$1,0))</f>
        <v>XL</v>
      </c>
      <c r="K3012" t="str">
        <f>VLOOKUP($C3012,'Raw-products'!$A$2:$H$1261,MATCH(K$1,'Raw-products'!$A$1:$H$1,0))</f>
        <v>indigo</v>
      </c>
      <c r="L3012">
        <f>VLOOKUP($C3012,'Raw-products'!$A$2:$H$1261,MATCH(L$1,'Raw-products'!$A$1:$H$1,0))</f>
        <v>113</v>
      </c>
      <c r="M3012">
        <f>VLOOKUP($C3012,'Raw-products'!$A$2:$H$1261,MATCH(M$1,'Raw-products'!$A$1:$H$1,0))</f>
        <v>70</v>
      </c>
      <c r="N3012" s="5">
        <f t="shared" si="94"/>
        <v>7910</v>
      </c>
      <c r="O3012" cm="1">
        <f t="array" ref="O3012:R3012">_xlfn.XLOOKUP($B3012,'Raw -orders'!$A:$A,'Raw -orders'!$B:$E)</f>
        <v>492</v>
      </c>
      <c r="P3012">
        <v>21635</v>
      </c>
      <c r="Q3012" s="1">
        <v>44397</v>
      </c>
      <c r="R3012" s="1">
        <v>44421</v>
      </c>
      <c r="S3012" t="str" cm="1">
        <f t="array" ref="S3012:Z3012">_xlfn.XLOOKUP($O3012,'Raw - customers'!$A:$A,'Raw - customers'!$B:$I)</f>
        <v>Jolee Stailey</v>
      </c>
      <c r="T3012" t="str">
        <v>Bigender</v>
      </c>
      <c r="U3012">
        <v>62</v>
      </c>
      <c r="V3012" t="str">
        <v>046 Leah RidgeSuite 190</v>
      </c>
      <c r="W3012">
        <v>8954</v>
      </c>
      <c r="X3012" t="str">
        <v>Josephmouth</v>
      </c>
      <c r="Y3012" t="str">
        <v>Queensland</v>
      </c>
      <c r="Z3012" t="str">
        <v>Australia</v>
      </c>
      <c r="AA3012">
        <v>7</v>
      </c>
      <c r="AB3012" s="3" t="str">
        <f t="shared" si="95"/>
        <v>20 to 30</v>
      </c>
      <c r="AM3012" s="6">
        <v>492</v>
      </c>
      <c r="AN3012" s="6" t="s">
        <v>1355</v>
      </c>
    </row>
    <row r="3013" spans="1:40" x14ac:dyDescent="0.25">
      <c r="A3013">
        <v>3011</v>
      </c>
      <c r="B3013">
        <v>604</v>
      </c>
      <c r="C3013">
        <v>169</v>
      </c>
      <c r="D3013">
        <v>91</v>
      </c>
      <c r="E3013">
        <v>1</v>
      </c>
      <c r="F3013">
        <v>91</v>
      </c>
      <c r="G3013">
        <v>1</v>
      </c>
      <c r="H3013" t="str">
        <f>VLOOKUP($C3013,'Raw-products'!$A$2:$H$1261,MATCH(H$1,'Raw-products'!$A$1:$H$1,0))</f>
        <v>Shirt</v>
      </c>
      <c r="I3013" t="str">
        <f>VLOOKUP($C3013,'Raw-products'!$A$2:$H$1261,MATCH(I$1,'Raw-products'!$A$1:$H$1,0))</f>
        <v>Linen</v>
      </c>
      <c r="J3013" t="str">
        <f>VLOOKUP($C3013,'Raw-products'!$A$2:$H$1261,MATCH(J$1,'Raw-products'!$A$1:$H$1,0))</f>
        <v>XL</v>
      </c>
      <c r="K3013" t="str">
        <f>VLOOKUP($C3013,'Raw-products'!$A$2:$H$1261,MATCH(K$1,'Raw-products'!$A$1:$H$1,0))</f>
        <v>indigo</v>
      </c>
      <c r="L3013">
        <f>VLOOKUP($C3013,'Raw-products'!$A$2:$H$1261,MATCH(L$1,'Raw-products'!$A$1:$H$1,0))</f>
        <v>116</v>
      </c>
      <c r="M3013">
        <f>VLOOKUP($C3013,'Raw-products'!$A$2:$H$1261,MATCH(M$1,'Raw-products'!$A$1:$H$1,0))</f>
        <v>66</v>
      </c>
      <c r="N3013" s="5">
        <f t="shared" si="94"/>
        <v>7656</v>
      </c>
      <c r="O3013" cm="1">
        <f t="array" ref="O3013:R3013">_xlfn.XLOOKUP($B3013,'Raw -orders'!$A:$A,'Raw -orders'!$B:$E)</f>
        <v>492</v>
      </c>
      <c r="P3013">
        <v>21635</v>
      </c>
      <c r="Q3013" s="1">
        <v>44397</v>
      </c>
      <c r="R3013" s="1">
        <v>44421</v>
      </c>
      <c r="S3013" t="str" cm="1">
        <f t="array" ref="S3013:Z3013">_xlfn.XLOOKUP($O3013,'Raw - customers'!$A:$A,'Raw - customers'!$B:$I)</f>
        <v>Jolee Stailey</v>
      </c>
      <c r="T3013" t="str">
        <v>Bigender</v>
      </c>
      <c r="U3013">
        <v>62</v>
      </c>
      <c r="V3013" t="str">
        <v>046 Leah RidgeSuite 190</v>
      </c>
      <c r="W3013">
        <v>8954</v>
      </c>
      <c r="X3013" t="str">
        <v>Josephmouth</v>
      </c>
      <c r="Y3013" t="str">
        <v>Queensland</v>
      </c>
      <c r="Z3013" t="str">
        <v>Australia</v>
      </c>
      <c r="AA3013">
        <v>7</v>
      </c>
      <c r="AB3013" s="3" t="str">
        <f t="shared" si="95"/>
        <v>20 to 30</v>
      </c>
      <c r="AM3013" s="6">
        <v>492</v>
      </c>
      <c r="AN3013" s="6" t="s">
        <v>1355</v>
      </c>
    </row>
    <row r="3014" spans="1:40" x14ac:dyDescent="0.25">
      <c r="A3014">
        <v>3012</v>
      </c>
      <c r="B3014">
        <v>604</v>
      </c>
      <c r="C3014">
        <v>163</v>
      </c>
      <c r="D3014">
        <v>91</v>
      </c>
      <c r="E3014">
        <v>2</v>
      </c>
      <c r="F3014">
        <v>182</v>
      </c>
      <c r="G3014">
        <v>1</v>
      </c>
      <c r="H3014" t="str">
        <f>VLOOKUP($C3014,'Raw-products'!$A$2:$H$1261,MATCH(H$1,'Raw-products'!$A$1:$H$1,0))</f>
        <v>Shirt</v>
      </c>
      <c r="I3014" t="str">
        <f>VLOOKUP($C3014,'Raw-products'!$A$2:$H$1261,MATCH(I$1,'Raw-products'!$A$1:$H$1,0))</f>
        <v>Linen</v>
      </c>
      <c r="J3014" t="str">
        <f>VLOOKUP($C3014,'Raw-products'!$A$2:$H$1261,MATCH(J$1,'Raw-products'!$A$1:$H$1,0))</f>
        <v>L</v>
      </c>
      <c r="K3014" t="str">
        <f>VLOOKUP($C3014,'Raw-products'!$A$2:$H$1261,MATCH(K$1,'Raw-products'!$A$1:$H$1,0))</f>
        <v>blue</v>
      </c>
      <c r="L3014">
        <f>VLOOKUP($C3014,'Raw-products'!$A$2:$H$1261,MATCH(L$1,'Raw-products'!$A$1:$H$1,0))</f>
        <v>116</v>
      </c>
      <c r="M3014">
        <f>VLOOKUP($C3014,'Raw-products'!$A$2:$H$1261,MATCH(M$1,'Raw-products'!$A$1:$H$1,0))</f>
        <v>70</v>
      </c>
      <c r="N3014" s="5">
        <f t="shared" si="94"/>
        <v>8120</v>
      </c>
      <c r="O3014" cm="1">
        <f t="array" ref="O3014:R3014">_xlfn.XLOOKUP($B3014,'Raw -orders'!$A:$A,'Raw -orders'!$B:$E)</f>
        <v>492</v>
      </c>
      <c r="P3014">
        <v>21635</v>
      </c>
      <c r="Q3014" s="1">
        <v>44397</v>
      </c>
      <c r="R3014" s="1">
        <v>44421</v>
      </c>
      <c r="S3014" t="str" cm="1">
        <f t="array" ref="S3014:Z3014">_xlfn.XLOOKUP($O3014,'Raw - customers'!$A:$A,'Raw - customers'!$B:$I)</f>
        <v>Jolee Stailey</v>
      </c>
      <c r="T3014" t="str">
        <v>Bigender</v>
      </c>
      <c r="U3014">
        <v>62</v>
      </c>
      <c r="V3014" t="str">
        <v>046 Leah RidgeSuite 190</v>
      </c>
      <c r="W3014">
        <v>8954</v>
      </c>
      <c r="X3014" t="str">
        <v>Josephmouth</v>
      </c>
      <c r="Y3014" t="str">
        <v>Queensland</v>
      </c>
      <c r="Z3014" t="str">
        <v>Australia</v>
      </c>
      <c r="AA3014">
        <v>7</v>
      </c>
      <c r="AB3014" s="3" t="str">
        <f t="shared" si="95"/>
        <v>20 to 30</v>
      </c>
      <c r="AM3014" s="6">
        <v>492</v>
      </c>
      <c r="AN3014" s="6" t="s">
        <v>1355</v>
      </c>
    </row>
    <row r="3015" spans="1:40" x14ac:dyDescent="0.25">
      <c r="A3015">
        <v>3013</v>
      </c>
      <c r="B3015">
        <v>604</v>
      </c>
      <c r="C3015">
        <v>955</v>
      </c>
      <c r="D3015">
        <v>97</v>
      </c>
      <c r="E3015">
        <v>1</v>
      </c>
      <c r="F3015">
        <v>97</v>
      </c>
      <c r="G3015">
        <v>1</v>
      </c>
      <c r="H3015" t="str">
        <f>VLOOKUP($C3015,'Raw-products'!$A$2:$H$1261,MATCH(H$1,'Raw-products'!$A$1:$H$1,0))</f>
        <v>Trousers</v>
      </c>
      <c r="I3015" t="str">
        <f>VLOOKUP($C3015,'Raw-products'!$A$2:$H$1261,MATCH(I$1,'Raw-products'!$A$1:$H$1,0))</f>
        <v>Slim-Fit</v>
      </c>
      <c r="J3015" t="str">
        <f>VLOOKUP($C3015,'Raw-products'!$A$2:$H$1261,MATCH(J$1,'Raw-products'!$A$1:$H$1,0))</f>
        <v>XS</v>
      </c>
      <c r="K3015" t="str">
        <f>VLOOKUP($C3015,'Raw-products'!$A$2:$H$1261,MATCH(K$1,'Raw-products'!$A$1:$H$1,0))</f>
        <v>yellow</v>
      </c>
      <c r="L3015">
        <f>VLOOKUP($C3015,'Raw-products'!$A$2:$H$1261,MATCH(L$1,'Raw-products'!$A$1:$H$1,0))</f>
        <v>119</v>
      </c>
      <c r="M3015">
        <f>VLOOKUP($C3015,'Raw-products'!$A$2:$H$1261,MATCH(M$1,'Raw-products'!$A$1:$H$1,0))</f>
        <v>59</v>
      </c>
      <c r="N3015" s="5">
        <f t="shared" si="94"/>
        <v>7021</v>
      </c>
      <c r="O3015" cm="1">
        <f t="array" ref="O3015:R3015">_xlfn.XLOOKUP($B3015,'Raw -orders'!$A:$A,'Raw -orders'!$B:$E)</f>
        <v>492</v>
      </c>
      <c r="P3015">
        <v>21635</v>
      </c>
      <c r="Q3015" s="1">
        <v>44397</v>
      </c>
      <c r="R3015" s="1">
        <v>44421</v>
      </c>
      <c r="S3015" t="str" cm="1">
        <f t="array" ref="S3015:Z3015">_xlfn.XLOOKUP($O3015,'Raw - customers'!$A:$A,'Raw - customers'!$B:$I)</f>
        <v>Jolee Stailey</v>
      </c>
      <c r="T3015" t="str">
        <v>Bigender</v>
      </c>
      <c r="U3015">
        <v>62</v>
      </c>
      <c r="V3015" t="str">
        <v>046 Leah RidgeSuite 190</v>
      </c>
      <c r="W3015">
        <v>8954</v>
      </c>
      <c r="X3015" t="str">
        <v>Josephmouth</v>
      </c>
      <c r="Y3015" t="str">
        <v>Queensland</v>
      </c>
      <c r="Z3015" t="str">
        <v>Australia</v>
      </c>
      <c r="AA3015">
        <v>7</v>
      </c>
      <c r="AB3015" s="3" t="str">
        <f t="shared" si="95"/>
        <v>20 to 30</v>
      </c>
      <c r="AM3015" s="6">
        <v>492</v>
      </c>
      <c r="AN3015" s="6" t="s">
        <v>1355</v>
      </c>
    </row>
    <row r="3016" spans="1:40" x14ac:dyDescent="0.25">
      <c r="A3016">
        <v>3014</v>
      </c>
      <c r="B3016">
        <v>604</v>
      </c>
      <c r="C3016">
        <v>127</v>
      </c>
      <c r="D3016">
        <v>92</v>
      </c>
      <c r="E3016">
        <v>2</v>
      </c>
      <c r="F3016">
        <v>184</v>
      </c>
      <c r="G3016">
        <v>1</v>
      </c>
      <c r="H3016" t="str">
        <f>VLOOKUP($C3016,'Raw-products'!$A$2:$H$1261,MATCH(H$1,'Raw-products'!$A$1:$H$1,0))</f>
        <v>Shirt</v>
      </c>
      <c r="I3016" t="str">
        <f>VLOOKUP($C3016,'Raw-products'!$A$2:$H$1261,MATCH(I$1,'Raw-products'!$A$1:$H$1,0))</f>
        <v>Denim</v>
      </c>
      <c r="J3016" t="str">
        <f>VLOOKUP($C3016,'Raw-products'!$A$2:$H$1261,MATCH(J$1,'Raw-products'!$A$1:$H$1,0))</f>
        <v>M</v>
      </c>
      <c r="K3016" t="str">
        <f>VLOOKUP($C3016,'Raw-products'!$A$2:$H$1261,MATCH(K$1,'Raw-products'!$A$1:$H$1,0))</f>
        <v>blue</v>
      </c>
      <c r="L3016">
        <f>VLOOKUP($C3016,'Raw-products'!$A$2:$H$1261,MATCH(L$1,'Raw-products'!$A$1:$H$1,0))</f>
        <v>115</v>
      </c>
      <c r="M3016">
        <f>VLOOKUP($C3016,'Raw-products'!$A$2:$H$1261,MATCH(M$1,'Raw-products'!$A$1:$H$1,0))</f>
        <v>58</v>
      </c>
      <c r="N3016" s="5">
        <f t="shared" si="94"/>
        <v>6670</v>
      </c>
      <c r="O3016" cm="1">
        <f t="array" ref="O3016:R3016">_xlfn.XLOOKUP($B3016,'Raw -orders'!$A:$A,'Raw -orders'!$B:$E)</f>
        <v>492</v>
      </c>
      <c r="P3016">
        <v>21635</v>
      </c>
      <c r="Q3016" s="1">
        <v>44397</v>
      </c>
      <c r="R3016" s="1">
        <v>44421</v>
      </c>
      <c r="S3016" t="str" cm="1">
        <f t="array" ref="S3016:Z3016">_xlfn.XLOOKUP($O3016,'Raw - customers'!$A:$A,'Raw - customers'!$B:$I)</f>
        <v>Jolee Stailey</v>
      </c>
      <c r="T3016" t="str">
        <v>Bigender</v>
      </c>
      <c r="U3016">
        <v>62</v>
      </c>
      <c r="V3016" t="str">
        <v>046 Leah RidgeSuite 190</v>
      </c>
      <c r="W3016">
        <v>8954</v>
      </c>
      <c r="X3016" t="str">
        <v>Josephmouth</v>
      </c>
      <c r="Y3016" t="str">
        <v>Queensland</v>
      </c>
      <c r="Z3016" t="str">
        <v>Australia</v>
      </c>
      <c r="AA3016">
        <v>7</v>
      </c>
      <c r="AB3016" s="3" t="str">
        <f t="shared" si="95"/>
        <v>20 to 30</v>
      </c>
      <c r="AM3016" s="6">
        <v>492</v>
      </c>
      <c r="AN3016" s="6" t="s">
        <v>1355</v>
      </c>
    </row>
    <row r="3017" spans="1:40" x14ac:dyDescent="0.25">
      <c r="A3017">
        <v>3015</v>
      </c>
      <c r="B3017">
        <v>604</v>
      </c>
      <c r="C3017">
        <v>195</v>
      </c>
      <c r="D3017">
        <v>98</v>
      </c>
      <c r="E3017">
        <v>2</v>
      </c>
      <c r="F3017">
        <v>196</v>
      </c>
      <c r="G3017">
        <v>1</v>
      </c>
      <c r="H3017" t="str">
        <f>VLOOKUP($C3017,'Raw-products'!$A$2:$H$1261,MATCH(H$1,'Raw-products'!$A$1:$H$1,0))</f>
        <v>Shirt</v>
      </c>
      <c r="I3017" t="str">
        <f>VLOOKUP($C3017,'Raw-products'!$A$2:$H$1261,MATCH(I$1,'Raw-products'!$A$1:$H$1,0))</f>
        <v>Camp Collared</v>
      </c>
      <c r="J3017" t="str">
        <f>VLOOKUP($C3017,'Raw-products'!$A$2:$H$1261,MATCH(J$1,'Raw-products'!$A$1:$H$1,0))</f>
        <v>XS</v>
      </c>
      <c r="K3017" t="str">
        <f>VLOOKUP($C3017,'Raw-products'!$A$2:$H$1261,MATCH(K$1,'Raw-products'!$A$1:$H$1,0))</f>
        <v>blue</v>
      </c>
      <c r="L3017">
        <f>VLOOKUP($C3017,'Raw-products'!$A$2:$H$1261,MATCH(L$1,'Raw-products'!$A$1:$H$1,0))</f>
        <v>112</v>
      </c>
      <c r="M3017">
        <f>VLOOKUP($C3017,'Raw-products'!$A$2:$H$1261,MATCH(M$1,'Raw-products'!$A$1:$H$1,0))</f>
        <v>47</v>
      </c>
      <c r="N3017" s="5">
        <f t="shared" si="94"/>
        <v>5264</v>
      </c>
      <c r="O3017" cm="1">
        <f t="array" ref="O3017:R3017">_xlfn.XLOOKUP($B3017,'Raw -orders'!$A:$A,'Raw -orders'!$B:$E)</f>
        <v>492</v>
      </c>
      <c r="P3017">
        <v>21635</v>
      </c>
      <c r="Q3017" s="1">
        <v>44397</v>
      </c>
      <c r="R3017" s="1">
        <v>44421</v>
      </c>
      <c r="S3017" t="str" cm="1">
        <f t="array" ref="S3017:Z3017">_xlfn.XLOOKUP($O3017,'Raw - customers'!$A:$A,'Raw - customers'!$B:$I)</f>
        <v>Jolee Stailey</v>
      </c>
      <c r="T3017" t="str">
        <v>Bigender</v>
      </c>
      <c r="U3017">
        <v>62</v>
      </c>
      <c r="V3017" t="str">
        <v>046 Leah RidgeSuite 190</v>
      </c>
      <c r="W3017">
        <v>8954</v>
      </c>
      <c r="X3017" t="str">
        <v>Josephmouth</v>
      </c>
      <c r="Y3017" t="str">
        <v>Queensland</v>
      </c>
      <c r="Z3017" t="str">
        <v>Australia</v>
      </c>
      <c r="AA3017">
        <v>7</v>
      </c>
      <c r="AB3017" s="3" t="str">
        <f t="shared" si="95"/>
        <v>20 to 30</v>
      </c>
      <c r="AM3017" s="6">
        <v>492</v>
      </c>
      <c r="AN3017" s="6" t="s">
        <v>1355</v>
      </c>
    </row>
    <row r="3018" spans="1:40" x14ac:dyDescent="0.25">
      <c r="A3018">
        <v>3016</v>
      </c>
      <c r="B3018">
        <v>605</v>
      </c>
      <c r="C3018">
        <v>574</v>
      </c>
      <c r="D3018">
        <v>100</v>
      </c>
      <c r="E3018">
        <v>3</v>
      </c>
      <c r="F3018">
        <v>300</v>
      </c>
      <c r="G3018">
        <v>1</v>
      </c>
      <c r="H3018" t="str">
        <f>VLOOKUP($C3018,'Raw-products'!$A$2:$H$1261,MATCH(H$1,'Raw-products'!$A$1:$H$1,0))</f>
        <v>Jacket</v>
      </c>
      <c r="I3018" t="str">
        <f>VLOOKUP($C3018,'Raw-products'!$A$2:$H$1261,MATCH(I$1,'Raw-products'!$A$1:$H$1,0))</f>
        <v>Bomber</v>
      </c>
      <c r="J3018" t="str">
        <f>VLOOKUP($C3018,'Raw-products'!$A$2:$H$1261,MATCH(J$1,'Raw-products'!$A$1:$H$1,0))</f>
        <v>XL</v>
      </c>
      <c r="K3018" t="str">
        <f>VLOOKUP($C3018,'Raw-products'!$A$2:$H$1261,MATCH(K$1,'Raw-products'!$A$1:$H$1,0))</f>
        <v>yellow</v>
      </c>
      <c r="L3018">
        <f>VLOOKUP($C3018,'Raw-products'!$A$2:$H$1261,MATCH(L$1,'Raw-products'!$A$1:$H$1,0))</f>
        <v>90</v>
      </c>
      <c r="M3018">
        <f>VLOOKUP($C3018,'Raw-products'!$A$2:$H$1261,MATCH(M$1,'Raw-products'!$A$1:$H$1,0))</f>
        <v>50</v>
      </c>
      <c r="N3018" s="5">
        <f t="shared" si="94"/>
        <v>4500</v>
      </c>
      <c r="O3018" cm="1">
        <f t="array" ref="O3018:R3018">_xlfn.XLOOKUP($B3018,'Raw -orders'!$A:$A,'Raw -orders'!$B:$E)</f>
        <v>402</v>
      </c>
      <c r="P3018">
        <v>48620</v>
      </c>
      <c r="Q3018" s="1">
        <v>44428</v>
      </c>
      <c r="R3018" s="1">
        <v>44445</v>
      </c>
      <c r="S3018" t="str" cm="1">
        <f t="array" ref="S3018:Z3018">_xlfn.XLOOKUP($O3018,'Raw - customers'!$A:$A,'Raw - customers'!$B:$I)</f>
        <v>Zak Titterton</v>
      </c>
      <c r="T3018" t="str">
        <v>Non-binary</v>
      </c>
      <c r="U3018">
        <v>22</v>
      </c>
      <c r="V3018" t="str">
        <v>017 Maddison KnollSuite 875</v>
      </c>
      <c r="W3018">
        <v>1712</v>
      </c>
      <c r="X3018" t="str">
        <v>West Cooper</v>
      </c>
      <c r="Y3018" t="str">
        <v>Tasmania</v>
      </c>
      <c r="Z3018" t="str">
        <v>Australia</v>
      </c>
      <c r="AA3018">
        <v>8</v>
      </c>
      <c r="AB3018" s="3" t="str">
        <f t="shared" si="95"/>
        <v>10 to 20</v>
      </c>
      <c r="AM3018" s="6">
        <v>402</v>
      </c>
      <c r="AN3018" s="6" t="s">
        <v>1414</v>
      </c>
    </row>
    <row r="3019" spans="1:40" x14ac:dyDescent="0.25">
      <c r="A3019">
        <v>3017</v>
      </c>
      <c r="B3019">
        <v>605</v>
      </c>
      <c r="C3019">
        <v>222</v>
      </c>
      <c r="D3019">
        <v>106</v>
      </c>
      <c r="E3019">
        <v>3</v>
      </c>
      <c r="F3019">
        <v>318</v>
      </c>
      <c r="G3019">
        <v>1</v>
      </c>
      <c r="H3019" t="str">
        <f>VLOOKUP($C3019,'Raw-products'!$A$2:$H$1261,MATCH(H$1,'Raw-products'!$A$1:$H$1,0))</f>
        <v>Shirt</v>
      </c>
      <c r="I3019" t="str">
        <f>VLOOKUP($C3019,'Raw-products'!$A$2:$H$1261,MATCH(I$1,'Raw-products'!$A$1:$H$1,0))</f>
        <v>Chambray</v>
      </c>
      <c r="J3019" t="str">
        <f>VLOOKUP($C3019,'Raw-products'!$A$2:$H$1261,MATCH(J$1,'Raw-products'!$A$1:$H$1,0))</f>
        <v>M</v>
      </c>
      <c r="K3019" t="str">
        <f>VLOOKUP($C3019,'Raw-products'!$A$2:$H$1261,MATCH(K$1,'Raw-products'!$A$1:$H$1,0))</f>
        <v>yellow</v>
      </c>
      <c r="L3019">
        <f>VLOOKUP($C3019,'Raw-products'!$A$2:$H$1261,MATCH(L$1,'Raw-products'!$A$1:$H$1,0))</f>
        <v>105</v>
      </c>
      <c r="M3019">
        <f>VLOOKUP($C3019,'Raw-products'!$A$2:$H$1261,MATCH(M$1,'Raw-products'!$A$1:$H$1,0))</f>
        <v>62</v>
      </c>
      <c r="N3019" s="5">
        <f t="shared" si="94"/>
        <v>6510</v>
      </c>
      <c r="O3019" cm="1">
        <f t="array" ref="O3019:R3019">_xlfn.XLOOKUP($B3019,'Raw -orders'!$A:$A,'Raw -orders'!$B:$E)</f>
        <v>402</v>
      </c>
      <c r="P3019">
        <v>48620</v>
      </c>
      <c r="Q3019" s="1">
        <v>44428</v>
      </c>
      <c r="R3019" s="1">
        <v>44445</v>
      </c>
      <c r="S3019" t="str" cm="1">
        <f t="array" ref="S3019:Z3019">_xlfn.XLOOKUP($O3019,'Raw - customers'!$A:$A,'Raw - customers'!$B:$I)</f>
        <v>Zak Titterton</v>
      </c>
      <c r="T3019" t="str">
        <v>Non-binary</v>
      </c>
      <c r="U3019">
        <v>22</v>
      </c>
      <c r="V3019" t="str">
        <v>017 Maddison KnollSuite 875</v>
      </c>
      <c r="W3019">
        <v>1712</v>
      </c>
      <c r="X3019" t="str">
        <v>West Cooper</v>
      </c>
      <c r="Y3019" t="str">
        <v>Tasmania</v>
      </c>
      <c r="Z3019" t="str">
        <v>Australia</v>
      </c>
      <c r="AA3019">
        <v>8</v>
      </c>
      <c r="AB3019" s="3" t="str">
        <f t="shared" si="95"/>
        <v>10 to 20</v>
      </c>
      <c r="AM3019" s="6">
        <v>402</v>
      </c>
      <c r="AN3019" s="6" t="s">
        <v>1414</v>
      </c>
    </row>
    <row r="3020" spans="1:40" x14ac:dyDescent="0.25">
      <c r="A3020">
        <v>3018</v>
      </c>
      <c r="B3020">
        <v>605</v>
      </c>
      <c r="C3020">
        <v>156</v>
      </c>
      <c r="D3020">
        <v>91</v>
      </c>
      <c r="E3020">
        <v>2</v>
      </c>
      <c r="F3020">
        <v>182</v>
      </c>
      <c r="G3020">
        <v>1</v>
      </c>
      <c r="H3020" t="str">
        <f>VLOOKUP($C3020,'Raw-products'!$A$2:$H$1261,MATCH(H$1,'Raw-products'!$A$1:$H$1,0))</f>
        <v>Shirt</v>
      </c>
      <c r="I3020" t="str">
        <f>VLOOKUP($C3020,'Raw-products'!$A$2:$H$1261,MATCH(I$1,'Raw-products'!$A$1:$H$1,0))</f>
        <v>Linen</v>
      </c>
      <c r="J3020" t="str">
        <f>VLOOKUP($C3020,'Raw-products'!$A$2:$H$1261,MATCH(J$1,'Raw-products'!$A$1:$H$1,0))</f>
        <v>S</v>
      </c>
      <c r="K3020" t="str">
        <f>VLOOKUP($C3020,'Raw-products'!$A$2:$H$1261,MATCH(K$1,'Raw-products'!$A$1:$H$1,0))</f>
        <v>green</v>
      </c>
      <c r="L3020">
        <f>VLOOKUP($C3020,'Raw-products'!$A$2:$H$1261,MATCH(L$1,'Raw-products'!$A$1:$H$1,0))</f>
        <v>116</v>
      </c>
      <c r="M3020">
        <f>VLOOKUP($C3020,'Raw-products'!$A$2:$H$1261,MATCH(M$1,'Raw-products'!$A$1:$H$1,0))</f>
        <v>58</v>
      </c>
      <c r="N3020" s="5">
        <f t="shared" si="94"/>
        <v>6728</v>
      </c>
      <c r="O3020" cm="1">
        <f t="array" ref="O3020:R3020">_xlfn.XLOOKUP($B3020,'Raw -orders'!$A:$A,'Raw -orders'!$B:$E)</f>
        <v>402</v>
      </c>
      <c r="P3020">
        <v>48620</v>
      </c>
      <c r="Q3020" s="1">
        <v>44428</v>
      </c>
      <c r="R3020" s="1">
        <v>44445</v>
      </c>
      <c r="S3020" t="str" cm="1">
        <f t="array" ref="S3020:Z3020">_xlfn.XLOOKUP($O3020,'Raw - customers'!$A:$A,'Raw - customers'!$B:$I)</f>
        <v>Zak Titterton</v>
      </c>
      <c r="T3020" t="str">
        <v>Non-binary</v>
      </c>
      <c r="U3020">
        <v>22</v>
      </c>
      <c r="V3020" t="str">
        <v>017 Maddison KnollSuite 875</v>
      </c>
      <c r="W3020">
        <v>1712</v>
      </c>
      <c r="X3020" t="str">
        <v>West Cooper</v>
      </c>
      <c r="Y3020" t="str">
        <v>Tasmania</v>
      </c>
      <c r="Z3020" t="str">
        <v>Australia</v>
      </c>
      <c r="AA3020">
        <v>8</v>
      </c>
      <c r="AB3020" s="3" t="str">
        <f t="shared" si="95"/>
        <v>10 to 20</v>
      </c>
      <c r="AM3020" s="6">
        <v>402</v>
      </c>
      <c r="AN3020" s="6" t="s">
        <v>1414</v>
      </c>
    </row>
    <row r="3021" spans="1:40" x14ac:dyDescent="0.25">
      <c r="A3021">
        <v>3019</v>
      </c>
      <c r="B3021">
        <v>606</v>
      </c>
      <c r="C3021">
        <v>251</v>
      </c>
      <c r="D3021">
        <v>95</v>
      </c>
      <c r="E3021">
        <v>1</v>
      </c>
      <c r="F3021">
        <v>95</v>
      </c>
      <c r="G3021">
        <v>1</v>
      </c>
      <c r="H3021" t="str">
        <f>VLOOKUP($C3021,'Raw-products'!$A$2:$H$1261,MATCH(H$1,'Raw-products'!$A$1:$H$1,0))</f>
        <v>Shirt</v>
      </c>
      <c r="I3021" t="str">
        <f>VLOOKUP($C3021,'Raw-products'!$A$2:$H$1261,MATCH(I$1,'Raw-products'!$A$1:$H$1,0))</f>
        <v>Polo</v>
      </c>
      <c r="J3021" t="str">
        <f>VLOOKUP($C3021,'Raw-products'!$A$2:$H$1261,MATCH(J$1,'Raw-products'!$A$1:$H$1,0))</f>
        <v>S</v>
      </c>
      <c r="K3021" t="str">
        <f>VLOOKUP($C3021,'Raw-products'!$A$2:$H$1261,MATCH(K$1,'Raw-products'!$A$1:$H$1,0))</f>
        <v>orange</v>
      </c>
      <c r="L3021">
        <f>VLOOKUP($C3021,'Raw-products'!$A$2:$H$1261,MATCH(L$1,'Raw-products'!$A$1:$H$1,0))</f>
        <v>117</v>
      </c>
      <c r="M3021">
        <f>VLOOKUP($C3021,'Raw-products'!$A$2:$H$1261,MATCH(M$1,'Raw-products'!$A$1:$H$1,0))</f>
        <v>78</v>
      </c>
      <c r="N3021" s="5">
        <f t="shared" si="94"/>
        <v>9126</v>
      </c>
      <c r="O3021" cm="1">
        <f t="array" ref="O3021:R3021">_xlfn.XLOOKUP($B3021,'Raw -orders'!$A:$A,'Raw -orders'!$B:$E)</f>
        <v>692</v>
      </c>
      <c r="P3021">
        <v>54506</v>
      </c>
      <c r="Q3021" s="1">
        <v>44227</v>
      </c>
      <c r="R3021" s="1">
        <v>44235</v>
      </c>
      <c r="S3021" t="str" cm="1">
        <f t="array" ref="S3021:Z3021">_xlfn.XLOOKUP($O3021,'Raw - customers'!$A:$A,'Raw - customers'!$B:$I)</f>
        <v>Perceval Umbers</v>
      </c>
      <c r="T3021" t="str">
        <v>Bigender</v>
      </c>
      <c r="U3021">
        <v>20</v>
      </c>
      <c r="V3021" t="str">
        <v>5200 Tromp Estate DrSuite 885</v>
      </c>
      <c r="W3021">
        <v>4058</v>
      </c>
      <c r="X3021" t="str">
        <v>Laraview</v>
      </c>
      <c r="Y3021" t="str">
        <v>Tasmania</v>
      </c>
      <c r="Z3021" t="str">
        <v>Australia</v>
      </c>
      <c r="AA3021">
        <v>1</v>
      </c>
      <c r="AB3021" s="3" t="str">
        <f t="shared" si="95"/>
        <v>0 to 10</v>
      </c>
      <c r="AM3021" s="6">
        <v>692</v>
      </c>
      <c r="AN3021" s="6" t="s">
        <v>1414</v>
      </c>
    </row>
    <row r="3022" spans="1:40" x14ac:dyDescent="0.25">
      <c r="A3022">
        <v>3020</v>
      </c>
      <c r="B3022">
        <v>606</v>
      </c>
      <c r="C3022">
        <v>372</v>
      </c>
      <c r="D3022">
        <v>94</v>
      </c>
      <c r="E3022">
        <v>3</v>
      </c>
      <c r="F3022">
        <v>282</v>
      </c>
      <c r="G3022">
        <v>1</v>
      </c>
      <c r="H3022" t="str">
        <f>VLOOKUP($C3022,'Raw-products'!$A$2:$H$1261,MATCH(H$1,'Raw-products'!$A$1:$H$1,0))</f>
        <v>Shirt</v>
      </c>
      <c r="I3022" t="str">
        <f>VLOOKUP($C3022,'Raw-products'!$A$2:$H$1261,MATCH(I$1,'Raw-products'!$A$1:$H$1,0))</f>
        <v>Henley</v>
      </c>
      <c r="J3022" t="str">
        <f>VLOOKUP($C3022,'Raw-products'!$A$2:$H$1261,MATCH(J$1,'Raw-products'!$A$1:$H$1,0))</f>
        <v>M</v>
      </c>
      <c r="K3022" t="str">
        <f>VLOOKUP($C3022,'Raw-products'!$A$2:$H$1261,MATCH(K$1,'Raw-products'!$A$1:$H$1,0))</f>
        <v>blue</v>
      </c>
      <c r="L3022">
        <f>VLOOKUP($C3022,'Raw-products'!$A$2:$H$1261,MATCH(L$1,'Raw-products'!$A$1:$H$1,0))</f>
        <v>92</v>
      </c>
      <c r="M3022">
        <f>VLOOKUP($C3022,'Raw-products'!$A$2:$H$1261,MATCH(M$1,'Raw-products'!$A$1:$H$1,0))</f>
        <v>42</v>
      </c>
      <c r="N3022" s="5">
        <f t="shared" si="94"/>
        <v>3864</v>
      </c>
      <c r="O3022" cm="1">
        <f t="array" ref="O3022:R3022">_xlfn.XLOOKUP($B3022,'Raw -orders'!$A:$A,'Raw -orders'!$B:$E)</f>
        <v>692</v>
      </c>
      <c r="P3022">
        <v>54506</v>
      </c>
      <c r="Q3022" s="1">
        <v>44227</v>
      </c>
      <c r="R3022" s="1">
        <v>44235</v>
      </c>
      <c r="S3022" t="str" cm="1">
        <f t="array" ref="S3022:Z3022">_xlfn.XLOOKUP($O3022,'Raw - customers'!$A:$A,'Raw - customers'!$B:$I)</f>
        <v>Perceval Umbers</v>
      </c>
      <c r="T3022" t="str">
        <v>Bigender</v>
      </c>
      <c r="U3022">
        <v>20</v>
      </c>
      <c r="V3022" t="str">
        <v>5200 Tromp Estate DrSuite 885</v>
      </c>
      <c r="W3022">
        <v>4058</v>
      </c>
      <c r="X3022" t="str">
        <v>Laraview</v>
      </c>
      <c r="Y3022" t="str">
        <v>Tasmania</v>
      </c>
      <c r="Z3022" t="str">
        <v>Australia</v>
      </c>
      <c r="AA3022">
        <v>1</v>
      </c>
      <c r="AB3022" s="3" t="str">
        <f t="shared" si="95"/>
        <v>0 to 10</v>
      </c>
      <c r="AM3022" s="6">
        <v>692</v>
      </c>
      <c r="AN3022" s="6" t="s">
        <v>1414</v>
      </c>
    </row>
    <row r="3023" spans="1:40" x14ac:dyDescent="0.25">
      <c r="A3023">
        <v>3021</v>
      </c>
      <c r="B3023">
        <v>606</v>
      </c>
      <c r="C3023">
        <v>163</v>
      </c>
      <c r="D3023">
        <v>91</v>
      </c>
      <c r="E3023">
        <v>1</v>
      </c>
      <c r="F3023">
        <v>91</v>
      </c>
      <c r="G3023">
        <v>1</v>
      </c>
      <c r="H3023" t="str">
        <f>VLOOKUP($C3023,'Raw-products'!$A$2:$H$1261,MATCH(H$1,'Raw-products'!$A$1:$H$1,0))</f>
        <v>Shirt</v>
      </c>
      <c r="I3023" t="str">
        <f>VLOOKUP($C3023,'Raw-products'!$A$2:$H$1261,MATCH(I$1,'Raw-products'!$A$1:$H$1,0))</f>
        <v>Linen</v>
      </c>
      <c r="J3023" t="str">
        <f>VLOOKUP($C3023,'Raw-products'!$A$2:$H$1261,MATCH(J$1,'Raw-products'!$A$1:$H$1,0))</f>
        <v>L</v>
      </c>
      <c r="K3023" t="str">
        <f>VLOOKUP($C3023,'Raw-products'!$A$2:$H$1261,MATCH(K$1,'Raw-products'!$A$1:$H$1,0))</f>
        <v>blue</v>
      </c>
      <c r="L3023">
        <f>VLOOKUP($C3023,'Raw-products'!$A$2:$H$1261,MATCH(L$1,'Raw-products'!$A$1:$H$1,0))</f>
        <v>116</v>
      </c>
      <c r="M3023">
        <f>VLOOKUP($C3023,'Raw-products'!$A$2:$H$1261,MATCH(M$1,'Raw-products'!$A$1:$H$1,0))</f>
        <v>70</v>
      </c>
      <c r="N3023" s="5">
        <f t="shared" si="94"/>
        <v>8120</v>
      </c>
      <c r="O3023" cm="1">
        <f t="array" ref="O3023:R3023">_xlfn.XLOOKUP($B3023,'Raw -orders'!$A:$A,'Raw -orders'!$B:$E)</f>
        <v>692</v>
      </c>
      <c r="P3023">
        <v>54506</v>
      </c>
      <c r="Q3023" s="1">
        <v>44227</v>
      </c>
      <c r="R3023" s="1">
        <v>44235</v>
      </c>
      <c r="S3023" t="str" cm="1">
        <f t="array" ref="S3023:Z3023">_xlfn.XLOOKUP($O3023,'Raw - customers'!$A:$A,'Raw - customers'!$B:$I)</f>
        <v>Perceval Umbers</v>
      </c>
      <c r="T3023" t="str">
        <v>Bigender</v>
      </c>
      <c r="U3023">
        <v>20</v>
      </c>
      <c r="V3023" t="str">
        <v>5200 Tromp Estate DrSuite 885</v>
      </c>
      <c r="W3023">
        <v>4058</v>
      </c>
      <c r="X3023" t="str">
        <v>Laraview</v>
      </c>
      <c r="Y3023" t="str">
        <v>Tasmania</v>
      </c>
      <c r="Z3023" t="str">
        <v>Australia</v>
      </c>
      <c r="AA3023">
        <v>1</v>
      </c>
      <c r="AB3023" s="3" t="str">
        <f t="shared" si="95"/>
        <v>0 to 10</v>
      </c>
      <c r="AM3023" s="6">
        <v>692</v>
      </c>
      <c r="AN3023" s="6" t="s">
        <v>1414</v>
      </c>
    </row>
    <row r="3024" spans="1:40" x14ac:dyDescent="0.25">
      <c r="A3024">
        <v>3022</v>
      </c>
      <c r="B3024">
        <v>606</v>
      </c>
      <c r="C3024">
        <v>486</v>
      </c>
      <c r="D3024">
        <v>118</v>
      </c>
      <c r="E3024">
        <v>2</v>
      </c>
      <c r="F3024">
        <v>236</v>
      </c>
      <c r="G3024">
        <v>1</v>
      </c>
      <c r="H3024" t="str">
        <f>VLOOKUP($C3024,'Raw-products'!$A$2:$H$1261,MATCH(H$1,'Raw-products'!$A$1:$H$1,0))</f>
        <v>Jacket</v>
      </c>
      <c r="I3024" t="str">
        <f>VLOOKUP($C3024,'Raw-products'!$A$2:$H$1261,MATCH(I$1,'Raw-products'!$A$1:$H$1,0))</f>
        <v>Puffer</v>
      </c>
      <c r="J3024" t="str">
        <f>VLOOKUP($C3024,'Raw-products'!$A$2:$H$1261,MATCH(J$1,'Raw-products'!$A$1:$H$1,0))</f>
        <v>S</v>
      </c>
      <c r="K3024" t="str">
        <f>VLOOKUP($C3024,'Raw-products'!$A$2:$H$1261,MATCH(K$1,'Raw-products'!$A$1:$H$1,0))</f>
        <v>violet</v>
      </c>
      <c r="L3024">
        <f>VLOOKUP($C3024,'Raw-products'!$A$2:$H$1261,MATCH(L$1,'Raw-products'!$A$1:$H$1,0))</f>
        <v>110</v>
      </c>
      <c r="M3024">
        <f>VLOOKUP($C3024,'Raw-products'!$A$2:$H$1261,MATCH(M$1,'Raw-products'!$A$1:$H$1,0))</f>
        <v>46</v>
      </c>
      <c r="N3024" s="5">
        <f t="shared" si="94"/>
        <v>5060</v>
      </c>
      <c r="O3024" cm="1">
        <f t="array" ref="O3024:R3024">_xlfn.XLOOKUP($B3024,'Raw -orders'!$A:$A,'Raw -orders'!$B:$E)</f>
        <v>692</v>
      </c>
      <c r="P3024">
        <v>54506</v>
      </c>
      <c r="Q3024" s="1">
        <v>44227</v>
      </c>
      <c r="R3024" s="1">
        <v>44235</v>
      </c>
      <c r="S3024" t="str" cm="1">
        <f t="array" ref="S3024:Z3024">_xlfn.XLOOKUP($O3024,'Raw - customers'!$A:$A,'Raw - customers'!$B:$I)</f>
        <v>Perceval Umbers</v>
      </c>
      <c r="T3024" t="str">
        <v>Bigender</v>
      </c>
      <c r="U3024">
        <v>20</v>
      </c>
      <c r="V3024" t="str">
        <v>5200 Tromp Estate DrSuite 885</v>
      </c>
      <c r="W3024">
        <v>4058</v>
      </c>
      <c r="X3024" t="str">
        <v>Laraview</v>
      </c>
      <c r="Y3024" t="str">
        <v>Tasmania</v>
      </c>
      <c r="Z3024" t="str">
        <v>Australia</v>
      </c>
      <c r="AA3024">
        <v>1</v>
      </c>
      <c r="AB3024" s="3" t="str">
        <f t="shared" si="95"/>
        <v>0 to 10</v>
      </c>
      <c r="AM3024" s="6">
        <v>692</v>
      </c>
      <c r="AN3024" s="6" t="s">
        <v>1414</v>
      </c>
    </row>
    <row r="3025" spans="1:40" x14ac:dyDescent="0.25">
      <c r="A3025">
        <v>3023</v>
      </c>
      <c r="B3025">
        <v>606</v>
      </c>
      <c r="C3025">
        <v>472</v>
      </c>
      <c r="D3025">
        <v>118</v>
      </c>
      <c r="E3025">
        <v>3</v>
      </c>
      <c r="F3025">
        <v>354</v>
      </c>
      <c r="G3025">
        <v>1</v>
      </c>
      <c r="H3025" t="str">
        <f>VLOOKUP($C3025,'Raw-products'!$A$2:$H$1261,MATCH(H$1,'Raw-products'!$A$1:$H$1,0))</f>
        <v>Jacket</v>
      </c>
      <c r="I3025" t="str">
        <f>VLOOKUP($C3025,'Raw-products'!$A$2:$H$1261,MATCH(I$1,'Raw-products'!$A$1:$H$1,0))</f>
        <v>Puffer</v>
      </c>
      <c r="J3025" t="str">
        <f>VLOOKUP($C3025,'Raw-products'!$A$2:$H$1261,MATCH(J$1,'Raw-products'!$A$1:$H$1,0))</f>
        <v>M</v>
      </c>
      <c r="K3025" t="str">
        <f>VLOOKUP($C3025,'Raw-products'!$A$2:$H$1261,MATCH(K$1,'Raw-products'!$A$1:$H$1,0))</f>
        <v>green</v>
      </c>
      <c r="L3025">
        <f>VLOOKUP($C3025,'Raw-products'!$A$2:$H$1261,MATCH(L$1,'Raw-products'!$A$1:$H$1,0))</f>
        <v>110</v>
      </c>
      <c r="M3025">
        <f>VLOOKUP($C3025,'Raw-products'!$A$2:$H$1261,MATCH(M$1,'Raw-products'!$A$1:$H$1,0))</f>
        <v>72</v>
      </c>
      <c r="N3025" s="5">
        <f t="shared" si="94"/>
        <v>7920</v>
      </c>
      <c r="O3025" cm="1">
        <f t="array" ref="O3025:R3025">_xlfn.XLOOKUP($B3025,'Raw -orders'!$A:$A,'Raw -orders'!$B:$E)</f>
        <v>692</v>
      </c>
      <c r="P3025">
        <v>54506</v>
      </c>
      <c r="Q3025" s="1">
        <v>44227</v>
      </c>
      <c r="R3025" s="1">
        <v>44235</v>
      </c>
      <c r="S3025" t="str" cm="1">
        <f t="array" ref="S3025:Z3025">_xlfn.XLOOKUP($O3025,'Raw - customers'!$A:$A,'Raw - customers'!$B:$I)</f>
        <v>Perceval Umbers</v>
      </c>
      <c r="T3025" t="str">
        <v>Bigender</v>
      </c>
      <c r="U3025">
        <v>20</v>
      </c>
      <c r="V3025" t="str">
        <v>5200 Tromp Estate DrSuite 885</v>
      </c>
      <c r="W3025">
        <v>4058</v>
      </c>
      <c r="X3025" t="str">
        <v>Laraview</v>
      </c>
      <c r="Y3025" t="str">
        <v>Tasmania</v>
      </c>
      <c r="Z3025" t="str">
        <v>Australia</v>
      </c>
      <c r="AA3025">
        <v>1</v>
      </c>
      <c r="AB3025" s="3" t="str">
        <f t="shared" si="95"/>
        <v>0 to 10</v>
      </c>
      <c r="AM3025" s="6">
        <v>692</v>
      </c>
      <c r="AN3025" s="6" t="s">
        <v>1414</v>
      </c>
    </row>
    <row r="3026" spans="1:40" x14ac:dyDescent="0.25">
      <c r="A3026">
        <v>3024</v>
      </c>
      <c r="B3026">
        <v>606</v>
      </c>
      <c r="C3026">
        <v>782</v>
      </c>
      <c r="D3026">
        <v>91</v>
      </c>
      <c r="E3026">
        <v>1</v>
      </c>
      <c r="F3026">
        <v>91</v>
      </c>
      <c r="G3026">
        <v>1</v>
      </c>
      <c r="H3026" t="str">
        <f>VLOOKUP($C3026,'Raw-products'!$A$2:$H$1261,MATCH(H$1,'Raw-products'!$A$1:$H$1,0))</f>
        <v>Jacket</v>
      </c>
      <c r="I3026" t="str">
        <f>VLOOKUP($C3026,'Raw-products'!$A$2:$H$1261,MATCH(I$1,'Raw-products'!$A$1:$H$1,0))</f>
        <v>Pullover</v>
      </c>
      <c r="J3026" t="str">
        <f>VLOOKUP($C3026,'Raw-products'!$A$2:$H$1261,MATCH(J$1,'Raw-products'!$A$1:$H$1,0))</f>
        <v>M</v>
      </c>
      <c r="K3026" t="str">
        <f>VLOOKUP($C3026,'Raw-products'!$A$2:$H$1261,MATCH(K$1,'Raw-products'!$A$1:$H$1,0))</f>
        <v>yellow</v>
      </c>
      <c r="L3026">
        <f>VLOOKUP($C3026,'Raw-products'!$A$2:$H$1261,MATCH(L$1,'Raw-products'!$A$1:$H$1,0))</f>
        <v>114</v>
      </c>
      <c r="M3026">
        <f>VLOOKUP($C3026,'Raw-products'!$A$2:$H$1261,MATCH(M$1,'Raw-products'!$A$1:$H$1,0))</f>
        <v>49</v>
      </c>
      <c r="N3026" s="5">
        <f t="shared" si="94"/>
        <v>5586</v>
      </c>
      <c r="O3026" cm="1">
        <f t="array" ref="O3026:R3026">_xlfn.XLOOKUP($B3026,'Raw -orders'!$A:$A,'Raw -orders'!$B:$E)</f>
        <v>692</v>
      </c>
      <c r="P3026">
        <v>54506</v>
      </c>
      <c r="Q3026" s="1">
        <v>44227</v>
      </c>
      <c r="R3026" s="1">
        <v>44235</v>
      </c>
      <c r="S3026" t="str" cm="1">
        <f t="array" ref="S3026:Z3026">_xlfn.XLOOKUP($O3026,'Raw - customers'!$A:$A,'Raw - customers'!$B:$I)</f>
        <v>Perceval Umbers</v>
      </c>
      <c r="T3026" t="str">
        <v>Bigender</v>
      </c>
      <c r="U3026">
        <v>20</v>
      </c>
      <c r="V3026" t="str">
        <v>5200 Tromp Estate DrSuite 885</v>
      </c>
      <c r="W3026">
        <v>4058</v>
      </c>
      <c r="X3026" t="str">
        <v>Laraview</v>
      </c>
      <c r="Y3026" t="str">
        <v>Tasmania</v>
      </c>
      <c r="Z3026" t="str">
        <v>Australia</v>
      </c>
      <c r="AA3026">
        <v>1</v>
      </c>
      <c r="AB3026" s="3" t="str">
        <f t="shared" si="95"/>
        <v>0 to 10</v>
      </c>
      <c r="AM3026" s="6">
        <v>692</v>
      </c>
      <c r="AN3026" s="6" t="s">
        <v>1414</v>
      </c>
    </row>
    <row r="3027" spans="1:40" x14ac:dyDescent="0.25">
      <c r="A3027">
        <v>3025</v>
      </c>
      <c r="B3027">
        <v>607</v>
      </c>
      <c r="C3027">
        <v>1053</v>
      </c>
      <c r="D3027">
        <v>93</v>
      </c>
      <c r="E3027">
        <v>3</v>
      </c>
      <c r="F3027">
        <v>279</v>
      </c>
      <c r="G3027">
        <v>1</v>
      </c>
      <c r="H3027" t="str">
        <f>VLOOKUP($C3027,'Raw-products'!$A$2:$H$1261,MATCH(H$1,'Raw-products'!$A$1:$H$1,0))</f>
        <v>Trousers</v>
      </c>
      <c r="I3027" t="str">
        <f>VLOOKUP($C3027,'Raw-products'!$A$2:$H$1261,MATCH(I$1,'Raw-products'!$A$1:$H$1,0))</f>
        <v>Joggers</v>
      </c>
      <c r="J3027" t="str">
        <f>VLOOKUP($C3027,'Raw-products'!$A$2:$H$1261,MATCH(J$1,'Raw-products'!$A$1:$H$1,0))</f>
        <v>L</v>
      </c>
      <c r="K3027" t="str">
        <f>VLOOKUP($C3027,'Raw-products'!$A$2:$H$1261,MATCH(K$1,'Raw-products'!$A$1:$H$1,0))</f>
        <v>red</v>
      </c>
      <c r="L3027">
        <f>VLOOKUP($C3027,'Raw-products'!$A$2:$H$1261,MATCH(L$1,'Raw-products'!$A$1:$H$1,0))</f>
        <v>94</v>
      </c>
      <c r="M3027">
        <f>VLOOKUP($C3027,'Raw-products'!$A$2:$H$1261,MATCH(M$1,'Raw-products'!$A$1:$H$1,0))</f>
        <v>63</v>
      </c>
      <c r="N3027" s="5">
        <f t="shared" si="94"/>
        <v>5922</v>
      </c>
      <c r="O3027" cm="1">
        <f t="array" ref="O3027:R3027">_xlfn.XLOOKUP($B3027,'Raw -orders'!$A:$A,'Raw -orders'!$B:$E)</f>
        <v>648</v>
      </c>
      <c r="P3027">
        <v>36692</v>
      </c>
      <c r="Q3027" s="1">
        <v>44488</v>
      </c>
      <c r="R3027" s="1">
        <v>44512</v>
      </c>
      <c r="S3027" t="str" cm="1">
        <f t="array" ref="S3027:Z3027">_xlfn.XLOOKUP($O3027,'Raw - customers'!$A:$A,'Raw - customers'!$B:$I)</f>
        <v>Jaquelyn Dow</v>
      </c>
      <c r="T3027" t="str">
        <v>Genderfluid</v>
      </c>
      <c r="U3027">
        <v>38</v>
      </c>
      <c r="V3027" t="str">
        <v>854 John GroveApt. 925</v>
      </c>
      <c r="W3027">
        <v>1230</v>
      </c>
      <c r="X3027" t="str">
        <v>New Emmastad</v>
      </c>
      <c r="Y3027" t="str">
        <v>South Australia</v>
      </c>
      <c r="Z3027" t="str">
        <v>Australia</v>
      </c>
      <c r="AA3027">
        <v>10</v>
      </c>
      <c r="AB3027" s="3" t="str">
        <f t="shared" si="95"/>
        <v>20 to 30</v>
      </c>
      <c r="AM3027" s="6">
        <v>648</v>
      </c>
      <c r="AN3027" s="6" t="s">
        <v>1345</v>
      </c>
    </row>
    <row r="3028" spans="1:40" x14ac:dyDescent="0.25">
      <c r="A3028">
        <v>3026</v>
      </c>
      <c r="B3028">
        <v>607</v>
      </c>
      <c r="C3028">
        <v>473</v>
      </c>
      <c r="D3028">
        <v>118</v>
      </c>
      <c r="E3028">
        <v>2</v>
      </c>
      <c r="F3028">
        <v>236</v>
      </c>
      <c r="G3028">
        <v>1</v>
      </c>
      <c r="H3028" t="str">
        <f>VLOOKUP($C3028,'Raw-products'!$A$2:$H$1261,MATCH(H$1,'Raw-products'!$A$1:$H$1,0))</f>
        <v>Jacket</v>
      </c>
      <c r="I3028" t="str">
        <f>VLOOKUP($C3028,'Raw-products'!$A$2:$H$1261,MATCH(I$1,'Raw-products'!$A$1:$H$1,0))</f>
        <v>Puffer</v>
      </c>
      <c r="J3028" t="str">
        <f>VLOOKUP($C3028,'Raw-products'!$A$2:$H$1261,MATCH(J$1,'Raw-products'!$A$1:$H$1,0))</f>
        <v>L</v>
      </c>
      <c r="K3028" t="str">
        <f>VLOOKUP($C3028,'Raw-products'!$A$2:$H$1261,MATCH(K$1,'Raw-products'!$A$1:$H$1,0))</f>
        <v>green</v>
      </c>
      <c r="L3028">
        <f>VLOOKUP($C3028,'Raw-products'!$A$2:$H$1261,MATCH(L$1,'Raw-products'!$A$1:$H$1,0))</f>
        <v>110</v>
      </c>
      <c r="M3028">
        <f>VLOOKUP($C3028,'Raw-products'!$A$2:$H$1261,MATCH(M$1,'Raw-products'!$A$1:$H$1,0))</f>
        <v>43</v>
      </c>
      <c r="N3028" s="5">
        <f t="shared" si="94"/>
        <v>4730</v>
      </c>
      <c r="O3028" cm="1">
        <f t="array" ref="O3028:R3028">_xlfn.XLOOKUP($B3028,'Raw -orders'!$A:$A,'Raw -orders'!$B:$E)</f>
        <v>648</v>
      </c>
      <c r="P3028">
        <v>36692</v>
      </c>
      <c r="Q3028" s="1">
        <v>44488</v>
      </c>
      <c r="R3028" s="1">
        <v>44512</v>
      </c>
      <c r="S3028" t="str" cm="1">
        <f t="array" ref="S3028:Z3028">_xlfn.XLOOKUP($O3028,'Raw - customers'!$A:$A,'Raw - customers'!$B:$I)</f>
        <v>Jaquelyn Dow</v>
      </c>
      <c r="T3028" t="str">
        <v>Genderfluid</v>
      </c>
      <c r="U3028">
        <v>38</v>
      </c>
      <c r="V3028" t="str">
        <v>854 John GroveApt. 925</v>
      </c>
      <c r="W3028">
        <v>1230</v>
      </c>
      <c r="X3028" t="str">
        <v>New Emmastad</v>
      </c>
      <c r="Y3028" t="str">
        <v>South Australia</v>
      </c>
      <c r="Z3028" t="str">
        <v>Australia</v>
      </c>
      <c r="AA3028">
        <v>10</v>
      </c>
      <c r="AB3028" s="3" t="str">
        <f t="shared" si="95"/>
        <v>20 to 30</v>
      </c>
      <c r="AM3028" s="6">
        <v>648</v>
      </c>
      <c r="AN3028" s="6" t="s">
        <v>1345</v>
      </c>
    </row>
    <row r="3029" spans="1:40" x14ac:dyDescent="0.25">
      <c r="A3029">
        <v>3027</v>
      </c>
      <c r="B3029">
        <v>607</v>
      </c>
      <c r="C3029">
        <v>1155</v>
      </c>
      <c r="D3029">
        <v>99</v>
      </c>
      <c r="E3029">
        <v>3</v>
      </c>
      <c r="F3029">
        <v>297</v>
      </c>
      <c r="G3029">
        <v>1</v>
      </c>
      <c r="H3029" t="str">
        <f>VLOOKUP($C3029,'Raw-products'!$A$2:$H$1261,MATCH(H$1,'Raw-products'!$A$1:$H$1,0))</f>
        <v>Trousers</v>
      </c>
      <c r="I3029" t="str">
        <f>VLOOKUP($C3029,'Raw-products'!$A$2:$H$1261,MATCH(I$1,'Raw-products'!$A$1:$H$1,0))</f>
        <v>High-Waisted</v>
      </c>
      <c r="J3029" t="str">
        <f>VLOOKUP($C3029,'Raw-products'!$A$2:$H$1261,MATCH(J$1,'Raw-products'!$A$1:$H$1,0))</f>
        <v>XS</v>
      </c>
      <c r="K3029" t="str">
        <f>VLOOKUP($C3029,'Raw-products'!$A$2:$H$1261,MATCH(K$1,'Raw-products'!$A$1:$H$1,0))</f>
        <v>red</v>
      </c>
      <c r="L3029">
        <f>VLOOKUP($C3029,'Raw-products'!$A$2:$H$1261,MATCH(L$1,'Raw-products'!$A$1:$H$1,0))</f>
        <v>98</v>
      </c>
      <c r="M3029">
        <f>VLOOKUP($C3029,'Raw-products'!$A$2:$H$1261,MATCH(M$1,'Raw-products'!$A$1:$H$1,0))</f>
        <v>74</v>
      </c>
      <c r="N3029" s="5">
        <f t="shared" si="94"/>
        <v>7252</v>
      </c>
      <c r="O3029" cm="1">
        <f t="array" ref="O3029:R3029">_xlfn.XLOOKUP($B3029,'Raw -orders'!$A:$A,'Raw -orders'!$B:$E)</f>
        <v>648</v>
      </c>
      <c r="P3029">
        <v>36692</v>
      </c>
      <c r="Q3029" s="1">
        <v>44488</v>
      </c>
      <c r="R3029" s="1">
        <v>44512</v>
      </c>
      <c r="S3029" t="str" cm="1">
        <f t="array" ref="S3029:Z3029">_xlfn.XLOOKUP($O3029,'Raw - customers'!$A:$A,'Raw - customers'!$B:$I)</f>
        <v>Jaquelyn Dow</v>
      </c>
      <c r="T3029" t="str">
        <v>Genderfluid</v>
      </c>
      <c r="U3029">
        <v>38</v>
      </c>
      <c r="V3029" t="str">
        <v>854 John GroveApt. 925</v>
      </c>
      <c r="W3029">
        <v>1230</v>
      </c>
      <c r="X3029" t="str">
        <v>New Emmastad</v>
      </c>
      <c r="Y3029" t="str">
        <v>South Australia</v>
      </c>
      <c r="Z3029" t="str">
        <v>Australia</v>
      </c>
      <c r="AA3029">
        <v>10</v>
      </c>
      <c r="AB3029" s="3" t="str">
        <f t="shared" si="95"/>
        <v>20 to 30</v>
      </c>
      <c r="AM3029" s="6">
        <v>648</v>
      </c>
      <c r="AN3029" s="6" t="s">
        <v>1345</v>
      </c>
    </row>
    <row r="3030" spans="1:40" x14ac:dyDescent="0.25">
      <c r="A3030">
        <v>3028</v>
      </c>
      <c r="B3030">
        <v>607</v>
      </c>
      <c r="C3030">
        <v>886</v>
      </c>
      <c r="D3030">
        <v>94</v>
      </c>
      <c r="E3030">
        <v>2</v>
      </c>
      <c r="F3030">
        <v>188</v>
      </c>
      <c r="G3030">
        <v>1</v>
      </c>
      <c r="H3030" t="str">
        <f>VLOOKUP($C3030,'Raw-products'!$A$2:$H$1261,MATCH(H$1,'Raw-products'!$A$1:$H$1,0))</f>
        <v>Trousers</v>
      </c>
      <c r="I3030" t="str">
        <f>VLOOKUP($C3030,'Raw-products'!$A$2:$H$1261,MATCH(I$1,'Raw-products'!$A$1:$H$1,0))</f>
        <v>Cords</v>
      </c>
      <c r="J3030" t="str">
        <f>VLOOKUP($C3030,'Raw-products'!$A$2:$H$1261,MATCH(J$1,'Raw-products'!$A$1:$H$1,0))</f>
        <v>S</v>
      </c>
      <c r="K3030" t="str">
        <f>VLOOKUP($C3030,'Raw-products'!$A$2:$H$1261,MATCH(K$1,'Raw-products'!$A$1:$H$1,0))</f>
        <v>yellow</v>
      </c>
      <c r="L3030">
        <f>VLOOKUP($C3030,'Raw-products'!$A$2:$H$1261,MATCH(L$1,'Raw-products'!$A$1:$H$1,0))</f>
        <v>113</v>
      </c>
      <c r="M3030">
        <f>VLOOKUP($C3030,'Raw-products'!$A$2:$H$1261,MATCH(M$1,'Raw-products'!$A$1:$H$1,0))</f>
        <v>68</v>
      </c>
      <c r="N3030" s="5">
        <f t="shared" si="94"/>
        <v>7684</v>
      </c>
      <c r="O3030" cm="1">
        <f t="array" ref="O3030:R3030">_xlfn.XLOOKUP($B3030,'Raw -orders'!$A:$A,'Raw -orders'!$B:$E)</f>
        <v>648</v>
      </c>
      <c r="P3030">
        <v>36692</v>
      </c>
      <c r="Q3030" s="1">
        <v>44488</v>
      </c>
      <c r="R3030" s="1">
        <v>44512</v>
      </c>
      <c r="S3030" t="str" cm="1">
        <f t="array" ref="S3030:Z3030">_xlfn.XLOOKUP($O3030,'Raw - customers'!$A:$A,'Raw - customers'!$B:$I)</f>
        <v>Jaquelyn Dow</v>
      </c>
      <c r="T3030" t="str">
        <v>Genderfluid</v>
      </c>
      <c r="U3030">
        <v>38</v>
      </c>
      <c r="V3030" t="str">
        <v>854 John GroveApt. 925</v>
      </c>
      <c r="W3030">
        <v>1230</v>
      </c>
      <c r="X3030" t="str">
        <v>New Emmastad</v>
      </c>
      <c r="Y3030" t="str">
        <v>South Australia</v>
      </c>
      <c r="Z3030" t="str">
        <v>Australia</v>
      </c>
      <c r="AA3030">
        <v>10</v>
      </c>
      <c r="AB3030" s="3" t="str">
        <f t="shared" si="95"/>
        <v>20 to 30</v>
      </c>
      <c r="AM3030" s="6">
        <v>648</v>
      </c>
      <c r="AN3030" s="6" t="s">
        <v>1345</v>
      </c>
    </row>
    <row r="3031" spans="1:40" x14ac:dyDescent="0.25">
      <c r="A3031">
        <v>3029</v>
      </c>
      <c r="B3031">
        <v>607</v>
      </c>
      <c r="C3031">
        <v>994</v>
      </c>
      <c r="D3031">
        <v>106</v>
      </c>
      <c r="E3031">
        <v>1</v>
      </c>
      <c r="F3031">
        <v>106</v>
      </c>
      <c r="G3031">
        <v>1</v>
      </c>
      <c r="H3031" t="str">
        <f>VLOOKUP($C3031,'Raw-products'!$A$2:$H$1261,MATCH(H$1,'Raw-products'!$A$1:$H$1,0))</f>
        <v>Trousers</v>
      </c>
      <c r="I3031" t="str">
        <f>VLOOKUP($C3031,'Raw-products'!$A$2:$H$1261,MATCH(I$1,'Raw-products'!$A$1:$H$1,0))</f>
        <v>Wool</v>
      </c>
      <c r="J3031" t="str">
        <f>VLOOKUP($C3031,'Raw-products'!$A$2:$H$1261,MATCH(J$1,'Raw-products'!$A$1:$H$1,0))</f>
        <v>XL</v>
      </c>
      <c r="K3031" t="str">
        <f>VLOOKUP($C3031,'Raw-products'!$A$2:$H$1261,MATCH(K$1,'Raw-products'!$A$1:$H$1,0))</f>
        <v>yellow</v>
      </c>
      <c r="L3031">
        <f>VLOOKUP($C3031,'Raw-products'!$A$2:$H$1261,MATCH(L$1,'Raw-products'!$A$1:$H$1,0))</f>
        <v>111</v>
      </c>
      <c r="M3031">
        <f>VLOOKUP($C3031,'Raw-products'!$A$2:$H$1261,MATCH(M$1,'Raw-products'!$A$1:$H$1,0))</f>
        <v>72</v>
      </c>
      <c r="N3031" s="5">
        <f t="shared" si="94"/>
        <v>7992</v>
      </c>
      <c r="O3031" cm="1">
        <f t="array" ref="O3031:R3031">_xlfn.XLOOKUP($B3031,'Raw -orders'!$A:$A,'Raw -orders'!$B:$E)</f>
        <v>648</v>
      </c>
      <c r="P3031">
        <v>36692</v>
      </c>
      <c r="Q3031" s="1">
        <v>44488</v>
      </c>
      <c r="R3031" s="1">
        <v>44512</v>
      </c>
      <c r="S3031" t="str" cm="1">
        <f t="array" ref="S3031:Z3031">_xlfn.XLOOKUP($O3031,'Raw - customers'!$A:$A,'Raw - customers'!$B:$I)</f>
        <v>Jaquelyn Dow</v>
      </c>
      <c r="T3031" t="str">
        <v>Genderfluid</v>
      </c>
      <c r="U3031">
        <v>38</v>
      </c>
      <c r="V3031" t="str">
        <v>854 John GroveApt. 925</v>
      </c>
      <c r="W3031">
        <v>1230</v>
      </c>
      <c r="X3031" t="str">
        <v>New Emmastad</v>
      </c>
      <c r="Y3031" t="str">
        <v>South Australia</v>
      </c>
      <c r="Z3031" t="str">
        <v>Australia</v>
      </c>
      <c r="AA3031">
        <v>10</v>
      </c>
      <c r="AB3031" s="3" t="str">
        <f t="shared" si="95"/>
        <v>20 to 30</v>
      </c>
      <c r="AM3031" s="6">
        <v>648</v>
      </c>
      <c r="AN3031" s="6" t="s">
        <v>1345</v>
      </c>
    </row>
    <row r="3032" spans="1:40" x14ac:dyDescent="0.25">
      <c r="A3032">
        <v>3030</v>
      </c>
      <c r="B3032">
        <v>608</v>
      </c>
      <c r="C3032">
        <v>572</v>
      </c>
      <c r="D3032">
        <v>100</v>
      </c>
      <c r="E3032">
        <v>3</v>
      </c>
      <c r="F3032">
        <v>300</v>
      </c>
      <c r="G3032">
        <v>1</v>
      </c>
      <c r="H3032" t="str">
        <f>VLOOKUP($C3032,'Raw-products'!$A$2:$H$1261,MATCH(H$1,'Raw-products'!$A$1:$H$1,0))</f>
        <v>Jacket</v>
      </c>
      <c r="I3032" t="str">
        <f>VLOOKUP($C3032,'Raw-products'!$A$2:$H$1261,MATCH(I$1,'Raw-products'!$A$1:$H$1,0))</f>
        <v>Bomber</v>
      </c>
      <c r="J3032" t="str">
        <f>VLOOKUP($C3032,'Raw-products'!$A$2:$H$1261,MATCH(J$1,'Raw-products'!$A$1:$H$1,0))</f>
        <v>M</v>
      </c>
      <c r="K3032" t="str">
        <f>VLOOKUP($C3032,'Raw-products'!$A$2:$H$1261,MATCH(K$1,'Raw-products'!$A$1:$H$1,0))</f>
        <v>yellow</v>
      </c>
      <c r="L3032">
        <f>VLOOKUP($C3032,'Raw-products'!$A$2:$H$1261,MATCH(L$1,'Raw-products'!$A$1:$H$1,0))</f>
        <v>90</v>
      </c>
      <c r="M3032">
        <f>VLOOKUP($C3032,'Raw-products'!$A$2:$H$1261,MATCH(M$1,'Raw-products'!$A$1:$H$1,0))</f>
        <v>71</v>
      </c>
      <c r="N3032" s="5">
        <f t="shared" si="94"/>
        <v>6390</v>
      </c>
      <c r="O3032" cm="1">
        <f t="array" ref="O3032:R3032">_xlfn.XLOOKUP($B3032,'Raw -orders'!$A:$A,'Raw -orders'!$B:$E)</f>
        <v>530</v>
      </c>
      <c r="P3032">
        <v>31878</v>
      </c>
      <c r="Q3032" s="1">
        <v>44421</v>
      </c>
      <c r="R3032" s="1">
        <v>44423</v>
      </c>
      <c r="S3032" t="str" cm="1">
        <f t="array" ref="S3032:Z3032">_xlfn.XLOOKUP($O3032,'Raw - customers'!$A:$A,'Raw - customers'!$B:$I)</f>
        <v>Leroi Weal</v>
      </c>
      <c r="T3032" t="str">
        <v>Polygender</v>
      </c>
      <c r="U3032">
        <v>63</v>
      </c>
      <c r="V3032" t="str">
        <v>2724 Madison SummitSuite 567</v>
      </c>
      <c r="W3032">
        <v>9367</v>
      </c>
      <c r="X3032" t="str">
        <v>Lake Rose</v>
      </c>
      <c r="Y3032" t="str">
        <v>Western Australia</v>
      </c>
      <c r="Z3032" t="str">
        <v>Australia</v>
      </c>
      <c r="AA3032">
        <v>8</v>
      </c>
      <c r="AB3032" s="3" t="str">
        <f t="shared" si="95"/>
        <v>0 to 10</v>
      </c>
      <c r="AM3032" s="6">
        <v>530</v>
      </c>
      <c r="AN3032" s="6" t="s">
        <v>1377</v>
      </c>
    </row>
    <row r="3033" spans="1:40" x14ac:dyDescent="0.25">
      <c r="A3033">
        <v>3031</v>
      </c>
      <c r="B3033">
        <v>608</v>
      </c>
      <c r="C3033">
        <v>265</v>
      </c>
      <c r="D3033">
        <v>95</v>
      </c>
      <c r="E3033">
        <v>3</v>
      </c>
      <c r="F3033">
        <v>285</v>
      </c>
      <c r="G3033">
        <v>1</v>
      </c>
      <c r="H3033" t="str">
        <f>VLOOKUP($C3033,'Raw-products'!$A$2:$H$1261,MATCH(H$1,'Raw-products'!$A$1:$H$1,0))</f>
        <v>Shirt</v>
      </c>
      <c r="I3033" t="str">
        <f>VLOOKUP($C3033,'Raw-products'!$A$2:$H$1261,MATCH(I$1,'Raw-products'!$A$1:$H$1,0))</f>
        <v>Polo</v>
      </c>
      <c r="J3033" t="str">
        <f>VLOOKUP($C3033,'Raw-products'!$A$2:$H$1261,MATCH(J$1,'Raw-products'!$A$1:$H$1,0))</f>
        <v>XS</v>
      </c>
      <c r="K3033" t="str">
        <f>VLOOKUP($C3033,'Raw-products'!$A$2:$H$1261,MATCH(K$1,'Raw-products'!$A$1:$H$1,0))</f>
        <v>blue</v>
      </c>
      <c r="L3033">
        <f>VLOOKUP($C3033,'Raw-products'!$A$2:$H$1261,MATCH(L$1,'Raw-products'!$A$1:$H$1,0))</f>
        <v>117</v>
      </c>
      <c r="M3033">
        <f>VLOOKUP($C3033,'Raw-products'!$A$2:$H$1261,MATCH(M$1,'Raw-products'!$A$1:$H$1,0))</f>
        <v>56</v>
      </c>
      <c r="N3033" s="5">
        <f t="shared" si="94"/>
        <v>6552</v>
      </c>
      <c r="O3033" cm="1">
        <f t="array" ref="O3033:R3033">_xlfn.XLOOKUP($B3033,'Raw -orders'!$A:$A,'Raw -orders'!$B:$E)</f>
        <v>530</v>
      </c>
      <c r="P3033">
        <v>31878</v>
      </c>
      <c r="Q3033" s="1">
        <v>44421</v>
      </c>
      <c r="R3033" s="1">
        <v>44423</v>
      </c>
      <c r="S3033" t="str" cm="1">
        <f t="array" ref="S3033:Z3033">_xlfn.XLOOKUP($O3033,'Raw - customers'!$A:$A,'Raw - customers'!$B:$I)</f>
        <v>Leroi Weal</v>
      </c>
      <c r="T3033" t="str">
        <v>Polygender</v>
      </c>
      <c r="U3033">
        <v>63</v>
      </c>
      <c r="V3033" t="str">
        <v>2724 Madison SummitSuite 567</v>
      </c>
      <c r="W3033">
        <v>9367</v>
      </c>
      <c r="X3033" t="str">
        <v>Lake Rose</v>
      </c>
      <c r="Y3033" t="str">
        <v>Western Australia</v>
      </c>
      <c r="Z3033" t="str">
        <v>Australia</v>
      </c>
      <c r="AA3033">
        <v>8</v>
      </c>
      <c r="AB3033" s="3" t="str">
        <f t="shared" si="95"/>
        <v>0 to 10</v>
      </c>
      <c r="AM3033" s="6">
        <v>530</v>
      </c>
      <c r="AN3033" s="6" t="s">
        <v>1377</v>
      </c>
    </row>
    <row r="3034" spans="1:40" x14ac:dyDescent="0.25">
      <c r="A3034">
        <v>3032</v>
      </c>
      <c r="B3034">
        <v>609</v>
      </c>
      <c r="C3034">
        <v>536</v>
      </c>
      <c r="D3034">
        <v>98</v>
      </c>
      <c r="E3034">
        <v>2</v>
      </c>
      <c r="F3034">
        <v>196</v>
      </c>
      <c r="G3034">
        <v>1</v>
      </c>
      <c r="H3034" t="str">
        <f>VLOOKUP($C3034,'Raw-products'!$A$2:$H$1261,MATCH(H$1,'Raw-products'!$A$1:$H$1,0))</f>
        <v>Jacket</v>
      </c>
      <c r="I3034" t="str">
        <f>VLOOKUP($C3034,'Raw-products'!$A$2:$H$1261,MATCH(I$1,'Raw-products'!$A$1:$H$1,0))</f>
        <v>Leather</v>
      </c>
      <c r="J3034" t="str">
        <f>VLOOKUP($C3034,'Raw-products'!$A$2:$H$1261,MATCH(J$1,'Raw-products'!$A$1:$H$1,0))</f>
        <v>S</v>
      </c>
      <c r="K3034" t="str">
        <f>VLOOKUP($C3034,'Raw-products'!$A$2:$H$1261,MATCH(K$1,'Raw-products'!$A$1:$H$1,0))</f>
        <v>yellow</v>
      </c>
      <c r="L3034">
        <f>VLOOKUP($C3034,'Raw-products'!$A$2:$H$1261,MATCH(L$1,'Raw-products'!$A$1:$H$1,0))</f>
        <v>113</v>
      </c>
      <c r="M3034">
        <f>VLOOKUP($C3034,'Raw-products'!$A$2:$H$1261,MATCH(M$1,'Raw-products'!$A$1:$H$1,0))</f>
        <v>41</v>
      </c>
      <c r="N3034" s="5">
        <f t="shared" si="94"/>
        <v>4633</v>
      </c>
      <c r="O3034" cm="1">
        <f t="array" ref="O3034:R3034">_xlfn.XLOOKUP($B3034,'Raw -orders'!$A:$A,'Raw -orders'!$B:$E)</f>
        <v>25</v>
      </c>
      <c r="P3034">
        <v>21514</v>
      </c>
      <c r="Q3034" s="1">
        <v>44308</v>
      </c>
      <c r="R3034" s="1">
        <v>44324</v>
      </c>
      <c r="S3034" t="str" cm="1">
        <f t="array" ref="S3034:Z3034">_xlfn.XLOOKUP($O3034,'Raw - customers'!$A:$A,'Raw - customers'!$B:$I)</f>
        <v>Ernaline Luce</v>
      </c>
      <c r="T3034" t="str">
        <v>Genderqueer</v>
      </c>
      <c r="U3034">
        <v>75</v>
      </c>
      <c r="V3034" t="str">
        <v>02 Gabriella PlazaApt. 474</v>
      </c>
      <c r="W3034">
        <v>9311</v>
      </c>
      <c r="X3034" t="str">
        <v>Olivershire</v>
      </c>
      <c r="Y3034" t="str">
        <v>Victoria</v>
      </c>
      <c r="Z3034" t="str">
        <v>Australia</v>
      </c>
      <c r="AA3034">
        <v>4</v>
      </c>
      <c r="AB3034" s="3" t="str">
        <f t="shared" si="95"/>
        <v>10 to 20</v>
      </c>
      <c r="AM3034" s="6">
        <v>25</v>
      </c>
      <c r="AN3034" s="6" t="s">
        <v>1396</v>
      </c>
    </row>
    <row r="3035" spans="1:40" x14ac:dyDescent="0.25">
      <c r="A3035">
        <v>3033</v>
      </c>
      <c r="B3035">
        <v>609</v>
      </c>
      <c r="C3035">
        <v>196</v>
      </c>
      <c r="D3035">
        <v>98</v>
      </c>
      <c r="E3035">
        <v>3</v>
      </c>
      <c r="F3035">
        <v>294</v>
      </c>
      <c r="G3035">
        <v>1</v>
      </c>
      <c r="H3035" t="str">
        <f>VLOOKUP($C3035,'Raw-products'!$A$2:$H$1261,MATCH(H$1,'Raw-products'!$A$1:$H$1,0))</f>
        <v>Shirt</v>
      </c>
      <c r="I3035" t="str">
        <f>VLOOKUP($C3035,'Raw-products'!$A$2:$H$1261,MATCH(I$1,'Raw-products'!$A$1:$H$1,0))</f>
        <v>Camp Collared</v>
      </c>
      <c r="J3035" t="str">
        <f>VLOOKUP($C3035,'Raw-products'!$A$2:$H$1261,MATCH(J$1,'Raw-products'!$A$1:$H$1,0))</f>
        <v>S</v>
      </c>
      <c r="K3035" t="str">
        <f>VLOOKUP($C3035,'Raw-products'!$A$2:$H$1261,MATCH(K$1,'Raw-products'!$A$1:$H$1,0))</f>
        <v>blue</v>
      </c>
      <c r="L3035">
        <f>VLOOKUP($C3035,'Raw-products'!$A$2:$H$1261,MATCH(L$1,'Raw-products'!$A$1:$H$1,0))</f>
        <v>112</v>
      </c>
      <c r="M3035">
        <f>VLOOKUP($C3035,'Raw-products'!$A$2:$H$1261,MATCH(M$1,'Raw-products'!$A$1:$H$1,0))</f>
        <v>75</v>
      </c>
      <c r="N3035" s="5">
        <f t="shared" si="94"/>
        <v>8400</v>
      </c>
      <c r="O3035" cm="1">
        <f t="array" ref="O3035:R3035">_xlfn.XLOOKUP($B3035,'Raw -orders'!$A:$A,'Raw -orders'!$B:$E)</f>
        <v>25</v>
      </c>
      <c r="P3035">
        <v>21514</v>
      </c>
      <c r="Q3035" s="1">
        <v>44308</v>
      </c>
      <c r="R3035" s="1">
        <v>44324</v>
      </c>
      <c r="S3035" t="str" cm="1">
        <f t="array" ref="S3035:Z3035">_xlfn.XLOOKUP($O3035,'Raw - customers'!$A:$A,'Raw - customers'!$B:$I)</f>
        <v>Ernaline Luce</v>
      </c>
      <c r="T3035" t="str">
        <v>Genderqueer</v>
      </c>
      <c r="U3035">
        <v>75</v>
      </c>
      <c r="V3035" t="str">
        <v>02 Gabriella PlazaApt. 474</v>
      </c>
      <c r="W3035">
        <v>9311</v>
      </c>
      <c r="X3035" t="str">
        <v>Olivershire</v>
      </c>
      <c r="Y3035" t="str">
        <v>Victoria</v>
      </c>
      <c r="Z3035" t="str">
        <v>Australia</v>
      </c>
      <c r="AA3035">
        <v>4</v>
      </c>
      <c r="AB3035" s="3" t="str">
        <f t="shared" si="95"/>
        <v>10 to 20</v>
      </c>
      <c r="AM3035" s="6">
        <v>25</v>
      </c>
      <c r="AN3035" s="6" t="s">
        <v>1396</v>
      </c>
    </row>
    <row r="3036" spans="1:40" x14ac:dyDescent="0.25">
      <c r="A3036">
        <v>3034</v>
      </c>
      <c r="B3036">
        <v>609</v>
      </c>
      <c r="C3036">
        <v>900</v>
      </c>
      <c r="D3036">
        <v>94</v>
      </c>
      <c r="E3036">
        <v>3</v>
      </c>
      <c r="F3036">
        <v>282</v>
      </c>
      <c r="G3036">
        <v>1</v>
      </c>
      <c r="H3036" t="str">
        <f>VLOOKUP($C3036,'Raw-products'!$A$2:$H$1261,MATCH(H$1,'Raw-products'!$A$1:$H$1,0))</f>
        <v>Trousers</v>
      </c>
      <c r="I3036" t="str">
        <f>VLOOKUP($C3036,'Raw-products'!$A$2:$H$1261,MATCH(I$1,'Raw-products'!$A$1:$H$1,0))</f>
        <v>Cords</v>
      </c>
      <c r="J3036" t="str">
        <f>VLOOKUP($C3036,'Raw-products'!$A$2:$H$1261,MATCH(J$1,'Raw-products'!$A$1:$H$1,0))</f>
        <v>XS</v>
      </c>
      <c r="K3036" t="str">
        <f>VLOOKUP($C3036,'Raw-products'!$A$2:$H$1261,MATCH(K$1,'Raw-products'!$A$1:$H$1,0))</f>
        <v>indigo</v>
      </c>
      <c r="L3036">
        <f>VLOOKUP($C3036,'Raw-products'!$A$2:$H$1261,MATCH(L$1,'Raw-products'!$A$1:$H$1,0))</f>
        <v>113</v>
      </c>
      <c r="M3036">
        <f>VLOOKUP($C3036,'Raw-products'!$A$2:$H$1261,MATCH(M$1,'Raw-products'!$A$1:$H$1,0))</f>
        <v>47</v>
      </c>
      <c r="N3036" s="5">
        <f t="shared" si="94"/>
        <v>5311</v>
      </c>
      <c r="O3036" cm="1">
        <f t="array" ref="O3036:R3036">_xlfn.XLOOKUP($B3036,'Raw -orders'!$A:$A,'Raw -orders'!$B:$E)</f>
        <v>25</v>
      </c>
      <c r="P3036">
        <v>21514</v>
      </c>
      <c r="Q3036" s="1">
        <v>44308</v>
      </c>
      <c r="R3036" s="1">
        <v>44324</v>
      </c>
      <c r="S3036" t="str" cm="1">
        <f t="array" ref="S3036:Z3036">_xlfn.XLOOKUP($O3036,'Raw - customers'!$A:$A,'Raw - customers'!$B:$I)</f>
        <v>Ernaline Luce</v>
      </c>
      <c r="T3036" t="str">
        <v>Genderqueer</v>
      </c>
      <c r="U3036">
        <v>75</v>
      </c>
      <c r="V3036" t="str">
        <v>02 Gabriella PlazaApt. 474</v>
      </c>
      <c r="W3036">
        <v>9311</v>
      </c>
      <c r="X3036" t="str">
        <v>Olivershire</v>
      </c>
      <c r="Y3036" t="str">
        <v>Victoria</v>
      </c>
      <c r="Z3036" t="str">
        <v>Australia</v>
      </c>
      <c r="AA3036">
        <v>4</v>
      </c>
      <c r="AB3036" s="3" t="str">
        <f t="shared" si="95"/>
        <v>10 to 20</v>
      </c>
      <c r="AM3036" s="6">
        <v>25</v>
      </c>
      <c r="AN3036" s="6" t="s">
        <v>1396</v>
      </c>
    </row>
    <row r="3037" spans="1:40" x14ac:dyDescent="0.25">
      <c r="A3037">
        <v>3035</v>
      </c>
      <c r="B3037">
        <v>609</v>
      </c>
      <c r="C3037">
        <v>177</v>
      </c>
      <c r="D3037">
        <v>98</v>
      </c>
      <c r="E3037">
        <v>1</v>
      </c>
      <c r="F3037">
        <v>98</v>
      </c>
      <c r="G3037">
        <v>1</v>
      </c>
      <c r="H3037" t="str">
        <f>VLOOKUP($C3037,'Raw-products'!$A$2:$H$1261,MATCH(H$1,'Raw-products'!$A$1:$H$1,0))</f>
        <v>Shirt</v>
      </c>
      <c r="I3037" t="str">
        <f>VLOOKUP($C3037,'Raw-products'!$A$2:$H$1261,MATCH(I$1,'Raw-products'!$A$1:$H$1,0))</f>
        <v>Camp Collared</v>
      </c>
      <c r="J3037" t="str">
        <f>VLOOKUP($C3037,'Raw-products'!$A$2:$H$1261,MATCH(J$1,'Raw-products'!$A$1:$H$1,0))</f>
        <v>M</v>
      </c>
      <c r="K3037" t="str">
        <f>VLOOKUP($C3037,'Raw-products'!$A$2:$H$1261,MATCH(K$1,'Raw-products'!$A$1:$H$1,0))</f>
        <v>red</v>
      </c>
      <c r="L3037">
        <f>VLOOKUP($C3037,'Raw-products'!$A$2:$H$1261,MATCH(L$1,'Raw-products'!$A$1:$H$1,0))</f>
        <v>112</v>
      </c>
      <c r="M3037">
        <f>VLOOKUP($C3037,'Raw-products'!$A$2:$H$1261,MATCH(M$1,'Raw-products'!$A$1:$H$1,0))</f>
        <v>64</v>
      </c>
      <c r="N3037" s="5">
        <f t="shared" si="94"/>
        <v>7168</v>
      </c>
      <c r="O3037" cm="1">
        <f t="array" ref="O3037:R3037">_xlfn.XLOOKUP($B3037,'Raw -orders'!$A:$A,'Raw -orders'!$B:$E)</f>
        <v>25</v>
      </c>
      <c r="P3037">
        <v>21514</v>
      </c>
      <c r="Q3037" s="1">
        <v>44308</v>
      </c>
      <c r="R3037" s="1">
        <v>44324</v>
      </c>
      <c r="S3037" t="str" cm="1">
        <f t="array" ref="S3037:Z3037">_xlfn.XLOOKUP($O3037,'Raw - customers'!$A:$A,'Raw - customers'!$B:$I)</f>
        <v>Ernaline Luce</v>
      </c>
      <c r="T3037" t="str">
        <v>Genderqueer</v>
      </c>
      <c r="U3037">
        <v>75</v>
      </c>
      <c r="V3037" t="str">
        <v>02 Gabriella PlazaApt. 474</v>
      </c>
      <c r="W3037">
        <v>9311</v>
      </c>
      <c r="X3037" t="str">
        <v>Olivershire</v>
      </c>
      <c r="Y3037" t="str">
        <v>Victoria</v>
      </c>
      <c r="Z3037" t="str">
        <v>Australia</v>
      </c>
      <c r="AA3037">
        <v>4</v>
      </c>
      <c r="AB3037" s="3" t="str">
        <f t="shared" si="95"/>
        <v>10 to 20</v>
      </c>
      <c r="AM3037" s="6">
        <v>25</v>
      </c>
      <c r="AN3037" s="6" t="s">
        <v>1396</v>
      </c>
    </row>
    <row r="3038" spans="1:40" x14ac:dyDescent="0.25">
      <c r="A3038">
        <v>3036</v>
      </c>
      <c r="B3038">
        <v>609</v>
      </c>
      <c r="C3038">
        <v>1033</v>
      </c>
      <c r="D3038">
        <v>90</v>
      </c>
      <c r="E3038">
        <v>3</v>
      </c>
      <c r="F3038">
        <v>270</v>
      </c>
      <c r="G3038">
        <v>1</v>
      </c>
      <c r="H3038" t="str">
        <f>VLOOKUP($C3038,'Raw-products'!$A$2:$H$1261,MATCH(H$1,'Raw-products'!$A$1:$H$1,0))</f>
        <v>Trousers</v>
      </c>
      <c r="I3038" t="str">
        <f>VLOOKUP($C3038,'Raw-products'!$A$2:$H$1261,MATCH(I$1,'Raw-products'!$A$1:$H$1,0))</f>
        <v>Relaxed Leg</v>
      </c>
      <c r="J3038" t="str">
        <f>VLOOKUP($C3038,'Raw-products'!$A$2:$H$1261,MATCH(J$1,'Raw-products'!$A$1:$H$1,0))</f>
        <v>L</v>
      </c>
      <c r="K3038" t="str">
        <f>VLOOKUP($C3038,'Raw-products'!$A$2:$H$1261,MATCH(K$1,'Raw-products'!$A$1:$H$1,0))</f>
        <v>green</v>
      </c>
      <c r="L3038">
        <f>VLOOKUP($C3038,'Raw-products'!$A$2:$H$1261,MATCH(L$1,'Raw-products'!$A$1:$H$1,0))</f>
        <v>95</v>
      </c>
      <c r="M3038">
        <f>VLOOKUP($C3038,'Raw-products'!$A$2:$H$1261,MATCH(M$1,'Raw-products'!$A$1:$H$1,0))</f>
        <v>62</v>
      </c>
      <c r="N3038" s="5">
        <f t="shared" si="94"/>
        <v>5890</v>
      </c>
      <c r="O3038" cm="1">
        <f t="array" ref="O3038:R3038">_xlfn.XLOOKUP($B3038,'Raw -orders'!$A:$A,'Raw -orders'!$B:$E)</f>
        <v>25</v>
      </c>
      <c r="P3038">
        <v>21514</v>
      </c>
      <c r="Q3038" s="1">
        <v>44308</v>
      </c>
      <c r="R3038" s="1">
        <v>44324</v>
      </c>
      <c r="S3038" t="str" cm="1">
        <f t="array" ref="S3038:Z3038">_xlfn.XLOOKUP($O3038,'Raw - customers'!$A:$A,'Raw - customers'!$B:$I)</f>
        <v>Ernaline Luce</v>
      </c>
      <c r="T3038" t="str">
        <v>Genderqueer</v>
      </c>
      <c r="U3038">
        <v>75</v>
      </c>
      <c r="V3038" t="str">
        <v>02 Gabriella PlazaApt. 474</v>
      </c>
      <c r="W3038">
        <v>9311</v>
      </c>
      <c r="X3038" t="str">
        <v>Olivershire</v>
      </c>
      <c r="Y3038" t="str">
        <v>Victoria</v>
      </c>
      <c r="Z3038" t="str">
        <v>Australia</v>
      </c>
      <c r="AA3038">
        <v>4</v>
      </c>
      <c r="AB3038" s="3" t="str">
        <f t="shared" si="95"/>
        <v>10 to 20</v>
      </c>
      <c r="AM3038" s="6">
        <v>25</v>
      </c>
      <c r="AN3038" s="6" t="s">
        <v>1396</v>
      </c>
    </row>
    <row r="3039" spans="1:40" x14ac:dyDescent="0.25">
      <c r="A3039">
        <v>3037</v>
      </c>
      <c r="B3039">
        <v>609</v>
      </c>
      <c r="C3039">
        <v>872</v>
      </c>
      <c r="D3039">
        <v>113</v>
      </c>
      <c r="E3039">
        <v>1</v>
      </c>
      <c r="F3039">
        <v>113</v>
      </c>
      <c r="G3039">
        <v>1</v>
      </c>
      <c r="H3039" t="str">
        <f>VLOOKUP($C3039,'Raw-products'!$A$2:$H$1261,MATCH(H$1,'Raw-products'!$A$1:$H$1,0))</f>
        <v>Trousers</v>
      </c>
      <c r="I3039" t="str">
        <f>VLOOKUP($C3039,'Raw-products'!$A$2:$H$1261,MATCH(I$1,'Raw-products'!$A$1:$H$1,0))</f>
        <v>Chinos</v>
      </c>
      <c r="J3039" t="str">
        <f>VLOOKUP($C3039,'Raw-products'!$A$2:$H$1261,MATCH(J$1,'Raw-products'!$A$1:$H$1,0))</f>
        <v>M</v>
      </c>
      <c r="K3039" t="str">
        <f>VLOOKUP($C3039,'Raw-products'!$A$2:$H$1261,MATCH(K$1,'Raw-products'!$A$1:$H$1,0))</f>
        <v>violet</v>
      </c>
      <c r="L3039">
        <f>VLOOKUP($C3039,'Raw-products'!$A$2:$H$1261,MATCH(L$1,'Raw-products'!$A$1:$H$1,0))</f>
        <v>100</v>
      </c>
      <c r="M3039">
        <f>VLOOKUP($C3039,'Raw-products'!$A$2:$H$1261,MATCH(M$1,'Raw-products'!$A$1:$H$1,0))</f>
        <v>54</v>
      </c>
      <c r="N3039" s="5">
        <f t="shared" si="94"/>
        <v>5400</v>
      </c>
      <c r="O3039" cm="1">
        <f t="array" ref="O3039:R3039">_xlfn.XLOOKUP($B3039,'Raw -orders'!$A:$A,'Raw -orders'!$B:$E)</f>
        <v>25</v>
      </c>
      <c r="P3039">
        <v>21514</v>
      </c>
      <c r="Q3039" s="1">
        <v>44308</v>
      </c>
      <c r="R3039" s="1">
        <v>44324</v>
      </c>
      <c r="S3039" t="str" cm="1">
        <f t="array" ref="S3039:Z3039">_xlfn.XLOOKUP($O3039,'Raw - customers'!$A:$A,'Raw - customers'!$B:$I)</f>
        <v>Ernaline Luce</v>
      </c>
      <c r="T3039" t="str">
        <v>Genderqueer</v>
      </c>
      <c r="U3039">
        <v>75</v>
      </c>
      <c r="V3039" t="str">
        <v>02 Gabriella PlazaApt. 474</v>
      </c>
      <c r="W3039">
        <v>9311</v>
      </c>
      <c r="X3039" t="str">
        <v>Olivershire</v>
      </c>
      <c r="Y3039" t="str">
        <v>Victoria</v>
      </c>
      <c r="Z3039" t="str">
        <v>Australia</v>
      </c>
      <c r="AA3039">
        <v>4</v>
      </c>
      <c r="AB3039" s="3" t="str">
        <f t="shared" si="95"/>
        <v>10 to 20</v>
      </c>
      <c r="AM3039" s="6">
        <v>25</v>
      </c>
      <c r="AN3039" s="6" t="s">
        <v>1396</v>
      </c>
    </row>
    <row r="3040" spans="1:40" x14ac:dyDescent="0.25">
      <c r="A3040">
        <v>3038</v>
      </c>
      <c r="B3040">
        <v>610</v>
      </c>
      <c r="C3040">
        <v>497</v>
      </c>
      <c r="D3040">
        <v>102</v>
      </c>
      <c r="E3040">
        <v>1</v>
      </c>
      <c r="F3040">
        <v>102</v>
      </c>
      <c r="G3040">
        <v>1</v>
      </c>
      <c r="H3040" t="str">
        <f>VLOOKUP($C3040,'Raw-products'!$A$2:$H$1261,MATCH(H$1,'Raw-products'!$A$1:$H$1,0))</f>
        <v>Jacket</v>
      </c>
      <c r="I3040" t="str">
        <f>VLOOKUP($C3040,'Raw-products'!$A$2:$H$1261,MATCH(I$1,'Raw-products'!$A$1:$H$1,0))</f>
        <v>Windbreaker</v>
      </c>
      <c r="J3040" t="str">
        <f>VLOOKUP($C3040,'Raw-products'!$A$2:$H$1261,MATCH(J$1,'Raw-products'!$A$1:$H$1,0))</f>
        <v>M</v>
      </c>
      <c r="K3040" t="str">
        <f>VLOOKUP($C3040,'Raw-products'!$A$2:$H$1261,MATCH(K$1,'Raw-products'!$A$1:$H$1,0))</f>
        <v>orange</v>
      </c>
      <c r="L3040">
        <f>VLOOKUP($C3040,'Raw-products'!$A$2:$H$1261,MATCH(L$1,'Raw-products'!$A$1:$H$1,0))</f>
        <v>109</v>
      </c>
      <c r="M3040">
        <f>VLOOKUP($C3040,'Raw-products'!$A$2:$H$1261,MATCH(M$1,'Raw-products'!$A$1:$H$1,0))</f>
        <v>45</v>
      </c>
      <c r="N3040" s="5">
        <f t="shared" si="94"/>
        <v>4905</v>
      </c>
      <c r="O3040" cm="1">
        <f t="array" ref="O3040:R3040">_xlfn.XLOOKUP($B3040,'Raw -orders'!$A:$A,'Raw -orders'!$B:$E)</f>
        <v>735</v>
      </c>
      <c r="P3040">
        <v>27821</v>
      </c>
      <c r="Q3040" s="1">
        <v>44412</v>
      </c>
      <c r="R3040" s="1">
        <v>44439</v>
      </c>
      <c r="S3040" t="str" cm="1">
        <f t="array" ref="S3040:Z3040">_xlfn.XLOOKUP($O3040,'Raw - customers'!$A:$A,'Raw - customers'!$B:$I)</f>
        <v>Valentino Branney</v>
      </c>
      <c r="T3040" t="str">
        <v>Bigender</v>
      </c>
      <c r="U3040">
        <v>46</v>
      </c>
      <c r="V3040" t="str">
        <v>8753 Jasper PlaceApt. 474</v>
      </c>
      <c r="W3040">
        <v>6248</v>
      </c>
      <c r="X3040" t="str">
        <v>Port Alanamouth</v>
      </c>
      <c r="Y3040" t="str">
        <v>Queensland</v>
      </c>
      <c r="Z3040" t="str">
        <v>Australia</v>
      </c>
      <c r="AA3040">
        <v>8</v>
      </c>
      <c r="AB3040" s="3" t="str">
        <f t="shared" si="95"/>
        <v>20 to 30</v>
      </c>
      <c r="AM3040" s="6">
        <v>735</v>
      </c>
      <c r="AN3040" s="6" t="s">
        <v>1355</v>
      </c>
    </row>
    <row r="3041" spans="1:40" x14ac:dyDescent="0.25">
      <c r="A3041">
        <v>3039</v>
      </c>
      <c r="B3041">
        <v>610</v>
      </c>
      <c r="C3041">
        <v>410</v>
      </c>
      <c r="D3041">
        <v>119</v>
      </c>
      <c r="E3041">
        <v>3</v>
      </c>
      <c r="F3041">
        <v>357</v>
      </c>
      <c r="G3041">
        <v>1</v>
      </c>
      <c r="H3041" t="str">
        <f>VLOOKUP($C3041,'Raw-products'!$A$2:$H$1261,MATCH(H$1,'Raw-products'!$A$1:$H$1,0))</f>
        <v>Shirt</v>
      </c>
      <c r="I3041" t="str">
        <f>VLOOKUP($C3041,'Raw-products'!$A$2:$H$1261,MATCH(I$1,'Raw-products'!$A$1:$H$1,0))</f>
        <v>Casual Slim Fit</v>
      </c>
      <c r="J3041" t="str">
        <f>VLOOKUP($C3041,'Raw-products'!$A$2:$H$1261,MATCH(J$1,'Raw-products'!$A$1:$H$1,0))</f>
        <v>XS</v>
      </c>
      <c r="K3041" t="str">
        <f>VLOOKUP($C3041,'Raw-products'!$A$2:$H$1261,MATCH(K$1,'Raw-products'!$A$1:$H$1,0))</f>
        <v>indigo</v>
      </c>
      <c r="L3041">
        <f>VLOOKUP($C3041,'Raw-products'!$A$2:$H$1261,MATCH(L$1,'Raw-products'!$A$1:$H$1,0))</f>
        <v>113</v>
      </c>
      <c r="M3041">
        <f>VLOOKUP($C3041,'Raw-products'!$A$2:$H$1261,MATCH(M$1,'Raw-products'!$A$1:$H$1,0))</f>
        <v>57</v>
      </c>
      <c r="N3041" s="5">
        <f t="shared" si="94"/>
        <v>6441</v>
      </c>
      <c r="O3041" cm="1">
        <f t="array" ref="O3041:R3041">_xlfn.XLOOKUP($B3041,'Raw -orders'!$A:$A,'Raw -orders'!$B:$E)</f>
        <v>735</v>
      </c>
      <c r="P3041">
        <v>27821</v>
      </c>
      <c r="Q3041" s="1">
        <v>44412</v>
      </c>
      <c r="R3041" s="1">
        <v>44439</v>
      </c>
      <c r="S3041" t="str" cm="1">
        <f t="array" ref="S3041:Z3041">_xlfn.XLOOKUP($O3041,'Raw - customers'!$A:$A,'Raw - customers'!$B:$I)</f>
        <v>Valentino Branney</v>
      </c>
      <c r="T3041" t="str">
        <v>Bigender</v>
      </c>
      <c r="U3041">
        <v>46</v>
      </c>
      <c r="V3041" t="str">
        <v>8753 Jasper PlaceApt. 474</v>
      </c>
      <c r="W3041">
        <v>6248</v>
      </c>
      <c r="X3041" t="str">
        <v>Port Alanamouth</v>
      </c>
      <c r="Y3041" t="str">
        <v>Queensland</v>
      </c>
      <c r="Z3041" t="str">
        <v>Australia</v>
      </c>
      <c r="AA3041">
        <v>8</v>
      </c>
      <c r="AB3041" s="3" t="str">
        <f t="shared" si="95"/>
        <v>20 to 30</v>
      </c>
      <c r="AM3041" s="6">
        <v>735</v>
      </c>
      <c r="AN3041" s="6" t="s">
        <v>1355</v>
      </c>
    </row>
    <row r="3042" spans="1:40" x14ac:dyDescent="0.25">
      <c r="A3042">
        <v>3040</v>
      </c>
      <c r="B3042">
        <v>610</v>
      </c>
      <c r="C3042">
        <v>919</v>
      </c>
      <c r="D3042">
        <v>96</v>
      </c>
      <c r="E3042">
        <v>2</v>
      </c>
      <c r="F3042">
        <v>192</v>
      </c>
      <c r="G3042">
        <v>1</v>
      </c>
      <c r="H3042" t="str">
        <f>VLOOKUP($C3042,'Raw-products'!$A$2:$H$1261,MATCH(H$1,'Raw-products'!$A$1:$H$1,0))</f>
        <v>Trousers</v>
      </c>
      <c r="I3042" t="str">
        <f>VLOOKUP($C3042,'Raw-products'!$A$2:$H$1261,MATCH(I$1,'Raw-products'!$A$1:$H$1,0))</f>
        <v>Drawstring</v>
      </c>
      <c r="J3042" t="str">
        <f>VLOOKUP($C3042,'Raw-products'!$A$2:$H$1261,MATCH(J$1,'Raw-products'!$A$1:$H$1,0))</f>
        <v>XL</v>
      </c>
      <c r="K3042" t="str">
        <f>VLOOKUP($C3042,'Raw-products'!$A$2:$H$1261,MATCH(K$1,'Raw-products'!$A$1:$H$1,0))</f>
        <v>orange</v>
      </c>
      <c r="L3042">
        <f>VLOOKUP($C3042,'Raw-products'!$A$2:$H$1261,MATCH(L$1,'Raw-products'!$A$1:$H$1,0))</f>
        <v>104</v>
      </c>
      <c r="M3042">
        <f>VLOOKUP($C3042,'Raw-products'!$A$2:$H$1261,MATCH(M$1,'Raw-products'!$A$1:$H$1,0))</f>
        <v>68</v>
      </c>
      <c r="N3042" s="5">
        <f t="shared" si="94"/>
        <v>7072</v>
      </c>
      <c r="O3042" cm="1">
        <f t="array" ref="O3042:R3042">_xlfn.XLOOKUP($B3042,'Raw -orders'!$A:$A,'Raw -orders'!$B:$E)</f>
        <v>735</v>
      </c>
      <c r="P3042">
        <v>27821</v>
      </c>
      <c r="Q3042" s="1">
        <v>44412</v>
      </c>
      <c r="R3042" s="1">
        <v>44439</v>
      </c>
      <c r="S3042" t="str" cm="1">
        <f t="array" ref="S3042:Z3042">_xlfn.XLOOKUP($O3042,'Raw - customers'!$A:$A,'Raw - customers'!$B:$I)</f>
        <v>Valentino Branney</v>
      </c>
      <c r="T3042" t="str">
        <v>Bigender</v>
      </c>
      <c r="U3042">
        <v>46</v>
      </c>
      <c r="V3042" t="str">
        <v>8753 Jasper PlaceApt. 474</v>
      </c>
      <c r="W3042">
        <v>6248</v>
      </c>
      <c r="X3042" t="str">
        <v>Port Alanamouth</v>
      </c>
      <c r="Y3042" t="str">
        <v>Queensland</v>
      </c>
      <c r="Z3042" t="str">
        <v>Australia</v>
      </c>
      <c r="AA3042">
        <v>8</v>
      </c>
      <c r="AB3042" s="3" t="str">
        <f t="shared" si="95"/>
        <v>20 to 30</v>
      </c>
      <c r="AM3042" s="6">
        <v>735</v>
      </c>
      <c r="AN3042" s="6" t="s">
        <v>1355</v>
      </c>
    </row>
    <row r="3043" spans="1:40" x14ac:dyDescent="0.25">
      <c r="A3043">
        <v>3041</v>
      </c>
      <c r="B3043">
        <v>610</v>
      </c>
      <c r="C3043">
        <v>571</v>
      </c>
      <c r="D3043">
        <v>100</v>
      </c>
      <c r="E3043">
        <v>2</v>
      </c>
      <c r="F3043">
        <v>200</v>
      </c>
      <c r="G3043">
        <v>1</v>
      </c>
      <c r="H3043" t="str">
        <f>VLOOKUP($C3043,'Raw-products'!$A$2:$H$1261,MATCH(H$1,'Raw-products'!$A$1:$H$1,0))</f>
        <v>Jacket</v>
      </c>
      <c r="I3043" t="str">
        <f>VLOOKUP($C3043,'Raw-products'!$A$2:$H$1261,MATCH(I$1,'Raw-products'!$A$1:$H$1,0))</f>
        <v>Bomber</v>
      </c>
      <c r="J3043" t="str">
        <f>VLOOKUP($C3043,'Raw-products'!$A$2:$H$1261,MATCH(J$1,'Raw-products'!$A$1:$H$1,0))</f>
        <v>S</v>
      </c>
      <c r="K3043" t="str">
        <f>VLOOKUP($C3043,'Raw-products'!$A$2:$H$1261,MATCH(K$1,'Raw-products'!$A$1:$H$1,0))</f>
        <v>yellow</v>
      </c>
      <c r="L3043">
        <f>VLOOKUP($C3043,'Raw-products'!$A$2:$H$1261,MATCH(L$1,'Raw-products'!$A$1:$H$1,0))</f>
        <v>90</v>
      </c>
      <c r="M3043">
        <f>VLOOKUP($C3043,'Raw-products'!$A$2:$H$1261,MATCH(M$1,'Raw-products'!$A$1:$H$1,0))</f>
        <v>64</v>
      </c>
      <c r="N3043" s="5">
        <f t="shared" si="94"/>
        <v>5760</v>
      </c>
      <c r="O3043" cm="1">
        <f t="array" ref="O3043:R3043">_xlfn.XLOOKUP($B3043,'Raw -orders'!$A:$A,'Raw -orders'!$B:$E)</f>
        <v>735</v>
      </c>
      <c r="P3043">
        <v>27821</v>
      </c>
      <c r="Q3043" s="1">
        <v>44412</v>
      </c>
      <c r="R3043" s="1">
        <v>44439</v>
      </c>
      <c r="S3043" t="str" cm="1">
        <f t="array" ref="S3043:Z3043">_xlfn.XLOOKUP($O3043,'Raw - customers'!$A:$A,'Raw - customers'!$B:$I)</f>
        <v>Valentino Branney</v>
      </c>
      <c r="T3043" t="str">
        <v>Bigender</v>
      </c>
      <c r="U3043">
        <v>46</v>
      </c>
      <c r="V3043" t="str">
        <v>8753 Jasper PlaceApt. 474</v>
      </c>
      <c r="W3043">
        <v>6248</v>
      </c>
      <c r="X3043" t="str">
        <v>Port Alanamouth</v>
      </c>
      <c r="Y3043" t="str">
        <v>Queensland</v>
      </c>
      <c r="Z3043" t="str">
        <v>Australia</v>
      </c>
      <c r="AA3043">
        <v>8</v>
      </c>
      <c r="AB3043" s="3" t="str">
        <f t="shared" si="95"/>
        <v>20 to 30</v>
      </c>
      <c r="AM3043" s="6">
        <v>735</v>
      </c>
      <c r="AN3043" s="6" t="s">
        <v>1355</v>
      </c>
    </row>
    <row r="3044" spans="1:40" x14ac:dyDescent="0.25">
      <c r="A3044">
        <v>3042</v>
      </c>
      <c r="B3044">
        <v>611</v>
      </c>
      <c r="C3044">
        <v>580</v>
      </c>
      <c r="D3044">
        <v>100</v>
      </c>
      <c r="E3044">
        <v>2</v>
      </c>
      <c r="F3044">
        <v>200</v>
      </c>
      <c r="G3044">
        <v>1</v>
      </c>
      <c r="H3044" t="str">
        <f>VLOOKUP($C3044,'Raw-products'!$A$2:$H$1261,MATCH(H$1,'Raw-products'!$A$1:$H$1,0))</f>
        <v>Jacket</v>
      </c>
      <c r="I3044" t="str">
        <f>VLOOKUP($C3044,'Raw-products'!$A$2:$H$1261,MATCH(I$1,'Raw-products'!$A$1:$H$1,0))</f>
        <v>Bomber</v>
      </c>
      <c r="J3044" t="str">
        <f>VLOOKUP($C3044,'Raw-products'!$A$2:$H$1261,MATCH(J$1,'Raw-products'!$A$1:$H$1,0))</f>
        <v>XS</v>
      </c>
      <c r="K3044" t="str">
        <f>VLOOKUP($C3044,'Raw-products'!$A$2:$H$1261,MATCH(K$1,'Raw-products'!$A$1:$H$1,0))</f>
        <v>blue</v>
      </c>
      <c r="L3044">
        <f>VLOOKUP($C3044,'Raw-products'!$A$2:$H$1261,MATCH(L$1,'Raw-products'!$A$1:$H$1,0))</f>
        <v>90</v>
      </c>
      <c r="M3044">
        <f>VLOOKUP($C3044,'Raw-products'!$A$2:$H$1261,MATCH(M$1,'Raw-products'!$A$1:$H$1,0))</f>
        <v>44</v>
      </c>
      <c r="N3044" s="5">
        <f t="shared" si="94"/>
        <v>3960</v>
      </c>
      <c r="O3044" cm="1">
        <f t="array" ref="O3044:R3044">_xlfn.XLOOKUP($B3044,'Raw -orders'!$A:$A,'Raw -orders'!$B:$E)</f>
        <v>155</v>
      </c>
      <c r="P3044">
        <v>56937</v>
      </c>
      <c r="Q3044" s="1">
        <v>44317</v>
      </c>
      <c r="R3044" s="1">
        <v>44341</v>
      </c>
      <c r="S3044" t="str" cm="1">
        <f t="array" ref="S3044:Z3044">_xlfn.XLOOKUP($O3044,'Raw - customers'!$A:$A,'Raw - customers'!$B:$I)</f>
        <v>Myrle Kelby</v>
      </c>
      <c r="T3044" t="str">
        <v>Male</v>
      </c>
      <c r="U3044">
        <v>80</v>
      </c>
      <c r="V3044" t="str">
        <v>85 Charles MallSuite 424</v>
      </c>
      <c r="W3044">
        <v>7841</v>
      </c>
      <c r="X3044" t="str">
        <v>Port Sophia</v>
      </c>
      <c r="Y3044" t="str">
        <v>New South Wales</v>
      </c>
      <c r="Z3044" t="str">
        <v>Australia</v>
      </c>
      <c r="AA3044">
        <v>5</v>
      </c>
      <c r="AB3044" s="3" t="str">
        <f t="shared" si="95"/>
        <v>20 to 30</v>
      </c>
      <c r="AM3044" s="6">
        <v>155</v>
      </c>
      <c r="AN3044" s="6" t="s">
        <v>1362</v>
      </c>
    </row>
    <row r="3045" spans="1:40" x14ac:dyDescent="0.25">
      <c r="A3045">
        <v>3043</v>
      </c>
      <c r="B3045">
        <v>611</v>
      </c>
      <c r="C3045">
        <v>133</v>
      </c>
      <c r="D3045">
        <v>92</v>
      </c>
      <c r="E3045">
        <v>2</v>
      </c>
      <c r="F3045">
        <v>184</v>
      </c>
      <c r="G3045">
        <v>1</v>
      </c>
      <c r="H3045" t="str">
        <f>VLOOKUP($C3045,'Raw-products'!$A$2:$H$1261,MATCH(H$1,'Raw-products'!$A$1:$H$1,0))</f>
        <v>Shirt</v>
      </c>
      <c r="I3045" t="str">
        <f>VLOOKUP($C3045,'Raw-products'!$A$2:$H$1261,MATCH(I$1,'Raw-products'!$A$1:$H$1,0))</f>
        <v>Denim</v>
      </c>
      <c r="J3045" t="str">
        <f>VLOOKUP($C3045,'Raw-products'!$A$2:$H$1261,MATCH(J$1,'Raw-products'!$A$1:$H$1,0))</f>
        <v>L</v>
      </c>
      <c r="K3045" t="str">
        <f>VLOOKUP($C3045,'Raw-products'!$A$2:$H$1261,MATCH(K$1,'Raw-products'!$A$1:$H$1,0))</f>
        <v>indigo</v>
      </c>
      <c r="L3045">
        <f>VLOOKUP($C3045,'Raw-products'!$A$2:$H$1261,MATCH(L$1,'Raw-products'!$A$1:$H$1,0))</f>
        <v>115</v>
      </c>
      <c r="M3045">
        <f>VLOOKUP($C3045,'Raw-products'!$A$2:$H$1261,MATCH(M$1,'Raw-products'!$A$1:$H$1,0))</f>
        <v>58</v>
      </c>
      <c r="N3045" s="5">
        <f t="shared" si="94"/>
        <v>6670</v>
      </c>
      <c r="O3045" cm="1">
        <f t="array" ref="O3045:R3045">_xlfn.XLOOKUP($B3045,'Raw -orders'!$A:$A,'Raw -orders'!$B:$E)</f>
        <v>155</v>
      </c>
      <c r="P3045">
        <v>56937</v>
      </c>
      <c r="Q3045" s="1">
        <v>44317</v>
      </c>
      <c r="R3045" s="1">
        <v>44341</v>
      </c>
      <c r="S3045" t="str" cm="1">
        <f t="array" ref="S3045:Z3045">_xlfn.XLOOKUP($O3045,'Raw - customers'!$A:$A,'Raw - customers'!$B:$I)</f>
        <v>Myrle Kelby</v>
      </c>
      <c r="T3045" t="str">
        <v>Male</v>
      </c>
      <c r="U3045">
        <v>80</v>
      </c>
      <c r="V3045" t="str">
        <v>85 Charles MallSuite 424</v>
      </c>
      <c r="W3045">
        <v>7841</v>
      </c>
      <c r="X3045" t="str">
        <v>Port Sophia</v>
      </c>
      <c r="Y3045" t="str">
        <v>New South Wales</v>
      </c>
      <c r="Z3045" t="str">
        <v>Australia</v>
      </c>
      <c r="AA3045">
        <v>5</v>
      </c>
      <c r="AB3045" s="3" t="str">
        <f t="shared" si="95"/>
        <v>20 to 30</v>
      </c>
      <c r="AM3045" s="6">
        <v>155</v>
      </c>
      <c r="AN3045" s="6" t="s">
        <v>1362</v>
      </c>
    </row>
    <row r="3046" spans="1:40" x14ac:dyDescent="0.25">
      <c r="A3046">
        <v>3044</v>
      </c>
      <c r="B3046">
        <v>611</v>
      </c>
      <c r="C3046">
        <v>891</v>
      </c>
      <c r="D3046">
        <v>94</v>
      </c>
      <c r="E3046">
        <v>3</v>
      </c>
      <c r="F3046">
        <v>282</v>
      </c>
      <c r="G3046">
        <v>1</v>
      </c>
      <c r="H3046" t="str">
        <f>VLOOKUP($C3046,'Raw-products'!$A$2:$H$1261,MATCH(H$1,'Raw-products'!$A$1:$H$1,0))</f>
        <v>Trousers</v>
      </c>
      <c r="I3046" t="str">
        <f>VLOOKUP($C3046,'Raw-products'!$A$2:$H$1261,MATCH(I$1,'Raw-products'!$A$1:$H$1,0))</f>
        <v>Cords</v>
      </c>
      <c r="J3046" t="str">
        <f>VLOOKUP($C3046,'Raw-products'!$A$2:$H$1261,MATCH(J$1,'Raw-products'!$A$1:$H$1,0))</f>
        <v>S</v>
      </c>
      <c r="K3046" t="str">
        <f>VLOOKUP($C3046,'Raw-products'!$A$2:$H$1261,MATCH(K$1,'Raw-products'!$A$1:$H$1,0))</f>
        <v>green</v>
      </c>
      <c r="L3046">
        <f>VLOOKUP($C3046,'Raw-products'!$A$2:$H$1261,MATCH(L$1,'Raw-products'!$A$1:$H$1,0))</f>
        <v>113</v>
      </c>
      <c r="M3046">
        <f>VLOOKUP($C3046,'Raw-products'!$A$2:$H$1261,MATCH(M$1,'Raw-products'!$A$1:$H$1,0))</f>
        <v>78</v>
      </c>
      <c r="N3046" s="5">
        <f t="shared" si="94"/>
        <v>8814</v>
      </c>
      <c r="O3046" cm="1">
        <f t="array" ref="O3046:R3046">_xlfn.XLOOKUP($B3046,'Raw -orders'!$A:$A,'Raw -orders'!$B:$E)</f>
        <v>155</v>
      </c>
      <c r="P3046">
        <v>56937</v>
      </c>
      <c r="Q3046" s="1">
        <v>44317</v>
      </c>
      <c r="R3046" s="1">
        <v>44341</v>
      </c>
      <c r="S3046" t="str" cm="1">
        <f t="array" ref="S3046:Z3046">_xlfn.XLOOKUP($O3046,'Raw - customers'!$A:$A,'Raw - customers'!$B:$I)</f>
        <v>Myrle Kelby</v>
      </c>
      <c r="T3046" t="str">
        <v>Male</v>
      </c>
      <c r="U3046">
        <v>80</v>
      </c>
      <c r="V3046" t="str">
        <v>85 Charles MallSuite 424</v>
      </c>
      <c r="W3046">
        <v>7841</v>
      </c>
      <c r="X3046" t="str">
        <v>Port Sophia</v>
      </c>
      <c r="Y3046" t="str">
        <v>New South Wales</v>
      </c>
      <c r="Z3046" t="str">
        <v>Australia</v>
      </c>
      <c r="AA3046">
        <v>5</v>
      </c>
      <c r="AB3046" s="3" t="str">
        <f t="shared" si="95"/>
        <v>20 to 30</v>
      </c>
      <c r="AM3046" s="6">
        <v>155</v>
      </c>
      <c r="AN3046" s="6" t="s">
        <v>1362</v>
      </c>
    </row>
    <row r="3047" spans="1:40" x14ac:dyDescent="0.25">
      <c r="A3047">
        <v>3045</v>
      </c>
      <c r="B3047">
        <v>611</v>
      </c>
      <c r="C3047">
        <v>146</v>
      </c>
      <c r="D3047">
        <v>91</v>
      </c>
      <c r="E3047">
        <v>3</v>
      </c>
      <c r="F3047">
        <v>273</v>
      </c>
      <c r="G3047">
        <v>1</v>
      </c>
      <c r="H3047" t="str">
        <f>VLOOKUP($C3047,'Raw-products'!$A$2:$H$1261,MATCH(H$1,'Raw-products'!$A$1:$H$1,0))</f>
        <v>Shirt</v>
      </c>
      <c r="I3047" t="str">
        <f>VLOOKUP($C3047,'Raw-products'!$A$2:$H$1261,MATCH(I$1,'Raw-products'!$A$1:$H$1,0))</f>
        <v>Linen</v>
      </c>
      <c r="J3047" t="str">
        <f>VLOOKUP($C3047,'Raw-products'!$A$2:$H$1261,MATCH(J$1,'Raw-products'!$A$1:$H$1,0))</f>
        <v>S</v>
      </c>
      <c r="K3047" t="str">
        <f>VLOOKUP($C3047,'Raw-products'!$A$2:$H$1261,MATCH(K$1,'Raw-products'!$A$1:$H$1,0))</f>
        <v>orange</v>
      </c>
      <c r="L3047">
        <f>VLOOKUP($C3047,'Raw-products'!$A$2:$H$1261,MATCH(L$1,'Raw-products'!$A$1:$H$1,0))</f>
        <v>116</v>
      </c>
      <c r="M3047">
        <f>VLOOKUP($C3047,'Raw-products'!$A$2:$H$1261,MATCH(M$1,'Raw-products'!$A$1:$H$1,0))</f>
        <v>42</v>
      </c>
      <c r="N3047" s="5">
        <f t="shared" si="94"/>
        <v>4872</v>
      </c>
      <c r="O3047" cm="1">
        <f t="array" ref="O3047:R3047">_xlfn.XLOOKUP($B3047,'Raw -orders'!$A:$A,'Raw -orders'!$B:$E)</f>
        <v>155</v>
      </c>
      <c r="P3047">
        <v>56937</v>
      </c>
      <c r="Q3047" s="1">
        <v>44317</v>
      </c>
      <c r="R3047" s="1">
        <v>44341</v>
      </c>
      <c r="S3047" t="str" cm="1">
        <f t="array" ref="S3047:Z3047">_xlfn.XLOOKUP($O3047,'Raw - customers'!$A:$A,'Raw - customers'!$B:$I)</f>
        <v>Myrle Kelby</v>
      </c>
      <c r="T3047" t="str">
        <v>Male</v>
      </c>
      <c r="U3047">
        <v>80</v>
      </c>
      <c r="V3047" t="str">
        <v>85 Charles MallSuite 424</v>
      </c>
      <c r="W3047">
        <v>7841</v>
      </c>
      <c r="X3047" t="str">
        <v>Port Sophia</v>
      </c>
      <c r="Y3047" t="str">
        <v>New South Wales</v>
      </c>
      <c r="Z3047" t="str">
        <v>Australia</v>
      </c>
      <c r="AA3047">
        <v>5</v>
      </c>
      <c r="AB3047" s="3" t="str">
        <f t="shared" si="95"/>
        <v>20 to 30</v>
      </c>
      <c r="AM3047" s="6">
        <v>155</v>
      </c>
      <c r="AN3047" s="6" t="s">
        <v>1362</v>
      </c>
    </row>
    <row r="3048" spans="1:40" x14ac:dyDescent="0.25">
      <c r="A3048">
        <v>3046</v>
      </c>
      <c r="B3048">
        <v>612</v>
      </c>
      <c r="C3048">
        <v>895</v>
      </c>
      <c r="D3048">
        <v>94</v>
      </c>
      <c r="E3048">
        <v>1</v>
      </c>
      <c r="F3048">
        <v>94</v>
      </c>
      <c r="G3048">
        <v>1</v>
      </c>
      <c r="H3048" t="str">
        <f>VLOOKUP($C3048,'Raw-products'!$A$2:$H$1261,MATCH(H$1,'Raw-products'!$A$1:$H$1,0))</f>
        <v>Trousers</v>
      </c>
      <c r="I3048" t="str">
        <f>VLOOKUP($C3048,'Raw-products'!$A$2:$H$1261,MATCH(I$1,'Raw-products'!$A$1:$H$1,0))</f>
        <v>Cords</v>
      </c>
      <c r="J3048" t="str">
        <f>VLOOKUP($C3048,'Raw-products'!$A$2:$H$1261,MATCH(J$1,'Raw-products'!$A$1:$H$1,0))</f>
        <v>XS</v>
      </c>
      <c r="K3048" t="str">
        <f>VLOOKUP($C3048,'Raw-products'!$A$2:$H$1261,MATCH(K$1,'Raw-products'!$A$1:$H$1,0))</f>
        <v>blue</v>
      </c>
      <c r="L3048">
        <f>VLOOKUP($C3048,'Raw-products'!$A$2:$H$1261,MATCH(L$1,'Raw-products'!$A$1:$H$1,0))</f>
        <v>113</v>
      </c>
      <c r="M3048">
        <f>VLOOKUP($C3048,'Raw-products'!$A$2:$H$1261,MATCH(M$1,'Raw-products'!$A$1:$H$1,0))</f>
        <v>60</v>
      </c>
      <c r="N3048" s="5">
        <f t="shared" si="94"/>
        <v>6780</v>
      </c>
      <c r="O3048" cm="1">
        <f t="array" ref="O3048:R3048">_xlfn.XLOOKUP($B3048,'Raw -orders'!$A:$A,'Raw -orders'!$B:$E)</f>
        <v>486</v>
      </c>
      <c r="P3048">
        <v>31877</v>
      </c>
      <c r="Q3048" s="1">
        <v>44326</v>
      </c>
      <c r="R3048" s="1">
        <v>44328</v>
      </c>
      <c r="S3048" t="str" cm="1">
        <f t="array" ref="S3048:Z3048">_xlfn.XLOOKUP($O3048,'Raw - customers'!$A:$A,'Raw - customers'!$B:$I)</f>
        <v>Alexis Cheake</v>
      </c>
      <c r="T3048" t="str">
        <v>Agender</v>
      </c>
      <c r="U3048">
        <v>66</v>
      </c>
      <c r="V3048" t="str">
        <v>60 Nolan LaneSuite 078</v>
      </c>
      <c r="W3048">
        <v>8225</v>
      </c>
      <c r="X3048" t="str">
        <v>Port Lillian</v>
      </c>
      <c r="Y3048" t="str">
        <v>Northern Territory</v>
      </c>
      <c r="Z3048" t="str">
        <v>Australia</v>
      </c>
      <c r="AA3048">
        <v>5</v>
      </c>
      <c r="AB3048" s="3" t="str">
        <f t="shared" si="95"/>
        <v>0 to 10</v>
      </c>
      <c r="AM3048" s="6">
        <v>486</v>
      </c>
      <c r="AN3048" s="6" t="s">
        <v>1339</v>
      </c>
    </row>
    <row r="3049" spans="1:40" x14ac:dyDescent="0.25">
      <c r="A3049">
        <v>3047</v>
      </c>
      <c r="B3049">
        <v>612</v>
      </c>
      <c r="C3049">
        <v>833</v>
      </c>
      <c r="D3049">
        <v>117</v>
      </c>
      <c r="E3049">
        <v>3</v>
      </c>
      <c r="F3049">
        <v>351</v>
      </c>
      <c r="G3049">
        <v>1</v>
      </c>
      <c r="H3049" t="str">
        <f>VLOOKUP($C3049,'Raw-products'!$A$2:$H$1261,MATCH(H$1,'Raw-products'!$A$1:$H$1,0))</f>
        <v>Jacket</v>
      </c>
      <c r="I3049" t="str">
        <f>VLOOKUP($C3049,'Raw-products'!$A$2:$H$1261,MATCH(I$1,'Raw-products'!$A$1:$H$1,0))</f>
        <v>Shearling</v>
      </c>
      <c r="J3049" t="str">
        <f>VLOOKUP($C3049,'Raw-products'!$A$2:$H$1261,MATCH(J$1,'Raw-products'!$A$1:$H$1,0))</f>
        <v>L</v>
      </c>
      <c r="K3049" t="str">
        <f>VLOOKUP($C3049,'Raw-products'!$A$2:$H$1261,MATCH(K$1,'Raw-products'!$A$1:$H$1,0))</f>
        <v>indigo</v>
      </c>
      <c r="L3049">
        <f>VLOOKUP($C3049,'Raw-products'!$A$2:$H$1261,MATCH(L$1,'Raw-products'!$A$1:$H$1,0))</f>
        <v>95</v>
      </c>
      <c r="M3049">
        <f>VLOOKUP($C3049,'Raw-products'!$A$2:$H$1261,MATCH(M$1,'Raw-products'!$A$1:$H$1,0))</f>
        <v>66</v>
      </c>
      <c r="N3049" s="5">
        <f t="shared" si="94"/>
        <v>6270</v>
      </c>
      <c r="O3049" cm="1">
        <f t="array" ref="O3049:R3049">_xlfn.XLOOKUP($B3049,'Raw -orders'!$A:$A,'Raw -orders'!$B:$E)</f>
        <v>486</v>
      </c>
      <c r="P3049">
        <v>31877</v>
      </c>
      <c r="Q3049" s="1">
        <v>44326</v>
      </c>
      <c r="R3049" s="1">
        <v>44328</v>
      </c>
      <c r="S3049" t="str" cm="1">
        <f t="array" ref="S3049:Z3049">_xlfn.XLOOKUP($O3049,'Raw - customers'!$A:$A,'Raw - customers'!$B:$I)</f>
        <v>Alexis Cheake</v>
      </c>
      <c r="T3049" t="str">
        <v>Agender</v>
      </c>
      <c r="U3049">
        <v>66</v>
      </c>
      <c r="V3049" t="str">
        <v>60 Nolan LaneSuite 078</v>
      </c>
      <c r="W3049">
        <v>8225</v>
      </c>
      <c r="X3049" t="str">
        <v>Port Lillian</v>
      </c>
      <c r="Y3049" t="str">
        <v>Northern Territory</v>
      </c>
      <c r="Z3049" t="str">
        <v>Australia</v>
      </c>
      <c r="AA3049">
        <v>5</v>
      </c>
      <c r="AB3049" s="3" t="str">
        <f t="shared" si="95"/>
        <v>0 to 10</v>
      </c>
      <c r="AM3049" s="6">
        <v>486</v>
      </c>
      <c r="AN3049" s="6" t="s">
        <v>1339</v>
      </c>
    </row>
    <row r="3050" spans="1:40" x14ac:dyDescent="0.25">
      <c r="A3050">
        <v>3048</v>
      </c>
      <c r="B3050">
        <v>612</v>
      </c>
      <c r="C3050">
        <v>660</v>
      </c>
      <c r="D3050">
        <v>93</v>
      </c>
      <c r="E3050">
        <v>3</v>
      </c>
      <c r="F3050">
        <v>279</v>
      </c>
      <c r="G3050">
        <v>1</v>
      </c>
      <c r="H3050" t="str">
        <f>VLOOKUP($C3050,'Raw-products'!$A$2:$H$1261,MATCH(H$1,'Raw-products'!$A$1:$H$1,0))</f>
        <v>Jacket</v>
      </c>
      <c r="I3050" t="str">
        <f>VLOOKUP($C3050,'Raw-products'!$A$2:$H$1261,MATCH(I$1,'Raw-products'!$A$1:$H$1,0))</f>
        <v>Coach</v>
      </c>
      <c r="J3050" t="str">
        <f>VLOOKUP($C3050,'Raw-products'!$A$2:$H$1261,MATCH(J$1,'Raw-products'!$A$1:$H$1,0))</f>
        <v>XS</v>
      </c>
      <c r="K3050" t="str">
        <f>VLOOKUP($C3050,'Raw-products'!$A$2:$H$1261,MATCH(K$1,'Raw-products'!$A$1:$H$1,0))</f>
        <v>violet</v>
      </c>
      <c r="L3050">
        <f>VLOOKUP($C3050,'Raw-products'!$A$2:$H$1261,MATCH(L$1,'Raw-products'!$A$1:$H$1,0))</f>
        <v>115</v>
      </c>
      <c r="M3050">
        <f>VLOOKUP($C3050,'Raw-products'!$A$2:$H$1261,MATCH(M$1,'Raw-products'!$A$1:$H$1,0))</f>
        <v>58</v>
      </c>
      <c r="N3050" s="5">
        <f t="shared" si="94"/>
        <v>6670</v>
      </c>
      <c r="O3050" cm="1">
        <f t="array" ref="O3050:R3050">_xlfn.XLOOKUP($B3050,'Raw -orders'!$A:$A,'Raw -orders'!$B:$E)</f>
        <v>486</v>
      </c>
      <c r="P3050">
        <v>31877</v>
      </c>
      <c r="Q3050" s="1">
        <v>44326</v>
      </c>
      <c r="R3050" s="1">
        <v>44328</v>
      </c>
      <c r="S3050" t="str" cm="1">
        <f t="array" ref="S3050:Z3050">_xlfn.XLOOKUP($O3050,'Raw - customers'!$A:$A,'Raw - customers'!$B:$I)</f>
        <v>Alexis Cheake</v>
      </c>
      <c r="T3050" t="str">
        <v>Agender</v>
      </c>
      <c r="U3050">
        <v>66</v>
      </c>
      <c r="V3050" t="str">
        <v>60 Nolan LaneSuite 078</v>
      </c>
      <c r="W3050">
        <v>8225</v>
      </c>
      <c r="X3050" t="str">
        <v>Port Lillian</v>
      </c>
      <c r="Y3050" t="str">
        <v>Northern Territory</v>
      </c>
      <c r="Z3050" t="str">
        <v>Australia</v>
      </c>
      <c r="AA3050">
        <v>5</v>
      </c>
      <c r="AB3050" s="3" t="str">
        <f t="shared" si="95"/>
        <v>0 to 10</v>
      </c>
      <c r="AM3050" s="6">
        <v>486</v>
      </c>
      <c r="AN3050" s="6" t="s">
        <v>1339</v>
      </c>
    </row>
    <row r="3051" spans="1:40" x14ac:dyDescent="0.25">
      <c r="A3051">
        <v>3049</v>
      </c>
      <c r="B3051">
        <v>613</v>
      </c>
      <c r="C3051">
        <v>405</v>
      </c>
      <c r="D3051">
        <v>119</v>
      </c>
      <c r="E3051">
        <v>1</v>
      </c>
      <c r="F3051">
        <v>119</v>
      </c>
      <c r="G3051">
        <v>1</v>
      </c>
      <c r="H3051" t="str">
        <f>VLOOKUP($C3051,'Raw-products'!$A$2:$H$1261,MATCH(H$1,'Raw-products'!$A$1:$H$1,0))</f>
        <v>Shirt</v>
      </c>
      <c r="I3051" t="str">
        <f>VLOOKUP($C3051,'Raw-products'!$A$2:$H$1261,MATCH(I$1,'Raw-products'!$A$1:$H$1,0))</f>
        <v>Casual Slim Fit</v>
      </c>
      <c r="J3051" t="str">
        <f>VLOOKUP($C3051,'Raw-products'!$A$2:$H$1261,MATCH(J$1,'Raw-products'!$A$1:$H$1,0))</f>
        <v>XS</v>
      </c>
      <c r="K3051" t="str">
        <f>VLOOKUP($C3051,'Raw-products'!$A$2:$H$1261,MATCH(K$1,'Raw-products'!$A$1:$H$1,0))</f>
        <v>blue</v>
      </c>
      <c r="L3051">
        <f>VLOOKUP($C3051,'Raw-products'!$A$2:$H$1261,MATCH(L$1,'Raw-products'!$A$1:$H$1,0))</f>
        <v>113</v>
      </c>
      <c r="M3051">
        <f>VLOOKUP($C3051,'Raw-products'!$A$2:$H$1261,MATCH(M$1,'Raw-products'!$A$1:$H$1,0))</f>
        <v>55</v>
      </c>
      <c r="N3051" s="5">
        <f t="shared" si="94"/>
        <v>6215</v>
      </c>
      <c r="O3051" cm="1">
        <f t="array" ref="O3051:R3051">_xlfn.XLOOKUP($B3051,'Raw -orders'!$A:$A,'Raw -orders'!$B:$E)</f>
        <v>682</v>
      </c>
      <c r="P3051">
        <v>10501</v>
      </c>
      <c r="Q3051" s="1">
        <v>44339</v>
      </c>
      <c r="R3051" s="1">
        <v>44354</v>
      </c>
      <c r="S3051" t="str" cm="1">
        <f t="array" ref="S3051:Z3051">_xlfn.XLOOKUP($O3051,'Raw - customers'!$A:$A,'Raw - customers'!$B:$I)</f>
        <v>Alon Abramsky</v>
      </c>
      <c r="T3051" t="str">
        <v>Polygender</v>
      </c>
      <c r="U3051">
        <v>27</v>
      </c>
      <c r="V3051" t="str">
        <v>0260 Garden StreetSuite 683</v>
      </c>
      <c r="W3051">
        <v>6627</v>
      </c>
      <c r="X3051" t="str">
        <v>Sofiahaven</v>
      </c>
      <c r="Y3051" t="str">
        <v>Western Australia</v>
      </c>
      <c r="Z3051" t="str">
        <v>Australia</v>
      </c>
      <c r="AA3051">
        <v>5</v>
      </c>
      <c r="AB3051" s="3" t="str">
        <f t="shared" si="95"/>
        <v>10 to 20</v>
      </c>
      <c r="AM3051" s="6">
        <v>682</v>
      </c>
      <c r="AN3051" s="6" t="s">
        <v>1377</v>
      </c>
    </row>
    <row r="3052" spans="1:40" x14ac:dyDescent="0.25">
      <c r="A3052">
        <v>3050</v>
      </c>
      <c r="B3052">
        <v>613</v>
      </c>
      <c r="C3052">
        <v>777</v>
      </c>
      <c r="D3052">
        <v>91</v>
      </c>
      <c r="E3052">
        <v>1</v>
      </c>
      <c r="F3052">
        <v>91</v>
      </c>
      <c r="G3052">
        <v>1</v>
      </c>
      <c r="H3052" t="str">
        <f>VLOOKUP($C3052,'Raw-products'!$A$2:$H$1261,MATCH(H$1,'Raw-products'!$A$1:$H$1,0))</f>
        <v>Jacket</v>
      </c>
      <c r="I3052" t="str">
        <f>VLOOKUP($C3052,'Raw-products'!$A$2:$H$1261,MATCH(I$1,'Raw-products'!$A$1:$H$1,0))</f>
        <v>Pullover</v>
      </c>
      <c r="J3052" t="str">
        <f>VLOOKUP($C3052,'Raw-products'!$A$2:$H$1261,MATCH(J$1,'Raw-products'!$A$1:$H$1,0))</f>
        <v>M</v>
      </c>
      <c r="K3052" t="str">
        <f>VLOOKUP($C3052,'Raw-products'!$A$2:$H$1261,MATCH(K$1,'Raw-products'!$A$1:$H$1,0))</f>
        <v>orange</v>
      </c>
      <c r="L3052">
        <f>VLOOKUP($C3052,'Raw-products'!$A$2:$H$1261,MATCH(L$1,'Raw-products'!$A$1:$H$1,0))</f>
        <v>114</v>
      </c>
      <c r="M3052">
        <f>VLOOKUP($C3052,'Raw-products'!$A$2:$H$1261,MATCH(M$1,'Raw-products'!$A$1:$H$1,0))</f>
        <v>60</v>
      </c>
      <c r="N3052" s="5">
        <f t="shared" si="94"/>
        <v>6840</v>
      </c>
      <c r="O3052" cm="1">
        <f t="array" ref="O3052:R3052">_xlfn.XLOOKUP($B3052,'Raw -orders'!$A:$A,'Raw -orders'!$B:$E)</f>
        <v>682</v>
      </c>
      <c r="P3052">
        <v>10501</v>
      </c>
      <c r="Q3052" s="1">
        <v>44339</v>
      </c>
      <c r="R3052" s="1">
        <v>44354</v>
      </c>
      <c r="S3052" t="str" cm="1">
        <f t="array" ref="S3052:Z3052">_xlfn.XLOOKUP($O3052,'Raw - customers'!$A:$A,'Raw - customers'!$B:$I)</f>
        <v>Alon Abramsky</v>
      </c>
      <c r="T3052" t="str">
        <v>Polygender</v>
      </c>
      <c r="U3052">
        <v>27</v>
      </c>
      <c r="V3052" t="str">
        <v>0260 Garden StreetSuite 683</v>
      </c>
      <c r="W3052">
        <v>6627</v>
      </c>
      <c r="X3052" t="str">
        <v>Sofiahaven</v>
      </c>
      <c r="Y3052" t="str">
        <v>Western Australia</v>
      </c>
      <c r="Z3052" t="str">
        <v>Australia</v>
      </c>
      <c r="AA3052">
        <v>5</v>
      </c>
      <c r="AB3052" s="3" t="str">
        <f t="shared" si="95"/>
        <v>10 to 20</v>
      </c>
      <c r="AM3052" s="6">
        <v>682</v>
      </c>
      <c r="AN3052" s="6" t="s">
        <v>1377</v>
      </c>
    </row>
    <row r="3053" spans="1:40" x14ac:dyDescent="0.25">
      <c r="A3053">
        <v>3051</v>
      </c>
      <c r="B3053">
        <v>613</v>
      </c>
      <c r="C3053">
        <v>624</v>
      </c>
      <c r="D3053">
        <v>112</v>
      </c>
      <c r="E3053">
        <v>1</v>
      </c>
      <c r="F3053">
        <v>112</v>
      </c>
      <c r="G3053">
        <v>1</v>
      </c>
      <c r="H3053" t="str">
        <f>VLOOKUP($C3053,'Raw-products'!$A$2:$H$1261,MATCH(H$1,'Raw-products'!$A$1:$H$1,0))</f>
        <v>Jacket</v>
      </c>
      <c r="I3053" t="str">
        <f>VLOOKUP($C3053,'Raw-products'!$A$2:$H$1261,MATCH(I$1,'Raw-products'!$A$1:$H$1,0))</f>
        <v>Cardigan</v>
      </c>
      <c r="J3053" t="str">
        <f>VLOOKUP($C3053,'Raw-products'!$A$2:$H$1261,MATCH(J$1,'Raw-products'!$A$1:$H$1,0))</f>
        <v>XL</v>
      </c>
      <c r="K3053" t="str">
        <f>VLOOKUP($C3053,'Raw-products'!$A$2:$H$1261,MATCH(K$1,'Raw-products'!$A$1:$H$1,0))</f>
        <v>indigo</v>
      </c>
      <c r="L3053">
        <f>VLOOKUP($C3053,'Raw-products'!$A$2:$H$1261,MATCH(L$1,'Raw-products'!$A$1:$H$1,0))</f>
        <v>118</v>
      </c>
      <c r="M3053">
        <f>VLOOKUP($C3053,'Raw-products'!$A$2:$H$1261,MATCH(M$1,'Raw-products'!$A$1:$H$1,0))</f>
        <v>78</v>
      </c>
      <c r="N3053" s="5">
        <f t="shared" si="94"/>
        <v>9204</v>
      </c>
      <c r="O3053" cm="1">
        <f t="array" ref="O3053:R3053">_xlfn.XLOOKUP($B3053,'Raw -orders'!$A:$A,'Raw -orders'!$B:$E)</f>
        <v>682</v>
      </c>
      <c r="P3053">
        <v>10501</v>
      </c>
      <c r="Q3053" s="1">
        <v>44339</v>
      </c>
      <c r="R3053" s="1">
        <v>44354</v>
      </c>
      <c r="S3053" t="str" cm="1">
        <f t="array" ref="S3053:Z3053">_xlfn.XLOOKUP($O3053,'Raw - customers'!$A:$A,'Raw - customers'!$B:$I)</f>
        <v>Alon Abramsky</v>
      </c>
      <c r="T3053" t="str">
        <v>Polygender</v>
      </c>
      <c r="U3053">
        <v>27</v>
      </c>
      <c r="V3053" t="str">
        <v>0260 Garden StreetSuite 683</v>
      </c>
      <c r="W3053">
        <v>6627</v>
      </c>
      <c r="X3053" t="str">
        <v>Sofiahaven</v>
      </c>
      <c r="Y3053" t="str">
        <v>Western Australia</v>
      </c>
      <c r="Z3053" t="str">
        <v>Australia</v>
      </c>
      <c r="AA3053">
        <v>5</v>
      </c>
      <c r="AB3053" s="3" t="str">
        <f t="shared" si="95"/>
        <v>10 to 20</v>
      </c>
      <c r="AM3053" s="6">
        <v>682</v>
      </c>
      <c r="AN3053" s="6" t="s">
        <v>1377</v>
      </c>
    </row>
    <row r="3054" spans="1:40" x14ac:dyDescent="0.25">
      <c r="A3054">
        <v>3052</v>
      </c>
      <c r="B3054">
        <v>613</v>
      </c>
      <c r="C3054">
        <v>405</v>
      </c>
      <c r="D3054">
        <v>119</v>
      </c>
      <c r="E3054">
        <v>2</v>
      </c>
      <c r="F3054">
        <v>238</v>
      </c>
      <c r="G3054">
        <v>1</v>
      </c>
      <c r="H3054" t="str">
        <f>VLOOKUP($C3054,'Raw-products'!$A$2:$H$1261,MATCH(H$1,'Raw-products'!$A$1:$H$1,0))</f>
        <v>Shirt</v>
      </c>
      <c r="I3054" t="str">
        <f>VLOOKUP($C3054,'Raw-products'!$A$2:$H$1261,MATCH(I$1,'Raw-products'!$A$1:$H$1,0))</f>
        <v>Casual Slim Fit</v>
      </c>
      <c r="J3054" t="str">
        <f>VLOOKUP($C3054,'Raw-products'!$A$2:$H$1261,MATCH(J$1,'Raw-products'!$A$1:$H$1,0))</f>
        <v>XS</v>
      </c>
      <c r="K3054" t="str">
        <f>VLOOKUP($C3054,'Raw-products'!$A$2:$H$1261,MATCH(K$1,'Raw-products'!$A$1:$H$1,0))</f>
        <v>blue</v>
      </c>
      <c r="L3054">
        <f>VLOOKUP($C3054,'Raw-products'!$A$2:$H$1261,MATCH(L$1,'Raw-products'!$A$1:$H$1,0))</f>
        <v>113</v>
      </c>
      <c r="M3054">
        <f>VLOOKUP($C3054,'Raw-products'!$A$2:$H$1261,MATCH(M$1,'Raw-products'!$A$1:$H$1,0))</f>
        <v>55</v>
      </c>
      <c r="N3054" s="5">
        <f t="shared" si="94"/>
        <v>6215</v>
      </c>
      <c r="O3054" cm="1">
        <f t="array" ref="O3054:R3054">_xlfn.XLOOKUP($B3054,'Raw -orders'!$A:$A,'Raw -orders'!$B:$E)</f>
        <v>682</v>
      </c>
      <c r="P3054">
        <v>10501</v>
      </c>
      <c r="Q3054" s="1">
        <v>44339</v>
      </c>
      <c r="R3054" s="1">
        <v>44354</v>
      </c>
      <c r="S3054" t="str" cm="1">
        <f t="array" ref="S3054:Z3054">_xlfn.XLOOKUP($O3054,'Raw - customers'!$A:$A,'Raw - customers'!$B:$I)</f>
        <v>Alon Abramsky</v>
      </c>
      <c r="T3054" t="str">
        <v>Polygender</v>
      </c>
      <c r="U3054">
        <v>27</v>
      </c>
      <c r="V3054" t="str">
        <v>0260 Garden StreetSuite 683</v>
      </c>
      <c r="W3054">
        <v>6627</v>
      </c>
      <c r="X3054" t="str">
        <v>Sofiahaven</v>
      </c>
      <c r="Y3054" t="str">
        <v>Western Australia</v>
      </c>
      <c r="Z3054" t="str">
        <v>Australia</v>
      </c>
      <c r="AA3054">
        <v>5</v>
      </c>
      <c r="AB3054" s="3" t="str">
        <f t="shared" si="95"/>
        <v>10 to 20</v>
      </c>
      <c r="AM3054" s="6">
        <v>682</v>
      </c>
      <c r="AN3054" s="6" t="s">
        <v>1377</v>
      </c>
    </row>
    <row r="3055" spans="1:40" x14ac:dyDescent="0.25">
      <c r="A3055">
        <v>3053</v>
      </c>
      <c r="B3055">
        <v>613</v>
      </c>
      <c r="C3055">
        <v>1106</v>
      </c>
      <c r="D3055">
        <v>115</v>
      </c>
      <c r="E3055">
        <v>3</v>
      </c>
      <c r="F3055">
        <v>345</v>
      </c>
      <c r="G3055">
        <v>1</v>
      </c>
      <c r="H3055" t="str">
        <f>VLOOKUP($C3055,'Raw-products'!$A$2:$H$1261,MATCH(H$1,'Raw-products'!$A$1:$H$1,0))</f>
        <v>Trousers</v>
      </c>
      <c r="I3055" t="str">
        <f>VLOOKUP($C3055,'Raw-products'!$A$2:$H$1261,MATCH(I$1,'Raw-products'!$A$1:$H$1,0))</f>
        <v>Cropped</v>
      </c>
      <c r="J3055" t="str">
        <f>VLOOKUP($C3055,'Raw-products'!$A$2:$H$1261,MATCH(J$1,'Raw-products'!$A$1:$H$1,0))</f>
        <v>S</v>
      </c>
      <c r="K3055" t="str">
        <f>VLOOKUP($C3055,'Raw-products'!$A$2:$H$1261,MATCH(K$1,'Raw-products'!$A$1:$H$1,0))</f>
        <v>blue</v>
      </c>
      <c r="L3055">
        <f>VLOOKUP($C3055,'Raw-products'!$A$2:$H$1261,MATCH(L$1,'Raw-products'!$A$1:$H$1,0))</f>
        <v>99</v>
      </c>
      <c r="M3055">
        <f>VLOOKUP($C3055,'Raw-products'!$A$2:$H$1261,MATCH(M$1,'Raw-products'!$A$1:$H$1,0))</f>
        <v>62</v>
      </c>
      <c r="N3055" s="5">
        <f t="shared" si="94"/>
        <v>6138</v>
      </c>
      <c r="O3055" cm="1">
        <f t="array" ref="O3055:R3055">_xlfn.XLOOKUP($B3055,'Raw -orders'!$A:$A,'Raw -orders'!$B:$E)</f>
        <v>682</v>
      </c>
      <c r="P3055">
        <v>10501</v>
      </c>
      <c r="Q3055" s="1">
        <v>44339</v>
      </c>
      <c r="R3055" s="1">
        <v>44354</v>
      </c>
      <c r="S3055" t="str" cm="1">
        <f t="array" ref="S3055:Z3055">_xlfn.XLOOKUP($O3055,'Raw - customers'!$A:$A,'Raw - customers'!$B:$I)</f>
        <v>Alon Abramsky</v>
      </c>
      <c r="T3055" t="str">
        <v>Polygender</v>
      </c>
      <c r="U3055">
        <v>27</v>
      </c>
      <c r="V3055" t="str">
        <v>0260 Garden StreetSuite 683</v>
      </c>
      <c r="W3055">
        <v>6627</v>
      </c>
      <c r="X3055" t="str">
        <v>Sofiahaven</v>
      </c>
      <c r="Y3055" t="str">
        <v>Western Australia</v>
      </c>
      <c r="Z3055" t="str">
        <v>Australia</v>
      </c>
      <c r="AA3055">
        <v>5</v>
      </c>
      <c r="AB3055" s="3" t="str">
        <f t="shared" si="95"/>
        <v>10 to 20</v>
      </c>
      <c r="AM3055" s="6">
        <v>682</v>
      </c>
      <c r="AN3055" s="6" t="s">
        <v>1377</v>
      </c>
    </row>
    <row r="3056" spans="1:40" x14ac:dyDescent="0.25">
      <c r="A3056">
        <v>3054</v>
      </c>
      <c r="B3056">
        <v>613</v>
      </c>
      <c r="C3056">
        <v>448</v>
      </c>
      <c r="D3056">
        <v>107</v>
      </c>
      <c r="E3056">
        <v>3</v>
      </c>
      <c r="F3056">
        <v>321</v>
      </c>
      <c r="G3056">
        <v>1</v>
      </c>
      <c r="H3056" t="str">
        <f>VLOOKUP($C3056,'Raw-products'!$A$2:$H$1261,MATCH(H$1,'Raw-products'!$A$1:$H$1,0))</f>
        <v>Jacket</v>
      </c>
      <c r="I3056" t="str">
        <f>VLOOKUP($C3056,'Raw-products'!$A$2:$H$1261,MATCH(I$1,'Raw-products'!$A$1:$H$1,0))</f>
        <v>Denim</v>
      </c>
      <c r="J3056" t="str">
        <f>VLOOKUP($C3056,'Raw-products'!$A$2:$H$1261,MATCH(J$1,'Raw-products'!$A$1:$H$1,0))</f>
        <v>L</v>
      </c>
      <c r="K3056" t="str">
        <f>VLOOKUP($C3056,'Raw-products'!$A$2:$H$1261,MATCH(K$1,'Raw-products'!$A$1:$H$1,0))</f>
        <v>indigo</v>
      </c>
      <c r="L3056">
        <f>VLOOKUP($C3056,'Raw-products'!$A$2:$H$1261,MATCH(L$1,'Raw-products'!$A$1:$H$1,0))</f>
        <v>92</v>
      </c>
      <c r="M3056">
        <f>VLOOKUP($C3056,'Raw-products'!$A$2:$H$1261,MATCH(M$1,'Raw-products'!$A$1:$H$1,0))</f>
        <v>67</v>
      </c>
      <c r="N3056" s="5">
        <f t="shared" si="94"/>
        <v>6164</v>
      </c>
      <c r="O3056" cm="1">
        <f t="array" ref="O3056:R3056">_xlfn.XLOOKUP($B3056,'Raw -orders'!$A:$A,'Raw -orders'!$B:$E)</f>
        <v>682</v>
      </c>
      <c r="P3056">
        <v>10501</v>
      </c>
      <c r="Q3056" s="1">
        <v>44339</v>
      </c>
      <c r="R3056" s="1">
        <v>44354</v>
      </c>
      <c r="S3056" t="str" cm="1">
        <f t="array" ref="S3056:Z3056">_xlfn.XLOOKUP($O3056,'Raw - customers'!$A:$A,'Raw - customers'!$B:$I)</f>
        <v>Alon Abramsky</v>
      </c>
      <c r="T3056" t="str">
        <v>Polygender</v>
      </c>
      <c r="U3056">
        <v>27</v>
      </c>
      <c r="V3056" t="str">
        <v>0260 Garden StreetSuite 683</v>
      </c>
      <c r="W3056">
        <v>6627</v>
      </c>
      <c r="X3056" t="str">
        <v>Sofiahaven</v>
      </c>
      <c r="Y3056" t="str">
        <v>Western Australia</v>
      </c>
      <c r="Z3056" t="str">
        <v>Australia</v>
      </c>
      <c r="AA3056">
        <v>5</v>
      </c>
      <c r="AB3056" s="3" t="str">
        <f t="shared" si="95"/>
        <v>10 to 20</v>
      </c>
      <c r="AM3056" s="6">
        <v>682</v>
      </c>
      <c r="AN3056" s="6" t="s">
        <v>1377</v>
      </c>
    </row>
    <row r="3057" spans="1:40" x14ac:dyDescent="0.25">
      <c r="A3057">
        <v>3055</v>
      </c>
      <c r="B3057">
        <v>614</v>
      </c>
      <c r="C3057">
        <v>10</v>
      </c>
      <c r="D3057">
        <v>96</v>
      </c>
      <c r="E3057">
        <v>2</v>
      </c>
      <c r="F3057">
        <v>192</v>
      </c>
      <c r="G3057">
        <v>1</v>
      </c>
      <c r="H3057" t="str">
        <f>VLOOKUP($C3057,'Raw-products'!$A$2:$H$1261,MATCH(H$1,'Raw-products'!$A$1:$H$1,0))</f>
        <v>Shirt</v>
      </c>
      <c r="I3057" t="str">
        <f>VLOOKUP($C3057,'Raw-products'!$A$2:$H$1261,MATCH(I$1,'Raw-products'!$A$1:$H$1,0))</f>
        <v>Oxford Cloth</v>
      </c>
      <c r="J3057" t="str">
        <f>VLOOKUP($C3057,'Raw-products'!$A$2:$H$1261,MATCH(J$1,'Raw-products'!$A$1:$H$1,0))</f>
        <v>XS</v>
      </c>
      <c r="K3057" t="str">
        <f>VLOOKUP($C3057,'Raw-products'!$A$2:$H$1261,MATCH(K$1,'Raw-products'!$A$1:$H$1,0))</f>
        <v>yellow</v>
      </c>
      <c r="L3057">
        <f>VLOOKUP($C3057,'Raw-products'!$A$2:$H$1261,MATCH(L$1,'Raw-products'!$A$1:$H$1,0))</f>
        <v>114</v>
      </c>
      <c r="M3057">
        <f>VLOOKUP($C3057,'Raw-products'!$A$2:$H$1261,MATCH(M$1,'Raw-products'!$A$1:$H$1,0))</f>
        <v>72</v>
      </c>
      <c r="N3057" s="5">
        <f t="shared" si="94"/>
        <v>8208</v>
      </c>
      <c r="O3057" cm="1">
        <f t="array" ref="O3057:R3057">_xlfn.XLOOKUP($B3057,'Raw -orders'!$A:$A,'Raw -orders'!$B:$E)</f>
        <v>732</v>
      </c>
      <c r="P3057">
        <v>35663</v>
      </c>
      <c r="Q3057" s="1">
        <v>44304</v>
      </c>
      <c r="R3057" s="1">
        <v>44319</v>
      </c>
      <c r="S3057" t="str" cm="1">
        <f t="array" ref="S3057:Z3057">_xlfn.XLOOKUP($O3057,'Raw - customers'!$A:$A,'Raw - customers'!$B:$I)</f>
        <v>Gorden Seago</v>
      </c>
      <c r="T3057" t="str">
        <v>Genderfluid</v>
      </c>
      <c r="U3057">
        <v>80</v>
      </c>
      <c r="V3057" t="str">
        <v>905 Stephanie BoulevardApt. 217</v>
      </c>
      <c r="W3057">
        <v>8114</v>
      </c>
      <c r="X3057" t="str">
        <v>Port Aaronton</v>
      </c>
      <c r="Y3057" t="str">
        <v>Queensland</v>
      </c>
      <c r="Z3057" t="str">
        <v>Australia</v>
      </c>
      <c r="AA3057">
        <v>4</v>
      </c>
      <c r="AB3057" s="3" t="str">
        <f t="shared" si="95"/>
        <v>10 to 20</v>
      </c>
      <c r="AM3057" s="6">
        <v>732</v>
      </c>
      <c r="AN3057" s="6" t="s">
        <v>1355</v>
      </c>
    </row>
    <row r="3058" spans="1:40" x14ac:dyDescent="0.25">
      <c r="A3058">
        <v>3056</v>
      </c>
      <c r="B3058">
        <v>614</v>
      </c>
      <c r="C3058">
        <v>615</v>
      </c>
      <c r="D3058">
        <v>112</v>
      </c>
      <c r="E3058">
        <v>3</v>
      </c>
      <c r="F3058">
        <v>336</v>
      </c>
      <c r="G3058">
        <v>1</v>
      </c>
      <c r="H3058" t="str">
        <f>VLOOKUP($C3058,'Raw-products'!$A$2:$H$1261,MATCH(H$1,'Raw-products'!$A$1:$H$1,0))</f>
        <v>Jacket</v>
      </c>
      <c r="I3058" t="str">
        <f>VLOOKUP($C3058,'Raw-products'!$A$2:$H$1261,MATCH(I$1,'Raw-products'!$A$1:$H$1,0))</f>
        <v>Cardigan</v>
      </c>
      <c r="J3058" t="str">
        <f>VLOOKUP($C3058,'Raw-products'!$A$2:$H$1261,MATCH(J$1,'Raw-products'!$A$1:$H$1,0))</f>
        <v>XS</v>
      </c>
      <c r="K3058" t="str">
        <f>VLOOKUP($C3058,'Raw-products'!$A$2:$H$1261,MATCH(K$1,'Raw-products'!$A$1:$H$1,0))</f>
        <v>blue</v>
      </c>
      <c r="L3058">
        <f>VLOOKUP($C3058,'Raw-products'!$A$2:$H$1261,MATCH(L$1,'Raw-products'!$A$1:$H$1,0))</f>
        <v>118</v>
      </c>
      <c r="M3058">
        <f>VLOOKUP($C3058,'Raw-products'!$A$2:$H$1261,MATCH(M$1,'Raw-products'!$A$1:$H$1,0))</f>
        <v>54</v>
      </c>
      <c r="N3058" s="5">
        <f t="shared" si="94"/>
        <v>6372</v>
      </c>
      <c r="O3058" cm="1">
        <f t="array" ref="O3058:R3058">_xlfn.XLOOKUP($B3058,'Raw -orders'!$A:$A,'Raw -orders'!$B:$E)</f>
        <v>732</v>
      </c>
      <c r="P3058">
        <v>35663</v>
      </c>
      <c r="Q3058" s="1">
        <v>44304</v>
      </c>
      <c r="R3058" s="1">
        <v>44319</v>
      </c>
      <c r="S3058" t="str" cm="1">
        <f t="array" ref="S3058:Z3058">_xlfn.XLOOKUP($O3058,'Raw - customers'!$A:$A,'Raw - customers'!$B:$I)</f>
        <v>Gorden Seago</v>
      </c>
      <c r="T3058" t="str">
        <v>Genderfluid</v>
      </c>
      <c r="U3058">
        <v>80</v>
      </c>
      <c r="V3058" t="str">
        <v>905 Stephanie BoulevardApt. 217</v>
      </c>
      <c r="W3058">
        <v>8114</v>
      </c>
      <c r="X3058" t="str">
        <v>Port Aaronton</v>
      </c>
      <c r="Y3058" t="str">
        <v>Queensland</v>
      </c>
      <c r="Z3058" t="str">
        <v>Australia</v>
      </c>
      <c r="AA3058">
        <v>4</v>
      </c>
      <c r="AB3058" s="3" t="str">
        <f t="shared" si="95"/>
        <v>10 to 20</v>
      </c>
      <c r="AM3058" s="6">
        <v>732</v>
      </c>
      <c r="AN3058" s="6" t="s">
        <v>1355</v>
      </c>
    </row>
    <row r="3059" spans="1:40" x14ac:dyDescent="0.25">
      <c r="A3059">
        <v>3057</v>
      </c>
      <c r="B3059">
        <v>614</v>
      </c>
      <c r="C3059">
        <v>28</v>
      </c>
      <c r="D3059">
        <v>96</v>
      </c>
      <c r="E3059">
        <v>3</v>
      </c>
      <c r="F3059">
        <v>288</v>
      </c>
      <c r="G3059">
        <v>1</v>
      </c>
      <c r="H3059" t="str">
        <f>VLOOKUP($C3059,'Raw-products'!$A$2:$H$1261,MATCH(H$1,'Raw-products'!$A$1:$H$1,0))</f>
        <v>Shirt</v>
      </c>
      <c r="I3059" t="str">
        <f>VLOOKUP($C3059,'Raw-products'!$A$2:$H$1261,MATCH(I$1,'Raw-products'!$A$1:$H$1,0))</f>
        <v>Oxford Cloth</v>
      </c>
      <c r="J3059" t="str">
        <f>VLOOKUP($C3059,'Raw-products'!$A$2:$H$1261,MATCH(J$1,'Raw-products'!$A$1:$H$1,0))</f>
        <v>L</v>
      </c>
      <c r="K3059" t="str">
        <f>VLOOKUP($C3059,'Raw-products'!$A$2:$H$1261,MATCH(K$1,'Raw-products'!$A$1:$H$1,0))</f>
        <v>indigo</v>
      </c>
      <c r="L3059">
        <f>VLOOKUP($C3059,'Raw-products'!$A$2:$H$1261,MATCH(L$1,'Raw-products'!$A$1:$H$1,0))</f>
        <v>114</v>
      </c>
      <c r="M3059">
        <f>VLOOKUP($C3059,'Raw-products'!$A$2:$H$1261,MATCH(M$1,'Raw-products'!$A$1:$H$1,0))</f>
        <v>70</v>
      </c>
      <c r="N3059" s="5">
        <f t="shared" si="94"/>
        <v>7980</v>
      </c>
      <c r="O3059" cm="1">
        <f t="array" ref="O3059:R3059">_xlfn.XLOOKUP($B3059,'Raw -orders'!$A:$A,'Raw -orders'!$B:$E)</f>
        <v>732</v>
      </c>
      <c r="P3059">
        <v>35663</v>
      </c>
      <c r="Q3059" s="1">
        <v>44304</v>
      </c>
      <c r="R3059" s="1">
        <v>44319</v>
      </c>
      <c r="S3059" t="str" cm="1">
        <f t="array" ref="S3059:Z3059">_xlfn.XLOOKUP($O3059,'Raw - customers'!$A:$A,'Raw - customers'!$B:$I)</f>
        <v>Gorden Seago</v>
      </c>
      <c r="T3059" t="str">
        <v>Genderfluid</v>
      </c>
      <c r="U3059">
        <v>80</v>
      </c>
      <c r="V3059" t="str">
        <v>905 Stephanie BoulevardApt. 217</v>
      </c>
      <c r="W3059">
        <v>8114</v>
      </c>
      <c r="X3059" t="str">
        <v>Port Aaronton</v>
      </c>
      <c r="Y3059" t="str">
        <v>Queensland</v>
      </c>
      <c r="Z3059" t="str">
        <v>Australia</v>
      </c>
      <c r="AA3059">
        <v>4</v>
      </c>
      <c r="AB3059" s="3" t="str">
        <f t="shared" si="95"/>
        <v>10 to 20</v>
      </c>
      <c r="AM3059" s="6">
        <v>732</v>
      </c>
      <c r="AN3059" s="6" t="s">
        <v>1355</v>
      </c>
    </row>
    <row r="3060" spans="1:40" x14ac:dyDescent="0.25">
      <c r="A3060">
        <v>3058</v>
      </c>
      <c r="B3060">
        <v>614</v>
      </c>
      <c r="C3060">
        <v>457</v>
      </c>
      <c r="D3060">
        <v>118</v>
      </c>
      <c r="E3060">
        <v>1</v>
      </c>
      <c r="F3060">
        <v>118</v>
      </c>
      <c r="G3060">
        <v>1</v>
      </c>
      <c r="H3060" t="str">
        <f>VLOOKUP($C3060,'Raw-products'!$A$2:$H$1261,MATCH(H$1,'Raw-products'!$A$1:$H$1,0))</f>
        <v>Jacket</v>
      </c>
      <c r="I3060" t="str">
        <f>VLOOKUP($C3060,'Raw-products'!$A$2:$H$1261,MATCH(I$1,'Raw-products'!$A$1:$H$1,0))</f>
        <v>Puffer</v>
      </c>
      <c r="J3060" t="str">
        <f>VLOOKUP($C3060,'Raw-products'!$A$2:$H$1261,MATCH(J$1,'Raw-products'!$A$1:$H$1,0))</f>
        <v>M</v>
      </c>
      <c r="K3060" t="str">
        <f>VLOOKUP($C3060,'Raw-products'!$A$2:$H$1261,MATCH(K$1,'Raw-products'!$A$1:$H$1,0))</f>
        <v>red</v>
      </c>
      <c r="L3060">
        <f>VLOOKUP($C3060,'Raw-products'!$A$2:$H$1261,MATCH(L$1,'Raw-products'!$A$1:$H$1,0))</f>
        <v>110</v>
      </c>
      <c r="M3060">
        <f>VLOOKUP($C3060,'Raw-products'!$A$2:$H$1261,MATCH(M$1,'Raw-products'!$A$1:$H$1,0))</f>
        <v>62</v>
      </c>
      <c r="N3060" s="5">
        <f t="shared" si="94"/>
        <v>6820</v>
      </c>
      <c r="O3060" cm="1">
        <f t="array" ref="O3060:R3060">_xlfn.XLOOKUP($B3060,'Raw -orders'!$A:$A,'Raw -orders'!$B:$E)</f>
        <v>732</v>
      </c>
      <c r="P3060">
        <v>35663</v>
      </c>
      <c r="Q3060" s="1">
        <v>44304</v>
      </c>
      <c r="R3060" s="1">
        <v>44319</v>
      </c>
      <c r="S3060" t="str" cm="1">
        <f t="array" ref="S3060:Z3060">_xlfn.XLOOKUP($O3060,'Raw - customers'!$A:$A,'Raw - customers'!$B:$I)</f>
        <v>Gorden Seago</v>
      </c>
      <c r="T3060" t="str">
        <v>Genderfluid</v>
      </c>
      <c r="U3060">
        <v>80</v>
      </c>
      <c r="V3060" t="str">
        <v>905 Stephanie BoulevardApt. 217</v>
      </c>
      <c r="W3060">
        <v>8114</v>
      </c>
      <c r="X3060" t="str">
        <v>Port Aaronton</v>
      </c>
      <c r="Y3060" t="str">
        <v>Queensland</v>
      </c>
      <c r="Z3060" t="str">
        <v>Australia</v>
      </c>
      <c r="AA3060">
        <v>4</v>
      </c>
      <c r="AB3060" s="3" t="str">
        <f t="shared" si="95"/>
        <v>10 to 20</v>
      </c>
      <c r="AM3060" s="6">
        <v>732</v>
      </c>
      <c r="AN3060" s="6" t="s">
        <v>1355</v>
      </c>
    </row>
    <row r="3061" spans="1:40" x14ac:dyDescent="0.25">
      <c r="A3061">
        <v>3059</v>
      </c>
      <c r="B3061">
        <v>614</v>
      </c>
      <c r="C3061">
        <v>744</v>
      </c>
      <c r="D3061">
        <v>109</v>
      </c>
      <c r="E3061">
        <v>2</v>
      </c>
      <c r="F3061">
        <v>218</v>
      </c>
      <c r="G3061">
        <v>1</v>
      </c>
      <c r="H3061" t="str">
        <f>VLOOKUP($C3061,'Raw-products'!$A$2:$H$1261,MATCH(H$1,'Raw-products'!$A$1:$H$1,0))</f>
        <v>Jacket</v>
      </c>
      <c r="I3061" t="str">
        <f>VLOOKUP($C3061,'Raw-products'!$A$2:$H$1261,MATCH(I$1,'Raw-products'!$A$1:$H$1,0))</f>
        <v>Peacoat</v>
      </c>
      <c r="J3061" t="str">
        <f>VLOOKUP($C3061,'Raw-products'!$A$2:$H$1261,MATCH(J$1,'Raw-products'!$A$1:$H$1,0))</f>
        <v>XL</v>
      </c>
      <c r="K3061" t="str">
        <f>VLOOKUP($C3061,'Raw-products'!$A$2:$H$1261,MATCH(K$1,'Raw-products'!$A$1:$H$1,0))</f>
        <v>orange</v>
      </c>
      <c r="L3061">
        <f>VLOOKUP($C3061,'Raw-products'!$A$2:$H$1261,MATCH(L$1,'Raw-products'!$A$1:$H$1,0))</f>
        <v>102</v>
      </c>
      <c r="M3061">
        <f>VLOOKUP($C3061,'Raw-products'!$A$2:$H$1261,MATCH(M$1,'Raw-products'!$A$1:$H$1,0))</f>
        <v>69</v>
      </c>
      <c r="N3061" s="5">
        <f t="shared" si="94"/>
        <v>7038</v>
      </c>
      <c r="O3061" cm="1">
        <f t="array" ref="O3061:R3061">_xlfn.XLOOKUP($B3061,'Raw -orders'!$A:$A,'Raw -orders'!$B:$E)</f>
        <v>732</v>
      </c>
      <c r="P3061">
        <v>35663</v>
      </c>
      <c r="Q3061" s="1">
        <v>44304</v>
      </c>
      <c r="R3061" s="1">
        <v>44319</v>
      </c>
      <c r="S3061" t="str" cm="1">
        <f t="array" ref="S3061:Z3061">_xlfn.XLOOKUP($O3061,'Raw - customers'!$A:$A,'Raw - customers'!$B:$I)</f>
        <v>Gorden Seago</v>
      </c>
      <c r="T3061" t="str">
        <v>Genderfluid</v>
      </c>
      <c r="U3061">
        <v>80</v>
      </c>
      <c r="V3061" t="str">
        <v>905 Stephanie BoulevardApt. 217</v>
      </c>
      <c r="W3061">
        <v>8114</v>
      </c>
      <c r="X3061" t="str">
        <v>Port Aaronton</v>
      </c>
      <c r="Y3061" t="str">
        <v>Queensland</v>
      </c>
      <c r="Z3061" t="str">
        <v>Australia</v>
      </c>
      <c r="AA3061">
        <v>4</v>
      </c>
      <c r="AB3061" s="3" t="str">
        <f t="shared" si="95"/>
        <v>10 to 20</v>
      </c>
      <c r="AM3061" s="6">
        <v>732</v>
      </c>
      <c r="AN3061" s="6" t="s">
        <v>1355</v>
      </c>
    </row>
    <row r="3062" spans="1:40" x14ac:dyDescent="0.25">
      <c r="A3062">
        <v>3060</v>
      </c>
      <c r="B3062">
        <v>615</v>
      </c>
      <c r="C3062">
        <v>948</v>
      </c>
      <c r="D3062">
        <v>97</v>
      </c>
      <c r="E3062">
        <v>3</v>
      </c>
      <c r="F3062">
        <v>291</v>
      </c>
      <c r="G3062">
        <v>1</v>
      </c>
      <c r="H3062" t="str">
        <f>VLOOKUP($C3062,'Raw-products'!$A$2:$H$1261,MATCH(H$1,'Raw-products'!$A$1:$H$1,0))</f>
        <v>Trousers</v>
      </c>
      <c r="I3062" t="str">
        <f>VLOOKUP($C3062,'Raw-products'!$A$2:$H$1261,MATCH(I$1,'Raw-products'!$A$1:$H$1,0))</f>
        <v>Slim-Fit</v>
      </c>
      <c r="J3062" t="str">
        <f>VLOOKUP($C3062,'Raw-products'!$A$2:$H$1261,MATCH(J$1,'Raw-products'!$A$1:$H$1,0))</f>
        <v>L</v>
      </c>
      <c r="K3062" t="str">
        <f>VLOOKUP($C3062,'Raw-products'!$A$2:$H$1261,MATCH(K$1,'Raw-products'!$A$1:$H$1,0))</f>
        <v>red</v>
      </c>
      <c r="L3062">
        <f>VLOOKUP($C3062,'Raw-products'!$A$2:$H$1261,MATCH(L$1,'Raw-products'!$A$1:$H$1,0))</f>
        <v>119</v>
      </c>
      <c r="M3062">
        <f>VLOOKUP($C3062,'Raw-products'!$A$2:$H$1261,MATCH(M$1,'Raw-products'!$A$1:$H$1,0))</f>
        <v>80</v>
      </c>
      <c r="N3062" s="5">
        <f t="shared" si="94"/>
        <v>9520</v>
      </c>
      <c r="O3062" cm="1">
        <f t="array" ref="O3062:R3062">_xlfn.XLOOKUP($B3062,'Raw -orders'!$A:$A,'Raw -orders'!$B:$E)</f>
        <v>690</v>
      </c>
      <c r="P3062">
        <v>28680</v>
      </c>
      <c r="Q3062" s="1">
        <v>44227</v>
      </c>
      <c r="R3062" s="1">
        <v>44237</v>
      </c>
      <c r="S3062" t="str" cm="1">
        <f t="array" ref="S3062:Z3062">_xlfn.XLOOKUP($O3062,'Raw - customers'!$A:$A,'Raw - customers'!$B:$I)</f>
        <v>Arlie Bowman</v>
      </c>
      <c r="T3062" t="str">
        <v>Genderqueer</v>
      </c>
      <c r="U3062">
        <v>34</v>
      </c>
      <c r="V3062" t="str">
        <v>04 Christian RidgeApt. 329</v>
      </c>
      <c r="W3062">
        <v>6697</v>
      </c>
      <c r="X3062" t="str">
        <v>Port Annabelle</v>
      </c>
      <c r="Y3062" t="str">
        <v>Northern Territory</v>
      </c>
      <c r="Z3062" t="str">
        <v>Australia</v>
      </c>
      <c r="AA3062">
        <v>1</v>
      </c>
      <c r="AB3062" s="3" t="str">
        <f t="shared" si="95"/>
        <v>0 to 10</v>
      </c>
      <c r="AM3062" s="6">
        <v>690</v>
      </c>
      <c r="AN3062" s="6" t="s">
        <v>1339</v>
      </c>
    </row>
    <row r="3063" spans="1:40" x14ac:dyDescent="0.25">
      <c r="A3063">
        <v>3061</v>
      </c>
      <c r="B3063">
        <v>615</v>
      </c>
      <c r="C3063">
        <v>491</v>
      </c>
      <c r="D3063">
        <v>102</v>
      </c>
      <c r="E3063">
        <v>3</v>
      </c>
      <c r="F3063">
        <v>306</v>
      </c>
      <c r="G3063">
        <v>1</v>
      </c>
      <c r="H3063" t="str">
        <f>VLOOKUP($C3063,'Raw-products'!$A$2:$H$1261,MATCH(H$1,'Raw-products'!$A$1:$H$1,0))</f>
        <v>Jacket</v>
      </c>
      <c r="I3063" t="str">
        <f>VLOOKUP($C3063,'Raw-products'!$A$2:$H$1261,MATCH(I$1,'Raw-products'!$A$1:$H$1,0))</f>
        <v>Windbreaker</v>
      </c>
      <c r="J3063" t="str">
        <f>VLOOKUP($C3063,'Raw-products'!$A$2:$H$1261,MATCH(J$1,'Raw-products'!$A$1:$H$1,0))</f>
        <v>S</v>
      </c>
      <c r="K3063" t="str">
        <f>VLOOKUP($C3063,'Raw-products'!$A$2:$H$1261,MATCH(K$1,'Raw-products'!$A$1:$H$1,0))</f>
        <v>red</v>
      </c>
      <c r="L3063">
        <f>VLOOKUP($C3063,'Raw-products'!$A$2:$H$1261,MATCH(L$1,'Raw-products'!$A$1:$H$1,0))</f>
        <v>109</v>
      </c>
      <c r="M3063">
        <f>VLOOKUP($C3063,'Raw-products'!$A$2:$H$1261,MATCH(M$1,'Raw-products'!$A$1:$H$1,0))</f>
        <v>54</v>
      </c>
      <c r="N3063" s="5">
        <f t="shared" si="94"/>
        <v>5886</v>
      </c>
      <c r="O3063" cm="1">
        <f t="array" ref="O3063:R3063">_xlfn.XLOOKUP($B3063,'Raw -orders'!$A:$A,'Raw -orders'!$B:$E)</f>
        <v>690</v>
      </c>
      <c r="P3063">
        <v>28680</v>
      </c>
      <c r="Q3063" s="1">
        <v>44227</v>
      </c>
      <c r="R3063" s="1">
        <v>44237</v>
      </c>
      <c r="S3063" t="str" cm="1">
        <f t="array" ref="S3063:Z3063">_xlfn.XLOOKUP($O3063,'Raw - customers'!$A:$A,'Raw - customers'!$B:$I)</f>
        <v>Arlie Bowman</v>
      </c>
      <c r="T3063" t="str">
        <v>Genderqueer</v>
      </c>
      <c r="U3063">
        <v>34</v>
      </c>
      <c r="V3063" t="str">
        <v>04 Christian RidgeApt. 329</v>
      </c>
      <c r="W3063">
        <v>6697</v>
      </c>
      <c r="X3063" t="str">
        <v>Port Annabelle</v>
      </c>
      <c r="Y3063" t="str">
        <v>Northern Territory</v>
      </c>
      <c r="Z3063" t="str">
        <v>Australia</v>
      </c>
      <c r="AA3063">
        <v>1</v>
      </c>
      <c r="AB3063" s="3" t="str">
        <f t="shared" si="95"/>
        <v>0 to 10</v>
      </c>
      <c r="AM3063" s="6">
        <v>690</v>
      </c>
      <c r="AN3063" s="6" t="s">
        <v>1339</v>
      </c>
    </row>
    <row r="3064" spans="1:40" x14ac:dyDescent="0.25">
      <c r="A3064">
        <v>3062</v>
      </c>
      <c r="B3064">
        <v>615</v>
      </c>
      <c r="C3064">
        <v>1213</v>
      </c>
      <c r="D3064">
        <v>105</v>
      </c>
      <c r="E3064">
        <v>3</v>
      </c>
      <c r="F3064">
        <v>315</v>
      </c>
      <c r="G3064">
        <v>1</v>
      </c>
      <c r="H3064" t="str">
        <f>VLOOKUP($C3064,'Raw-products'!$A$2:$H$1261,MATCH(H$1,'Raw-products'!$A$1:$H$1,0))</f>
        <v>Trousers</v>
      </c>
      <c r="I3064" t="str">
        <f>VLOOKUP($C3064,'Raw-products'!$A$2:$H$1261,MATCH(I$1,'Raw-products'!$A$1:$H$1,0))</f>
        <v>Pleated</v>
      </c>
      <c r="J3064" t="str">
        <f>VLOOKUP($C3064,'Raw-products'!$A$2:$H$1261,MATCH(J$1,'Raw-products'!$A$1:$H$1,0))</f>
        <v>L</v>
      </c>
      <c r="K3064" t="str">
        <f>VLOOKUP($C3064,'Raw-products'!$A$2:$H$1261,MATCH(K$1,'Raw-products'!$A$1:$H$1,0))</f>
        <v>blue</v>
      </c>
      <c r="L3064">
        <f>VLOOKUP($C3064,'Raw-products'!$A$2:$H$1261,MATCH(L$1,'Raw-products'!$A$1:$H$1,0))</f>
        <v>90</v>
      </c>
      <c r="M3064">
        <f>VLOOKUP($C3064,'Raw-products'!$A$2:$H$1261,MATCH(M$1,'Raw-products'!$A$1:$H$1,0))</f>
        <v>79</v>
      </c>
      <c r="N3064" s="5">
        <f t="shared" si="94"/>
        <v>7110</v>
      </c>
      <c r="O3064" cm="1">
        <f t="array" ref="O3064:R3064">_xlfn.XLOOKUP($B3064,'Raw -orders'!$A:$A,'Raw -orders'!$B:$E)</f>
        <v>690</v>
      </c>
      <c r="P3064">
        <v>28680</v>
      </c>
      <c r="Q3064" s="1">
        <v>44227</v>
      </c>
      <c r="R3064" s="1">
        <v>44237</v>
      </c>
      <c r="S3064" t="str" cm="1">
        <f t="array" ref="S3064:Z3064">_xlfn.XLOOKUP($O3064,'Raw - customers'!$A:$A,'Raw - customers'!$B:$I)</f>
        <v>Arlie Bowman</v>
      </c>
      <c r="T3064" t="str">
        <v>Genderqueer</v>
      </c>
      <c r="U3064">
        <v>34</v>
      </c>
      <c r="V3064" t="str">
        <v>04 Christian RidgeApt. 329</v>
      </c>
      <c r="W3064">
        <v>6697</v>
      </c>
      <c r="X3064" t="str">
        <v>Port Annabelle</v>
      </c>
      <c r="Y3064" t="str">
        <v>Northern Territory</v>
      </c>
      <c r="Z3064" t="str">
        <v>Australia</v>
      </c>
      <c r="AA3064">
        <v>1</v>
      </c>
      <c r="AB3064" s="3" t="str">
        <f t="shared" si="95"/>
        <v>0 to 10</v>
      </c>
      <c r="AM3064" s="6">
        <v>690</v>
      </c>
      <c r="AN3064" s="6" t="s">
        <v>1339</v>
      </c>
    </row>
    <row r="3065" spans="1:40" x14ac:dyDescent="0.25">
      <c r="A3065">
        <v>3063</v>
      </c>
      <c r="B3065">
        <v>615</v>
      </c>
      <c r="C3065">
        <v>385</v>
      </c>
      <c r="D3065">
        <v>119</v>
      </c>
      <c r="E3065">
        <v>1</v>
      </c>
      <c r="F3065">
        <v>119</v>
      </c>
      <c r="G3065">
        <v>1</v>
      </c>
      <c r="H3065" t="str">
        <f>VLOOKUP($C3065,'Raw-products'!$A$2:$H$1261,MATCH(H$1,'Raw-products'!$A$1:$H$1,0))</f>
        <v>Shirt</v>
      </c>
      <c r="I3065" t="str">
        <f>VLOOKUP($C3065,'Raw-products'!$A$2:$H$1261,MATCH(I$1,'Raw-products'!$A$1:$H$1,0))</f>
        <v>Casual Slim Fit</v>
      </c>
      <c r="J3065" t="str">
        <f>VLOOKUP($C3065,'Raw-products'!$A$2:$H$1261,MATCH(J$1,'Raw-products'!$A$1:$H$1,0))</f>
        <v>XS</v>
      </c>
      <c r="K3065" t="str">
        <f>VLOOKUP($C3065,'Raw-products'!$A$2:$H$1261,MATCH(K$1,'Raw-products'!$A$1:$H$1,0))</f>
        <v>red</v>
      </c>
      <c r="L3065">
        <f>VLOOKUP($C3065,'Raw-products'!$A$2:$H$1261,MATCH(L$1,'Raw-products'!$A$1:$H$1,0))</f>
        <v>113</v>
      </c>
      <c r="M3065">
        <f>VLOOKUP($C3065,'Raw-products'!$A$2:$H$1261,MATCH(M$1,'Raw-products'!$A$1:$H$1,0))</f>
        <v>49</v>
      </c>
      <c r="N3065" s="5">
        <f t="shared" si="94"/>
        <v>5537</v>
      </c>
      <c r="O3065" cm="1">
        <f t="array" ref="O3065:R3065">_xlfn.XLOOKUP($B3065,'Raw -orders'!$A:$A,'Raw -orders'!$B:$E)</f>
        <v>690</v>
      </c>
      <c r="P3065">
        <v>28680</v>
      </c>
      <c r="Q3065" s="1">
        <v>44227</v>
      </c>
      <c r="R3065" s="1">
        <v>44237</v>
      </c>
      <c r="S3065" t="str" cm="1">
        <f t="array" ref="S3065:Z3065">_xlfn.XLOOKUP($O3065,'Raw - customers'!$A:$A,'Raw - customers'!$B:$I)</f>
        <v>Arlie Bowman</v>
      </c>
      <c r="T3065" t="str">
        <v>Genderqueer</v>
      </c>
      <c r="U3065">
        <v>34</v>
      </c>
      <c r="V3065" t="str">
        <v>04 Christian RidgeApt. 329</v>
      </c>
      <c r="W3065">
        <v>6697</v>
      </c>
      <c r="X3065" t="str">
        <v>Port Annabelle</v>
      </c>
      <c r="Y3065" t="str">
        <v>Northern Territory</v>
      </c>
      <c r="Z3065" t="str">
        <v>Australia</v>
      </c>
      <c r="AA3065">
        <v>1</v>
      </c>
      <c r="AB3065" s="3" t="str">
        <f t="shared" si="95"/>
        <v>0 to 10</v>
      </c>
      <c r="AM3065" s="6">
        <v>690</v>
      </c>
      <c r="AN3065" s="6" t="s">
        <v>1339</v>
      </c>
    </row>
    <row r="3066" spans="1:40" x14ac:dyDescent="0.25">
      <c r="A3066">
        <v>3064</v>
      </c>
      <c r="B3066">
        <v>615</v>
      </c>
      <c r="C3066">
        <v>782</v>
      </c>
      <c r="D3066">
        <v>91</v>
      </c>
      <c r="E3066">
        <v>2</v>
      </c>
      <c r="F3066">
        <v>182</v>
      </c>
      <c r="G3066">
        <v>1</v>
      </c>
      <c r="H3066" t="str">
        <f>VLOOKUP($C3066,'Raw-products'!$A$2:$H$1261,MATCH(H$1,'Raw-products'!$A$1:$H$1,0))</f>
        <v>Jacket</v>
      </c>
      <c r="I3066" t="str">
        <f>VLOOKUP($C3066,'Raw-products'!$A$2:$H$1261,MATCH(I$1,'Raw-products'!$A$1:$H$1,0))</f>
        <v>Pullover</v>
      </c>
      <c r="J3066" t="str">
        <f>VLOOKUP($C3066,'Raw-products'!$A$2:$H$1261,MATCH(J$1,'Raw-products'!$A$1:$H$1,0))</f>
        <v>M</v>
      </c>
      <c r="K3066" t="str">
        <f>VLOOKUP($C3066,'Raw-products'!$A$2:$H$1261,MATCH(K$1,'Raw-products'!$A$1:$H$1,0))</f>
        <v>yellow</v>
      </c>
      <c r="L3066">
        <f>VLOOKUP($C3066,'Raw-products'!$A$2:$H$1261,MATCH(L$1,'Raw-products'!$A$1:$H$1,0))</f>
        <v>114</v>
      </c>
      <c r="M3066">
        <f>VLOOKUP($C3066,'Raw-products'!$A$2:$H$1261,MATCH(M$1,'Raw-products'!$A$1:$H$1,0))</f>
        <v>49</v>
      </c>
      <c r="N3066" s="5">
        <f t="shared" si="94"/>
        <v>5586</v>
      </c>
      <c r="O3066" cm="1">
        <f t="array" ref="O3066:R3066">_xlfn.XLOOKUP($B3066,'Raw -orders'!$A:$A,'Raw -orders'!$B:$E)</f>
        <v>690</v>
      </c>
      <c r="P3066">
        <v>28680</v>
      </c>
      <c r="Q3066" s="1">
        <v>44227</v>
      </c>
      <c r="R3066" s="1">
        <v>44237</v>
      </c>
      <c r="S3066" t="str" cm="1">
        <f t="array" ref="S3066:Z3066">_xlfn.XLOOKUP($O3066,'Raw - customers'!$A:$A,'Raw - customers'!$B:$I)</f>
        <v>Arlie Bowman</v>
      </c>
      <c r="T3066" t="str">
        <v>Genderqueer</v>
      </c>
      <c r="U3066">
        <v>34</v>
      </c>
      <c r="V3066" t="str">
        <v>04 Christian RidgeApt. 329</v>
      </c>
      <c r="W3066">
        <v>6697</v>
      </c>
      <c r="X3066" t="str">
        <v>Port Annabelle</v>
      </c>
      <c r="Y3066" t="str">
        <v>Northern Territory</v>
      </c>
      <c r="Z3066" t="str">
        <v>Australia</v>
      </c>
      <c r="AA3066">
        <v>1</v>
      </c>
      <c r="AB3066" s="3" t="str">
        <f t="shared" si="95"/>
        <v>0 to 10</v>
      </c>
      <c r="AM3066" s="6">
        <v>690</v>
      </c>
      <c r="AN3066" s="6" t="s">
        <v>1339</v>
      </c>
    </row>
    <row r="3067" spans="1:40" x14ac:dyDescent="0.25">
      <c r="A3067">
        <v>3065</v>
      </c>
      <c r="B3067">
        <v>616</v>
      </c>
      <c r="C3067">
        <v>615</v>
      </c>
      <c r="D3067">
        <v>112</v>
      </c>
      <c r="E3067">
        <v>2</v>
      </c>
      <c r="F3067">
        <v>224</v>
      </c>
      <c r="G3067">
        <v>1</v>
      </c>
      <c r="H3067" t="str">
        <f>VLOOKUP($C3067,'Raw-products'!$A$2:$H$1261,MATCH(H$1,'Raw-products'!$A$1:$H$1,0))</f>
        <v>Jacket</v>
      </c>
      <c r="I3067" t="str">
        <f>VLOOKUP($C3067,'Raw-products'!$A$2:$H$1261,MATCH(I$1,'Raw-products'!$A$1:$H$1,0))</f>
        <v>Cardigan</v>
      </c>
      <c r="J3067" t="str">
        <f>VLOOKUP($C3067,'Raw-products'!$A$2:$H$1261,MATCH(J$1,'Raw-products'!$A$1:$H$1,0))</f>
        <v>XS</v>
      </c>
      <c r="K3067" t="str">
        <f>VLOOKUP($C3067,'Raw-products'!$A$2:$H$1261,MATCH(K$1,'Raw-products'!$A$1:$H$1,0))</f>
        <v>blue</v>
      </c>
      <c r="L3067">
        <f>VLOOKUP($C3067,'Raw-products'!$A$2:$H$1261,MATCH(L$1,'Raw-products'!$A$1:$H$1,0))</f>
        <v>118</v>
      </c>
      <c r="M3067">
        <f>VLOOKUP($C3067,'Raw-products'!$A$2:$H$1261,MATCH(M$1,'Raw-products'!$A$1:$H$1,0))</f>
        <v>54</v>
      </c>
      <c r="N3067" s="5">
        <f t="shared" si="94"/>
        <v>6372</v>
      </c>
      <c r="O3067" cm="1">
        <f t="array" ref="O3067:R3067">_xlfn.XLOOKUP($B3067,'Raw -orders'!$A:$A,'Raw -orders'!$B:$E)</f>
        <v>21</v>
      </c>
      <c r="P3067">
        <v>28727</v>
      </c>
      <c r="Q3067" s="1">
        <v>44329</v>
      </c>
      <c r="R3067" s="1">
        <v>44330</v>
      </c>
      <c r="S3067" t="str" cm="1">
        <f t="array" ref="S3067:Z3067">_xlfn.XLOOKUP($O3067,'Raw - customers'!$A:$A,'Raw - customers'!$B:$I)</f>
        <v>Seana Hearons</v>
      </c>
      <c r="T3067" t="str">
        <v>Non-binary</v>
      </c>
      <c r="U3067">
        <v>31</v>
      </c>
      <c r="V3067" t="str">
        <v>93 Doherty MewsSuite 649</v>
      </c>
      <c r="W3067">
        <v>1133</v>
      </c>
      <c r="X3067" t="str">
        <v>South Callum</v>
      </c>
      <c r="Y3067" t="str">
        <v>Tasmania</v>
      </c>
      <c r="Z3067" t="str">
        <v>Australia</v>
      </c>
      <c r="AA3067">
        <v>5</v>
      </c>
      <c r="AB3067" s="3" t="str">
        <f t="shared" si="95"/>
        <v>0 to 10</v>
      </c>
      <c r="AM3067" s="6">
        <v>21</v>
      </c>
      <c r="AN3067" s="6" t="s">
        <v>1414</v>
      </c>
    </row>
    <row r="3068" spans="1:40" x14ac:dyDescent="0.25">
      <c r="A3068">
        <v>3066</v>
      </c>
      <c r="B3068">
        <v>616</v>
      </c>
      <c r="C3068">
        <v>215</v>
      </c>
      <c r="D3068">
        <v>106</v>
      </c>
      <c r="E3068">
        <v>2</v>
      </c>
      <c r="F3068">
        <v>212</v>
      </c>
      <c r="G3068">
        <v>1</v>
      </c>
      <c r="H3068" t="str">
        <f>VLOOKUP($C3068,'Raw-products'!$A$2:$H$1261,MATCH(H$1,'Raw-products'!$A$1:$H$1,0))</f>
        <v>Shirt</v>
      </c>
      <c r="I3068" t="str">
        <f>VLOOKUP($C3068,'Raw-products'!$A$2:$H$1261,MATCH(I$1,'Raw-products'!$A$1:$H$1,0))</f>
        <v>Chambray</v>
      </c>
      <c r="J3068" t="str">
        <f>VLOOKUP($C3068,'Raw-products'!$A$2:$H$1261,MATCH(J$1,'Raw-products'!$A$1:$H$1,0))</f>
        <v>XS</v>
      </c>
      <c r="K3068" t="str">
        <f>VLOOKUP($C3068,'Raw-products'!$A$2:$H$1261,MATCH(K$1,'Raw-products'!$A$1:$H$1,0))</f>
        <v>orange</v>
      </c>
      <c r="L3068">
        <f>VLOOKUP($C3068,'Raw-products'!$A$2:$H$1261,MATCH(L$1,'Raw-products'!$A$1:$H$1,0))</f>
        <v>105</v>
      </c>
      <c r="M3068">
        <f>VLOOKUP($C3068,'Raw-products'!$A$2:$H$1261,MATCH(M$1,'Raw-products'!$A$1:$H$1,0))</f>
        <v>76</v>
      </c>
      <c r="N3068" s="5">
        <f t="shared" si="94"/>
        <v>7980</v>
      </c>
      <c r="O3068" cm="1">
        <f t="array" ref="O3068:R3068">_xlfn.XLOOKUP($B3068,'Raw -orders'!$A:$A,'Raw -orders'!$B:$E)</f>
        <v>21</v>
      </c>
      <c r="P3068">
        <v>28727</v>
      </c>
      <c r="Q3068" s="1">
        <v>44329</v>
      </c>
      <c r="R3068" s="1">
        <v>44330</v>
      </c>
      <c r="S3068" t="str" cm="1">
        <f t="array" ref="S3068:Z3068">_xlfn.XLOOKUP($O3068,'Raw - customers'!$A:$A,'Raw - customers'!$B:$I)</f>
        <v>Seana Hearons</v>
      </c>
      <c r="T3068" t="str">
        <v>Non-binary</v>
      </c>
      <c r="U3068">
        <v>31</v>
      </c>
      <c r="V3068" t="str">
        <v>93 Doherty MewsSuite 649</v>
      </c>
      <c r="W3068">
        <v>1133</v>
      </c>
      <c r="X3068" t="str">
        <v>South Callum</v>
      </c>
      <c r="Y3068" t="str">
        <v>Tasmania</v>
      </c>
      <c r="Z3068" t="str">
        <v>Australia</v>
      </c>
      <c r="AA3068">
        <v>5</v>
      </c>
      <c r="AB3068" s="3" t="str">
        <f t="shared" si="95"/>
        <v>0 to 10</v>
      </c>
      <c r="AM3068" s="6">
        <v>21</v>
      </c>
      <c r="AN3068" s="6" t="s">
        <v>1414</v>
      </c>
    </row>
    <row r="3069" spans="1:40" x14ac:dyDescent="0.25">
      <c r="A3069">
        <v>3067</v>
      </c>
      <c r="B3069">
        <v>616</v>
      </c>
      <c r="C3069">
        <v>1252</v>
      </c>
      <c r="D3069">
        <v>112</v>
      </c>
      <c r="E3069">
        <v>1</v>
      </c>
      <c r="F3069">
        <v>112</v>
      </c>
      <c r="G3069">
        <v>1</v>
      </c>
      <c r="H3069" t="str">
        <f>VLOOKUP($C3069,'Raw-products'!$A$2:$H$1261,MATCH(H$1,'Raw-products'!$A$1:$H$1,0))</f>
        <v>Trousers</v>
      </c>
      <c r="I3069" t="str">
        <f>VLOOKUP($C3069,'Raw-products'!$A$2:$H$1261,MATCH(I$1,'Raw-products'!$A$1:$H$1,0))</f>
        <v>Tracksuit Bottoms</v>
      </c>
      <c r="J3069" t="str">
        <f>VLOOKUP($C3069,'Raw-products'!$A$2:$H$1261,MATCH(J$1,'Raw-products'!$A$1:$H$1,0))</f>
        <v>M</v>
      </c>
      <c r="K3069" t="str">
        <f>VLOOKUP($C3069,'Raw-products'!$A$2:$H$1261,MATCH(K$1,'Raw-products'!$A$1:$H$1,0))</f>
        <v>indigo</v>
      </c>
      <c r="L3069">
        <f>VLOOKUP($C3069,'Raw-products'!$A$2:$H$1261,MATCH(L$1,'Raw-products'!$A$1:$H$1,0))</f>
        <v>91</v>
      </c>
      <c r="M3069">
        <f>VLOOKUP($C3069,'Raw-products'!$A$2:$H$1261,MATCH(M$1,'Raw-products'!$A$1:$H$1,0))</f>
        <v>59</v>
      </c>
      <c r="N3069" s="5">
        <f t="shared" si="94"/>
        <v>5369</v>
      </c>
      <c r="O3069" cm="1">
        <f t="array" ref="O3069:R3069">_xlfn.XLOOKUP($B3069,'Raw -orders'!$A:$A,'Raw -orders'!$B:$E)</f>
        <v>21</v>
      </c>
      <c r="P3069">
        <v>28727</v>
      </c>
      <c r="Q3069" s="1">
        <v>44329</v>
      </c>
      <c r="R3069" s="1">
        <v>44330</v>
      </c>
      <c r="S3069" t="str" cm="1">
        <f t="array" ref="S3069:Z3069">_xlfn.XLOOKUP($O3069,'Raw - customers'!$A:$A,'Raw - customers'!$B:$I)</f>
        <v>Seana Hearons</v>
      </c>
      <c r="T3069" t="str">
        <v>Non-binary</v>
      </c>
      <c r="U3069">
        <v>31</v>
      </c>
      <c r="V3069" t="str">
        <v>93 Doherty MewsSuite 649</v>
      </c>
      <c r="W3069">
        <v>1133</v>
      </c>
      <c r="X3069" t="str">
        <v>South Callum</v>
      </c>
      <c r="Y3069" t="str">
        <v>Tasmania</v>
      </c>
      <c r="Z3069" t="str">
        <v>Australia</v>
      </c>
      <c r="AA3069">
        <v>5</v>
      </c>
      <c r="AB3069" s="3" t="str">
        <f t="shared" si="95"/>
        <v>0 to 10</v>
      </c>
      <c r="AM3069" s="6">
        <v>21</v>
      </c>
      <c r="AN3069" s="6" t="s">
        <v>1414</v>
      </c>
    </row>
    <row r="3070" spans="1:40" x14ac:dyDescent="0.25">
      <c r="A3070">
        <v>3068</v>
      </c>
      <c r="B3070">
        <v>616</v>
      </c>
      <c r="C3070">
        <v>422</v>
      </c>
      <c r="D3070">
        <v>107</v>
      </c>
      <c r="E3070">
        <v>3</v>
      </c>
      <c r="F3070">
        <v>321</v>
      </c>
      <c r="G3070">
        <v>1</v>
      </c>
      <c r="H3070" t="str">
        <f>VLOOKUP($C3070,'Raw-products'!$A$2:$H$1261,MATCH(H$1,'Raw-products'!$A$1:$H$1,0))</f>
        <v>Jacket</v>
      </c>
      <c r="I3070" t="str">
        <f>VLOOKUP($C3070,'Raw-products'!$A$2:$H$1261,MATCH(I$1,'Raw-products'!$A$1:$H$1,0))</f>
        <v>Denim</v>
      </c>
      <c r="J3070" t="str">
        <f>VLOOKUP($C3070,'Raw-products'!$A$2:$H$1261,MATCH(J$1,'Raw-products'!$A$1:$H$1,0))</f>
        <v>M</v>
      </c>
      <c r="K3070" t="str">
        <f>VLOOKUP($C3070,'Raw-products'!$A$2:$H$1261,MATCH(K$1,'Raw-products'!$A$1:$H$1,0))</f>
        <v>red</v>
      </c>
      <c r="L3070">
        <f>VLOOKUP($C3070,'Raw-products'!$A$2:$H$1261,MATCH(L$1,'Raw-products'!$A$1:$H$1,0))</f>
        <v>92</v>
      </c>
      <c r="M3070">
        <f>VLOOKUP($C3070,'Raw-products'!$A$2:$H$1261,MATCH(M$1,'Raw-products'!$A$1:$H$1,0))</f>
        <v>43</v>
      </c>
      <c r="N3070" s="5">
        <f t="shared" si="94"/>
        <v>3956</v>
      </c>
      <c r="O3070" cm="1">
        <f t="array" ref="O3070:R3070">_xlfn.XLOOKUP($B3070,'Raw -orders'!$A:$A,'Raw -orders'!$B:$E)</f>
        <v>21</v>
      </c>
      <c r="P3070">
        <v>28727</v>
      </c>
      <c r="Q3070" s="1">
        <v>44329</v>
      </c>
      <c r="R3070" s="1">
        <v>44330</v>
      </c>
      <c r="S3070" t="str" cm="1">
        <f t="array" ref="S3070:Z3070">_xlfn.XLOOKUP($O3070,'Raw - customers'!$A:$A,'Raw - customers'!$B:$I)</f>
        <v>Seana Hearons</v>
      </c>
      <c r="T3070" t="str">
        <v>Non-binary</v>
      </c>
      <c r="U3070">
        <v>31</v>
      </c>
      <c r="V3070" t="str">
        <v>93 Doherty MewsSuite 649</v>
      </c>
      <c r="W3070">
        <v>1133</v>
      </c>
      <c r="X3070" t="str">
        <v>South Callum</v>
      </c>
      <c r="Y3070" t="str">
        <v>Tasmania</v>
      </c>
      <c r="Z3070" t="str">
        <v>Australia</v>
      </c>
      <c r="AA3070">
        <v>5</v>
      </c>
      <c r="AB3070" s="3" t="str">
        <f t="shared" si="95"/>
        <v>0 to 10</v>
      </c>
      <c r="AM3070" s="6">
        <v>21</v>
      </c>
      <c r="AN3070" s="6" t="s">
        <v>1414</v>
      </c>
    </row>
    <row r="3071" spans="1:40" x14ac:dyDescent="0.25">
      <c r="A3071">
        <v>3069</v>
      </c>
      <c r="B3071">
        <v>617</v>
      </c>
      <c r="C3071">
        <v>970</v>
      </c>
      <c r="D3071">
        <v>97</v>
      </c>
      <c r="E3071">
        <v>2</v>
      </c>
      <c r="F3071">
        <v>194</v>
      </c>
      <c r="G3071">
        <v>1</v>
      </c>
      <c r="H3071" t="str">
        <f>VLOOKUP($C3071,'Raw-products'!$A$2:$H$1261,MATCH(H$1,'Raw-products'!$A$1:$H$1,0))</f>
        <v>Trousers</v>
      </c>
      <c r="I3071" t="str">
        <f>VLOOKUP($C3071,'Raw-products'!$A$2:$H$1261,MATCH(I$1,'Raw-products'!$A$1:$H$1,0))</f>
        <v>Slim-Fit</v>
      </c>
      <c r="J3071" t="str">
        <f>VLOOKUP($C3071,'Raw-products'!$A$2:$H$1261,MATCH(J$1,'Raw-products'!$A$1:$H$1,0))</f>
        <v>XS</v>
      </c>
      <c r="K3071" t="str">
        <f>VLOOKUP($C3071,'Raw-products'!$A$2:$H$1261,MATCH(K$1,'Raw-products'!$A$1:$H$1,0))</f>
        <v>indigo</v>
      </c>
      <c r="L3071">
        <f>VLOOKUP($C3071,'Raw-products'!$A$2:$H$1261,MATCH(L$1,'Raw-products'!$A$1:$H$1,0))</f>
        <v>119</v>
      </c>
      <c r="M3071">
        <f>VLOOKUP($C3071,'Raw-products'!$A$2:$H$1261,MATCH(M$1,'Raw-products'!$A$1:$H$1,0))</f>
        <v>74</v>
      </c>
      <c r="N3071" s="5">
        <f t="shared" si="94"/>
        <v>8806</v>
      </c>
      <c r="O3071" cm="1">
        <f t="array" ref="O3071:R3071">_xlfn.XLOOKUP($B3071,'Raw -orders'!$A:$A,'Raw -orders'!$B:$E)</f>
        <v>371</v>
      </c>
      <c r="P3071">
        <v>30281</v>
      </c>
      <c r="Q3071" s="1">
        <v>44438</v>
      </c>
      <c r="R3071" s="1">
        <v>44446</v>
      </c>
      <c r="S3071" t="str" cm="1">
        <f t="array" ref="S3071:Z3071">_xlfn.XLOOKUP($O3071,'Raw - customers'!$A:$A,'Raw - customers'!$B:$I)</f>
        <v>Etan Peirazzi</v>
      </c>
      <c r="T3071" t="str">
        <v>Genderqueer</v>
      </c>
      <c r="U3071">
        <v>63</v>
      </c>
      <c r="V3071" t="str">
        <v>8162 James TrackApt. 724</v>
      </c>
      <c r="W3071">
        <v>6128</v>
      </c>
      <c r="X3071" t="str">
        <v>West Jessica</v>
      </c>
      <c r="Y3071" t="str">
        <v>Queensland</v>
      </c>
      <c r="Z3071" t="str">
        <v>Australia</v>
      </c>
      <c r="AA3071">
        <v>8</v>
      </c>
      <c r="AB3071" s="3" t="str">
        <f t="shared" si="95"/>
        <v>0 to 10</v>
      </c>
      <c r="AM3071" s="6">
        <v>371</v>
      </c>
      <c r="AN3071" s="6" t="s">
        <v>1355</v>
      </c>
    </row>
    <row r="3072" spans="1:40" x14ac:dyDescent="0.25">
      <c r="A3072">
        <v>3070</v>
      </c>
      <c r="B3072">
        <v>617</v>
      </c>
      <c r="C3072">
        <v>676</v>
      </c>
      <c r="D3072">
        <v>113</v>
      </c>
      <c r="E3072">
        <v>1</v>
      </c>
      <c r="F3072">
        <v>113</v>
      </c>
      <c r="G3072">
        <v>1</v>
      </c>
      <c r="H3072" t="str">
        <f>VLOOKUP($C3072,'Raw-products'!$A$2:$H$1261,MATCH(H$1,'Raw-products'!$A$1:$H$1,0))</f>
        <v>Jacket</v>
      </c>
      <c r="I3072" t="str">
        <f>VLOOKUP($C3072,'Raw-products'!$A$2:$H$1261,MATCH(I$1,'Raw-products'!$A$1:$H$1,0))</f>
        <v>Parka</v>
      </c>
      <c r="J3072" t="str">
        <f>VLOOKUP($C3072,'Raw-products'!$A$2:$H$1261,MATCH(J$1,'Raw-products'!$A$1:$H$1,0))</f>
        <v>S</v>
      </c>
      <c r="K3072" t="str">
        <f>VLOOKUP($C3072,'Raw-products'!$A$2:$H$1261,MATCH(K$1,'Raw-products'!$A$1:$H$1,0))</f>
        <v>yellow</v>
      </c>
      <c r="L3072">
        <f>VLOOKUP($C3072,'Raw-products'!$A$2:$H$1261,MATCH(L$1,'Raw-products'!$A$1:$H$1,0))</f>
        <v>119</v>
      </c>
      <c r="M3072">
        <f>VLOOKUP($C3072,'Raw-products'!$A$2:$H$1261,MATCH(M$1,'Raw-products'!$A$1:$H$1,0))</f>
        <v>80</v>
      </c>
      <c r="N3072" s="5">
        <f t="shared" si="94"/>
        <v>9520</v>
      </c>
      <c r="O3072" cm="1">
        <f t="array" ref="O3072:R3072">_xlfn.XLOOKUP($B3072,'Raw -orders'!$A:$A,'Raw -orders'!$B:$E)</f>
        <v>371</v>
      </c>
      <c r="P3072">
        <v>30281</v>
      </c>
      <c r="Q3072" s="1">
        <v>44438</v>
      </c>
      <c r="R3072" s="1">
        <v>44446</v>
      </c>
      <c r="S3072" t="str" cm="1">
        <f t="array" ref="S3072:Z3072">_xlfn.XLOOKUP($O3072,'Raw - customers'!$A:$A,'Raw - customers'!$B:$I)</f>
        <v>Etan Peirazzi</v>
      </c>
      <c r="T3072" t="str">
        <v>Genderqueer</v>
      </c>
      <c r="U3072">
        <v>63</v>
      </c>
      <c r="V3072" t="str">
        <v>8162 James TrackApt. 724</v>
      </c>
      <c r="W3072">
        <v>6128</v>
      </c>
      <c r="X3072" t="str">
        <v>West Jessica</v>
      </c>
      <c r="Y3072" t="str">
        <v>Queensland</v>
      </c>
      <c r="Z3072" t="str">
        <v>Australia</v>
      </c>
      <c r="AA3072">
        <v>8</v>
      </c>
      <c r="AB3072" s="3" t="str">
        <f t="shared" si="95"/>
        <v>0 to 10</v>
      </c>
      <c r="AM3072" s="6">
        <v>371</v>
      </c>
      <c r="AN3072" s="6" t="s">
        <v>1355</v>
      </c>
    </row>
    <row r="3073" spans="1:40" x14ac:dyDescent="0.25">
      <c r="A3073">
        <v>3071</v>
      </c>
      <c r="B3073">
        <v>617</v>
      </c>
      <c r="C3073">
        <v>876</v>
      </c>
      <c r="D3073">
        <v>94</v>
      </c>
      <c r="E3073">
        <v>1</v>
      </c>
      <c r="F3073">
        <v>94</v>
      </c>
      <c r="G3073">
        <v>1</v>
      </c>
      <c r="H3073" t="str">
        <f>VLOOKUP($C3073,'Raw-products'!$A$2:$H$1261,MATCH(H$1,'Raw-products'!$A$1:$H$1,0))</f>
        <v>Trousers</v>
      </c>
      <c r="I3073" t="str">
        <f>VLOOKUP($C3073,'Raw-products'!$A$2:$H$1261,MATCH(I$1,'Raw-products'!$A$1:$H$1,0))</f>
        <v>Cords</v>
      </c>
      <c r="J3073" t="str">
        <f>VLOOKUP($C3073,'Raw-products'!$A$2:$H$1261,MATCH(J$1,'Raw-products'!$A$1:$H$1,0))</f>
        <v>S</v>
      </c>
      <c r="K3073" t="str">
        <f>VLOOKUP($C3073,'Raw-products'!$A$2:$H$1261,MATCH(K$1,'Raw-products'!$A$1:$H$1,0))</f>
        <v>red</v>
      </c>
      <c r="L3073">
        <f>VLOOKUP($C3073,'Raw-products'!$A$2:$H$1261,MATCH(L$1,'Raw-products'!$A$1:$H$1,0))</f>
        <v>113</v>
      </c>
      <c r="M3073">
        <f>VLOOKUP($C3073,'Raw-products'!$A$2:$H$1261,MATCH(M$1,'Raw-products'!$A$1:$H$1,0))</f>
        <v>67</v>
      </c>
      <c r="N3073" s="5">
        <f t="shared" si="94"/>
        <v>7571</v>
      </c>
      <c r="O3073" cm="1">
        <f t="array" ref="O3073:R3073">_xlfn.XLOOKUP($B3073,'Raw -orders'!$A:$A,'Raw -orders'!$B:$E)</f>
        <v>371</v>
      </c>
      <c r="P3073">
        <v>30281</v>
      </c>
      <c r="Q3073" s="1">
        <v>44438</v>
      </c>
      <c r="R3073" s="1">
        <v>44446</v>
      </c>
      <c r="S3073" t="str" cm="1">
        <f t="array" ref="S3073:Z3073">_xlfn.XLOOKUP($O3073,'Raw - customers'!$A:$A,'Raw - customers'!$B:$I)</f>
        <v>Etan Peirazzi</v>
      </c>
      <c r="T3073" t="str">
        <v>Genderqueer</v>
      </c>
      <c r="U3073">
        <v>63</v>
      </c>
      <c r="V3073" t="str">
        <v>8162 James TrackApt. 724</v>
      </c>
      <c r="W3073">
        <v>6128</v>
      </c>
      <c r="X3073" t="str">
        <v>West Jessica</v>
      </c>
      <c r="Y3073" t="str">
        <v>Queensland</v>
      </c>
      <c r="Z3073" t="str">
        <v>Australia</v>
      </c>
      <c r="AA3073">
        <v>8</v>
      </c>
      <c r="AB3073" s="3" t="str">
        <f t="shared" si="95"/>
        <v>0 to 10</v>
      </c>
      <c r="AM3073" s="6">
        <v>371</v>
      </c>
      <c r="AN3073" s="6" t="s">
        <v>1355</v>
      </c>
    </row>
    <row r="3074" spans="1:40" x14ac:dyDescent="0.25">
      <c r="A3074">
        <v>3072</v>
      </c>
      <c r="B3074">
        <v>617</v>
      </c>
      <c r="C3074">
        <v>732</v>
      </c>
      <c r="D3074">
        <v>119</v>
      </c>
      <c r="E3074">
        <v>3</v>
      </c>
      <c r="F3074">
        <v>357</v>
      </c>
      <c r="G3074">
        <v>1</v>
      </c>
      <c r="H3074" t="str">
        <f>VLOOKUP($C3074,'Raw-products'!$A$2:$H$1261,MATCH(H$1,'Raw-products'!$A$1:$H$1,0))</f>
        <v>Jacket</v>
      </c>
      <c r="I3074" t="str">
        <f>VLOOKUP($C3074,'Raw-products'!$A$2:$H$1261,MATCH(I$1,'Raw-products'!$A$1:$H$1,0))</f>
        <v>Trench Coat</v>
      </c>
      <c r="J3074" t="str">
        <f>VLOOKUP($C3074,'Raw-products'!$A$2:$H$1261,MATCH(J$1,'Raw-products'!$A$1:$H$1,0))</f>
        <v>M</v>
      </c>
      <c r="K3074" t="str">
        <f>VLOOKUP($C3074,'Raw-products'!$A$2:$H$1261,MATCH(K$1,'Raw-products'!$A$1:$H$1,0))</f>
        <v>violet</v>
      </c>
      <c r="L3074">
        <f>VLOOKUP($C3074,'Raw-products'!$A$2:$H$1261,MATCH(L$1,'Raw-products'!$A$1:$H$1,0))</f>
        <v>112</v>
      </c>
      <c r="M3074">
        <f>VLOOKUP($C3074,'Raw-products'!$A$2:$H$1261,MATCH(M$1,'Raw-products'!$A$1:$H$1,0))</f>
        <v>61</v>
      </c>
      <c r="N3074" s="5">
        <f t="shared" si="94"/>
        <v>6832</v>
      </c>
      <c r="O3074" cm="1">
        <f t="array" ref="O3074:R3074">_xlfn.XLOOKUP($B3074,'Raw -orders'!$A:$A,'Raw -orders'!$B:$E)</f>
        <v>371</v>
      </c>
      <c r="P3074">
        <v>30281</v>
      </c>
      <c r="Q3074" s="1">
        <v>44438</v>
      </c>
      <c r="R3074" s="1">
        <v>44446</v>
      </c>
      <c r="S3074" t="str" cm="1">
        <f t="array" ref="S3074:Z3074">_xlfn.XLOOKUP($O3074,'Raw - customers'!$A:$A,'Raw - customers'!$B:$I)</f>
        <v>Etan Peirazzi</v>
      </c>
      <c r="T3074" t="str">
        <v>Genderqueer</v>
      </c>
      <c r="U3074">
        <v>63</v>
      </c>
      <c r="V3074" t="str">
        <v>8162 James TrackApt. 724</v>
      </c>
      <c r="W3074">
        <v>6128</v>
      </c>
      <c r="X3074" t="str">
        <v>West Jessica</v>
      </c>
      <c r="Y3074" t="str">
        <v>Queensland</v>
      </c>
      <c r="Z3074" t="str">
        <v>Australia</v>
      </c>
      <c r="AA3074">
        <v>8</v>
      </c>
      <c r="AB3074" s="3" t="str">
        <f t="shared" si="95"/>
        <v>0 to 10</v>
      </c>
      <c r="AM3074" s="6">
        <v>371</v>
      </c>
      <c r="AN3074" s="6" t="s">
        <v>1355</v>
      </c>
    </row>
    <row r="3075" spans="1:40" x14ac:dyDescent="0.25">
      <c r="A3075">
        <v>3073</v>
      </c>
      <c r="B3075">
        <v>617</v>
      </c>
      <c r="C3075">
        <v>30</v>
      </c>
      <c r="D3075">
        <v>96</v>
      </c>
      <c r="E3075">
        <v>2</v>
      </c>
      <c r="F3075">
        <v>192</v>
      </c>
      <c r="G3075">
        <v>1</v>
      </c>
      <c r="H3075" t="str">
        <f>VLOOKUP($C3075,'Raw-products'!$A$2:$H$1261,MATCH(H$1,'Raw-products'!$A$1:$H$1,0))</f>
        <v>Shirt</v>
      </c>
      <c r="I3075" t="str">
        <f>VLOOKUP($C3075,'Raw-products'!$A$2:$H$1261,MATCH(I$1,'Raw-products'!$A$1:$H$1,0))</f>
        <v>Oxford Cloth</v>
      </c>
      <c r="J3075" t="str">
        <f>VLOOKUP($C3075,'Raw-products'!$A$2:$H$1261,MATCH(J$1,'Raw-products'!$A$1:$H$1,0))</f>
        <v>XS</v>
      </c>
      <c r="K3075" t="str">
        <f>VLOOKUP($C3075,'Raw-products'!$A$2:$H$1261,MATCH(K$1,'Raw-products'!$A$1:$H$1,0))</f>
        <v>violet</v>
      </c>
      <c r="L3075">
        <f>VLOOKUP($C3075,'Raw-products'!$A$2:$H$1261,MATCH(L$1,'Raw-products'!$A$1:$H$1,0))</f>
        <v>114</v>
      </c>
      <c r="M3075">
        <f>VLOOKUP($C3075,'Raw-products'!$A$2:$H$1261,MATCH(M$1,'Raw-products'!$A$1:$H$1,0))</f>
        <v>74</v>
      </c>
      <c r="N3075" s="5">
        <f t="shared" ref="N3075:N3138" si="96">$L3075*$M3075</f>
        <v>8436</v>
      </c>
      <c r="O3075" cm="1">
        <f t="array" ref="O3075:R3075">_xlfn.XLOOKUP($B3075,'Raw -orders'!$A:$A,'Raw -orders'!$B:$E)</f>
        <v>371</v>
      </c>
      <c r="P3075">
        <v>30281</v>
      </c>
      <c r="Q3075" s="1">
        <v>44438</v>
      </c>
      <c r="R3075" s="1">
        <v>44446</v>
      </c>
      <c r="S3075" t="str" cm="1">
        <f t="array" ref="S3075:Z3075">_xlfn.XLOOKUP($O3075,'Raw - customers'!$A:$A,'Raw - customers'!$B:$I)</f>
        <v>Etan Peirazzi</v>
      </c>
      <c r="T3075" t="str">
        <v>Genderqueer</v>
      </c>
      <c r="U3075">
        <v>63</v>
      </c>
      <c r="V3075" t="str">
        <v>8162 James TrackApt. 724</v>
      </c>
      <c r="W3075">
        <v>6128</v>
      </c>
      <c r="X3075" t="str">
        <v>West Jessica</v>
      </c>
      <c r="Y3075" t="str">
        <v>Queensland</v>
      </c>
      <c r="Z3075" t="str">
        <v>Australia</v>
      </c>
      <c r="AA3075">
        <v>8</v>
      </c>
      <c r="AB3075" s="3" t="str">
        <f t="shared" ref="AB3075:AB3138" si="97">IF(AND(DATEDIF($Q3075,$R3075,"D")&gt;0,DATEDIF($Q3075,$R3075,"D")&lt;=10),"0 to 10",IF(AND(DATEDIF($Q3075,$R3075,"D")&gt;10,DATEDIF($Q3075,$R3075,"D")&lt;=20),"10 to 20",IF(AND(DATEDIF($Q3075,$R3075,"D")&gt;20,DATEDIF($Q3075,$R3075,"D")&lt;=30),"20 to 30")))</f>
        <v>0 to 10</v>
      </c>
      <c r="AM3075" s="6">
        <v>371</v>
      </c>
      <c r="AN3075" s="6" t="s">
        <v>1355</v>
      </c>
    </row>
    <row r="3076" spans="1:40" x14ac:dyDescent="0.25">
      <c r="A3076">
        <v>3074</v>
      </c>
      <c r="B3076">
        <v>617</v>
      </c>
      <c r="C3076">
        <v>847</v>
      </c>
      <c r="D3076">
        <v>113</v>
      </c>
      <c r="E3076">
        <v>1</v>
      </c>
      <c r="F3076">
        <v>113</v>
      </c>
      <c r="G3076">
        <v>1</v>
      </c>
      <c r="H3076" t="str">
        <f>VLOOKUP($C3076,'Raw-products'!$A$2:$H$1261,MATCH(H$1,'Raw-products'!$A$1:$H$1,0))</f>
        <v>Trousers</v>
      </c>
      <c r="I3076" t="str">
        <f>VLOOKUP($C3076,'Raw-products'!$A$2:$H$1261,MATCH(I$1,'Raw-products'!$A$1:$H$1,0))</f>
        <v>Chinos</v>
      </c>
      <c r="J3076" t="str">
        <f>VLOOKUP($C3076,'Raw-products'!$A$2:$H$1261,MATCH(J$1,'Raw-products'!$A$1:$H$1,0))</f>
        <v>M</v>
      </c>
      <c r="K3076" t="str">
        <f>VLOOKUP($C3076,'Raw-products'!$A$2:$H$1261,MATCH(K$1,'Raw-products'!$A$1:$H$1,0))</f>
        <v>orange</v>
      </c>
      <c r="L3076">
        <f>VLOOKUP($C3076,'Raw-products'!$A$2:$H$1261,MATCH(L$1,'Raw-products'!$A$1:$H$1,0))</f>
        <v>100</v>
      </c>
      <c r="M3076">
        <f>VLOOKUP($C3076,'Raw-products'!$A$2:$H$1261,MATCH(M$1,'Raw-products'!$A$1:$H$1,0))</f>
        <v>73</v>
      </c>
      <c r="N3076" s="5">
        <f t="shared" si="96"/>
        <v>7300</v>
      </c>
      <c r="O3076" cm="1">
        <f t="array" ref="O3076:R3076">_xlfn.XLOOKUP($B3076,'Raw -orders'!$A:$A,'Raw -orders'!$B:$E)</f>
        <v>371</v>
      </c>
      <c r="P3076">
        <v>30281</v>
      </c>
      <c r="Q3076" s="1">
        <v>44438</v>
      </c>
      <c r="R3076" s="1">
        <v>44446</v>
      </c>
      <c r="S3076" t="str" cm="1">
        <f t="array" ref="S3076:Z3076">_xlfn.XLOOKUP($O3076,'Raw - customers'!$A:$A,'Raw - customers'!$B:$I)</f>
        <v>Etan Peirazzi</v>
      </c>
      <c r="T3076" t="str">
        <v>Genderqueer</v>
      </c>
      <c r="U3076">
        <v>63</v>
      </c>
      <c r="V3076" t="str">
        <v>8162 James TrackApt. 724</v>
      </c>
      <c r="W3076">
        <v>6128</v>
      </c>
      <c r="X3076" t="str">
        <v>West Jessica</v>
      </c>
      <c r="Y3076" t="str">
        <v>Queensland</v>
      </c>
      <c r="Z3076" t="str">
        <v>Australia</v>
      </c>
      <c r="AA3076">
        <v>8</v>
      </c>
      <c r="AB3076" s="3" t="str">
        <f t="shared" si="97"/>
        <v>0 to 10</v>
      </c>
      <c r="AM3076" s="6">
        <v>371</v>
      </c>
      <c r="AN3076" s="6" t="s">
        <v>1355</v>
      </c>
    </row>
    <row r="3077" spans="1:40" x14ac:dyDescent="0.25">
      <c r="A3077">
        <v>3075</v>
      </c>
      <c r="B3077">
        <v>619</v>
      </c>
      <c r="C3077">
        <v>130</v>
      </c>
      <c r="D3077">
        <v>92</v>
      </c>
      <c r="E3077">
        <v>1</v>
      </c>
      <c r="F3077">
        <v>92</v>
      </c>
      <c r="G3077">
        <v>1</v>
      </c>
      <c r="H3077" t="str">
        <f>VLOOKUP($C3077,'Raw-products'!$A$2:$H$1261,MATCH(H$1,'Raw-products'!$A$1:$H$1,0))</f>
        <v>Shirt</v>
      </c>
      <c r="I3077" t="str">
        <f>VLOOKUP($C3077,'Raw-products'!$A$2:$H$1261,MATCH(I$1,'Raw-products'!$A$1:$H$1,0))</f>
        <v>Denim</v>
      </c>
      <c r="J3077" t="str">
        <f>VLOOKUP($C3077,'Raw-products'!$A$2:$H$1261,MATCH(J$1,'Raw-products'!$A$1:$H$1,0))</f>
        <v>XS</v>
      </c>
      <c r="K3077" t="str">
        <f>VLOOKUP($C3077,'Raw-products'!$A$2:$H$1261,MATCH(K$1,'Raw-products'!$A$1:$H$1,0))</f>
        <v>indigo</v>
      </c>
      <c r="L3077">
        <f>VLOOKUP($C3077,'Raw-products'!$A$2:$H$1261,MATCH(L$1,'Raw-products'!$A$1:$H$1,0))</f>
        <v>115</v>
      </c>
      <c r="M3077">
        <f>VLOOKUP($C3077,'Raw-products'!$A$2:$H$1261,MATCH(M$1,'Raw-products'!$A$1:$H$1,0))</f>
        <v>79</v>
      </c>
      <c r="N3077" s="5">
        <f t="shared" si="96"/>
        <v>9085</v>
      </c>
      <c r="O3077" cm="1">
        <f t="array" ref="O3077:R3077">_xlfn.XLOOKUP($B3077,'Raw -orders'!$A:$A,'Raw -orders'!$B:$E)</f>
        <v>225</v>
      </c>
      <c r="P3077">
        <v>58688</v>
      </c>
      <c r="Q3077" s="1">
        <v>44252</v>
      </c>
      <c r="R3077" s="1">
        <v>44259</v>
      </c>
      <c r="S3077" t="str" cm="1">
        <f t="array" ref="S3077:Z3077">_xlfn.XLOOKUP($O3077,'Raw - customers'!$A:$A,'Raw - customers'!$B:$I)</f>
        <v>Monty Gowen</v>
      </c>
      <c r="T3077" t="str">
        <v>Genderfluid</v>
      </c>
      <c r="U3077">
        <v>75</v>
      </c>
      <c r="V3077" t="str">
        <v>651 Garden CourtApt. 769</v>
      </c>
      <c r="W3077">
        <v>4755</v>
      </c>
      <c r="X3077" t="str">
        <v>Muellerfurt</v>
      </c>
      <c r="Y3077" t="str">
        <v>Queensland</v>
      </c>
      <c r="Z3077" t="str">
        <v>Australia</v>
      </c>
      <c r="AA3077">
        <v>2</v>
      </c>
      <c r="AB3077" s="3" t="str">
        <f t="shared" si="97"/>
        <v>0 to 10</v>
      </c>
      <c r="AM3077" s="6">
        <v>225</v>
      </c>
      <c r="AN3077" s="6" t="s">
        <v>1355</v>
      </c>
    </row>
    <row r="3078" spans="1:40" x14ac:dyDescent="0.25">
      <c r="A3078">
        <v>3076</v>
      </c>
      <c r="B3078">
        <v>619</v>
      </c>
      <c r="C3078">
        <v>251</v>
      </c>
      <c r="D3078">
        <v>95</v>
      </c>
      <c r="E3078">
        <v>3</v>
      </c>
      <c r="F3078">
        <v>285</v>
      </c>
      <c r="G3078">
        <v>1</v>
      </c>
      <c r="H3078" t="str">
        <f>VLOOKUP($C3078,'Raw-products'!$A$2:$H$1261,MATCH(H$1,'Raw-products'!$A$1:$H$1,0))</f>
        <v>Shirt</v>
      </c>
      <c r="I3078" t="str">
        <f>VLOOKUP($C3078,'Raw-products'!$A$2:$H$1261,MATCH(I$1,'Raw-products'!$A$1:$H$1,0))</f>
        <v>Polo</v>
      </c>
      <c r="J3078" t="str">
        <f>VLOOKUP($C3078,'Raw-products'!$A$2:$H$1261,MATCH(J$1,'Raw-products'!$A$1:$H$1,0))</f>
        <v>S</v>
      </c>
      <c r="K3078" t="str">
        <f>VLOOKUP($C3078,'Raw-products'!$A$2:$H$1261,MATCH(K$1,'Raw-products'!$A$1:$H$1,0))</f>
        <v>orange</v>
      </c>
      <c r="L3078">
        <f>VLOOKUP($C3078,'Raw-products'!$A$2:$H$1261,MATCH(L$1,'Raw-products'!$A$1:$H$1,0))</f>
        <v>117</v>
      </c>
      <c r="M3078">
        <f>VLOOKUP($C3078,'Raw-products'!$A$2:$H$1261,MATCH(M$1,'Raw-products'!$A$1:$H$1,0))</f>
        <v>78</v>
      </c>
      <c r="N3078" s="5">
        <f t="shared" si="96"/>
        <v>9126</v>
      </c>
      <c r="O3078" cm="1">
        <f t="array" ref="O3078:R3078">_xlfn.XLOOKUP($B3078,'Raw -orders'!$A:$A,'Raw -orders'!$B:$E)</f>
        <v>225</v>
      </c>
      <c r="P3078">
        <v>58688</v>
      </c>
      <c r="Q3078" s="1">
        <v>44252</v>
      </c>
      <c r="R3078" s="1">
        <v>44259</v>
      </c>
      <c r="S3078" t="str" cm="1">
        <f t="array" ref="S3078:Z3078">_xlfn.XLOOKUP($O3078,'Raw - customers'!$A:$A,'Raw - customers'!$B:$I)</f>
        <v>Monty Gowen</v>
      </c>
      <c r="T3078" t="str">
        <v>Genderfluid</v>
      </c>
      <c r="U3078">
        <v>75</v>
      </c>
      <c r="V3078" t="str">
        <v>651 Garden CourtApt. 769</v>
      </c>
      <c r="W3078">
        <v>4755</v>
      </c>
      <c r="X3078" t="str">
        <v>Muellerfurt</v>
      </c>
      <c r="Y3078" t="str">
        <v>Queensland</v>
      </c>
      <c r="Z3078" t="str">
        <v>Australia</v>
      </c>
      <c r="AA3078">
        <v>2</v>
      </c>
      <c r="AB3078" s="3" t="str">
        <f t="shared" si="97"/>
        <v>0 to 10</v>
      </c>
      <c r="AM3078" s="6">
        <v>225</v>
      </c>
      <c r="AN3078" s="6" t="s">
        <v>1355</v>
      </c>
    </row>
    <row r="3079" spans="1:40" x14ac:dyDescent="0.25">
      <c r="A3079">
        <v>3077</v>
      </c>
      <c r="B3079">
        <v>619</v>
      </c>
      <c r="C3079">
        <v>922</v>
      </c>
      <c r="D3079">
        <v>96</v>
      </c>
      <c r="E3079">
        <v>1</v>
      </c>
      <c r="F3079">
        <v>96</v>
      </c>
      <c r="G3079">
        <v>1</v>
      </c>
      <c r="H3079" t="str">
        <f>VLOOKUP($C3079,'Raw-products'!$A$2:$H$1261,MATCH(H$1,'Raw-products'!$A$1:$H$1,0))</f>
        <v>Trousers</v>
      </c>
      <c r="I3079" t="str">
        <f>VLOOKUP($C3079,'Raw-products'!$A$2:$H$1261,MATCH(I$1,'Raw-products'!$A$1:$H$1,0))</f>
        <v>Drawstring</v>
      </c>
      <c r="J3079" t="str">
        <f>VLOOKUP($C3079,'Raw-products'!$A$2:$H$1261,MATCH(J$1,'Raw-products'!$A$1:$H$1,0))</f>
        <v>M</v>
      </c>
      <c r="K3079" t="str">
        <f>VLOOKUP($C3079,'Raw-products'!$A$2:$H$1261,MATCH(K$1,'Raw-products'!$A$1:$H$1,0))</f>
        <v>yellow</v>
      </c>
      <c r="L3079">
        <f>VLOOKUP($C3079,'Raw-products'!$A$2:$H$1261,MATCH(L$1,'Raw-products'!$A$1:$H$1,0))</f>
        <v>104</v>
      </c>
      <c r="M3079">
        <f>VLOOKUP($C3079,'Raw-products'!$A$2:$H$1261,MATCH(M$1,'Raw-products'!$A$1:$H$1,0))</f>
        <v>55</v>
      </c>
      <c r="N3079" s="5">
        <f t="shared" si="96"/>
        <v>5720</v>
      </c>
      <c r="O3079" cm="1">
        <f t="array" ref="O3079:R3079">_xlfn.XLOOKUP($B3079,'Raw -orders'!$A:$A,'Raw -orders'!$B:$E)</f>
        <v>225</v>
      </c>
      <c r="P3079">
        <v>58688</v>
      </c>
      <c r="Q3079" s="1">
        <v>44252</v>
      </c>
      <c r="R3079" s="1">
        <v>44259</v>
      </c>
      <c r="S3079" t="str" cm="1">
        <f t="array" ref="S3079:Z3079">_xlfn.XLOOKUP($O3079,'Raw - customers'!$A:$A,'Raw - customers'!$B:$I)</f>
        <v>Monty Gowen</v>
      </c>
      <c r="T3079" t="str">
        <v>Genderfluid</v>
      </c>
      <c r="U3079">
        <v>75</v>
      </c>
      <c r="V3079" t="str">
        <v>651 Garden CourtApt. 769</v>
      </c>
      <c r="W3079">
        <v>4755</v>
      </c>
      <c r="X3079" t="str">
        <v>Muellerfurt</v>
      </c>
      <c r="Y3079" t="str">
        <v>Queensland</v>
      </c>
      <c r="Z3079" t="str">
        <v>Australia</v>
      </c>
      <c r="AA3079">
        <v>2</v>
      </c>
      <c r="AB3079" s="3" t="str">
        <f t="shared" si="97"/>
        <v>0 to 10</v>
      </c>
      <c r="AM3079" s="6">
        <v>225</v>
      </c>
      <c r="AN3079" s="6" t="s">
        <v>1355</v>
      </c>
    </row>
    <row r="3080" spans="1:40" x14ac:dyDescent="0.25">
      <c r="A3080">
        <v>3078</v>
      </c>
      <c r="B3080">
        <v>620</v>
      </c>
      <c r="C3080">
        <v>413</v>
      </c>
      <c r="D3080">
        <v>119</v>
      </c>
      <c r="E3080">
        <v>3</v>
      </c>
      <c r="F3080">
        <v>357</v>
      </c>
      <c r="G3080">
        <v>1</v>
      </c>
      <c r="H3080" t="str">
        <f>VLOOKUP($C3080,'Raw-products'!$A$2:$H$1261,MATCH(H$1,'Raw-products'!$A$1:$H$1,0))</f>
        <v>Shirt</v>
      </c>
      <c r="I3080" t="str">
        <f>VLOOKUP($C3080,'Raw-products'!$A$2:$H$1261,MATCH(I$1,'Raw-products'!$A$1:$H$1,0))</f>
        <v>Casual Slim Fit</v>
      </c>
      <c r="J3080" t="str">
        <f>VLOOKUP($C3080,'Raw-products'!$A$2:$H$1261,MATCH(J$1,'Raw-products'!$A$1:$H$1,0))</f>
        <v>L</v>
      </c>
      <c r="K3080" t="str">
        <f>VLOOKUP($C3080,'Raw-products'!$A$2:$H$1261,MATCH(K$1,'Raw-products'!$A$1:$H$1,0))</f>
        <v>indigo</v>
      </c>
      <c r="L3080">
        <f>VLOOKUP($C3080,'Raw-products'!$A$2:$H$1261,MATCH(L$1,'Raw-products'!$A$1:$H$1,0))</f>
        <v>113</v>
      </c>
      <c r="M3080">
        <f>VLOOKUP($C3080,'Raw-products'!$A$2:$H$1261,MATCH(M$1,'Raw-products'!$A$1:$H$1,0))</f>
        <v>60</v>
      </c>
      <c r="N3080" s="5">
        <f t="shared" si="96"/>
        <v>6780</v>
      </c>
      <c r="O3080" cm="1">
        <f t="array" ref="O3080:R3080">_xlfn.XLOOKUP($B3080,'Raw -orders'!$A:$A,'Raw -orders'!$B:$E)</f>
        <v>614</v>
      </c>
      <c r="P3080">
        <v>41599</v>
      </c>
      <c r="Q3080" s="1">
        <v>44396</v>
      </c>
      <c r="R3080" s="1">
        <v>44409</v>
      </c>
      <c r="S3080" t="str" cm="1">
        <f t="array" ref="S3080:Z3080">_xlfn.XLOOKUP($O3080,'Raw - customers'!$A:$A,'Raw - customers'!$B:$I)</f>
        <v>Sherwynd Batsford</v>
      </c>
      <c r="T3080" t="str">
        <v>Polygender</v>
      </c>
      <c r="U3080">
        <v>45</v>
      </c>
      <c r="V3080" t="str">
        <v>627 Weber PassApt. 498</v>
      </c>
      <c r="W3080">
        <v>7529</v>
      </c>
      <c r="X3080" t="str">
        <v>Samuelside</v>
      </c>
      <c r="Y3080" t="str">
        <v>New South Wales</v>
      </c>
      <c r="Z3080" t="str">
        <v>Australia</v>
      </c>
      <c r="AA3080">
        <v>7</v>
      </c>
      <c r="AB3080" s="3" t="str">
        <f t="shared" si="97"/>
        <v>10 to 20</v>
      </c>
      <c r="AM3080" s="6">
        <v>614</v>
      </c>
      <c r="AN3080" s="6" t="s">
        <v>1362</v>
      </c>
    </row>
    <row r="3081" spans="1:40" x14ac:dyDescent="0.25">
      <c r="A3081">
        <v>3079</v>
      </c>
      <c r="B3081">
        <v>620</v>
      </c>
      <c r="C3081">
        <v>372</v>
      </c>
      <c r="D3081">
        <v>94</v>
      </c>
      <c r="E3081">
        <v>1</v>
      </c>
      <c r="F3081">
        <v>94</v>
      </c>
      <c r="G3081">
        <v>1</v>
      </c>
      <c r="H3081" t="str">
        <f>VLOOKUP($C3081,'Raw-products'!$A$2:$H$1261,MATCH(H$1,'Raw-products'!$A$1:$H$1,0))</f>
        <v>Shirt</v>
      </c>
      <c r="I3081" t="str">
        <f>VLOOKUP($C3081,'Raw-products'!$A$2:$H$1261,MATCH(I$1,'Raw-products'!$A$1:$H$1,0))</f>
        <v>Henley</v>
      </c>
      <c r="J3081" t="str">
        <f>VLOOKUP($C3081,'Raw-products'!$A$2:$H$1261,MATCH(J$1,'Raw-products'!$A$1:$H$1,0))</f>
        <v>M</v>
      </c>
      <c r="K3081" t="str">
        <f>VLOOKUP($C3081,'Raw-products'!$A$2:$H$1261,MATCH(K$1,'Raw-products'!$A$1:$H$1,0))</f>
        <v>blue</v>
      </c>
      <c r="L3081">
        <f>VLOOKUP($C3081,'Raw-products'!$A$2:$H$1261,MATCH(L$1,'Raw-products'!$A$1:$H$1,0))</f>
        <v>92</v>
      </c>
      <c r="M3081">
        <f>VLOOKUP($C3081,'Raw-products'!$A$2:$H$1261,MATCH(M$1,'Raw-products'!$A$1:$H$1,0))</f>
        <v>42</v>
      </c>
      <c r="N3081" s="5">
        <f t="shared" si="96"/>
        <v>3864</v>
      </c>
      <c r="O3081" cm="1">
        <f t="array" ref="O3081:R3081">_xlfn.XLOOKUP($B3081,'Raw -orders'!$A:$A,'Raw -orders'!$B:$E)</f>
        <v>614</v>
      </c>
      <c r="P3081">
        <v>41599</v>
      </c>
      <c r="Q3081" s="1">
        <v>44396</v>
      </c>
      <c r="R3081" s="1">
        <v>44409</v>
      </c>
      <c r="S3081" t="str" cm="1">
        <f t="array" ref="S3081:Z3081">_xlfn.XLOOKUP($O3081,'Raw - customers'!$A:$A,'Raw - customers'!$B:$I)</f>
        <v>Sherwynd Batsford</v>
      </c>
      <c r="T3081" t="str">
        <v>Polygender</v>
      </c>
      <c r="U3081">
        <v>45</v>
      </c>
      <c r="V3081" t="str">
        <v>627 Weber PassApt. 498</v>
      </c>
      <c r="W3081">
        <v>7529</v>
      </c>
      <c r="X3081" t="str">
        <v>Samuelside</v>
      </c>
      <c r="Y3081" t="str">
        <v>New South Wales</v>
      </c>
      <c r="Z3081" t="str">
        <v>Australia</v>
      </c>
      <c r="AA3081">
        <v>7</v>
      </c>
      <c r="AB3081" s="3" t="str">
        <f t="shared" si="97"/>
        <v>10 to 20</v>
      </c>
      <c r="AM3081" s="6">
        <v>614</v>
      </c>
      <c r="AN3081" s="6" t="s">
        <v>1362</v>
      </c>
    </row>
    <row r="3082" spans="1:40" x14ac:dyDescent="0.25">
      <c r="A3082">
        <v>3080</v>
      </c>
      <c r="B3082">
        <v>620</v>
      </c>
      <c r="C3082">
        <v>343</v>
      </c>
      <c r="D3082">
        <v>109</v>
      </c>
      <c r="E3082">
        <v>2</v>
      </c>
      <c r="F3082">
        <v>218</v>
      </c>
      <c r="G3082">
        <v>1</v>
      </c>
      <c r="H3082" t="str">
        <f>VLOOKUP($C3082,'Raw-products'!$A$2:$H$1261,MATCH(H$1,'Raw-products'!$A$1:$H$1,0))</f>
        <v>Shirt</v>
      </c>
      <c r="I3082" t="str">
        <f>VLOOKUP($C3082,'Raw-products'!$A$2:$H$1261,MATCH(I$1,'Raw-products'!$A$1:$H$1,0))</f>
        <v>Mandarin Collar</v>
      </c>
      <c r="J3082" t="str">
        <f>VLOOKUP($C3082,'Raw-products'!$A$2:$H$1261,MATCH(J$1,'Raw-products'!$A$1:$H$1,0))</f>
        <v>L</v>
      </c>
      <c r="K3082" t="str">
        <f>VLOOKUP($C3082,'Raw-products'!$A$2:$H$1261,MATCH(K$1,'Raw-products'!$A$1:$H$1,0))</f>
        <v>indigo</v>
      </c>
      <c r="L3082">
        <f>VLOOKUP($C3082,'Raw-products'!$A$2:$H$1261,MATCH(L$1,'Raw-products'!$A$1:$H$1,0))</f>
        <v>108</v>
      </c>
      <c r="M3082">
        <f>VLOOKUP($C3082,'Raw-products'!$A$2:$H$1261,MATCH(M$1,'Raw-products'!$A$1:$H$1,0))</f>
        <v>53</v>
      </c>
      <c r="N3082" s="5">
        <f t="shared" si="96"/>
        <v>5724</v>
      </c>
      <c r="O3082" cm="1">
        <f t="array" ref="O3082:R3082">_xlfn.XLOOKUP($B3082,'Raw -orders'!$A:$A,'Raw -orders'!$B:$E)</f>
        <v>614</v>
      </c>
      <c r="P3082">
        <v>41599</v>
      </c>
      <c r="Q3082" s="1">
        <v>44396</v>
      </c>
      <c r="R3082" s="1">
        <v>44409</v>
      </c>
      <c r="S3082" t="str" cm="1">
        <f t="array" ref="S3082:Z3082">_xlfn.XLOOKUP($O3082,'Raw - customers'!$A:$A,'Raw - customers'!$B:$I)</f>
        <v>Sherwynd Batsford</v>
      </c>
      <c r="T3082" t="str">
        <v>Polygender</v>
      </c>
      <c r="U3082">
        <v>45</v>
      </c>
      <c r="V3082" t="str">
        <v>627 Weber PassApt. 498</v>
      </c>
      <c r="W3082">
        <v>7529</v>
      </c>
      <c r="X3082" t="str">
        <v>Samuelside</v>
      </c>
      <c r="Y3082" t="str">
        <v>New South Wales</v>
      </c>
      <c r="Z3082" t="str">
        <v>Australia</v>
      </c>
      <c r="AA3082">
        <v>7</v>
      </c>
      <c r="AB3082" s="3" t="str">
        <f t="shared" si="97"/>
        <v>10 to 20</v>
      </c>
      <c r="AM3082" s="6">
        <v>614</v>
      </c>
      <c r="AN3082" s="6" t="s">
        <v>1362</v>
      </c>
    </row>
    <row r="3083" spans="1:40" x14ac:dyDescent="0.25">
      <c r="A3083">
        <v>3081</v>
      </c>
      <c r="B3083">
        <v>620</v>
      </c>
      <c r="C3083">
        <v>647</v>
      </c>
      <c r="D3083">
        <v>93</v>
      </c>
      <c r="E3083">
        <v>3</v>
      </c>
      <c r="F3083">
        <v>279</v>
      </c>
      <c r="G3083">
        <v>1</v>
      </c>
      <c r="H3083" t="str">
        <f>VLOOKUP($C3083,'Raw-products'!$A$2:$H$1261,MATCH(H$1,'Raw-products'!$A$1:$H$1,0))</f>
        <v>Jacket</v>
      </c>
      <c r="I3083" t="str">
        <f>VLOOKUP($C3083,'Raw-products'!$A$2:$H$1261,MATCH(I$1,'Raw-products'!$A$1:$H$1,0))</f>
        <v>Coach</v>
      </c>
      <c r="J3083" t="str">
        <f>VLOOKUP($C3083,'Raw-products'!$A$2:$H$1261,MATCH(J$1,'Raw-products'!$A$1:$H$1,0))</f>
        <v>M</v>
      </c>
      <c r="K3083" t="str">
        <f>VLOOKUP($C3083,'Raw-products'!$A$2:$H$1261,MATCH(K$1,'Raw-products'!$A$1:$H$1,0))</f>
        <v>green</v>
      </c>
      <c r="L3083">
        <f>VLOOKUP($C3083,'Raw-products'!$A$2:$H$1261,MATCH(L$1,'Raw-products'!$A$1:$H$1,0))</f>
        <v>115</v>
      </c>
      <c r="M3083">
        <f>VLOOKUP($C3083,'Raw-products'!$A$2:$H$1261,MATCH(M$1,'Raw-products'!$A$1:$H$1,0))</f>
        <v>63</v>
      </c>
      <c r="N3083" s="5">
        <f t="shared" si="96"/>
        <v>7245</v>
      </c>
      <c r="O3083" cm="1">
        <f t="array" ref="O3083:R3083">_xlfn.XLOOKUP($B3083,'Raw -orders'!$A:$A,'Raw -orders'!$B:$E)</f>
        <v>614</v>
      </c>
      <c r="P3083">
        <v>41599</v>
      </c>
      <c r="Q3083" s="1">
        <v>44396</v>
      </c>
      <c r="R3083" s="1">
        <v>44409</v>
      </c>
      <c r="S3083" t="str" cm="1">
        <f t="array" ref="S3083:Z3083">_xlfn.XLOOKUP($O3083,'Raw - customers'!$A:$A,'Raw - customers'!$B:$I)</f>
        <v>Sherwynd Batsford</v>
      </c>
      <c r="T3083" t="str">
        <v>Polygender</v>
      </c>
      <c r="U3083">
        <v>45</v>
      </c>
      <c r="V3083" t="str">
        <v>627 Weber PassApt. 498</v>
      </c>
      <c r="W3083">
        <v>7529</v>
      </c>
      <c r="X3083" t="str">
        <v>Samuelside</v>
      </c>
      <c r="Y3083" t="str">
        <v>New South Wales</v>
      </c>
      <c r="Z3083" t="str">
        <v>Australia</v>
      </c>
      <c r="AA3083">
        <v>7</v>
      </c>
      <c r="AB3083" s="3" t="str">
        <f t="shared" si="97"/>
        <v>10 to 20</v>
      </c>
      <c r="AM3083" s="6">
        <v>614</v>
      </c>
      <c r="AN3083" s="6" t="s">
        <v>1362</v>
      </c>
    </row>
    <row r="3084" spans="1:40" x14ac:dyDescent="0.25">
      <c r="A3084">
        <v>3082</v>
      </c>
      <c r="B3084">
        <v>620</v>
      </c>
      <c r="C3084">
        <v>616</v>
      </c>
      <c r="D3084">
        <v>112</v>
      </c>
      <c r="E3084">
        <v>1</v>
      </c>
      <c r="F3084">
        <v>112</v>
      </c>
      <c r="G3084">
        <v>1</v>
      </c>
      <c r="H3084" t="str">
        <f>VLOOKUP($C3084,'Raw-products'!$A$2:$H$1261,MATCH(H$1,'Raw-products'!$A$1:$H$1,0))</f>
        <v>Jacket</v>
      </c>
      <c r="I3084" t="str">
        <f>VLOOKUP($C3084,'Raw-products'!$A$2:$H$1261,MATCH(I$1,'Raw-products'!$A$1:$H$1,0))</f>
        <v>Cardigan</v>
      </c>
      <c r="J3084" t="str">
        <f>VLOOKUP($C3084,'Raw-products'!$A$2:$H$1261,MATCH(J$1,'Raw-products'!$A$1:$H$1,0))</f>
        <v>S</v>
      </c>
      <c r="K3084" t="str">
        <f>VLOOKUP($C3084,'Raw-products'!$A$2:$H$1261,MATCH(K$1,'Raw-products'!$A$1:$H$1,0))</f>
        <v>blue</v>
      </c>
      <c r="L3084">
        <f>VLOOKUP($C3084,'Raw-products'!$A$2:$H$1261,MATCH(L$1,'Raw-products'!$A$1:$H$1,0))</f>
        <v>118</v>
      </c>
      <c r="M3084">
        <f>VLOOKUP($C3084,'Raw-products'!$A$2:$H$1261,MATCH(M$1,'Raw-products'!$A$1:$H$1,0))</f>
        <v>53</v>
      </c>
      <c r="N3084" s="5">
        <f t="shared" si="96"/>
        <v>6254</v>
      </c>
      <c r="O3084" cm="1">
        <f t="array" ref="O3084:R3084">_xlfn.XLOOKUP($B3084,'Raw -orders'!$A:$A,'Raw -orders'!$B:$E)</f>
        <v>614</v>
      </c>
      <c r="P3084">
        <v>41599</v>
      </c>
      <c r="Q3084" s="1">
        <v>44396</v>
      </c>
      <c r="R3084" s="1">
        <v>44409</v>
      </c>
      <c r="S3084" t="str" cm="1">
        <f t="array" ref="S3084:Z3084">_xlfn.XLOOKUP($O3084,'Raw - customers'!$A:$A,'Raw - customers'!$B:$I)</f>
        <v>Sherwynd Batsford</v>
      </c>
      <c r="T3084" t="str">
        <v>Polygender</v>
      </c>
      <c r="U3084">
        <v>45</v>
      </c>
      <c r="V3084" t="str">
        <v>627 Weber PassApt. 498</v>
      </c>
      <c r="W3084">
        <v>7529</v>
      </c>
      <c r="X3084" t="str">
        <v>Samuelside</v>
      </c>
      <c r="Y3084" t="str">
        <v>New South Wales</v>
      </c>
      <c r="Z3084" t="str">
        <v>Australia</v>
      </c>
      <c r="AA3084">
        <v>7</v>
      </c>
      <c r="AB3084" s="3" t="str">
        <f t="shared" si="97"/>
        <v>10 to 20</v>
      </c>
      <c r="AM3084" s="6">
        <v>614</v>
      </c>
      <c r="AN3084" s="6" t="s">
        <v>1362</v>
      </c>
    </row>
    <row r="3085" spans="1:40" x14ac:dyDescent="0.25">
      <c r="A3085">
        <v>3083</v>
      </c>
      <c r="B3085">
        <v>621</v>
      </c>
      <c r="C3085">
        <v>416</v>
      </c>
      <c r="D3085">
        <v>119</v>
      </c>
      <c r="E3085">
        <v>1</v>
      </c>
      <c r="F3085">
        <v>119</v>
      </c>
      <c r="G3085">
        <v>1</v>
      </c>
      <c r="H3085" t="str">
        <f>VLOOKUP($C3085,'Raw-products'!$A$2:$H$1261,MATCH(H$1,'Raw-products'!$A$1:$H$1,0))</f>
        <v>Shirt</v>
      </c>
      <c r="I3085" t="str">
        <f>VLOOKUP($C3085,'Raw-products'!$A$2:$H$1261,MATCH(I$1,'Raw-products'!$A$1:$H$1,0))</f>
        <v>Casual Slim Fit</v>
      </c>
      <c r="J3085" t="str">
        <f>VLOOKUP($C3085,'Raw-products'!$A$2:$H$1261,MATCH(J$1,'Raw-products'!$A$1:$H$1,0))</f>
        <v>S</v>
      </c>
      <c r="K3085" t="str">
        <f>VLOOKUP($C3085,'Raw-products'!$A$2:$H$1261,MATCH(K$1,'Raw-products'!$A$1:$H$1,0))</f>
        <v>violet</v>
      </c>
      <c r="L3085">
        <f>VLOOKUP($C3085,'Raw-products'!$A$2:$H$1261,MATCH(L$1,'Raw-products'!$A$1:$H$1,0))</f>
        <v>113</v>
      </c>
      <c r="M3085">
        <f>VLOOKUP($C3085,'Raw-products'!$A$2:$H$1261,MATCH(M$1,'Raw-products'!$A$1:$H$1,0))</f>
        <v>50</v>
      </c>
      <c r="N3085" s="5">
        <f t="shared" si="96"/>
        <v>5650</v>
      </c>
      <c r="O3085" cm="1">
        <f t="array" ref="O3085:R3085">_xlfn.XLOOKUP($B3085,'Raw -orders'!$A:$A,'Raw -orders'!$B:$E)</f>
        <v>102</v>
      </c>
      <c r="P3085">
        <v>41563</v>
      </c>
      <c r="Q3085" s="1">
        <v>44393</v>
      </c>
      <c r="R3085" s="1">
        <v>44415</v>
      </c>
      <c r="S3085" t="str" cm="1">
        <f t="array" ref="S3085:Z3085">_xlfn.XLOOKUP($O3085,'Raw - customers'!$A:$A,'Raw - customers'!$B:$I)</f>
        <v>Hurleigh Sieb</v>
      </c>
      <c r="T3085" t="str">
        <v>Genderfluid</v>
      </c>
      <c r="U3085">
        <v>32</v>
      </c>
      <c r="V3085" t="str">
        <v>1737 Schroeder LoopSuite 349</v>
      </c>
      <c r="W3085">
        <v>6848</v>
      </c>
      <c r="X3085" t="str">
        <v>Port Sarah</v>
      </c>
      <c r="Y3085" t="str">
        <v>Queensland</v>
      </c>
      <c r="Z3085" t="str">
        <v>Australia</v>
      </c>
      <c r="AA3085">
        <v>7</v>
      </c>
      <c r="AB3085" s="3" t="str">
        <f t="shared" si="97"/>
        <v>20 to 30</v>
      </c>
      <c r="AM3085" s="6">
        <v>102</v>
      </c>
      <c r="AN3085" s="6" t="s">
        <v>1355</v>
      </c>
    </row>
    <row r="3086" spans="1:40" x14ac:dyDescent="0.25">
      <c r="A3086">
        <v>3084</v>
      </c>
      <c r="B3086">
        <v>621</v>
      </c>
      <c r="C3086">
        <v>486</v>
      </c>
      <c r="D3086">
        <v>118</v>
      </c>
      <c r="E3086">
        <v>1</v>
      </c>
      <c r="F3086">
        <v>118</v>
      </c>
      <c r="G3086">
        <v>1</v>
      </c>
      <c r="H3086" t="str">
        <f>VLOOKUP($C3086,'Raw-products'!$A$2:$H$1261,MATCH(H$1,'Raw-products'!$A$1:$H$1,0))</f>
        <v>Jacket</v>
      </c>
      <c r="I3086" t="str">
        <f>VLOOKUP($C3086,'Raw-products'!$A$2:$H$1261,MATCH(I$1,'Raw-products'!$A$1:$H$1,0))</f>
        <v>Puffer</v>
      </c>
      <c r="J3086" t="str">
        <f>VLOOKUP($C3086,'Raw-products'!$A$2:$H$1261,MATCH(J$1,'Raw-products'!$A$1:$H$1,0))</f>
        <v>S</v>
      </c>
      <c r="K3086" t="str">
        <f>VLOOKUP($C3086,'Raw-products'!$A$2:$H$1261,MATCH(K$1,'Raw-products'!$A$1:$H$1,0))</f>
        <v>violet</v>
      </c>
      <c r="L3086">
        <f>VLOOKUP($C3086,'Raw-products'!$A$2:$H$1261,MATCH(L$1,'Raw-products'!$A$1:$H$1,0))</f>
        <v>110</v>
      </c>
      <c r="M3086">
        <f>VLOOKUP($C3086,'Raw-products'!$A$2:$H$1261,MATCH(M$1,'Raw-products'!$A$1:$H$1,0))</f>
        <v>46</v>
      </c>
      <c r="N3086" s="5">
        <f t="shared" si="96"/>
        <v>5060</v>
      </c>
      <c r="O3086" cm="1">
        <f t="array" ref="O3086:R3086">_xlfn.XLOOKUP($B3086,'Raw -orders'!$A:$A,'Raw -orders'!$B:$E)</f>
        <v>102</v>
      </c>
      <c r="P3086">
        <v>41563</v>
      </c>
      <c r="Q3086" s="1">
        <v>44393</v>
      </c>
      <c r="R3086" s="1">
        <v>44415</v>
      </c>
      <c r="S3086" t="str" cm="1">
        <f t="array" ref="S3086:Z3086">_xlfn.XLOOKUP($O3086,'Raw - customers'!$A:$A,'Raw - customers'!$B:$I)</f>
        <v>Hurleigh Sieb</v>
      </c>
      <c r="T3086" t="str">
        <v>Genderfluid</v>
      </c>
      <c r="U3086">
        <v>32</v>
      </c>
      <c r="V3086" t="str">
        <v>1737 Schroeder LoopSuite 349</v>
      </c>
      <c r="W3086">
        <v>6848</v>
      </c>
      <c r="X3086" t="str">
        <v>Port Sarah</v>
      </c>
      <c r="Y3086" t="str">
        <v>Queensland</v>
      </c>
      <c r="Z3086" t="str">
        <v>Australia</v>
      </c>
      <c r="AA3086">
        <v>7</v>
      </c>
      <c r="AB3086" s="3" t="str">
        <f t="shared" si="97"/>
        <v>20 to 30</v>
      </c>
      <c r="AM3086" s="6">
        <v>102</v>
      </c>
      <c r="AN3086" s="6" t="s">
        <v>1355</v>
      </c>
    </row>
    <row r="3087" spans="1:40" x14ac:dyDescent="0.25">
      <c r="A3087">
        <v>3085</v>
      </c>
      <c r="B3087">
        <v>621</v>
      </c>
      <c r="C3087">
        <v>270</v>
      </c>
      <c r="D3087">
        <v>95</v>
      </c>
      <c r="E3087">
        <v>3</v>
      </c>
      <c r="F3087">
        <v>285</v>
      </c>
      <c r="G3087">
        <v>1</v>
      </c>
      <c r="H3087" t="str">
        <f>VLOOKUP($C3087,'Raw-products'!$A$2:$H$1261,MATCH(H$1,'Raw-products'!$A$1:$H$1,0))</f>
        <v>Shirt</v>
      </c>
      <c r="I3087" t="str">
        <f>VLOOKUP($C3087,'Raw-products'!$A$2:$H$1261,MATCH(I$1,'Raw-products'!$A$1:$H$1,0))</f>
        <v>Polo</v>
      </c>
      <c r="J3087" t="str">
        <f>VLOOKUP($C3087,'Raw-products'!$A$2:$H$1261,MATCH(J$1,'Raw-products'!$A$1:$H$1,0))</f>
        <v>XS</v>
      </c>
      <c r="K3087" t="str">
        <f>VLOOKUP($C3087,'Raw-products'!$A$2:$H$1261,MATCH(K$1,'Raw-products'!$A$1:$H$1,0))</f>
        <v>indigo</v>
      </c>
      <c r="L3087">
        <f>VLOOKUP($C3087,'Raw-products'!$A$2:$H$1261,MATCH(L$1,'Raw-products'!$A$1:$H$1,0))</f>
        <v>117</v>
      </c>
      <c r="M3087">
        <f>VLOOKUP($C3087,'Raw-products'!$A$2:$H$1261,MATCH(M$1,'Raw-products'!$A$1:$H$1,0))</f>
        <v>47</v>
      </c>
      <c r="N3087" s="5">
        <f t="shared" si="96"/>
        <v>5499</v>
      </c>
      <c r="O3087" cm="1">
        <f t="array" ref="O3087:R3087">_xlfn.XLOOKUP($B3087,'Raw -orders'!$A:$A,'Raw -orders'!$B:$E)</f>
        <v>102</v>
      </c>
      <c r="P3087">
        <v>41563</v>
      </c>
      <c r="Q3087" s="1">
        <v>44393</v>
      </c>
      <c r="R3087" s="1">
        <v>44415</v>
      </c>
      <c r="S3087" t="str" cm="1">
        <f t="array" ref="S3087:Z3087">_xlfn.XLOOKUP($O3087,'Raw - customers'!$A:$A,'Raw - customers'!$B:$I)</f>
        <v>Hurleigh Sieb</v>
      </c>
      <c r="T3087" t="str">
        <v>Genderfluid</v>
      </c>
      <c r="U3087">
        <v>32</v>
      </c>
      <c r="V3087" t="str">
        <v>1737 Schroeder LoopSuite 349</v>
      </c>
      <c r="W3087">
        <v>6848</v>
      </c>
      <c r="X3087" t="str">
        <v>Port Sarah</v>
      </c>
      <c r="Y3087" t="str">
        <v>Queensland</v>
      </c>
      <c r="Z3087" t="str">
        <v>Australia</v>
      </c>
      <c r="AA3087">
        <v>7</v>
      </c>
      <c r="AB3087" s="3" t="str">
        <f t="shared" si="97"/>
        <v>20 to 30</v>
      </c>
      <c r="AM3087" s="6">
        <v>102</v>
      </c>
      <c r="AN3087" s="6" t="s">
        <v>1355</v>
      </c>
    </row>
    <row r="3088" spans="1:40" x14ac:dyDescent="0.25">
      <c r="A3088">
        <v>3086</v>
      </c>
      <c r="B3088">
        <v>621</v>
      </c>
      <c r="C3088">
        <v>472</v>
      </c>
      <c r="D3088">
        <v>118</v>
      </c>
      <c r="E3088">
        <v>1</v>
      </c>
      <c r="F3088">
        <v>118</v>
      </c>
      <c r="G3088">
        <v>1</v>
      </c>
      <c r="H3088" t="str">
        <f>VLOOKUP($C3088,'Raw-products'!$A$2:$H$1261,MATCH(H$1,'Raw-products'!$A$1:$H$1,0))</f>
        <v>Jacket</v>
      </c>
      <c r="I3088" t="str">
        <f>VLOOKUP($C3088,'Raw-products'!$A$2:$H$1261,MATCH(I$1,'Raw-products'!$A$1:$H$1,0))</f>
        <v>Puffer</v>
      </c>
      <c r="J3088" t="str">
        <f>VLOOKUP($C3088,'Raw-products'!$A$2:$H$1261,MATCH(J$1,'Raw-products'!$A$1:$H$1,0))</f>
        <v>M</v>
      </c>
      <c r="K3088" t="str">
        <f>VLOOKUP($C3088,'Raw-products'!$A$2:$H$1261,MATCH(K$1,'Raw-products'!$A$1:$H$1,0))</f>
        <v>green</v>
      </c>
      <c r="L3088">
        <f>VLOOKUP($C3088,'Raw-products'!$A$2:$H$1261,MATCH(L$1,'Raw-products'!$A$1:$H$1,0))</f>
        <v>110</v>
      </c>
      <c r="M3088">
        <f>VLOOKUP($C3088,'Raw-products'!$A$2:$H$1261,MATCH(M$1,'Raw-products'!$A$1:$H$1,0))</f>
        <v>72</v>
      </c>
      <c r="N3088" s="5">
        <f t="shared" si="96"/>
        <v>7920</v>
      </c>
      <c r="O3088" cm="1">
        <f t="array" ref="O3088:R3088">_xlfn.XLOOKUP($B3088,'Raw -orders'!$A:$A,'Raw -orders'!$B:$E)</f>
        <v>102</v>
      </c>
      <c r="P3088">
        <v>41563</v>
      </c>
      <c r="Q3088" s="1">
        <v>44393</v>
      </c>
      <c r="R3088" s="1">
        <v>44415</v>
      </c>
      <c r="S3088" t="str" cm="1">
        <f t="array" ref="S3088:Z3088">_xlfn.XLOOKUP($O3088,'Raw - customers'!$A:$A,'Raw - customers'!$B:$I)</f>
        <v>Hurleigh Sieb</v>
      </c>
      <c r="T3088" t="str">
        <v>Genderfluid</v>
      </c>
      <c r="U3088">
        <v>32</v>
      </c>
      <c r="V3088" t="str">
        <v>1737 Schroeder LoopSuite 349</v>
      </c>
      <c r="W3088">
        <v>6848</v>
      </c>
      <c r="X3088" t="str">
        <v>Port Sarah</v>
      </c>
      <c r="Y3088" t="str">
        <v>Queensland</v>
      </c>
      <c r="Z3088" t="str">
        <v>Australia</v>
      </c>
      <c r="AA3088">
        <v>7</v>
      </c>
      <c r="AB3088" s="3" t="str">
        <f t="shared" si="97"/>
        <v>20 to 30</v>
      </c>
      <c r="AM3088" s="6">
        <v>102</v>
      </c>
      <c r="AN3088" s="6" t="s">
        <v>1355</v>
      </c>
    </row>
    <row r="3089" spans="1:40" x14ac:dyDescent="0.25">
      <c r="A3089">
        <v>3087</v>
      </c>
      <c r="B3089">
        <v>622</v>
      </c>
      <c r="C3089">
        <v>709</v>
      </c>
      <c r="D3089">
        <v>119</v>
      </c>
      <c r="E3089">
        <v>1</v>
      </c>
      <c r="F3089">
        <v>119</v>
      </c>
      <c r="G3089">
        <v>1</v>
      </c>
      <c r="H3089" t="str">
        <f>VLOOKUP($C3089,'Raw-products'!$A$2:$H$1261,MATCH(H$1,'Raw-products'!$A$1:$H$1,0))</f>
        <v>Jacket</v>
      </c>
      <c r="I3089" t="str">
        <f>VLOOKUP($C3089,'Raw-products'!$A$2:$H$1261,MATCH(I$1,'Raw-products'!$A$1:$H$1,0))</f>
        <v>Trench Coat</v>
      </c>
      <c r="J3089" t="str">
        <f>VLOOKUP($C3089,'Raw-products'!$A$2:$H$1261,MATCH(J$1,'Raw-products'!$A$1:$H$1,0))</f>
        <v>XL</v>
      </c>
      <c r="K3089" t="str">
        <f>VLOOKUP($C3089,'Raw-products'!$A$2:$H$1261,MATCH(K$1,'Raw-products'!$A$1:$H$1,0))</f>
        <v>orange</v>
      </c>
      <c r="L3089">
        <f>VLOOKUP($C3089,'Raw-products'!$A$2:$H$1261,MATCH(L$1,'Raw-products'!$A$1:$H$1,0))</f>
        <v>112</v>
      </c>
      <c r="M3089">
        <f>VLOOKUP($C3089,'Raw-products'!$A$2:$H$1261,MATCH(M$1,'Raw-products'!$A$1:$H$1,0))</f>
        <v>71</v>
      </c>
      <c r="N3089" s="5">
        <f t="shared" si="96"/>
        <v>7952</v>
      </c>
      <c r="O3089" cm="1">
        <f t="array" ref="O3089:R3089">_xlfn.XLOOKUP($B3089,'Raw -orders'!$A:$A,'Raw -orders'!$B:$E)</f>
        <v>587</v>
      </c>
      <c r="P3089">
        <v>45682</v>
      </c>
      <c r="Q3089" s="1">
        <v>44332</v>
      </c>
      <c r="R3089" s="1">
        <v>44354</v>
      </c>
      <c r="S3089" t="str" cm="1">
        <f t="array" ref="S3089:Z3089">_xlfn.XLOOKUP($O3089,'Raw - customers'!$A:$A,'Raw - customers'!$B:$I)</f>
        <v>Carmita Grundey</v>
      </c>
      <c r="T3089" t="str">
        <v>Agender</v>
      </c>
      <c r="U3089">
        <v>35</v>
      </c>
      <c r="V3089" t="str">
        <v>985 Ethan AvenueSuite 122</v>
      </c>
      <c r="W3089">
        <v>3174</v>
      </c>
      <c r="X3089" t="str">
        <v>East Declanside</v>
      </c>
      <c r="Y3089" t="str">
        <v>Queensland</v>
      </c>
      <c r="Z3089" t="str">
        <v>Australia</v>
      </c>
      <c r="AA3089">
        <v>5</v>
      </c>
      <c r="AB3089" s="3" t="str">
        <f t="shared" si="97"/>
        <v>20 to 30</v>
      </c>
      <c r="AM3089" s="6">
        <v>587</v>
      </c>
      <c r="AN3089" s="6" t="s">
        <v>1355</v>
      </c>
    </row>
    <row r="3090" spans="1:40" x14ac:dyDescent="0.25">
      <c r="A3090">
        <v>3088</v>
      </c>
      <c r="B3090">
        <v>622</v>
      </c>
      <c r="C3090">
        <v>236</v>
      </c>
      <c r="D3090">
        <v>106</v>
      </c>
      <c r="E3090">
        <v>3</v>
      </c>
      <c r="F3090">
        <v>318</v>
      </c>
      <c r="G3090">
        <v>1</v>
      </c>
      <c r="H3090" t="str">
        <f>VLOOKUP($C3090,'Raw-products'!$A$2:$H$1261,MATCH(H$1,'Raw-products'!$A$1:$H$1,0))</f>
        <v>Shirt</v>
      </c>
      <c r="I3090" t="str">
        <f>VLOOKUP($C3090,'Raw-products'!$A$2:$H$1261,MATCH(I$1,'Raw-products'!$A$1:$H$1,0))</f>
        <v>Chambray</v>
      </c>
      <c r="J3090" t="str">
        <f>VLOOKUP($C3090,'Raw-products'!$A$2:$H$1261,MATCH(J$1,'Raw-products'!$A$1:$H$1,0))</f>
        <v>S</v>
      </c>
      <c r="K3090" t="str">
        <f>VLOOKUP($C3090,'Raw-products'!$A$2:$H$1261,MATCH(K$1,'Raw-products'!$A$1:$H$1,0))</f>
        <v>indigo</v>
      </c>
      <c r="L3090">
        <f>VLOOKUP($C3090,'Raw-products'!$A$2:$H$1261,MATCH(L$1,'Raw-products'!$A$1:$H$1,0))</f>
        <v>105</v>
      </c>
      <c r="M3090">
        <f>VLOOKUP($C3090,'Raw-products'!$A$2:$H$1261,MATCH(M$1,'Raw-products'!$A$1:$H$1,0))</f>
        <v>59</v>
      </c>
      <c r="N3090" s="5">
        <f t="shared" si="96"/>
        <v>6195</v>
      </c>
      <c r="O3090" cm="1">
        <f t="array" ref="O3090:R3090">_xlfn.XLOOKUP($B3090,'Raw -orders'!$A:$A,'Raw -orders'!$B:$E)</f>
        <v>587</v>
      </c>
      <c r="P3090">
        <v>45682</v>
      </c>
      <c r="Q3090" s="1">
        <v>44332</v>
      </c>
      <c r="R3090" s="1">
        <v>44354</v>
      </c>
      <c r="S3090" t="str" cm="1">
        <f t="array" ref="S3090:Z3090">_xlfn.XLOOKUP($O3090,'Raw - customers'!$A:$A,'Raw - customers'!$B:$I)</f>
        <v>Carmita Grundey</v>
      </c>
      <c r="T3090" t="str">
        <v>Agender</v>
      </c>
      <c r="U3090">
        <v>35</v>
      </c>
      <c r="V3090" t="str">
        <v>985 Ethan AvenueSuite 122</v>
      </c>
      <c r="W3090">
        <v>3174</v>
      </c>
      <c r="X3090" t="str">
        <v>East Declanside</v>
      </c>
      <c r="Y3090" t="str">
        <v>Queensland</v>
      </c>
      <c r="Z3090" t="str">
        <v>Australia</v>
      </c>
      <c r="AA3090">
        <v>5</v>
      </c>
      <c r="AB3090" s="3" t="str">
        <f t="shared" si="97"/>
        <v>20 to 30</v>
      </c>
      <c r="AM3090" s="6">
        <v>587</v>
      </c>
      <c r="AN3090" s="6" t="s">
        <v>1355</v>
      </c>
    </row>
    <row r="3091" spans="1:40" x14ac:dyDescent="0.25">
      <c r="A3091">
        <v>3089</v>
      </c>
      <c r="B3091">
        <v>622</v>
      </c>
      <c r="C3091">
        <v>677</v>
      </c>
      <c r="D3091">
        <v>113</v>
      </c>
      <c r="E3091">
        <v>3</v>
      </c>
      <c r="F3091">
        <v>339</v>
      </c>
      <c r="G3091">
        <v>1</v>
      </c>
      <c r="H3091" t="str">
        <f>VLOOKUP($C3091,'Raw-products'!$A$2:$H$1261,MATCH(H$1,'Raw-products'!$A$1:$H$1,0))</f>
        <v>Jacket</v>
      </c>
      <c r="I3091" t="str">
        <f>VLOOKUP($C3091,'Raw-products'!$A$2:$H$1261,MATCH(I$1,'Raw-products'!$A$1:$H$1,0))</f>
        <v>Parka</v>
      </c>
      <c r="J3091" t="str">
        <f>VLOOKUP($C3091,'Raw-products'!$A$2:$H$1261,MATCH(J$1,'Raw-products'!$A$1:$H$1,0))</f>
        <v>M</v>
      </c>
      <c r="K3091" t="str">
        <f>VLOOKUP($C3091,'Raw-products'!$A$2:$H$1261,MATCH(K$1,'Raw-products'!$A$1:$H$1,0))</f>
        <v>yellow</v>
      </c>
      <c r="L3091">
        <f>VLOOKUP($C3091,'Raw-products'!$A$2:$H$1261,MATCH(L$1,'Raw-products'!$A$1:$H$1,0))</f>
        <v>119</v>
      </c>
      <c r="M3091">
        <f>VLOOKUP($C3091,'Raw-products'!$A$2:$H$1261,MATCH(M$1,'Raw-products'!$A$1:$H$1,0))</f>
        <v>46</v>
      </c>
      <c r="N3091" s="5">
        <f t="shared" si="96"/>
        <v>5474</v>
      </c>
      <c r="O3091" cm="1">
        <f t="array" ref="O3091:R3091">_xlfn.XLOOKUP($B3091,'Raw -orders'!$A:$A,'Raw -orders'!$B:$E)</f>
        <v>587</v>
      </c>
      <c r="P3091">
        <v>45682</v>
      </c>
      <c r="Q3091" s="1">
        <v>44332</v>
      </c>
      <c r="R3091" s="1">
        <v>44354</v>
      </c>
      <c r="S3091" t="str" cm="1">
        <f t="array" ref="S3091:Z3091">_xlfn.XLOOKUP($O3091,'Raw - customers'!$A:$A,'Raw - customers'!$B:$I)</f>
        <v>Carmita Grundey</v>
      </c>
      <c r="T3091" t="str">
        <v>Agender</v>
      </c>
      <c r="U3091">
        <v>35</v>
      </c>
      <c r="V3091" t="str">
        <v>985 Ethan AvenueSuite 122</v>
      </c>
      <c r="W3091">
        <v>3174</v>
      </c>
      <c r="X3091" t="str">
        <v>East Declanside</v>
      </c>
      <c r="Y3091" t="str">
        <v>Queensland</v>
      </c>
      <c r="Z3091" t="str">
        <v>Australia</v>
      </c>
      <c r="AA3091">
        <v>5</v>
      </c>
      <c r="AB3091" s="3" t="str">
        <f t="shared" si="97"/>
        <v>20 to 30</v>
      </c>
      <c r="AM3091" s="6">
        <v>587</v>
      </c>
      <c r="AN3091" s="6" t="s">
        <v>1355</v>
      </c>
    </row>
    <row r="3092" spans="1:40" x14ac:dyDescent="0.25">
      <c r="A3092">
        <v>3090</v>
      </c>
      <c r="B3092">
        <v>622</v>
      </c>
      <c r="C3092">
        <v>498</v>
      </c>
      <c r="D3092">
        <v>102</v>
      </c>
      <c r="E3092">
        <v>2</v>
      </c>
      <c r="F3092">
        <v>204</v>
      </c>
      <c r="G3092">
        <v>1</v>
      </c>
      <c r="H3092" t="str">
        <f>VLOOKUP($C3092,'Raw-products'!$A$2:$H$1261,MATCH(H$1,'Raw-products'!$A$1:$H$1,0))</f>
        <v>Jacket</v>
      </c>
      <c r="I3092" t="str">
        <f>VLOOKUP($C3092,'Raw-products'!$A$2:$H$1261,MATCH(I$1,'Raw-products'!$A$1:$H$1,0))</f>
        <v>Windbreaker</v>
      </c>
      <c r="J3092" t="str">
        <f>VLOOKUP($C3092,'Raw-products'!$A$2:$H$1261,MATCH(J$1,'Raw-products'!$A$1:$H$1,0))</f>
        <v>L</v>
      </c>
      <c r="K3092" t="str">
        <f>VLOOKUP($C3092,'Raw-products'!$A$2:$H$1261,MATCH(K$1,'Raw-products'!$A$1:$H$1,0))</f>
        <v>orange</v>
      </c>
      <c r="L3092">
        <f>VLOOKUP($C3092,'Raw-products'!$A$2:$H$1261,MATCH(L$1,'Raw-products'!$A$1:$H$1,0))</f>
        <v>109</v>
      </c>
      <c r="M3092">
        <f>VLOOKUP($C3092,'Raw-products'!$A$2:$H$1261,MATCH(M$1,'Raw-products'!$A$1:$H$1,0))</f>
        <v>68</v>
      </c>
      <c r="N3092" s="5">
        <f t="shared" si="96"/>
        <v>7412</v>
      </c>
      <c r="O3092" cm="1">
        <f t="array" ref="O3092:R3092">_xlfn.XLOOKUP($B3092,'Raw -orders'!$A:$A,'Raw -orders'!$B:$E)</f>
        <v>587</v>
      </c>
      <c r="P3092">
        <v>45682</v>
      </c>
      <c r="Q3092" s="1">
        <v>44332</v>
      </c>
      <c r="R3092" s="1">
        <v>44354</v>
      </c>
      <c r="S3092" t="str" cm="1">
        <f t="array" ref="S3092:Z3092">_xlfn.XLOOKUP($O3092,'Raw - customers'!$A:$A,'Raw - customers'!$B:$I)</f>
        <v>Carmita Grundey</v>
      </c>
      <c r="T3092" t="str">
        <v>Agender</v>
      </c>
      <c r="U3092">
        <v>35</v>
      </c>
      <c r="V3092" t="str">
        <v>985 Ethan AvenueSuite 122</v>
      </c>
      <c r="W3092">
        <v>3174</v>
      </c>
      <c r="X3092" t="str">
        <v>East Declanside</v>
      </c>
      <c r="Y3092" t="str">
        <v>Queensland</v>
      </c>
      <c r="Z3092" t="str">
        <v>Australia</v>
      </c>
      <c r="AA3092">
        <v>5</v>
      </c>
      <c r="AB3092" s="3" t="str">
        <f t="shared" si="97"/>
        <v>20 to 30</v>
      </c>
      <c r="AM3092" s="6">
        <v>587</v>
      </c>
      <c r="AN3092" s="6" t="s">
        <v>1355</v>
      </c>
    </row>
    <row r="3093" spans="1:40" x14ac:dyDescent="0.25">
      <c r="A3093">
        <v>3091</v>
      </c>
      <c r="B3093">
        <v>623</v>
      </c>
      <c r="C3093">
        <v>913</v>
      </c>
      <c r="D3093">
        <v>96</v>
      </c>
      <c r="E3093">
        <v>1</v>
      </c>
      <c r="F3093">
        <v>96</v>
      </c>
      <c r="G3093">
        <v>1</v>
      </c>
      <c r="H3093" t="str">
        <f>VLOOKUP($C3093,'Raw-products'!$A$2:$H$1261,MATCH(H$1,'Raw-products'!$A$1:$H$1,0))</f>
        <v>Trousers</v>
      </c>
      <c r="I3093" t="str">
        <f>VLOOKUP($C3093,'Raw-products'!$A$2:$H$1261,MATCH(I$1,'Raw-products'!$A$1:$H$1,0))</f>
        <v>Drawstring</v>
      </c>
      <c r="J3093" t="str">
        <f>VLOOKUP($C3093,'Raw-products'!$A$2:$H$1261,MATCH(J$1,'Raw-products'!$A$1:$H$1,0))</f>
        <v>L</v>
      </c>
      <c r="K3093" t="str">
        <f>VLOOKUP($C3093,'Raw-products'!$A$2:$H$1261,MATCH(K$1,'Raw-products'!$A$1:$H$1,0))</f>
        <v>red</v>
      </c>
      <c r="L3093">
        <f>VLOOKUP($C3093,'Raw-products'!$A$2:$H$1261,MATCH(L$1,'Raw-products'!$A$1:$H$1,0))</f>
        <v>104</v>
      </c>
      <c r="M3093">
        <f>VLOOKUP($C3093,'Raw-products'!$A$2:$H$1261,MATCH(M$1,'Raw-products'!$A$1:$H$1,0))</f>
        <v>73</v>
      </c>
      <c r="N3093" s="5">
        <f t="shared" si="96"/>
        <v>7592</v>
      </c>
      <c r="O3093" cm="1">
        <f t="array" ref="O3093:R3093">_xlfn.XLOOKUP($B3093,'Raw -orders'!$A:$A,'Raw -orders'!$B:$E)</f>
        <v>808</v>
      </c>
      <c r="P3093">
        <v>36530</v>
      </c>
      <c r="Q3093" s="1">
        <v>44489</v>
      </c>
      <c r="R3093" s="1">
        <v>44499</v>
      </c>
      <c r="S3093" t="str" cm="1">
        <f t="array" ref="S3093:Z3093">_xlfn.XLOOKUP($O3093,'Raw - customers'!$A:$A,'Raw - customers'!$B:$I)</f>
        <v>Marvin Van Hault</v>
      </c>
      <c r="T3093" t="str">
        <v>Bigender</v>
      </c>
      <c r="U3093">
        <v>35</v>
      </c>
      <c r="V3093" t="str">
        <v>4277 Ryan IslandSuite 792</v>
      </c>
      <c r="W3093">
        <v>4197</v>
      </c>
      <c r="X3093" t="str">
        <v>Robertstown</v>
      </c>
      <c r="Y3093" t="str">
        <v>Western Australia</v>
      </c>
      <c r="Z3093" t="str">
        <v>Australia</v>
      </c>
      <c r="AA3093">
        <v>10</v>
      </c>
      <c r="AB3093" s="3" t="str">
        <f t="shared" si="97"/>
        <v>0 to 10</v>
      </c>
      <c r="AM3093" s="6">
        <v>808</v>
      </c>
      <c r="AN3093" s="6" t="s">
        <v>1377</v>
      </c>
    </row>
    <row r="3094" spans="1:40" x14ac:dyDescent="0.25">
      <c r="A3094">
        <v>3092</v>
      </c>
      <c r="B3094">
        <v>623</v>
      </c>
      <c r="C3094">
        <v>997</v>
      </c>
      <c r="D3094">
        <v>106</v>
      </c>
      <c r="E3094">
        <v>1</v>
      </c>
      <c r="F3094">
        <v>106</v>
      </c>
      <c r="G3094">
        <v>1</v>
      </c>
      <c r="H3094" t="str">
        <f>VLOOKUP($C3094,'Raw-products'!$A$2:$H$1261,MATCH(H$1,'Raw-products'!$A$1:$H$1,0))</f>
        <v>Trousers</v>
      </c>
      <c r="I3094" t="str">
        <f>VLOOKUP($C3094,'Raw-products'!$A$2:$H$1261,MATCH(I$1,'Raw-products'!$A$1:$H$1,0))</f>
        <v>Wool</v>
      </c>
      <c r="J3094" t="str">
        <f>VLOOKUP($C3094,'Raw-products'!$A$2:$H$1261,MATCH(J$1,'Raw-products'!$A$1:$H$1,0))</f>
        <v>M</v>
      </c>
      <c r="K3094" t="str">
        <f>VLOOKUP($C3094,'Raw-products'!$A$2:$H$1261,MATCH(K$1,'Raw-products'!$A$1:$H$1,0))</f>
        <v>green</v>
      </c>
      <c r="L3094">
        <f>VLOOKUP($C3094,'Raw-products'!$A$2:$H$1261,MATCH(L$1,'Raw-products'!$A$1:$H$1,0))</f>
        <v>111</v>
      </c>
      <c r="M3094">
        <f>VLOOKUP($C3094,'Raw-products'!$A$2:$H$1261,MATCH(M$1,'Raw-products'!$A$1:$H$1,0))</f>
        <v>41</v>
      </c>
      <c r="N3094" s="5">
        <f t="shared" si="96"/>
        <v>4551</v>
      </c>
      <c r="O3094" cm="1">
        <f t="array" ref="O3094:R3094">_xlfn.XLOOKUP($B3094,'Raw -orders'!$A:$A,'Raw -orders'!$B:$E)</f>
        <v>808</v>
      </c>
      <c r="P3094">
        <v>36530</v>
      </c>
      <c r="Q3094" s="1">
        <v>44489</v>
      </c>
      <c r="R3094" s="1">
        <v>44499</v>
      </c>
      <c r="S3094" t="str" cm="1">
        <f t="array" ref="S3094:Z3094">_xlfn.XLOOKUP($O3094,'Raw - customers'!$A:$A,'Raw - customers'!$B:$I)</f>
        <v>Marvin Van Hault</v>
      </c>
      <c r="T3094" t="str">
        <v>Bigender</v>
      </c>
      <c r="U3094">
        <v>35</v>
      </c>
      <c r="V3094" t="str">
        <v>4277 Ryan IslandSuite 792</v>
      </c>
      <c r="W3094">
        <v>4197</v>
      </c>
      <c r="X3094" t="str">
        <v>Robertstown</v>
      </c>
      <c r="Y3094" t="str">
        <v>Western Australia</v>
      </c>
      <c r="Z3094" t="str">
        <v>Australia</v>
      </c>
      <c r="AA3094">
        <v>10</v>
      </c>
      <c r="AB3094" s="3" t="str">
        <f t="shared" si="97"/>
        <v>0 to 10</v>
      </c>
      <c r="AM3094" s="6">
        <v>808</v>
      </c>
      <c r="AN3094" s="6" t="s">
        <v>1377</v>
      </c>
    </row>
    <row r="3095" spans="1:40" x14ac:dyDescent="0.25">
      <c r="A3095">
        <v>3093</v>
      </c>
      <c r="B3095">
        <v>623</v>
      </c>
      <c r="C3095">
        <v>353</v>
      </c>
      <c r="D3095">
        <v>94</v>
      </c>
      <c r="E3095">
        <v>2</v>
      </c>
      <c r="F3095">
        <v>188</v>
      </c>
      <c r="G3095">
        <v>1</v>
      </c>
      <c r="H3095" t="str">
        <f>VLOOKUP($C3095,'Raw-products'!$A$2:$H$1261,MATCH(H$1,'Raw-products'!$A$1:$H$1,0))</f>
        <v>Shirt</v>
      </c>
      <c r="I3095" t="str">
        <f>VLOOKUP($C3095,'Raw-products'!$A$2:$H$1261,MATCH(I$1,'Raw-products'!$A$1:$H$1,0))</f>
        <v>Henley</v>
      </c>
      <c r="J3095" t="str">
        <f>VLOOKUP($C3095,'Raw-products'!$A$2:$H$1261,MATCH(J$1,'Raw-products'!$A$1:$H$1,0))</f>
        <v>L</v>
      </c>
      <c r="K3095" t="str">
        <f>VLOOKUP($C3095,'Raw-products'!$A$2:$H$1261,MATCH(K$1,'Raw-products'!$A$1:$H$1,0))</f>
        <v>red</v>
      </c>
      <c r="L3095">
        <f>VLOOKUP($C3095,'Raw-products'!$A$2:$H$1261,MATCH(L$1,'Raw-products'!$A$1:$H$1,0))</f>
        <v>92</v>
      </c>
      <c r="M3095">
        <f>VLOOKUP($C3095,'Raw-products'!$A$2:$H$1261,MATCH(M$1,'Raw-products'!$A$1:$H$1,0))</f>
        <v>62</v>
      </c>
      <c r="N3095" s="5">
        <f t="shared" si="96"/>
        <v>5704</v>
      </c>
      <c r="O3095" cm="1">
        <f t="array" ref="O3095:R3095">_xlfn.XLOOKUP($B3095,'Raw -orders'!$A:$A,'Raw -orders'!$B:$E)</f>
        <v>808</v>
      </c>
      <c r="P3095">
        <v>36530</v>
      </c>
      <c r="Q3095" s="1">
        <v>44489</v>
      </c>
      <c r="R3095" s="1">
        <v>44499</v>
      </c>
      <c r="S3095" t="str" cm="1">
        <f t="array" ref="S3095:Z3095">_xlfn.XLOOKUP($O3095,'Raw - customers'!$A:$A,'Raw - customers'!$B:$I)</f>
        <v>Marvin Van Hault</v>
      </c>
      <c r="T3095" t="str">
        <v>Bigender</v>
      </c>
      <c r="U3095">
        <v>35</v>
      </c>
      <c r="V3095" t="str">
        <v>4277 Ryan IslandSuite 792</v>
      </c>
      <c r="W3095">
        <v>4197</v>
      </c>
      <c r="X3095" t="str">
        <v>Robertstown</v>
      </c>
      <c r="Y3095" t="str">
        <v>Western Australia</v>
      </c>
      <c r="Z3095" t="str">
        <v>Australia</v>
      </c>
      <c r="AA3095">
        <v>10</v>
      </c>
      <c r="AB3095" s="3" t="str">
        <f t="shared" si="97"/>
        <v>0 to 10</v>
      </c>
      <c r="AM3095" s="6">
        <v>808</v>
      </c>
      <c r="AN3095" s="6" t="s">
        <v>1377</v>
      </c>
    </row>
    <row r="3096" spans="1:40" x14ac:dyDescent="0.25">
      <c r="A3096">
        <v>3094</v>
      </c>
      <c r="B3096">
        <v>624</v>
      </c>
      <c r="C3096">
        <v>316</v>
      </c>
      <c r="D3096">
        <v>109</v>
      </c>
      <c r="E3096">
        <v>1</v>
      </c>
      <c r="F3096">
        <v>109</v>
      </c>
      <c r="G3096">
        <v>1</v>
      </c>
      <c r="H3096" t="str">
        <f>VLOOKUP($C3096,'Raw-products'!$A$2:$H$1261,MATCH(H$1,'Raw-products'!$A$1:$H$1,0))</f>
        <v>Shirt</v>
      </c>
      <c r="I3096" t="str">
        <f>VLOOKUP($C3096,'Raw-products'!$A$2:$H$1261,MATCH(I$1,'Raw-products'!$A$1:$H$1,0))</f>
        <v>Mandarin Collar</v>
      </c>
      <c r="J3096" t="str">
        <f>VLOOKUP($C3096,'Raw-products'!$A$2:$H$1261,MATCH(J$1,'Raw-products'!$A$1:$H$1,0))</f>
        <v>S</v>
      </c>
      <c r="K3096" t="str">
        <f>VLOOKUP($C3096,'Raw-products'!$A$2:$H$1261,MATCH(K$1,'Raw-products'!$A$1:$H$1,0))</f>
        <v>red</v>
      </c>
      <c r="L3096">
        <f>VLOOKUP($C3096,'Raw-products'!$A$2:$H$1261,MATCH(L$1,'Raw-products'!$A$1:$H$1,0))</f>
        <v>108</v>
      </c>
      <c r="M3096">
        <f>VLOOKUP($C3096,'Raw-products'!$A$2:$H$1261,MATCH(M$1,'Raw-products'!$A$1:$H$1,0))</f>
        <v>48</v>
      </c>
      <c r="N3096" s="5">
        <f t="shared" si="96"/>
        <v>5184</v>
      </c>
      <c r="O3096" cm="1">
        <f t="array" ref="O3096:R3096">_xlfn.XLOOKUP($B3096,'Raw -orders'!$A:$A,'Raw -orders'!$B:$E)</f>
        <v>398</v>
      </c>
      <c r="P3096">
        <v>20149</v>
      </c>
      <c r="Q3096" s="1">
        <v>44274</v>
      </c>
      <c r="R3096" s="1">
        <v>44294</v>
      </c>
      <c r="S3096" t="str" cm="1">
        <f t="array" ref="S3096:Z3096">_xlfn.XLOOKUP($O3096,'Raw - customers'!$A:$A,'Raw - customers'!$B:$I)</f>
        <v>Damiano Leyborne</v>
      </c>
      <c r="T3096" t="str">
        <v>Non-binary</v>
      </c>
      <c r="U3096">
        <v>50</v>
      </c>
      <c r="V3096" t="str">
        <v>6166 Durgan WayApt. 693</v>
      </c>
      <c r="W3096">
        <v>5497</v>
      </c>
      <c r="X3096" t="str">
        <v>Gabrielville</v>
      </c>
      <c r="Y3096" t="str">
        <v>Western Australia</v>
      </c>
      <c r="Z3096" t="str">
        <v>Australia</v>
      </c>
      <c r="AA3096">
        <v>3</v>
      </c>
      <c r="AB3096" s="3" t="str">
        <f t="shared" si="97"/>
        <v>10 to 20</v>
      </c>
      <c r="AM3096" s="6">
        <v>398</v>
      </c>
      <c r="AN3096" s="6" t="s">
        <v>1377</v>
      </c>
    </row>
    <row r="3097" spans="1:40" x14ac:dyDescent="0.25">
      <c r="A3097">
        <v>3095</v>
      </c>
      <c r="B3097">
        <v>624</v>
      </c>
      <c r="C3097">
        <v>240</v>
      </c>
      <c r="D3097">
        <v>106</v>
      </c>
      <c r="E3097">
        <v>3</v>
      </c>
      <c r="F3097">
        <v>318</v>
      </c>
      <c r="G3097">
        <v>1</v>
      </c>
      <c r="H3097" t="str">
        <f>VLOOKUP($C3097,'Raw-products'!$A$2:$H$1261,MATCH(H$1,'Raw-products'!$A$1:$H$1,0))</f>
        <v>Shirt</v>
      </c>
      <c r="I3097" t="str">
        <f>VLOOKUP($C3097,'Raw-products'!$A$2:$H$1261,MATCH(I$1,'Raw-products'!$A$1:$H$1,0))</f>
        <v>Chambray</v>
      </c>
      <c r="J3097" t="str">
        <f>VLOOKUP($C3097,'Raw-products'!$A$2:$H$1261,MATCH(J$1,'Raw-products'!$A$1:$H$1,0))</f>
        <v>XS</v>
      </c>
      <c r="K3097" t="str">
        <f>VLOOKUP($C3097,'Raw-products'!$A$2:$H$1261,MATCH(K$1,'Raw-products'!$A$1:$H$1,0))</f>
        <v>violet</v>
      </c>
      <c r="L3097">
        <f>VLOOKUP($C3097,'Raw-products'!$A$2:$H$1261,MATCH(L$1,'Raw-products'!$A$1:$H$1,0))</f>
        <v>105</v>
      </c>
      <c r="M3097">
        <f>VLOOKUP($C3097,'Raw-products'!$A$2:$H$1261,MATCH(M$1,'Raw-products'!$A$1:$H$1,0))</f>
        <v>47</v>
      </c>
      <c r="N3097" s="5">
        <f t="shared" si="96"/>
        <v>4935</v>
      </c>
      <c r="O3097" cm="1">
        <f t="array" ref="O3097:R3097">_xlfn.XLOOKUP($B3097,'Raw -orders'!$A:$A,'Raw -orders'!$B:$E)</f>
        <v>398</v>
      </c>
      <c r="P3097">
        <v>20149</v>
      </c>
      <c r="Q3097" s="1">
        <v>44274</v>
      </c>
      <c r="R3097" s="1">
        <v>44294</v>
      </c>
      <c r="S3097" t="str" cm="1">
        <f t="array" ref="S3097:Z3097">_xlfn.XLOOKUP($O3097,'Raw - customers'!$A:$A,'Raw - customers'!$B:$I)</f>
        <v>Damiano Leyborne</v>
      </c>
      <c r="T3097" t="str">
        <v>Non-binary</v>
      </c>
      <c r="U3097">
        <v>50</v>
      </c>
      <c r="V3097" t="str">
        <v>6166 Durgan WayApt. 693</v>
      </c>
      <c r="W3097">
        <v>5497</v>
      </c>
      <c r="X3097" t="str">
        <v>Gabrielville</v>
      </c>
      <c r="Y3097" t="str">
        <v>Western Australia</v>
      </c>
      <c r="Z3097" t="str">
        <v>Australia</v>
      </c>
      <c r="AA3097">
        <v>3</v>
      </c>
      <c r="AB3097" s="3" t="str">
        <f t="shared" si="97"/>
        <v>10 to 20</v>
      </c>
      <c r="AM3097" s="6">
        <v>398</v>
      </c>
      <c r="AN3097" s="6" t="s">
        <v>1377</v>
      </c>
    </row>
    <row r="3098" spans="1:40" x14ac:dyDescent="0.25">
      <c r="A3098">
        <v>3096</v>
      </c>
      <c r="B3098">
        <v>624</v>
      </c>
      <c r="C3098">
        <v>672</v>
      </c>
      <c r="D3098">
        <v>113</v>
      </c>
      <c r="E3098">
        <v>3</v>
      </c>
      <c r="F3098">
        <v>339</v>
      </c>
      <c r="G3098">
        <v>1</v>
      </c>
      <c r="H3098" t="str">
        <f>VLOOKUP($C3098,'Raw-products'!$A$2:$H$1261,MATCH(H$1,'Raw-products'!$A$1:$H$1,0))</f>
        <v>Jacket</v>
      </c>
      <c r="I3098" t="str">
        <f>VLOOKUP($C3098,'Raw-products'!$A$2:$H$1261,MATCH(I$1,'Raw-products'!$A$1:$H$1,0))</f>
        <v>Parka</v>
      </c>
      <c r="J3098" t="str">
        <f>VLOOKUP($C3098,'Raw-products'!$A$2:$H$1261,MATCH(J$1,'Raw-products'!$A$1:$H$1,0))</f>
        <v>M</v>
      </c>
      <c r="K3098" t="str">
        <f>VLOOKUP($C3098,'Raw-products'!$A$2:$H$1261,MATCH(K$1,'Raw-products'!$A$1:$H$1,0))</f>
        <v>orange</v>
      </c>
      <c r="L3098">
        <f>VLOOKUP($C3098,'Raw-products'!$A$2:$H$1261,MATCH(L$1,'Raw-products'!$A$1:$H$1,0))</f>
        <v>119</v>
      </c>
      <c r="M3098">
        <f>VLOOKUP($C3098,'Raw-products'!$A$2:$H$1261,MATCH(M$1,'Raw-products'!$A$1:$H$1,0))</f>
        <v>51</v>
      </c>
      <c r="N3098" s="5">
        <f t="shared" si="96"/>
        <v>6069</v>
      </c>
      <c r="O3098" cm="1">
        <f t="array" ref="O3098:R3098">_xlfn.XLOOKUP($B3098,'Raw -orders'!$A:$A,'Raw -orders'!$B:$E)</f>
        <v>398</v>
      </c>
      <c r="P3098">
        <v>20149</v>
      </c>
      <c r="Q3098" s="1">
        <v>44274</v>
      </c>
      <c r="R3098" s="1">
        <v>44294</v>
      </c>
      <c r="S3098" t="str" cm="1">
        <f t="array" ref="S3098:Z3098">_xlfn.XLOOKUP($O3098,'Raw - customers'!$A:$A,'Raw - customers'!$B:$I)</f>
        <v>Damiano Leyborne</v>
      </c>
      <c r="T3098" t="str">
        <v>Non-binary</v>
      </c>
      <c r="U3098">
        <v>50</v>
      </c>
      <c r="V3098" t="str">
        <v>6166 Durgan WayApt. 693</v>
      </c>
      <c r="W3098">
        <v>5497</v>
      </c>
      <c r="X3098" t="str">
        <v>Gabrielville</v>
      </c>
      <c r="Y3098" t="str">
        <v>Western Australia</v>
      </c>
      <c r="Z3098" t="str">
        <v>Australia</v>
      </c>
      <c r="AA3098">
        <v>3</v>
      </c>
      <c r="AB3098" s="3" t="str">
        <f t="shared" si="97"/>
        <v>10 to 20</v>
      </c>
      <c r="AM3098" s="6">
        <v>398</v>
      </c>
      <c r="AN3098" s="6" t="s">
        <v>1377</v>
      </c>
    </row>
    <row r="3099" spans="1:40" x14ac:dyDescent="0.25">
      <c r="A3099">
        <v>3097</v>
      </c>
      <c r="B3099">
        <v>624</v>
      </c>
      <c r="C3099">
        <v>361</v>
      </c>
      <c r="D3099">
        <v>94</v>
      </c>
      <c r="E3099">
        <v>3</v>
      </c>
      <c r="F3099">
        <v>282</v>
      </c>
      <c r="G3099">
        <v>1</v>
      </c>
      <c r="H3099" t="str">
        <f>VLOOKUP($C3099,'Raw-products'!$A$2:$H$1261,MATCH(H$1,'Raw-products'!$A$1:$H$1,0))</f>
        <v>Shirt</v>
      </c>
      <c r="I3099" t="str">
        <f>VLOOKUP($C3099,'Raw-products'!$A$2:$H$1261,MATCH(I$1,'Raw-products'!$A$1:$H$1,0))</f>
        <v>Henley</v>
      </c>
      <c r="J3099" t="str">
        <f>VLOOKUP($C3099,'Raw-products'!$A$2:$H$1261,MATCH(J$1,'Raw-products'!$A$1:$H$1,0))</f>
        <v>S</v>
      </c>
      <c r="K3099" t="str">
        <f>VLOOKUP($C3099,'Raw-products'!$A$2:$H$1261,MATCH(K$1,'Raw-products'!$A$1:$H$1,0))</f>
        <v>yellow</v>
      </c>
      <c r="L3099">
        <f>VLOOKUP($C3099,'Raw-products'!$A$2:$H$1261,MATCH(L$1,'Raw-products'!$A$1:$H$1,0))</f>
        <v>92</v>
      </c>
      <c r="M3099">
        <f>VLOOKUP($C3099,'Raw-products'!$A$2:$H$1261,MATCH(M$1,'Raw-products'!$A$1:$H$1,0))</f>
        <v>70</v>
      </c>
      <c r="N3099" s="5">
        <f t="shared" si="96"/>
        <v>6440</v>
      </c>
      <c r="O3099" cm="1">
        <f t="array" ref="O3099:R3099">_xlfn.XLOOKUP($B3099,'Raw -orders'!$A:$A,'Raw -orders'!$B:$E)</f>
        <v>398</v>
      </c>
      <c r="P3099">
        <v>20149</v>
      </c>
      <c r="Q3099" s="1">
        <v>44274</v>
      </c>
      <c r="R3099" s="1">
        <v>44294</v>
      </c>
      <c r="S3099" t="str" cm="1">
        <f t="array" ref="S3099:Z3099">_xlfn.XLOOKUP($O3099,'Raw - customers'!$A:$A,'Raw - customers'!$B:$I)</f>
        <v>Damiano Leyborne</v>
      </c>
      <c r="T3099" t="str">
        <v>Non-binary</v>
      </c>
      <c r="U3099">
        <v>50</v>
      </c>
      <c r="V3099" t="str">
        <v>6166 Durgan WayApt. 693</v>
      </c>
      <c r="W3099">
        <v>5497</v>
      </c>
      <c r="X3099" t="str">
        <v>Gabrielville</v>
      </c>
      <c r="Y3099" t="str">
        <v>Western Australia</v>
      </c>
      <c r="Z3099" t="str">
        <v>Australia</v>
      </c>
      <c r="AA3099">
        <v>3</v>
      </c>
      <c r="AB3099" s="3" t="str">
        <f t="shared" si="97"/>
        <v>10 to 20</v>
      </c>
      <c r="AM3099" s="6">
        <v>398</v>
      </c>
      <c r="AN3099" s="6" t="s">
        <v>1377</v>
      </c>
    </row>
    <row r="3100" spans="1:40" x14ac:dyDescent="0.25">
      <c r="A3100">
        <v>3098</v>
      </c>
      <c r="B3100">
        <v>624</v>
      </c>
      <c r="C3100">
        <v>1228</v>
      </c>
      <c r="D3100">
        <v>112</v>
      </c>
      <c r="E3100">
        <v>3</v>
      </c>
      <c r="F3100">
        <v>336</v>
      </c>
      <c r="G3100">
        <v>1</v>
      </c>
      <c r="H3100" t="str">
        <f>VLOOKUP($C3100,'Raw-products'!$A$2:$H$1261,MATCH(H$1,'Raw-products'!$A$1:$H$1,0))</f>
        <v>Trousers</v>
      </c>
      <c r="I3100" t="str">
        <f>VLOOKUP($C3100,'Raw-products'!$A$2:$H$1261,MATCH(I$1,'Raw-products'!$A$1:$H$1,0))</f>
        <v>Tracksuit Bottoms</v>
      </c>
      <c r="J3100" t="str">
        <f>VLOOKUP($C3100,'Raw-products'!$A$2:$H$1261,MATCH(J$1,'Raw-products'!$A$1:$H$1,0))</f>
        <v>L</v>
      </c>
      <c r="K3100" t="str">
        <f>VLOOKUP($C3100,'Raw-products'!$A$2:$H$1261,MATCH(K$1,'Raw-products'!$A$1:$H$1,0))</f>
        <v>red</v>
      </c>
      <c r="L3100">
        <f>VLOOKUP($C3100,'Raw-products'!$A$2:$H$1261,MATCH(L$1,'Raw-products'!$A$1:$H$1,0))</f>
        <v>91</v>
      </c>
      <c r="M3100">
        <f>VLOOKUP($C3100,'Raw-products'!$A$2:$H$1261,MATCH(M$1,'Raw-products'!$A$1:$H$1,0))</f>
        <v>43</v>
      </c>
      <c r="N3100" s="5">
        <f t="shared" si="96"/>
        <v>3913</v>
      </c>
      <c r="O3100" cm="1">
        <f t="array" ref="O3100:R3100">_xlfn.XLOOKUP($B3100,'Raw -orders'!$A:$A,'Raw -orders'!$B:$E)</f>
        <v>398</v>
      </c>
      <c r="P3100">
        <v>20149</v>
      </c>
      <c r="Q3100" s="1">
        <v>44274</v>
      </c>
      <c r="R3100" s="1">
        <v>44294</v>
      </c>
      <c r="S3100" t="str" cm="1">
        <f t="array" ref="S3100:Z3100">_xlfn.XLOOKUP($O3100,'Raw - customers'!$A:$A,'Raw - customers'!$B:$I)</f>
        <v>Damiano Leyborne</v>
      </c>
      <c r="T3100" t="str">
        <v>Non-binary</v>
      </c>
      <c r="U3100">
        <v>50</v>
      </c>
      <c r="V3100" t="str">
        <v>6166 Durgan WayApt. 693</v>
      </c>
      <c r="W3100">
        <v>5497</v>
      </c>
      <c r="X3100" t="str">
        <v>Gabrielville</v>
      </c>
      <c r="Y3100" t="str">
        <v>Western Australia</v>
      </c>
      <c r="Z3100" t="str">
        <v>Australia</v>
      </c>
      <c r="AA3100">
        <v>3</v>
      </c>
      <c r="AB3100" s="3" t="str">
        <f t="shared" si="97"/>
        <v>10 to 20</v>
      </c>
      <c r="AM3100" s="6">
        <v>398</v>
      </c>
      <c r="AN3100" s="6" t="s">
        <v>1377</v>
      </c>
    </row>
    <row r="3101" spans="1:40" x14ac:dyDescent="0.25">
      <c r="A3101">
        <v>3099</v>
      </c>
      <c r="B3101">
        <v>624</v>
      </c>
      <c r="C3101">
        <v>1030</v>
      </c>
      <c r="D3101">
        <v>90</v>
      </c>
      <c r="E3101">
        <v>2</v>
      </c>
      <c r="F3101">
        <v>180</v>
      </c>
      <c r="G3101">
        <v>1</v>
      </c>
      <c r="H3101" t="str">
        <f>VLOOKUP($C3101,'Raw-products'!$A$2:$H$1261,MATCH(H$1,'Raw-products'!$A$1:$H$1,0))</f>
        <v>Trousers</v>
      </c>
      <c r="I3101" t="str">
        <f>VLOOKUP($C3101,'Raw-products'!$A$2:$H$1261,MATCH(I$1,'Raw-products'!$A$1:$H$1,0))</f>
        <v>Relaxed Leg</v>
      </c>
      <c r="J3101" t="str">
        <f>VLOOKUP($C3101,'Raw-products'!$A$2:$H$1261,MATCH(J$1,'Raw-products'!$A$1:$H$1,0))</f>
        <v>XS</v>
      </c>
      <c r="K3101" t="str">
        <f>VLOOKUP($C3101,'Raw-products'!$A$2:$H$1261,MATCH(K$1,'Raw-products'!$A$1:$H$1,0))</f>
        <v>green</v>
      </c>
      <c r="L3101">
        <f>VLOOKUP($C3101,'Raw-products'!$A$2:$H$1261,MATCH(L$1,'Raw-products'!$A$1:$H$1,0))</f>
        <v>95</v>
      </c>
      <c r="M3101">
        <f>VLOOKUP($C3101,'Raw-products'!$A$2:$H$1261,MATCH(M$1,'Raw-products'!$A$1:$H$1,0))</f>
        <v>80</v>
      </c>
      <c r="N3101" s="5">
        <f t="shared" si="96"/>
        <v>7600</v>
      </c>
      <c r="O3101" cm="1">
        <f t="array" ref="O3101:R3101">_xlfn.XLOOKUP($B3101,'Raw -orders'!$A:$A,'Raw -orders'!$B:$E)</f>
        <v>398</v>
      </c>
      <c r="P3101">
        <v>20149</v>
      </c>
      <c r="Q3101" s="1">
        <v>44274</v>
      </c>
      <c r="R3101" s="1">
        <v>44294</v>
      </c>
      <c r="S3101" t="str" cm="1">
        <f t="array" ref="S3101:Z3101">_xlfn.XLOOKUP($O3101,'Raw - customers'!$A:$A,'Raw - customers'!$B:$I)</f>
        <v>Damiano Leyborne</v>
      </c>
      <c r="T3101" t="str">
        <v>Non-binary</v>
      </c>
      <c r="U3101">
        <v>50</v>
      </c>
      <c r="V3101" t="str">
        <v>6166 Durgan WayApt. 693</v>
      </c>
      <c r="W3101">
        <v>5497</v>
      </c>
      <c r="X3101" t="str">
        <v>Gabrielville</v>
      </c>
      <c r="Y3101" t="str">
        <v>Western Australia</v>
      </c>
      <c r="Z3101" t="str">
        <v>Australia</v>
      </c>
      <c r="AA3101">
        <v>3</v>
      </c>
      <c r="AB3101" s="3" t="str">
        <f t="shared" si="97"/>
        <v>10 to 20</v>
      </c>
      <c r="AM3101" s="6">
        <v>398</v>
      </c>
      <c r="AN3101" s="6" t="s">
        <v>1377</v>
      </c>
    </row>
    <row r="3102" spans="1:40" x14ac:dyDescent="0.25">
      <c r="A3102">
        <v>3100</v>
      </c>
      <c r="B3102">
        <v>624</v>
      </c>
      <c r="C3102">
        <v>590</v>
      </c>
      <c r="D3102">
        <v>100</v>
      </c>
      <c r="E3102">
        <v>2</v>
      </c>
      <c r="F3102">
        <v>200</v>
      </c>
      <c r="G3102">
        <v>1</v>
      </c>
      <c r="H3102" t="str">
        <f>VLOOKUP($C3102,'Raw-products'!$A$2:$H$1261,MATCH(H$1,'Raw-products'!$A$1:$H$1,0))</f>
        <v>Jacket</v>
      </c>
      <c r="I3102" t="str">
        <f>VLOOKUP($C3102,'Raw-products'!$A$2:$H$1261,MATCH(I$1,'Raw-products'!$A$1:$H$1,0))</f>
        <v>Bomber</v>
      </c>
      <c r="J3102" t="str">
        <f>VLOOKUP($C3102,'Raw-products'!$A$2:$H$1261,MATCH(J$1,'Raw-products'!$A$1:$H$1,0))</f>
        <v>XS</v>
      </c>
      <c r="K3102" t="str">
        <f>VLOOKUP($C3102,'Raw-products'!$A$2:$H$1261,MATCH(K$1,'Raw-products'!$A$1:$H$1,0))</f>
        <v>violet</v>
      </c>
      <c r="L3102">
        <f>VLOOKUP($C3102,'Raw-products'!$A$2:$H$1261,MATCH(L$1,'Raw-products'!$A$1:$H$1,0))</f>
        <v>90</v>
      </c>
      <c r="M3102">
        <f>VLOOKUP($C3102,'Raw-products'!$A$2:$H$1261,MATCH(M$1,'Raw-products'!$A$1:$H$1,0))</f>
        <v>75</v>
      </c>
      <c r="N3102" s="5">
        <f t="shared" si="96"/>
        <v>6750</v>
      </c>
      <c r="O3102" cm="1">
        <f t="array" ref="O3102:R3102">_xlfn.XLOOKUP($B3102,'Raw -orders'!$A:$A,'Raw -orders'!$B:$E)</f>
        <v>398</v>
      </c>
      <c r="P3102">
        <v>20149</v>
      </c>
      <c r="Q3102" s="1">
        <v>44274</v>
      </c>
      <c r="R3102" s="1">
        <v>44294</v>
      </c>
      <c r="S3102" t="str" cm="1">
        <f t="array" ref="S3102:Z3102">_xlfn.XLOOKUP($O3102,'Raw - customers'!$A:$A,'Raw - customers'!$B:$I)</f>
        <v>Damiano Leyborne</v>
      </c>
      <c r="T3102" t="str">
        <v>Non-binary</v>
      </c>
      <c r="U3102">
        <v>50</v>
      </c>
      <c r="V3102" t="str">
        <v>6166 Durgan WayApt. 693</v>
      </c>
      <c r="W3102">
        <v>5497</v>
      </c>
      <c r="X3102" t="str">
        <v>Gabrielville</v>
      </c>
      <c r="Y3102" t="str">
        <v>Western Australia</v>
      </c>
      <c r="Z3102" t="str">
        <v>Australia</v>
      </c>
      <c r="AA3102">
        <v>3</v>
      </c>
      <c r="AB3102" s="3" t="str">
        <f t="shared" si="97"/>
        <v>10 to 20</v>
      </c>
      <c r="AM3102" s="6">
        <v>398</v>
      </c>
      <c r="AN3102" s="6" t="s">
        <v>1377</v>
      </c>
    </row>
    <row r="3103" spans="1:40" x14ac:dyDescent="0.25">
      <c r="A3103">
        <v>3101</v>
      </c>
      <c r="B3103">
        <v>625</v>
      </c>
      <c r="C3103">
        <v>415</v>
      </c>
      <c r="D3103">
        <v>119</v>
      </c>
      <c r="E3103">
        <v>2</v>
      </c>
      <c r="F3103">
        <v>238</v>
      </c>
      <c r="G3103">
        <v>1</v>
      </c>
      <c r="H3103" t="str">
        <f>VLOOKUP($C3103,'Raw-products'!$A$2:$H$1261,MATCH(H$1,'Raw-products'!$A$1:$H$1,0))</f>
        <v>Shirt</v>
      </c>
      <c r="I3103" t="str">
        <f>VLOOKUP($C3103,'Raw-products'!$A$2:$H$1261,MATCH(I$1,'Raw-products'!$A$1:$H$1,0))</f>
        <v>Casual Slim Fit</v>
      </c>
      <c r="J3103" t="str">
        <f>VLOOKUP($C3103,'Raw-products'!$A$2:$H$1261,MATCH(J$1,'Raw-products'!$A$1:$H$1,0))</f>
        <v>XS</v>
      </c>
      <c r="K3103" t="str">
        <f>VLOOKUP($C3103,'Raw-products'!$A$2:$H$1261,MATCH(K$1,'Raw-products'!$A$1:$H$1,0))</f>
        <v>violet</v>
      </c>
      <c r="L3103">
        <f>VLOOKUP($C3103,'Raw-products'!$A$2:$H$1261,MATCH(L$1,'Raw-products'!$A$1:$H$1,0))</f>
        <v>113</v>
      </c>
      <c r="M3103">
        <f>VLOOKUP($C3103,'Raw-products'!$A$2:$H$1261,MATCH(M$1,'Raw-products'!$A$1:$H$1,0))</f>
        <v>55</v>
      </c>
      <c r="N3103" s="5">
        <f t="shared" si="96"/>
        <v>6215</v>
      </c>
      <c r="O3103" cm="1">
        <f t="array" ref="O3103:R3103">_xlfn.XLOOKUP($B3103,'Raw -orders'!$A:$A,'Raw -orders'!$B:$E)</f>
        <v>233</v>
      </c>
      <c r="P3103">
        <v>54080</v>
      </c>
      <c r="Q3103" s="1">
        <v>44394</v>
      </c>
      <c r="R3103" s="1">
        <v>44405</v>
      </c>
      <c r="S3103" t="str" cm="1">
        <f t="array" ref="S3103:Z3103">_xlfn.XLOOKUP($O3103,'Raw - customers'!$A:$A,'Raw - customers'!$B:$I)</f>
        <v>Beverlie Blance</v>
      </c>
      <c r="T3103" t="str">
        <v>Agender</v>
      </c>
      <c r="U3103">
        <v>33</v>
      </c>
      <c r="V3103" t="str">
        <v>1604 Olivia CrestApt. 164</v>
      </c>
      <c r="W3103">
        <v>8968</v>
      </c>
      <c r="X3103" t="str">
        <v>Casperfurt</v>
      </c>
      <c r="Y3103" t="str">
        <v>South Australia</v>
      </c>
      <c r="Z3103" t="str">
        <v>Australia</v>
      </c>
      <c r="AA3103">
        <v>7</v>
      </c>
      <c r="AB3103" s="3" t="str">
        <f t="shared" si="97"/>
        <v>10 to 20</v>
      </c>
      <c r="AM3103" s="6">
        <v>233</v>
      </c>
      <c r="AN3103" s="6" t="s">
        <v>1345</v>
      </c>
    </row>
    <row r="3104" spans="1:40" x14ac:dyDescent="0.25">
      <c r="A3104">
        <v>3102</v>
      </c>
      <c r="B3104">
        <v>625</v>
      </c>
      <c r="C3104">
        <v>138</v>
      </c>
      <c r="D3104">
        <v>92</v>
      </c>
      <c r="E3104">
        <v>2</v>
      </c>
      <c r="F3104">
        <v>184</v>
      </c>
      <c r="G3104">
        <v>1</v>
      </c>
      <c r="H3104" t="str">
        <f>VLOOKUP($C3104,'Raw-products'!$A$2:$H$1261,MATCH(H$1,'Raw-products'!$A$1:$H$1,0))</f>
        <v>Shirt</v>
      </c>
      <c r="I3104" t="str">
        <f>VLOOKUP($C3104,'Raw-products'!$A$2:$H$1261,MATCH(I$1,'Raw-products'!$A$1:$H$1,0))</f>
        <v>Denim</v>
      </c>
      <c r="J3104" t="str">
        <f>VLOOKUP($C3104,'Raw-products'!$A$2:$H$1261,MATCH(J$1,'Raw-products'!$A$1:$H$1,0))</f>
        <v>L</v>
      </c>
      <c r="K3104" t="str">
        <f>VLOOKUP($C3104,'Raw-products'!$A$2:$H$1261,MATCH(K$1,'Raw-products'!$A$1:$H$1,0))</f>
        <v>violet</v>
      </c>
      <c r="L3104">
        <f>VLOOKUP($C3104,'Raw-products'!$A$2:$H$1261,MATCH(L$1,'Raw-products'!$A$1:$H$1,0))</f>
        <v>115</v>
      </c>
      <c r="M3104">
        <f>VLOOKUP($C3104,'Raw-products'!$A$2:$H$1261,MATCH(M$1,'Raw-products'!$A$1:$H$1,0))</f>
        <v>78</v>
      </c>
      <c r="N3104" s="5">
        <f t="shared" si="96"/>
        <v>8970</v>
      </c>
      <c r="O3104" cm="1">
        <f t="array" ref="O3104:R3104">_xlfn.XLOOKUP($B3104,'Raw -orders'!$A:$A,'Raw -orders'!$B:$E)</f>
        <v>233</v>
      </c>
      <c r="P3104">
        <v>54080</v>
      </c>
      <c r="Q3104" s="1">
        <v>44394</v>
      </c>
      <c r="R3104" s="1">
        <v>44405</v>
      </c>
      <c r="S3104" t="str" cm="1">
        <f t="array" ref="S3104:Z3104">_xlfn.XLOOKUP($O3104,'Raw - customers'!$A:$A,'Raw - customers'!$B:$I)</f>
        <v>Beverlie Blance</v>
      </c>
      <c r="T3104" t="str">
        <v>Agender</v>
      </c>
      <c r="U3104">
        <v>33</v>
      </c>
      <c r="V3104" t="str">
        <v>1604 Olivia CrestApt. 164</v>
      </c>
      <c r="W3104">
        <v>8968</v>
      </c>
      <c r="X3104" t="str">
        <v>Casperfurt</v>
      </c>
      <c r="Y3104" t="str">
        <v>South Australia</v>
      </c>
      <c r="Z3104" t="str">
        <v>Australia</v>
      </c>
      <c r="AA3104">
        <v>7</v>
      </c>
      <c r="AB3104" s="3" t="str">
        <f t="shared" si="97"/>
        <v>10 to 20</v>
      </c>
      <c r="AM3104" s="6">
        <v>233</v>
      </c>
      <c r="AN3104" s="6" t="s">
        <v>1345</v>
      </c>
    </row>
    <row r="3105" spans="1:40" x14ac:dyDescent="0.25">
      <c r="A3105">
        <v>3103</v>
      </c>
      <c r="B3105">
        <v>625</v>
      </c>
      <c r="C3105">
        <v>311</v>
      </c>
      <c r="D3105">
        <v>105</v>
      </c>
      <c r="E3105">
        <v>2</v>
      </c>
      <c r="F3105">
        <v>210</v>
      </c>
      <c r="G3105">
        <v>1</v>
      </c>
      <c r="H3105" t="str">
        <f>VLOOKUP($C3105,'Raw-products'!$A$2:$H$1261,MATCH(H$1,'Raw-products'!$A$1:$H$1,0))</f>
        <v>Shirt</v>
      </c>
      <c r="I3105" t="str">
        <f>VLOOKUP($C3105,'Raw-products'!$A$2:$H$1261,MATCH(I$1,'Raw-products'!$A$1:$H$1,0))</f>
        <v>Cuban Collar</v>
      </c>
      <c r="J3105" t="str">
        <f>VLOOKUP($C3105,'Raw-products'!$A$2:$H$1261,MATCH(J$1,'Raw-products'!$A$1:$H$1,0))</f>
        <v>S</v>
      </c>
      <c r="K3105" t="str">
        <f>VLOOKUP($C3105,'Raw-products'!$A$2:$H$1261,MATCH(K$1,'Raw-products'!$A$1:$H$1,0))</f>
        <v>violet</v>
      </c>
      <c r="L3105">
        <f>VLOOKUP($C3105,'Raw-products'!$A$2:$H$1261,MATCH(L$1,'Raw-products'!$A$1:$H$1,0))</f>
        <v>93</v>
      </c>
      <c r="M3105">
        <f>VLOOKUP($C3105,'Raw-products'!$A$2:$H$1261,MATCH(M$1,'Raw-products'!$A$1:$H$1,0))</f>
        <v>43</v>
      </c>
      <c r="N3105" s="5">
        <f t="shared" si="96"/>
        <v>3999</v>
      </c>
      <c r="O3105" cm="1">
        <f t="array" ref="O3105:R3105">_xlfn.XLOOKUP($B3105,'Raw -orders'!$A:$A,'Raw -orders'!$B:$E)</f>
        <v>233</v>
      </c>
      <c r="P3105">
        <v>54080</v>
      </c>
      <c r="Q3105" s="1">
        <v>44394</v>
      </c>
      <c r="R3105" s="1">
        <v>44405</v>
      </c>
      <c r="S3105" t="str" cm="1">
        <f t="array" ref="S3105:Z3105">_xlfn.XLOOKUP($O3105,'Raw - customers'!$A:$A,'Raw - customers'!$B:$I)</f>
        <v>Beverlie Blance</v>
      </c>
      <c r="T3105" t="str">
        <v>Agender</v>
      </c>
      <c r="U3105">
        <v>33</v>
      </c>
      <c r="V3105" t="str">
        <v>1604 Olivia CrestApt. 164</v>
      </c>
      <c r="W3105">
        <v>8968</v>
      </c>
      <c r="X3105" t="str">
        <v>Casperfurt</v>
      </c>
      <c r="Y3105" t="str">
        <v>South Australia</v>
      </c>
      <c r="Z3105" t="str">
        <v>Australia</v>
      </c>
      <c r="AA3105">
        <v>7</v>
      </c>
      <c r="AB3105" s="3" t="str">
        <f t="shared" si="97"/>
        <v>10 to 20</v>
      </c>
      <c r="AM3105" s="6">
        <v>233</v>
      </c>
      <c r="AN3105" s="6" t="s">
        <v>1345</v>
      </c>
    </row>
    <row r="3106" spans="1:40" x14ac:dyDescent="0.25">
      <c r="A3106">
        <v>3104</v>
      </c>
      <c r="B3106">
        <v>626</v>
      </c>
      <c r="C3106">
        <v>493</v>
      </c>
      <c r="D3106">
        <v>102</v>
      </c>
      <c r="E3106">
        <v>3</v>
      </c>
      <c r="F3106">
        <v>306</v>
      </c>
      <c r="G3106">
        <v>1</v>
      </c>
      <c r="H3106" t="str">
        <f>VLOOKUP($C3106,'Raw-products'!$A$2:$H$1261,MATCH(H$1,'Raw-products'!$A$1:$H$1,0))</f>
        <v>Jacket</v>
      </c>
      <c r="I3106" t="str">
        <f>VLOOKUP($C3106,'Raw-products'!$A$2:$H$1261,MATCH(I$1,'Raw-products'!$A$1:$H$1,0))</f>
        <v>Windbreaker</v>
      </c>
      <c r="J3106" t="str">
        <f>VLOOKUP($C3106,'Raw-products'!$A$2:$H$1261,MATCH(J$1,'Raw-products'!$A$1:$H$1,0))</f>
        <v>L</v>
      </c>
      <c r="K3106" t="str">
        <f>VLOOKUP($C3106,'Raw-products'!$A$2:$H$1261,MATCH(K$1,'Raw-products'!$A$1:$H$1,0))</f>
        <v>red</v>
      </c>
      <c r="L3106">
        <f>VLOOKUP($C3106,'Raw-products'!$A$2:$H$1261,MATCH(L$1,'Raw-products'!$A$1:$H$1,0))</f>
        <v>109</v>
      </c>
      <c r="M3106">
        <f>VLOOKUP($C3106,'Raw-products'!$A$2:$H$1261,MATCH(M$1,'Raw-products'!$A$1:$H$1,0))</f>
        <v>40</v>
      </c>
      <c r="N3106" s="5">
        <f t="shared" si="96"/>
        <v>4360</v>
      </c>
      <c r="O3106" cm="1">
        <f t="array" ref="O3106:R3106">_xlfn.XLOOKUP($B3106,'Raw -orders'!$A:$A,'Raw -orders'!$B:$E)</f>
        <v>348</v>
      </c>
      <c r="P3106">
        <v>10193</v>
      </c>
      <c r="Q3106" s="1">
        <v>44469</v>
      </c>
      <c r="R3106" s="1">
        <v>44486</v>
      </c>
      <c r="S3106" t="str" cm="1">
        <f t="array" ref="S3106:Z3106">_xlfn.XLOOKUP($O3106,'Raw - customers'!$A:$A,'Raw - customers'!$B:$I)</f>
        <v>Thorny Nornable</v>
      </c>
      <c r="T3106" t="str">
        <v>Genderqueer</v>
      </c>
      <c r="U3106">
        <v>76</v>
      </c>
      <c r="V3106" t="str">
        <v>4070 Nathan CircuitSuite 296</v>
      </c>
      <c r="W3106">
        <v>1840</v>
      </c>
      <c r="X3106" t="str">
        <v>Rubyfort</v>
      </c>
      <c r="Y3106" t="str">
        <v>Tasmania</v>
      </c>
      <c r="Z3106" t="str">
        <v>Australia</v>
      </c>
      <c r="AA3106">
        <v>9</v>
      </c>
      <c r="AB3106" s="3" t="str">
        <f t="shared" si="97"/>
        <v>10 to 20</v>
      </c>
      <c r="AM3106" s="6">
        <v>348</v>
      </c>
      <c r="AN3106" s="6" t="s">
        <v>1414</v>
      </c>
    </row>
    <row r="3107" spans="1:40" x14ac:dyDescent="0.25">
      <c r="A3107">
        <v>3105</v>
      </c>
      <c r="B3107">
        <v>626</v>
      </c>
      <c r="C3107">
        <v>934</v>
      </c>
      <c r="D3107">
        <v>96</v>
      </c>
      <c r="E3107">
        <v>3</v>
      </c>
      <c r="F3107">
        <v>288</v>
      </c>
      <c r="G3107">
        <v>1</v>
      </c>
      <c r="H3107" t="str">
        <f>VLOOKUP($C3107,'Raw-products'!$A$2:$H$1261,MATCH(H$1,'Raw-products'!$A$1:$H$1,0))</f>
        <v>Trousers</v>
      </c>
      <c r="I3107" t="str">
        <f>VLOOKUP($C3107,'Raw-products'!$A$2:$H$1261,MATCH(I$1,'Raw-products'!$A$1:$H$1,0))</f>
        <v>Drawstring</v>
      </c>
      <c r="J3107" t="str">
        <f>VLOOKUP($C3107,'Raw-products'!$A$2:$H$1261,MATCH(J$1,'Raw-products'!$A$1:$H$1,0))</f>
        <v>XL</v>
      </c>
      <c r="K3107" t="str">
        <f>VLOOKUP($C3107,'Raw-products'!$A$2:$H$1261,MATCH(K$1,'Raw-products'!$A$1:$H$1,0))</f>
        <v>blue</v>
      </c>
      <c r="L3107">
        <f>VLOOKUP($C3107,'Raw-products'!$A$2:$H$1261,MATCH(L$1,'Raw-products'!$A$1:$H$1,0))</f>
        <v>104</v>
      </c>
      <c r="M3107">
        <f>VLOOKUP($C3107,'Raw-products'!$A$2:$H$1261,MATCH(M$1,'Raw-products'!$A$1:$H$1,0))</f>
        <v>60</v>
      </c>
      <c r="N3107" s="5">
        <f t="shared" si="96"/>
        <v>6240</v>
      </c>
      <c r="O3107" cm="1">
        <f t="array" ref="O3107:R3107">_xlfn.XLOOKUP($B3107,'Raw -orders'!$A:$A,'Raw -orders'!$B:$E)</f>
        <v>348</v>
      </c>
      <c r="P3107">
        <v>10193</v>
      </c>
      <c r="Q3107" s="1">
        <v>44469</v>
      </c>
      <c r="R3107" s="1">
        <v>44486</v>
      </c>
      <c r="S3107" t="str" cm="1">
        <f t="array" ref="S3107:Z3107">_xlfn.XLOOKUP($O3107,'Raw - customers'!$A:$A,'Raw - customers'!$B:$I)</f>
        <v>Thorny Nornable</v>
      </c>
      <c r="T3107" t="str">
        <v>Genderqueer</v>
      </c>
      <c r="U3107">
        <v>76</v>
      </c>
      <c r="V3107" t="str">
        <v>4070 Nathan CircuitSuite 296</v>
      </c>
      <c r="W3107">
        <v>1840</v>
      </c>
      <c r="X3107" t="str">
        <v>Rubyfort</v>
      </c>
      <c r="Y3107" t="str">
        <v>Tasmania</v>
      </c>
      <c r="Z3107" t="str">
        <v>Australia</v>
      </c>
      <c r="AA3107">
        <v>9</v>
      </c>
      <c r="AB3107" s="3" t="str">
        <f t="shared" si="97"/>
        <v>10 to 20</v>
      </c>
      <c r="AM3107" s="6">
        <v>348</v>
      </c>
      <c r="AN3107" s="6" t="s">
        <v>1414</v>
      </c>
    </row>
    <row r="3108" spans="1:40" x14ac:dyDescent="0.25">
      <c r="A3108">
        <v>3106</v>
      </c>
      <c r="B3108">
        <v>626</v>
      </c>
      <c r="C3108">
        <v>1040</v>
      </c>
      <c r="D3108">
        <v>90</v>
      </c>
      <c r="E3108">
        <v>1</v>
      </c>
      <c r="F3108">
        <v>90</v>
      </c>
      <c r="G3108">
        <v>1</v>
      </c>
      <c r="H3108" t="str">
        <f>VLOOKUP($C3108,'Raw-products'!$A$2:$H$1261,MATCH(H$1,'Raw-products'!$A$1:$H$1,0))</f>
        <v>Trousers</v>
      </c>
      <c r="I3108" t="str">
        <f>VLOOKUP($C3108,'Raw-products'!$A$2:$H$1261,MATCH(I$1,'Raw-products'!$A$1:$H$1,0))</f>
        <v>Relaxed Leg</v>
      </c>
      <c r="J3108" t="str">
        <f>VLOOKUP($C3108,'Raw-products'!$A$2:$H$1261,MATCH(J$1,'Raw-products'!$A$1:$H$1,0))</f>
        <v>XS</v>
      </c>
      <c r="K3108" t="str">
        <f>VLOOKUP($C3108,'Raw-products'!$A$2:$H$1261,MATCH(K$1,'Raw-products'!$A$1:$H$1,0))</f>
        <v>indigo</v>
      </c>
      <c r="L3108">
        <f>VLOOKUP($C3108,'Raw-products'!$A$2:$H$1261,MATCH(L$1,'Raw-products'!$A$1:$H$1,0))</f>
        <v>95</v>
      </c>
      <c r="M3108">
        <f>VLOOKUP($C3108,'Raw-products'!$A$2:$H$1261,MATCH(M$1,'Raw-products'!$A$1:$H$1,0))</f>
        <v>60</v>
      </c>
      <c r="N3108" s="5">
        <f t="shared" si="96"/>
        <v>5700</v>
      </c>
      <c r="O3108" cm="1">
        <f t="array" ref="O3108:R3108">_xlfn.XLOOKUP($B3108,'Raw -orders'!$A:$A,'Raw -orders'!$B:$E)</f>
        <v>348</v>
      </c>
      <c r="P3108">
        <v>10193</v>
      </c>
      <c r="Q3108" s="1">
        <v>44469</v>
      </c>
      <c r="R3108" s="1">
        <v>44486</v>
      </c>
      <c r="S3108" t="str" cm="1">
        <f t="array" ref="S3108:Z3108">_xlfn.XLOOKUP($O3108,'Raw - customers'!$A:$A,'Raw - customers'!$B:$I)</f>
        <v>Thorny Nornable</v>
      </c>
      <c r="T3108" t="str">
        <v>Genderqueer</v>
      </c>
      <c r="U3108">
        <v>76</v>
      </c>
      <c r="V3108" t="str">
        <v>4070 Nathan CircuitSuite 296</v>
      </c>
      <c r="W3108">
        <v>1840</v>
      </c>
      <c r="X3108" t="str">
        <v>Rubyfort</v>
      </c>
      <c r="Y3108" t="str">
        <v>Tasmania</v>
      </c>
      <c r="Z3108" t="str">
        <v>Australia</v>
      </c>
      <c r="AA3108">
        <v>9</v>
      </c>
      <c r="AB3108" s="3" t="str">
        <f t="shared" si="97"/>
        <v>10 to 20</v>
      </c>
      <c r="AM3108" s="6">
        <v>348</v>
      </c>
      <c r="AN3108" s="6" t="s">
        <v>1414</v>
      </c>
    </row>
    <row r="3109" spans="1:40" x14ac:dyDescent="0.25">
      <c r="A3109">
        <v>3107</v>
      </c>
      <c r="B3109">
        <v>627</v>
      </c>
      <c r="C3109">
        <v>94</v>
      </c>
      <c r="D3109">
        <v>118</v>
      </c>
      <c r="E3109">
        <v>1</v>
      </c>
      <c r="F3109">
        <v>118</v>
      </c>
      <c r="G3109">
        <v>1</v>
      </c>
      <c r="H3109" t="str">
        <f>VLOOKUP($C3109,'Raw-products'!$A$2:$H$1261,MATCH(H$1,'Raw-products'!$A$1:$H$1,0))</f>
        <v>Shirt</v>
      </c>
      <c r="I3109" t="str">
        <f>VLOOKUP($C3109,'Raw-products'!$A$2:$H$1261,MATCH(I$1,'Raw-products'!$A$1:$H$1,0))</f>
        <v>Flannel</v>
      </c>
      <c r="J3109" t="str">
        <f>VLOOKUP($C3109,'Raw-products'!$A$2:$H$1261,MATCH(J$1,'Raw-products'!$A$1:$H$1,0))</f>
        <v>XL</v>
      </c>
      <c r="K3109" t="str">
        <f>VLOOKUP($C3109,'Raw-products'!$A$2:$H$1261,MATCH(K$1,'Raw-products'!$A$1:$H$1,0))</f>
        <v>blue</v>
      </c>
      <c r="L3109">
        <f>VLOOKUP($C3109,'Raw-products'!$A$2:$H$1261,MATCH(L$1,'Raw-products'!$A$1:$H$1,0))</f>
        <v>96</v>
      </c>
      <c r="M3109">
        <f>VLOOKUP($C3109,'Raw-products'!$A$2:$H$1261,MATCH(M$1,'Raw-products'!$A$1:$H$1,0))</f>
        <v>61</v>
      </c>
      <c r="N3109" s="5">
        <f t="shared" si="96"/>
        <v>5856</v>
      </c>
      <c r="O3109" cm="1">
        <f t="array" ref="O3109:R3109">_xlfn.XLOOKUP($B3109,'Raw -orders'!$A:$A,'Raw -orders'!$B:$E)</f>
        <v>680</v>
      </c>
      <c r="P3109">
        <v>19664</v>
      </c>
      <c r="Q3109" s="1">
        <v>44289</v>
      </c>
      <c r="R3109" s="1">
        <v>44294</v>
      </c>
      <c r="S3109" t="str" cm="1">
        <f t="array" ref="S3109:Z3109">_xlfn.XLOOKUP($O3109,'Raw - customers'!$A:$A,'Raw - customers'!$B:$I)</f>
        <v>Camellia Heatherington</v>
      </c>
      <c r="T3109" t="str">
        <v>Bigender</v>
      </c>
      <c r="U3109">
        <v>78</v>
      </c>
      <c r="V3109" t="str">
        <v>5530 Ashton GroveSuite 128</v>
      </c>
      <c r="W3109">
        <v>7905</v>
      </c>
      <c r="X3109" t="str">
        <v>Taylorfurt</v>
      </c>
      <c r="Y3109" t="str">
        <v>New South Wales</v>
      </c>
      <c r="Z3109" t="str">
        <v>Australia</v>
      </c>
      <c r="AA3109">
        <v>4</v>
      </c>
      <c r="AB3109" s="3" t="str">
        <f t="shared" si="97"/>
        <v>0 to 10</v>
      </c>
      <c r="AM3109" s="6">
        <v>680</v>
      </c>
      <c r="AN3109" s="6" t="s">
        <v>1362</v>
      </c>
    </row>
    <row r="3110" spans="1:40" x14ac:dyDescent="0.25">
      <c r="A3110">
        <v>3108</v>
      </c>
      <c r="B3110">
        <v>627</v>
      </c>
      <c r="C3110">
        <v>1074</v>
      </c>
      <c r="D3110">
        <v>93</v>
      </c>
      <c r="E3110">
        <v>2</v>
      </c>
      <c r="F3110">
        <v>186</v>
      </c>
      <c r="G3110">
        <v>1</v>
      </c>
      <c r="H3110" t="str">
        <f>VLOOKUP($C3110,'Raw-products'!$A$2:$H$1261,MATCH(H$1,'Raw-products'!$A$1:$H$1,0))</f>
        <v>Trousers</v>
      </c>
      <c r="I3110" t="str">
        <f>VLOOKUP($C3110,'Raw-products'!$A$2:$H$1261,MATCH(I$1,'Raw-products'!$A$1:$H$1,0))</f>
        <v>Joggers</v>
      </c>
      <c r="J3110" t="str">
        <f>VLOOKUP($C3110,'Raw-products'!$A$2:$H$1261,MATCH(J$1,'Raw-products'!$A$1:$H$1,0))</f>
        <v>XL</v>
      </c>
      <c r="K3110" t="str">
        <f>VLOOKUP($C3110,'Raw-products'!$A$2:$H$1261,MATCH(K$1,'Raw-products'!$A$1:$H$1,0))</f>
        <v>blue</v>
      </c>
      <c r="L3110">
        <f>VLOOKUP($C3110,'Raw-products'!$A$2:$H$1261,MATCH(L$1,'Raw-products'!$A$1:$H$1,0))</f>
        <v>94</v>
      </c>
      <c r="M3110">
        <f>VLOOKUP($C3110,'Raw-products'!$A$2:$H$1261,MATCH(M$1,'Raw-products'!$A$1:$H$1,0))</f>
        <v>52</v>
      </c>
      <c r="N3110" s="5">
        <f t="shared" si="96"/>
        <v>4888</v>
      </c>
      <c r="O3110" cm="1">
        <f t="array" ref="O3110:R3110">_xlfn.XLOOKUP($B3110,'Raw -orders'!$A:$A,'Raw -orders'!$B:$E)</f>
        <v>680</v>
      </c>
      <c r="P3110">
        <v>19664</v>
      </c>
      <c r="Q3110" s="1">
        <v>44289</v>
      </c>
      <c r="R3110" s="1">
        <v>44294</v>
      </c>
      <c r="S3110" t="str" cm="1">
        <f t="array" ref="S3110:Z3110">_xlfn.XLOOKUP($O3110,'Raw - customers'!$A:$A,'Raw - customers'!$B:$I)</f>
        <v>Camellia Heatherington</v>
      </c>
      <c r="T3110" t="str">
        <v>Bigender</v>
      </c>
      <c r="U3110">
        <v>78</v>
      </c>
      <c r="V3110" t="str">
        <v>5530 Ashton GroveSuite 128</v>
      </c>
      <c r="W3110">
        <v>7905</v>
      </c>
      <c r="X3110" t="str">
        <v>Taylorfurt</v>
      </c>
      <c r="Y3110" t="str">
        <v>New South Wales</v>
      </c>
      <c r="Z3110" t="str">
        <v>Australia</v>
      </c>
      <c r="AA3110">
        <v>4</v>
      </c>
      <c r="AB3110" s="3" t="str">
        <f t="shared" si="97"/>
        <v>0 to 10</v>
      </c>
      <c r="AM3110" s="6">
        <v>680</v>
      </c>
      <c r="AN3110" s="6" t="s">
        <v>1362</v>
      </c>
    </row>
    <row r="3111" spans="1:40" x14ac:dyDescent="0.25">
      <c r="A3111">
        <v>3109</v>
      </c>
      <c r="B3111">
        <v>628</v>
      </c>
      <c r="C3111">
        <v>311</v>
      </c>
      <c r="D3111">
        <v>105</v>
      </c>
      <c r="E3111">
        <v>2</v>
      </c>
      <c r="F3111">
        <v>210</v>
      </c>
      <c r="G3111">
        <v>1</v>
      </c>
      <c r="H3111" t="str">
        <f>VLOOKUP($C3111,'Raw-products'!$A$2:$H$1261,MATCH(H$1,'Raw-products'!$A$1:$H$1,0))</f>
        <v>Shirt</v>
      </c>
      <c r="I3111" t="str">
        <f>VLOOKUP($C3111,'Raw-products'!$A$2:$H$1261,MATCH(I$1,'Raw-products'!$A$1:$H$1,0))</f>
        <v>Cuban Collar</v>
      </c>
      <c r="J3111" t="str">
        <f>VLOOKUP($C3111,'Raw-products'!$A$2:$H$1261,MATCH(J$1,'Raw-products'!$A$1:$H$1,0))</f>
        <v>S</v>
      </c>
      <c r="K3111" t="str">
        <f>VLOOKUP($C3111,'Raw-products'!$A$2:$H$1261,MATCH(K$1,'Raw-products'!$A$1:$H$1,0))</f>
        <v>violet</v>
      </c>
      <c r="L3111">
        <f>VLOOKUP($C3111,'Raw-products'!$A$2:$H$1261,MATCH(L$1,'Raw-products'!$A$1:$H$1,0))</f>
        <v>93</v>
      </c>
      <c r="M3111">
        <f>VLOOKUP($C3111,'Raw-products'!$A$2:$H$1261,MATCH(M$1,'Raw-products'!$A$1:$H$1,0))</f>
        <v>43</v>
      </c>
      <c r="N3111" s="5">
        <f t="shared" si="96"/>
        <v>3999</v>
      </c>
      <c r="O3111" cm="1">
        <f t="array" ref="O3111:R3111">_xlfn.XLOOKUP($B3111,'Raw -orders'!$A:$A,'Raw -orders'!$B:$E)</f>
        <v>534</v>
      </c>
      <c r="P3111">
        <v>20973</v>
      </c>
      <c r="Q3111" s="1">
        <v>44447</v>
      </c>
      <c r="R3111" s="1">
        <v>44467</v>
      </c>
      <c r="S3111" t="str" cm="1">
        <f t="array" ref="S3111:Z3111">_xlfn.XLOOKUP($O3111,'Raw - customers'!$A:$A,'Raw - customers'!$B:$I)</f>
        <v>Fanchette Polak</v>
      </c>
      <c r="T3111" t="str">
        <v>Female</v>
      </c>
      <c r="U3111">
        <v>54</v>
      </c>
      <c r="V3111" t="str">
        <v>1936 Mccullough RidgeApt. 438</v>
      </c>
      <c r="W3111">
        <v>9919</v>
      </c>
      <c r="X3111" t="str">
        <v>Andersonburgh</v>
      </c>
      <c r="Y3111" t="str">
        <v>Tasmania</v>
      </c>
      <c r="Z3111" t="str">
        <v>Australia</v>
      </c>
      <c r="AA3111">
        <v>9</v>
      </c>
      <c r="AB3111" s="3" t="str">
        <f t="shared" si="97"/>
        <v>10 to 20</v>
      </c>
      <c r="AM3111" s="6">
        <v>534</v>
      </c>
      <c r="AN3111" s="6" t="s">
        <v>1414</v>
      </c>
    </row>
    <row r="3112" spans="1:40" x14ac:dyDescent="0.25">
      <c r="A3112">
        <v>3110</v>
      </c>
      <c r="B3112">
        <v>628</v>
      </c>
      <c r="C3112">
        <v>579</v>
      </c>
      <c r="D3112">
        <v>100</v>
      </c>
      <c r="E3112">
        <v>3</v>
      </c>
      <c r="F3112">
        <v>300</v>
      </c>
      <c r="G3112">
        <v>1</v>
      </c>
      <c r="H3112" t="str">
        <f>VLOOKUP($C3112,'Raw-products'!$A$2:$H$1261,MATCH(H$1,'Raw-products'!$A$1:$H$1,0))</f>
        <v>Jacket</v>
      </c>
      <c r="I3112" t="str">
        <f>VLOOKUP($C3112,'Raw-products'!$A$2:$H$1261,MATCH(I$1,'Raw-products'!$A$1:$H$1,0))</f>
        <v>Bomber</v>
      </c>
      <c r="J3112" t="str">
        <f>VLOOKUP($C3112,'Raw-products'!$A$2:$H$1261,MATCH(J$1,'Raw-products'!$A$1:$H$1,0))</f>
        <v>XL</v>
      </c>
      <c r="K3112" t="str">
        <f>VLOOKUP($C3112,'Raw-products'!$A$2:$H$1261,MATCH(K$1,'Raw-products'!$A$1:$H$1,0))</f>
        <v>green</v>
      </c>
      <c r="L3112">
        <f>VLOOKUP($C3112,'Raw-products'!$A$2:$H$1261,MATCH(L$1,'Raw-products'!$A$1:$H$1,0))</f>
        <v>90</v>
      </c>
      <c r="M3112">
        <f>VLOOKUP($C3112,'Raw-products'!$A$2:$H$1261,MATCH(M$1,'Raw-products'!$A$1:$H$1,0))</f>
        <v>79</v>
      </c>
      <c r="N3112" s="5">
        <f t="shared" si="96"/>
        <v>7110</v>
      </c>
      <c r="O3112" cm="1">
        <f t="array" ref="O3112:R3112">_xlfn.XLOOKUP($B3112,'Raw -orders'!$A:$A,'Raw -orders'!$B:$E)</f>
        <v>534</v>
      </c>
      <c r="P3112">
        <v>20973</v>
      </c>
      <c r="Q3112" s="1">
        <v>44447</v>
      </c>
      <c r="R3112" s="1">
        <v>44467</v>
      </c>
      <c r="S3112" t="str" cm="1">
        <f t="array" ref="S3112:Z3112">_xlfn.XLOOKUP($O3112,'Raw - customers'!$A:$A,'Raw - customers'!$B:$I)</f>
        <v>Fanchette Polak</v>
      </c>
      <c r="T3112" t="str">
        <v>Female</v>
      </c>
      <c r="U3112">
        <v>54</v>
      </c>
      <c r="V3112" t="str">
        <v>1936 Mccullough RidgeApt. 438</v>
      </c>
      <c r="W3112">
        <v>9919</v>
      </c>
      <c r="X3112" t="str">
        <v>Andersonburgh</v>
      </c>
      <c r="Y3112" t="str">
        <v>Tasmania</v>
      </c>
      <c r="Z3112" t="str">
        <v>Australia</v>
      </c>
      <c r="AA3112">
        <v>9</v>
      </c>
      <c r="AB3112" s="3" t="str">
        <f t="shared" si="97"/>
        <v>10 to 20</v>
      </c>
      <c r="AM3112" s="6">
        <v>534</v>
      </c>
      <c r="AN3112" s="6" t="s">
        <v>1414</v>
      </c>
    </row>
    <row r="3113" spans="1:40" x14ac:dyDescent="0.25">
      <c r="A3113">
        <v>3111</v>
      </c>
      <c r="B3113">
        <v>628</v>
      </c>
      <c r="C3113">
        <v>494</v>
      </c>
      <c r="D3113">
        <v>102</v>
      </c>
      <c r="E3113">
        <v>2</v>
      </c>
      <c r="F3113">
        <v>204</v>
      </c>
      <c r="G3113">
        <v>1</v>
      </c>
      <c r="H3113" t="str">
        <f>VLOOKUP($C3113,'Raw-products'!$A$2:$H$1261,MATCH(H$1,'Raw-products'!$A$1:$H$1,0))</f>
        <v>Jacket</v>
      </c>
      <c r="I3113" t="str">
        <f>VLOOKUP($C3113,'Raw-products'!$A$2:$H$1261,MATCH(I$1,'Raw-products'!$A$1:$H$1,0))</f>
        <v>Windbreaker</v>
      </c>
      <c r="J3113" t="str">
        <f>VLOOKUP($C3113,'Raw-products'!$A$2:$H$1261,MATCH(J$1,'Raw-products'!$A$1:$H$1,0))</f>
        <v>XL</v>
      </c>
      <c r="K3113" t="str">
        <f>VLOOKUP($C3113,'Raw-products'!$A$2:$H$1261,MATCH(K$1,'Raw-products'!$A$1:$H$1,0))</f>
        <v>red</v>
      </c>
      <c r="L3113">
        <f>VLOOKUP($C3113,'Raw-products'!$A$2:$H$1261,MATCH(L$1,'Raw-products'!$A$1:$H$1,0))</f>
        <v>109</v>
      </c>
      <c r="M3113">
        <f>VLOOKUP($C3113,'Raw-products'!$A$2:$H$1261,MATCH(M$1,'Raw-products'!$A$1:$H$1,0))</f>
        <v>48</v>
      </c>
      <c r="N3113" s="5">
        <f t="shared" si="96"/>
        <v>5232</v>
      </c>
      <c r="O3113" cm="1">
        <f t="array" ref="O3113:R3113">_xlfn.XLOOKUP($B3113,'Raw -orders'!$A:$A,'Raw -orders'!$B:$E)</f>
        <v>534</v>
      </c>
      <c r="P3113">
        <v>20973</v>
      </c>
      <c r="Q3113" s="1">
        <v>44447</v>
      </c>
      <c r="R3113" s="1">
        <v>44467</v>
      </c>
      <c r="S3113" t="str" cm="1">
        <f t="array" ref="S3113:Z3113">_xlfn.XLOOKUP($O3113,'Raw - customers'!$A:$A,'Raw - customers'!$B:$I)</f>
        <v>Fanchette Polak</v>
      </c>
      <c r="T3113" t="str">
        <v>Female</v>
      </c>
      <c r="U3113">
        <v>54</v>
      </c>
      <c r="V3113" t="str">
        <v>1936 Mccullough RidgeApt. 438</v>
      </c>
      <c r="W3113">
        <v>9919</v>
      </c>
      <c r="X3113" t="str">
        <v>Andersonburgh</v>
      </c>
      <c r="Y3113" t="str">
        <v>Tasmania</v>
      </c>
      <c r="Z3113" t="str">
        <v>Australia</v>
      </c>
      <c r="AA3113">
        <v>9</v>
      </c>
      <c r="AB3113" s="3" t="str">
        <f t="shared" si="97"/>
        <v>10 to 20</v>
      </c>
      <c r="AM3113" s="6">
        <v>534</v>
      </c>
      <c r="AN3113" s="6" t="s">
        <v>1414</v>
      </c>
    </row>
    <row r="3114" spans="1:40" x14ac:dyDescent="0.25">
      <c r="A3114">
        <v>3112</v>
      </c>
      <c r="B3114">
        <v>628</v>
      </c>
      <c r="C3114">
        <v>675</v>
      </c>
      <c r="D3114">
        <v>113</v>
      </c>
      <c r="E3114">
        <v>1</v>
      </c>
      <c r="F3114">
        <v>113</v>
      </c>
      <c r="G3114">
        <v>1</v>
      </c>
      <c r="H3114" t="str">
        <f>VLOOKUP($C3114,'Raw-products'!$A$2:$H$1261,MATCH(H$1,'Raw-products'!$A$1:$H$1,0))</f>
        <v>Jacket</v>
      </c>
      <c r="I3114" t="str">
        <f>VLOOKUP($C3114,'Raw-products'!$A$2:$H$1261,MATCH(I$1,'Raw-products'!$A$1:$H$1,0))</f>
        <v>Parka</v>
      </c>
      <c r="J3114" t="str">
        <f>VLOOKUP($C3114,'Raw-products'!$A$2:$H$1261,MATCH(J$1,'Raw-products'!$A$1:$H$1,0))</f>
        <v>XS</v>
      </c>
      <c r="K3114" t="str">
        <f>VLOOKUP($C3114,'Raw-products'!$A$2:$H$1261,MATCH(K$1,'Raw-products'!$A$1:$H$1,0))</f>
        <v>yellow</v>
      </c>
      <c r="L3114">
        <f>VLOOKUP($C3114,'Raw-products'!$A$2:$H$1261,MATCH(L$1,'Raw-products'!$A$1:$H$1,0))</f>
        <v>119</v>
      </c>
      <c r="M3114">
        <f>VLOOKUP($C3114,'Raw-products'!$A$2:$H$1261,MATCH(M$1,'Raw-products'!$A$1:$H$1,0))</f>
        <v>63</v>
      </c>
      <c r="N3114" s="5">
        <f t="shared" si="96"/>
        <v>7497</v>
      </c>
      <c r="O3114" cm="1">
        <f t="array" ref="O3114:R3114">_xlfn.XLOOKUP($B3114,'Raw -orders'!$A:$A,'Raw -orders'!$B:$E)</f>
        <v>534</v>
      </c>
      <c r="P3114">
        <v>20973</v>
      </c>
      <c r="Q3114" s="1">
        <v>44447</v>
      </c>
      <c r="R3114" s="1">
        <v>44467</v>
      </c>
      <c r="S3114" t="str" cm="1">
        <f t="array" ref="S3114:Z3114">_xlfn.XLOOKUP($O3114,'Raw - customers'!$A:$A,'Raw - customers'!$B:$I)</f>
        <v>Fanchette Polak</v>
      </c>
      <c r="T3114" t="str">
        <v>Female</v>
      </c>
      <c r="U3114">
        <v>54</v>
      </c>
      <c r="V3114" t="str">
        <v>1936 Mccullough RidgeApt. 438</v>
      </c>
      <c r="W3114">
        <v>9919</v>
      </c>
      <c r="X3114" t="str">
        <v>Andersonburgh</v>
      </c>
      <c r="Y3114" t="str">
        <v>Tasmania</v>
      </c>
      <c r="Z3114" t="str">
        <v>Australia</v>
      </c>
      <c r="AA3114">
        <v>9</v>
      </c>
      <c r="AB3114" s="3" t="str">
        <f t="shared" si="97"/>
        <v>10 to 20</v>
      </c>
      <c r="AM3114" s="6">
        <v>534</v>
      </c>
      <c r="AN3114" s="6" t="s">
        <v>1414</v>
      </c>
    </row>
    <row r="3115" spans="1:40" x14ac:dyDescent="0.25">
      <c r="A3115">
        <v>3113</v>
      </c>
      <c r="B3115">
        <v>628</v>
      </c>
      <c r="C3115">
        <v>626</v>
      </c>
      <c r="D3115">
        <v>112</v>
      </c>
      <c r="E3115">
        <v>1</v>
      </c>
      <c r="F3115">
        <v>112</v>
      </c>
      <c r="G3115">
        <v>1</v>
      </c>
      <c r="H3115" t="str">
        <f>VLOOKUP($C3115,'Raw-products'!$A$2:$H$1261,MATCH(H$1,'Raw-products'!$A$1:$H$1,0))</f>
        <v>Jacket</v>
      </c>
      <c r="I3115" t="str">
        <f>VLOOKUP($C3115,'Raw-products'!$A$2:$H$1261,MATCH(I$1,'Raw-products'!$A$1:$H$1,0))</f>
        <v>Cardigan</v>
      </c>
      <c r="J3115" t="str">
        <f>VLOOKUP($C3115,'Raw-products'!$A$2:$H$1261,MATCH(J$1,'Raw-products'!$A$1:$H$1,0))</f>
        <v>S</v>
      </c>
      <c r="K3115" t="str">
        <f>VLOOKUP($C3115,'Raw-products'!$A$2:$H$1261,MATCH(K$1,'Raw-products'!$A$1:$H$1,0))</f>
        <v>violet</v>
      </c>
      <c r="L3115">
        <f>VLOOKUP($C3115,'Raw-products'!$A$2:$H$1261,MATCH(L$1,'Raw-products'!$A$1:$H$1,0))</f>
        <v>118</v>
      </c>
      <c r="M3115">
        <f>VLOOKUP($C3115,'Raw-products'!$A$2:$H$1261,MATCH(M$1,'Raw-products'!$A$1:$H$1,0))</f>
        <v>49</v>
      </c>
      <c r="N3115" s="5">
        <f t="shared" si="96"/>
        <v>5782</v>
      </c>
      <c r="O3115" cm="1">
        <f t="array" ref="O3115:R3115">_xlfn.XLOOKUP($B3115,'Raw -orders'!$A:$A,'Raw -orders'!$B:$E)</f>
        <v>534</v>
      </c>
      <c r="P3115">
        <v>20973</v>
      </c>
      <c r="Q3115" s="1">
        <v>44447</v>
      </c>
      <c r="R3115" s="1">
        <v>44467</v>
      </c>
      <c r="S3115" t="str" cm="1">
        <f t="array" ref="S3115:Z3115">_xlfn.XLOOKUP($O3115,'Raw - customers'!$A:$A,'Raw - customers'!$B:$I)</f>
        <v>Fanchette Polak</v>
      </c>
      <c r="T3115" t="str">
        <v>Female</v>
      </c>
      <c r="U3115">
        <v>54</v>
      </c>
      <c r="V3115" t="str">
        <v>1936 Mccullough RidgeApt. 438</v>
      </c>
      <c r="W3115">
        <v>9919</v>
      </c>
      <c r="X3115" t="str">
        <v>Andersonburgh</v>
      </c>
      <c r="Y3115" t="str">
        <v>Tasmania</v>
      </c>
      <c r="Z3115" t="str">
        <v>Australia</v>
      </c>
      <c r="AA3115">
        <v>9</v>
      </c>
      <c r="AB3115" s="3" t="str">
        <f t="shared" si="97"/>
        <v>10 to 20</v>
      </c>
      <c r="AM3115" s="6">
        <v>534</v>
      </c>
      <c r="AN3115" s="6" t="s">
        <v>1414</v>
      </c>
    </row>
    <row r="3116" spans="1:40" x14ac:dyDescent="0.25">
      <c r="A3116">
        <v>3114</v>
      </c>
      <c r="B3116">
        <v>628</v>
      </c>
      <c r="C3116">
        <v>79</v>
      </c>
      <c r="D3116">
        <v>118</v>
      </c>
      <c r="E3116">
        <v>3</v>
      </c>
      <c r="F3116">
        <v>354</v>
      </c>
      <c r="G3116">
        <v>1</v>
      </c>
      <c r="H3116" t="str">
        <f>VLOOKUP($C3116,'Raw-products'!$A$2:$H$1261,MATCH(H$1,'Raw-products'!$A$1:$H$1,0))</f>
        <v>Shirt</v>
      </c>
      <c r="I3116" t="str">
        <f>VLOOKUP($C3116,'Raw-products'!$A$2:$H$1261,MATCH(I$1,'Raw-products'!$A$1:$H$1,0))</f>
        <v>Flannel</v>
      </c>
      <c r="J3116" t="str">
        <f>VLOOKUP($C3116,'Raw-products'!$A$2:$H$1261,MATCH(J$1,'Raw-products'!$A$1:$H$1,0))</f>
        <v>XL</v>
      </c>
      <c r="K3116" t="str">
        <f>VLOOKUP($C3116,'Raw-products'!$A$2:$H$1261,MATCH(K$1,'Raw-products'!$A$1:$H$1,0))</f>
        <v>orange</v>
      </c>
      <c r="L3116">
        <f>VLOOKUP($C3116,'Raw-products'!$A$2:$H$1261,MATCH(L$1,'Raw-products'!$A$1:$H$1,0))</f>
        <v>96</v>
      </c>
      <c r="M3116">
        <f>VLOOKUP($C3116,'Raw-products'!$A$2:$H$1261,MATCH(M$1,'Raw-products'!$A$1:$H$1,0))</f>
        <v>50</v>
      </c>
      <c r="N3116" s="5">
        <f t="shared" si="96"/>
        <v>4800</v>
      </c>
      <c r="O3116" cm="1">
        <f t="array" ref="O3116:R3116">_xlfn.XLOOKUP($B3116,'Raw -orders'!$A:$A,'Raw -orders'!$B:$E)</f>
        <v>534</v>
      </c>
      <c r="P3116">
        <v>20973</v>
      </c>
      <c r="Q3116" s="1">
        <v>44447</v>
      </c>
      <c r="R3116" s="1">
        <v>44467</v>
      </c>
      <c r="S3116" t="str" cm="1">
        <f t="array" ref="S3116:Z3116">_xlfn.XLOOKUP($O3116,'Raw - customers'!$A:$A,'Raw - customers'!$B:$I)</f>
        <v>Fanchette Polak</v>
      </c>
      <c r="T3116" t="str">
        <v>Female</v>
      </c>
      <c r="U3116">
        <v>54</v>
      </c>
      <c r="V3116" t="str">
        <v>1936 Mccullough RidgeApt. 438</v>
      </c>
      <c r="W3116">
        <v>9919</v>
      </c>
      <c r="X3116" t="str">
        <v>Andersonburgh</v>
      </c>
      <c r="Y3116" t="str">
        <v>Tasmania</v>
      </c>
      <c r="Z3116" t="str">
        <v>Australia</v>
      </c>
      <c r="AA3116">
        <v>9</v>
      </c>
      <c r="AB3116" s="3" t="str">
        <f t="shared" si="97"/>
        <v>10 to 20</v>
      </c>
      <c r="AM3116" s="6">
        <v>534</v>
      </c>
      <c r="AN3116" s="6" t="s">
        <v>1414</v>
      </c>
    </row>
    <row r="3117" spans="1:40" x14ac:dyDescent="0.25">
      <c r="A3117">
        <v>3115</v>
      </c>
      <c r="B3117">
        <v>628</v>
      </c>
      <c r="C3117">
        <v>1209</v>
      </c>
      <c r="D3117">
        <v>105</v>
      </c>
      <c r="E3117">
        <v>1</v>
      </c>
      <c r="F3117">
        <v>105</v>
      </c>
      <c r="G3117">
        <v>1</v>
      </c>
      <c r="H3117" t="str">
        <f>VLOOKUP($C3117,'Raw-products'!$A$2:$H$1261,MATCH(H$1,'Raw-products'!$A$1:$H$1,0))</f>
        <v>Trousers</v>
      </c>
      <c r="I3117" t="str">
        <f>VLOOKUP($C3117,'Raw-products'!$A$2:$H$1261,MATCH(I$1,'Raw-products'!$A$1:$H$1,0))</f>
        <v>Pleated</v>
      </c>
      <c r="J3117" t="str">
        <f>VLOOKUP($C3117,'Raw-products'!$A$2:$H$1261,MATCH(J$1,'Raw-products'!$A$1:$H$1,0))</f>
        <v>XL</v>
      </c>
      <c r="K3117" t="str">
        <f>VLOOKUP($C3117,'Raw-products'!$A$2:$H$1261,MATCH(K$1,'Raw-products'!$A$1:$H$1,0))</f>
        <v>green</v>
      </c>
      <c r="L3117">
        <f>VLOOKUP($C3117,'Raw-products'!$A$2:$H$1261,MATCH(L$1,'Raw-products'!$A$1:$H$1,0))</f>
        <v>90</v>
      </c>
      <c r="M3117">
        <f>VLOOKUP($C3117,'Raw-products'!$A$2:$H$1261,MATCH(M$1,'Raw-products'!$A$1:$H$1,0))</f>
        <v>55</v>
      </c>
      <c r="N3117" s="5">
        <f t="shared" si="96"/>
        <v>4950</v>
      </c>
      <c r="O3117" cm="1">
        <f t="array" ref="O3117:R3117">_xlfn.XLOOKUP($B3117,'Raw -orders'!$A:$A,'Raw -orders'!$B:$E)</f>
        <v>534</v>
      </c>
      <c r="P3117">
        <v>20973</v>
      </c>
      <c r="Q3117" s="1">
        <v>44447</v>
      </c>
      <c r="R3117" s="1">
        <v>44467</v>
      </c>
      <c r="S3117" t="str" cm="1">
        <f t="array" ref="S3117:Z3117">_xlfn.XLOOKUP($O3117,'Raw - customers'!$A:$A,'Raw - customers'!$B:$I)</f>
        <v>Fanchette Polak</v>
      </c>
      <c r="T3117" t="str">
        <v>Female</v>
      </c>
      <c r="U3117">
        <v>54</v>
      </c>
      <c r="V3117" t="str">
        <v>1936 Mccullough RidgeApt. 438</v>
      </c>
      <c r="W3117">
        <v>9919</v>
      </c>
      <c r="X3117" t="str">
        <v>Andersonburgh</v>
      </c>
      <c r="Y3117" t="str">
        <v>Tasmania</v>
      </c>
      <c r="Z3117" t="str">
        <v>Australia</v>
      </c>
      <c r="AA3117">
        <v>9</v>
      </c>
      <c r="AB3117" s="3" t="str">
        <f t="shared" si="97"/>
        <v>10 to 20</v>
      </c>
      <c r="AM3117" s="6">
        <v>534</v>
      </c>
      <c r="AN3117" s="6" t="s">
        <v>1414</v>
      </c>
    </row>
    <row r="3118" spans="1:40" x14ac:dyDescent="0.25">
      <c r="A3118">
        <v>3116</v>
      </c>
      <c r="B3118">
        <v>628</v>
      </c>
      <c r="C3118">
        <v>384</v>
      </c>
      <c r="D3118">
        <v>94</v>
      </c>
      <c r="E3118">
        <v>3</v>
      </c>
      <c r="F3118">
        <v>282</v>
      </c>
      <c r="G3118">
        <v>1</v>
      </c>
      <c r="H3118" t="str">
        <f>VLOOKUP($C3118,'Raw-products'!$A$2:$H$1261,MATCH(H$1,'Raw-products'!$A$1:$H$1,0))</f>
        <v>Shirt</v>
      </c>
      <c r="I3118" t="str">
        <f>VLOOKUP($C3118,'Raw-products'!$A$2:$H$1261,MATCH(I$1,'Raw-products'!$A$1:$H$1,0))</f>
        <v>Henley</v>
      </c>
      <c r="J3118" t="str">
        <f>VLOOKUP($C3118,'Raw-products'!$A$2:$H$1261,MATCH(J$1,'Raw-products'!$A$1:$H$1,0))</f>
        <v>XL</v>
      </c>
      <c r="K3118" t="str">
        <f>VLOOKUP($C3118,'Raw-products'!$A$2:$H$1261,MATCH(K$1,'Raw-products'!$A$1:$H$1,0))</f>
        <v>violet</v>
      </c>
      <c r="L3118">
        <f>VLOOKUP($C3118,'Raw-products'!$A$2:$H$1261,MATCH(L$1,'Raw-products'!$A$1:$H$1,0))</f>
        <v>92</v>
      </c>
      <c r="M3118">
        <f>VLOOKUP($C3118,'Raw-products'!$A$2:$H$1261,MATCH(M$1,'Raw-products'!$A$1:$H$1,0))</f>
        <v>77</v>
      </c>
      <c r="N3118" s="5">
        <f t="shared" si="96"/>
        <v>7084</v>
      </c>
      <c r="O3118" cm="1">
        <f t="array" ref="O3118:R3118">_xlfn.XLOOKUP($B3118,'Raw -orders'!$A:$A,'Raw -orders'!$B:$E)</f>
        <v>534</v>
      </c>
      <c r="P3118">
        <v>20973</v>
      </c>
      <c r="Q3118" s="1">
        <v>44447</v>
      </c>
      <c r="R3118" s="1">
        <v>44467</v>
      </c>
      <c r="S3118" t="str" cm="1">
        <f t="array" ref="S3118:Z3118">_xlfn.XLOOKUP($O3118,'Raw - customers'!$A:$A,'Raw - customers'!$B:$I)</f>
        <v>Fanchette Polak</v>
      </c>
      <c r="T3118" t="str">
        <v>Female</v>
      </c>
      <c r="U3118">
        <v>54</v>
      </c>
      <c r="V3118" t="str">
        <v>1936 Mccullough RidgeApt. 438</v>
      </c>
      <c r="W3118">
        <v>9919</v>
      </c>
      <c r="X3118" t="str">
        <v>Andersonburgh</v>
      </c>
      <c r="Y3118" t="str">
        <v>Tasmania</v>
      </c>
      <c r="Z3118" t="str">
        <v>Australia</v>
      </c>
      <c r="AA3118">
        <v>9</v>
      </c>
      <c r="AB3118" s="3" t="str">
        <f t="shared" si="97"/>
        <v>10 to 20</v>
      </c>
      <c r="AM3118" s="6">
        <v>534</v>
      </c>
      <c r="AN3118" s="6" t="s">
        <v>1414</v>
      </c>
    </row>
    <row r="3119" spans="1:40" x14ac:dyDescent="0.25">
      <c r="A3119">
        <v>3117</v>
      </c>
      <c r="B3119">
        <v>629</v>
      </c>
      <c r="C3119">
        <v>710</v>
      </c>
      <c r="D3119">
        <v>119</v>
      </c>
      <c r="E3119">
        <v>1</v>
      </c>
      <c r="F3119">
        <v>119</v>
      </c>
      <c r="G3119">
        <v>1</v>
      </c>
      <c r="H3119" t="str">
        <f>VLOOKUP($C3119,'Raw-products'!$A$2:$H$1261,MATCH(H$1,'Raw-products'!$A$1:$H$1,0))</f>
        <v>Jacket</v>
      </c>
      <c r="I3119" t="str">
        <f>VLOOKUP($C3119,'Raw-products'!$A$2:$H$1261,MATCH(I$1,'Raw-products'!$A$1:$H$1,0))</f>
        <v>Trench Coat</v>
      </c>
      <c r="J3119" t="str">
        <f>VLOOKUP($C3119,'Raw-products'!$A$2:$H$1261,MATCH(J$1,'Raw-products'!$A$1:$H$1,0))</f>
        <v>XS</v>
      </c>
      <c r="K3119" t="str">
        <f>VLOOKUP($C3119,'Raw-products'!$A$2:$H$1261,MATCH(K$1,'Raw-products'!$A$1:$H$1,0))</f>
        <v>yellow</v>
      </c>
      <c r="L3119">
        <f>VLOOKUP($C3119,'Raw-products'!$A$2:$H$1261,MATCH(L$1,'Raw-products'!$A$1:$H$1,0))</f>
        <v>112</v>
      </c>
      <c r="M3119">
        <f>VLOOKUP($C3119,'Raw-products'!$A$2:$H$1261,MATCH(M$1,'Raw-products'!$A$1:$H$1,0))</f>
        <v>78</v>
      </c>
      <c r="N3119" s="5">
        <f t="shared" si="96"/>
        <v>8736</v>
      </c>
      <c r="O3119" cm="1">
        <f t="array" ref="O3119:R3119">_xlfn.XLOOKUP($B3119,'Raw -orders'!$A:$A,'Raw -orders'!$B:$E)</f>
        <v>904</v>
      </c>
      <c r="P3119">
        <v>36276</v>
      </c>
      <c r="Q3119" s="1">
        <v>44415</v>
      </c>
      <c r="R3119" s="1">
        <v>44428</v>
      </c>
      <c r="S3119" t="str" cm="1">
        <f t="array" ref="S3119:Z3119">_xlfn.XLOOKUP($O3119,'Raw - customers'!$A:$A,'Raw - customers'!$B:$I)</f>
        <v>Sutherlan Stepto</v>
      </c>
      <c r="T3119" t="str">
        <v>Genderfluid</v>
      </c>
      <c r="U3119">
        <v>48</v>
      </c>
      <c r="V3119" t="str">
        <v>9585 Bogan PlazaSuite 155</v>
      </c>
      <c r="W3119">
        <v>9829</v>
      </c>
      <c r="X3119" t="str">
        <v>West Dylanport</v>
      </c>
      <c r="Y3119" t="str">
        <v>Tasmania</v>
      </c>
      <c r="Z3119" t="str">
        <v>Australia</v>
      </c>
      <c r="AA3119">
        <v>8</v>
      </c>
      <c r="AB3119" s="3" t="str">
        <f t="shared" si="97"/>
        <v>10 to 20</v>
      </c>
      <c r="AM3119" s="6">
        <v>904</v>
      </c>
      <c r="AN3119" s="6" t="s">
        <v>1414</v>
      </c>
    </row>
    <row r="3120" spans="1:40" x14ac:dyDescent="0.25">
      <c r="A3120">
        <v>3118</v>
      </c>
      <c r="B3120">
        <v>629</v>
      </c>
      <c r="C3120">
        <v>819</v>
      </c>
      <c r="D3120">
        <v>117</v>
      </c>
      <c r="E3120">
        <v>3</v>
      </c>
      <c r="F3120">
        <v>351</v>
      </c>
      <c r="G3120">
        <v>1</v>
      </c>
      <c r="H3120" t="str">
        <f>VLOOKUP($C3120,'Raw-products'!$A$2:$H$1261,MATCH(H$1,'Raw-products'!$A$1:$H$1,0))</f>
        <v>Jacket</v>
      </c>
      <c r="I3120" t="str">
        <f>VLOOKUP($C3120,'Raw-products'!$A$2:$H$1261,MATCH(I$1,'Raw-products'!$A$1:$H$1,0))</f>
        <v>Shearling</v>
      </c>
      <c r="J3120" t="str">
        <f>VLOOKUP($C3120,'Raw-products'!$A$2:$H$1261,MATCH(J$1,'Raw-products'!$A$1:$H$1,0))</f>
        <v>XL</v>
      </c>
      <c r="K3120" t="str">
        <f>VLOOKUP($C3120,'Raw-products'!$A$2:$H$1261,MATCH(K$1,'Raw-products'!$A$1:$H$1,0))</f>
        <v>yellow</v>
      </c>
      <c r="L3120">
        <f>VLOOKUP($C3120,'Raw-products'!$A$2:$H$1261,MATCH(L$1,'Raw-products'!$A$1:$H$1,0))</f>
        <v>95</v>
      </c>
      <c r="M3120">
        <f>VLOOKUP($C3120,'Raw-products'!$A$2:$H$1261,MATCH(M$1,'Raw-products'!$A$1:$H$1,0))</f>
        <v>63</v>
      </c>
      <c r="N3120" s="5">
        <f t="shared" si="96"/>
        <v>5985</v>
      </c>
      <c r="O3120" cm="1">
        <f t="array" ref="O3120:R3120">_xlfn.XLOOKUP($B3120,'Raw -orders'!$A:$A,'Raw -orders'!$B:$E)</f>
        <v>904</v>
      </c>
      <c r="P3120">
        <v>36276</v>
      </c>
      <c r="Q3120" s="1">
        <v>44415</v>
      </c>
      <c r="R3120" s="1">
        <v>44428</v>
      </c>
      <c r="S3120" t="str" cm="1">
        <f t="array" ref="S3120:Z3120">_xlfn.XLOOKUP($O3120,'Raw - customers'!$A:$A,'Raw - customers'!$B:$I)</f>
        <v>Sutherlan Stepto</v>
      </c>
      <c r="T3120" t="str">
        <v>Genderfluid</v>
      </c>
      <c r="U3120">
        <v>48</v>
      </c>
      <c r="V3120" t="str">
        <v>9585 Bogan PlazaSuite 155</v>
      </c>
      <c r="W3120">
        <v>9829</v>
      </c>
      <c r="X3120" t="str">
        <v>West Dylanport</v>
      </c>
      <c r="Y3120" t="str">
        <v>Tasmania</v>
      </c>
      <c r="Z3120" t="str">
        <v>Australia</v>
      </c>
      <c r="AA3120">
        <v>8</v>
      </c>
      <c r="AB3120" s="3" t="str">
        <f t="shared" si="97"/>
        <v>10 to 20</v>
      </c>
      <c r="AM3120" s="6">
        <v>904</v>
      </c>
      <c r="AN3120" s="6" t="s">
        <v>1414</v>
      </c>
    </row>
    <row r="3121" spans="1:40" x14ac:dyDescent="0.25">
      <c r="A3121">
        <v>3119</v>
      </c>
      <c r="B3121">
        <v>629</v>
      </c>
      <c r="C3121">
        <v>250</v>
      </c>
      <c r="D3121">
        <v>95</v>
      </c>
      <c r="E3121">
        <v>2</v>
      </c>
      <c r="F3121">
        <v>190</v>
      </c>
      <c r="G3121">
        <v>1</v>
      </c>
      <c r="H3121" t="str">
        <f>VLOOKUP($C3121,'Raw-products'!$A$2:$H$1261,MATCH(H$1,'Raw-products'!$A$1:$H$1,0))</f>
        <v>Shirt</v>
      </c>
      <c r="I3121" t="str">
        <f>VLOOKUP($C3121,'Raw-products'!$A$2:$H$1261,MATCH(I$1,'Raw-products'!$A$1:$H$1,0))</f>
        <v>Polo</v>
      </c>
      <c r="J3121" t="str">
        <f>VLOOKUP($C3121,'Raw-products'!$A$2:$H$1261,MATCH(J$1,'Raw-products'!$A$1:$H$1,0))</f>
        <v>XS</v>
      </c>
      <c r="K3121" t="str">
        <f>VLOOKUP($C3121,'Raw-products'!$A$2:$H$1261,MATCH(K$1,'Raw-products'!$A$1:$H$1,0))</f>
        <v>orange</v>
      </c>
      <c r="L3121">
        <f>VLOOKUP($C3121,'Raw-products'!$A$2:$H$1261,MATCH(L$1,'Raw-products'!$A$1:$H$1,0))</f>
        <v>117</v>
      </c>
      <c r="M3121">
        <f>VLOOKUP($C3121,'Raw-products'!$A$2:$H$1261,MATCH(M$1,'Raw-products'!$A$1:$H$1,0))</f>
        <v>75</v>
      </c>
      <c r="N3121" s="5">
        <f t="shared" si="96"/>
        <v>8775</v>
      </c>
      <c r="O3121" cm="1">
        <f t="array" ref="O3121:R3121">_xlfn.XLOOKUP($B3121,'Raw -orders'!$A:$A,'Raw -orders'!$B:$E)</f>
        <v>904</v>
      </c>
      <c r="P3121">
        <v>36276</v>
      </c>
      <c r="Q3121" s="1">
        <v>44415</v>
      </c>
      <c r="R3121" s="1">
        <v>44428</v>
      </c>
      <c r="S3121" t="str" cm="1">
        <f t="array" ref="S3121:Z3121">_xlfn.XLOOKUP($O3121,'Raw - customers'!$A:$A,'Raw - customers'!$B:$I)</f>
        <v>Sutherlan Stepto</v>
      </c>
      <c r="T3121" t="str">
        <v>Genderfluid</v>
      </c>
      <c r="U3121">
        <v>48</v>
      </c>
      <c r="V3121" t="str">
        <v>9585 Bogan PlazaSuite 155</v>
      </c>
      <c r="W3121">
        <v>9829</v>
      </c>
      <c r="X3121" t="str">
        <v>West Dylanport</v>
      </c>
      <c r="Y3121" t="str">
        <v>Tasmania</v>
      </c>
      <c r="Z3121" t="str">
        <v>Australia</v>
      </c>
      <c r="AA3121">
        <v>8</v>
      </c>
      <c r="AB3121" s="3" t="str">
        <f t="shared" si="97"/>
        <v>10 to 20</v>
      </c>
      <c r="AM3121" s="6">
        <v>904</v>
      </c>
      <c r="AN3121" s="6" t="s">
        <v>1414</v>
      </c>
    </row>
    <row r="3122" spans="1:40" x14ac:dyDescent="0.25">
      <c r="A3122">
        <v>3120</v>
      </c>
      <c r="B3122">
        <v>629</v>
      </c>
      <c r="C3122">
        <v>484</v>
      </c>
      <c r="D3122">
        <v>118</v>
      </c>
      <c r="E3122">
        <v>3</v>
      </c>
      <c r="F3122">
        <v>354</v>
      </c>
      <c r="G3122">
        <v>1</v>
      </c>
      <c r="H3122" t="str">
        <f>VLOOKUP($C3122,'Raw-products'!$A$2:$H$1261,MATCH(H$1,'Raw-products'!$A$1:$H$1,0))</f>
        <v>Jacket</v>
      </c>
      <c r="I3122" t="str">
        <f>VLOOKUP($C3122,'Raw-products'!$A$2:$H$1261,MATCH(I$1,'Raw-products'!$A$1:$H$1,0))</f>
        <v>Puffer</v>
      </c>
      <c r="J3122" t="str">
        <f>VLOOKUP($C3122,'Raw-products'!$A$2:$H$1261,MATCH(J$1,'Raw-products'!$A$1:$H$1,0))</f>
        <v>XL</v>
      </c>
      <c r="K3122" t="str">
        <f>VLOOKUP($C3122,'Raw-products'!$A$2:$H$1261,MATCH(K$1,'Raw-products'!$A$1:$H$1,0))</f>
        <v>indigo</v>
      </c>
      <c r="L3122">
        <f>VLOOKUP($C3122,'Raw-products'!$A$2:$H$1261,MATCH(L$1,'Raw-products'!$A$1:$H$1,0))</f>
        <v>110</v>
      </c>
      <c r="M3122">
        <f>VLOOKUP($C3122,'Raw-products'!$A$2:$H$1261,MATCH(M$1,'Raw-products'!$A$1:$H$1,0))</f>
        <v>60</v>
      </c>
      <c r="N3122" s="5">
        <f t="shared" si="96"/>
        <v>6600</v>
      </c>
      <c r="O3122" cm="1">
        <f t="array" ref="O3122:R3122">_xlfn.XLOOKUP($B3122,'Raw -orders'!$A:$A,'Raw -orders'!$B:$E)</f>
        <v>904</v>
      </c>
      <c r="P3122">
        <v>36276</v>
      </c>
      <c r="Q3122" s="1">
        <v>44415</v>
      </c>
      <c r="R3122" s="1">
        <v>44428</v>
      </c>
      <c r="S3122" t="str" cm="1">
        <f t="array" ref="S3122:Z3122">_xlfn.XLOOKUP($O3122,'Raw - customers'!$A:$A,'Raw - customers'!$B:$I)</f>
        <v>Sutherlan Stepto</v>
      </c>
      <c r="T3122" t="str">
        <v>Genderfluid</v>
      </c>
      <c r="U3122">
        <v>48</v>
      </c>
      <c r="V3122" t="str">
        <v>9585 Bogan PlazaSuite 155</v>
      </c>
      <c r="W3122">
        <v>9829</v>
      </c>
      <c r="X3122" t="str">
        <v>West Dylanport</v>
      </c>
      <c r="Y3122" t="str">
        <v>Tasmania</v>
      </c>
      <c r="Z3122" t="str">
        <v>Australia</v>
      </c>
      <c r="AA3122">
        <v>8</v>
      </c>
      <c r="AB3122" s="3" t="str">
        <f t="shared" si="97"/>
        <v>10 to 20</v>
      </c>
      <c r="AM3122" s="6">
        <v>904</v>
      </c>
      <c r="AN3122" s="6" t="s">
        <v>1414</v>
      </c>
    </row>
    <row r="3123" spans="1:40" x14ac:dyDescent="0.25">
      <c r="A3123">
        <v>3121</v>
      </c>
      <c r="B3123">
        <v>630</v>
      </c>
      <c r="C3123">
        <v>325</v>
      </c>
      <c r="D3123">
        <v>109</v>
      </c>
      <c r="E3123">
        <v>3</v>
      </c>
      <c r="F3123">
        <v>327</v>
      </c>
      <c r="G3123">
        <v>1</v>
      </c>
      <c r="H3123" t="str">
        <f>VLOOKUP($C3123,'Raw-products'!$A$2:$H$1261,MATCH(H$1,'Raw-products'!$A$1:$H$1,0))</f>
        <v>Shirt</v>
      </c>
      <c r="I3123" t="str">
        <f>VLOOKUP($C3123,'Raw-products'!$A$2:$H$1261,MATCH(I$1,'Raw-products'!$A$1:$H$1,0))</f>
        <v>Mandarin Collar</v>
      </c>
      <c r="J3123" t="str">
        <f>VLOOKUP($C3123,'Raw-products'!$A$2:$H$1261,MATCH(J$1,'Raw-products'!$A$1:$H$1,0))</f>
        <v>XS</v>
      </c>
      <c r="K3123" t="str">
        <f>VLOOKUP($C3123,'Raw-products'!$A$2:$H$1261,MATCH(K$1,'Raw-products'!$A$1:$H$1,0))</f>
        <v>yellow</v>
      </c>
      <c r="L3123">
        <f>VLOOKUP($C3123,'Raw-products'!$A$2:$H$1261,MATCH(L$1,'Raw-products'!$A$1:$H$1,0))</f>
        <v>108</v>
      </c>
      <c r="M3123">
        <f>VLOOKUP($C3123,'Raw-products'!$A$2:$H$1261,MATCH(M$1,'Raw-products'!$A$1:$H$1,0))</f>
        <v>45</v>
      </c>
      <c r="N3123" s="5">
        <f t="shared" si="96"/>
        <v>4860</v>
      </c>
      <c r="O3123" cm="1">
        <f t="array" ref="O3123:R3123">_xlfn.XLOOKUP($B3123,'Raw -orders'!$A:$A,'Raw -orders'!$B:$E)</f>
        <v>644</v>
      </c>
      <c r="P3123">
        <v>39447</v>
      </c>
      <c r="Q3123" s="1">
        <v>44208</v>
      </c>
      <c r="R3123" s="1">
        <v>44227</v>
      </c>
      <c r="S3123" t="str" cm="1">
        <f t="array" ref="S3123:Z3123">_xlfn.XLOOKUP($O3123,'Raw - customers'!$A:$A,'Raw - customers'!$B:$I)</f>
        <v>Ashlie Godwyn</v>
      </c>
      <c r="T3123" t="str">
        <v>Polygender</v>
      </c>
      <c r="U3123">
        <v>46</v>
      </c>
      <c r="V3123" t="str">
        <v>2872 Samantha ParkwaySuite 016</v>
      </c>
      <c r="W3123">
        <v>2620</v>
      </c>
      <c r="X3123" t="str">
        <v>Baileyberg</v>
      </c>
      <c r="Y3123" t="str">
        <v>Western Australia</v>
      </c>
      <c r="Z3123" t="str">
        <v>Australia</v>
      </c>
      <c r="AA3123">
        <v>1</v>
      </c>
      <c r="AB3123" s="3" t="str">
        <f t="shared" si="97"/>
        <v>10 to 20</v>
      </c>
      <c r="AM3123" s="6">
        <v>644</v>
      </c>
      <c r="AN3123" s="6" t="s">
        <v>1377</v>
      </c>
    </row>
    <row r="3124" spans="1:40" x14ac:dyDescent="0.25">
      <c r="A3124">
        <v>3122</v>
      </c>
      <c r="B3124">
        <v>630</v>
      </c>
      <c r="C3124">
        <v>943</v>
      </c>
      <c r="D3124">
        <v>96</v>
      </c>
      <c r="E3124">
        <v>2</v>
      </c>
      <c r="F3124">
        <v>192</v>
      </c>
      <c r="G3124">
        <v>1</v>
      </c>
      <c r="H3124" t="str">
        <f>VLOOKUP($C3124,'Raw-products'!$A$2:$H$1261,MATCH(H$1,'Raw-products'!$A$1:$H$1,0))</f>
        <v>Trousers</v>
      </c>
      <c r="I3124" t="str">
        <f>VLOOKUP($C3124,'Raw-products'!$A$2:$H$1261,MATCH(I$1,'Raw-products'!$A$1:$H$1,0))</f>
        <v>Drawstring</v>
      </c>
      <c r="J3124" t="str">
        <f>VLOOKUP($C3124,'Raw-products'!$A$2:$H$1261,MATCH(J$1,'Raw-products'!$A$1:$H$1,0))</f>
        <v>L</v>
      </c>
      <c r="K3124" t="str">
        <f>VLOOKUP($C3124,'Raw-products'!$A$2:$H$1261,MATCH(K$1,'Raw-products'!$A$1:$H$1,0))</f>
        <v>violet</v>
      </c>
      <c r="L3124">
        <f>VLOOKUP($C3124,'Raw-products'!$A$2:$H$1261,MATCH(L$1,'Raw-products'!$A$1:$H$1,0))</f>
        <v>104</v>
      </c>
      <c r="M3124">
        <f>VLOOKUP($C3124,'Raw-products'!$A$2:$H$1261,MATCH(M$1,'Raw-products'!$A$1:$H$1,0))</f>
        <v>62</v>
      </c>
      <c r="N3124" s="5">
        <f t="shared" si="96"/>
        <v>6448</v>
      </c>
      <c r="O3124" cm="1">
        <f t="array" ref="O3124:R3124">_xlfn.XLOOKUP($B3124,'Raw -orders'!$A:$A,'Raw -orders'!$B:$E)</f>
        <v>644</v>
      </c>
      <c r="P3124">
        <v>39447</v>
      </c>
      <c r="Q3124" s="1">
        <v>44208</v>
      </c>
      <c r="R3124" s="1">
        <v>44227</v>
      </c>
      <c r="S3124" t="str" cm="1">
        <f t="array" ref="S3124:Z3124">_xlfn.XLOOKUP($O3124,'Raw - customers'!$A:$A,'Raw - customers'!$B:$I)</f>
        <v>Ashlie Godwyn</v>
      </c>
      <c r="T3124" t="str">
        <v>Polygender</v>
      </c>
      <c r="U3124">
        <v>46</v>
      </c>
      <c r="V3124" t="str">
        <v>2872 Samantha ParkwaySuite 016</v>
      </c>
      <c r="W3124">
        <v>2620</v>
      </c>
      <c r="X3124" t="str">
        <v>Baileyberg</v>
      </c>
      <c r="Y3124" t="str">
        <v>Western Australia</v>
      </c>
      <c r="Z3124" t="str">
        <v>Australia</v>
      </c>
      <c r="AA3124">
        <v>1</v>
      </c>
      <c r="AB3124" s="3" t="str">
        <f t="shared" si="97"/>
        <v>10 to 20</v>
      </c>
      <c r="AM3124" s="6">
        <v>644</v>
      </c>
      <c r="AN3124" s="6" t="s">
        <v>1377</v>
      </c>
    </row>
    <row r="3125" spans="1:40" x14ac:dyDescent="0.25">
      <c r="A3125">
        <v>3123</v>
      </c>
      <c r="B3125">
        <v>630</v>
      </c>
      <c r="C3125">
        <v>1062</v>
      </c>
      <c r="D3125">
        <v>93</v>
      </c>
      <c r="E3125">
        <v>2</v>
      </c>
      <c r="F3125">
        <v>186</v>
      </c>
      <c r="G3125">
        <v>1</v>
      </c>
      <c r="H3125" t="str">
        <f>VLOOKUP($C3125,'Raw-products'!$A$2:$H$1261,MATCH(H$1,'Raw-products'!$A$1:$H$1,0))</f>
        <v>Trousers</v>
      </c>
      <c r="I3125" t="str">
        <f>VLOOKUP($C3125,'Raw-products'!$A$2:$H$1261,MATCH(I$1,'Raw-products'!$A$1:$H$1,0))</f>
        <v>Joggers</v>
      </c>
      <c r="J3125" t="str">
        <f>VLOOKUP($C3125,'Raw-products'!$A$2:$H$1261,MATCH(J$1,'Raw-products'!$A$1:$H$1,0))</f>
        <v>M</v>
      </c>
      <c r="K3125" t="str">
        <f>VLOOKUP($C3125,'Raw-products'!$A$2:$H$1261,MATCH(K$1,'Raw-products'!$A$1:$H$1,0))</f>
        <v>yellow</v>
      </c>
      <c r="L3125">
        <f>VLOOKUP($C3125,'Raw-products'!$A$2:$H$1261,MATCH(L$1,'Raw-products'!$A$1:$H$1,0))</f>
        <v>94</v>
      </c>
      <c r="M3125">
        <f>VLOOKUP($C3125,'Raw-products'!$A$2:$H$1261,MATCH(M$1,'Raw-products'!$A$1:$H$1,0))</f>
        <v>72</v>
      </c>
      <c r="N3125" s="5">
        <f t="shared" si="96"/>
        <v>6768</v>
      </c>
      <c r="O3125" cm="1">
        <f t="array" ref="O3125:R3125">_xlfn.XLOOKUP($B3125,'Raw -orders'!$A:$A,'Raw -orders'!$B:$E)</f>
        <v>644</v>
      </c>
      <c r="P3125">
        <v>39447</v>
      </c>
      <c r="Q3125" s="1">
        <v>44208</v>
      </c>
      <c r="R3125" s="1">
        <v>44227</v>
      </c>
      <c r="S3125" t="str" cm="1">
        <f t="array" ref="S3125:Z3125">_xlfn.XLOOKUP($O3125,'Raw - customers'!$A:$A,'Raw - customers'!$B:$I)</f>
        <v>Ashlie Godwyn</v>
      </c>
      <c r="T3125" t="str">
        <v>Polygender</v>
      </c>
      <c r="U3125">
        <v>46</v>
      </c>
      <c r="V3125" t="str">
        <v>2872 Samantha ParkwaySuite 016</v>
      </c>
      <c r="W3125">
        <v>2620</v>
      </c>
      <c r="X3125" t="str">
        <v>Baileyberg</v>
      </c>
      <c r="Y3125" t="str">
        <v>Western Australia</v>
      </c>
      <c r="Z3125" t="str">
        <v>Australia</v>
      </c>
      <c r="AA3125">
        <v>1</v>
      </c>
      <c r="AB3125" s="3" t="str">
        <f t="shared" si="97"/>
        <v>10 to 20</v>
      </c>
      <c r="AM3125" s="6">
        <v>644</v>
      </c>
      <c r="AN3125" s="6" t="s">
        <v>1377</v>
      </c>
    </row>
    <row r="3126" spans="1:40" x14ac:dyDescent="0.25">
      <c r="A3126">
        <v>3124</v>
      </c>
      <c r="B3126">
        <v>630</v>
      </c>
      <c r="C3126">
        <v>1084</v>
      </c>
      <c r="D3126">
        <v>93</v>
      </c>
      <c r="E3126">
        <v>3</v>
      </c>
      <c r="F3126">
        <v>279</v>
      </c>
      <c r="G3126">
        <v>1</v>
      </c>
      <c r="H3126" t="str">
        <f>VLOOKUP($C3126,'Raw-products'!$A$2:$H$1261,MATCH(H$1,'Raw-products'!$A$1:$H$1,0))</f>
        <v>Trousers</v>
      </c>
      <c r="I3126" t="str">
        <f>VLOOKUP($C3126,'Raw-products'!$A$2:$H$1261,MATCH(I$1,'Raw-products'!$A$1:$H$1,0))</f>
        <v>Joggers</v>
      </c>
      <c r="J3126" t="str">
        <f>VLOOKUP($C3126,'Raw-products'!$A$2:$H$1261,MATCH(J$1,'Raw-products'!$A$1:$H$1,0))</f>
        <v>XL</v>
      </c>
      <c r="K3126" t="str">
        <f>VLOOKUP($C3126,'Raw-products'!$A$2:$H$1261,MATCH(K$1,'Raw-products'!$A$1:$H$1,0))</f>
        <v>violet</v>
      </c>
      <c r="L3126">
        <f>VLOOKUP($C3126,'Raw-products'!$A$2:$H$1261,MATCH(L$1,'Raw-products'!$A$1:$H$1,0))</f>
        <v>94</v>
      </c>
      <c r="M3126">
        <f>VLOOKUP($C3126,'Raw-products'!$A$2:$H$1261,MATCH(M$1,'Raw-products'!$A$1:$H$1,0))</f>
        <v>40</v>
      </c>
      <c r="N3126" s="5">
        <f t="shared" si="96"/>
        <v>3760</v>
      </c>
      <c r="O3126" cm="1">
        <f t="array" ref="O3126:R3126">_xlfn.XLOOKUP($B3126,'Raw -orders'!$A:$A,'Raw -orders'!$B:$E)</f>
        <v>644</v>
      </c>
      <c r="P3126">
        <v>39447</v>
      </c>
      <c r="Q3126" s="1">
        <v>44208</v>
      </c>
      <c r="R3126" s="1">
        <v>44227</v>
      </c>
      <c r="S3126" t="str" cm="1">
        <f t="array" ref="S3126:Z3126">_xlfn.XLOOKUP($O3126,'Raw - customers'!$A:$A,'Raw - customers'!$B:$I)</f>
        <v>Ashlie Godwyn</v>
      </c>
      <c r="T3126" t="str">
        <v>Polygender</v>
      </c>
      <c r="U3126">
        <v>46</v>
      </c>
      <c r="V3126" t="str">
        <v>2872 Samantha ParkwaySuite 016</v>
      </c>
      <c r="W3126">
        <v>2620</v>
      </c>
      <c r="X3126" t="str">
        <v>Baileyberg</v>
      </c>
      <c r="Y3126" t="str">
        <v>Western Australia</v>
      </c>
      <c r="Z3126" t="str">
        <v>Australia</v>
      </c>
      <c r="AA3126">
        <v>1</v>
      </c>
      <c r="AB3126" s="3" t="str">
        <f t="shared" si="97"/>
        <v>10 to 20</v>
      </c>
      <c r="AM3126" s="6">
        <v>644</v>
      </c>
      <c r="AN3126" s="6" t="s">
        <v>1377</v>
      </c>
    </row>
    <row r="3127" spans="1:40" x14ac:dyDescent="0.25">
      <c r="A3127">
        <v>3125</v>
      </c>
      <c r="B3127">
        <v>630</v>
      </c>
      <c r="C3127">
        <v>882</v>
      </c>
      <c r="D3127">
        <v>94</v>
      </c>
      <c r="E3127">
        <v>3</v>
      </c>
      <c r="F3127">
        <v>282</v>
      </c>
      <c r="G3127">
        <v>1</v>
      </c>
      <c r="H3127" t="str">
        <f>VLOOKUP($C3127,'Raw-products'!$A$2:$H$1261,MATCH(H$1,'Raw-products'!$A$1:$H$1,0))</f>
        <v>Trousers</v>
      </c>
      <c r="I3127" t="str">
        <f>VLOOKUP($C3127,'Raw-products'!$A$2:$H$1261,MATCH(I$1,'Raw-products'!$A$1:$H$1,0))</f>
        <v>Cords</v>
      </c>
      <c r="J3127" t="str">
        <f>VLOOKUP($C3127,'Raw-products'!$A$2:$H$1261,MATCH(J$1,'Raw-products'!$A$1:$H$1,0))</f>
        <v>M</v>
      </c>
      <c r="K3127" t="str">
        <f>VLOOKUP($C3127,'Raw-products'!$A$2:$H$1261,MATCH(K$1,'Raw-products'!$A$1:$H$1,0))</f>
        <v>orange</v>
      </c>
      <c r="L3127">
        <f>VLOOKUP($C3127,'Raw-products'!$A$2:$H$1261,MATCH(L$1,'Raw-products'!$A$1:$H$1,0))</f>
        <v>113</v>
      </c>
      <c r="M3127">
        <f>VLOOKUP($C3127,'Raw-products'!$A$2:$H$1261,MATCH(M$1,'Raw-products'!$A$1:$H$1,0))</f>
        <v>53</v>
      </c>
      <c r="N3127" s="5">
        <f t="shared" si="96"/>
        <v>5989</v>
      </c>
      <c r="O3127" cm="1">
        <f t="array" ref="O3127:R3127">_xlfn.XLOOKUP($B3127,'Raw -orders'!$A:$A,'Raw -orders'!$B:$E)</f>
        <v>644</v>
      </c>
      <c r="P3127">
        <v>39447</v>
      </c>
      <c r="Q3127" s="1">
        <v>44208</v>
      </c>
      <c r="R3127" s="1">
        <v>44227</v>
      </c>
      <c r="S3127" t="str" cm="1">
        <f t="array" ref="S3127:Z3127">_xlfn.XLOOKUP($O3127,'Raw - customers'!$A:$A,'Raw - customers'!$B:$I)</f>
        <v>Ashlie Godwyn</v>
      </c>
      <c r="T3127" t="str">
        <v>Polygender</v>
      </c>
      <c r="U3127">
        <v>46</v>
      </c>
      <c r="V3127" t="str">
        <v>2872 Samantha ParkwaySuite 016</v>
      </c>
      <c r="W3127">
        <v>2620</v>
      </c>
      <c r="X3127" t="str">
        <v>Baileyberg</v>
      </c>
      <c r="Y3127" t="str">
        <v>Western Australia</v>
      </c>
      <c r="Z3127" t="str">
        <v>Australia</v>
      </c>
      <c r="AA3127">
        <v>1</v>
      </c>
      <c r="AB3127" s="3" t="str">
        <f t="shared" si="97"/>
        <v>10 to 20</v>
      </c>
      <c r="AM3127" s="6">
        <v>644</v>
      </c>
      <c r="AN3127" s="6" t="s">
        <v>1377</v>
      </c>
    </row>
    <row r="3128" spans="1:40" x14ac:dyDescent="0.25">
      <c r="A3128">
        <v>3126</v>
      </c>
      <c r="B3128">
        <v>631</v>
      </c>
      <c r="C3128">
        <v>874</v>
      </c>
      <c r="D3128">
        <v>113</v>
      </c>
      <c r="E3128">
        <v>1</v>
      </c>
      <c r="F3128">
        <v>113</v>
      </c>
      <c r="G3128">
        <v>1</v>
      </c>
      <c r="H3128" t="str">
        <f>VLOOKUP($C3128,'Raw-products'!$A$2:$H$1261,MATCH(H$1,'Raw-products'!$A$1:$H$1,0))</f>
        <v>Trousers</v>
      </c>
      <c r="I3128" t="str">
        <f>VLOOKUP($C3128,'Raw-products'!$A$2:$H$1261,MATCH(I$1,'Raw-products'!$A$1:$H$1,0))</f>
        <v>Chinos</v>
      </c>
      <c r="J3128" t="str">
        <f>VLOOKUP($C3128,'Raw-products'!$A$2:$H$1261,MATCH(J$1,'Raw-products'!$A$1:$H$1,0))</f>
        <v>XL</v>
      </c>
      <c r="K3128" t="str">
        <f>VLOOKUP($C3128,'Raw-products'!$A$2:$H$1261,MATCH(K$1,'Raw-products'!$A$1:$H$1,0))</f>
        <v>violet</v>
      </c>
      <c r="L3128">
        <f>VLOOKUP($C3128,'Raw-products'!$A$2:$H$1261,MATCH(L$1,'Raw-products'!$A$1:$H$1,0))</f>
        <v>100</v>
      </c>
      <c r="M3128">
        <f>VLOOKUP($C3128,'Raw-products'!$A$2:$H$1261,MATCH(M$1,'Raw-products'!$A$1:$H$1,0))</f>
        <v>77</v>
      </c>
      <c r="N3128" s="5">
        <f t="shared" si="96"/>
        <v>7700</v>
      </c>
      <c r="O3128" cm="1">
        <f t="array" ref="O3128:R3128">_xlfn.XLOOKUP($B3128,'Raw -orders'!$A:$A,'Raw -orders'!$B:$E)</f>
        <v>460</v>
      </c>
      <c r="P3128">
        <v>30101</v>
      </c>
      <c r="Q3128" s="1">
        <v>44300</v>
      </c>
      <c r="R3128" s="1">
        <v>44324</v>
      </c>
      <c r="S3128" t="str" cm="1">
        <f t="array" ref="S3128:Z3128">_xlfn.XLOOKUP($O3128,'Raw - customers'!$A:$A,'Raw - customers'!$B:$I)</f>
        <v>Frederich Duigenan</v>
      </c>
      <c r="T3128" t="str">
        <v>Genderfluid</v>
      </c>
      <c r="U3128">
        <v>31</v>
      </c>
      <c r="V3128" t="str">
        <v>85 Cooper CrescentApt. 819</v>
      </c>
      <c r="W3128">
        <v>3847</v>
      </c>
      <c r="X3128" t="str">
        <v>Ellashire</v>
      </c>
      <c r="Y3128" t="str">
        <v>Victoria</v>
      </c>
      <c r="Z3128" t="str">
        <v>Australia</v>
      </c>
      <c r="AA3128">
        <v>4</v>
      </c>
      <c r="AB3128" s="3" t="str">
        <f t="shared" si="97"/>
        <v>20 to 30</v>
      </c>
      <c r="AM3128" s="6">
        <v>460</v>
      </c>
      <c r="AN3128" s="6" t="s">
        <v>1396</v>
      </c>
    </row>
    <row r="3129" spans="1:40" x14ac:dyDescent="0.25">
      <c r="A3129">
        <v>3127</v>
      </c>
      <c r="B3129">
        <v>631</v>
      </c>
      <c r="C3129">
        <v>788</v>
      </c>
      <c r="D3129">
        <v>91</v>
      </c>
      <c r="E3129">
        <v>3</v>
      </c>
      <c r="F3129">
        <v>273</v>
      </c>
      <c r="G3129">
        <v>1</v>
      </c>
      <c r="H3129" t="str">
        <f>VLOOKUP($C3129,'Raw-products'!$A$2:$H$1261,MATCH(H$1,'Raw-products'!$A$1:$H$1,0))</f>
        <v>Jacket</v>
      </c>
      <c r="I3129" t="str">
        <f>VLOOKUP($C3129,'Raw-products'!$A$2:$H$1261,MATCH(I$1,'Raw-products'!$A$1:$H$1,0))</f>
        <v>Pullover</v>
      </c>
      <c r="J3129" t="str">
        <f>VLOOKUP($C3129,'Raw-products'!$A$2:$H$1261,MATCH(J$1,'Raw-products'!$A$1:$H$1,0))</f>
        <v>L</v>
      </c>
      <c r="K3129" t="str">
        <f>VLOOKUP($C3129,'Raw-products'!$A$2:$H$1261,MATCH(K$1,'Raw-products'!$A$1:$H$1,0))</f>
        <v>green</v>
      </c>
      <c r="L3129">
        <f>VLOOKUP($C3129,'Raw-products'!$A$2:$H$1261,MATCH(L$1,'Raw-products'!$A$1:$H$1,0))</f>
        <v>114</v>
      </c>
      <c r="M3129">
        <f>VLOOKUP($C3129,'Raw-products'!$A$2:$H$1261,MATCH(M$1,'Raw-products'!$A$1:$H$1,0))</f>
        <v>72</v>
      </c>
      <c r="N3129" s="5">
        <f t="shared" si="96"/>
        <v>8208</v>
      </c>
      <c r="O3129" cm="1">
        <f t="array" ref="O3129:R3129">_xlfn.XLOOKUP($B3129,'Raw -orders'!$A:$A,'Raw -orders'!$B:$E)</f>
        <v>460</v>
      </c>
      <c r="P3129">
        <v>30101</v>
      </c>
      <c r="Q3129" s="1">
        <v>44300</v>
      </c>
      <c r="R3129" s="1">
        <v>44324</v>
      </c>
      <c r="S3129" t="str" cm="1">
        <f t="array" ref="S3129:Z3129">_xlfn.XLOOKUP($O3129,'Raw - customers'!$A:$A,'Raw - customers'!$B:$I)</f>
        <v>Frederich Duigenan</v>
      </c>
      <c r="T3129" t="str">
        <v>Genderfluid</v>
      </c>
      <c r="U3129">
        <v>31</v>
      </c>
      <c r="V3129" t="str">
        <v>85 Cooper CrescentApt. 819</v>
      </c>
      <c r="W3129">
        <v>3847</v>
      </c>
      <c r="X3129" t="str">
        <v>Ellashire</v>
      </c>
      <c r="Y3129" t="str">
        <v>Victoria</v>
      </c>
      <c r="Z3129" t="str">
        <v>Australia</v>
      </c>
      <c r="AA3129">
        <v>4</v>
      </c>
      <c r="AB3129" s="3" t="str">
        <f t="shared" si="97"/>
        <v>20 to 30</v>
      </c>
      <c r="AM3129" s="6">
        <v>460</v>
      </c>
      <c r="AN3129" s="6" t="s">
        <v>1396</v>
      </c>
    </row>
    <row r="3130" spans="1:40" x14ac:dyDescent="0.25">
      <c r="A3130">
        <v>3128</v>
      </c>
      <c r="B3130">
        <v>631</v>
      </c>
      <c r="C3130">
        <v>1131</v>
      </c>
      <c r="D3130">
        <v>102</v>
      </c>
      <c r="E3130">
        <v>3</v>
      </c>
      <c r="F3130">
        <v>306</v>
      </c>
      <c r="G3130">
        <v>1</v>
      </c>
      <c r="H3130" t="str">
        <f>VLOOKUP($C3130,'Raw-products'!$A$2:$H$1261,MATCH(H$1,'Raw-products'!$A$1:$H$1,0))</f>
        <v>Trousers</v>
      </c>
      <c r="I3130" t="str">
        <f>VLOOKUP($C3130,'Raw-products'!$A$2:$H$1261,MATCH(I$1,'Raw-products'!$A$1:$H$1,0))</f>
        <v>Cargo Pants</v>
      </c>
      <c r="J3130" t="str">
        <f>VLOOKUP($C3130,'Raw-products'!$A$2:$H$1261,MATCH(J$1,'Raw-products'!$A$1:$H$1,0))</f>
        <v>S</v>
      </c>
      <c r="K3130" t="str">
        <f>VLOOKUP($C3130,'Raw-products'!$A$2:$H$1261,MATCH(K$1,'Raw-products'!$A$1:$H$1,0))</f>
        <v>yellow</v>
      </c>
      <c r="L3130">
        <f>VLOOKUP($C3130,'Raw-products'!$A$2:$H$1261,MATCH(L$1,'Raw-products'!$A$1:$H$1,0))</f>
        <v>106</v>
      </c>
      <c r="M3130">
        <f>VLOOKUP($C3130,'Raw-products'!$A$2:$H$1261,MATCH(M$1,'Raw-products'!$A$1:$H$1,0))</f>
        <v>48</v>
      </c>
      <c r="N3130" s="5">
        <f t="shared" si="96"/>
        <v>5088</v>
      </c>
      <c r="O3130" cm="1">
        <f t="array" ref="O3130:R3130">_xlfn.XLOOKUP($B3130,'Raw -orders'!$A:$A,'Raw -orders'!$B:$E)</f>
        <v>460</v>
      </c>
      <c r="P3130">
        <v>30101</v>
      </c>
      <c r="Q3130" s="1">
        <v>44300</v>
      </c>
      <c r="R3130" s="1">
        <v>44324</v>
      </c>
      <c r="S3130" t="str" cm="1">
        <f t="array" ref="S3130:Z3130">_xlfn.XLOOKUP($O3130,'Raw - customers'!$A:$A,'Raw - customers'!$B:$I)</f>
        <v>Frederich Duigenan</v>
      </c>
      <c r="T3130" t="str">
        <v>Genderfluid</v>
      </c>
      <c r="U3130">
        <v>31</v>
      </c>
      <c r="V3130" t="str">
        <v>85 Cooper CrescentApt. 819</v>
      </c>
      <c r="W3130">
        <v>3847</v>
      </c>
      <c r="X3130" t="str">
        <v>Ellashire</v>
      </c>
      <c r="Y3130" t="str">
        <v>Victoria</v>
      </c>
      <c r="Z3130" t="str">
        <v>Australia</v>
      </c>
      <c r="AA3130">
        <v>4</v>
      </c>
      <c r="AB3130" s="3" t="str">
        <f t="shared" si="97"/>
        <v>20 to 30</v>
      </c>
      <c r="AM3130" s="6">
        <v>460</v>
      </c>
      <c r="AN3130" s="6" t="s">
        <v>1396</v>
      </c>
    </row>
    <row r="3131" spans="1:40" x14ac:dyDescent="0.25">
      <c r="A3131">
        <v>3129</v>
      </c>
      <c r="B3131">
        <v>631</v>
      </c>
      <c r="C3131">
        <v>1221</v>
      </c>
      <c r="D3131">
        <v>105</v>
      </c>
      <c r="E3131">
        <v>1</v>
      </c>
      <c r="F3131">
        <v>105</v>
      </c>
      <c r="G3131">
        <v>1</v>
      </c>
      <c r="H3131" t="str">
        <f>VLOOKUP($C3131,'Raw-products'!$A$2:$H$1261,MATCH(H$1,'Raw-products'!$A$1:$H$1,0))</f>
        <v>Trousers</v>
      </c>
      <c r="I3131" t="str">
        <f>VLOOKUP($C3131,'Raw-products'!$A$2:$H$1261,MATCH(I$1,'Raw-products'!$A$1:$H$1,0))</f>
        <v>Pleated</v>
      </c>
      <c r="J3131" t="str">
        <f>VLOOKUP($C3131,'Raw-products'!$A$2:$H$1261,MATCH(J$1,'Raw-products'!$A$1:$H$1,0))</f>
        <v>S</v>
      </c>
      <c r="K3131" t="str">
        <f>VLOOKUP($C3131,'Raw-products'!$A$2:$H$1261,MATCH(K$1,'Raw-products'!$A$1:$H$1,0))</f>
        <v>violet</v>
      </c>
      <c r="L3131">
        <f>VLOOKUP($C3131,'Raw-products'!$A$2:$H$1261,MATCH(L$1,'Raw-products'!$A$1:$H$1,0))</f>
        <v>90</v>
      </c>
      <c r="M3131">
        <f>VLOOKUP($C3131,'Raw-products'!$A$2:$H$1261,MATCH(M$1,'Raw-products'!$A$1:$H$1,0))</f>
        <v>50</v>
      </c>
      <c r="N3131" s="5">
        <f t="shared" si="96"/>
        <v>4500</v>
      </c>
      <c r="O3131" cm="1">
        <f t="array" ref="O3131:R3131">_xlfn.XLOOKUP($B3131,'Raw -orders'!$A:$A,'Raw -orders'!$B:$E)</f>
        <v>460</v>
      </c>
      <c r="P3131">
        <v>30101</v>
      </c>
      <c r="Q3131" s="1">
        <v>44300</v>
      </c>
      <c r="R3131" s="1">
        <v>44324</v>
      </c>
      <c r="S3131" t="str" cm="1">
        <f t="array" ref="S3131:Z3131">_xlfn.XLOOKUP($O3131,'Raw - customers'!$A:$A,'Raw - customers'!$B:$I)</f>
        <v>Frederich Duigenan</v>
      </c>
      <c r="T3131" t="str">
        <v>Genderfluid</v>
      </c>
      <c r="U3131">
        <v>31</v>
      </c>
      <c r="V3131" t="str">
        <v>85 Cooper CrescentApt. 819</v>
      </c>
      <c r="W3131">
        <v>3847</v>
      </c>
      <c r="X3131" t="str">
        <v>Ellashire</v>
      </c>
      <c r="Y3131" t="str">
        <v>Victoria</v>
      </c>
      <c r="Z3131" t="str">
        <v>Australia</v>
      </c>
      <c r="AA3131">
        <v>4</v>
      </c>
      <c r="AB3131" s="3" t="str">
        <f t="shared" si="97"/>
        <v>20 to 30</v>
      </c>
      <c r="AM3131" s="6">
        <v>460</v>
      </c>
      <c r="AN3131" s="6" t="s">
        <v>1396</v>
      </c>
    </row>
    <row r="3132" spans="1:40" x14ac:dyDescent="0.25">
      <c r="A3132">
        <v>3130</v>
      </c>
      <c r="B3132">
        <v>632</v>
      </c>
      <c r="C3132">
        <v>1041</v>
      </c>
      <c r="D3132">
        <v>90</v>
      </c>
      <c r="E3132">
        <v>2</v>
      </c>
      <c r="F3132">
        <v>180</v>
      </c>
      <c r="G3132">
        <v>1</v>
      </c>
      <c r="H3132" t="str">
        <f>VLOOKUP($C3132,'Raw-products'!$A$2:$H$1261,MATCH(H$1,'Raw-products'!$A$1:$H$1,0))</f>
        <v>Trousers</v>
      </c>
      <c r="I3132" t="str">
        <f>VLOOKUP($C3132,'Raw-products'!$A$2:$H$1261,MATCH(I$1,'Raw-products'!$A$1:$H$1,0))</f>
        <v>Relaxed Leg</v>
      </c>
      <c r="J3132" t="str">
        <f>VLOOKUP($C3132,'Raw-products'!$A$2:$H$1261,MATCH(J$1,'Raw-products'!$A$1:$H$1,0))</f>
        <v>S</v>
      </c>
      <c r="K3132" t="str">
        <f>VLOOKUP($C3132,'Raw-products'!$A$2:$H$1261,MATCH(K$1,'Raw-products'!$A$1:$H$1,0))</f>
        <v>indigo</v>
      </c>
      <c r="L3132">
        <f>VLOOKUP($C3132,'Raw-products'!$A$2:$H$1261,MATCH(L$1,'Raw-products'!$A$1:$H$1,0))</f>
        <v>95</v>
      </c>
      <c r="M3132">
        <f>VLOOKUP($C3132,'Raw-products'!$A$2:$H$1261,MATCH(M$1,'Raw-products'!$A$1:$H$1,0))</f>
        <v>40</v>
      </c>
      <c r="N3132" s="5">
        <f t="shared" si="96"/>
        <v>3800</v>
      </c>
      <c r="O3132" cm="1">
        <f t="array" ref="O3132:R3132">_xlfn.XLOOKUP($B3132,'Raw -orders'!$A:$A,'Raw -orders'!$B:$E)</f>
        <v>952</v>
      </c>
      <c r="P3132">
        <v>44405</v>
      </c>
      <c r="Q3132" s="1">
        <v>44297</v>
      </c>
      <c r="R3132" s="1">
        <v>44303</v>
      </c>
      <c r="S3132" t="str" cm="1">
        <f t="array" ref="S3132:Z3132">_xlfn.XLOOKUP($O3132,'Raw - customers'!$A:$A,'Raw - customers'!$B:$I)</f>
        <v>Geri Renton</v>
      </c>
      <c r="T3132" t="str">
        <v>Female</v>
      </c>
      <c r="U3132">
        <v>45</v>
      </c>
      <c r="V3132" t="str">
        <v>268 Bayer SquareApt. 041</v>
      </c>
      <c r="W3132">
        <v>7392</v>
      </c>
      <c r="X3132" t="str">
        <v>Michaelfurt</v>
      </c>
      <c r="Y3132" t="str">
        <v>Northern Territory</v>
      </c>
      <c r="Z3132" t="str">
        <v>Australia</v>
      </c>
      <c r="AA3132">
        <v>4</v>
      </c>
      <c r="AB3132" s="3" t="str">
        <f t="shared" si="97"/>
        <v>0 to 10</v>
      </c>
      <c r="AM3132" s="6">
        <v>952</v>
      </c>
      <c r="AN3132" s="6" t="s">
        <v>1339</v>
      </c>
    </row>
    <row r="3133" spans="1:40" x14ac:dyDescent="0.25">
      <c r="A3133">
        <v>3131</v>
      </c>
      <c r="B3133">
        <v>632</v>
      </c>
      <c r="C3133">
        <v>191</v>
      </c>
      <c r="D3133">
        <v>98</v>
      </c>
      <c r="E3133">
        <v>3</v>
      </c>
      <c r="F3133">
        <v>294</v>
      </c>
      <c r="G3133">
        <v>1</v>
      </c>
      <c r="H3133" t="str">
        <f>VLOOKUP($C3133,'Raw-products'!$A$2:$H$1261,MATCH(H$1,'Raw-products'!$A$1:$H$1,0))</f>
        <v>Shirt</v>
      </c>
      <c r="I3133" t="str">
        <f>VLOOKUP($C3133,'Raw-products'!$A$2:$H$1261,MATCH(I$1,'Raw-products'!$A$1:$H$1,0))</f>
        <v>Camp Collared</v>
      </c>
      <c r="J3133" t="str">
        <f>VLOOKUP($C3133,'Raw-products'!$A$2:$H$1261,MATCH(J$1,'Raw-products'!$A$1:$H$1,0))</f>
        <v>S</v>
      </c>
      <c r="K3133" t="str">
        <f>VLOOKUP($C3133,'Raw-products'!$A$2:$H$1261,MATCH(K$1,'Raw-products'!$A$1:$H$1,0))</f>
        <v>green</v>
      </c>
      <c r="L3133">
        <f>VLOOKUP($C3133,'Raw-products'!$A$2:$H$1261,MATCH(L$1,'Raw-products'!$A$1:$H$1,0))</f>
        <v>112</v>
      </c>
      <c r="M3133">
        <f>VLOOKUP($C3133,'Raw-products'!$A$2:$H$1261,MATCH(M$1,'Raw-products'!$A$1:$H$1,0))</f>
        <v>60</v>
      </c>
      <c r="N3133" s="5">
        <f t="shared" si="96"/>
        <v>6720</v>
      </c>
      <c r="O3133" cm="1">
        <f t="array" ref="O3133:R3133">_xlfn.XLOOKUP($B3133,'Raw -orders'!$A:$A,'Raw -orders'!$B:$E)</f>
        <v>952</v>
      </c>
      <c r="P3133">
        <v>44405</v>
      </c>
      <c r="Q3133" s="1">
        <v>44297</v>
      </c>
      <c r="R3133" s="1">
        <v>44303</v>
      </c>
      <c r="S3133" t="str" cm="1">
        <f t="array" ref="S3133:Z3133">_xlfn.XLOOKUP($O3133,'Raw - customers'!$A:$A,'Raw - customers'!$B:$I)</f>
        <v>Geri Renton</v>
      </c>
      <c r="T3133" t="str">
        <v>Female</v>
      </c>
      <c r="U3133">
        <v>45</v>
      </c>
      <c r="V3133" t="str">
        <v>268 Bayer SquareApt. 041</v>
      </c>
      <c r="W3133">
        <v>7392</v>
      </c>
      <c r="X3133" t="str">
        <v>Michaelfurt</v>
      </c>
      <c r="Y3133" t="str">
        <v>Northern Territory</v>
      </c>
      <c r="Z3133" t="str">
        <v>Australia</v>
      </c>
      <c r="AA3133">
        <v>4</v>
      </c>
      <c r="AB3133" s="3" t="str">
        <f t="shared" si="97"/>
        <v>0 to 10</v>
      </c>
      <c r="AM3133" s="6">
        <v>952</v>
      </c>
      <c r="AN3133" s="6" t="s">
        <v>1339</v>
      </c>
    </row>
    <row r="3134" spans="1:40" x14ac:dyDescent="0.25">
      <c r="A3134">
        <v>3132</v>
      </c>
      <c r="B3134">
        <v>632</v>
      </c>
      <c r="C3134">
        <v>413</v>
      </c>
      <c r="D3134">
        <v>119</v>
      </c>
      <c r="E3134">
        <v>2</v>
      </c>
      <c r="F3134">
        <v>238</v>
      </c>
      <c r="G3134">
        <v>1</v>
      </c>
      <c r="H3134" t="str">
        <f>VLOOKUP($C3134,'Raw-products'!$A$2:$H$1261,MATCH(H$1,'Raw-products'!$A$1:$H$1,0))</f>
        <v>Shirt</v>
      </c>
      <c r="I3134" t="str">
        <f>VLOOKUP($C3134,'Raw-products'!$A$2:$H$1261,MATCH(I$1,'Raw-products'!$A$1:$H$1,0))</f>
        <v>Casual Slim Fit</v>
      </c>
      <c r="J3134" t="str">
        <f>VLOOKUP($C3134,'Raw-products'!$A$2:$H$1261,MATCH(J$1,'Raw-products'!$A$1:$H$1,0))</f>
        <v>L</v>
      </c>
      <c r="K3134" t="str">
        <f>VLOOKUP($C3134,'Raw-products'!$A$2:$H$1261,MATCH(K$1,'Raw-products'!$A$1:$H$1,0))</f>
        <v>indigo</v>
      </c>
      <c r="L3134">
        <f>VLOOKUP($C3134,'Raw-products'!$A$2:$H$1261,MATCH(L$1,'Raw-products'!$A$1:$H$1,0))</f>
        <v>113</v>
      </c>
      <c r="M3134">
        <f>VLOOKUP($C3134,'Raw-products'!$A$2:$H$1261,MATCH(M$1,'Raw-products'!$A$1:$H$1,0))</f>
        <v>60</v>
      </c>
      <c r="N3134" s="5">
        <f t="shared" si="96"/>
        <v>6780</v>
      </c>
      <c r="O3134" cm="1">
        <f t="array" ref="O3134:R3134">_xlfn.XLOOKUP($B3134,'Raw -orders'!$A:$A,'Raw -orders'!$B:$E)</f>
        <v>952</v>
      </c>
      <c r="P3134">
        <v>44405</v>
      </c>
      <c r="Q3134" s="1">
        <v>44297</v>
      </c>
      <c r="R3134" s="1">
        <v>44303</v>
      </c>
      <c r="S3134" t="str" cm="1">
        <f t="array" ref="S3134:Z3134">_xlfn.XLOOKUP($O3134,'Raw - customers'!$A:$A,'Raw - customers'!$B:$I)</f>
        <v>Geri Renton</v>
      </c>
      <c r="T3134" t="str">
        <v>Female</v>
      </c>
      <c r="U3134">
        <v>45</v>
      </c>
      <c r="V3134" t="str">
        <v>268 Bayer SquareApt. 041</v>
      </c>
      <c r="W3134">
        <v>7392</v>
      </c>
      <c r="X3134" t="str">
        <v>Michaelfurt</v>
      </c>
      <c r="Y3134" t="str">
        <v>Northern Territory</v>
      </c>
      <c r="Z3134" t="str">
        <v>Australia</v>
      </c>
      <c r="AA3134">
        <v>4</v>
      </c>
      <c r="AB3134" s="3" t="str">
        <f t="shared" si="97"/>
        <v>0 to 10</v>
      </c>
      <c r="AM3134" s="6">
        <v>952</v>
      </c>
      <c r="AN3134" s="6" t="s">
        <v>1339</v>
      </c>
    </row>
    <row r="3135" spans="1:40" x14ac:dyDescent="0.25">
      <c r="A3135">
        <v>3133</v>
      </c>
      <c r="B3135">
        <v>632</v>
      </c>
      <c r="C3135">
        <v>1133</v>
      </c>
      <c r="D3135">
        <v>102</v>
      </c>
      <c r="E3135">
        <v>3</v>
      </c>
      <c r="F3135">
        <v>306</v>
      </c>
      <c r="G3135">
        <v>1</v>
      </c>
      <c r="H3135" t="str">
        <f>VLOOKUP($C3135,'Raw-products'!$A$2:$H$1261,MATCH(H$1,'Raw-products'!$A$1:$H$1,0))</f>
        <v>Trousers</v>
      </c>
      <c r="I3135" t="str">
        <f>VLOOKUP($C3135,'Raw-products'!$A$2:$H$1261,MATCH(I$1,'Raw-products'!$A$1:$H$1,0))</f>
        <v>Cargo Pants</v>
      </c>
      <c r="J3135" t="str">
        <f>VLOOKUP($C3135,'Raw-products'!$A$2:$H$1261,MATCH(J$1,'Raw-products'!$A$1:$H$1,0))</f>
        <v>L</v>
      </c>
      <c r="K3135" t="str">
        <f>VLOOKUP($C3135,'Raw-products'!$A$2:$H$1261,MATCH(K$1,'Raw-products'!$A$1:$H$1,0))</f>
        <v>yellow</v>
      </c>
      <c r="L3135">
        <f>VLOOKUP($C3135,'Raw-products'!$A$2:$H$1261,MATCH(L$1,'Raw-products'!$A$1:$H$1,0))</f>
        <v>106</v>
      </c>
      <c r="M3135">
        <f>VLOOKUP($C3135,'Raw-products'!$A$2:$H$1261,MATCH(M$1,'Raw-products'!$A$1:$H$1,0))</f>
        <v>71</v>
      </c>
      <c r="N3135" s="5">
        <f t="shared" si="96"/>
        <v>7526</v>
      </c>
      <c r="O3135" cm="1">
        <f t="array" ref="O3135:R3135">_xlfn.XLOOKUP($B3135,'Raw -orders'!$A:$A,'Raw -orders'!$B:$E)</f>
        <v>952</v>
      </c>
      <c r="P3135">
        <v>44405</v>
      </c>
      <c r="Q3135" s="1">
        <v>44297</v>
      </c>
      <c r="R3135" s="1">
        <v>44303</v>
      </c>
      <c r="S3135" t="str" cm="1">
        <f t="array" ref="S3135:Z3135">_xlfn.XLOOKUP($O3135,'Raw - customers'!$A:$A,'Raw - customers'!$B:$I)</f>
        <v>Geri Renton</v>
      </c>
      <c r="T3135" t="str">
        <v>Female</v>
      </c>
      <c r="U3135">
        <v>45</v>
      </c>
      <c r="V3135" t="str">
        <v>268 Bayer SquareApt. 041</v>
      </c>
      <c r="W3135">
        <v>7392</v>
      </c>
      <c r="X3135" t="str">
        <v>Michaelfurt</v>
      </c>
      <c r="Y3135" t="str">
        <v>Northern Territory</v>
      </c>
      <c r="Z3135" t="str">
        <v>Australia</v>
      </c>
      <c r="AA3135">
        <v>4</v>
      </c>
      <c r="AB3135" s="3" t="str">
        <f t="shared" si="97"/>
        <v>0 to 10</v>
      </c>
      <c r="AM3135" s="6">
        <v>952</v>
      </c>
      <c r="AN3135" s="6" t="s">
        <v>1339</v>
      </c>
    </row>
    <row r="3136" spans="1:40" x14ac:dyDescent="0.25">
      <c r="A3136">
        <v>3134</v>
      </c>
      <c r="B3136">
        <v>633</v>
      </c>
      <c r="C3136">
        <v>993</v>
      </c>
      <c r="D3136">
        <v>106</v>
      </c>
      <c r="E3136">
        <v>1</v>
      </c>
      <c r="F3136">
        <v>106</v>
      </c>
      <c r="G3136">
        <v>1</v>
      </c>
      <c r="H3136" t="str">
        <f>VLOOKUP($C3136,'Raw-products'!$A$2:$H$1261,MATCH(H$1,'Raw-products'!$A$1:$H$1,0))</f>
        <v>Trousers</v>
      </c>
      <c r="I3136" t="str">
        <f>VLOOKUP($C3136,'Raw-products'!$A$2:$H$1261,MATCH(I$1,'Raw-products'!$A$1:$H$1,0))</f>
        <v>Wool</v>
      </c>
      <c r="J3136" t="str">
        <f>VLOOKUP($C3136,'Raw-products'!$A$2:$H$1261,MATCH(J$1,'Raw-products'!$A$1:$H$1,0))</f>
        <v>L</v>
      </c>
      <c r="K3136" t="str">
        <f>VLOOKUP($C3136,'Raw-products'!$A$2:$H$1261,MATCH(K$1,'Raw-products'!$A$1:$H$1,0))</f>
        <v>yellow</v>
      </c>
      <c r="L3136">
        <f>VLOOKUP($C3136,'Raw-products'!$A$2:$H$1261,MATCH(L$1,'Raw-products'!$A$1:$H$1,0))</f>
        <v>111</v>
      </c>
      <c r="M3136">
        <f>VLOOKUP($C3136,'Raw-products'!$A$2:$H$1261,MATCH(M$1,'Raw-products'!$A$1:$H$1,0))</f>
        <v>46</v>
      </c>
      <c r="N3136" s="5">
        <f t="shared" si="96"/>
        <v>5106</v>
      </c>
      <c r="O3136" cm="1">
        <f t="array" ref="O3136:R3136">_xlfn.XLOOKUP($B3136,'Raw -orders'!$A:$A,'Raw -orders'!$B:$E)</f>
        <v>183</v>
      </c>
      <c r="P3136">
        <v>30197</v>
      </c>
      <c r="Q3136" s="1">
        <v>44379</v>
      </c>
      <c r="R3136" s="1">
        <v>44390</v>
      </c>
      <c r="S3136" t="str" cm="1">
        <f t="array" ref="S3136:Z3136">_xlfn.XLOOKUP($O3136,'Raw - customers'!$A:$A,'Raw - customers'!$B:$I)</f>
        <v>Martin O'Mailey</v>
      </c>
      <c r="T3136" t="str">
        <v>Female</v>
      </c>
      <c r="U3136">
        <v>44</v>
      </c>
      <c r="V3136" t="str">
        <v>639 Griffiths ParkwayApt. 162</v>
      </c>
      <c r="W3136">
        <v>9583</v>
      </c>
      <c r="X3136" t="str">
        <v>New Angelina</v>
      </c>
      <c r="Y3136" t="str">
        <v>Queensland</v>
      </c>
      <c r="Z3136" t="str">
        <v>Australia</v>
      </c>
      <c r="AA3136">
        <v>7</v>
      </c>
      <c r="AB3136" s="3" t="str">
        <f t="shared" si="97"/>
        <v>10 to 20</v>
      </c>
      <c r="AM3136" s="6">
        <v>183</v>
      </c>
      <c r="AN3136" s="6" t="s">
        <v>1355</v>
      </c>
    </row>
    <row r="3137" spans="1:40" x14ac:dyDescent="0.25">
      <c r="A3137">
        <v>3135</v>
      </c>
      <c r="B3137">
        <v>633</v>
      </c>
      <c r="C3137">
        <v>988</v>
      </c>
      <c r="D3137">
        <v>106</v>
      </c>
      <c r="E3137">
        <v>1</v>
      </c>
      <c r="F3137">
        <v>106</v>
      </c>
      <c r="G3137">
        <v>1</v>
      </c>
      <c r="H3137" t="str">
        <f>VLOOKUP($C3137,'Raw-products'!$A$2:$H$1261,MATCH(H$1,'Raw-products'!$A$1:$H$1,0))</f>
        <v>Trousers</v>
      </c>
      <c r="I3137" t="str">
        <f>VLOOKUP($C3137,'Raw-products'!$A$2:$H$1261,MATCH(I$1,'Raw-products'!$A$1:$H$1,0))</f>
        <v>Wool</v>
      </c>
      <c r="J3137" t="str">
        <f>VLOOKUP($C3137,'Raw-products'!$A$2:$H$1261,MATCH(J$1,'Raw-products'!$A$1:$H$1,0))</f>
        <v>L</v>
      </c>
      <c r="K3137" t="str">
        <f>VLOOKUP($C3137,'Raw-products'!$A$2:$H$1261,MATCH(K$1,'Raw-products'!$A$1:$H$1,0))</f>
        <v>orange</v>
      </c>
      <c r="L3137">
        <f>VLOOKUP($C3137,'Raw-products'!$A$2:$H$1261,MATCH(L$1,'Raw-products'!$A$1:$H$1,0))</f>
        <v>111</v>
      </c>
      <c r="M3137">
        <f>VLOOKUP($C3137,'Raw-products'!$A$2:$H$1261,MATCH(M$1,'Raw-products'!$A$1:$H$1,0))</f>
        <v>56</v>
      </c>
      <c r="N3137" s="5">
        <f t="shared" si="96"/>
        <v>6216</v>
      </c>
      <c r="O3137" cm="1">
        <f t="array" ref="O3137:R3137">_xlfn.XLOOKUP($B3137,'Raw -orders'!$A:$A,'Raw -orders'!$B:$E)</f>
        <v>183</v>
      </c>
      <c r="P3137">
        <v>30197</v>
      </c>
      <c r="Q3137" s="1">
        <v>44379</v>
      </c>
      <c r="R3137" s="1">
        <v>44390</v>
      </c>
      <c r="S3137" t="str" cm="1">
        <f t="array" ref="S3137:Z3137">_xlfn.XLOOKUP($O3137,'Raw - customers'!$A:$A,'Raw - customers'!$B:$I)</f>
        <v>Martin O'Mailey</v>
      </c>
      <c r="T3137" t="str">
        <v>Female</v>
      </c>
      <c r="U3137">
        <v>44</v>
      </c>
      <c r="V3137" t="str">
        <v>639 Griffiths ParkwayApt. 162</v>
      </c>
      <c r="W3137">
        <v>9583</v>
      </c>
      <c r="X3137" t="str">
        <v>New Angelina</v>
      </c>
      <c r="Y3137" t="str">
        <v>Queensland</v>
      </c>
      <c r="Z3137" t="str">
        <v>Australia</v>
      </c>
      <c r="AA3137">
        <v>7</v>
      </c>
      <c r="AB3137" s="3" t="str">
        <f t="shared" si="97"/>
        <v>10 to 20</v>
      </c>
      <c r="AM3137" s="6">
        <v>183</v>
      </c>
      <c r="AN3137" s="6" t="s">
        <v>1355</v>
      </c>
    </row>
    <row r="3138" spans="1:40" x14ac:dyDescent="0.25">
      <c r="A3138">
        <v>3136</v>
      </c>
      <c r="B3138">
        <v>633</v>
      </c>
      <c r="C3138">
        <v>383</v>
      </c>
      <c r="D3138">
        <v>94</v>
      </c>
      <c r="E3138">
        <v>3</v>
      </c>
      <c r="F3138">
        <v>282</v>
      </c>
      <c r="G3138">
        <v>1</v>
      </c>
      <c r="H3138" t="str">
        <f>VLOOKUP($C3138,'Raw-products'!$A$2:$H$1261,MATCH(H$1,'Raw-products'!$A$1:$H$1,0))</f>
        <v>Shirt</v>
      </c>
      <c r="I3138" t="str">
        <f>VLOOKUP($C3138,'Raw-products'!$A$2:$H$1261,MATCH(I$1,'Raw-products'!$A$1:$H$1,0))</f>
        <v>Henley</v>
      </c>
      <c r="J3138" t="str">
        <f>VLOOKUP($C3138,'Raw-products'!$A$2:$H$1261,MATCH(J$1,'Raw-products'!$A$1:$H$1,0))</f>
        <v>L</v>
      </c>
      <c r="K3138" t="str">
        <f>VLOOKUP($C3138,'Raw-products'!$A$2:$H$1261,MATCH(K$1,'Raw-products'!$A$1:$H$1,0))</f>
        <v>violet</v>
      </c>
      <c r="L3138">
        <f>VLOOKUP($C3138,'Raw-products'!$A$2:$H$1261,MATCH(L$1,'Raw-products'!$A$1:$H$1,0))</f>
        <v>92</v>
      </c>
      <c r="M3138">
        <f>VLOOKUP($C3138,'Raw-products'!$A$2:$H$1261,MATCH(M$1,'Raw-products'!$A$1:$H$1,0))</f>
        <v>51</v>
      </c>
      <c r="N3138" s="5">
        <f t="shared" si="96"/>
        <v>4692</v>
      </c>
      <c r="O3138" cm="1">
        <f t="array" ref="O3138:R3138">_xlfn.XLOOKUP($B3138,'Raw -orders'!$A:$A,'Raw -orders'!$B:$E)</f>
        <v>183</v>
      </c>
      <c r="P3138">
        <v>30197</v>
      </c>
      <c r="Q3138" s="1">
        <v>44379</v>
      </c>
      <c r="R3138" s="1">
        <v>44390</v>
      </c>
      <c r="S3138" t="str" cm="1">
        <f t="array" ref="S3138:Z3138">_xlfn.XLOOKUP($O3138,'Raw - customers'!$A:$A,'Raw - customers'!$B:$I)</f>
        <v>Martin O'Mailey</v>
      </c>
      <c r="T3138" t="str">
        <v>Female</v>
      </c>
      <c r="U3138">
        <v>44</v>
      </c>
      <c r="V3138" t="str">
        <v>639 Griffiths ParkwayApt. 162</v>
      </c>
      <c r="W3138">
        <v>9583</v>
      </c>
      <c r="X3138" t="str">
        <v>New Angelina</v>
      </c>
      <c r="Y3138" t="str">
        <v>Queensland</v>
      </c>
      <c r="Z3138" t="str">
        <v>Australia</v>
      </c>
      <c r="AA3138">
        <v>7</v>
      </c>
      <c r="AB3138" s="3" t="str">
        <f t="shared" si="97"/>
        <v>10 to 20</v>
      </c>
      <c r="AM3138" s="6">
        <v>183</v>
      </c>
      <c r="AN3138" s="6" t="s">
        <v>1355</v>
      </c>
    </row>
    <row r="3139" spans="1:40" x14ac:dyDescent="0.25">
      <c r="A3139">
        <v>3137</v>
      </c>
      <c r="B3139">
        <v>633</v>
      </c>
      <c r="C3139">
        <v>720</v>
      </c>
      <c r="D3139">
        <v>119</v>
      </c>
      <c r="E3139">
        <v>2</v>
      </c>
      <c r="F3139">
        <v>238</v>
      </c>
      <c r="G3139">
        <v>1</v>
      </c>
      <c r="H3139" t="str">
        <f>VLOOKUP($C3139,'Raw-products'!$A$2:$H$1261,MATCH(H$1,'Raw-products'!$A$1:$H$1,0))</f>
        <v>Jacket</v>
      </c>
      <c r="I3139" t="str">
        <f>VLOOKUP($C3139,'Raw-products'!$A$2:$H$1261,MATCH(I$1,'Raw-products'!$A$1:$H$1,0))</f>
        <v>Trench Coat</v>
      </c>
      <c r="J3139" t="str">
        <f>VLOOKUP($C3139,'Raw-products'!$A$2:$H$1261,MATCH(J$1,'Raw-products'!$A$1:$H$1,0))</f>
        <v>XS</v>
      </c>
      <c r="K3139" t="str">
        <f>VLOOKUP($C3139,'Raw-products'!$A$2:$H$1261,MATCH(K$1,'Raw-products'!$A$1:$H$1,0))</f>
        <v>blue</v>
      </c>
      <c r="L3139">
        <f>VLOOKUP($C3139,'Raw-products'!$A$2:$H$1261,MATCH(L$1,'Raw-products'!$A$1:$H$1,0))</f>
        <v>112</v>
      </c>
      <c r="M3139">
        <f>VLOOKUP($C3139,'Raw-products'!$A$2:$H$1261,MATCH(M$1,'Raw-products'!$A$1:$H$1,0))</f>
        <v>59</v>
      </c>
      <c r="N3139" s="5">
        <f t="shared" ref="N3139:N3202" si="98">$L3139*$M3139</f>
        <v>6608</v>
      </c>
      <c r="O3139" cm="1">
        <f t="array" ref="O3139:R3139">_xlfn.XLOOKUP($B3139,'Raw -orders'!$A:$A,'Raw -orders'!$B:$E)</f>
        <v>183</v>
      </c>
      <c r="P3139">
        <v>30197</v>
      </c>
      <c r="Q3139" s="1">
        <v>44379</v>
      </c>
      <c r="R3139" s="1">
        <v>44390</v>
      </c>
      <c r="S3139" t="str" cm="1">
        <f t="array" ref="S3139:Z3139">_xlfn.XLOOKUP($O3139,'Raw - customers'!$A:$A,'Raw - customers'!$B:$I)</f>
        <v>Martin O'Mailey</v>
      </c>
      <c r="T3139" t="str">
        <v>Female</v>
      </c>
      <c r="U3139">
        <v>44</v>
      </c>
      <c r="V3139" t="str">
        <v>639 Griffiths ParkwayApt. 162</v>
      </c>
      <c r="W3139">
        <v>9583</v>
      </c>
      <c r="X3139" t="str">
        <v>New Angelina</v>
      </c>
      <c r="Y3139" t="str">
        <v>Queensland</v>
      </c>
      <c r="Z3139" t="str">
        <v>Australia</v>
      </c>
      <c r="AA3139">
        <v>7</v>
      </c>
      <c r="AB3139" s="3" t="str">
        <f t="shared" ref="AB3139:AB3202" si="99">IF(AND(DATEDIF($Q3139,$R3139,"D")&gt;0,DATEDIF($Q3139,$R3139,"D")&lt;=10),"0 to 10",IF(AND(DATEDIF($Q3139,$R3139,"D")&gt;10,DATEDIF($Q3139,$R3139,"D")&lt;=20),"10 to 20",IF(AND(DATEDIF($Q3139,$R3139,"D")&gt;20,DATEDIF($Q3139,$R3139,"D")&lt;=30),"20 to 30")))</f>
        <v>10 to 20</v>
      </c>
      <c r="AM3139" s="6">
        <v>183</v>
      </c>
      <c r="AN3139" s="6" t="s">
        <v>1355</v>
      </c>
    </row>
    <row r="3140" spans="1:40" x14ac:dyDescent="0.25">
      <c r="A3140">
        <v>3138</v>
      </c>
      <c r="B3140">
        <v>633</v>
      </c>
      <c r="C3140">
        <v>267</v>
      </c>
      <c r="D3140">
        <v>95</v>
      </c>
      <c r="E3140">
        <v>2</v>
      </c>
      <c r="F3140">
        <v>190</v>
      </c>
      <c r="G3140">
        <v>1</v>
      </c>
      <c r="H3140" t="str">
        <f>VLOOKUP($C3140,'Raw-products'!$A$2:$H$1261,MATCH(H$1,'Raw-products'!$A$1:$H$1,0))</f>
        <v>Shirt</v>
      </c>
      <c r="I3140" t="str">
        <f>VLOOKUP($C3140,'Raw-products'!$A$2:$H$1261,MATCH(I$1,'Raw-products'!$A$1:$H$1,0))</f>
        <v>Polo</v>
      </c>
      <c r="J3140" t="str">
        <f>VLOOKUP($C3140,'Raw-products'!$A$2:$H$1261,MATCH(J$1,'Raw-products'!$A$1:$H$1,0))</f>
        <v>M</v>
      </c>
      <c r="K3140" t="str">
        <f>VLOOKUP($C3140,'Raw-products'!$A$2:$H$1261,MATCH(K$1,'Raw-products'!$A$1:$H$1,0))</f>
        <v>blue</v>
      </c>
      <c r="L3140">
        <f>VLOOKUP($C3140,'Raw-products'!$A$2:$H$1261,MATCH(L$1,'Raw-products'!$A$1:$H$1,0))</f>
        <v>117</v>
      </c>
      <c r="M3140">
        <f>VLOOKUP($C3140,'Raw-products'!$A$2:$H$1261,MATCH(M$1,'Raw-products'!$A$1:$H$1,0))</f>
        <v>49</v>
      </c>
      <c r="N3140" s="5">
        <f t="shared" si="98"/>
        <v>5733</v>
      </c>
      <c r="O3140" cm="1">
        <f t="array" ref="O3140:R3140">_xlfn.XLOOKUP($B3140,'Raw -orders'!$A:$A,'Raw -orders'!$B:$E)</f>
        <v>183</v>
      </c>
      <c r="P3140">
        <v>30197</v>
      </c>
      <c r="Q3140" s="1">
        <v>44379</v>
      </c>
      <c r="R3140" s="1">
        <v>44390</v>
      </c>
      <c r="S3140" t="str" cm="1">
        <f t="array" ref="S3140:Z3140">_xlfn.XLOOKUP($O3140,'Raw - customers'!$A:$A,'Raw - customers'!$B:$I)</f>
        <v>Martin O'Mailey</v>
      </c>
      <c r="T3140" t="str">
        <v>Female</v>
      </c>
      <c r="U3140">
        <v>44</v>
      </c>
      <c r="V3140" t="str">
        <v>639 Griffiths ParkwayApt. 162</v>
      </c>
      <c r="W3140">
        <v>9583</v>
      </c>
      <c r="X3140" t="str">
        <v>New Angelina</v>
      </c>
      <c r="Y3140" t="str">
        <v>Queensland</v>
      </c>
      <c r="Z3140" t="str">
        <v>Australia</v>
      </c>
      <c r="AA3140">
        <v>7</v>
      </c>
      <c r="AB3140" s="3" t="str">
        <f t="shared" si="99"/>
        <v>10 to 20</v>
      </c>
      <c r="AM3140" s="6">
        <v>183</v>
      </c>
      <c r="AN3140" s="6" t="s">
        <v>1355</v>
      </c>
    </row>
    <row r="3141" spans="1:40" x14ac:dyDescent="0.25">
      <c r="A3141">
        <v>3139</v>
      </c>
      <c r="B3141">
        <v>633</v>
      </c>
      <c r="C3141">
        <v>1179</v>
      </c>
      <c r="D3141">
        <v>99</v>
      </c>
      <c r="E3141">
        <v>3</v>
      </c>
      <c r="F3141">
        <v>297</v>
      </c>
      <c r="G3141">
        <v>1</v>
      </c>
      <c r="H3141" t="str">
        <f>VLOOKUP($C3141,'Raw-products'!$A$2:$H$1261,MATCH(H$1,'Raw-products'!$A$1:$H$1,0))</f>
        <v>Trousers</v>
      </c>
      <c r="I3141" t="str">
        <f>VLOOKUP($C3141,'Raw-products'!$A$2:$H$1261,MATCH(I$1,'Raw-products'!$A$1:$H$1,0))</f>
        <v>High-Waisted</v>
      </c>
      <c r="J3141" t="str">
        <f>VLOOKUP($C3141,'Raw-products'!$A$2:$H$1261,MATCH(J$1,'Raw-products'!$A$1:$H$1,0))</f>
        <v>XL</v>
      </c>
      <c r="K3141" t="str">
        <f>VLOOKUP($C3141,'Raw-products'!$A$2:$H$1261,MATCH(K$1,'Raw-products'!$A$1:$H$1,0))</f>
        <v>blue</v>
      </c>
      <c r="L3141">
        <f>VLOOKUP($C3141,'Raw-products'!$A$2:$H$1261,MATCH(L$1,'Raw-products'!$A$1:$H$1,0))</f>
        <v>98</v>
      </c>
      <c r="M3141">
        <f>VLOOKUP($C3141,'Raw-products'!$A$2:$H$1261,MATCH(M$1,'Raw-products'!$A$1:$H$1,0))</f>
        <v>65</v>
      </c>
      <c r="N3141" s="5">
        <f t="shared" si="98"/>
        <v>6370</v>
      </c>
      <c r="O3141" cm="1">
        <f t="array" ref="O3141:R3141">_xlfn.XLOOKUP($B3141,'Raw -orders'!$A:$A,'Raw -orders'!$B:$E)</f>
        <v>183</v>
      </c>
      <c r="P3141">
        <v>30197</v>
      </c>
      <c r="Q3141" s="1">
        <v>44379</v>
      </c>
      <c r="R3141" s="1">
        <v>44390</v>
      </c>
      <c r="S3141" t="str" cm="1">
        <f t="array" ref="S3141:Z3141">_xlfn.XLOOKUP($O3141,'Raw - customers'!$A:$A,'Raw - customers'!$B:$I)</f>
        <v>Martin O'Mailey</v>
      </c>
      <c r="T3141" t="str">
        <v>Female</v>
      </c>
      <c r="U3141">
        <v>44</v>
      </c>
      <c r="V3141" t="str">
        <v>639 Griffiths ParkwayApt. 162</v>
      </c>
      <c r="W3141">
        <v>9583</v>
      </c>
      <c r="X3141" t="str">
        <v>New Angelina</v>
      </c>
      <c r="Y3141" t="str">
        <v>Queensland</v>
      </c>
      <c r="Z3141" t="str">
        <v>Australia</v>
      </c>
      <c r="AA3141">
        <v>7</v>
      </c>
      <c r="AB3141" s="3" t="str">
        <f t="shared" si="99"/>
        <v>10 to 20</v>
      </c>
      <c r="AM3141" s="6">
        <v>183</v>
      </c>
      <c r="AN3141" s="6" t="s">
        <v>1355</v>
      </c>
    </row>
    <row r="3142" spans="1:40" x14ac:dyDescent="0.25">
      <c r="A3142">
        <v>3140</v>
      </c>
      <c r="B3142">
        <v>633</v>
      </c>
      <c r="C3142">
        <v>215</v>
      </c>
      <c r="D3142">
        <v>106</v>
      </c>
      <c r="E3142">
        <v>2</v>
      </c>
      <c r="F3142">
        <v>212</v>
      </c>
      <c r="G3142">
        <v>1</v>
      </c>
      <c r="H3142" t="str">
        <f>VLOOKUP($C3142,'Raw-products'!$A$2:$H$1261,MATCH(H$1,'Raw-products'!$A$1:$H$1,0))</f>
        <v>Shirt</v>
      </c>
      <c r="I3142" t="str">
        <f>VLOOKUP($C3142,'Raw-products'!$A$2:$H$1261,MATCH(I$1,'Raw-products'!$A$1:$H$1,0))</f>
        <v>Chambray</v>
      </c>
      <c r="J3142" t="str">
        <f>VLOOKUP($C3142,'Raw-products'!$A$2:$H$1261,MATCH(J$1,'Raw-products'!$A$1:$H$1,0))</f>
        <v>XS</v>
      </c>
      <c r="K3142" t="str">
        <f>VLOOKUP($C3142,'Raw-products'!$A$2:$H$1261,MATCH(K$1,'Raw-products'!$A$1:$H$1,0))</f>
        <v>orange</v>
      </c>
      <c r="L3142">
        <f>VLOOKUP($C3142,'Raw-products'!$A$2:$H$1261,MATCH(L$1,'Raw-products'!$A$1:$H$1,0))</f>
        <v>105</v>
      </c>
      <c r="M3142">
        <f>VLOOKUP($C3142,'Raw-products'!$A$2:$H$1261,MATCH(M$1,'Raw-products'!$A$1:$H$1,0))</f>
        <v>76</v>
      </c>
      <c r="N3142" s="5">
        <f t="shared" si="98"/>
        <v>7980</v>
      </c>
      <c r="O3142" cm="1">
        <f t="array" ref="O3142:R3142">_xlfn.XLOOKUP($B3142,'Raw -orders'!$A:$A,'Raw -orders'!$B:$E)</f>
        <v>183</v>
      </c>
      <c r="P3142">
        <v>30197</v>
      </c>
      <c r="Q3142" s="1">
        <v>44379</v>
      </c>
      <c r="R3142" s="1">
        <v>44390</v>
      </c>
      <c r="S3142" t="str" cm="1">
        <f t="array" ref="S3142:Z3142">_xlfn.XLOOKUP($O3142,'Raw - customers'!$A:$A,'Raw - customers'!$B:$I)</f>
        <v>Martin O'Mailey</v>
      </c>
      <c r="T3142" t="str">
        <v>Female</v>
      </c>
      <c r="U3142">
        <v>44</v>
      </c>
      <c r="V3142" t="str">
        <v>639 Griffiths ParkwayApt. 162</v>
      </c>
      <c r="W3142">
        <v>9583</v>
      </c>
      <c r="X3142" t="str">
        <v>New Angelina</v>
      </c>
      <c r="Y3142" t="str">
        <v>Queensland</v>
      </c>
      <c r="Z3142" t="str">
        <v>Australia</v>
      </c>
      <c r="AA3142">
        <v>7</v>
      </c>
      <c r="AB3142" s="3" t="str">
        <f t="shared" si="99"/>
        <v>10 to 20</v>
      </c>
      <c r="AM3142" s="6">
        <v>183</v>
      </c>
      <c r="AN3142" s="6" t="s">
        <v>1355</v>
      </c>
    </row>
    <row r="3143" spans="1:40" x14ac:dyDescent="0.25">
      <c r="A3143">
        <v>3141</v>
      </c>
      <c r="B3143">
        <v>634</v>
      </c>
      <c r="C3143">
        <v>1159</v>
      </c>
      <c r="D3143">
        <v>99</v>
      </c>
      <c r="E3143">
        <v>3</v>
      </c>
      <c r="F3143">
        <v>297</v>
      </c>
      <c r="G3143">
        <v>1</v>
      </c>
      <c r="H3143" t="str">
        <f>VLOOKUP($C3143,'Raw-products'!$A$2:$H$1261,MATCH(H$1,'Raw-products'!$A$1:$H$1,0))</f>
        <v>Trousers</v>
      </c>
      <c r="I3143" t="str">
        <f>VLOOKUP($C3143,'Raw-products'!$A$2:$H$1261,MATCH(I$1,'Raw-products'!$A$1:$H$1,0))</f>
        <v>High-Waisted</v>
      </c>
      <c r="J3143" t="str">
        <f>VLOOKUP($C3143,'Raw-products'!$A$2:$H$1261,MATCH(J$1,'Raw-products'!$A$1:$H$1,0))</f>
        <v>XL</v>
      </c>
      <c r="K3143" t="str">
        <f>VLOOKUP($C3143,'Raw-products'!$A$2:$H$1261,MATCH(K$1,'Raw-products'!$A$1:$H$1,0))</f>
        <v>red</v>
      </c>
      <c r="L3143">
        <f>VLOOKUP($C3143,'Raw-products'!$A$2:$H$1261,MATCH(L$1,'Raw-products'!$A$1:$H$1,0))</f>
        <v>98</v>
      </c>
      <c r="M3143">
        <f>VLOOKUP($C3143,'Raw-products'!$A$2:$H$1261,MATCH(M$1,'Raw-products'!$A$1:$H$1,0))</f>
        <v>80</v>
      </c>
      <c r="N3143" s="5">
        <f t="shared" si="98"/>
        <v>7840</v>
      </c>
      <c r="O3143" cm="1">
        <f t="array" ref="O3143:R3143">_xlfn.XLOOKUP($B3143,'Raw -orders'!$A:$A,'Raw -orders'!$B:$E)</f>
        <v>327</v>
      </c>
      <c r="P3143">
        <v>35370</v>
      </c>
      <c r="Q3143" s="1">
        <v>44482</v>
      </c>
      <c r="R3143" s="1">
        <v>44492</v>
      </c>
      <c r="S3143" t="str" cm="1">
        <f t="array" ref="S3143:Z3143">_xlfn.XLOOKUP($O3143,'Raw - customers'!$A:$A,'Raw - customers'!$B:$I)</f>
        <v>Lynda Seydlitz</v>
      </c>
      <c r="T3143" t="str">
        <v>Non-binary</v>
      </c>
      <c r="U3143">
        <v>71</v>
      </c>
      <c r="V3143" t="str">
        <v>246 Waters CrescentSuite 947</v>
      </c>
      <c r="W3143">
        <v>3310</v>
      </c>
      <c r="X3143" t="str">
        <v>Port Marcusshire</v>
      </c>
      <c r="Y3143" t="str">
        <v>Western Australia</v>
      </c>
      <c r="Z3143" t="str">
        <v>Australia</v>
      </c>
      <c r="AA3143">
        <v>10</v>
      </c>
      <c r="AB3143" s="3" t="str">
        <f t="shared" si="99"/>
        <v>0 to 10</v>
      </c>
      <c r="AM3143" s="6">
        <v>327</v>
      </c>
      <c r="AN3143" s="6" t="s">
        <v>1377</v>
      </c>
    </row>
    <row r="3144" spans="1:40" x14ac:dyDescent="0.25">
      <c r="A3144">
        <v>3142</v>
      </c>
      <c r="B3144">
        <v>634</v>
      </c>
      <c r="C3144">
        <v>760</v>
      </c>
      <c r="D3144">
        <v>109</v>
      </c>
      <c r="E3144">
        <v>3</v>
      </c>
      <c r="F3144">
        <v>327</v>
      </c>
      <c r="G3144">
        <v>1</v>
      </c>
      <c r="H3144" t="str">
        <f>VLOOKUP($C3144,'Raw-products'!$A$2:$H$1261,MATCH(H$1,'Raw-products'!$A$1:$H$1,0))</f>
        <v>Jacket</v>
      </c>
      <c r="I3144" t="str">
        <f>VLOOKUP($C3144,'Raw-products'!$A$2:$H$1261,MATCH(I$1,'Raw-products'!$A$1:$H$1,0))</f>
        <v>Peacoat</v>
      </c>
      <c r="J3144" t="str">
        <f>VLOOKUP($C3144,'Raw-products'!$A$2:$H$1261,MATCH(J$1,'Raw-products'!$A$1:$H$1,0))</f>
        <v>XS</v>
      </c>
      <c r="K3144" t="str">
        <f>VLOOKUP($C3144,'Raw-products'!$A$2:$H$1261,MATCH(K$1,'Raw-products'!$A$1:$H$1,0))</f>
        <v>indigo</v>
      </c>
      <c r="L3144">
        <f>VLOOKUP($C3144,'Raw-products'!$A$2:$H$1261,MATCH(L$1,'Raw-products'!$A$1:$H$1,0))</f>
        <v>102</v>
      </c>
      <c r="M3144">
        <f>VLOOKUP($C3144,'Raw-products'!$A$2:$H$1261,MATCH(M$1,'Raw-products'!$A$1:$H$1,0))</f>
        <v>45</v>
      </c>
      <c r="N3144" s="5">
        <f t="shared" si="98"/>
        <v>4590</v>
      </c>
      <c r="O3144" cm="1">
        <f t="array" ref="O3144:R3144">_xlfn.XLOOKUP($B3144,'Raw -orders'!$A:$A,'Raw -orders'!$B:$E)</f>
        <v>327</v>
      </c>
      <c r="P3144">
        <v>35370</v>
      </c>
      <c r="Q3144" s="1">
        <v>44482</v>
      </c>
      <c r="R3144" s="1">
        <v>44492</v>
      </c>
      <c r="S3144" t="str" cm="1">
        <f t="array" ref="S3144:Z3144">_xlfn.XLOOKUP($O3144,'Raw - customers'!$A:$A,'Raw - customers'!$B:$I)</f>
        <v>Lynda Seydlitz</v>
      </c>
      <c r="T3144" t="str">
        <v>Non-binary</v>
      </c>
      <c r="U3144">
        <v>71</v>
      </c>
      <c r="V3144" t="str">
        <v>246 Waters CrescentSuite 947</v>
      </c>
      <c r="W3144">
        <v>3310</v>
      </c>
      <c r="X3144" t="str">
        <v>Port Marcusshire</v>
      </c>
      <c r="Y3144" t="str">
        <v>Western Australia</v>
      </c>
      <c r="Z3144" t="str">
        <v>Australia</v>
      </c>
      <c r="AA3144">
        <v>10</v>
      </c>
      <c r="AB3144" s="3" t="str">
        <f t="shared" si="99"/>
        <v>0 to 10</v>
      </c>
      <c r="AM3144" s="6">
        <v>327</v>
      </c>
      <c r="AN3144" s="6" t="s">
        <v>1377</v>
      </c>
    </row>
    <row r="3145" spans="1:40" x14ac:dyDescent="0.25">
      <c r="A3145">
        <v>3143</v>
      </c>
      <c r="B3145">
        <v>634</v>
      </c>
      <c r="C3145">
        <v>1123</v>
      </c>
      <c r="D3145">
        <v>102</v>
      </c>
      <c r="E3145">
        <v>1</v>
      </c>
      <c r="F3145">
        <v>102</v>
      </c>
      <c r="G3145">
        <v>1</v>
      </c>
      <c r="H3145" t="str">
        <f>VLOOKUP($C3145,'Raw-products'!$A$2:$H$1261,MATCH(H$1,'Raw-products'!$A$1:$H$1,0))</f>
        <v>Trousers</v>
      </c>
      <c r="I3145" t="str">
        <f>VLOOKUP($C3145,'Raw-products'!$A$2:$H$1261,MATCH(I$1,'Raw-products'!$A$1:$H$1,0))</f>
        <v>Cargo Pants</v>
      </c>
      <c r="J3145" t="str">
        <f>VLOOKUP($C3145,'Raw-products'!$A$2:$H$1261,MATCH(J$1,'Raw-products'!$A$1:$H$1,0))</f>
        <v>L</v>
      </c>
      <c r="K3145" t="str">
        <f>VLOOKUP($C3145,'Raw-products'!$A$2:$H$1261,MATCH(K$1,'Raw-products'!$A$1:$H$1,0))</f>
        <v>red</v>
      </c>
      <c r="L3145">
        <f>VLOOKUP($C3145,'Raw-products'!$A$2:$H$1261,MATCH(L$1,'Raw-products'!$A$1:$H$1,0))</f>
        <v>106</v>
      </c>
      <c r="M3145">
        <f>VLOOKUP($C3145,'Raw-products'!$A$2:$H$1261,MATCH(M$1,'Raw-products'!$A$1:$H$1,0))</f>
        <v>61</v>
      </c>
      <c r="N3145" s="5">
        <f t="shared" si="98"/>
        <v>6466</v>
      </c>
      <c r="O3145" cm="1">
        <f t="array" ref="O3145:R3145">_xlfn.XLOOKUP($B3145,'Raw -orders'!$A:$A,'Raw -orders'!$B:$E)</f>
        <v>327</v>
      </c>
      <c r="P3145">
        <v>35370</v>
      </c>
      <c r="Q3145" s="1">
        <v>44482</v>
      </c>
      <c r="R3145" s="1">
        <v>44492</v>
      </c>
      <c r="S3145" t="str" cm="1">
        <f t="array" ref="S3145:Z3145">_xlfn.XLOOKUP($O3145,'Raw - customers'!$A:$A,'Raw - customers'!$B:$I)</f>
        <v>Lynda Seydlitz</v>
      </c>
      <c r="T3145" t="str">
        <v>Non-binary</v>
      </c>
      <c r="U3145">
        <v>71</v>
      </c>
      <c r="V3145" t="str">
        <v>246 Waters CrescentSuite 947</v>
      </c>
      <c r="W3145">
        <v>3310</v>
      </c>
      <c r="X3145" t="str">
        <v>Port Marcusshire</v>
      </c>
      <c r="Y3145" t="str">
        <v>Western Australia</v>
      </c>
      <c r="Z3145" t="str">
        <v>Australia</v>
      </c>
      <c r="AA3145">
        <v>10</v>
      </c>
      <c r="AB3145" s="3" t="str">
        <f t="shared" si="99"/>
        <v>0 to 10</v>
      </c>
      <c r="AM3145" s="6">
        <v>327</v>
      </c>
      <c r="AN3145" s="6" t="s">
        <v>1377</v>
      </c>
    </row>
    <row r="3146" spans="1:40" x14ac:dyDescent="0.25">
      <c r="A3146">
        <v>3144</v>
      </c>
      <c r="B3146">
        <v>634</v>
      </c>
      <c r="C3146">
        <v>1066</v>
      </c>
      <c r="D3146">
        <v>93</v>
      </c>
      <c r="E3146">
        <v>3</v>
      </c>
      <c r="F3146">
        <v>279</v>
      </c>
      <c r="G3146">
        <v>1</v>
      </c>
      <c r="H3146" t="str">
        <f>VLOOKUP($C3146,'Raw-products'!$A$2:$H$1261,MATCH(H$1,'Raw-products'!$A$1:$H$1,0))</f>
        <v>Trousers</v>
      </c>
      <c r="I3146" t="str">
        <f>VLOOKUP($C3146,'Raw-products'!$A$2:$H$1261,MATCH(I$1,'Raw-products'!$A$1:$H$1,0))</f>
        <v>Joggers</v>
      </c>
      <c r="J3146" t="str">
        <f>VLOOKUP($C3146,'Raw-products'!$A$2:$H$1261,MATCH(J$1,'Raw-products'!$A$1:$H$1,0))</f>
        <v>S</v>
      </c>
      <c r="K3146" t="str">
        <f>VLOOKUP($C3146,'Raw-products'!$A$2:$H$1261,MATCH(K$1,'Raw-products'!$A$1:$H$1,0))</f>
        <v>green</v>
      </c>
      <c r="L3146">
        <f>VLOOKUP($C3146,'Raw-products'!$A$2:$H$1261,MATCH(L$1,'Raw-products'!$A$1:$H$1,0))</f>
        <v>94</v>
      </c>
      <c r="M3146">
        <f>VLOOKUP($C3146,'Raw-products'!$A$2:$H$1261,MATCH(M$1,'Raw-products'!$A$1:$H$1,0))</f>
        <v>76</v>
      </c>
      <c r="N3146" s="5">
        <f t="shared" si="98"/>
        <v>7144</v>
      </c>
      <c r="O3146" cm="1">
        <f t="array" ref="O3146:R3146">_xlfn.XLOOKUP($B3146,'Raw -orders'!$A:$A,'Raw -orders'!$B:$E)</f>
        <v>327</v>
      </c>
      <c r="P3146">
        <v>35370</v>
      </c>
      <c r="Q3146" s="1">
        <v>44482</v>
      </c>
      <c r="R3146" s="1">
        <v>44492</v>
      </c>
      <c r="S3146" t="str" cm="1">
        <f t="array" ref="S3146:Z3146">_xlfn.XLOOKUP($O3146,'Raw - customers'!$A:$A,'Raw - customers'!$B:$I)</f>
        <v>Lynda Seydlitz</v>
      </c>
      <c r="T3146" t="str">
        <v>Non-binary</v>
      </c>
      <c r="U3146">
        <v>71</v>
      </c>
      <c r="V3146" t="str">
        <v>246 Waters CrescentSuite 947</v>
      </c>
      <c r="W3146">
        <v>3310</v>
      </c>
      <c r="X3146" t="str">
        <v>Port Marcusshire</v>
      </c>
      <c r="Y3146" t="str">
        <v>Western Australia</v>
      </c>
      <c r="Z3146" t="str">
        <v>Australia</v>
      </c>
      <c r="AA3146">
        <v>10</v>
      </c>
      <c r="AB3146" s="3" t="str">
        <f t="shared" si="99"/>
        <v>0 to 10</v>
      </c>
      <c r="AM3146" s="6">
        <v>327</v>
      </c>
      <c r="AN3146" s="6" t="s">
        <v>1377</v>
      </c>
    </row>
    <row r="3147" spans="1:40" x14ac:dyDescent="0.25">
      <c r="A3147">
        <v>3145</v>
      </c>
      <c r="B3147">
        <v>634</v>
      </c>
      <c r="C3147">
        <v>847</v>
      </c>
      <c r="D3147">
        <v>113</v>
      </c>
      <c r="E3147">
        <v>1</v>
      </c>
      <c r="F3147">
        <v>113</v>
      </c>
      <c r="G3147">
        <v>1</v>
      </c>
      <c r="H3147" t="str">
        <f>VLOOKUP($C3147,'Raw-products'!$A$2:$H$1261,MATCH(H$1,'Raw-products'!$A$1:$H$1,0))</f>
        <v>Trousers</v>
      </c>
      <c r="I3147" t="str">
        <f>VLOOKUP($C3147,'Raw-products'!$A$2:$H$1261,MATCH(I$1,'Raw-products'!$A$1:$H$1,0))</f>
        <v>Chinos</v>
      </c>
      <c r="J3147" t="str">
        <f>VLOOKUP($C3147,'Raw-products'!$A$2:$H$1261,MATCH(J$1,'Raw-products'!$A$1:$H$1,0))</f>
        <v>M</v>
      </c>
      <c r="K3147" t="str">
        <f>VLOOKUP($C3147,'Raw-products'!$A$2:$H$1261,MATCH(K$1,'Raw-products'!$A$1:$H$1,0))</f>
        <v>orange</v>
      </c>
      <c r="L3147">
        <f>VLOOKUP($C3147,'Raw-products'!$A$2:$H$1261,MATCH(L$1,'Raw-products'!$A$1:$H$1,0))</f>
        <v>100</v>
      </c>
      <c r="M3147">
        <f>VLOOKUP($C3147,'Raw-products'!$A$2:$H$1261,MATCH(M$1,'Raw-products'!$A$1:$H$1,0))</f>
        <v>73</v>
      </c>
      <c r="N3147" s="5">
        <f t="shared" si="98"/>
        <v>7300</v>
      </c>
      <c r="O3147" cm="1">
        <f t="array" ref="O3147:R3147">_xlfn.XLOOKUP($B3147,'Raw -orders'!$A:$A,'Raw -orders'!$B:$E)</f>
        <v>327</v>
      </c>
      <c r="P3147">
        <v>35370</v>
      </c>
      <c r="Q3147" s="1">
        <v>44482</v>
      </c>
      <c r="R3147" s="1">
        <v>44492</v>
      </c>
      <c r="S3147" t="str" cm="1">
        <f t="array" ref="S3147:Z3147">_xlfn.XLOOKUP($O3147,'Raw - customers'!$A:$A,'Raw - customers'!$B:$I)</f>
        <v>Lynda Seydlitz</v>
      </c>
      <c r="T3147" t="str">
        <v>Non-binary</v>
      </c>
      <c r="U3147">
        <v>71</v>
      </c>
      <c r="V3147" t="str">
        <v>246 Waters CrescentSuite 947</v>
      </c>
      <c r="W3147">
        <v>3310</v>
      </c>
      <c r="X3147" t="str">
        <v>Port Marcusshire</v>
      </c>
      <c r="Y3147" t="str">
        <v>Western Australia</v>
      </c>
      <c r="Z3147" t="str">
        <v>Australia</v>
      </c>
      <c r="AA3147">
        <v>10</v>
      </c>
      <c r="AB3147" s="3" t="str">
        <f t="shared" si="99"/>
        <v>0 to 10</v>
      </c>
      <c r="AM3147" s="6">
        <v>327</v>
      </c>
      <c r="AN3147" s="6" t="s">
        <v>1377</v>
      </c>
    </row>
    <row r="3148" spans="1:40" x14ac:dyDescent="0.25">
      <c r="A3148">
        <v>3146</v>
      </c>
      <c r="B3148">
        <v>634</v>
      </c>
      <c r="C3148">
        <v>846</v>
      </c>
      <c r="D3148">
        <v>113</v>
      </c>
      <c r="E3148">
        <v>1</v>
      </c>
      <c r="F3148">
        <v>113</v>
      </c>
      <c r="G3148">
        <v>1</v>
      </c>
      <c r="H3148" t="str">
        <f>VLOOKUP($C3148,'Raw-products'!$A$2:$H$1261,MATCH(H$1,'Raw-products'!$A$1:$H$1,0))</f>
        <v>Trousers</v>
      </c>
      <c r="I3148" t="str">
        <f>VLOOKUP($C3148,'Raw-products'!$A$2:$H$1261,MATCH(I$1,'Raw-products'!$A$1:$H$1,0))</f>
        <v>Chinos</v>
      </c>
      <c r="J3148" t="str">
        <f>VLOOKUP($C3148,'Raw-products'!$A$2:$H$1261,MATCH(J$1,'Raw-products'!$A$1:$H$1,0))</f>
        <v>S</v>
      </c>
      <c r="K3148" t="str">
        <f>VLOOKUP($C3148,'Raw-products'!$A$2:$H$1261,MATCH(K$1,'Raw-products'!$A$1:$H$1,0))</f>
        <v>orange</v>
      </c>
      <c r="L3148">
        <f>VLOOKUP($C3148,'Raw-products'!$A$2:$H$1261,MATCH(L$1,'Raw-products'!$A$1:$H$1,0))</f>
        <v>100</v>
      </c>
      <c r="M3148">
        <f>VLOOKUP($C3148,'Raw-products'!$A$2:$H$1261,MATCH(M$1,'Raw-products'!$A$1:$H$1,0))</f>
        <v>58</v>
      </c>
      <c r="N3148" s="5">
        <f t="shared" si="98"/>
        <v>5800</v>
      </c>
      <c r="O3148" cm="1">
        <f t="array" ref="O3148:R3148">_xlfn.XLOOKUP($B3148,'Raw -orders'!$A:$A,'Raw -orders'!$B:$E)</f>
        <v>327</v>
      </c>
      <c r="P3148">
        <v>35370</v>
      </c>
      <c r="Q3148" s="1">
        <v>44482</v>
      </c>
      <c r="R3148" s="1">
        <v>44492</v>
      </c>
      <c r="S3148" t="str" cm="1">
        <f t="array" ref="S3148:Z3148">_xlfn.XLOOKUP($O3148,'Raw - customers'!$A:$A,'Raw - customers'!$B:$I)</f>
        <v>Lynda Seydlitz</v>
      </c>
      <c r="T3148" t="str">
        <v>Non-binary</v>
      </c>
      <c r="U3148">
        <v>71</v>
      </c>
      <c r="V3148" t="str">
        <v>246 Waters CrescentSuite 947</v>
      </c>
      <c r="W3148">
        <v>3310</v>
      </c>
      <c r="X3148" t="str">
        <v>Port Marcusshire</v>
      </c>
      <c r="Y3148" t="str">
        <v>Western Australia</v>
      </c>
      <c r="Z3148" t="str">
        <v>Australia</v>
      </c>
      <c r="AA3148">
        <v>10</v>
      </c>
      <c r="AB3148" s="3" t="str">
        <f t="shared" si="99"/>
        <v>0 to 10</v>
      </c>
      <c r="AM3148" s="6">
        <v>327</v>
      </c>
      <c r="AN3148" s="6" t="s">
        <v>1377</v>
      </c>
    </row>
    <row r="3149" spans="1:40" x14ac:dyDescent="0.25">
      <c r="A3149">
        <v>3147</v>
      </c>
      <c r="B3149">
        <v>634</v>
      </c>
      <c r="C3149">
        <v>402</v>
      </c>
      <c r="D3149">
        <v>119</v>
      </c>
      <c r="E3149">
        <v>2</v>
      </c>
      <c r="F3149">
        <v>238</v>
      </c>
      <c r="G3149">
        <v>1</v>
      </c>
      <c r="H3149" t="str">
        <f>VLOOKUP($C3149,'Raw-products'!$A$2:$H$1261,MATCH(H$1,'Raw-products'!$A$1:$H$1,0))</f>
        <v>Shirt</v>
      </c>
      <c r="I3149" t="str">
        <f>VLOOKUP($C3149,'Raw-products'!$A$2:$H$1261,MATCH(I$1,'Raw-products'!$A$1:$H$1,0))</f>
        <v>Casual Slim Fit</v>
      </c>
      <c r="J3149" t="str">
        <f>VLOOKUP($C3149,'Raw-products'!$A$2:$H$1261,MATCH(J$1,'Raw-products'!$A$1:$H$1,0))</f>
        <v>M</v>
      </c>
      <c r="K3149" t="str">
        <f>VLOOKUP($C3149,'Raw-products'!$A$2:$H$1261,MATCH(K$1,'Raw-products'!$A$1:$H$1,0))</f>
        <v>green</v>
      </c>
      <c r="L3149">
        <f>VLOOKUP($C3149,'Raw-products'!$A$2:$H$1261,MATCH(L$1,'Raw-products'!$A$1:$H$1,0))</f>
        <v>113</v>
      </c>
      <c r="M3149">
        <f>VLOOKUP($C3149,'Raw-products'!$A$2:$H$1261,MATCH(M$1,'Raw-products'!$A$1:$H$1,0))</f>
        <v>67</v>
      </c>
      <c r="N3149" s="5">
        <f t="shared" si="98"/>
        <v>7571</v>
      </c>
      <c r="O3149" cm="1">
        <f t="array" ref="O3149:R3149">_xlfn.XLOOKUP($B3149,'Raw -orders'!$A:$A,'Raw -orders'!$B:$E)</f>
        <v>327</v>
      </c>
      <c r="P3149">
        <v>35370</v>
      </c>
      <c r="Q3149" s="1">
        <v>44482</v>
      </c>
      <c r="R3149" s="1">
        <v>44492</v>
      </c>
      <c r="S3149" t="str" cm="1">
        <f t="array" ref="S3149:Z3149">_xlfn.XLOOKUP($O3149,'Raw - customers'!$A:$A,'Raw - customers'!$B:$I)</f>
        <v>Lynda Seydlitz</v>
      </c>
      <c r="T3149" t="str">
        <v>Non-binary</v>
      </c>
      <c r="U3149">
        <v>71</v>
      </c>
      <c r="V3149" t="str">
        <v>246 Waters CrescentSuite 947</v>
      </c>
      <c r="W3149">
        <v>3310</v>
      </c>
      <c r="X3149" t="str">
        <v>Port Marcusshire</v>
      </c>
      <c r="Y3149" t="str">
        <v>Western Australia</v>
      </c>
      <c r="Z3149" t="str">
        <v>Australia</v>
      </c>
      <c r="AA3149">
        <v>10</v>
      </c>
      <c r="AB3149" s="3" t="str">
        <f t="shared" si="99"/>
        <v>0 to 10</v>
      </c>
      <c r="AM3149" s="6">
        <v>327</v>
      </c>
      <c r="AN3149" s="6" t="s">
        <v>1377</v>
      </c>
    </row>
    <row r="3150" spans="1:40" x14ac:dyDescent="0.25">
      <c r="A3150">
        <v>3148</v>
      </c>
      <c r="B3150">
        <v>634</v>
      </c>
      <c r="C3150">
        <v>1149</v>
      </c>
      <c r="D3150">
        <v>102</v>
      </c>
      <c r="E3150">
        <v>2</v>
      </c>
      <c r="F3150">
        <v>204</v>
      </c>
      <c r="G3150">
        <v>1</v>
      </c>
      <c r="H3150" t="str">
        <f>VLOOKUP($C3150,'Raw-products'!$A$2:$H$1261,MATCH(H$1,'Raw-products'!$A$1:$H$1,0))</f>
        <v>Trousers</v>
      </c>
      <c r="I3150" t="str">
        <f>VLOOKUP($C3150,'Raw-products'!$A$2:$H$1261,MATCH(I$1,'Raw-products'!$A$1:$H$1,0))</f>
        <v>Cargo Pants</v>
      </c>
      <c r="J3150" t="str">
        <f>VLOOKUP($C3150,'Raw-products'!$A$2:$H$1261,MATCH(J$1,'Raw-products'!$A$1:$H$1,0))</f>
        <v>XL</v>
      </c>
      <c r="K3150" t="str">
        <f>VLOOKUP($C3150,'Raw-products'!$A$2:$H$1261,MATCH(K$1,'Raw-products'!$A$1:$H$1,0))</f>
        <v>indigo</v>
      </c>
      <c r="L3150">
        <f>VLOOKUP($C3150,'Raw-products'!$A$2:$H$1261,MATCH(L$1,'Raw-products'!$A$1:$H$1,0))</f>
        <v>106</v>
      </c>
      <c r="M3150">
        <f>VLOOKUP($C3150,'Raw-products'!$A$2:$H$1261,MATCH(M$1,'Raw-products'!$A$1:$H$1,0))</f>
        <v>64</v>
      </c>
      <c r="N3150" s="5">
        <f t="shared" si="98"/>
        <v>6784</v>
      </c>
      <c r="O3150" cm="1">
        <f t="array" ref="O3150:R3150">_xlfn.XLOOKUP($B3150,'Raw -orders'!$A:$A,'Raw -orders'!$B:$E)</f>
        <v>327</v>
      </c>
      <c r="P3150">
        <v>35370</v>
      </c>
      <c r="Q3150" s="1">
        <v>44482</v>
      </c>
      <c r="R3150" s="1">
        <v>44492</v>
      </c>
      <c r="S3150" t="str" cm="1">
        <f t="array" ref="S3150:Z3150">_xlfn.XLOOKUP($O3150,'Raw - customers'!$A:$A,'Raw - customers'!$B:$I)</f>
        <v>Lynda Seydlitz</v>
      </c>
      <c r="T3150" t="str">
        <v>Non-binary</v>
      </c>
      <c r="U3150">
        <v>71</v>
      </c>
      <c r="V3150" t="str">
        <v>246 Waters CrescentSuite 947</v>
      </c>
      <c r="W3150">
        <v>3310</v>
      </c>
      <c r="X3150" t="str">
        <v>Port Marcusshire</v>
      </c>
      <c r="Y3150" t="str">
        <v>Western Australia</v>
      </c>
      <c r="Z3150" t="str">
        <v>Australia</v>
      </c>
      <c r="AA3150">
        <v>10</v>
      </c>
      <c r="AB3150" s="3" t="str">
        <f t="shared" si="99"/>
        <v>0 to 10</v>
      </c>
      <c r="AM3150" s="6">
        <v>327</v>
      </c>
      <c r="AN3150" s="6" t="s">
        <v>1377</v>
      </c>
    </row>
    <row r="3151" spans="1:40" x14ac:dyDescent="0.25">
      <c r="A3151">
        <v>3149</v>
      </c>
      <c r="B3151">
        <v>634</v>
      </c>
      <c r="C3151">
        <v>231</v>
      </c>
      <c r="D3151">
        <v>106</v>
      </c>
      <c r="E3151">
        <v>3</v>
      </c>
      <c r="F3151">
        <v>318</v>
      </c>
      <c r="G3151">
        <v>1</v>
      </c>
      <c r="H3151" t="str">
        <f>VLOOKUP($C3151,'Raw-products'!$A$2:$H$1261,MATCH(H$1,'Raw-products'!$A$1:$H$1,0))</f>
        <v>Shirt</v>
      </c>
      <c r="I3151" t="str">
        <f>VLOOKUP($C3151,'Raw-products'!$A$2:$H$1261,MATCH(I$1,'Raw-products'!$A$1:$H$1,0))</f>
        <v>Chambray</v>
      </c>
      <c r="J3151" t="str">
        <f>VLOOKUP($C3151,'Raw-products'!$A$2:$H$1261,MATCH(J$1,'Raw-products'!$A$1:$H$1,0))</f>
        <v>S</v>
      </c>
      <c r="K3151" t="str">
        <f>VLOOKUP($C3151,'Raw-products'!$A$2:$H$1261,MATCH(K$1,'Raw-products'!$A$1:$H$1,0))</f>
        <v>blue</v>
      </c>
      <c r="L3151">
        <f>VLOOKUP($C3151,'Raw-products'!$A$2:$H$1261,MATCH(L$1,'Raw-products'!$A$1:$H$1,0))</f>
        <v>105</v>
      </c>
      <c r="M3151">
        <f>VLOOKUP($C3151,'Raw-products'!$A$2:$H$1261,MATCH(M$1,'Raw-products'!$A$1:$H$1,0))</f>
        <v>61</v>
      </c>
      <c r="N3151" s="5">
        <f t="shared" si="98"/>
        <v>6405</v>
      </c>
      <c r="O3151" cm="1">
        <f t="array" ref="O3151:R3151">_xlfn.XLOOKUP($B3151,'Raw -orders'!$A:$A,'Raw -orders'!$B:$E)</f>
        <v>327</v>
      </c>
      <c r="P3151">
        <v>35370</v>
      </c>
      <c r="Q3151" s="1">
        <v>44482</v>
      </c>
      <c r="R3151" s="1">
        <v>44492</v>
      </c>
      <c r="S3151" t="str" cm="1">
        <f t="array" ref="S3151:Z3151">_xlfn.XLOOKUP($O3151,'Raw - customers'!$A:$A,'Raw - customers'!$B:$I)</f>
        <v>Lynda Seydlitz</v>
      </c>
      <c r="T3151" t="str">
        <v>Non-binary</v>
      </c>
      <c r="U3151">
        <v>71</v>
      </c>
      <c r="V3151" t="str">
        <v>246 Waters CrescentSuite 947</v>
      </c>
      <c r="W3151">
        <v>3310</v>
      </c>
      <c r="X3151" t="str">
        <v>Port Marcusshire</v>
      </c>
      <c r="Y3151" t="str">
        <v>Western Australia</v>
      </c>
      <c r="Z3151" t="str">
        <v>Australia</v>
      </c>
      <c r="AA3151">
        <v>10</v>
      </c>
      <c r="AB3151" s="3" t="str">
        <f t="shared" si="99"/>
        <v>0 to 10</v>
      </c>
      <c r="AM3151" s="6">
        <v>327</v>
      </c>
      <c r="AN3151" s="6" t="s">
        <v>1377</v>
      </c>
    </row>
    <row r="3152" spans="1:40" x14ac:dyDescent="0.25">
      <c r="A3152">
        <v>3150</v>
      </c>
      <c r="B3152">
        <v>634</v>
      </c>
      <c r="C3152">
        <v>968</v>
      </c>
      <c r="D3152">
        <v>97</v>
      </c>
      <c r="E3152">
        <v>1</v>
      </c>
      <c r="F3152">
        <v>97</v>
      </c>
      <c r="G3152">
        <v>1</v>
      </c>
      <c r="H3152" t="str">
        <f>VLOOKUP($C3152,'Raw-products'!$A$2:$H$1261,MATCH(H$1,'Raw-products'!$A$1:$H$1,0))</f>
        <v>Trousers</v>
      </c>
      <c r="I3152" t="str">
        <f>VLOOKUP($C3152,'Raw-products'!$A$2:$H$1261,MATCH(I$1,'Raw-products'!$A$1:$H$1,0))</f>
        <v>Slim-Fit</v>
      </c>
      <c r="J3152" t="str">
        <f>VLOOKUP($C3152,'Raw-products'!$A$2:$H$1261,MATCH(J$1,'Raw-products'!$A$1:$H$1,0))</f>
        <v>L</v>
      </c>
      <c r="K3152" t="str">
        <f>VLOOKUP($C3152,'Raw-products'!$A$2:$H$1261,MATCH(K$1,'Raw-products'!$A$1:$H$1,0))</f>
        <v>blue</v>
      </c>
      <c r="L3152">
        <f>VLOOKUP($C3152,'Raw-products'!$A$2:$H$1261,MATCH(L$1,'Raw-products'!$A$1:$H$1,0))</f>
        <v>119</v>
      </c>
      <c r="M3152">
        <f>VLOOKUP($C3152,'Raw-products'!$A$2:$H$1261,MATCH(M$1,'Raw-products'!$A$1:$H$1,0))</f>
        <v>49</v>
      </c>
      <c r="N3152" s="5">
        <f t="shared" si="98"/>
        <v>5831</v>
      </c>
      <c r="O3152" cm="1">
        <f t="array" ref="O3152:R3152">_xlfn.XLOOKUP($B3152,'Raw -orders'!$A:$A,'Raw -orders'!$B:$E)</f>
        <v>327</v>
      </c>
      <c r="P3152">
        <v>35370</v>
      </c>
      <c r="Q3152" s="1">
        <v>44482</v>
      </c>
      <c r="R3152" s="1">
        <v>44492</v>
      </c>
      <c r="S3152" t="str" cm="1">
        <f t="array" ref="S3152:Z3152">_xlfn.XLOOKUP($O3152,'Raw - customers'!$A:$A,'Raw - customers'!$B:$I)</f>
        <v>Lynda Seydlitz</v>
      </c>
      <c r="T3152" t="str">
        <v>Non-binary</v>
      </c>
      <c r="U3152">
        <v>71</v>
      </c>
      <c r="V3152" t="str">
        <v>246 Waters CrescentSuite 947</v>
      </c>
      <c r="W3152">
        <v>3310</v>
      </c>
      <c r="X3152" t="str">
        <v>Port Marcusshire</v>
      </c>
      <c r="Y3152" t="str">
        <v>Western Australia</v>
      </c>
      <c r="Z3152" t="str">
        <v>Australia</v>
      </c>
      <c r="AA3152">
        <v>10</v>
      </c>
      <c r="AB3152" s="3" t="str">
        <f t="shared" si="99"/>
        <v>0 to 10</v>
      </c>
      <c r="AM3152" s="6">
        <v>327</v>
      </c>
      <c r="AN3152" s="6" t="s">
        <v>1377</v>
      </c>
    </row>
    <row r="3153" spans="1:40" x14ac:dyDescent="0.25">
      <c r="A3153">
        <v>3151</v>
      </c>
      <c r="B3153">
        <v>635</v>
      </c>
      <c r="C3153">
        <v>183</v>
      </c>
      <c r="D3153">
        <v>98</v>
      </c>
      <c r="E3153">
        <v>1</v>
      </c>
      <c r="F3153">
        <v>98</v>
      </c>
      <c r="G3153">
        <v>1</v>
      </c>
      <c r="H3153" t="str">
        <f>VLOOKUP($C3153,'Raw-products'!$A$2:$H$1261,MATCH(H$1,'Raw-products'!$A$1:$H$1,0))</f>
        <v>Shirt</v>
      </c>
      <c r="I3153" t="str">
        <f>VLOOKUP($C3153,'Raw-products'!$A$2:$H$1261,MATCH(I$1,'Raw-products'!$A$1:$H$1,0))</f>
        <v>Camp Collared</v>
      </c>
      <c r="J3153" t="str">
        <f>VLOOKUP($C3153,'Raw-products'!$A$2:$H$1261,MATCH(J$1,'Raw-products'!$A$1:$H$1,0))</f>
        <v>L</v>
      </c>
      <c r="K3153" t="str">
        <f>VLOOKUP($C3153,'Raw-products'!$A$2:$H$1261,MATCH(K$1,'Raw-products'!$A$1:$H$1,0))</f>
        <v>orange</v>
      </c>
      <c r="L3153">
        <f>VLOOKUP($C3153,'Raw-products'!$A$2:$H$1261,MATCH(L$1,'Raw-products'!$A$1:$H$1,0))</f>
        <v>112</v>
      </c>
      <c r="M3153">
        <f>VLOOKUP($C3153,'Raw-products'!$A$2:$H$1261,MATCH(M$1,'Raw-products'!$A$1:$H$1,0))</f>
        <v>63</v>
      </c>
      <c r="N3153" s="5">
        <f t="shared" si="98"/>
        <v>7056</v>
      </c>
      <c r="O3153" cm="1">
        <f t="array" ref="O3153:R3153">_xlfn.XLOOKUP($B3153,'Raw -orders'!$A:$A,'Raw -orders'!$B:$E)</f>
        <v>50</v>
      </c>
      <c r="P3153">
        <v>51943</v>
      </c>
      <c r="Q3153" s="1">
        <v>44392</v>
      </c>
      <c r="R3153" s="1">
        <v>44413</v>
      </c>
      <c r="S3153" t="str" cm="1">
        <f t="array" ref="S3153:Z3153">_xlfn.XLOOKUP($O3153,'Raw - customers'!$A:$A,'Raw - customers'!$B:$I)</f>
        <v>Moore Oolahan</v>
      </c>
      <c r="T3153" t="str">
        <v>Genderqueer</v>
      </c>
      <c r="U3153">
        <v>63</v>
      </c>
      <c r="V3153" t="str">
        <v>13 Stokes SummitApt. 125</v>
      </c>
      <c r="W3153">
        <v>5725</v>
      </c>
      <c r="X3153" t="str">
        <v>East Aidan</v>
      </c>
      <c r="Y3153" t="str">
        <v>Western Australia</v>
      </c>
      <c r="Z3153" t="str">
        <v>Australia</v>
      </c>
      <c r="AA3153">
        <v>7</v>
      </c>
      <c r="AB3153" s="3" t="str">
        <f t="shared" si="99"/>
        <v>20 to 30</v>
      </c>
      <c r="AM3153" s="6">
        <v>50</v>
      </c>
      <c r="AN3153" s="6" t="s">
        <v>1377</v>
      </c>
    </row>
    <row r="3154" spans="1:40" x14ac:dyDescent="0.25">
      <c r="A3154">
        <v>3152</v>
      </c>
      <c r="B3154">
        <v>635</v>
      </c>
      <c r="C3154">
        <v>843</v>
      </c>
      <c r="D3154">
        <v>113</v>
      </c>
      <c r="E3154">
        <v>2</v>
      </c>
      <c r="F3154">
        <v>226</v>
      </c>
      <c r="G3154">
        <v>1</v>
      </c>
      <c r="H3154" t="str">
        <f>VLOOKUP($C3154,'Raw-products'!$A$2:$H$1261,MATCH(H$1,'Raw-products'!$A$1:$H$1,0))</f>
        <v>Trousers</v>
      </c>
      <c r="I3154" t="str">
        <f>VLOOKUP($C3154,'Raw-products'!$A$2:$H$1261,MATCH(I$1,'Raw-products'!$A$1:$H$1,0))</f>
        <v>Chinos</v>
      </c>
      <c r="J3154" t="str">
        <f>VLOOKUP($C3154,'Raw-products'!$A$2:$H$1261,MATCH(J$1,'Raw-products'!$A$1:$H$1,0))</f>
        <v>L</v>
      </c>
      <c r="K3154" t="str">
        <f>VLOOKUP($C3154,'Raw-products'!$A$2:$H$1261,MATCH(K$1,'Raw-products'!$A$1:$H$1,0))</f>
        <v>red</v>
      </c>
      <c r="L3154">
        <f>VLOOKUP($C3154,'Raw-products'!$A$2:$H$1261,MATCH(L$1,'Raw-products'!$A$1:$H$1,0))</f>
        <v>100</v>
      </c>
      <c r="M3154">
        <f>VLOOKUP($C3154,'Raw-products'!$A$2:$H$1261,MATCH(M$1,'Raw-products'!$A$1:$H$1,0))</f>
        <v>44</v>
      </c>
      <c r="N3154" s="5">
        <f t="shared" si="98"/>
        <v>4400</v>
      </c>
      <c r="O3154" cm="1">
        <f t="array" ref="O3154:R3154">_xlfn.XLOOKUP($B3154,'Raw -orders'!$A:$A,'Raw -orders'!$B:$E)</f>
        <v>50</v>
      </c>
      <c r="P3154">
        <v>51943</v>
      </c>
      <c r="Q3154" s="1">
        <v>44392</v>
      </c>
      <c r="R3154" s="1">
        <v>44413</v>
      </c>
      <c r="S3154" t="str" cm="1">
        <f t="array" ref="S3154:Z3154">_xlfn.XLOOKUP($O3154,'Raw - customers'!$A:$A,'Raw - customers'!$B:$I)</f>
        <v>Moore Oolahan</v>
      </c>
      <c r="T3154" t="str">
        <v>Genderqueer</v>
      </c>
      <c r="U3154">
        <v>63</v>
      </c>
      <c r="V3154" t="str">
        <v>13 Stokes SummitApt. 125</v>
      </c>
      <c r="W3154">
        <v>5725</v>
      </c>
      <c r="X3154" t="str">
        <v>East Aidan</v>
      </c>
      <c r="Y3154" t="str">
        <v>Western Australia</v>
      </c>
      <c r="Z3154" t="str">
        <v>Australia</v>
      </c>
      <c r="AA3154">
        <v>7</v>
      </c>
      <c r="AB3154" s="3" t="str">
        <f t="shared" si="99"/>
        <v>20 to 30</v>
      </c>
      <c r="AM3154" s="6">
        <v>50</v>
      </c>
      <c r="AN3154" s="6" t="s">
        <v>1377</v>
      </c>
    </row>
    <row r="3155" spans="1:40" x14ac:dyDescent="0.25">
      <c r="A3155">
        <v>3153</v>
      </c>
      <c r="B3155">
        <v>635</v>
      </c>
      <c r="C3155">
        <v>455</v>
      </c>
      <c r="D3155">
        <v>118</v>
      </c>
      <c r="E3155">
        <v>1</v>
      </c>
      <c r="F3155">
        <v>118</v>
      </c>
      <c r="G3155">
        <v>1</v>
      </c>
      <c r="H3155" t="str">
        <f>VLOOKUP($C3155,'Raw-products'!$A$2:$H$1261,MATCH(H$1,'Raw-products'!$A$1:$H$1,0))</f>
        <v>Jacket</v>
      </c>
      <c r="I3155" t="str">
        <f>VLOOKUP($C3155,'Raw-products'!$A$2:$H$1261,MATCH(I$1,'Raw-products'!$A$1:$H$1,0))</f>
        <v>Puffer</v>
      </c>
      <c r="J3155" t="str">
        <f>VLOOKUP($C3155,'Raw-products'!$A$2:$H$1261,MATCH(J$1,'Raw-products'!$A$1:$H$1,0))</f>
        <v>XS</v>
      </c>
      <c r="K3155" t="str">
        <f>VLOOKUP($C3155,'Raw-products'!$A$2:$H$1261,MATCH(K$1,'Raw-products'!$A$1:$H$1,0))</f>
        <v>red</v>
      </c>
      <c r="L3155">
        <f>VLOOKUP($C3155,'Raw-products'!$A$2:$H$1261,MATCH(L$1,'Raw-products'!$A$1:$H$1,0))</f>
        <v>110</v>
      </c>
      <c r="M3155">
        <f>VLOOKUP($C3155,'Raw-products'!$A$2:$H$1261,MATCH(M$1,'Raw-products'!$A$1:$H$1,0))</f>
        <v>67</v>
      </c>
      <c r="N3155" s="5">
        <f t="shared" si="98"/>
        <v>7370</v>
      </c>
      <c r="O3155" cm="1">
        <f t="array" ref="O3155:R3155">_xlfn.XLOOKUP($B3155,'Raw -orders'!$A:$A,'Raw -orders'!$B:$E)</f>
        <v>50</v>
      </c>
      <c r="P3155">
        <v>51943</v>
      </c>
      <c r="Q3155" s="1">
        <v>44392</v>
      </c>
      <c r="R3155" s="1">
        <v>44413</v>
      </c>
      <c r="S3155" t="str" cm="1">
        <f t="array" ref="S3155:Z3155">_xlfn.XLOOKUP($O3155,'Raw - customers'!$A:$A,'Raw - customers'!$B:$I)</f>
        <v>Moore Oolahan</v>
      </c>
      <c r="T3155" t="str">
        <v>Genderqueer</v>
      </c>
      <c r="U3155">
        <v>63</v>
      </c>
      <c r="V3155" t="str">
        <v>13 Stokes SummitApt. 125</v>
      </c>
      <c r="W3155">
        <v>5725</v>
      </c>
      <c r="X3155" t="str">
        <v>East Aidan</v>
      </c>
      <c r="Y3155" t="str">
        <v>Western Australia</v>
      </c>
      <c r="Z3155" t="str">
        <v>Australia</v>
      </c>
      <c r="AA3155">
        <v>7</v>
      </c>
      <c r="AB3155" s="3" t="str">
        <f t="shared" si="99"/>
        <v>20 to 30</v>
      </c>
      <c r="AM3155" s="6">
        <v>50</v>
      </c>
      <c r="AN3155" s="6" t="s">
        <v>1377</v>
      </c>
    </row>
    <row r="3156" spans="1:40" x14ac:dyDescent="0.25">
      <c r="A3156">
        <v>3154</v>
      </c>
      <c r="B3156">
        <v>635</v>
      </c>
      <c r="C3156">
        <v>429</v>
      </c>
      <c r="D3156">
        <v>107</v>
      </c>
      <c r="E3156">
        <v>2</v>
      </c>
      <c r="F3156">
        <v>214</v>
      </c>
      <c r="G3156">
        <v>1</v>
      </c>
      <c r="H3156" t="str">
        <f>VLOOKUP($C3156,'Raw-products'!$A$2:$H$1261,MATCH(H$1,'Raw-products'!$A$1:$H$1,0))</f>
        <v>Jacket</v>
      </c>
      <c r="I3156" t="str">
        <f>VLOOKUP($C3156,'Raw-products'!$A$2:$H$1261,MATCH(I$1,'Raw-products'!$A$1:$H$1,0))</f>
        <v>Denim</v>
      </c>
      <c r="J3156" t="str">
        <f>VLOOKUP($C3156,'Raw-products'!$A$2:$H$1261,MATCH(J$1,'Raw-products'!$A$1:$H$1,0))</f>
        <v>XL</v>
      </c>
      <c r="K3156" t="str">
        <f>VLOOKUP($C3156,'Raw-products'!$A$2:$H$1261,MATCH(K$1,'Raw-products'!$A$1:$H$1,0))</f>
        <v>orange</v>
      </c>
      <c r="L3156">
        <f>VLOOKUP($C3156,'Raw-products'!$A$2:$H$1261,MATCH(L$1,'Raw-products'!$A$1:$H$1,0))</f>
        <v>92</v>
      </c>
      <c r="M3156">
        <f>VLOOKUP($C3156,'Raw-products'!$A$2:$H$1261,MATCH(M$1,'Raw-products'!$A$1:$H$1,0))</f>
        <v>79</v>
      </c>
      <c r="N3156" s="5">
        <f t="shared" si="98"/>
        <v>7268</v>
      </c>
      <c r="O3156" cm="1">
        <f t="array" ref="O3156:R3156">_xlfn.XLOOKUP($B3156,'Raw -orders'!$A:$A,'Raw -orders'!$B:$E)</f>
        <v>50</v>
      </c>
      <c r="P3156">
        <v>51943</v>
      </c>
      <c r="Q3156" s="1">
        <v>44392</v>
      </c>
      <c r="R3156" s="1">
        <v>44413</v>
      </c>
      <c r="S3156" t="str" cm="1">
        <f t="array" ref="S3156:Z3156">_xlfn.XLOOKUP($O3156,'Raw - customers'!$A:$A,'Raw - customers'!$B:$I)</f>
        <v>Moore Oolahan</v>
      </c>
      <c r="T3156" t="str">
        <v>Genderqueer</v>
      </c>
      <c r="U3156">
        <v>63</v>
      </c>
      <c r="V3156" t="str">
        <v>13 Stokes SummitApt. 125</v>
      </c>
      <c r="W3156">
        <v>5725</v>
      </c>
      <c r="X3156" t="str">
        <v>East Aidan</v>
      </c>
      <c r="Y3156" t="str">
        <v>Western Australia</v>
      </c>
      <c r="Z3156" t="str">
        <v>Australia</v>
      </c>
      <c r="AA3156">
        <v>7</v>
      </c>
      <c r="AB3156" s="3" t="str">
        <f t="shared" si="99"/>
        <v>20 to 30</v>
      </c>
      <c r="AM3156" s="6">
        <v>50</v>
      </c>
      <c r="AN3156" s="6" t="s">
        <v>1377</v>
      </c>
    </row>
    <row r="3157" spans="1:40" x14ac:dyDescent="0.25">
      <c r="A3157">
        <v>3155</v>
      </c>
      <c r="B3157">
        <v>635</v>
      </c>
      <c r="C3157">
        <v>615</v>
      </c>
      <c r="D3157">
        <v>112</v>
      </c>
      <c r="E3157">
        <v>1</v>
      </c>
      <c r="F3157">
        <v>112</v>
      </c>
      <c r="G3157">
        <v>1</v>
      </c>
      <c r="H3157" t="str">
        <f>VLOOKUP($C3157,'Raw-products'!$A$2:$H$1261,MATCH(H$1,'Raw-products'!$A$1:$H$1,0))</f>
        <v>Jacket</v>
      </c>
      <c r="I3157" t="str">
        <f>VLOOKUP($C3157,'Raw-products'!$A$2:$H$1261,MATCH(I$1,'Raw-products'!$A$1:$H$1,0))</f>
        <v>Cardigan</v>
      </c>
      <c r="J3157" t="str">
        <f>VLOOKUP($C3157,'Raw-products'!$A$2:$H$1261,MATCH(J$1,'Raw-products'!$A$1:$H$1,0))</f>
        <v>XS</v>
      </c>
      <c r="K3157" t="str">
        <f>VLOOKUP($C3157,'Raw-products'!$A$2:$H$1261,MATCH(K$1,'Raw-products'!$A$1:$H$1,0))</f>
        <v>blue</v>
      </c>
      <c r="L3157">
        <f>VLOOKUP($C3157,'Raw-products'!$A$2:$H$1261,MATCH(L$1,'Raw-products'!$A$1:$H$1,0))</f>
        <v>118</v>
      </c>
      <c r="M3157">
        <f>VLOOKUP($C3157,'Raw-products'!$A$2:$H$1261,MATCH(M$1,'Raw-products'!$A$1:$H$1,0))</f>
        <v>54</v>
      </c>
      <c r="N3157" s="5">
        <f t="shared" si="98"/>
        <v>6372</v>
      </c>
      <c r="O3157" cm="1">
        <f t="array" ref="O3157:R3157">_xlfn.XLOOKUP($B3157,'Raw -orders'!$A:$A,'Raw -orders'!$B:$E)</f>
        <v>50</v>
      </c>
      <c r="P3157">
        <v>51943</v>
      </c>
      <c r="Q3157" s="1">
        <v>44392</v>
      </c>
      <c r="R3157" s="1">
        <v>44413</v>
      </c>
      <c r="S3157" t="str" cm="1">
        <f t="array" ref="S3157:Z3157">_xlfn.XLOOKUP($O3157,'Raw - customers'!$A:$A,'Raw - customers'!$B:$I)</f>
        <v>Moore Oolahan</v>
      </c>
      <c r="T3157" t="str">
        <v>Genderqueer</v>
      </c>
      <c r="U3157">
        <v>63</v>
      </c>
      <c r="V3157" t="str">
        <v>13 Stokes SummitApt. 125</v>
      </c>
      <c r="W3157">
        <v>5725</v>
      </c>
      <c r="X3157" t="str">
        <v>East Aidan</v>
      </c>
      <c r="Y3157" t="str">
        <v>Western Australia</v>
      </c>
      <c r="Z3157" t="str">
        <v>Australia</v>
      </c>
      <c r="AA3157">
        <v>7</v>
      </c>
      <c r="AB3157" s="3" t="str">
        <f t="shared" si="99"/>
        <v>20 to 30</v>
      </c>
      <c r="AM3157" s="6">
        <v>50</v>
      </c>
      <c r="AN3157" s="6" t="s">
        <v>1377</v>
      </c>
    </row>
    <row r="3158" spans="1:40" x14ac:dyDescent="0.25">
      <c r="A3158">
        <v>3156</v>
      </c>
      <c r="B3158">
        <v>635</v>
      </c>
      <c r="C3158">
        <v>453</v>
      </c>
      <c r="D3158">
        <v>107</v>
      </c>
      <c r="E3158">
        <v>3</v>
      </c>
      <c r="F3158">
        <v>321</v>
      </c>
      <c r="G3158">
        <v>1</v>
      </c>
      <c r="H3158" t="str">
        <f>VLOOKUP($C3158,'Raw-products'!$A$2:$H$1261,MATCH(H$1,'Raw-products'!$A$1:$H$1,0))</f>
        <v>Jacket</v>
      </c>
      <c r="I3158" t="str">
        <f>VLOOKUP($C3158,'Raw-products'!$A$2:$H$1261,MATCH(I$1,'Raw-products'!$A$1:$H$1,0))</f>
        <v>Denim</v>
      </c>
      <c r="J3158" t="str">
        <f>VLOOKUP($C3158,'Raw-products'!$A$2:$H$1261,MATCH(J$1,'Raw-products'!$A$1:$H$1,0))</f>
        <v>L</v>
      </c>
      <c r="K3158" t="str">
        <f>VLOOKUP($C3158,'Raw-products'!$A$2:$H$1261,MATCH(K$1,'Raw-products'!$A$1:$H$1,0))</f>
        <v>violet</v>
      </c>
      <c r="L3158">
        <f>VLOOKUP($C3158,'Raw-products'!$A$2:$H$1261,MATCH(L$1,'Raw-products'!$A$1:$H$1,0))</f>
        <v>92</v>
      </c>
      <c r="M3158">
        <f>VLOOKUP($C3158,'Raw-products'!$A$2:$H$1261,MATCH(M$1,'Raw-products'!$A$1:$H$1,0))</f>
        <v>50</v>
      </c>
      <c r="N3158" s="5">
        <f t="shared" si="98"/>
        <v>4600</v>
      </c>
      <c r="O3158" cm="1">
        <f t="array" ref="O3158:R3158">_xlfn.XLOOKUP($B3158,'Raw -orders'!$A:$A,'Raw -orders'!$B:$E)</f>
        <v>50</v>
      </c>
      <c r="P3158">
        <v>51943</v>
      </c>
      <c r="Q3158" s="1">
        <v>44392</v>
      </c>
      <c r="R3158" s="1">
        <v>44413</v>
      </c>
      <c r="S3158" t="str" cm="1">
        <f t="array" ref="S3158:Z3158">_xlfn.XLOOKUP($O3158,'Raw - customers'!$A:$A,'Raw - customers'!$B:$I)</f>
        <v>Moore Oolahan</v>
      </c>
      <c r="T3158" t="str">
        <v>Genderqueer</v>
      </c>
      <c r="U3158">
        <v>63</v>
      </c>
      <c r="V3158" t="str">
        <v>13 Stokes SummitApt. 125</v>
      </c>
      <c r="W3158">
        <v>5725</v>
      </c>
      <c r="X3158" t="str">
        <v>East Aidan</v>
      </c>
      <c r="Y3158" t="str">
        <v>Western Australia</v>
      </c>
      <c r="Z3158" t="str">
        <v>Australia</v>
      </c>
      <c r="AA3158">
        <v>7</v>
      </c>
      <c r="AB3158" s="3" t="str">
        <f t="shared" si="99"/>
        <v>20 to 30</v>
      </c>
      <c r="AM3158" s="6">
        <v>50</v>
      </c>
      <c r="AN3158" s="6" t="s">
        <v>1377</v>
      </c>
    </row>
    <row r="3159" spans="1:40" x14ac:dyDescent="0.25">
      <c r="A3159">
        <v>3157</v>
      </c>
      <c r="B3159">
        <v>636</v>
      </c>
      <c r="C3159">
        <v>99</v>
      </c>
      <c r="D3159">
        <v>118</v>
      </c>
      <c r="E3159">
        <v>1</v>
      </c>
      <c r="F3159">
        <v>118</v>
      </c>
      <c r="G3159">
        <v>1</v>
      </c>
      <c r="H3159" t="str">
        <f>VLOOKUP($C3159,'Raw-products'!$A$2:$H$1261,MATCH(H$1,'Raw-products'!$A$1:$H$1,0))</f>
        <v>Shirt</v>
      </c>
      <c r="I3159" t="str">
        <f>VLOOKUP($C3159,'Raw-products'!$A$2:$H$1261,MATCH(I$1,'Raw-products'!$A$1:$H$1,0))</f>
        <v>Flannel</v>
      </c>
      <c r="J3159" t="str">
        <f>VLOOKUP($C3159,'Raw-products'!$A$2:$H$1261,MATCH(J$1,'Raw-products'!$A$1:$H$1,0))</f>
        <v>XL</v>
      </c>
      <c r="K3159" t="str">
        <f>VLOOKUP($C3159,'Raw-products'!$A$2:$H$1261,MATCH(K$1,'Raw-products'!$A$1:$H$1,0))</f>
        <v>indigo</v>
      </c>
      <c r="L3159">
        <f>VLOOKUP($C3159,'Raw-products'!$A$2:$H$1261,MATCH(L$1,'Raw-products'!$A$1:$H$1,0))</f>
        <v>96</v>
      </c>
      <c r="M3159">
        <f>VLOOKUP($C3159,'Raw-products'!$A$2:$H$1261,MATCH(M$1,'Raw-products'!$A$1:$H$1,0))</f>
        <v>57</v>
      </c>
      <c r="N3159" s="5">
        <f t="shared" si="98"/>
        <v>5472</v>
      </c>
      <c r="O3159" cm="1">
        <f t="array" ref="O3159:R3159">_xlfn.XLOOKUP($B3159,'Raw -orders'!$A:$A,'Raw -orders'!$B:$E)</f>
        <v>793</v>
      </c>
      <c r="P3159">
        <v>23528</v>
      </c>
      <c r="Q3159" s="1">
        <v>44288</v>
      </c>
      <c r="R3159" s="1">
        <v>44293</v>
      </c>
      <c r="S3159" t="str" cm="1">
        <f t="array" ref="S3159:Z3159">_xlfn.XLOOKUP($O3159,'Raw - customers'!$A:$A,'Raw - customers'!$B:$I)</f>
        <v>Tressa Cunnane</v>
      </c>
      <c r="T3159" t="str">
        <v>Agender</v>
      </c>
      <c r="U3159">
        <v>70</v>
      </c>
      <c r="V3159" t="str">
        <v>7120 Piper Station StSuite 874</v>
      </c>
      <c r="W3159">
        <v>7795</v>
      </c>
      <c r="X3159" t="str">
        <v>Lake Rose</v>
      </c>
      <c r="Y3159" t="str">
        <v>Western Australia</v>
      </c>
      <c r="Z3159" t="str">
        <v>Australia</v>
      </c>
      <c r="AA3159">
        <v>4</v>
      </c>
      <c r="AB3159" s="3" t="str">
        <f t="shared" si="99"/>
        <v>0 to 10</v>
      </c>
      <c r="AM3159" s="6">
        <v>793</v>
      </c>
      <c r="AN3159" s="6" t="s">
        <v>1377</v>
      </c>
    </row>
    <row r="3160" spans="1:40" x14ac:dyDescent="0.25">
      <c r="A3160">
        <v>3158</v>
      </c>
      <c r="B3160">
        <v>636</v>
      </c>
      <c r="C3160">
        <v>105</v>
      </c>
      <c r="D3160">
        <v>92</v>
      </c>
      <c r="E3160">
        <v>2</v>
      </c>
      <c r="F3160">
        <v>184</v>
      </c>
      <c r="G3160">
        <v>1</v>
      </c>
      <c r="H3160" t="str">
        <f>VLOOKUP($C3160,'Raw-products'!$A$2:$H$1261,MATCH(H$1,'Raw-products'!$A$1:$H$1,0))</f>
        <v>Shirt</v>
      </c>
      <c r="I3160" t="str">
        <f>VLOOKUP($C3160,'Raw-products'!$A$2:$H$1261,MATCH(I$1,'Raw-products'!$A$1:$H$1,0))</f>
        <v>Denim</v>
      </c>
      <c r="J3160" t="str">
        <f>VLOOKUP($C3160,'Raw-products'!$A$2:$H$1261,MATCH(J$1,'Raw-products'!$A$1:$H$1,0))</f>
        <v>XS</v>
      </c>
      <c r="K3160" t="str">
        <f>VLOOKUP($C3160,'Raw-products'!$A$2:$H$1261,MATCH(K$1,'Raw-products'!$A$1:$H$1,0))</f>
        <v>red</v>
      </c>
      <c r="L3160">
        <f>VLOOKUP($C3160,'Raw-products'!$A$2:$H$1261,MATCH(L$1,'Raw-products'!$A$1:$H$1,0))</f>
        <v>115</v>
      </c>
      <c r="M3160">
        <f>VLOOKUP($C3160,'Raw-products'!$A$2:$H$1261,MATCH(M$1,'Raw-products'!$A$1:$H$1,0))</f>
        <v>52</v>
      </c>
      <c r="N3160" s="5">
        <f t="shared" si="98"/>
        <v>5980</v>
      </c>
      <c r="O3160" cm="1">
        <f t="array" ref="O3160:R3160">_xlfn.XLOOKUP($B3160,'Raw -orders'!$A:$A,'Raw -orders'!$B:$E)</f>
        <v>793</v>
      </c>
      <c r="P3160">
        <v>23528</v>
      </c>
      <c r="Q3160" s="1">
        <v>44288</v>
      </c>
      <c r="R3160" s="1">
        <v>44293</v>
      </c>
      <c r="S3160" t="str" cm="1">
        <f t="array" ref="S3160:Z3160">_xlfn.XLOOKUP($O3160,'Raw - customers'!$A:$A,'Raw - customers'!$B:$I)</f>
        <v>Tressa Cunnane</v>
      </c>
      <c r="T3160" t="str">
        <v>Agender</v>
      </c>
      <c r="U3160">
        <v>70</v>
      </c>
      <c r="V3160" t="str">
        <v>7120 Piper Station StSuite 874</v>
      </c>
      <c r="W3160">
        <v>7795</v>
      </c>
      <c r="X3160" t="str">
        <v>Lake Rose</v>
      </c>
      <c r="Y3160" t="str">
        <v>Western Australia</v>
      </c>
      <c r="Z3160" t="str">
        <v>Australia</v>
      </c>
      <c r="AA3160">
        <v>4</v>
      </c>
      <c r="AB3160" s="3" t="str">
        <f t="shared" si="99"/>
        <v>0 to 10</v>
      </c>
      <c r="AM3160" s="6">
        <v>793</v>
      </c>
      <c r="AN3160" s="6" t="s">
        <v>1377</v>
      </c>
    </row>
    <row r="3161" spans="1:40" x14ac:dyDescent="0.25">
      <c r="A3161">
        <v>3159</v>
      </c>
      <c r="B3161">
        <v>636</v>
      </c>
      <c r="C3161">
        <v>796</v>
      </c>
      <c r="D3161">
        <v>91</v>
      </c>
      <c r="E3161">
        <v>2</v>
      </c>
      <c r="F3161">
        <v>182</v>
      </c>
      <c r="G3161">
        <v>1</v>
      </c>
      <c r="H3161" t="str">
        <f>VLOOKUP($C3161,'Raw-products'!$A$2:$H$1261,MATCH(H$1,'Raw-products'!$A$1:$H$1,0))</f>
        <v>Jacket</v>
      </c>
      <c r="I3161" t="str">
        <f>VLOOKUP($C3161,'Raw-products'!$A$2:$H$1261,MATCH(I$1,'Raw-products'!$A$1:$H$1,0))</f>
        <v>Pullover</v>
      </c>
      <c r="J3161" t="str">
        <f>VLOOKUP($C3161,'Raw-products'!$A$2:$H$1261,MATCH(J$1,'Raw-products'!$A$1:$H$1,0))</f>
        <v>S</v>
      </c>
      <c r="K3161" t="str">
        <f>VLOOKUP($C3161,'Raw-products'!$A$2:$H$1261,MATCH(K$1,'Raw-products'!$A$1:$H$1,0))</f>
        <v>indigo</v>
      </c>
      <c r="L3161">
        <f>VLOOKUP($C3161,'Raw-products'!$A$2:$H$1261,MATCH(L$1,'Raw-products'!$A$1:$H$1,0))</f>
        <v>114</v>
      </c>
      <c r="M3161">
        <f>VLOOKUP($C3161,'Raw-products'!$A$2:$H$1261,MATCH(M$1,'Raw-products'!$A$1:$H$1,0))</f>
        <v>44</v>
      </c>
      <c r="N3161" s="5">
        <f t="shared" si="98"/>
        <v>5016</v>
      </c>
      <c r="O3161" cm="1">
        <f t="array" ref="O3161:R3161">_xlfn.XLOOKUP($B3161,'Raw -orders'!$A:$A,'Raw -orders'!$B:$E)</f>
        <v>793</v>
      </c>
      <c r="P3161">
        <v>23528</v>
      </c>
      <c r="Q3161" s="1">
        <v>44288</v>
      </c>
      <c r="R3161" s="1">
        <v>44293</v>
      </c>
      <c r="S3161" t="str" cm="1">
        <f t="array" ref="S3161:Z3161">_xlfn.XLOOKUP($O3161,'Raw - customers'!$A:$A,'Raw - customers'!$B:$I)</f>
        <v>Tressa Cunnane</v>
      </c>
      <c r="T3161" t="str">
        <v>Agender</v>
      </c>
      <c r="U3161">
        <v>70</v>
      </c>
      <c r="V3161" t="str">
        <v>7120 Piper Station StSuite 874</v>
      </c>
      <c r="W3161">
        <v>7795</v>
      </c>
      <c r="X3161" t="str">
        <v>Lake Rose</v>
      </c>
      <c r="Y3161" t="str">
        <v>Western Australia</v>
      </c>
      <c r="Z3161" t="str">
        <v>Australia</v>
      </c>
      <c r="AA3161">
        <v>4</v>
      </c>
      <c r="AB3161" s="3" t="str">
        <f t="shared" si="99"/>
        <v>0 to 10</v>
      </c>
      <c r="AM3161" s="6">
        <v>793</v>
      </c>
      <c r="AN3161" s="6" t="s">
        <v>1377</v>
      </c>
    </row>
    <row r="3162" spans="1:40" x14ac:dyDescent="0.25">
      <c r="A3162">
        <v>3160</v>
      </c>
      <c r="B3162">
        <v>636</v>
      </c>
      <c r="C3162">
        <v>107</v>
      </c>
      <c r="D3162">
        <v>92</v>
      </c>
      <c r="E3162">
        <v>2</v>
      </c>
      <c r="F3162">
        <v>184</v>
      </c>
      <c r="G3162">
        <v>1</v>
      </c>
      <c r="H3162" t="str">
        <f>VLOOKUP($C3162,'Raw-products'!$A$2:$H$1261,MATCH(H$1,'Raw-products'!$A$1:$H$1,0))</f>
        <v>Shirt</v>
      </c>
      <c r="I3162" t="str">
        <f>VLOOKUP($C3162,'Raw-products'!$A$2:$H$1261,MATCH(I$1,'Raw-products'!$A$1:$H$1,0))</f>
        <v>Denim</v>
      </c>
      <c r="J3162" t="str">
        <f>VLOOKUP($C3162,'Raw-products'!$A$2:$H$1261,MATCH(J$1,'Raw-products'!$A$1:$H$1,0))</f>
        <v>M</v>
      </c>
      <c r="K3162" t="str">
        <f>VLOOKUP($C3162,'Raw-products'!$A$2:$H$1261,MATCH(K$1,'Raw-products'!$A$1:$H$1,0))</f>
        <v>red</v>
      </c>
      <c r="L3162">
        <f>VLOOKUP($C3162,'Raw-products'!$A$2:$H$1261,MATCH(L$1,'Raw-products'!$A$1:$H$1,0))</f>
        <v>115</v>
      </c>
      <c r="M3162">
        <f>VLOOKUP($C3162,'Raw-products'!$A$2:$H$1261,MATCH(M$1,'Raw-products'!$A$1:$H$1,0))</f>
        <v>49</v>
      </c>
      <c r="N3162" s="5">
        <f t="shared" si="98"/>
        <v>5635</v>
      </c>
      <c r="O3162" cm="1">
        <f t="array" ref="O3162:R3162">_xlfn.XLOOKUP($B3162,'Raw -orders'!$A:$A,'Raw -orders'!$B:$E)</f>
        <v>793</v>
      </c>
      <c r="P3162">
        <v>23528</v>
      </c>
      <c r="Q3162" s="1">
        <v>44288</v>
      </c>
      <c r="R3162" s="1">
        <v>44293</v>
      </c>
      <c r="S3162" t="str" cm="1">
        <f t="array" ref="S3162:Z3162">_xlfn.XLOOKUP($O3162,'Raw - customers'!$A:$A,'Raw - customers'!$B:$I)</f>
        <v>Tressa Cunnane</v>
      </c>
      <c r="T3162" t="str">
        <v>Agender</v>
      </c>
      <c r="U3162">
        <v>70</v>
      </c>
      <c r="V3162" t="str">
        <v>7120 Piper Station StSuite 874</v>
      </c>
      <c r="W3162">
        <v>7795</v>
      </c>
      <c r="X3162" t="str">
        <v>Lake Rose</v>
      </c>
      <c r="Y3162" t="str">
        <v>Western Australia</v>
      </c>
      <c r="Z3162" t="str">
        <v>Australia</v>
      </c>
      <c r="AA3162">
        <v>4</v>
      </c>
      <c r="AB3162" s="3" t="str">
        <f t="shared" si="99"/>
        <v>0 to 10</v>
      </c>
      <c r="AM3162" s="6">
        <v>793</v>
      </c>
      <c r="AN3162" s="6" t="s">
        <v>1377</v>
      </c>
    </row>
    <row r="3163" spans="1:40" x14ac:dyDescent="0.25">
      <c r="A3163">
        <v>3161</v>
      </c>
      <c r="B3163">
        <v>637</v>
      </c>
      <c r="C3163">
        <v>1158</v>
      </c>
      <c r="D3163">
        <v>99</v>
      </c>
      <c r="E3163">
        <v>1</v>
      </c>
      <c r="F3163">
        <v>99</v>
      </c>
      <c r="G3163">
        <v>1</v>
      </c>
      <c r="H3163" t="str">
        <f>VLOOKUP($C3163,'Raw-products'!$A$2:$H$1261,MATCH(H$1,'Raw-products'!$A$1:$H$1,0))</f>
        <v>Trousers</v>
      </c>
      <c r="I3163" t="str">
        <f>VLOOKUP($C3163,'Raw-products'!$A$2:$H$1261,MATCH(I$1,'Raw-products'!$A$1:$H$1,0))</f>
        <v>High-Waisted</v>
      </c>
      <c r="J3163" t="str">
        <f>VLOOKUP($C3163,'Raw-products'!$A$2:$H$1261,MATCH(J$1,'Raw-products'!$A$1:$H$1,0))</f>
        <v>L</v>
      </c>
      <c r="K3163" t="str">
        <f>VLOOKUP($C3163,'Raw-products'!$A$2:$H$1261,MATCH(K$1,'Raw-products'!$A$1:$H$1,0))</f>
        <v>red</v>
      </c>
      <c r="L3163">
        <f>VLOOKUP($C3163,'Raw-products'!$A$2:$H$1261,MATCH(L$1,'Raw-products'!$A$1:$H$1,0))</f>
        <v>98</v>
      </c>
      <c r="M3163">
        <f>VLOOKUP($C3163,'Raw-products'!$A$2:$H$1261,MATCH(M$1,'Raw-products'!$A$1:$H$1,0))</f>
        <v>52</v>
      </c>
      <c r="N3163" s="5">
        <f t="shared" si="98"/>
        <v>5096</v>
      </c>
      <c r="O3163" cm="1">
        <f t="array" ref="O3163:R3163">_xlfn.XLOOKUP($B3163,'Raw -orders'!$A:$A,'Raw -orders'!$B:$E)</f>
        <v>886</v>
      </c>
      <c r="P3163">
        <v>14294</v>
      </c>
      <c r="Q3163" s="1">
        <v>44414</v>
      </c>
      <c r="R3163" s="1">
        <v>44426</v>
      </c>
      <c r="S3163" t="str" cm="1">
        <f t="array" ref="S3163:Z3163">_xlfn.XLOOKUP($O3163,'Raw - customers'!$A:$A,'Raw - customers'!$B:$I)</f>
        <v>Emylee Buscher</v>
      </c>
      <c r="T3163" t="str">
        <v>Non-binary</v>
      </c>
      <c r="U3163">
        <v>69</v>
      </c>
      <c r="V3163" t="str">
        <v>133 Doyle PassSuite 027</v>
      </c>
      <c r="W3163">
        <v>6189</v>
      </c>
      <c r="X3163" t="str">
        <v>Thompsonport</v>
      </c>
      <c r="Y3163" t="str">
        <v>Northern Territory</v>
      </c>
      <c r="Z3163" t="str">
        <v>Australia</v>
      </c>
      <c r="AA3163">
        <v>8</v>
      </c>
      <c r="AB3163" s="3" t="str">
        <f t="shared" si="99"/>
        <v>10 to 20</v>
      </c>
      <c r="AM3163" s="6">
        <v>886</v>
      </c>
      <c r="AN3163" s="6" t="s">
        <v>1339</v>
      </c>
    </row>
    <row r="3164" spans="1:40" x14ac:dyDescent="0.25">
      <c r="A3164">
        <v>3162</v>
      </c>
      <c r="B3164">
        <v>637</v>
      </c>
      <c r="C3164">
        <v>1175</v>
      </c>
      <c r="D3164">
        <v>99</v>
      </c>
      <c r="E3164">
        <v>2</v>
      </c>
      <c r="F3164">
        <v>198</v>
      </c>
      <c r="G3164">
        <v>1</v>
      </c>
      <c r="H3164" t="str">
        <f>VLOOKUP($C3164,'Raw-products'!$A$2:$H$1261,MATCH(H$1,'Raw-products'!$A$1:$H$1,0))</f>
        <v>Trousers</v>
      </c>
      <c r="I3164" t="str">
        <f>VLOOKUP($C3164,'Raw-products'!$A$2:$H$1261,MATCH(I$1,'Raw-products'!$A$1:$H$1,0))</f>
        <v>High-Waisted</v>
      </c>
      <c r="J3164" t="str">
        <f>VLOOKUP($C3164,'Raw-products'!$A$2:$H$1261,MATCH(J$1,'Raw-products'!$A$1:$H$1,0))</f>
        <v>XS</v>
      </c>
      <c r="K3164" t="str">
        <f>VLOOKUP($C3164,'Raw-products'!$A$2:$H$1261,MATCH(K$1,'Raw-products'!$A$1:$H$1,0))</f>
        <v>blue</v>
      </c>
      <c r="L3164">
        <f>VLOOKUP($C3164,'Raw-products'!$A$2:$H$1261,MATCH(L$1,'Raw-products'!$A$1:$H$1,0))</f>
        <v>98</v>
      </c>
      <c r="M3164">
        <f>VLOOKUP($C3164,'Raw-products'!$A$2:$H$1261,MATCH(M$1,'Raw-products'!$A$1:$H$1,0))</f>
        <v>51</v>
      </c>
      <c r="N3164" s="5">
        <f t="shared" si="98"/>
        <v>4998</v>
      </c>
      <c r="O3164" cm="1">
        <f t="array" ref="O3164:R3164">_xlfn.XLOOKUP($B3164,'Raw -orders'!$A:$A,'Raw -orders'!$B:$E)</f>
        <v>886</v>
      </c>
      <c r="P3164">
        <v>14294</v>
      </c>
      <c r="Q3164" s="1">
        <v>44414</v>
      </c>
      <c r="R3164" s="1">
        <v>44426</v>
      </c>
      <c r="S3164" t="str" cm="1">
        <f t="array" ref="S3164:Z3164">_xlfn.XLOOKUP($O3164,'Raw - customers'!$A:$A,'Raw - customers'!$B:$I)</f>
        <v>Emylee Buscher</v>
      </c>
      <c r="T3164" t="str">
        <v>Non-binary</v>
      </c>
      <c r="U3164">
        <v>69</v>
      </c>
      <c r="V3164" t="str">
        <v>133 Doyle PassSuite 027</v>
      </c>
      <c r="W3164">
        <v>6189</v>
      </c>
      <c r="X3164" t="str">
        <v>Thompsonport</v>
      </c>
      <c r="Y3164" t="str">
        <v>Northern Territory</v>
      </c>
      <c r="Z3164" t="str">
        <v>Australia</v>
      </c>
      <c r="AA3164">
        <v>8</v>
      </c>
      <c r="AB3164" s="3" t="str">
        <f t="shared" si="99"/>
        <v>10 to 20</v>
      </c>
      <c r="AM3164" s="6">
        <v>886</v>
      </c>
      <c r="AN3164" s="6" t="s">
        <v>1339</v>
      </c>
    </row>
    <row r="3165" spans="1:40" x14ac:dyDescent="0.25">
      <c r="A3165">
        <v>3163</v>
      </c>
      <c r="B3165">
        <v>637</v>
      </c>
      <c r="C3165">
        <v>157</v>
      </c>
      <c r="D3165">
        <v>91</v>
      </c>
      <c r="E3165">
        <v>2</v>
      </c>
      <c r="F3165">
        <v>182</v>
      </c>
      <c r="G3165">
        <v>1</v>
      </c>
      <c r="H3165" t="str">
        <f>VLOOKUP($C3165,'Raw-products'!$A$2:$H$1261,MATCH(H$1,'Raw-products'!$A$1:$H$1,0))</f>
        <v>Shirt</v>
      </c>
      <c r="I3165" t="str">
        <f>VLOOKUP($C3165,'Raw-products'!$A$2:$H$1261,MATCH(I$1,'Raw-products'!$A$1:$H$1,0))</f>
        <v>Linen</v>
      </c>
      <c r="J3165" t="str">
        <f>VLOOKUP($C3165,'Raw-products'!$A$2:$H$1261,MATCH(J$1,'Raw-products'!$A$1:$H$1,0))</f>
        <v>M</v>
      </c>
      <c r="K3165" t="str">
        <f>VLOOKUP($C3165,'Raw-products'!$A$2:$H$1261,MATCH(K$1,'Raw-products'!$A$1:$H$1,0))</f>
        <v>green</v>
      </c>
      <c r="L3165">
        <f>VLOOKUP($C3165,'Raw-products'!$A$2:$H$1261,MATCH(L$1,'Raw-products'!$A$1:$H$1,0))</f>
        <v>116</v>
      </c>
      <c r="M3165">
        <f>VLOOKUP($C3165,'Raw-products'!$A$2:$H$1261,MATCH(M$1,'Raw-products'!$A$1:$H$1,0))</f>
        <v>42</v>
      </c>
      <c r="N3165" s="5">
        <f t="shared" si="98"/>
        <v>4872</v>
      </c>
      <c r="O3165" cm="1">
        <f t="array" ref="O3165:R3165">_xlfn.XLOOKUP($B3165,'Raw -orders'!$A:$A,'Raw -orders'!$B:$E)</f>
        <v>886</v>
      </c>
      <c r="P3165">
        <v>14294</v>
      </c>
      <c r="Q3165" s="1">
        <v>44414</v>
      </c>
      <c r="R3165" s="1">
        <v>44426</v>
      </c>
      <c r="S3165" t="str" cm="1">
        <f t="array" ref="S3165:Z3165">_xlfn.XLOOKUP($O3165,'Raw - customers'!$A:$A,'Raw - customers'!$B:$I)</f>
        <v>Emylee Buscher</v>
      </c>
      <c r="T3165" t="str">
        <v>Non-binary</v>
      </c>
      <c r="U3165">
        <v>69</v>
      </c>
      <c r="V3165" t="str">
        <v>133 Doyle PassSuite 027</v>
      </c>
      <c r="W3165">
        <v>6189</v>
      </c>
      <c r="X3165" t="str">
        <v>Thompsonport</v>
      </c>
      <c r="Y3165" t="str">
        <v>Northern Territory</v>
      </c>
      <c r="Z3165" t="str">
        <v>Australia</v>
      </c>
      <c r="AA3165">
        <v>8</v>
      </c>
      <c r="AB3165" s="3" t="str">
        <f t="shared" si="99"/>
        <v>10 to 20</v>
      </c>
      <c r="AM3165" s="6">
        <v>886</v>
      </c>
      <c r="AN3165" s="6" t="s">
        <v>1339</v>
      </c>
    </row>
    <row r="3166" spans="1:40" x14ac:dyDescent="0.25">
      <c r="A3166">
        <v>3164</v>
      </c>
      <c r="B3166">
        <v>637</v>
      </c>
      <c r="C3166">
        <v>765</v>
      </c>
      <c r="D3166">
        <v>109</v>
      </c>
      <c r="E3166">
        <v>3</v>
      </c>
      <c r="F3166">
        <v>327</v>
      </c>
      <c r="G3166">
        <v>1</v>
      </c>
      <c r="H3166" t="str">
        <f>VLOOKUP($C3166,'Raw-products'!$A$2:$H$1261,MATCH(H$1,'Raw-products'!$A$1:$H$1,0))</f>
        <v>Jacket</v>
      </c>
      <c r="I3166" t="str">
        <f>VLOOKUP($C3166,'Raw-products'!$A$2:$H$1261,MATCH(I$1,'Raw-products'!$A$1:$H$1,0))</f>
        <v>Peacoat</v>
      </c>
      <c r="J3166" t="str">
        <f>VLOOKUP($C3166,'Raw-products'!$A$2:$H$1261,MATCH(J$1,'Raw-products'!$A$1:$H$1,0))</f>
        <v>XS</v>
      </c>
      <c r="K3166" t="str">
        <f>VLOOKUP($C3166,'Raw-products'!$A$2:$H$1261,MATCH(K$1,'Raw-products'!$A$1:$H$1,0))</f>
        <v>violet</v>
      </c>
      <c r="L3166">
        <f>VLOOKUP($C3166,'Raw-products'!$A$2:$H$1261,MATCH(L$1,'Raw-products'!$A$1:$H$1,0))</f>
        <v>102</v>
      </c>
      <c r="M3166">
        <f>VLOOKUP($C3166,'Raw-products'!$A$2:$H$1261,MATCH(M$1,'Raw-products'!$A$1:$H$1,0))</f>
        <v>54</v>
      </c>
      <c r="N3166" s="5">
        <f t="shared" si="98"/>
        <v>5508</v>
      </c>
      <c r="O3166" cm="1">
        <f t="array" ref="O3166:R3166">_xlfn.XLOOKUP($B3166,'Raw -orders'!$A:$A,'Raw -orders'!$B:$E)</f>
        <v>886</v>
      </c>
      <c r="P3166">
        <v>14294</v>
      </c>
      <c r="Q3166" s="1">
        <v>44414</v>
      </c>
      <c r="R3166" s="1">
        <v>44426</v>
      </c>
      <c r="S3166" t="str" cm="1">
        <f t="array" ref="S3166:Z3166">_xlfn.XLOOKUP($O3166,'Raw - customers'!$A:$A,'Raw - customers'!$B:$I)</f>
        <v>Emylee Buscher</v>
      </c>
      <c r="T3166" t="str">
        <v>Non-binary</v>
      </c>
      <c r="U3166">
        <v>69</v>
      </c>
      <c r="V3166" t="str">
        <v>133 Doyle PassSuite 027</v>
      </c>
      <c r="W3166">
        <v>6189</v>
      </c>
      <c r="X3166" t="str">
        <v>Thompsonport</v>
      </c>
      <c r="Y3166" t="str">
        <v>Northern Territory</v>
      </c>
      <c r="Z3166" t="str">
        <v>Australia</v>
      </c>
      <c r="AA3166">
        <v>8</v>
      </c>
      <c r="AB3166" s="3" t="str">
        <f t="shared" si="99"/>
        <v>10 to 20</v>
      </c>
      <c r="AM3166" s="6">
        <v>886</v>
      </c>
      <c r="AN3166" s="6" t="s">
        <v>1339</v>
      </c>
    </row>
    <row r="3167" spans="1:40" x14ac:dyDescent="0.25">
      <c r="A3167">
        <v>3165</v>
      </c>
      <c r="B3167">
        <v>638</v>
      </c>
      <c r="C3167">
        <v>460</v>
      </c>
      <c r="D3167">
        <v>118</v>
      </c>
      <c r="E3167">
        <v>1</v>
      </c>
      <c r="F3167">
        <v>118</v>
      </c>
      <c r="G3167">
        <v>1</v>
      </c>
      <c r="H3167" t="str">
        <f>VLOOKUP($C3167,'Raw-products'!$A$2:$H$1261,MATCH(H$1,'Raw-products'!$A$1:$H$1,0))</f>
        <v>Jacket</v>
      </c>
      <c r="I3167" t="str">
        <f>VLOOKUP($C3167,'Raw-products'!$A$2:$H$1261,MATCH(I$1,'Raw-products'!$A$1:$H$1,0))</f>
        <v>Puffer</v>
      </c>
      <c r="J3167" t="str">
        <f>VLOOKUP($C3167,'Raw-products'!$A$2:$H$1261,MATCH(J$1,'Raw-products'!$A$1:$H$1,0))</f>
        <v>XS</v>
      </c>
      <c r="K3167" t="str">
        <f>VLOOKUP($C3167,'Raw-products'!$A$2:$H$1261,MATCH(K$1,'Raw-products'!$A$1:$H$1,0))</f>
        <v>orange</v>
      </c>
      <c r="L3167">
        <f>VLOOKUP($C3167,'Raw-products'!$A$2:$H$1261,MATCH(L$1,'Raw-products'!$A$1:$H$1,0))</f>
        <v>110</v>
      </c>
      <c r="M3167">
        <f>VLOOKUP($C3167,'Raw-products'!$A$2:$H$1261,MATCH(M$1,'Raw-products'!$A$1:$H$1,0))</f>
        <v>47</v>
      </c>
      <c r="N3167" s="5">
        <f t="shared" si="98"/>
        <v>5170</v>
      </c>
      <c r="O3167" cm="1">
        <f t="array" ref="O3167:R3167">_xlfn.XLOOKUP($B3167,'Raw -orders'!$A:$A,'Raw -orders'!$B:$E)</f>
        <v>548</v>
      </c>
      <c r="P3167">
        <v>12781</v>
      </c>
      <c r="Q3167" s="1">
        <v>44472</v>
      </c>
      <c r="R3167" s="1">
        <v>44486</v>
      </c>
      <c r="S3167" t="str" cm="1">
        <f t="array" ref="S3167:Z3167">_xlfn.XLOOKUP($O3167,'Raw - customers'!$A:$A,'Raw - customers'!$B:$I)</f>
        <v>Nicky Giuron</v>
      </c>
      <c r="T3167" t="str">
        <v>Agender</v>
      </c>
      <c r="U3167">
        <v>57</v>
      </c>
      <c r="V3167" t="str">
        <v>163 Sophia RunApt. 833</v>
      </c>
      <c r="W3167">
        <v>7432</v>
      </c>
      <c r="X3167" t="str">
        <v>West Elliestad</v>
      </c>
      <c r="Y3167" t="str">
        <v>Northern Territory</v>
      </c>
      <c r="Z3167" t="str">
        <v>Australia</v>
      </c>
      <c r="AA3167">
        <v>10</v>
      </c>
      <c r="AB3167" s="3" t="str">
        <f t="shared" si="99"/>
        <v>10 to 20</v>
      </c>
      <c r="AM3167" s="6">
        <v>548</v>
      </c>
      <c r="AN3167" s="6" t="s">
        <v>1339</v>
      </c>
    </row>
    <row r="3168" spans="1:40" x14ac:dyDescent="0.25">
      <c r="A3168">
        <v>3166</v>
      </c>
      <c r="B3168">
        <v>638</v>
      </c>
      <c r="C3168">
        <v>847</v>
      </c>
      <c r="D3168">
        <v>113</v>
      </c>
      <c r="E3168">
        <v>3</v>
      </c>
      <c r="F3168">
        <v>339</v>
      </c>
      <c r="G3168">
        <v>1</v>
      </c>
      <c r="H3168" t="str">
        <f>VLOOKUP($C3168,'Raw-products'!$A$2:$H$1261,MATCH(H$1,'Raw-products'!$A$1:$H$1,0))</f>
        <v>Trousers</v>
      </c>
      <c r="I3168" t="str">
        <f>VLOOKUP($C3168,'Raw-products'!$A$2:$H$1261,MATCH(I$1,'Raw-products'!$A$1:$H$1,0))</f>
        <v>Chinos</v>
      </c>
      <c r="J3168" t="str">
        <f>VLOOKUP($C3168,'Raw-products'!$A$2:$H$1261,MATCH(J$1,'Raw-products'!$A$1:$H$1,0))</f>
        <v>M</v>
      </c>
      <c r="K3168" t="str">
        <f>VLOOKUP($C3168,'Raw-products'!$A$2:$H$1261,MATCH(K$1,'Raw-products'!$A$1:$H$1,0))</f>
        <v>orange</v>
      </c>
      <c r="L3168">
        <f>VLOOKUP($C3168,'Raw-products'!$A$2:$H$1261,MATCH(L$1,'Raw-products'!$A$1:$H$1,0))</f>
        <v>100</v>
      </c>
      <c r="M3168">
        <f>VLOOKUP($C3168,'Raw-products'!$A$2:$H$1261,MATCH(M$1,'Raw-products'!$A$1:$H$1,0))</f>
        <v>73</v>
      </c>
      <c r="N3168" s="5">
        <f t="shared" si="98"/>
        <v>7300</v>
      </c>
      <c r="O3168" cm="1">
        <f t="array" ref="O3168:R3168">_xlfn.XLOOKUP($B3168,'Raw -orders'!$A:$A,'Raw -orders'!$B:$E)</f>
        <v>548</v>
      </c>
      <c r="P3168">
        <v>12781</v>
      </c>
      <c r="Q3168" s="1">
        <v>44472</v>
      </c>
      <c r="R3168" s="1">
        <v>44486</v>
      </c>
      <c r="S3168" t="str" cm="1">
        <f t="array" ref="S3168:Z3168">_xlfn.XLOOKUP($O3168,'Raw - customers'!$A:$A,'Raw - customers'!$B:$I)</f>
        <v>Nicky Giuron</v>
      </c>
      <c r="T3168" t="str">
        <v>Agender</v>
      </c>
      <c r="U3168">
        <v>57</v>
      </c>
      <c r="V3168" t="str">
        <v>163 Sophia RunApt. 833</v>
      </c>
      <c r="W3168">
        <v>7432</v>
      </c>
      <c r="X3168" t="str">
        <v>West Elliestad</v>
      </c>
      <c r="Y3168" t="str">
        <v>Northern Territory</v>
      </c>
      <c r="Z3168" t="str">
        <v>Australia</v>
      </c>
      <c r="AA3168">
        <v>10</v>
      </c>
      <c r="AB3168" s="3" t="str">
        <f t="shared" si="99"/>
        <v>10 to 20</v>
      </c>
      <c r="AM3168" s="6">
        <v>548</v>
      </c>
      <c r="AN3168" s="6" t="s">
        <v>1339</v>
      </c>
    </row>
    <row r="3169" spans="1:40" x14ac:dyDescent="0.25">
      <c r="A3169">
        <v>3167</v>
      </c>
      <c r="B3169">
        <v>638</v>
      </c>
      <c r="C3169">
        <v>924</v>
      </c>
      <c r="D3169">
        <v>96</v>
      </c>
      <c r="E3169">
        <v>3</v>
      </c>
      <c r="F3169">
        <v>288</v>
      </c>
      <c r="G3169">
        <v>1</v>
      </c>
      <c r="H3169" t="str">
        <f>VLOOKUP($C3169,'Raw-products'!$A$2:$H$1261,MATCH(H$1,'Raw-products'!$A$1:$H$1,0))</f>
        <v>Trousers</v>
      </c>
      <c r="I3169" t="str">
        <f>VLOOKUP($C3169,'Raw-products'!$A$2:$H$1261,MATCH(I$1,'Raw-products'!$A$1:$H$1,0))</f>
        <v>Drawstring</v>
      </c>
      <c r="J3169" t="str">
        <f>VLOOKUP($C3169,'Raw-products'!$A$2:$H$1261,MATCH(J$1,'Raw-products'!$A$1:$H$1,0))</f>
        <v>XL</v>
      </c>
      <c r="K3169" t="str">
        <f>VLOOKUP($C3169,'Raw-products'!$A$2:$H$1261,MATCH(K$1,'Raw-products'!$A$1:$H$1,0))</f>
        <v>yellow</v>
      </c>
      <c r="L3169">
        <f>VLOOKUP($C3169,'Raw-products'!$A$2:$H$1261,MATCH(L$1,'Raw-products'!$A$1:$H$1,0))</f>
        <v>104</v>
      </c>
      <c r="M3169">
        <f>VLOOKUP($C3169,'Raw-products'!$A$2:$H$1261,MATCH(M$1,'Raw-products'!$A$1:$H$1,0))</f>
        <v>48</v>
      </c>
      <c r="N3169" s="5">
        <f t="shared" si="98"/>
        <v>4992</v>
      </c>
      <c r="O3169" cm="1">
        <f t="array" ref="O3169:R3169">_xlfn.XLOOKUP($B3169,'Raw -orders'!$A:$A,'Raw -orders'!$B:$E)</f>
        <v>548</v>
      </c>
      <c r="P3169">
        <v>12781</v>
      </c>
      <c r="Q3169" s="1">
        <v>44472</v>
      </c>
      <c r="R3169" s="1">
        <v>44486</v>
      </c>
      <c r="S3169" t="str" cm="1">
        <f t="array" ref="S3169:Z3169">_xlfn.XLOOKUP($O3169,'Raw - customers'!$A:$A,'Raw - customers'!$B:$I)</f>
        <v>Nicky Giuron</v>
      </c>
      <c r="T3169" t="str">
        <v>Agender</v>
      </c>
      <c r="U3169">
        <v>57</v>
      </c>
      <c r="V3169" t="str">
        <v>163 Sophia RunApt. 833</v>
      </c>
      <c r="W3169">
        <v>7432</v>
      </c>
      <c r="X3169" t="str">
        <v>West Elliestad</v>
      </c>
      <c r="Y3169" t="str">
        <v>Northern Territory</v>
      </c>
      <c r="Z3169" t="str">
        <v>Australia</v>
      </c>
      <c r="AA3169">
        <v>10</v>
      </c>
      <c r="AB3169" s="3" t="str">
        <f t="shared" si="99"/>
        <v>10 to 20</v>
      </c>
      <c r="AM3169" s="6">
        <v>548</v>
      </c>
      <c r="AN3169" s="6" t="s">
        <v>1339</v>
      </c>
    </row>
    <row r="3170" spans="1:40" x14ac:dyDescent="0.25">
      <c r="A3170">
        <v>3168</v>
      </c>
      <c r="B3170">
        <v>638</v>
      </c>
      <c r="C3170">
        <v>458</v>
      </c>
      <c r="D3170">
        <v>118</v>
      </c>
      <c r="E3170">
        <v>3</v>
      </c>
      <c r="F3170">
        <v>354</v>
      </c>
      <c r="G3170">
        <v>1</v>
      </c>
      <c r="H3170" t="str">
        <f>VLOOKUP($C3170,'Raw-products'!$A$2:$H$1261,MATCH(H$1,'Raw-products'!$A$1:$H$1,0))</f>
        <v>Jacket</v>
      </c>
      <c r="I3170" t="str">
        <f>VLOOKUP($C3170,'Raw-products'!$A$2:$H$1261,MATCH(I$1,'Raw-products'!$A$1:$H$1,0))</f>
        <v>Puffer</v>
      </c>
      <c r="J3170" t="str">
        <f>VLOOKUP($C3170,'Raw-products'!$A$2:$H$1261,MATCH(J$1,'Raw-products'!$A$1:$H$1,0))</f>
        <v>L</v>
      </c>
      <c r="K3170" t="str">
        <f>VLOOKUP($C3170,'Raw-products'!$A$2:$H$1261,MATCH(K$1,'Raw-products'!$A$1:$H$1,0))</f>
        <v>red</v>
      </c>
      <c r="L3170">
        <f>VLOOKUP($C3170,'Raw-products'!$A$2:$H$1261,MATCH(L$1,'Raw-products'!$A$1:$H$1,0))</f>
        <v>110</v>
      </c>
      <c r="M3170">
        <f>VLOOKUP($C3170,'Raw-products'!$A$2:$H$1261,MATCH(M$1,'Raw-products'!$A$1:$H$1,0))</f>
        <v>44</v>
      </c>
      <c r="N3170" s="5">
        <f t="shared" si="98"/>
        <v>4840</v>
      </c>
      <c r="O3170" cm="1">
        <f t="array" ref="O3170:R3170">_xlfn.XLOOKUP($B3170,'Raw -orders'!$A:$A,'Raw -orders'!$B:$E)</f>
        <v>548</v>
      </c>
      <c r="P3170">
        <v>12781</v>
      </c>
      <c r="Q3170" s="1">
        <v>44472</v>
      </c>
      <c r="R3170" s="1">
        <v>44486</v>
      </c>
      <c r="S3170" t="str" cm="1">
        <f t="array" ref="S3170:Z3170">_xlfn.XLOOKUP($O3170,'Raw - customers'!$A:$A,'Raw - customers'!$B:$I)</f>
        <v>Nicky Giuron</v>
      </c>
      <c r="T3170" t="str">
        <v>Agender</v>
      </c>
      <c r="U3170">
        <v>57</v>
      </c>
      <c r="V3170" t="str">
        <v>163 Sophia RunApt. 833</v>
      </c>
      <c r="W3170">
        <v>7432</v>
      </c>
      <c r="X3170" t="str">
        <v>West Elliestad</v>
      </c>
      <c r="Y3170" t="str">
        <v>Northern Territory</v>
      </c>
      <c r="Z3170" t="str">
        <v>Australia</v>
      </c>
      <c r="AA3170">
        <v>10</v>
      </c>
      <c r="AB3170" s="3" t="str">
        <f t="shared" si="99"/>
        <v>10 to 20</v>
      </c>
      <c r="AM3170" s="6">
        <v>548</v>
      </c>
      <c r="AN3170" s="6" t="s">
        <v>1339</v>
      </c>
    </row>
    <row r="3171" spans="1:40" x14ac:dyDescent="0.25">
      <c r="A3171">
        <v>3169</v>
      </c>
      <c r="B3171">
        <v>638</v>
      </c>
      <c r="C3171">
        <v>175</v>
      </c>
      <c r="D3171">
        <v>98</v>
      </c>
      <c r="E3171">
        <v>3</v>
      </c>
      <c r="F3171">
        <v>294</v>
      </c>
      <c r="G3171">
        <v>1</v>
      </c>
      <c r="H3171" t="str">
        <f>VLOOKUP($C3171,'Raw-products'!$A$2:$H$1261,MATCH(H$1,'Raw-products'!$A$1:$H$1,0))</f>
        <v>Shirt</v>
      </c>
      <c r="I3171" t="str">
        <f>VLOOKUP($C3171,'Raw-products'!$A$2:$H$1261,MATCH(I$1,'Raw-products'!$A$1:$H$1,0))</f>
        <v>Camp Collared</v>
      </c>
      <c r="J3171" t="str">
        <f>VLOOKUP($C3171,'Raw-products'!$A$2:$H$1261,MATCH(J$1,'Raw-products'!$A$1:$H$1,0))</f>
        <v>XS</v>
      </c>
      <c r="K3171" t="str">
        <f>VLOOKUP($C3171,'Raw-products'!$A$2:$H$1261,MATCH(K$1,'Raw-products'!$A$1:$H$1,0))</f>
        <v>red</v>
      </c>
      <c r="L3171">
        <f>VLOOKUP($C3171,'Raw-products'!$A$2:$H$1261,MATCH(L$1,'Raw-products'!$A$1:$H$1,0))</f>
        <v>112</v>
      </c>
      <c r="M3171">
        <f>VLOOKUP($C3171,'Raw-products'!$A$2:$H$1261,MATCH(M$1,'Raw-products'!$A$1:$H$1,0))</f>
        <v>77</v>
      </c>
      <c r="N3171" s="5">
        <f t="shared" si="98"/>
        <v>8624</v>
      </c>
      <c r="O3171" cm="1">
        <f t="array" ref="O3171:R3171">_xlfn.XLOOKUP($B3171,'Raw -orders'!$A:$A,'Raw -orders'!$B:$E)</f>
        <v>548</v>
      </c>
      <c r="P3171">
        <v>12781</v>
      </c>
      <c r="Q3171" s="1">
        <v>44472</v>
      </c>
      <c r="R3171" s="1">
        <v>44486</v>
      </c>
      <c r="S3171" t="str" cm="1">
        <f t="array" ref="S3171:Z3171">_xlfn.XLOOKUP($O3171,'Raw - customers'!$A:$A,'Raw - customers'!$B:$I)</f>
        <v>Nicky Giuron</v>
      </c>
      <c r="T3171" t="str">
        <v>Agender</v>
      </c>
      <c r="U3171">
        <v>57</v>
      </c>
      <c r="V3171" t="str">
        <v>163 Sophia RunApt. 833</v>
      </c>
      <c r="W3171">
        <v>7432</v>
      </c>
      <c r="X3171" t="str">
        <v>West Elliestad</v>
      </c>
      <c r="Y3171" t="str">
        <v>Northern Territory</v>
      </c>
      <c r="Z3171" t="str">
        <v>Australia</v>
      </c>
      <c r="AA3171">
        <v>10</v>
      </c>
      <c r="AB3171" s="3" t="str">
        <f t="shared" si="99"/>
        <v>10 to 20</v>
      </c>
      <c r="AM3171" s="6">
        <v>548</v>
      </c>
      <c r="AN3171" s="6" t="s">
        <v>1339</v>
      </c>
    </row>
    <row r="3172" spans="1:40" x14ac:dyDescent="0.25">
      <c r="A3172">
        <v>3170</v>
      </c>
      <c r="B3172">
        <v>638</v>
      </c>
      <c r="C3172">
        <v>1005</v>
      </c>
      <c r="D3172">
        <v>106</v>
      </c>
      <c r="E3172">
        <v>2</v>
      </c>
      <c r="F3172">
        <v>212</v>
      </c>
      <c r="G3172">
        <v>1</v>
      </c>
      <c r="H3172" t="str">
        <f>VLOOKUP($C3172,'Raw-products'!$A$2:$H$1261,MATCH(H$1,'Raw-products'!$A$1:$H$1,0))</f>
        <v>Trousers</v>
      </c>
      <c r="I3172" t="str">
        <f>VLOOKUP($C3172,'Raw-products'!$A$2:$H$1261,MATCH(I$1,'Raw-products'!$A$1:$H$1,0))</f>
        <v>Wool</v>
      </c>
      <c r="J3172" t="str">
        <f>VLOOKUP($C3172,'Raw-products'!$A$2:$H$1261,MATCH(J$1,'Raw-products'!$A$1:$H$1,0))</f>
        <v>XS</v>
      </c>
      <c r="K3172" t="str">
        <f>VLOOKUP($C3172,'Raw-products'!$A$2:$H$1261,MATCH(K$1,'Raw-products'!$A$1:$H$1,0))</f>
        <v>indigo</v>
      </c>
      <c r="L3172">
        <f>VLOOKUP($C3172,'Raw-products'!$A$2:$H$1261,MATCH(L$1,'Raw-products'!$A$1:$H$1,0))</f>
        <v>111</v>
      </c>
      <c r="M3172">
        <f>VLOOKUP($C3172,'Raw-products'!$A$2:$H$1261,MATCH(M$1,'Raw-products'!$A$1:$H$1,0))</f>
        <v>43</v>
      </c>
      <c r="N3172" s="5">
        <f t="shared" si="98"/>
        <v>4773</v>
      </c>
      <c r="O3172" cm="1">
        <f t="array" ref="O3172:R3172">_xlfn.XLOOKUP($B3172,'Raw -orders'!$A:$A,'Raw -orders'!$B:$E)</f>
        <v>548</v>
      </c>
      <c r="P3172">
        <v>12781</v>
      </c>
      <c r="Q3172" s="1">
        <v>44472</v>
      </c>
      <c r="R3172" s="1">
        <v>44486</v>
      </c>
      <c r="S3172" t="str" cm="1">
        <f t="array" ref="S3172:Z3172">_xlfn.XLOOKUP($O3172,'Raw - customers'!$A:$A,'Raw - customers'!$B:$I)</f>
        <v>Nicky Giuron</v>
      </c>
      <c r="T3172" t="str">
        <v>Agender</v>
      </c>
      <c r="U3172">
        <v>57</v>
      </c>
      <c r="V3172" t="str">
        <v>163 Sophia RunApt. 833</v>
      </c>
      <c r="W3172">
        <v>7432</v>
      </c>
      <c r="X3172" t="str">
        <v>West Elliestad</v>
      </c>
      <c r="Y3172" t="str">
        <v>Northern Territory</v>
      </c>
      <c r="Z3172" t="str">
        <v>Australia</v>
      </c>
      <c r="AA3172">
        <v>10</v>
      </c>
      <c r="AB3172" s="3" t="str">
        <f t="shared" si="99"/>
        <v>10 to 20</v>
      </c>
      <c r="AM3172" s="6">
        <v>548</v>
      </c>
      <c r="AN3172" s="6" t="s">
        <v>1339</v>
      </c>
    </row>
    <row r="3173" spans="1:40" x14ac:dyDescent="0.25">
      <c r="A3173">
        <v>3171</v>
      </c>
      <c r="B3173">
        <v>639</v>
      </c>
      <c r="C3173">
        <v>666</v>
      </c>
      <c r="D3173">
        <v>113</v>
      </c>
      <c r="E3173">
        <v>1</v>
      </c>
      <c r="F3173">
        <v>113</v>
      </c>
      <c r="G3173">
        <v>1</v>
      </c>
      <c r="H3173" t="str">
        <f>VLOOKUP($C3173,'Raw-products'!$A$2:$H$1261,MATCH(H$1,'Raw-products'!$A$1:$H$1,0))</f>
        <v>Jacket</v>
      </c>
      <c r="I3173" t="str">
        <f>VLOOKUP($C3173,'Raw-products'!$A$2:$H$1261,MATCH(I$1,'Raw-products'!$A$1:$H$1,0))</f>
        <v>Parka</v>
      </c>
      <c r="J3173" t="str">
        <f>VLOOKUP($C3173,'Raw-products'!$A$2:$H$1261,MATCH(J$1,'Raw-products'!$A$1:$H$1,0))</f>
        <v>S</v>
      </c>
      <c r="K3173" t="str">
        <f>VLOOKUP($C3173,'Raw-products'!$A$2:$H$1261,MATCH(K$1,'Raw-products'!$A$1:$H$1,0))</f>
        <v>red</v>
      </c>
      <c r="L3173">
        <f>VLOOKUP($C3173,'Raw-products'!$A$2:$H$1261,MATCH(L$1,'Raw-products'!$A$1:$H$1,0))</f>
        <v>119</v>
      </c>
      <c r="M3173">
        <f>VLOOKUP($C3173,'Raw-products'!$A$2:$H$1261,MATCH(M$1,'Raw-products'!$A$1:$H$1,0))</f>
        <v>66</v>
      </c>
      <c r="N3173" s="5">
        <f t="shared" si="98"/>
        <v>7854</v>
      </c>
      <c r="O3173" cm="1">
        <f t="array" ref="O3173:R3173">_xlfn.XLOOKUP($B3173,'Raw -orders'!$A:$A,'Raw -orders'!$B:$E)</f>
        <v>906</v>
      </c>
      <c r="P3173">
        <v>51950</v>
      </c>
      <c r="Q3173" s="1">
        <v>44285</v>
      </c>
      <c r="R3173" s="1">
        <v>44308</v>
      </c>
      <c r="S3173" t="str" cm="1">
        <f t="array" ref="S3173:Z3173">_xlfn.XLOOKUP($O3173,'Raw - customers'!$A:$A,'Raw - customers'!$B:$I)</f>
        <v>Vincent Kiledal</v>
      </c>
      <c r="T3173" t="str">
        <v>Genderfluid</v>
      </c>
      <c r="U3173">
        <v>74</v>
      </c>
      <c r="V3173" t="str">
        <v>748 Lucas WayApt. 482</v>
      </c>
      <c r="W3173">
        <v>3515</v>
      </c>
      <c r="X3173" t="str">
        <v>Ebertfurt</v>
      </c>
      <c r="Y3173" t="str">
        <v>Australian Capital Territory</v>
      </c>
      <c r="Z3173" t="str">
        <v>Australia</v>
      </c>
      <c r="AA3173">
        <v>3</v>
      </c>
      <c r="AB3173" s="3" t="str">
        <f t="shared" si="99"/>
        <v>20 to 30</v>
      </c>
      <c r="AM3173" s="6">
        <v>906</v>
      </c>
      <c r="AN3173" s="6" t="s">
        <v>1350</v>
      </c>
    </row>
    <row r="3174" spans="1:40" x14ac:dyDescent="0.25">
      <c r="A3174">
        <v>3172</v>
      </c>
      <c r="B3174">
        <v>639</v>
      </c>
      <c r="C3174">
        <v>1143</v>
      </c>
      <c r="D3174">
        <v>102</v>
      </c>
      <c r="E3174">
        <v>2</v>
      </c>
      <c r="F3174">
        <v>204</v>
      </c>
      <c r="G3174">
        <v>1</v>
      </c>
      <c r="H3174" t="str">
        <f>VLOOKUP($C3174,'Raw-products'!$A$2:$H$1261,MATCH(H$1,'Raw-products'!$A$1:$H$1,0))</f>
        <v>Trousers</v>
      </c>
      <c r="I3174" t="str">
        <f>VLOOKUP($C3174,'Raw-products'!$A$2:$H$1261,MATCH(I$1,'Raw-products'!$A$1:$H$1,0))</f>
        <v>Cargo Pants</v>
      </c>
      <c r="J3174" t="str">
        <f>VLOOKUP($C3174,'Raw-products'!$A$2:$H$1261,MATCH(J$1,'Raw-products'!$A$1:$H$1,0))</f>
        <v>L</v>
      </c>
      <c r="K3174" t="str">
        <f>VLOOKUP($C3174,'Raw-products'!$A$2:$H$1261,MATCH(K$1,'Raw-products'!$A$1:$H$1,0))</f>
        <v>blue</v>
      </c>
      <c r="L3174">
        <f>VLOOKUP($C3174,'Raw-products'!$A$2:$H$1261,MATCH(L$1,'Raw-products'!$A$1:$H$1,0))</f>
        <v>106</v>
      </c>
      <c r="M3174">
        <f>VLOOKUP($C3174,'Raw-products'!$A$2:$H$1261,MATCH(M$1,'Raw-products'!$A$1:$H$1,0))</f>
        <v>77</v>
      </c>
      <c r="N3174" s="5">
        <f t="shared" si="98"/>
        <v>8162</v>
      </c>
      <c r="O3174" cm="1">
        <f t="array" ref="O3174:R3174">_xlfn.XLOOKUP($B3174,'Raw -orders'!$A:$A,'Raw -orders'!$B:$E)</f>
        <v>906</v>
      </c>
      <c r="P3174">
        <v>51950</v>
      </c>
      <c r="Q3174" s="1">
        <v>44285</v>
      </c>
      <c r="R3174" s="1">
        <v>44308</v>
      </c>
      <c r="S3174" t="str" cm="1">
        <f t="array" ref="S3174:Z3174">_xlfn.XLOOKUP($O3174,'Raw - customers'!$A:$A,'Raw - customers'!$B:$I)</f>
        <v>Vincent Kiledal</v>
      </c>
      <c r="T3174" t="str">
        <v>Genderfluid</v>
      </c>
      <c r="U3174">
        <v>74</v>
      </c>
      <c r="V3174" t="str">
        <v>748 Lucas WayApt. 482</v>
      </c>
      <c r="W3174">
        <v>3515</v>
      </c>
      <c r="X3174" t="str">
        <v>Ebertfurt</v>
      </c>
      <c r="Y3174" t="str">
        <v>Australian Capital Territory</v>
      </c>
      <c r="Z3174" t="str">
        <v>Australia</v>
      </c>
      <c r="AA3174">
        <v>3</v>
      </c>
      <c r="AB3174" s="3" t="str">
        <f t="shared" si="99"/>
        <v>20 to 30</v>
      </c>
      <c r="AM3174" s="6">
        <v>906</v>
      </c>
      <c r="AN3174" s="6" t="s">
        <v>1350</v>
      </c>
    </row>
    <row r="3175" spans="1:40" x14ac:dyDescent="0.25">
      <c r="A3175">
        <v>3173</v>
      </c>
      <c r="B3175">
        <v>639</v>
      </c>
      <c r="C3175">
        <v>73</v>
      </c>
      <c r="D3175">
        <v>118</v>
      </c>
      <c r="E3175">
        <v>2</v>
      </c>
      <c r="F3175">
        <v>236</v>
      </c>
      <c r="G3175">
        <v>1</v>
      </c>
      <c r="H3175" t="str">
        <f>VLOOKUP($C3175,'Raw-products'!$A$2:$H$1261,MATCH(H$1,'Raw-products'!$A$1:$H$1,0))</f>
        <v>Shirt</v>
      </c>
      <c r="I3175" t="str">
        <f>VLOOKUP($C3175,'Raw-products'!$A$2:$H$1261,MATCH(I$1,'Raw-products'!$A$1:$H$1,0))</f>
        <v>Flannel</v>
      </c>
      <c r="J3175" t="str">
        <f>VLOOKUP($C3175,'Raw-products'!$A$2:$H$1261,MATCH(J$1,'Raw-products'!$A$1:$H$1,0))</f>
        <v>L</v>
      </c>
      <c r="K3175" t="str">
        <f>VLOOKUP($C3175,'Raw-products'!$A$2:$H$1261,MATCH(K$1,'Raw-products'!$A$1:$H$1,0))</f>
        <v>red</v>
      </c>
      <c r="L3175">
        <f>VLOOKUP($C3175,'Raw-products'!$A$2:$H$1261,MATCH(L$1,'Raw-products'!$A$1:$H$1,0))</f>
        <v>96</v>
      </c>
      <c r="M3175">
        <f>VLOOKUP($C3175,'Raw-products'!$A$2:$H$1261,MATCH(M$1,'Raw-products'!$A$1:$H$1,0))</f>
        <v>77</v>
      </c>
      <c r="N3175" s="5">
        <f t="shared" si="98"/>
        <v>7392</v>
      </c>
      <c r="O3175" cm="1">
        <f t="array" ref="O3175:R3175">_xlfn.XLOOKUP($B3175,'Raw -orders'!$A:$A,'Raw -orders'!$B:$E)</f>
        <v>906</v>
      </c>
      <c r="P3175">
        <v>51950</v>
      </c>
      <c r="Q3175" s="1">
        <v>44285</v>
      </c>
      <c r="R3175" s="1">
        <v>44308</v>
      </c>
      <c r="S3175" t="str" cm="1">
        <f t="array" ref="S3175:Z3175">_xlfn.XLOOKUP($O3175,'Raw - customers'!$A:$A,'Raw - customers'!$B:$I)</f>
        <v>Vincent Kiledal</v>
      </c>
      <c r="T3175" t="str">
        <v>Genderfluid</v>
      </c>
      <c r="U3175">
        <v>74</v>
      </c>
      <c r="V3175" t="str">
        <v>748 Lucas WayApt. 482</v>
      </c>
      <c r="W3175">
        <v>3515</v>
      </c>
      <c r="X3175" t="str">
        <v>Ebertfurt</v>
      </c>
      <c r="Y3175" t="str">
        <v>Australian Capital Territory</v>
      </c>
      <c r="Z3175" t="str">
        <v>Australia</v>
      </c>
      <c r="AA3175">
        <v>3</v>
      </c>
      <c r="AB3175" s="3" t="str">
        <f t="shared" si="99"/>
        <v>20 to 30</v>
      </c>
      <c r="AM3175" s="6">
        <v>906</v>
      </c>
      <c r="AN3175" s="6" t="s">
        <v>1350</v>
      </c>
    </row>
    <row r="3176" spans="1:40" x14ac:dyDescent="0.25">
      <c r="A3176">
        <v>3174</v>
      </c>
      <c r="B3176">
        <v>639</v>
      </c>
      <c r="C3176">
        <v>855</v>
      </c>
      <c r="D3176">
        <v>113</v>
      </c>
      <c r="E3176">
        <v>2</v>
      </c>
      <c r="F3176">
        <v>226</v>
      </c>
      <c r="G3176">
        <v>1</v>
      </c>
      <c r="H3176" t="str">
        <f>VLOOKUP($C3176,'Raw-products'!$A$2:$H$1261,MATCH(H$1,'Raw-products'!$A$1:$H$1,0))</f>
        <v>Trousers</v>
      </c>
      <c r="I3176" t="str">
        <f>VLOOKUP($C3176,'Raw-products'!$A$2:$H$1261,MATCH(I$1,'Raw-products'!$A$1:$H$1,0))</f>
        <v>Chinos</v>
      </c>
      <c r="J3176" t="str">
        <f>VLOOKUP($C3176,'Raw-products'!$A$2:$H$1261,MATCH(J$1,'Raw-products'!$A$1:$H$1,0))</f>
        <v>XS</v>
      </c>
      <c r="K3176" t="str">
        <f>VLOOKUP($C3176,'Raw-products'!$A$2:$H$1261,MATCH(K$1,'Raw-products'!$A$1:$H$1,0))</f>
        <v>green</v>
      </c>
      <c r="L3176">
        <f>VLOOKUP($C3176,'Raw-products'!$A$2:$H$1261,MATCH(L$1,'Raw-products'!$A$1:$H$1,0))</f>
        <v>100</v>
      </c>
      <c r="M3176">
        <f>VLOOKUP($C3176,'Raw-products'!$A$2:$H$1261,MATCH(M$1,'Raw-products'!$A$1:$H$1,0))</f>
        <v>75</v>
      </c>
      <c r="N3176" s="5">
        <f t="shared" si="98"/>
        <v>7500</v>
      </c>
      <c r="O3176" cm="1">
        <f t="array" ref="O3176:R3176">_xlfn.XLOOKUP($B3176,'Raw -orders'!$A:$A,'Raw -orders'!$B:$E)</f>
        <v>906</v>
      </c>
      <c r="P3176">
        <v>51950</v>
      </c>
      <c r="Q3176" s="1">
        <v>44285</v>
      </c>
      <c r="R3176" s="1">
        <v>44308</v>
      </c>
      <c r="S3176" t="str" cm="1">
        <f t="array" ref="S3176:Z3176">_xlfn.XLOOKUP($O3176,'Raw - customers'!$A:$A,'Raw - customers'!$B:$I)</f>
        <v>Vincent Kiledal</v>
      </c>
      <c r="T3176" t="str">
        <v>Genderfluid</v>
      </c>
      <c r="U3176">
        <v>74</v>
      </c>
      <c r="V3176" t="str">
        <v>748 Lucas WayApt. 482</v>
      </c>
      <c r="W3176">
        <v>3515</v>
      </c>
      <c r="X3176" t="str">
        <v>Ebertfurt</v>
      </c>
      <c r="Y3176" t="str">
        <v>Australian Capital Territory</v>
      </c>
      <c r="Z3176" t="str">
        <v>Australia</v>
      </c>
      <c r="AA3176">
        <v>3</v>
      </c>
      <c r="AB3176" s="3" t="str">
        <f t="shared" si="99"/>
        <v>20 to 30</v>
      </c>
      <c r="AM3176" s="6">
        <v>906</v>
      </c>
      <c r="AN3176" s="6" t="s">
        <v>1350</v>
      </c>
    </row>
    <row r="3177" spans="1:40" x14ac:dyDescent="0.25">
      <c r="A3177">
        <v>3175</v>
      </c>
      <c r="B3177">
        <v>639</v>
      </c>
      <c r="C3177">
        <v>949</v>
      </c>
      <c r="D3177">
        <v>97</v>
      </c>
      <c r="E3177">
        <v>1</v>
      </c>
      <c r="F3177">
        <v>97</v>
      </c>
      <c r="G3177">
        <v>1</v>
      </c>
      <c r="H3177" t="str">
        <f>VLOOKUP($C3177,'Raw-products'!$A$2:$H$1261,MATCH(H$1,'Raw-products'!$A$1:$H$1,0))</f>
        <v>Trousers</v>
      </c>
      <c r="I3177" t="str">
        <f>VLOOKUP($C3177,'Raw-products'!$A$2:$H$1261,MATCH(I$1,'Raw-products'!$A$1:$H$1,0))</f>
        <v>Slim-Fit</v>
      </c>
      <c r="J3177" t="str">
        <f>VLOOKUP($C3177,'Raw-products'!$A$2:$H$1261,MATCH(J$1,'Raw-products'!$A$1:$H$1,0))</f>
        <v>XL</v>
      </c>
      <c r="K3177" t="str">
        <f>VLOOKUP($C3177,'Raw-products'!$A$2:$H$1261,MATCH(K$1,'Raw-products'!$A$1:$H$1,0))</f>
        <v>red</v>
      </c>
      <c r="L3177">
        <f>VLOOKUP($C3177,'Raw-products'!$A$2:$H$1261,MATCH(L$1,'Raw-products'!$A$1:$H$1,0))</f>
        <v>119</v>
      </c>
      <c r="M3177">
        <f>VLOOKUP($C3177,'Raw-products'!$A$2:$H$1261,MATCH(M$1,'Raw-products'!$A$1:$H$1,0))</f>
        <v>67</v>
      </c>
      <c r="N3177" s="5">
        <f t="shared" si="98"/>
        <v>7973</v>
      </c>
      <c r="O3177" cm="1">
        <f t="array" ref="O3177:R3177">_xlfn.XLOOKUP($B3177,'Raw -orders'!$A:$A,'Raw -orders'!$B:$E)</f>
        <v>906</v>
      </c>
      <c r="P3177">
        <v>51950</v>
      </c>
      <c r="Q3177" s="1">
        <v>44285</v>
      </c>
      <c r="R3177" s="1">
        <v>44308</v>
      </c>
      <c r="S3177" t="str" cm="1">
        <f t="array" ref="S3177:Z3177">_xlfn.XLOOKUP($O3177,'Raw - customers'!$A:$A,'Raw - customers'!$B:$I)</f>
        <v>Vincent Kiledal</v>
      </c>
      <c r="T3177" t="str">
        <v>Genderfluid</v>
      </c>
      <c r="U3177">
        <v>74</v>
      </c>
      <c r="V3177" t="str">
        <v>748 Lucas WayApt. 482</v>
      </c>
      <c r="W3177">
        <v>3515</v>
      </c>
      <c r="X3177" t="str">
        <v>Ebertfurt</v>
      </c>
      <c r="Y3177" t="str">
        <v>Australian Capital Territory</v>
      </c>
      <c r="Z3177" t="str">
        <v>Australia</v>
      </c>
      <c r="AA3177">
        <v>3</v>
      </c>
      <c r="AB3177" s="3" t="str">
        <f t="shared" si="99"/>
        <v>20 to 30</v>
      </c>
      <c r="AM3177" s="6">
        <v>906</v>
      </c>
      <c r="AN3177" s="6" t="s">
        <v>1350</v>
      </c>
    </row>
    <row r="3178" spans="1:40" x14ac:dyDescent="0.25">
      <c r="A3178">
        <v>3176</v>
      </c>
      <c r="B3178">
        <v>640</v>
      </c>
      <c r="C3178">
        <v>1011</v>
      </c>
      <c r="D3178">
        <v>106</v>
      </c>
      <c r="E3178">
        <v>1</v>
      </c>
      <c r="F3178">
        <v>106</v>
      </c>
      <c r="G3178">
        <v>1</v>
      </c>
      <c r="H3178" t="str">
        <f>VLOOKUP($C3178,'Raw-products'!$A$2:$H$1261,MATCH(H$1,'Raw-products'!$A$1:$H$1,0))</f>
        <v>Trousers</v>
      </c>
      <c r="I3178" t="str">
        <f>VLOOKUP($C3178,'Raw-products'!$A$2:$H$1261,MATCH(I$1,'Raw-products'!$A$1:$H$1,0))</f>
        <v>Wool</v>
      </c>
      <c r="J3178" t="str">
        <f>VLOOKUP($C3178,'Raw-products'!$A$2:$H$1261,MATCH(J$1,'Raw-products'!$A$1:$H$1,0))</f>
        <v>S</v>
      </c>
      <c r="K3178" t="str">
        <f>VLOOKUP($C3178,'Raw-products'!$A$2:$H$1261,MATCH(K$1,'Raw-products'!$A$1:$H$1,0))</f>
        <v>violet</v>
      </c>
      <c r="L3178">
        <f>VLOOKUP($C3178,'Raw-products'!$A$2:$H$1261,MATCH(L$1,'Raw-products'!$A$1:$H$1,0))</f>
        <v>111</v>
      </c>
      <c r="M3178">
        <f>VLOOKUP($C3178,'Raw-products'!$A$2:$H$1261,MATCH(M$1,'Raw-products'!$A$1:$H$1,0))</f>
        <v>59</v>
      </c>
      <c r="N3178" s="5">
        <f t="shared" si="98"/>
        <v>6549</v>
      </c>
      <c r="O3178" cm="1">
        <f t="array" ref="O3178:R3178">_xlfn.XLOOKUP($B3178,'Raw -orders'!$A:$A,'Raw -orders'!$B:$E)</f>
        <v>873</v>
      </c>
      <c r="P3178">
        <v>11002</v>
      </c>
      <c r="Q3178" s="1">
        <v>44219</v>
      </c>
      <c r="R3178" s="1">
        <v>44222</v>
      </c>
      <c r="S3178" t="str" cm="1">
        <f t="array" ref="S3178:Z3178">_xlfn.XLOOKUP($O3178,'Raw - customers'!$A:$A,'Raw - customers'!$B:$I)</f>
        <v>Cecilla Pigford</v>
      </c>
      <c r="T3178" t="str">
        <v>Non-binary</v>
      </c>
      <c r="U3178">
        <v>38</v>
      </c>
      <c r="V3178" t="str">
        <v>5538 Jett MallSuite 854</v>
      </c>
      <c r="W3178">
        <v>5510</v>
      </c>
      <c r="X3178" t="str">
        <v>Samanthatown</v>
      </c>
      <c r="Y3178" t="str">
        <v>Western Australia</v>
      </c>
      <c r="Z3178" t="str">
        <v>Australia</v>
      </c>
      <c r="AA3178">
        <v>1</v>
      </c>
      <c r="AB3178" s="3" t="str">
        <f t="shared" si="99"/>
        <v>0 to 10</v>
      </c>
      <c r="AM3178" s="6">
        <v>873</v>
      </c>
      <c r="AN3178" s="6" t="s">
        <v>1377</v>
      </c>
    </row>
    <row r="3179" spans="1:40" x14ac:dyDescent="0.25">
      <c r="A3179">
        <v>3177</v>
      </c>
      <c r="B3179">
        <v>641</v>
      </c>
      <c r="C3179">
        <v>1249</v>
      </c>
      <c r="D3179">
        <v>112</v>
      </c>
      <c r="E3179">
        <v>1</v>
      </c>
      <c r="F3179">
        <v>112</v>
      </c>
      <c r="G3179">
        <v>1</v>
      </c>
      <c r="H3179" t="str">
        <f>VLOOKUP($C3179,'Raw-products'!$A$2:$H$1261,MATCH(H$1,'Raw-products'!$A$1:$H$1,0))</f>
        <v>Trousers</v>
      </c>
      <c r="I3179" t="str">
        <f>VLOOKUP($C3179,'Raw-products'!$A$2:$H$1261,MATCH(I$1,'Raw-products'!$A$1:$H$1,0))</f>
        <v>Tracksuit Bottoms</v>
      </c>
      <c r="J3179" t="str">
        <f>VLOOKUP($C3179,'Raw-products'!$A$2:$H$1261,MATCH(J$1,'Raw-products'!$A$1:$H$1,0))</f>
        <v>XL</v>
      </c>
      <c r="K3179" t="str">
        <f>VLOOKUP($C3179,'Raw-products'!$A$2:$H$1261,MATCH(K$1,'Raw-products'!$A$1:$H$1,0))</f>
        <v>blue</v>
      </c>
      <c r="L3179">
        <f>VLOOKUP($C3179,'Raw-products'!$A$2:$H$1261,MATCH(L$1,'Raw-products'!$A$1:$H$1,0))</f>
        <v>91</v>
      </c>
      <c r="M3179">
        <f>VLOOKUP($C3179,'Raw-products'!$A$2:$H$1261,MATCH(M$1,'Raw-products'!$A$1:$H$1,0))</f>
        <v>68</v>
      </c>
      <c r="N3179" s="5">
        <f t="shared" si="98"/>
        <v>6188</v>
      </c>
      <c r="O3179" cm="1">
        <f t="array" ref="O3179:R3179">_xlfn.XLOOKUP($B3179,'Raw -orders'!$A:$A,'Raw -orders'!$B:$E)</f>
        <v>20</v>
      </c>
      <c r="P3179">
        <v>54363</v>
      </c>
      <c r="Q3179" s="1">
        <v>44265</v>
      </c>
      <c r="R3179" s="1">
        <v>44277</v>
      </c>
      <c r="S3179" t="str" cm="1">
        <f t="array" ref="S3179:Z3179">_xlfn.XLOOKUP($O3179,'Raw - customers'!$A:$A,'Raw - customers'!$B:$I)</f>
        <v>Gigi Kalaher</v>
      </c>
      <c r="T3179" t="str">
        <v>Genderqueer</v>
      </c>
      <c r="U3179">
        <v>55</v>
      </c>
      <c r="V3179" t="str">
        <v>2069 Phoebe MallApt. 543</v>
      </c>
      <c r="W3179">
        <v>6318</v>
      </c>
      <c r="X3179" t="str">
        <v>East Audrey</v>
      </c>
      <c r="Y3179" t="str">
        <v>South Australia</v>
      </c>
      <c r="Z3179" t="str">
        <v>Australia</v>
      </c>
      <c r="AA3179">
        <v>3</v>
      </c>
      <c r="AB3179" s="3" t="str">
        <f t="shared" si="99"/>
        <v>10 to 20</v>
      </c>
      <c r="AM3179" s="6">
        <v>20</v>
      </c>
      <c r="AN3179" s="6" t="s">
        <v>1345</v>
      </c>
    </row>
    <row r="3180" spans="1:40" x14ac:dyDescent="0.25">
      <c r="A3180">
        <v>3178</v>
      </c>
      <c r="B3180">
        <v>641</v>
      </c>
      <c r="C3180">
        <v>25</v>
      </c>
      <c r="D3180">
        <v>96</v>
      </c>
      <c r="E3180">
        <v>1</v>
      </c>
      <c r="F3180">
        <v>96</v>
      </c>
      <c r="G3180">
        <v>1</v>
      </c>
      <c r="H3180" t="str">
        <f>VLOOKUP($C3180,'Raw-products'!$A$2:$H$1261,MATCH(H$1,'Raw-products'!$A$1:$H$1,0))</f>
        <v>Shirt</v>
      </c>
      <c r="I3180" t="str">
        <f>VLOOKUP($C3180,'Raw-products'!$A$2:$H$1261,MATCH(I$1,'Raw-products'!$A$1:$H$1,0))</f>
        <v>Oxford Cloth</v>
      </c>
      <c r="J3180" t="str">
        <f>VLOOKUP($C3180,'Raw-products'!$A$2:$H$1261,MATCH(J$1,'Raw-products'!$A$1:$H$1,0))</f>
        <v>XS</v>
      </c>
      <c r="K3180" t="str">
        <f>VLOOKUP($C3180,'Raw-products'!$A$2:$H$1261,MATCH(K$1,'Raw-products'!$A$1:$H$1,0))</f>
        <v>indigo</v>
      </c>
      <c r="L3180">
        <f>VLOOKUP($C3180,'Raw-products'!$A$2:$H$1261,MATCH(L$1,'Raw-products'!$A$1:$H$1,0))</f>
        <v>114</v>
      </c>
      <c r="M3180">
        <f>VLOOKUP($C3180,'Raw-products'!$A$2:$H$1261,MATCH(M$1,'Raw-products'!$A$1:$H$1,0))</f>
        <v>61</v>
      </c>
      <c r="N3180" s="5">
        <f t="shared" si="98"/>
        <v>6954</v>
      </c>
      <c r="O3180" cm="1">
        <f t="array" ref="O3180:R3180">_xlfn.XLOOKUP($B3180,'Raw -orders'!$A:$A,'Raw -orders'!$B:$E)</f>
        <v>20</v>
      </c>
      <c r="P3180">
        <v>54363</v>
      </c>
      <c r="Q3180" s="1">
        <v>44265</v>
      </c>
      <c r="R3180" s="1">
        <v>44277</v>
      </c>
      <c r="S3180" t="str" cm="1">
        <f t="array" ref="S3180:Z3180">_xlfn.XLOOKUP($O3180,'Raw - customers'!$A:$A,'Raw - customers'!$B:$I)</f>
        <v>Gigi Kalaher</v>
      </c>
      <c r="T3180" t="str">
        <v>Genderqueer</v>
      </c>
      <c r="U3180">
        <v>55</v>
      </c>
      <c r="V3180" t="str">
        <v>2069 Phoebe MallApt. 543</v>
      </c>
      <c r="W3180">
        <v>6318</v>
      </c>
      <c r="X3180" t="str">
        <v>East Audrey</v>
      </c>
      <c r="Y3180" t="str">
        <v>South Australia</v>
      </c>
      <c r="Z3180" t="str">
        <v>Australia</v>
      </c>
      <c r="AA3180">
        <v>3</v>
      </c>
      <c r="AB3180" s="3" t="str">
        <f t="shared" si="99"/>
        <v>10 to 20</v>
      </c>
      <c r="AM3180" s="6">
        <v>20</v>
      </c>
      <c r="AN3180" s="6" t="s">
        <v>1345</v>
      </c>
    </row>
    <row r="3181" spans="1:40" x14ac:dyDescent="0.25">
      <c r="A3181">
        <v>3179</v>
      </c>
      <c r="B3181">
        <v>641</v>
      </c>
      <c r="C3181">
        <v>161</v>
      </c>
      <c r="D3181">
        <v>91</v>
      </c>
      <c r="E3181">
        <v>2</v>
      </c>
      <c r="F3181">
        <v>182</v>
      </c>
      <c r="G3181">
        <v>1</v>
      </c>
      <c r="H3181" t="str">
        <f>VLOOKUP($C3181,'Raw-products'!$A$2:$H$1261,MATCH(H$1,'Raw-products'!$A$1:$H$1,0))</f>
        <v>Shirt</v>
      </c>
      <c r="I3181" t="str">
        <f>VLOOKUP($C3181,'Raw-products'!$A$2:$H$1261,MATCH(I$1,'Raw-products'!$A$1:$H$1,0))</f>
        <v>Linen</v>
      </c>
      <c r="J3181" t="str">
        <f>VLOOKUP($C3181,'Raw-products'!$A$2:$H$1261,MATCH(J$1,'Raw-products'!$A$1:$H$1,0))</f>
        <v>S</v>
      </c>
      <c r="K3181" t="str">
        <f>VLOOKUP($C3181,'Raw-products'!$A$2:$H$1261,MATCH(K$1,'Raw-products'!$A$1:$H$1,0))</f>
        <v>blue</v>
      </c>
      <c r="L3181">
        <f>VLOOKUP($C3181,'Raw-products'!$A$2:$H$1261,MATCH(L$1,'Raw-products'!$A$1:$H$1,0))</f>
        <v>116</v>
      </c>
      <c r="M3181">
        <f>VLOOKUP($C3181,'Raw-products'!$A$2:$H$1261,MATCH(M$1,'Raw-products'!$A$1:$H$1,0))</f>
        <v>77</v>
      </c>
      <c r="N3181" s="5">
        <f t="shared" si="98"/>
        <v>8932</v>
      </c>
      <c r="O3181" cm="1">
        <f t="array" ref="O3181:R3181">_xlfn.XLOOKUP($B3181,'Raw -orders'!$A:$A,'Raw -orders'!$B:$E)</f>
        <v>20</v>
      </c>
      <c r="P3181">
        <v>54363</v>
      </c>
      <c r="Q3181" s="1">
        <v>44265</v>
      </c>
      <c r="R3181" s="1">
        <v>44277</v>
      </c>
      <c r="S3181" t="str" cm="1">
        <f t="array" ref="S3181:Z3181">_xlfn.XLOOKUP($O3181,'Raw - customers'!$A:$A,'Raw - customers'!$B:$I)</f>
        <v>Gigi Kalaher</v>
      </c>
      <c r="T3181" t="str">
        <v>Genderqueer</v>
      </c>
      <c r="U3181">
        <v>55</v>
      </c>
      <c r="V3181" t="str">
        <v>2069 Phoebe MallApt. 543</v>
      </c>
      <c r="W3181">
        <v>6318</v>
      </c>
      <c r="X3181" t="str">
        <v>East Audrey</v>
      </c>
      <c r="Y3181" t="str">
        <v>South Australia</v>
      </c>
      <c r="Z3181" t="str">
        <v>Australia</v>
      </c>
      <c r="AA3181">
        <v>3</v>
      </c>
      <c r="AB3181" s="3" t="str">
        <f t="shared" si="99"/>
        <v>10 to 20</v>
      </c>
      <c r="AM3181" s="6">
        <v>20</v>
      </c>
      <c r="AN3181" s="6" t="s">
        <v>1345</v>
      </c>
    </row>
    <row r="3182" spans="1:40" x14ac:dyDescent="0.25">
      <c r="A3182">
        <v>3180</v>
      </c>
      <c r="B3182">
        <v>641</v>
      </c>
      <c r="C3182">
        <v>1039</v>
      </c>
      <c r="D3182">
        <v>90</v>
      </c>
      <c r="E3182">
        <v>1</v>
      </c>
      <c r="F3182">
        <v>90</v>
      </c>
      <c r="G3182">
        <v>1</v>
      </c>
      <c r="H3182" t="str">
        <f>VLOOKUP($C3182,'Raw-products'!$A$2:$H$1261,MATCH(H$1,'Raw-products'!$A$1:$H$1,0))</f>
        <v>Trousers</v>
      </c>
      <c r="I3182" t="str">
        <f>VLOOKUP($C3182,'Raw-products'!$A$2:$H$1261,MATCH(I$1,'Raw-products'!$A$1:$H$1,0))</f>
        <v>Relaxed Leg</v>
      </c>
      <c r="J3182" t="str">
        <f>VLOOKUP($C3182,'Raw-products'!$A$2:$H$1261,MATCH(J$1,'Raw-products'!$A$1:$H$1,0))</f>
        <v>XL</v>
      </c>
      <c r="K3182" t="str">
        <f>VLOOKUP($C3182,'Raw-products'!$A$2:$H$1261,MATCH(K$1,'Raw-products'!$A$1:$H$1,0))</f>
        <v>blue</v>
      </c>
      <c r="L3182">
        <f>VLOOKUP($C3182,'Raw-products'!$A$2:$H$1261,MATCH(L$1,'Raw-products'!$A$1:$H$1,0))</f>
        <v>95</v>
      </c>
      <c r="M3182">
        <f>VLOOKUP($C3182,'Raw-products'!$A$2:$H$1261,MATCH(M$1,'Raw-products'!$A$1:$H$1,0))</f>
        <v>40</v>
      </c>
      <c r="N3182" s="5">
        <f t="shared" si="98"/>
        <v>3800</v>
      </c>
      <c r="O3182" cm="1">
        <f t="array" ref="O3182:R3182">_xlfn.XLOOKUP($B3182,'Raw -orders'!$A:$A,'Raw -orders'!$B:$E)</f>
        <v>20</v>
      </c>
      <c r="P3182">
        <v>54363</v>
      </c>
      <c r="Q3182" s="1">
        <v>44265</v>
      </c>
      <c r="R3182" s="1">
        <v>44277</v>
      </c>
      <c r="S3182" t="str" cm="1">
        <f t="array" ref="S3182:Z3182">_xlfn.XLOOKUP($O3182,'Raw - customers'!$A:$A,'Raw - customers'!$B:$I)</f>
        <v>Gigi Kalaher</v>
      </c>
      <c r="T3182" t="str">
        <v>Genderqueer</v>
      </c>
      <c r="U3182">
        <v>55</v>
      </c>
      <c r="V3182" t="str">
        <v>2069 Phoebe MallApt. 543</v>
      </c>
      <c r="W3182">
        <v>6318</v>
      </c>
      <c r="X3182" t="str">
        <v>East Audrey</v>
      </c>
      <c r="Y3182" t="str">
        <v>South Australia</v>
      </c>
      <c r="Z3182" t="str">
        <v>Australia</v>
      </c>
      <c r="AA3182">
        <v>3</v>
      </c>
      <c r="AB3182" s="3" t="str">
        <f t="shared" si="99"/>
        <v>10 to 20</v>
      </c>
      <c r="AM3182" s="6">
        <v>20</v>
      </c>
      <c r="AN3182" s="6" t="s">
        <v>1345</v>
      </c>
    </row>
    <row r="3183" spans="1:40" x14ac:dyDescent="0.25">
      <c r="A3183">
        <v>3181</v>
      </c>
      <c r="B3183">
        <v>641</v>
      </c>
      <c r="C3183">
        <v>840</v>
      </c>
      <c r="D3183">
        <v>113</v>
      </c>
      <c r="E3183">
        <v>3</v>
      </c>
      <c r="F3183">
        <v>339</v>
      </c>
      <c r="G3183">
        <v>1</v>
      </c>
      <c r="H3183" t="str">
        <f>VLOOKUP($C3183,'Raw-products'!$A$2:$H$1261,MATCH(H$1,'Raw-products'!$A$1:$H$1,0))</f>
        <v>Trousers</v>
      </c>
      <c r="I3183" t="str">
        <f>VLOOKUP($C3183,'Raw-products'!$A$2:$H$1261,MATCH(I$1,'Raw-products'!$A$1:$H$1,0))</f>
        <v>Chinos</v>
      </c>
      <c r="J3183" t="str">
        <f>VLOOKUP($C3183,'Raw-products'!$A$2:$H$1261,MATCH(J$1,'Raw-products'!$A$1:$H$1,0))</f>
        <v>XS</v>
      </c>
      <c r="K3183" t="str">
        <f>VLOOKUP($C3183,'Raw-products'!$A$2:$H$1261,MATCH(K$1,'Raw-products'!$A$1:$H$1,0))</f>
        <v>red</v>
      </c>
      <c r="L3183">
        <f>VLOOKUP($C3183,'Raw-products'!$A$2:$H$1261,MATCH(L$1,'Raw-products'!$A$1:$H$1,0))</f>
        <v>100</v>
      </c>
      <c r="M3183">
        <f>VLOOKUP($C3183,'Raw-products'!$A$2:$H$1261,MATCH(M$1,'Raw-products'!$A$1:$H$1,0))</f>
        <v>69</v>
      </c>
      <c r="N3183" s="5">
        <f t="shared" si="98"/>
        <v>6900</v>
      </c>
      <c r="O3183" cm="1">
        <f t="array" ref="O3183:R3183">_xlfn.XLOOKUP($B3183,'Raw -orders'!$A:$A,'Raw -orders'!$B:$E)</f>
        <v>20</v>
      </c>
      <c r="P3183">
        <v>54363</v>
      </c>
      <c r="Q3183" s="1">
        <v>44265</v>
      </c>
      <c r="R3183" s="1">
        <v>44277</v>
      </c>
      <c r="S3183" t="str" cm="1">
        <f t="array" ref="S3183:Z3183">_xlfn.XLOOKUP($O3183,'Raw - customers'!$A:$A,'Raw - customers'!$B:$I)</f>
        <v>Gigi Kalaher</v>
      </c>
      <c r="T3183" t="str">
        <v>Genderqueer</v>
      </c>
      <c r="U3183">
        <v>55</v>
      </c>
      <c r="V3183" t="str">
        <v>2069 Phoebe MallApt. 543</v>
      </c>
      <c r="W3183">
        <v>6318</v>
      </c>
      <c r="X3183" t="str">
        <v>East Audrey</v>
      </c>
      <c r="Y3183" t="str">
        <v>South Australia</v>
      </c>
      <c r="Z3183" t="str">
        <v>Australia</v>
      </c>
      <c r="AA3183">
        <v>3</v>
      </c>
      <c r="AB3183" s="3" t="str">
        <f t="shared" si="99"/>
        <v>10 to 20</v>
      </c>
      <c r="AM3183" s="6">
        <v>20</v>
      </c>
      <c r="AN3183" s="6" t="s">
        <v>1345</v>
      </c>
    </row>
    <row r="3184" spans="1:40" x14ac:dyDescent="0.25">
      <c r="A3184">
        <v>3182</v>
      </c>
      <c r="B3184">
        <v>642</v>
      </c>
      <c r="C3184">
        <v>1222</v>
      </c>
      <c r="D3184">
        <v>105</v>
      </c>
      <c r="E3184">
        <v>3</v>
      </c>
      <c r="F3184">
        <v>315</v>
      </c>
      <c r="G3184">
        <v>1</v>
      </c>
      <c r="H3184" t="str">
        <f>VLOOKUP($C3184,'Raw-products'!$A$2:$H$1261,MATCH(H$1,'Raw-products'!$A$1:$H$1,0))</f>
        <v>Trousers</v>
      </c>
      <c r="I3184" t="str">
        <f>VLOOKUP($C3184,'Raw-products'!$A$2:$H$1261,MATCH(I$1,'Raw-products'!$A$1:$H$1,0))</f>
        <v>Pleated</v>
      </c>
      <c r="J3184" t="str">
        <f>VLOOKUP($C3184,'Raw-products'!$A$2:$H$1261,MATCH(J$1,'Raw-products'!$A$1:$H$1,0))</f>
        <v>M</v>
      </c>
      <c r="K3184" t="str">
        <f>VLOOKUP($C3184,'Raw-products'!$A$2:$H$1261,MATCH(K$1,'Raw-products'!$A$1:$H$1,0))</f>
        <v>violet</v>
      </c>
      <c r="L3184">
        <f>VLOOKUP($C3184,'Raw-products'!$A$2:$H$1261,MATCH(L$1,'Raw-products'!$A$1:$H$1,0))</f>
        <v>90</v>
      </c>
      <c r="M3184">
        <f>VLOOKUP($C3184,'Raw-products'!$A$2:$H$1261,MATCH(M$1,'Raw-products'!$A$1:$H$1,0))</f>
        <v>45</v>
      </c>
      <c r="N3184" s="5">
        <f t="shared" si="98"/>
        <v>4050</v>
      </c>
      <c r="O3184" cm="1">
        <f t="array" ref="O3184:R3184">_xlfn.XLOOKUP($B3184,'Raw -orders'!$A:$A,'Raw -orders'!$B:$E)</f>
        <v>835</v>
      </c>
      <c r="P3184">
        <v>12392</v>
      </c>
      <c r="Q3184" s="1">
        <v>44207</v>
      </c>
      <c r="R3184" s="1">
        <v>44222</v>
      </c>
      <c r="S3184" t="str" cm="1">
        <f t="array" ref="S3184:Z3184">_xlfn.XLOOKUP($O3184,'Raw - customers'!$A:$A,'Raw - customers'!$B:$I)</f>
        <v>Randell Shorte</v>
      </c>
      <c r="T3184" t="str">
        <v>Polygender</v>
      </c>
      <c r="U3184">
        <v>25</v>
      </c>
      <c r="V3184" t="str">
        <v>69 Morissette AvenueSuite 269</v>
      </c>
      <c r="W3184">
        <v>6147</v>
      </c>
      <c r="X3184" t="str">
        <v>North Lachlanfurt</v>
      </c>
      <c r="Y3184" t="str">
        <v>South Australia</v>
      </c>
      <c r="Z3184" t="str">
        <v>Australia</v>
      </c>
      <c r="AA3184">
        <v>1</v>
      </c>
      <c r="AB3184" s="3" t="str">
        <f t="shared" si="99"/>
        <v>10 to 20</v>
      </c>
      <c r="AM3184" s="6">
        <v>835</v>
      </c>
      <c r="AN3184" s="6" t="s">
        <v>1345</v>
      </c>
    </row>
    <row r="3185" spans="1:40" x14ac:dyDescent="0.25">
      <c r="A3185">
        <v>3183</v>
      </c>
      <c r="B3185">
        <v>642</v>
      </c>
      <c r="C3185">
        <v>96</v>
      </c>
      <c r="D3185">
        <v>118</v>
      </c>
      <c r="E3185">
        <v>2</v>
      </c>
      <c r="F3185">
        <v>236</v>
      </c>
      <c r="G3185">
        <v>1</v>
      </c>
      <c r="H3185" t="str">
        <f>VLOOKUP($C3185,'Raw-products'!$A$2:$H$1261,MATCH(H$1,'Raw-products'!$A$1:$H$1,0))</f>
        <v>Shirt</v>
      </c>
      <c r="I3185" t="str">
        <f>VLOOKUP($C3185,'Raw-products'!$A$2:$H$1261,MATCH(I$1,'Raw-products'!$A$1:$H$1,0))</f>
        <v>Flannel</v>
      </c>
      <c r="J3185" t="str">
        <f>VLOOKUP($C3185,'Raw-products'!$A$2:$H$1261,MATCH(J$1,'Raw-products'!$A$1:$H$1,0))</f>
        <v>S</v>
      </c>
      <c r="K3185" t="str">
        <f>VLOOKUP($C3185,'Raw-products'!$A$2:$H$1261,MATCH(K$1,'Raw-products'!$A$1:$H$1,0))</f>
        <v>indigo</v>
      </c>
      <c r="L3185">
        <f>VLOOKUP($C3185,'Raw-products'!$A$2:$H$1261,MATCH(L$1,'Raw-products'!$A$1:$H$1,0))</f>
        <v>96</v>
      </c>
      <c r="M3185">
        <f>VLOOKUP($C3185,'Raw-products'!$A$2:$H$1261,MATCH(M$1,'Raw-products'!$A$1:$H$1,0))</f>
        <v>74</v>
      </c>
      <c r="N3185" s="5">
        <f t="shared" si="98"/>
        <v>7104</v>
      </c>
      <c r="O3185" cm="1">
        <f t="array" ref="O3185:R3185">_xlfn.XLOOKUP($B3185,'Raw -orders'!$A:$A,'Raw -orders'!$B:$E)</f>
        <v>835</v>
      </c>
      <c r="P3185">
        <v>12392</v>
      </c>
      <c r="Q3185" s="1">
        <v>44207</v>
      </c>
      <c r="R3185" s="1">
        <v>44222</v>
      </c>
      <c r="S3185" t="str" cm="1">
        <f t="array" ref="S3185:Z3185">_xlfn.XLOOKUP($O3185,'Raw - customers'!$A:$A,'Raw - customers'!$B:$I)</f>
        <v>Randell Shorte</v>
      </c>
      <c r="T3185" t="str">
        <v>Polygender</v>
      </c>
      <c r="U3185">
        <v>25</v>
      </c>
      <c r="V3185" t="str">
        <v>69 Morissette AvenueSuite 269</v>
      </c>
      <c r="W3185">
        <v>6147</v>
      </c>
      <c r="X3185" t="str">
        <v>North Lachlanfurt</v>
      </c>
      <c r="Y3185" t="str">
        <v>South Australia</v>
      </c>
      <c r="Z3185" t="str">
        <v>Australia</v>
      </c>
      <c r="AA3185">
        <v>1</v>
      </c>
      <c r="AB3185" s="3" t="str">
        <f t="shared" si="99"/>
        <v>10 to 20</v>
      </c>
      <c r="AM3185" s="6">
        <v>835</v>
      </c>
      <c r="AN3185" s="6" t="s">
        <v>1345</v>
      </c>
    </row>
    <row r="3186" spans="1:40" x14ac:dyDescent="0.25">
      <c r="A3186">
        <v>3184</v>
      </c>
      <c r="B3186">
        <v>642</v>
      </c>
      <c r="C3186">
        <v>942</v>
      </c>
      <c r="D3186">
        <v>96</v>
      </c>
      <c r="E3186">
        <v>3</v>
      </c>
      <c r="F3186">
        <v>288</v>
      </c>
      <c r="G3186">
        <v>1</v>
      </c>
      <c r="H3186" t="str">
        <f>VLOOKUP($C3186,'Raw-products'!$A$2:$H$1261,MATCH(H$1,'Raw-products'!$A$1:$H$1,0))</f>
        <v>Trousers</v>
      </c>
      <c r="I3186" t="str">
        <f>VLOOKUP($C3186,'Raw-products'!$A$2:$H$1261,MATCH(I$1,'Raw-products'!$A$1:$H$1,0))</f>
        <v>Drawstring</v>
      </c>
      <c r="J3186" t="str">
        <f>VLOOKUP($C3186,'Raw-products'!$A$2:$H$1261,MATCH(J$1,'Raw-products'!$A$1:$H$1,0))</f>
        <v>M</v>
      </c>
      <c r="K3186" t="str">
        <f>VLOOKUP($C3186,'Raw-products'!$A$2:$H$1261,MATCH(K$1,'Raw-products'!$A$1:$H$1,0))</f>
        <v>violet</v>
      </c>
      <c r="L3186">
        <f>VLOOKUP($C3186,'Raw-products'!$A$2:$H$1261,MATCH(L$1,'Raw-products'!$A$1:$H$1,0))</f>
        <v>104</v>
      </c>
      <c r="M3186">
        <f>VLOOKUP($C3186,'Raw-products'!$A$2:$H$1261,MATCH(M$1,'Raw-products'!$A$1:$H$1,0))</f>
        <v>73</v>
      </c>
      <c r="N3186" s="5">
        <f t="shared" si="98"/>
        <v>7592</v>
      </c>
      <c r="O3186" cm="1">
        <f t="array" ref="O3186:R3186">_xlfn.XLOOKUP($B3186,'Raw -orders'!$A:$A,'Raw -orders'!$B:$E)</f>
        <v>835</v>
      </c>
      <c r="P3186">
        <v>12392</v>
      </c>
      <c r="Q3186" s="1">
        <v>44207</v>
      </c>
      <c r="R3186" s="1">
        <v>44222</v>
      </c>
      <c r="S3186" t="str" cm="1">
        <f t="array" ref="S3186:Z3186">_xlfn.XLOOKUP($O3186,'Raw - customers'!$A:$A,'Raw - customers'!$B:$I)</f>
        <v>Randell Shorte</v>
      </c>
      <c r="T3186" t="str">
        <v>Polygender</v>
      </c>
      <c r="U3186">
        <v>25</v>
      </c>
      <c r="V3186" t="str">
        <v>69 Morissette AvenueSuite 269</v>
      </c>
      <c r="W3186">
        <v>6147</v>
      </c>
      <c r="X3186" t="str">
        <v>North Lachlanfurt</v>
      </c>
      <c r="Y3186" t="str">
        <v>South Australia</v>
      </c>
      <c r="Z3186" t="str">
        <v>Australia</v>
      </c>
      <c r="AA3186">
        <v>1</v>
      </c>
      <c r="AB3186" s="3" t="str">
        <f t="shared" si="99"/>
        <v>10 to 20</v>
      </c>
      <c r="AM3186" s="6">
        <v>835</v>
      </c>
      <c r="AN3186" s="6" t="s">
        <v>1345</v>
      </c>
    </row>
    <row r="3187" spans="1:40" x14ac:dyDescent="0.25">
      <c r="A3187">
        <v>3185</v>
      </c>
      <c r="B3187">
        <v>642</v>
      </c>
      <c r="C3187">
        <v>1201</v>
      </c>
      <c r="D3187">
        <v>105</v>
      </c>
      <c r="E3187">
        <v>2</v>
      </c>
      <c r="F3187">
        <v>210</v>
      </c>
      <c r="G3187">
        <v>1</v>
      </c>
      <c r="H3187" t="str">
        <f>VLOOKUP($C3187,'Raw-products'!$A$2:$H$1261,MATCH(H$1,'Raw-products'!$A$1:$H$1,0))</f>
        <v>Trousers</v>
      </c>
      <c r="I3187" t="str">
        <f>VLOOKUP($C3187,'Raw-products'!$A$2:$H$1261,MATCH(I$1,'Raw-products'!$A$1:$H$1,0))</f>
        <v>Pleated</v>
      </c>
      <c r="J3187" t="str">
        <f>VLOOKUP($C3187,'Raw-products'!$A$2:$H$1261,MATCH(J$1,'Raw-products'!$A$1:$H$1,0))</f>
        <v>S</v>
      </c>
      <c r="K3187" t="str">
        <f>VLOOKUP($C3187,'Raw-products'!$A$2:$H$1261,MATCH(K$1,'Raw-products'!$A$1:$H$1,0))</f>
        <v>yellow</v>
      </c>
      <c r="L3187">
        <f>VLOOKUP($C3187,'Raw-products'!$A$2:$H$1261,MATCH(L$1,'Raw-products'!$A$1:$H$1,0))</f>
        <v>90</v>
      </c>
      <c r="M3187">
        <f>VLOOKUP($C3187,'Raw-products'!$A$2:$H$1261,MATCH(M$1,'Raw-products'!$A$1:$H$1,0))</f>
        <v>71</v>
      </c>
      <c r="N3187" s="5">
        <f t="shared" si="98"/>
        <v>6390</v>
      </c>
      <c r="O3187" cm="1">
        <f t="array" ref="O3187:R3187">_xlfn.XLOOKUP($B3187,'Raw -orders'!$A:$A,'Raw -orders'!$B:$E)</f>
        <v>835</v>
      </c>
      <c r="P3187">
        <v>12392</v>
      </c>
      <c r="Q3187" s="1">
        <v>44207</v>
      </c>
      <c r="R3187" s="1">
        <v>44222</v>
      </c>
      <c r="S3187" t="str" cm="1">
        <f t="array" ref="S3187:Z3187">_xlfn.XLOOKUP($O3187,'Raw - customers'!$A:$A,'Raw - customers'!$B:$I)</f>
        <v>Randell Shorte</v>
      </c>
      <c r="T3187" t="str">
        <v>Polygender</v>
      </c>
      <c r="U3187">
        <v>25</v>
      </c>
      <c r="V3187" t="str">
        <v>69 Morissette AvenueSuite 269</v>
      </c>
      <c r="W3187">
        <v>6147</v>
      </c>
      <c r="X3187" t="str">
        <v>North Lachlanfurt</v>
      </c>
      <c r="Y3187" t="str">
        <v>South Australia</v>
      </c>
      <c r="Z3187" t="str">
        <v>Australia</v>
      </c>
      <c r="AA3187">
        <v>1</v>
      </c>
      <c r="AB3187" s="3" t="str">
        <f t="shared" si="99"/>
        <v>10 to 20</v>
      </c>
      <c r="AM3187" s="6">
        <v>835</v>
      </c>
      <c r="AN3187" s="6" t="s">
        <v>1345</v>
      </c>
    </row>
    <row r="3188" spans="1:40" x14ac:dyDescent="0.25">
      <c r="A3188">
        <v>3186</v>
      </c>
      <c r="B3188">
        <v>642</v>
      </c>
      <c r="C3188">
        <v>935</v>
      </c>
      <c r="D3188">
        <v>96</v>
      </c>
      <c r="E3188">
        <v>2</v>
      </c>
      <c r="F3188">
        <v>192</v>
      </c>
      <c r="G3188">
        <v>1</v>
      </c>
      <c r="H3188" t="str">
        <f>VLOOKUP($C3188,'Raw-products'!$A$2:$H$1261,MATCH(H$1,'Raw-products'!$A$1:$H$1,0))</f>
        <v>Trousers</v>
      </c>
      <c r="I3188" t="str">
        <f>VLOOKUP($C3188,'Raw-products'!$A$2:$H$1261,MATCH(I$1,'Raw-products'!$A$1:$H$1,0))</f>
        <v>Drawstring</v>
      </c>
      <c r="J3188" t="str">
        <f>VLOOKUP($C3188,'Raw-products'!$A$2:$H$1261,MATCH(J$1,'Raw-products'!$A$1:$H$1,0))</f>
        <v>XS</v>
      </c>
      <c r="K3188" t="str">
        <f>VLOOKUP($C3188,'Raw-products'!$A$2:$H$1261,MATCH(K$1,'Raw-products'!$A$1:$H$1,0))</f>
        <v>indigo</v>
      </c>
      <c r="L3188">
        <f>VLOOKUP($C3188,'Raw-products'!$A$2:$H$1261,MATCH(L$1,'Raw-products'!$A$1:$H$1,0))</f>
        <v>104</v>
      </c>
      <c r="M3188">
        <f>VLOOKUP($C3188,'Raw-products'!$A$2:$H$1261,MATCH(M$1,'Raw-products'!$A$1:$H$1,0))</f>
        <v>61</v>
      </c>
      <c r="N3188" s="5">
        <f t="shared" si="98"/>
        <v>6344</v>
      </c>
      <c r="O3188" cm="1">
        <f t="array" ref="O3188:R3188">_xlfn.XLOOKUP($B3188,'Raw -orders'!$A:$A,'Raw -orders'!$B:$E)</f>
        <v>835</v>
      </c>
      <c r="P3188">
        <v>12392</v>
      </c>
      <c r="Q3188" s="1">
        <v>44207</v>
      </c>
      <c r="R3188" s="1">
        <v>44222</v>
      </c>
      <c r="S3188" t="str" cm="1">
        <f t="array" ref="S3188:Z3188">_xlfn.XLOOKUP($O3188,'Raw - customers'!$A:$A,'Raw - customers'!$B:$I)</f>
        <v>Randell Shorte</v>
      </c>
      <c r="T3188" t="str">
        <v>Polygender</v>
      </c>
      <c r="U3188">
        <v>25</v>
      </c>
      <c r="V3188" t="str">
        <v>69 Morissette AvenueSuite 269</v>
      </c>
      <c r="W3188">
        <v>6147</v>
      </c>
      <c r="X3188" t="str">
        <v>North Lachlanfurt</v>
      </c>
      <c r="Y3188" t="str">
        <v>South Australia</v>
      </c>
      <c r="Z3188" t="str">
        <v>Australia</v>
      </c>
      <c r="AA3188">
        <v>1</v>
      </c>
      <c r="AB3188" s="3" t="str">
        <f t="shared" si="99"/>
        <v>10 to 20</v>
      </c>
      <c r="AM3188" s="6">
        <v>835</v>
      </c>
      <c r="AN3188" s="6" t="s">
        <v>1345</v>
      </c>
    </row>
    <row r="3189" spans="1:40" x14ac:dyDescent="0.25">
      <c r="A3189">
        <v>3187</v>
      </c>
      <c r="B3189">
        <v>642</v>
      </c>
      <c r="C3189">
        <v>443</v>
      </c>
      <c r="D3189">
        <v>107</v>
      </c>
      <c r="E3189">
        <v>1</v>
      </c>
      <c r="F3189">
        <v>107</v>
      </c>
      <c r="G3189">
        <v>1</v>
      </c>
      <c r="H3189" t="str">
        <f>VLOOKUP($C3189,'Raw-products'!$A$2:$H$1261,MATCH(H$1,'Raw-products'!$A$1:$H$1,0))</f>
        <v>Jacket</v>
      </c>
      <c r="I3189" t="str">
        <f>VLOOKUP($C3189,'Raw-products'!$A$2:$H$1261,MATCH(I$1,'Raw-products'!$A$1:$H$1,0))</f>
        <v>Denim</v>
      </c>
      <c r="J3189" t="str">
        <f>VLOOKUP($C3189,'Raw-products'!$A$2:$H$1261,MATCH(J$1,'Raw-products'!$A$1:$H$1,0))</f>
        <v>L</v>
      </c>
      <c r="K3189" t="str">
        <f>VLOOKUP($C3189,'Raw-products'!$A$2:$H$1261,MATCH(K$1,'Raw-products'!$A$1:$H$1,0))</f>
        <v>blue</v>
      </c>
      <c r="L3189">
        <f>VLOOKUP($C3189,'Raw-products'!$A$2:$H$1261,MATCH(L$1,'Raw-products'!$A$1:$H$1,0))</f>
        <v>92</v>
      </c>
      <c r="M3189">
        <f>VLOOKUP($C3189,'Raw-products'!$A$2:$H$1261,MATCH(M$1,'Raw-products'!$A$1:$H$1,0))</f>
        <v>42</v>
      </c>
      <c r="N3189" s="5">
        <f t="shared" si="98"/>
        <v>3864</v>
      </c>
      <c r="O3189" cm="1">
        <f t="array" ref="O3189:R3189">_xlfn.XLOOKUP($B3189,'Raw -orders'!$A:$A,'Raw -orders'!$B:$E)</f>
        <v>835</v>
      </c>
      <c r="P3189">
        <v>12392</v>
      </c>
      <c r="Q3189" s="1">
        <v>44207</v>
      </c>
      <c r="R3189" s="1">
        <v>44222</v>
      </c>
      <c r="S3189" t="str" cm="1">
        <f t="array" ref="S3189:Z3189">_xlfn.XLOOKUP($O3189,'Raw - customers'!$A:$A,'Raw - customers'!$B:$I)</f>
        <v>Randell Shorte</v>
      </c>
      <c r="T3189" t="str">
        <v>Polygender</v>
      </c>
      <c r="U3189">
        <v>25</v>
      </c>
      <c r="V3189" t="str">
        <v>69 Morissette AvenueSuite 269</v>
      </c>
      <c r="W3189">
        <v>6147</v>
      </c>
      <c r="X3189" t="str">
        <v>North Lachlanfurt</v>
      </c>
      <c r="Y3189" t="str">
        <v>South Australia</v>
      </c>
      <c r="Z3189" t="str">
        <v>Australia</v>
      </c>
      <c r="AA3189">
        <v>1</v>
      </c>
      <c r="AB3189" s="3" t="str">
        <f t="shared" si="99"/>
        <v>10 to 20</v>
      </c>
      <c r="AM3189" s="6">
        <v>835</v>
      </c>
      <c r="AN3189" s="6" t="s">
        <v>1345</v>
      </c>
    </row>
    <row r="3190" spans="1:40" x14ac:dyDescent="0.25">
      <c r="A3190">
        <v>3188</v>
      </c>
      <c r="B3190">
        <v>642</v>
      </c>
      <c r="C3190">
        <v>755</v>
      </c>
      <c r="D3190">
        <v>109</v>
      </c>
      <c r="E3190">
        <v>2</v>
      </c>
      <c r="F3190">
        <v>218</v>
      </c>
      <c r="G3190">
        <v>1</v>
      </c>
      <c r="H3190" t="str">
        <f>VLOOKUP($C3190,'Raw-products'!$A$2:$H$1261,MATCH(H$1,'Raw-products'!$A$1:$H$1,0))</f>
        <v>Jacket</v>
      </c>
      <c r="I3190" t="str">
        <f>VLOOKUP($C3190,'Raw-products'!$A$2:$H$1261,MATCH(I$1,'Raw-products'!$A$1:$H$1,0))</f>
        <v>Peacoat</v>
      </c>
      <c r="J3190" t="str">
        <f>VLOOKUP($C3190,'Raw-products'!$A$2:$H$1261,MATCH(J$1,'Raw-products'!$A$1:$H$1,0))</f>
        <v>XS</v>
      </c>
      <c r="K3190" t="str">
        <f>VLOOKUP($C3190,'Raw-products'!$A$2:$H$1261,MATCH(K$1,'Raw-products'!$A$1:$H$1,0))</f>
        <v>blue</v>
      </c>
      <c r="L3190">
        <f>VLOOKUP($C3190,'Raw-products'!$A$2:$H$1261,MATCH(L$1,'Raw-products'!$A$1:$H$1,0))</f>
        <v>102</v>
      </c>
      <c r="M3190">
        <f>VLOOKUP($C3190,'Raw-products'!$A$2:$H$1261,MATCH(M$1,'Raw-products'!$A$1:$H$1,0))</f>
        <v>48</v>
      </c>
      <c r="N3190" s="5">
        <f t="shared" si="98"/>
        <v>4896</v>
      </c>
      <c r="O3190" cm="1">
        <f t="array" ref="O3190:R3190">_xlfn.XLOOKUP($B3190,'Raw -orders'!$A:$A,'Raw -orders'!$B:$E)</f>
        <v>835</v>
      </c>
      <c r="P3190">
        <v>12392</v>
      </c>
      <c r="Q3190" s="1">
        <v>44207</v>
      </c>
      <c r="R3190" s="1">
        <v>44222</v>
      </c>
      <c r="S3190" t="str" cm="1">
        <f t="array" ref="S3190:Z3190">_xlfn.XLOOKUP($O3190,'Raw - customers'!$A:$A,'Raw - customers'!$B:$I)</f>
        <v>Randell Shorte</v>
      </c>
      <c r="T3190" t="str">
        <v>Polygender</v>
      </c>
      <c r="U3190">
        <v>25</v>
      </c>
      <c r="V3190" t="str">
        <v>69 Morissette AvenueSuite 269</v>
      </c>
      <c r="W3190">
        <v>6147</v>
      </c>
      <c r="X3190" t="str">
        <v>North Lachlanfurt</v>
      </c>
      <c r="Y3190" t="str">
        <v>South Australia</v>
      </c>
      <c r="Z3190" t="str">
        <v>Australia</v>
      </c>
      <c r="AA3190">
        <v>1</v>
      </c>
      <c r="AB3190" s="3" t="str">
        <f t="shared" si="99"/>
        <v>10 to 20</v>
      </c>
      <c r="AM3190" s="6">
        <v>835</v>
      </c>
      <c r="AN3190" s="6" t="s">
        <v>1345</v>
      </c>
    </row>
    <row r="3191" spans="1:40" x14ac:dyDescent="0.25">
      <c r="A3191">
        <v>3189</v>
      </c>
      <c r="B3191">
        <v>642</v>
      </c>
      <c r="C3191">
        <v>496</v>
      </c>
      <c r="D3191">
        <v>102</v>
      </c>
      <c r="E3191">
        <v>1</v>
      </c>
      <c r="F3191">
        <v>102</v>
      </c>
      <c r="G3191">
        <v>1</v>
      </c>
      <c r="H3191" t="str">
        <f>VLOOKUP($C3191,'Raw-products'!$A$2:$H$1261,MATCH(H$1,'Raw-products'!$A$1:$H$1,0))</f>
        <v>Jacket</v>
      </c>
      <c r="I3191" t="str">
        <f>VLOOKUP($C3191,'Raw-products'!$A$2:$H$1261,MATCH(I$1,'Raw-products'!$A$1:$H$1,0))</f>
        <v>Windbreaker</v>
      </c>
      <c r="J3191" t="str">
        <f>VLOOKUP($C3191,'Raw-products'!$A$2:$H$1261,MATCH(J$1,'Raw-products'!$A$1:$H$1,0))</f>
        <v>S</v>
      </c>
      <c r="K3191" t="str">
        <f>VLOOKUP($C3191,'Raw-products'!$A$2:$H$1261,MATCH(K$1,'Raw-products'!$A$1:$H$1,0))</f>
        <v>orange</v>
      </c>
      <c r="L3191">
        <f>VLOOKUP($C3191,'Raw-products'!$A$2:$H$1261,MATCH(L$1,'Raw-products'!$A$1:$H$1,0))</f>
        <v>109</v>
      </c>
      <c r="M3191">
        <f>VLOOKUP($C3191,'Raw-products'!$A$2:$H$1261,MATCH(M$1,'Raw-products'!$A$1:$H$1,0))</f>
        <v>55</v>
      </c>
      <c r="N3191" s="5">
        <f t="shared" si="98"/>
        <v>5995</v>
      </c>
      <c r="O3191" cm="1">
        <f t="array" ref="O3191:R3191">_xlfn.XLOOKUP($B3191,'Raw -orders'!$A:$A,'Raw -orders'!$B:$E)</f>
        <v>835</v>
      </c>
      <c r="P3191">
        <v>12392</v>
      </c>
      <c r="Q3191" s="1">
        <v>44207</v>
      </c>
      <c r="R3191" s="1">
        <v>44222</v>
      </c>
      <c r="S3191" t="str" cm="1">
        <f t="array" ref="S3191:Z3191">_xlfn.XLOOKUP($O3191,'Raw - customers'!$A:$A,'Raw - customers'!$B:$I)</f>
        <v>Randell Shorte</v>
      </c>
      <c r="T3191" t="str">
        <v>Polygender</v>
      </c>
      <c r="U3191">
        <v>25</v>
      </c>
      <c r="V3191" t="str">
        <v>69 Morissette AvenueSuite 269</v>
      </c>
      <c r="W3191">
        <v>6147</v>
      </c>
      <c r="X3191" t="str">
        <v>North Lachlanfurt</v>
      </c>
      <c r="Y3191" t="str">
        <v>South Australia</v>
      </c>
      <c r="Z3191" t="str">
        <v>Australia</v>
      </c>
      <c r="AA3191">
        <v>1</v>
      </c>
      <c r="AB3191" s="3" t="str">
        <f t="shared" si="99"/>
        <v>10 to 20</v>
      </c>
      <c r="AM3191" s="6">
        <v>835</v>
      </c>
      <c r="AN3191" s="6" t="s">
        <v>1345</v>
      </c>
    </row>
    <row r="3192" spans="1:40" x14ac:dyDescent="0.25">
      <c r="A3192">
        <v>3190</v>
      </c>
      <c r="B3192">
        <v>642</v>
      </c>
      <c r="C3192">
        <v>671</v>
      </c>
      <c r="D3192">
        <v>113</v>
      </c>
      <c r="E3192">
        <v>1</v>
      </c>
      <c r="F3192">
        <v>113</v>
      </c>
      <c r="G3192">
        <v>1</v>
      </c>
      <c r="H3192" t="str">
        <f>VLOOKUP($C3192,'Raw-products'!$A$2:$H$1261,MATCH(H$1,'Raw-products'!$A$1:$H$1,0))</f>
        <v>Jacket</v>
      </c>
      <c r="I3192" t="str">
        <f>VLOOKUP($C3192,'Raw-products'!$A$2:$H$1261,MATCH(I$1,'Raw-products'!$A$1:$H$1,0))</f>
        <v>Parka</v>
      </c>
      <c r="J3192" t="str">
        <f>VLOOKUP($C3192,'Raw-products'!$A$2:$H$1261,MATCH(J$1,'Raw-products'!$A$1:$H$1,0))</f>
        <v>S</v>
      </c>
      <c r="K3192" t="str">
        <f>VLOOKUP($C3192,'Raw-products'!$A$2:$H$1261,MATCH(K$1,'Raw-products'!$A$1:$H$1,0))</f>
        <v>orange</v>
      </c>
      <c r="L3192">
        <f>VLOOKUP($C3192,'Raw-products'!$A$2:$H$1261,MATCH(L$1,'Raw-products'!$A$1:$H$1,0))</f>
        <v>119</v>
      </c>
      <c r="M3192">
        <f>VLOOKUP($C3192,'Raw-products'!$A$2:$H$1261,MATCH(M$1,'Raw-products'!$A$1:$H$1,0))</f>
        <v>72</v>
      </c>
      <c r="N3192" s="5">
        <f t="shared" si="98"/>
        <v>8568</v>
      </c>
      <c r="O3192" cm="1">
        <f t="array" ref="O3192:R3192">_xlfn.XLOOKUP($B3192,'Raw -orders'!$A:$A,'Raw -orders'!$B:$E)</f>
        <v>835</v>
      </c>
      <c r="P3192">
        <v>12392</v>
      </c>
      <c r="Q3192" s="1">
        <v>44207</v>
      </c>
      <c r="R3192" s="1">
        <v>44222</v>
      </c>
      <c r="S3192" t="str" cm="1">
        <f t="array" ref="S3192:Z3192">_xlfn.XLOOKUP($O3192,'Raw - customers'!$A:$A,'Raw - customers'!$B:$I)</f>
        <v>Randell Shorte</v>
      </c>
      <c r="T3192" t="str">
        <v>Polygender</v>
      </c>
      <c r="U3192">
        <v>25</v>
      </c>
      <c r="V3192" t="str">
        <v>69 Morissette AvenueSuite 269</v>
      </c>
      <c r="W3192">
        <v>6147</v>
      </c>
      <c r="X3192" t="str">
        <v>North Lachlanfurt</v>
      </c>
      <c r="Y3192" t="str">
        <v>South Australia</v>
      </c>
      <c r="Z3192" t="str">
        <v>Australia</v>
      </c>
      <c r="AA3192">
        <v>1</v>
      </c>
      <c r="AB3192" s="3" t="str">
        <f t="shared" si="99"/>
        <v>10 to 20</v>
      </c>
      <c r="AM3192" s="6">
        <v>835</v>
      </c>
      <c r="AN3192" s="6" t="s">
        <v>1345</v>
      </c>
    </row>
    <row r="3193" spans="1:40" x14ac:dyDescent="0.25">
      <c r="A3193">
        <v>3191</v>
      </c>
      <c r="B3193">
        <v>643</v>
      </c>
      <c r="C3193">
        <v>1196</v>
      </c>
      <c r="D3193">
        <v>105</v>
      </c>
      <c r="E3193">
        <v>2</v>
      </c>
      <c r="F3193">
        <v>210</v>
      </c>
      <c r="G3193">
        <v>1</v>
      </c>
      <c r="H3193" t="str">
        <f>VLOOKUP($C3193,'Raw-products'!$A$2:$H$1261,MATCH(H$1,'Raw-products'!$A$1:$H$1,0))</f>
        <v>Trousers</v>
      </c>
      <c r="I3193" t="str">
        <f>VLOOKUP($C3193,'Raw-products'!$A$2:$H$1261,MATCH(I$1,'Raw-products'!$A$1:$H$1,0))</f>
        <v>Pleated</v>
      </c>
      <c r="J3193" t="str">
        <f>VLOOKUP($C3193,'Raw-products'!$A$2:$H$1261,MATCH(J$1,'Raw-products'!$A$1:$H$1,0))</f>
        <v>S</v>
      </c>
      <c r="K3193" t="str">
        <f>VLOOKUP($C3193,'Raw-products'!$A$2:$H$1261,MATCH(K$1,'Raw-products'!$A$1:$H$1,0))</f>
        <v>orange</v>
      </c>
      <c r="L3193">
        <f>VLOOKUP($C3193,'Raw-products'!$A$2:$H$1261,MATCH(L$1,'Raw-products'!$A$1:$H$1,0))</f>
        <v>90</v>
      </c>
      <c r="M3193">
        <f>VLOOKUP($C3193,'Raw-products'!$A$2:$H$1261,MATCH(M$1,'Raw-products'!$A$1:$H$1,0))</f>
        <v>72</v>
      </c>
      <c r="N3193" s="5">
        <f t="shared" si="98"/>
        <v>6480</v>
      </c>
      <c r="O3193" cm="1">
        <f t="array" ref="O3193:R3193">_xlfn.XLOOKUP($B3193,'Raw -orders'!$A:$A,'Raw -orders'!$B:$E)</f>
        <v>778</v>
      </c>
      <c r="P3193">
        <v>50321</v>
      </c>
      <c r="Q3193" s="1">
        <v>44334</v>
      </c>
      <c r="R3193" s="1">
        <v>44340</v>
      </c>
      <c r="S3193" t="str" cm="1">
        <f t="array" ref="S3193:Z3193">_xlfn.XLOOKUP($O3193,'Raw - customers'!$A:$A,'Raw - customers'!$B:$I)</f>
        <v>Chastity Daniaud</v>
      </c>
      <c r="T3193" t="str">
        <v>Genderfluid</v>
      </c>
      <c r="U3193">
        <v>20</v>
      </c>
      <c r="V3193" t="str">
        <v>33 Hamish ParkwayApt. 423</v>
      </c>
      <c r="W3193">
        <v>2902</v>
      </c>
      <c r="X3193" t="str">
        <v>Blakemouth</v>
      </c>
      <c r="Y3193" t="str">
        <v>Northern Territory</v>
      </c>
      <c r="Z3193" t="str">
        <v>Australia</v>
      </c>
      <c r="AA3193">
        <v>5</v>
      </c>
      <c r="AB3193" s="3" t="str">
        <f t="shared" si="99"/>
        <v>0 to 10</v>
      </c>
      <c r="AM3193" s="6">
        <v>778</v>
      </c>
      <c r="AN3193" s="6" t="s">
        <v>1339</v>
      </c>
    </row>
    <row r="3194" spans="1:40" x14ac:dyDescent="0.25">
      <c r="A3194">
        <v>3192</v>
      </c>
      <c r="B3194">
        <v>643</v>
      </c>
      <c r="C3194">
        <v>641</v>
      </c>
      <c r="D3194">
        <v>93</v>
      </c>
      <c r="E3194">
        <v>2</v>
      </c>
      <c r="F3194">
        <v>186</v>
      </c>
      <c r="G3194">
        <v>1</v>
      </c>
      <c r="H3194" t="str">
        <f>VLOOKUP($C3194,'Raw-products'!$A$2:$H$1261,MATCH(H$1,'Raw-products'!$A$1:$H$1,0))</f>
        <v>Jacket</v>
      </c>
      <c r="I3194" t="str">
        <f>VLOOKUP($C3194,'Raw-products'!$A$2:$H$1261,MATCH(I$1,'Raw-products'!$A$1:$H$1,0))</f>
        <v>Coach</v>
      </c>
      <c r="J3194" t="str">
        <f>VLOOKUP($C3194,'Raw-products'!$A$2:$H$1261,MATCH(J$1,'Raw-products'!$A$1:$H$1,0))</f>
        <v>S</v>
      </c>
      <c r="K3194" t="str">
        <f>VLOOKUP($C3194,'Raw-products'!$A$2:$H$1261,MATCH(K$1,'Raw-products'!$A$1:$H$1,0))</f>
        <v>yellow</v>
      </c>
      <c r="L3194">
        <f>VLOOKUP($C3194,'Raw-products'!$A$2:$H$1261,MATCH(L$1,'Raw-products'!$A$1:$H$1,0))</f>
        <v>115</v>
      </c>
      <c r="M3194">
        <f>VLOOKUP($C3194,'Raw-products'!$A$2:$H$1261,MATCH(M$1,'Raw-products'!$A$1:$H$1,0))</f>
        <v>67</v>
      </c>
      <c r="N3194" s="5">
        <f t="shared" si="98"/>
        <v>7705</v>
      </c>
      <c r="O3194" cm="1">
        <f t="array" ref="O3194:R3194">_xlfn.XLOOKUP($B3194,'Raw -orders'!$A:$A,'Raw -orders'!$B:$E)</f>
        <v>778</v>
      </c>
      <c r="P3194">
        <v>50321</v>
      </c>
      <c r="Q3194" s="1">
        <v>44334</v>
      </c>
      <c r="R3194" s="1">
        <v>44340</v>
      </c>
      <c r="S3194" t="str" cm="1">
        <f t="array" ref="S3194:Z3194">_xlfn.XLOOKUP($O3194,'Raw - customers'!$A:$A,'Raw - customers'!$B:$I)</f>
        <v>Chastity Daniaud</v>
      </c>
      <c r="T3194" t="str">
        <v>Genderfluid</v>
      </c>
      <c r="U3194">
        <v>20</v>
      </c>
      <c r="V3194" t="str">
        <v>33 Hamish ParkwayApt. 423</v>
      </c>
      <c r="W3194">
        <v>2902</v>
      </c>
      <c r="X3194" t="str">
        <v>Blakemouth</v>
      </c>
      <c r="Y3194" t="str">
        <v>Northern Territory</v>
      </c>
      <c r="Z3194" t="str">
        <v>Australia</v>
      </c>
      <c r="AA3194">
        <v>5</v>
      </c>
      <c r="AB3194" s="3" t="str">
        <f t="shared" si="99"/>
        <v>0 to 10</v>
      </c>
      <c r="AM3194" s="6">
        <v>778</v>
      </c>
      <c r="AN3194" s="6" t="s">
        <v>1339</v>
      </c>
    </row>
    <row r="3195" spans="1:40" x14ac:dyDescent="0.25">
      <c r="A3195">
        <v>3193</v>
      </c>
      <c r="B3195">
        <v>643</v>
      </c>
      <c r="C3195">
        <v>682</v>
      </c>
      <c r="D3195">
        <v>113</v>
      </c>
      <c r="E3195">
        <v>3</v>
      </c>
      <c r="F3195">
        <v>339</v>
      </c>
      <c r="G3195">
        <v>1</v>
      </c>
      <c r="H3195" t="str">
        <f>VLOOKUP($C3195,'Raw-products'!$A$2:$H$1261,MATCH(H$1,'Raw-products'!$A$1:$H$1,0))</f>
        <v>Jacket</v>
      </c>
      <c r="I3195" t="str">
        <f>VLOOKUP($C3195,'Raw-products'!$A$2:$H$1261,MATCH(I$1,'Raw-products'!$A$1:$H$1,0))</f>
        <v>Parka</v>
      </c>
      <c r="J3195" t="str">
        <f>VLOOKUP($C3195,'Raw-products'!$A$2:$H$1261,MATCH(J$1,'Raw-products'!$A$1:$H$1,0))</f>
        <v>M</v>
      </c>
      <c r="K3195" t="str">
        <f>VLOOKUP($C3195,'Raw-products'!$A$2:$H$1261,MATCH(K$1,'Raw-products'!$A$1:$H$1,0))</f>
        <v>green</v>
      </c>
      <c r="L3195">
        <f>VLOOKUP($C3195,'Raw-products'!$A$2:$H$1261,MATCH(L$1,'Raw-products'!$A$1:$H$1,0))</f>
        <v>119</v>
      </c>
      <c r="M3195">
        <f>VLOOKUP($C3195,'Raw-products'!$A$2:$H$1261,MATCH(M$1,'Raw-products'!$A$1:$H$1,0))</f>
        <v>71</v>
      </c>
      <c r="N3195" s="5">
        <f t="shared" si="98"/>
        <v>8449</v>
      </c>
      <c r="O3195" cm="1">
        <f t="array" ref="O3195:R3195">_xlfn.XLOOKUP($B3195,'Raw -orders'!$A:$A,'Raw -orders'!$B:$E)</f>
        <v>778</v>
      </c>
      <c r="P3195">
        <v>50321</v>
      </c>
      <c r="Q3195" s="1">
        <v>44334</v>
      </c>
      <c r="R3195" s="1">
        <v>44340</v>
      </c>
      <c r="S3195" t="str" cm="1">
        <f t="array" ref="S3195:Z3195">_xlfn.XLOOKUP($O3195,'Raw - customers'!$A:$A,'Raw - customers'!$B:$I)</f>
        <v>Chastity Daniaud</v>
      </c>
      <c r="T3195" t="str">
        <v>Genderfluid</v>
      </c>
      <c r="U3195">
        <v>20</v>
      </c>
      <c r="V3195" t="str">
        <v>33 Hamish ParkwayApt. 423</v>
      </c>
      <c r="W3195">
        <v>2902</v>
      </c>
      <c r="X3195" t="str">
        <v>Blakemouth</v>
      </c>
      <c r="Y3195" t="str">
        <v>Northern Territory</v>
      </c>
      <c r="Z3195" t="str">
        <v>Australia</v>
      </c>
      <c r="AA3195">
        <v>5</v>
      </c>
      <c r="AB3195" s="3" t="str">
        <f t="shared" si="99"/>
        <v>0 to 10</v>
      </c>
      <c r="AM3195" s="6">
        <v>778</v>
      </c>
      <c r="AN3195" s="6" t="s">
        <v>1339</v>
      </c>
    </row>
    <row r="3196" spans="1:40" x14ac:dyDescent="0.25">
      <c r="A3196">
        <v>3194</v>
      </c>
      <c r="B3196">
        <v>643</v>
      </c>
      <c r="C3196">
        <v>458</v>
      </c>
      <c r="D3196">
        <v>118</v>
      </c>
      <c r="E3196">
        <v>3</v>
      </c>
      <c r="F3196">
        <v>354</v>
      </c>
      <c r="G3196">
        <v>1</v>
      </c>
      <c r="H3196" t="str">
        <f>VLOOKUP($C3196,'Raw-products'!$A$2:$H$1261,MATCH(H$1,'Raw-products'!$A$1:$H$1,0))</f>
        <v>Jacket</v>
      </c>
      <c r="I3196" t="str">
        <f>VLOOKUP($C3196,'Raw-products'!$A$2:$H$1261,MATCH(I$1,'Raw-products'!$A$1:$H$1,0))</f>
        <v>Puffer</v>
      </c>
      <c r="J3196" t="str">
        <f>VLOOKUP($C3196,'Raw-products'!$A$2:$H$1261,MATCH(J$1,'Raw-products'!$A$1:$H$1,0))</f>
        <v>L</v>
      </c>
      <c r="K3196" t="str">
        <f>VLOOKUP($C3196,'Raw-products'!$A$2:$H$1261,MATCH(K$1,'Raw-products'!$A$1:$H$1,0))</f>
        <v>red</v>
      </c>
      <c r="L3196">
        <f>VLOOKUP($C3196,'Raw-products'!$A$2:$H$1261,MATCH(L$1,'Raw-products'!$A$1:$H$1,0))</f>
        <v>110</v>
      </c>
      <c r="M3196">
        <f>VLOOKUP($C3196,'Raw-products'!$A$2:$H$1261,MATCH(M$1,'Raw-products'!$A$1:$H$1,0))</f>
        <v>44</v>
      </c>
      <c r="N3196" s="5">
        <f t="shared" si="98"/>
        <v>4840</v>
      </c>
      <c r="O3196" cm="1">
        <f t="array" ref="O3196:R3196">_xlfn.XLOOKUP($B3196,'Raw -orders'!$A:$A,'Raw -orders'!$B:$E)</f>
        <v>778</v>
      </c>
      <c r="P3196">
        <v>50321</v>
      </c>
      <c r="Q3196" s="1">
        <v>44334</v>
      </c>
      <c r="R3196" s="1">
        <v>44340</v>
      </c>
      <c r="S3196" t="str" cm="1">
        <f t="array" ref="S3196:Z3196">_xlfn.XLOOKUP($O3196,'Raw - customers'!$A:$A,'Raw - customers'!$B:$I)</f>
        <v>Chastity Daniaud</v>
      </c>
      <c r="T3196" t="str">
        <v>Genderfluid</v>
      </c>
      <c r="U3196">
        <v>20</v>
      </c>
      <c r="V3196" t="str">
        <v>33 Hamish ParkwayApt. 423</v>
      </c>
      <c r="W3196">
        <v>2902</v>
      </c>
      <c r="X3196" t="str">
        <v>Blakemouth</v>
      </c>
      <c r="Y3196" t="str">
        <v>Northern Territory</v>
      </c>
      <c r="Z3196" t="str">
        <v>Australia</v>
      </c>
      <c r="AA3196">
        <v>5</v>
      </c>
      <c r="AB3196" s="3" t="str">
        <f t="shared" si="99"/>
        <v>0 to 10</v>
      </c>
      <c r="AM3196" s="6">
        <v>778</v>
      </c>
      <c r="AN3196" s="6" t="s">
        <v>1339</v>
      </c>
    </row>
    <row r="3197" spans="1:40" x14ac:dyDescent="0.25">
      <c r="A3197">
        <v>3195</v>
      </c>
      <c r="B3197">
        <v>643</v>
      </c>
      <c r="C3197">
        <v>954</v>
      </c>
      <c r="D3197">
        <v>97</v>
      </c>
      <c r="E3197">
        <v>1</v>
      </c>
      <c r="F3197">
        <v>97</v>
      </c>
      <c r="G3197">
        <v>1</v>
      </c>
      <c r="H3197" t="str">
        <f>VLOOKUP($C3197,'Raw-products'!$A$2:$H$1261,MATCH(H$1,'Raw-products'!$A$1:$H$1,0))</f>
        <v>Trousers</v>
      </c>
      <c r="I3197" t="str">
        <f>VLOOKUP($C3197,'Raw-products'!$A$2:$H$1261,MATCH(I$1,'Raw-products'!$A$1:$H$1,0))</f>
        <v>Slim-Fit</v>
      </c>
      <c r="J3197" t="str">
        <f>VLOOKUP($C3197,'Raw-products'!$A$2:$H$1261,MATCH(J$1,'Raw-products'!$A$1:$H$1,0))</f>
        <v>XL</v>
      </c>
      <c r="K3197" t="str">
        <f>VLOOKUP($C3197,'Raw-products'!$A$2:$H$1261,MATCH(K$1,'Raw-products'!$A$1:$H$1,0))</f>
        <v>orange</v>
      </c>
      <c r="L3197">
        <f>VLOOKUP($C3197,'Raw-products'!$A$2:$H$1261,MATCH(L$1,'Raw-products'!$A$1:$H$1,0))</f>
        <v>119</v>
      </c>
      <c r="M3197">
        <f>VLOOKUP($C3197,'Raw-products'!$A$2:$H$1261,MATCH(M$1,'Raw-products'!$A$1:$H$1,0))</f>
        <v>78</v>
      </c>
      <c r="N3197" s="5">
        <f t="shared" si="98"/>
        <v>9282</v>
      </c>
      <c r="O3197" cm="1">
        <f t="array" ref="O3197:R3197">_xlfn.XLOOKUP($B3197,'Raw -orders'!$A:$A,'Raw -orders'!$B:$E)</f>
        <v>778</v>
      </c>
      <c r="P3197">
        <v>50321</v>
      </c>
      <c r="Q3197" s="1">
        <v>44334</v>
      </c>
      <c r="R3197" s="1">
        <v>44340</v>
      </c>
      <c r="S3197" t="str" cm="1">
        <f t="array" ref="S3197:Z3197">_xlfn.XLOOKUP($O3197,'Raw - customers'!$A:$A,'Raw - customers'!$B:$I)</f>
        <v>Chastity Daniaud</v>
      </c>
      <c r="T3197" t="str">
        <v>Genderfluid</v>
      </c>
      <c r="U3197">
        <v>20</v>
      </c>
      <c r="V3197" t="str">
        <v>33 Hamish ParkwayApt. 423</v>
      </c>
      <c r="W3197">
        <v>2902</v>
      </c>
      <c r="X3197" t="str">
        <v>Blakemouth</v>
      </c>
      <c r="Y3197" t="str">
        <v>Northern Territory</v>
      </c>
      <c r="Z3197" t="str">
        <v>Australia</v>
      </c>
      <c r="AA3197">
        <v>5</v>
      </c>
      <c r="AB3197" s="3" t="str">
        <f t="shared" si="99"/>
        <v>0 to 10</v>
      </c>
      <c r="AM3197" s="6">
        <v>778</v>
      </c>
      <c r="AN3197" s="6" t="s">
        <v>1339</v>
      </c>
    </row>
    <row r="3198" spans="1:40" x14ac:dyDescent="0.25">
      <c r="A3198">
        <v>3196</v>
      </c>
      <c r="B3198">
        <v>643</v>
      </c>
      <c r="C3198">
        <v>271</v>
      </c>
      <c r="D3198">
        <v>95</v>
      </c>
      <c r="E3198">
        <v>2</v>
      </c>
      <c r="F3198">
        <v>190</v>
      </c>
      <c r="G3198">
        <v>1</v>
      </c>
      <c r="H3198" t="str">
        <f>VLOOKUP($C3198,'Raw-products'!$A$2:$H$1261,MATCH(H$1,'Raw-products'!$A$1:$H$1,0))</f>
        <v>Shirt</v>
      </c>
      <c r="I3198" t="str">
        <f>VLOOKUP($C3198,'Raw-products'!$A$2:$H$1261,MATCH(I$1,'Raw-products'!$A$1:$H$1,0))</f>
        <v>Polo</v>
      </c>
      <c r="J3198" t="str">
        <f>VLOOKUP($C3198,'Raw-products'!$A$2:$H$1261,MATCH(J$1,'Raw-products'!$A$1:$H$1,0))</f>
        <v>S</v>
      </c>
      <c r="K3198" t="str">
        <f>VLOOKUP($C3198,'Raw-products'!$A$2:$H$1261,MATCH(K$1,'Raw-products'!$A$1:$H$1,0))</f>
        <v>indigo</v>
      </c>
      <c r="L3198">
        <f>VLOOKUP($C3198,'Raw-products'!$A$2:$H$1261,MATCH(L$1,'Raw-products'!$A$1:$H$1,0))</f>
        <v>117</v>
      </c>
      <c r="M3198">
        <f>VLOOKUP($C3198,'Raw-products'!$A$2:$H$1261,MATCH(M$1,'Raw-products'!$A$1:$H$1,0))</f>
        <v>50</v>
      </c>
      <c r="N3198" s="5">
        <f t="shared" si="98"/>
        <v>5850</v>
      </c>
      <c r="O3198" cm="1">
        <f t="array" ref="O3198:R3198">_xlfn.XLOOKUP($B3198,'Raw -orders'!$A:$A,'Raw -orders'!$B:$E)</f>
        <v>778</v>
      </c>
      <c r="P3198">
        <v>50321</v>
      </c>
      <c r="Q3198" s="1">
        <v>44334</v>
      </c>
      <c r="R3198" s="1">
        <v>44340</v>
      </c>
      <c r="S3198" t="str" cm="1">
        <f t="array" ref="S3198:Z3198">_xlfn.XLOOKUP($O3198,'Raw - customers'!$A:$A,'Raw - customers'!$B:$I)</f>
        <v>Chastity Daniaud</v>
      </c>
      <c r="T3198" t="str">
        <v>Genderfluid</v>
      </c>
      <c r="U3198">
        <v>20</v>
      </c>
      <c r="V3198" t="str">
        <v>33 Hamish ParkwayApt. 423</v>
      </c>
      <c r="W3198">
        <v>2902</v>
      </c>
      <c r="X3198" t="str">
        <v>Blakemouth</v>
      </c>
      <c r="Y3198" t="str">
        <v>Northern Territory</v>
      </c>
      <c r="Z3198" t="str">
        <v>Australia</v>
      </c>
      <c r="AA3198">
        <v>5</v>
      </c>
      <c r="AB3198" s="3" t="str">
        <f t="shared" si="99"/>
        <v>0 to 10</v>
      </c>
      <c r="AM3198" s="6">
        <v>778</v>
      </c>
      <c r="AN3198" s="6" t="s">
        <v>1339</v>
      </c>
    </row>
    <row r="3199" spans="1:40" x14ac:dyDescent="0.25">
      <c r="A3199">
        <v>3197</v>
      </c>
      <c r="B3199">
        <v>643</v>
      </c>
      <c r="C3199">
        <v>320</v>
      </c>
      <c r="D3199">
        <v>109</v>
      </c>
      <c r="E3199">
        <v>1</v>
      </c>
      <c r="F3199">
        <v>109</v>
      </c>
      <c r="G3199">
        <v>1</v>
      </c>
      <c r="H3199" t="str">
        <f>VLOOKUP($C3199,'Raw-products'!$A$2:$H$1261,MATCH(H$1,'Raw-products'!$A$1:$H$1,0))</f>
        <v>Shirt</v>
      </c>
      <c r="I3199" t="str">
        <f>VLOOKUP($C3199,'Raw-products'!$A$2:$H$1261,MATCH(I$1,'Raw-products'!$A$1:$H$1,0))</f>
        <v>Mandarin Collar</v>
      </c>
      <c r="J3199" t="str">
        <f>VLOOKUP($C3199,'Raw-products'!$A$2:$H$1261,MATCH(J$1,'Raw-products'!$A$1:$H$1,0))</f>
        <v>XS</v>
      </c>
      <c r="K3199" t="str">
        <f>VLOOKUP($C3199,'Raw-products'!$A$2:$H$1261,MATCH(K$1,'Raw-products'!$A$1:$H$1,0))</f>
        <v>orange</v>
      </c>
      <c r="L3199">
        <f>VLOOKUP($C3199,'Raw-products'!$A$2:$H$1261,MATCH(L$1,'Raw-products'!$A$1:$H$1,0))</f>
        <v>108</v>
      </c>
      <c r="M3199">
        <f>VLOOKUP($C3199,'Raw-products'!$A$2:$H$1261,MATCH(M$1,'Raw-products'!$A$1:$H$1,0))</f>
        <v>68</v>
      </c>
      <c r="N3199" s="5">
        <f t="shared" si="98"/>
        <v>7344</v>
      </c>
      <c r="O3199" cm="1">
        <f t="array" ref="O3199:R3199">_xlfn.XLOOKUP($B3199,'Raw -orders'!$A:$A,'Raw -orders'!$B:$E)</f>
        <v>778</v>
      </c>
      <c r="P3199">
        <v>50321</v>
      </c>
      <c r="Q3199" s="1">
        <v>44334</v>
      </c>
      <c r="R3199" s="1">
        <v>44340</v>
      </c>
      <c r="S3199" t="str" cm="1">
        <f t="array" ref="S3199:Z3199">_xlfn.XLOOKUP($O3199,'Raw - customers'!$A:$A,'Raw - customers'!$B:$I)</f>
        <v>Chastity Daniaud</v>
      </c>
      <c r="T3199" t="str">
        <v>Genderfluid</v>
      </c>
      <c r="U3199">
        <v>20</v>
      </c>
      <c r="V3199" t="str">
        <v>33 Hamish ParkwayApt. 423</v>
      </c>
      <c r="W3199">
        <v>2902</v>
      </c>
      <c r="X3199" t="str">
        <v>Blakemouth</v>
      </c>
      <c r="Y3199" t="str">
        <v>Northern Territory</v>
      </c>
      <c r="Z3199" t="str">
        <v>Australia</v>
      </c>
      <c r="AA3199">
        <v>5</v>
      </c>
      <c r="AB3199" s="3" t="str">
        <f t="shared" si="99"/>
        <v>0 to 10</v>
      </c>
      <c r="AM3199" s="6">
        <v>778</v>
      </c>
      <c r="AN3199" s="6" t="s">
        <v>1339</v>
      </c>
    </row>
    <row r="3200" spans="1:40" x14ac:dyDescent="0.25">
      <c r="A3200">
        <v>3198</v>
      </c>
      <c r="B3200">
        <v>643</v>
      </c>
      <c r="C3200">
        <v>1189</v>
      </c>
      <c r="D3200">
        <v>99</v>
      </c>
      <c r="E3200">
        <v>3</v>
      </c>
      <c r="F3200">
        <v>297</v>
      </c>
      <c r="G3200">
        <v>1</v>
      </c>
      <c r="H3200" t="str">
        <f>VLOOKUP($C3200,'Raw-products'!$A$2:$H$1261,MATCH(H$1,'Raw-products'!$A$1:$H$1,0))</f>
        <v>Trousers</v>
      </c>
      <c r="I3200" t="str">
        <f>VLOOKUP($C3200,'Raw-products'!$A$2:$H$1261,MATCH(I$1,'Raw-products'!$A$1:$H$1,0))</f>
        <v>High-Waisted</v>
      </c>
      <c r="J3200" t="str">
        <f>VLOOKUP($C3200,'Raw-products'!$A$2:$H$1261,MATCH(J$1,'Raw-products'!$A$1:$H$1,0))</f>
        <v>XL</v>
      </c>
      <c r="K3200" t="str">
        <f>VLOOKUP($C3200,'Raw-products'!$A$2:$H$1261,MATCH(K$1,'Raw-products'!$A$1:$H$1,0))</f>
        <v>violet</v>
      </c>
      <c r="L3200">
        <f>VLOOKUP($C3200,'Raw-products'!$A$2:$H$1261,MATCH(L$1,'Raw-products'!$A$1:$H$1,0))</f>
        <v>98</v>
      </c>
      <c r="M3200">
        <f>VLOOKUP($C3200,'Raw-products'!$A$2:$H$1261,MATCH(M$1,'Raw-products'!$A$1:$H$1,0))</f>
        <v>74</v>
      </c>
      <c r="N3200" s="5">
        <f t="shared" si="98"/>
        <v>7252</v>
      </c>
      <c r="O3200" cm="1">
        <f t="array" ref="O3200:R3200">_xlfn.XLOOKUP($B3200,'Raw -orders'!$A:$A,'Raw -orders'!$B:$E)</f>
        <v>778</v>
      </c>
      <c r="P3200">
        <v>50321</v>
      </c>
      <c r="Q3200" s="1">
        <v>44334</v>
      </c>
      <c r="R3200" s="1">
        <v>44340</v>
      </c>
      <c r="S3200" t="str" cm="1">
        <f t="array" ref="S3200:Z3200">_xlfn.XLOOKUP($O3200,'Raw - customers'!$A:$A,'Raw - customers'!$B:$I)</f>
        <v>Chastity Daniaud</v>
      </c>
      <c r="T3200" t="str">
        <v>Genderfluid</v>
      </c>
      <c r="U3200">
        <v>20</v>
      </c>
      <c r="V3200" t="str">
        <v>33 Hamish ParkwayApt. 423</v>
      </c>
      <c r="W3200">
        <v>2902</v>
      </c>
      <c r="X3200" t="str">
        <v>Blakemouth</v>
      </c>
      <c r="Y3200" t="str">
        <v>Northern Territory</v>
      </c>
      <c r="Z3200" t="str">
        <v>Australia</v>
      </c>
      <c r="AA3200">
        <v>5</v>
      </c>
      <c r="AB3200" s="3" t="str">
        <f t="shared" si="99"/>
        <v>0 to 10</v>
      </c>
      <c r="AM3200" s="6">
        <v>778</v>
      </c>
      <c r="AN3200" s="6" t="s">
        <v>1339</v>
      </c>
    </row>
    <row r="3201" spans="1:40" x14ac:dyDescent="0.25">
      <c r="A3201">
        <v>3199</v>
      </c>
      <c r="B3201">
        <v>644</v>
      </c>
      <c r="C3201">
        <v>454</v>
      </c>
      <c r="D3201">
        <v>107</v>
      </c>
      <c r="E3201">
        <v>2</v>
      </c>
      <c r="F3201">
        <v>214</v>
      </c>
      <c r="G3201">
        <v>1</v>
      </c>
      <c r="H3201" t="str">
        <f>VLOOKUP($C3201,'Raw-products'!$A$2:$H$1261,MATCH(H$1,'Raw-products'!$A$1:$H$1,0))</f>
        <v>Jacket</v>
      </c>
      <c r="I3201" t="str">
        <f>VLOOKUP($C3201,'Raw-products'!$A$2:$H$1261,MATCH(I$1,'Raw-products'!$A$1:$H$1,0))</f>
        <v>Denim</v>
      </c>
      <c r="J3201" t="str">
        <f>VLOOKUP($C3201,'Raw-products'!$A$2:$H$1261,MATCH(J$1,'Raw-products'!$A$1:$H$1,0))</f>
        <v>XL</v>
      </c>
      <c r="K3201" t="str">
        <f>VLOOKUP($C3201,'Raw-products'!$A$2:$H$1261,MATCH(K$1,'Raw-products'!$A$1:$H$1,0))</f>
        <v>violet</v>
      </c>
      <c r="L3201">
        <f>VLOOKUP($C3201,'Raw-products'!$A$2:$H$1261,MATCH(L$1,'Raw-products'!$A$1:$H$1,0))</f>
        <v>92</v>
      </c>
      <c r="M3201">
        <f>VLOOKUP($C3201,'Raw-products'!$A$2:$H$1261,MATCH(M$1,'Raw-products'!$A$1:$H$1,0))</f>
        <v>63</v>
      </c>
      <c r="N3201" s="5">
        <f t="shared" si="98"/>
        <v>5796</v>
      </c>
      <c r="O3201" cm="1">
        <f t="array" ref="O3201:R3201">_xlfn.XLOOKUP($B3201,'Raw -orders'!$A:$A,'Raw -orders'!$B:$E)</f>
        <v>207</v>
      </c>
      <c r="P3201">
        <v>52925</v>
      </c>
      <c r="Q3201" s="1">
        <v>44268</v>
      </c>
      <c r="R3201" s="1">
        <v>44277</v>
      </c>
      <c r="S3201" t="str" cm="1">
        <f t="array" ref="S3201:Z3201">_xlfn.XLOOKUP($O3201,'Raw - customers'!$A:$A,'Raw - customers'!$B:$I)</f>
        <v>Brade Caught</v>
      </c>
      <c r="T3201" t="str">
        <v>Genderqueer</v>
      </c>
      <c r="U3201">
        <v>56</v>
      </c>
      <c r="V3201" t="str">
        <v>38 Baumbach Estate DrApt. 545</v>
      </c>
      <c r="W3201">
        <v>7847</v>
      </c>
      <c r="X3201" t="str">
        <v>Elijahburgh</v>
      </c>
      <c r="Y3201" t="str">
        <v>Queensland</v>
      </c>
      <c r="Z3201" t="str">
        <v>Australia</v>
      </c>
      <c r="AA3201">
        <v>3</v>
      </c>
      <c r="AB3201" s="3" t="str">
        <f t="shared" si="99"/>
        <v>0 to 10</v>
      </c>
      <c r="AM3201" s="6">
        <v>207</v>
      </c>
      <c r="AN3201" s="6" t="s">
        <v>1355</v>
      </c>
    </row>
    <row r="3202" spans="1:40" x14ac:dyDescent="0.25">
      <c r="A3202">
        <v>3200</v>
      </c>
      <c r="B3202">
        <v>644</v>
      </c>
      <c r="C3202">
        <v>167</v>
      </c>
      <c r="D3202">
        <v>91</v>
      </c>
      <c r="E3202">
        <v>3</v>
      </c>
      <c r="F3202">
        <v>273</v>
      </c>
      <c r="G3202">
        <v>1</v>
      </c>
      <c r="H3202" t="str">
        <f>VLOOKUP($C3202,'Raw-products'!$A$2:$H$1261,MATCH(H$1,'Raw-products'!$A$1:$H$1,0))</f>
        <v>Shirt</v>
      </c>
      <c r="I3202" t="str">
        <f>VLOOKUP($C3202,'Raw-products'!$A$2:$H$1261,MATCH(I$1,'Raw-products'!$A$1:$H$1,0))</f>
        <v>Linen</v>
      </c>
      <c r="J3202" t="str">
        <f>VLOOKUP($C3202,'Raw-products'!$A$2:$H$1261,MATCH(J$1,'Raw-products'!$A$1:$H$1,0))</f>
        <v>M</v>
      </c>
      <c r="K3202" t="str">
        <f>VLOOKUP($C3202,'Raw-products'!$A$2:$H$1261,MATCH(K$1,'Raw-products'!$A$1:$H$1,0))</f>
        <v>indigo</v>
      </c>
      <c r="L3202">
        <f>VLOOKUP($C3202,'Raw-products'!$A$2:$H$1261,MATCH(L$1,'Raw-products'!$A$1:$H$1,0))</f>
        <v>116</v>
      </c>
      <c r="M3202">
        <f>VLOOKUP($C3202,'Raw-products'!$A$2:$H$1261,MATCH(M$1,'Raw-products'!$A$1:$H$1,0))</f>
        <v>72</v>
      </c>
      <c r="N3202" s="5">
        <f t="shared" si="98"/>
        <v>8352</v>
      </c>
      <c r="O3202" cm="1">
        <f t="array" ref="O3202:R3202">_xlfn.XLOOKUP($B3202,'Raw -orders'!$A:$A,'Raw -orders'!$B:$E)</f>
        <v>207</v>
      </c>
      <c r="P3202">
        <v>52925</v>
      </c>
      <c r="Q3202" s="1">
        <v>44268</v>
      </c>
      <c r="R3202" s="1">
        <v>44277</v>
      </c>
      <c r="S3202" t="str" cm="1">
        <f t="array" ref="S3202:Z3202">_xlfn.XLOOKUP($O3202,'Raw - customers'!$A:$A,'Raw - customers'!$B:$I)</f>
        <v>Brade Caught</v>
      </c>
      <c r="T3202" t="str">
        <v>Genderqueer</v>
      </c>
      <c r="U3202">
        <v>56</v>
      </c>
      <c r="V3202" t="str">
        <v>38 Baumbach Estate DrApt. 545</v>
      </c>
      <c r="W3202">
        <v>7847</v>
      </c>
      <c r="X3202" t="str">
        <v>Elijahburgh</v>
      </c>
      <c r="Y3202" t="str">
        <v>Queensland</v>
      </c>
      <c r="Z3202" t="str">
        <v>Australia</v>
      </c>
      <c r="AA3202">
        <v>3</v>
      </c>
      <c r="AB3202" s="3" t="str">
        <f t="shared" si="99"/>
        <v>0 to 10</v>
      </c>
      <c r="AM3202" s="6">
        <v>207</v>
      </c>
      <c r="AN3202" s="6" t="s">
        <v>1355</v>
      </c>
    </row>
    <row r="3203" spans="1:40" x14ac:dyDescent="0.25">
      <c r="A3203">
        <v>3201</v>
      </c>
      <c r="B3203">
        <v>644</v>
      </c>
      <c r="C3203">
        <v>1</v>
      </c>
      <c r="D3203">
        <v>96</v>
      </c>
      <c r="E3203">
        <v>2</v>
      </c>
      <c r="F3203">
        <v>192</v>
      </c>
      <c r="G3203">
        <v>1</v>
      </c>
      <c r="H3203" t="str">
        <f>VLOOKUP($C3203,'Raw-products'!$A$2:$H$1261,MATCH(H$1,'Raw-products'!$A$1:$H$1,0))</f>
        <v>Shirt</v>
      </c>
      <c r="I3203" t="str">
        <f>VLOOKUP($C3203,'Raw-products'!$A$2:$H$1261,MATCH(I$1,'Raw-products'!$A$1:$H$1,0))</f>
        <v>Oxford Cloth</v>
      </c>
      <c r="J3203" t="str">
        <f>VLOOKUP($C3203,'Raw-products'!$A$2:$H$1261,MATCH(J$1,'Raw-products'!$A$1:$H$1,0))</f>
        <v>S</v>
      </c>
      <c r="K3203" t="str">
        <f>VLOOKUP($C3203,'Raw-products'!$A$2:$H$1261,MATCH(K$1,'Raw-products'!$A$1:$H$1,0))</f>
        <v>red</v>
      </c>
      <c r="L3203">
        <f>VLOOKUP($C3203,'Raw-products'!$A$2:$H$1261,MATCH(L$1,'Raw-products'!$A$1:$H$1,0))</f>
        <v>114</v>
      </c>
      <c r="M3203">
        <f>VLOOKUP($C3203,'Raw-products'!$A$2:$H$1261,MATCH(M$1,'Raw-products'!$A$1:$H$1,0))</f>
        <v>53</v>
      </c>
      <c r="N3203" s="5">
        <f t="shared" ref="N3203:N3266" si="100">$L3203*$M3203</f>
        <v>6042</v>
      </c>
      <c r="O3203" cm="1">
        <f t="array" ref="O3203:R3203">_xlfn.XLOOKUP($B3203,'Raw -orders'!$A:$A,'Raw -orders'!$B:$E)</f>
        <v>207</v>
      </c>
      <c r="P3203">
        <v>52925</v>
      </c>
      <c r="Q3203" s="1">
        <v>44268</v>
      </c>
      <c r="R3203" s="1">
        <v>44277</v>
      </c>
      <c r="S3203" t="str" cm="1">
        <f t="array" ref="S3203:Z3203">_xlfn.XLOOKUP($O3203,'Raw - customers'!$A:$A,'Raw - customers'!$B:$I)</f>
        <v>Brade Caught</v>
      </c>
      <c r="T3203" t="str">
        <v>Genderqueer</v>
      </c>
      <c r="U3203">
        <v>56</v>
      </c>
      <c r="V3203" t="str">
        <v>38 Baumbach Estate DrApt. 545</v>
      </c>
      <c r="W3203">
        <v>7847</v>
      </c>
      <c r="X3203" t="str">
        <v>Elijahburgh</v>
      </c>
      <c r="Y3203" t="str">
        <v>Queensland</v>
      </c>
      <c r="Z3203" t="str">
        <v>Australia</v>
      </c>
      <c r="AA3203">
        <v>3</v>
      </c>
      <c r="AB3203" s="3" t="str">
        <f t="shared" ref="AB3203:AB3266" si="101">IF(AND(DATEDIF($Q3203,$R3203,"D")&gt;0,DATEDIF($Q3203,$R3203,"D")&lt;=10),"0 to 10",IF(AND(DATEDIF($Q3203,$R3203,"D")&gt;10,DATEDIF($Q3203,$R3203,"D")&lt;=20),"10 to 20",IF(AND(DATEDIF($Q3203,$R3203,"D")&gt;20,DATEDIF($Q3203,$R3203,"D")&lt;=30),"20 to 30")))</f>
        <v>0 to 10</v>
      </c>
      <c r="AM3203" s="6">
        <v>207</v>
      </c>
      <c r="AN3203" s="6" t="s">
        <v>1355</v>
      </c>
    </row>
    <row r="3204" spans="1:40" x14ac:dyDescent="0.25">
      <c r="A3204">
        <v>3202</v>
      </c>
      <c r="B3204">
        <v>644</v>
      </c>
      <c r="C3204">
        <v>957</v>
      </c>
      <c r="D3204">
        <v>97</v>
      </c>
      <c r="E3204">
        <v>3</v>
      </c>
      <c r="F3204">
        <v>291</v>
      </c>
      <c r="G3204">
        <v>1</v>
      </c>
      <c r="H3204" t="str">
        <f>VLOOKUP($C3204,'Raw-products'!$A$2:$H$1261,MATCH(H$1,'Raw-products'!$A$1:$H$1,0))</f>
        <v>Trousers</v>
      </c>
      <c r="I3204" t="str">
        <f>VLOOKUP($C3204,'Raw-products'!$A$2:$H$1261,MATCH(I$1,'Raw-products'!$A$1:$H$1,0))</f>
        <v>Slim-Fit</v>
      </c>
      <c r="J3204" t="str">
        <f>VLOOKUP($C3204,'Raw-products'!$A$2:$H$1261,MATCH(J$1,'Raw-products'!$A$1:$H$1,0))</f>
        <v>M</v>
      </c>
      <c r="K3204" t="str">
        <f>VLOOKUP($C3204,'Raw-products'!$A$2:$H$1261,MATCH(K$1,'Raw-products'!$A$1:$H$1,0))</f>
        <v>yellow</v>
      </c>
      <c r="L3204">
        <f>VLOOKUP($C3204,'Raw-products'!$A$2:$H$1261,MATCH(L$1,'Raw-products'!$A$1:$H$1,0))</f>
        <v>119</v>
      </c>
      <c r="M3204">
        <f>VLOOKUP($C3204,'Raw-products'!$A$2:$H$1261,MATCH(M$1,'Raw-products'!$A$1:$H$1,0))</f>
        <v>55</v>
      </c>
      <c r="N3204" s="5">
        <f t="shared" si="100"/>
        <v>6545</v>
      </c>
      <c r="O3204" cm="1">
        <f t="array" ref="O3204:R3204">_xlfn.XLOOKUP($B3204,'Raw -orders'!$A:$A,'Raw -orders'!$B:$E)</f>
        <v>207</v>
      </c>
      <c r="P3204">
        <v>52925</v>
      </c>
      <c r="Q3204" s="1">
        <v>44268</v>
      </c>
      <c r="R3204" s="1">
        <v>44277</v>
      </c>
      <c r="S3204" t="str" cm="1">
        <f t="array" ref="S3204:Z3204">_xlfn.XLOOKUP($O3204,'Raw - customers'!$A:$A,'Raw - customers'!$B:$I)</f>
        <v>Brade Caught</v>
      </c>
      <c r="T3204" t="str">
        <v>Genderqueer</v>
      </c>
      <c r="U3204">
        <v>56</v>
      </c>
      <c r="V3204" t="str">
        <v>38 Baumbach Estate DrApt. 545</v>
      </c>
      <c r="W3204">
        <v>7847</v>
      </c>
      <c r="X3204" t="str">
        <v>Elijahburgh</v>
      </c>
      <c r="Y3204" t="str">
        <v>Queensland</v>
      </c>
      <c r="Z3204" t="str">
        <v>Australia</v>
      </c>
      <c r="AA3204">
        <v>3</v>
      </c>
      <c r="AB3204" s="3" t="str">
        <f t="shared" si="101"/>
        <v>0 to 10</v>
      </c>
      <c r="AM3204" s="6">
        <v>207</v>
      </c>
      <c r="AN3204" s="6" t="s">
        <v>1355</v>
      </c>
    </row>
    <row r="3205" spans="1:40" x14ac:dyDescent="0.25">
      <c r="A3205">
        <v>3203</v>
      </c>
      <c r="B3205">
        <v>645</v>
      </c>
      <c r="C3205">
        <v>444</v>
      </c>
      <c r="D3205">
        <v>107</v>
      </c>
      <c r="E3205">
        <v>2</v>
      </c>
      <c r="F3205">
        <v>214</v>
      </c>
      <c r="G3205">
        <v>1</v>
      </c>
      <c r="H3205" t="str">
        <f>VLOOKUP($C3205,'Raw-products'!$A$2:$H$1261,MATCH(H$1,'Raw-products'!$A$1:$H$1,0))</f>
        <v>Jacket</v>
      </c>
      <c r="I3205" t="str">
        <f>VLOOKUP($C3205,'Raw-products'!$A$2:$H$1261,MATCH(I$1,'Raw-products'!$A$1:$H$1,0))</f>
        <v>Denim</v>
      </c>
      <c r="J3205" t="str">
        <f>VLOOKUP($C3205,'Raw-products'!$A$2:$H$1261,MATCH(J$1,'Raw-products'!$A$1:$H$1,0))</f>
        <v>XL</v>
      </c>
      <c r="K3205" t="str">
        <f>VLOOKUP($C3205,'Raw-products'!$A$2:$H$1261,MATCH(K$1,'Raw-products'!$A$1:$H$1,0))</f>
        <v>blue</v>
      </c>
      <c r="L3205">
        <f>VLOOKUP($C3205,'Raw-products'!$A$2:$H$1261,MATCH(L$1,'Raw-products'!$A$1:$H$1,0))</f>
        <v>92</v>
      </c>
      <c r="M3205">
        <f>VLOOKUP($C3205,'Raw-products'!$A$2:$H$1261,MATCH(M$1,'Raw-products'!$A$1:$H$1,0))</f>
        <v>80</v>
      </c>
      <c r="N3205" s="5">
        <f t="shared" si="100"/>
        <v>7360</v>
      </c>
      <c r="O3205" cm="1">
        <f t="array" ref="O3205:R3205">_xlfn.XLOOKUP($B3205,'Raw -orders'!$A:$A,'Raw -orders'!$B:$E)</f>
        <v>794</v>
      </c>
      <c r="P3205">
        <v>46397</v>
      </c>
      <c r="Q3205" s="1">
        <v>44427</v>
      </c>
      <c r="R3205" s="1">
        <v>44452</v>
      </c>
      <c r="S3205" t="str" cm="1">
        <f t="array" ref="S3205:Z3205">_xlfn.XLOOKUP($O3205,'Raw - customers'!$A:$A,'Raw - customers'!$B:$I)</f>
        <v>Elizabet Pippin</v>
      </c>
      <c r="T3205" t="str">
        <v>Non-binary</v>
      </c>
      <c r="U3205">
        <v>72</v>
      </c>
      <c r="V3205" t="str">
        <v>14 Clark PlazaSuite 716</v>
      </c>
      <c r="W3205">
        <v>9751</v>
      </c>
      <c r="X3205" t="str">
        <v>Port Anna</v>
      </c>
      <c r="Y3205" t="str">
        <v>South Australia</v>
      </c>
      <c r="Z3205" t="str">
        <v>Australia</v>
      </c>
      <c r="AA3205">
        <v>8</v>
      </c>
      <c r="AB3205" s="3" t="str">
        <f t="shared" si="101"/>
        <v>20 to 30</v>
      </c>
      <c r="AM3205" s="6">
        <v>794</v>
      </c>
      <c r="AN3205" s="6" t="s">
        <v>1345</v>
      </c>
    </row>
    <row r="3206" spans="1:40" x14ac:dyDescent="0.25">
      <c r="A3206">
        <v>3204</v>
      </c>
      <c r="B3206">
        <v>645</v>
      </c>
      <c r="C3206">
        <v>586</v>
      </c>
      <c r="D3206">
        <v>100</v>
      </c>
      <c r="E3206">
        <v>2</v>
      </c>
      <c r="F3206">
        <v>200</v>
      </c>
      <c r="G3206">
        <v>1</v>
      </c>
      <c r="H3206" t="str">
        <f>VLOOKUP($C3206,'Raw-products'!$A$2:$H$1261,MATCH(H$1,'Raw-products'!$A$1:$H$1,0))</f>
        <v>Jacket</v>
      </c>
      <c r="I3206" t="str">
        <f>VLOOKUP($C3206,'Raw-products'!$A$2:$H$1261,MATCH(I$1,'Raw-products'!$A$1:$H$1,0))</f>
        <v>Bomber</v>
      </c>
      <c r="J3206" t="str">
        <f>VLOOKUP($C3206,'Raw-products'!$A$2:$H$1261,MATCH(J$1,'Raw-products'!$A$1:$H$1,0))</f>
        <v>S</v>
      </c>
      <c r="K3206" t="str">
        <f>VLOOKUP($C3206,'Raw-products'!$A$2:$H$1261,MATCH(K$1,'Raw-products'!$A$1:$H$1,0))</f>
        <v>indigo</v>
      </c>
      <c r="L3206">
        <f>VLOOKUP($C3206,'Raw-products'!$A$2:$H$1261,MATCH(L$1,'Raw-products'!$A$1:$H$1,0))</f>
        <v>90</v>
      </c>
      <c r="M3206">
        <f>VLOOKUP($C3206,'Raw-products'!$A$2:$H$1261,MATCH(M$1,'Raw-products'!$A$1:$H$1,0))</f>
        <v>41</v>
      </c>
      <c r="N3206" s="5">
        <f t="shared" si="100"/>
        <v>3690</v>
      </c>
      <c r="O3206" cm="1">
        <f t="array" ref="O3206:R3206">_xlfn.XLOOKUP($B3206,'Raw -orders'!$A:$A,'Raw -orders'!$B:$E)</f>
        <v>794</v>
      </c>
      <c r="P3206">
        <v>46397</v>
      </c>
      <c r="Q3206" s="1">
        <v>44427</v>
      </c>
      <c r="R3206" s="1">
        <v>44452</v>
      </c>
      <c r="S3206" t="str" cm="1">
        <f t="array" ref="S3206:Z3206">_xlfn.XLOOKUP($O3206,'Raw - customers'!$A:$A,'Raw - customers'!$B:$I)</f>
        <v>Elizabet Pippin</v>
      </c>
      <c r="T3206" t="str">
        <v>Non-binary</v>
      </c>
      <c r="U3206">
        <v>72</v>
      </c>
      <c r="V3206" t="str">
        <v>14 Clark PlazaSuite 716</v>
      </c>
      <c r="W3206">
        <v>9751</v>
      </c>
      <c r="X3206" t="str">
        <v>Port Anna</v>
      </c>
      <c r="Y3206" t="str">
        <v>South Australia</v>
      </c>
      <c r="Z3206" t="str">
        <v>Australia</v>
      </c>
      <c r="AA3206">
        <v>8</v>
      </c>
      <c r="AB3206" s="3" t="str">
        <f t="shared" si="101"/>
        <v>20 to 30</v>
      </c>
      <c r="AM3206" s="6">
        <v>794</v>
      </c>
      <c r="AN3206" s="6" t="s">
        <v>1345</v>
      </c>
    </row>
    <row r="3207" spans="1:40" x14ac:dyDescent="0.25">
      <c r="A3207">
        <v>3205</v>
      </c>
      <c r="B3207">
        <v>645</v>
      </c>
      <c r="C3207">
        <v>580</v>
      </c>
      <c r="D3207">
        <v>100</v>
      </c>
      <c r="E3207">
        <v>3</v>
      </c>
      <c r="F3207">
        <v>300</v>
      </c>
      <c r="G3207">
        <v>1</v>
      </c>
      <c r="H3207" t="str">
        <f>VLOOKUP($C3207,'Raw-products'!$A$2:$H$1261,MATCH(H$1,'Raw-products'!$A$1:$H$1,0))</f>
        <v>Jacket</v>
      </c>
      <c r="I3207" t="str">
        <f>VLOOKUP($C3207,'Raw-products'!$A$2:$H$1261,MATCH(I$1,'Raw-products'!$A$1:$H$1,0))</f>
        <v>Bomber</v>
      </c>
      <c r="J3207" t="str">
        <f>VLOOKUP($C3207,'Raw-products'!$A$2:$H$1261,MATCH(J$1,'Raw-products'!$A$1:$H$1,0))</f>
        <v>XS</v>
      </c>
      <c r="K3207" t="str">
        <f>VLOOKUP($C3207,'Raw-products'!$A$2:$H$1261,MATCH(K$1,'Raw-products'!$A$1:$H$1,0))</f>
        <v>blue</v>
      </c>
      <c r="L3207">
        <f>VLOOKUP($C3207,'Raw-products'!$A$2:$H$1261,MATCH(L$1,'Raw-products'!$A$1:$H$1,0))</f>
        <v>90</v>
      </c>
      <c r="M3207">
        <f>VLOOKUP($C3207,'Raw-products'!$A$2:$H$1261,MATCH(M$1,'Raw-products'!$A$1:$H$1,0))</f>
        <v>44</v>
      </c>
      <c r="N3207" s="5">
        <f t="shared" si="100"/>
        <v>3960</v>
      </c>
      <c r="O3207" cm="1">
        <f t="array" ref="O3207:R3207">_xlfn.XLOOKUP($B3207,'Raw -orders'!$A:$A,'Raw -orders'!$B:$E)</f>
        <v>794</v>
      </c>
      <c r="P3207">
        <v>46397</v>
      </c>
      <c r="Q3207" s="1">
        <v>44427</v>
      </c>
      <c r="R3207" s="1">
        <v>44452</v>
      </c>
      <c r="S3207" t="str" cm="1">
        <f t="array" ref="S3207:Z3207">_xlfn.XLOOKUP($O3207,'Raw - customers'!$A:$A,'Raw - customers'!$B:$I)</f>
        <v>Elizabet Pippin</v>
      </c>
      <c r="T3207" t="str">
        <v>Non-binary</v>
      </c>
      <c r="U3207">
        <v>72</v>
      </c>
      <c r="V3207" t="str">
        <v>14 Clark PlazaSuite 716</v>
      </c>
      <c r="W3207">
        <v>9751</v>
      </c>
      <c r="X3207" t="str">
        <v>Port Anna</v>
      </c>
      <c r="Y3207" t="str">
        <v>South Australia</v>
      </c>
      <c r="Z3207" t="str">
        <v>Australia</v>
      </c>
      <c r="AA3207">
        <v>8</v>
      </c>
      <c r="AB3207" s="3" t="str">
        <f t="shared" si="101"/>
        <v>20 to 30</v>
      </c>
      <c r="AM3207" s="6">
        <v>794</v>
      </c>
      <c r="AN3207" s="6" t="s">
        <v>1345</v>
      </c>
    </row>
    <row r="3208" spans="1:40" x14ac:dyDescent="0.25">
      <c r="A3208">
        <v>3206</v>
      </c>
      <c r="B3208">
        <v>645</v>
      </c>
      <c r="C3208">
        <v>455</v>
      </c>
      <c r="D3208">
        <v>118</v>
      </c>
      <c r="E3208">
        <v>2</v>
      </c>
      <c r="F3208">
        <v>236</v>
      </c>
      <c r="G3208">
        <v>1</v>
      </c>
      <c r="H3208" t="str">
        <f>VLOOKUP($C3208,'Raw-products'!$A$2:$H$1261,MATCH(H$1,'Raw-products'!$A$1:$H$1,0))</f>
        <v>Jacket</v>
      </c>
      <c r="I3208" t="str">
        <f>VLOOKUP($C3208,'Raw-products'!$A$2:$H$1261,MATCH(I$1,'Raw-products'!$A$1:$H$1,0))</f>
        <v>Puffer</v>
      </c>
      <c r="J3208" t="str">
        <f>VLOOKUP($C3208,'Raw-products'!$A$2:$H$1261,MATCH(J$1,'Raw-products'!$A$1:$H$1,0))</f>
        <v>XS</v>
      </c>
      <c r="K3208" t="str">
        <f>VLOOKUP($C3208,'Raw-products'!$A$2:$H$1261,MATCH(K$1,'Raw-products'!$A$1:$H$1,0))</f>
        <v>red</v>
      </c>
      <c r="L3208">
        <f>VLOOKUP($C3208,'Raw-products'!$A$2:$H$1261,MATCH(L$1,'Raw-products'!$A$1:$H$1,0))</f>
        <v>110</v>
      </c>
      <c r="M3208">
        <f>VLOOKUP($C3208,'Raw-products'!$A$2:$H$1261,MATCH(M$1,'Raw-products'!$A$1:$H$1,0))</f>
        <v>67</v>
      </c>
      <c r="N3208" s="5">
        <f t="shared" si="100"/>
        <v>7370</v>
      </c>
      <c r="O3208" cm="1">
        <f t="array" ref="O3208:R3208">_xlfn.XLOOKUP($B3208,'Raw -orders'!$A:$A,'Raw -orders'!$B:$E)</f>
        <v>794</v>
      </c>
      <c r="P3208">
        <v>46397</v>
      </c>
      <c r="Q3208" s="1">
        <v>44427</v>
      </c>
      <c r="R3208" s="1">
        <v>44452</v>
      </c>
      <c r="S3208" t="str" cm="1">
        <f t="array" ref="S3208:Z3208">_xlfn.XLOOKUP($O3208,'Raw - customers'!$A:$A,'Raw - customers'!$B:$I)</f>
        <v>Elizabet Pippin</v>
      </c>
      <c r="T3208" t="str">
        <v>Non-binary</v>
      </c>
      <c r="U3208">
        <v>72</v>
      </c>
      <c r="V3208" t="str">
        <v>14 Clark PlazaSuite 716</v>
      </c>
      <c r="W3208">
        <v>9751</v>
      </c>
      <c r="X3208" t="str">
        <v>Port Anna</v>
      </c>
      <c r="Y3208" t="str">
        <v>South Australia</v>
      </c>
      <c r="Z3208" t="str">
        <v>Australia</v>
      </c>
      <c r="AA3208">
        <v>8</v>
      </c>
      <c r="AB3208" s="3" t="str">
        <f t="shared" si="101"/>
        <v>20 to 30</v>
      </c>
      <c r="AM3208" s="6">
        <v>794</v>
      </c>
      <c r="AN3208" s="6" t="s">
        <v>1345</v>
      </c>
    </row>
    <row r="3209" spans="1:40" x14ac:dyDescent="0.25">
      <c r="A3209">
        <v>3207</v>
      </c>
      <c r="B3209">
        <v>645</v>
      </c>
      <c r="C3209">
        <v>939</v>
      </c>
      <c r="D3209">
        <v>96</v>
      </c>
      <c r="E3209">
        <v>3</v>
      </c>
      <c r="F3209">
        <v>288</v>
      </c>
      <c r="G3209">
        <v>1</v>
      </c>
      <c r="H3209" t="str">
        <f>VLOOKUP($C3209,'Raw-products'!$A$2:$H$1261,MATCH(H$1,'Raw-products'!$A$1:$H$1,0))</f>
        <v>Trousers</v>
      </c>
      <c r="I3209" t="str">
        <f>VLOOKUP($C3209,'Raw-products'!$A$2:$H$1261,MATCH(I$1,'Raw-products'!$A$1:$H$1,0))</f>
        <v>Drawstring</v>
      </c>
      <c r="J3209" t="str">
        <f>VLOOKUP($C3209,'Raw-products'!$A$2:$H$1261,MATCH(J$1,'Raw-products'!$A$1:$H$1,0))</f>
        <v>XL</v>
      </c>
      <c r="K3209" t="str">
        <f>VLOOKUP($C3209,'Raw-products'!$A$2:$H$1261,MATCH(K$1,'Raw-products'!$A$1:$H$1,0))</f>
        <v>indigo</v>
      </c>
      <c r="L3209">
        <f>VLOOKUP($C3209,'Raw-products'!$A$2:$H$1261,MATCH(L$1,'Raw-products'!$A$1:$H$1,0))</f>
        <v>104</v>
      </c>
      <c r="M3209">
        <f>VLOOKUP($C3209,'Raw-products'!$A$2:$H$1261,MATCH(M$1,'Raw-products'!$A$1:$H$1,0))</f>
        <v>41</v>
      </c>
      <c r="N3209" s="5">
        <f t="shared" si="100"/>
        <v>4264</v>
      </c>
      <c r="O3209" cm="1">
        <f t="array" ref="O3209:R3209">_xlfn.XLOOKUP($B3209,'Raw -orders'!$A:$A,'Raw -orders'!$B:$E)</f>
        <v>794</v>
      </c>
      <c r="P3209">
        <v>46397</v>
      </c>
      <c r="Q3209" s="1">
        <v>44427</v>
      </c>
      <c r="R3209" s="1">
        <v>44452</v>
      </c>
      <c r="S3209" t="str" cm="1">
        <f t="array" ref="S3209:Z3209">_xlfn.XLOOKUP($O3209,'Raw - customers'!$A:$A,'Raw - customers'!$B:$I)</f>
        <v>Elizabet Pippin</v>
      </c>
      <c r="T3209" t="str">
        <v>Non-binary</v>
      </c>
      <c r="U3209">
        <v>72</v>
      </c>
      <c r="V3209" t="str">
        <v>14 Clark PlazaSuite 716</v>
      </c>
      <c r="W3209">
        <v>9751</v>
      </c>
      <c r="X3209" t="str">
        <v>Port Anna</v>
      </c>
      <c r="Y3209" t="str">
        <v>South Australia</v>
      </c>
      <c r="Z3209" t="str">
        <v>Australia</v>
      </c>
      <c r="AA3209">
        <v>8</v>
      </c>
      <c r="AB3209" s="3" t="str">
        <f t="shared" si="101"/>
        <v>20 to 30</v>
      </c>
      <c r="AM3209" s="6">
        <v>794</v>
      </c>
      <c r="AN3209" s="6" t="s">
        <v>1345</v>
      </c>
    </row>
    <row r="3210" spans="1:40" x14ac:dyDescent="0.25">
      <c r="A3210">
        <v>3208</v>
      </c>
      <c r="B3210">
        <v>645</v>
      </c>
      <c r="C3210">
        <v>525</v>
      </c>
      <c r="D3210">
        <v>98</v>
      </c>
      <c r="E3210">
        <v>2</v>
      </c>
      <c r="F3210">
        <v>196</v>
      </c>
      <c r="G3210">
        <v>1</v>
      </c>
      <c r="H3210" t="str">
        <f>VLOOKUP($C3210,'Raw-products'!$A$2:$H$1261,MATCH(H$1,'Raw-products'!$A$1:$H$1,0))</f>
        <v>Jacket</v>
      </c>
      <c r="I3210" t="str">
        <f>VLOOKUP($C3210,'Raw-products'!$A$2:$H$1261,MATCH(I$1,'Raw-products'!$A$1:$H$1,0))</f>
        <v>Leather</v>
      </c>
      <c r="J3210" t="str">
        <f>VLOOKUP($C3210,'Raw-products'!$A$2:$H$1261,MATCH(J$1,'Raw-products'!$A$1:$H$1,0))</f>
        <v>XS</v>
      </c>
      <c r="K3210" t="str">
        <f>VLOOKUP($C3210,'Raw-products'!$A$2:$H$1261,MATCH(K$1,'Raw-products'!$A$1:$H$1,0))</f>
        <v>red</v>
      </c>
      <c r="L3210">
        <f>VLOOKUP($C3210,'Raw-products'!$A$2:$H$1261,MATCH(L$1,'Raw-products'!$A$1:$H$1,0))</f>
        <v>113</v>
      </c>
      <c r="M3210">
        <f>VLOOKUP($C3210,'Raw-products'!$A$2:$H$1261,MATCH(M$1,'Raw-products'!$A$1:$H$1,0))</f>
        <v>67</v>
      </c>
      <c r="N3210" s="5">
        <f t="shared" si="100"/>
        <v>7571</v>
      </c>
      <c r="O3210" cm="1">
        <f t="array" ref="O3210:R3210">_xlfn.XLOOKUP($B3210,'Raw -orders'!$A:$A,'Raw -orders'!$B:$E)</f>
        <v>794</v>
      </c>
      <c r="P3210">
        <v>46397</v>
      </c>
      <c r="Q3210" s="1">
        <v>44427</v>
      </c>
      <c r="R3210" s="1">
        <v>44452</v>
      </c>
      <c r="S3210" t="str" cm="1">
        <f t="array" ref="S3210:Z3210">_xlfn.XLOOKUP($O3210,'Raw - customers'!$A:$A,'Raw - customers'!$B:$I)</f>
        <v>Elizabet Pippin</v>
      </c>
      <c r="T3210" t="str">
        <v>Non-binary</v>
      </c>
      <c r="U3210">
        <v>72</v>
      </c>
      <c r="V3210" t="str">
        <v>14 Clark PlazaSuite 716</v>
      </c>
      <c r="W3210">
        <v>9751</v>
      </c>
      <c r="X3210" t="str">
        <v>Port Anna</v>
      </c>
      <c r="Y3210" t="str">
        <v>South Australia</v>
      </c>
      <c r="Z3210" t="str">
        <v>Australia</v>
      </c>
      <c r="AA3210">
        <v>8</v>
      </c>
      <c r="AB3210" s="3" t="str">
        <f t="shared" si="101"/>
        <v>20 to 30</v>
      </c>
      <c r="AM3210" s="6">
        <v>794</v>
      </c>
      <c r="AN3210" s="6" t="s">
        <v>1345</v>
      </c>
    </row>
    <row r="3211" spans="1:40" x14ac:dyDescent="0.25">
      <c r="A3211">
        <v>3209</v>
      </c>
      <c r="B3211">
        <v>645</v>
      </c>
      <c r="C3211">
        <v>470</v>
      </c>
      <c r="D3211">
        <v>118</v>
      </c>
      <c r="E3211">
        <v>2</v>
      </c>
      <c r="F3211">
        <v>236</v>
      </c>
      <c r="G3211">
        <v>1</v>
      </c>
      <c r="H3211" t="str">
        <f>VLOOKUP($C3211,'Raw-products'!$A$2:$H$1261,MATCH(H$1,'Raw-products'!$A$1:$H$1,0))</f>
        <v>Jacket</v>
      </c>
      <c r="I3211" t="str">
        <f>VLOOKUP($C3211,'Raw-products'!$A$2:$H$1261,MATCH(I$1,'Raw-products'!$A$1:$H$1,0))</f>
        <v>Puffer</v>
      </c>
      <c r="J3211" t="str">
        <f>VLOOKUP($C3211,'Raw-products'!$A$2:$H$1261,MATCH(J$1,'Raw-products'!$A$1:$H$1,0))</f>
        <v>XS</v>
      </c>
      <c r="K3211" t="str">
        <f>VLOOKUP($C3211,'Raw-products'!$A$2:$H$1261,MATCH(K$1,'Raw-products'!$A$1:$H$1,0))</f>
        <v>green</v>
      </c>
      <c r="L3211">
        <f>VLOOKUP($C3211,'Raw-products'!$A$2:$H$1261,MATCH(L$1,'Raw-products'!$A$1:$H$1,0))</f>
        <v>110</v>
      </c>
      <c r="M3211">
        <f>VLOOKUP($C3211,'Raw-products'!$A$2:$H$1261,MATCH(M$1,'Raw-products'!$A$1:$H$1,0))</f>
        <v>41</v>
      </c>
      <c r="N3211" s="5">
        <f t="shared" si="100"/>
        <v>4510</v>
      </c>
      <c r="O3211" cm="1">
        <f t="array" ref="O3211:R3211">_xlfn.XLOOKUP($B3211,'Raw -orders'!$A:$A,'Raw -orders'!$B:$E)</f>
        <v>794</v>
      </c>
      <c r="P3211">
        <v>46397</v>
      </c>
      <c r="Q3211" s="1">
        <v>44427</v>
      </c>
      <c r="R3211" s="1">
        <v>44452</v>
      </c>
      <c r="S3211" t="str" cm="1">
        <f t="array" ref="S3211:Z3211">_xlfn.XLOOKUP($O3211,'Raw - customers'!$A:$A,'Raw - customers'!$B:$I)</f>
        <v>Elizabet Pippin</v>
      </c>
      <c r="T3211" t="str">
        <v>Non-binary</v>
      </c>
      <c r="U3211">
        <v>72</v>
      </c>
      <c r="V3211" t="str">
        <v>14 Clark PlazaSuite 716</v>
      </c>
      <c r="W3211">
        <v>9751</v>
      </c>
      <c r="X3211" t="str">
        <v>Port Anna</v>
      </c>
      <c r="Y3211" t="str">
        <v>South Australia</v>
      </c>
      <c r="Z3211" t="str">
        <v>Australia</v>
      </c>
      <c r="AA3211">
        <v>8</v>
      </c>
      <c r="AB3211" s="3" t="str">
        <f t="shared" si="101"/>
        <v>20 to 30</v>
      </c>
      <c r="AM3211" s="6">
        <v>794</v>
      </c>
      <c r="AN3211" s="6" t="s">
        <v>1345</v>
      </c>
    </row>
    <row r="3212" spans="1:40" x14ac:dyDescent="0.25">
      <c r="A3212">
        <v>3210</v>
      </c>
      <c r="B3212">
        <v>646</v>
      </c>
      <c r="C3212">
        <v>367</v>
      </c>
      <c r="D3212">
        <v>94</v>
      </c>
      <c r="E3212">
        <v>3</v>
      </c>
      <c r="F3212">
        <v>282</v>
      </c>
      <c r="G3212">
        <v>1</v>
      </c>
      <c r="H3212" t="str">
        <f>VLOOKUP($C3212,'Raw-products'!$A$2:$H$1261,MATCH(H$1,'Raw-products'!$A$1:$H$1,0))</f>
        <v>Shirt</v>
      </c>
      <c r="I3212" t="str">
        <f>VLOOKUP($C3212,'Raw-products'!$A$2:$H$1261,MATCH(I$1,'Raw-products'!$A$1:$H$1,0))</f>
        <v>Henley</v>
      </c>
      <c r="J3212" t="str">
        <f>VLOOKUP($C3212,'Raw-products'!$A$2:$H$1261,MATCH(J$1,'Raw-products'!$A$1:$H$1,0))</f>
        <v>M</v>
      </c>
      <c r="K3212" t="str">
        <f>VLOOKUP($C3212,'Raw-products'!$A$2:$H$1261,MATCH(K$1,'Raw-products'!$A$1:$H$1,0))</f>
        <v>green</v>
      </c>
      <c r="L3212">
        <f>VLOOKUP($C3212,'Raw-products'!$A$2:$H$1261,MATCH(L$1,'Raw-products'!$A$1:$H$1,0))</f>
        <v>92</v>
      </c>
      <c r="M3212">
        <f>VLOOKUP($C3212,'Raw-products'!$A$2:$H$1261,MATCH(M$1,'Raw-products'!$A$1:$H$1,0))</f>
        <v>65</v>
      </c>
      <c r="N3212" s="5">
        <f t="shared" si="100"/>
        <v>5980</v>
      </c>
      <c r="O3212" cm="1">
        <f t="array" ref="O3212:R3212">_xlfn.XLOOKUP($B3212,'Raw -orders'!$A:$A,'Raw -orders'!$B:$E)</f>
        <v>369</v>
      </c>
      <c r="P3212">
        <v>16504</v>
      </c>
      <c r="Q3212" s="1">
        <v>44324</v>
      </c>
      <c r="R3212" s="1">
        <v>44344</v>
      </c>
      <c r="S3212" t="str" cm="1">
        <f t="array" ref="S3212:Z3212">_xlfn.XLOOKUP($O3212,'Raw - customers'!$A:$A,'Raw - customers'!$B:$I)</f>
        <v>Ephrem Hambers</v>
      </c>
      <c r="T3212" t="str">
        <v>Female</v>
      </c>
      <c r="U3212">
        <v>46</v>
      </c>
      <c r="V3212" t="str">
        <v>6502 Abbey ParadeSuite 954</v>
      </c>
      <c r="W3212">
        <v>5569</v>
      </c>
      <c r="X3212" t="str">
        <v>New Stellastad</v>
      </c>
      <c r="Y3212" t="str">
        <v>Australian Capital Territory</v>
      </c>
      <c r="Z3212" t="str">
        <v>Australia</v>
      </c>
      <c r="AA3212">
        <v>5</v>
      </c>
      <c r="AB3212" s="3" t="str">
        <f t="shared" si="101"/>
        <v>10 to 20</v>
      </c>
      <c r="AM3212" s="6">
        <v>369</v>
      </c>
      <c r="AN3212" s="6" t="s">
        <v>1350</v>
      </c>
    </row>
    <row r="3213" spans="1:40" x14ac:dyDescent="0.25">
      <c r="A3213">
        <v>3211</v>
      </c>
      <c r="B3213">
        <v>646</v>
      </c>
      <c r="C3213">
        <v>186</v>
      </c>
      <c r="D3213">
        <v>98</v>
      </c>
      <c r="E3213">
        <v>1</v>
      </c>
      <c r="F3213">
        <v>98</v>
      </c>
      <c r="G3213">
        <v>1</v>
      </c>
      <c r="H3213" t="str">
        <f>VLOOKUP($C3213,'Raw-products'!$A$2:$H$1261,MATCH(H$1,'Raw-products'!$A$1:$H$1,0))</f>
        <v>Shirt</v>
      </c>
      <c r="I3213" t="str">
        <f>VLOOKUP($C3213,'Raw-products'!$A$2:$H$1261,MATCH(I$1,'Raw-products'!$A$1:$H$1,0))</f>
        <v>Camp Collared</v>
      </c>
      <c r="J3213" t="str">
        <f>VLOOKUP($C3213,'Raw-products'!$A$2:$H$1261,MATCH(J$1,'Raw-products'!$A$1:$H$1,0))</f>
        <v>S</v>
      </c>
      <c r="K3213" t="str">
        <f>VLOOKUP($C3213,'Raw-products'!$A$2:$H$1261,MATCH(K$1,'Raw-products'!$A$1:$H$1,0))</f>
        <v>yellow</v>
      </c>
      <c r="L3213">
        <f>VLOOKUP($C3213,'Raw-products'!$A$2:$H$1261,MATCH(L$1,'Raw-products'!$A$1:$H$1,0))</f>
        <v>112</v>
      </c>
      <c r="M3213">
        <f>VLOOKUP($C3213,'Raw-products'!$A$2:$H$1261,MATCH(M$1,'Raw-products'!$A$1:$H$1,0))</f>
        <v>66</v>
      </c>
      <c r="N3213" s="5">
        <f t="shared" si="100"/>
        <v>7392</v>
      </c>
      <c r="O3213" cm="1">
        <f t="array" ref="O3213:R3213">_xlfn.XLOOKUP($B3213,'Raw -orders'!$A:$A,'Raw -orders'!$B:$E)</f>
        <v>369</v>
      </c>
      <c r="P3213">
        <v>16504</v>
      </c>
      <c r="Q3213" s="1">
        <v>44324</v>
      </c>
      <c r="R3213" s="1">
        <v>44344</v>
      </c>
      <c r="S3213" t="str" cm="1">
        <f t="array" ref="S3213:Z3213">_xlfn.XLOOKUP($O3213,'Raw - customers'!$A:$A,'Raw - customers'!$B:$I)</f>
        <v>Ephrem Hambers</v>
      </c>
      <c r="T3213" t="str">
        <v>Female</v>
      </c>
      <c r="U3213">
        <v>46</v>
      </c>
      <c r="V3213" t="str">
        <v>6502 Abbey ParadeSuite 954</v>
      </c>
      <c r="W3213">
        <v>5569</v>
      </c>
      <c r="X3213" t="str">
        <v>New Stellastad</v>
      </c>
      <c r="Y3213" t="str">
        <v>Australian Capital Territory</v>
      </c>
      <c r="Z3213" t="str">
        <v>Australia</v>
      </c>
      <c r="AA3213">
        <v>5</v>
      </c>
      <c r="AB3213" s="3" t="str">
        <f t="shared" si="101"/>
        <v>10 to 20</v>
      </c>
      <c r="AM3213" s="6">
        <v>369</v>
      </c>
      <c r="AN3213" s="6" t="s">
        <v>1350</v>
      </c>
    </row>
    <row r="3214" spans="1:40" x14ac:dyDescent="0.25">
      <c r="A3214">
        <v>3212</v>
      </c>
      <c r="B3214">
        <v>646</v>
      </c>
      <c r="C3214">
        <v>411</v>
      </c>
      <c r="D3214">
        <v>119</v>
      </c>
      <c r="E3214">
        <v>3</v>
      </c>
      <c r="F3214">
        <v>357</v>
      </c>
      <c r="G3214">
        <v>1</v>
      </c>
      <c r="H3214" t="str">
        <f>VLOOKUP($C3214,'Raw-products'!$A$2:$H$1261,MATCH(H$1,'Raw-products'!$A$1:$H$1,0))</f>
        <v>Shirt</v>
      </c>
      <c r="I3214" t="str">
        <f>VLOOKUP($C3214,'Raw-products'!$A$2:$H$1261,MATCH(I$1,'Raw-products'!$A$1:$H$1,0))</f>
        <v>Casual Slim Fit</v>
      </c>
      <c r="J3214" t="str">
        <f>VLOOKUP($C3214,'Raw-products'!$A$2:$H$1261,MATCH(J$1,'Raw-products'!$A$1:$H$1,0))</f>
        <v>S</v>
      </c>
      <c r="K3214" t="str">
        <f>VLOOKUP($C3214,'Raw-products'!$A$2:$H$1261,MATCH(K$1,'Raw-products'!$A$1:$H$1,0))</f>
        <v>indigo</v>
      </c>
      <c r="L3214">
        <f>VLOOKUP($C3214,'Raw-products'!$A$2:$H$1261,MATCH(L$1,'Raw-products'!$A$1:$H$1,0))</f>
        <v>113</v>
      </c>
      <c r="M3214">
        <f>VLOOKUP($C3214,'Raw-products'!$A$2:$H$1261,MATCH(M$1,'Raw-products'!$A$1:$H$1,0))</f>
        <v>65</v>
      </c>
      <c r="N3214" s="5">
        <f t="shared" si="100"/>
        <v>7345</v>
      </c>
      <c r="O3214" cm="1">
        <f t="array" ref="O3214:R3214">_xlfn.XLOOKUP($B3214,'Raw -orders'!$A:$A,'Raw -orders'!$B:$E)</f>
        <v>369</v>
      </c>
      <c r="P3214">
        <v>16504</v>
      </c>
      <c r="Q3214" s="1">
        <v>44324</v>
      </c>
      <c r="R3214" s="1">
        <v>44344</v>
      </c>
      <c r="S3214" t="str" cm="1">
        <f t="array" ref="S3214:Z3214">_xlfn.XLOOKUP($O3214,'Raw - customers'!$A:$A,'Raw - customers'!$B:$I)</f>
        <v>Ephrem Hambers</v>
      </c>
      <c r="T3214" t="str">
        <v>Female</v>
      </c>
      <c r="U3214">
        <v>46</v>
      </c>
      <c r="V3214" t="str">
        <v>6502 Abbey ParadeSuite 954</v>
      </c>
      <c r="W3214">
        <v>5569</v>
      </c>
      <c r="X3214" t="str">
        <v>New Stellastad</v>
      </c>
      <c r="Y3214" t="str">
        <v>Australian Capital Territory</v>
      </c>
      <c r="Z3214" t="str">
        <v>Australia</v>
      </c>
      <c r="AA3214">
        <v>5</v>
      </c>
      <c r="AB3214" s="3" t="str">
        <f t="shared" si="101"/>
        <v>10 to 20</v>
      </c>
      <c r="AM3214" s="6">
        <v>369</v>
      </c>
      <c r="AN3214" s="6" t="s">
        <v>1350</v>
      </c>
    </row>
    <row r="3215" spans="1:40" x14ac:dyDescent="0.25">
      <c r="A3215">
        <v>3213</v>
      </c>
      <c r="B3215">
        <v>647</v>
      </c>
      <c r="C3215">
        <v>991</v>
      </c>
      <c r="D3215">
        <v>106</v>
      </c>
      <c r="E3215">
        <v>3</v>
      </c>
      <c r="F3215">
        <v>318</v>
      </c>
      <c r="G3215">
        <v>1</v>
      </c>
      <c r="H3215" t="str">
        <f>VLOOKUP($C3215,'Raw-products'!$A$2:$H$1261,MATCH(H$1,'Raw-products'!$A$1:$H$1,0))</f>
        <v>Trousers</v>
      </c>
      <c r="I3215" t="str">
        <f>VLOOKUP($C3215,'Raw-products'!$A$2:$H$1261,MATCH(I$1,'Raw-products'!$A$1:$H$1,0))</f>
        <v>Wool</v>
      </c>
      <c r="J3215" t="str">
        <f>VLOOKUP($C3215,'Raw-products'!$A$2:$H$1261,MATCH(J$1,'Raw-products'!$A$1:$H$1,0))</f>
        <v>S</v>
      </c>
      <c r="K3215" t="str">
        <f>VLOOKUP($C3215,'Raw-products'!$A$2:$H$1261,MATCH(K$1,'Raw-products'!$A$1:$H$1,0))</f>
        <v>yellow</v>
      </c>
      <c r="L3215">
        <f>VLOOKUP($C3215,'Raw-products'!$A$2:$H$1261,MATCH(L$1,'Raw-products'!$A$1:$H$1,0))</f>
        <v>111</v>
      </c>
      <c r="M3215">
        <f>VLOOKUP($C3215,'Raw-products'!$A$2:$H$1261,MATCH(M$1,'Raw-products'!$A$1:$H$1,0))</f>
        <v>69</v>
      </c>
      <c r="N3215" s="5">
        <f t="shared" si="100"/>
        <v>7659</v>
      </c>
      <c r="O3215" cm="1">
        <f t="array" ref="O3215:R3215">_xlfn.XLOOKUP($B3215,'Raw -orders'!$A:$A,'Raw -orders'!$B:$E)</f>
        <v>439</v>
      </c>
      <c r="P3215">
        <v>10912</v>
      </c>
      <c r="Q3215" s="1">
        <v>44233</v>
      </c>
      <c r="R3215" s="1">
        <v>44238</v>
      </c>
      <c r="S3215" t="str" cm="1">
        <f t="array" ref="S3215:Z3215">_xlfn.XLOOKUP($O3215,'Raw - customers'!$A:$A,'Raw - customers'!$B:$I)</f>
        <v>Daren Airs</v>
      </c>
      <c r="T3215" t="str">
        <v>Female</v>
      </c>
      <c r="U3215">
        <v>75</v>
      </c>
      <c r="V3215" t="str">
        <v>378 John MallSuite 835</v>
      </c>
      <c r="W3215">
        <v>3142</v>
      </c>
      <c r="X3215" t="str">
        <v>West Thomas</v>
      </c>
      <c r="Y3215" t="str">
        <v>Victoria</v>
      </c>
      <c r="Z3215" t="str">
        <v>Australia</v>
      </c>
      <c r="AA3215">
        <v>2</v>
      </c>
      <c r="AB3215" s="3" t="str">
        <f t="shared" si="101"/>
        <v>0 to 10</v>
      </c>
      <c r="AM3215" s="6">
        <v>439</v>
      </c>
      <c r="AN3215" s="6" t="s">
        <v>1396</v>
      </c>
    </row>
    <row r="3216" spans="1:40" x14ac:dyDescent="0.25">
      <c r="A3216">
        <v>3214</v>
      </c>
      <c r="B3216">
        <v>647</v>
      </c>
      <c r="C3216">
        <v>1218</v>
      </c>
      <c r="D3216">
        <v>105</v>
      </c>
      <c r="E3216">
        <v>3</v>
      </c>
      <c r="F3216">
        <v>315</v>
      </c>
      <c r="G3216">
        <v>1</v>
      </c>
      <c r="H3216" t="str">
        <f>VLOOKUP($C3216,'Raw-products'!$A$2:$H$1261,MATCH(H$1,'Raw-products'!$A$1:$H$1,0))</f>
        <v>Trousers</v>
      </c>
      <c r="I3216" t="str">
        <f>VLOOKUP($C3216,'Raw-products'!$A$2:$H$1261,MATCH(I$1,'Raw-products'!$A$1:$H$1,0))</f>
        <v>Pleated</v>
      </c>
      <c r="J3216" t="str">
        <f>VLOOKUP($C3216,'Raw-products'!$A$2:$H$1261,MATCH(J$1,'Raw-products'!$A$1:$H$1,0))</f>
        <v>L</v>
      </c>
      <c r="K3216" t="str">
        <f>VLOOKUP($C3216,'Raw-products'!$A$2:$H$1261,MATCH(K$1,'Raw-products'!$A$1:$H$1,0))</f>
        <v>indigo</v>
      </c>
      <c r="L3216">
        <f>VLOOKUP($C3216,'Raw-products'!$A$2:$H$1261,MATCH(L$1,'Raw-products'!$A$1:$H$1,0))</f>
        <v>90</v>
      </c>
      <c r="M3216">
        <f>VLOOKUP($C3216,'Raw-products'!$A$2:$H$1261,MATCH(M$1,'Raw-products'!$A$1:$H$1,0))</f>
        <v>73</v>
      </c>
      <c r="N3216" s="5">
        <f t="shared" si="100"/>
        <v>6570</v>
      </c>
      <c r="O3216" cm="1">
        <f t="array" ref="O3216:R3216">_xlfn.XLOOKUP($B3216,'Raw -orders'!$A:$A,'Raw -orders'!$B:$E)</f>
        <v>439</v>
      </c>
      <c r="P3216">
        <v>10912</v>
      </c>
      <c r="Q3216" s="1">
        <v>44233</v>
      </c>
      <c r="R3216" s="1">
        <v>44238</v>
      </c>
      <c r="S3216" t="str" cm="1">
        <f t="array" ref="S3216:Z3216">_xlfn.XLOOKUP($O3216,'Raw - customers'!$A:$A,'Raw - customers'!$B:$I)</f>
        <v>Daren Airs</v>
      </c>
      <c r="T3216" t="str">
        <v>Female</v>
      </c>
      <c r="U3216">
        <v>75</v>
      </c>
      <c r="V3216" t="str">
        <v>378 John MallSuite 835</v>
      </c>
      <c r="W3216">
        <v>3142</v>
      </c>
      <c r="X3216" t="str">
        <v>West Thomas</v>
      </c>
      <c r="Y3216" t="str">
        <v>Victoria</v>
      </c>
      <c r="Z3216" t="str">
        <v>Australia</v>
      </c>
      <c r="AA3216">
        <v>2</v>
      </c>
      <c r="AB3216" s="3" t="str">
        <f t="shared" si="101"/>
        <v>0 to 10</v>
      </c>
      <c r="AM3216" s="6">
        <v>439</v>
      </c>
      <c r="AN3216" s="6" t="s">
        <v>1396</v>
      </c>
    </row>
    <row r="3217" spans="1:40" x14ac:dyDescent="0.25">
      <c r="A3217">
        <v>3215</v>
      </c>
      <c r="B3217">
        <v>647</v>
      </c>
      <c r="C3217">
        <v>253</v>
      </c>
      <c r="D3217">
        <v>95</v>
      </c>
      <c r="E3217">
        <v>2</v>
      </c>
      <c r="F3217">
        <v>190</v>
      </c>
      <c r="G3217">
        <v>1</v>
      </c>
      <c r="H3217" t="str">
        <f>VLOOKUP($C3217,'Raw-products'!$A$2:$H$1261,MATCH(H$1,'Raw-products'!$A$1:$H$1,0))</f>
        <v>Shirt</v>
      </c>
      <c r="I3217" t="str">
        <f>VLOOKUP($C3217,'Raw-products'!$A$2:$H$1261,MATCH(I$1,'Raw-products'!$A$1:$H$1,0))</f>
        <v>Polo</v>
      </c>
      <c r="J3217" t="str">
        <f>VLOOKUP($C3217,'Raw-products'!$A$2:$H$1261,MATCH(J$1,'Raw-products'!$A$1:$H$1,0))</f>
        <v>L</v>
      </c>
      <c r="K3217" t="str">
        <f>VLOOKUP($C3217,'Raw-products'!$A$2:$H$1261,MATCH(K$1,'Raw-products'!$A$1:$H$1,0))</f>
        <v>orange</v>
      </c>
      <c r="L3217">
        <f>VLOOKUP($C3217,'Raw-products'!$A$2:$H$1261,MATCH(L$1,'Raw-products'!$A$1:$H$1,0))</f>
        <v>117</v>
      </c>
      <c r="M3217">
        <f>VLOOKUP($C3217,'Raw-products'!$A$2:$H$1261,MATCH(M$1,'Raw-products'!$A$1:$H$1,0))</f>
        <v>63</v>
      </c>
      <c r="N3217" s="5">
        <f t="shared" si="100"/>
        <v>7371</v>
      </c>
      <c r="O3217" cm="1">
        <f t="array" ref="O3217:R3217">_xlfn.XLOOKUP($B3217,'Raw -orders'!$A:$A,'Raw -orders'!$B:$E)</f>
        <v>439</v>
      </c>
      <c r="P3217">
        <v>10912</v>
      </c>
      <c r="Q3217" s="1">
        <v>44233</v>
      </c>
      <c r="R3217" s="1">
        <v>44238</v>
      </c>
      <c r="S3217" t="str" cm="1">
        <f t="array" ref="S3217:Z3217">_xlfn.XLOOKUP($O3217,'Raw - customers'!$A:$A,'Raw - customers'!$B:$I)</f>
        <v>Daren Airs</v>
      </c>
      <c r="T3217" t="str">
        <v>Female</v>
      </c>
      <c r="U3217">
        <v>75</v>
      </c>
      <c r="V3217" t="str">
        <v>378 John MallSuite 835</v>
      </c>
      <c r="W3217">
        <v>3142</v>
      </c>
      <c r="X3217" t="str">
        <v>West Thomas</v>
      </c>
      <c r="Y3217" t="str">
        <v>Victoria</v>
      </c>
      <c r="Z3217" t="str">
        <v>Australia</v>
      </c>
      <c r="AA3217">
        <v>2</v>
      </c>
      <c r="AB3217" s="3" t="str">
        <f t="shared" si="101"/>
        <v>0 to 10</v>
      </c>
      <c r="AM3217" s="6">
        <v>439</v>
      </c>
      <c r="AN3217" s="6" t="s">
        <v>1396</v>
      </c>
    </row>
    <row r="3218" spans="1:40" x14ac:dyDescent="0.25">
      <c r="A3218">
        <v>3216</v>
      </c>
      <c r="B3218">
        <v>648</v>
      </c>
      <c r="C3218">
        <v>85</v>
      </c>
      <c r="D3218">
        <v>118</v>
      </c>
      <c r="E3218">
        <v>3</v>
      </c>
      <c r="F3218">
        <v>354</v>
      </c>
      <c r="G3218">
        <v>1</v>
      </c>
      <c r="H3218" t="str">
        <f>VLOOKUP($C3218,'Raw-products'!$A$2:$H$1261,MATCH(H$1,'Raw-products'!$A$1:$H$1,0))</f>
        <v>Shirt</v>
      </c>
      <c r="I3218" t="str">
        <f>VLOOKUP($C3218,'Raw-products'!$A$2:$H$1261,MATCH(I$1,'Raw-products'!$A$1:$H$1,0))</f>
        <v>Flannel</v>
      </c>
      <c r="J3218" t="str">
        <f>VLOOKUP($C3218,'Raw-products'!$A$2:$H$1261,MATCH(J$1,'Raw-products'!$A$1:$H$1,0))</f>
        <v>XS</v>
      </c>
      <c r="K3218" t="str">
        <f>VLOOKUP($C3218,'Raw-products'!$A$2:$H$1261,MATCH(K$1,'Raw-products'!$A$1:$H$1,0))</f>
        <v>green</v>
      </c>
      <c r="L3218">
        <f>VLOOKUP($C3218,'Raw-products'!$A$2:$H$1261,MATCH(L$1,'Raw-products'!$A$1:$H$1,0))</f>
        <v>96</v>
      </c>
      <c r="M3218">
        <f>VLOOKUP($C3218,'Raw-products'!$A$2:$H$1261,MATCH(M$1,'Raw-products'!$A$1:$H$1,0))</f>
        <v>55</v>
      </c>
      <c r="N3218" s="5">
        <f t="shared" si="100"/>
        <v>5280</v>
      </c>
      <c r="O3218" cm="1">
        <f t="array" ref="O3218:R3218">_xlfn.XLOOKUP($B3218,'Raw -orders'!$A:$A,'Raw -orders'!$B:$E)</f>
        <v>522</v>
      </c>
      <c r="P3218">
        <v>43363</v>
      </c>
      <c r="Q3218" s="1">
        <v>44393</v>
      </c>
      <c r="R3218" s="1">
        <v>44396</v>
      </c>
      <c r="S3218" t="str" cm="1">
        <f t="array" ref="S3218:Z3218">_xlfn.XLOOKUP($O3218,'Raw - customers'!$A:$A,'Raw - customers'!$B:$I)</f>
        <v>Ailina Kynan</v>
      </c>
      <c r="T3218" t="str">
        <v>Genderqueer</v>
      </c>
      <c r="U3218">
        <v>71</v>
      </c>
      <c r="V3218" t="str">
        <v>459 Sarah TerraceApt. 121</v>
      </c>
      <c r="W3218">
        <v>6890</v>
      </c>
      <c r="X3218" t="str">
        <v>Handborough</v>
      </c>
      <c r="Y3218" t="str">
        <v>South Australia</v>
      </c>
      <c r="Z3218" t="str">
        <v>Australia</v>
      </c>
      <c r="AA3218">
        <v>7</v>
      </c>
      <c r="AB3218" s="3" t="str">
        <f t="shared" si="101"/>
        <v>0 to 10</v>
      </c>
      <c r="AM3218" s="6">
        <v>522</v>
      </c>
      <c r="AN3218" s="6" t="s">
        <v>1345</v>
      </c>
    </row>
    <row r="3219" spans="1:40" x14ac:dyDescent="0.25">
      <c r="A3219">
        <v>3217</v>
      </c>
      <c r="B3219">
        <v>648</v>
      </c>
      <c r="C3219">
        <v>835</v>
      </c>
      <c r="D3219">
        <v>117</v>
      </c>
      <c r="E3219">
        <v>3</v>
      </c>
      <c r="F3219">
        <v>351</v>
      </c>
      <c r="G3219">
        <v>1</v>
      </c>
      <c r="H3219" t="str">
        <f>VLOOKUP($C3219,'Raw-products'!$A$2:$H$1261,MATCH(H$1,'Raw-products'!$A$1:$H$1,0))</f>
        <v>Jacket</v>
      </c>
      <c r="I3219" t="str">
        <f>VLOOKUP($C3219,'Raw-products'!$A$2:$H$1261,MATCH(I$1,'Raw-products'!$A$1:$H$1,0))</f>
        <v>Shearling</v>
      </c>
      <c r="J3219" t="str">
        <f>VLOOKUP($C3219,'Raw-products'!$A$2:$H$1261,MATCH(J$1,'Raw-products'!$A$1:$H$1,0))</f>
        <v>XS</v>
      </c>
      <c r="K3219" t="str">
        <f>VLOOKUP($C3219,'Raw-products'!$A$2:$H$1261,MATCH(K$1,'Raw-products'!$A$1:$H$1,0))</f>
        <v>violet</v>
      </c>
      <c r="L3219">
        <f>VLOOKUP($C3219,'Raw-products'!$A$2:$H$1261,MATCH(L$1,'Raw-products'!$A$1:$H$1,0))</f>
        <v>95</v>
      </c>
      <c r="M3219">
        <f>VLOOKUP($C3219,'Raw-products'!$A$2:$H$1261,MATCH(M$1,'Raw-products'!$A$1:$H$1,0))</f>
        <v>75</v>
      </c>
      <c r="N3219" s="5">
        <f t="shared" si="100"/>
        <v>7125</v>
      </c>
      <c r="O3219" cm="1">
        <f t="array" ref="O3219:R3219">_xlfn.XLOOKUP($B3219,'Raw -orders'!$A:$A,'Raw -orders'!$B:$E)</f>
        <v>522</v>
      </c>
      <c r="P3219">
        <v>43363</v>
      </c>
      <c r="Q3219" s="1">
        <v>44393</v>
      </c>
      <c r="R3219" s="1">
        <v>44396</v>
      </c>
      <c r="S3219" t="str" cm="1">
        <f t="array" ref="S3219:Z3219">_xlfn.XLOOKUP($O3219,'Raw - customers'!$A:$A,'Raw - customers'!$B:$I)</f>
        <v>Ailina Kynan</v>
      </c>
      <c r="T3219" t="str">
        <v>Genderqueer</v>
      </c>
      <c r="U3219">
        <v>71</v>
      </c>
      <c r="V3219" t="str">
        <v>459 Sarah TerraceApt. 121</v>
      </c>
      <c r="W3219">
        <v>6890</v>
      </c>
      <c r="X3219" t="str">
        <v>Handborough</v>
      </c>
      <c r="Y3219" t="str">
        <v>South Australia</v>
      </c>
      <c r="Z3219" t="str">
        <v>Australia</v>
      </c>
      <c r="AA3219">
        <v>7</v>
      </c>
      <c r="AB3219" s="3" t="str">
        <f t="shared" si="101"/>
        <v>0 to 10</v>
      </c>
      <c r="AM3219" s="6">
        <v>522</v>
      </c>
      <c r="AN3219" s="6" t="s">
        <v>1345</v>
      </c>
    </row>
    <row r="3220" spans="1:40" x14ac:dyDescent="0.25">
      <c r="A3220">
        <v>3218</v>
      </c>
      <c r="B3220">
        <v>648</v>
      </c>
      <c r="C3220">
        <v>257</v>
      </c>
      <c r="D3220">
        <v>95</v>
      </c>
      <c r="E3220">
        <v>3</v>
      </c>
      <c r="F3220">
        <v>285</v>
      </c>
      <c r="G3220">
        <v>1</v>
      </c>
      <c r="H3220" t="str">
        <f>VLOOKUP($C3220,'Raw-products'!$A$2:$H$1261,MATCH(H$1,'Raw-products'!$A$1:$H$1,0))</f>
        <v>Shirt</v>
      </c>
      <c r="I3220" t="str">
        <f>VLOOKUP($C3220,'Raw-products'!$A$2:$H$1261,MATCH(I$1,'Raw-products'!$A$1:$H$1,0))</f>
        <v>Polo</v>
      </c>
      <c r="J3220" t="str">
        <f>VLOOKUP($C3220,'Raw-products'!$A$2:$H$1261,MATCH(J$1,'Raw-products'!$A$1:$H$1,0))</f>
        <v>M</v>
      </c>
      <c r="K3220" t="str">
        <f>VLOOKUP($C3220,'Raw-products'!$A$2:$H$1261,MATCH(K$1,'Raw-products'!$A$1:$H$1,0))</f>
        <v>yellow</v>
      </c>
      <c r="L3220">
        <f>VLOOKUP($C3220,'Raw-products'!$A$2:$H$1261,MATCH(L$1,'Raw-products'!$A$1:$H$1,0))</f>
        <v>117</v>
      </c>
      <c r="M3220">
        <f>VLOOKUP($C3220,'Raw-products'!$A$2:$H$1261,MATCH(M$1,'Raw-products'!$A$1:$H$1,0))</f>
        <v>52</v>
      </c>
      <c r="N3220" s="5">
        <f t="shared" si="100"/>
        <v>6084</v>
      </c>
      <c r="O3220" cm="1">
        <f t="array" ref="O3220:R3220">_xlfn.XLOOKUP($B3220,'Raw -orders'!$A:$A,'Raw -orders'!$B:$E)</f>
        <v>522</v>
      </c>
      <c r="P3220">
        <v>43363</v>
      </c>
      <c r="Q3220" s="1">
        <v>44393</v>
      </c>
      <c r="R3220" s="1">
        <v>44396</v>
      </c>
      <c r="S3220" t="str" cm="1">
        <f t="array" ref="S3220:Z3220">_xlfn.XLOOKUP($O3220,'Raw - customers'!$A:$A,'Raw - customers'!$B:$I)</f>
        <v>Ailina Kynan</v>
      </c>
      <c r="T3220" t="str">
        <v>Genderqueer</v>
      </c>
      <c r="U3220">
        <v>71</v>
      </c>
      <c r="V3220" t="str">
        <v>459 Sarah TerraceApt. 121</v>
      </c>
      <c r="W3220">
        <v>6890</v>
      </c>
      <c r="X3220" t="str">
        <v>Handborough</v>
      </c>
      <c r="Y3220" t="str">
        <v>South Australia</v>
      </c>
      <c r="Z3220" t="str">
        <v>Australia</v>
      </c>
      <c r="AA3220">
        <v>7</v>
      </c>
      <c r="AB3220" s="3" t="str">
        <f t="shared" si="101"/>
        <v>0 to 10</v>
      </c>
      <c r="AM3220" s="6">
        <v>522</v>
      </c>
      <c r="AN3220" s="6" t="s">
        <v>1345</v>
      </c>
    </row>
    <row r="3221" spans="1:40" x14ac:dyDescent="0.25">
      <c r="A3221">
        <v>3219</v>
      </c>
      <c r="B3221">
        <v>649</v>
      </c>
      <c r="C3221">
        <v>922</v>
      </c>
      <c r="D3221">
        <v>96</v>
      </c>
      <c r="E3221">
        <v>2</v>
      </c>
      <c r="F3221">
        <v>192</v>
      </c>
      <c r="G3221">
        <v>1</v>
      </c>
      <c r="H3221" t="str">
        <f>VLOOKUP($C3221,'Raw-products'!$A$2:$H$1261,MATCH(H$1,'Raw-products'!$A$1:$H$1,0))</f>
        <v>Trousers</v>
      </c>
      <c r="I3221" t="str">
        <f>VLOOKUP($C3221,'Raw-products'!$A$2:$H$1261,MATCH(I$1,'Raw-products'!$A$1:$H$1,0))</f>
        <v>Drawstring</v>
      </c>
      <c r="J3221" t="str">
        <f>VLOOKUP($C3221,'Raw-products'!$A$2:$H$1261,MATCH(J$1,'Raw-products'!$A$1:$H$1,0))</f>
        <v>M</v>
      </c>
      <c r="K3221" t="str">
        <f>VLOOKUP($C3221,'Raw-products'!$A$2:$H$1261,MATCH(K$1,'Raw-products'!$A$1:$H$1,0))</f>
        <v>yellow</v>
      </c>
      <c r="L3221">
        <f>VLOOKUP($C3221,'Raw-products'!$A$2:$H$1261,MATCH(L$1,'Raw-products'!$A$1:$H$1,0))</f>
        <v>104</v>
      </c>
      <c r="M3221">
        <f>VLOOKUP($C3221,'Raw-products'!$A$2:$H$1261,MATCH(M$1,'Raw-products'!$A$1:$H$1,0))</f>
        <v>55</v>
      </c>
      <c r="N3221" s="5">
        <f t="shared" si="100"/>
        <v>5720</v>
      </c>
      <c r="O3221" cm="1">
        <f t="array" ref="O3221:R3221">_xlfn.XLOOKUP($B3221,'Raw -orders'!$A:$A,'Raw -orders'!$B:$E)</f>
        <v>840</v>
      </c>
      <c r="P3221">
        <v>44955</v>
      </c>
      <c r="Q3221" s="1">
        <v>44405</v>
      </c>
      <c r="R3221" s="1">
        <v>44424</v>
      </c>
      <c r="S3221" t="str" cm="1">
        <f t="array" ref="S3221:Z3221">_xlfn.XLOOKUP($O3221,'Raw - customers'!$A:$A,'Raw - customers'!$B:$I)</f>
        <v>Ellene Dedam</v>
      </c>
      <c r="T3221" t="str">
        <v>Agender</v>
      </c>
      <c r="U3221">
        <v>25</v>
      </c>
      <c r="V3221" t="str">
        <v>86 Crooks CrescentSuite 269</v>
      </c>
      <c r="W3221">
        <v>9366</v>
      </c>
      <c r="X3221" t="str">
        <v>Islamouth</v>
      </c>
      <c r="Y3221" t="str">
        <v>Western Australia</v>
      </c>
      <c r="Z3221" t="str">
        <v>Australia</v>
      </c>
      <c r="AA3221">
        <v>7</v>
      </c>
      <c r="AB3221" s="3" t="str">
        <f t="shared" si="101"/>
        <v>10 to 20</v>
      </c>
      <c r="AM3221" s="6">
        <v>840</v>
      </c>
      <c r="AN3221" s="6" t="s">
        <v>1377</v>
      </c>
    </row>
    <row r="3222" spans="1:40" x14ac:dyDescent="0.25">
      <c r="A3222">
        <v>3220</v>
      </c>
      <c r="B3222">
        <v>649</v>
      </c>
      <c r="C3222">
        <v>413</v>
      </c>
      <c r="D3222">
        <v>119</v>
      </c>
      <c r="E3222">
        <v>3</v>
      </c>
      <c r="F3222">
        <v>357</v>
      </c>
      <c r="G3222">
        <v>1</v>
      </c>
      <c r="H3222" t="str">
        <f>VLOOKUP($C3222,'Raw-products'!$A$2:$H$1261,MATCH(H$1,'Raw-products'!$A$1:$H$1,0))</f>
        <v>Shirt</v>
      </c>
      <c r="I3222" t="str">
        <f>VLOOKUP($C3222,'Raw-products'!$A$2:$H$1261,MATCH(I$1,'Raw-products'!$A$1:$H$1,0))</f>
        <v>Casual Slim Fit</v>
      </c>
      <c r="J3222" t="str">
        <f>VLOOKUP($C3222,'Raw-products'!$A$2:$H$1261,MATCH(J$1,'Raw-products'!$A$1:$H$1,0))</f>
        <v>L</v>
      </c>
      <c r="K3222" t="str">
        <f>VLOOKUP($C3222,'Raw-products'!$A$2:$H$1261,MATCH(K$1,'Raw-products'!$A$1:$H$1,0))</f>
        <v>indigo</v>
      </c>
      <c r="L3222">
        <f>VLOOKUP($C3222,'Raw-products'!$A$2:$H$1261,MATCH(L$1,'Raw-products'!$A$1:$H$1,0))</f>
        <v>113</v>
      </c>
      <c r="M3222">
        <f>VLOOKUP($C3222,'Raw-products'!$A$2:$H$1261,MATCH(M$1,'Raw-products'!$A$1:$H$1,0))</f>
        <v>60</v>
      </c>
      <c r="N3222" s="5">
        <f t="shared" si="100"/>
        <v>6780</v>
      </c>
      <c r="O3222" cm="1">
        <f t="array" ref="O3222:R3222">_xlfn.XLOOKUP($B3222,'Raw -orders'!$A:$A,'Raw -orders'!$B:$E)</f>
        <v>840</v>
      </c>
      <c r="P3222">
        <v>44955</v>
      </c>
      <c r="Q3222" s="1">
        <v>44405</v>
      </c>
      <c r="R3222" s="1">
        <v>44424</v>
      </c>
      <c r="S3222" t="str" cm="1">
        <f t="array" ref="S3222:Z3222">_xlfn.XLOOKUP($O3222,'Raw - customers'!$A:$A,'Raw - customers'!$B:$I)</f>
        <v>Ellene Dedam</v>
      </c>
      <c r="T3222" t="str">
        <v>Agender</v>
      </c>
      <c r="U3222">
        <v>25</v>
      </c>
      <c r="V3222" t="str">
        <v>86 Crooks CrescentSuite 269</v>
      </c>
      <c r="W3222">
        <v>9366</v>
      </c>
      <c r="X3222" t="str">
        <v>Islamouth</v>
      </c>
      <c r="Y3222" t="str">
        <v>Western Australia</v>
      </c>
      <c r="Z3222" t="str">
        <v>Australia</v>
      </c>
      <c r="AA3222">
        <v>7</v>
      </c>
      <c r="AB3222" s="3" t="str">
        <f t="shared" si="101"/>
        <v>10 to 20</v>
      </c>
      <c r="AM3222" s="6">
        <v>840</v>
      </c>
      <c r="AN3222" s="6" t="s">
        <v>1377</v>
      </c>
    </row>
    <row r="3223" spans="1:40" x14ac:dyDescent="0.25">
      <c r="A3223">
        <v>3221</v>
      </c>
      <c r="B3223">
        <v>649</v>
      </c>
      <c r="C3223">
        <v>1215</v>
      </c>
      <c r="D3223">
        <v>105</v>
      </c>
      <c r="E3223">
        <v>1</v>
      </c>
      <c r="F3223">
        <v>105</v>
      </c>
      <c r="G3223">
        <v>1</v>
      </c>
      <c r="H3223" t="str">
        <f>VLOOKUP($C3223,'Raw-products'!$A$2:$H$1261,MATCH(H$1,'Raw-products'!$A$1:$H$1,0))</f>
        <v>Trousers</v>
      </c>
      <c r="I3223" t="str">
        <f>VLOOKUP($C3223,'Raw-products'!$A$2:$H$1261,MATCH(I$1,'Raw-products'!$A$1:$H$1,0))</f>
        <v>Pleated</v>
      </c>
      <c r="J3223" t="str">
        <f>VLOOKUP($C3223,'Raw-products'!$A$2:$H$1261,MATCH(J$1,'Raw-products'!$A$1:$H$1,0))</f>
        <v>XS</v>
      </c>
      <c r="K3223" t="str">
        <f>VLOOKUP($C3223,'Raw-products'!$A$2:$H$1261,MATCH(K$1,'Raw-products'!$A$1:$H$1,0))</f>
        <v>indigo</v>
      </c>
      <c r="L3223">
        <f>VLOOKUP($C3223,'Raw-products'!$A$2:$H$1261,MATCH(L$1,'Raw-products'!$A$1:$H$1,0))</f>
        <v>90</v>
      </c>
      <c r="M3223">
        <f>VLOOKUP($C3223,'Raw-products'!$A$2:$H$1261,MATCH(M$1,'Raw-products'!$A$1:$H$1,0))</f>
        <v>52</v>
      </c>
      <c r="N3223" s="5">
        <f t="shared" si="100"/>
        <v>4680</v>
      </c>
      <c r="O3223" cm="1">
        <f t="array" ref="O3223:R3223">_xlfn.XLOOKUP($B3223,'Raw -orders'!$A:$A,'Raw -orders'!$B:$E)</f>
        <v>840</v>
      </c>
      <c r="P3223">
        <v>44955</v>
      </c>
      <c r="Q3223" s="1">
        <v>44405</v>
      </c>
      <c r="R3223" s="1">
        <v>44424</v>
      </c>
      <c r="S3223" t="str" cm="1">
        <f t="array" ref="S3223:Z3223">_xlfn.XLOOKUP($O3223,'Raw - customers'!$A:$A,'Raw - customers'!$B:$I)</f>
        <v>Ellene Dedam</v>
      </c>
      <c r="T3223" t="str">
        <v>Agender</v>
      </c>
      <c r="U3223">
        <v>25</v>
      </c>
      <c r="V3223" t="str">
        <v>86 Crooks CrescentSuite 269</v>
      </c>
      <c r="W3223">
        <v>9366</v>
      </c>
      <c r="X3223" t="str">
        <v>Islamouth</v>
      </c>
      <c r="Y3223" t="str">
        <v>Western Australia</v>
      </c>
      <c r="Z3223" t="str">
        <v>Australia</v>
      </c>
      <c r="AA3223">
        <v>7</v>
      </c>
      <c r="AB3223" s="3" t="str">
        <f t="shared" si="101"/>
        <v>10 to 20</v>
      </c>
      <c r="AM3223" s="6">
        <v>840</v>
      </c>
      <c r="AN3223" s="6" t="s">
        <v>1377</v>
      </c>
    </row>
    <row r="3224" spans="1:40" x14ac:dyDescent="0.25">
      <c r="A3224">
        <v>3222</v>
      </c>
      <c r="B3224">
        <v>649</v>
      </c>
      <c r="C3224">
        <v>294</v>
      </c>
      <c r="D3224">
        <v>105</v>
      </c>
      <c r="E3224">
        <v>3</v>
      </c>
      <c r="F3224">
        <v>315</v>
      </c>
      <c r="G3224">
        <v>1</v>
      </c>
      <c r="H3224" t="str">
        <f>VLOOKUP($C3224,'Raw-products'!$A$2:$H$1261,MATCH(H$1,'Raw-products'!$A$1:$H$1,0))</f>
        <v>Shirt</v>
      </c>
      <c r="I3224" t="str">
        <f>VLOOKUP($C3224,'Raw-products'!$A$2:$H$1261,MATCH(I$1,'Raw-products'!$A$1:$H$1,0))</f>
        <v>Cuban Collar</v>
      </c>
      <c r="J3224" t="str">
        <f>VLOOKUP($C3224,'Raw-products'!$A$2:$H$1261,MATCH(J$1,'Raw-products'!$A$1:$H$1,0))</f>
        <v>XL</v>
      </c>
      <c r="K3224" t="str">
        <f>VLOOKUP($C3224,'Raw-products'!$A$2:$H$1261,MATCH(K$1,'Raw-products'!$A$1:$H$1,0))</f>
        <v>yellow</v>
      </c>
      <c r="L3224">
        <f>VLOOKUP($C3224,'Raw-products'!$A$2:$H$1261,MATCH(L$1,'Raw-products'!$A$1:$H$1,0))</f>
        <v>93</v>
      </c>
      <c r="M3224">
        <f>VLOOKUP($C3224,'Raw-products'!$A$2:$H$1261,MATCH(M$1,'Raw-products'!$A$1:$H$1,0))</f>
        <v>76</v>
      </c>
      <c r="N3224" s="5">
        <f t="shared" si="100"/>
        <v>7068</v>
      </c>
      <c r="O3224" cm="1">
        <f t="array" ref="O3224:R3224">_xlfn.XLOOKUP($B3224,'Raw -orders'!$A:$A,'Raw -orders'!$B:$E)</f>
        <v>840</v>
      </c>
      <c r="P3224">
        <v>44955</v>
      </c>
      <c r="Q3224" s="1">
        <v>44405</v>
      </c>
      <c r="R3224" s="1">
        <v>44424</v>
      </c>
      <c r="S3224" t="str" cm="1">
        <f t="array" ref="S3224:Z3224">_xlfn.XLOOKUP($O3224,'Raw - customers'!$A:$A,'Raw - customers'!$B:$I)</f>
        <v>Ellene Dedam</v>
      </c>
      <c r="T3224" t="str">
        <v>Agender</v>
      </c>
      <c r="U3224">
        <v>25</v>
      </c>
      <c r="V3224" t="str">
        <v>86 Crooks CrescentSuite 269</v>
      </c>
      <c r="W3224">
        <v>9366</v>
      </c>
      <c r="X3224" t="str">
        <v>Islamouth</v>
      </c>
      <c r="Y3224" t="str">
        <v>Western Australia</v>
      </c>
      <c r="Z3224" t="str">
        <v>Australia</v>
      </c>
      <c r="AA3224">
        <v>7</v>
      </c>
      <c r="AB3224" s="3" t="str">
        <f t="shared" si="101"/>
        <v>10 to 20</v>
      </c>
      <c r="AM3224" s="6">
        <v>840</v>
      </c>
      <c r="AN3224" s="6" t="s">
        <v>1377</v>
      </c>
    </row>
    <row r="3225" spans="1:40" x14ac:dyDescent="0.25">
      <c r="A3225">
        <v>3223</v>
      </c>
      <c r="B3225">
        <v>649</v>
      </c>
      <c r="C3225">
        <v>274</v>
      </c>
      <c r="D3225">
        <v>95</v>
      </c>
      <c r="E3225">
        <v>2</v>
      </c>
      <c r="F3225">
        <v>190</v>
      </c>
      <c r="G3225">
        <v>1</v>
      </c>
      <c r="H3225" t="str">
        <f>VLOOKUP($C3225,'Raw-products'!$A$2:$H$1261,MATCH(H$1,'Raw-products'!$A$1:$H$1,0))</f>
        <v>Shirt</v>
      </c>
      <c r="I3225" t="str">
        <f>VLOOKUP($C3225,'Raw-products'!$A$2:$H$1261,MATCH(I$1,'Raw-products'!$A$1:$H$1,0))</f>
        <v>Polo</v>
      </c>
      <c r="J3225" t="str">
        <f>VLOOKUP($C3225,'Raw-products'!$A$2:$H$1261,MATCH(J$1,'Raw-products'!$A$1:$H$1,0))</f>
        <v>XL</v>
      </c>
      <c r="K3225" t="str">
        <f>VLOOKUP($C3225,'Raw-products'!$A$2:$H$1261,MATCH(K$1,'Raw-products'!$A$1:$H$1,0))</f>
        <v>indigo</v>
      </c>
      <c r="L3225">
        <f>VLOOKUP($C3225,'Raw-products'!$A$2:$H$1261,MATCH(L$1,'Raw-products'!$A$1:$H$1,0))</f>
        <v>117</v>
      </c>
      <c r="M3225">
        <f>VLOOKUP($C3225,'Raw-products'!$A$2:$H$1261,MATCH(M$1,'Raw-products'!$A$1:$H$1,0))</f>
        <v>56</v>
      </c>
      <c r="N3225" s="5">
        <f t="shared" si="100"/>
        <v>6552</v>
      </c>
      <c r="O3225" cm="1">
        <f t="array" ref="O3225:R3225">_xlfn.XLOOKUP($B3225,'Raw -orders'!$A:$A,'Raw -orders'!$B:$E)</f>
        <v>840</v>
      </c>
      <c r="P3225">
        <v>44955</v>
      </c>
      <c r="Q3225" s="1">
        <v>44405</v>
      </c>
      <c r="R3225" s="1">
        <v>44424</v>
      </c>
      <c r="S3225" t="str" cm="1">
        <f t="array" ref="S3225:Z3225">_xlfn.XLOOKUP($O3225,'Raw - customers'!$A:$A,'Raw - customers'!$B:$I)</f>
        <v>Ellene Dedam</v>
      </c>
      <c r="T3225" t="str">
        <v>Agender</v>
      </c>
      <c r="U3225">
        <v>25</v>
      </c>
      <c r="V3225" t="str">
        <v>86 Crooks CrescentSuite 269</v>
      </c>
      <c r="W3225">
        <v>9366</v>
      </c>
      <c r="X3225" t="str">
        <v>Islamouth</v>
      </c>
      <c r="Y3225" t="str">
        <v>Western Australia</v>
      </c>
      <c r="Z3225" t="str">
        <v>Australia</v>
      </c>
      <c r="AA3225">
        <v>7</v>
      </c>
      <c r="AB3225" s="3" t="str">
        <f t="shared" si="101"/>
        <v>10 to 20</v>
      </c>
      <c r="AM3225" s="6">
        <v>840</v>
      </c>
      <c r="AN3225" s="6" t="s">
        <v>1377</v>
      </c>
    </row>
    <row r="3226" spans="1:40" x14ac:dyDescent="0.25">
      <c r="A3226">
        <v>3224</v>
      </c>
      <c r="B3226">
        <v>650</v>
      </c>
      <c r="C3226">
        <v>975</v>
      </c>
      <c r="D3226">
        <v>97</v>
      </c>
      <c r="E3226">
        <v>2</v>
      </c>
      <c r="F3226">
        <v>194</v>
      </c>
      <c r="G3226">
        <v>1</v>
      </c>
      <c r="H3226" t="str">
        <f>VLOOKUP($C3226,'Raw-products'!$A$2:$H$1261,MATCH(H$1,'Raw-products'!$A$1:$H$1,0))</f>
        <v>Trousers</v>
      </c>
      <c r="I3226" t="str">
        <f>VLOOKUP($C3226,'Raw-products'!$A$2:$H$1261,MATCH(I$1,'Raw-products'!$A$1:$H$1,0))</f>
        <v>Slim-Fit</v>
      </c>
      <c r="J3226" t="str">
        <f>VLOOKUP($C3226,'Raw-products'!$A$2:$H$1261,MATCH(J$1,'Raw-products'!$A$1:$H$1,0))</f>
        <v>XS</v>
      </c>
      <c r="K3226" t="str">
        <f>VLOOKUP($C3226,'Raw-products'!$A$2:$H$1261,MATCH(K$1,'Raw-products'!$A$1:$H$1,0))</f>
        <v>violet</v>
      </c>
      <c r="L3226">
        <f>VLOOKUP($C3226,'Raw-products'!$A$2:$H$1261,MATCH(L$1,'Raw-products'!$A$1:$H$1,0))</f>
        <v>119</v>
      </c>
      <c r="M3226">
        <f>VLOOKUP($C3226,'Raw-products'!$A$2:$H$1261,MATCH(M$1,'Raw-products'!$A$1:$H$1,0))</f>
        <v>70</v>
      </c>
      <c r="N3226" s="5">
        <f t="shared" si="100"/>
        <v>8330</v>
      </c>
      <c r="O3226" cm="1">
        <f t="array" ref="O3226:R3226">_xlfn.XLOOKUP($B3226,'Raw -orders'!$A:$A,'Raw -orders'!$B:$E)</f>
        <v>739</v>
      </c>
      <c r="P3226">
        <v>42938</v>
      </c>
      <c r="Q3226" s="1">
        <v>44198</v>
      </c>
      <c r="R3226" s="1">
        <v>44211</v>
      </c>
      <c r="S3226" t="str" cm="1">
        <f t="array" ref="S3226:Z3226">_xlfn.XLOOKUP($O3226,'Raw - customers'!$A:$A,'Raw - customers'!$B:$I)</f>
        <v>Kristel Klaaassen</v>
      </c>
      <c r="T3226" t="str">
        <v>Female</v>
      </c>
      <c r="U3226">
        <v>57</v>
      </c>
      <c r="V3226" t="str">
        <v>09 Jesse ParadeApt. 250</v>
      </c>
      <c r="W3226">
        <v>1335</v>
      </c>
      <c r="X3226" t="str">
        <v>East Matthewville</v>
      </c>
      <c r="Y3226" t="str">
        <v>New South Wales</v>
      </c>
      <c r="Z3226" t="str">
        <v>Australia</v>
      </c>
      <c r="AA3226">
        <v>1</v>
      </c>
      <c r="AB3226" s="3" t="str">
        <f t="shared" si="101"/>
        <v>10 to 20</v>
      </c>
      <c r="AM3226" s="6">
        <v>739</v>
      </c>
      <c r="AN3226" s="6" t="s">
        <v>1362</v>
      </c>
    </row>
    <row r="3227" spans="1:40" x14ac:dyDescent="0.25">
      <c r="A3227">
        <v>3225</v>
      </c>
      <c r="B3227">
        <v>650</v>
      </c>
      <c r="C3227">
        <v>579</v>
      </c>
      <c r="D3227">
        <v>100</v>
      </c>
      <c r="E3227">
        <v>1</v>
      </c>
      <c r="F3227">
        <v>100</v>
      </c>
      <c r="G3227">
        <v>1</v>
      </c>
      <c r="H3227" t="str">
        <f>VLOOKUP($C3227,'Raw-products'!$A$2:$H$1261,MATCH(H$1,'Raw-products'!$A$1:$H$1,0))</f>
        <v>Jacket</v>
      </c>
      <c r="I3227" t="str">
        <f>VLOOKUP($C3227,'Raw-products'!$A$2:$H$1261,MATCH(I$1,'Raw-products'!$A$1:$H$1,0))</f>
        <v>Bomber</v>
      </c>
      <c r="J3227" t="str">
        <f>VLOOKUP($C3227,'Raw-products'!$A$2:$H$1261,MATCH(J$1,'Raw-products'!$A$1:$H$1,0))</f>
        <v>XL</v>
      </c>
      <c r="K3227" t="str">
        <f>VLOOKUP($C3227,'Raw-products'!$A$2:$H$1261,MATCH(K$1,'Raw-products'!$A$1:$H$1,0))</f>
        <v>green</v>
      </c>
      <c r="L3227">
        <f>VLOOKUP($C3227,'Raw-products'!$A$2:$H$1261,MATCH(L$1,'Raw-products'!$A$1:$H$1,0))</f>
        <v>90</v>
      </c>
      <c r="M3227">
        <f>VLOOKUP($C3227,'Raw-products'!$A$2:$H$1261,MATCH(M$1,'Raw-products'!$A$1:$H$1,0))</f>
        <v>79</v>
      </c>
      <c r="N3227" s="5">
        <f t="shared" si="100"/>
        <v>7110</v>
      </c>
      <c r="O3227" cm="1">
        <f t="array" ref="O3227:R3227">_xlfn.XLOOKUP($B3227,'Raw -orders'!$A:$A,'Raw -orders'!$B:$E)</f>
        <v>739</v>
      </c>
      <c r="P3227">
        <v>42938</v>
      </c>
      <c r="Q3227" s="1">
        <v>44198</v>
      </c>
      <c r="R3227" s="1">
        <v>44211</v>
      </c>
      <c r="S3227" t="str" cm="1">
        <f t="array" ref="S3227:Z3227">_xlfn.XLOOKUP($O3227,'Raw - customers'!$A:$A,'Raw - customers'!$B:$I)</f>
        <v>Kristel Klaaassen</v>
      </c>
      <c r="T3227" t="str">
        <v>Female</v>
      </c>
      <c r="U3227">
        <v>57</v>
      </c>
      <c r="V3227" t="str">
        <v>09 Jesse ParadeApt. 250</v>
      </c>
      <c r="W3227">
        <v>1335</v>
      </c>
      <c r="X3227" t="str">
        <v>East Matthewville</v>
      </c>
      <c r="Y3227" t="str">
        <v>New South Wales</v>
      </c>
      <c r="Z3227" t="str">
        <v>Australia</v>
      </c>
      <c r="AA3227">
        <v>1</v>
      </c>
      <c r="AB3227" s="3" t="str">
        <f t="shared" si="101"/>
        <v>10 to 20</v>
      </c>
      <c r="AM3227" s="6">
        <v>739</v>
      </c>
      <c r="AN3227" s="6" t="s">
        <v>1362</v>
      </c>
    </row>
    <row r="3228" spans="1:40" x14ac:dyDescent="0.25">
      <c r="A3228">
        <v>3226</v>
      </c>
      <c r="B3228">
        <v>650</v>
      </c>
      <c r="C3228">
        <v>156</v>
      </c>
      <c r="D3228">
        <v>91</v>
      </c>
      <c r="E3228">
        <v>1</v>
      </c>
      <c r="F3228">
        <v>91</v>
      </c>
      <c r="G3228">
        <v>1</v>
      </c>
      <c r="H3228" t="str">
        <f>VLOOKUP($C3228,'Raw-products'!$A$2:$H$1261,MATCH(H$1,'Raw-products'!$A$1:$H$1,0))</f>
        <v>Shirt</v>
      </c>
      <c r="I3228" t="str">
        <f>VLOOKUP($C3228,'Raw-products'!$A$2:$H$1261,MATCH(I$1,'Raw-products'!$A$1:$H$1,0))</f>
        <v>Linen</v>
      </c>
      <c r="J3228" t="str">
        <f>VLOOKUP($C3228,'Raw-products'!$A$2:$H$1261,MATCH(J$1,'Raw-products'!$A$1:$H$1,0))</f>
        <v>S</v>
      </c>
      <c r="K3228" t="str">
        <f>VLOOKUP($C3228,'Raw-products'!$A$2:$H$1261,MATCH(K$1,'Raw-products'!$A$1:$H$1,0))</f>
        <v>green</v>
      </c>
      <c r="L3228">
        <f>VLOOKUP($C3228,'Raw-products'!$A$2:$H$1261,MATCH(L$1,'Raw-products'!$A$1:$H$1,0))</f>
        <v>116</v>
      </c>
      <c r="M3228">
        <f>VLOOKUP($C3228,'Raw-products'!$A$2:$H$1261,MATCH(M$1,'Raw-products'!$A$1:$H$1,0))</f>
        <v>58</v>
      </c>
      <c r="N3228" s="5">
        <f t="shared" si="100"/>
        <v>6728</v>
      </c>
      <c r="O3228" cm="1">
        <f t="array" ref="O3228:R3228">_xlfn.XLOOKUP($B3228,'Raw -orders'!$A:$A,'Raw -orders'!$B:$E)</f>
        <v>739</v>
      </c>
      <c r="P3228">
        <v>42938</v>
      </c>
      <c r="Q3228" s="1">
        <v>44198</v>
      </c>
      <c r="R3228" s="1">
        <v>44211</v>
      </c>
      <c r="S3228" t="str" cm="1">
        <f t="array" ref="S3228:Z3228">_xlfn.XLOOKUP($O3228,'Raw - customers'!$A:$A,'Raw - customers'!$B:$I)</f>
        <v>Kristel Klaaassen</v>
      </c>
      <c r="T3228" t="str">
        <v>Female</v>
      </c>
      <c r="U3228">
        <v>57</v>
      </c>
      <c r="V3228" t="str">
        <v>09 Jesse ParadeApt. 250</v>
      </c>
      <c r="W3228">
        <v>1335</v>
      </c>
      <c r="X3228" t="str">
        <v>East Matthewville</v>
      </c>
      <c r="Y3228" t="str">
        <v>New South Wales</v>
      </c>
      <c r="Z3228" t="str">
        <v>Australia</v>
      </c>
      <c r="AA3228">
        <v>1</v>
      </c>
      <c r="AB3228" s="3" t="str">
        <f t="shared" si="101"/>
        <v>10 to 20</v>
      </c>
      <c r="AM3228" s="6">
        <v>739</v>
      </c>
      <c r="AN3228" s="6" t="s">
        <v>1362</v>
      </c>
    </row>
    <row r="3229" spans="1:40" x14ac:dyDescent="0.25">
      <c r="A3229">
        <v>3227</v>
      </c>
      <c r="B3229">
        <v>650</v>
      </c>
      <c r="C3229">
        <v>953</v>
      </c>
      <c r="D3229">
        <v>97</v>
      </c>
      <c r="E3229">
        <v>1</v>
      </c>
      <c r="F3229">
        <v>97</v>
      </c>
      <c r="G3229">
        <v>1</v>
      </c>
      <c r="H3229" t="str">
        <f>VLOOKUP($C3229,'Raw-products'!$A$2:$H$1261,MATCH(H$1,'Raw-products'!$A$1:$H$1,0))</f>
        <v>Trousers</v>
      </c>
      <c r="I3229" t="str">
        <f>VLOOKUP($C3229,'Raw-products'!$A$2:$H$1261,MATCH(I$1,'Raw-products'!$A$1:$H$1,0))</f>
        <v>Slim-Fit</v>
      </c>
      <c r="J3229" t="str">
        <f>VLOOKUP($C3229,'Raw-products'!$A$2:$H$1261,MATCH(J$1,'Raw-products'!$A$1:$H$1,0))</f>
        <v>L</v>
      </c>
      <c r="K3229" t="str">
        <f>VLOOKUP($C3229,'Raw-products'!$A$2:$H$1261,MATCH(K$1,'Raw-products'!$A$1:$H$1,0))</f>
        <v>orange</v>
      </c>
      <c r="L3229">
        <f>VLOOKUP($C3229,'Raw-products'!$A$2:$H$1261,MATCH(L$1,'Raw-products'!$A$1:$H$1,0))</f>
        <v>119</v>
      </c>
      <c r="M3229">
        <f>VLOOKUP($C3229,'Raw-products'!$A$2:$H$1261,MATCH(M$1,'Raw-products'!$A$1:$H$1,0))</f>
        <v>66</v>
      </c>
      <c r="N3229" s="5">
        <f t="shared" si="100"/>
        <v>7854</v>
      </c>
      <c r="O3229" cm="1">
        <f t="array" ref="O3229:R3229">_xlfn.XLOOKUP($B3229,'Raw -orders'!$A:$A,'Raw -orders'!$B:$E)</f>
        <v>739</v>
      </c>
      <c r="P3229">
        <v>42938</v>
      </c>
      <c r="Q3229" s="1">
        <v>44198</v>
      </c>
      <c r="R3229" s="1">
        <v>44211</v>
      </c>
      <c r="S3229" t="str" cm="1">
        <f t="array" ref="S3229:Z3229">_xlfn.XLOOKUP($O3229,'Raw - customers'!$A:$A,'Raw - customers'!$B:$I)</f>
        <v>Kristel Klaaassen</v>
      </c>
      <c r="T3229" t="str">
        <v>Female</v>
      </c>
      <c r="U3229">
        <v>57</v>
      </c>
      <c r="V3229" t="str">
        <v>09 Jesse ParadeApt. 250</v>
      </c>
      <c r="W3229">
        <v>1335</v>
      </c>
      <c r="X3229" t="str">
        <v>East Matthewville</v>
      </c>
      <c r="Y3229" t="str">
        <v>New South Wales</v>
      </c>
      <c r="Z3229" t="str">
        <v>Australia</v>
      </c>
      <c r="AA3229">
        <v>1</v>
      </c>
      <c r="AB3229" s="3" t="str">
        <f t="shared" si="101"/>
        <v>10 to 20</v>
      </c>
      <c r="AM3229" s="6">
        <v>739</v>
      </c>
      <c r="AN3229" s="6" t="s">
        <v>1362</v>
      </c>
    </row>
    <row r="3230" spans="1:40" x14ac:dyDescent="0.25">
      <c r="A3230">
        <v>3228</v>
      </c>
      <c r="B3230">
        <v>650</v>
      </c>
      <c r="C3230">
        <v>951</v>
      </c>
      <c r="D3230">
        <v>97</v>
      </c>
      <c r="E3230">
        <v>1</v>
      </c>
      <c r="F3230">
        <v>97</v>
      </c>
      <c r="G3230">
        <v>1</v>
      </c>
      <c r="H3230" t="str">
        <f>VLOOKUP($C3230,'Raw-products'!$A$2:$H$1261,MATCH(H$1,'Raw-products'!$A$1:$H$1,0))</f>
        <v>Trousers</v>
      </c>
      <c r="I3230" t="str">
        <f>VLOOKUP($C3230,'Raw-products'!$A$2:$H$1261,MATCH(I$1,'Raw-products'!$A$1:$H$1,0))</f>
        <v>Slim-Fit</v>
      </c>
      <c r="J3230" t="str">
        <f>VLOOKUP($C3230,'Raw-products'!$A$2:$H$1261,MATCH(J$1,'Raw-products'!$A$1:$H$1,0))</f>
        <v>S</v>
      </c>
      <c r="K3230" t="str">
        <f>VLOOKUP($C3230,'Raw-products'!$A$2:$H$1261,MATCH(K$1,'Raw-products'!$A$1:$H$1,0))</f>
        <v>orange</v>
      </c>
      <c r="L3230">
        <f>VLOOKUP($C3230,'Raw-products'!$A$2:$H$1261,MATCH(L$1,'Raw-products'!$A$1:$H$1,0))</f>
        <v>119</v>
      </c>
      <c r="M3230">
        <f>VLOOKUP($C3230,'Raw-products'!$A$2:$H$1261,MATCH(M$1,'Raw-products'!$A$1:$H$1,0))</f>
        <v>55</v>
      </c>
      <c r="N3230" s="5">
        <f t="shared" si="100"/>
        <v>6545</v>
      </c>
      <c r="O3230" cm="1">
        <f t="array" ref="O3230:R3230">_xlfn.XLOOKUP($B3230,'Raw -orders'!$A:$A,'Raw -orders'!$B:$E)</f>
        <v>739</v>
      </c>
      <c r="P3230">
        <v>42938</v>
      </c>
      <c r="Q3230" s="1">
        <v>44198</v>
      </c>
      <c r="R3230" s="1">
        <v>44211</v>
      </c>
      <c r="S3230" t="str" cm="1">
        <f t="array" ref="S3230:Z3230">_xlfn.XLOOKUP($O3230,'Raw - customers'!$A:$A,'Raw - customers'!$B:$I)</f>
        <v>Kristel Klaaassen</v>
      </c>
      <c r="T3230" t="str">
        <v>Female</v>
      </c>
      <c r="U3230">
        <v>57</v>
      </c>
      <c r="V3230" t="str">
        <v>09 Jesse ParadeApt. 250</v>
      </c>
      <c r="W3230">
        <v>1335</v>
      </c>
      <c r="X3230" t="str">
        <v>East Matthewville</v>
      </c>
      <c r="Y3230" t="str">
        <v>New South Wales</v>
      </c>
      <c r="Z3230" t="str">
        <v>Australia</v>
      </c>
      <c r="AA3230">
        <v>1</v>
      </c>
      <c r="AB3230" s="3" t="str">
        <f t="shared" si="101"/>
        <v>10 to 20</v>
      </c>
      <c r="AM3230" s="6">
        <v>739</v>
      </c>
      <c r="AN3230" s="6" t="s">
        <v>1362</v>
      </c>
    </row>
    <row r="3231" spans="1:40" x14ac:dyDescent="0.25">
      <c r="A3231">
        <v>3229</v>
      </c>
      <c r="B3231">
        <v>650</v>
      </c>
      <c r="C3231">
        <v>407</v>
      </c>
      <c r="D3231">
        <v>119</v>
      </c>
      <c r="E3231">
        <v>2</v>
      </c>
      <c r="F3231">
        <v>238</v>
      </c>
      <c r="G3231">
        <v>1</v>
      </c>
      <c r="H3231" t="str">
        <f>VLOOKUP($C3231,'Raw-products'!$A$2:$H$1261,MATCH(H$1,'Raw-products'!$A$1:$H$1,0))</f>
        <v>Shirt</v>
      </c>
      <c r="I3231" t="str">
        <f>VLOOKUP($C3231,'Raw-products'!$A$2:$H$1261,MATCH(I$1,'Raw-products'!$A$1:$H$1,0))</f>
        <v>Casual Slim Fit</v>
      </c>
      <c r="J3231" t="str">
        <f>VLOOKUP($C3231,'Raw-products'!$A$2:$H$1261,MATCH(J$1,'Raw-products'!$A$1:$H$1,0))</f>
        <v>M</v>
      </c>
      <c r="K3231" t="str">
        <f>VLOOKUP($C3231,'Raw-products'!$A$2:$H$1261,MATCH(K$1,'Raw-products'!$A$1:$H$1,0))</f>
        <v>blue</v>
      </c>
      <c r="L3231">
        <f>VLOOKUP($C3231,'Raw-products'!$A$2:$H$1261,MATCH(L$1,'Raw-products'!$A$1:$H$1,0))</f>
        <v>113</v>
      </c>
      <c r="M3231">
        <f>VLOOKUP($C3231,'Raw-products'!$A$2:$H$1261,MATCH(M$1,'Raw-products'!$A$1:$H$1,0))</f>
        <v>61</v>
      </c>
      <c r="N3231" s="5">
        <f t="shared" si="100"/>
        <v>6893</v>
      </c>
      <c r="O3231" cm="1">
        <f t="array" ref="O3231:R3231">_xlfn.XLOOKUP($B3231,'Raw -orders'!$A:$A,'Raw -orders'!$B:$E)</f>
        <v>739</v>
      </c>
      <c r="P3231">
        <v>42938</v>
      </c>
      <c r="Q3231" s="1">
        <v>44198</v>
      </c>
      <c r="R3231" s="1">
        <v>44211</v>
      </c>
      <c r="S3231" t="str" cm="1">
        <f t="array" ref="S3231:Z3231">_xlfn.XLOOKUP($O3231,'Raw - customers'!$A:$A,'Raw - customers'!$B:$I)</f>
        <v>Kristel Klaaassen</v>
      </c>
      <c r="T3231" t="str">
        <v>Female</v>
      </c>
      <c r="U3231">
        <v>57</v>
      </c>
      <c r="V3231" t="str">
        <v>09 Jesse ParadeApt. 250</v>
      </c>
      <c r="W3231">
        <v>1335</v>
      </c>
      <c r="X3231" t="str">
        <v>East Matthewville</v>
      </c>
      <c r="Y3231" t="str">
        <v>New South Wales</v>
      </c>
      <c r="Z3231" t="str">
        <v>Australia</v>
      </c>
      <c r="AA3231">
        <v>1</v>
      </c>
      <c r="AB3231" s="3" t="str">
        <f t="shared" si="101"/>
        <v>10 to 20</v>
      </c>
      <c r="AM3231" s="6">
        <v>739</v>
      </c>
      <c r="AN3231" s="6" t="s">
        <v>1362</v>
      </c>
    </row>
    <row r="3232" spans="1:40" x14ac:dyDescent="0.25">
      <c r="A3232">
        <v>3230</v>
      </c>
      <c r="B3232">
        <v>650</v>
      </c>
      <c r="C3232">
        <v>1205</v>
      </c>
      <c r="D3232">
        <v>105</v>
      </c>
      <c r="E3232">
        <v>3</v>
      </c>
      <c r="F3232">
        <v>315</v>
      </c>
      <c r="G3232">
        <v>1</v>
      </c>
      <c r="H3232" t="str">
        <f>VLOOKUP($C3232,'Raw-products'!$A$2:$H$1261,MATCH(H$1,'Raw-products'!$A$1:$H$1,0))</f>
        <v>Trousers</v>
      </c>
      <c r="I3232" t="str">
        <f>VLOOKUP($C3232,'Raw-products'!$A$2:$H$1261,MATCH(I$1,'Raw-products'!$A$1:$H$1,0))</f>
        <v>Pleated</v>
      </c>
      <c r="J3232" t="str">
        <f>VLOOKUP($C3232,'Raw-products'!$A$2:$H$1261,MATCH(J$1,'Raw-products'!$A$1:$H$1,0))</f>
        <v>XS</v>
      </c>
      <c r="K3232" t="str">
        <f>VLOOKUP($C3232,'Raw-products'!$A$2:$H$1261,MATCH(K$1,'Raw-products'!$A$1:$H$1,0))</f>
        <v>green</v>
      </c>
      <c r="L3232">
        <f>VLOOKUP($C3232,'Raw-products'!$A$2:$H$1261,MATCH(L$1,'Raw-products'!$A$1:$H$1,0))</f>
        <v>90</v>
      </c>
      <c r="M3232">
        <f>VLOOKUP($C3232,'Raw-products'!$A$2:$H$1261,MATCH(M$1,'Raw-products'!$A$1:$H$1,0))</f>
        <v>58</v>
      </c>
      <c r="N3232" s="5">
        <f t="shared" si="100"/>
        <v>5220</v>
      </c>
      <c r="O3232" cm="1">
        <f t="array" ref="O3232:R3232">_xlfn.XLOOKUP($B3232,'Raw -orders'!$A:$A,'Raw -orders'!$B:$E)</f>
        <v>739</v>
      </c>
      <c r="P3232">
        <v>42938</v>
      </c>
      <c r="Q3232" s="1">
        <v>44198</v>
      </c>
      <c r="R3232" s="1">
        <v>44211</v>
      </c>
      <c r="S3232" t="str" cm="1">
        <f t="array" ref="S3232:Z3232">_xlfn.XLOOKUP($O3232,'Raw - customers'!$A:$A,'Raw - customers'!$B:$I)</f>
        <v>Kristel Klaaassen</v>
      </c>
      <c r="T3232" t="str">
        <v>Female</v>
      </c>
      <c r="U3232">
        <v>57</v>
      </c>
      <c r="V3232" t="str">
        <v>09 Jesse ParadeApt. 250</v>
      </c>
      <c r="W3232">
        <v>1335</v>
      </c>
      <c r="X3232" t="str">
        <v>East Matthewville</v>
      </c>
      <c r="Y3232" t="str">
        <v>New South Wales</v>
      </c>
      <c r="Z3232" t="str">
        <v>Australia</v>
      </c>
      <c r="AA3232">
        <v>1</v>
      </c>
      <c r="AB3232" s="3" t="str">
        <f t="shared" si="101"/>
        <v>10 to 20</v>
      </c>
      <c r="AM3232" s="6">
        <v>739</v>
      </c>
      <c r="AN3232" s="6" t="s">
        <v>1362</v>
      </c>
    </row>
    <row r="3233" spans="1:40" x14ac:dyDescent="0.25">
      <c r="A3233">
        <v>3231</v>
      </c>
      <c r="B3233">
        <v>651</v>
      </c>
      <c r="C3233">
        <v>997</v>
      </c>
      <c r="D3233">
        <v>106</v>
      </c>
      <c r="E3233">
        <v>3</v>
      </c>
      <c r="F3233">
        <v>318</v>
      </c>
      <c r="G3233">
        <v>1</v>
      </c>
      <c r="H3233" t="str">
        <f>VLOOKUP($C3233,'Raw-products'!$A$2:$H$1261,MATCH(H$1,'Raw-products'!$A$1:$H$1,0))</f>
        <v>Trousers</v>
      </c>
      <c r="I3233" t="str">
        <f>VLOOKUP($C3233,'Raw-products'!$A$2:$H$1261,MATCH(I$1,'Raw-products'!$A$1:$H$1,0))</f>
        <v>Wool</v>
      </c>
      <c r="J3233" t="str">
        <f>VLOOKUP($C3233,'Raw-products'!$A$2:$H$1261,MATCH(J$1,'Raw-products'!$A$1:$H$1,0))</f>
        <v>M</v>
      </c>
      <c r="K3233" t="str">
        <f>VLOOKUP($C3233,'Raw-products'!$A$2:$H$1261,MATCH(K$1,'Raw-products'!$A$1:$H$1,0))</f>
        <v>green</v>
      </c>
      <c r="L3233">
        <f>VLOOKUP($C3233,'Raw-products'!$A$2:$H$1261,MATCH(L$1,'Raw-products'!$A$1:$H$1,0))</f>
        <v>111</v>
      </c>
      <c r="M3233">
        <f>VLOOKUP($C3233,'Raw-products'!$A$2:$H$1261,MATCH(M$1,'Raw-products'!$A$1:$H$1,0))</f>
        <v>41</v>
      </c>
      <c r="N3233" s="5">
        <f t="shared" si="100"/>
        <v>4551</v>
      </c>
      <c r="O3233" cm="1">
        <f t="array" ref="O3233:R3233">_xlfn.XLOOKUP($B3233,'Raw -orders'!$A:$A,'Raw -orders'!$B:$E)</f>
        <v>581</v>
      </c>
      <c r="P3233">
        <v>39199</v>
      </c>
      <c r="Q3233" s="1">
        <v>44338</v>
      </c>
      <c r="R3233" s="1">
        <v>44341</v>
      </c>
      <c r="S3233" t="str" cm="1">
        <f t="array" ref="S3233:Z3233">_xlfn.XLOOKUP($O3233,'Raw - customers'!$A:$A,'Raw - customers'!$B:$I)</f>
        <v>Fabian Gostage</v>
      </c>
      <c r="T3233" t="str">
        <v>Polygender</v>
      </c>
      <c r="U3233">
        <v>40</v>
      </c>
      <c r="V3233" t="str">
        <v>11 Nader ParadeApt. 016</v>
      </c>
      <c r="W3233">
        <v>9022</v>
      </c>
      <c r="X3233" t="str">
        <v>Hackettland</v>
      </c>
      <c r="Y3233" t="str">
        <v>South Australia</v>
      </c>
      <c r="Z3233" t="str">
        <v>Australia</v>
      </c>
      <c r="AA3233">
        <v>5</v>
      </c>
      <c r="AB3233" s="3" t="str">
        <f t="shared" si="101"/>
        <v>0 to 10</v>
      </c>
      <c r="AM3233" s="6">
        <v>581</v>
      </c>
      <c r="AN3233" s="6" t="s">
        <v>1345</v>
      </c>
    </row>
    <row r="3234" spans="1:40" x14ac:dyDescent="0.25">
      <c r="A3234">
        <v>3232</v>
      </c>
      <c r="B3234">
        <v>651</v>
      </c>
      <c r="C3234">
        <v>538</v>
      </c>
      <c r="D3234">
        <v>98</v>
      </c>
      <c r="E3234">
        <v>3</v>
      </c>
      <c r="F3234">
        <v>294</v>
      </c>
      <c r="G3234">
        <v>1</v>
      </c>
      <c r="H3234" t="str">
        <f>VLOOKUP($C3234,'Raw-products'!$A$2:$H$1261,MATCH(H$1,'Raw-products'!$A$1:$H$1,0))</f>
        <v>Jacket</v>
      </c>
      <c r="I3234" t="str">
        <f>VLOOKUP($C3234,'Raw-products'!$A$2:$H$1261,MATCH(I$1,'Raw-products'!$A$1:$H$1,0))</f>
        <v>Leather</v>
      </c>
      <c r="J3234" t="str">
        <f>VLOOKUP($C3234,'Raw-products'!$A$2:$H$1261,MATCH(J$1,'Raw-products'!$A$1:$H$1,0))</f>
        <v>L</v>
      </c>
      <c r="K3234" t="str">
        <f>VLOOKUP($C3234,'Raw-products'!$A$2:$H$1261,MATCH(K$1,'Raw-products'!$A$1:$H$1,0))</f>
        <v>yellow</v>
      </c>
      <c r="L3234">
        <f>VLOOKUP($C3234,'Raw-products'!$A$2:$H$1261,MATCH(L$1,'Raw-products'!$A$1:$H$1,0))</f>
        <v>113</v>
      </c>
      <c r="M3234">
        <f>VLOOKUP($C3234,'Raw-products'!$A$2:$H$1261,MATCH(M$1,'Raw-products'!$A$1:$H$1,0))</f>
        <v>45</v>
      </c>
      <c r="N3234" s="5">
        <f t="shared" si="100"/>
        <v>5085</v>
      </c>
      <c r="O3234" cm="1">
        <f t="array" ref="O3234:R3234">_xlfn.XLOOKUP($B3234,'Raw -orders'!$A:$A,'Raw -orders'!$B:$E)</f>
        <v>581</v>
      </c>
      <c r="P3234">
        <v>39199</v>
      </c>
      <c r="Q3234" s="1">
        <v>44338</v>
      </c>
      <c r="R3234" s="1">
        <v>44341</v>
      </c>
      <c r="S3234" t="str" cm="1">
        <f t="array" ref="S3234:Z3234">_xlfn.XLOOKUP($O3234,'Raw - customers'!$A:$A,'Raw - customers'!$B:$I)</f>
        <v>Fabian Gostage</v>
      </c>
      <c r="T3234" t="str">
        <v>Polygender</v>
      </c>
      <c r="U3234">
        <v>40</v>
      </c>
      <c r="V3234" t="str">
        <v>11 Nader ParadeApt. 016</v>
      </c>
      <c r="W3234">
        <v>9022</v>
      </c>
      <c r="X3234" t="str">
        <v>Hackettland</v>
      </c>
      <c r="Y3234" t="str">
        <v>South Australia</v>
      </c>
      <c r="Z3234" t="str">
        <v>Australia</v>
      </c>
      <c r="AA3234">
        <v>5</v>
      </c>
      <c r="AB3234" s="3" t="str">
        <f t="shared" si="101"/>
        <v>0 to 10</v>
      </c>
      <c r="AM3234" s="6">
        <v>581</v>
      </c>
      <c r="AN3234" s="6" t="s">
        <v>1345</v>
      </c>
    </row>
    <row r="3235" spans="1:40" x14ac:dyDescent="0.25">
      <c r="A3235">
        <v>3233</v>
      </c>
      <c r="B3235">
        <v>651</v>
      </c>
      <c r="C3235">
        <v>640</v>
      </c>
      <c r="D3235">
        <v>93</v>
      </c>
      <c r="E3235">
        <v>1</v>
      </c>
      <c r="F3235">
        <v>93</v>
      </c>
      <c r="G3235">
        <v>1</v>
      </c>
      <c r="H3235" t="str">
        <f>VLOOKUP($C3235,'Raw-products'!$A$2:$H$1261,MATCH(H$1,'Raw-products'!$A$1:$H$1,0))</f>
        <v>Jacket</v>
      </c>
      <c r="I3235" t="str">
        <f>VLOOKUP($C3235,'Raw-products'!$A$2:$H$1261,MATCH(I$1,'Raw-products'!$A$1:$H$1,0))</f>
        <v>Coach</v>
      </c>
      <c r="J3235" t="str">
        <f>VLOOKUP($C3235,'Raw-products'!$A$2:$H$1261,MATCH(J$1,'Raw-products'!$A$1:$H$1,0))</f>
        <v>XS</v>
      </c>
      <c r="K3235" t="str">
        <f>VLOOKUP($C3235,'Raw-products'!$A$2:$H$1261,MATCH(K$1,'Raw-products'!$A$1:$H$1,0))</f>
        <v>yellow</v>
      </c>
      <c r="L3235">
        <f>VLOOKUP($C3235,'Raw-products'!$A$2:$H$1261,MATCH(L$1,'Raw-products'!$A$1:$H$1,0))</f>
        <v>115</v>
      </c>
      <c r="M3235">
        <f>VLOOKUP($C3235,'Raw-products'!$A$2:$H$1261,MATCH(M$1,'Raw-products'!$A$1:$H$1,0))</f>
        <v>52</v>
      </c>
      <c r="N3235" s="5">
        <f t="shared" si="100"/>
        <v>5980</v>
      </c>
      <c r="O3235" cm="1">
        <f t="array" ref="O3235:R3235">_xlfn.XLOOKUP($B3235,'Raw -orders'!$A:$A,'Raw -orders'!$B:$E)</f>
        <v>581</v>
      </c>
      <c r="P3235">
        <v>39199</v>
      </c>
      <c r="Q3235" s="1">
        <v>44338</v>
      </c>
      <c r="R3235" s="1">
        <v>44341</v>
      </c>
      <c r="S3235" t="str" cm="1">
        <f t="array" ref="S3235:Z3235">_xlfn.XLOOKUP($O3235,'Raw - customers'!$A:$A,'Raw - customers'!$B:$I)</f>
        <v>Fabian Gostage</v>
      </c>
      <c r="T3235" t="str">
        <v>Polygender</v>
      </c>
      <c r="U3235">
        <v>40</v>
      </c>
      <c r="V3235" t="str">
        <v>11 Nader ParadeApt. 016</v>
      </c>
      <c r="W3235">
        <v>9022</v>
      </c>
      <c r="X3235" t="str">
        <v>Hackettland</v>
      </c>
      <c r="Y3235" t="str">
        <v>South Australia</v>
      </c>
      <c r="Z3235" t="str">
        <v>Australia</v>
      </c>
      <c r="AA3235">
        <v>5</v>
      </c>
      <c r="AB3235" s="3" t="str">
        <f t="shared" si="101"/>
        <v>0 to 10</v>
      </c>
      <c r="AM3235" s="6">
        <v>581</v>
      </c>
      <c r="AN3235" s="6" t="s">
        <v>1345</v>
      </c>
    </row>
    <row r="3236" spans="1:40" x14ac:dyDescent="0.25">
      <c r="A3236">
        <v>3234</v>
      </c>
      <c r="B3236">
        <v>651</v>
      </c>
      <c r="C3236">
        <v>1072</v>
      </c>
      <c r="D3236">
        <v>93</v>
      </c>
      <c r="E3236">
        <v>2</v>
      </c>
      <c r="F3236">
        <v>186</v>
      </c>
      <c r="G3236">
        <v>1</v>
      </c>
      <c r="H3236" t="str">
        <f>VLOOKUP($C3236,'Raw-products'!$A$2:$H$1261,MATCH(H$1,'Raw-products'!$A$1:$H$1,0))</f>
        <v>Trousers</v>
      </c>
      <c r="I3236" t="str">
        <f>VLOOKUP($C3236,'Raw-products'!$A$2:$H$1261,MATCH(I$1,'Raw-products'!$A$1:$H$1,0))</f>
        <v>Joggers</v>
      </c>
      <c r="J3236" t="str">
        <f>VLOOKUP($C3236,'Raw-products'!$A$2:$H$1261,MATCH(J$1,'Raw-products'!$A$1:$H$1,0))</f>
        <v>M</v>
      </c>
      <c r="K3236" t="str">
        <f>VLOOKUP($C3236,'Raw-products'!$A$2:$H$1261,MATCH(K$1,'Raw-products'!$A$1:$H$1,0))</f>
        <v>blue</v>
      </c>
      <c r="L3236">
        <f>VLOOKUP($C3236,'Raw-products'!$A$2:$H$1261,MATCH(L$1,'Raw-products'!$A$1:$H$1,0))</f>
        <v>94</v>
      </c>
      <c r="M3236">
        <f>VLOOKUP($C3236,'Raw-products'!$A$2:$H$1261,MATCH(M$1,'Raw-products'!$A$1:$H$1,0))</f>
        <v>78</v>
      </c>
      <c r="N3236" s="5">
        <f t="shared" si="100"/>
        <v>7332</v>
      </c>
      <c r="O3236" cm="1">
        <f t="array" ref="O3236:R3236">_xlfn.XLOOKUP($B3236,'Raw -orders'!$A:$A,'Raw -orders'!$B:$E)</f>
        <v>581</v>
      </c>
      <c r="P3236">
        <v>39199</v>
      </c>
      <c r="Q3236" s="1">
        <v>44338</v>
      </c>
      <c r="R3236" s="1">
        <v>44341</v>
      </c>
      <c r="S3236" t="str" cm="1">
        <f t="array" ref="S3236:Z3236">_xlfn.XLOOKUP($O3236,'Raw - customers'!$A:$A,'Raw - customers'!$B:$I)</f>
        <v>Fabian Gostage</v>
      </c>
      <c r="T3236" t="str">
        <v>Polygender</v>
      </c>
      <c r="U3236">
        <v>40</v>
      </c>
      <c r="V3236" t="str">
        <v>11 Nader ParadeApt. 016</v>
      </c>
      <c r="W3236">
        <v>9022</v>
      </c>
      <c r="X3236" t="str">
        <v>Hackettland</v>
      </c>
      <c r="Y3236" t="str">
        <v>South Australia</v>
      </c>
      <c r="Z3236" t="str">
        <v>Australia</v>
      </c>
      <c r="AA3236">
        <v>5</v>
      </c>
      <c r="AB3236" s="3" t="str">
        <f t="shared" si="101"/>
        <v>0 to 10</v>
      </c>
      <c r="AM3236" s="6">
        <v>581</v>
      </c>
      <c r="AN3236" s="6" t="s">
        <v>1345</v>
      </c>
    </row>
    <row r="3237" spans="1:40" x14ac:dyDescent="0.25">
      <c r="A3237">
        <v>3235</v>
      </c>
      <c r="B3237">
        <v>651</v>
      </c>
      <c r="C3237">
        <v>156</v>
      </c>
      <c r="D3237">
        <v>91</v>
      </c>
      <c r="E3237">
        <v>2</v>
      </c>
      <c r="F3237">
        <v>182</v>
      </c>
      <c r="G3237">
        <v>1</v>
      </c>
      <c r="H3237" t="str">
        <f>VLOOKUP($C3237,'Raw-products'!$A$2:$H$1261,MATCH(H$1,'Raw-products'!$A$1:$H$1,0))</f>
        <v>Shirt</v>
      </c>
      <c r="I3237" t="str">
        <f>VLOOKUP($C3237,'Raw-products'!$A$2:$H$1261,MATCH(I$1,'Raw-products'!$A$1:$H$1,0))</f>
        <v>Linen</v>
      </c>
      <c r="J3237" t="str">
        <f>VLOOKUP($C3237,'Raw-products'!$A$2:$H$1261,MATCH(J$1,'Raw-products'!$A$1:$H$1,0))</f>
        <v>S</v>
      </c>
      <c r="K3237" t="str">
        <f>VLOOKUP($C3237,'Raw-products'!$A$2:$H$1261,MATCH(K$1,'Raw-products'!$A$1:$H$1,0))</f>
        <v>green</v>
      </c>
      <c r="L3237">
        <f>VLOOKUP($C3237,'Raw-products'!$A$2:$H$1261,MATCH(L$1,'Raw-products'!$A$1:$H$1,0))</f>
        <v>116</v>
      </c>
      <c r="M3237">
        <f>VLOOKUP($C3237,'Raw-products'!$A$2:$H$1261,MATCH(M$1,'Raw-products'!$A$1:$H$1,0))</f>
        <v>58</v>
      </c>
      <c r="N3237" s="5">
        <f t="shared" si="100"/>
        <v>6728</v>
      </c>
      <c r="O3237" cm="1">
        <f t="array" ref="O3237:R3237">_xlfn.XLOOKUP($B3237,'Raw -orders'!$A:$A,'Raw -orders'!$B:$E)</f>
        <v>581</v>
      </c>
      <c r="P3237">
        <v>39199</v>
      </c>
      <c r="Q3237" s="1">
        <v>44338</v>
      </c>
      <c r="R3237" s="1">
        <v>44341</v>
      </c>
      <c r="S3237" t="str" cm="1">
        <f t="array" ref="S3237:Z3237">_xlfn.XLOOKUP($O3237,'Raw - customers'!$A:$A,'Raw - customers'!$B:$I)</f>
        <v>Fabian Gostage</v>
      </c>
      <c r="T3237" t="str">
        <v>Polygender</v>
      </c>
      <c r="U3237">
        <v>40</v>
      </c>
      <c r="V3237" t="str">
        <v>11 Nader ParadeApt. 016</v>
      </c>
      <c r="W3237">
        <v>9022</v>
      </c>
      <c r="X3237" t="str">
        <v>Hackettland</v>
      </c>
      <c r="Y3237" t="str">
        <v>South Australia</v>
      </c>
      <c r="Z3237" t="str">
        <v>Australia</v>
      </c>
      <c r="AA3237">
        <v>5</v>
      </c>
      <c r="AB3237" s="3" t="str">
        <f t="shared" si="101"/>
        <v>0 to 10</v>
      </c>
      <c r="AM3237" s="6">
        <v>581</v>
      </c>
      <c r="AN3237" s="6" t="s">
        <v>1345</v>
      </c>
    </row>
    <row r="3238" spans="1:40" x14ac:dyDescent="0.25">
      <c r="A3238">
        <v>3236</v>
      </c>
      <c r="B3238">
        <v>651</v>
      </c>
      <c r="C3238">
        <v>361</v>
      </c>
      <c r="D3238">
        <v>94</v>
      </c>
      <c r="E3238">
        <v>2</v>
      </c>
      <c r="F3238">
        <v>188</v>
      </c>
      <c r="G3238">
        <v>1</v>
      </c>
      <c r="H3238" t="str">
        <f>VLOOKUP($C3238,'Raw-products'!$A$2:$H$1261,MATCH(H$1,'Raw-products'!$A$1:$H$1,0))</f>
        <v>Shirt</v>
      </c>
      <c r="I3238" t="str">
        <f>VLOOKUP($C3238,'Raw-products'!$A$2:$H$1261,MATCH(I$1,'Raw-products'!$A$1:$H$1,0))</f>
        <v>Henley</v>
      </c>
      <c r="J3238" t="str">
        <f>VLOOKUP($C3238,'Raw-products'!$A$2:$H$1261,MATCH(J$1,'Raw-products'!$A$1:$H$1,0))</f>
        <v>S</v>
      </c>
      <c r="K3238" t="str">
        <f>VLOOKUP($C3238,'Raw-products'!$A$2:$H$1261,MATCH(K$1,'Raw-products'!$A$1:$H$1,0))</f>
        <v>yellow</v>
      </c>
      <c r="L3238">
        <f>VLOOKUP($C3238,'Raw-products'!$A$2:$H$1261,MATCH(L$1,'Raw-products'!$A$1:$H$1,0))</f>
        <v>92</v>
      </c>
      <c r="M3238">
        <f>VLOOKUP($C3238,'Raw-products'!$A$2:$H$1261,MATCH(M$1,'Raw-products'!$A$1:$H$1,0))</f>
        <v>70</v>
      </c>
      <c r="N3238" s="5">
        <f t="shared" si="100"/>
        <v>6440</v>
      </c>
      <c r="O3238" cm="1">
        <f t="array" ref="O3238:R3238">_xlfn.XLOOKUP($B3238,'Raw -orders'!$A:$A,'Raw -orders'!$B:$E)</f>
        <v>581</v>
      </c>
      <c r="P3238">
        <v>39199</v>
      </c>
      <c r="Q3238" s="1">
        <v>44338</v>
      </c>
      <c r="R3238" s="1">
        <v>44341</v>
      </c>
      <c r="S3238" t="str" cm="1">
        <f t="array" ref="S3238:Z3238">_xlfn.XLOOKUP($O3238,'Raw - customers'!$A:$A,'Raw - customers'!$B:$I)</f>
        <v>Fabian Gostage</v>
      </c>
      <c r="T3238" t="str">
        <v>Polygender</v>
      </c>
      <c r="U3238">
        <v>40</v>
      </c>
      <c r="V3238" t="str">
        <v>11 Nader ParadeApt. 016</v>
      </c>
      <c r="W3238">
        <v>9022</v>
      </c>
      <c r="X3238" t="str">
        <v>Hackettland</v>
      </c>
      <c r="Y3238" t="str">
        <v>South Australia</v>
      </c>
      <c r="Z3238" t="str">
        <v>Australia</v>
      </c>
      <c r="AA3238">
        <v>5</v>
      </c>
      <c r="AB3238" s="3" t="str">
        <f t="shared" si="101"/>
        <v>0 to 10</v>
      </c>
      <c r="AM3238" s="6">
        <v>581</v>
      </c>
      <c r="AN3238" s="6" t="s">
        <v>1345</v>
      </c>
    </row>
    <row r="3239" spans="1:40" x14ac:dyDescent="0.25">
      <c r="A3239">
        <v>3237</v>
      </c>
      <c r="B3239">
        <v>651</v>
      </c>
      <c r="C3239">
        <v>801</v>
      </c>
      <c r="D3239">
        <v>91</v>
      </c>
      <c r="E3239">
        <v>1</v>
      </c>
      <c r="F3239">
        <v>91</v>
      </c>
      <c r="G3239">
        <v>1</v>
      </c>
      <c r="H3239" t="str">
        <f>VLOOKUP($C3239,'Raw-products'!$A$2:$H$1261,MATCH(H$1,'Raw-products'!$A$1:$H$1,0))</f>
        <v>Jacket</v>
      </c>
      <c r="I3239" t="str">
        <f>VLOOKUP($C3239,'Raw-products'!$A$2:$H$1261,MATCH(I$1,'Raw-products'!$A$1:$H$1,0))</f>
        <v>Pullover</v>
      </c>
      <c r="J3239" t="str">
        <f>VLOOKUP($C3239,'Raw-products'!$A$2:$H$1261,MATCH(J$1,'Raw-products'!$A$1:$H$1,0))</f>
        <v>S</v>
      </c>
      <c r="K3239" t="str">
        <f>VLOOKUP($C3239,'Raw-products'!$A$2:$H$1261,MATCH(K$1,'Raw-products'!$A$1:$H$1,0))</f>
        <v>violet</v>
      </c>
      <c r="L3239">
        <f>VLOOKUP($C3239,'Raw-products'!$A$2:$H$1261,MATCH(L$1,'Raw-products'!$A$1:$H$1,0))</f>
        <v>114</v>
      </c>
      <c r="M3239">
        <f>VLOOKUP($C3239,'Raw-products'!$A$2:$H$1261,MATCH(M$1,'Raw-products'!$A$1:$H$1,0))</f>
        <v>74</v>
      </c>
      <c r="N3239" s="5">
        <f t="shared" si="100"/>
        <v>8436</v>
      </c>
      <c r="O3239" cm="1">
        <f t="array" ref="O3239:R3239">_xlfn.XLOOKUP($B3239,'Raw -orders'!$A:$A,'Raw -orders'!$B:$E)</f>
        <v>581</v>
      </c>
      <c r="P3239">
        <v>39199</v>
      </c>
      <c r="Q3239" s="1">
        <v>44338</v>
      </c>
      <c r="R3239" s="1">
        <v>44341</v>
      </c>
      <c r="S3239" t="str" cm="1">
        <f t="array" ref="S3239:Z3239">_xlfn.XLOOKUP($O3239,'Raw - customers'!$A:$A,'Raw - customers'!$B:$I)</f>
        <v>Fabian Gostage</v>
      </c>
      <c r="T3239" t="str">
        <v>Polygender</v>
      </c>
      <c r="U3239">
        <v>40</v>
      </c>
      <c r="V3239" t="str">
        <v>11 Nader ParadeApt. 016</v>
      </c>
      <c r="W3239">
        <v>9022</v>
      </c>
      <c r="X3239" t="str">
        <v>Hackettland</v>
      </c>
      <c r="Y3239" t="str">
        <v>South Australia</v>
      </c>
      <c r="Z3239" t="str">
        <v>Australia</v>
      </c>
      <c r="AA3239">
        <v>5</v>
      </c>
      <c r="AB3239" s="3" t="str">
        <f t="shared" si="101"/>
        <v>0 to 10</v>
      </c>
      <c r="AM3239" s="6">
        <v>581</v>
      </c>
      <c r="AN3239" s="6" t="s">
        <v>1345</v>
      </c>
    </row>
    <row r="3240" spans="1:40" x14ac:dyDescent="0.25">
      <c r="A3240">
        <v>3238</v>
      </c>
      <c r="B3240">
        <v>651</v>
      </c>
      <c r="C3240">
        <v>456</v>
      </c>
      <c r="D3240">
        <v>118</v>
      </c>
      <c r="E3240">
        <v>1</v>
      </c>
      <c r="F3240">
        <v>118</v>
      </c>
      <c r="G3240">
        <v>1</v>
      </c>
      <c r="H3240" t="str">
        <f>VLOOKUP($C3240,'Raw-products'!$A$2:$H$1261,MATCH(H$1,'Raw-products'!$A$1:$H$1,0))</f>
        <v>Jacket</v>
      </c>
      <c r="I3240" t="str">
        <f>VLOOKUP($C3240,'Raw-products'!$A$2:$H$1261,MATCH(I$1,'Raw-products'!$A$1:$H$1,0))</f>
        <v>Puffer</v>
      </c>
      <c r="J3240" t="str">
        <f>VLOOKUP($C3240,'Raw-products'!$A$2:$H$1261,MATCH(J$1,'Raw-products'!$A$1:$H$1,0))</f>
        <v>S</v>
      </c>
      <c r="K3240" t="str">
        <f>VLOOKUP($C3240,'Raw-products'!$A$2:$H$1261,MATCH(K$1,'Raw-products'!$A$1:$H$1,0))</f>
        <v>red</v>
      </c>
      <c r="L3240">
        <f>VLOOKUP($C3240,'Raw-products'!$A$2:$H$1261,MATCH(L$1,'Raw-products'!$A$1:$H$1,0))</f>
        <v>110</v>
      </c>
      <c r="M3240">
        <f>VLOOKUP($C3240,'Raw-products'!$A$2:$H$1261,MATCH(M$1,'Raw-products'!$A$1:$H$1,0))</f>
        <v>62</v>
      </c>
      <c r="N3240" s="5">
        <f t="shared" si="100"/>
        <v>6820</v>
      </c>
      <c r="O3240" cm="1">
        <f t="array" ref="O3240:R3240">_xlfn.XLOOKUP($B3240,'Raw -orders'!$A:$A,'Raw -orders'!$B:$E)</f>
        <v>581</v>
      </c>
      <c r="P3240">
        <v>39199</v>
      </c>
      <c r="Q3240" s="1">
        <v>44338</v>
      </c>
      <c r="R3240" s="1">
        <v>44341</v>
      </c>
      <c r="S3240" t="str" cm="1">
        <f t="array" ref="S3240:Z3240">_xlfn.XLOOKUP($O3240,'Raw - customers'!$A:$A,'Raw - customers'!$B:$I)</f>
        <v>Fabian Gostage</v>
      </c>
      <c r="T3240" t="str">
        <v>Polygender</v>
      </c>
      <c r="U3240">
        <v>40</v>
      </c>
      <c r="V3240" t="str">
        <v>11 Nader ParadeApt. 016</v>
      </c>
      <c r="W3240">
        <v>9022</v>
      </c>
      <c r="X3240" t="str">
        <v>Hackettland</v>
      </c>
      <c r="Y3240" t="str">
        <v>South Australia</v>
      </c>
      <c r="Z3240" t="str">
        <v>Australia</v>
      </c>
      <c r="AA3240">
        <v>5</v>
      </c>
      <c r="AB3240" s="3" t="str">
        <f t="shared" si="101"/>
        <v>0 to 10</v>
      </c>
      <c r="AM3240" s="6">
        <v>581</v>
      </c>
      <c r="AN3240" s="6" t="s">
        <v>1345</v>
      </c>
    </row>
    <row r="3241" spans="1:40" x14ac:dyDescent="0.25">
      <c r="A3241">
        <v>3239</v>
      </c>
      <c r="B3241">
        <v>651</v>
      </c>
      <c r="C3241">
        <v>336</v>
      </c>
      <c r="D3241">
        <v>109</v>
      </c>
      <c r="E3241">
        <v>2</v>
      </c>
      <c r="F3241">
        <v>218</v>
      </c>
      <c r="G3241">
        <v>1</v>
      </c>
      <c r="H3241" t="str">
        <f>VLOOKUP($C3241,'Raw-products'!$A$2:$H$1261,MATCH(H$1,'Raw-products'!$A$1:$H$1,0))</f>
        <v>Shirt</v>
      </c>
      <c r="I3241" t="str">
        <f>VLOOKUP($C3241,'Raw-products'!$A$2:$H$1261,MATCH(I$1,'Raw-products'!$A$1:$H$1,0))</f>
        <v>Mandarin Collar</v>
      </c>
      <c r="J3241" t="str">
        <f>VLOOKUP($C3241,'Raw-products'!$A$2:$H$1261,MATCH(J$1,'Raw-products'!$A$1:$H$1,0))</f>
        <v>S</v>
      </c>
      <c r="K3241" t="str">
        <f>VLOOKUP($C3241,'Raw-products'!$A$2:$H$1261,MATCH(K$1,'Raw-products'!$A$1:$H$1,0))</f>
        <v>blue</v>
      </c>
      <c r="L3241">
        <f>VLOOKUP($C3241,'Raw-products'!$A$2:$H$1261,MATCH(L$1,'Raw-products'!$A$1:$H$1,0))</f>
        <v>108</v>
      </c>
      <c r="M3241">
        <f>VLOOKUP($C3241,'Raw-products'!$A$2:$H$1261,MATCH(M$1,'Raw-products'!$A$1:$H$1,0))</f>
        <v>44</v>
      </c>
      <c r="N3241" s="5">
        <f t="shared" si="100"/>
        <v>4752</v>
      </c>
      <c r="O3241" cm="1">
        <f t="array" ref="O3241:R3241">_xlfn.XLOOKUP($B3241,'Raw -orders'!$A:$A,'Raw -orders'!$B:$E)</f>
        <v>581</v>
      </c>
      <c r="P3241">
        <v>39199</v>
      </c>
      <c r="Q3241" s="1">
        <v>44338</v>
      </c>
      <c r="R3241" s="1">
        <v>44341</v>
      </c>
      <c r="S3241" t="str" cm="1">
        <f t="array" ref="S3241:Z3241">_xlfn.XLOOKUP($O3241,'Raw - customers'!$A:$A,'Raw - customers'!$B:$I)</f>
        <v>Fabian Gostage</v>
      </c>
      <c r="T3241" t="str">
        <v>Polygender</v>
      </c>
      <c r="U3241">
        <v>40</v>
      </c>
      <c r="V3241" t="str">
        <v>11 Nader ParadeApt. 016</v>
      </c>
      <c r="W3241">
        <v>9022</v>
      </c>
      <c r="X3241" t="str">
        <v>Hackettland</v>
      </c>
      <c r="Y3241" t="str">
        <v>South Australia</v>
      </c>
      <c r="Z3241" t="str">
        <v>Australia</v>
      </c>
      <c r="AA3241">
        <v>5</v>
      </c>
      <c r="AB3241" s="3" t="str">
        <f t="shared" si="101"/>
        <v>0 to 10</v>
      </c>
      <c r="AM3241" s="6">
        <v>581</v>
      </c>
      <c r="AN3241" s="6" t="s">
        <v>1345</v>
      </c>
    </row>
    <row r="3242" spans="1:40" x14ac:dyDescent="0.25">
      <c r="A3242">
        <v>3240</v>
      </c>
      <c r="B3242">
        <v>652</v>
      </c>
      <c r="C3242">
        <v>516</v>
      </c>
      <c r="D3242">
        <v>102</v>
      </c>
      <c r="E3242">
        <v>2</v>
      </c>
      <c r="F3242">
        <v>204</v>
      </c>
      <c r="G3242">
        <v>1</v>
      </c>
      <c r="H3242" t="str">
        <f>VLOOKUP($C3242,'Raw-products'!$A$2:$H$1261,MATCH(H$1,'Raw-products'!$A$1:$H$1,0))</f>
        <v>Jacket</v>
      </c>
      <c r="I3242" t="str">
        <f>VLOOKUP($C3242,'Raw-products'!$A$2:$H$1261,MATCH(I$1,'Raw-products'!$A$1:$H$1,0))</f>
        <v>Windbreaker</v>
      </c>
      <c r="J3242" t="str">
        <f>VLOOKUP($C3242,'Raw-products'!$A$2:$H$1261,MATCH(J$1,'Raw-products'!$A$1:$H$1,0))</f>
        <v>S</v>
      </c>
      <c r="K3242" t="str">
        <f>VLOOKUP($C3242,'Raw-products'!$A$2:$H$1261,MATCH(K$1,'Raw-products'!$A$1:$H$1,0))</f>
        <v>indigo</v>
      </c>
      <c r="L3242">
        <f>VLOOKUP($C3242,'Raw-products'!$A$2:$H$1261,MATCH(L$1,'Raw-products'!$A$1:$H$1,0))</f>
        <v>109</v>
      </c>
      <c r="M3242">
        <f>VLOOKUP($C3242,'Raw-products'!$A$2:$H$1261,MATCH(M$1,'Raw-products'!$A$1:$H$1,0))</f>
        <v>62</v>
      </c>
      <c r="N3242" s="5">
        <f t="shared" si="100"/>
        <v>6758</v>
      </c>
      <c r="O3242" cm="1">
        <f t="array" ref="O3242:R3242">_xlfn.XLOOKUP($B3242,'Raw -orders'!$A:$A,'Raw -orders'!$B:$E)</f>
        <v>691</v>
      </c>
      <c r="P3242">
        <v>30816</v>
      </c>
      <c r="Q3242" s="1">
        <v>44264</v>
      </c>
      <c r="R3242" s="1">
        <v>44282</v>
      </c>
      <c r="S3242" t="str" cm="1">
        <f t="array" ref="S3242:Z3242">_xlfn.XLOOKUP($O3242,'Raw - customers'!$A:$A,'Raw - customers'!$B:$I)</f>
        <v>Silvie Bortol</v>
      </c>
      <c r="T3242" t="str">
        <v>Genderfluid</v>
      </c>
      <c r="U3242">
        <v>73</v>
      </c>
      <c r="V3242" t="str">
        <v>90 Fisher RoadSuite 844</v>
      </c>
      <c r="W3242">
        <v>1499</v>
      </c>
      <c r="X3242" t="str">
        <v>Abigailshire</v>
      </c>
      <c r="Y3242" t="str">
        <v>New South Wales</v>
      </c>
      <c r="Z3242" t="str">
        <v>Australia</v>
      </c>
      <c r="AA3242">
        <v>3</v>
      </c>
      <c r="AB3242" s="3" t="str">
        <f t="shared" si="101"/>
        <v>10 to 20</v>
      </c>
      <c r="AM3242" s="6">
        <v>691</v>
      </c>
      <c r="AN3242" s="6" t="s">
        <v>1362</v>
      </c>
    </row>
    <row r="3243" spans="1:40" x14ac:dyDescent="0.25">
      <c r="A3243">
        <v>3241</v>
      </c>
      <c r="B3243">
        <v>652</v>
      </c>
      <c r="C3243">
        <v>908</v>
      </c>
      <c r="D3243">
        <v>94</v>
      </c>
      <c r="E3243">
        <v>3</v>
      </c>
      <c r="F3243">
        <v>282</v>
      </c>
      <c r="G3243">
        <v>1</v>
      </c>
      <c r="H3243" t="str">
        <f>VLOOKUP($C3243,'Raw-products'!$A$2:$H$1261,MATCH(H$1,'Raw-products'!$A$1:$H$1,0))</f>
        <v>Trousers</v>
      </c>
      <c r="I3243" t="str">
        <f>VLOOKUP($C3243,'Raw-products'!$A$2:$H$1261,MATCH(I$1,'Raw-products'!$A$1:$H$1,0))</f>
        <v>Cords</v>
      </c>
      <c r="J3243" t="str">
        <f>VLOOKUP($C3243,'Raw-products'!$A$2:$H$1261,MATCH(J$1,'Raw-products'!$A$1:$H$1,0))</f>
        <v>L</v>
      </c>
      <c r="K3243" t="str">
        <f>VLOOKUP($C3243,'Raw-products'!$A$2:$H$1261,MATCH(K$1,'Raw-products'!$A$1:$H$1,0))</f>
        <v>violet</v>
      </c>
      <c r="L3243">
        <f>VLOOKUP($C3243,'Raw-products'!$A$2:$H$1261,MATCH(L$1,'Raw-products'!$A$1:$H$1,0))</f>
        <v>113</v>
      </c>
      <c r="M3243">
        <f>VLOOKUP($C3243,'Raw-products'!$A$2:$H$1261,MATCH(M$1,'Raw-products'!$A$1:$H$1,0))</f>
        <v>74</v>
      </c>
      <c r="N3243" s="5">
        <f t="shared" si="100"/>
        <v>8362</v>
      </c>
      <c r="O3243" cm="1">
        <f t="array" ref="O3243:R3243">_xlfn.XLOOKUP($B3243,'Raw -orders'!$A:$A,'Raw -orders'!$B:$E)</f>
        <v>691</v>
      </c>
      <c r="P3243">
        <v>30816</v>
      </c>
      <c r="Q3243" s="1">
        <v>44264</v>
      </c>
      <c r="R3243" s="1">
        <v>44282</v>
      </c>
      <c r="S3243" t="str" cm="1">
        <f t="array" ref="S3243:Z3243">_xlfn.XLOOKUP($O3243,'Raw - customers'!$A:$A,'Raw - customers'!$B:$I)</f>
        <v>Silvie Bortol</v>
      </c>
      <c r="T3243" t="str">
        <v>Genderfluid</v>
      </c>
      <c r="U3243">
        <v>73</v>
      </c>
      <c r="V3243" t="str">
        <v>90 Fisher RoadSuite 844</v>
      </c>
      <c r="W3243">
        <v>1499</v>
      </c>
      <c r="X3243" t="str">
        <v>Abigailshire</v>
      </c>
      <c r="Y3243" t="str">
        <v>New South Wales</v>
      </c>
      <c r="Z3243" t="str">
        <v>Australia</v>
      </c>
      <c r="AA3243">
        <v>3</v>
      </c>
      <c r="AB3243" s="3" t="str">
        <f t="shared" si="101"/>
        <v>10 to 20</v>
      </c>
      <c r="AM3243" s="6">
        <v>691</v>
      </c>
      <c r="AN3243" s="6" t="s">
        <v>1362</v>
      </c>
    </row>
    <row r="3244" spans="1:40" x14ac:dyDescent="0.25">
      <c r="A3244">
        <v>3242</v>
      </c>
      <c r="B3244">
        <v>652</v>
      </c>
      <c r="C3244">
        <v>386</v>
      </c>
      <c r="D3244">
        <v>119</v>
      </c>
      <c r="E3244">
        <v>2</v>
      </c>
      <c r="F3244">
        <v>238</v>
      </c>
      <c r="G3244">
        <v>1</v>
      </c>
      <c r="H3244" t="str">
        <f>VLOOKUP($C3244,'Raw-products'!$A$2:$H$1261,MATCH(H$1,'Raw-products'!$A$1:$H$1,0))</f>
        <v>Shirt</v>
      </c>
      <c r="I3244" t="str">
        <f>VLOOKUP($C3244,'Raw-products'!$A$2:$H$1261,MATCH(I$1,'Raw-products'!$A$1:$H$1,0))</f>
        <v>Casual Slim Fit</v>
      </c>
      <c r="J3244" t="str">
        <f>VLOOKUP($C3244,'Raw-products'!$A$2:$H$1261,MATCH(J$1,'Raw-products'!$A$1:$H$1,0))</f>
        <v>S</v>
      </c>
      <c r="K3244" t="str">
        <f>VLOOKUP($C3244,'Raw-products'!$A$2:$H$1261,MATCH(K$1,'Raw-products'!$A$1:$H$1,0))</f>
        <v>red</v>
      </c>
      <c r="L3244">
        <f>VLOOKUP($C3244,'Raw-products'!$A$2:$H$1261,MATCH(L$1,'Raw-products'!$A$1:$H$1,0))</f>
        <v>113</v>
      </c>
      <c r="M3244">
        <f>VLOOKUP($C3244,'Raw-products'!$A$2:$H$1261,MATCH(M$1,'Raw-products'!$A$1:$H$1,0))</f>
        <v>50</v>
      </c>
      <c r="N3244" s="5">
        <f t="shared" si="100"/>
        <v>5650</v>
      </c>
      <c r="O3244" cm="1">
        <f t="array" ref="O3244:R3244">_xlfn.XLOOKUP($B3244,'Raw -orders'!$A:$A,'Raw -orders'!$B:$E)</f>
        <v>691</v>
      </c>
      <c r="P3244">
        <v>30816</v>
      </c>
      <c r="Q3244" s="1">
        <v>44264</v>
      </c>
      <c r="R3244" s="1">
        <v>44282</v>
      </c>
      <c r="S3244" t="str" cm="1">
        <f t="array" ref="S3244:Z3244">_xlfn.XLOOKUP($O3244,'Raw - customers'!$A:$A,'Raw - customers'!$B:$I)</f>
        <v>Silvie Bortol</v>
      </c>
      <c r="T3244" t="str">
        <v>Genderfluid</v>
      </c>
      <c r="U3244">
        <v>73</v>
      </c>
      <c r="V3244" t="str">
        <v>90 Fisher RoadSuite 844</v>
      </c>
      <c r="W3244">
        <v>1499</v>
      </c>
      <c r="X3244" t="str">
        <v>Abigailshire</v>
      </c>
      <c r="Y3244" t="str">
        <v>New South Wales</v>
      </c>
      <c r="Z3244" t="str">
        <v>Australia</v>
      </c>
      <c r="AA3244">
        <v>3</v>
      </c>
      <c r="AB3244" s="3" t="str">
        <f t="shared" si="101"/>
        <v>10 to 20</v>
      </c>
      <c r="AM3244" s="6">
        <v>691</v>
      </c>
      <c r="AN3244" s="6" t="s">
        <v>1362</v>
      </c>
    </row>
    <row r="3245" spans="1:40" x14ac:dyDescent="0.25">
      <c r="A3245">
        <v>3243</v>
      </c>
      <c r="B3245">
        <v>653</v>
      </c>
      <c r="C3245">
        <v>702</v>
      </c>
      <c r="D3245">
        <v>119</v>
      </c>
      <c r="E3245">
        <v>3</v>
      </c>
      <c r="F3245">
        <v>357</v>
      </c>
      <c r="G3245">
        <v>1</v>
      </c>
      <c r="H3245" t="str">
        <f>VLOOKUP($C3245,'Raw-products'!$A$2:$H$1261,MATCH(H$1,'Raw-products'!$A$1:$H$1,0))</f>
        <v>Jacket</v>
      </c>
      <c r="I3245" t="str">
        <f>VLOOKUP($C3245,'Raw-products'!$A$2:$H$1261,MATCH(I$1,'Raw-products'!$A$1:$H$1,0))</f>
        <v>Trench Coat</v>
      </c>
      <c r="J3245" t="str">
        <f>VLOOKUP($C3245,'Raw-products'!$A$2:$H$1261,MATCH(J$1,'Raw-products'!$A$1:$H$1,0))</f>
        <v>M</v>
      </c>
      <c r="K3245" t="str">
        <f>VLOOKUP($C3245,'Raw-products'!$A$2:$H$1261,MATCH(K$1,'Raw-products'!$A$1:$H$1,0))</f>
        <v>red</v>
      </c>
      <c r="L3245">
        <f>VLOOKUP($C3245,'Raw-products'!$A$2:$H$1261,MATCH(L$1,'Raw-products'!$A$1:$H$1,0))</f>
        <v>112</v>
      </c>
      <c r="M3245">
        <f>VLOOKUP($C3245,'Raw-products'!$A$2:$H$1261,MATCH(M$1,'Raw-products'!$A$1:$H$1,0))</f>
        <v>57</v>
      </c>
      <c r="N3245" s="5">
        <f t="shared" si="100"/>
        <v>6384</v>
      </c>
      <c r="O3245" cm="1">
        <f t="array" ref="O3245:R3245">_xlfn.XLOOKUP($B3245,'Raw -orders'!$A:$A,'Raw -orders'!$B:$E)</f>
        <v>629</v>
      </c>
      <c r="P3245">
        <v>19186</v>
      </c>
      <c r="Q3245" s="1">
        <v>44246</v>
      </c>
      <c r="R3245" s="1">
        <v>44273</v>
      </c>
      <c r="S3245" t="str" cm="1">
        <f t="array" ref="S3245:Z3245">_xlfn.XLOOKUP($O3245,'Raw - customers'!$A:$A,'Raw - customers'!$B:$I)</f>
        <v>Sigismundo Basek</v>
      </c>
      <c r="T3245" t="str">
        <v>Male</v>
      </c>
      <c r="U3245">
        <v>53</v>
      </c>
      <c r="V3245" t="str">
        <v>4355 Caitlin CourtApt. 697</v>
      </c>
      <c r="W3245">
        <v>6606</v>
      </c>
      <c r="X3245" t="str">
        <v>Amberland</v>
      </c>
      <c r="Y3245" t="str">
        <v>Western Australia</v>
      </c>
      <c r="Z3245" t="str">
        <v>Australia</v>
      </c>
      <c r="AA3245">
        <v>2</v>
      </c>
      <c r="AB3245" s="3" t="str">
        <f t="shared" si="101"/>
        <v>20 to 30</v>
      </c>
      <c r="AM3245" s="6">
        <v>629</v>
      </c>
      <c r="AN3245" s="6" t="s">
        <v>1377</v>
      </c>
    </row>
    <row r="3246" spans="1:40" x14ac:dyDescent="0.25">
      <c r="A3246">
        <v>3244</v>
      </c>
      <c r="B3246">
        <v>653</v>
      </c>
      <c r="C3246">
        <v>232</v>
      </c>
      <c r="D3246">
        <v>106</v>
      </c>
      <c r="E3246">
        <v>1</v>
      </c>
      <c r="F3246">
        <v>106</v>
      </c>
      <c r="G3246">
        <v>1</v>
      </c>
      <c r="H3246" t="str">
        <f>VLOOKUP($C3246,'Raw-products'!$A$2:$H$1261,MATCH(H$1,'Raw-products'!$A$1:$H$1,0))</f>
        <v>Shirt</v>
      </c>
      <c r="I3246" t="str">
        <f>VLOOKUP($C3246,'Raw-products'!$A$2:$H$1261,MATCH(I$1,'Raw-products'!$A$1:$H$1,0))</f>
        <v>Chambray</v>
      </c>
      <c r="J3246" t="str">
        <f>VLOOKUP($C3246,'Raw-products'!$A$2:$H$1261,MATCH(J$1,'Raw-products'!$A$1:$H$1,0))</f>
        <v>M</v>
      </c>
      <c r="K3246" t="str">
        <f>VLOOKUP($C3246,'Raw-products'!$A$2:$H$1261,MATCH(K$1,'Raw-products'!$A$1:$H$1,0))</f>
        <v>blue</v>
      </c>
      <c r="L3246">
        <f>VLOOKUP($C3246,'Raw-products'!$A$2:$H$1261,MATCH(L$1,'Raw-products'!$A$1:$H$1,0))</f>
        <v>105</v>
      </c>
      <c r="M3246">
        <f>VLOOKUP($C3246,'Raw-products'!$A$2:$H$1261,MATCH(M$1,'Raw-products'!$A$1:$H$1,0))</f>
        <v>66</v>
      </c>
      <c r="N3246" s="5">
        <f t="shared" si="100"/>
        <v>6930</v>
      </c>
      <c r="O3246" cm="1">
        <f t="array" ref="O3246:R3246">_xlfn.XLOOKUP($B3246,'Raw -orders'!$A:$A,'Raw -orders'!$B:$E)</f>
        <v>629</v>
      </c>
      <c r="P3246">
        <v>19186</v>
      </c>
      <c r="Q3246" s="1">
        <v>44246</v>
      </c>
      <c r="R3246" s="1">
        <v>44273</v>
      </c>
      <c r="S3246" t="str" cm="1">
        <f t="array" ref="S3246:Z3246">_xlfn.XLOOKUP($O3246,'Raw - customers'!$A:$A,'Raw - customers'!$B:$I)</f>
        <v>Sigismundo Basek</v>
      </c>
      <c r="T3246" t="str">
        <v>Male</v>
      </c>
      <c r="U3246">
        <v>53</v>
      </c>
      <c r="V3246" t="str">
        <v>4355 Caitlin CourtApt. 697</v>
      </c>
      <c r="W3246">
        <v>6606</v>
      </c>
      <c r="X3246" t="str">
        <v>Amberland</v>
      </c>
      <c r="Y3246" t="str">
        <v>Western Australia</v>
      </c>
      <c r="Z3246" t="str">
        <v>Australia</v>
      </c>
      <c r="AA3246">
        <v>2</v>
      </c>
      <c r="AB3246" s="3" t="str">
        <f t="shared" si="101"/>
        <v>20 to 30</v>
      </c>
      <c r="AM3246" s="6">
        <v>629</v>
      </c>
      <c r="AN3246" s="6" t="s">
        <v>1377</v>
      </c>
    </row>
    <row r="3247" spans="1:40" x14ac:dyDescent="0.25">
      <c r="A3247">
        <v>3245</v>
      </c>
      <c r="B3247">
        <v>653</v>
      </c>
      <c r="C3247">
        <v>216</v>
      </c>
      <c r="D3247">
        <v>106</v>
      </c>
      <c r="E3247">
        <v>1</v>
      </c>
      <c r="F3247">
        <v>106</v>
      </c>
      <c r="G3247">
        <v>1</v>
      </c>
      <c r="H3247" t="str">
        <f>VLOOKUP($C3247,'Raw-products'!$A$2:$H$1261,MATCH(H$1,'Raw-products'!$A$1:$H$1,0))</f>
        <v>Shirt</v>
      </c>
      <c r="I3247" t="str">
        <f>VLOOKUP($C3247,'Raw-products'!$A$2:$H$1261,MATCH(I$1,'Raw-products'!$A$1:$H$1,0))</f>
        <v>Chambray</v>
      </c>
      <c r="J3247" t="str">
        <f>VLOOKUP($C3247,'Raw-products'!$A$2:$H$1261,MATCH(J$1,'Raw-products'!$A$1:$H$1,0))</f>
        <v>S</v>
      </c>
      <c r="K3247" t="str">
        <f>VLOOKUP($C3247,'Raw-products'!$A$2:$H$1261,MATCH(K$1,'Raw-products'!$A$1:$H$1,0))</f>
        <v>orange</v>
      </c>
      <c r="L3247">
        <f>VLOOKUP($C3247,'Raw-products'!$A$2:$H$1261,MATCH(L$1,'Raw-products'!$A$1:$H$1,0))</f>
        <v>105</v>
      </c>
      <c r="M3247">
        <f>VLOOKUP($C3247,'Raw-products'!$A$2:$H$1261,MATCH(M$1,'Raw-products'!$A$1:$H$1,0))</f>
        <v>69</v>
      </c>
      <c r="N3247" s="5">
        <f t="shared" si="100"/>
        <v>7245</v>
      </c>
      <c r="O3247" cm="1">
        <f t="array" ref="O3247:R3247">_xlfn.XLOOKUP($B3247,'Raw -orders'!$A:$A,'Raw -orders'!$B:$E)</f>
        <v>629</v>
      </c>
      <c r="P3247">
        <v>19186</v>
      </c>
      <c r="Q3247" s="1">
        <v>44246</v>
      </c>
      <c r="R3247" s="1">
        <v>44273</v>
      </c>
      <c r="S3247" t="str" cm="1">
        <f t="array" ref="S3247:Z3247">_xlfn.XLOOKUP($O3247,'Raw - customers'!$A:$A,'Raw - customers'!$B:$I)</f>
        <v>Sigismundo Basek</v>
      </c>
      <c r="T3247" t="str">
        <v>Male</v>
      </c>
      <c r="U3247">
        <v>53</v>
      </c>
      <c r="V3247" t="str">
        <v>4355 Caitlin CourtApt. 697</v>
      </c>
      <c r="W3247">
        <v>6606</v>
      </c>
      <c r="X3247" t="str">
        <v>Amberland</v>
      </c>
      <c r="Y3247" t="str">
        <v>Western Australia</v>
      </c>
      <c r="Z3247" t="str">
        <v>Australia</v>
      </c>
      <c r="AA3247">
        <v>2</v>
      </c>
      <c r="AB3247" s="3" t="str">
        <f t="shared" si="101"/>
        <v>20 to 30</v>
      </c>
      <c r="AM3247" s="6">
        <v>629</v>
      </c>
      <c r="AN3247" s="6" t="s">
        <v>1377</v>
      </c>
    </row>
    <row r="3248" spans="1:40" x14ac:dyDescent="0.25">
      <c r="A3248">
        <v>3246</v>
      </c>
      <c r="B3248">
        <v>653</v>
      </c>
      <c r="C3248">
        <v>599</v>
      </c>
      <c r="D3248">
        <v>112</v>
      </c>
      <c r="E3248">
        <v>2</v>
      </c>
      <c r="F3248">
        <v>224</v>
      </c>
      <c r="G3248">
        <v>1</v>
      </c>
      <c r="H3248" t="str">
        <f>VLOOKUP($C3248,'Raw-products'!$A$2:$H$1261,MATCH(H$1,'Raw-products'!$A$1:$H$1,0))</f>
        <v>Jacket</v>
      </c>
      <c r="I3248" t="str">
        <f>VLOOKUP($C3248,'Raw-products'!$A$2:$H$1261,MATCH(I$1,'Raw-products'!$A$1:$H$1,0))</f>
        <v>Cardigan</v>
      </c>
      <c r="J3248" t="str">
        <f>VLOOKUP($C3248,'Raw-products'!$A$2:$H$1261,MATCH(J$1,'Raw-products'!$A$1:$H$1,0))</f>
        <v>XL</v>
      </c>
      <c r="K3248" t="str">
        <f>VLOOKUP($C3248,'Raw-products'!$A$2:$H$1261,MATCH(K$1,'Raw-products'!$A$1:$H$1,0))</f>
        <v>red</v>
      </c>
      <c r="L3248">
        <f>VLOOKUP($C3248,'Raw-products'!$A$2:$H$1261,MATCH(L$1,'Raw-products'!$A$1:$H$1,0))</f>
        <v>118</v>
      </c>
      <c r="M3248">
        <f>VLOOKUP($C3248,'Raw-products'!$A$2:$H$1261,MATCH(M$1,'Raw-products'!$A$1:$H$1,0))</f>
        <v>54</v>
      </c>
      <c r="N3248" s="5">
        <f t="shared" si="100"/>
        <v>6372</v>
      </c>
      <c r="O3248" cm="1">
        <f t="array" ref="O3248:R3248">_xlfn.XLOOKUP($B3248,'Raw -orders'!$A:$A,'Raw -orders'!$B:$E)</f>
        <v>629</v>
      </c>
      <c r="P3248">
        <v>19186</v>
      </c>
      <c r="Q3248" s="1">
        <v>44246</v>
      </c>
      <c r="R3248" s="1">
        <v>44273</v>
      </c>
      <c r="S3248" t="str" cm="1">
        <f t="array" ref="S3248:Z3248">_xlfn.XLOOKUP($O3248,'Raw - customers'!$A:$A,'Raw - customers'!$B:$I)</f>
        <v>Sigismundo Basek</v>
      </c>
      <c r="T3248" t="str">
        <v>Male</v>
      </c>
      <c r="U3248">
        <v>53</v>
      </c>
      <c r="V3248" t="str">
        <v>4355 Caitlin CourtApt. 697</v>
      </c>
      <c r="W3248">
        <v>6606</v>
      </c>
      <c r="X3248" t="str">
        <v>Amberland</v>
      </c>
      <c r="Y3248" t="str">
        <v>Western Australia</v>
      </c>
      <c r="Z3248" t="str">
        <v>Australia</v>
      </c>
      <c r="AA3248">
        <v>2</v>
      </c>
      <c r="AB3248" s="3" t="str">
        <f t="shared" si="101"/>
        <v>20 to 30</v>
      </c>
      <c r="AM3248" s="6">
        <v>629</v>
      </c>
      <c r="AN3248" s="6" t="s">
        <v>1377</v>
      </c>
    </row>
    <row r="3249" spans="1:40" x14ac:dyDescent="0.25">
      <c r="A3249">
        <v>3247</v>
      </c>
      <c r="B3249">
        <v>653</v>
      </c>
      <c r="C3249">
        <v>561</v>
      </c>
      <c r="D3249">
        <v>100</v>
      </c>
      <c r="E3249">
        <v>2</v>
      </c>
      <c r="F3249">
        <v>200</v>
      </c>
      <c r="G3249">
        <v>1</v>
      </c>
      <c r="H3249" t="str">
        <f>VLOOKUP($C3249,'Raw-products'!$A$2:$H$1261,MATCH(H$1,'Raw-products'!$A$1:$H$1,0))</f>
        <v>Jacket</v>
      </c>
      <c r="I3249" t="str">
        <f>VLOOKUP($C3249,'Raw-products'!$A$2:$H$1261,MATCH(I$1,'Raw-products'!$A$1:$H$1,0))</f>
        <v>Bomber</v>
      </c>
      <c r="J3249" t="str">
        <f>VLOOKUP($C3249,'Raw-products'!$A$2:$H$1261,MATCH(J$1,'Raw-products'!$A$1:$H$1,0))</f>
        <v>S</v>
      </c>
      <c r="K3249" t="str">
        <f>VLOOKUP($C3249,'Raw-products'!$A$2:$H$1261,MATCH(K$1,'Raw-products'!$A$1:$H$1,0))</f>
        <v>red</v>
      </c>
      <c r="L3249">
        <f>VLOOKUP($C3249,'Raw-products'!$A$2:$H$1261,MATCH(L$1,'Raw-products'!$A$1:$H$1,0))</f>
        <v>90</v>
      </c>
      <c r="M3249">
        <f>VLOOKUP($C3249,'Raw-products'!$A$2:$H$1261,MATCH(M$1,'Raw-products'!$A$1:$H$1,0))</f>
        <v>74</v>
      </c>
      <c r="N3249" s="5">
        <f t="shared" si="100"/>
        <v>6660</v>
      </c>
      <c r="O3249" cm="1">
        <f t="array" ref="O3249:R3249">_xlfn.XLOOKUP($B3249,'Raw -orders'!$A:$A,'Raw -orders'!$B:$E)</f>
        <v>629</v>
      </c>
      <c r="P3249">
        <v>19186</v>
      </c>
      <c r="Q3249" s="1">
        <v>44246</v>
      </c>
      <c r="R3249" s="1">
        <v>44273</v>
      </c>
      <c r="S3249" t="str" cm="1">
        <f t="array" ref="S3249:Z3249">_xlfn.XLOOKUP($O3249,'Raw - customers'!$A:$A,'Raw - customers'!$B:$I)</f>
        <v>Sigismundo Basek</v>
      </c>
      <c r="T3249" t="str">
        <v>Male</v>
      </c>
      <c r="U3249">
        <v>53</v>
      </c>
      <c r="V3249" t="str">
        <v>4355 Caitlin CourtApt. 697</v>
      </c>
      <c r="W3249">
        <v>6606</v>
      </c>
      <c r="X3249" t="str">
        <v>Amberland</v>
      </c>
      <c r="Y3249" t="str">
        <v>Western Australia</v>
      </c>
      <c r="Z3249" t="str">
        <v>Australia</v>
      </c>
      <c r="AA3249">
        <v>2</v>
      </c>
      <c r="AB3249" s="3" t="str">
        <f t="shared" si="101"/>
        <v>20 to 30</v>
      </c>
      <c r="AM3249" s="6">
        <v>629</v>
      </c>
      <c r="AN3249" s="6" t="s">
        <v>1377</v>
      </c>
    </row>
    <row r="3250" spans="1:40" x14ac:dyDescent="0.25">
      <c r="A3250">
        <v>3248</v>
      </c>
      <c r="B3250">
        <v>653</v>
      </c>
      <c r="C3250">
        <v>492</v>
      </c>
      <c r="D3250">
        <v>102</v>
      </c>
      <c r="E3250">
        <v>1</v>
      </c>
      <c r="F3250">
        <v>102</v>
      </c>
      <c r="G3250">
        <v>1</v>
      </c>
      <c r="H3250" t="str">
        <f>VLOOKUP($C3250,'Raw-products'!$A$2:$H$1261,MATCH(H$1,'Raw-products'!$A$1:$H$1,0))</f>
        <v>Jacket</v>
      </c>
      <c r="I3250" t="str">
        <f>VLOOKUP($C3250,'Raw-products'!$A$2:$H$1261,MATCH(I$1,'Raw-products'!$A$1:$H$1,0))</f>
        <v>Windbreaker</v>
      </c>
      <c r="J3250" t="str">
        <f>VLOOKUP($C3250,'Raw-products'!$A$2:$H$1261,MATCH(J$1,'Raw-products'!$A$1:$H$1,0))</f>
        <v>M</v>
      </c>
      <c r="K3250" t="str">
        <f>VLOOKUP($C3250,'Raw-products'!$A$2:$H$1261,MATCH(K$1,'Raw-products'!$A$1:$H$1,0))</f>
        <v>red</v>
      </c>
      <c r="L3250">
        <f>VLOOKUP($C3250,'Raw-products'!$A$2:$H$1261,MATCH(L$1,'Raw-products'!$A$1:$H$1,0))</f>
        <v>109</v>
      </c>
      <c r="M3250">
        <f>VLOOKUP($C3250,'Raw-products'!$A$2:$H$1261,MATCH(M$1,'Raw-products'!$A$1:$H$1,0))</f>
        <v>47</v>
      </c>
      <c r="N3250" s="5">
        <f t="shared" si="100"/>
        <v>5123</v>
      </c>
      <c r="O3250" cm="1">
        <f t="array" ref="O3250:R3250">_xlfn.XLOOKUP($B3250,'Raw -orders'!$A:$A,'Raw -orders'!$B:$E)</f>
        <v>629</v>
      </c>
      <c r="P3250">
        <v>19186</v>
      </c>
      <c r="Q3250" s="1">
        <v>44246</v>
      </c>
      <c r="R3250" s="1">
        <v>44273</v>
      </c>
      <c r="S3250" t="str" cm="1">
        <f t="array" ref="S3250:Z3250">_xlfn.XLOOKUP($O3250,'Raw - customers'!$A:$A,'Raw - customers'!$B:$I)</f>
        <v>Sigismundo Basek</v>
      </c>
      <c r="T3250" t="str">
        <v>Male</v>
      </c>
      <c r="U3250">
        <v>53</v>
      </c>
      <c r="V3250" t="str">
        <v>4355 Caitlin CourtApt. 697</v>
      </c>
      <c r="W3250">
        <v>6606</v>
      </c>
      <c r="X3250" t="str">
        <v>Amberland</v>
      </c>
      <c r="Y3250" t="str">
        <v>Western Australia</v>
      </c>
      <c r="Z3250" t="str">
        <v>Australia</v>
      </c>
      <c r="AA3250">
        <v>2</v>
      </c>
      <c r="AB3250" s="3" t="str">
        <f t="shared" si="101"/>
        <v>20 to 30</v>
      </c>
      <c r="AM3250" s="6">
        <v>629</v>
      </c>
      <c r="AN3250" s="6" t="s">
        <v>1377</v>
      </c>
    </row>
    <row r="3251" spans="1:40" x14ac:dyDescent="0.25">
      <c r="A3251">
        <v>3249</v>
      </c>
      <c r="B3251">
        <v>653</v>
      </c>
      <c r="C3251">
        <v>970</v>
      </c>
      <c r="D3251">
        <v>97</v>
      </c>
      <c r="E3251">
        <v>2</v>
      </c>
      <c r="F3251">
        <v>194</v>
      </c>
      <c r="G3251">
        <v>1</v>
      </c>
      <c r="H3251" t="str">
        <f>VLOOKUP($C3251,'Raw-products'!$A$2:$H$1261,MATCH(H$1,'Raw-products'!$A$1:$H$1,0))</f>
        <v>Trousers</v>
      </c>
      <c r="I3251" t="str">
        <f>VLOOKUP($C3251,'Raw-products'!$A$2:$H$1261,MATCH(I$1,'Raw-products'!$A$1:$H$1,0))</f>
        <v>Slim-Fit</v>
      </c>
      <c r="J3251" t="str">
        <f>VLOOKUP($C3251,'Raw-products'!$A$2:$H$1261,MATCH(J$1,'Raw-products'!$A$1:$H$1,0))</f>
        <v>XS</v>
      </c>
      <c r="K3251" t="str">
        <f>VLOOKUP($C3251,'Raw-products'!$A$2:$H$1261,MATCH(K$1,'Raw-products'!$A$1:$H$1,0))</f>
        <v>indigo</v>
      </c>
      <c r="L3251">
        <f>VLOOKUP($C3251,'Raw-products'!$A$2:$H$1261,MATCH(L$1,'Raw-products'!$A$1:$H$1,0))</f>
        <v>119</v>
      </c>
      <c r="M3251">
        <f>VLOOKUP($C3251,'Raw-products'!$A$2:$H$1261,MATCH(M$1,'Raw-products'!$A$1:$H$1,0))</f>
        <v>74</v>
      </c>
      <c r="N3251" s="5">
        <f t="shared" si="100"/>
        <v>8806</v>
      </c>
      <c r="O3251" cm="1">
        <f t="array" ref="O3251:R3251">_xlfn.XLOOKUP($B3251,'Raw -orders'!$A:$A,'Raw -orders'!$B:$E)</f>
        <v>629</v>
      </c>
      <c r="P3251">
        <v>19186</v>
      </c>
      <c r="Q3251" s="1">
        <v>44246</v>
      </c>
      <c r="R3251" s="1">
        <v>44273</v>
      </c>
      <c r="S3251" t="str" cm="1">
        <f t="array" ref="S3251:Z3251">_xlfn.XLOOKUP($O3251,'Raw - customers'!$A:$A,'Raw - customers'!$B:$I)</f>
        <v>Sigismundo Basek</v>
      </c>
      <c r="T3251" t="str">
        <v>Male</v>
      </c>
      <c r="U3251">
        <v>53</v>
      </c>
      <c r="V3251" t="str">
        <v>4355 Caitlin CourtApt. 697</v>
      </c>
      <c r="W3251">
        <v>6606</v>
      </c>
      <c r="X3251" t="str">
        <v>Amberland</v>
      </c>
      <c r="Y3251" t="str">
        <v>Western Australia</v>
      </c>
      <c r="Z3251" t="str">
        <v>Australia</v>
      </c>
      <c r="AA3251">
        <v>2</v>
      </c>
      <c r="AB3251" s="3" t="str">
        <f t="shared" si="101"/>
        <v>20 to 30</v>
      </c>
      <c r="AM3251" s="6">
        <v>629</v>
      </c>
      <c r="AN3251" s="6" t="s">
        <v>1377</v>
      </c>
    </row>
    <row r="3252" spans="1:40" x14ac:dyDescent="0.25">
      <c r="A3252">
        <v>3250</v>
      </c>
      <c r="B3252">
        <v>653</v>
      </c>
      <c r="C3252">
        <v>781</v>
      </c>
      <c r="D3252">
        <v>91</v>
      </c>
      <c r="E3252">
        <v>1</v>
      </c>
      <c r="F3252">
        <v>91</v>
      </c>
      <c r="G3252">
        <v>1</v>
      </c>
      <c r="H3252" t="str">
        <f>VLOOKUP($C3252,'Raw-products'!$A$2:$H$1261,MATCH(H$1,'Raw-products'!$A$1:$H$1,0))</f>
        <v>Jacket</v>
      </c>
      <c r="I3252" t="str">
        <f>VLOOKUP($C3252,'Raw-products'!$A$2:$H$1261,MATCH(I$1,'Raw-products'!$A$1:$H$1,0))</f>
        <v>Pullover</v>
      </c>
      <c r="J3252" t="str">
        <f>VLOOKUP($C3252,'Raw-products'!$A$2:$H$1261,MATCH(J$1,'Raw-products'!$A$1:$H$1,0))</f>
        <v>S</v>
      </c>
      <c r="K3252" t="str">
        <f>VLOOKUP($C3252,'Raw-products'!$A$2:$H$1261,MATCH(K$1,'Raw-products'!$A$1:$H$1,0))</f>
        <v>yellow</v>
      </c>
      <c r="L3252">
        <f>VLOOKUP($C3252,'Raw-products'!$A$2:$H$1261,MATCH(L$1,'Raw-products'!$A$1:$H$1,0))</f>
        <v>114</v>
      </c>
      <c r="M3252">
        <f>VLOOKUP($C3252,'Raw-products'!$A$2:$H$1261,MATCH(M$1,'Raw-products'!$A$1:$H$1,0))</f>
        <v>42</v>
      </c>
      <c r="N3252" s="5">
        <f t="shared" si="100"/>
        <v>4788</v>
      </c>
      <c r="O3252" cm="1">
        <f t="array" ref="O3252:R3252">_xlfn.XLOOKUP($B3252,'Raw -orders'!$A:$A,'Raw -orders'!$B:$E)</f>
        <v>629</v>
      </c>
      <c r="P3252">
        <v>19186</v>
      </c>
      <c r="Q3252" s="1">
        <v>44246</v>
      </c>
      <c r="R3252" s="1">
        <v>44273</v>
      </c>
      <c r="S3252" t="str" cm="1">
        <f t="array" ref="S3252:Z3252">_xlfn.XLOOKUP($O3252,'Raw - customers'!$A:$A,'Raw - customers'!$B:$I)</f>
        <v>Sigismundo Basek</v>
      </c>
      <c r="T3252" t="str">
        <v>Male</v>
      </c>
      <c r="U3252">
        <v>53</v>
      </c>
      <c r="V3252" t="str">
        <v>4355 Caitlin CourtApt. 697</v>
      </c>
      <c r="W3252">
        <v>6606</v>
      </c>
      <c r="X3252" t="str">
        <v>Amberland</v>
      </c>
      <c r="Y3252" t="str">
        <v>Western Australia</v>
      </c>
      <c r="Z3252" t="str">
        <v>Australia</v>
      </c>
      <c r="AA3252">
        <v>2</v>
      </c>
      <c r="AB3252" s="3" t="str">
        <f t="shared" si="101"/>
        <v>20 to 30</v>
      </c>
      <c r="AM3252" s="6">
        <v>629</v>
      </c>
      <c r="AN3252" s="6" t="s">
        <v>1377</v>
      </c>
    </row>
    <row r="3253" spans="1:40" x14ac:dyDescent="0.25">
      <c r="A3253">
        <v>3251</v>
      </c>
      <c r="B3253">
        <v>654</v>
      </c>
      <c r="C3253">
        <v>830</v>
      </c>
      <c r="D3253">
        <v>117</v>
      </c>
      <c r="E3253">
        <v>3</v>
      </c>
      <c r="F3253">
        <v>351</v>
      </c>
      <c r="G3253">
        <v>1</v>
      </c>
      <c r="H3253" t="str">
        <f>VLOOKUP($C3253,'Raw-products'!$A$2:$H$1261,MATCH(H$1,'Raw-products'!$A$1:$H$1,0))</f>
        <v>Jacket</v>
      </c>
      <c r="I3253" t="str">
        <f>VLOOKUP($C3253,'Raw-products'!$A$2:$H$1261,MATCH(I$1,'Raw-products'!$A$1:$H$1,0))</f>
        <v>Shearling</v>
      </c>
      <c r="J3253" t="str">
        <f>VLOOKUP($C3253,'Raw-products'!$A$2:$H$1261,MATCH(J$1,'Raw-products'!$A$1:$H$1,0))</f>
        <v>XS</v>
      </c>
      <c r="K3253" t="str">
        <f>VLOOKUP($C3253,'Raw-products'!$A$2:$H$1261,MATCH(K$1,'Raw-products'!$A$1:$H$1,0))</f>
        <v>indigo</v>
      </c>
      <c r="L3253">
        <f>VLOOKUP($C3253,'Raw-products'!$A$2:$H$1261,MATCH(L$1,'Raw-products'!$A$1:$H$1,0))</f>
        <v>95</v>
      </c>
      <c r="M3253">
        <f>VLOOKUP($C3253,'Raw-products'!$A$2:$H$1261,MATCH(M$1,'Raw-products'!$A$1:$H$1,0))</f>
        <v>68</v>
      </c>
      <c r="N3253" s="5">
        <f t="shared" si="100"/>
        <v>6460</v>
      </c>
      <c r="O3253" cm="1">
        <f t="array" ref="O3253:R3253">_xlfn.XLOOKUP($B3253,'Raw -orders'!$A:$A,'Raw -orders'!$B:$E)</f>
        <v>417</v>
      </c>
      <c r="P3253">
        <v>40412</v>
      </c>
      <c r="Q3253" s="1">
        <v>44426</v>
      </c>
      <c r="R3253" s="1">
        <v>44438</v>
      </c>
      <c r="S3253" t="str" cm="1">
        <f t="array" ref="S3253:Z3253">_xlfn.XLOOKUP($O3253,'Raw - customers'!$A:$A,'Raw - customers'!$B:$I)</f>
        <v>Bay Kraut</v>
      </c>
      <c r="T3253" t="str">
        <v>Non-binary</v>
      </c>
      <c r="U3253">
        <v>57</v>
      </c>
      <c r="V3253" t="str">
        <v>688 Campbell RoadSuite 011</v>
      </c>
      <c r="W3253">
        <v>7035</v>
      </c>
      <c r="X3253" t="str">
        <v>Fadelland</v>
      </c>
      <c r="Y3253" t="str">
        <v>Tasmania</v>
      </c>
      <c r="Z3253" t="str">
        <v>Australia</v>
      </c>
      <c r="AA3253">
        <v>8</v>
      </c>
      <c r="AB3253" s="3" t="str">
        <f t="shared" si="101"/>
        <v>10 to 20</v>
      </c>
      <c r="AM3253" s="6">
        <v>417</v>
      </c>
      <c r="AN3253" s="6" t="s">
        <v>1414</v>
      </c>
    </row>
    <row r="3254" spans="1:40" x14ac:dyDescent="0.25">
      <c r="A3254">
        <v>3252</v>
      </c>
      <c r="B3254">
        <v>654</v>
      </c>
      <c r="C3254">
        <v>826</v>
      </c>
      <c r="D3254">
        <v>117</v>
      </c>
      <c r="E3254">
        <v>2</v>
      </c>
      <c r="F3254">
        <v>234</v>
      </c>
      <c r="G3254">
        <v>1</v>
      </c>
      <c r="H3254" t="str">
        <f>VLOOKUP($C3254,'Raw-products'!$A$2:$H$1261,MATCH(H$1,'Raw-products'!$A$1:$H$1,0))</f>
        <v>Jacket</v>
      </c>
      <c r="I3254" t="str">
        <f>VLOOKUP($C3254,'Raw-products'!$A$2:$H$1261,MATCH(I$1,'Raw-products'!$A$1:$H$1,0))</f>
        <v>Shearling</v>
      </c>
      <c r="J3254" t="str">
        <f>VLOOKUP($C3254,'Raw-products'!$A$2:$H$1261,MATCH(J$1,'Raw-products'!$A$1:$H$1,0))</f>
        <v>S</v>
      </c>
      <c r="K3254" t="str">
        <f>VLOOKUP($C3254,'Raw-products'!$A$2:$H$1261,MATCH(K$1,'Raw-products'!$A$1:$H$1,0))</f>
        <v>blue</v>
      </c>
      <c r="L3254">
        <f>VLOOKUP($C3254,'Raw-products'!$A$2:$H$1261,MATCH(L$1,'Raw-products'!$A$1:$H$1,0))</f>
        <v>95</v>
      </c>
      <c r="M3254">
        <f>VLOOKUP($C3254,'Raw-products'!$A$2:$H$1261,MATCH(M$1,'Raw-products'!$A$1:$H$1,0))</f>
        <v>72</v>
      </c>
      <c r="N3254" s="5">
        <f t="shared" si="100"/>
        <v>6840</v>
      </c>
      <c r="O3254" cm="1">
        <f t="array" ref="O3254:R3254">_xlfn.XLOOKUP($B3254,'Raw -orders'!$A:$A,'Raw -orders'!$B:$E)</f>
        <v>417</v>
      </c>
      <c r="P3254">
        <v>40412</v>
      </c>
      <c r="Q3254" s="1">
        <v>44426</v>
      </c>
      <c r="R3254" s="1">
        <v>44438</v>
      </c>
      <c r="S3254" t="str" cm="1">
        <f t="array" ref="S3254:Z3254">_xlfn.XLOOKUP($O3254,'Raw - customers'!$A:$A,'Raw - customers'!$B:$I)</f>
        <v>Bay Kraut</v>
      </c>
      <c r="T3254" t="str">
        <v>Non-binary</v>
      </c>
      <c r="U3254">
        <v>57</v>
      </c>
      <c r="V3254" t="str">
        <v>688 Campbell RoadSuite 011</v>
      </c>
      <c r="W3254">
        <v>7035</v>
      </c>
      <c r="X3254" t="str">
        <v>Fadelland</v>
      </c>
      <c r="Y3254" t="str">
        <v>Tasmania</v>
      </c>
      <c r="Z3254" t="str">
        <v>Australia</v>
      </c>
      <c r="AA3254">
        <v>8</v>
      </c>
      <c r="AB3254" s="3" t="str">
        <f t="shared" si="101"/>
        <v>10 to 20</v>
      </c>
      <c r="AM3254" s="6">
        <v>417</v>
      </c>
      <c r="AN3254" s="6" t="s">
        <v>1414</v>
      </c>
    </row>
    <row r="3255" spans="1:40" x14ac:dyDescent="0.25">
      <c r="A3255">
        <v>3253</v>
      </c>
      <c r="B3255">
        <v>655</v>
      </c>
      <c r="C3255">
        <v>766</v>
      </c>
      <c r="D3255">
        <v>109</v>
      </c>
      <c r="E3255">
        <v>2</v>
      </c>
      <c r="F3255">
        <v>218</v>
      </c>
      <c r="G3255">
        <v>1</v>
      </c>
      <c r="H3255" t="str">
        <f>VLOOKUP($C3255,'Raw-products'!$A$2:$H$1261,MATCH(H$1,'Raw-products'!$A$1:$H$1,0))</f>
        <v>Jacket</v>
      </c>
      <c r="I3255" t="str">
        <f>VLOOKUP($C3255,'Raw-products'!$A$2:$H$1261,MATCH(I$1,'Raw-products'!$A$1:$H$1,0))</f>
        <v>Peacoat</v>
      </c>
      <c r="J3255" t="str">
        <f>VLOOKUP($C3255,'Raw-products'!$A$2:$H$1261,MATCH(J$1,'Raw-products'!$A$1:$H$1,0))</f>
        <v>S</v>
      </c>
      <c r="K3255" t="str">
        <f>VLOOKUP($C3255,'Raw-products'!$A$2:$H$1261,MATCH(K$1,'Raw-products'!$A$1:$H$1,0))</f>
        <v>violet</v>
      </c>
      <c r="L3255">
        <f>VLOOKUP($C3255,'Raw-products'!$A$2:$H$1261,MATCH(L$1,'Raw-products'!$A$1:$H$1,0))</f>
        <v>102</v>
      </c>
      <c r="M3255">
        <f>VLOOKUP($C3255,'Raw-products'!$A$2:$H$1261,MATCH(M$1,'Raw-products'!$A$1:$H$1,0))</f>
        <v>73</v>
      </c>
      <c r="N3255" s="5">
        <f t="shared" si="100"/>
        <v>7446</v>
      </c>
      <c r="O3255" cm="1">
        <f t="array" ref="O3255:R3255">_xlfn.XLOOKUP($B3255,'Raw -orders'!$A:$A,'Raw -orders'!$B:$E)</f>
        <v>333</v>
      </c>
      <c r="P3255">
        <v>36298</v>
      </c>
      <c r="Q3255" s="1">
        <v>44341</v>
      </c>
      <c r="R3255" s="1">
        <v>44353</v>
      </c>
      <c r="S3255" t="str" cm="1">
        <f t="array" ref="S3255:Z3255">_xlfn.XLOOKUP($O3255,'Raw - customers'!$A:$A,'Raw - customers'!$B:$I)</f>
        <v>Con Pressdee</v>
      </c>
      <c r="T3255" t="str">
        <v>Non-binary</v>
      </c>
      <c r="U3255">
        <v>57</v>
      </c>
      <c r="V3255" t="str">
        <v>2797 Corkery KnollApt. 001</v>
      </c>
      <c r="W3255">
        <v>2571</v>
      </c>
      <c r="X3255" t="str">
        <v>West Marcus</v>
      </c>
      <c r="Y3255" t="str">
        <v>South Australia</v>
      </c>
      <c r="Z3255" t="str">
        <v>Australia</v>
      </c>
      <c r="AA3255">
        <v>5</v>
      </c>
      <c r="AB3255" s="3" t="str">
        <f t="shared" si="101"/>
        <v>10 to 20</v>
      </c>
      <c r="AM3255" s="6">
        <v>333</v>
      </c>
      <c r="AN3255" s="6" t="s">
        <v>1345</v>
      </c>
    </row>
    <row r="3256" spans="1:40" x14ac:dyDescent="0.25">
      <c r="A3256">
        <v>3254</v>
      </c>
      <c r="B3256">
        <v>655</v>
      </c>
      <c r="C3256">
        <v>73</v>
      </c>
      <c r="D3256">
        <v>118</v>
      </c>
      <c r="E3256">
        <v>3</v>
      </c>
      <c r="F3256">
        <v>354</v>
      </c>
      <c r="G3256">
        <v>1</v>
      </c>
      <c r="H3256" t="str">
        <f>VLOOKUP($C3256,'Raw-products'!$A$2:$H$1261,MATCH(H$1,'Raw-products'!$A$1:$H$1,0))</f>
        <v>Shirt</v>
      </c>
      <c r="I3256" t="str">
        <f>VLOOKUP($C3256,'Raw-products'!$A$2:$H$1261,MATCH(I$1,'Raw-products'!$A$1:$H$1,0))</f>
        <v>Flannel</v>
      </c>
      <c r="J3256" t="str">
        <f>VLOOKUP($C3256,'Raw-products'!$A$2:$H$1261,MATCH(J$1,'Raw-products'!$A$1:$H$1,0))</f>
        <v>L</v>
      </c>
      <c r="K3256" t="str">
        <f>VLOOKUP($C3256,'Raw-products'!$A$2:$H$1261,MATCH(K$1,'Raw-products'!$A$1:$H$1,0))</f>
        <v>red</v>
      </c>
      <c r="L3256">
        <f>VLOOKUP($C3256,'Raw-products'!$A$2:$H$1261,MATCH(L$1,'Raw-products'!$A$1:$H$1,0))</f>
        <v>96</v>
      </c>
      <c r="M3256">
        <f>VLOOKUP($C3256,'Raw-products'!$A$2:$H$1261,MATCH(M$1,'Raw-products'!$A$1:$H$1,0))</f>
        <v>77</v>
      </c>
      <c r="N3256" s="5">
        <f t="shared" si="100"/>
        <v>7392</v>
      </c>
      <c r="O3256" cm="1">
        <f t="array" ref="O3256:R3256">_xlfn.XLOOKUP($B3256,'Raw -orders'!$A:$A,'Raw -orders'!$B:$E)</f>
        <v>333</v>
      </c>
      <c r="P3256">
        <v>36298</v>
      </c>
      <c r="Q3256" s="1">
        <v>44341</v>
      </c>
      <c r="R3256" s="1">
        <v>44353</v>
      </c>
      <c r="S3256" t="str" cm="1">
        <f t="array" ref="S3256:Z3256">_xlfn.XLOOKUP($O3256,'Raw - customers'!$A:$A,'Raw - customers'!$B:$I)</f>
        <v>Con Pressdee</v>
      </c>
      <c r="T3256" t="str">
        <v>Non-binary</v>
      </c>
      <c r="U3256">
        <v>57</v>
      </c>
      <c r="V3256" t="str">
        <v>2797 Corkery KnollApt. 001</v>
      </c>
      <c r="W3256">
        <v>2571</v>
      </c>
      <c r="X3256" t="str">
        <v>West Marcus</v>
      </c>
      <c r="Y3256" t="str">
        <v>South Australia</v>
      </c>
      <c r="Z3256" t="str">
        <v>Australia</v>
      </c>
      <c r="AA3256">
        <v>5</v>
      </c>
      <c r="AB3256" s="3" t="str">
        <f t="shared" si="101"/>
        <v>10 to 20</v>
      </c>
      <c r="AM3256" s="6">
        <v>333</v>
      </c>
      <c r="AN3256" s="6" t="s">
        <v>1345</v>
      </c>
    </row>
    <row r="3257" spans="1:40" x14ac:dyDescent="0.25">
      <c r="A3257">
        <v>3255</v>
      </c>
      <c r="B3257">
        <v>655</v>
      </c>
      <c r="C3257">
        <v>371</v>
      </c>
      <c r="D3257">
        <v>94</v>
      </c>
      <c r="E3257">
        <v>1</v>
      </c>
      <c r="F3257">
        <v>94</v>
      </c>
      <c r="G3257">
        <v>1</v>
      </c>
      <c r="H3257" t="str">
        <f>VLOOKUP($C3257,'Raw-products'!$A$2:$H$1261,MATCH(H$1,'Raw-products'!$A$1:$H$1,0))</f>
        <v>Shirt</v>
      </c>
      <c r="I3257" t="str">
        <f>VLOOKUP($C3257,'Raw-products'!$A$2:$H$1261,MATCH(I$1,'Raw-products'!$A$1:$H$1,0))</f>
        <v>Henley</v>
      </c>
      <c r="J3257" t="str">
        <f>VLOOKUP($C3257,'Raw-products'!$A$2:$H$1261,MATCH(J$1,'Raw-products'!$A$1:$H$1,0))</f>
        <v>S</v>
      </c>
      <c r="K3257" t="str">
        <f>VLOOKUP($C3257,'Raw-products'!$A$2:$H$1261,MATCH(K$1,'Raw-products'!$A$1:$H$1,0))</f>
        <v>blue</v>
      </c>
      <c r="L3257">
        <f>VLOOKUP($C3257,'Raw-products'!$A$2:$H$1261,MATCH(L$1,'Raw-products'!$A$1:$H$1,0))</f>
        <v>92</v>
      </c>
      <c r="M3257">
        <f>VLOOKUP($C3257,'Raw-products'!$A$2:$H$1261,MATCH(M$1,'Raw-products'!$A$1:$H$1,0))</f>
        <v>75</v>
      </c>
      <c r="N3257" s="5">
        <f t="shared" si="100"/>
        <v>6900</v>
      </c>
      <c r="O3257" cm="1">
        <f t="array" ref="O3257:R3257">_xlfn.XLOOKUP($B3257,'Raw -orders'!$A:$A,'Raw -orders'!$B:$E)</f>
        <v>333</v>
      </c>
      <c r="P3257">
        <v>36298</v>
      </c>
      <c r="Q3257" s="1">
        <v>44341</v>
      </c>
      <c r="R3257" s="1">
        <v>44353</v>
      </c>
      <c r="S3257" t="str" cm="1">
        <f t="array" ref="S3257:Z3257">_xlfn.XLOOKUP($O3257,'Raw - customers'!$A:$A,'Raw - customers'!$B:$I)</f>
        <v>Con Pressdee</v>
      </c>
      <c r="T3257" t="str">
        <v>Non-binary</v>
      </c>
      <c r="U3257">
        <v>57</v>
      </c>
      <c r="V3257" t="str">
        <v>2797 Corkery KnollApt. 001</v>
      </c>
      <c r="W3257">
        <v>2571</v>
      </c>
      <c r="X3257" t="str">
        <v>West Marcus</v>
      </c>
      <c r="Y3257" t="str">
        <v>South Australia</v>
      </c>
      <c r="Z3257" t="str">
        <v>Australia</v>
      </c>
      <c r="AA3257">
        <v>5</v>
      </c>
      <c r="AB3257" s="3" t="str">
        <f t="shared" si="101"/>
        <v>10 to 20</v>
      </c>
      <c r="AM3257" s="6">
        <v>333</v>
      </c>
      <c r="AN3257" s="6" t="s">
        <v>1345</v>
      </c>
    </row>
    <row r="3258" spans="1:40" x14ac:dyDescent="0.25">
      <c r="A3258">
        <v>3256</v>
      </c>
      <c r="B3258">
        <v>655</v>
      </c>
      <c r="C3258">
        <v>175</v>
      </c>
      <c r="D3258">
        <v>98</v>
      </c>
      <c r="E3258">
        <v>3</v>
      </c>
      <c r="F3258">
        <v>294</v>
      </c>
      <c r="G3258">
        <v>1</v>
      </c>
      <c r="H3258" t="str">
        <f>VLOOKUP($C3258,'Raw-products'!$A$2:$H$1261,MATCH(H$1,'Raw-products'!$A$1:$H$1,0))</f>
        <v>Shirt</v>
      </c>
      <c r="I3258" t="str">
        <f>VLOOKUP($C3258,'Raw-products'!$A$2:$H$1261,MATCH(I$1,'Raw-products'!$A$1:$H$1,0))</f>
        <v>Camp Collared</v>
      </c>
      <c r="J3258" t="str">
        <f>VLOOKUP($C3258,'Raw-products'!$A$2:$H$1261,MATCH(J$1,'Raw-products'!$A$1:$H$1,0))</f>
        <v>XS</v>
      </c>
      <c r="K3258" t="str">
        <f>VLOOKUP($C3258,'Raw-products'!$A$2:$H$1261,MATCH(K$1,'Raw-products'!$A$1:$H$1,0))</f>
        <v>red</v>
      </c>
      <c r="L3258">
        <f>VLOOKUP($C3258,'Raw-products'!$A$2:$H$1261,MATCH(L$1,'Raw-products'!$A$1:$H$1,0))</f>
        <v>112</v>
      </c>
      <c r="M3258">
        <f>VLOOKUP($C3258,'Raw-products'!$A$2:$H$1261,MATCH(M$1,'Raw-products'!$A$1:$H$1,0))</f>
        <v>77</v>
      </c>
      <c r="N3258" s="5">
        <f t="shared" si="100"/>
        <v>8624</v>
      </c>
      <c r="O3258" cm="1">
        <f t="array" ref="O3258:R3258">_xlfn.XLOOKUP($B3258,'Raw -orders'!$A:$A,'Raw -orders'!$B:$E)</f>
        <v>333</v>
      </c>
      <c r="P3258">
        <v>36298</v>
      </c>
      <c r="Q3258" s="1">
        <v>44341</v>
      </c>
      <c r="R3258" s="1">
        <v>44353</v>
      </c>
      <c r="S3258" t="str" cm="1">
        <f t="array" ref="S3258:Z3258">_xlfn.XLOOKUP($O3258,'Raw - customers'!$A:$A,'Raw - customers'!$B:$I)</f>
        <v>Con Pressdee</v>
      </c>
      <c r="T3258" t="str">
        <v>Non-binary</v>
      </c>
      <c r="U3258">
        <v>57</v>
      </c>
      <c r="V3258" t="str">
        <v>2797 Corkery KnollApt. 001</v>
      </c>
      <c r="W3258">
        <v>2571</v>
      </c>
      <c r="X3258" t="str">
        <v>West Marcus</v>
      </c>
      <c r="Y3258" t="str">
        <v>South Australia</v>
      </c>
      <c r="Z3258" t="str">
        <v>Australia</v>
      </c>
      <c r="AA3258">
        <v>5</v>
      </c>
      <c r="AB3258" s="3" t="str">
        <f t="shared" si="101"/>
        <v>10 to 20</v>
      </c>
      <c r="AM3258" s="6">
        <v>333</v>
      </c>
      <c r="AN3258" s="6" t="s">
        <v>1345</v>
      </c>
    </row>
    <row r="3259" spans="1:40" x14ac:dyDescent="0.25">
      <c r="A3259">
        <v>3257</v>
      </c>
      <c r="B3259">
        <v>656</v>
      </c>
      <c r="C3259">
        <v>282</v>
      </c>
      <c r="D3259">
        <v>105</v>
      </c>
      <c r="E3259">
        <v>3</v>
      </c>
      <c r="F3259">
        <v>315</v>
      </c>
      <c r="G3259">
        <v>1</v>
      </c>
      <c r="H3259" t="str">
        <f>VLOOKUP($C3259,'Raw-products'!$A$2:$H$1261,MATCH(H$1,'Raw-products'!$A$1:$H$1,0))</f>
        <v>Shirt</v>
      </c>
      <c r="I3259" t="str">
        <f>VLOOKUP($C3259,'Raw-products'!$A$2:$H$1261,MATCH(I$1,'Raw-products'!$A$1:$H$1,0))</f>
        <v>Cuban Collar</v>
      </c>
      <c r="J3259" t="str">
        <f>VLOOKUP($C3259,'Raw-products'!$A$2:$H$1261,MATCH(J$1,'Raw-products'!$A$1:$H$1,0))</f>
        <v>M</v>
      </c>
      <c r="K3259" t="str">
        <f>VLOOKUP($C3259,'Raw-products'!$A$2:$H$1261,MATCH(K$1,'Raw-products'!$A$1:$H$1,0))</f>
        <v>red</v>
      </c>
      <c r="L3259">
        <f>VLOOKUP($C3259,'Raw-products'!$A$2:$H$1261,MATCH(L$1,'Raw-products'!$A$1:$H$1,0))</f>
        <v>93</v>
      </c>
      <c r="M3259">
        <f>VLOOKUP($C3259,'Raw-products'!$A$2:$H$1261,MATCH(M$1,'Raw-products'!$A$1:$H$1,0))</f>
        <v>53</v>
      </c>
      <c r="N3259" s="5">
        <f t="shared" si="100"/>
        <v>4929</v>
      </c>
      <c r="O3259" cm="1">
        <f t="array" ref="O3259:R3259">_xlfn.XLOOKUP($B3259,'Raw -orders'!$A:$A,'Raw -orders'!$B:$E)</f>
        <v>907</v>
      </c>
      <c r="P3259">
        <v>19288</v>
      </c>
      <c r="Q3259" s="1">
        <v>44277</v>
      </c>
      <c r="R3259" s="1">
        <v>44278</v>
      </c>
      <c r="S3259" t="str" cm="1">
        <f t="array" ref="S3259:Z3259">_xlfn.XLOOKUP($O3259,'Raw - customers'!$A:$A,'Raw - customers'!$B:$I)</f>
        <v>Aindrea Franzetti</v>
      </c>
      <c r="T3259" t="str">
        <v>Female</v>
      </c>
      <c r="U3259">
        <v>43</v>
      </c>
      <c r="V3259" t="str">
        <v>13 Ivy TerraceSuite 494</v>
      </c>
      <c r="W3259">
        <v>628</v>
      </c>
      <c r="X3259" t="str">
        <v>North Caitlin</v>
      </c>
      <c r="Y3259" t="str">
        <v>South Australia</v>
      </c>
      <c r="Z3259" t="str">
        <v>Australia</v>
      </c>
      <c r="AA3259">
        <v>3</v>
      </c>
      <c r="AB3259" s="3" t="str">
        <f t="shared" si="101"/>
        <v>0 to 10</v>
      </c>
      <c r="AM3259" s="6">
        <v>907</v>
      </c>
      <c r="AN3259" s="6" t="s">
        <v>1345</v>
      </c>
    </row>
    <row r="3260" spans="1:40" x14ac:dyDescent="0.25">
      <c r="A3260">
        <v>3258</v>
      </c>
      <c r="B3260">
        <v>656</v>
      </c>
      <c r="C3260">
        <v>55</v>
      </c>
      <c r="D3260">
        <v>104</v>
      </c>
      <c r="E3260">
        <v>3</v>
      </c>
      <c r="F3260">
        <v>312</v>
      </c>
      <c r="G3260">
        <v>1</v>
      </c>
      <c r="H3260" t="str">
        <f>VLOOKUP($C3260,'Raw-products'!$A$2:$H$1261,MATCH(H$1,'Raw-products'!$A$1:$H$1,0))</f>
        <v>Shirt</v>
      </c>
      <c r="I3260" t="str">
        <f>VLOOKUP($C3260,'Raw-products'!$A$2:$H$1261,MATCH(I$1,'Raw-products'!$A$1:$H$1,0))</f>
        <v>Dress</v>
      </c>
      <c r="J3260" t="str">
        <f>VLOOKUP($C3260,'Raw-products'!$A$2:$H$1261,MATCH(J$1,'Raw-products'!$A$1:$H$1,0))</f>
        <v>XS</v>
      </c>
      <c r="K3260" t="str">
        <f>VLOOKUP($C3260,'Raw-products'!$A$2:$H$1261,MATCH(K$1,'Raw-products'!$A$1:$H$1,0))</f>
        <v>blue</v>
      </c>
      <c r="L3260">
        <f>VLOOKUP($C3260,'Raw-products'!$A$2:$H$1261,MATCH(L$1,'Raw-products'!$A$1:$H$1,0))</f>
        <v>119</v>
      </c>
      <c r="M3260">
        <f>VLOOKUP($C3260,'Raw-products'!$A$2:$H$1261,MATCH(M$1,'Raw-products'!$A$1:$H$1,0))</f>
        <v>41</v>
      </c>
      <c r="N3260" s="5">
        <f t="shared" si="100"/>
        <v>4879</v>
      </c>
      <c r="O3260" cm="1">
        <f t="array" ref="O3260:R3260">_xlfn.XLOOKUP($B3260,'Raw -orders'!$A:$A,'Raw -orders'!$B:$E)</f>
        <v>907</v>
      </c>
      <c r="P3260">
        <v>19288</v>
      </c>
      <c r="Q3260" s="1">
        <v>44277</v>
      </c>
      <c r="R3260" s="1">
        <v>44278</v>
      </c>
      <c r="S3260" t="str" cm="1">
        <f t="array" ref="S3260:Z3260">_xlfn.XLOOKUP($O3260,'Raw - customers'!$A:$A,'Raw - customers'!$B:$I)</f>
        <v>Aindrea Franzetti</v>
      </c>
      <c r="T3260" t="str">
        <v>Female</v>
      </c>
      <c r="U3260">
        <v>43</v>
      </c>
      <c r="V3260" t="str">
        <v>13 Ivy TerraceSuite 494</v>
      </c>
      <c r="W3260">
        <v>628</v>
      </c>
      <c r="X3260" t="str">
        <v>North Caitlin</v>
      </c>
      <c r="Y3260" t="str">
        <v>South Australia</v>
      </c>
      <c r="Z3260" t="str">
        <v>Australia</v>
      </c>
      <c r="AA3260">
        <v>3</v>
      </c>
      <c r="AB3260" s="3" t="str">
        <f t="shared" si="101"/>
        <v>0 to 10</v>
      </c>
      <c r="AM3260" s="6">
        <v>907</v>
      </c>
      <c r="AN3260" s="6" t="s">
        <v>1345</v>
      </c>
    </row>
    <row r="3261" spans="1:40" x14ac:dyDescent="0.25">
      <c r="A3261">
        <v>3259</v>
      </c>
      <c r="B3261">
        <v>657</v>
      </c>
      <c r="C3261">
        <v>700</v>
      </c>
      <c r="D3261">
        <v>119</v>
      </c>
      <c r="E3261">
        <v>1</v>
      </c>
      <c r="F3261">
        <v>119</v>
      </c>
      <c r="G3261">
        <v>1</v>
      </c>
      <c r="H3261" t="str">
        <f>VLOOKUP($C3261,'Raw-products'!$A$2:$H$1261,MATCH(H$1,'Raw-products'!$A$1:$H$1,0))</f>
        <v>Jacket</v>
      </c>
      <c r="I3261" t="str">
        <f>VLOOKUP($C3261,'Raw-products'!$A$2:$H$1261,MATCH(I$1,'Raw-products'!$A$1:$H$1,0))</f>
        <v>Trench Coat</v>
      </c>
      <c r="J3261" t="str">
        <f>VLOOKUP($C3261,'Raw-products'!$A$2:$H$1261,MATCH(J$1,'Raw-products'!$A$1:$H$1,0))</f>
        <v>XS</v>
      </c>
      <c r="K3261" t="str">
        <f>VLOOKUP($C3261,'Raw-products'!$A$2:$H$1261,MATCH(K$1,'Raw-products'!$A$1:$H$1,0))</f>
        <v>red</v>
      </c>
      <c r="L3261">
        <f>VLOOKUP($C3261,'Raw-products'!$A$2:$H$1261,MATCH(L$1,'Raw-products'!$A$1:$H$1,0))</f>
        <v>112</v>
      </c>
      <c r="M3261">
        <f>VLOOKUP($C3261,'Raw-products'!$A$2:$H$1261,MATCH(M$1,'Raw-products'!$A$1:$H$1,0))</f>
        <v>78</v>
      </c>
      <c r="N3261" s="5">
        <f t="shared" si="100"/>
        <v>8736</v>
      </c>
      <c r="O3261" cm="1">
        <f t="array" ref="O3261:R3261">_xlfn.XLOOKUP($B3261,'Raw -orders'!$A:$A,'Raw -orders'!$B:$E)</f>
        <v>479</v>
      </c>
      <c r="P3261">
        <v>31922</v>
      </c>
      <c r="Q3261" s="1">
        <v>44399</v>
      </c>
      <c r="R3261" s="1">
        <v>44405</v>
      </c>
      <c r="S3261" t="str" cm="1">
        <f t="array" ref="S3261:Z3261">_xlfn.XLOOKUP($O3261,'Raw - customers'!$A:$A,'Raw - customers'!$B:$I)</f>
        <v>Dunc Swynley</v>
      </c>
      <c r="T3261" t="str">
        <v>Genderqueer</v>
      </c>
      <c r="U3261">
        <v>20</v>
      </c>
      <c r="V3261" t="str">
        <v>621 Eve View RdApt. 900</v>
      </c>
      <c r="W3261">
        <v>789</v>
      </c>
      <c r="X3261" t="str">
        <v>Mullerberg</v>
      </c>
      <c r="Y3261" t="str">
        <v>Western Australia</v>
      </c>
      <c r="Z3261" t="str">
        <v>Australia</v>
      </c>
      <c r="AA3261">
        <v>7</v>
      </c>
      <c r="AB3261" s="3" t="str">
        <f t="shared" si="101"/>
        <v>0 to 10</v>
      </c>
      <c r="AM3261" s="6">
        <v>479</v>
      </c>
      <c r="AN3261" s="6" t="s">
        <v>1377</v>
      </c>
    </row>
    <row r="3262" spans="1:40" x14ac:dyDescent="0.25">
      <c r="A3262">
        <v>3260</v>
      </c>
      <c r="B3262">
        <v>657</v>
      </c>
      <c r="C3262">
        <v>686</v>
      </c>
      <c r="D3262">
        <v>113</v>
      </c>
      <c r="E3262">
        <v>1</v>
      </c>
      <c r="F3262">
        <v>113</v>
      </c>
      <c r="G3262">
        <v>1</v>
      </c>
      <c r="H3262" t="str">
        <f>VLOOKUP($C3262,'Raw-products'!$A$2:$H$1261,MATCH(H$1,'Raw-products'!$A$1:$H$1,0))</f>
        <v>Jacket</v>
      </c>
      <c r="I3262" t="str">
        <f>VLOOKUP($C3262,'Raw-products'!$A$2:$H$1261,MATCH(I$1,'Raw-products'!$A$1:$H$1,0))</f>
        <v>Parka</v>
      </c>
      <c r="J3262" t="str">
        <f>VLOOKUP($C3262,'Raw-products'!$A$2:$H$1261,MATCH(J$1,'Raw-products'!$A$1:$H$1,0))</f>
        <v>S</v>
      </c>
      <c r="K3262" t="str">
        <f>VLOOKUP($C3262,'Raw-products'!$A$2:$H$1261,MATCH(K$1,'Raw-products'!$A$1:$H$1,0))</f>
        <v>blue</v>
      </c>
      <c r="L3262">
        <f>VLOOKUP($C3262,'Raw-products'!$A$2:$H$1261,MATCH(L$1,'Raw-products'!$A$1:$H$1,0))</f>
        <v>119</v>
      </c>
      <c r="M3262">
        <f>VLOOKUP($C3262,'Raw-products'!$A$2:$H$1261,MATCH(M$1,'Raw-products'!$A$1:$H$1,0))</f>
        <v>72</v>
      </c>
      <c r="N3262" s="5">
        <f t="shared" si="100"/>
        <v>8568</v>
      </c>
      <c r="O3262" cm="1">
        <f t="array" ref="O3262:R3262">_xlfn.XLOOKUP($B3262,'Raw -orders'!$A:$A,'Raw -orders'!$B:$E)</f>
        <v>479</v>
      </c>
      <c r="P3262">
        <v>31922</v>
      </c>
      <c r="Q3262" s="1">
        <v>44399</v>
      </c>
      <c r="R3262" s="1">
        <v>44405</v>
      </c>
      <c r="S3262" t="str" cm="1">
        <f t="array" ref="S3262:Z3262">_xlfn.XLOOKUP($O3262,'Raw - customers'!$A:$A,'Raw - customers'!$B:$I)</f>
        <v>Dunc Swynley</v>
      </c>
      <c r="T3262" t="str">
        <v>Genderqueer</v>
      </c>
      <c r="U3262">
        <v>20</v>
      </c>
      <c r="V3262" t="str">
        <v>621 Eve View RdApt. 900</v>
      </c>
      <c r="W3262">
        <v>789</v>
      </c>
      <c r="X3262" t="str">
        <v>Mullerberg</v>
      </c>
      <c r="Y3262" t="str">
        <v>Western Australia</v>
      </c>
      <c r="Z3262" t="str">
        <v>Australia</v>
      </c>
      <c r="AA3262">
        <v>7</v>
      </c>
      <c r="AB3262" s="3" t="str">
        <f t="shared" si="101"/>
        <v>0 to 10</v>
      </c>
      <c r="AM3262" s="6">
        <v>479</v>
      </c>
      <c r="AN3262" s="6" t="s">
        <v>1377</v>
      </c>
    </row>
    <row r="3263" spans="1:40" x14ac:dyDescent="0.25">
      <c r="A3263">
        <v>3261</v>
      </c>
      <c r="B3263">
        <v>657</v>
      </c>
      <c r="C3263">
        <v>1185</v>
      </c>
      <c r="D3263">
        <v>99</v>
      </c>
      <c r="E3263">
        <v>3</v>
      </c>
      <c r="F3263">
        <v>297</v>
      </c>
      <c r="G3263">
        <v>1</v>
      </c>
      <c r="H3263" t="str">
        <f>VLOOKUP($C3263,'Raw-products'!$A$2:$H$1261,MATCH(H$1,'Raw-products'!$A$1:$H$1,0))</f>
        <v>Trousers</v>
      </c>
      <c r="I3263" t="str">
        <f>VLOOKUP($C3263,'Raw-products'!$A$2:$H$1261,MATCH(I$1,'Raw-products'!$A$1:$H$1,0))</f>
        <v>High-Waisted</v>
      </c>
      <c r="J3263" t="str">
        <f>VLOOKUP($C3263,'Raw-products'!$A$2:$H$1261,MATCH(J$1,'Raw-products'!$A$1:$H$1,0))</f>
        <v>XS</v>
      </c>
      <c r="K3263" t="str">
        <f>VLOOKUP($C3263,'Raw-products'!$A$2:$H$1261,MATCH(K$1,'Raw-products'!$A$1:$H$1,0))</f>
        <v>violet</v>
      </c>
      <c r="L3263">
        <f>VLOOKUP($C3263,'Raw-products'!$A$2:$H$1261,MATCH(L$1,'Raw-products'!$A$1:$H$1,0))</f>
        <v>98</v>
      </c>
      <c r="M3263">
        <f>VLOOKUP($C3263,'Raw-products'!$A$2:$H$1261,MATCH(M$1,'Raw-products'!$A$1:$H$1,0))</f>
        <v>72</v>
      </c>
      <c r="N3263" s="5">
        <f t="shared" si="100"/>
        <v>7056</v>
      </c>
      <c r="O3263" cm="1">
        <f t="array" ref="O3263:R3263">_xlfn.XLOOKUP($B3263,'Raw -orders'!$A:$A,'Raw -orders'!$B:$E)</f>
        <v>479</v>
      </c>
      <c r="P3263">
        <v>31922</v>
      </c>
      <c r="Q3263" s="1">
        <v>44399</v>
      </c>
      <c r="R3263" s="1">
        <v>44405</v>
      </c>
      <c r="S3263" t="str" cm="1">
        <f t="array" ref="S3263:Z3263">_xlfn.XLOOKUP($O3263,'Raw - customers'!$A:$A,'Raw - customers'!$B:$I)</f>
        <v>Dunc Swynley</v>
      </c>
      <c r="T3263" t="str">
        <v>Genderqueer</v>
      </c>
      <c r="U3263">
        <v>20</v>
      </c>
      <c r="V3263" t="str">
        <v>621 Eve View RdApt. 900</v>
      </c>
      <c r="W3263">
        <v>789</v>
      </c>
      <c r="X3263" t="str">
        <v>Mullerberg</v>
      </c>
      <c r="Y3263" t="str">
        <v>Western Australia</v>
      </c>
      <c r="Z3263" t="str">
        <v>Australia</v>
      </c>
      <c r="AA3263">
        <v>7</v>
      </c>
      <c r="AB3263" s="3" t="str">
        <f t="shared" si="101"/>
        <v>0 to 10</v>
      </c>
      <c r="AM3263" s="6">
        <v>479</v>
      </c>
      <c r="AN3263" s="6" t="s">
        <v>1377</v>
      </c>
    </row>
    <row r="3264" spans="1:40" x14ac:dyDescent="0.25">
      <c r="A3264">
        <v>3262</v>
      </c>
      <c r="B3264">
        <v>658</v>
      </c>
      <c r="C3264">
        <v>908</v>
      </c>
      <c r="D3264">
        <v>94</v>
      </c>
      <c r="E3264">
        <v>3</v>
      </c>
      <c r="F3264">
        <v>282</v>
      </c>
      <c r="G3264">
        <v>1</v>
      </c>
      <c r="H3264" t="str">
        <f>VLOOKUP($C3264,'Raw-products'!$A$2:$H$1261,MATCH(H$1,'Raw-products'!$A$1:$H$1,0))</f>
        <v>Trousers</v>
      </c>
      <c r="I3264" t="str">
        <f>VLOOKUP($C3264,'Raw-products'!$A$2:$H$1261,MATCH(I$1,'Raw-products'!$A$1:$H$1,0))</f>
        <v>Cords</v>
      </c>
      <c r="J3264" t="str">
        <f>VLOOKUP($C3264,'Raw-products'!$A$2:$H$1261,MATCH(J$1,'Raw-products'!$A$1:$H$1,0))</f>
        <v>L</v>
      </c>
      <c r="K3264" t="str">
        <f>VLOOKUP($C3264,'Raw-products'!$A$2:$H$1261,MATCH(K$1,'Raw-products'!$A$1:$H$1,0))</f>
        <v>violet</v>
      </c>
      <c r="L3264">
        <f>VLOOKUP($C3264,'Raw-products'!$A$2:$H$1261,MATCH(L$1,'Raw-products'!$A$1:$H$1,0))</f>
        <v>113</v>
      </c>
      <c r="M3264">
        <f>VLOOKUP($C3264,'Raw-products'!$A$2:$H$1261,MATCH(M$1,'Raw-products'!$A$1:$H$1,0))</f>
        <v>74</v>
      </c>
      <c r="N3264" s="5">
        <f t="shared" si="100"/>
        <v>8362</v>
      </c>
      <c r="O3264" cm="1">
        <f t="array" ref="O3264:R3264">_xlfn.XLOOKUP($B3264,'Raw -orders'!$A:$A,'Raw -orders'!$B:$E)</f>
        <v>201</v>
      </c>
      <c r="P3264">
        <v>42131</v>
      </c>
      <c r="Q3264" s="1">
        <v>44339</v>
      </c>
      <c r="R3264" s="1">
        <v>44352</v>
      </c>
      <c r="S3264" t="str" cm="1">
        <f t="array" ref="S3264:Z3264">_xlfn.XLOOKUP($O3264,'Raw - customers'!$A:$A,'Raw - customers'!$B:$I)</f>
        <v>Loni Tort</v>
      </c>
      <c r="T3264" t="str">
        <v>Polygender</v>
      </c>
      <c r="U3264">
        <v>58</v>
      </c>
      <c r="V3264" t="str">
        <v>76 Zac KnollSuite 031</v>
      </c>
      <c r="W3264">
        <v>4396</v>
      </c>
      <c r="X3264" t="str">
        <v>Joelmouth</v>
      </c>
      <c r="Y3264" t="str">
        <v>Australian Capital Territory</v>
      </c>
      <c r="Z3264" t="str">
        <v>Australia</v>
      </c>
      <c r="AA3264">
        <v>5</v>
      </c>
      <c r="AB3264" s="3" t="str">
        <f t="shared" si="101"/>
        <v>10 to 20</v>
      </c>
      <c r="AM3264" s="6">
        <v>201</v>
      </c>
      <c r="AN3264" s="6" t="s">
        <v>1350</v>
      </c>
    </row>
    <row r="3265" spans="1:40" x14ac:dyDescent="0.25">
      <c r="A3265">
        <v>3263</v>
      </c>
      <c r="B3265">
        <v>658</v>
      </c>
      <c r="C3265">
        <v>195</v>
      </c>
      <c r="D3265">
        <v>98</v>
      </c>
      <c r="E3265">
        <v>2</v>
      </c>
      <c r="F3265">
        <v>196</v>
      </c>
      <c r="G3265">
        <v>1</v>
      </c>
      <c r="H3265" t="str">
        <f>VLOOKUP($C3265,'Raw-products'!$A$2:$H$1261,MATCH(H$1,'Raw-products'!$A$1:$H$1,0))</f>
        <v>Shirt</v>
      </c>
      <c r="I3265" t="str">
        <f>VLOOKUP($C3265,'Raw-products'!$A$2:$H$1261,MATCH(I$1,'Raw-products'!$A$1:$H$1,0))</f>
        <v>Camp Collared</v>
      </c>
      <c r="J3265" t="str">
        <f>VLOOKUP($C3265,'Raw-products'!$A$2:$H$1261,MATCH(J$1,'Raw-products'!$A$1:$H$1,0))</f>
        <v>XS</v>
      </c>
      <c r="K3265" t="str">
        <f>VLOOKUP($C3265,'Raw-products'!$A$2:$H$1261,MATCH(K$1,'Raw-products'!$A$1:$H$1,0))</f>
        <v>blue</v>
      </c>
      <c r="L3265">
        <f>VLOOKUP($C3265,'Raw-products'!$A$2:$H$1261,MATCH(L$1,'Raw-products'!$A$1:$H$1,0))</f>
        <v>112</v>
      </c>
      <c r="M3265">
        <f>VLOOKUP($C3265,'Raw-products'!$A$2:$H$1261,MATCH(M$1,'Raw-products'!$A$1:$H$1,0))</f>
        <v>47</v>
      </c>
      <c r="N3265" s="5">
        <f t="shared" si="100"/>
        <v>5264</v>
      </c>
      <c r="O3265" cm="1">
        <f t="array" ref="O3265:R3265">_xlfn.XLOOKUP($B3265,'Raw -orders'!$A:$A,'Raw -orders'!$B:$E)</f>
        <v>201</v>
      </c>
      <c r="P3265">
        <v>42131</v>
      </c>
      <c r="Q3265" s="1">
        <v>44339</v>
      </c>
      <c r="R3265" s="1">
        <v>44352</v>
      </c>
      <c r="S3265" t="str" cm="1">
        <f t="array" ref="S3265:Z3265">_xlfn.XLOOKUP($O3265,'Raw - customers'!$A:$A,'Raw - customers'!$B:$I)</f>
        <v>Loni Tort</v>
      </c>
      <c r="T3265" t="str">
        <v>Polygender</v>
      </c>
      <c r="U3265">
        <v>58</v>
      </c>
      <c r="V3265" t="str">
        <v>76 Zac KnollSuite 031</v>
      </c>
      <c r="W3265">
        <v>4396</v>
      </c>
      <c r="X3265" t="str">
        <v>Joelmouth</v>
      </c>
      <c r="Y3265" t="str">
        <v>Australian Capital Territory</v>
      </c>
      <c r="Z3265" t="str">
        <v>Australia</v>
      </c>
      <c r="AA3265">
        <v>5</v>
      </c>
      <c r="AB3265" s="3" t="str">
        <f t="shared" si="101"/>
        <v>10 to 20</v>
      </c>
      <c r="AM3265" s="6">
        <v>201</v>
      </c>
      <c r="AN3265" s="6" t="s">
        <v>1350</v>
      </c>
    </row>
    <row r="3266" spans="1:40" x14ac:dyDescent="0.25">
      <c r="A3266">
        <v>3264</v>
      </c>
      <c r="B3266">
        <v>658</v>
      </c>
      <c r="C3266">
        <v>1123</v>
      </c>
      <c r="D3266">
        <v>102</v>
      </c>
      <c r="E3266">
        <v>3</v>
      </c>
      <c r="F3266">
        <v>306</v>
      </c>
      <c r="G3266">
        <v>1</v>
      </c>
      <c r="H3266" t="str">
        <f>VLOOKUP($C3266,'Raw-products'!$A$2:$H$1261,MATCH(H$1,'Raw-products'!$A$1:$H$1,0))</f>
        <v>Trousers</v>
      </c>
      <c r="I3266" t="str">
        <f>VLOOKUP($C3266,'Raw-products'!$A$2:$H$1261,MATCH(I$1,'Raw-products'!$A$1:$H$1,0))</f>
        <v>Cargo Pants</v>
      </c>
      <c r="J3266" t="str">
        <f>VLOOKUP($C3266,'Raw-products'!$A$2:$H$1261,MATCH(J$1,'Raw-products'!$A$1:$H$1,0))</f>
        <v>L</v>
      </c>
      <c r="K3266" t="str">
        <f>VLOOKUP($C3266,'Raw-products'!$A$2:$H$1261,MATCH(K$1,'Raw-products'!$A$1:$H$1,0))</f>
        <v>red</v>
      </c>
      <c r="L3266">
        <f>VLOOKUP($C3266,'Raw-products'!$A$2:$H$1261,MATCH(L$1,'Raw-products'!$A$1:$H$1,0))</f>
        <v>106</v>
      </c>
      <c r="M3266">
        <f>VLOOKUP($C3266,'Raw-products'!$A$2:$H$1261,MATCH(M$1,'Raw-products'!$A$1:$H$1,0))</f>
        <v>61</v>
      </c>
      <c r="N3266" s="5">
        <f t="shared" si="100"/>
        <v>6466</v>
      </c>
      <c r="O3266" cm="1">
        <f t="array" ref="O3266:R3266">_xlfn.XLOOKUP($B3266,'Raw -orders'!$A:$A,'Raw -orders'!$B:$E)</f>
        <v>201</v>
      </c>
      <c r="P3266">
        <v>42131</v>
      </c>
      <c r="Q3266" s="1">
        <v>44339</v>
      </c>
      <c r="R3266" s="1">
        <v>44352</v>
      </c>
      <c r="S3266" t="str" cm="1">
        <f t="array" ref="S3266:Z3266">_xlfn.XLOOKUP($O3266,'Raw - customers'!$A:$A,'Raw - customers'!$B:$I)</f>
        <v>Loni Tort</v>
      </c>
      <c r="T3266" t="str">
        <v>Polygender</v>
      </c>
      <c r="U3266">
        <v>58</v>
      </c>
      <c r="V3266" t="str">
        <v>76 Zac KnollSuite 031</v>
      </c>
      <c r="W3266">
        <v>4396</v>
      </c>
      <c r="X3266" t="str">
        <v>Joelmouth</v>
      </c>
      <c r="Y3266" t="str">
        <v>Australian Capital Territory</v>
      </c>
      <c r="Z3266" t="str">
        <v>Australia</v>
      </c>
      <c r="AA3266">
        <v>5</v>
      </c>
      <c r="AB3266" s="3" t="str">
        <f t="shared" si="101"/>
        <v>10 to 20</v>
      </c>
      <c r="AM3266" s="6">
        <v>201</v>
      </c>
      <c r="AN3266" s="6" t="s">
        <v>1350</v>
      </c>
    </row>
    <row r="3267" spans="1:40" x14ac:dyDescent="0.25">
      <c r="A3267">
        <v>3265</v>
      </c>
      <c r="B3267">
        <v>658</v>
      </c>
      <c r="C3267">
        <v>439</v>
      </c>
      <c r="D3267">
        <v>107</v>
      </c>
      <c r="E3267">
        <v>2</v>
      </c>
      <c r="F3267">
        <v>214</v>
      </c>
      <c r="G3267">
        <v>1</v>
      </c>
      <c r="H3267" t="str">
        <f>VLOOKUP($C3267,'Raw-products'!$A$2:$H$1261,MATCH(H$1,'Raw-products'!$A$1:$H$1,0))</f>
        <v>Jacket</v>
      </c>
      <c r="I3267" t="str">
        <f>VLOOKUP($C3267,'Raw-products'!$A$2:$H$1261,MATCH(I$1,'Raw-products'!$A$1:$H$1,0))</f>
        <v>Denim</v>
      </c>
      <c r="J3267" t="str">
        <f>VLOOKUP($C3267,'Raw-products'!$A$2:$H$1261,MATCH(J$1,'Raw-products'!$A$1:$H$1,0))</f>
        <v>XL</v>
      </c>
      <c r="K3267" t="str">
        <f>VLOOKUP($C3267,'Raw-products'!$A$2:$H$1261,MATCH(K$1,'Raw-products'!$A$1:$H$1,0))</f>
        <v>green</v>
      </c>
      <c r="L3267">
        <f>VLOOKUP($C3267,'Raw-products'!$A$2:$H$1261,MATCH(L$1,'Raw-products'!$A$1:$H$1,0))</f>
        <v>92</v>
      </c>
      <c r="M3267">
        <f>VLOOKUP($C3267,'Raw-products'!$A$2:$H$1261,MATCH(M$1,'Raw-products'!$A$1:$H$1,0))</f>
        <v>59</v>
      </c>
      <c r="N3267" s="5">
        <f t="shared" ref="N3267:N3330" si="102">$L3267*$M3267</f>
        <v>5428</v>
      </c>
      <c r="O3267" cm="1">
        <f t="array" ref="O3267:R3267">_xlfn.XLOOKUP($B3267,'Raw -orders'!$A:$A,'Raw -orders'!$B:$E)</f>
        <v>201</v>
      </c>
      <c r="P3267">
        <v>42131</v>
      </c>
      <c r="Q3267" s="1">
        <v>44339</v>
      </c>
      <c r="R3267" s="1">
        <v>44352</v>
      </c>
      <c r="S3267" t="str" cm="1">
        <f t="array" ref="S3267:Z3267">_xlfn.XLOOKUP($O3267,'Raw - customers'!$A:$A,'Raw - customers'!$B:$I)</f>
        <v>Loni Tort</v>
      </c>
      <c r="T3267" t="str">
        <v>Polygender</v>
      </c>
      <c r="U3267">
        <v>58</v>
      </c>
      <c r="V3267" t="str">
        <v>76 Zac KnollSuite 031</v>
      </c>
      <c r="W3267">
        <v>4396</v>
      </c>
      <c r="X3267" t="str">
        <v>Joelmouth</v>
      </c>
      <c r="Y3267" t="str">
        <v>Australian Capital Territory</v>
      </c>
      <c r="Z3267" t="str">
        <v>Australia</v>
      </c>
      <c r="AA3267">
        <v>5</v>
      </c>
      <c r="AB3267" s="3" t="str">
        <f t="shared" ref="AB3267:AB3330" si="103">IF(AND(DATEDIF($Q3267,$R3267,"D")&gt;0,DATEDIF($Q3267,$R3267,"D")&lt;=10),"0 to 10",IF(AND(DATEDIF($Q3267,$R3267,"D")&gt;10,DATEDIF($Q3267,$R3267,"D")&lt;=20),"10 to 20",IF(AND(DATEDIF($Q3267,$R3267,"D")&gt;20,DATEDIF($Q3267,$R3267,"D")&lt;=30),"20 to 30")))</f>
        <v>10 to 20</v>
      </c>
      <c r="AM3267" s="6">
        <v>201</v>
      </c>
      <c r="AN3267" s="6" t="s">
        <v>1350</v>
      </c>
    </row>
    <row r="3268" spans="1:40" x14ac:dyDescent="0.25">
      <c r="A3268">
        <v>3266</v>
      </c>
      <c r="B3268">
        <v>658</v>
      </c>
      <c r="C3268">
        <v>692</v>
      </c>
      <c r="D3268">
        <v>113</v>
      </c>
      <c r="E3268">
        <v>1</v>
      </c>
      <c r="F3268">
        <v>113</v>
      </c>
      <c r="G3268">
        <v>1</v>
      </c>
      <c r="H3268" t="str">
        <f>VLOOKUP($C3268,'Raw-products'!$A$2:$H$1261,MATCH(H$1,'Raw-products'!$A$1:$H$1,0))</f>
        <v>Jacket</v>
      </c>
      <c r="I3268" t="str">
        <f>VLOOKUP($C3268,'Raw-products'!$A$2:$H$1261,MATCH(I$1,'Raw-products'!$A$1:$H$1,0))</f>
        <v>Parka</v>
      </c>
      <c r="J3268" t="str">
        <f>VLOOKUP($C3268,'Raw-products'!$A$2:$H$1261,MATCH(J$1,'Raw-products'!$A$1:$H$1,0))</f>
        <v>M</v>
      </c>
      <c r="K3268" t="str">
        <f>VLOOKUP($C3268,'Raw-products'!$A$2:$H$1261,MATCH(K$1,'Raw-products'!$A$1:$H$1,0))</f>
        <v>indigo</v>
      </c>
      <c r="L3268">
        <f>VLOOKUP($C3268,'Raw-products'!$A$2:$H$1261,MATCH(L$1,'Raw-products'!$A$1:$H$1,0))</f>
        <v>119</v>
      </c>
      <c r="M3268">
        <f>VLOOKUP($C3268,'Raw-products'!$A$2:$H$1261,MATCH(M$1,'Raw-products'!$A$1:$H$1,0))</f>
        <v>66</v>
      </c>
      <c r="N3268" s="5">
        <f t="shared" si="102"/>
        <v>7854</v>
      </c>
      <c r="O3268" cm="1">
        <f t="array" ref="O3268:R3268">_xlfn.XLOOKUP($B3268,'Raw -orders'!$A:$A,'Raw -orders'!$B:$E)</f>
        <v>201</v>
      </c>
      <c r="P3268">
        <v>42131</v>
      </c>
      <c r="Q3268" s="1">
        <v>44339</v>
      </c>
      <c r="R3268" s="1">
        <v>44352</v>
      </c>
      <c r="S3268" t="str" cm="1">
        <f t="array" ref="S3268:Z3268">_xlfn.XLOOKUP($O3268,'Raw - customers'!$A:$A,'Raw - customers'!$B:$I)</f>
        <v>Loni Tort</v>
      </c>
      <c r="T3268" t="str">
        <v>Polygender</v>
      </c>
      <c r="U3268">
        <v>58</v>
      </c>
      <c r="V3268" t="str">
        <v>76 Zac KnollSuite 031</v>
      </c>
      <c r="W3268">
        <v>4396</v>
      </c>
      <c r="X3268" t="str">
        <v>Joelmouth</v>
      </c>
      <c r="Y3268" t="str">
        <v>Australian Capital Territory</v>
      </c>
      <c r="Z3268" t="str">
        <v>Australia</v>
      </c>
      <c r="AA3268">
        <v>5</v>
      </c>
      <c r="AB3268" s="3" t="str">
        <f t="shared" si="103"/>
        <v>10 to 20</v>
      </c>
      <c r="AM3268" s="6">
        <v>201</v>
      </c>
      <c r="AN3268" s="6" t="s">
        <v>1350</v>
      </c>
    </row>
    <row r="3269" spans="1:40" x14ac:dyDescent="0.25">
      <c r="A3269">
        <v>3267</v>
      </c>
      <c r="B3269">
        <v>658</v>
      </c>
      <c r="C3269">
        <v>1204</v>
      </c>
      <c r="D3269">
        <v>105</v>
      </c>
      <c r="E3269">
        <v>2</v>
      </c>
      <c r="F3269">
        <v>210</v>
      </c>
      <c r="G3269">
        <v>1</v>
      </c>
      <c r="H3269" t="str">
        <f>VLOOKUP($C3269,'Raw-products'!$A$2:$H$1261,MATCH(H$1,'Raw-products'!$A$1:$H$1,0))</f>
        <v>Trousers</v>
      </c>
      <c r="I3269" t="str">
        <f>VLOOKUP($C3269,'Raw-products'!$A$2:$H$1261,MATCH(I$1,'Raw-products'!$A$1:$H$1,0))</f>
        <v>Pleated</v>
      </c>
      <c r="J3269" t="str">
        <f>VLOOKUP($C3269,'Raw-products'!$A$2:$H$1261,MATCH(J$1,'Raw-products'!$A$1:$H$1,0))</f>
        <v>XL</v>
      </c>
      <c r="K3269" t="str">
        <f>VLOOKUP($C3269,'Raw-products'!$A$2:$H$1261,MATCH(K$1,'Raw-products'!$A$1:$H$1,0))</f>
        <v>yellow</v>
      </c>
      <c r="L3269">
        <f>VLOOKUP($C3269,'Raw-products'!$A$2:$H$1261,MATCH(L$1,'Raw-products'!$A$1:$H$1,0))</f>
        <v>90</v>
      </c>
      <c r="M3269">
        <f>VLOOKUP($C3269,'Raw-products'!$A$2:$H$1261,MATCH(M$1,'Raw-products'!$A$1:$H$1,0))</f>
        <v>52</v>
      </c>
      <c r="N3269" s="5">
        <f t="shared" si="102"/>
        <v>4680</v>
      </c>
      <c r="O3269" cm="1">
        <f t="array" ref="O3269:R3269">_xlfn.XLOOKUP($B3269,'Raw -orders'!$A:$A,'Raw -orders'!$B:$E)</f>
        <v>201</v>
      </c>
      <c r="P3269">
        <v>42131</v>
      </c>
      <c r="Q3269" s="1">
        <v>44339</v>
      </c>
      <c r="R3269" s="1">
        <v>44352</v>
      </c>
      <c r="S3269" t="str" cm="1">
        <f t="array" ref="S3269:Z3269">_xlfn.XLOOKUP($O3269,'Raw - customers'!$A:$A,'Raw - customers'!$B:$I)</f>
        <v>Loni Tort</v>
      </c>
      <c r="T3269" t="str">
        <v>Polygender</v>
      </c>
      <c r="U3269">
        <v>58</v>
      </c>
      <c r="V3269" t="str">
        <v>76 Zac KnollSuite 031</v>
      </c>
      <c r="W3269">
        <v>4396</v>
      </c>
      <c r="X3269" t="str">
        <v>Joelmouth</v>
      </c>
      <c r="Y3269" t="str">
        <v>Australian Capital Territory</v>
      </c>
      <c r="Z3269" t="str">
        <v>Australia</v>
      </c>
      <c r="AA3269">
        <v>5</v>
      </c>
      <c r="AB3269" s="3" t="str">
        <f t="shared" si="103"/>
        <v>10 to 20</v>
      </c>
      <c r="AM3269" s="6">
        <v>201</v>
      </c>
      <c r="AN3269" s="6" t="s">
        <v>1350</v>
      </c>
    </row>
    <row r="3270" spans="1:40" x14ac:dyDescent="0.25">
      <c r="A3270">
        <v>3268</v>
      </c>
      <c r="B3270">
        <v>658</v>
      </c>
      <c r="C3270">
        <v>271</v>
      </c>
      <c r="D3270">
        <v>95</v>
      </c>
      <c r="E3270">
        <v>1</v>
      </c>
      <c r="F3270">
        <v>95</v>
      </c>
      <c r="G3270">
        <v>1</v>
      </c>
      <c r="H3270" t="str">
        <f>VLOOKUP($C3270,'Raw-products'!$A$2:$H$1261,MATCH(H$1,'Raw-products'!$A$1:$H$1,0))</f>
        <v>Shirt</v>
      </c>
      <c r="I3270" t="str">
        <f>VLOOKUP($C3270,'Raw-products'!$A$2:$H$1261,MATCH(I$1,'Raw-products'!$A$1:$H$1,0))</f>
        <v>Polo</v>
      </c>
      <c r="J3270" t="str">
        <f>VLOOKUP($C3270,'Raw-products'!$A$2:$H$1261,MATCH(J$1,'Raw-products'!$A$1:$H$1,0))</f>
        <v>S</v>
      </c>
      <c r="K3270" t="str">
        <f>VLOOKUP($C3270,'Raw-products'!$A$2:$H$1261,MATCH(K$1,'Raw-products'!$A$1:$H$1,0))</f>
        <v>indigo</v>
      </c>
      <c r="L3270">
        <f>VLOOKUP($C3270,'Raw-products'!$A$2:$H$1261,MATCH(L$1,'Raw-products'!$A$1:$H$1,0))</f>
        <v>117</v>
      </c>
      <c r="M3270">
        <f>VLOOKUP($C3270,'Raw-products'!$A$2:$H$1261,MATCH(M$1,'Raw-products'!$A$1:$H$1,0))</f>
        <v>50</v>
      </c>
      <c r="N3270" s="5">
        <f t="shared" si="102"/>
        <v>5850</v>
      </c>
      <c r="O3270" cm="1">
        <f t="array" ref="O3270:R3270">_xlfn.XLOOKUP($B3270,'Raw -orders'!$A:$A,'Raw -orders'!$B:$E)</f>
        <v>201</v>
      </c>
      <c r="P3270">
        <v>42131</v>
      </c>
      <c r="Q3270" s="1">
        <v>44339</v>
      </c>
      <c r="R3270" s="1">
        <v>44352</v>
      </c>
      <c r="S3270" t="str" cm="1">
        <f t="array" ref="S3270:Z3270">_xlfn.XLOOKUP($O3270,'Raw - customers'!$A:$A,'Raw - customers'!$B:$I)</f>
        <v>Loni Tort</v>
      </c>
      <c r="T3270" t="str">
        <v>Polygender</v>
      </c>
      <c r="U3270">
        <v>58</v>
      </c>
      <c r="V3270" t="str">
        <v>76 Zac KnollSuite 031</v>
      </c>
      <c r="W3270">
        <v>4396</v>
      </c>
      <c r="X3270" t="str">
        <v>Joelmouth</v>
      </c>
      <c r="Y3270" t="str">
        <v>Australian Capital Territory</v>
      </c>
      <c r="Z3270" t="str">
        <v>Australia</v>
      </c>
      <c r="AA3270">
        <v>5</v>
      </c>
      <c r="AB3270" s="3" t="str">
        <f t="shared" si="103"/>
        <v>10 to 20</v>
      </c>
      <c r="AM3270" s="6">
        <v>201</v>
      </c>
      <c r="AN3270" s="6" t="s">
        <v>1350</v>
      </c>
    </row>
    <row r="3271" spans="1:40" x14ac:dyDescent="0.25">
      <c r="A3271">
        <v>3269</v>
      </c>
      <c r="B3271">
        <v>658</v>
      </c>
      <c r="C3271">
        <v>42</v>
      </c>
      <c r="D3271">
        <v>104</v>
      </c>
      <c r="E3271">
        <v>1</v>
      </c>
      <c r="F3271">
        <v>104</v>
      </c>
      <c r="G3271">
        <v>1</v>
      </c>
      <c r="H3271" t="str">
        <f>VLOOKUP($C3271,'Raw-products'!$A$2:$H$1261,MATCH(H$1,'Raw-products'!$A$1:$H$1,0))</f>
        <v>Shirt</v>
      </c>
      <c r="I3271" t="str">
        <f>VLOOKUP($C3271,'Raw-products'!$A$2:$H$1261,MATCH(I$1,'Raw-products'!$A$1:$H$1,0))</f>
        <v>Dress</v>
      </c>
      <c r="J3271" t="str">
        <f>VLOOKUP($C3271,'Raw-products'!$A$2:$H$1261,MATCH(J$1,'Raw-products'!$A$1:$H$1,0))</f>
        <v>M</v>
      </c>
      <c r="K3271" t="str">
        <f>VLOOKUP($C3271,'Raw-products'!$A$2:$H$1261,MATCH(K$1,'Raw-products'!$A$1:$H$1,0))</f>
        <v>orange</v>
      </c>
      <c r="L3271">
        <f>VLOOKUP($C3271,'Raw-products'!$A$2:$H$1261,MATCH(L$1,'Raw-products'!$A$1:$H$1,0))</f>
        <v>119</v>
      </c>
      <c r="M3271">
        <f>VLOOKUP($C3271,'Raw-products'!$A$2:$H$1261,MATCH(M$1,'Raw-products'!$A$1:$H$1,0))</f>
        <v>53</v>
      </c>
      <c r="N3271" s="5">
        <f t="shared" si="102"/>
        <v>6307</v>
      </c>
      <c r="O3271" cm="1">
        <f t="array" ref="O3271:R3271">_xlfn.XLOOKUP($B3271,'Raw -orders'!$A:$A,'Raw -orders'!$B:$E)</f>
        <v>201</v>
      </c>
      <c r="P3271">
        <v>42131</v>
      </c>
      <c r="Q3271" s="1">
        <v>44339</v>
      </c>
      <c r="R3271" s="1">
        <v>44352</v>
      </c>
      <c r="S3271" t="str" cm="1">
        <f t="array" ref="S3271:Z3271">_xlfn.XLOOKUP($O3271,'Raw - customers'!$A:$A,'Raw - customers'!$B:$I)</f>
        <v>Loni Tort</v>
      </c>
      <c r="T3271" t="str">
        <v>Polygender</v>
      </c>
      <c r="U3271">
        <v>58</v>
      </c>
      <c r="V3271" t="str">
        <v>76 Zac KnollSuite 031</v>
      </c>
      <c r="W3271">
        <v>4396</v>
      </c>
      <c r="X3271" t="str">
        <v>Joelmouth</v>
      </c>
      <c r="Y3271" t="str">
        <v>Australian Capital Territory</v>
      </c>
      <c r="Z3271" t="str">
        <v>Australia</v>
      </c>
      <c r="AA3271">
        <v>5</v>
      </c>
      <c r="AB3271" s="3" t="str">
        <f t="shared" si="103"/>
        <v>10 to 20</v>
      </c>
      <c r="AM3271" s="6">
        <v>201</v>
      </c>
      <c r="AN3271" s="6" t="s">
        <v>1350</v>
      </c>
    </row>
    <row r="3272" spans="1:40" x14ac:dyDescent="0.25">
      <c r="A3272">
        <v>3270</v>
      </c>
      <c r="B3272">
        <v>659</v>
      </c>
      <c r="C3272">
        <v>1042</v>
      </c>
      <c r="D3272">
        <v>90</v>
      </c>
      <c r="E3272">
        <v>1</v>
      </c>
      <c r="F3272">
        <v>90</v>
      </c>
      <c r="G3272">
        <v>1</v>
      </c>
      <c r="H3272" t="str">
        <f>VLOOKUP($C3272,'Raw-products'!$A$2:$H$1261,MATCH(H$1,'Raw-products'!$A$1:$H$1,0))</f>
        <v>Trousers</v>
      </c>
      <c r="I3272" t="str">
        <f>VLOOKUP($C3272,'Raw-products'!$A$2:$H$1261,MATCH(I$1,'Raw-products'!$A$1:$H$1,0))</f>
        <v>Relaxed Leg</v>
      </c>
      <c r="J3272" t="str">
        <f>VLOOKUP($C3272,'Raw-products'!$A$2:$H$1261,MATCH(J$1,'Raw-products'!$A$1:$H$1,0))</f>
        <v>M</v>
      </c>
      <c r="K3272" t="str">
        <f>VLOOKUP($C3272,'Raw-products'!$A$2:$H$1261,MATCH(K$1,'Raw-products'!$A$1:$H$1,0))</f>
        <v>indigo</v>
      </c>
      <c r="L3272">
        <f>VLOOKUP($C3272,'Raw-products'!$A$2:$H$1261,MATCH(L$1,'Raw-products'!$A$1:$H$1,0))</f>
        <v>95</v>
      </c>
      <c r="M3272">
        <f>VLOOKUP($C3272,'Raw-products'!$A$2:$H$1261,MATCH(M$1,'Raw-products'!$A$1:$H$1,0))</f>
        <v>45</v>
      </c>
      <c r="N3272" s="5">
        <f t="shared" si="102"/>
        <v>4275</v>
      </c>
      <c r="O3272" cm="1">
        <f t="array" ref="O3272:R3272">_xlfn.XLOOKUP($B3272,'Raw -orders'!$A:$A,'Raw -orders'!$B:$E)</f>
        <v>328</v>
      </c>
      <c r="P3272">
        <v>45445</v>
      </c>
      <c r="Q3272" s="1">
        <v>44469</v>
      </c>
      <c r="R3272" s="1">
        <v>44484</v>
      </c>
      <c r="S3272" t="str" cm="1">
        <f t="array" ref="S3272:Z3272">_xlfn.XLOOKUP($O3272,'Raw - customers'!$A:$A,'Raw - customers'!$B:$I)</f>
        <v>Wadsworth Olivier</v>
      </c>
      <c r="T3272" t="str">
        <v>Non-binary</v>
      </c>
      <c r="U3272">
        <v>59</v>
      </c>
      <c r="V3272" t="str">
        <v>4309 Nguyen KnollApt. 851</v>
      </c>
      <c r="W3272">
        <v>6795</v>
      </c>
      <c r="X3272" t="str">
        <v>North Elijahshire</v>
      </c>
      <c r="Y3272" t="str">
        <v>Western Australia</v>
      </c>
      <c r="Z3272" t="str">
        <v>Australia</v>
      </c>
      <c r="AA3272">
        <v>9</v>
      </c>
      <c r="AB3272" s="3" t="str">
        <f t="shared" si="103"/>
        <v>10 to 20</v>
      </c>
      <c r="AM3272" s="6">
        <v>328</v>
      </c>
      <c r="AN3272" s="6" t="s">
        <v>1377</v>
      </c>
    </row>
    <row r="3273" spans="1:40" x14ac:dyDescent="0.25">
      <c r="A3273">
        <v>3271</v>
      </c>
      <c r="B3273">
        <v>659</v>
      </c>
      <c r="C3273">
        <v>565</v>
      </c>
      <c r="D3273">
        <v>100</v>
      </c>
      <c r="E3273">
        <v>3</v>
      </c>
      <c r="F3273">
        <v>300</v>
      </c>
      <c r="G3273">
        <v>1</v>
      </c>
      <c r="H3273" t="str">
        <f>VLOOKUP($C3273,'Raw-products'!$A$2:$H$1261,MATCH(H$1,'Raw-products'!$A$1:$H$1,0))</f>
        <v>Jacket</v>
      </c>
      <c r="I3273" t="str">
        <f>VLOOKUP($C3273,'Raw-products'!$A$2:$H$1261,MATCH(I$1,'Raw-products'!$A$1:$H$1,0))</f>
        <v>Bomber</v>
      </c>
      <c r="J3273" t="str">
        <f>VLOOKUP($C3273,'Raw-products'!$A$2:$H$1261,MATCH(J$1,'Raw-products'!$A$1:$H$1,0))</f>
        <v>XS</v>
      </c>
      <c r="K3273" t="str">
        <f>VLOOKUP($C3273,'Raw-products'!$A$2:$H$1261,MATCH(K$1,'Raw-products'!$A$1:$H$1,0))</f>
        <v>orange</v>
      </c>
      <c r="L3273">
        <f>VLOOKUP($C3273,'Raw-products'!$A$2:$H$1261,MATCH(L$1,'Raw-products'!$A$1:$H$1,0))</f>
        <v>90</v>
      </c>
      <c r="M3273">
        <f>VLOOKUP($C3273,'Raw-products'!$A$2:$H$1261,MATCH(M$1,'Raw-products'!$A$1:$H$1,0))</f>
        <v>80</v>
      </c>
      <c r="N3273" s="5">
        <f t="shared" si="102"/>
        <v>7200</v>
      </c>
      <c r="O3273" cm="1">
        <f t="array" ref="O3273:R3273">_xlfn.XLOOKUP($B3273,'Raw -orders'!$A:$A,'Raw -orders'!$B:$E)</f>
        <v>328</v>
      </c>
      <c r="P3273">
        <v>45445</v>
      </c>
      <c r="Q3273" s="1">
        <v>44469</v>
      </c>
      <c r="R3273" s="1">
        <v>44484</v>
      </c>
      <c r="S3273" t="str" cm="1">
        <f t="array" ref="S3273:Z3273">_xlfn.XLOOKUP($O3273,'Raw - customers'!$A:$A,'Raw - customers'!$B:$I)</f>
        <v>Wadsworth Olivier</v>
      </c>
      <c r="T3273" t="str">
        <v>Non-binary</v>
      </c>
      <c r="U3273">
        <v>59</v>
      </c>
      <c r="V3273" t="str">
        <v>4309 Nguyen KnollApt. 851</v>
      </c>
      <c r="W3273">
        <v>6795</v>
      </c>
      <c r="X3273" t="str">
        <v>North Elijahshire</v>
      </c>
      <c r="Y3273" t="str">
        <v>Western Australia</v>
      </c>
      <c r="Z3273" t="str">
        <v>Australia</v>
      </c>
      <c r="AA3273">
        <v>9</v>
      </c>
      <c r="AB3273" s="3" t="str">
        <f t="shared" si="103"/>
        <v>10 to 20</v>
      </c>
      <c r="AM3273" s="6">
        <v>328</v>
      </c>
      <c r="AN3273" s="6" t="s">
        <v>1377</v>
      </c>
    </row>
    <row r="3274" spans="1:40" x14ac:dyDescent="0.25">
      <c r="A3274">
        <v>3272</v>
      </c>
      <c r="B3274">
        <v>659</v>
      </c>
      <c r="C3274">
        <v>1060</v>
      </c>
      <c r="D3274">
        <v>93</v>
      </c>
      <c r="E3274">
        <v>2</v>
      </c>
      <c r="F3274">
        <v>186</v>
      </c>
      <c r="G3274">
        <v>1</v>
      </c>
      <c r="H3274" t="str">
        <f>VLOOKUP($C3274,'Raw-products'!$A$2:$H$1261,MATCH(H$1,'Raw-products'!$A$1:$H$1,0))</f>
        <v>Trousers</v>
      </c>
      <c r="I3274" t="str">
        <f>VLOOKUP($C3274,'Raw-products'!$A$2:$H$1261,MATCH(I$1,'Raw-products'!$A$1:$H$1,0))</f>
        <v>Joggers</v>
      </c>
      <c r="J3274" t="str">
        <f>VLOOKUP($C3274,'Raw-products'!$A$2:$H$1261,MATCH(J$1,'Raw-products'!$A$1:$H$1,0))</f>
        <v>XS</v>
      </c>
      <c r="K3274" t="str">
        <f>VLOOKUP($C3274,'Raw-products'!$A$2:$H$1261,MATCH(K$1,'Raw-products'!$A$1:$H$1,0))</f>
        <v>yellow</v>
      </c>
      <c r="L3274">
        <f>VLOOKUP($C3274,'Raw-products'!$A$2:$H$1261,MATCH(L$1,'Raw-products'!$A$1:$H$1,0))</f>
        <v>94</v>
      </c>
      <c r="M3274">
        <f>VLOOKUP($C3274,'Raw-products'!$A$2:$H$1261,MATCH(M$1,'Raw-products'!$A$1:$H$1,0))</f>
        <v>62</v>
      </c>
      <c r="N3274" s="5">
        <f t="shared" si="102"/>
        <v>5828</v>
      </c>
      <c r="O3274" cm="1">
        <f t="array" ref="O3274:R3274">_xlfn.XLOOKUP($B3274,'Raw -orders'!$A:$A,'Raw -orders'!$B:$E)</f>
        <v>328</v>
      </c>
      <c r="P3274">
        <v>45445</v>
      </c>
      <c r="Q3274" s="1">
        <v>44469</v>
      </c>
      <c r="R3274" s="1">
        <v>44484</v>
      </c>
      <c r="S3274" t="str" cm="1">
        <f t="array" ref="S3274:Z3274">_xlfn.XLOOKUP($O3274,'Raw - customers'!$A:$A,'Raw - customers'!$B:$I)</f>
        <v>Wadsworth Olivier</v>
      </c>
      <c r="T3274" t="str">
        <v>Non-binary</v>
      </c>
      <c r="U3274">
        <v>59</v>
      </c>
      <c r="V3274" t="str">
        <v>4309 Nguyen KnollApt. 851</v>
      </c>
      <c r="W3274">
        <v>6795</v>
      </c>
      <c r="X3274" t="str">
        <v>North Elijahshire</v>
      </c>
      <c r="Y3274" t="str">
        <v>Western Australia</v>
      </c>
      <c r="Z3274" t="str">
        <v>Australia</v>
      </c>
      <c r="AA3274">
        <v>9</v>
      </c>
      <c r="AB3274" s="3" t="str">
        <f t="shared" si="103"/>
        <v>10 to 20</v>
      </c>
      <c r="AM3274" s="6">
        <v>328</v>
      </c>
      <c r="AN3274" s="6" t="s">
        <v>1377</v>
      </c>
    </row>
    <row r="3275" spans="1:40" x14ac:dyDescent="0.25">
      <c r="A3275">
        <v>3273</v>
      </c>
      <c r="B3275">
        <v>660</v>
      </c>
      <c r="C3275">
        <v>301</v>
      </c>
      <c r="D3275">
        <v>105</v>
      </c>
      <c r="E3275">
        <v>2</v>
      </c>
      <c r="F3275">
        <v>210</v>
      </c>
      <c r="G3275">
        <v>1</v>
      </c>
      <c r="H3275" t="str">
        <f>VLOOKUP($C3275,'Raw-products'!$A$2:$H$1261,MATCH(H$1,'Raw-products'!$A$1:$H$1,0))</f>
        <v>Shirt</v>
      </c>
      <c r="I3275" t="str">
        <f>VLOOKUP($C3275,'Raw-products'!$A$2:$H$1261,MATCH(I$1,'Raw-products'!$A$1:$H$1,0))</f>
        <v>Cuban Collar</v>
      </c>
      <c r="J3275" t="str">
        <f>VLOOKUP($C3275,'Raw-products'!$A$2:$H$1261,MATCH(J$1,'Raw-products'!$A$1:$H$1,0))</f>
        <v>S</v>
      </c>
      <c r="K3275" t="str">
        <f>VLOOKUP($C3275,'Raw-products'!$A$2:$H$1261,MATCH(K$1,'Raw-products'!$A$1:$H$1,0))</f>
        <v>blue</v>
      </c>
      <c r="L3275">
        <f>VLOOKUP($C3275,'Raw-products'!$A$2:$H$1261,MATCH(L$1,'Raw-products'!$A$1:$H$1,0))</f>
        <v>93</v>
      </c>
      <c r="M3275">
        <f>VLOOKUP($C3275,'Raw-products'!$A$2:$H$1261,MATCH(M$1,'Raw-products'!$A$1:$H$1,0))</f>
        <v>62</v>
      </c>
      <c r="N3275" s="5">
        <f t="shared" si="102"/>
        <v>5766</v>
      </c>
      <c r="O3275" cm="1">
        <f t="array" ref="O3275:R3275">_xlfn.XLOOKUP($B3275,'Raw -orders'!$A:$A,'Raw -orders'!$B:$E)</f>
        <v>787</v>
      </c>
      <c r="P3275">
        <v>48757</v>
      </c>
      <c r="Q3275" s="1">
        <v>44424</v>
      </c>
      <c r="R3275" s="1">
        <v>44433</v>
      </c>
      <c r="S3275" t="str" cm="1">
        <f t="array" ref="S3275:Z3275">_xlfn.XLOOKUP($O3275,'Raw - customers'!$A:$A,'Raw - customers'!$B:$I)</f>
        <v>Sharl Izzett</v>
      </c>
      <c r="T3275" t="str">
        <v>Female</v>
      </c>
      <c r="U3275">
        <v>31</v>
      </c>
      <c r="V3275" t="str">
        <v>9871 Bailey SquareApt. 697</v>
      </c>
      <c r="W3275">
        <v>1417</v>
      </c>
      <c r="X3275" t="str">
        <v>Davidshire</v>
      </c>
      <c r="Y3275" t="str">
        <v>South Australia</v>
      </c>
      <c r="Z3275" t="str">
        <v>Australia</v>
      </c>
      <c r="AA3275">
        <v>8</v>
      </c>
      <c r="AB3275" s="3" t="str">
        <f t="shared" si="103"/>
        <v>0 to 10</v>
      </c>
      <c r="AM3275" s="6">
        <v>787</v>
      </c>
      <c r="AN3275" s="6" t="s">
        <v>1345</v>
      </c>
    </row>
    <row r="3276" spans="1:40" x14ac:dyDescent="0.25">
      <c r="A3276">
        <v>3274</v>
      </c>
      <c r="B3276">
        <v>660</v>
      </c>
      <c r="C3276">
        <v>463</v>
      </c>
      <c r="D3276">
        <v>118</v>
      </c>
      <c r="E3276">
        <v>2</v>
      </c>
      <c r="F3276">
        <v>236</v>
      </c>
      <c r="G3276">
        <v>1</v>
      </c>
      <c r="H3276" t="str">
        <f>VLOOKUP($C3276,'Raw-products'!$A$2:$H$1261,MATCH(H$1,'Raw-products'!$A$1:$H$1,0))</f>
        <v>Jacket</v>
      </c>
      <c r="I3276" t="str">
        <f>VLOOKUP($C3276,'Raw-products'!$A$2:$H$1261,MATCH(I$1,'Raw-products'!$A$1:$H$1,0))</f>
        <v>Puffer</v>
      </c>
      <c r="J3276" t="str">
        <f>VLOOKUP($C3276,'Raw-products'!$A$2:$H$1261,MATCH(J$1,'Raw-products'!$A$1:$H$1,0))</f>
        <v>L</v>
      </c>
      <c r="K3276" t="str">
        <f>VLOOKUP($C3276,'Raw-products'!$A$2:$H$1261,MATCH(K$1,'Raw-products'!$A$1:$H$1,0))</f>
        <v>orange</v>
      </c>
      <c r="L3276">
        <f>VLOOKUP($C3276,'Raw-products'!$A$2:$H$1261,MATCH(L$1,'Raw-products'!$A$1:$H$1,0))</f>
        <v>110</v>
      </c>
      <c r="M3276">
        <f>VLOOKUP($C3276,'Raw-products'!$A$2:$H$1261,MATCH(M$1,'Raw-products'!$A$1:$H$1,0))</f>
        <v>66</v>
      </c>
      <c r="N3276" s="5">
        <f t="shared" si="102"/>
        <v>7260</v>
      </c>
      <c r="O3276" cm="1">
        <f t="array" ref="O3276:R3276">_xlfn.XLOOKUP($B3276,'Raw -orders'!$A:$A,'Raw -orders'!$B:$E)</f>
        <v>787</v>
      </c>
      <c r="P3276">
        <v>48757</v>
      </c>
      <c r="Q3276" s="1">
        <v>44424</v>
      </c>
      <c r="R3276" s="1">
        <v>44433</v>
      </c>
      <c r="S3276" t="str" cm="1">
        <f t="array" ref="S3276:Z3276">_xlfn.XLOOKUP($O3276,'Raw - customers'!$A:$A,'Raw - customers'!$B:$I)</f>
        <v>Sharl Izzett</v>
      </c>
      <c r="T3276" t="str">
        <v>Female</v>
      </c>
      <c r="U3276">
        <v>31</v>
      </c>
      <c r="V3276" t="str">
        <v>9871 Bailey SquareApt. 697</v>
      </c>
      <c r="W3276">
        <v>1417</v>
      </c>
      <c r="X3276" t="str">
        <v>Davidshire</v>
      </c>
      <c r="Y3276" t="str">
        <v>South Australia</v>
      </c>
      <c r="Z3276" t="str">
        <v>Australia</v>
      </c>
      <c r="AA3276">
        <v>8</v>
      </c>
      <c r="AB3276" s="3" t="str">
        <f t="shared" si="103"/>
        <v>0 to 10</v>
      </c>
      <c r="AM3276" s="6">
        <v>787</v>
      </c>
      <c r="AN3276" s="6" t="s">
        <v>1345</v>
      </c>
    </row>
    <row r="3277" spans="1:40" x14ac:dyDescent="0.25">
      <c r="A3277">
        <v>3275</v>
      </c>
      <c r="B3277">
        <v>660</v>
      </c>
      <c r="C3277">
        <v>807</v>
      </c>
      <c r="D3277">
        <v>117</v>
      </c>
      <c r="E3277">
        <v>3</v>
      </c>
      <c r="F3277">
        <v>351</v>
      </c>
      <c r="G3277">
        <v>1</v>
      </c>
      <c r="H3277" t="str">
        <f>VLOOKUP($C3277,'Raw-products'!$A$2:$H$1261,MATCH(H$1,'Raw-products'!$A$1:$H$1,0))</f>
        <v>Jacket</v>
      </c>
      <c r="I3277" t="str">
        <f>VLOOKUP($C3277,'Raw-products'!$A$2:$H$1261,MATCH(I$1,'Raw-products'!$A$1:$H$1,0))</f>
        <v>Shearling</v>
      </c>
      <c r="J3277" t="str">
        <f>VLOOKUP($C3277,'Raw-products'!$A$2:$H$1261,MATCH(J$1,'Raw-products'!$A$1:$H$1,0))</f>
        <v>M</v>
      </c>
      <c r="K3277" t="str">
        <f>VLOOKUP($C3277,'Raw-products'!$A$2:$H$1261,MATCH(K$1,'Raw-products'!$A$1:$H$1,0))</f>
        <v>red</v>
      </c>
      <c r="L3277">
        <f>VLOOKUP($C3277,'Raw-products'!$A$2:$H$1261,MATCH(L$1,'Raw-products'!$A$1:$H$1,0))</f>
        <v>95</v>
      </c>
      <c r="M3277">
        <f>VLOOKUP($C3277,'Raw-products'!$A$2:$H$1261,MATCH(M$1,'Raw-products'!$A$1:$H$1,0))</f>
        <v>49</v>
      </c>
      <c r="N3277" s="5">
        <f t="shared" si="102"/>
        <v>4655</v>
      </c>
      <c r="O3277" cm="1">
        <f t="array" ref="O3277:R3277">_xlfn.XLOOKUP($B3277,'Raw -orders'!$A:$A,'Raw -orders'!$B:$E)</f>
        <v>787</v>
      </c>
      <c r="P3277">
        <v>48757</v>
      </c>
      <c r="Q3277" s="1">
        <v>44424</v>
      </c>
      <c r="R3277" s="1">
        <v>44433</v>
      </c>
      <c r="S3277" t="str" cm="1">
        <f t="array" ref="S3277:Z3277">_xlfn.XLOOKUP($O3277,'Raw - customers'!$A:$A,'Raw - customers'!$B:$I)</f>
        <v>Sharl Izzett</v>
      </c>
      <c r="T3277" t="str">
        <v>Female</v>
      </c>
      <c r="U3277">
        <v>31</v>
      </c>
      <c r="V3277" t="str">
        <v>9871 Bailey SquareApt. 697</v>
      </c>
      <c r="W3277">
        <v>1417</v>
      </c>
      <c r="X3277" t="str">
        <v>Davidshire</v>
      </c>
      <c r="Y3277" t="str">
        <v>South Australia</v>
      </c>
      <c r="Z3277" t="str">
        <v>Australia</v>
      </c>
      <c r="AA3277">
        <v>8</v>
      </c>
      <c r="AB3277" s="3" t="str">
        <f t="shared" si="103"/>
        <v>0 to 10</v>
      </c>
      <c r="AM3277" s="6">
        <v>787</v>
      </c>
      <c r="AN3277" s="6" t="s">
        <v>1345</v>
      </c>
    </row>
    <row r="3278" spans="1:40" x14ac:dyDescent="0.25">
      <c r="A3278">
        <v>3276</v>
      </c>
      <c r="B3278">
        <v>661</v>
      </c>
      <c r="C3278">
        <v>21</v>
      </c>
      <c r="D3278">
        <v>96</v>
      </c>
      <c r="E3278">
        <v>1</v>
      </c>
      <c r="F3278">
        <v>96</v>
      </c>
      <c r="G3278">
        <v>1</v>
      </c>
      <c r="H3278" t="str">
        <f>VLOOKUP($C3278,'Raw-products'!$A$2:$H$1261,MATCH(H$1,'Raw-products'!$A$1:$H$1,0))</f>
        <v>Shirt</v>
      </c>
      <c r="I3278" t="str">
        <f>VLOOKUP($C3278,'Raw-products'!$A$2:$H$1261,MATCH(I$1,'Raw-products'!$A$1:$H$1,0))</f>
        <v>Oxford Cloth</v>
      </c>
      <c r="J3278" t="str">
        <f>VLOOKUP($C3278,'Raw-products'!$A$2:$H$1261,MATCH(J$1,'Raw-products'!$A$1:$H$1,0))</f>
        <v>S</v>
      </c>
      <c r="K3278" t="str">
        <f>VLOOKUP($C3278,'Raw-products'!$A$2:$H$1261,MATCH(K$1,'Raw-products'!$A$1:$H$1,0))</f>
        <v>blue</v>
      </c>
      <c r="L3278">
        <f>VLOOKUP($C3278,'Raw-products'!$A$2:$H$1261,MATCH(L$1,'Raw-products'!$A$1:$H$1,0))</f>
        <v>114</v>
      </c>
      <c r="M3278">
        <f>VLOOKUP($C3278,'Raw-products'!$A$2:$H$1261,MATCH(M$1,'Raw-products'!$A$1:$H$1,0))</f>
        <v>51</v>
      </c>
      <c r="N3278" s="5">
        <f t="shared" si="102"/>
        <v>5814</v>
      </c>
      <c r="O3278" cm="1">
        <f t="array" ref="O3278:R3278">_xlfn.XLOOKUP($B3278,'Raw -orders'!$A:$A,'Raw -orders'!$B:$E)</f>
        <v>427</v>
      </c>
      <c r="P3278">
        <v>15302</v>
      </c>
      <c r="Q3278" s="1">
        <v>44453</v>
      </c>
      <c r="R3278" s="1">
        <v>44456</v>
      </c>
      <c r="S3278" t="str" cm="1">
        <f t="array" ref="S3278:Z3278">_xlfn.XLOOKUP($O3278,'Raw - customers'!$A:$A,'Raw - customers'!$B:$I)</f>
        <v>Tomaso Mullin</v>
      </c>
      <c r="T3278" t="str">
        <v>Genderqueer</v>
      </c>
      <c r="U3278">
        <v>25</v>
      </c>
      <c r="V3278" t="str">
        <v>51 Gabriel KnollApt. 819</v>
      </c>
      <c r="W3278">
        <v>8556</v>
      </c>
      <c r="X3278" t="str">
        <v>New Ava</v>
      </c>
      <c r="Y3278" t="str">
        <v>Queensland</v>
      </c>
      <c r="Z3278" t="str">
        <v>Australia</v>
      </c>
      <c r="AA3278">
        <v>9</v>
      </c>
      <c r="AB3278" s="3" t="str">
        <f t="shared" si="103"/>
        <v>0 to 10</v>
      </c>
      <c r="AM3278" s="6">
        <v>427</v>
      </c>
      <c r="AN3278" s="6" t="s">
        <v>1355</v>
      </c>
    </row>
    <row r="3279" spans="1:40" x14ac:dyDescent="0.25">
      <c r="A3279">
        <v>3277</v>
      </c>
      <c r="B3279">
        <v>661</v>
      </c>
      <c r="C3279">
        <v>990</v>
      </c>
      <c r="D3279">
        <v>106</v>
      </c>
      <c r="E3279">
        <v>1</v>
      </c>
      <c r="F3279">
        <v>106</v>
      </c>
      <c r="G3279">
        <v>1</v>
      </c>
      <c r="H3279" t="str">
        <f>VLOOKUP($C3279,'Raw-products'!$A$2:$H$1261,MATCH(H$1,'Raw-products'!$A$1:$H$1,0))</f>
        <v>Trousers</v>
      </c>
      <c r="I3279" t="str">
        <f>VLOOKUP($C3279,'Raw-products'!$A$2:$H$1261,MATCH(I$1,'Raw-products'!$A$1:$H$1,0))</f>
        <v>Wool</v>
      </c>
      <c r="J3279" t="str">
        <f>VLOOKUP($C3279,'Raw-products'!$A$2:$H$1261,MATCH(J$1,'Raw-products'!$A$1:$H$1,0))</f>
        <v>XS</v>
      </c>
      <c r="K3279" t="str">
        <f>VLOOKUP($C3279,'Raw-products'!$A$2:$H$1261,MATCH(K$1,'Raw-products'!$A$1:$H$1,0))</f>
        <v>yellow</v>
      </c>
      <c r="L3279">
        <f>VLOOKUP($C3279,'Raw-products'!$A$2:$H$1261,MATCH(L$1,'Raw-products'!$A$1:$H$1,0))</f>
        <v>111</v>
      </c>
      <c r="M3279">
        <f>VLOOKUP($C3279,'Raw-products'!$A$2:$H$1261,MATCH(M$1,'Raw-products'!$A$1:$H$1,0))</f>
        <v>67</v>
      </c>
      <c r="N3279" s="5">
        <f t="shared" si="102"/>
        <v>7437</v>
      </c>
      <c r="O3279" cm="1">
        <f t="array" ref="O3279:R3279">_xlfn.XLOOKUP($B3279,'Raw -orders'!$A:$A,'Raw -orders'!$B:$E)</f>
        <v>427</v>
      </c>
      <c r="P3279">
        <v>15302</v>
      </c>
      <c r="Q3279" s="1">
        <v>44453</v>
      </c>
      <c r="R3279" s="1">
        <v>44456</v>
      </c>
      <c r="S3279" t="str" cm="1">
        <f t="array" ref="S3279:Z3279">_xlfn.XLOOKUP($O3279,'Raw - customers'!$A:$A,'Raw - customers'!$B:$I)</f>
        <v>Tomaso Mullin</v>
      </c>
      <c r="T3279" t="str">
        <v>Genderqueer</v>
      </c>
      <c r="U3279">
        <v>25</v>
      </c>
      <c r="V3279" t="str">
        <v>51 Gabriel KnollApt. 819</v>
      </c>
      <c r="W3279">
        <v>8556</v>
      </c>
      <c r="X3279" t="str">
        <v>New Ava</v>
      </c>
      <c r="Y3279" t="str">
        <v>Queensland</v>
      </c>
      <c r="Z3279" t="str">
        <v>Australia</v>
      </c>
      <c r="AA3279">
        <v>9</v>
      </c>
      <c r="AB3279" s="3" t="str">
        <f t="shared" si="103"/>
        <v>0 to 10</v>
      </c>
      <c r="AM3279" s="6">
        <v>427</v>
      </c>
      <c r="AN3279" s="6" t="s">
        <v>1355</v>
      </c>
    </row>
    <row r="3280" spans="1:40" x14ac:dyDescent="0.25">
      <c r="A3280">
        <v>3278</v>
      </c>
      <c r="B3280">
        <v>661</v>
      </c>
      <c r="C3280">
        <v>1184</v>
      </c>
      <c r="D3280">
        <v>99</v>
      </c>
      <c r="E3280">
        <v>2</v>
      </c>
      <c r="F3280">
        <v>198</v>
      </c>
      <c r="G3280">
        <v>1</v>
      </c>
      <c r="H3280" t="str">
        <f>VLOOKUP($C3280,'Raw-products'!$A$2:$H$1261,MATCH(H$1,'Raw-products'!$A$1:$H$1,0))</f>
        <v>Trousers</v>
      </c>
      <c r="I3280" t="str">
        <f>VLOOKUP($C3280,'Raw-products'!$A$2:$H$1261,MATCH(I$1,'Raw-products'!$A$1:$H$1,0))</f>
        <v>High-Waisted</v>
      </c>
      <c r="J3280" t="str">
        <f>VLOOKUP($C3280,'Raw-products'!$A$2:$H$1261,MATCH(J$1,'Raw-products'!$A$1:$H$1,0))</f>
        <v>XL</v>
      </c>
      <c r="K3280" t="str">
        <f>VLOOKUP($C3280,'Raw-products'!$A$2:$H$1261,MATCH(K$1,'Raw-products'!$A$1:$H$1,0))</f>
        <v>indigo</v>
      </c>
      <c r="L3280">
        <f>VLOOKUP($C3280,'Raw-products'!$A$2:$H$1261,MATCH(L$1,'Raw-products'!$A$1:$H$1,0))</f>
        <v>98</v>
      </c>
      <c r="M3280">
        <f>VLOOKUP($C3280,'Raw-products'!$A$2:$H$1261,MATCH(M$1,'Raw-products'!$A$1:$H$1,0))</f>
        <v>57</v>
      </c>
      <c r="N3280" s="5">
        <f t="shared" si="102"/>
        <v>5586</v>
      </c>
      <c r="O3280" cm="1">
        <f t="array" ref="O3280:R3280">_xlfn.XLOOKUP($B3280,'Raw -orders'!$A:$A,'Raw -orders'!$B:$E)</f>
        <v>427</v>
      </c>
      <c r="P3280">
        <v>15302</v>
      </c>
      <c r="Q3280" s="1">
        <v>44453</v>
      </c>
      <c r="R3280" s="1">
        <v>44456</v>
      </c>
      <c r="S3280" t="str" cm="1">
        <f t="array" ref="S3280:Z3280">_xlfn.XLOOKUP($O3280,'Raw - customers'!$A:$A,'Raw - customers'!$B:$I)</f>
        <v>Tomaso Mullin</v>
      </c>
      <c r="T3280" t="str">
        <v>Genderqueer</v>
      </c>
      <c r="U3280">
        <v>25</v>
      </c>
      <c r="V3280" t="str">
        <v>51 Gabriel KnollApt. 819</v>
      </c>
      <c r="W3280">
        <v>8556</v>
      </c>
      <c r="X3280" t="str">
        <v>New Ava</v>
      </c>
      <c r="Y3280" t="str">
        <v>Queensland</v>
      </c>
      <c r="Z3280" t="str">
        <v>Australia</v>
      </c>
      <c r="AA3280">
        <v>9</v>
      </c>
      <c r="AB3280" s="3" t="str">
        <f t="shared" si="103"/>
        <v>0 to 10</v>
      </c>
      <c r="AM3280" s="6">
        <v>427</v>
      </c>
      <c r="AN3280" s="6" t="s">
        <v>1355</v>
      </c>
    </row>
    <row r="3281" spans="1:40" x14ac:dyDescent="0.25">
      <c r="A3281">
        <v>3279</v>
      </c>
      <c r="B3281">
        <v>661</v>
      </c>
      <c r="C3281">
        <v>849</v>
      </c>
      <c r="D3281">
        <v>113</v>
      </c>
      <c r="E3281">
        <v>3</v>
      </c>
      <c r="F3281">
        <v>339</v>
      </c>
      <c r="G3281">
        <v>1</v>
      </c>
      <c r="H3281" t="str">
        <f>VLOOKUP($C3281,'Raw-products'!$A$2:$H$1261,MATCH(H$1,'Raw-products'!$A$1:$H$1,0))</f>
        <v>Trousers</v>
      </c>
      <c r="I3281" t="str">
        <f>VLOOKUP($C3281,'Raw-products'!$A$2:$H$1261,MATCH(I$1,'Raw-products'!$A$1:$H$1,0))</f>
        <v>Chinos</v>
      </c>
      <c r="J3281" t="str">
        <f>VLOOKUP($C3281,'Raw-products'!$A$2:$H$1261,MATCH(J$1,'Raw-products'!$A$1:$H$1,0))</f>
        <v>XL</v>
      </c>
      <c r="K3281" t="str">
        <f>VLOOKUP($C3281,'Raw-products'!$A$2:$H$1261,MATCH(K$1,'Raw-products'!$A$1:$H$1,0))</f>
        <v>orange</v>
      </c>
      <c r="L3281">
        <f>VLOOKUP($C3281,'Raw-products'!$A$2:$H$1261,MATCH(L$1,'Raw-products'!$A$1:$H$1,0))</f>
        <v>100</v>
      </c>
      <c r="M3281">
        <f>VLOOKUP($C3281,'Raw-products'!$A$2:$H$1261,MATCH(M$1,'Raw-products'!$A$1:$H$1,0))</f>
        <v>48</v>
      </c>
      <c r="N3281" s="5">
        <f t="shared" si="102"/>
        <v>4800</v>
      </c>
      <c r="O3281" cm="1">
        <f t="array" ref="O3281:R3281">_xlfn.XLOOKUP($B3281,'Raw -orders'!$A:$A,'Raw -orders'!$B:$E)</f>
        <v>427</v>
      </c>
      <c r="P3281">
        <v>15302</v>
      </c>
      <c r="Q3281" s="1">
        <v>44453</v>
      </c>
      <c r="R3281" s="1">
        <v>44456</v>
      </c>
      <c r="S3281" t="str" cm="1">
        <f t="array" ref="S3281:Z3281">_xlfn.XLOOKUP($O3281,'Raw - customers'!$A:$A,'Raw - customers'!$B:$I)</f>
        <v>Tomaso Mullin</v>
      </c>
      <c r="T3281" t="str">
        <v>Genderqueer</v>
      </c>
      <c r="U3281">
        <v>25</v>
      </c>
      <c r="V3281" t="str">
        <v>51 Gabriel KnollApt. 819</v>
      </c>
      <c r="W3281">
        <v>8556</v>
      </c>
      <c r="X3281" t="str">
        <v>New Ava</v>
      </c>
      <c r="Y3281" t="str">
        <v>Queensland</v>
      </c>
      <c r="Z3281" t="str">
        <v>Australia</v>
      </c>
      <c r="AA3281">
        <v>9</v>
      </c>
      <c r="AB3281" s="3" t="str">
        <f t="shared" si="103"/>
        <v>0 to 10</v>
      </c>
      <c r="AM3281" s="6">
        <v>427</v>
      </c>
      <c r="AN3281" s="6" t="s">
        <v>1355</v>
      </c>
    </row>
    <row r="3282" spans="1:40" x14ac:dyDescent="0.25">
      <c r="A3282">
        <v>3280</v>
      </c>
      <c r="B3282">
        <v>661</v>
      </c>
      <c r="C3282">
        <v>826</v>
      </c>
      <c r="D3282">
        <v>117</v>
      </c>
      <c r="E3282">
        <v>3</v>
      </c>
      <c r="F3282">
        <v>351</v>
      </c>
      <c r="G3282">
        <v>1</v>
      </c>
      <c r="H3282" t="str">
        <f>VLOOKUP($C3282,'Raw-products'!$A$2:$H$1261,MATCH(H$1,'Raw-products'!$A$1:$H$1,0))</f>
        <v>Jacket</v>
      </c>
      <c r="I3282" t="str">
        <f>VLOOKUP($C3282,'Raw-products'!$A$2:$H$1261,MATCH(I$1,'Raw-products'!$A$1:$H$1,0))</f>
        <v>Shearling</v>
      </c>
      <c r="J3282" t="str">
        <f>VLOOKUP($C3282,'Raw-products'!$A$2:$H$1261,MATCH(J$1,'Raw-products'!$A$1:$H$1,0))</f>
        <v>S</v>
      </c>
      <c r="K3282" t="str">
        <f>VLOOKUP($C3282,'Raw-products'!$A$2:$H$1261,MATCH(K$1,'Raw-products'!$A$1:$H$1,0))</f>
        <v>blue</v>
      </c>
      <c r="L3282">
        <f>VLOOKUP($C3282,'Raw-products'!$A$2:$H$1261,MATCH(L$1,'Raw-products'!$A$1:$H$1,0))</f>
        <v>95</v>
      </c>
      <c r="M3282">
        <f>VLOOKUP($C3282,'Raw-products'!$A$2:$H$1261,MATCH(M$1,'Raw-products'!$A$1:$H$1,0))</f>
        <v>72</v>
      </c>
      <c r="N3282" s="5">
        <f t="shared" si="102"/>
        <v>6840</v>
      </c>
      <c r="O3282" cm="1">
        <f t="array" ref="O3282:R3282">_xlfn.XLOOKUP($B3282,'Raw -orders'!$A:$A,'Raw -orders'!$B:$E)</f>
        <v>427</v>
      </c>
      <c r="P3282">
        <v>15302</v>
      </c>
      <c r="Q3282" s="1">
        <v>44453</v>
      </c>
      <c r="R3282" s="1">
        <v>44456</v>
      </c>
      <c r="S3282" t="str" cm="1">
        <f t="array" ref="S3282:Z3282">_xlfn.XLOOKUP($O3282,'Raw - customers'!$A:$A,'Raw - customers'!$B:$I)</f>
        <v>Tomaso Mullin</v>
      </c>
      <c r="T3282" t="str">
        <v>Genderqueer</v>
      </c>
      <c r="U3282">
        <v>25</v>
      </c>
      <c r="V3282" t="str">
        <v>51 Gabriel KnollApt. 819</v>
      </c>
      <c r="W3282">
        <v>8556</v>
      </c>
      <c r="X3282" t="str">
        <v>New Ava</v>
      </c>
      <c r="Y3282" t="str">
        <v>Queensland</v>
      </c>
      <c r="Z3282" t="str">
        <v>Australia</v>
      </c>
      <c r="AA3282">
        <v>9</v>
      </c>
      <c r="AB3282" s="3" t="str">
        <f t="shared" si="103"/>
        <v>0 to 10</v>
      </c>
      <c r="AM3282" s="6">
        <v>427</v>
      </c>
      <c r="AN3282" s="6" t="s">
        <v>1355</v>
      </c>
    </row>
    <row r="3283" spans="1:40" x14ac:dyDescent="0.25">
      <c r="A3283">
        <v>3281</v>
      </c>
      <c r="B3283">
        <v>661</v>
      </c>
      <c r="C3283">
        <v>220</v>
      </c>
      <c r="D3283">
        <v>106</v>
      </c>
      <c r="E3283">
        <v>1</v>
      </c>
      <c r="F3283">
        <v>106</v>
      </c>
      <c r="G3283">
        <v>1</v>
      </c>
      <c r="H3283" t="str">
        <f>VLOOKUP($C3283,'Raw-products'!$A$2:$H$1261,MATCH(H$1,'Raw-products'!$A$1:$H$1,0))</f>
        <v>Shirt</v>
      </c>
      <c r="I3283" t="str">
        <f>VLOOKUP($C3283,'Raw-products'!$A$2:$H$1261,MATCH(I$1,'Raw-products'!$A$1:$H$1,0))</f>
        <v>Chambray</v>
      </c>
      <c r="J3283" t="str">
        <f>VLOOKUP($C3283,'Raw-products'!$A$2:$H$1261,MATCH(J$1,'Raw-products'!$A$1:$H$1,0))</f>
        <v>XS</v>
      </c>
      <c r="K3283" t="str">
        <f>VLOOKUP($C3283,'Raw-products'!$A$2:$H$1261,MATCH(K$1,'Raw-products'!$A$1:$H$1,0))</f>
        <v>yellow</v>
      </c>
      <c r="L3283">
        <f>VLOOKUP($C3283,'Raw-products'!$A$2:$H$1261,MATCH(L$1,'Raw-products'!$A$1:$H$1,0))</f>
        <v>105</v>
      </c>
      <c r="M3283">
        <f>VLOOKUP($C3283,'Raw-products'!$A$2:$H$1261,MATCH(M$1,'Raw-products'!$A$1:$H$1,0))</f>
        <v>57</v>
      </c>
      <c r="N3283" s="5">
        <f t="shared" si="102"/>
        <v>5985</v>
      </c>
      <c r="O3283" cm="1">
        <f t="array" ref="O3283:R3283">_xlfn.XLOOKUP($B3283,'Raw -orders'!$A:$A,'Raw -orders'!$B:$E)</f>
        <v>427</v>
      </c>
      <c r="P3283">
        <v>15302</v>
      </c>
      <c r="Q3283" s="1">
        <v>44453</v>
      </c>
      <c r="R3283" s="1">
        <v>44456</v>
      </c>
      <c r="S3283" t="str" cm="1">
        <f t="array" ref="S3283:Z3283">_xlfn.XLOOKUP($O3283,'Raw - customers'!$A:$A,'Raw - customers'!$B:$I)</f>
        <v>Tomaso Mullin</v>
      </c>
      <c r="T3283" t="str">
        <v>Genderqueer</v>
      </c>
      <c r="U3283">
        <v>25</v>
      </c>
      <c r="V3283" t="str">
        <v>51 Gabriel KnollApt. 819</v>
      </c>
      <c r="W3283">
        <v>8556</v>
      </c>
      <c r="X3283" t="str">
        <v>New Ava</v>
      </c>
      <c r="Y3283" t="str">
        <v>Queensland</v>
      </c>
      <c r="Z3283" t="str">
        <v>Australia</v>
      </c>
      <c r="AA3283">
        <v>9</v>
      </c>
      <c r="AB3283" s="3" t="str">
        <f t="shared" si="103"/>
        <v>0 to 10</v>
      </c>
      <c r="AM3283" s="6">
        <v>427</v>
      </c>
      <c r="AN3283" s="6" t="s">
        <v>1355</v>
      </c>
    </row>
    <row r="3284" spans="1:40" x14ac:dyDescent="0.25">
      <c r="A3284">
        <v>3282</v>
      </c>
      <c r="B3284">
        <v>662</v>
      </c>
      <c r="C3284">
        <v>222</v>
      </c>
      <c r="D3284">
        <v>106</v>
      </c>
      <c r="E3284">
        <v>3</v>
      </c>
      <c r="F3284">
        <v>318</v>
      </c>
      <c r="G3284">
        <v>1</v>
      </c>
      <c r="H3284" t="str">
        <f>VLOOKUP($C3284,'Raw-products'!$A$2:$H$1261,MATCH(H$1,'Raw-products'!$A$1:$H$1,0))</f>
        <v>Shirt</v>
      </c>
      <c r="I3284" t="str">
        <f>VLOOKUP($C3284,'Raw-products'!$A$2:$H$1261,MATCH(I$1,'Raw-products'!$A$1:$H$1,0))</f>
        <v>Chambray</v>
      </c>
      <c r="J3284" t="str">
        <f>VLOOKUP($C3284,'Raw-products'!$A$2:$H$1261,MATCH(J$1,'Raw-products'!$A$1:$H$1,0))</f>
        <v>M</v>
      </c>
      <c r="K3284" t="str">
        <f>VLOOKUP($C3284,'Raw-products'!$A$2:$H$1261,MATCH(K$1,'Raw-products'!$A$1:$H$1,0))</f>
        <v>yellow</v>
      </c>
      <c r="L3284">
        <f>VLOOKUP($C3284,'Raw-products'!$A$2:$H$1261,MATCH(L$1,'Raw-products'!$A$1:$H$1,0))</f>
        <v>105</v>
      </c>
      <c r="M3284">
        <f>VLOOKUP($C3284,'Raw-products'!$A$2:$H$1261,MATCH(M$1,'Raw-products'!$A$1:$H$1,0))</f>
        <v>62</v>
      </c>
      <c r="N3284" s="5">
        <f t="shared" si="102"/>
        <v>6510</v>
      </c>
      <c r="O3284" cm="1">
        <f t="array" ref="O3284:R3284">_xlfn.XLOOKUP($B3284,'Raw -orders'!$A:$A,'Raw -orders'!$B:$E)</f>
        <v>924</v>
      </c>
      <c r="P3284">
        <v>38356</v>
      </c>
      <c r="Q3284" s="1">
        <v>44458</v>
      </c>
      <c r="R3284" s="1">
        <v>44468</v>
      </c>
      <c r="S3284" t="str" cm="1">
        <f t="array" ref="S3284:Z3284">_xlfn.XLOOKUP($O3284,'Raw - customers'!$A:$A,'Raw - customers'!$B:$I)</f>
        <v>Cherie Fairhead</v>
      </c>
      <c r="T3284" t="str">
        <v>Female</v>
      </c>
      <c r="U3284">
        <v>58</v>
      </c>
      <c r="V3284" t="str">
        <v>2937 Lockman TrackSuite 047</v>
      </c>
      <c r="W3284">
        <v>4569</v>
      </c>
      <c r="X3284" t="str">
        <v>South Ellieburgh</v>
      </c>
      <c r="Y3284" t="str">
        <v>Queensland</v>
      </c>
      <c r="Z3284" t="str">
        <v>Australia</v>
      </c>
      <c r="AA3284">
        <v>9</v>
      </c>
      <c r="AB3284" s="3" t="str">
        <f t="shared" si="103"/>
        <v>0 to 10</v>
      </c>
      <c r="AM3284" s="6">
        <v>924</v>
      </c>
      <c r="AN3284" s="6" t="s">
        <v>1355</v>
      </c>
    </row>
    <row r="3285" spans="1:40" x14ac:dyDescent="0.25">
      <c r="A3285">
        <v>3283</v>
      </c>
      <c r="B3285">
        <v>662</v>
      </c>
      <c r="C3285">
        <v>424</v>
      </c>
      <c r="D3285">
        <v>107</v>
      </c>
      <c r="E3285">
        <v>1</v>
      </c>
      <c r="F3285">
        <v>107</v>
      </c>
      <c r="G3285">
        <v>1</v>
      </c>
      <c r="H3285" t="str">
        <f>VLOOKUP($C3285,'Raw-products'!$A$2:$H$1261,MATCH(H$1,'Raw-products'!$A$1:$H$1,0))</f>
        <v>Jacket</v>
      </c>
      <c r="I3285" t="str">
        <f>VLOOKUP($C3285,'Raw-products'!$A$2:$H$1261,MATCH(I$1,'Raw-products'!$A$1:$H$1,0))</f>
        <v>Denim</v>
      </c>
      <c r="J3285" t="str">
        <f>VLOOKUP($C3285,'Raw-products'!$A$2:$H$1261,MATCH(J$1,'Raw-products'!$A$1:$H$1,0))</f>
        <v>XL</v>
      </c>
      <c r="K3285" t="str">
        <f>VLOOKUP($C3285,'Raw-products'!$A$2:$H$1261,MATCH(K$1,'Raw-products'!$A$1:$H$1,0))</f>
        <v>red</v>
      </c>
      <c r="L3285">
        <f>VLOOKUP($C3285,'Raw-products'!$A$2:$H$1261,MATCH(L$1,'Raw-products'!$A$1:$H$1,0))</f>
        <v>92</v>
      </c>
      <c r="M3285">
        <f>VLOOKUP($C3285,'Raw-products'!$A$2:$H$1261,MATCH(M$1,'Raw-products'!$A$1:$H$1,0))</f>
        <v>58</v>
      </c>
      <c r="N3285" s="5">
        <f t="shared" si="102"/>
        <v>5336</v>
      </c>
      <c r="O3285" cm="1">
        <f t="array" ref="O3285:R3285">_xlfn.XLOOKUP($B3285,'Raw -orders'!$A:$A,'Raw -orders'!$B:$E)</f>
        <v>924</v>
      </c>
      <c r="P3285">
        <v>38356</v>
      </c>
      <c r="Q3285" s="1">
        <v>44458</v>
      </c>
      <c r="R3285" s="1">
        <v>44468</v>
      </c>
      <c r="S3285" t="str" cm="1">
        <f t="array" ref="S3285:Z3285">_xlfn.XLOOKUP($O3285,'Raw - customers'!$A:$A,'Raw - customers'!$B:$I)</f>
        <v>Cherie Fairhead</v>
      </c>
      <c r="T3285" t="str">
        <v>Female</v>
      </c>
      <c r="U3285">
        <v>58</v>
      </c>
      <c r="V3285" t="str">
        <v>2937 Lockman TrackSuite 047</v>
      </c>
      <c r="W3285">
        <v>4569</v>
      </c>
      <c r="X3285" t="str">
        <v>South Ellieburgh</v>
      </c>
      <c r="Y3285" t="str">
        <v>Queensland</v>
      </c>
      <c r="Z3285" t="str">
        <v>Australia</v>
      </c>
      <c r="AA3285">
        <v>9</v>
      </c>
      <c r="AB3285" s="3" t="str">
        <f t="shared" si="103"/>
        <v>0 to 10</v>
      </c>
      <c r="AM3285" s="6">
        <v>924</v>
      </c>
      <c r="AN3285" s="6" t="s">
        <v>1355</v>
      </c>
    </row>
    <row r="3286" spans="1:40" x14ac:dyDescent="0.25">
      <c r="A3286">
        <v>3284</v>
      </c>
      <c r="B3286">
        <v>662</v>
      </c>
      <c r="C3286">
        <v>859</v>
      </c>
      <c r="D3286">
        <v>113</v>
      </c>
      <c r="E3286">
        <v>1</v>
      </c>
      <c r="F3286">
        <v>113</v>
      </c>
      <c r="G3286">
        <v>1</v>
      </c>
      <c r="H3286" t="str">
        <f>VLOOKUP($C3286,'Raw-products'!$A$2:$H$1261,MATCH(H$1,'Raw-products'!$A$1:$H$1,0))</f>
        <v>Trousers</v>
      </c>
      <c r="I3286" t="str">
        <f>VLOOKUP($C3286,'Raw-products'!$A$2:$H$1261,MATCH(I$1,'Raw-products'!$A$1:$H$1,0))</f>
        <v>Chinos</v>
      </c>
      <c r="J3286" t="str">
        <f>VLOOKUP($C3286,'Raw-products'!$A$2:$H$1261,MATCH(J$1,'Raw-products'!$A$1:$H$1,0))</f>
        <v>XL</v>
      </c>
      <c r="K3286" t="str">
        <f>VLOOKUP($C3286,'Raw-products'!$A$2:$H$1261,MATCH(K$1,'Raw-products'!$A$1:$H$1,0))</f>
        <v>green</v>
      </c>
      <c r="L3286">
        <f>VLOOKUP($C3286,'Raw-products'!$A$2:$H$1261,MATCH(L$1,'Raw-products'!$A$1:$H$1,0))</f>
        <v>100</v>
      </c>
      <c r="M3286">
        <f>VLOOKUP($C3286,'Raw-products'!$A$2:$H$1261,MATCH(M$1,'Raw-products'!$A$1:$H$1,0))</f>
        <v>50</v>
      </c>
      <c r="N3286" s="5">
        <f t="shared" si="102"/>
        <v>5000</v>
      </c>
      <c r="O3286" cm="1">
        <f t="array" ref="O3286:R3286">_xlfn.XLOOKUP($B3286,'Raw -orders'!$A:$A,'Raw -orders'!$B:$E)</f>
        <v>924</v>
      </c>
      <c r="P3286">
        <v>38356</v>
      </c>
      <c r="Q3286" s="1">
        <v>44458</v>
      </c>
      <c r="R3286" s="1">
        <v>44468</v>
      </c>
      <c r="S3286" t="str" cm="1">
        <f t="array" ref="S3286:Z3286">_xlfn.XLOOKUP($O3286,'Raw - customers'!$A:$A,'Raw - customers'!$B:$I)</f>
        <v>Cherie Fairhead</v>
      </c>
      <c r="T3286" t="str">
        <v>Female</v>
      </c>
      <c r="U3286">
        <v>58</v>
      </c>
      <c r="V3286" t="str">
        <v>2937 Lockman TrackSuite 047</v>
      </c>
      <c r="W3286">
        <v>4569</v>
      </c>
      <c r="X3286" t="str">
        <v>South Ellieburgh</v>
      </c>
      <c r="Y3286" t="str">
        <v>Queensland</v>
      </c>
      <c r="Z3286" t="str">
        <v>Australia</v>
      </c>
      <c r="AA3286">
        <v>9</v>
      </c>
      <c r="AB3286" s="3" t="str">
        <f t="shared" si="103"/>
        <v>0 to 10</v>
      </c>
      <c r="AM3286" s="6">
        <v>924</v>
      </c>
      <c r="AN3286" s="6" t="s">
        <v>1355</v>
      </c>
    </row>
    <row r="3287" spans="1:40" x14ac:dyDescent="0.25">
      <c r="A3287">
        <v>3285</v>
      </c>
      <c r="B3287">
        <v>662</v>
      </c>
      <c r="C3287">
        <v>892</v>
      </c>
      <c r="D3287">
        <v>94</v>
      </c>
      <c r="E3287">
        <v>2</v>
      </c>
      <c r="F3287">
        <v>188</v>
      </c>
      <c r="G3287">
        <v>1</v>
      </c>
      <c r="H3287" t="str">
        <f>VLOOKUP($C3287,'Raw-products'!$A$2:$H$1261,MATCH(H$1,'Raw-products'!$A$1:$H$1,0))</f>
        <v>Trousers</v>
      </c>
      <c r="I3287" t="str">
        <f>VLOOKUP($C3287,'Raw-products'!$A$2:$H$1261,MATCH(I$1,'Raw-products'!$A$1:$H$1,0))</f>
        <v>Cords</v>
      </c>
      <c r="J3287" t="str">
        <f>VLOOKUP($C3287,'Raw-products'!$A$2:$H$1261,MATCH(J$1,'Raw-products'!$A$1:$H$1,0))</f>
        <v>M</v>
      </c>
      <c r="K3287" t="str">
        <f>VLOOKUP($C3287,'Raw-products'!$A$2:$H$1261,MATCH(K$1,'Raw-products'!$A$1:$H$1,0))</f>
        <v>green</v>
      </c>
      <c r="L3287">
        <f>VLOOKUP($C3287,'Raw-products'!$A$2:$H$1261,MATCH(L$1,'Raw-products'!$A$1:$H$1,0))</f>
        <v>113</v>
      </c>
      <c r="M3287">
        <f>VLOOKUP($C3287,'Raw-products'!$A$2:$H$1261,MATCH(M$1,'Raw-products'!$A$1:$H$1,0))</f>
        <v>76</v>
      </c>
      <c r="N3287" s="5">
        <f t="shared" si="102"/>
        <v>8588</v>
      </c>
      <c r="O3287" cm="1">
        <f t="array" ref="O3287:R3287">_xlfn.XLOOKUP($B3287,'Raw -orders'!$A:$A,'Raw -orders'!$B:$E)</f>
        <v>924</v>
      </c>
      <c r="P3287">
        <v>38356</v>
      </c>
      <c r="Q3287" s="1">
        <v>44458</v>
      </c>
      <c r="R3287" s="1">
        <v>44468</v>
      </c>
      <c r="S3287" t="str" cm="1">
        <f t="array" ref="S3287:Z3287">_xlfn.XLOOKUP($O3287,'Raw - customers'!$A:$A,'Raw - customers'!$B:$I)</f>
        <v>Cherie Fairhead</v>
      </c>
      <c r="T3287" t="str">
        <v>Female</v>
      </c>
      <c r="U3287">
        <v>58</v>
      </c>
      <c r="V3287" t="str">
        <v>2937 Lockman TrackSuite 047</v>
      </c>
      <c r="W3287">
        <v>4569</v>
      </c>
      <c r="X3287" t="str">
        <v>South Ellieburgh</v>
      </c>
      <c r="Y3287" t="str">
        <v>Queensland</v>
      </c>
      <c r="Z3287" t="str">
        <v>Australia</v>
      </c>
      <c r="AA3287">
        <v>9</v>
      </c>
      <c r="AB3287" s="3" t="str">
        <f t="shared" si="103"/>
        <v>0 to 10</v>
      </c>
      <c r="AM3287" s="6">
        <v>924</v>
      </c>
      <c r="AN3287" s="6" t="s">
        <v>1355</v>
      </c>
    </row>
    <row r="3288" spans="1:40" x14ac:dyDescent="0.25">
      <c r="A3288">
        <v>3286</v>
      </c>
      <c r="B3288">
        <v>662</v>
      </c>
      <c r="C3288">
        <v>946</v>
      </c>
      <c r="D3288">
        <v>97</v>
      </c>
      <c r="E3288">
        <v>3</v>
      </c>
      <c r="F3288">
        <v>291</v>
      </c>
      <c r="G3288">
        <v>1</v>
      </c>
      <c r="H3288" t="str">
        <f>VLOOKUP($C3288,'Raw-products'!$A$2:$H$1261,MATCH(H$1,'Raw-products'!$A$1:$H$1,0))</f>
        <v>Trousers</v>
      </c>
      <c r="I3288" t="str">
        <f>VLOOKUP($C3288,'Raw-products'!$A$2:$H$1261,MATCH(I$1,'Raw-products'!$A$1:$H$1,0))</f>
        <v>Slim-Fit</v>
      </c>
      <c r="J3288" t="str">
        <f>VLOOKUP($C3288,'Raw-products'!$A$2:$H$1261,MATCH(J$1,'Raw-products'!$A$1:$H$1,0))</f>
        <v>S</v>
      </c>
      <c r="K3288" t="str">
        <f>VLOOKUP($C3288,'Raw-products'!$A$2:$H$1261,MATCH(K$1,'Raw-products'!$A$1:$H$1,0))</f>
        <v>red</v>
      </c>
      <c r="L3288">
        <f>VLOOKUP($C3288,'Raw-products'!$A$2:$H$1261,MATCH(L$1,'Raw-products'!$A$1:$H$1,0))</f>
        <v>119</v>
      </c>
      <c r="M3288">
        <f>VLOOKUP($C3288,'Raw-products'!$A$2:$H$1261,MATCH(M$1,'Raw-products'!$A$1:$H$1,0))</f>
        <v>71</v>
      </c>
      <c r="N3288" s="5">
        <f t="shared" si="102"/>
        <v>8449</v>
      </c>
      <c r="O3288" cm="1">
        <f t="array" ref="O3288:R3288">_xlfn.XLOOKUP($B3288,'Raw -orders'!$A:$A,'Raw -orders'!$B:$E)</f>
        <v>924</v>
      </c>
      <c r="P3288">
        <v>38356</v>
      </c>
      <c r="Q3288" s="1">
        <v>44458</v>
      </c>
      <c r="R3288" s="1">
        <v>44468</v>
      </c>
      <c r="S3288" t="str" cm="1">
        <f t="array" ref="S3288:Z3288">_xlfn.XLOOKUP($O3288,'Raw - customers'!$A:$A,'Raw - customers'!$B:$I)</f>
        <v>Cherie Fairhead</v>
      </c>
      <c r="T3288" t="str">
        <v>Female</v>
      </c>
      <c r="U3288">
        <v>58</v>
      </c>
      <c r="V3288" t="str">
        <v>2937 Lockman TrackSuite 047</v>
      </c>
      <c r="W3288">
        <v>4569</v>
      </c>
      <c r="X3288" t="str">
        <v>South Ellieburgh</v>
      </c>
      <c r="Y3288" t="str">
        <v>Queensland</v>
      </c>
      <c r="Z3288" t="str">
        <v>Australia</v>
      </c>
      <c r="AA3288">
        <v>9</v>
      </c>
      <c r="AB3288" s="3" t="str">
        <f t="shared" si="103"/>
        <v>0 to 10</v>
      </c>
      <c r="AM3288" s="6">
        <v>924</v>
      </c>
      <c r="AN3288" s="6" t="s">
        <v>1355</v>
      </c>
    </row>
    <row r="3289" spans="1:40" x14ac:dyDescent="0.25">
      <c r="A3289">
        <v>3287</v>
      </c>
      <c r="B3289">
        <v>662</v>
      </c>
      <c r="C3289">
        <v>1035</v>
      </c>
      <c r="D3289">
        <v>90</v>
      </c>
      <c r="E3289">
        <v>3</v>
      </c>
      <c r="F3289">
        <v>270</v>
      </c>
      <c r="G3289">
        <v>1</v>
      </c>
      <c r="H3289" t="str">
        <f>VLOOKUP($C3289,'Raw-products'!$A$2:$H$1261,MATCH(H$1,'Raw-products'!$A$1:$H$1,0))</f>
        <v>Trousers</v>
      </c>
      <c r="I3289" t="str">
        <f>VLOOKUP($C3289,'Raw-products'!$A$2:$H$1261,MATCH(I$1,'Raw-products'!$A$1:$H$1,0))</f>
        <v>Relaxed Leg</v>
      </c>
      <c r="J3289" t="str">
        <f>VLOOKUP($C3289,'Raw-products'!$A$2:$H$1261,MATCH(J$1,'Raw-products'!$A$1:$H$1,0))</f>
        <v>XS</v>
      </c>
      <c r="K3289" t="str">
        <f>VLOOKUP($C3289,'Raw-products'!$A$2:$H$1261,MATCH(K$1,'Raw-products'!$A$1:$H$1,0))</f>
        <v>blue</v>
      </c>
      <c r="L3289">
        <f>VLOOKUP($C3289,'Raw-products'!$A$2:$H$1261,MATCH(L$1,'Raw-products'!$A$1:$H$1,0))</f>
        <v>95</v>
      </c>
      <c r="M3289">
        <f>VLOOKUP($C3289,'Raw-products'!$A$2:$H$1261,MATCH(M$1,'Raw-products'!$A$1:$H$1,0))</f>
        <v>54</v>
      </c>
      <c r="N3289" s="5">
        <f t="shared" si="102"/>
        <v>5130</v>
      </c>
      <c r="O3289" cm="1">
        <f t="array" ref="O3289:R3289">_xlfn.XLOOKUP($B3289,'Raw -orders'!$A:$A,'Raw -orders'!$B:$E)</f>
        <v>924</v>
      </c>
      <c r="P3289">
        <v>38356</v>
      </c>
      <c r="Q3289" s="1">
        <v>44458</v>
      </c>
      <c r="R3289" s="1">
        <v>44468</v>
      </c>
      <c r="S3289" t="str" cm="1">
        <f t="array" ref="S3289:Z3289">_xlfn.XLOOKUP($O3289,'Raw - customers'!$A:$A,'Raw - customers'!$B:$I)</f>
        <v>Cherie Fairhead</v>
      </c>
      <c r="T3289" t="str">
        <v>Female</v>
      </c>
      <c r="U3289">
        <v>58</v>
      </c>
      <c r="V3289" t="str">
        <v>2937 Lockman TrackSuite 047</v>
      </c>
      <c r="W3289">
        <v>4569</v>
      </c>
      <c r="X3289" t="str">
        <v>South Ellieburgh</v>
      </c>
      <c r="Y3289" t="str">
        <v>Queensland</v>
      </c>
      <c r="Z3289" t="str">
        <v>Australia</v>
      </c>
      <c r="AA3289">
        <v>9</v>
      </c>
      <c r="AB3289" s="3" t="str">
        <f t="shared" si="103"/>
        <v>0 to 10</v>
      </c>
      <c r="AM3289" s="6">
        <v>924</v>
      </c>
      <c r="AN3289" s="6" t="s">
        <v>1355</v>
      </c>
    </row>
    <row r="3290" spans="1:40" x14ac:dyDescent="0.25">
      <c r="A3290">
        <v>3288</v>
      </c>
      <c r="B3290">
        <v>663</v>
      </c>
      <c r="C3290">
        <v>1079</v>
      </c>
      <c r="D3290">
        <v>93</v>
      </c>
      <c r="E3290">
        <v>1</v>
      </c>
      <c r="F3290">
        <v>93</v>
      </c>
      <c r="G3290">
        <v>1</v>
      </c>
      <c r="H3290" t="str">
        <f>VLOOKUP($C3290,'Raw-products'!$A$2:$H$1261,MATCH(H$1,'Raw-products'!$A$1:$H$1,0))</f>
        <v>Trousers</v>
      </c>
      <c r="I3290" t="str">
        <f>VLOOKUP($C3290,'Raw-products'!$A$2:$H$1261,MATCH(I$1,'Raw-products'!$A$1:$H$1,0))</f>
        <v>Joggers</v>
      </c>
      <c r="J3290" t="str">
        <f>VLOOKUP($C3290,'Raw-products'!$A$2:$H$1261,MATCH(J$1,'Raw-products'!$A$1:$H$1,0))</f>
        <v>XL</v>
      </c>
      <c r="K3290" t="str">
        <f>VLOOKUP($C3290,'Raw-products'!$A$2:$H$1261,MATCH(K$1,'Raw-products'!$A$1:$H$1,0))</f>
        <v>indigo</v>
      </c>
      <c r="L3290">
        <f>VLOOKUP($C3290,'Raw-products'!$A$2:$H$1261,MATCH(L$1,'Raw-products'!$A$1:$H$1,0))</f>
        <v>94</v>
      </c>
      <c r="M3290">
        <f>VLOOKUP($C3290,'Raw-products'!$A$2:$H$1261,MATCH(M$1,'Raw-products'!$A$1:$H$1,0))</f>
        <v>66</v>
      </c>
      <c r="N3290" s="5">
        <f t="shared" si="102"/>
        <v>6204</v>
      </c>
      <c r="O3290" cm="1">
        <f t="array" ref="O3290:R3290">_xlfn.XLOOKUP($B3290,'Raw -orders'!$A:$A,'Raw -orders'!$B:$E)</f>
        <v>836</v>
      </c>
      <c r="P3290">
        <v>14469</v>
      </c>
      <c r="Q3290" s="1">
        <v>44295</v>
      </c>
      <c r="R3290" s="1">
        <v>44296</v>
      </c>
      <c r="S3290" t="str" cm="1">
        <f t="array" ref="S3290:Z3290">_xlfn.XLOOKUP($O3290,'Raw - customers'!$A:$A,'Raw - customers'!$B:$I)</f>
        <v>Nixie Fraczak</v>
      </c>
      <c r="T3290" t="str">
        <v>Genderqueer</v>
      </c>
      <c r="U3290">
        <v>29</v>
      </c>
      <c r="V3290" t="str">
        <v>164 David View RdApt. 020</v>
      </c>
      <c r="W3290">
        <v>3342</v>
      </c>
      <c r="X3290" t="str">
        <v>Ryanberg</v>
      </c>
      <c r="Y3290" t="str">
        <v>Queensland</v>
      </c>
      <c r="Z3290" t="str">
        <v>Australia</v>
      </c>
      <c r="AA3290">
        <v>4</v>
      </c>
      <c r="AB3290" s="3" t="str">
        <f t="shared" si="103"/>
        <v>0 to 10</v>
      </c>
      <c r="AM3290" s="6">
        <v>836</v>
      </c>
      <c r="AN3290" s="6" t="s">
        <v>1355</v>
      </c>
    </row>
    <row r="3291" spans="1:40" x14ac:dyDescent="0.25">
      <c r="A3291">
        <v>3289</v>
      </c>
      <c r="B3291">
        <v>663</v>
      </c>
      <c r="C3291">
        <v>1171</v>
      </c>
      <c r="D3291">
        <v>99</v>
      </c>
      <c r="E3291">
        <v>1</v>
      </c>
      <c r="F3291">
        <v>99</v>
      </c>
      <c r="G3291">
        <v>1</v>
      </c>
      <c r="H3291" t="str">
        <f>VLOOKUP($C3291,'Raw-products'!$A$2:$H$1261,MATCH(H$1,'Raw-products'!$A$1:$H$1,0))</f>
        <v>Trousers</v>
      </c>
      <c r="I3291" t="str">
        <f>VLOOKUP($C3291,'Raw-products'!$A$2:$H$1261,MATCH(I$1,'Raw-products'!$A$1:$H$1,0))</f>
        <v>High-Waisted</v>
      </c>
      <c r="J3291" t="str">
        <f>VLOOKUP($C3291,'Raw-products'!$A$2:$H$1261,MATCH(J$1,'Raw-products'!$A$1:$H$1,0))</f>
        <v>S</v>
      </c>
      <c r="K3291" t="str">
        <f>VLOOKUP($C3291,'Raw-products'!$A$2:$H$1261,MATCH(K$1,'Raw-products'!$A$1:$H$1,0))</f>
        <v>green</v>
      </c>
      <c r="L3291">
        <f>VLOOKUP($C3291,'Raw-products'!$A$2:$H$1261,MATCH(L$1,'Raw-products'!$A$1:$H$1,0))</f>
        <v>98</v>
      </c>
      <c r="M3291">
        <f>VLOOKUP($C3291,'Raw-products'!$A$2:$H$1261,MATCH(M$1,'Raw-products'!$A$1:$H$1,0))</f>
        <v>73</v>
      </c>
      <c r="N3291" s="5">
        <f t="shared" si="102"/>
        <v>7154</v>
      </c>
      <c r="O3291" cm="1">
        <f t="array" ref="O3291:R3291">_xlfn.XLOOKUP($B3291,'Raw -orders'!$A:$A,'Raw -orders'!$B:$E)</f>
        <v>836</v>
      </c>
      <c r="P3291">
        <v>14469</v>
      </c>
      <c r="Q3291" s="1">
        <v>44295</v>
      </c>
      <c r="R3291" s="1">
        <v>44296</v>
      </c>
      <c r="S3291" t="str" cm="1">
        <f t="array" ref="S3291:Z3291">_xlfn.XLOOKUP($O3291,'Raw - customers'!$A:$A,'Raw - customers'!$B:$I)</f>
        <v>Nixie Fraczak</v>
      </c>
      <c r="T3291" t="str">
        <v>Genderqueer</v>
      </c>
      <c r="U3291">
        <v>29</v>
      </c>
      <c r="V3291" t="str">
        <v>164 David View RdApt. 020</v>
      </c>
      <c r="W3291">
        <v>3342</v>
      </c>
      <c r="X3291" t="str">
        <v>Ryanberg</v>
      </c>
      <c r="Y3291" t="str">
        <v>Queensland</v>
      </c>
      <c r="Z3291" t="str">
        <v>Australia</v>
      </c>
      <c r="AA3291">
        <v>4</v>
      </c>
      <c r="AB3291" s="3" t="str">
        <f t="shared" si="103"/>
        <v>0 to 10</v>
      </c>
      <c r="AM3291" s="6">
        <v>836</v>
      </c>
      <c r="AN3291" s="6" t="s">
        <v>1355</v>
      </c>
    </row>
    <row r="3292" spans="1:40" x14ac:dyDescent="0.25">
      <c r="A3292">
        <v>3290</v>
      </c>
      <c r="B3292">
        <v>663</v>
      </c>
      <c r="C3292">
        <v>995</v>
      </c>
      <c r="D3292">
        <v>106</v>
      </c>
      <c r="E3292">
        <v>1</v>
      </c>
      <c r="F3292">
        <v>106</v>
      </c>
      <c r="G3292">
        <v>1</v>
      </c>
      <c r="H3292" t="str">
        <f>VLOOKUP($C3292,'Raw-products'!$A$2:$H$1261,MATCH(H$1,'Raw-products'!$A$1:$H$1,0))</f>
        <v>Trousers</v>
      </c>
      <c r="I3292" t="str">
        <f>VLOOKUP($C3292,'Raw-products'!$A$2:$H$1261,MATCH(I$1,'Raw-products'!$A$1:$H$1,0))</f>
        <v>Wool</v>
      </c>
      <c r="J3292" t="str">
        <f>VLOOKUP($C3292,'Raw-products'!$A$2:$H$1261,MATCH(J$1,'Raw-products'!$A$1:$H$1,0))</f>
        <v>XS</v>
      </c>
      <c r="K3292" t="str">
        <f>VLOOKUP($C3292,'Raw-products'!$A$2:$H$1261,MATCH(K$1,'Raw-products'!$A$1:$H$1,0))</f>
        <v>green</v>
      </c>
      <c r="L3292">
        <f>VLOOKUP($C3292,'Raw-products'!$A$2:$H$1261,MATCH(L$1,'Raw-products'!$A$1:$H$1,0))</f>
        <v>111</v>
      </c>
      <c r="M3292">
        <f>VLOOKUP($C3292,'Raw-products'!$A$2:$H$1261,MATCH(M$1,'Raw-products'!$A$1:$H$1,0))</f>
        <v>73</v>
      </c>
      <c r="N3292" s="5">
        <f t="shared" si="102"/>
        <v>8103</v>
      </c>
      <c r="O3292" cm="1">
        <f t="array" ref="O3292:R3292">_xlfn.XLOOKUP($B3292,'Raw -orders'!$A:$A,'Raw -orders'!$B:$E)</f>
        <v>836</v>
      </c>
      <c r="P3292">
        <v>14469</v>
      </c>
      <c r="Q3292" s="1">
        <v>44295</v>
      </c>
      <c r="R3292" s="1">
        <v>44296</v>
      </c>
      <c r="S3292" t="str" cm="1">
        <f t="array" ref="S3292:Z3292">_xlfn.XLOOKUP($O3292,'Raw - customers'!$A:$A,'Raw - customers'!$B:$I)</f>
        <v>Nixie Fraczak</v>
      </c>
      <c r="T3292" t="str">
        <v>Genderqueer</v>
      </c>
      <c r="U3292">
        <v>29</v>
      </c>
      <c r="V3292" t="str">
        <v>164 David View RdApt. 020</v>
      </c>
      <c r="W3292">
        <v>3342</v>
      </c>
      <c r="X3292" t="str">
        <v>Ryanberg</v>
      </c>
      <c r="Y3292" t="str">
        <v>Queensland</v>
      </c>
      <c r="Z3292" t="str">
        <v>Australia</v>
      </c>
      <c r="AA3292">
        <v>4</v>
      </c>
      <c r="AB3292" s="3" t="str">
        <f t="shared" si="103"/>
        <v>0 to 10</v>
      </c>
      <c r="AM3292" s="6">
        <v>836</v>
      </c>
      <c r="AN3292" s="6" t="s">
        <v>1355</v>
      </c>
    </row>
    <row r="3293" spans="1:40" x14ac:dyDescent="0.25">
      <c r="A3293">
        <v>3291</v>
      </c>
      <c r="B3293">
        <v>663</v>
      </c>
      <c r="C3293">
        <v>579</v>
      </c>
      <c r="D3293">
        <v>100</v>
      </c>
      <c r="E3293">
        <v>2</v>
      </c>
      <c r="F3293">
        <v>200</v>
      </c>
      <c r="G3293">
        <v>1</v>
      </c>
      <c r="H3293" t="str">
        <f>VLOOKUP($C3293,'Raw-products'!$A$2:$H$1261,MATCH(H$1,'Raw-products'!$A$1:$H$1,0))</f>
        <v>Jacket</v>
      </c>
      <c r="I3293" t="str">
        <f>VLOOKUP($C3293,'Raw-products'!$A$2:$H$1261,MATCH(I$1,'Raw-products'!$A$1:$H$1,0))</f>
        <v>Bomber</v>
      </c>
      <c r="J3293" t="str">
        <f>VLOOKUP($C3293,'Raw-products'!$A$2:$H$1261,MATCH(J$1,'Raw-products'!$A$1:$H$1,0))</f>
        <v>XL</v>
      </c>
      <c r="K3293" t="str">
        <f>VLOOKUP($C3293,'Raw-products'!$A$2:$H$1261,MATCH(K$1,'Raw-products'!$A$1:$H$1,0))</f>
        <v>green</v>
      </c>
      <c r="L3293">
        <f>VLOOKUP($C3293,'Raw-products'!$A$2:$H$1261,MATCH(L$1,'Raw-products'!$A$1:$H$1,0))</f>
        <v>90</v>
      </c>
      <c r="M3293">
        <f>VLOOKUP($C3293,'Raw-products'!$A$2:$H$1261,MATCH(M$1,'Raw-products'!$A$1:$H$1,0))</f>
        <v>79</v>
      </c>
      <c r="N3293" s="5">
        <f t="shared" si="102"/>
        <v>7110</v>
      </c>
      <c r="O3293" cm="1">
        <f t="array" ref="O3293:R3293">_xlfn.XLOOKUP($B3293,'Raw -orders'!$A:$A,'Raw -orders'!$B:$E)</f>
        <v>836</v>
      </c>
      <c r="P3293">
        <v>14469</v>
      </c>
      <c r="Q3293" s="1">
        <v>44295</v>
      </c>
      <c r="R3293" s="1">
        <v>44296</v>
      </c>
      <c r="S3293" t="str" cm="1">
        <f t="array" ref="S3293:Z3293">_xlfn.XLOOKUP($O3293,'Raw - customers'!$A:$A,'Raw - customers'!$B:$I)</f>
        <v>Nixie Fraczak</v>
      </c>
      <c r="T3293" t="str">
        <v>Genderqueer</v>
      </c>
      <c r="U3293">
        <v>29</v>
      </c>
      <c r="V3293" t="str">
        <v>164 David View RdApt. 020</v>
      </c>
      <c r="W3293">
        <v>3342</v>
      </c>
      <c r="X3293" t="str">
        <v>Ryanberg</v>
      </c>
      <c r="Y3293" t="str">
        <v>Queensland</v>
      </c>
      <c r="Z3293" t="str">
        <v>Australia</v>
      </c>
      <c r="AA3293">
        <v>4</v>
      </c>
      <c r="AB3293" s="3" t="str">
        <f t="shared" si="103"/>
        <v>0 to 10</v>
      </c>
      <c r="AM3293" s="6">
        <v>836</v>
      </c>
      <c r="AN3293" s="6" t="s">
        <v>1355</v>
      </c>
    </row>
    <row r="3294" spans="1:40" x14ac:dyDescent="0.25">
      <c r="A3294">
        <v>3292</v>
      </c>
      <c r="B3294">
        <v>663</v>
      </c>
      <c r="C3294">
        <v>305</v>
      </c>
      <c r="D3294">
        <v>105</v>
      </c>
      <c r="E3294">
        <v>1</v>
      </c>
      <c r="F3294">
        <v>105</v>
      </c>
      <c r="G3294">
        <v>1</v>
      </c>
      <c r="H3294" t="str">
        <f>VLOOKUP($C3294,'Raw-products'!$A$2:$H$1261,MATCH(H$1,'Raw-products'!$A$1:$H$1,0))</f>
        <v>Shirt</v>
      </c>
      <c r="I3294" t="str">
        <f>VLOOKUP($C3294,'Raw-products'!$A$2:$H$1261,MATCH(I$1,'Raw-products'!$A$1:$H$1,0))</f>
        <v>Cuban Collar</v>
      </c>
      <c r="J3294" t="str">
        <f>VLOOKUP($C3294,'Raw-products'!$A$2:$H$1261,MATCH(J$1,'Raw-products'!$A$1:$H$1,0))</f>
        <v>XS</v>
      </c>
      <c r="K3294" t="str">
        <f>VLOOKUP($C3294,'Raw-products'!$A$2:$H$1261,MATCH(K$1,'Raw-products'!$A$1:$H$1,0))</f>
        <v>indigo</v>
      </c>
      <c r="L3294">
        <f>VLOOKUP($C3294,'Raw-products'!$A$2:$H$1261,MATCH(L$1,'Raw-products'!$A$1:$H$1,0))</f>
        <v>93</v>
      </c>
      <c r="M3294">
        <f>VLOOKUP($C3294,'Raw-products'!$A$2:$H$1261,MATCH(M$1,'Raw-products'!$A$1:$H$1,0))</f>
        <v>50</v>
      </c>
      <c r="N3294" s="5">
        <f t="shared" si="102"/>
        <v>4650</v>
      </c>
      <c r="O3294" cm="1">
        <f t="array" ref="O3294:R3294">_xlfn.XLOOKUP($B3294,'Raw -orders'!$A:$A,'Raw -orders'!$B:$E)</f>
        <v>836</v>
      </c>
      <c r="P3294">
        <v>14469</v>
      </c>
      <c r="Q3294" s="1">
        <v>44295</v>
      </c>
      <c r="R3294" s="1">
        <v>44296</v>
      </c>
      <c r="S3294" t="str" cm="1">
        <f t="array" ref="S3294:Z3294">_xlfn.XLOOKUP($O3294,'Raw - customers'!$A:$A,'Raw - customers'!$B:$I)</f>
        <v>Nixie Fraczak</v>
      </c>
      <c r="T3294" t="str">
        <v>Genderqueer</v>
      </c>
      <c r="U3294">
        <v>29</v>
      </c>
      <c r="V3294" t="str">
        <v>164 David View RdApt. 020</v>
      </c>
      <c r="W3294">
        <v>3342</v>
      </c>
      <c r="X3294" t="str">
        <v>Ryanberg</v>
      </c>
      <c r="Y3294" t="str">
        <v>Queensland</v>
      </c>
      <c r="Z3294" t="str">
        <v>Australia</v>
      </c>
      <c r="AA3294">
        <v>4</v>
      </c>
      <c r="AB3294" s="3" t="str">
        <f t="shared" si="103"/>
        <v>0 to 10</v>
      </c>
      <c r="AM3294" s="6">
        <v>836</v>
      </c>
      <c r="AN3294" s="6" t="s">
        <v>1355</v>
      </c>
    </row>
    <row r="3295" spans="1:40" x14ac:dyDescent="0.25">
      <c r="A3295">
        <v>3293</v>
      </c>
      <c r="B3295">
        <v>664</v>
      </c>
      <c r="C3295">
        <v>811</v>
      </c>
      <c r="D3295">
        <v>117</v>
      </c>
      <c r="E3295">
        <v>1</v>
      </c>
      <c r="F3295">
        <v>117</v>
      </c>
      <c r="G3295">
        <v>1</v>
      </c>
      <c r="H3295" t="str">
        <f>VLOOKUP($C3295,'Raw-products'!$A$2:$H$1261,MATCH(H$1,'Raw-products'!$A$1:$H$1,0))</f>
        <v>Jacket</v>
      </c>
      <c r="I3295" t="str">
        <f>VLOOKUP($C3295,'Raw-products'!$A$2:$H$1261,MATCH(I$1,'Raw-products'!$A$1:$H$1,0))</f>
        <v>Shearling</v>
      </c>
      <c r="J3295" t="str">
        <f>VLOOKUP($C3295,'Raw-products'!$A$2:$H$1261,MATCH(J$1,'Raw-products'!$A$1:$H$1,0))</f>
        <v>S</v>
      </c>
      <c r="K3295" t="str">
        <f>VLOOKUP($C3295,'Raw-products'!$A$2:$H$1261,MATCH(K$1,'Raw-products'!$A$1:$H$1,0))</f>
        <v>orange</v>
      </c>
      <c r="L3295">
        <f>VLOOKUP($C3295,'Raw-products'!$A$2:$H$1261,MATCH(L$1,'Raw-products'!$A$1:$H$1,0))</f>
        <v>95</v>
      </c>
      <c r="M3295">
        <f>VLOOKUP($C3295,'Raw-products'!$A$2:$H$1261,MATCH(M$1,'Raw-products'!$A$1:$H$1,0))</f>
        <v>53</v>
      </c>
      <c r="N3295" s="5">
        <f t="shared" si="102"/>
        <v>5035</v>
      </c>
      <c r="O3295" cm="1">
        <f t="array" ref="O3295:R3295">_xlfn.XLOOKUP($B3295,'Raw -orders'!$A:$A,'Raw -orders'!$B:$E)</f>
        <v>21</v>
      </c>
      <c r="P3295">
        <v>11960</v>
      </c>
      <c r="Q3295" s="1">
        <v>44203</v>
      </c>
      <c r="R3295" s="1">
        <v>44216</v>
      </c>
      <c r="S3295" t="str" cm="1">
        <f t="array" ref="S3295:Z3295">_xlfn.XLOOKUP($O3295,'Raw - customers'!$A:$A,'Raw - customers'!$B:$I)</f>
        <v>Seana Hearons</v>
      </c>
      <c r="T3295" t="str">
        <v>Non-binary</v>
      </c>
      <c r="U3295">
        <v>31</v>
      </c>
      <c r="V3295" t="str">
        <v>93 Doherty MewsSuite 649</v>
      </c>
      <c r="W3295">
        <v>1133</v>
      </c>
      <c r="X3295" t="str">
        <v>South Callum</v>
      </c>
      <c r="Y3295" t="str">
        <v>Tasmania</v>
      </c>
      <c r="Z3295" t="str">
        <v>Australia</v>
      </c>
      <c r="AA3295">
        <v>1</v>
      </c>
      <c r="AB3295" s="3" t="str">
        <f t="shared" si="103"/>
        <v>10 to 20</v>
      </c>
      <c r="AM3295" s="6">
        <v>21</v>
      </c>
      <c r="AN3295" s="6" t="s">
        <v>1414</v>
      </c>
    </row>
    <row r="3296" spans="1:40" x14ac:dyDescent="0.25">
      <c r="A3296">
        <v>3294</v>
      </c>
      <c r="B3296">
        <v>664</v>
      </c>
      <c r="C3296">
        <v>312</v>
      </c>
      <c r="D3296">
        <v>105</v>
      </c>
      <c r="E3296">
        <v>1</v>
      </c>
      <c r="F3296">
        <v>105</v>
      </c>
      <c r="G3296">
        <v>1</v>
      </c>
      <c r="H3296" t="str">
        <f>VLOOKUP($C3296,'Raw-products'!$A$2:$H$1261,MATCH(H$1,'Raw-products'!$A$1:$H$1,0))</f>
        <v>Shirt</v>
      </c>
      <c r="I3296" t="str">
        <f>VLOOKUP($C3296,'Raw-products'!$A$2:$H$1261,MATCH(I$1,'Raw-products'!$A$1:$H$1,0))</f>
        <v>Cuban Collar</v>
      </c>
      <c r="J3296" t="str">
        <f>VLOOKUP($C3296,'Raw-products'!$A$2:$H$1261,MATCH(J$1,'Raw-products'!$A$1:$H$1,0))</f>
        <v>M</v>
      </c>
      <c r="K3296" t="str">
        <f>VLOOKUP($C3296,'Raw-products'!$A$2:$H$1261,MATCH(K$1,'Raw-products'!$A$1:$H$1,0))</f>
        <v>violet</v>
      </c>
      <c r="L3296">
        <f>VLOOKUP($C3296,'Raw-products'!$A$2:$H$1261,MATCH(L$1,'Raw-products'!$A$1:$H$1,0))</f>
        <v>93</v>
      </c>
      <c r="M3296">
        <f>VLOOKUP($C3296,'Raw-products'!$A$2:$H$1261,MATCH(M$1,'Raw-products'!$A$1:$H$1,0))</f>
        <v>67</v>
      </c>
      <c r="N3296" s="5">
        <f t="shared" si="102"/>
        <v>6231</v>
      </c>
      <c r="O3296" cm="1">
        <f t="array" ref="O3296:R3296">_xlfn.XLOOKUP($B3296,'Raw -orders'!$A:$A,'Raw -orders'!$B:$E)</f>
        <v>21</v>
      </c>
      <c r="P3296">
        <v>11960</v>
      </c>
      <c r="Q3296" s="1">
        <v>44203</v>
      </c>
      <c r="R3296" s="1">
        <v>44216</v>
      </c>
      <c r="S3296" t="str" cm="1">
        <f t="array" ref="S3296:Z3296">_xlfn.XLOOKUP($O3296,'Raw - customers'!$A:$A,'Raw - customers'!$B:$I)</f>
        <v>Seana Hearons</v>
      </c>
      <c r="T3296" t="str">
        <v>Non-binary</v>
      </c>
      <c r="U3296">
        <v>31</v>
      </c>
      <c r="V3296" t="str">
        <v>93 Doherty MewsSuite 649</v>
      </c>
      <c r="W3296">
        <v>1133</v>
      </c>
      <c r="X3296" t="str">
        <v>South Callum</v>
      </c>
      <c r="Y3296" t="str">
        <v>Tasmania</v>
      </c>
      <c r="Z3296" t="str">
        <v>Australia</v>
      </c>
      <c r="AA3296">
        <v>1</v>
      </c>
      <c r="AB3296" s="3" t="str">
        <f t="shared" si="103"/>
        <v>10 to 20</v>
      </c>
      <c r="AM3296" s="6">
        <v>21</v>
      </c>
      <c r="AN3296" s="6" t="s">
        <v>1414</v>
      </c>
    </row>
    <row r="3297" spans="1:40" x14ac:dyDescent="0.25">
      <c r="A3297">
        <v>3295</v>
      </c>
      <c r="B3297">
        <v>665</v>
      </c>
      <c r="C3297">
        <v>533</v>
      </c>
      <c r="D3297">
        <v>98</v>
      </c>
      <c r="E3297">
        <v>3</v>
      </c>
      <c r="F3297">
        <v>294</v>
      </c>
      <c r="G3297">
        <v>1</v>
      </c>
      <c r="H3297" t="str">
        <f>VLOOKUP($C3297,'Raw-products'!$A$2:$H$1261,MATCH(H$1,'Raw-products'!$A$1:$H$1,0))</f>
        <v>Jacket</v>
      </c>
      <c r="I3297" t="str">
        <f>VLOOKUP($C3297,'Raw-products'!$A$2:$H$1261,MATCH(I$1,'Raw-products'!$A$1:$H$1,0))</f>
        <v>Leather</v>
      </c>
      <c r="J3297" t="str">
        <f>VLOOKUP($C3297,'Raw-products'!$A$2:$H$1261,MATCH(J$1,'Raw-products'!$A$1:$H$1,0))</f>
        <v>L</v>
      </c>
      <c r="K3297" t="str">
        <f>VLOOKUP($C3297,'Raw-products'!$A$2:$H$1261,MATCH(K$1,'Raw-products'!$A$1:$H$1,0))</f>
        <v>orange</v>
      </c>
      <c r="L3297">
        <f>VLOOKUP($C3297,'Raw-products'!$A$2:$H$1261,MATCH(L$1,'Raw-products'!$A$1:$H$1,0))</f>
        <v>113</v>
      </c>
      <c r="M3297">
        <f>VLOOKUP($C3297,'Raw-products'!$A$2:$H$1261,MATCH(M$1,'Raw-products'!$A$1:$H$1,0))</f>
        <v>78</v>
      </c>
      <c r="N3297" s="5">
        <f t="shared" si="102"/>
        <v>8814</v>
      </c>
      <c r="O3297" cm="1">
        <f t="array" ref="O3297:R3297">_xlfn.XLOOKUP($B3297,'Raw -orders'!$A:$A,'Raw -orders'!$B:$E)</f>
        <v>176</v>
      </c>
      <c r="P3297">
        <v>16606</v>
      </c>
      <c r="Q3297" s="1">
        <v>44265</v>
      </c>
      <c r="R3297" s="1">
        <v>44281</v>
      </c>
      <c r="S3297" t="str" cm="1">
        <f t="array" ref="S3297:Z3297">_xlfn.XLOOKUP($O3297,'Raw - customers'!$A:$A,'Raw - customers'!$B:$I)</f>
        <v>Curtis Mccarroll</v>
      </c>
      <c r="T3297" t="str">
        <v>Male</v>
      </c>
      <c r="U3297">
        <v>45</v>
      </c>
      <c r="V3297" t="str">
        <v>4036 Thompson StreetApt. 565</v>
      </c>
      <c r="W3297">
        <v>2548</v>
      </c>
      <c r="X3297" t="str">
        <v>Lake Johnchester</v>
      </c>
      <c r="Y3297" t="str">
        <v>New South Wales</v>
      </c>
      <c r="Z3297" t="str">
        <v>Australia</v>
      </c>
      <c r="AA3297">
        <v>3</v>
      </c>
      <c r="AB3297" s="3" t="str">
        <f t="shared" si="103"/>
        <v>10 to 20</v>
      </c>
      <c r="AM3297" s="6">
        <v>176</v>
      </c>
      <c r="AN3297" s="6" t="s">
        <v>1362</v>
      </c>
    </row>
    <row r="3298" spans="1:40" x14ac:dyDescent="0.25">
      <c r="A3298">
        <v>3296</v>
      </c>
      <c r="B3298">
        <v>665</v>
      </c>
      <c r="C3298">
        <v>484</v>
      </c>
      <c r="D3298">
        <v>118</v>
      </c>
      <c r="E3298">
        <v>1</v>
      </c>
      <c r="F3298">
        <v>118</v>
      </c>
      <c r="G3298">
        <v>1</v>
      </c>
      <c r="H3298" t="str">
        <f>VLOOKUP($C3298,'Raw-products'!$A$2:$H$1261,MATCH(H$1,'Raw-products'!$A$1:$H$1,0))</f>
        <v>Jacket</v>
      </c>
      <c r="I3298" t="str">
        <f>VLOOKUP($C3298,'Raw-products'!$A$2:$H$1261,MATCH(I$1,'Raw-products'!$A$1:$H$1,0))</f>
        <v>Puffer</v>
      </c>
      <c r="J3298" t="str">
        <f>VLOOKUP($C3298,'Raw-products'!$A$2:$H$1261,MATCH(J$1,'Raw-products'!$A$1:$H$1,0))</f>
        <v>XL</v>
      </c>
      <c r="K3298" t="str">
        <f>VLOOKUP($C3298,'Raw-products'!$A$2:$H$1261,MATCH(K$1,'Raw-products'!$A$1:$H$1,0))</f>
        <v>indigo</v>
      </c>
      <c r="L3298">
        <f>VLOOKUP($C3298,'Raw-products'!$A$2:$H$1261,MATCH(L$1,'Raw-products'!$A$1:$H$1,0))</f>
        <v>110</v>
      </c>
      <c r="M3298">
        <f>VLOOKUP($C3298,'Raw-products'!$A$2:$H$1261,MATCH(M$1,'Raw-products'!$A$1:$H$1,0))</f>
        <v>60</v>
      </c>
      <c r="N3298" s="5">
        <f t="shared" si="102"/>
        <v>6600</v>
      </c>
      <c r="O3298" cm="1">
        <f t="array" ref="O3298:R3298">_xlfn.XLOOKUP($B3298,'Raw -orders'!$A:$A,'Raw -orders'!$B:$E)</f>
        <v>176</v>
      </c>
      <c r="P3298">
        <v>16606</v>
      </c>
      <c r="Q3298" s="1">
        <v>44265</v>
      </c>
      <c r="R3298" s="1">
        <v>44281</v>
      </c>
      <c r="S3298" t="str" cm="1">
        <f t="array" ref="S3298:Z3298">_xlfn.XLOOKUP($O3298,'Raw - customers'!$A:$A,'Raw - customers'!$B:$I)</f>
        <v>Curtis Mccarroll</v>
      </c>
      <c r="T3298" t="str">
        <v>Male</v>
      </c>
      <c r="U3298">
        <v>45</v>
      </c>
      <c r="V3298" t="str">
        <v>4036 Thompson StreetApt. 565</v>
      </c>
      <c r="W3298">
        <v>2548</v>
      </c>
      <c r="X3298" t="str">
        <v>Lake Johnchester</v>
      </c>
      <c r="Y3298" t="str">
        <v>New South Wales</v>
      </c>
      <c r="Z3298" t="str">
        <v>Australia</v>
      </c>
      <c r="AA3298">
        <v>3</v>
      </c>
      <c r="AB3298" s="3" t="str">
        <f t="shared" si="103"/>
        <v>10 to 20</v>
      </c>
      <c r="AM3298" s="6">
        <v>176</v>
      </c>
      <c r="AN3298" s="6" t="s">
        <v>1362</v>
      </c>
    </row>
    <row r="3299" spans="1:40" x14ac:dyDescent="0.25">
      <c r="A3299">
        <v>3297</v>
      </c>
      <c r="B3299">
        <v>666</v>
      </c>
      <c r="C3299">
        <v>1216</v>
      </c>
      <c r="D3299">
        <v>105</v>
      </c>
      <c r="E3299">
        <v>3</v>
      </c>
      <c r="F3299">
        <v>315</v>
      </c>
      <c r="G3299">
        <v>1</v>
      </c>
      <c r="H3299" t="str">
        <f>VLOOKUP($C3299,'Raw-products'!$A$2:$H$1261,MATCH(H$1,'Raw-products'!$A$1:$H$1,0))</f>
        <v>Trousers</v>
      </c>
      <c r="I3299" t="str">
        <f>VLOOKUP($C3299,'Raw-products'!$A$2:$H$1261,MATCH(I$1,'Raw-products'!$A$1:$H$1,0))</f>
        <v>Pleated</v>
      </c>
      <c r="J3299" t="str">
        <f>VLOOKUP($C3299,'Raw-products'!$A$2:$H$1261,MATCH(J$1,'Raw-products'!$A$1:$H$1,0))</f>
        <v>S</v>
      </c>
      <c r="K3299" t="str">
        <f>VLOOKUP($C3299,'Raw-products'!$A$2:$H$1261,MATCH(K$1,'Raw-products'!$A$1:$H$1,0))</f>
        <v>indigo</v>
      </c>
      <c r="L3299">
        <f>VLOOKUP($C3299,'Raw-products'!$A$2:$H$1261,MATCH(L$1,'Raw-products'!$A$1:$H$1,0))</f>
        <v>90</v>
      </c>
      <c r="M3299">
        <f>VLOOKUP($C3299,'Raw-products'!$A$2:$H$1261,MATCH(M$1,'Raw-products'!$A$1:$H$1,0))</f>
        <v>41</v>
      </c>
      <c r="N3299" s="5">
        <f t="shared" si="102"/>
        <v>3690</v>
      </c>
      <c r="O3299" cm="1">
        <f t="array" ref="O3299:R3299">_xlfn.XLOOKUP($B3299,'Raw -orders'!$A:$A,'Raw -orders'!$B:$E)</f>
        <v>456</v>
      </c>
      <c r="P3299">
        <v>36112</v>
      </c>
      <c r="Q3299" s="1">
        <v>44433</v>
      </c>
      <c r="R3299" s="1">
        <v>44450</v>
      </c>
      <c r="S3299" t="str" cm="1">
        <f t="array" ref="S3299:Z3299">_xlfn.XLOOKUP($O3299,'Raw - customers'!$A:$A,'Raw - customers'!$B:$I)</f>
        <v>Joelynn Remington</v>
      </c>
      <c r="T3299" t="str">
        <v>Agender</v>
      </c>
      <c r="U3299">
        <v>33</v>
      </c>
      <c r="V3299" t="str">
        <v>94 Archie CourtSuite 659</v>
      </c>
      <c r="W3299">
        <v>2010</v>
      </c>
      <c r="X3299" t="str">
        <v>West Lachlan</v>
      </c>
      <c r="Y3299" t="str">
        <v>Queensland</v>
      </c>
      <c r="Z3299" t="str">
        <v>Australia</v>
      </c>
      <c r="AA3299">
        <v>8</v>
      </c>
      <c r="AB3299" s="3" t="str">
        <f t="shared" si="103"/>
        <v>10 to 20</v>
      </c>
      <c r="AM3299" s="6">
        <v>456</v>
      </c>
      <c r="AN3299" s="6" t="s">
        <v>1355</v>
      </c>
    </row>
    <row r="3300" spans="1:40" x14ac:dyDescent="0.25">
      <c r="A3300">
        <v>3298</v>
      </c>
      <c r="B3300">
        <v>666</v>
      </c>
      <c r="C3300">
        <v>1029</v>
      </c>
      <c r="D3300">
        <v>90</v>
      </c>
      <c r="E3300">
        <v>1</v>
      </c>
      <c r="F3300">
        <v>90</v>
      </c>
      <c r="G3300">
        <v>1</v>
      </c>
      <c r="H3300" t="str">
        <f>VLOOKUP($C3300,'Raw-products'!$A$2:$H$1261,MATCH(H$1,'Raw-products'!$A$1:$H$1,0))</f>
        <v>Trousers</v>
      </c>
      <c r="I3300" t="str">
        <f>VLOOKUP($C3300,'Raw-products'!$A$2:$H$1261,MATCH(I$1,'Raw-products'!$A$1:$H$1,0))</f>
        <v>Relaxed Leg</v>
      </c>
      <c r="J3300" t="str">
        <f>VLOOKUP($C3300,'Raw-products'!$A$2:$H$1261,MATCH(J$1,'Raw-products'!$A$1:$H$1,0))</f>
        <v>XL</v>
      </c>
      <c r="K3300" t="str">
        <f>VLOOKUP($C3300,'Raw-products'!$A$2:$H$1261,MATCH(K$1,'Raw-products'!$A$1:$H$1,0))</f>
        <v>yellow</v>
      </c>
      <c r="L3300">
        <f>VLOOKUP($C3300,'Raw-products'!$A$2:$H$1261,MATCH(L$1,'Raw-products'!$A$1:$H$1,0))</f>
        <v>95</v>
      </c>
      <c r="M3300">
        <f>VLOOKUP($C3300,'Raw-products'!$A$2:$H$1261,MATCH(M$1,'Raw-products'!$A$1:$H$1,0))</f>
        <v>54</v>
      </c>
      <c r="N3300" s="5">
        <f t="shared" si="102"/>
        <v>5130</v>
      </c>
      <c r="O3300" cm="1">
        <f t="array" ref="O3300:R3300">_xlfn.XLOOKUP($B3300,'Raw -orders'!$A:$A,'Raw -orders'!$B:$E)</f>
        <v>456</v>
      </c>
      <c r="P3300">
        <v>36112</v>
      </c>
      <c r="Q3300" s="1">
        <v>44433</v>
      </c>
      <c r="R3300" s="1">
        <v>44450</v>
      </c>
      <c r="S3300" t="str" cm="1">
        <f t="array" ref="S3300:Z3300">_xlfn.XLOOKUP($O3300,'Raw - customers'!$A:$A,'Raw - customers'!$B:$I)</f>
        <v>Joelynn Remington</v>
      </c>
      <c r="T3300" t="str">
        <v>Agender</v>
      </c>
      <c r="U3300">
        <v>33</v>
      </c>
      <c r="V3300" t="str">
        <v>94 Archie CourtSuite 659</v>
      </c>
      <c r="W3300">
        <v>2010</v>
      </c>
      <c r="X3300" t="str">
        <v>West Lachlan</v>
      </c>
      <c r="Y3300" t="str">
        <v>Queensland</v>
      </c>
      <c r="Z3300" t="str">
        <v>Australia</v>
      </c>
      <c r="AA3300">
        <v>8</v>
      </c>
      <c r="AB3300" s="3" t="str">
        <f t="shared" si="103"/>
        <v>10 to 20</v>
      </c>
      <c r="AM3300" s="6">
        <v>456</v>
      </c>
      <c r="AN3300" s="6" t="s">
        <v>1355</v>
      </c>
    </row>
    <row r="3301" spans="1:40" x14ac:dyDescent="0.25">
      <c r="A3301">
        <v>3299</v>
      </c>
      <c r="B3301">
        <v>666</v>
      </c>
      <c r="C3301">
        <v>1234</v>
      </c>
      <c r="D3301">
        <v>112</v>
      </c>
      <c r="E3301">
        <v>2</v>
      </c>
      <c r="F3301">
        <v>224</v>
      </c>
      <c r="G3301">
        <v>1</v>
      </c>
      <c r="H3301" t="str">
        <f>VLOOKUP($C3301,'Raw-products'!$A$2:$H$1261,MATCH(H$1,'Raw-products'!$A$1:$H$1,0))</f>
        <v>Trousers</v>
      </c>
      <c r="I3301" t="str">
        <f>VLOOKUP($C3301,'Raw-products'!$A$2:$H$1261,MATCH(I$1,'Raw-products'!$A$1:$H$1,0))</f>
        <v>Tracksuit Bottoms</v>
      </c>
      <c r="J3301" t="str">
        <f>VLOOKUP($C3301,'Raw-products'!$A$2:$H$1261,MATCH(J$1,'Raw-products'!$A$1:$H$1,0))</f>
        <v>XL</v>
      </c>
      <c r="K3301" t="str">
        <f>VLOOKUP($C3301,'Raw-products'!$A$2:$H$1261,MATCH(K$1,'Raw-products'!$A$1:$H$1,0))</f>
        <v>orange</v>
      </c>
      <c r="L3301">
        <f>VLOOKUP($C3301,'Raw-products'!$A$2:$H$1261,MATCH(L$1,'Raw-products'!$A$1:$H$1,0))</f>
        <v>91</v>
      </c>
      <c r="M3301">
        <f>VLOOKUP($C3301,'Raw-products'!$A$2:$H$1261,MATCH(M$1,'Raw-products'!$A$1:$H$1,0))</f>
        <v>42</v>
      </c>
      <c r="N3301" s="5">
        <f t="shared" si="102"/>
        <v>3822</v>
      </c>
      <c r="O3301" cm="1">
        <f t="array" ref="O3301:R3301">_xlfn.XLOOKUP($B3301,'Raw -orders'!$A:$A,'Raw -orders'!$B:$E)</f>
        <v>456</v>
      </c>
      <c r="P3301">
        <v>36112</v>
      </c>
      <c r="Q3301" s="1">
        <v>44433</v>
      </c>
      <c r="R3301" s="1">
        <v>44450</v>
      </c>
      <c r="S3301" t="str" cm="1">
        <f t="array" ref="S3301:Z3301">_xlfn.XLOOKUP($O3301,'Raw - customers'!$A:$A,'Raw - customers'!$B:$I)</f>
        <v>Joelynn Remington</v>
      </c>
      <c r="T3301" t="str">
        <v>Agender</v>
      </c>
      <c r="U3301">
        <v>33</v>
      </c>
      <c r="V3301" t="str">
        <v>94 Archie CourtSuite 659</v>
      </c>
      <c r="W3301">
        <v>2010</v>
      </c>
      <c r="X3301" t="str">
        <v>West Lachlan</v>
      </c>
      <c r="Y3301" t="str">
        <v>Queensland</v>
      </c>
      <c r="Z3301" t="str">
        <v>Australia</v>
      </c>
      <c r="AA3301">
        <v>8</v>
      </c>
      <c r="AB3301" s="3" t="str">
        <f t="shared" si="103"/>
        <v>10 to 20</v>
      </c>
      <c r="AM3301" s="6">
        <v>456</v>
      </c>
      <c r="AN3301" s="6" t="s">
        <v>1355</v>
      </c>
    </row>
    <row r="3302" spans="1:40" x14ac:dyDescent="0.25">
      <c r="A3302">
        <v>3300</v>
      </c>
      <c r="B3302">
        <v>666</v>
      </c>
      <c r="C3302">
        <v>782</v>
      </c>
      <c r="D3302">
        <v>91</v>
      </c>
      <c r="E3302">
        <v>1</v>
      </c>
      <c r="F3302">
        <v>91</v>
      </c>
      <c r="G3302">
        <v>1</v>
      </c>
      <c r="H3302" t="str">
        <f>VLOOKUP($C3302,'Raw-products'!$A$2:$H$1261,MATCH(H$1,'Raw-products'!$A$1:$H$1,0))</f>
        <v>Jacket</v>
      </c>
      <c r="I3302" t="str">
        <f>VLOOKUP($C3302,'Raw-products'!$A$2:$H$1261,MATCH(I$1,'Raw-products'!$A$1:$H$1,0))</f>
        <v>Pullover</v>
      </c>
      <c r="J3302" t="str">
        <f>VLOOKUP($C3302,'Raw-products'!$A$2:$H$1261,MATCH(J$1,'Raw-products'!$A$1:$H$1,0))</f>
        <v>M</v>
      </c>
      <c r="K3302" t="str">
        <f>VLOOKUP($C3302,'Raw-products'!$A$2:$H$1261,MATCH(K$1,'Raw-products'!$A$1:$H$1,0))</f>
        <v>yellow</v>
      </c>
      <c r="L3302">
        <f>VLOOKUP($C3302,'Raw-products'!$A$2:$H$1261,MATCH(L$1,'Raw-products'!$A$1:$H$1,0))</f>
        <v>114</v>
      </c>
      <c r="M3302">
        <f>VLOOKUP($C3302,'Raw-products'!$A$2:$H$1261,MATCH(M$1,'Raw-products'!$A$1:$H$1,0))</f>
        <v>49</v>
      </c>
      <c r="N3302" s="5">
        <f t="shared" si="102"/>
        <v>5586</v>
      </c>
      <c r="O3302" cm="1">
        <f t="array" ref="O3302:R3302">_xlfn.XLOOKUP($B3302,'Raw -orders'!$A:$A,'Raw -orders'!$B:$E)</f>
        <v>456</v>
      </c>
      <c r="P3302">
        <v>36112</v>
      </c>
      <c r="Q3302" s="1">
        <v>44433</v>
      </c>
      <c r="R3302" s="1">
        <v>44450</v>
      </c>
      <c r="S3302" t="str" cm="1">
        <f t="array" ref="S3302:Z3302">_xlfn.XLOOKUP($O3302,'Raw - customers'!$A:$A,'Raw - customers'!$B:$I)</f>
        <v>Joelynn Remington</v>
      </c>
      <c r="T3302" t="str">
        <v>Agender</v>
      </c>
      <c r="U3302">
        <v>33</v>
      </c>
      <c r="V3302" t="str">
        <v>94 Archie CourtSuite 659</v>
      </c>
      <c r="W3302">
        <v>2010</v>
      </c>
      <c r="X3302" t="str">
        <v>West Lachlan</v>
      </c>
      <c r="Y3302" t="str">
        <v>Queensland</v>
      </c>
      <c r="Z3302" t="str">
        <v>Australia</v>
      </c>
      <c r="AA3302">
        <v>8</v>
      </c>
      <c r="AB3302" s="3" t="str">
        <f t="shared" si="103"/>
        <v>10 to 20</v>
      </c>
      <c r="AM3302" s="6">
        <v>456</v>
      </c>
      <c r="AN3302" s="6" t="s">
        <v>1355</v>
      </c>
    </row>
    <row r="3303" spans="1:40" x14ac:dyDescent="0.25">
      <c r="A3303">
        <v>3301</v>
      </c>
      <c r="B3303">
        <v>666</v>
      </c>
      <c r="C3303">
        <v>1147</v>
      </c>
      <c r="D3303">
        <v>102</v>
      </c>
      <c r="E3303">
        <v>2</v>
      </c>
      <c r="F3303">
        <v>204</v>
      </c>
      <c r="G3303">
        <v>1</v>
      </c>
      <c r="H3303" t="str">
        <f>VLOOKUP($C3303,'Raw-products'!$A$2:$H$1261,MATCH(H$1,'Raw-products'!$A$1:$H$1,0))</f>
        <v>Trousers</v>
      </c>
      <c r="I3303" t="str">
        <f>VLOOKUP($C3303,'Raw-products'!$A$2:$H$1261,MATCH(I$1,'Raw-products'!$A$1:$H$1,0))</f>
        <v>Cargo Pants</v>
      </c>
      <c r="J3303" t="str">
        <f>VLOOKUP($C3303,'Raw-products'!$A$2:$H$1261,MATCH(J$1,'Raw-products'!$A$1:$H$1,0))</f>
        <v>M</v>
      </c>
      <c r="K3303" t="str">
        <f>VLOOKUP($C3303,'Raw-products'!$A$2:$H$1261,MATCH(K$1,'Raw-products'!$A$1:$H$1,0))</f>
        <v>indigo</v>
      </c>
      <c r="L3303">
        <f>VLOOKUP($C3303,'Raw-products'!$A$2:$H$1261,MATCH(L$1,'Raw-products'!$A$1:$H$1,0))</f>
        <v>106</v>
      </c>
      <c r="M3303">
        <f>VLOOKUP($C3303,'Raw-products'!$A$2:$H$1261,MATCH(M$1,'Raw-products'!$A$1:$H$1,0))</f>
        <v>51</v>
      </c>
      <c r="N3303" s="5">
        <f t="shared" si="102"/>
        <v>5406</v>
      </c>
      <c r="O3303" cm="1">
        <f t="array" ref="O3303:R3303">_xlfn.XLOOKUP($B3303,'Raw -orders'!$A:$A,'Raw -orders'!$B:$E)</f>
        <v>456</v>
      </c>
      <c r="P3303">
        <v>36112</v>
      </c>
      <c r="Q3303" s="1">
        <v>44433</v>
      </c>
      <c r="R3303" s="1">
        <v>44450</v>
      </c>
      <c r="S3303" t="str" cm="1">
        <f t="array" ref="S3303:Z3303">_xlfn.XLOOKUP($O3303,'Raw - customers'!$A:$A,'Raw - customers'!$B:$I)</f>
        <v>Joelynn Remington</v>
      </c>
      <c r="T3303" t="str">
        <v>Agender</v>
      </c>
      <c r="U3303">
        <v>33</v>
      </c>
      <c r="V3303" t="str">
        <v>94 Archie CourtSuite 659</v>
      </c>
      <c r="W3303">
        <v>2010</v>
      </c>
      <c r="X3303" t="str">
        <v>West Lachlan</v>
      </c>
      <c r="Y3303" t="str">
        <v>Queensland</v>
      </c>
      <c r="Z3303" t="str">
        <v>Australia</v>
      </c>
      <c r="AA3303">
        <v>8</v>
      </c>
      <c r="AB3303" s="3" t="str">
        <f t="shared" si="103"/>
        <v>10 to 20</v>
      </c>
      <c r="AM3303" s="6">
        <v>456</v>
      </c>
      <c r="AN3303" s="6" t="s">
        <v>1355</v>
      </c>
    </row>
    <row r="3304" spans="1:40" x14ac:dyDescent="0.25">
      <c r="A3304">
        <v>3302</v>
      </c>
      <c r="B3304">
        <v>666</v>
      </c>
      <c r="C3304">
        <v>215</v>
      </c>
      <c r="D3304">
        <v>106</v>
      </c>
      <c r="E3304">
        <v>1</v>
      </c>
      <c r="F3304">
        <v>106</v>
      </c>
      <c r="G3304">
        <v>1</v>
      </c>
      <c r="H3304" t="str">
        <f>VLOOKUP($C3304,'Raw-products'!$A$2:$H$1261,MATCH(H$1,'Raw-products'!$A$1:$H$1,0))</f>
        <v>Shirt</v>
      </c>
      <c r="I3304" t="str">
        <f>VLOOKUP($C3304,'Raw-products'!$A$2:$H$1261,MATCH(I$1,'Raw-products'!$A$1:$H$1,0))</f>
        <v>Chambray</v>
      </c>
      <c r="J3304" t="str">
        <f>VLOOKUP($C3304,'Raw-products'!$A$2:$H$1261,MATCH(J$1,'Raw-products'!$A$1:$H$1,0))</f>
        <v>XS</v>
      </c>
      <c r="K3304" t="str">
        <f>VLOOKUP($C3304,'Raw-products'!$A$2:$H$1261,MATCH(K$1,'Raw-products'!$A$1:$H$1,0))</f>
        <v>orange</v>
      </c>
      <c r="L3304">
        <f>VLOOKUP($C3304,'Raw-products'!$A$2:$H$1261,MATCH(L$1,'Raw-products'!$A$1:$H$1,0))</f>
        <v>105</v>
      </c>
      <c r="M3304">
        <f>VLOOKUP($C3304,'Raw-products'!$A$2:$H$1261,MATCH(M$1,'Raw-products'!$A$1:$H$1,0))</f>
        <v>76</v>
      </c>
      <c r="N3304" s="5">
        <f t="shared" si="102"/>
        <v>7980</v>
      </c>
      <c r="O3304" cm="1">
        <f t="array" ref="O3304:R3304">_xlfn.XLOOKUP($B3304,'Raw -orders'!$A:$A,'Raw -orders'!$B:$E)</f>
        <v>456</v>
      </c>
      <c r="P3304">
        <v>36112</v>
      </c>
      <c r="Q3304" s="1">
        <v>44433</v>
      </c>
      <c r="R3304" s="1">
        <v>44450</v>
      </c>
      <c r="S3304" t="str" cm="1">
        <f t="array" ref="S3304:Z3304">_xlfn.XLOOKUP($O3304,'Raw - customers'!$A:$A,'Raw - customers'!$B:$I)</f>
        <v>Joelynn Remington</v>
      </c>
      <c r="T3304" t="str">
        <v>Agender</v>
      </c>
      <c r="U3304">
        <v>33</v>
      </c>
      <c r="V3304" t="str">
        <v>94 Archie CourtSuite 659</v>
      </c>
      <c r="W3304">
        <v>2010</v>
      </c>
      <c r="X3304" t="str">
        <v>West Lachlan</v>
      </c>
      <c r="Y3304" t="str">
        <v>Queensland</v>
      </c>
      <c r="Z3304" t="str">
        <v>Australia</v>
      </c>
      <c r="AA3304">
        <v>8</v>
      </c>
      <c r="AB3304" s="3" t="str">
        <f t="shared" si="103"/>
        <v>10 to 20</v>
      </c>
      <c r="AM3304" s="6">
        <v>456</v>
      </c>
      <c r="AN3304" s="6" t="s">
        <v>1355</v>
      </c>
    </row>
    <row r="3305" spans="1:40" x14ac:dyDescent="0.25">
      <c r="A3305">
        <v>3303</v>
      </c>
      <c r="B3305">
        <v>667</v>
      </c>
      <c r="C3305">
        <v>978</v>
      </c>
      <c r="D3305">
        <v>97</v>
      </c>
      <c r="E3305">
        <v>1</v>
      </c>
      <c r="F3305">
        <v>97</v>
      </c>
      <c r="G3305">
        <v>1</v>
      </c>
      <c r="H3305" t="str">
        <f>VLOOKUP($C3305,'Raw-products'!$A$2:$H$1261,MATCH(H$1,'Raw-products'!$A$1:$H$1,0))</f>
        <v>Trousers</v>
      </c>
      <c r="I3305" t="str">
        <f>VLOOKUP($C3305,'Raw-products'!$A$2:$H$1261,MATCH(I$1,'Raw-products'!$A$1:$H$1,0))</f>
        <v>Slim-Fit</v>
      </c>
      <c r="J3305" t="str">
        <f>VLOOKUP($C3305,'Raw-products'!$A$2:$H$1261,MATCH(J$1,'Raw-products'!$A$1:$H$1,0))</f>
        <v>L</v>
      </c>
      <c r="K3305" t="str">
        <f>VLOOKUP($C3305,'Raw-products'!$A$2:$H$1261,MATCH(K$1,'Raw-products'!$A$1:$H$1,0))</f>
        <v>violet</v>
      </c>
      <c r="L3305">
        <f>VLOOKUP($C3305,'Raw-products'!$A$2:$H$1261,MATCH(L$1,'Raw-products'!$A$1:$H$1,0))</f>
        <v>119</v>
      </c>
      <c r="M3305">
        <f>VLOOKUP($C3305,'Raw-products'!$A$2:$H$1261,MATCH(M$1,'Raw-products'!$A$1:$H$1,0))</f>
        <v>58</v>
      </c>
      <c r="N3305" s="5">
        <f t="shared" si="102"/>
        <v>6902</v>
      </c>
      <c r="O3305" cm="1">
        <f t="array" ref="O3305:R3305">_xlfn.XLOOKUP($B3305,'Raw -orders'!$A:$A,'Raw -orders'!$B:$E)</f>
        <v>737</v>
      </c>
      <c r="P3305">
        <v>48958</v>
      </c>
      <c r="Q3305" s="1">
        <v>44278</v>
      </c>
      <c r="R3305" s="1">
        <v>44283</v>
      </c>
      <c r="S3305" t="str" cm="1">
        <f t="array" ref="S3305:Z3305">_xlfn.XLOOKUP($O3305,'Raw - customers'!$A:$A,'Raw - customers'!$B:$I)</f>
        <v>Zebulen Zannotti</v>
      </c>
      <c r="T3305" t="str">
        <v>Genderqueer</v>
      </c>
      <c r="U3305">
        <v>60</v>
      </c>
      <c r="V3305" t="str">
        <v>868 Skye MeadowSuite 990</v>
      </c>
      <c r="W3305">
        <v>1762</v>
      </c>
      <c r="X3305" t="str">
        <v>Harveyside</v>
      </c>
      <c r="Y3305" t="str">
        <v>Tasmania</v>
      </c>
      <c r="Z3305" t="str">
        <v>Australia</v>
      </c>
      <c r="AA3305">
        <v>3</v>
      </c>
      <c r="AB3305" s="3" t="str">
        <f t="shared" si="103"/>
        <v>0 to 10</v>
      </c>
      <c r="AM3305" s="6">
        <v>737</v>
      </c>
      <c r="AN3305" s="6" t="s">
        <v>1414</v>
      </c>
    </row>
    <row r="3306" spans="1:40" x14ac:dyDescent="0.25">
      <c r="A3306">
        <v>3304</v>
      </c>
      <c r="B3306">
        <v>667</v>
      </c>
      <c r="C3306">
        <v>547</v>
      </c>
      <c r="D3306">
        <v>98</v>
      </c>
      <c r="E3306">
        <v>1</v>
      </c>
      <c r="F3306">
        <v>98</v>
      </c>
      <c r="G3306">
        <v>1</v>
      </c>
      <c r="H3306" t="str">
        <f>VLOOKUP($C3306,'Raw-products'!$A$2:$H$1261,MATCH(H$1,'Raw-products'!$A$1:$H$1,0))</f>
        <v>Jacket</v>
      </c>
      <c r="I3306" t="str">
        <f>VLOOKUP($C3306,'Raw-products'!$A$2:$H$1261,MATCH(I$1,'Raw-products'!$A$1:$H$1,0))</f>
        <v>Leather</v>
      </c>
      <c r="J3306" t="str">
        <f>VLOOKUP($C3306,'Raw-products'!$A$2:$H$1261,MATCH(J$1,'Raw-products'!$A$1:$H$1,0))</f>
        <v>M</v>
      </c>
      <c r="K3306" t="str">
        <f>VLOOKUP($C3306,'Raw-products'!$A$2:$H$1261,MATCH(K$1,'Raw-products'!$A$1:$H$1,0))</f>
        <v>blue</v>
      </c>
      <c r="L3306">
        <f>VLOOKUP($C3306,'Raw-products'!$A$2:$H$1261,MATCH(L$1,'Raw-products'!$A$1:$H$1,0))</f>
        <v>113</v>
      </c>
      <c r="M3306">
        <f>VLOOKUP($C3306,'Raw-products'!$A$2:$H$1261,MATCH(M$1,'Raw-products'!$A$1:$H$1,0))</f>
        <v>60</v>
      </c>
      <c r="N3306" s="5">
        <f t="shared" si="102"/>
        <v>6780</v>
      </c>
      <c r="O3306" cm="1">
        <f t="array" ref="O3306:R3306">_xlfn.XLOOKUP($B3306,'Raw -orders'!$A:$A,'Raw -orders'!$B:$E)</f>
        <v>737</v>
      </c>
      <c r="P3306">
        <v>48958</v>
      </c>
      <c r="Q3306" s="1">
        <v>44278</v>
      </c>
      <c r="R3306" s="1">
        <v>44283</v>
      </c>
      <c r="S3306" t="str" cm="1">
        <f t="array" ref="S3306:Z3306">_xlfn.XLOOKUP($O3306,'Raw - customers'!$A:$A,'Raw - customers'!$B:$I)</f>
        <v>Zebulen Zannotti</v>
      </c>
      <c r="T3306" t="str">
        <v>Genderqueer</v>
      </c>
      <c r="U3306">
        <v>60</v>
      </c>
      <c r="V3306" t="str">
        <v>868 Skye MeadowSuite 990</v>
      </c>
      <c r="W3306">
        <v>1762</v>
      </c>
      <c r="X3306" t="str">
        <v>Harveyside</v>
      </c>
      <c r="Y3306" t="str">
        <v>Tasmania</v>
      </c>
      <c r="Z3306" t="str">
        <v>Australia</v>
      </c>
      <c r="AA3306">
        <v>3</v>
      </c>
      <c r="AB3306" s="3" t="str">
        <f t="shared" si="103"/>
        <v>0 to 10</v>
      </c>
      <c r="AM3306" s="6">
        <v>737</v>
      </c>
      <c r="AN3306" s="6" t="s">
        <v>1414</v>
      </c>
    </row>
    <row r="3307" spans="1:40" x14ac:dyDescent="0.25">
      <c r="A3307">
        <v>3305</v>
      </c>
      <c r="B3307">
        <v>667</v>
      </c>
      <c r="C3307">
        <v>926</v>
      </c>
      <c r="D3307">
        <v>96</v>
      </c>
      <c r="E3307">
        <v>3</v>
      </c>
      <c r="F3307">
        <v>288</v>
      </c>
      <c r="G3307">
        <v>1</v>
      </c>
      <c r="H3307" t="str">
        <f>VLOOKUP($C3307,'Raw-products'!$A$2:$H$1261,MATCH(H$1,'Raw-products'!$A$1:$H$1,0))</f>
        <v>Trousers</v>
      </c>
      <c r="I3307" t="str">
        <f>VLOOKUP($C3307,'Raw-products'!$A$2:$H$1261,MATCH(I$1,'Raw-products'!$A$1:$H$1,0))</f>
        <v>Drawstring</v>
      </c>
      <c r="J3307" t="str">
        <f>VLOOKUP($C3307,'Raw-products'!$A$2:$H$1261,MATCH(J$1,'Raw-products'!$A$1:$H$1,0))</f>
        <v>S</v>
      </c>
      <c r="K3307" t="str">
        <f>VLOOKUP($C3307,'Raw-products'!$A$2:$H$1261,MATCH(K$1,'Raw-products'!$A$1:$H$1,0))</f>
        <v>green</v>
      </c>
      <c r="L3307">
        <f>VLOOKUP($C3307,'Raw-products'!$A$2:$H$1261,MATCH(L$1,'Raw-products'!$A$1:$H$1,0))</f>
        <v>104</v>
      </c>
      <c r="M3307">
        <f>VLOOKUP($C3307,'Raw-products'!$A$2:$H$1261,MATCH(M$1,'Raw-products'!$A$1:$H$1,0))</f>
        <v>73</v>
      </c>
      <c r="N3307" s="5">
        <f t="shared" si="102"/>
        <v>7592</v>
      </c>
      <c r="O3307" cm="1">
        <f t="array" ref="O3307:R3307">_xlfn.XLOOKUP($B3307,'Raw -orders'!$A:$A,'Raw -orders'!$B:$E)</f>
        <v>737</v>
      </c>
      <c r="P3307">
        <v>48958</v>
      </c>
      <c r="Q3307" s="1">
        <v>44278</v>
      </c>
      <c r="R3307" s="1">
        <v>44283</v>
      </c>
      <c r="S3307" t="str" cm="1">
        <f t="array" ref="S3307:Z3307">_xlfn.XLOOKUP($O3307,'Raw - customers'!$A:$A,'Raw - customers'!$B:$I)</f>
        <v>Zebulen Zannotti</v>
      </c>
      <c r="T3307" t="str">
        <v>Genderqueer</v>
      </c>
      <c r="U3307">
        <v>60</v>
      </c>
      <c r="V3307" t="str">
        <v>868 Skye MeadowSuite 990</v>
      </c>
      <c r="W3307">
        <v>1762</v>
      </c>
      <c r="X3307" t="str">
        <v>Harveyside</v>
      </c>
      <c r="Y3307" t="str">
        <v>Tasmania</v>
      </c>
      <c r="Z3307" t="str">
        <v>Australia</v>
      </c>
      <c r="AA3307">
        <v>3</v>
      </c>
      <c r="AB3307" s="3" t="str">
        <f t="shared" si="103"/>
        <v>0 to 10</v>
      </c>
      <c r="AM3307" s="6">
        <v>737</v>
      </c>
      <c r="AN3307" s="6" t="s">
        <v>1414</v>
      </c>
    </row>
    <row r="3308" spans="1:40" x14ac:dyDescent="0.25">
      <c r="A3308">
        <v>3306</v>
      </c>
      <c r="B3308">
        <v>667</v>
      </c>
      <c r="C3308">
        <v>3</v>
      </c>
      <c r="D3308">
        <v>96</v>
      </c>
      <c r="E3308">
        <v>1</v>
      </c>
      <c r="F3308">
        <v>96</v>
      </c>
      <c r="G3308">
        <v>1</v>
      </c>
      <c r="H3308" t="str">
        <f>VLOOKUP($C3308,'Raw-products'!$A$2:$H$1261,MATCH(H$1,'Raw-products'!$A$1:$H$1,0))</f>
        <v>Shirt</v>
      </c>
      <c r="I3308" t="str">
        <f>VLOOKUP($C3308,'Raw-products'!$A$2:$H$1261,MATCH(I$1,'Raw-products'!$A$1:$H$1,0))</f>
        <v>Oxford Cloth</v>
      </c>
      <c r="J3308" t="str">
        <f>VLOOKUP($C3308,'Raw-products'!$A$2:$H$1261,MATCH(J$1,'Raw-products'!$A$1:$H$1,0))</f>
        <v>L</v>
      </c>
      <c r="K3308" t="str">
        <f>VLOOKUP($C3308,'Raw-products'!$A$2:$H$1261,MATCH(K$1,'Raw-products'!$A$1:$H$1,0))</f>
        <v>red</v>
      </c>
      <c r="L3308">
        <f>VLOOKUP($C3308,'Raw-products'!$A$2:$H$1261,MATCH(L$1,'Raw-products'!$A$1:$H$1,0))</f>
        <v>114</v>
      </c>
      <c r="M3308">
        <f>VLOOKUP($C3308,'Raw-products'!$A$2:$H$1261,MATCH(M$1,'Raw-products'!$A$1:$H$1,0))</f>
        <v>69</v>
      </c>
      <c r="N3308" s="5">
        <f t="shared" si="102"/>
        <v>7866</v>
      </c>
      <c r="O3308" cm="1">
        <f t="array" ref="O3308:R3308">_xlfn.XLOOKUP($B3308,'Raw -orders'!$A:$A,'Raw -orders'!$B:$E)</f>
        <v>737</v>
      </c>
      <c r="P3308">
        <v>48958</v>
      </c>
      <c r="Q3308" s="1">
        <v>44278</v>
      </c>
      <c r="R3308" s="1">
        <v>44283</v>
      </c>
      <c r="S3308" t="str" cm="1">
        <f t="array" ref="S3308:Z3308">_xlfn.XLOOKUP($O3308,'Raw - customers'!$A:$A,'Raw - customers'!$B:$I)</f>
        <v>Zebulen Zannotti</v>
      </c>
      <c r="T3308" t="str">
        <v>Genderqueer</v>
      </c>
      <c r="U3308">
        <v>60</v>
      </c>
      <c r="V3308" t="str">
        <v>868 Skye MeadowSuite 990</v>
      </c>
      <c r="W3308">
        <v>1762</v>
      </c>
      <c r="X3308" t="str">
        <v>Harveyside</v>
      </c>
      <c r="Y3308" t="str">
        <v>Tasmania</v>
      </c>
      <c r="Z3308" t="str">
        <v>Australia</v>
      </c>
      <c r="AA3308">
        <v>3</v>
      </c>
      <c r="AB3308" s="3" t="str">
        <f t="shared" si="103"/>
        <v>0 to 10</v>
      </c>
      <c r="AM3308" s="6">
        <v>737</v>
      </c>
      <c r="AN3308" s="6" t="s">
        <v>1414</v>
      </c>
    </row>
    <row r="3309" spans="1:40" x14ac:dyDescent="0.25">
      <c r="A3309">
        <v>3307</v>
      </c>
      <c r="B3309">
        <v>667</v>
      </c>
      <c r="C3309">
        <v>698</v>
      </c>
      <c r="D3309">
        <v>113</v>
      </c>
      <c r="E3309">
        <v>3</v>
      </c>
      <c r="F3309">
        <v>339</v>
      </c>
      <c r="G3309">
        <v>1</v>
      </c>
      <c r="H3309" t="str">
        <f>VLOOKUP($C3309,'Raw-products'!$A$2:$H$1261,MATCH(H$1,'Raw-products'!$A$1:$H$1,0))</f>
        <v>Jacket</v>
      </c>
      <c r="I3309" t="str">
        <f>VLOOKUP($C3309,'Raw-products'!$A$2:$H$1261,MATCH(I$1,'Raw-products'!$A$1:$H$1,0))</f>
        <v>Parka</v>
      </c>
      <c r="J3309" t="str">
        <f>VLOOKUP($C3309,'Raw-products'!$A$2:$H$1261,MATCH(J$1,'Raw-products'!$A$1:$H$1,0))</f>
        <v>L</v>
      </c>
      <c r="K3309" t="str">
        <f>VLOOKUP($C3309,'Raw-products'!$A$2:$H$1261,MATCH(K$1,'Raw-products'!$A$1:$H$1,0))</f>
        <v>violet</v>
      </c>
      <c r="L3309">
        <f>VLOOKUP($C3309,'Raw-products'!$A$2:$H$1261,MATCH(L$1,'Raw-products'!$A$1:$H$1,0))</f>
        <v>119</v>
      </c>
      <c r="M3309">
        <f>VLOOKUP($C3309,'Raw-products'!$A$2:$H$1261,MATCH(M$1,'Raw-products'!$A$1:$H$1,0))</f>
        <v>53</v>
      </c>
      <c r="N3309" s="5">
        <f t="shared" si="102"/>
        <v>6307</v>
      </c>
      <c r="O3309" cm="1">
        <f t="array" ref="O3309:R3309">_xlfn.XLOOKUP($B3309,'Raw -orders'!$A:$A,'Raw -orders'!$B:$E)</f>
        <v>737</v>
      </c>
      <c r="P3309">
        <v>48958</v>
      </c>
      <c r="Q3309" s="1">
        <v>44278</v>
      </c>
      <c r="R3309" s="1">
        <v>44283</v>
      </c>
      <c r="S3309" t="str" cm="1">
        <f t="array" ref="S3309:Z3309">_xlfn.XLOOKUP($O3309,'Raw - customers'!$A:$A,'Raw - customers'!$B:$I)</f>
        <v>Zebulen Zannotti</v>
      </c>
      <c r="T3309" t="str">
        <v>Genderqueer</v>
      </c>
      <c r="U3309">
        <v>60</v>
      </c>
      <c r="V3309" t="str">
        <v>868 Skye MeadowSuite 990</v>
      </c>
      <c r="W3309">
        <v>1762</v>
      </c>
      <c r="X3309" t="str">
        <v>Harveyside</v>
      </c>
      <c r="Y3309" t="str">
        <v>Tasmania</v>
      </c>
      <c r="Z3309" t="str">
        <v>Australia</v>
      </c>
      <c r="AA3309">
        <v>3</v>
      </c>
      <c r="AB3309" s="3" t="str">
        <f t="shared" si="103"/>
        <v>0 to 10</v>
      </c>
      <c r="AM3309" s="6">
        <v>737</v>
      </c>
      <c r="AN3309" s="6" t="s">
        <v>1414</v>
      </c>
    </row>
    <row r="3310" spans="1:40" x14ac:dyDescent="0.25">
      <c r="A3310">
        <v>3308</v>
      </c>
      <c r="B3310">
        <v>667</v>
      </c>
      <c r="C3310">
        <v>1077</v>
      </c>
      <c r="D3310">
        <v>93</v>
      </c>
      <c r="E3310">
        <v>2</v>
      </c>
      <c r="F3310">
        <v>186</v>
      </c>
      <c r="G3310">
        <v>1</v>
      </c>
      <c r="H3310" t="str">
        <f>VLOOKUP($C3310,'Raw-products'!$A$2:$H$1261,MATCH(H$1,'Raw-products'!$A$1:$H$1,0))</f>
        <v>Trousers</v>
      </c>
      <c r="I3310" t="str">
        <f>VLOOKUP($C3310,'Raw-products'!$A$2:$H$1261,MATCH(I$1,'Raw-products'!$A$1:$H$1,0))</f>
        <v>Joggers</v>
      </c>
      <c r="J3310" t="str">
        <f>VLOOKUP($C3310,'Raw-products'!$A$2:$H$1261,MATCH(J$1,'Raw-products'!$A$1:$H$1,0))</f>
        <v>M</v>
      </c>
      <c r="K3310" t="str">
        <f>VLOOKUP($C3310,'Raw-products'!$A$2:$H$1261,MATCH(K$1,'Raw-products'!$A$1:$H$1,0))</f>
        <v>indigo</v>
      </c>
      <c r="L3310">
        <f>VLOOKUP($C3310,'Raw-products'!$A$2:$H$1261,MATCH(L$1,'Raw-products'!$A$1:$H$1,0))</f>
        <v>94</v>
      </c>
      <c r="M3310">
        <f>VLOOKUP($C3310,'Raw-products'!$A$2:$H$1261,MATCH(M$1,'Raw-products'!$A$1:$H$1,0))</f>
        <v>66</v>
      </c>
      <c r="N3310" s="5">
        <f t="shared" si="102"/>
        <v>6204</v>
      </c>
      <c r="O3310" cm="1">
        <f t="array" ref="O3310:R3310">_xlfn.XLOOKUP($B3310,'Raw -orders'!$A:$A,'Raw -orders'!$B:$E)</f>
        <v>737</v>
      </c>
      <c r="P3310">
        <v>48958</v>
      </c>
      <c r="Q3310" s="1">
        <v>44278</v>
      </c>
      <c r="R3310" s="1">
        <v>44283</v>
      </c>
      <c r="S3310" t="str" cm="1">
        <f t="array" ref="S3310:Z3310">_xlfn.XLOOKUP($O3310,'Raw - customers'!$A:$A,'Raw - customers'!$B:$I)</f>
        <v>Zebulen Zannotti</v>
      </c>
      <c r="T3310" t="str">
        <v>Genderqueer</v>
      </c>
      <c r="U3310">
        <v>60</v>
      </c>
      <c r="V3310" t="str">
        <v>868 Skye MeadowSuite 990</v>
      </c>
      <c r="W3310">
        <v>1762</v>
      </c>
      <c r="X3310" t="str">
        <v>Harveyside</v>
      </c>
      <c r="Y3310" t="str">
        <v>Tasmania</v>
      </c>
      <c r="Z3310" t="str">
        <v>Australia</v>
      </c>
      <c r="AA3310">
        <v>3</v>
      </c>
      <c r="AB3310" s="3" t="str">
        <f t="shared" si="103"/>
        <v>0 to 10</v>
      </c>
      <c r="AM3310" s="6">
        <v>737</v>
      </c>
      <c r="AN3310" s="6" t="s">
        <v>1414</v>
      </c>
    </row>
    <row r="3311" spans="1:40" x14ac:dyDescent="0.25">
      <c r="A3311">
        <v>3309</v>
      </c>
      <c r="B3311">
        <v>667</v>
      </c>
      <c r="C3311">
        <v>226</v>
      </c>
      <c r="D3311">
        <v>106</v>
      </c>
      <c r="E3311">
        <v>2</v>
      </c>
      <c r="F3311">
        <v>212</v>
      </c>
      <c r="G3311">
        <v>1</v>
      </c>
      <c r="H3311" t="str">
        <f>VLOOKUP($C3311,'Raw-products'!$A$2:$H$1261,MATCH(H$1,'Raw-products'!$A$1:$H$1,0))</f>
        <v>Shirt</v>
      </c>
      <c r="I3311" t="str">
        <f>VLOOKUP($C3311,'Raw-products'!$A$2:$H$1261,MATCH(I$1,'Raw-products'!$A$1:$H$1,0))</f>
        <v>Chambray</v>
      </c>
      <c r="J3311" t="str">
        <f>VLOOKUP($C3311,'Raw-products'!$A$2:$H$1261,MATCH(J$1,'Raw-products'!$A$1:$H$1,0))</f>
        <v>S</v>
      </c>
      <c r="K3311" t="str">
        <f>VLOOKUP($C3311,'Raw-products'!$A$2:$H$1261,MATCH(K$1,'Raw-products'!$A$1:$H$1,0))</f>
        <v>green</v>
      </c>
      <c r="L3311">
        <f>VLOOKUP($C3311,'Raw-products'!$A$2:$H$1261,MATCH(L$1,'Raw-products'!$A$1:$H$1,0))</f>
        <v>105</v>
      </c>
      <c r="M3311">
        <f>VLOOKUP($C3311,'Raw-products'!$A$2:$H$1261,MATCH(M$1,'Raw-products'!$A$1:$H$1,0))</f>
        <v>63</v>
      </c>
      <c r="N3311" s="5">
        <f t="shared" si="102"/>
        <v>6615</v>
      </c>
      <c r="O3311" cm="1">
        <f t="array" ref="O3311:R3311">_xlfn.XLOOKUP($B3311,'Raw -orders'!$A:$A,'Raw -orders'!$B:$E)</f>
        <v>737</v>
      </c>
      <c r="P3311">
        <v>48958</v>
      </c>
      <c r="Q3311" s="1">
        <v>44278</v>
      </c>
      <c r="R3311" s="1">
        <v>44283</v>
      </c>
      <c r="S3311" t="str" cm="1">
        <f t="array" ref="S3311:Z3311">_xlfn.XLOOKUP($O3311,'Raw - customers'!$A:$A,'Raw - customers'!$B:$I)</f>
        <v>Zebulen Zannotti</v>
      </c>
      <c r="T3311" t="str">
        <v>Genderqueer</v>
      </c>
      <c r="U3311">
        <v>60</v>
      </c>
      <c r="V3311" t="str">
        <v>868 Skye MeadowSuite 990</v>
      </c>
      <c r="W3311">
        <v>1762</v>
      </c>
      <c r="X3311" t="str">
        <v>Harveyside</v>
      </c>
      <c r="Y3311" t="str">
        <v>Tasmania</v>
      </c>
      <c r="Z3311" t="str">
        <v>Australia</v>
      </c>
      <c r="AA3311">
        <v>3</v>
      </c>
      <c r="AB3311" s="3" t="str">
        <f t="shared" si="103"/>
        <v>0 to 10</v>
      </c>
      <c r="AM3311" s="6">
        <v>737</v>
      </c>
      <c r="AN3311" s="6" t="s">
        <v>1414</v>
      </c>
    </row>
    <row r="3312" spans="1:40" x14ac:dyDescent="0.25">
      <c r="A3312">
        <v>3310</v>
      </c>
      <c r="B3312">
        <v>668</v>
      </c>
      <c r="C3312">
        <v>788</v>
      </c>
      <c r="D3312">
        <v>91</v>
      </c>
      <c r="E3312">
        <v>3</v>
      </c>
      <c r="F3312">
        <v>273</v>
      </c>
      <c r="G3312">
        <v>1</v>
      </c>
      <c r="H3312" t="str">
        <f>VLOOKUP($C3312,'Raw-products'!$A$2:$H$1261,MATCH(H$1,'Raw-products'!$A$1:$H$1,0))</f>
        <v>Jacket</v>
      </c>
      <c r="I3312" t="str">
        <f>VLOOKUP($C3312,'Raw-products'!$A$2:$H$1261,MATCH(I$1,'Raw-products'!$A$1:$H$1,0))</f>
        <v>Pullover</v>
      </c>
      <c r="J3312" t="str">
        <f>VLOOKUP($C3312,'Raw-products'!$A$2:$H$1261,MATCH(J$1,'Raw-products'!$A$1:$H$1,0))</f>
        <v>L</v>
      </c>
      <c r="K3312" t="str">
        <f>VLOOKUP($C3312,'Raw-products'!$A$2:$H$1261,MATCH(K$1,'Raw-products'!$A$1:$H$1,0))</f>
        <v>green</v>
      </c>
      <c r="L3312">
        <f>VLOOKUP($C3312,'Raw-products'!$A$2:$H$1261,MATCH(L$1,'Raw-products'!$A$1:$H$1,0))</f>
        <v>114</v>
      </c>
      <c r="M3312">
        <f>VLOOKUP($C3312,'Raw-products'!$A$2:$H$1261,MATCH(M$1,'Raw-products'!$A$1:$H$1,0))</f>
        <v>72</v>
      </c>
      <c r="N3312" s="5">
        <f t="shared" si="102"/>
        <v>8208</v>
      </c>
      <c r="O3312" cm="1">
        <f t="array" ref="O3312:R3312">_xlfn.XLOOKUP($B3312,'Raw -orders'!$A:$A,'Raw -orders'!$B:$E)</f>
        <v>22</v>
      </c>
      <c r="P3312">
        <v>40483</v>
      </c>
      <c r="Q3312" s="1">
        <v>44270</v>
      </c>
      <c r="R3312" s="1">
        <v>44285</v>
      </c>
      <c r="S3312" t="str" cm="1">
        <f t="array" ref="S3312:Z3312">_xlfn.XLOOKUP($O3312,'Raw - customers'!$A:$A,'Raw - customers'!$B:$I)</f>
        <v>Blayne Sabatier</v>
      </c>
      <c r="T3312" t="str">
        <v>Non-binary</v>
      </c>
      <c r="U3312">
        <v>20</v>
      </c>
      <c r="V3312" t="str">
        <v>292 Casper IslandSuite 778</v>
      </c>
      <c r="W3312">
        <v>6624</v>
      </c>
      <c r="X3312" t="str">
        <v>Maxberg</v>
      </c>
      <c r="Y3312" t="str">
        <v>Victoria</v>
      </c>
      <c r="Z3312" t="str">
        <v>Australia</v>
      </c>
      <c r="AA3312">
        <v>3</v>
      </c>
      <c r="AB3312" s="3" t="str">
        <f t="shared" si="103"/>
        <v>10 to 20</v>
      </c>
      <c r="AM3312" s="6">
        <v>22</v>
      </c>
      <c r="AN3312" s="6" t="s">
        <v>1396</v>
      </c>
    </row>
    <row r="3313" spans="1:40" x14ac:dyDescent="0.25">
      <c r="A3313">
        <v>3311</v>
      </c>
      <c r="B3313">
        <v>668</v>
      </c>
      <c r="C3313">
        <v>388</v>
      </c>
      <c r="D3313">
        <v>119</v>
      </c>
      <c r="E3313">
        <v>2</v>
      </c>
      <c r="F3313">
        <v>238</v>
      </c>
      <c r="G3313">
        <v>1</v>
      </c>
      <c r="H3313" t="str">
        <f>VLOOKUP($C3313,'Raw-products'!$A$2:$H$1261,MATCH(H$1,'Raw-products'!$A$1:$H$1,0))</f>
        <v>Shirt</v>
      </c>
      <c r="I3313" t="str">
        <f>VLOOKUP($C3313,'Raw-products'!$A$2:$H$1261,MATCH(I$1,'Raw-products'!$A$1:$H$1,0))</f>
        <v>Casual Slim Fit</v>
      </c>
      <c r="J3313" t="str">
        <f>VLOOKUP($C3313,'Raw-products'!$A$2:$H$1261,MATCH(J$1,'Raw-products'!$A$1:$H$1,0))</f>
        <v>L</v>
      </c>
      <c r="K3313" t="str">
        <f>VLOOKUP($C3313,'Raw-products'!$A$2:$H$1261,MATCH(K$1,'Raw-products'!$A$1:$H$1,0))</f>
        <v>red</v>
      </c>
      <c r="L3313">
        <f>VLOOKUP($C3313,'Raw-products'!$A$2:$H$1261,MATCH(L$1,'Raw-products'!$A$1:$H$1,0))</f>
        <v>113</v>
      </c>
      <c r="M3313">
        <f>VLOOKUP($C3313,'Raw-products'!$A$2:$H$1261,MATCH(M$1,'Raw-products'!$A$1:$H$1,0))</f>
        <v>78</v>
      </c>
      <c r="N3313" s="5">
        <f t="shared" si="102"/>
        <v>8814</v>
      </c>
      <c r="O3313" cm="1">
        <f t="array" ref="O3313:R3313">_xlfn.XLOOKUP($B3313,'Raw -orders'!$A:$A,'Raw -orders'!$B:$E)</f>
        <v>22</v>
      </c>
      <c r="P3313">
        <v>40483</v>
      </c>
      <c r="Q3313" s="1">
        <v>44270</v>
      </c>
      <c r="R3313" s="1">
        <v>44285</v>
      </c>
      <c r="S3313" t="str" cm="1">
        <f t="array" ref="S3313:Z3313">_xlfn.XLOOKUP($O3313,'Raw - customers'!$A:$A,'Raw - customers'!$B:$I)</f>
        <v>Blayne Sabatier</v>
      </c>
      <c r="T3313" t="str">
        <v>Non-binary</v>
      </c>
      <c r="U3313">
        <v>20</v>
      </c>
      <c r="V3313" t="str">
        <v>292 Casper IslandSuite 778</v>
      </c>
      <c r="W3313">
        <v>6624</v>
      </c>
      <c r="X3313" t="str">
        <v>Maxberg</v>
      </c>
      <c r="Y3313" t="str">
        <v>Victoria</v>
      </c>
      <c r="Z3313" t="str">
        <v>Australia</v>
      </c>
      <c r="AA3313">
        <v>3</v>
      </c>
      <c r="AB3313" s="3" t="str">
        <f t="shared" si="103"/>
        <v>10 to 20</v>
      </c>
      <c r="AM3313" s="6">
        <v>22</v>
      </c>
      <c r="AN3313" s="6" t="s">
        <v>1396</v>
      </c>
    </row>
    <row r="3314" spans="1:40" x14ac:dyDescent="0.25">
      <c r="A3314">
        <v>3312</v>
      </c>
      <c r="B3314">
        <v>668</v>
      </c>
      <c r="C3314">
        <v>1149</v>
      </c>
      <c r="D3314">
        <v>102</v>
      </c>
      <c r="E3314">
        <v>3</v>
      </c>
      <c r="F3314">
        <v>306</v>
      </c>
      <c r="G3314">
        <v>1</v>
      </c>
      <c r="H3314" t="str">
        <f>VLOOKUP($C3314,'Raw-products'!$A$2:$H$1261,MATCH(H$1,'Raw-products'!$A$1:$H$1,0))</f>
        <v>Trousers</v>
      </c>
      <c r="I3314" t="str">
        <f>VLOOKUP($C3314,'Raw-products'!$A$2:$H$1261,MATCH(I$1,'Raw-products'!$A$1:$H$1,0))</f>
        <v>Cargo Pants</v>
      </c>
      <c r="J3314" t="str">
        <f>VLOOKUP($C3314,'Raw-products'!$A$2:$H$1261,MATCH(J$1,'Raw-products'!$A$1:$H$1,0))</f>
        <v>XL</v>
      </c>
      <c r="K3314" t="str">
        <f>VLOOKUP($C3314,'Raw-products'!$A$2:$H$1261,MATCH(K$1,'Raw-products'!$A$1:$H$1,0))</f>
        <v>indigo</v>
      </c>
      <c r="L3314">
        <f>VLOOKUP($C3314,'Raw-products'!$A$2:$H$1261,MATCH(L$1,'Raw-products'!$A$1:$H$1,0))</f>
        <v>106</v>
      </c>
      <c r="M3314">
        <f>VLOOKUP($C3314,'Raw-products'!$A$2:$H$1261,MATCH(M$1,'Raw-products'!$A$1:$H$1,0))</f>
        <v>64</v>
      </c>
      <c r="N3314" s="5">
        <f t="shared" si="102"/>
        <v>6784</v>
      </c>
      <c r="O3314" cm="1">
        <f t="array" ref="O3314:R3314">_xlfn.XLOOKUP($B3314,'Raw -orders'!$A:$A,'Raw -orders'!$B:$E)</f>
        <v>22</v>
      </c>
      <c r="P3314">
        <v>40483</v>
      </c>
      <c r="Q3314" s="1">
        <v>44270</v>
      </c>
      <c r="R3314" s="1">
        <v>44285</v>
      </c>
      <c r="S3314" t="str" cm="1">
        <f t="array" ref="S3314:Z3314">_xlfn.XLOOKUP($O3314,'Raw - customers'!$A:$A,'Raw - customers'!$B:$I)</f>
        <v>Blayne Sabatier</v>
      </c>
      <c r="T3314" t="str">
        <v>Non-binary</v>
      </c>
      <c r="U3314">
        <v>20</v>
      </c>
      <c r="V3314" t="str">
        <v>292 Casper IslandSuite 778</v>
      </c>
      <c r="W3314">
        <v>6624</v>
      </c>
      <c r="X3314" t="str">
        <v>Maxberg</v>
      </c>
      <c r="Y3314" t="str">
        <v>Victoria</v>
      </c>
      <c r="Z3314" t="str">
        <v>Australia</v>
      </c>
      <c r="AA3314">
        <v>3</v>
      </c>
      <c r="AB3314" s="3" t="str">
        <f t="shared" si="103"/>
        <v>10 to 20</v>
      </c>
      <c r="AM3314" s="6">
        <v>22</v>
      </c>
      <c r="AN3314" s="6" t="s">
        <v>1396</v>
      </c>
    </row>
    <row r="3315" spans="1:40" x14ac:dyDescent="0.25">
      <c r="A3315">
        <v>3313</v>
      </c>
      <c r="B3315">
        <v>668</v>
      </c>
      <c r="C3315">
        <v>955</v>
      </c>
      <c r="D3315">
        <v>97</v>
      </c>
      <c r="E3315">
        <v>3</v>
      </c>
      <c r="F3315">
        <v>291</v>
      </c>
      <c r="G3315">
        <v>1</v>
      </c>
      <c r="H3315" t="str">
        <f>VLOOKUP($C3315,'Raw-products'!$A$2:$H$1261,MATCH(H$1,'Raw-products'!$A$1:$H$1,0))</f>
        <v>Trousers</v>
      </c>
      <c r="I3315" t="str">
        <f>VLOOKUP($C3315,'Raw-products'!$A$2:$H$1261,MATCH(I$1,'Raw-products'!$A$1:$H$1,0))</f>
        <v>Slim-Fit</v>
      </c>
      <c r="J3315" t="str">
        <f>VLOOKUP($C3315,'Raw-products'!$A$2:$H$1261,MATCH(J$1,'Raw-products'!$A$1:$H$1,0))</f>
        <v>XS</v>
      </c>
      <c r="K3315" t="str">
        <f>VLOOKUP($C3315,'Raw-products'!$A$2:$H$1261,MATCH(K$1,'Raw-products'!$A$1:$H$1,0))</f>
        <v>yellow</v>
      </c>
      <c r="L3315">
        <f>VLOOKUP($C3315,'Raw-products'!$A$2:$H$1261,MATCH(L$1,'Raw-products'!$A$1:$H$1,0))</f>
        <v>119</v>
      </c>
      <c r="M3315">
        <f>VLOOKUP($C3315,'Raw-products'!$A$2:$H$1261,MATCH(M$1,'Raw-products'!$A$1:$H$1,0))</f>
        <v>59</v>
      </c>
      <c r="N3315" s="5">
        <f t="shared" si="102"/>
        <v>7021</v>
      </c>
      <c r="O3315" cm="1">
        <f t="array" ref="O3315:R3315">_xlfn.XLOOKUP($B3315,'Raw -orders'!$A:$A,'Raw -orders'!$B:$E)</f>
        <v>22</v>
      </c>
      <c r="P3315">
        <v>40483</v>
      </c>
      <c r="Q3315" s="1">
        <v>44270</v>
      </c>
      <c r="R3315" s="1">
        <v>44285</v>
      </c>
      <c r="S3315" t="str" cm="1">
        <f t="array" ref="S3315:Z3315">_xlfn.XLOOKUP($O3315,'Raw - customers'!$A:$A,'Raw - customers'!$B:$I)</f>
        <v>Blayne Sabatier</v>
      </c>
      <c r="T3315" t="str">
        <v>Non-binary</v>
      </c>
      <c r="U3315">
        <v>20</v>
      </c>
      <c r="V3315" t="str">
        <v>292 Casper IslandSuite 778</v>
      </c>
      <c r="W3315">
        <v>6624</v>
      </c>
      <c r="X3315" t="str">
        <v>Maxberg</v>
      </c>
      <c r="Y3315" t="str">
        <v>Victoria</v>
      </c>
      <c r="Z3315" t="str">
        <v>Australia</v>
      </c>
      <c r="AA3315">
        <v>3</v>
      </c>
      <c r="AB3315" s="3" t="str">
        <f t="shared" si="103"/>
        <v>10 to 20</v>
      </c>
      <c r="AM3315" s="6">
        <v>22</v>
      </c>
      <c r="AN3315" s="6" t="s">
        <v>1396</v>
      </c>
    </row>
    <row r="3316" spans="1:40" x14ac:dyDescent="0.25">
      <c r="A3316">
        <v>3314</v>
      </c>
      <c r="B3316">
        <v>668</v>
      </c>
      <c r="C3316">
        <v>48</v>
      </c>
      <c r="D3316">
        <v>104</v>
      </c>
      <c r="E3316">
        <v>3</v>
      </c>
      <c r="F3316">
        <v>312</v>
      </c>
      <c r="G3316">
        <v>1</v>
      </c>
      <c r="H3316" t="str">
        <f>VLOOKUP($C3316,'Raw-products'!$A$2:$H$1261,MATCH(H$1,'Raw-products'!$A$1:$H$1,0))</f>
        <v>Shirt</v>
      </c>
      <c r="I3316" t="str">
        <f>VLOOKUP($C3316,'Raw-products'!$A$2:$H$1261,MATCH(I$1,'Raw-products'!$A$1:$H$1,0))</f>
        <v>Dress</v>
      </c>
      <c r="J3316" t="str">
        <f>VLOOKUP($C3316,'Raw-products'!$A$2:$H$1261,MATCH(J$1,'Raw-products'!$A$1:$H$1,0))</f>
        <v>L</v>
      </c>
      <c r="K3316" t="str">
        <f>VLOOKUP($C3316,'Raw-products'!$A$2:$H$1261,MATCH(K$1,'Raw-products'!$A$1:$H$1,0))</f>
        <v>yellow</v>
      </c>
      <c r="L3316">
        <f>VLOOKUP($C3316,'Raw-products'!$A$2:$H$1261,MATCH(L$1,'Raw-products'!$A$1:$H$1,0))</f>
        <v>119</v>
      </c>
      <c r="M3316">
        <f>VLOOKUP($C3316,'Raw-products'!$A$2:$H$1261,MATCH(M$1,'Raw-products'!$A$1:$H$1,0))</f>
        <v>56</v>
      </c>
      <c r="N3316" s="5">
        <f t="shared" si="102"/>
        <v>6664</v>
      </c>
      <c r="O3316" cm="1">
        <f t="array" ref="O3316:R3316">_xlfn.XLOOKUP($B3316,'Raw -orders'!$A:$A,'Raw -orders'!$B:$E)</f>
        <v>22</v>
      </c>
      <c r="P3316">
        <v>40483</v>
      </c>
      <c r="Q3316" s="1">
        <v>44270</v>
      </c>
      <c r="R3316" s="1">
        <v>44285</v>
      </c>
      <c r="S3316" t="str" cm="1">
        <f t="array" ref="S3316:Z3316">_xlfn.XLOOKUP($O3316,'Raw - customers'!$A:$A,'Raw - customers'!$B:$I)</f>
        <v>Blayne Sabatier</v>
      </c>
      <c r="T3316" t="str">
        <v>Non-binary</v>
      </c>
      <c r="U3316">
        <v>20</v>
      </c>
      <c r="V3316" t="str">
        <v>292 Casper IslandSuite 778</v>
      </c>
      <c r="W3316">
        <v>6624</v>
      </c>
      <c r="X3316" t="str">
        <v>Maxberg</v>
      </c>
      <c r="Y3316" t="str">
        <v>Victoria</v>
      </c>
      <c r="Z3316" t="str">
        <v>Australia</v>
      </c>
      <c r="AA3316">
        <v>3</v>
      </c>
      <c r="AB3316" s="3" t="str">
        <f t="shared" si="103"/>
        <v>10 to 20</v>
      </c>
      <c r="AM3316" s="6">
        <v>22</v>
      </c>
      <c r="AN3316" s="6" t="s">
        <v>1396</v>
      </c>
    </row>
    <row r="3317" spans="1:40" x14ac:dyDescent="0.25">
      <c r="A3317">
        <v>3315</v>
      </c>
      <c r="B3317">
        <v>668</v>
      </c>
      <c r="C3317">
        <v>481</v>
      </c>
      <c r="D3317">
        <v>118</v>
      </c>
      <c r="E3317">
        <v>1</v>
      </c>
      <c r="F3317">
        <v>118</v>
      </c>
      <c r="G3317">
        <v>1</v>
      </c>
      <c r="H3317" t="str">
        <f>VLOOKUP($C3317,'Raw-products'!$A$2:$H$1261,MATCH(H$1,'Raw-products'!$A$1:$H$1,0))</f>
        <v>Jacket</v>
      </c>
      <c r="I3317" t="str">
        <f>VLOOKUP($C3317,'Raw-products'!$A$2:$H$1261,MATCH(I$1,'Raw-products'!$A$1:$H$1,0))</f>
        <v>Puffer</v>
      </c>
      <c r="J3317" t="str">
        <f>VLOOKUP($C3317,'Raw-products'!$A$2:$H$1261,MATCH(J$1,'Raw-products'!$A$1:$H$1,0))</f>
        <v>S</v>
      </c>
      <c r="K3317" t="str">
        <f>VLOOKUP($C3317,'Raw-products'!$A$2:$H$1261,MATCH(K$1,'Raw-products'!$A$1:$H$1,0))</f>
        <v>indigo</v>
      </c>
      <c r="L3317">
        <f>VLOOKUP($C3317,'Raw-products'!$A$2:$H$1261,MATCH(L$1,'Raw-products'!$A$1:$H$1,0))</f>
        <v>110</v>
      </c>
      <c r="M3317">
        <f>VLOOKUP($C3317,'Raw-products'!$A$2:$H$1261,MATCH(M$1,'Raw-products'!$A$1:$H$1,0))</f>
        <v>62</v>
      </c>
      <c r="N3317" s="5">
        <f t="shared" si="102"/>
        <v>6820</v>
      </c>
      <c r="O3317" cm="1">
        <f t="array" ref="O3317:R3317">_xlfn.XLOOKUP($B3317,'Raw -orders'!$A:$A,'Raw -orders'!$B:$E)</f>
        <v>22</v>
      </c>
      <c r="P3317">
        <v>40483</v>
      </c>
      <c r="Q3317" s="1">
        <v>44270</v>
      </c>
      <c r="R3317" s="1">
        <v>44285</v>
      </c>
      <c r="S3317" t="str" cm="1">
        <f t="array" ref="S3317:Z3317">_xlfn.XLOOKUP($O3317,'Raw - customers'!$A:$A,'Raw - customers'!$B:$I)</f>
        <v>Blayne Sabatier</v>
      </c>
      <c r="T3317" t="str">
        <v>Non-binary</v>
      </c>
      <c r="U3317">
        <v>20</v>
      </c>
      <c r="V3317" t="str">
        <v>292 Casper IslandSuite 778</v>
      </c>
      <c r="W3317">
        <v>6624</v>
      </c>
      <c r="X3317" t="str">
        <v>Maxberg</v>
      </c>
      <c r="Y3317" t="str">
        <v>Victoria</v>
      </c>
      <c r="Z3317" t="str">
        <v>Australia</v>
      </c>
      <c r="AA3317">
        <v>3</v>
      </c>
      <c r="AB3317" s="3" t="str">
        <f t="shared" si="103"/>
        <v>10 to 20</v>
      </c>
      <c r="AM3317" s="6">
        <v>22</v>
      </c>
      <c r="AN3317" s="6" t="s">
        <v>1396</v>
      </c>
    </row>
    <row r="3318" spans="1:40" x14ac:dyDescent="0.25">
      <c r="A3318">
        <v>3316</v>
      </c>
      <c r="B3318">
        <v>668</v>
      </c>
      <c r="C3318">
        <v>1079</v>
      </c>
      <c r="D3318">
        <v>93</v>
      </c>
      <c r="E3318">
        <v>1</v>
      </c>
      <c r="F3318">
        <v>93</v>
      </c>
      <c r="G3318">
        <v>1</v>
      </c>
      <c r="H3318" t="str">
        <f>VLOOKUP($C3318,'Raw-products'!$A$2:$H$1261,MATCH(H$1,'Raw-products'!$A$1:$H$1,0))</f>
        <v>Trousers</v>
      </c>
      <c r="I3318" t="str">
        <f>VLOOKUP($C3318,'Raw-products'!$A$2:$H$1261,MATCH(I$1,'Raw-products'!$A$1:$H$1,0))</f>
        <v>Joggers</v>
      </c>
      <c r="J3318" t="str">
        <f>VLOOKUP($C3318,'Raw-products'!$A$2:$H$1261,MATCH(J$1,'Raw-products'!$A$1:$H$1,0))</f>
        <v>XL</v>
      </c>
      <c r="K3318" t="str">
        <f>VLOOKUP($C3318,'Raw-products'!$A$2:$H$1261,MATCH(K$1,'Raw-products'!$A$1:$H$1,0))</f>
        <v>indigo</v>
      </c>
      <c r="L3318">
        <f>VLOOKUP($C3318,'Raw-products'!$A$2:$H$1261,MATCH(L$1,'Raw-products'!$A$1:$H$1,0))</f>
        <v>94</v>
      </c>
      <c r="M3318">
        <f>VLOOKUP($C3318,'Raw-products'!$A$2:$H$1261,MATCH(M$1,'Raw-products'!$A$1:$H$1,0))</f>
        <v>66</v>
      </c>
      <c r="N3318" s="5">
        <f t="shared" si="102"/>
        <v>6204</v>
      </c>
      <c r="O3318" cm="1">
        <f t="array" ref="O3318:R3318">_xlfn.XLOOKUP($B3318,'Raw -orders'!$A:$A,'Raw -orders'!$B:$E)</f>
        <v>22</v>
      </c>
      <c r="P3318">
        <v>40483</v>
      </c>
      <c r="Q3318" s="1">
        <v>44270</v>
      </c>
      <c r="R3318" s="1">
        <v>44285</v>
      </c>
      <c r="S3318" t="str" cm="1">
        <f t="array" ref="S3318:Z3318">_xlfn.XLOOKUP($O3318,'Raw - customers'!$A:$A,'Raw - customers'!$B:$I)</f>
        <v>Blayne Sabatier</v>
      </c>
      <c r="T3318" t="str">
        <v>Non-binary</v>
      </c>
      <c r="U3318">
        <v>20</v>
      </c>
      <c r="V3318" t="str">
        <v>292 Casper IslandSuite 778</v>
      </c>
      <c r="W3318">
        <v>6624</v>
      </c>
      <c r="X3318" t="str">
        <v>Maxberg</v>
      </c>
      <c r="Y3318" t="str">
        <v>Victoria</v>
      </c>
      <c r="Z3318" t="str">
        <v>Australia</v>
      </c>
      <c r="AA3318">
        <v>3</v>
      </c>
      <c r="AB3318" s="3" t="str">
        <f t="shared" si="103"/>
        <v>10 to 20</v>
      </c>
      <c r="AM3318" s="6">
        <v>22</v>
      </c>
      <c r="AN3318" s="6" t="s">
        <v>1396</v>
      </c>
    </row>
    <row r="3319" spans="1:40" x14ac:dyDescent="0.25">
      <c r="A3319">
        <v>3317</v>
      </c>
      <c r="B3319">
        <v>668</v>
      </c>
      <c r="C3319">
        <v>478</v>
      </c>
      <c r="D3319">
        <v>118</v>
      </c>
      <c r="E3319">
        <v>3</v>
      </c>
      <c r="F3319">
        <v>354</v>
      </c>
      <c r="G3319">
        <v>1</v>
      </c>
      <c r="H3319" t="str">
        <f>VLOOKUP($C3319,'Raw-products'!$A$2:$H$1261,MATCH(H$1,'Raw-products'!$A$1:$H$1,0))</f>
        <v>Jacket</v>
      </c>
      <c r="I3319" t="str">
        <f>VLOOKUP($C3319,'Raw-products'!$A$2:$H$1261,MATCH(I$1,'Raw-products'!$A$1:$H$1,0))</f>
        <v>Puffer</v>
      </c>
      <c r="J3319" t="str">
        <f>VLOOKUP($C3319,'Raw-products'!$A$2:$H$1261,MATCH(J$1,'Raw-products'!$A$1:$H$1,0))</f>
        <v>L</v>
      </c>
      <c r="K3319" t="str">
        <f>VLOOKUP($C3319,'Raw-products'!$A$2:$H$1261,MATCH(K$1,'Raw-products'!$A$1:$H$1,0))</f>
        <v>blue</v>
      </c>
      <c r="L3319">
        <f>VLOOKUP($C3319,'Raw-products'!$A$2:$H$1261,MATCH(L$1,'Raw-products'!$A$1:$H$1,0))</f>
        <v>110</v>
      </c>
      <c r="M3319">
        <f>VLOOKUP($C3319,'Raw-products'!$A$2:$H$1261,MATCH(M$1,'Raw-products'!$A$1:$H$1,0))</f>
        <v>48</v>
      </c>
      <c r="N3319" s="5">
        <f t="shared" si="102"/>
        <v>5280</v>
      </c>
      <c r="O3319" cm="1">
        <f t="array" ref="O3319:R3319">_xlfn.XLOOKUP($B3319,'Raw -orders'!$A:$A,'Raw -orders'!$B:$E)</f>
        <v>22</v>
      </c>
      <c r="P3319">
        <v>40483</v>
      </c>
      <c r="Q3319" s="1">
        <v>44270</v>
      </c>
      <c r="R3319" s="1">
        <v>44285</v>
      </c>
      <c r="S3319" t="str" cm="1">
        <f t="array" ref="S3319:Z3319">_xlfn.XLOOKUP($O3319,'Raw - customers'!$A:$A,'Raw - customers'!$B:$I)</f>
        <v>Blayne Sabatier</v>
      </c>
      <c r="T3319" t="str">
        <v>Non-binary</v>
      </c>
      <c r="U3319">
        <v>20</v>
      </c>
      <c r="V3319" t="str">
        <v>292 Casper IslandSuite 778</v>
      </c>
      <c r="W3319">
        <v>6624</v>
      </c>
      <c r="X3319" t="str">
        <v>Maxberg</v>
      </c>
      <c r="Y3319" t="str">
        <v>Victoria</v>
      </c>
      <c r="Z3319" t="str">
        <v>Australia</v>
      </c>
      <c r="AA3319">
        <v>3</v>
      </c>
      <c r="AB3319" s="3" t="str">
        <f t="shared" si="103"/>
        <v>10 to 20</v>
      </c>
      <c r="AM3319" s="6">
        <v>22</v>
      </c>
      <c r="AN3319" s="6" t="s">
        <v>1396</v>
      </c>
    </row>
    <row r="3320" spans="1:40" x14ac:dyDescent="0.25">
      <c r="A3320">
        <v>3318</v>
      </c>
      <c r="B3320">
        <v>668</v>
      </c>
      <c r="C3320">
        <v>903</v>
      </c>
      <c r="D3320">
        <v>94</v>
      </c>
      <c r="E3320">
        <v>1</v>
      </c>
      <c r="F3320">
        <v>94</v>
      </c>
      <c r="G3320">
        <v>1</v>
      </c>
      <c r="H3320" t="str">
        <f>VLOOKUP($C3320,'Raw-products'!$A$2:$H$1261,MATCH(H$1,'Raw-products'!$A$1:$H$1,0))</f>
        <v>Trousers</v>
      </c>
      <c r="I3320" t="str">
        <f>VLOOKUP($C3320,'Raw-products'!$A$2:$H$1261,MATCH(I$1,'Raw-products'!$A$1:$H$1,0))</f>
        <v>Cords</v>
      </c>
      <c r="J3320" t="str">
        <f>VLOOKUP($C3320,'Raw-products'!$A$2:$H$1261,MATCH(J$1,'Raw-products'!$A$1:$H$1,0))</f>
        <v>L</v>
      </c>
      <c r="K3320" t="str">
        <f>VLOOKUP($C3320,'Raw-products'!$A$2:$H$1261,MATCH(K$1,'Raw-products'!$A$1:$H$1,0))</f>
        <v>indigo</v>
      </c>
      <c r="L3320">
        <f>VLOOKUP($C3320,'Raw-products'!$A$2:$H$1261,MATCH(L$1,'Raw-products'!$A$1:$H$1,0))</f>
        <v>113</v>
      </c>
      <c r="M3320">
        <f>VLOOKUP($C3320,'Raw-products'!$A$2:$H$1261,MATCH(M$1,'Raw-products'!$A$1:$H$1,0))</f>
        <v>62</v>
      </c>
      <c r="N3320" s="5">
        <f t="shared" si="102"/>
        <v>7006</v>
      </c>
      <c r="O3320" cm="1">
        <f t="array" ref="O3320:R3320">_xlfn.XLOOKUP($B3320,'Raw -orders'!$A:$A,'Raw -orders'!$B:$E)</f>
        <v>22</v>
      </c>
      <c r="P3320">
        <v>40483</v>
      </c>
      <c r="Q3320" s="1">
        <v>44270</v>
      </c>
      <c r="R3320" s="1">
        <v>44285</v>
      </c>
      <c r="S3320" t="str" cm="1">
        <f t="array" ref="S3320:Z3320">_xlfn.XLOOKUP($O3320,'Raw - customers'!$A:$A,'Raw - customers'!$B:$I)</f>
        <v>Blayne Sabatier</v>
      </c>
      <c r="T3320" t="str">
        <v>Non-binary</v>
      </c>
      <c r="U3320">
        <v>20</v>
      </c>
      <c r="V3320" t="str">
        <v>292 Casper IslandSuite 778</v>
      </c>
      <c r="W3320">
        <v>6624</v>
      </c>
      <c r="X3320" t="str">
        <v>Maxberg</v>
      </c>
      <c r="Y3320" t="str">
        <v>Victoria</v>
      </c>
      <c r="Z3320" t="str">
        <v>Australia</v>
      </c>
      <c r="AA3320">
        <v>3</v>
      </c>
      <c r="AB3320" s="3" t="str">
        <f t="shared" si="103"/>
        <v>10 to 20</v>
      </c>
      <c r="AM3320" s="6">
        <v>22</v>
      </c>
      <c r="AN3320" s="6" t="s">
        <v>1396</v>
      </c>
    </row>
    <row r="3321" spans="1:40" x14ac:dyDescent="0.25">
      <c r="A3321">
        <v>3319</v>
      </c>
      <c r="B3321">
        <v>668</v>
      </c>
      <c r="C3321">
        <v>214</v>
      </c>
      <c r="D3321">
        <v>106</v>
      </c>
      <c r="E3321">
        <v>1</v>
      </c>
      <c r="F3321">
        <v>106</v>
      </c>
      <c r="G3321">
        <v>1</v>
      </c>
      <c r="H3321" t="str">
        <f>VLOOKUP($C3321,'Raw-products'!$A$2:$H$1261,MATCH(H$1,'Raw-products'!$A$1:$H$1,0))</f>
        <v>Shirt</v>
      </c>
      <c r="I3321" t="str">
        <f>VLOOKUP($C3321,'Raw-products'!$A$2:$H$1261,MATCH(I$1,'Raw-products'!$A$1:$H$1,0))</f>
        <v>Chambray</v>
      </c>
      <c r="J3321" t="str">
        <f>VLOOKUP($C3321,'Raw-products'!$A$2:$H$1261,MATCH(J$1,'Raw-products'!$A$1:$H$1,0))</f>
        <v>XL</v>
      </c>
      <c r="K3321" t="str">
        <f>VLOOKUP($C3321,'Raw-products'!$A$2:$H$1261,MATCH(K$1,'Raw-products'!$A$1:$H$1,0))</f>
        <v>red</v>
      </c>
      <c r="L3321">
        <f>VLOOKUP($C3321,'Raw-products'!$A$2:$H$1261,MATCH(L$1,'Raw-products'!$A$1:$H$1,0))</f>
        <v>105</v>
      </c>
      <c r="M3321">
        <f>VLOOKUP($C3321,'Raw-products'!$A$2:$H$1261,MATCH(M$1,'Raw-products'!$A$1:$H$1,0))</f>
        <v>42</v>
      </c>
      <c r="N3321" s="5">
        <f t="shared" si="102"/>
        <v>4410</v>
      </c>
      <c r="O3321" cm="1">
        <f t="array" ref="O3321:R3321">_xlfn.XLOOKUP($B3321,'Raw -orders'!$A:$A,'Raw -orders'!$B:$E)</f>
        <v>22</v>
      </c>
      <c r="P3321">
        <v>40483</v>
      </c>
      <c r="Q3321" s="1">
        <v>44270</v>
      </c>
      <c r="R3321" s="1">
        <v>44285</v>
      </c>
      <c r="S3321" t="str" cm="1">
        <f t="array" ref="S3321:Z3321">_xlfn.XLOOKUP($O3321,'Raw - customers'!$A:$A,'Raw - customers'!$B:$I)</f>
        <v>Blayne Sabatier</v>
      </c>
      <c r="T3321" t="str">
        <v>Non-binary</v>
      </c>
      <c r="U3321">
        <v>20</v>
      </c>
      <c r="V3321" t="str">
        <v>292 Casper IslandSuite 778</v>
      </c>
      <c r="W3321">
        <v>6624</v>
      </c>
      <c r="X3321" t="str">
        <v>Maxberg</v>
      </c>
      <c r="Y3321" t="str">
        <v>Victoria</v>
      </c>
      <c r="Z3321" t="str">
        <v>Australia</v>
      </c>
      <c r="AA3321">
        <v>3</v>
      </c>
      <c r="AB3321" s="3" t="str">
        <f t="shared" si="103"/>
        <v>10 to 20</v>
      </c>
      <c r="AM3321" s="6">
        <v>22</v>
      </c>
      <c r="AN3321" s="6" t="s">
        <v>1396</v>
      </c>
    </row>
    <row r="3322" spans="1:40" x14ac:dyDescent="0.25">
      <c r="A3322">
        <v>3320</v>
      </c>
      <c r="B3322">
        <v>668</v>
      </c>
      <c r="C3322">
        <v>77</v>
      </c>
      <c r="D3322">
        <v>118</v>
      </c>
      <c r="E3322">
        <v>3</v>
      </c>
      <c r="F3322">
        <v>354</v>
      </c>
      <c r="G3322">
        <v>1</v>
      </c>
      <c r="H3322" t="str">
        <f>VLOOKUP($C3322,'Raw-products'!$A$2:$H$1261,MATCH(H$1,'Raw-products'!$A$1:$H$1,0))</f>
        <v>Shirt</v>
      </c>
      <c r="I3322" t="str">
        <f>VLOOKUP($C3322,'Raw-products'!$A$2:$H$1261,MATCH(I$1,'Raw-products'!$A$1:$H$1,0))</f>
        <v>Flannel</v>
      </c>
      <c r="J3322" t="str">
        <f>VLOOKUP($C3322,'Raw-products'!$A$2:$H$1261,MATCH(J$1,'Raw-products'!$A$1:$H$1,0))</f>
        <v>M</v>
      </c>
      <c r="K3322" t="str">
        <f>VLOOKUP($C3322,'Raw-products'!$A$2:$H$1261,MATCH(K$1,'Raw-products'!$A$1:$H$1,0))</f>
        <v>orange</v>
      </c>
      <c r="L3322">
        <f>VLOOKUP($C3322,'Raw-products'!$A$2:$H$1261,MATCH(L$1,'Raw-products'!$A$1:$H$1,0))</f>
        <v>96</v>
      </c>
      <c r="M3322">
        <f>VLOOKUP($C3322,'Raw-products'!$A$2:$H$1261,MATCH(M$1,'Raw-products'!$A$1:$H$1,0))</f>
        <v>68</v>
      </c>
      <c r="N3322" s="5">
        <f t="shared" si="102"/>
        <v>6528</v>
      </c>
      <c r="O3322" cm="1">
        <f t="array" ref="O3322:R3322">_xlfn.XLOOKUP($B3322,'Raw -orders'!$A:$A,'Raw -orders'!$B:$E)</f>
        <v>22</v>
      </c>
      <c r="P3322">
        <v>40483</v>
      </c>
      <c r="Q3322" s="1">
        <v>44270</v>
      </c>
      <c r="R3322" s="1">
        <v>44285</v>
      </c>
      <c r="S3322" t="str" cm="1">
        <f t="array" ref="S3322:Z3322">_xlfn.XLOOKUP($O3322,'Raw - customers'!$A:$A,'Raw - customers'!$B:$I)</f>
        <v>Blayne Sabatier</v>
      </c>
      <c r="T3322" t="str">
        <v>Non-binary</v>
      </c>
      <c r="U3322">
        <v>20</v>
      </c>
      <c r="V3322" t="str">
        <v>292 Casper IslandSuite 778</v>
      </c>
      <c r="W3322">
        <v>6624</v>
      </c>
      <c r="X3322" t="str">
        <v>Maxberg</v>
      </c>
      <c r="Y3322" t="str">
        <v>Victoria</v>
      </c>
      <c r="Z3322" t="str">
        <v>Australia</v>
      </c>
      <c r="AA3322">
        <v>3</v>
      </c>
      <c r="AB3322" s="3" t="str">
        <f t="shared" si="103"/>
        <v>10 to 20</v>
      </c>
      <c r="AM3322" s="6">
        <v>22</v>
      </c>
      <c r="AN3322" s="6" t="s">
        <v>1396</v>
      </c>
    </row>
    <row r="3323" spans="1:40" x14ac:dyDescent="0.25">
      <c r="A3323">
        <v>3321</v>
      </c>
      <c r="B3323">
        <v>669</v>
      </c>
      <c r="C3323">
        <v>672</v>
      </c>
      <c r="D3323">
        <v>113</v>
      </c>
      <c r="E3323">
        <v>2</v>
      </c>
      <c r="F3323">
        <v>226</v>
      </c>
      <c r="G3323">
        <v>1</v>
      </c>
      <c r="H3323" t="str">
        <f>VLOOKUP($C3323,'Raw-products'!$A$2:$H$1261,MATCH(H$1,'Raw-products'!$A$1:$H$1,0))</f>
        <v>Jacket</v>
      </c>
      <c r="I3323" t="str">
        <f>VLOOKUP($C3323,'Raw-products'!$A$2:$H$1261,MATCH(I$1,'Raw-products'!$A$1:$H$1,0))</f>
        <v>Parka</v>
      </c>
      <c r="J3323" t="str">
        <f>VLOOKUP($C3323,'Raw-products'!$A$2:$H$1261,MATCH(J$1,'Raw-products'!$A$1:$H$1,0))</f>
        <v>M</v>
      </c>
      <c r="K3323" t="str">
        <f>VLOOKUP($C3323,'Raw-products'!$A$2:$H$1261,MATCH(K$1,'Raw-products'!$A$1:$H$1,0))</f>
        <v>orange</v>
      </c>
      <c r="L3323">
        <f>VLOOKUP($C3323,'Raw-products'!$A$2:$H$1261,MATCH(L$1,'Raw-products'!$A$1:$H$1,0))</f>
        <v>119</v>
      </c>
      <c r="M3323">
        <f>VLOOKUP($C3323,'Raw-products'!$A$2:$H$1261,MATCH(M$1,'Raw-products'!$A$1:$H$1,0))</f>
        <v>51</v>
      </c>
      <c r="N3323" s="5">
        <f t="shared" si="102"/>
        <v>6069</v>
      </c>
      <c r="O3323" cm="1">
        <f t="array" ref="O3323:R3323">_xlfn.XLOOKUP($B3323,'Raw -orders'!$A:$A,'Raw -orders'!$B:$E)</f>
        <v>247</v>
      </c>
      <c r="P3323">
        <v>17921</v>
      </c>
      <c r="Q3323" s="1">
        <v>44365</v>
      </c>
      <c r="R3323" s="1">
        <v>44379</v>
      </c>
      <c r="S3323" t="str" cm="1">
        <f t="array" ref="S3323:Z3323">_xlfn.XLOOKUP($O3323,'Raw - customers'!$A:$A,'Raw - customers'!$B:$I)</f>
        <v>Atlante Mcgrotty</v>
      </c>
      <c r="T3323" t="str">
        <v>Female</v>
      </c>
      <c r="U3323">
        <v>57</v>
      </c>
      <c r="V3323" t="str">
        <v>2352 Luca JunctionApt. 067</v>
      </c>
      <c r="W3323">
        <v>5680</v>
      </c>
      <c r="X3323" t="str">
        <v>Mayerland</v>
      </c>
      <c r="Y3323" t="str">
        <v>Victoria</v>
      </c>
      <c r="Z3323" t="str">
        <v>Australia</v>
      </c>
      <c r="AA3323">
        <v>6</v>
      </c>
      <c r="AB3323" s="3" t="str">
        <f t="shared" si="103"/>
        <v>10 to 20</v>
      </c>
      <c r="AM3323" s="6">
        <v>247</v>
      </c>
      <c r="AN3323" s="6" t="s">
        <v>1396</v>
      </c>
    </row>
    <row r="3324" spans="1:40" x14ac:dyDescent="0.25">
      <c r="A3324">
        <v>3322</v>
      </c>
      <c r="B3324">
        <v>669</v>
      </c>
      <c r="C3324">
        <v>960</v>
      </c>
      <c r="D3324">
        <v>97</v>
      </c>
      <c r="E3324">
        <v>1</v>
      </c>
      <c r="F3324">
        <v>97</v>
      </c>
      <c r="G3324">
        <v>1</v>
      </c>
      <c r="H3324" t="str">
        <f>VLOOKUP($C3324,'Raw-products'!$A$2:$H$1261,MATCH(H$1,'Raw-products'!$A$1:$H$1,0))</f>
        <v>Trousers</v>
      </c>
      <c r="I3324" t="str">
        <f>VLOOKUP($C3324,'Raw-products'!$A$2:$H$1261,MATCH(I$1,'Raw-products'!$A$1:$H$1,0))</f>
        <v>Slim-Fit</v>
      </c>
      <c r="J3324" t="str">
        <f>VLOOKUP($C3324,'Raw-products'!$A$2:$H$1261,MATCH(J$1,'Raw-products'!$A$1:$H$1,0))</f>
        <v>XS</v>
      </c>
      <c r="K3324" t="str">
        <f>VLOOKUP($C3324,'Raw-products'!$A$2:$H$1261,MATCH(K$1,'Raw-products'!$A$1:$H$1,0))</f>
        <v>green</v>
      </c>
      <c r="L3324">
        <f>VLOOKUP($C3324,'Raw-products'!$A$2:$H$1261,MATCH(L$1,'Raw-products'!$A$1:$H$1,0))</f>
        <v>119</v>
      </c>
      <c r="M3324">
        <f>VLOOKUP($C3324,'Raw-products'!$A$2:$H$1261,MATCH(M$1,'Raw-products'!$A$1:$H$1,0))</f>
        <v>74</v>
      </c>
      <c r="N3324" s="5">
        <f t="shared" si="102"/>
        <v>8806</v>
      </c>
      <c r="O3324" cm="1">
        <f t="array" ref="O3324:R3324">_xlfn.XLOOKUP($B3324,'Raw -orders'!$A:$A,'Raw -orders'!$B:$E)</f>
        <v>247</v>
      </c>
      <c r="P3324">
        <v>17921</v>
      </c>
      <c r="Q3324" s="1">
        <v>44365</v>
      </c>
      <c r="R3324" s="1">
        <v>44379</v>
      </c>
      <c r="S3324" t="str" cm="1">
        <f t="array" ref="S3324:Z3324">_xlfn.XLOOKUP($O3324,'Raw - customers'!$A:$A,'Raw - customers'!$B:$I)</f>
        <v>Atlante Mcgrotty</v>
      </c>
      <c r="T3324" t="str">
        <v>Female</v>
      </c>
      <c r="U3324">
        <v>57</v>
      </c>
      <c r="V3324" t="str">
        <v>2352 Luca JunctionApt. 067</v>
      </c>
      <c r="W3324">
        <v>5680</v>
      </c>
      <c r="X3324" t="str">
        <v>Mayerland</v>
      </c>
      <c r="Y3324" t="str">
        <v>Victoria</v>
      </c>
      <c r="Z3324" t="str">
        <v>Australia</v>
      </c>
      <c r="AA3324">
        <v>6</v>
      </c>
      <c r="AB3324" s="3" t="str">
        <f t="shared" si="103"/>
        <v>10 to 20</v>
      </c>
      <c r="AM3324" s="6">
        <v>247</v>
      </c>
      <c r="AN3324" s="6" t="s">
        <v>1396</v>
      </c>
    </row>
    <row r="3325" spans="1:40" x14ac:dyDescent="0.25">
      <c r="A3325">
        <v>3323</v>
      </c>
      <c r="B3325">
        <v>669</v>
      </c>
      <c r="C3325">
        <v>555</v>
      </c>
      <c r="D3325">
        <v>98</v>
      </c>
      <c r="E3325">
        <v>1</v>
      </c>
      <c r="F3325">
        <v>98</v>
      </c>
      <c r="G3325">
        <v>1</v>
      </c>
      <c r="H3325" t="str">
        <f>VLOOKUP($C3325,'Raw-products'!$A$2:$H$1261,MATCH(H$1,'Raw-products'!$A$1:$H$1,0))</f>
        <v>Jacket</v>
      </c>
      <c r="I3325" t="str">
        <f>VLOOKUP($C3325,'Raw-products'!$A$2:$H$1261,MATCH(I$1,'Raw-products'!$A$1:$H$1,0))</f>
        <v>Leather</v>
      </c>
      <c r="J3325" t="str">
        <f>VLOOKUP($C3325,'Raw-products'!$A$2:$H$1261,MATCH(J$1,'Raw-products'!$A$1:$H$1,0))</f>
        <v>XS</v>
      </c>
      <c r="K3325" t="str">
        <f>VLOOKUP($C3325,'Raw-products'!$A$2:$H$1261,MATCH(K$1,'Raw-products'!$A$1:$H$1,0))</f>
        <v>violet</v>
      </c>
      <c r="L3325">
        <f>VLOOKUP($C3325,'Raw-products'!$A$2:$H$1261,MATCH(L$1,'Raw-products'!$A$1:$H$1,0))</f>
        <v>113</v>
      </c>
      <c r="M3325">
        <f>VLOOKUP($C3325,'Raw-products'!$A$2:$H$1261,MATCH(M$1,'Raw-products'!$A$1:$H$1,0))</f>
        <v>70</v>
      </c>
      <c r="N3325" s="5">
        <f t="shared" si="102"/>
        <v>7910</v>
      </c>
      <c r="O3325" cm="1">
        <f t="array" ref="O3325:R3325">_xlfn.XLOOKUP($B3325,'Raw -orders'!$A:$A,'Raw -orders'!$B:$E)</f>
        <v>247</v>
      </c>
      <c r="P3325">
        <v>17921</v>
      </c>
      <c r="Q3325" s="1">
        <v>44365</v>
      </c>
      <c r="R3325" s="1">
        <v>44379</v>
      </c>
      <c r="S3325" t="str" cm="1">
        <f t="array" ref="S3325:Z3325">_xlfn.XLOOKUP($O3325,'Raw - customers'!$A:$A,'Raw - customers'!$B:$I)</f>
        <v>Atlante Mcgrotty</v>
      </c>
      <c r="T3325" t="str">
        <v>Female</v>
      </c>
      <c r="U3325">
        <v>57</v>
      </c>
      <c r="V3325" t="str">
        <v>2352 Luca JunctionApt. 067</v>
      </c>
      <c r="W3325">
        <v>5680</v>
      </c>
      <c r="X3325" t="str">
        <v>Mayerland</v>
      </c>
      <c r="Y3325" t="str">
        <v>Victoria</v>
      </c>
      <c r="Z3325" t="str">
        <v>Australia</v>
      </c>
      <c r="AA3325">
        <v>6</v>
      </c>
      <c r="AB3325" s="3" t="str">
        <f t="shared" si="103"/>
        <v>10 to 20</v>
      </c>
      <c r="AM3325" s="6">
        <v>247</v>
      </c>
      <c r="AN3325" s="6" t="s">
        <v>1396</v>
      </c>
    </row>
    <row r="3326" spans="1:40" x14ac:dyDescent="0.25">
      <c r="A3326">
        <v>3324</v>
      </c>
      <c r="B3326">
        <v>670</v>
      </c>
      <c r="C3326">
        <v>525</v>
      </c>
      <c r="D3326">
        <v>98</v>
      </c>
      <c r="E3326">
        <v>2</v>
      </c>
      <c r="F3326">
        <v>196</v>
      </c>
      <c r="G3326">
        <v>1</v>
      </c>
      <c r="H3326" t="str">
        <f>VLOOKUP($C3326,'Raw-products'!$A$2:$H$1261,MATCH(H$1,'Raw-products'!$A$1:$H$1,0))</f>
        <v>Jacket</v>
      </c>
      <c r="I3326" t="str">
        <f>VLOOKUP($C3326,'Raw-products'!$A$2:$H$1261,MATCH(I$1,'Raw-products'!$A$1:$H$1,0))</f>
        <v>Leather</v>
      </c>
      <c r="J3326" t="str">
        <f>VLOOKUP($C3326,'Raw-products'!$A$2:$H$1261,MATCH(J$1,'Raw-products'!$A$1:$H$1,0))</f>
        <v>XS</v>
      </c>
      <c r="K3326" t="str">
        <f>VLOOKUP($C3326,'Raw-products'!$A$2:$H$1261,MATCH(K$1,'Raw-products'!$A$1:$H$1,0))</f>
        <v>red</v>
      </c>
      <c r="L3326">
        <f>VLOOKUP($C3326,'Raw-products'!$A$2:$H$1261,MATCH(L$1,'Raw-products'!$A$1:$H$1,0))</f>
        <v>113</v>
      </c>
      <c r="M3326">
        <f>VLOOKUP($C3326,'Raw-products'!$A$2:$H$1261,MATCH(M$1,'Raw-products'!$A$1:$H$1,0))</f>
        <v>67</v>
      </c>
      <c r="N3326" s="5">
        <f t="shared" si="102"/>
        <v>7571</v>
      </c>
      <c r="O3326" cm="1">
        <f t="array" ref="O3326:R3326">_xlfn.XLOOKUP($B3326,'Raw -orders'!$A:$A,'Raw -orders'!$B:$E)</f>
        <v>1</v>
      </c>
      <c r="P3326">
        <v>10246</v>
      </c>
      <c r="Q3326" s="1">
        <v>44261</v>
      </c>
      <c r="R3326" s="1">
        <v>44287</v>
      </c>
      <c r="S3326" t="str" cm="1">
        <f t="array" ref="S3326:Z3326">_xlfn.XLOOKUP($O3326,'Raw - customers'!$A:$A,'Raw - customers'!$B:$I)</f>
        <v>Leanna Busson</v>
      </c>
      <c r="T3326" t="str">
        <v>Female</v>
      </c>
      <c r="U3326">
        <v>30</v>
      </c>
      <c r="V3326" t="str">
        <v>8606 Victoria TerraceSuite 560</v>
      </c>
      <c r="W3326">
        <v>5464</v>
      </c>
      <c r="X3326" t="str">
        <v>Johnstonhaven</v>
      </c>
      <c r="Y3326" t="str">
        <v>Northern Territory</v>
      </c>
      <c r="Z3326" t="str">
        <v>Australia</v>
      </c>
      <c r="AA3326">
        <v>3</v>
      </c>
      <c r="AB3326" s="3" t="str">
        <f t="shared" si="103"/>
        <v>20 to 30</v>
      </c>
      <c r="AM3326" s="6">
        <v>1</v>
      </c>
      <c r="AN3326" s="6" t="s">
        <v>1339</v>
      </c>
    </row>
    <row r="3327" spans="1:40" x14ac:dyDescent="0.25">
      <c r="A3327">
        <v>3325</v>
      </c>
      <c r="B3327">
        <v>670</v>
      </c>
      <c r="C3327">
        <v>792</v>
      </c>
      <c r="D3327">
        <v>91</v>
      </c>
      <c r="E3327">
        <v>2</v>
      </c>
      <c r="F3327">
        <v>182</v>
      </c>
      <c r="G3327">
        <v>1</v>
      </c>
      <c r="H3327" t="str">
        <f>VLOOKUP($C3327,'Raw-products'!$A$2:$H$1261,MATCH(H$1,'Raw-products'!$A$1:$H$1,0))</f>
        <v>Jacket</v>
      </c>
      <c r="I3327" t="str">
        <f>VLOOKUP($C3327,'Raw-products'!$A$2:$H$1261,MATCH(I$1,'Raw-products'!$A$1:$H$1,0))</f>
        <v>Pullover</v>
      </c>
      <c r="J3327" t="str">
        <f>VLOOKUP($C3327,'Raw-products'!$A$2:$H$1261,MATCH(J$1,'Raw-products'!$A$1:$H$1,0))</f>
        <v>M</v>
      </c>
      <c r="K3327" t="str">
        <f>VLOOKUP($C3327,'Raw-products'!$A$2:$H$1261,MATCH(K$1,'Raw-products'!$A$1:$H$1,0))</f>
        <v>blue</v>
      </c>
      <c r="L3327">
        <f>VLOOKUP($C3327,'Raw-products'!$A$2:$H$1261,MATCH(L$1,'Raw-products'!$A$1:$H$1,0))</f>
        <v>114</v>
      </c>
      <c r="M3327">
        <f>VLOOKUP($C3327,'Raw-products'!$A$2:$H$1261,MATCH(M$1,'Raw-products'!$A$1:$H$1,0))</f>
        <v>44</v>
      </c>
      <c r="N3327" s="5">
        <f t="shared" si="102"/>
        <v>5016</v>
      </c>
      <c r="O3327" cm="1">
        <f t="array" ref="O3327:R3327">_xlfn.XLOOKUP($B3327,'Raw -orders'!$A:$A,'Raw -orders'!$B:$E)</f>
        <v>1</v>
      </c>
      <c r="P3327">
        <v>10246</v>
      </c>
      <c r="Q3327" s="1">
        <v>44261</v>
      </c>
      <c r="R3327" s="1">
        <v>44287</v>
      </c>
      <c r="S3327" t="str" cm="1">
        <f t="array" ref="S3327:Z3327">_xlfn.XLOOKUP($O3327,'Raw - customers'!$A:$A,'Raw - customers'!$B:$I)</f>
        <v>Leanna Busson</v>
      </c>
      <c r="T3327" t="str">
        <v>Female</v>
      </c>
      <c r="U3327">
        <v>30</v>
      </c>
      <c r="V3327" t="str">
        <v>8606 Victoria TerraceSuite 560</v>
      </c>
      <c r="W3327">
        <v>5464</v>
      </c>
      <c r="X3327" t="str">
        <v>Johnstonhaven</v>
      </c>
      <c r="Y3327" t="str">
        <v>Northern Territory</v>
      </c>
      <c r="Z3327" t="str">
        <v>Australia</v>
      </c>
      <c r="AA3327">
        <v>3</v>
      </c>
      <c r="AB3327" s="3" t="str">
        <f t="shared" si="103"/>
        <v>20 to 30</v>
      </c>
      <c r="AM3327" s="6">
        <v>1</v>
      </c>
      <c r="AN3327" s="6" t="s">
        <v>1339</v>
      </c>
    </row>
    <row r="3328" spans="1:40" x14ac:dyDescent="0.25">
      <c r="A3328">
        <v>3326</v>
      </c>
      <c r="B3328">
        <v>670</v>
      </c>
      <c r="C3328">
        <v>179</v>
      </c>
      <c r="D3328">
        <v>98</v>
      </c>
      <c r="E3328">
        <v>1</v>
      </c>
      <c r="F3328">
        <v>98</v>
      </c>
      <c r="G3328">
        <v>1</v>
      </c>
      <c r="H3328" t="str">
        <f>VLOOKUP($C3328,'Raw-products'!$A$2:$H$1261,MATCH(H$1,'Raw-products'!$A$1:$H$1,0))</f>
        <v>Shirt</v>
      </c>
      <c r="I3328" t="str">
        <f>VLOOKUP($C3328,'Raw-products'!$A$2:$H$1261,MATCH(I$1,'Raw-products'!$A$1:$H$1,0))</f>
        <v>Camp Collared</v>
      </c>
      <c r="J3328" t="str">
        <f>VLOOKUP($C3328,'Raw-products'!$A$2:$H$1261,MATCH(J$1,'Raw-products'!$A$1:$H$1,0))</f>
        <v>XL</v>
      </c>
      <c r="K3328" t="str">
        <f>VLOOKUP($C3328,'Raw-products'!$A$2:$H$1261,MATCH(K$1,'Raw-products'!$A$1:$H$1,0))</f>
        <v>red</v>
      </c>
      <c r="L3328">
        <f>VLOOKUP($C3328,'Raw-products'!$A$2:$H$1261,MATCH(L$1,'Raw-products'!$A$1:$H$1,0))</f>
        <v>112</v>
      </c>
      <c r="M3328">
        <f>VLOOKUP($C3328,'Raw-products'!$A$2:$H$1261,MATCH(M$1,'Raw-products'!$A$1:$H$1,0))</f>
        <v>79</v>
      </c>
      <c r="N3328" s="5">
        <f t="shared" si="102"/>
        <v>8848</v>
      </c>
      <c r="O3328" cm="1">
        <f t="array" ref="O3328:R3328">_xlfn.XLOOKUP($B3328,'Raw -orders'!$A:$A,'Raw -orders'!$B:$E)</f>
        <v>1</v>
      </c>
      <c r="P3328">
        <v>10246</v>
      </c>
      <c r="Q3328" s="1">
        <v>44261</v>
      </c>
      <c r="R3328" s="1">
        <v>44287</v>
      </c>
      <c r="S3328" t="str" cm="1">
        <f t="array" ref="S3328:Z3328">_xlfn.XLOOKUP($O3328,'Raw - customers'!$A:$A,'Raw - customers'!$B:$I)</f>
        <v>Leanna Busson</v>
      </c>
      <c r="T3328" t="str">
        <v>Female</v>
      </c>
      <c r="U3328">
        <v>30</v>
      </c>
      <c r="V3328" t="str">
        <v>8606 Victoria TerraceSuite 560</v>
      </c>
      <c r="W3328">
        <v>5464</v>
      </c>
      <c r="X3328" t="str">
        <v>Johnstonhaven</v>
      </c>
      <c r="Y3328" t="str">
        <v>Northern Territory</v>
      </c>
      <c r="Z3328" t="str">
        <v>Australia</v>
      </c>
      <c r="AA3328">
        <v>3</v>
      </c>
      <c r="AB3328" s="3" t="str">
        <f t="shared" si="103"/>
        <v>20 to 30</v>
      </c>
      <c r="AM3328" s="6">
        <v>1</v>
      </c>
      <c r="AN3328" s="6" t="s">
        <v>1339</v>
      </c>
    </row>
    <row r="3329" spans="1:40" x14ac:dyDescent="0.25">
      <c r="A3329">
        <v>3327</v>
      </c>
      <c r="B3329">
        <v>670</v>
      </c>
      <c r="C3329">
        <v>789</v>
      </c>
      <c r="D3329">
        <v>91</v>
      </c>
      <c r="E3329">
        <v>3</v>
      </c>
      <c r="F3329">
        <v>273</v>
      </c>
      <c r="G3329">
        <v>1</v>
      </c>
      <c r="H3329" t="str">
        <f>VLOOKUP($C3329,'Raw-products'!$A$2:$H$1261,MATCH(H$1,'Raw-products'!$A$1:$H$1,0))</f>
        <v>Jacket</v>
      </c>
      <c r="I3329" t="str">
        <f>VLOOKUP($C3329,'Raw-products'!$A$2:$H$1261,MATCH(I$1,'Raw-products'!$A$1:$H$1,0))</f>
        <v>Pullover</v>
      </c>
      <c r="J3329" t="str">
        <f>VLOOKUP($C3329,'Raw-products'!$A$2:$H$1261,MATCH(J$1,'Raw-products'!$A$1:$H$1,0))</f>
        <v>XL</v>
      </c>
      <c r="K3329" t="str">
        <f>VLOOKUP($C3329,'Raw-products'!$A$2:$H$1261,MATCH(K$1,'Raw-products'!$A$1:$H$1,0))</f>
        <v>green</v>
      </c>
      <c r="L3329">
        <f>VLOOKUP($C3329,'Raw-products'!$A$2:$H$1261,MATCH(L$1,'Raw-products'!$A$1:$H$1,0))</f>
        <v>114</v>
      </c>
      <c r="M3329">
        <f>VLOOKUP($C3329,'Raw-products'!$A$2:$H$1261,MATCH(M$1,'Raw-products'!$A$1:$H$1,0))</f>
        <v>65</v>
      </c>
      <c r="N3329" s="5">
        <f t="shared" si="102"/>
        <v>7410</v>
      </c>
      <c r="O3329" cm="1">
        <f t="array" ref="O3329:R3329">_xlfn.XLOOKUP($B3329,'Raw -orders'!$A:$A,'Raw -orders'!$B:$E)</f>
        <v>1</v>
      </c>
      <c r="P3329">
        <v>10246</v>
      </c>
      <c r="Q3329" s="1">
        <v>44261</v>
      </c>
      <c r="R3329" s="1">
        <v>44287</v>
      </c>
      <c r="S3329" t="str" cm="1">
        <f t="array" ref="S3329:Z3329">_xlfn.XLOOKUP($O3329,'Raw - customers'!$A:$A,'Raw - customers'!$B:$I)</f>
        <v>Leanna Busson</v>
      </c>
      <c r="T3329" t="str">
        <v>Female</v>
      </c>
      <c r="U3329">
        <v>30</v>
      </c>
      <c r="V3329" t="str">
        <v>8606 Victoria TerraceSuite 560</v>
      </c>
      <c r="W3329">
        <v>5464</v>
      </c>
      <c r="X3329" t="str">
        <v>Johnstonhaven</v>
      </c>
      <c r="Y3329" t="str">
        <v>Northern Territory</v>
      </c>
      <c r="Z3329" t="str">
        <v>Australia</v>
      </c>
      <c r="AA3329">
        <v>3</v>
      </c>
      <c r="AB3329" s="3" t="str">
        <f t="shared" si="103"/>
        <v>20 to 30</v>
      </c>
      <c r="AM3329" s="6">
        <v>1</v>
      </c>
      <c r="AN3329" s="6" t="s">
        <v>1339</v>
      </c>
    </row>
    <row r="3330" spans="1:40" x14ac:dyDescent="0.25">
      <c r="A3330">
        <v>3328</v>
      </c>
      <c r="B3330">
        <v>671</v>
      </c>
      <c r="C3330">
        <v>1154</v>
      </c>
      <c r="D3330">
        <v>102</v>
      </c>
      <c r="E3330">
        <v>3</v>
      </c>
      <c r="F3330">
        <v>306</v>
      </c>
      <c r="G3330">
        <v>1</v>
      </c>
      <c r="H3330" t="str">
        <f>VLOOKUP($C3330,'Raw-products'!$A$2:$H$1261,MATCH(H$1,'Raw-products'!$A$1:$H$1,0))</f>
        <v>Trousers</v>
      </c>
      <c r="I3330" t="str">
        <f>VLOOKUP($C3330,'Raw-products'!$A$2:$H$1261,MATCH(I$1,'Raw-products'!$A$1:$H$1,0))</f>
        <v>Cargo Pants</v>
      </c>
      <c r="J3330" t="str">
        <f>VLOOKUP($C3330,'Raw-products'!$A$2:$H$1261,MATCH(J$1,'Raw-products'!$A$1:$H$1,0))</f>
        <v>XL</v>
      </c>
      <c r="K3330" t="str">
        <f>VLOOKUP($C3330,'Raw-products'!$A$2:$H$1261,MATCH(K$1,'Raw-products'!$A$1:$H$1,0))</f>
        <v>violet</v>
      </c>
      <c r="L3330">
        <f>VLOOKUP($C3330,'Raw-products'!$A$2:$H$1261,MATCH(L$1,'Raw-products'!$A$1:$H$1,0))</f>
        <v>106</v>
      </c>
      <c r="M3330">
        <f>VLOOKUP($C3330,'Raw-products'!$A$2:$H$1261,MATCH(M$1,'Raw-products'!$A$1:$H$1,0))</f>
        <v>77</v>
      </c>
      <c r="N3330" s="5">
        <f t="shared" si="102"/>
        <v>8162</v>
      </c>
      <c r="O3330" cm="1">
        <f t="array" ref="O3330:R3330">_xlfn.XLOOKUP($B3330,'Raw -orders'!$A:$A,'Raw -orders'!$B:$E)</f>
        <v>156</v>
      </c>
      <c r="P3330">
        <v>28194</v>
      </c>
      <c r="Q3330" s="1">
        <v>44369</v>
      </c>
      <c r="R3330" s="1">
        <v>44385</v>
      </c>
      <c r="S3330" t="str" cm="1">
        <f t="array" ref="S3330:Z3330">_xlfn.XLOOKUP($O3330,'Raw - customers'!$A:$A,'Raw - customers'!$B:$I)</f>
        <v>Cosmo Leys</v>
      </c>
      <c r="T3330" t="str">
        <v>Female</v>
      </c>
      <c r="U3330">
        <v>24</v>
      </c>
      <c r="V3330" t="str">
        <v>012 Eli RidgeSuite 727</v>
      </c>
      <c r="W3330">
        <v>7891</v>
      </c>
      <c r="X3330" t="str">
        <v>Kaiberg</v>
      </c>
      <c r="Y3330" t="str">
        <v>Western Australia</v>
      </c>
      <c r="Z3330" t="str">
        <v>Australia</v>
      </c>
      <c r="AA3330">
        <v>6</v>
      </c>
      <c r="AB3330" s="3" t="str">
        <f t="shared" si="103"/>
        <v>10 to 20</v>
      </c>
      <c r="AM3330" s="6">
        <v>156</v>
      </c>
      <c r="AN3330" s="6" t="s">
        <v>1377</v>
      </c>
    </row>
    <row r="3331" spans="1:40" x14ac:dyDescent="0.25">
      <c r="A3331">
        <v>3329</v>
      </c>
      <c r="B3331">
        <v>671</v>
      </c>
      <c r="C3331">
        <v>732</v>
      </c>
      <c r="D3331">
        <v>119</v>
      </c>
      <c r="E3331">
        <v>1</v>
      </c>
      <c r="F3331">
        <v>119</v>
      </c>
      <c r="G3331">
        <v>1</v>
      </c>
      <c r="H3331" t="str">
        <f>VLOOKUP($C3331,'Raw-products'!$A$2:$H$1261,MATCH(H$1,'Raw-products'!$A$1:$H$1,0))</f>
        <v>Jacket</v>
      </c>
      <c r="I3331" t="str">
        <f>VLOOKUP($C3331,'Raw-products'!$A$2:$H$1261,MATCH(I$1,'Raw-products'!$A$1:$H$1,0))</f>
        <v>Trench Coat</v>
      </c>
      <c r="J3331" t="str">
        <f>VLOOKUP($C3331,'Raw-products'!$A$2:$H$1261,MATCH(J$1,'Raw-products'!$A$1:$H$1,0))</f>
        <v>M</v>
      </c>
      <c r="K3331" t="str">
        <f>VLOOKUP($C3331,'Raw-products'!$A$2:$H$1261,MATCH(K$1,'Raw-products'!$A$1:$H$1,0))</f>
        <v>violet</v>
      </c>
      <c r="L3331">
        <f>VLOOKUP($C3331,'Raw-products'!$A$2:$H$1261,MATCH(L$1,'Raw-products'!$A$1:$H$1,0))</f>
        <v>112</v>
      </c>
      <c r="M3331">
        <f>VLOOKUP($C3331,'Raw-products'!$A$2:$H$1261,MATCH(M$1,'Raw-products'!$A$1:$H$1,0))</f>
        <v>61</v>
      </c>
      <c r="N3331" s="5">
        <f t="shared" ref="N3331:N3394" si="104">$L3331*$M3331</f>
        <v>6832</v>
      </c>
      <c r="O3331" cm="1">
        <f t="array" ref="O3331:R3331">_xlfn.XLOOKUP($B3331,'Raw -orders'!$A:$A,'Raw -orders'!$B:$E)</f>
        <v>156</v>
      </c>
      <c r="P3331">
        <v>28194</v>
      </c>
      <c r="Q3331" s="1">
        <v>44369</v>
      </c>
      <c r="R3331" s="1">
        <v>44385</v>
      </c>
      <c r="S3331" t="str" cm="1">
        <f t="array" ref="S3331:Z3331">_xlfn.XLOOKUP($O3331,'Raw - customers'!$A:$A,'Raw - customers'!$B:$I)</f>
        <v>Cosmo Leys</v>
      </c>
      <c r="T3331" t="str">
        <v>Female</v>
      </c>
      <c r="U3331">
        <v>24</v>
      </c>
      <c r="V3331" t="str">
        <v>012 Eli RidgeSuite 727</v>
      </c>
      <c r="W3331">
        <v>7891</v>
      </c>
      <c r="X3331" t="str">
        <v>Kaiberg</v>
      </c>
      <c r="Y3331" t="str">
        <v>Western Australia</v>
      </c>
      <c r="Z3331" t="str">
        <v>Australia</v>
      </c>
      <c r="AA3331">
        <v>6</v>
      </c>
      <c r="AB3331" s="3" t="str">
        <f t="shared" ref="AB3331:AB3394" si="105">IF(AND(DATEDIF($Q3331,$R3331,"D")&gt;0,DATEDIF($Q3331,$R3331,"D")&lt;=10),"0 to 10",IF(AND(DATEDIF($Q3331,$R3331,"D")&gt;10,DATEDIF($Q3331,$R3331,"D")&lt;=20),"10 to 20",IF(AND(DATEDIF($Q3331,$R3331,"D")&gt;20,DATEDIF($Q3331,$R3331,"D")&lt;=30),"20 to 30")))</f>
        <v>10 to 20</v>
      </c>
      <c r="AM3331" s="6">
        <v>156</v>
      </c>
      <c r="AN3331" s="6" t="s">
        <v>1377</v>
      </c>
    </row>
    <row r="3332" spans="1:40" x14ac:dyDescent="0.25">
      <c r="A3332">
        <v>3330</v>
      </c>
      <c r="B3332">
        <v>671</v>
      </c>
      <c r="C3332">
        <v>1054</v>
      </c>
      <c r="D3332">
        <v>93</v>
      </c>
      <c r="E3332">
        <v>1</v>
      </c>
      <c r="F3332">
        <v>93</v>
      </c>
      <c r="G3332">
        <v>1</v>
      </c>
      <c r="H3332" t="str">
        <f>VLOOKUP($C3332,'Raw-products'!$A$2:$H$1261,MATCH(H$1,'Raw-products'!$A$1:$H$1,0))</f>
        <v>Trousers</v>
      </c>
      <c r="I3332" t="str">
        <f>VLOOKUP($C3332,'Raw-products'!$A$2:$H$1261,MATCH(I$1,'Raw-products'!$A$1:$H$1,0))</f>
        <v>Joggers</v>
      </c>
      <c r="J3332" t="str">
        <f>VLOOKUP($C3332,'Raw-products'!$A$2:$H$1261,MATCH(J$1,'Raw-products'!$A$1:$H$1,0))</f>
        <v>XL</v>
      </c>
      <c r="K3332" t="str">
        <f>VLOOKUP($C3332,'Raw-products'!$A$2:$H$1261,MATCH(K$1,'Raw-products'!$A$1:$H$1,0))</f>
        <v>red</v>
      </c>
      <c r="L3332">
        <f>VLOOKUP($C3332,'Raw-products'!$A$2:$H$1261,MATCH(L$1,'Raw-products'!$A$1:$H$1,0))</f>
        <v>94</v>
      </c>
      <c r="M3332">
        <f>VLOOKUP($C3332,'Raw-products'!$A$2:$H$1261,MATCH(M$1,'Raw-products'!$A$1:$H$1,0))</f>
        <v>58</v>
      </c>
      <c r="N3332" s="5">
        <f t="shared" si="104"/>
        <v>5452</v>
      </c>
      <c r="O3332" cm="1">
        <f t="array" ref="O3332:R3332">_xlfn.XLOOKUP($B3332,'Raw -orders'!$A:$A,'Raw -orders'!$B:$E)</f>
        <v>156</v>
      </c>
      <c r="P3332">
        <v>28194</v>
      </c>
      <c r="Q3332" s="1">
        <v>44369</v>
      </c>
      <c r="R3332" s="1">
        <v>44385</v>
      </c>
      <c r="S3332" t="str" cm="1">
        <f t="array" ref="S3332:Z3332">_xlfn.XLOOKUP($O3332,'Raw - customers'!$A:$A,'Raw - customers'!$B:$I)</f>
        <v>Cosmo Leys</v>
      </c>
      <c r="T3332" t="str">
        <v>Female</v>
      </c>
      <c r="U3332">
        <v>24</v>
      </c>
      <c r="V3332" t="str">
        <v>012 Eli RidgeSuite 727</v>
      </c>
      <c r="W3332">
        <v>7891</v>
      </c>
      <c r="X3332" t="str">
        <v>Kaiberg</v>
      </c>
      <c r="Y3332" t="str">
        <v>Western Australia</v>
      </c>
      <c r="Z3332" t="str">
        <v>Australia</v>
      </c>
      <c r="AA3332">
        <v>6</v>
      </c>
      <c r="AB3332" s="3" t="str">
        <f t="shared" si="105"/>
        <v>10 to 20</v>
      </c>
      <c r="AM3332" s="6">
        <v>156</v>
      </c>
      <c r="AN3332" s="6" t="s">
        <v>1377</v>
      </c>
    </row>
    <row r="3333" spans="1:40" x14ac:dyDescent="0.25">
      <c r="A3333">
        <v>3331</v>
      </c>
      <c r="B3333">
        <v>671</v>
      </c>
      <c r="C3333">
        <v>608</v>
      </c>
      <c r="D3333">
        <v>112</v>
      </c>
      <c r="E3333">
        <v>3</v>
      </c>
      <c r="F3333">
        <v>336</v>
      </c>
      <c r="G3333">
        <v>1</v>
      </c>
      <c r="H3333" t="str">
        <f>VLOOKUP($C3333,'Raw-products'!$A$2:$H$1261,MATCH(H$1,'Raw-products'!$A$1:$H$1,0))</f>
        <v>Jacket</v>
      </c>
      <c r="I3333" t="str">
        <f>VLOOKUP($C3333,'Raw-products'!$A$2:$H$1261,MATCH(I$1,'Raw-products'!$A$1:$H$1,0))</f>
        <v>Cardigan</v>
      </c>
      <c r="J3333" t="str">
        <f>VLOOKUP($C3333,'Raw-products'!$A$2:$H$1261,MATCH(J$1,'Raw-products'!$A$1:$H$1,0))</f>
        <v>L</v>
      </c>
      <c r="K3333" t="str">
        <f>VLOOKUP($C3333,'Raw-products'!$A$2:$H$1261,MATCH(K$1,'Raw-products'!$A$1:$H$1,0))</f>
        <v>yellow</v>
      </c>
      <c r="L3333">
        <f>VLOOKUP($C3333,'Raw-products'!$A$2:$H$1261,MATCH(L$1,'Raw-products'!$A$1:$H$1,0))</f>
        <v>118</v>
      </c>
      <c r="M3333">
        <f>VLOOKUP($C3333,'Raw-products'!$A$2:$H$1261,MATCH(M$1,'Raw-products'!$A$1:$H$1,0))</f>
        <v>50</v>
      </c>
      <c r="N3333" s="5">
        <f t="shared" si="104"/>
        <v>5900</v>
      </c>
      <c r="O3333" cm="1">
        <f t="array" ref="O3333:R3333">_xlfn.XLOOKUP($B3333,'Raw -orders'!$A:$A,'Raw -orders'!$B:$E)</f>
        <v>156</v>
      </c>
      <c r="P3333">
        <v>28194</v>
      </c>
      <c r="Q3333" s="1">
        <v>44369</v>
      </c>
      <c r="R3333" s="1">
        <v>44385</v>
      </c>
      <c r="S3333" t="str" cm="1">
        <f t="array" ref="S3333:Z3333">_xlfn.XLOOKUP($O3333,'Raw - customers'!$A:$A,'Raw - customers'!$B:$I)</f>
        <v>Cosmo Leys</v>
      </c>
      <c r="T3333" t="str">
        <v>Female</v>
      </c>
      <c r="U3333">
        <v>24</v>
      </c>
      <c r="V3333" t="str">
        <v>012 Eli RidgeSuite 727</v>
      </c>
      <c r="W3333">
        <v>7891</v>
      </c>
      <c r="X3333" t="str">
        <v>Kaiberg</v>
      </c>
      <c r="Y3333" t="str">
        <v>Western Australia</v>
      </c>
      <c r="Z3333" t="str">
        <v>Australia</v>
      </c>
      <c r="AA3333">
        <v>6</v>
      </c>
      <c r="AB3333" s="3" t="str">
        <f t="shared" si="105"/>
        <v>10 to 20</v>
      </c>
      <c r="AM3333" s="6">
        <v>156</v>
      </c>
      <c r="AN3333" s="6" t="s">
        <v>1377</v>
      </c>
    </row>
    <row r="3334" spans="1:40" x14ac:dyDescent="0.25">
      <c r="A3334">
        <v>3332</v>
      </c>
      <c r="B3334">
        <v>671</v>
      </c>
      <c r="C3334">
        <v>343</v>
      </c>
      <c r="D3334">
        <v>109</v>
      </c>
      <c r="E3334">
        <v>3</v>
      </c>
      <c r="F3334">
        <v>327</v>
      </c>
      <c r="G3334">
        <v>1</v>
      </c>
      <c r="H3334" t="str">
        <f>VLOOKUP($C3334,'Raw-products'!$A$2:$H$1261,MATCH(H$1,'Raw-products'!$A$1:$H$1,0))</f>
        <v>Shirt</v>
      </c>
      <c r="I3334" t="str">
        <f>VLOOKUP($C3334,'Raw-products'!$A$2:$H$1261,MATCH(I$1,'Raw-products'!$A$1:$H$1,0))</f>
        <v>Mandarin Collar</v>
      </c>
      <c r="J3334" t="str">
        <f>VLOOKUP($C3334,'Raw-products'!$A$2:$H$1261,MATCH(J$1,'Raw-products'!$A$1:$H$1,0))</f>
        <v>L</v>
      </c>
      <c r="K3334" t="str">
        <f>VLOOKUP($C3334,'Raw-products'!$A$2:$H$1261,MATCH(K$1,'Raw-products'!$A$1:$H$1,0))</f>
        <v>indigo</v>
      </c>
      <c r="L3334">
        <f>VLOOKUP($C3334,'Raw-products'!$A$2:$H$1261,MATCH(L$1,'Raw-products'!$A$1:$H$1,0))</f>
        <v>108</v>
      </c>
      <c r="M3334">
        <f>VLOOKUP($C3334,'Raw-products'!$A$2:$H$1261,MATCH(M$1,'Raw-products'!$A$1:$H$1,0))</f>
        <v>53</v>
      </c>
      <c r="N3334" s="5">
        <f t="shared" si="104"/>
        <v>5724</v>
      </c>
      <c r="O3334" cm="1">
        <f t="array" ref="O3334:R3334">_xlfn.XLOOKUP($B3334,'Raw -orders'!$A:$A,'Raw -orders'!$B:$E)</f>
        <v>156</v>
      </c>
      <c r="P3334">
        <v>28194</v>
      </c>
      <c r="Q3334" s="1">
        <v>44369</v>
      </c>
      <c r="R3334" s="1">
        <v>44385</v>
      </c>
      <c r="S3334" t="str" cm="1">
        <f t="array" ref="S3334:Z3334">_xlfn.XLOOKUP($O3334,'Raw - customers'!$A:$A,'Raw - customers'!$B:$I)</f>
        <v>Cosmo Leys</v>
      </c>
      <c r="T3334" t="str">
        <v>Female</v>
      </c>
      <c r="U3334">
        <v>24</v>
      </c>
      <c r="V3334" t="str">
        <v>012 Eli RidgeSuite 727</v>
      </c>
      <c r="W3334">
        <v>7891</v>
      </c>
      <c r="X3334" t="str">
        <v>Kaiberg</v>
      </c>
      <c r="Y3334" t="str">
        <v>Western Australia</v>
      </c>
      <c r="Z3334" t="str">
        <v>Australia</v>
      </c>
      <c r="AA3334">
        <v>6</v>
      </c>
      <c r="AB3334" s="3" t="str">
        <f t="shared" si="105"/>
        <v>10 to 20</v>
      </c>
      <c r="AM3334" s="6">
        <v>156</v>
      </c>
      <c r="AN3334" s="6" t="s">
        <v>1377</v>
      </c>
    </row>
    <row r="3335" spans="1:40" x14ac:dyDescent="0.25">
      <c r="A3335">
        <v>3333</v>
      </c>
      <c r="B3335">
        <v>671</v>
      </c>
      <c r="C3335">
        <v>335</v>
      </c>
      <c r="D3335">
        <v>109</v>
      </c>
      <c r="E3335">
        <v>1</v>
      </c>
      <c r="F3335">
        <v>109</v>
      </c>
      <c r="G3335">
        <v>1</v>
      </c>
      <c r="H3335" t="str">
        <f>VLOOKUP($C3335,'Raw-products'!$A$2:$H$1261,MATCH(H$1,'Raw-products'!$A$1:$H$1,0))</f>
        <v>Shirt</v>
      </c>
      <c r="I3335" t="str">
        <f>VLOOKUP($C3335,'Raw-products'!$A$2:$H$1261,MATCH(I$1,'Raw-products'!$A$1:$H$1,0))</f>
        <v>Mandarin Collar</v>
      </c>
      <c r="J3335" t="str">
        <f>VLOOKUP($C3335,'Raw-products'!$A$2:$H$1261,MATCH(J$1,'Raw-products'!$A$1:$H$1,0))</f>
        <v>XS</v>
      </c>
      <c r="K3335" t="str">
        <f>VLOOKUP($C3335,'Raw-products'!$A$2:$H$1261,MATCH(K$1,'Raw-products'!$A$1:$H$1,0))</f>
        <v>blue</v>
      </c>
      <c r="L3335">
        <f>VLOOKUP($C3335,'Raw-products'!$A$2:$H$1261,MATCH(L$1,'Raw-products'!$A$1:$H$1,0))</f>
        <v>108</v>
      </c>
      <c r="M3335">
        <f>VLOOKUP($C3335,'Raw-products'!$A$2:$H$1261,MATCH(M$1,'Raw-products'!$A$1:$H$1,0))</f>
        <v>59</v>
      </c>
      <c r="N3335" s="5">
        <f t="shared" si="104"/>
        <v>6372</v>
      </c>
      <c r="O3335" cm="1">
        <f t="array" ref="O3335:R3335">_xlfn.XLOOKUP($B3335,'Raw -orders'!$A:$A,'Raw -orders'!$B:$E)</f>
        <v>156</v>
      </c>
      <c r="P3335">
        <v>28194</v>
      </c>
      <c r="Q3335" s="1">
        <v>44369</v>
      </c>
      <c r="R3335" s="1">
        <v>44385</v>
      </c>
      <c r="S3335" t="str" cm="1">
        <f t="array" ref="S3335:Z3335">_xlfn.XLOOKUP($O3335,'Raw - customers'!$A:$A,'Raw - customers'!$B:$I)</f>
        <v>Cosmo Leys</v>
      </c>
      <c r="T3335" t="str">
        <v>Female</v>
      </c>
      <c r="U3335">
        <v>24</v>
      </c>
      <c r="V3335" t="str">
        <v>012 Eli RidgeSuite 727</v>
      </c>
      <c r="W3335">
        <v>7891</v>
      </c>
      <c r="X3335" t="str">
        <v>Kaiberg</v>
      </c>
      <c r="Y3335" t="str">
        <v>Western Australia</v>
      </c>
      <c r="Z3335" t="str">
        <v>Australia</v>
      </c>
      <c r="AA3335">
        <v>6</v>
      </c>
      <c r="AB3335" s="3" t="str">
        <f t="shared" si="105"/>
        <v>10 to 20</v>
      </c>
      <c r="AM3335" s="6">
        <v>156</v>
      </c>
      <c r="AN3335" s="6" t="s">
        <v>1377</v>
      </c>
    </row>
    <row r="3336" spans="1:40" x14ac:dyDescent="0.25">
      <c r="A3336">
        <v>3334</v>
      </c>
      <c r="B3336">
        <v>672</v>
      </c>
      <c r="C3336">
        <v>523</v>
      </c>
      <c r="D3336">
        <v>102</v>
      </c>
      <c r="E3336">
        <v>3</v>
      </c>
      <c r="F3336">
        <v>306</v>
      </c>
      <c r="G3336">
        <v>1</v>
      </c>
      <c r="H3336" t="str">
        <f>VLOOKUP($C3336,'Raw-products'!$A$2:$H$1261,MATCH(H$1,'Raw-products'!$A$1:$H$1,0))</f>
        <v>Jacket</v>
      </c>
      <c r="I3336" t="str">
        <f>VLOOKUP($C3336,'Raw-products'!$A$2:$H$1261,MATCH(I$1,'Raw-products'!$A$1:$H$1,0))</f>
        <v>Windbreaker</v>
      </c>
      <c r="J3336" t="str">
        <f>VLOOKUP($C3336,'Raw-products'!$A$2:$H$1261,MATCH(J$1,'Raw-products'!$A$1:$H$1,0))</f>
        <v>L</v>
      </c>
      <c r="K3336" t="str">
        <f>VLOOKUP($C3336,'Raw-products'!$A$2:$H$1261,MATCH(K$1,'Raw-products'!$A$1:$H$1,0))</f>
        <v>violet</v>
      </c>
      <c r="L3336">
        <f>VLOOKUP($C3336,'Raw-products'!$A$2:$H$1261,MATCH(L$1,'Raw-products'!$A$1:$H$1,0))</f>
        <v>109</v>
      </c>
      <c r="M3336">
        <f>VLOOKUP($C3336,'Raw-products'!$A$2:$H$1261,MATCH(M$1,'Raw-products'!$A$1:$H$1,0))</f>
        <v>72</v>
      </c>
      <c r="N3336" s="5">
        <f t="shared" si="104"/>
        <v>7848</v>
      </c>
      <c r="O3336" cm="1">
        <f t="array" ref="O3336:R3336">_xlfn.XLOOKUP($B3336,'Raw -orders'!$A:$A,'Raw -orders'!$B:$E)</f>
        <v>677</v>
      </c>
      <c r="P3336">
        <v>59213</v>
      </c>
      <c r="Q3336" s="1">
        <v>44239</v>
      </c>
      <c r="R3336" s="1">
        <v>44252</v>
      </c>
      <c r="S3336" t="str" cm="1">
        <f t="array" ref="S3336:Z3336">_xlfn.XLOOKUP($O3336,'Raw - customers'!$A:$A,'Raw - customers'!$B:$I)</f>
        <v>Nady Buston</v>
      </c>
      <c r="T3336" t="str">
        <v>Female</v>
      </c>
      <c r="U3336">
        <v>33</v>
      </c>
      <c r="V3336" t="str">
        <v>0390 Stark RoadApt. 898</v>
      </c>
      <c r="W3336">
        <v>2256</v>
      </c>
      <c r="X3336" t="str">
        <v>North Mikayla</v>
      </c>
      <c r="Y3336" t="str">
        <v>Tasmania</v>
      </c>
      <c r="Z3336" t="str">
        <v>Australia</v>
      </c>
      <c r="AA3336">
        <v>2</v>
      </c>
      <c r="AB3336" s="3" t="str">
        <f t="shared" si="105"/>
        <v>10 to 20</v>
      </c>
      <c r="AM3336" s="6">
        <v>677</v>
      </c>
      <c r="AN3336" s="6" t="s">
        <v>1414</v>
      </c>
    </row>
    <row r="3337" spans="1:40" x14ac:dyDescent="0.25">
      <c r="A3337">
        <v>3335</v>
      </c>
      <c r="B3337">
        <v>672</v>
      </c>
      <c r="C3337">
        <v>663</v>
      </c>
      <c r="D3337">
        <v>93</v>
      </c>
      <c r="E3337">
        <v>2</v>
      </c>
      <c r="F3337">
        <v>186</v>
      </c>
      <c r="G3337">
        <v>1</v>
      </c>
      <c r="H3337" t="str">
        <f>VLOOKUP($C3337,'Raw-products'!$A$2:$H$1261,MATCH(H$1,'Raw-products'!$A$1:$H$1,0))</f>
        <v>Jacket</v>
      </c>
      <c r="I3337" t="str">
        <f>VLOOKUP($C3337,'Raw-products'!$A$2:$H$1261,MATCH(I$1,'Raw-products'!$A$1:$H$1,0))</f>
        <v>Coach</v>
      </c>
      <c r="J3337" t="str">
        <f>VLOOKUP($C3337,'Raw-products'!$A$2:$H$1261,MATCH(J$1,'Raw-products'!$A$1:$H$1,0))</f>
        <v>L</v>
      </c>
      <c r="K3337" t="str">
        <f>VLOOKUP($C3337,'Raw-products'!$A$2:$H$1261,MATCH(K$1,'Raw-products'!$A$1:$H$1,0))</f>
        <v>violet</v>
      </c>
      <c r="L3337">
        <f>VLOOKUP($C3337,'Raw-products'!$A$2:$H$1261,MATCH(L$1,'Raw-products'!$A$1:$H$1,0))</f>
        <v>115</v>
      </c>
      <c r="M3337">
        <f>VLOOKUP($C3337,'Raw-products'!$A$2:$H$1261,MATCH(M$1,'Raw-products'!$A$1:$H$1,0))</f>
        <v>80</v>
      </c>
      <c r="N3337" s="5">
        <f t="shared" si="104"/>
        <v>9200</v>
      </c>
      <c r="O3337" cm="1">
        <f t="array" ref="O3337:R3337">_xlfn.XLOOKUP($B3337,'Raw -orders'!$A:$A,'Raw -orders'!$B:$E)</f>
        <v>677</v>
      </c>
      <c r="P3337">
        <v>59213</v>
      </c>
      <c r="Q3337" s="1">
        <v>44239</v>
      </c>
      <c r="R3337" s="1">
        <v>44252</v>
      </c>
      <c r="S3337" t="str" cm="1">
        <f t="array" ref="S3337:Z3337">_xlfn.XLOOKUP($O3337,'Raw - customers'!$A:$A,'Raw - customers'!$B:$I)</f>
        <v>Nady Buston</v>
      </c>
      <c r="T3337" t="str">
        <v>Female</v>
      </c>
      <c r="U3337">
        <v>33</v>
      </c>
      <c r="V3337" t="str">
        <v>0390 Stark RoadApt. 898</v>
      </c>
      <c r="W3337">
        <v>2256</v>
      </c>
      <c r="X3337" t="str">
        <v>North Mikayla</v>
      </c>
      <c r="Y3337" t="str">
        <v>Tasmania</v>
      </c>
      <c r="Z3337" t="str">
        <v>Australia</v>
      </c>
      <c r="AA3337">
        <v>2</v>
      </c>
      <c r="AB3337" s="3" t="str">
        <f t="shared" si="105"/>
        <v>10 to 20</v>
      </c>
      <c r="AM3337" s="6">
        <v>677</v>
      </c>
      <c r="AN3337" s="6" t="s">
        <v>1414</v>
      </c>
    </row>
    <row r="3338" spans="1:40" x14ac:dyDescent="0.25">
      <c r="A3338">
        <v>3336</v>
      </c>
      <c r="B3338">
        <v>672</v>
      </c>
      <c r="C3338">
        <v>1004</v>
      </c>
      <c r="D3338">
        <v>106</v>
      </c>
      <c r="E3338">
        <v>3</v>
      </c>
      <c r="F3338">
        <v>318</v>
      </c>
      <c r="G3338">
        <v>1</v>
      </c>
      <c r="H3338" t="str">
        <f>VLOOKUP($C3338,'Raw-products'!$A$2:$H$1261,MATCH(H$1,'Raw-products'!$A$1:$H$1,0))</f>
        <v>Trousers</v>
      </c>
      <c r="I3338" t="str">
        <f>VLOOKUP($C3338,'Raw-products'!$A$2:$H$1261,MATCH(I$1,'Raw-products'!$A$1:$H$1,0))</f>
        <v>Wool</v>
      </c>
      <c r="J3338" t="str">
        <f>VLOOKUP($C3338,'Raw-products'!$A$2:$H$1261,MATCH(J$1,'Raw-products'!$A$1:$H$1,0))</f>
        <v>XL</v>
      </c>
      <c r="K3338" t="str">
        <f>VLOOKUP($C3338,'Raw-products'!$A$2:$H$1261,MATCH(K$1,'Raw-products'!$A$1:$H$1,0))</f>
        <v>blue</v>
      </c>
      <c r="L3338">
        <f>VLOOKUP($C3338,'Raw-products'!$A$2:$H$1261,MATCH(L$1,'Raw-products'!$A$1:$H$1,0))</f>
        <v>111</v>
      </c>
      <c r="M3338">
        <f>VLOOKUP($C3338,'Raw-products'!$A$2:$H$1261,MATCH(M$1,'Raw-products'!$A$1:$H$1,0))</f>
        <v>41</v>
      </c>
      <c r="N3338" s="5">
        <f t="shared" si="104"/>
        <v>4551</v>
      </c>
      <c r="O3338" cm="1">
        <f t="array" ref="O3338:R3338">_xlfn.XLOOKUP($B3338,'Raw -orders'!$A:$A,'Raw -orders'!$B:$E)</f>
        <v>677</v>
      </c>
      <c r="P3338">
        <v>59213</v>
      </c>
      <c r="Q3338" s="1">
        <v>44239</v>
      </c>
      <c r="R3338" s="1">
        <v>44252</v>
      </c>
      <c r="S3338" t="str" cm="1">
        <f t="array" ref="S3338:Z3338">_xlfn.XLOOKUP($O3338,'Raw - customers'!$A:$A,'Raw - customers'!$B:$I)</f>
        <v>Nady Buston</v>
      </c>
      <c r="T3338" t="str">
        <v>Female</v>
      </c>
      <c r="U3338">
        <v>33</v>
      </c>
      <c r="V3338" t="str">
        <v>0390 Stark RoadApt. 898</v>
      </c>
      <c r="W3338">
        <v>2256</v>
      </c>
      <c r="X3338" t="str">
        <v>North Mikayla</v>
      </c>
      <c r="Y3338" t="str">
        <v>Tasmania</v>
      </c>
      <c r="Z3338" t="str">
        <v>Australia</v>
      </c>
      <c r="AA3338">
        <v>2</v>
      </c>
      <c r="AB3338" s="3" t="str">
        <f t="shared" si="105"/>
        <v>10 to 20</v>
      </c>
      <c r="AM3338" s="6">
        <v>677</v>
      </c>
      <c r="AN3338" s="6" t="s">
        <v>1414</v>
      </c>
    </row>
    <row r="3339" spans="1:40" x14ac:dyDescent="0.25">
      <c r="A3339">
        <v>3337</v>
      </c>
      <c r="B3339">
        <v>672</v>
      </c>
      <c r="C3339">
        <v>708</v>
      </c>
      <c r="D3339">
        <v>119</v>
      </c>
      <c r="E3339">
        <v>3</v>
      </c>
      <c r="F3339">
        <v>357</v>
      </c>
      <c r="G3339">
        <v>1</v>
      </c>
      <c r="H3339" t="str">
        <f>VLOOKUP($C3339,'Raw-products'!$A$2:$H$1261,MATCH(H$1,'Raw-products'!$A$1:$H$1,0))</f>
        <v>Jacket</v>
      </c>
      <c r="I3339" t="str">
        <f>VLOOKUP($C3339,'Raw-products'!$A$2:$H$1261,MATCH(I$1,'Raw-products'!$A$1:$H$1,0))</f>
        <v>Trench Coat</v>
      </c>
      <c r="J3339" t="str">
        <f>VLOOKUP($C3339,'Raw-products'!$A$2:$H$1261,MATCH(J$1,'Raw-products'!$A$1:$H$1,0))</f>
        <v>L</v>
      </c>
      <c r="K3339" t="str">
        <f>VLOOKUP($C3339,'Raw-products'!$A$2:$H$1261,MATCH(K$1,'Raw-products'!$A$1:$H$1,0))</f>
        <v>orange</v>
      </c>
      <c r="L3339">
        <f>VLOOKUP($C3339,'Raw-products'!$A$2:$H$1261,MATCH(L$1,'Raw-products'!$A$1:$H$1,0))</f>
        <v>112</v>
      </c>
      <c r="M3339">
        <f>VLOOKUP($C3339,'Raw-products'!$A$2:$H$1261,MATCH(M$1,'Raw-products'!$A$1:$H$1,0))</f>
        <v>70</v>
      </c>
      <c r="N3339" s="5">
        <f t="shared" si="104"/>
        <v>7840</v>
      </c>
      <c r="O3339" cm="1">
        <f t="array" ref="O3339:R3339">_xlfn.XLOOKUP($B3339,'Raw -orders'!$A:$A,'Raw -orders'!$B:$E)</f>
        <v>677</v>
      </c>
      <c r="P3339">
        <v>59213</v>
      </c>
      <c r="Q3339" s="1">
        <v>44239</v>
      </c>
      <c r="R3339" s="1">
        <v>44252</v>
      </c>
      <c r="S3339" t="str" cm="1">
        <f t="array" ref="S3339:Z3339">_xlfn.XLOOKUP($O3339,'Raw - customers'!$A:$A,'Raw - customers'!$B:$I)</f>
        <v>Nady Buston</v>
      </c>
      <c r="T3339" t="str">
        <v>Female</v>
      </c>
      <c r="U3339">
        <v>33</v>
      </c>
      <c r="V3339" t="str">
        <v>0390 Stark RoadApt. 898</v>
      </c>
      <c r="W3339">
        <v>2256</v>
      </c>
      <c r="X3339" t="str">
        <v>North Mikayla</v>
      </c>
      <c r="Y3339" t="str">
        <v>Tasmania</v>
      </c>
      <c r="Z3339" t="str">
        <v>Australia</v>
      </c>
      <c r="AA3339">
        <v>2</v>
      </c>
      <c r="AB3339" s="3" t="str">
        <f t="shared" si="105"/>
        <v>10 to 20</v>
      </c>
      <c r="AM3339" s="6">
        <v>677</v>
      </c>
      <c r="AN3339" s="6" t="s">
        <v>1414</v>
      </c>
    </row>
    <row r="3340" spans="1:40" x14ac:dyDescent="0.25">
      <c r="A3340">
        <v>3338</v>
      </c>
      <c r="B3340">
        <v>672</v>
      </c>
      <c r="C3340">
        <v>275</v>
      </c>
      <c r="D3340">
        <v>95</v>
      </c>
      <c r="E3340">
        <v>3</v>
      </c>
      <c r="F3340">
        <v>285</v>
      </c>
      <c r="G3340">
        <v>1</v>
      </c>
      <c r="H3340" t="str">
        <f>VLOOKUP($C3340,'Raw-products'!$A$2:$H$1261,MATCH(H$1,'Raw-products'!$A$1:$H$1,0))</f>
        <v>Shirt</v>
      </c>
      <c r="I3340" t="str">
        <f>VLOOKUP($C3340,'Raw-products'!$A$2:$H$1261,MATCH(I$1,'Raw-products'!$A$1:$H$1,0))</f>
        <v>Polo</v>
      </c>
      <c r="J3340" t="str">
        <f>VLOOKUP($C3340,'Raw-products'!$A$2:$H$1261,MATCH(J$1,'Raw-products'!$A$1:$H$1,0))</f>
        <v>XS</v>
      </c>
      <c r="K3340" t="str">
        <f>VLOOKUP($C3340,'Raw-products'!$A$2:$H$1261,MATCH(K$1,'Raw-products'!$A$1:$H$1,0))</f>
        <v>violet</v>
      </c>
      <c r="L3340">
        <f>VLOOKUP($C3340,'Raw-products'!$A$2:$H$1261,MATCH(L$1,'Raw-products'!$A$1:$H$1,0))</f>
        <v>117</v>
      </c>
      <c r="M3340">
        <f>VLOOKUP($C3340,'Raw-products'!$A$2:$H$1261,MATCH(M$1,'Raw-products'!$A$1:$H$1,0))</f>
        <v>67</v>
      </c>
      <c r="N3340" s="5">
        <f t="shared" si="104"/>
        <v>7839</v>
      </c>
      <c r="O3340" cm="1">
        <f t="array" ref="O3340:R3340">_xlfn.XLOOKUP($B3340,'Raw -orders'!$A:$A,'Raw -orders'!$B:$E)</f>
        <v>677</v>
      </c>
      <c r="P3340">
        <v>59213</v>
      </c>
      <c r="Q3340" s="1">
        <v>44239</v>
      </c>
      <c r="R3340" s="1">
        <v>44252</v>
      </c>
      <c r="S3340" t="str" cm="1">
        <f t="array" ref="S3340:Z3340">_xlfn.XLOOKUP($O3340,'Raw - customers'!$A:$A,'Raw - customers'!$B:$I)</f>
        <v>Nady Buston</v>
      </c>
      <c r="T3340" t="str">
        <v>Female</v>
      </c>
      <c r="U3340">
        <v>33</v>
      </c>
      <c r="V3340" t="str">
        <v>0390 Stark RoadApt. 898</v>
      </c>
      <c r="W3340">
        <v>2256</v>
      </c>
      <c r="X3340" t="str">
        <v>North Mikayla</v>
      </c>
      <c r="Y3340" t="str">
        <v>Tasmania</v>
      </c>
      <c r="Z3340" t="str">
        <v>Australia</v>
      </c>
      <c r="AA3340">
        <v>2</v>
      </c>
      <c r="AB3340" s="3" t="str">
        <f t="shared" si="105"/>
        <v>10 to 20</v>
      </c>
      <c r="AM3340" s="6">
        <v>677</v>
      </c>
      <c r="AN3340" s="6" t="s">
        <v>1414</v>
      </c>
    </row>
    <row r="3341" spans="1:40" x14ac:dyDescent="0.25">
      <c r="A3341">
        <v>3339</v>
      </c>
      <c r="B3341">
        <v>673</v>
      </c>
      <c r="C3341">
        <v>524</v>
      </c>
      <c r="D3341">
        <v>102</v>
      </c>
      <c r="E3341">
        <v>2</v>
      </c>
      <c r="F3341">
        <v>204</v>
      </c>
      <c r="G3341">
        <v>1</v>
      </c>
      <c r="H3341" t="str">
        <f>VLOOKUP($C3341,'Raw-products'!$A$2:$H$1261,MATCH(H$1,'Raw-products'!$A$1:$H$1,0))</f>
        <v>Jacket</v>
      </c>
      <c r="I3341" t="str">
        <f>VLOOKUP($C3341,'Raw-products'!$A$2:$H$1261,MATCH(I$1,'Raw-products'!$A$1:$H$1,0))</f>
        <v>Windbreaker</v>
      </c>
      <c r="J3341" t="str">
        <f>VLOOKUP($C3341,'Raw-products'!$A$2:$H$1261,MATCH(J$1,'Raw-products'!$A$1:$H$1,0))</f>
        <v>XL</v>
      </c>
      <c r="K3341" t="str">
        <f>VLOOKUP($C3341,'Raw-products'!$A$2:$H$1261,MATCH(K$1,'Raw-products'!$A$1:$H$1,0))</f>
        <v>violet</v>
      </c>
      <c r="L3341">
        <f>VLOOKUP($C3341,'Raw-products'!$A$2:$H$1261,MATCH(L$1,'Raw-products'!$A$1:$H$1,0))</f>
        <v>109</v>
      </c>
      <c r="M3341">
        <f>VLOOKUP($C3341,'Raw-products'!$A$2:$H$1261,MATCH(M$1,'Raw-products'!$A$1:$H$1,0))</f>
        <v>54</v>
      </c>
      <c r="N3341" s="5">
        <f t="shared" si="104"/>
        <v>5886</v>
      </c>
      <c r="O3341" cm="1">
        <f t="array" ref="O3341:R3341">_xlfn.XLOOKUP($B3341,'Raw -orders'!$A:$A,'Raw -orders'!$B:$E)</f>
        <v>326</v>
      </c>
      <c r="P3341">
        <v>34789</v>
      </c>
      <c r="Q3341" s="1">
        <v>44232</v>
      </c>
      <c r="R3341" s="1">
        <v>44246</v>
      </c>
      <c r="S3341" t="str" cm="1">
        <f t="array" ref="S3341:Z3341">_xlfn.XLOOKUP($O3341,'Raw - customers'!$A:$A,'Raw - customers'!$B:$I)</f>
        <v>Meade Yglesia</v>
      </c>
      <c r="T3341" t="str">
        <v>Genderfluid</v>
      </c>
      <c r="U3341">
        <v>54</v>
      </c>
      <c r="V3341" t="str">
        <v>624 Bode TrailSuite 795</v>
      </c>
      <c r="W3341">
        <v>6294</v>
      </c>
      <c r="X3341" t="str">
        <v>New Masonport</v>
      </c>
      <c r="Y3341" t="str">
        <v>Northern Territory</v>
      </c>
      <c r="Z3341" t="str">
        <v>Australia</v>
      </c>
      <c r="AA3341">
        <v>2</v>
      </c>
      <c r="AB3341" s="3" t="str">
        <f t="shared" si="105"/>
        <v>10 to 20</v>
      </c>
      <c r="AM3341" s="6">
        <v>326</v>
      </c>
      <c r="AN3341" s="6" t="s">
        <v>1339</v>
      </c>
    </row>
    <row r="3342" spans="1:40" x14ac:dyDescent="0.25">
      <c r="A3342">
        <v>3340</v>
      </c>
      <c r="B3342">
        <v>673</v>
      </c>
      <c r="C3342">
        <v>1013</v>
      </c>
      <c r="D3342">
        <v>106</v>
      </c>
      <c r="E3342">
        <v>3</v>
      </c>
      <c r="F3342">
        <v>318</v>
      </c>
      <c r="G3342">
        <v>1</v>
      </c>
      <c r="H3342" t="str">
        <f>VLOOKUP($C3342,'Raw-products'!$A$2:$H$1261,MATCH(H$1,'Raw-products'!$A$1:$H$1,0))</f>
        <v>Trousers</v>
      </c>
      <c r="I3342" t="str">
        <f>VLOOKUP($C3342,'Raw-products'!$A$2:$H$1261,MATCH(I$1,'Raw-products'!$A$1:$H$1,0))</f>
        <v>Wool</v>
      </c>
      <c r="J3342" t="str">
        <f>VLOOKUP($C3342,'Raw-products'!$A$2:$H$1261,MATCH(J$1,'Raw-products'!$A$1:$H$1,0))</f>
        <v>L</v>
      </c>
      <c r="K3342" t="str">
        <f>VLOOKUP($C3342,'Raw-products'!$A$2:$H$1261,MATCH(K$1,'Raw-products'!$A$1:$H$1,0))</f>
        <v>violet</v>
      </c>
      <c r="L3342">
        <f>VLOOKUP($C3342,'Raw-products'!$A$2:$H$1261,MATCH(L$1,'Raw-products'!$A$1:$H$1,0))</f>
        <v>111</v>
      </c>
      <c r="M3342">
        <f>VLOOKUP($C3342,'Raw-products'!$A$2:$H$1261,MATCH(M$1,'Raw-products'!$A$1:$H$1,0))</f>
        <v>61</v>
      </c>
      <c r="N3342" s="5">
        <f t="shared" si="104"/>
        <v>6771</v>
      </c>
      <c r="O3342" cm="1">
        <f t="array" ref="O3342:R3342">_xlfn.XLOOKUP($B3342,'Raw -orders'!$A:$A,'Raw -orders'!$B:$E)</f>
        <v>326</v>
      </c>
      <c r="P3342">
        <v>34789</v>
      </c>
      <c r="Q3342" s="1">
        <v>44232</v>
      </c>
      <c r="R3342" s="1">
        <v>44246</v>
      </c>
      <c r="S3342" t="str" cm="1">
        <f t="array" ref="S3342:Z3342">_xlfn.XLOOKUP($O3342,'Raw - customers'!$A:$A,'Raw - customers'!$B:$I)</f>
        <v>Meade Yglesia</v>
      </c>
      <c r="T3342" t="str">
        <v>Genderfluid</v>
      </c>
      <c r="U3342">
        <v>54</v>
      </c>
      <c r="V3342" t="str">
        <v>624 Bode TrailSuite 795</v>
      </c>
      <c r="W3342">
        <v>6294</v>
      </c>
      <c r="X3342" t="str">
        <v>New Masonport</v>
      </c>
      <c r="Y3342" t="str">
        <v>Northern Territory</v>
      </c>
      <c r="Z3342" t="str">
        <v>Australia</v>
      </c>
      <c r="AA3342">
        <v>2</v>
      </c>
      <c r="AB3342" s="3" t="str">
        <f t="shared" si="105"/>
        <v>10 to 20</v>
      </c>
      <c r="AM3342" s="6">
        <v>326</v>
      </c>
      <c r="AN3342" s="6" t="s">
        <v>1339</v>
      </c>
    </row>
    <row r="3343" spans="1:40" x14ac:dyDescent="0.25">
      <c r="A3343">
        <v>3341</v>
      </c>
      <c r="B3343">
        <v>673</v>
      </c>
      <c r="C3343">
        <v>881</v>
      </c>
      <c r="D3343">
        <v>94</v>
      </c>
      <c r="E3343">
        <v>2</v>
      </c>
      <c r="F3343">
        <v>188</v>
      </c>
      <c r="G3343">
        <v>1</v>
      </c>
      <c r="H3343" t="str">
        <f>VLOOKUP($C3343,'Raw-products'!$A$2:$H$1261,MATCH(H$1,'Raw-products'!$A$1:$H$1,0))</f>
        <v>Trousers</v>
      </c>
      <c r="I3343" t="str">
        <f>VLOOKUP($C3343,'Raw-products'!$A$2:$H$1261,MATCH(I$1,'Raw-products'!$A$1:$H$1,0))</f>
        <v>Cords</v>
      </c>
      <c r="J3343" t="str">
        <f>VLOOKUP($C3343,'Raw-products'!$A$2:$H$1261,MATCH(J$1,'Raw-products'!$A$1:$H$1,0))</f>
        <v>S</v>
      </c>
      <c r="K3343" t="str">
        <f>VLOOKUP($C3343,'Raw-products'!$A$2:$H$1261,MATCH(K$1,'Raw-products'!$A$1:$H$1,0))</f>
        <v>orange</v>
      </c>
      <c r="L3343">
        <f>VLOOKUP($C3343,'Raw-products'!$A$2:$H$1261,MATCH(L$1,'Raw-products'!$A$1:$H$1,0))</f>
        <v>113</v>
      </c>
      <c r="M3343">
        <f>VLOOKUP($C3343,'Raw-products'!$A$2:$H$1261,MATCH(M$1,'Raw-products'!$A$1:$H$1,0))</f>
        <v>59</v>
      </c>
      <c r="N3343" s="5">
        <f t="shared" si="104"/>
        <v>6667</v>
      </c>
      <c r="O3343" cm="1">
        <f t="array" ref="O3343:R3343">_xlfn.XLOOKUP($B3343,'Raw -orders'!$A:$A,'Raw -orders'!$B:$E)</f>
        <v>326</v>
      </c>
      <c r="P3343">
        <v>34789</v>
      </c>
      <c r="Q3343" s="1">
        <v>44232</v>
      </c>
      <c r="R3343" s="1">
        <v>44246</v>
      </c>
      <c r="S3343" t="str" cm="1">
        <f t="array" ref="S3343:Z3343">_xlfn.XLOOKUP($O3343,'Raw - customers'!$A:$A,'Raw - customers'!$B:$I)</f>
        <v>Meade Yglesia</v>
      </c>
      <c r="T3343" t="str">
        <v>Genderfluid</v>
      </c>
      <c r="U3343">
        <v>54</v>
      </c>
      <c r="V3343" t="str">
        <v>624 Bode TrailSuite 795</v>
      </c>
      <c r="W3343">
        <v>6294</v>
      </c>
      <c r="X3343" t="str">
        <v>New Masonport</v>
      </c>
      <c r="Y3343" t="str">
        <v>Northern Territory</v>
      </c>
      <c r="Z3343" t="str">
        <v>Australia</v>
      </c>
      <c r="AA3343">
        <v>2</v>
      </c>
      <c r="AB3343" s="3" t="str">
        <f t="shared" si="105"/>
        <v>10 to 20</v>
      </c>
      <c r="AM3343" s="6">
        <v>326</v>
      </c>
      <c r="AN3343" s="6" t="s">
        <v>1339</v>
      </c>
    </row>
    <row r="3344" spans="1:40" x14ac:dyDescent="0.25">
      <c r="A3344">
        <v>3342</v>
      </c>
      <c r="B3344">
        <v>673</v>
      </c>
      <c r="C3344">
        <v>1149</v>
      </c>
      <c r="D3344">
        <v>102</v>
      </c>
      <c r="E3344">
        <v>2</v>
      </c>
      <c r="F3344">
        <v>204</v>
      </c>
      <c r="G3344">
        <v>1</v>
      </c>
      <c r="H3344" t="str">
        <f>VLOOKUP($C3344,'Raw-products'!$A$2:$H$1261,MATCH(H$1,'Raw-products'!$A$1:$H$1,0))</f>
        <v>Trousers</v>
      </c>
      <c r="I3344" t="str">
        <f>VLOOKUP($C3344,'Raw-products'!$A$2:$H$1261,MATCH(I$1,'Raw-products'!$A$1:$H$1,0))</f>
        <v>Cargo Pants</v>
      </c>
      <c r="J3344" t="str">
        <f>VLOOKUP($C3344,'Raw-products'!$A$2:$H$1261,MATCH(J$1,'Raw-products'!$A$1:$H$1,0))</f>
        <v>XL</v>
      </c>
      <c r="K3344" t="str">
        <f>VLOOKUP($C3344,'Raw-products'!$A$2:$H$1261,MATCH(K$1,'Raw-products'!$A$1:$H$1,0))</f>
        <v>indigo</v>
      </c>
      <c r="L3344">
        <f>VLOOKUP($C3344,'Raw-products'!$A$2:$H$1261,MATCH(L$1,'Raw-products'!$A$1:$H$1,0))</f>
        <v>106</v>
      </c>
      <c r="M3344">
        <f>VLOOKUP($C3344,'Raw-products'!$A$2:$H$1261,MATCH(M$1,'Raw-products'!$A$1:$H$1,0))</f>
        <v>64</v>
      </c>
      <c r="N3344" s="5">
        <f t="shared" si="104"/>
        <v>6784</v>
      </c>
      <c r="O3344" cm="1">
        <f t="array" ref="O3344:R3344">_xlfn.XLOOKUP($B3344,'Raw -orders'!$A:$A,'Raw -orders'!$B:$E)</f>
        <v>326</v>
      </c>
      <c r="P3344">
        <v>34789</v>
      </c>
      <c r="Q3344" s="1">
        <v>44232</v>
      </c>
      <c r="R3344" s="1">
        <v>44246</v>
      </c>
      <c r="S3344" t="str" cm="1">
        <f t="array" ref="S3344:Z3344">_xlfn.XLOOKUP($O3344,'Raw - customers'!$A:$A,'Raw - customers'!$B:$I)</f>
        <v>Meade Yglesia</v>
      </c>
      <c r="T3344" t="str">
        <v>Genderfluid</v>
      </c>
      <c r="U3344">
        <v>54</v>
      </c>
      <c r="V3344" t="str">
        <v>624 Bode TrailSuite 795</v>
      </c>
      <c r="W3344">
        <v>6294</v>
      </c>
      <c r="X3344" t="str">
        <v>New Masonport</v>
      </c>
      <c r="Y3344" t="str">
        <v>Northern Territory</v>
      </c>
      <c r="Z3344" t="str">
        <v>Australia</v>
      </c>
      <c r="AA3344">
        <v>2</v>
      </c>
      <c r="AB3344" s="3" t="str">
        <f t="shared" si="105"/>
        <v>10 to 20</v>
      </c>
      <c r="AM3344" s="6">
        <v>326</v>
      </c>
      <c r="AN3344" s="6" t="s">
        <v>1339</v>
      </c>
    </row>
    <row r="3345" spans="1:40" x14ac:dyDescent="0.25">
      <c r="A3345">
        <v>3343</v>
      </c>
      <c r="B3345">
        <v>673</v>
      </c>
      <c r="C3345">
        <v>628</v>
      </c>
      <c r="D3345">
        <v>112</v>
      </c>
      <c r="E3345">
        <v>1</v>
      </c>
      <c r="F3345">
        <v>112</v>
      </c>
      <c r="G3345">
        <v>1</v>
      </c>
      <c r="H3345" t="str">
        <f>VLOOKUP($C3345,'Raw-products'!$A$2:$H$1261,MATCH(H$1,'Raw-products'!$A$1:$H$1,0))</f>
        <v>Jacket</v>
      </c>
      <c r="I3345" t="str">
        <f>VLOOKUP($C3345,'Raw-products'!$A$2:$H$1261,MATCH(I$1,'Raw-products'!$A$1:$H$1,0))</f>
        <v>Cardigan</v>
      </c>
      <c r="J3345" t="str">
        <f>VLOOKUP($C3345,'Raw-products'!$A$2:$H$1261,MATCH(J$1,'Raw-products'!$A$1:$H$1,0))</f>
        <v>L</v>
      </c>
      <c r="K3345" t="str">
        <f>VLOOKUP($C3345,'Raw-products'!$A$2:$H$1261,MATCH(K$1,'Raw-products'!$A$1:$H$1,0))</f>
        <v>violet</v>
      </c>
      <c r="L3345">
        <f>VLOOKUP($C3345,'Raw-products'!$A$2:$H$1261,MATCH(L$1,'Raw-products'!$A$1:$H$1,0))</f>
        <v>118</v>
      </c>
      <c r="M3345">
        <f>VLOOKUP($C3345,'Raw-products'!$A$2:$H$1261,MATCH(M$1,'Raw-products'!$A$1:$H$1,0))</f>
        <v>66</v>
      </c>
      <c r="N3345" s="5">
        <f t="shared" si="104"/>
        <v>7788</v>
      </c>
      <c r="O3345" cm="1">
        <f t="array" ref="O3345:R3345">_xlfn.XLOOKUP($B3345,'Raw -orders'!$A:$A,'Raw -orders'!$B:$E)</f>
        <v>326</v>
      </c>
      <c r="P3345">
        <v>34789</v>
      </c>
      <c r="Q3345" s="1">
        <v>44232</v>
      </c>
      <c r="R3345" s="1">
        <v>44246</v>
      </c>
      <c r="S3345" t="str" cm="1">
        <f t="array" ref="S3345:Z3345">_xlfn.XLOOKUP($O3345,'Raw - customers'!$A:$A,'Raw - customers'!$B:$I)</f>
        <v>Meade Yglesia</v>
      </c>
      <c r="T3345" t="str">
        <v>Genderfluid</v>
      </c>
      <c r="U3345">
        <v>54</v>
      </c>
      <c r="V3345" t="str">
        <v>624 Bode TrailSuite 795</v>
      </c>
      <c r="W3345">
        <v>6294</v>
      </c>
      <c r="X3345" t="str">
        <v>New Masonport</v>
      </c>
      <c r="Y3345" t="str">
        <v>Northern Territory</v>
      </c>
      <c r="Z3345" t="str">
        <v>Australia</v>
      </c>
      <c r="AA3345">
        <v>2</v>
      </c>
      <c r="AB3345" s="3" t="str">
        <f t="shared" si="105"/>
        <v>10 to 20</v>
      </c>
      <c r="AM3345" s="6">
        <v>326</v>
      </c>
      <c r="AN3345" s="6" t="s">
        <v>1339</v>
      </c>
    </row>
    <row r="3346" spans="1:40" x14ac:dyDescent="0.25">
      <c r="A3346">
        <v>3344</v>
      </c>
      <c r="B3346">
        <v>673</v>
      </c>
      <c r="C3346">
        <v>938</v>
      </c>
      <c r="D3346">
        <v>96</v>
      </c>
      <c r="E3346">
        <v>2</v>
      </c>
      <c r="F3346">
        <v>192</v>
      </c>
      <c r="G3346">
        <v>1</v>
      </c>
      <c r="H3346" t="str">
        <f>VLOOKUP($C3346,'Raw-products'!$A$2:$H$1261,MATCH(H$1,'Raw-products'!$A$1:$H$1,0))</f>
        <v>Trousers</v>
      </c>
      <c r="I3346" t="str">
        <f>VLOOKUP($C3346,'Raw-products'!$A$2:$H$1261,MATCH(I$1,'Raw-products'!$A$1:$H$1,0))</f>
        <v>Drawstring</v>
      </c>
      <c r="J3346" t="str">
        <f>VLOOKUP($C3346,'Raw-products'!$A$2:$H$1261,MATCH(J$1,'Raw-products'!$A$1:$H$1,0))</f>
        <v>L</v>
      </c>
      <c r="K3346" t="str">
        <f>VLOOKUP($C3346,'Raw-products'!$A$2:$H$1261,MATCH(K$1,'Raw-products'!$A$1:$H$1,0))</f>
        <v>indigo</v>
      </c>
      <c r="L3346">
        <f>VLOOKUP($C3346,'Raw-products'!$A$2:$H$1261,MATCH(L$1,'Raw-products'!$A$1:$H$1,0))</f>
        <v>104</v>
      </c>
      <c r="M3346">
        <f>VLOOKUP($C3346,'Raw-products'!$A$2:$H$1261,MATCH(M$1,'Raw-products'!$A$1:$H$1,0))</f>
        <v>77</v>
      </c>
      <c r="N3346" s="5">
        <f t="shared" si="104"/>
        <v>8008</v>
      </c>
      <c r="O3346" cm="1">
        <f t="array" ref="O3346:R3346">_xlfn.XLOOKUP($B3346,'Raw -orders'!$A:$A,'Raw -orders'!$B:$E)</f>
        <v>326</v>
      </c>
      <c r="P3346">
        <v>34789</v>
      </c>
      <c r="Q3346" s="1">
        <v>44232</v>
      </c>
      <c r="R3346" s="1">
        <v>44246</v>
      </c>
      <c r="S3346" t="str" cm="1">
        <f t="array" ref="S3346:Z3346">_xlfn.XLOOKUP($O3346,'Raw - customers'!$A:$A,'Raw - customers'!$B:$I)</f>
        <v>Meade Yglesia</v>
      </c>
      <c r="T3346" t="str">
        <v>Genderfluid</v>
      </c>
      <c r="U3346">
        <v>54</v>
      </c>
      <c r="V3346" t="str">
        <v>624 Bode TrailSuite 795</v>
      </c>
      <c r="W3346">
        <v>6294</v>
      </c>
      <c r="X3346" t="str">
        <v>New Masonport</v>
      </c>
      <c r="Y3346" t="str">
        <v>Northern Territory</v>
      </c>
      <c r="Z3346" t="str">
        <v>Australia</v>
      </c>
      <c r="AA3346">
        <v>2</v>
      </c>
      <c r="AB3346" s="3" t="str">
        <f t="shared" si="105"/>
        <v>10 to 20</v>
      </c>
      <c r="AM3346" s="6">
        <v>326</v>
      </c>
      <c r="AN3346" s="6" t="s">
        <v>1339</v>
      </c>
    </row>
    <row r="3347" spans="1:40" x14ac:dyDescent="0.25">
      <c r="A3347">
        <v>3345</v>
      </c>
      <c r="B3347">
        <v>673</v>
      </c>
      <c r="C3347">
        <v>1119</v>
      </c>
      <c r="D3347">
        <v>115</v>
      </c>
      <c r="E3347">
        <v>2</v>
      </c>
      <c r="F3347">
        <v>230</v>
      </c>
      <c r="G3347">
        <v>1</v>
      </c>
      <c r="H3347" t="str">
        <f>VLOOKUP($C3347,'Raw-products'!$A$2:$H$1261,MATCH(H$1,'Raw-products'!$A$1:$H$1,0))</f>
        <v>Trousers</v>
      </c>
      <c r="I3347" t="str">
        <f>VLOOKUP($C3347,'Raw-products'!$A$2:$H$1261,MATCH(I$1,'Raw-products'!$A$1:$H$1,0))</f>
        <v>Cropped</v>
      </c>
      <c r="J3347" t="str">
        <f>VLOOKUP($C3347,'Raw-products'!$A$2:$H$1261,MATCH(J$1,'Raw-products'!$A$1:$H$1,0))</f>
        <v>XL</v>
      </c>
      <c r="K3347" t="str">
        <f>VLOOKUP($C3347,'Raw-products'!$A$2:$H$1261,MATCH(K$1,'Raw-products'!$A$1:$H$1,0))</f>
        <v>violet</v>
      </c>
      <c r="L3347">
        <f>VLOOKUP($C3347,'Raw-products'!$A$2:$H$1261,MATCH(L$1,'Raw-products'!$A$1:$H$1,0))</f>
        <v>99</v>
      </c>
      <c r="M3347">
        <f>VLOOKUP($C3347,'Raw-products'!$A$2:$H$1261,MATCH(M$1,'Raw-products'!$A$1:$H$1,0))</f>
        <v>64</v>
      </c>
      <c r="N3347" s="5">
        <f t="shared" si="104"/>
        <v>6336</v>
      </c>
      <c r="O3347" cm="1">
        <f t="array" ref="O3347:R3347">_xlfn.XLOOKUP($B3347,'Raw -orders'!$A:$A,'Raw -orders'!$B:$E)</f>
        <v>326</v>
      </c>
      <c r="P3347">
        <v>34789</v>
      </c>
      <c r="Q3347" s="1">
        <v>44232</v>
      </c>
      <c r="R3347" s="1">
        <v>44246</v>
      </c>
      <c r="S3347" t="str" cm="1">
        <f t="array" ref="S3347:Z3347">_xlfn.XLOOKUP($O3347,'Raw - customers'!$A:$A,'Raw - customers'!$B:$I)</f>
        <v>Meade Yglesia</v>
      </c>
      <c r="T3347" t="str">
        <v>Genderfluid</v>
      </c>
      <c r="U3347">
        <v>54</v>
      </c>
      <c r="V3347" t="str">
        <v>624 Bode TrailSuite 795</v>
      </c>
      <c r="W3347">
        <v>6294</v>
      </c>
      <c r="X3347" t="str">
        <v>New Masonport</v>
      </c>
      <c r="Y3347" t="str">
        <v>Northern Territory</v>
      </c>
      <c r="Z3347" t="str">
        <v>Australia</v>
      </c>
      <c r="AA3347">
        <v>2</v>
      </c>
      <c r="AB3347" s="3" t="str">
        <f t="shared" si="105"/>
        <v>10 to 20</v>
      </c>
      <c r="AM3347" s="6">
        <v>326</v>
      </c>
      <c r="AN3347" s="6" t="s">
        <v>1339</v>
      </c>
    </row>
    <row r="3348" spans="1:40" x14ac:dyDescent="0.25">
      <c r="A3348">
        <v>3346</v>
      </c>
      <c r="B3348">
        <v>674</v>
      </c>
      <c r="C3348">
        <v>375</v>
      </c>
      <c r="D3348">
        <v>94</v>
      </c>
      <c r="E3348">
        <v>1</v>
      </c>
      <c r="F3348">
        <v>94</v>
      </c>
      <c r="G3348">
        <v>1</v>
      </c>
      <c r="H3348" t="str">
        <f>VLOOKUP($C3348,'Raw-products'!$A$2:$H$1261,MATCH(H$1,'Raw-products'!$A$1:$H$1,0))</f>
        <v>Shirt</v>
      </c>
      <c r="I3348" t="str">
        <f>VLOOKUP($C3348,'Raw-products'!$A$2:$H$1261,MATCH(I$1,'Raw-products'!$A$1:$H$1,0))</f>
        <v>Henley</v>
      </c>
      <c r="J3348" t="str">
        <f>VLOOKUP($C3348,'Raw-products'!$A$2:$H$1261,MATCH(J$1,'Raw-products'!$A$1:$H$1,0))</f>
        <v>XS</v>
      </c>
      <c r="K3348" t="str">
        <f>VLOOKUP($C3348,'Raw-products'!$A$2:$H$1261,MATCH(K$1,'Raw-products'!$A$1:$H$1,0))</f>
        <v>indigo</v>
      </c>
      <c r="L3348">
        <f>VLOOKUP($C3348,'Raw-products'!$A$2:$H$1261,MATCH(L$1,'Raw-products'!$A$1:$H$1,0))</f>
        <v>92</v>
      </c>
      <c r="M3348">
        <f>VLOOKUP($C3348,'Raw-products'!$A$2:$H$1261,MATCH(M$1,'Raw-products'!$A$1:$H$1,0))</f>
        <v>58</v>
      </c>
      <c r="N3348" s="5">
        <f t="shared" si="104"/>
        <v>5336</v>
      </c>
      <c r="O3348" cm="1">
        <f t="array" ref="O3348:R3348">_xlfn.XLOOKUP($B3348,'Raw -orders'!$A:$A,'Raw -orders'!$B:$E)</f>
        <v>300</v>
      </c>
      <c r="P3348">
        <v>51598</v>
      </c>
      <c r="Q3348" s="1">
        <v>44225</v>
      </c>
      <c r="R3348" s="1">
        <v>44232</v>
      </c>
      <c r="S3348" t="str" cm="1">
        <f t="array" ref="S3348:Z3348">_xlfn.XLOOKUP($O3348,'Raw - customers'!$A:$A,'Raw - customers'!$B:$I)</f>
        <v>Darren Karpenko</v>
      </c>
      <c r="T3348" t="str">
        <v>Female</v>
      </c>
      <c r="U3348">
        <v>24</v>
      </c>
      <c r="V3348" t="str">
        <v>73 Amelie LoopApt. 987</v>
      </c>
      <c r="W3348">
        <v>1403</v>
      </c>
      <c r="X3348" t="str">
        <v>Hermistonside</v>
      </c>
      <c r="Y3348" t="str">
        <v>Western Australia</v>
      </c>
      <c r="Z3348" t="str">
        <v>Australia</v>
      </c>
      <c r="AA3348">
        <v>1</v>
      </c>
      <c r="AB3348" s="3" t="str">
        <f t="shared" si="105"/>
        <v>0 to 10</v>
      </c>
      <c r="AM3348" s="6">
        <v>300</v>
      </c>
      <c r="AN3348" s="6" t="s">
        <v>1377</v>
      </c>
    </row>
    <row r="3349" spans="1:40" x14ac:dyDescent="0.25">
      <c r="A3349">
        <v>3347</v>
      </c>
      <c r="B3349">
        <v>674</v>
      </c>
      <c r="C3349">
        <v>1002</v>
      </c>
      <c r="D3349">
        <v>106</v>
      </c>
      <c r="E3349">
        <v>3</v>
      </c>
      <c r="F3349">
        <v>318</v>
      </c>
      <c r="G3349">
        <v>1</v>
      </c>
      <c r="H3349" t="str">
        <f>VLOOKUP($C3349,'Raw-products'!$A$2:$H$1261,MATCH(H$1,'Raw-products'!$A$1:$H$1,0))</f>
        <v>Trousers</v>
      </c>
      <c r="I3349" t="str">
        <f>VLOOKUP($C3349,'Raw-products'!$A$2:$H$1261,MATCH(I$1,'Raw-products'!$A$1:$H$1,0))</f>
        <v>Wool</v>
      </c>
      <c r="J3349" t="str">
        <f>VLOOKUP($C3349,'Raw-products'!$A$2:$H$1261,MATCH(J$1,'Raw-products'!$A$1:$H$1,0))</f>
        <v>M</v>
      </c>
      <c r="K3349" t="str">
        <f>VLOOKUP($C3349,'Raw-products'!$A$2:$H$1261,MATCH(K$1,'Raw-products'!$A$1:$H$1,0))</f>
        <v>blue</v>
      </c>
      <c r="L3349">
        <f>VLOOKUP($C3349,'Raw-products'!$A$2:$H$1261,MATCH(L$1,'Raw-products'!$A$1:$H$1,0))</f>
        <v>111</v>
      </c>
      <c r="M3349">
        <f>VLOOKUP($C3349,'Raw-products'!$A$2:$H$1261,MATCH(M$1,'Raw-products'!$A$1:$H$1,0))</f>
        <v>52</v>
      </c>
      <c r="N3349" s="5">
        <f t="shared" si="104"/>
        <v>5772</v>
      </c>
      <c r="O3349" cm="1">
        <f t="array" ref="O3349:R3349">_xlfn.XLOOKUP($B3349,'Raw -orders'!$A:$A,'Raw -orders'!$B:$E)</f>
        <v>300</v>
      </c>
      <c r="P3349">
        <v>51598</v>
      </c>
      <c r="Q3349" s="1">
        <v>44225</v>
      </c>
      <c r="R3349" s="1">
        <v>44232</v>
      </c>
      <c r="S3349" t="str" cm="1">
        <f t="array" ref="S3349:Z3349">_xlfn.XLOOKUP($O3349,'Raw - customers'!$A:$A,'Raw - customers'!$B:$I)</f>
        <v>Darren Karpenko</v>
      </c>
      <c r="T3349" t="str">
        <v>Female</v>
      </c>
      <c r="U3349">
        <v>24</v>
      </c>
      <c r="V3349" t="str">
        <v>73 Amelie LoopApt. 987</v>
      </c>
      <c r="W3349">
        <v>1403</v>
      </c>
      <c r="X3349" t="str">
        <v>Hermistonside</v>
      </c>
      <c r="Y3349" t="str">
        <v>Western Australia</v>
      </c>
      <c r="Z3349" t="str">
        <v>Australia</v>
      </c>
      <c r="AA3349">
        <v>1</v>
      </c>
      <c r="AB3349" s="3" t="str">
        <f t="shared" si="105"/>
        <v>0 to 10</v>
      </c>
      <c r="AM3349" s="6">
        <v>300</v>
      </c>
      <c r="AN3349" s="6" t="s">
        <v>1377</v>
      </c>
    </row>
    <row r="3350" spans="1:40" x14ac:dyDescent="0.25">
      <c r="A3350">
        <v>3348</v>
      </c>
      <c r="B3350">
        <v>674</v>
      </c>
      <c r="C3350">
        <v>799</v>
      </c>
      <c r="D3350">
        <v>91</v>
      </c>
      <c r="E3350">
        <v>3</v>
      </c>
      <c r="F3350">
        <v>273</v>
      </c>
      <c r="G3350">
        <v>1</v>
      </c>
      <c r="H3350" t="str">
        <f>VLOOKUP($C3350,'Raw-products'!$A$2:$H$1261,MATCH(H$1,'Raw-products'!$A$1:$H$1,0))</f>
        <v>Jacket</v>
      </c>
      <c r="I3350" t="str">
        <f>VLOOKUP($C3350,'Raw-products'!$A$2:$H$1261,MATCH(I$1,'Raw-products'!$A$1:$H$1,0))</f>
        <v>Pullover</v>
      </c>
      <c r="J3350" t="str">
        <f>VLOOKUP($C3350,'Raw-products'!$A$2:$H$1261,MATCH(J$1,'Raw-products'!$A$1:$H$1,0))</f>
        <v>XL</v>
      </c>
      <c r="K3350" t="str">
        <f>VLOOKUP($C3350,'Raw-products'!$A$2:$H$1261,MATCH(K$1,'Raw-products'!$A$1:$H$1,0))</f>
        <v>indigo</v>
      </c>
      <c r="L3350">
        <f>VLOOKUP($C3350,'Raw-products'!$A$2:$H$1261,MATCH(L$1,'Raw-products'!$A$1:$H$1,0))</f>
        <v>114</v>
      </c>
      <c r="M3350">
        <f>VLOOKUP($C3350,'Raw-products'!$A$2:$H$1261,MATCH(M$1,'Raw-products'!$A$1:$H$1,0))</f>
        <v>43</v>
      </c>
      <c r="N3350" s="5">
        <f t="shared" si="104"/>
        <v>4902</v>
      </c>
      <c r="O3350" cm="1">
        <f t="array" ref="O3350:R3350">_xlfn.XLOOKUP($B3350,'Raw -orders'!$A:$A,'Raw -orders'!$B:$E)</f>
        <v>300</v>
      </c>
      <c r="P3350">
        <v>51598</v>
      </c>
      <c r="Q3350" s="1">
        <v>44225</v>
      </c>
      <c r="R3350" s="1">
        <v>44232</v>
      </c>
      <c r="S3350" t="str" cm="1">
        <f t="array" ref="S3350:Z3350">_xlfn.XLOOKUP($O3350,'Raw - customers'!$A:$A,'Raw - customers'!$B:$I)</f>
        <v>Darren Karpenko</v>
      </c>
      <c r="T3350" t="str">
        <v>Female</v>
      </c>
      <c r="U3350">
        <v>24</v>
      </c>
      <c r="V3350" t="str">
        <v>73 Amelie LoopApt. 987</v>
      </c>
      <c r="W3350">
        <v>1403</v>
      </c>
      <c r="X3350" t="str">
        <v>Hermistonside</v>
      </c>
      <c r="Y3350" t="str">
        <v>Western Australia</v>
      </c>
      <c r="Z3350" t="str">
        <v>Australia</v>
      </c>
      <c r="AA3350">
        <v>1</v>
      </c>
      <c r="AB3350" s="3" t="str">
        <f t="shared" si="105"/>
        <v>0 to 10</v>
      </c>
      <c r="AM3350" s="6">
        <v>300</v>
      </c>
      <c r="AN3350" s="6" t="s">
        <v>1377</v>
      </c>
    </row>
    <row r="3351" spans="1:40" x14ac:dyDescent="0.25">
      <c r="A3351">
        <v>3349</v>
      </c>
      <c r="B3351">
        <v>674</v>
      </c>
      <c r="C3351">
        <v>451</v>
      </c>
      <c r="D3351">
        <v>107</v>
      </c>
      <c r="E3351">
        <v>1</v>
      </c>
      <c r="F3351">
        <v>107</v>
      </c>
      <c r="G3351">
        <v>1</v>
      </c>
      <c r="H3351" t="str">
        <f>VLOOKUP($C3351,'Raw-products'!$A$2:$H$1261,MATCH(H$1,'Raw-products'!$A$1:$H$1,0))</f>
        <v>Jacket</v>
      </c>
      <c r="I3351" t="str">
        <f>VLOOKUP($C3351,'Raw-products'!$A$2:$H$1261,MATCH(I$1,'Raw-products'!$A$1:$H$1,0))</f>
        <v>Denim</v>
      </c>
      <c r="J3351" t="str">
        <f>VLOOKUP($C3351,'Raw-products'!$A$2:$H$1261,MATCH(J$1,'Raw-products'!$A$1:$H$1,0))</f>
        <v>S</v>
      </c>
      <c r="K3351" t="str">
        <f>VLOOKUP($C3351,'Raw-products'!$A$2:$H$1261,MATCH(K$1,'Raw-products'!$A$1:$H$1,0))</f>
        <v>violet</v>
      </c>
      <c r="L3351">
        <f>VLOOKUP($C3351,'Raw-products'!$A$2:$H$1261,MATCH(L$1,'Raw-products'!$A$1:$H$1,0))</f>
        <v>92</v>
      </c>
      <c r="M3351">
        <f>VLOOKUP($C3351,'Raw-products'!$A$2:$H$1261,MATCH(M$1,'Raw-products'!$A$1:$H$1,0))</f>
        <v>73</v>
      </c>
      <c r="N3351" s="5">
        <f t="shared" si="104"/>
        <v>6716</v>
      </c>
      <c r="O3351" cm="1">
        <f t="array" ref="O3351:R3351">_xlfn.XLOOKUP($B3351,'Raw -orders'!$A:$A,'Raw -orders'!$B:$E)</f>
        <v>300</v>
      </c>
      <c r="P3351">
        <v>51598</v>
      </c>
      <c r="Q3351" s="1">
        <v>44225</v>
      </c>
      <c r="R3351" s="1">
        <v>44232</v>
      </c>
      <c r="S3351" t="str" cm="1">
        <f t="array" ref="S3351:Z3351">_xlfn.XLOOKUP($O3351,'Raw - customers'!$A:$A,'Raw - customers'!$B:$I)</f>
        <v>Darren Karpenko</v>
      </c>
      <c r="T3351" t="str">
        <v>Female</v>
      </c>
      <c r="U3351">
        <v>24</v>
      </c>
      <c r="V3351" t="str">
        <v>73 Amelie LoopApt. 987</v>
      </c>
      <c r="W3351">
        <v>1403</v>
      </c>
      <c r="X3351" t="str">
        <v>Hermistonside</v>
      </c>
      <c r="Y3351" t="str">
        <v>Western Australia</v>
      </c>
      <c r="Z3351" t="str">
        <v>Australia</v>
      </c>
      <c r="AA3351">
        <v>1</v>
      </c>
      <c r="AB3351" s="3" t="str">
        <f t="shared" si="105"/>
        <v>0 to 10</v>
      </c>
      <c r="AM3351" s="6">
        <v>300</v>
      </c>
      <c r="AN3351" s="6" t="s">
        <v>1377</v>
      </c>
    </row>
    <row r="3352" spans="1:40" x14ac:dyDescent="0.25">
      <c r="A3352">
        <v>3350</v>
      </c>
      <c r="B3352">
        <v>674</v>
      </c>
      <c r="C3352">
        <v>650</v>
      </c>
      <c r="D3352">
        <v>93</v>
      </c>
      <c r="E3352">
        <v>1</v>
      </c>
      <c r="F3352">
        <v>93</v>
      </c>
      <c r="G3352">
        <v>1</v>
      </c>
      <c r="H3352" t="str">
        <f>VLOOKUP($C3352,'Raw-products'!$A$2:$H$1261,MATCH(H$1,'Raw-products'!$A$1:$H$1,0))</f>
        <v>Jacket</v>
      </c>
      <c r="I3352" t="str">
        <f>VLOOKUP($C3352,'Raw-products'!$A$2:$H$1261,MATCH(I$1,'Raw-products'!$A$1:$H$1,0))</f>
        <v>Coach</v>
      </c>
      <c r="J3352" t="str">
        <f>VLOOKUP($C3352,'Raw-products'!$A$2:$H$1261,MATCH(J$1,'Raw-products'!$A$1:$H$1,0))</f>
        <v>XS</v>
      </c>
      <c r="K3352" t="str">
        <f>VLOOKUP($C3352,'Raw-products'!$A$2:$H$1261,MATCH(K$1,'Raw-products'!$A$1:$H$1,0))</f>
        <v>blue</v>
      </c>
      <c r="L3352">
        <f>VLOOKUP($C3352,'Raw-products'!$A$2:$H$1261,MATCH(L$1,'Raw-products'!$A$1:$H$1,0))</f>
        <v>115</v>
      </c>
      <c r="M3352">
        <f>VLOOKUP($C3352,'Raw-products'!$A$2:$H$1261,MATCH(M$1,'Raw-products'!$A$1:$H$1,0))</f>
        <v>51</v>
      </c>
      <c r="N3352" s="5">
        <f t="shared" si="104"/>
        <v>5865</v>
      </c>
      <c r="O3352" cm="1">
        <f t="array" ref="O3352:R3352">_xlfn.XLOOKUP($B3352,'Raw -orders'!$A:$A,'Raw -orders'!$B:$E)</f>
        <v>300</v>
      </c>
      <c r="P3352">
        <v>51598</v>
      </c>
      <c r="Q3352" s="1">
        <v>44225</v>
      </c>
      <c r="R3352" s="1">
        <v>44232</v>
      </c>
      <c r="S3352" t="str" cm="1">
        <f t="array" ref="S3352:Z3352">_xlfn.XLOOKUP($O3352,'Raw - customers'!$A:$A,'Raw - customers'!$B:$I)</f>
        <v>Darren Karpenko</v>
      </c>
      <c r="T3352" t="str">
        <v>Female</v>
      </c>
      <c r="U3352">
        <v>24</v>
      </c>
      <c r="V3352" t="str">
        <v>73 Amelie LoopApt. 987</v>
      </c>
      <c r="W3352">
        <v>1403</v>
      </c>
      <c r="X3352" t="str">
        <v>Hermistonside</v>
      </c>
      <c r="Y3352" t="str">
        <v>Western Australia</v>
      </c>
      <c r="Z3352" t="str">
        <v>Australia</v>
      </c>
      <c r="AA3352">
        <v>1</v>
      </c>
      <c r="AB3352" s="3" t="str">
        <f t="shared" si="105"/>
        <v>0 to 10</v>
      </c>
      <c r="AM3352" s="6">
        <v>300</v>
      </c>
      <c r="AN3352" s="6" t="s">
        <v>1377</v>
      </c>
    </row>
    <row r="3353" spans="1:40" x14ac:dyDescent="0.25">
      <c r="A3353">
        <v>3351</v>
      </c>
      <c r="B3353">
        <v>674</v>
      </c>
      <c r="C3353">
        <v>335</v>
      </c>
      <c r="D3353">
        <v>109</v>
      </c>
      <c r="E3353">
        <v>2</v>
      </c>
      <c r="F3353">
        <v>218</v>
      </c>
      <c r="G3353">
        <v>1</v>
      </c>
      <c r="H3353" t="str">
        <f>VLOOKUP($C3353,'Raw-products'!$A$2:$H$1261,MATCH(H$1,'Raw-products'!$A$1:$H$1,0))</f>
        <v>Shirt</v>
      </c>
      <c r="I3353" t="str">
        <f>VLOOKUP($C3353,'Raw-products'!$A$2:$H$1261,MATCH(I$1,'Raw-products'!$A$1:$H$1,0))</f>
        <v>Mandarin Collar</v>
      </c>
      <c r="J3353" t="str">
        <f>VLOOKUP($C3353,'Raw-products'!$A$2:$H$1261,MATCH(J$1,'Raw-products'!$A$1:$H$1,0))</f>
        <v>XS</v>
      </c>
      <c r="K3353" t="str">
        <f>VLOOKUP($C3353,'Raw-products'!$A$2:$H$1261,MATCH(K$1,'Raw-products'!$A$1:$H$1,0))</f>
        <v>blue</v>
      </c>
      <c r="L3353">
        <f>VLOOKUP($C3353,'Raw-products'!$A$2:$H$1261,MATCH(L$1,'Raw-products'!$A$1:$H$1,0))</f>
        <v>108</v>
      </c>
      <c r="M3353">
        <f>VLOOKUP($C3353,'Raw-products'!$A$2:$H$1261,MATCH(M$1,'Raw-products'!$A$1:$H$1,0))</f>
        <v>59</v>
      </c>
      <c r="N3353" s="5">
        <f t="shared" si="104"/>
        <v>6372</v>
      </c>
      <c r="O3353" cm="1">
        <f t="array" ref="O3353:R3353">_xlfn.XLOOKUP($B3353,'Raw -orders'!$A:$A,'Raw -orders'!$B:$E)</f>
        <v>300</v>
      </c>
      <c r="P3353">
        <v>51598</v>
      </c>
      <c r="Q3353" s="1">
        <v>44225</v>
      </c>
      <c r="R3353" s="1">
        <v>44232</v>
      </c>
      <c r="S3353" t="str" cm="1">
        <f t="array" ref="S3353:Z3353">_xlfn.XLOOKUP($O3353,'Raw - customers'!$A:$A,'Raw - customers'!$B:$I)</f>
        <v>Darren Karpenko</v>
      </c>
      <c r="T3353" t="str">
        <v>Female</v>
      </c>
      <c r="U3353">
        <v>24</v>
      </c>
      <c r="V3353" t="str">
        <v>73 Amelie LoopApt. 987</v>
      </c>
      <c r="W3353">
        <v>1403</v>
      </c>
      <c r="X3353" t="str">
        <v>Hermistonside</v>
      </c>
      <c r="Y3353" t="str">
        <v>Western Australia</v>
      </c>
      <c r="Z3353" t="str">
        <v>Australia</v>
      </c>
      <c r="AA3353">
        <v>1</v>
      </c>
      <c r="AB3353" s="3" t="str">
        <f t="shared" si="105"/>
        <v>0 to 10</v>
      </c>
      <c r="AM3353" s="6">
        <v>300</v>
      </c>
      <c r="AN3353" s="6" t="s">
        <v>1377</v>
      </c>
    </row>
    <row r="3354" spans="1:40" x14ac:dyDescent="0.25">
      <c r="A3354">
        <v>3352</v>
      </c>
      <c r="B3354">
        <v>674</v>
      </c>
      <c r="C3354">
        <v>483</v>
      </c>
      <c r="D3354">
        <v>118</v>
      </c>
      <c r="E3354">
        <v>1</v>
      </c>
      <c r="F3354">
        <v>118</v>
      </c>
      <c r="G3354">
        <v>1</v>
      </c>
      <c r="H3354" t="str">
        <f>VLOOKUP($C3354,'Raw-products'!$A$2:$H$1261,MATCH(H$1,'Raw-products'!$A$1:$H$1,0))</f>
        <v>Jacket</v>
      </c>
      <c r="I3354" t="str">
        <f>VLOOKUP($C3354,'Raw-products'!$A$2:$H$1261,MATCH(I$1,'Raw-products'!$A$1:$H$1,0))</f>
        <v>Puffer</v>
      </c>
      <c r="J3354" t="str">
        <f>VLOOKUP($C3354,'Raw-products'!$A$2:$H$1261,MATCH(J$1,'Raw-products'!$A$1:$H$1,0))</f>
        <v>L</v>
      </c>
      <c r="K3354" t="str">
        <f>VLOOKUP($C3354,'Raw-products'!$A$2:$H$1261,MATCH(K$1,'Raw-products'!$A$1:$H$1,0))</f>
        <v>indigo</v>
      </c>
      <c r="L3354">
        <f>VLOOKUP($C3354,'Raw-products'!$A$2:$H$1261,MATCH(L$1,'Raw-products'!$A$1:$H$1,0))</f>
        <v>110</v>
      </c>
      <c r="M3354">
        <f>VLOOKUP($C3354,'Raw-products'!$A$2:$H$1261,MATCH(M$1,'Raw-products'!$A$1:$H$1,0))</f>
        <v>61</v>
      </c>
      <c r="N3354" s="5">
        <f t="shared" si="104"/>
        <v>6710</v>
      </c>
      <c r="O3354" cm="1">
        <f t="array" ref="O3354:R3354">_xlfn.XLOOKUP($B3354,'Raw -orders'!$A:$A,'Raw -orders'!$B:$E)</f>
        <v>300</v>
      </c>
      <c r="P3354">
        <v>51598</v>
      </c>
      <c r="Q3354" s="1">
        <v>44225</v>
      </c>
      <c r="R3354" s="1">
        <v>44232</v>
      </c>
      <c r="S3354" t="str" cm="1">
        <f t="array" ref="S3354:Z3354">_xlfn.XLOOKUP($O3354,'Raw - customers'!$A:$A,'Raw - customers'!$B:$I)</f>
        <v>Darren Karpenko</v>
      </c>
      <c r="T3354" t="str">
        <v>Female</v>
      </c>
      <c r="U3354">
        <v>24</v>
      </c>
      <c r="V3354" t="str">
        <v>73 Amelie LoopApt. 987</v>
      </c>
      <c r="W3354">
        <v>1403</v>
      </c>
      <c r="X3354" t="str">
        <v>Hermistonside</v>
      </c>
      <c r="Y3354" t="str">
        <v>Western Australia</v>
      </c>
      <c r="Z3354" t="str">
        <v>Australia</v>
      </c>
      <c r="AA3354">
        <v>1</v>
      </c>
      <c r="AB3354" s="3" t="str">
        <f t="shared" si="105"/>
        <v>0 to 10</v>
      </c>
      <c r="AM3354" s="6">
        <v>300</v>
      </c>
      <c r="AN3354" s="6" t="s">
        <v>1377</v>
      </c>
    </row>
    <row r="3355" spans="1:40" x14ac:dyDescent="0.25">
      <c r="A3355">
        <v>3353</v>
      </c>
      <c r="B3355">
        <v>674</v>
      </c>
      <c r="C3355">
        <v>1192</v>
      </c>
      <c r="D3355">
        <v>105</v>
      </c>
      <c r="E3355">
        <v>2</v>
      </c>
      <c r="F3355">
        <v>210</v>
      </c>
      <c r="G3355">
        <v>1</v>
      </c>
      <c r="H3355" t="str">
        <f>VLOOKUP($C3355,'Raw-products'!$A$2:$H$1261,MATCH(H$1,'Raw-products'!$A$1:$H$1,0))</f>
        <v>Trousers</v>
      </c>
      <c r="I3355" t="str">
        <f>VLOOKUP($C3355,'Raw-products'!$A$2:$H$1261,MATCH(I$1,'Raw-products'!$A$1:$H$1,0))</f>
        <v>Pleated</v>
      </c>
      <c r="J3355" t="str">
        <f>VLOOKUP($C3355,'Raw-products'!$A$2:$H$1261,MATCH(J$1,'Raw-products'!$A$1:$H$1,0))</f>
        <v>M</v>
      </c>
      <c r="K3355" t="str">
        <f>VLOOKUP($C3355,'Raw-products'!$A$2:$H$1261,MATCH(K$1,'Raw-products'!$A$1:$H$1,0))</f>
        <v>red</v>
      </c>
      <c r="L3355">
        <f>VLOOKUP($C3355,'Raw-products'!$A$2:$H$1261,MATCH(L$1,'Raw-products'!$A$1:$H$1,0))</f>
        <v>90</v>
      </c>
      <c r="M3355">
        <f>VLOOKUP($C3355,'Raw-products'!$A$2:$H$1261,MATCH(M$1,'Raw-products'!$A$1:$H$1,0))</f>
        <v>40</v>
      </c>
      <c r="N3355" s="5">
        <f t="shared" si="104"/>
        <v>3600</v>
      </c>
      <c r="O3355" cm="1">
        <f t="array" ref="O3355:R3355">_xlfn.XLOOKUP($B3355,'Raw -orders'!$A:$A,'Raw -orders'!$B:$E)</f>
        <v>300</v>
      </c>
      <c r="P3355">
        <v>51598</v>
      </c>
      <c r="Q3355" s="1">
        <v>44225</v>
      </c>
      <c r="R3355" s="1">
        <v>44232</v>
      </c>
      <c r="S3355" t="str" cm="1">
        <f t="array" ref="S3355:Z3355">_xlfn.XLOOKUP($O3355,'Raw - customers'!$A:$A,'Raw - customers'!$B:$I)</f>
        <v>Darren Karpenko</v>
      </c>
      <c r="T3355" t="str">
        <v>Female</v>
      </c>
      <c r="U3355">
        <v>24</v>
      </c>
      <c r="V3355" t="str">
        <v>73 Amelie LoopApt. 987</v>
      </c>
      <c r="W3355">
        <v>1403</v>
      </c>
      <c r="X3355" t="str">
        <v>Hermistonside</v>
      </c>
      <c r="Y3355" t="str">
        <v>Western Australia</v>
      </c>
      <c r="Z3355" t="str">
        <v>Australia</v>
      </c>
      <c r="AA3355">
        <v>1</v>
      </c>
      <c r="AB3355" s="3" t="str">
        <f t="shared" si="105"/>
        <v>0 to 10</v>
      </c>
      <c r="AM3355" s="6">
        <v>300</v>
      </c>
      <c r="AN3355" s="6" t="s">
        <v>1377</v>
      </c>
    </row>
    <row r="3356" spans="1:40" x14ac:dyDescent="0.25">
      <c r="A3356">
        <v>3354</v>
      </c>
      <c r="B3356">
        <v>675</v>
      </c>
      <c r="C3356">
        <v>1012</v>
      </c>
      <c r="D3356">
        <v>106</v>
      </c>
      <c r="E3356">
        <v>2</v>
      </c>
      <c r="F3356">
        <v>212</v>
      </c>
      <c r="G3356">
        <v>1</v>
      </c>
      <c r="H3356" t="str">
        <f>VLOOKUP($C3356,'Raw-products'!$A$2:$H$1261,MATCH(H$1,'Raw-products'!$A$1:$H$1,0))</f>
        <v>Trousers</v>
      </c>
      <c r="I3356" t="str">
        <f>VLOOKUP($C3356,'Raw-products'!$A$2:$H$1261,MATCH(I$1,'Raw-products'!$A$1:$H$1,0))</f>
        <v>Wool</v>
      </c>
      <c r="J3356" t="str">
        <f>VLOOKUP($C3356,'Raw-products'!$A$2:$H$1261,MATCH(J$1,'Raw-products'!$A$1:$H$1,0))</f>
        <v>M</v>
      </c>
      <c r="K3356" t="str">
        <f>VLOOKUP($C3356,'Raw-products'!$A$2:$H$1261,MATCH(K$1,'Raw-products'!$A$1:$H$1,0))</f>
        <v>violet</v>
      </c>
      <c r="L3356">
        <f>VLOOKUP($C3356,'Raw-products'!$A$2:$H$1261,MATCH(L$1,'Raw-products'!$A$1:$H$1,0))</f>
        <v>111</v>
      </c>
      <c r="M3356">
        <f>VLOOKUP($C3356,'Raw-products'!$A$2:$H$1261,MATCH(M$1,'Raw-products'!$A$1:$H$1,0))</f>
        <v>51</v>
      </c>
      <c r="N3356" s="5">
        <f t="shared" si="104"/>
        <v>5661</v>
      </c>
      <c r="O3356" cm="1">
        <f t="array" ref="O3356:R3356">_xlfn.XLOOKUP($B3356,'Raw -orders'!$A:$A,'Raw -orders'!$B:$E)</f>
        <v>896</v>
      </c>
      <c r="P3356">
        <v>43080</v>
      </c>
      <c r="Q3356" s="1">
        <v>44352</v>
      </c>
      <c r="R3356" s="1">
        <v>44360</v>
      </c>
      <c r="S3356" t="str" cm="1">
        <f t="array" ref="S3356:Z3356">_xlfn.XLOOKUP($O3356,'Raw - customers'!$A:$A,'Raw - customers'!$B:$I)</f>
        <v>Thoma Seaking</v>
      </c>
      <c r="T3356" t="str">
        <v>Genderqueer</v>
      </c>
      <c r="U3356">
        <v>67</v>
      </c>
      <c r="V3356" t="str">
        <v>985 Nguyen TerraceApt. 362</v>
      </c>
      <c r="W3356">
        <v>7737</v>
      </c>
      <c r="X3356" t="str">
        <v>Ryanberg</v>
      </c>
      <c r="Y3356" t="str">
        <v>South Australia</v>
      </c>
      <c r="Z3356" t="str">
        <v>Australia</v>
      </c>
      <c r="AA3356">
        <v>6</v>
      </c>
      <c r="AB3356" s="3" t="str">
        <f t="shared" si="105"/>
        <v>0 to 10</v>
      </c>
      <c r="AM3356" s="6">
        <v>896</v>
      </c>
      <c r="AN3356" s="6" t="s">
        <v>1345</v>
      </c>
    </row>
    <row r="3357" spans="1:40" x14ac:dyDescent="0.25">
      <c r="A3357">
        <v>3355</v>
      </c>
      <c r="B3357">
        <v>675</v>
      </c>
      <c r="C3357">
        <v>81</v>
      </c>
      <c r="D3357">
        <v>118</v>
      </c>
      <c r="E3357">
        <v>3</v>
      </c>
      <c r="F3357">
        <v>354</v>
      </c>
      <c r="G3357">
        <v>1</v>
      </c>
      <c r="H3357" t="str">
        <f>VLOOKUP($C3357,'Raw-products'!$A$2:$H$1261,MATCH(H$1,'Raw-products'!$A$1:$H$1,0))</f>
        <v>Shirt</v>
      </c>
      <c r="I3357" t="str">
        <f>VLOOKUP($C3357,'Raw-products'!$A$2:$H$1261,MATCH(I$1,'Raw-products'!$A$1:$H$1,0))</f>
        <v>Flannel</v>
      </c>
      <c r="J3357" t="str">
        <f>VLOOKUP($C3357,'Raw-products'!$A$2:$H$1261,MATCH(J$1,'Raw-products'!$A$1:$H$1,0))</f>
        <v>S</v>
      </c>
      <c r="K3357" t="str">
        <f>VLOOKUP($C3357,'Raw-products'!$A$2:$H$1261,MATCH(K$1,'Raw-products'!$A$1:$H$1,0))</f>
        <v>yellow</v>
      </c>
      <c r="L3357">
        <f>VLOOKUP($C3357,'Raw-products'!$A$2:$H$1261,MATCH(L$1,'Raw-products'!$A$1:$H$1,0))</f>
        <v>96</v>
      </c>
      <c r="M3357">
        <f>VLOOKUP($C3357,'Raw-products'!$A$2:$H$1261,MATCH(M$1,'Raw-products'!$A$1:$H$1,0))</f>
        <v>42</v>
      </c>
      <c r="N3357" s="5">
        <f t="shared" si="104"/>
        <v>4032</v>
      </c>
      <c r="O3357" cm="1">
        <f t="array" ref="O3357:R3357">_xlfn.XLOOKUP($B3357,'Raw -orders'!$A:$A,'Raw -orders'!$B:$E)</f>
        <v>896</v>
      </c>
      <c r="P3357">
        <v>43080</v>
      </c>
      <c r="Q3357" s="1">
        <v>44352</v>
      </c>
      <c r="R3357" s="1">
        <v>44360</v>
      </c>
      <c r="S3357" t="str" cm="1">
        <f t="array" ref="S3357:Z3357">_xlfn.XLOOKUP($O3357,'Raw - customers'!$A:$A,'Raw - customers'!$B:$I)</f>
        <v>Thoma Seaking</v>
      </c>
      <c r="T3357" t="str">
        <v>Genderqueer</v>
      </c>
      <c r="U3357">
        <v>67</v>
      </c>
      <c r="V3357" t="str">
        <v>985 Nguyen TerraceApt. 362</v>
      </c>
      <c r="W3357">
        <v>7737</v>
      </c>
      <c r="X3357" t="str">
        <v>Ryanberg</v>
      </c>
      <c r="Y3357" t="str">
        <v>South Australia</v>
      </c>
      <c r="Z3357" t="str">
        <v>Australia</v>
      </c>
      <c r="AA3357">
        <v>6</v>
      </c>
      <c r="AB3357" s="3" t="str">
        <f t="shared" si="105"/>
        <v>0 to 10</v>
      </c>
      <c r="AM3357" s="6">
        <v>896</v>
      </c>
      <c r="AN3357" s="6" t="s">
        <v>1345</v>
      </c>
    </row>
    <row r="3358" spans="1:40" x14ac:dyDescent="0.25">
      <c r="A3358">
        <v>3356</v>
      </c>
      <c r="B3358">
        <v>675</v>
      </c>
      <c r="C3358">
        <v>673</v>
      </c>
      <c r="D3358">
        <v>113</v>
      </c>
      <c r="E3358">
        <v>2</v>
      </c>
      <c r="F3358">
        <v>226</v>
      </c>
      <c r="G3358">
        <v>1</v>
      </c>
      <c r="H3358" t="str">
        <f>VLOOKUP($C3358,'Raw-products'!$A$2:$H$1261,MATCH(H$1,'Raw-products'!$A$1:$H$1,0))</f>
        <v>Jacket</v>
      </c>
      <c r="I3358" t="str">
        <f>VLOOKUP($C3358,'Raw-products'!$A$2:$H$1261,MATCH(I$1,'Raw-products'!$A$1:$H$1,0))</f>
        <v>Parka</v>
      </c>
      <c r="J3358" t="str">
        <f>VLOOKUP($C3358,'Raw-products'!$A$2:$H$1261,MATCH(J$1,'Raw-products'!$A$1:$H$1,0))</f>
        <v>L</v>
      </c>
      <c r="K3358" t="str">
        <f>VLOOKUP($C3358,'Raw-products'!$A$2:$H$1261,MATCH(K$1,'Raw-products'!$A$1:$H$1,0))</f>
        <v>orange</v>
      </c>
      <c r="L3358">
        <f>VLOOKUP($C3358,'Raw-products'!$A$2:$H$1261,MATCH(L$1,'Raw-products'!$A$1:$H$1,0))</f>
        <v>119</v>
      </c>
      <c r="M3358">
        <f>VLOOKUP($C3358,'Raw-products'!$A$2:$H$1261,MATCH(M$1,'Raw-products'!$A$1:$H$1,0))</f>
        <v>77</v>
      </c>
      <c r="N3358" s="5">
        <f t="shared" si="104"/>
        <v>9163</v>
      </c>
      <c r="O3358" cm="1">
        <f t="array" ref="O3358:R3358">_xlfn.XLOOKUP($B3358,'Raw -orders'!$A:$A,'Raw -orders'!$B:$E)</f>
        <v>896</v>
      </c>
      <c r="P3358">
        <v>43080</v>
      </c>
      <c r="Q3358" s="1">
        <v>44352</v>
      </c>
      <c r="R3358" s="1">
        <v>44360</v>
      </c>
      <c r="S3358" t="str" cm="1">
        <f t="array" ref="S3358:Z3358">_xlfn.XLOOKUP($O3358,'Raw - customers'!$A:$A,'Raw - customers'!$B:$I)</f>
        <v>Thoma Seaking</v>
      </c>
      <c r="T3358" t="str">
        <v>Genderqueer</v>
      </c>
      <c r="U3358">
        <v>67</v>
      </c>
      <c r="V3358" t="str">
        <v>985 Nguyen TerraceApt. 362</v>
      </c>
      <c r="W3358">
        <v>7737</v>
      </c>
      <c r="X3358" t="str">
        <v>Ryanberg</v>
      </c>
      <c r="Y3358" t="str">
        <v>South Australia</v>
      </c>
      <c r="Z3358" t="str">
        <v>Australia</v>
      </c>
      <c r="AA3358">
        <v>6</v>
      </c>
      <c r="AB3358" s="3" t="str">
        <f t="shared" si="105"/>
        <v>0 to 10</v>
      </c>
      <c r="AM3358" s="6">
        <v>896</v>
      </c>
      <c r="AN3358" s="6" t="s">
        <v>1345</v>
      </c>
    </row>
    <row r="3359" spans="1:40" x14ac:dyDescent="0.25">
      <c r="A3359">
        <v>3357</v>
      </c>
      <c r="B3359">
        <v>675</v>
      </c>
      <c r="C3359">
        <v>1188</v>
      </c>
      <c r="D3359">
        <v>99</v>
      </c>
      <c r="E3359">
        <v>2</v>
      </c>
      <c r="F3359">
        <v>198</v>
      </c>
      <c r="G3359">
        <v>1</v>
      </c>
      <c r="H3359" t="str">
        <f>VLOOKUP($C3359,'Raw-products'!$A$2:$H$1261,MATCH(H$1,'Raw-products'!$A$1:$H$1,0))</f>
        <v>Trousers</v>
      </c>
      <c r="I3359" t="str">
        <f>VLOOKUP($C3359,'Raw-products'!$A$2:$H$1261,MATCH(I$1,'Raw-products'!$A$1:$H$1,0))</f>
        <v>High-Waisted</v>
      </c>
      <c r="J3359" t="str">
        <f>VLOOKUP($C3359,'Raw-products'!$A$2:$H$1261,MATCH(J$1,'Raw-products'!$A$1:$H$1,0))</f>
        <v>L</v>
      </c>
      <c r="K3359" t="str">
        <f>VLOOKUP($C3359,'Raw-products'!$A$2:$H$1261,MATCH(K$1,'Raw-products'!$A$1:$H$1,0))</f>
        <v>violet</v>
      </c>
      <c r="L3359">
        <f>VLOOKUP($C3359,'Raw-products'!$A$2:$H$1261,MATCH(L$1,'Raw-products'!$A$1:$H$1,0))</f>
        <v>98</v>
      </c>
      <c r="M3359">
        <f>VLOOKUP($C3359,'Raw-products'!$A$2:$H$1261,MATCH(M$1,'Raw-products'!$A$1:$H$1,0))</f>
        <v>68</v>
      </c>
      <c r="N3359" s="5">
        <f t="shared" si="104"/>
        <v>6664</v>
      </c>
      <c r="O3359" cm="1">
        <f t="array" ref="O3359:R3359">_xlfn.XLOOKUP($B3359,'Raw -orders'!$A:$A,'Raw -orders'!$B:$E)</f>
        <v>896</v>
      </c>
      <c r="P3359">
        <v>43080</v>
      </c>
      <c r="Q3359" s="1">
        <v>44352</v>
      </c>
      <c r="R3359" s="1">
        <v>44360</v>
      </c>
      <c r="S3359" t="str" cm="1">
        <f t="array" ref="S3359:Z3359">_xlfn.XLOOKUP($O3359,'Raw - customers'!$A:$A,'Raw - customers'!$B:$I)</f>
        <v>Thoma Seaking</v>
      </c>
      <c r="T3359" t="str">
        <v>Genderqueer</v>
      </c>
      <c r="U3359">
        <v>67</v>
      </c>
      <c r="V3359" t="str">
        <v>985 Nguyen TerraceApt. 362</v>
      </c>
      <c r="W3359">
        <v>7737</v>
      </c>
      <c r="X3359" t="str">
        <v>Ryanberg</v>
      </c>
      <c r="Y3359" t="str">
        <v>South Australia</v>
      </c>
      <c r="Z3359" t="str">
        <v>Australia</v>
      </c>
      <c r="AA3359">
        <v>6</v>
      </c>
      <c r="AB3359" s="3" t="str">
        <f t="shared" si="105"/>
        <v>0 to 10</v>
      </c>
      <c r="AM3359" s="6">
        <v>896</v>
      </c>
      <c r="AN3359" s="6" t="s">
        <v>1345</v>
      </c>
    </row>
    <row r="3360" spans="1:40" x14ac:dyDescent="0.25">
      <c r="A3360">
        <v>3358</v>
      </c>
      <c r="B3360">
        <v>675</v>
      </c>
      <c r="C3360">
        <v>43</v>
      </c>
      <c r="D3360">
        <v>104</v>
      </c>
      <c r="E3360">
        <v>2</v>
      </c>
      <c r="F3360">
        <v>208</v>
      </c>
      <c r="G3360">
        <v>1</v>
      </c>
      <c r="H3360" t="str">
        <f>VLOOKUP($C3360,'Raw-products'!$A$2:$H$1261,MATCH(H$1,'Raw-products'!$A$1:$H$1,0))</f>
        <v>Shirt</v>
      </c>
      <c r="I3360" t="str">
        <f>VLOOKUP($C3360,'Raw-products'!$A$2:$H$1261,MATCH(I$1,'Raw-products'!$A$1:$H$1,0))</f>
        <v>Dress</v>
      </c>
      <c r="J3360" t="str">
        <f>VLOOKUP($C3360,'Raw-products'!$A$2:$H$1261,MATCH(J$1,'Raw-products'!$A$1:$H$1,0))</f>
        <v>L</v>
      </c>
      <c r="K3360" t="str">
        <f>VLOOKUP($C3360,'Raw-products'!$A$2:$H$1261,MATCH(K$1,'Raw-products'!$A$1:$H$1,0))</f>
        <v>orange</v>
      </c>
      <c r="L3360">
        <f>VLOOKUP($C3360,'Raw-products'!$A$2:$H$1261,MATCH(L$1,'Raw-products'!$A$1:$H$1,0))</f>
        <v>119</v>
      </c>
      <c r="M3360">
        <f>VLOOKUP($C3360,'Raw-products'!$A$2:$H$1261,MATCH(M$1,'Raw-products'!$A$1:$H$1,0))</f>
        <v>73</v>
      </c>
      <c r="N3360" s="5">
        <f t="shared" si="104"/>
        <v>8687</v>
      </c>
      <c r="O3360" cm="1">
        <f t="array" ref="O3360:R3360">_xlfn.XLOOKUP($B3360,'Raw -orders'!$A:$A,'Raw -orders'!$B:$E)</f>
        <v>896</v>
      </c>
      <c r="P3360">
        <v>43080</v>
      </c>
      <c r="Q3360" s="1">
        <v>44352</v>
      </c>
      <c r="R3360" s="1">
        <v>44360</v>
      </c>
      <c r="S3360" t="str" cm="1">
        <f t="array" ref="S3360:Z3360">_xlfn.XLOOKUP($O3360,'Raw - customers'!$A:$A,'Raw - customers'!$B:$I)</f>
        <v>Thoma Seaking</v>
      </c>
      <c r="T3360" t="str">
        <v>Genderqueer</v>
      </c>
      <c r="U3360">
        <v>67</v>
      </c>
      <c r="V3360" t="str">
        <v>985 Nguyen TerraceApt. 362</v>
      </c>
      <c r="W3360">
        <v>7737</v>
      </c>
      <c r="X3360" t="str">
        <v>Ryanberg</v>
      </c>
      <c r="Y3360" t="str">
        <v>South Australia</v>
      </c>
      <c r="Z3360" t="str">
        <v>Australia</v>
      </c>
      <c r="AA3360">
        <v>6</v>
      </c>
      <c r="AB3360" s="3" t="str">
        <f t="shared" si="105"/>
        <v>0 to 10</v>
      </c>
      <c r="AM3360" s="6">
        <v>896</v>
      </c>
      <c r="AN3360" s="6" t="s">
        <v>1345</v>
      </c>
    </row>
    <row r="3361" spans="1:40" x14ac:dyDescent="0.25">
      <c r="A3361">
        <v>3359</v>
      </c>
      <c r="B3361">
        <v>675</v>
      </c>
      <c r="C3361">
        <v>23</v>
      </c>
      <c r="D3361">
        <v>96</v>
      </c>
      <c r="E3361">
        <v>2</v>
      </c>
      <c r="F3361">
        <v>192</v>
      </c>
      <c r="G3361">
        <v>1</v>
      </c>
      <c r="H3361" t="str">
        <f>VLOOKUP($C3361,'Raw-products'!$A$2:$H$1261,MATCH(H$1,'Raw-products'!$A$1:$H$1,0))</f>
        <v>Shirt</v>
      </c>
      <c r="I3361" t="str">
        <f>VLOOKUP($C3361,'Raw-products'!$A$2:$H$1261,MATCH(I$1,'Raw-products'!$A$1:$H$1,0))</f>
        <v>Oxford Cloth</v>
      </c>
      <c r="J3361" t="str">
        <f>VLOOKUP($C3361,'Raw-products'!$A$2:$H$1261,MATCH(J$1,'Raw-products'!$A$1:$H$1,0))</f>
        <v>L</v>
      </c>
      <c r="K3361" t="str">
        <f>VLOOKUP($C3361,'Raw-products'!$A$2:$H$1261,MATCH(K$1,'Raw-products'!$A$1:$H$1,0))</f>
        <v>blue</v>
      </c>
      <c r="L3361">
        <f>VLOOKUP($C3361,'Raw-products'!$A$2:$H$1261,MATCH(L$1,'Raw-products'!$A$1:$H$1,0))</f>
        <v>114</v>
      </c>
      <c r="M3361">
        <f>VLOOKUP($C3361,'Raw-products'!$A$2:$H$1261,MATCH(M$1,'Raw-products'!$A$1:$H$1,0))</f>
        <v>59</v>
      </c>
      <c r="N3361" s="5">
        <f t="shared" si="104"/>
        <v>6726</v>
      </c>
      <c r="O3361" cm="1">
        <f t="array" ref="O3361:R3361">_xlfn.XLOOKUP($B3361,'Raw -orders'!$A:$A,'Raw -orders'!$B:$E)</f>
        <v>896</v>
      </c>
      <c r="P3361">
        <v>43080</v>
      </c>
      <c r="Q3361" s="1">
        <v>44352</v>
      </c>
      <c r="R3361" s="1">
        <v>44360</v>
      </c>
      <c r="S3361" t="str" cm="1">
        <f t="array" ref="S3361:Z3361">_xlfn.XLOOKUP($O3361,'Raw - customers'!$A:$A,'Raw - customers'!$B:$I)</f>
        <v>Thoma Seaking</v>
      </c>
      <c r="T3361" t="str">
        <v>Genderqueer</v>
      </c>
      <c r="U3361">
        <v>67</v>
      </c>
      <c r="V3361" t="str">
        <v>985 Nguyen TerraceApt. 362</v>
      </c>
      <c r="W3361">
        <v>7737</v>
      </c>
      <c r="X3361" t="str">
        <v>Ryanberg</v>
      </c>
      <c r="Y3361" t="str">
        <v>South Australia</v>
      </c>
      <c r="Z3361" t="str">
        <v>Australia</v>
      </c>
      <c r="AA3361">
        <v>6</v>
      </c>
      <c r="AB3361" s="3" t="str">
        <f t="shared" si="105"/>
        <v>0 to 10</v>
      </c>
      <c r="AM3361" s="6">
        <v>896</v>
      </c>
      <c r="AN3361" s="6" t="s">
        <v>1345</v>
      </c>
    </row>
    <row r="3362" spans="1:40" x14ac:dyDescent="0.25">
      <c r="A3362">
        <v>3360</v>
      </c>
      <c r="B3362">
        <v>675</v>
      </c>
      <c r="C3362">
        <v>1007</v>
      </c>
      <c r="D3362">
        <v>106</v>
      </c>
      <c r="E3362">
        <v>3</v>
      </c>
      <c r="F3362">
        <v>318</v>
      </c>
      <c r="G3362">
        <v>1</v>
      </c>
      <c r="H3362" t="str">
        <f>VLOOKUP($C3362,'Raw-products'!$A$2:$H$1261,MATCH(H$1,'Raw-products'!$A$1:$H$1,0))</f>
        <v>Trousers</v>
      </c>
      <c r="I3362" t="str">
        <f>VLOOKUP($C3362,'Raw-products'!$A$2:$H$1261,MATCH(I$1,'Raw-products'!$A$1:$H$1,0))</f>
        <v>Wool</v>
      </c>
      <c r="J3362" t="str">
        <f>VLOOKUP($C3362,'Raw-products'!$A$2:$H$1261,MATCH(J$1,'Raw-products'!$A$1:$H$1,0))</f>
        <v>M</v>
      </c>
      <c r="K3362" t="str">
        <f>VLOOKUP($C3362,'Raw-products'!$A$2:$H$1261,MATCH(K$1,'Raw-products'!$A$1:$H$1,0))</f>
        <v>indigo</v>
      </c>
      <c r="L3362">
        <f>VLOOKUP($C3362,'Raw-products'!$A$2:$H$1261,MATCH(L$1,'Raw-products'!$A$1:$H$1,0))</f>
        <v>111</v>
      </c>
      <c r="M3362">
        <f>VLOOKUP($C3362,'Raw-products'!$A$2:$H$1261,MATCH(M$1,'Raw-products'!$A$1:$H$1,0))</f>
        <v>56</v>
      </c>
      <c r="N3362" s="5">
        <f t="shared" si="104"/>
        <v>6216</v>
      </c>
      <c r="O3362" cm="1">
        <f t="array" ref="O3362:R3362">_xlfn.XLOOKUP($B3362,'Raw -orders'!$A:$A,'Raw -orders'!$B:$E)</f>
        <v>896</v>
      </c>
      <c r="P3362">
        <v>43080</v>
      </c>
      <c r="Q3362" s="1">
        <v>44352</v>
      </c>
      <c r="R3362" s="1">
        <v>44360</v>
      </c>
      <c r="S3362" t="str" cm="1">
        <f t="array" ref="S3362:Z3362">_xlfn.XLOOKUP($O3362,'Raw - customers'!$A:$A,'Raw - customers'!$B:$I)</f>
        <v>Thoma Seaking</v>
      </c>
      <c r="T3362" t="str">
        <v>Genderqueer</v>
      </c>
      <c r="U3362">
        <v>67</v>
      </c>
      <c r="V3362" t="str">
        <v>985 Nguyen TerraceApt. 362</v>
      </c>
      <c r="W3362">
        <v>7737</v>
      </c>
      <c r="X3362" t="str">
        <v>Ryanberg</v>
      </c>
      <c r="Y3362" t="str">
        <v>South Australia</v>
      </c>
      <c r="Z3362" t="str">
        <v>Australia</v>
      </c>
      <c r="AA3362">
        <v>6</v>
      </c>
      <c r="AB3362" s="3" t="str">
        <f t="shared" si="105"/>
        <v>0 to 10</v>
      </c>
      <c r="AM3362" s="6">
        <v>896</v>
      </c>
      <c r="AN3362" s="6" t="s">
        <v>1345</v>
      </c>
    </row>
    <row r="3363" spans="1:40" x14ac:dyDescent="0.25">
      <c r="A3363">
        <v>3361</v>
      </c>
      <c r="B3363">
        <v>676</v>
      </c>
      <c r="C3363">
        <v>814</v>
      </c>
      <c r="D3363">
        <v>117</v>
      </c>
      <c r="E3363">
        <v>3</v>
      </c>
      <c r="F3363">
        <v>351</v>
      </c>
      <c r="G3363">
        <v>1</v>
      </c>
      <c r="H3363" t="str">
        <f>VLOOKUP($C3363,'Raw-products'!$A$2:$H$1261,MATCH(H$1,'Raw-products'!$A$1:$H$1,0))</f>
        <v>Jacket</v>
      </c>
      <c r="I3363" t="str">
        <f>VLOOKUP($C3363,'Raw-products'!$A$2:$H$1261,MATCH(I$1,'Raw-products'!$A$1:$H$1,0))</f>
        <v>Shearling</v>
      </c>
      <c r="J3363" t="str">
        <f>VLOOKUP($C3363,'Raw-products'!$A$2:$H$1261,MATCH(J$1,'Raw-products'!$A$1:$H$1,0))</f>
        <v>XL</v>
      </c>
      <c r="K3363" t="str">
        <f>VLOOKUP($C3363,'Raw-products'!$A$2:$H$1261,MATCH(K$1,'Raw-products'!$A$1:$H$1,0))</f>
        <v>orange</v>
      </c>
      <c r="L3363">
        <f>VLOOKUP($C3363,'Raw-products'!$A$2:$H$1261,MATCH(L$1,'Raw-products'!$A$1:$H$1,0))</f>
        <v>95</v>
      </c>
      <c r="M3363">
        <f>VLOOKUP($C3363,'Raw-products'!$A$2:$H$1261,MATCH(M$1,'Raw-products'!$A$1:$H$1,0))</f>
        <v>60</v>
      </c>
      <c r="N3363" s="5">
        <f t="shared" si="104"/>
        <v>5700</v>
      </c>
      <c r="O3363" cm="1">
        <f t="array" ref="O3363:R3363">_xlfn.XLOOKUP($B3363,'Raw -orders'!$A:$A,'Raw -orders'!$B:$E)</f>
        <v>889</v>
      </c>
      <c r="P3363">
        <v>52587</v>
      </c>
      <c r="Q3363" s="1">
        <v>44463</v>
      </c>
      <c r="R3363" s="1">
        <v>44480</v>
      </c>
      <c r="S3363" t="str" cm="1">
        <f t="array" ref="S3363:Z3363">_xlfn.XLOOKUP($O3363,'Raw - customers'!$A:$A,'Raw - customers'!$B:$I)</f>
        <v>Kaitlin Jeanes</v>
      </c>
      <c r="T3363" t="str">
        <v>Genderqueer</v>
      </c>
      <c r="U3363">
        <v>69</v>
      </c>
      <c r="V3363" t="str">
        <v>709 Abigail ParadeApt. 339</v>
      </c>
      <c r="W3363">
        <v>4557</v>
      </c>
      <c r="X3363" t="str">
        <v>Beahanport</v>
      </c>
      <c r="Y3363" t="str">
        <v>Northern Territory</v>
      </c>
      <c r="Z3363" t="str">
        <v>Australia</v>
      </c>
      <c r="AA3363">
        <v>9</v>
      </c>
      <c r="AB3363" s="3" t="str">
        <f t="shared" si="105"/>
        <v>10 to 20</v>
      </c>
      <c r="AM3363" s="6">
        <v>889</v>
      </c>
      <c r="AN3363" s="6" t="s">
        <v>1339</v>
      </c>
    </row>
    <row r="3364" spans="1:40" x14ac:dyDescent="0.25">
      <c r="A3364">
        <v>3362</v>
      </c>
      <c r="B3364">
        <v>676</v>
      </c>
      <c r="C3364">
        <v>311</v>
      </c>
      <c r="D3364">
        <v>105</v>
      </c>
      <c r="E3364">
        <v>2</v>
      </c>
      <c r="F3364">
        <v>210</v>
      </c>
      <c r="G3364">
        <v>1</v>
      </c>
      <c r="H3364" t="str">
        <f>VLOOKUP($C3364,'Raw-products'!$A$2:$H$1261,MATCH(H$1,'Raw-products'!$A$1:$H$1,0))</f>
        <v>Shirt</v>
      </c>
      <c r="I3364" t="str">
        <f>VLOOKUP($C3364,'Raw-products'!$A$2:$H$1261,MATCH(I$1,'Raw-products'!$A$1:$H$1,0))</f>
        <v>Cuban Collar</v>
      </c>
      <c r="J3364" t="str">
        <f>VLOOKUP($C3364,'Raw-products'!$A$2:$H$1261,MATCH(J$1,'Raw-products'!$A$1:$H$1,0))</f>
        <v>S</v>
      </c>
      <c r="K3364" t="str">
        <f>VLOOKUP($C3364,'Raw-products'!$A$2:$H$1261,MATCH(K$1,'Raw-products'!$A$1:$H$1,0))</f>
        <v>violet</v>
      </c>
      <c r="L3364">
        <f>VLOOKUP($C3364,'Raw-products'!$A$2:$H$1261,MATCH(L$1,'Raw-products'!$A$1:$H$1,0))</f>
        <v>93</v>
      </c>
      <c r="M3364">
        <f>VLOOKUP($C3364,'Raw-products'!$A$2:$H$1261,MATCH(M$1,'Raw-products'!$A$1:$H$1,0))</f>
        <v>43</v>
      </c>
      <c r="N3364" s="5">
        <f t="shared" si="104"/>
        <v>3999</v>
      </c>
      <c r="O3364" cm="1">
        <f t="array" ref="O3364:R3364">_xlfn.XLOOKUP($B3364,'Raw -orders'!$A:$A,'Raw -orders'!$B:$E)</f>
        <v>889</v>
      </c>
      <c r="P3364">
        <v>52587</v>
      </c>
      <c r="Q3364" s="1">
        <v>44463</v>
      </c>
      <c r="R3364" s="1">
        <v>44480</v>
      </c>
      <c r="S3364" t="str" cm="1">
        <f t="array" ref="S3364:Z3364">_xlfn.XLOOKUP($O3364,'Raw - customers'!$A:$A,'Raw - customers'!$B:$I)</f>
        <v>Kaitlin Jeanes</v>
      </c>
      <c r="T3364" t="str">
        <v>Genderqueer</v>
      </c>
      <c r="U3364">
        <v>69</v>
      </c>
      <c r="V3364" t="str">
        <v>709 Abigail ParadeApt. 339</v>
      </c>
      <c r="W3364">
        <v>4557</v>
      </c>
      <c r="X3364" t="str">
        <v>Beahanport</v>
      </c>
      <c r="Y3364" t="str">
        <v>Northern Territory</v>
      </c>
      <c r="Z3364" t="str">
        <v>Australia</v>
      </c>
      <c r="AA3364">
        <v>9</v>
      </c>
      <c r="AB3364" s="3" t="str">
        <f t="shared" si="105"/>
        <v>10 to 20</v>
      </c>
      <c r="AM3364" s="6">
        <v>889</v>
      </c>
      <c r="AN3364" s="6" t="s">
        <v>1339</v>
      </c>
    </row>
    <row r="3365" spans="1:40" x14ac:dyDescent="0.25">
      <c r="A3365">
        <v>3363</v>
      </c>
      <c r="B3365">
        <v>676</v>
      </c>
      <c r="C3365">
        <v>839</v>
      </c>
      <c r="D3365">
        <v>117</v>
      </c>
      <c r="E3365">
        <v>3</v>
      </c>
      <c r="F3365">
        <v>351</v>
      </c>
      <c r="G3365">
        <v>1</v>
      </c>
      <c r="H3365" t="str">
        <f>VLOOKUP($C3365,'Raw-products'!$A$2:$H$1261,MATCH(H$1,'Raw-products'!$A$1:$H$1,0))</f>
        <v>Jacket</v>
      </c>
      <c r="I3365" t="str">
        <f>VLOOKUP($C3365,'Raw-products'!$A$2:$H$1261,MATCH(I$1,'Raw-products'!$A$1:$H$1,0))</f>
        <v>Shearling</v>
      </c>
      <c r="J3365" t="str">
        <f>VLOOKUP($C3365,'Raw-products'!$A$2:$H$1261,MATCH(J$1,'Raw-products'!$A$1:$H$1,0))</f>
        <v>XL</v>
      </c>
      <c r="K3365" t="str">
        <f>VLOOKUP($C3365,'Raw-products'!$A$2:$H$1261,MATCH(K$1,'Raw-products'!$A$1:$H$1,0))</f>
        <v>violet</v>
      </c>
      <c r="L3365">
        <f>VLOOKUP($C3365,'Raw-products'!$A$2:$H$1261,MATCH(L$1,'Raw-products'!$A$1:$H$1,0))</f>
        <v>95</v>
      </c>
      <c r="M3365">
        <f>VLOOKUP($C3365,'Raw-products'!$A$2:$H$1261,MATCH(M$1,'Raw-products'!$A$1:$H$1,0))</f>
        <v>70</v>
      </c>
      <c r="N3365" s="5">
        <f t="shared" si="104"/>
        <v>6650</v>
      </c>
      <c r="O3365" cm="1">
        <f t="array" ref="O3365:R3365">_xlfn.XLOOKUP($B3365,'Raw -orders'!$A:$A,'Raw -orders'!$B:$E)</f>
        <v>889</v>
      </c>
      <c r="P3365">
        <v>52587</v>
      </c>
      <c r="Q3365" s="1">
        <v>44463</v>
      </c>
      <c r="R3365" s="1">
        <v>44480</v>
      </c>
      <c r="S3365" t="str" cm="1">
        <f t="array" ref="S3365:Z3365">_xlfn.XLOOKUP($O3365,'Raw - customers'!$A:$A,'Raw - customers'!$B:$I)</f>
        <v>Kaitlin Jeanes</v>
      </c>
      <c r="T3365" t="str">
        <v>Genderqueer</v>
      </c>
      <c r="U3365">
        <v>69</v>
      </c>
      <c r="V3365" t="str">
        <v>709 Abigail ParadeApt. 339</v>
      </c>
      <c r="W3365">
        <v>4557</v>
      </c>
      <c r="X3365" t="str">
        <v>Beahanport</v>
      </c>
      <c r="Y3365" t="str">
        <v>Northern Territory</v>
      </c>
      <c r="Z3365" t="str">
        <v>Australia</v>
      </c>
      <c r="AA3365">
        <v>9</v>
      </c>
      <c r="AB3365" s="3" t="str">
        <f t="shared" si="105"/>
        <v>10 to 20</v>
      </c>
      <c r="AM3365" s="6">
        <v>889</v>
      </c>
      <c r="AN3365" s="6" t="s">
        <v>1339</v>
      </c>
    </row>
    <row r="3366" spans="1:40" x14ac:dyDescent="0.25">
      <c r="A3366">
        <v>3364</v>
      </c>
      <c r="B3366">
        <v>677</v>
      </c>
      <c r="C3366">
        <v>838</v>
      </c>
      <c r="D3366">
        <v>117</v>
      </c>
      <c r="E3366">
        <v>2</v>
      </c>
      <c r="F3366">
        <v>234</v>
      </c>
      <c r="G3366">
        <v>1</v>
      </c>
      <c r="H3366" t="str">
        <f>VLOOKUP($C3366,'Raw-products'!$A$2:$H$1261,MATCH(H$1,'Raw-products'!$A$1:$H$1,0))</f>
        <v>Jacket</v>
      </c>
      <c r="I3366" t="str">
        <f>VLOOKUP($C3366,'Raw-products'!$A$2:$H$1261,MATCH(I$1,'Raw-products'!$A$1:$H$1,0))</f>
        <v>Shearling</v>
      </c>
      <c r="J3366" t="str">
        <f>VLOOKUP($C3366,'Raw-products'!$A$2:$H$1261,MATCH(J$1,'Raw-products'!$A$1:$H$1,0))</f>
        <v>L</v>
      </c>
      <c r="K3366" t="str">
        <f>VLOOKUP($C3366,'Raw-products'!$A$2:$H$1261,MATCH(K$1,'Raw-products'!$A$1:$H$1,0))</f>
        <v>violet</v>
      </c>
      <c r="L3366">
        <f>VLOOKUP($C3366,'Raw-products'!$A$2:$H$1261,MATCH(L$1,'Raw-products'!$A$1:$H$1,0))</f>
        <v>95</v>
      </c>
      <c r="M3366">
        <f>VLOOKUP($C3366,'Raw-products'!$A$2:$H$1261,MATCH(M$1,'Raw-products'!$A$1:$H$1,0))</f>
        <v>61</v>
      </c>
      <c r="N3366" s="5">
        <f t="shared" si="104"/>
        <v>5795</v>
      </c>
      <c r="O3366" cm="1">
        <f t="array" ref="O3366:R3366">_xlfn.XLOOKUP($B3366,'Raw -orders'!$A:$A,'Raw -orders'!$B:$E)</f>
        <v>267</v>
      </c>
      <c r="P3366">
        <v>38429</v>
      </c>
      <c r="Q3366" s="1">
        <v>44382</v>
      </c>
      <c r="R3366" s="1">
        <v>44385</v>
      </c>
      <c r="S3366" t="str" cm="1">
        <f t="array" ref="S3366:Z3366">_xlfn.XLOOKUP($O3366,'Raw - customers'!$A:$A,'Raw - customers'!$B:$I)</f>
        <v>Lionel Mansel</v>
      </c>
      <c r="T3366" t="str">
        <v>Bigender</v>
      </c>
      <c r="U3366">
        <v>45</v>
      </c>
      <c r="V3366" t="str">
        <v>03 Spencer MewsSuite 726</v>
      </c>
      <c r="W3366">
        <v>938</v>
      </c>
      <c r="X3366" t="str">
        <v>Lukefurt</v>
      </c>
      <c r="Y3366" t="str">
        <v>Western Australia</v>
      </c>
      <c r="Z3366" t="str">
        <v>Australia</v>
      </c>
      <c r="AA3366">
        <v>7</v>
      </c>
      <c r="AB3366" s="3" t="str">
        <f t="shared" si="105"/>
        <v>0 to 10</v>
      </c>
      <c r="AM3366" s="6">
        <v>267</v>
      </c>
      <c r="AN3366" s="6" t="s">
        <v>1377</v>
      </c>
    </row>
    <row r="3367" spans="1:40" x14ac:dyDescent="0.25">
      <c r="A3367">
        <v>3365</v>
      </c>
      <c r="B3367">
        <v>677</v>
      </c>
      <c r="C3367">
        <v>56</v>
      </c>
      <c r="D3367">
        <v>104</v>
      </c>
      <c r="E3367">
        <v>1</v>
      </c>
      <c r="F3367">
        <v>104</v>
      </c>
      <c r="G3367">
        <v>1</v>
      </c>
      <c r="H3367" t="str">
        <f>VLOOKUP($C3367,'Raw-products'!$A$2:$H$1261,MATCH(H$1,'Raw-products'!$A$1:$H$1,0))</f>
        <v>Shirt</v>
      </c>
      <c r="I3367" t="str">
        <f>VLOOKUP($C3367,'Raw-products'!$A$2:$H$1261,MATCH(I$1,'Raw-products'!$A$1:$H$1,0))</f>
        <v>Dress</v>
      </c>
      <c r="J3367" t="str">
        <f>VLOOKUP($C3367,'Raw-products'!$A$2:$H$1261,MATCH(J$1,'Raw-products'!$A$1:$H$1,0))</f>
        <v>S</v>
      </c>
      <c r="K3367" t="str">
        <f>VLOOKUP($C3367,'Raw-products'!$A$2:$H$1261,MATCH(K$1,'Raw-products'!$A$1:$H$1,0))</f>
        <v>blue</v>
      </c>
      <c r="L3367">
        <f>VLOOKUP($C3367,'Raw-products'!$A$2:$H$1261,MATCH(L$1,'Raw-products'!$A$1:$H$1,0))</f>
        <v>119</v>
      </c>
      <c r="M3367">
        <f>VLOOKUP($C3367,'Raw-products'!$A$2:$H$1261,MATCH(M$1,'Raw-products'!$A$1:$H$1,0))</f>
        <v>46</v>
      </c>
      <c r="N3367" s="5">
        <f t="shared" si="104"/>
        <v>5474</v>
      </c>
      <c r="O3367" cm="1">
        <f t="array" ref="O3367:R3367">_xlfn.XLOOKUP($B3367,'Raw -orders'!$A:$A,'Raw -orders'!$B:$E)</f>
        <v>267</v>
      </c>
      <c r="P3367">
        <v>38429</v>
      </c>
      <c r="Q3367" s="1">
        <v>44382</v>
      </c>
      <c r="R3367" s="1">
        <v>44385</v>
      </c>
      <c r="S3367" t="str" cm="1">
        <f t="array" ref="S3367:Z3367">_xlfn.XLOOKUP($O3367,'Raw - customers'!$A:$A,'Raw - customers'!$B:$I)</f>
        <v>Lionel Mansel</v>
      </c>
      <c r="T3367" t="str">
        <v>Bigender</v>
      </c>
      <c r="U3367">
        <v>45</v>
      </c>
      <c r="V3367" t="str">
        <v>03 Spencer MewsSuite 726</v>
      </c>
      <c r="W3367">
        <v>938</v>
      </c>
      <c r="X3367" t="str">
        <v>Lukefurt</v>
      </c>
      <c r="Y3367" t="str">
        <v>Western Australia</v>
      </c>
      <c r="Z3367" t="str">
        <v>Australia</v>
      </c>
      <c r="AA3367">
        <v>7</v>
      </c>
      <c r="AB3367" s="3" t="str">
        <f t="shared" si="105"/>
        <v>0 to 10</v>
      </c>
      <c r="AM3367" s="6">
        <v>267</v>
      </c>
      <c r="AN3367" s="6" t="s">
        <v>1377</v>
      </c>
    </row>
    <row r="3368" spans="1:40" x14ac:dyDescent="0.25">
      <c r="A3368">
        <v>3366</v>
      </c>
      <c r="B3368">
        <v>677</v>
      </c>
      <c r="C3368">
        <v>311</v>
      </c>
      <c r="D3368">
        <v>105</v>
      </c>
      <c r="E3368">
        <v>2</v>
      </c>
      <c r="F3368">
        <v>210</v>
      </c>
      <c r="G3368">
        <v>1</v>
      </c>
      <c r="H3368" t="str">
        <f>VLOOKUP($C3368,'Raw-products'!$A$2:$H$1261,MATCH(H$1,'Raw-products'!$A$1:$H$1,0))</f>
        <v>Shirt</v>
      </c>
      <c r="I3368" t="str">
        <f>VLOOKUP($C3368,'Raw-products'!$A$2:$H$1261,MATCH(I$1,'Raw-products'!$A$1:$H$1,0))</f>
        <v>Cuban Collar</v>
      </c>
      <c r="J3368" t="str">
        <f>VLOOKUP($C3368,'Raw-products'!$A$2:$H$1261,MATCH(J$1,'Raw-products'!$A$1:$H$1,0))</f>
        <v>S</v>
      </c>
      <c r="K3368" t="str">
        <f>VLOOKUP($C3368,'Raw-products'!$A$2:$H$1261,MATCH(K$1,'Raw-products'!$A$1:$H$1,0))</f>
        <v>violet</v>
      </c>
      <c r="L3368">
        <f>VLOOKUP($C3368,'Raw-products'!$A$2:$H$1261,MATCH(L$1,'Raw-products'!$A$1:$H$1,0))</f>
        <v>93</v>
      </c>
      <c r="M3368">
        <f>VLOOKUP($C3368,'Raw-products'!$A$2:$H$1261,MATCH(M$1,'Raw-products'!$A$1:$H$1,0))</f>
        <v>43</v>
      </c>
      <c r="N3368" s="5">
        <f t="shared" si="104"/>
        <v>3999</v>
      </c>
      <c r="O3368" cm="1">
        <f t="array" ref="O3368:R3368">_xlfn.XLOOKUP($B3368,'Raw -orders'!$A:$A,'Raw -orders'!$B:$E)</f>
        <v>267</v>
      </c>
      <c r="P3368">
        <v>38429</v>
      </c>
      <c r="Q3368" s="1">
        <v>44382</v>
      </c>
      <c r="R3368" s="1">
        <v>44385</v>
      </c>
      <c r="S3368" t="str" cm="1">
        <f t="array" ref="S3368:Z3368">_xlfn.XLOOKUP($O3368,'Raw - customers'!$A:$A,'Raw - customers'!$B:$I)</f>
        <v>Lionel Mansel</v>
      </c>
      <c r="T3368" t="str">
        <v>Bigender</v>
      </c>
      <c r="U3368">
        <v>45</v>
      </c>
      <c r="V3368" t="str">
        <v>03 Spencer MewsSuite 726</v>
      </c>
      <c r="W3368">
        <v>938</v>
      </c>
      <c r="X3368" t="str">
        <v>Lukefurt</v>
      </c>
      <c r="Y3368" t="str">
        <v>Western Australia</v>
      </c>
      <c r="Z3368" t="str">
        <v>Australia</v>
      </c>
      <c r="AA3368">
        <v>7</v>
      </c>
      <c r="AB3368" s="3" t="str">
        <f t="shared" si="105"/>
        <v>0 to 10</v>
      </c>
      <c r="AM3368" s="6">
        <v>267</v>
      </c>
      <c r="AN3368" s="6" t="s">
        <v>1377</v>
      </c>
    </row>
    <row r="3369" spans="1:40" x14ac:dyDescent="0.25">
      <c r="A3369">
        <v>3367</v>
      </c>
      <c r="B3369">
        <v>677</v>
      </c>
      <c r="C3369">
        <v>66</v>
      </c>
      <c r="D3369">
        <v>104</v>
      </c>
      <c r="E3369">
        <v>3</v>
      </c>
      <c r="F3369">
        <v>312</v>
      </c>
      <c r="G3369">
        <v>1</v>
      </c>
      <c r="H3369" t="str">
        <f>VLOOKUP($C3369,'Raw-products'!$A$2:$H$1261,MATCH(H$1,'Raw-products'!$A$1:$H$1,0))</f>
        <v>Shirt</v>
      </c>
      <c r="I3369" t="str">
        <f>VLOOKUP($C3369,'Raw-products'!$A$2:$H$1261,MATCH(I$1,'Raw-products'!$A$1:$H$1,0))</f>
        <v>Dress</v>
      </c>
      <c r="J3369" t="str">
        <f>VLOOKUP($C3369,'Raw-products'!$A$2:$H$1261,MATCH(J$1,'Raw-products'!$A$1:$H$1,0))</f>
        <v>S</v>
      </c>
      <c r="K3369" t="str">
        <f>VLOOKUP($C3369,'Raw-products'!$A$2:$H$1261,MATCH(K$1,'Raw-products'!$A$1:$H$1,0))</f>
        <v>violet</v>
      </c>
      <c r="L3369">
        <f>VLOOKUP($C3369,'Raw-products'!$A$2:$H$1261,MATCH(L$1,'Raw-products'!$A$1:$H$1,0))</f>
        <v>119</v>
      </c>
      <c r="M3369">
        <f>VLOOKUP($C3369,'Raw-products'!$A$2:$H$1261,MATCH(M$1,'Raw-products'!$A$1:$H$1,0))</f>
        <v>69</v>
      </c>
      <c r="N3369" s="5">
        <f t="shared" si="104"/>
        <v>8211</v>
      </c>
      <c r="O3369" cm="1">
        <f t="array" ref="O3369:R3369">_xlfn.XLOOKUP($B3369,'Raw -orders'!$A:$A,'Raw -orders'!$B:$E)</f>
        <v>267</v>
      </c>
      <c r="P3369">
        <v>38429</v>
      </c>
      <c r="Q3369" s="1">
        <v>44382</v>
      </c>
      <c r="R3369" s="1">
        <v>44385</v>
      </c>
      <c r="S3369" t="str" cm="1">
        <f t="array" ref="S3369:Z3369">_xlfn.XLOOKUP($O3369,'Raw - customers'!$A:$A,'Raw - customers'!$B:$I)</f>
        <v>Lionel Mansel</v>
      </c>
      <c r="T3369" t="str">
        <v>Bigender</v>
      </c>
      <c r="U3369">
        <v>45</v>
      </c>
      <c r="V3369" t="str">
        <v>03 Spencer MewsSuite 726</v>
      </c>
      <c r="W3369">
        <v>938</v>
      </c>
      <c r="X3369" t="str">
        <v>Lukefurt</v>
      </c>
      <c r="Y3369" t="str">
        <v>Western Australia</v>
      </c>
      <c r="Z3369" t="str">
        <v>Australia</v>
      </c>
      <c r="AA3369">
        <v>7</v>
      </c>
      <c r="AB3369" s="3" t="str">
        <f t="shared" si="105"/>
        <v>0 to 10</v>
      </c>
      <c r="AM3369" s="6">
        <v>267</v>
      </c>
      <c r="AN3369" s="6" t="s">
        <v>1377</v>
      </c>
    </row>
    <row r="3370" spans="1:40" x14ac:dyDescent="0.25">
      <c r="A3370">
        <v>3368</v>
      </c>
      <c r="B3370">
        <v>677</v>
      </c>
      <c r="C3370">
        <v>827</v>
      </c>
      <c r="D3370">
        <v>117</v>
      </c>
      <c r="E3370">
        <v>3</v>
      </c>
      <c r="F3370">
        <v>351</v>
      </c>
      <c r="G3370">
        <v>1</v>
      </c>
      <c r="H3370" t="str">
        <f>VLOOKUP($C3370,'Raw-products'!$A$2:$H$1261,MATCH(H$1,'Raw-products'!$A$1:$H$1,0))</f>
        <v>Jacket</v>
      </c>
      <c r="I3370" t="str">
        <f>VLOOKUP($C3370,'Raw-products'!$A$2:$H$1261,MATCH(I$1,'Raw-products'!$A$1:$H$1,0))</f>
        <v>Shearling</v>
      </c>
      <c r="J3370" t="str">
        <f>VLOOKUP($C3370,'Raw-products'!$A$2:$H$1261,MATCH(J$1,'Raw-products'!$A$1:$H$1,0))</f>
        <v>M</v>
      </c>
      <c r="K3370" t="str">
        <f>VLOOKUP($C3370,'Raw-products'!$A$2:$H$1261,MATCH(K$1,'Raw-products'!$A$1:$H$1,0))</f>
        <v>blue</v>
      </c>
      <c r="L3370">
        <f>VLOOKUP($C3370,'Raw-products'!$A$2:$H$1261,MATCH(L$1,'Raw-products'!$A$1:$H$1,0))</f>
        <v>95</v>
      </c>
      <c r="M3370">
        <f>VLOOKUP($C3370,'Raw-products'!$A$2:$H$1261,MATCH(M$1,'Raw-products'!$A$1:$H$1,0))</f>
        <v>73</v>
      </c>
      <c r="N3370" s="5">
        <f t="shared" si="104"/>
        <v>6935</v>
      </c>
      <c r="O3370" cm="1">
        <f t="array" ref="O3370:R3370">_xlfn.XLOOKUP($B3370,'Raw -orders'!$A:$A,'Raw -orders'!$B:$E)</f>
        <v>267</v>
      </c>
      <c r="P3370">
        <v>38429</v>
      </c>
      <c r="Q3370" s="1">
        <v>44382</v>
      </c>
      <c r="R3370" s="1">
        <v>44385</v>
      </c>
      <c r="S3370" t="str" cm="1">
        <f t="array" ref="S3370:Z3370">_xlfn.XLOOKUP($O3370,'Raw - customers'!$A:$A,'Raw - customers'!$B:$I)</f>
        <v>Lionel Mansel</v>
      </c>
      <c r="T3370" t="str">
        <v>Bigender</v>
      </c>
      <c r="U3370">
        <v>45</v>
      </c>
      <c r="V3370" t="str">
        <v>03 Spencer MewsSuite 726</v>
      </c>
      <c r="W3370">
        <v>938</v>
      </c>
      <c r="X3370" t="str">
        <v>Lukefurt</v>
      </c>
      <c r="Y3370" t="str">
        <v>Western Australia</v>
      </c>
      <c r="Z3370" t="str">
        <v>Australia</v>
      </c>
      <c r="AA3370">
        <v>7</v>
      </c>
      <c r="AB3370" s="3" t="str">
        <f t="shared" si="105"/>
        <v>0 to 10</v>
      </c>
      <c r="AM3370" s="6">
        <v>267</v>
      </c>
      <c r="AN3370" s="6" t="s">
        <v>1377</v>
      </c>
    </row>
    <row r="3371" spans="1:40" x14ac:dyDescent="0.25">
      <c r="A3371">
        <v>3369</v>
      </c>
      <c r="B3371">
        <v>677</v>
      </c>
      <c r="C3371">
        <v>958</v>
      </c>
      <c r="D3371">
        <v>97</v>
      </c>
      <c r="E3371">
        <v>3</v>
      </c>
      <c r="F3371">
        <v>291</v>
      </c>
      <c r="G3371">
        <v>1</v>
      </c>
      <c r="H3371" t="str">
        <f>VLOOKUP($C3371,'Raw-products'!$A$2:$H$1261,MATCH(H$1,'Raw-products'!$A$1:$H$1,0))</f>
        <v>Trousers</v>
      </c>
      <c r="I3371" t="str">
        <f>VLOOKUP($C3371,'Raw-products'!$A$2:$H$1261,MATCH(I$1,'Raw-products'!$A$1:$H$1,0))</f>
        <v>Slim-Fit</v>
      </c>
      <c r="J3371" t="str">
        <f>VLOOKUP($C3371,'Raw-products'!$A$2:$H$1261,MATCH(J$1,'Raw-products'!$A$1:$H$1,0))</f>
        <v>L</v>
      </c>
      <c r="K3371" t="str">
        <f>VLOOKUP($C3371,'Raw-products'!$A$2:$H$1261,MATCH(K$1,'Raw-products'!$A$1:$H$1,0))</f>
        <v>yellow</v>
      </c>
      <c r="L3371">
        <f>VLOOKUP($C3371,'Raw-products'!$A$2:$H$1261,MATCH(L$1,'Raw-products'!$A$1:$H$1,0))</f>
        <v>119</v>
      </c>
      <c r="M3371">
        <f>VLOOKUP($C3371,'Raw-products'!$A$2:$H$1261,MATCH(M$1,'Raw-products'!$A$1:$H$1,0))</f>
        <v>64</v>
      </c>
      <c r="N3371" s="5">
        <f t="shared" si="104"/>
        <v>7616</v>
      </c>
      <c r="O3371" cm="1">
        <f t="array" ref="O3371:R3371">_xlfn.XLOOKUP($B3371,'Raw -orders'!$A:$A,'Raw -orders'!$B:$E)</f>
        <v>267</v>
      </c>
      <c r="P3371">
        <v>38429</v>
      </c>
      <c r="Q3371" s="1">
        <v>44382</v>
      </c>
      <c r="R3371" s="1">
        <v>44385</v>
      </c>
      <c r="S3371" t="str" cm="1">
        <f t="array" ref="S3371:Z3371">_xlfn.XLOOKUP($O3371,'Raw - customers'!$A:$A,'Raw - customers'!$B:$I)</f>
        <v>Lionel Mansel</v>
      </c>
      <c r="T3371" t="str">
        <v>Bigender</v>
      </c>
      <c r="U3371">
        <v>45</v>
      </c>
      <c r="V3371" t="str">
        <v>03 Spencer MewsSuite 726</v>
      </c>
      <c r="W3371">
        <v>938</v>
      </c>
      <c r="X3371" t="str">
        <v>Lukefurt</v>
      </c>
      <c r="Y3371" t="str">
        <v>Western Australia</v>
      </c>
      <c r="Z3371" t="str">
        <v>Australia</v>
      </c>
      <c r="AA3371">
        <v>7</v>
      </c>
      <c r="AB3371" s="3" t="str">
        <f t="shared" si="105"/>
        <v>0 to 10</v>
      </c>
      <c r="AM3371" s="6">
        <v>267</v>
      </c>
      <c r="AN3371" s="6" t="s">
        <v>1377</v>
      </c>
    </row>
    <row r="3372" spans="1:40" x14ac:dyDescent="0.25">
      <c r="A3372">
        <v>3370</v>
      </c>
      <c r="B3372">
        <v>678</v>
      </c>
      <c r="C3372">
        <v>579</v>
      </c>
      <c r="D3372">
        <v>100</v>
      </c>
      <c r="E3372">
        <v>3</v>
      </c>
      <c r="F3372">
        <v>300</v>
      </c>
      <c r="G3372">
        <v>1</v>
      </c>
      <c r="H3372" t="str">
        <f>VLOOKUP($C3372,'Raw-products'!$A$2:$H$1261,MATCH(H$1,'Raw-products'!$A$1:$H$1,0))</f>
        <v>Jacket</v>
      </c>
      <c r="I3372" t="str">
        <f>VLOOKUP($C3372,'Raw-products'!$A$2:$H$1261,MATCH(I$1,'Raw-products'!$A$1:$H$1,0))</f>
        <v>Bomber</v>
      </c>
      <c r="J3372" t="str">
        <f>VLOOKUP($C3372,'Raw-products'!$A$2:$H$1261,MATCH(J$1,'Raw-products'!$A$1:$H$1,0))</f>
        <v>XL</v>
      </c>
      <c r="K3372" t="str">
        <f>VLOOKUP($C3372,'Raw-products'!$A$2:$H$1261,MATCH(K$1,'Raw-products'!$A$1:$H$1,0))</f>
        <v>green</v>
      </c>
      <c r="L3372">
        <f>VLOOKUP($C3372,'Raw-products'!$A$2:$H$1261,MATCH(L$1,'Raw-products'!$A$1:$H$1,0))</f>
        <v>90</v>
      </c>
      <c r="M3372">
        <f>VLOOKUP($C3372,'Raw-products'!$A$2:$H$1261,MATCH(M$1,'Raw-products'!$A$1:$H$1,0))</f>
        <v>79</v>
      </c>
      <c r="N3372" s="5">
        <f t="shared" si="104"/>
        <v>7110</v>
      </c>
      <c r="O3372" cm="1">
        <f t="array" ref="O3372:R3372">_xlfn.XLOOKUP($B3372,'Raw -orders'!$A:$A,'Raw -orders'!$B:$E)</f>
        <v>711</v>
      </c>
      <c r="P3372">
        <v>57891</v>
      </c>
      <c r="Q3372" s="1">
        <v>44314</v>
      </c>
      <c r="R3372" s="1">
        <v>44330</v>
      </c>
      <c r="S3372" t="str" cm="1">
        <f t="array" ref="S3372:Z3372">_xlfn.XLOOKUP($O3372,'Raw - customers'!$A:$A,'Raw - customers'!$B:$I)</f>
        <v>Lin Norville</v>
      </c>
      <c r="T3372" t="str">
        <v>Male</v>
      </c>
      <c r="U3372">
        <v>42</v>
      </c>
      <c r="V3372" t="str">
        <v>84 Stewart StreetSuite 032</v>
      </c>
      <c r="W3372">
        <v>3738</v>
      </c>
      <c r="X3372" t="str">
        <v>Russelstad</v>
      </c>
      <c r="Y3372" t="str">
        <v>Victoria</v>
      </c>
      <c r="Z3372" t="str">
        <v>Australia</v>
      </c>
      <c r="AA3372">
        <v>4</v>
      </c>
      <c r="AB3372" s="3" t="str">
        <f t="shared" si="105"/>
        <v>10 to 20</v>
      </c>
      <c r="AM3372" s="6">
        <v>711</v>
      </c>
      <c r="AN3372" s="6" t="s">
        <v>1396</v>
      </c>
    </row>
    <row r="3373" spans="1:40" x14ac:dyDescent="0.25">
      <c r="A3373">
        <v>3371</v>
      </c>
      <c r="B3373">
        <v>678</v>
      </c>
      <c r="C3373">
        <v>328</v>
      </c>
      <c r="D3373">
        <v>109</v>
      </c>
      <c r="E3373">
        <v>1</v>
      </c>
      <c r="F3373">
        <v>109</v>
      </c>
      <c r="G3373">
        <v>1</v>
      </c>
      <c r="H3373" t="str">
        <f>VLOOKUP($C3373,'Raw-products'!$A$2:$H$1261,MATCH(H$1,'Raw-products'!$A$1:$H$1,0))</f>
        <v>Shirt</v>
      </c>
      <c r="I3373" t="str">
        <f>VLOOKUP($C3373,'Raw-products'!$A$2:$H$1261,MATCH(I$1,'Raw-products'!$A$1:$H$1,0))</f>
        <v>Mandarin Collar</v>
      </c>
      <c r="J3373" t="str">
        <f>VLOOKUP($C3373,'Raw-products'!$A$2:$H$1261,MATCH(J$1,'Raw-products'!$A$1:$H$1,0))</f>
        <v>L</v>
      </c>
      <c r="K3373" t="str">
        <f>VLOOKUP($C3373,'Raw-products'!$A$2:$H$1261,MATCH(K$1,'Raw-products'!$A$1:$H$1,0))</f>
        <v>yellow</v>
      </c>
      <c r="L3373">
        <f>VLOOKUP($C3373,'Raw-products'!$A$2:$H$1261,MATCH(L$1,'Raw-products'!$A$1:$H$1,0))</f>
        <v>108</v>
      </c>
      <c r="M3373">
        <f>VLOOKUP($C3373,'Raw-products'!$A$2:$H$1261,MATCH(M$1,'Raw-products'!$A$1:$H$1,0))</f>
        <v>78</v>
      </c>
      <c r="N3373" s="5">
        <f t="shared" si="104"/>
        <v>8424</v>
      </c>
      <c r="O3373" cm="1">
        <f t="array" ref="O3373:R3373">_xlfn.XLOOKUP($B3373,'Raw -orders'!$A:$A,'Raw -orders'!$B:$E)</f>
        <v>711</v>
      </c>
      <c r="P3373">
        <v>57891</v>
      </c>
      <c r="Q3373" s="1">
        <v>44314</v>
      </c>
      <c r="R3373" s="1">
        <v>44330</v>
      </c>
      <c r="S3373" t="str" cm="1">
        <f t="array" ref="S3373:Z3373">_xlfn.XLOOKUP($O3373,'Raw - customers'!$A:$A,'Raw - customers'!$B:$I)</f>
        <v>Lin Norville</v>
      </c>
      <c r="T3373" t="str">
        <v>Male</v>
      </c>
      <c r="U3373">
        <v>42</v>
      </c>
      <c r="V3373" t="str">
        <v>84 Stewart StreetSuite 032</v>
      </c>
      <c r="W3373">
        <v>3738</v>
      </c>
      <c r="X3373" t="str">
        <v>Russelstad</v>
      </c>
      <c r="Y3373" t="str">
        <v>Victoria</v>
      </c>
      <c r="Z3373" t="str">
        <v>Australia</v>
      </c>
      <c r="AA3373">
        <v>4</v>
      </c>
      <c r="AB3373" s="3" t="str">
        <f t="shared" si="105"/>
        <v>10 to 20</v>
      </c>
      <c r="AM3373" s="6">
        <v>711</v>
      </c>
      <c r="AN3373" s="6" t="s">
        <v>1396</v>
      </c>
    </row>
    <row r="3374" spans="1:40" x14ac:dyDescent="0.25">
      <c r="A3374">
        <v>3372</v>
      </c>
      <c r="B3374">
        <v>678</v>
      </c>
      <c r="C3374">
        <v>190</v>
      </c>
      <c r="D3374">
        <v>98</v>
      </c>
      <c r="E3374">
        <v>2</v>
      </c>
      <c r="F3374">
        <v>196</v>
      </c>
      <c r="G3374">
        <v>1</v>
      </c>
      <c r="H3374" t="str">
        <f>VLOOKUP($C3374,'Raw-products'!$A$2:$H$1261,MATCH(H$1,'Raw-products'!$A$1:$H$1,0))</f>
        <v>Shirt</v>
      </c>
      <c r="I3374" t="str">
        <f>VLOOKUP($C3374,'Raw-products'!$A$2:$H$1261,MATCH(I$1,'Raw-products'!$A$1:$H$1,0))</f>
        <v>Camp Collared</v>
      </c>
      <c r="J3374" t="str">
        <f>VLOOKUP($C3374,'Raw-products'!$A$2:$H$1261,MATCH(J$1,'Raw-products'!$A$1:$H$1,0))</f>
        <v>XS</v>
      </c>
      <c r="K3374" t="str">
        <f>VLOOKUP($C3374,'Raw-products'!$A$2:$H$1261,MATCH(K$1,'Raw-products'!$A$1:$H$1,0))</f>
        <v>green</v>
      </c>
      <c r="L3374">
        <f>VLOOKUP($C3374,'Raw-products'!$A$2:$H$1261,MATCH(L$1,'Raw-products'!$A$1:$H$1,0))</f>
        <v>112</v>
      </c>
      <c r="M3374">
        <f>VLOOKUP($C3374,'Raw-products'!$A$2:$H$1261,MATCH(M$1,'Raw-products'!$A$1:$H$1,0))</f>
        <v>66</v>
      </c>
      <c r="N3374" s="5">
        <f t="shared" si="104"/>
        <v>7392</v>
      </c>
      <c r="O3374" cm="1">
        <f t="array" ref="O3374:R3374">_xlfn.XLOOKUP($B3374,'Raw -orders'!$A:$A,'Raw -orders'!$B:$E)</f>
        <v>711</v>
      </c>
      <c r="P3374">
        <v>57891</v>
      </c>
      <c r="Q3374" s="1">
        <v>44314</v>
      </c>
      <c r="R3374" s="1">
        <v>44330</v>
      </c>
      <c r="S3374" t="str" cm="1">
        <f t="array" ref="S3374:Z3374">_xlfn.XLOOKUP($O3374,'Raw - customers'!$A:$A,'Raw - customers'!$B:$I)</f>
        <v>Lin Norville</v>
      </c>
      <c r="T3374" t="str">
        <v>Male</v>
      </c>
      <c r="U3374">
        <v>42</v>
      </c>
      <c r="V3374" t="str">
        <v>84 Stewart StreetSuite 032</v>
      </c>
      <c r="W3374">
        <v>3738</v>
      </c>
      <c r="X3374" t="str">
        <v>Russelstad</v>
      </c>
      <c r="Y3374" t="str">
        <v>Victoria</v>
      </c>
      <c r="Z3374" t="str">
        <v>Australia</v>
      </c>
      <c r="AA3374">
        <v>4</v>
      </c>
      <c r="AB3374" s="3" t="str">
        <f t="shared" si="105"/>
        <v>10 to 20</v>
      </c>
      <c r="AM3374" s="6">
        <v>711</v>
      </c>
      <c r="AN3374" s="6" t="s">
        <v>1396</v>
      </c>
    </row>
    <row r="3375" spans="1:40" x14ac:dyDescent="0.25">
      <c r="A3375">
        <v>3373</v>
      </c>
      <c r="B3375">
        <v>679</v>
      </c>
      <c r="C3375">
        <v>375</v>
      </c>
      <c r="D3375">
        <v>94</v>
      </c>
      <c r="E3375">
        <v>2</v>
      </c>
      <c r="F3375">
        <v>188</v>
      </c>
      <c r="G3375">
        <v>1</v>
      </c>
      <c r="H3375" t="str">
        <f>VLOOKUP($C3375,'Raw-products'!$A$2:$H$1261,MATCH(H$1,'Raw-products'!$A$1:$H$1,0))</f>
        <v>Shirt</v>
      </c>
      <c r="I3375" t="str">
        <f>VLOOKUP($C3375,'Raw-products'!$A$2:$H$1261,MATCH(I$1,'Raw-products'!$A$1:$H$1,0))</f>
        <v>Henley</v>
      </c>
      <c r="J3375" t="str">
        <f>VLOOKUP($C3375,'Raw-products'!$A$2:$H$1261,MATCH(J$1,'Raw-products'!$A$1:$H$1,0))</f>
        <v>XS</v>
      </c>
      <c r="K3375" t="str">
        <f>VLOOKUP($C3375,'Raw-products'!$A$2:$H$1261,MATCH(K$1,'Raw-products'!$A$1:$H$1,0))</f>
        <v>indigo</v>
      </c>
      <c r="L3375">
        <f>VLOOKUP($C3375,'Raw-products'!$A$2:$H$1261,MATCH(L$1,'Raw-products'!$A$1:$H$1,0))</f>
        <v>92</v>
      </c>
      <c r="M3375">
        <f>VLOOKUP($C3375,'Raw-products'!$A$2:$H$1261,MATCH(M$1,'Raw-products'!$A$1:$H$1,0))</f>
        <v>58</v>
      </c>
      <c r="N3375" s="5">
        <f t="shared" si="104"/>
        <v>5336</v>
      </c>
      <c r="O3375" cm="1">
        <f t="array" ref="O3375:R3375">_xlfn.XLOOKUP($B3375,'Raw -orders'!$A:$A,'Raw -orders'!$B:$E)</f>
        <v>308</v>
      </c>
      <c r="P3375">
        <v>37006</v>
      </c>
      <c r="Q3375" s="1">
        <v>44260</v>
      </c>
      <c r="R3375" s="1">
        <v>44277</v>
      </c>
      <c r="S3375" t="str" cm="1">
        <f t="array" ref="S3375:Z3375">_xlfn.XLOOKUP($O3375,'Raw - customers'!$A:$A,'Raw - customers'!$B:$I)</f>
        <v>Zeb Shipton</v>
      </c>
      <c r="T3375" t="str">
        <v>Genderfluid</v>
      </c>
      <c r="U3375">
        <v>70</v>
      </c>
      <c r="V3375" t="str">
        <v>970 Khan RidgeApt. 056</v>
      </c>
      <c r="W3375">
        <v>4335</v>
      </c>
      <c r="X3375" t="str">
        <v>West Madison</v>
      </c>
      <c r="Y3375" t="str">
        <v>Northern Territory</v>
      </c>
      <c r="Z3375" t="str">
        <v>Australia</v>
      </c>
      <c r="AA3375">
        <v>3</v>
      </c>
      <c r="AB3375" s="3" t="str">
        <f t="shared" si="105"/>
        <v>10 to 20</v>
      </c>
      <c r="AM3375" s="6">
        <v>308</v>
      </c>
      <c r="AN3375" s="6" t="s">
        <v>1339</v>
      </c>
    </row>
    <row r="3376" spans="1:40" x14ac:dyDescent="0.25">
      <c r="A3376">
        <v>3374</v>
      </c>
      <c r="B3376">
        <v>679</v>
      </c>
      <c r="C3376">
        <v>333</v>
      </c>
      <c r="D3376">
        <v>109</v>
      </c>
      <c r="E3376">
        <v>2</v>
      </c>
      <c r="F3376">
        <v>218</v>
      </c>
      <c r="G3376">
        <v>1</v>
      </c>
      <c r="H3376" t="str">
        <f>VLOOKUP($C3376,'Raw-products'!$A$2:$H$1261,MATCH(H$1,'Raw-products'!$A$1:$H$1,0))</f>
        <v>Shirt</v>
      </c>
      <c r="I3376" t="str">
        <f>VLOOKUP($C3376,'Raw-products'!$A$2:$H$1261,MATCH(I$1,'Raw-products'!$A$1:$H$1,0))</f>
        <v>Mandarin Collar</v>
      </c>
      <c r="J3376" t="str">
        <f>VLOOKUP($C3376,'Raw-products'!$A$2:$H$1261,MATCH(J$1,'Raw-products'!$A$1:$H$1,0))</f>
        <v>L</v>
      </c>
      <c r="K3376" t="str">
        <f>VLOOKUP($C3376,'Raw-products'!$A$2:$H$1261,MATCH(K$1,'Raw-products'!$A$1:$H$1,0))</f>
        <v>green</v>
      </c>
      <c r="L3376">
        <f>VLOOKUP($C3376,'Raw-products'!$A$2:$H$1261,MATCH(L$1,'Raw-products'!$A$1:$H$1,0))</f>
        <v>108</v>
      </c>
      <c r="M3376">
        <f>VLOOKUP($C3376,'Raw-products'!$A$2:$H$1261,MATCH(M$1,'Raw-products'!$A$1:$H$1,0))</f>
        <v>67</v>
      </c>
      <c r="N3376" s="5">
        <f t="shared" si="104"/>
        <v>7236</v>
      </c>
      <c r="O3376" cm="1">
        <f t="array" ref="O3376:R3376">_xlfn.XLOOKUP($B3376,'Raw -orders'!$A:$A,'Raw -orders'!$B:$E)</f>
        <v>308</v>
      </c>
      <c r="P3376">
        <v>37006</v>
      </c>
      <c r="Q3376" s="1">
        <v>44260</v>
      </c>
      <c r="R3376" s="1">
        <v>44277</v>
      </c>
      <c r="S3376" t="str" cm="1">
        <f t="array" ref="S3376:Z3376">_xlfn.XLOOKUP($O3376,'Raw - customers'!$A:$A,'Raw - customers'!$B:$I)</f>
        <v>Zeb Shipton</v>
      </c>
      <c r="T3376" t="str">
        <v>Genderfluid</v>
      </c>
      <c r="U3376">
        <v>70</v>
      </c>
      <c r="V3376" t="str">
        <v>970 Khan RidgeApt. 056</v>
      </c>
      <c r="W3376">
        <v>4335</v>
      </c>
      <c r="X3376" t="str">
        <v>West Madison</v>
      </c>
      <c r="Y3376" t="str">
        <v>Northern Territory</v>
      </c>
      <c r="Z3376" t="str">
        <v>Australia</v>
      </c>
      <c r="AA3376">
        <v>3</v>
      </c>
      <c r="AB3376" s="3" t="str">
        <f t="shared" si="105"/>
        <v>10 to 20</v>
      </c>
      <c r="AM3376" s="6">
        <v>308</v>
      </c>
      <c r="AN3376" s="6" t="s">
        <v>1339</v>
      </c>
    </row>
    <row r="3377" spans="1:40" x14ac:dyDescent="0.25">
      <c r="A3377">
        <v>3375</v>
      </c>
      <c r="B3377">
        <v>679</v>
      </c>
      <c r="C3377">
        <v>760</v>
      </c>
      <c r="D3377">
        <v>109</v>
      </c>
      <c r="E3377">
        <v>2</v>
      </c>
      <c r="F3377">
        <v>218</v>
      </c>
      <c r="G3377">
        <v>1</v>
      </c>
      <c r="H3377" t="str">
        <f>VLOOKUP($C3377,'Raw-products'!$A$2:$H$1261,MATCH(H$1,'Raw-products'!$A$1:$H$1,0))</f>
        <v>Jacket</v>
      </c>
      <c r="I3377" t="str">
        <f>VLOOKUP($C3377,'Raw-products'!$A$2:$H$1261,MATCH(I$1,'Raw-products'!$A$1:$H$1,0))</f>
        <v>Peacoat</v>
      </c>
      <c r="J3377" t="str">
        <f>VLOOKUP($C3377,'Raw-products'!$A$2:$H$1261,MATCH(J$1,'Raw-products'!$A$1:$H$1,0))</f>
        <v>XS</v>
      </c>
      <c r="K3377" t="str">
        <f>VLOOKUP($C3377,'Raw-products'!$A$2:$H$1261,MATCH(K$1,'Raw-products'!$A$1:$H$1,0))</f>
        <v>indigo</v>
      </c>
      <c r="L3377">
        <f>VLOOKUP($C3377,'Raw-products'!$A$2:$H$1261,MATCH(L$1,'Raw-products'!$A$1:$H$1,0))</f>
        <v>102</v>
      </c>
      <c r="M3377">
        <f>VLOOKUP($C3377,'Raw-products'!$A$2:$H$1261,MATCH(M$1,'Raw-products'!$A$1:$H$1,0))</f>
        <v>45</v>
      </c>
      <c r="N3377" s="5">
        <f t="shared" si="104"/>
        <v>4590</v>
      </c>
      <c r="O3377" cm="1">
        <f t="array" ref="O3377:R3377">_xlfn.XLOOKUP($B3377,'Raw -orders'!$A:$A,'Raw -orders'!$B:$E)</f>
        <v>308</v>
      </c>
      <c r="P3377">
        <v>37006</v>
      </c>
      <c r="Q3377" s="1">
        <v>44260</v>
      </c>
      <c r="R3377" s="1">
        <v>44277</v>
      </c>
      <c r="S3377" t="str" cm="1">
        <f t="array" ref="S3377:Z3377">_xlfn.XLOOKUP($O3377,'Raw - customers'!$A:$A,'Raw - customers'!$B:$I)</f>
        <v>Zeb Shipton</v>
      </c>
      <c r="T3377" t="str">
        <v>Genderfluid</v>
      </c>
      <c r="U3377">
        <v>70</v>
      </c>
      <c r="V3377" t="str">
        <v>970 Khan RidgeApt. 056</v>
      </c>
      <c r="W3377">
        <v>4335</v>
      </c>
      <c r="X3377" t="str">
        <v>West Madison</v>
      </c>
      <c r="Y3377" t="str">
        <v>Northern Territory</v>
      </c>
      <c r="Z3377" t="str">
        <v>Australia</v>
      </c>
      <c r="AA3377">
        <v>3</v>
      </c>
      <c r="AB3377" s="3" t="str">
        <f t="shared" si="105"/>
        <v>10 to 20</v>
      </c>
      <c r="AM3377" s="6">
        <v>308</v>
      </c>
      <c r="AN3377" s="6" t="s">
        <v>1339</v>
      </c>
    </row>
    <row r="3378" spans="1:40" x14ac:dyDescent="0.25">
      <c r="A3378">
        <v>3376</v>
      </c>
      <c r="B3378">
        <v>679</v>
      </c>
      <c r="C3378">
        <v>836</v>
      </c>
      <c r="D3378">
        <v>117</v>
      </c>
      <c r="E3378">
        <v>2</v>
      </c>
      <c r="F3378">
        <v>234</v>
      </c>
      <c r="G3378">
        <v>1</v>
      </c>
      <c r="H3378" t="str">
        <f>VLOOKUP($C3378,'Raw-products'!$A$2:$H$1261,MATCH(H$1,'Raw-products'!$A$1:$H$1,0))</f>
        <v>Jacket</v>
      </c>
      <c r="I3378" t="str">
        <f>VLOOKUP($C3378,'Raw-products'!$A$2:$H$1261,MATCH(I$1,'Raw-products'!$A$1:$H$1,0))</f>
        <v>Shearling</v>
      </c>
      <c r="J3378" t="str">
        <f>VLOOKUP($C3378,'Raw-products'!$A$2:$H$1261,MATCH(J$1,'Raw-products'!$A$1:$H$1,0))</f>
        <v>S</v>
      </c>
      <c r="K3378" t="str">
        <f>VLOOKUP($C3378,'Raw-products'!$A$2:$H$1261,MATCH(K$1,'Raw-products'!$A$1:$H$1,0))</f>
        <v>violet</v>
      </c>
      <c r="L3378">
        <f>VLOOKUP($C3378,'Raw-products'!$A$2:$H$1261,MATCH(L$1,'Raw-products'!$A$1:$H$1,0))</f>
        <v>95</v>
      </c>
      <c r="M3378">
        <f>VLOOKUP($C3378,'Raw-products'!$A$2:$H$1261,MATCH(M$1,'Raw-products'!$A$1:$H$1,0))</f>
        <v>49</v>
      </c>
      <c r="N3378" s="5">
        <f t="shared" si="104"/>
        <v>4655</v>
      </c>
      <c r="O3378" cm="1">
        <f t="array" ref="O3378:R3378">_xlfn.XLOOKUP($B3378,'Raw -orders'!$A:$A,'Raw -orders'!$B:$E)</f>
        <v>308</v>
      </c>
      <c r="P3378">
        <v>37006</v>
      </c>
      <c r="Q3378" s="1">
        <v>44260</v>
      </c>
      <c r="R3378" s="1">
        <v>44277</v>
      </c>
      <c r="S3378" t="str" cm="1">
        <f t="array" ref="S3378:Z3378">_xlfn.XLOOKUP($O3378,'Raw - customers'!$A:$A,'Raw - customers'!$B:$I)</f>
        <v>Zeb Shipton</v>
      </c>
      <c r="T3378" t="str">
        <v>Genderfluid</v>
      </c>
      <c r="U3378">
        <v>70</v>
      </c>
      <c r="V3378" t="str">
        <v>970 Khan RidgeApt. 056</v>
      </c>
      <c r="W3378">
        <v>4335</v>
      </c>
      <c r="X3378" t="str">
        <v>West Madison</v>
      </c>
      <c r="Y3378" t="str">
        <v>Northern Territory</v>
      </c>
      <c r="Z3378" t="str">
        <v>Australia</v>
      </c>
      <c r="AA3378">
        <v>3</v>
      </c>
      <c r="AB3378" s="3" t="str">
        <f t="shared" si="105"/>
        <v>10 to 20</v>
      </c>
      <c r="AM3378" s="6">
        <v>308</v>
      </c>
      <c r="AN3378" s="6" t="s">
        <v>1339</v>
      </c>
    </row>
    <row r="3379" spans="1:40" x14ac:dyDescent="0.25">
      <c r="A3379">
        <v>3377</v>
      </c>
      <c r="B3379">
        <v>680</v>
      </c>
      <c r="C3379">
        <v>422</v>
      </c>
      <c r="D3379">
        <v>107</v>
      </c>
      <c r="E3379">
        <v>3</v>
      </c>
      <c r="F3379">
        <v>321</v>
      </c>
      <c r="G3379">
        <v>1</v>
      </c>
      <c r="H3379" t="str">
        <f>VLOOKUP($C3379,'Raw-products'!$A$2:$H$1261,MATCH(H$1,'Raw-products'!$A$1:$H$1,0))</f>
        <v>Jacket</v>
      </c>
      <c r="I3379" t="str">
        <f>VLOOKUP($C3379,'Raw-products'!$A$2:$H$1261,MATCH(I$1,'Raw-products'!$A$1:$H$1,0))</f>
        <v>Denim</v>
      </c>
      <c r="J3379" t="str">
        <f>VLOOKUP($C3379,'Raw-products'!$A$2:$H$1261,MATCH(J$1,'Raw-products'!$A$1:$H$1,0))</f>
        <v>M</v>
      </c>
      <c r="K3379" t="str">
        <f>VLOOKUP($C3379,'Raw-products'!$A$2:$H$1261,MATCH(K$1,'Raw-products'!$A$1:$H$1,0))</f>
        <v>red</v>
      </c>
      <c r="L3379">
        <f>VLOOKUP($C3379,'Raw-products'!$A$2:$H$1261,MATCH(L$1,'Raw-products'!$A$1:$H$1,0))</f>
        <v>92</v>
      </c>
      <c r="M3379">
        <f>VLOOKUP($C3379,'Raw-products'!$A$2:$H$1261,MATCH(M$1,'Raw-products'!$A$1:$H$1,0))</f>
        <v>43</v>
      </c>
      <c r="N3379" s="5">
        <f t="shared" si="104"/>
        <v>3956</v>
      </c>
      <c r="O3379" cm="1">
        <f t="array" ref="O3379:R3379">_xlfn.XLOOKUP($B3379,'Raw -orders'!$A:$A,'Raw -orders'!$B:$E)</f>
        <v>800</v>
      </c>
      <c r="P3379">
        <v>43491</v>
      </c>
      <c r="Q3379" s="1">
        <v>44320</v>
      </c>
      <c r="R3379" s="1">
        <v>44338</v>
      </c>
      <c r="S3379" t="str" cm="1">
        <f t="array" ref="S3379:Z3379">_xlfn.XLOOKUP($O3379,'Raw - customers'!$A:$A,'Raw - customers'!$B:$I)</f>
        <v>Katusha Ceney</v>
      </c>
      <c r="T3379" t="str">
        <v>Bigender</v>
      </c>
      <c r="U3379">
        <v>49</v>
      </c>
      <c r="V3379" t="str">
        <v>3570 Sarah AvenueApt. 092</v>
      </c>
      <c r="W3379">
        <v>4505</v>
      </c>
      <c r="X3379" t="str">
        <v>Daughertyport</v>
      </c>
      <c r="Y3379" t="str">
        <v>Queensland</v>
      </c>
      <c r="Z3379" t="str">
        <v>Australia</v>
      </c>
      <c r="AA3379">
        <v>5</v>
      </c>
      <c r="AB3379" s="3" t="str">
        <f t="shared" si="105"/>
        <v>10 to 20</v>
      </c>
      <c r="AM3379" s="6">
        <v>800</v>
      </c>
      <c r="AN3379" s="6" t="s">
        <v>1355</v>
      </c>
    </row>
    <row r="3380" spans="1:40" x14ac:dyDescent="0.25">
      <c r="A3380">
        <v>3378</v>
      </c>
      <c r="B3380">
        <v>680</v>
      </c>
      <c r="C3380">
        <v>268</v>
      </c>
      <c r="D3380">
        <v>95</v>
      </c>
      <c r="E3380">
        <v>2</v>
      </c>
      <c r="F3380">
        <v>190</v>
      </c>
      <c r="G3380">
        <v>1</v>
      </c>
      <c r="H3380" t="str">
        <f>VLOOKUP($C3380,'Raw-products'!$A$2:$H$1261,MATCH(H$1,'Raw-products'!$A$1:$H$1,0))</f>
        <v>Shirt</v>
      </c>
      <c r="I3380" t="str">
        <f>VLOOKUP($C3380,'Raw-products'!$A$2:$H$1261,MATCH(I$1,'Raw-products'!$A$1:$H$1,0))</f>
        <v>Polo</v>
      </c>
      <c r="J3380" t="str">
        <f>VLOOKUP($C3380,'Raw-products'!$A$2:$H$1261,MATCH(J$1,'Raw-products'!$A$1:$H$1,0))</f>
        <v>L</v>
      </c>
      <c r="K3380" t="str">
        <f>VLOOKUP($C3380,'Raw-products'!$A$2:$H$1261,MATCH(K$1,'Raw-products'!$A$1:$H$1,0))</f>
        <v>blue</v>
      </c>
      <c r="L3380">
        <f>VLOOKUP($C3380,'Raw-products'!$A$2:$H$1261,MATCH(L$1,'Raw-products'!$A$1:$H$1,0))</f>
        <v>117</v>
      </c>
      <c r="M3380">
        <f>VLOOKUP($C3380,'Raw-products'!$A$2:$H$1261,MATCH(M$1,'Raw-products'!$A$1:$H$1,0))</f>
        <v>77</v>
      </c>
      <c r="N3380" s="5">
        <f t="shared" si="104"/>
        <v>9009</v>
      </c>
      <c r="O3380" cm="1">
        <f t="array" ref="O3380:R3380">_xlfn.XLOOKUP($B3380,'Raw -orders'!$A:$A,'Raw -orders'!$B:$E)</f>
        <v>800</v>
      </c>
      <c r="P3380">
        <v>43491</v>
      </c>
      <c r="Q3380" s="1">
        <v>44320</v>
      </c>
      <c r="R3380" s="1">
        <v>44338</v>
      </c>
      <c r="S3380" t="str" cm="1">
        <f t="array" ref="S3380:Z3380">_xlfn.XLOOKUP($O3380,'Raw - customers'!$A:$A,'Raw - customers'!$B:$I)</f>
        <v>Katusha Ceney</v>
      </c>
      <c r="T3380" t="str">
        <v>Bigender</v>
      </c>
      <c r="U3380">
        <v>49</v>
      </c>
      <c r="V3380" t="str">
        <v>3570 Sarah AvenueApt. 092</v>
      </c>
      <c r="W3380">
        <v>4505</v>
      </c>
      <c r="X3380" t="str">
        <v>Daughertyport</v>
      </c>
      <c r="Y3380" t="str">
        <v>Queensland</v>
      </c>
      <c r="Z3380" t="str">
        <v>Australia</v>
      </c>
      <c r="AA3380">
        <v>5</v>
      </c>
      <c r="AB3380" s="3" t="str">
        <f t="shared" si="105"/>
        <v>10 to 20</v>
      </c>
      <c r="AM3380" s="6">
        <v>800</v>
      </c>
      <c r="AN3380" s="6" t="s">
        <v>1355</v>
      </c>
    </row>
    <row r="3381" spans="1:40" x14ac:dyDescent="0.25">
      <c r="A3381">
        <v>3379</v>
      </c>
      <c r="B3381">
        <v>681</v>
      </c>
      <c r="C3381">
        <v>775</v>
      </c>
      <c r="D3381">
        <v>91</v>
      </c>
      <c r="E3381">
        <v>3</v>
      </c>
      <c r="F3381">
        <v>273</v>
      </c>
      <c r="G3381">
        <v>1</v>
      </c>
      <c r="H3381" t="str">
        <f>VLOOKUP($C3381,'Raw-products'!$A$2:$H$1261,MATCH(H$1,'Raw-products'!$A$1:$H$1,0))</f>
        <v>Jacket</v>
      </c>
      <c r="I3381" t="str">
        <f>VLOOKUP($C3381,'Raw-products'!$A$2:$H$1261,MATCH(I$1,'Raw-products'!$A$1:$H$1,0))</f>
        <v>Pullover</v>
      </c>
      <c r="J3381" t="str">
        <f>VLOOKUP($C3381,'Raw-products'!$A$2:$H$1261,MATCH(J$1,'Raw-products'!$A$1:$H$1,0))</f>
        <v>XS</v>
      </c>
      <c r="K3381" t="str">
        <f>VLOOKUP($C3381,'Raw-products'!$A$2:$H$1261,MATCH(K$1,'Raw-products'!$A$1:$H$1,0))</f>
        <v>orange</v>
      </c>
      <c r="L3381">
        <f>VLOOKUP($C3381,'Raw-products'!$A$2:$H$1261,MATCH(L$1,'Raw-products'!$A$1:$H$1,0))</f>
        <v>114</v>
      </c>
      <c r="M3381">
        <f>VLOOKUP($C3381,'Raw-products'!$A$2:$H$1261,MATCH(M$1,'Raw-products'!$A$1:$H$1,0))</f>
        <v>79</v>
      </c>
      <c r="N3381" s="5">
        <f t="shared" si="104"/>
        <v>9006</v>
      </c>
      <c r="O3381" cm="1">
        <f t="array" ref="O3381:R3381">_xlfn.XLOOKUP($B3381,'Raw -orders'!$A:$A,'Raw -orders'!$B:$E)</f>
        <v>463</v>
      </c>
      <c r="P3381">
        <v>53576</v>
      </c>
      <c r="Q3381" s="1">
        <v>44479</v>
      </c>
      <c r="R3381" s="1">
        <v>44488</v>
      </c>
      <c r="S3381" t="str" cm="1">
        <f t="array" ref="S3381:Z3381">_xlfn.XLOOKUP($O3381,'Raw - customers'!$A:$A,'Raw - customers'!$B:$I)</f>
        <v>Iago Jedrzaszkiewicz</v>
      </c>
      <c r="T3381" t="str">
        <v>Agender</v>
      </c>
      <c r="U3381">
        <v>58</v>
      </c>
      <c r="V3381" t="str">
        <v>00 Lockman TrackSuite 564</v>
      </c>
      <c r="W3381">
        <v>387</v>
      </c>
      <c r="X3381" t="str">
        <v>Lake Mikaylashire</v>
      </c>
      <c r="Y3381" t="str">
        <v>Australian Capital Territory</v>
      </c>
      <c r="Z3381" t="str">
        <v>Australia</v>
      </c>
      <c r="AA3381">
        <v>10</v>
      </c>
      <c r="AB3381" s="3" t="str">
        <f t="shared" si="105"/>
        <v>0 to 10</v>
      </c>
      <c r="AM3381" s="6">
        <v>463</v>
      </c>
      <c r="AN3381" s="6" t="s">
        <v>1350</v>
      </c>
    </row>
    <row r="3382" spans="1:40" x14ac:dyDescent="0.25">
      <c r="A3382">
        <v>3380</v>
      </c>
      <c r="B3382">
        <v>681</v>
      </c>
      <c r="C3382">
        <v>36</v>
      </c>
      <c r="D3382">
        <v>104</v>
      </c>
      <c r="E3382">
        <v>2</v>
      </c>
      <c r="F3382">
        <v>208</v>
      </c>
      <c r="G3382">
        <v>1</v>
      </c>
      <c r="H3382" t="str">
        <f>VLOOKUP($C3382,'Raw-products'!$A$2:$H$1261,MATCH(H$1,'Raw-products'!$A$1:$H$1,0))</f>
        <v>Shirt</v>
      </c>
      <c r="I3382" t="str">
        <f>VLOOKUP($C3382,'Raw-products'!$A$2:$H$1261,MATCH(I$1,'Raw-products'!$A$1:$H$1,0))</f>
        <v>Dress</v>
      </c>
      <c r="J3382" t="str">
        <f>VLOOKUP($C3382,'Raw-products'!$A$2:$H$1261,MATCH(J$1,'Raw-products'!$A$1:$H$1,0))</f>
        <v>S</v>
      </c>
      <c r="K3382" t="str">
        <f>VLOOKUP($C3382,'Raw-products'!$A$2:$H$1261,MATCH(K$1,'Raw-products'!$A$1:$H$1,0))</f>
        <v>red</v>
      </c>
      <c r="L3382">
        <f>VLOOKUP($C3382,'Raw-products'!$A$2:$H$1261,MATCH(L$1,'Raw-products'!$A$1:$H$1,0))</f>
        <v>119</v>
      </c>
      <c r="M3382">
        <f>VLOOKUP($C3382,'Raw-products'!$A$2:$H$1261,MATCH(M$1,'Raw-products'!$A$1:$H$1,0))</f>
        <v>72</v>
      </c>
      <c r="N3382" s="5">
        <f t="shared" si="104"/>
        <v>8568</v>
      </c>
      <c r="O3382" cm="1">
        <f t="array" ref="O3382:R3382">_xlfn.XLOOKUP($B3382,'Raw -orders'!$A:$A,'Raw -orders'!$B:$E)</f>
        <v>463</v>
      </c>
      <c r="P3382">
        <v>53576</v>
      </c>
      <c r="Q3382" s="1">
        <v>44479</v>
      </c>
      <c r="R3382" s="1">
        <v>44488</v>
      </c>
      <c r="S3382" t="str" cm="1">
        <f t="array" ref="S3382:Z3382">_xlfn.XLOOKUP($O3382,'Raw - customers'!$A:$A,'Raw - customers'!$B:$I)</f>
        <v>Iago Jedrzaszkiewicz</v>
      </c>
      <c r="T3382" t="str">
        <v>Agender</v>
      </c>
      <c r="U3382">
        <v>58</v>
      </c>
      <c r="V3382" t="str">
        <v>00 Lockman TrackSuite 564</v>
      </c>
      <c r="W3382">
        <v>387</v>
      </c>
      <c r="X3382" t="str">
        <v>Lake Mikaylashire</v>
      </c>
      <c r="Y3382" t="str">
        <v>Australian Capital Territory</v>
      </c>
      <c r="Z3382" t="str">
        <v>Australia</v>
      </c>
      <c r="AA3382">
        <v>10</v>
      </c>
      <c r="AB3382" s="3" t="str">
        <f t="shared" si="105"/>
        <v>0 to 10</v>
      </c>
      <c r="AM3382" s="6">
        <v>463</v>
      </c>
      <c r="AN3382" s="6" t="s">
        <v>1350</v>
      </c>
    </row>
    <row r="3383" spans="1:40" x14ac:dyDescent="0.25">
      <c r="A3383">
        <v>3381</v>
      </c>
      <c r="B3383">
        <v>681</v>
      </c>
      <c r="C3383">
        <v>120</v>
      </c>
      <c r="D3383">
        <v>92</v>
      </c>
      <c r="E3383">
        <v>2</v>
      </c>
      <c r="F3383">
        <v>184</v>
      </c>
      <c r="G3383">
        <v>1</v>
      </c>
      <c r="H3383" t="str">
        <f>VLOOKUP($C3383,'Raw-products'!$A$2:$H$1261,MATCH(H$1,'Raw-products'!$A$1:$H$1,0))</f>
        <v>Shirt</v>
      </c>
      <c r="I3383" t="str">
        <f>VLOOKUP($C3383,'Raw-products'!$A$2:$H$1261,MATCH(I$1,'Raw-products'!$A$1:$H$1,0))</f>
        <v>Denim</v>
      </c>
      <c r="J3383" t="str">
        <f>VLOOKUP($C3383,'Raw-products'!$A$2:$H$1261,MATCH(J$1,'Raw-products'!$A$1:$H$1,0))</f>
        <v>XS</v>
      </c>
      <c r="K3383" t="str">
        <f>VLOOKUP($C3383,'Raw-products'!$A$2:$H$1261,MATCH(K$1,'Raw-products'!$A$1:$H$1,0))</f>
        <v>green</v>
      </c>
      <c r="L3383">
        <f>VLOOKUP($C3383,'Raw-products'!$A$2:$H$1261,MATCH(L$1,'Raw-products'!$A$1:$H$1,0))</f>
        <v>115</v>
      </c>
      <c r="M3383">
        <f>VLOOKUP($C3383,'Raw-products'!$A$2:$H$1261,MATCH(M$1,'Raw-products'!$A$1:$H$1,0))</f>
        <v>66</v>
      </c>
      <c r="N3383" s="5">
        <f t="shared" si="104"/>
        <v>7590</v>
      </c>
      <c r="O3383" cm="1">
        <f t="array" ref="O3383:R3383">_xlfn.XLOOKUP($B3383,'Raw -orders'!$A:$A,'Raw -orders'!$B:$E)</f>
        <v>463</v>
      </c>
      <c r="P3383">
        <v>53576</v>
      </c>
      <c r="Q3383" s="1">
        <v>44479</v>
      </c>
      <c r="R3383" s="1">
        <v>44488</v>
      </c>
      <c r="S3383" t="str" cm="1">
        <f t="array" ref="S3383:Z3383">_xlfn.XLOOKUP($O3383,'Raw - customers'!$A:$A,'Raw - customers'!$B:$I)</f>
        <v>Iago Jedrzaszkiewicz</v>
      </c>
      <c r="T3383" t="str">
        <v>Agender</v>
      </c>
      <c r="U3383">
        <v>58</v>
      </c>
      <c r="V3383" t="str">
        <v>00 Lockman TrackSuite 564</v>
      </c>
      <c r="W3383">
        <v>387</v>
      </c>
      <c r="X3383" t="str">
        <v>Lake Mikaylashire</v>
      </c>
      <c r="Y3383" t="str">
        <v>Australian Capital Territory</v>
      </c>
      <c r="Z3383" t="str">
        <v>Australia</v>
      </c>
      <c r="AA3383">
        <v>10</v>
      </c>
      <c r="AB3383" s="3" t="str">
        <f t="shared" si="105"/>
        <v>0 to 10</v>
      </c>
      <c r="AM3383" s="6">
        <v>463</v>
      </c>
      <c r="AN3383" s="6" t="s">
        <v>1350</v>
      </c>
    </row>
    <row r="3384" spans="1:40" x14ac:dyDescent="0.25">
      <c r="A3384">
        <v>3382</v>
      </c>
      <c r="B3384">
        <v>681</v>
      </c>
      <c r="C3384">
        <v>16</v>
      </c>
      <c r="D3384">
        <v>96</v>
      </c>
      <c r="E3384">
        <v>1</v>
      </c>
      <c r="F3384">
        <v>96</v>
      </c>
      <c r="G3384">
        <v>1</v>
      </c>
      <c r="H3384" t="str">
        <f>VLOOKUP($C3384,'Raw-products'!$A$2:$H$1261,MATCH(H$1,'Raw-products'!$A$1:$H$1,0))</f>
        <v>Shirt</v>
      </c>
      <c r="I3384" t="str">
        <f>VLOOKUP($C3384,'Raw-products'!$A$2:$H$1261,MATCH(I$1,'Raw-products'!$A$1:$H$1,0))</f>
        <v>Oxford Cloth</v>
      </c>
      <c r="J3384" t="str">
        <f>VLOOKUP($C3384,'Raw-products'!$A$2:$H$1261,MATCH(J$1,'Raw-products'!$A$1:$H$1,0))</f>
        <v>S</v>
      </c>
      <c r="K3384" t="str">
        <f>VLOOKUP($C3384,'Raw-products'!$A$2:$H$1261,MATCH(K$1,'Raw-products'!$A$1:$H$1,0))</f>
        <v>green</v>
      </c>
      <c r="L3384">
        <f>VLOOKUP($C3384,'Raw-products'!$A$2:$H$1261,MATCH(L$1,'Raw-products'!$A$1:$H$1,0))</f>
        <v>114</v>
      </c>
      <c r="M3384">
        <f>VLOOKUP($C3384,'Raw-products'!$A$2:$H$1261,MATCH(M$1,'Raw-products'!$A$1:$H$1,0))</f>
        <v>56</v>
      </c>
      <c r="N3384" s="5">
        <f t="shared" si="104"/>
        <v>6384</v>
      </c>
      <c r="O3384" cm="1">
        <f t="array" ref="O3384:R3384">_xlfn.XLOOKUP($B3384,'Raw -orders'!$A:$A,'Raw -orders'!$B:$E)</f>
        <v>463</v>
      </c>
      <c r="P3384">
        <v>53576</v>
      </c>
      <c r="Q3384" s="1">
        <v>44479</v>
      </c>
      <c r="R3384" s="1">
        <v>44488</v>
      </c>
      <c r="S3384" t="str" cm="1">
        <f t="array" ref="S3384:Z3384">_xlfn.XLOOKUP($O3384,'Raw - customers'!$A:$A,'Raw - customers'!$B:$I)</f>
        <v>Iago Jedrzaszkiewicz</v>
      </c>
      <c r="T3384" t="str">
        <v>Agender</v>
      </c>
      <c r="U3384">
        <v>58</v>
      </c>
      <c r="V3384" t="str">
        <v>00 Lockman TrackSuite 564</v>
      </c>
      <c r="W3384">
        <v>387</v>
      </c>
      <c r="X3384" t="str">
        <v>Lake Mikaylashire</v>
      </c>
      <c r="Y3384" t="str">
        <v>Australian Capital Territory</v>
      </c>
      <c r="Z3384" t="str">
        <v>Australia</v>
      </c>
      <c r="AA3384">
        <v>10</v>
      </c>
      <c r="AB3384" s="3" t="str">
        <f t="shared" si="105"/>
        <v>0 to 10</v>
      </c>
      <c r="AM3384" s="6">
        <v>463</v>
      </c>
      <c r="AN3384" s="6" t="s">
        <v>1350</v>
      </c>
    </row>
    <row r="3385" spans="1:40" x14ac:dyDescent="0.25">
      <c r="A3385">
        <v>3383</v>
      </c>
      <c r="B3385">
        <v>681</v>
      </c>
      <c r="C3385">
        <v>532</v>
      </c>
      <c r="D3385">
        <v>98</v>
      </c>
      <c r="E3385">
        <v>1</v>
      </c>
      <c r="F3385">
        <v>98</v>
      </c>
      <c r="G3385">
        <v>1</v>
      </c>
      <c r="H3385" t="str">
        <f>VLOOKUP($C3385,'Raw-products'!$A$2:$H$1261,MATCH(H$1,'Raw-products'!$A$1:$H$1,0))</f>
        <v>Jacket</v>
      </c>
      <c r="I3385" t="str">
        <f>VLOOKUP($C3385,'Raw-products'!$A$2:$H$1261,MATCH(I$1,'Raw-products'!$A$1:$H$1,0))</f>
        <v>Leather</v>
      </c>
      <c r="J3385" t="str">
        <f>VLOOKUP($C3385,'Raw-products'!$A$2:$H$1261,MATCH(J$1,'Raw-products'!$A$1:$H$1,0))</f>
        <v>M</v>
      </c>
      <c r="K3385" t="str">
        <f>VLOOKUP($C3385,'Raw-products'!$A$2:$H$1261,MATCH(K$1,'Raw-products'!$A$1:$H$1,0))</f>
        <v>orange</v>
      </c>
      <c r="L3385">
        <f>VLOOKUP($C3385,'Raw-products'!$A$2:$H$1261,MATCH(L$1,'Raw-products'!$A$1:$H$1,0))</f>
        <v>113</v>
      </c>
      <c r="M3385">
        <f>VLOOKUP($C3385,'Raw-products'!$A$2:$H$1261,MATCH(M$1,'Raw-products'!$A$1:$H$1,0))</f>
        <v>80</v>
      </c>
      <c r="N3385" s="5">
        <f t="shared" si="104"/>
        <v>9040</v>
      </c>
      <c r="O3385" cm="1">
        <f t="array" ref="O3385:R3385">_xlfn.XLOOKUP($B3385,'Raw -orders'!$A:$A,'Raw -orders'!$B:$E)</f>
        <v>463</v>
      </c>
      <c r="P3385">
        <v>53576</v>
      </c>
      <c r="Q3385" s="1">
        <v>44479</v>
      </c>
      <c r="R3385" s="1">
        <v>44488</v>
      </c>
      <c r="S3385" t="str" cm="1">
        <f t="array" ref="S3385:Z3385">_xlfn.XLOOKUP($O3385,'Raw - customers'!$A:$A,'Raw - customers'!$B:$I)</f>
        <v>Iago Jedrzaszkiewicz</v>
      </c>
      <c r="T3385" t="str">
        <v>Agender</v>
      </c>
      <c r="U3385">
        <v>58</v>
      </c>
      <c r="V3385" t="str">
        <v>00 Lockman TrackSuite 564</v>
      </c>
      <c r="W3385">
        <v>387</v>
      </c>
      <c r="X3385" t="str">
        <v>Lake Mikaylashire</v>
      </c>
      <c r="Y3385" t="str">
        <v>Australian Capital Territory</v>
      </c>
      <c r="Z3385" t="str">
        <v>Australia</v>
      </c>
      <c r="AA3385">
        <v>10</v>
      </c>
      <c r="AB3385" s="3" t="str">
        <f t="shared" si="105"/>
        <v>0 to 10</v>
      </c>
      <c r="AM3385" s="6">
        <v>463</v>
      </c>
      <c r="AN3385" s="6" t="s">
        <v>1350</v>
      </c>
    </row>
    <row r="3386" spans="1:40" x14ac:dyDescent="0.25">
      <c r="A3386">
        <v>3384</v>
      </c>
      <c r="B3386">
        <v>682</v>
      </c>
      <c r="C3386">
        <v>1067</v>
      </c>
      <c r="D3386">
        <v>93</v>
      </c>
      <c r="E3386">
        <v>2</v>
      </c>
      <c r="F3386">
        <v>186</v>
      </c>
      <c r="G3386">
        <v>1</v>
      </c>
      <c r="H3386" t="str">
        <f>VLOOKUP($C3386,'Raw-products'!$A$2:$H$1261,MATCH(H$1,'Raw-products'!$A$1:$H$1,0))</f>
        <v>Trousers</v>
      </c>
      <c r="I3386" t="str">
        <f>VLOOKUP($C3386,'Raw-products'!$A$2:$H$1261,MATCH(I$1,'Raw-products'!$A$1:$H$1,0))</f>
        <v>Joggers</v>
      </c>
      <c r="J3386" t="str">
        <f>VLOOKUP($C3386,'Raw-products'!$A$2:$H$1261,MATCH(J$1,'Raw-products'!$A$1:$H$1,0))</f>
        <v>M</v>
      </c>
      <c r="K3386" t="str">
        <f>VLOOKUP($C3386,'Raw-products'!$A$2:$H$1261,MATCH(K$1,'Raw-products'!$A$1:$H$1,0))</f>
        <v>green</v>
      </c>
      <c r="L3386">
        <f>VLOOKUP($C3386,'Raw-products'!$A$2:$H$1261,MATCH(L$1,'Raw-products'!$A$1:$H$1,0))</f>
        <v>94</v>
      </c>
      <c r="M3386">
        <f>VLOOKUP($C3386,'Raw-products'!$A$2:$H$1261,MATCH(M$1,'Raw-products'!$A$1:$H$1,0))</f>
        <v>54</v>
      </c>
      <c r="N3386" s="5">
        <f t="shared" si="104"/>
        <v>5076</v>
      </c>
      <c r="O3386" cm="1">
        <f t="array" ref="O3386:R3386">_xlfn.XLOOKUP($B3386,'Raw -orders'!$A:$A,'Raw -orders'!$B:$E)</f>
        <v>454</v>
      </c>
      <c r="P3386">
        <v>11469</v>
      </c>
      <c r="Q3386" s="1">
        <v>44255</v>
      </c>
      <c r="R3386" s="1">
        <v>44273</v>
      </c>
      <c r="S3386" t="str" cm="1">
        <f t="array" ref="S3386:Z3386">_xlfn.XLOOKUP($O3386,'Raw - customers'!$A:$A,'Raw - customers'!$B:$I)</f>
        <v>Abey Bampforth</v>
      </c>
      <c r="T3386" t="str">
        <v>Genderfluid</v>
      </c>
      <c r="U3386">
        <v>28</v>
      </c>
      <c r="V3386" t="str">
        <v>3543 Jack GroveApt. 595</v>
      </c>
      <c r="W3386">
        <v>3276</v>
      </c>
      <c r="X3386" t="str">
        <v>Port Isabellafurt</v>
      </c>
      <c r="Y3386" t="str">
        <v>New South Wales</v>
      </c>
      <c r="Z3386" t="str">
        <v>Australia</v>
      </c>
      <c r="AA3386">
        <v>2</v>
      </c>
      <c r="AB3386" s="3" t="str">
        <f t="shared" si="105"/>
        <v>10 to 20</v>
      </c>
      <c r="AM3386" s="6">
        <v>454</v>
      </c>
      <c r="AN3386" s="6" t="s">
        <v>1362</v>
      </c>
    </row>
    <row r="3387" spans="1:40" x14ac:dyDescent="0.25">
      <c r="A3387">
        <v>3385</v>
      </c>
      <c r="B3387">
        <v>682</v>
      </c>
      <c r="C3387">
        <v>796</v>
      </c>
      <c r="D3387">
        <v>91</v>
      </c>
      <c r="E3387">
        <v>1</v>
      </c>
      <c r="F3387">
        <v>91</v>
      </c>
      <c r="G3387">
        <v>1</v>
      </c>
      <c r="H3387" t="str">
        <f>VLOOKUP($C3387,'Raw-products'!$A$2:$H$1261,MATCH(H$1,'Raw-products'!$A$1:$H$1,0))</f>
        <v>Jacket</v>
      </c>
      <c r="I3387" t="str">
        <f>VLOOKUP($C3387,'Raw-products'!$A$2:$H$1261,MATCH(I$1,'Raw-products'!$A$1:$H$1,0))</f>
        <v>Pullover</v>
      </c>
      <c r="J3387" t="str">
        <f>VLOOKUP($C3387,'Raw-products'!$A$2:$H$1261,MATCH(J$1,'Raw-products'!$A$1:$H$1,0))</f>
        <v>S</v>
      </c>
      <c r="K3387" t="str">
        <f>VLOOKUP($C3387,'Raw-products'!$A$2:$H$1261,MATCH(K$1,'Raw-products'!$A$1:$H$1,0))</f>
        <v>indigo</v>
      </c>
      <c r="L3387">
        <f>VLOOKUP($C3387,'Raw-products'!$A$2:$H$1261,MATCH(L$1,'Raw-products'!$A$1:$H$1,0))</f>
        <v>114</v>
      </c>
      <c r="M3387">
        <f>VLOOKUP($C3387,'Raw-products'!$A$2:$H$1261,MATCH(M$1,'Raw-products'!$A$1:$H$1,0))</f>
        <v>44</v>
      </c>
      <c r="N3387" s="5">
        <f t="shared" si="104"/>
        <v>5016</v>
      </c>
      <c r="O3387" cm="1">
        <f t="array" ref="O3387:R3387">_xlfn.XLOOKUP($B3387,'Raw -orders'!$A:$A,'Raw -orders'!$B:$E)</f>
        <v>454</v>
      </c>
      <c r="P3387">
        <v>11469</v>
      </c>
      <c r="Q3387" s="1">
        <v>44255</v>
      </c>
      <c r="R3387" s="1">
        <v>44273</v>
      </c>
      <c r="S3387" t="str" cm="1">
        <f t="array" ref="S3387:Z3387">_xlfn.XLOOKUP($O3387,'Raw - customers'!$A:$A,'Raw - customers'!$B:$I)</f>
        <v>Abey Bampforth</v>
      </c>
      <c r="T3387" t="str">
        <v>Genderfluid</v>
      </c>
      <c r="U3387">
        <v>28</v>
      </c>
      <c r="V3387" t="str">
        <v>3543 Jack GroveApt. 595</v>
      </c>
      <c r="W3387">
        <v>3276</v>
      </c>
      <c r="X3387" t="str">
        <v>Port Isabellafurt</v>
      </c>
      <c r="Y3387" t="str">
        <v>New South Wales</v>
      </c>
      <c r="Z3387" t="str">
        <v>Australia</v>
      </c>
      <c r="AA3387">
        <v>2</v>
      </c>
      <c r="AB3387" s="3" t="str">
        <f t="shared" si="105"/>
        <v>10 to 20</v>
      </c>
      <c r="AM3387" s="6">
        <v>454</v>
      </c>
      <c r="AN3387" s="6" t="s">
        <v>1362</v>
      </c>
    </row>
    <row r="3388" spans="1:40" x14ac:dyDescent="0.25">
      <c r="A3388">
        <v>3386</v>
      </c>
      <c r="B3388">
        <v>682</v>
      </c>
      <c r="C3388">
        <v>1080</v>
      </c>
      <c r="D3388">
        <v>93</v>
      </c>
      <c r="E3388">
        <v>3</v>
      </c>
      <c r="F3388">
        <v>279</v>
      </c>
      <c r="G3388">
        <v>1</v>
      </c>
      <c r="H3388" t="str">
        <f>VLOOKUP($C3388,'Raw-products'!$A$2:$H$1261,MATCH(H$1,'Raw-products'!$A$1:$H$1,0))</f>
        <v>Trousers</v>
      </c>
      <c r="I3388" t="str">
        <f>VLOOKUP($C3388,'Raw-products'!$A$2:$H$1261,MATCH(I$1,'Raw-products'!$A$1:$H$1,0))</f>
        <v>Joggers</v>
      </c>
      <c r="J3388" t="str">
        <f>VLOOKUP($C3388,'Raw-products'!$A$2:$H$1261,MATCH(J$1,'Raw-products'!$A$1:$H$1,0))</f>
        <v>XS</v>
      </c>
      <c r="K3388" t="str">
        <f>VLOOKUP($C3388,'Raw-products'!$A$2:$H$1261,MATCH(K$1,'Raw-products'!$A$1:$H$1,0))</f>
        <v>violet</v>
      </c>
      <c r="L3388">
        <f>VLOOKUP($C3388,'Raw-products'!$A$2:$H$1261,MATCH(L$1,'Raw-products'!$A$1:$H$1,0))</f>
        <v>94</v>
      </c>
      <c r="M3388">
        <f>VLOOKUP($C3388,'Raw-products'!$A$2:$H$1261,MATCH(M$1,'Raw-products'!$A$1:$H$1,0))</f>
        <v>50</v>
      </c>
      <c r="N3388" s="5">
        <f t="shared" si="104"/>
        <v>4700</v>
      </c>
      <c r="O3388" cm="1">
        <f t="array" ref="O3388:R3388">_xlfn.XLOOKUP($B3388,'Raw -orders'!$A:$A,'Raw -orders'!$B:$E)</f>
        <v>454</v>
      </c>
      <c r="P3388">
        <v>11469</v>
      </c>
      <c r="Q3388" s="1">
        <v>44255</v>
      </c>
      <c r="R3388" s="1">
        <v>44273</v>
      </c>
      <c r="S3388" t="str" cm="1">
        <f t="array" ref="S3388:Z3388">_xlfn.XLOOKUP($O3388,'Raw - customers'!$A:$A,'Raw - customers'!$B:$I)</f>
        <v>Abey Bampforth</v>
      </c>
      <c r="T3388" t="str">
        <v>Genderfluid</v>
      </c>
      <c r="U3388">
        <v>28</v>
      </c>
      <c r="V3388" t="str">
        <v>3543 Jack GroveApt. 595</v>
      </c>
      <c r="W3388">
        <v>3276</v>
      </c>
      <c r="X3388" t="str">
        <v>Port Isabellafurt</v>
      </c>
      <c r="Y3388" t="str">
        <v>New South Wales</v>
      </c>
      <c r="Z3388" t="str">
        <v>Australia</v>
      </c>
      <c r="AA3388">
        <v>2</v>
      </c>
      <c r="AB3388" s="3" t="str">
        <f t="shared" si="105"/>
        <v>10 to 20</v>
      </c>
      <c r="AM3388" s="6">
        <v>454</v>
      </c>
      <c r="AN3388" s="6" t="s">
        <v>1362</v>
      </c>
    </row>
    <row r="3389" spans="1:40" x14ac:dyDescent="0.25">
      <c r="A3389">
        <v>3387</v>
      </c>
      <c r="B3389">
        <v>682</v>
      </c>
      <c r="C3389">
        <v>782</v>
      </c>
      <c r="D3389">
        <v>91</v>
      </c>
      <c r="E3389">
        <v>1</v>
      </c>
      <c r="F3389">
        <v>91</v>
      </c>
      <c r="G3389">
        <v>1</v>
      </c>
      <c r="H3389" t="str">
        <f>VLOOKUP($C3389,'Raw-products'!$A$2:$H$1261,MATCH(H$1,'Raw-products'!$A$1:$H$1,0))</f>
        <v>Jacket</v>
      </c>
      <c r="I3389" t="str">
        <f>VLOOKUP($C3389,'Raw-products'!$A$2:$H$1261,MATCH(I$1,'Raw-products'!$A$1:$H$1,0))</f>
        <v>Pullover</v>
      </c>
      <c r="J3389" t="str">
        <f>VLOOKUP($C3389,'Raw-products'!$A$2:$H$1261,MATCH(J$1,'Raw-products'!$A$1:$H$1,0))</f>
        <v>M</v>
      </c>
      <c r="K3389" t="str">
        <f>VLOOKUP($C3389,'Raw-products'!$A$2:$H$1261,MATCH(K$1,'Raw-products'!$A$1:$H$1,0))</f>
        <v>yellow</v>
      </c>
      <c r="L3389">
        <f>VLOOKUP($C3389,'Raw-products'!$A$2:$H$1261,MATCH(L$1,'Raw-products'!$A$1:$H$1,0))</f>
        <v>114</v>
      </c>
      <c r="M3389">
        <f>VLOOKUP($C3389,'Raw-products'!$A$2:$H$1261,MATCH(M$1,'Raw-products'!$A$1:$H$1,0))</f>
        <v>49</v>
      </c>
      <c r="N3389" s="5">
        <f t="shared" si="104"/>
        <v>5586</v>
      </c>
      <c r="O3389" cm="1">
        <f t="array" ref="O3389:R3389">_xlfn.XLOOKUP($B3389,'Raw -orders'!$A:$A,'Raw -orders'!$B:$E)</f>
        <v>454</v>
      </c>
      <c r="P3389">
        <v>11469</v>
      </c>
      <c r="Q3389" s="1">
        <v>44255</v>
      </c>
      <c r="R3389" s="1">
        <v>44273</v>
      </c>
      <c r="S3389" t="str" cm="1">
        <f t="array" ref="S3389:Z3389">_xlfn.XLOOKUP($O3389,'Raw - customers'!$A:$A,'Raw - customers'!$B:$I)</f>
        <v>Abey Bampforth</v>
      </c>
      <c r="T3389" t="str">
        <v>Genderfluid</v>
      </c>
      <c r="U3389">
        <v>28</v>
      </c>
      <c r="V3389" t="str">
        <v>3543 Jack GroveApt. 595</v>
      </c>
      <c r="W3389">
        <v>3276</v>
      </c>
      <c r="X3389" t="str">
        <v>Port Isabellafurt</v>
      </c>
      <c r="Y3389" t="str">
        <v>New South Wales</v>
      </c>
      <c r="Z3389" t="str">
        <v>Australia</v>
      </c>
      <c r="AA3389">
        <v>2</v>
      </c>
      <c r="AB3389" s="3" t="str">
        <f t="shared" si="105"/>
        <v>10 to 20</v>
      </c>
      <c r="AM3389" s="6">
        <v>454</v>
      </c>
      <c r="AN3389" s="6" t="s">
        <v>1362</v>
      </c>
    </row>
    <row r="3390" spans="1:40" x14ac:dyDescent="0.25">
      <c r="A3390">
        <v>3388</v>
      </c>
      <c r="B3390">
        <v>682</v>
      </c>
      <c r="C3390">
        <v>131</v>
      </c>
      <c r="D3390">
        <v>92</v>
      </c>
      <c r="E3390">
        <v>1</v>
      </c>
      <c r="F3390">
        <v>92</v>
      </c>
      <c r="G3390">
        <v>1</v>
      </c>
      <c r="H3390" t="str">
        <f>VLOOKUP($C3390,'Raw-products'!$A$2:$H$1261,MATCH(H$1,'Raw-products'!$A$1:$H$1,0))</f>
        <v>Shirt</v>
      </c>
      <c r="I3390" t="str">
        <f>VLOOKUP($C3390,'Raw-products'!$A$2:$H$1261,MATCH(I$1,'Raw-products'!$A$1:$H$1,0))</f>
        <v>Denim</v>
      </c>
      <c r="J3390" t="str">
        <f>VLOOKUP($C3390,'Raw-products'!$A$2:$H$1261,MATCH(J$1,'Raw-products'!$A$1:$H$1,0))</f>
        <v>S</v>
      </c>
      <c r="K3390" t="str">
        <f>VLOOKUP($C3390,'Raw-products'!$A$2:$H$1261,MATCH(K$1,'Raw-products'!$A$1:$H$1,0))</f>
        <v>indigo</v>
      </c>
      <c r="L3390">
        <f>VLOOKUP($C3390,'Raw-products'!$A$2:$H$1261,MATCH(L$1,'Raw-products'!$A$1:$H$1,0))</f>
        <v>115</v>
      </c>
      <c r="M3390">
        <f>VLOOKUP($C3390,'Raw-products'!$A$2:$H$1261,MATCH(M$1,'Raw-products'!$A$1:$H$1,0))</f>
        <v>69</v>
      </c>
      <c r="N3390" s="5">
        <f t="shared" si="104"/>
        <v>7935</v>
      </c>
      <c r="O3390" cm="1">
        <f t="array" ref="O3390:R3390">_xlfn.XLOOKUP($B3390,'Raw -orders'!$A:$A,'Raw -orders'!$B:$E)</f>
        <v>454</v>
      </c>
      <c r="P3390">
        <v>11469</v>
      </c>
      <c r="Q3390" s="1">
        <v>44255</v>
      </c>
      <c r="R3390" s="1">
        <v>44273</v>
      </c>
      <c r="S3390" t="str" cm="1">
        <f t="array" ref="S3390:Z3390">_xlfn.XLOOKUP($O3390,'Raw - customers'!$A:$A,'Raw - customers'!$B:$I)</f>
        <v>Abey Bampforth</v>
      </c>
      <c r="T3390" t="str">
        <v>Genderfluid</v>
      </c>
      <c r="U3390">
        <v>28</v>
      </c>
      <c r="V3390" t="str">
        <v>3543 Jack GroveApt. 595</v>
      </c>
      <c r="W3390">
        <v>3276</v>
      </c>
      <c r="X3390" t="str">
        <v>Port Isabellafurt</v>
      </c>
      <c r="Y3390" t="str">
        <v>New South Wales</v>
      </c>
      <c r="Z3390" t="str">
        <v>Australia</v>
      </c>
      <c r="AA3390">
        <v>2</v>
      </c>
      <c r="AB3390" s="3" t="str">
        <f t="shared" si="105"/>
        <v>10 to 20</v>
      </c>
      <c r="AM3390" s="6">
        <v>454</v>
      </c>
      <c r="AN3390" s="6" t="s">
        <v>1362</v>
      </c>
    </row>
    <row r="3391" spans="1:40" x14ac:dyDescent="0.25">
      <c r="A3391">
        <v>3389</v>
      </c>
      <c r="B3391">
        <v>682</v>
      </c>
      <c r="C3391">
        <v>278</v>
      </c>
      <c r="D3391">
        <v>95</v>
      </c>
      <c r="E3391">
        <v>3</v>
      </c>
      <c r="F3391">
        <v>285</v>
      </c>
      <c r="G3391">
        <v>1</v>
      </c>
      <c r="H3391" t="str">
        <f>VLOOKUP($C3391,'Raw-products'!$A$2:$H$1261,MATCH(H$1,'Raw-products'!$A$1:$H$1,0))</f>
        <v>Shirt</v>
      </c>
      <c r="I3391" t="str">
        <f>VLOOKUP($C3391,'Raw-products'!$A$2:$H$1261,MATCH(I$1,'Raw-products'!$A$1:$H$1,0))</f>
        <v>Polo</v>
      </c>
      <c r="J3391" t="str">
        <f>VLOOKUP($C3391,'Raw-products'!$A$2:$H$1261,MATCH(J$1,'Raw-products'!$A$1:$H$1,0))</f>
        <v>L</v>
      </c>
      <c r="K3391" t="str">
        <f>VLOOKUP($C3391,'Raw-products'!$A$2:$H$1261,MATCH(K$1,'Raw-products'!$A$1:$H$1,0))</f>
        <v>violet</v>
      </c>
      <c r="L3391">
        <f>VLOOKUP($C3391,'Raw-products'!$A$2:$H$1261,MATCH(L$1,'Raw-products'!$A$1:$H$1,0))</f>
        <v>117</v>
      </c>
      <c r="M3391">
        <f>VLOOKUP($C3391,'Raw-products'!$A$2:$H$1261,MATCH(M$1,'Raw-products'!$A$1:$H$1,0))</f>
        <v>76</v>
      </c>
      <c r="N3391" s="5">
        <f t="shared" si="104"/>
        <v>8892</v>
      </c>
      <c r="O3391" cm="1">
        <f t="array" ref="O3391:R3391">_xlfn.XLOOKUP($B3391,'Raw -orders'!$A:$A,'Raw -orders'!$B:$E)</f>
        <v>454</v>
      </c>
      <c r="P3391">
        <v>11469</v>
      </c>
      <c r="Q3391" s="1">
        <v>44255</v>
      </c>
      <c r="R3391" s="1">
        <v>44273</v>
      </c>
      <c r="S3391" t="str" cm="1">
        <f t="array" ref="S3391:Z3391">_xlfn.XLOOKUP($O3391,'Raw - customers'!$A:$A,'Raw - customers'!$B:$I)</f>
        <v>Abey Bampforth</v>
      </c>
      <c r="T3391" t="str">
        <v>Genderfluid</v>
      </c>
      <c r="U3391">
        <v>28</v>
      </c>
      <c r="V3391" t="str">
        <v>3543 Jack GroveApt. 595</v>
      </c>
      <c r="W3391">
        <v>3276</v>
      </c>
      <c r="X3391" t="str">
        <v>Port Isabellafurt</v>
      </c>
      <c r="Y3391" t="str">
        <v>New South Wales</v>
      </c>
      <c r="Z3391" t="str">
        <v>Australia</v>
      </c>
      <c r="AA3391">
        <v>2</v>
      </c>
      <c r="AB3391" s="3" t="str">
        <f t="shared" si="105"/>
        <v>10 to 20</v>
      </c>
      <c r="AM3391" s="6">
        <v>454</v>
      </c>
      <c r="AN3391" s="6" t="s">
        <v>1362</v>
      </c>
    </row>
    <row r="3392" spans="1:40" x14ac:dyDescent="0.25">
      <c r="A3392">
        <v>3390</v>
      </c>
      <c r="B3392">
        <v>683</v>
      </c>
      <c r="C3392">
        <v>4</v>
      </c>
      <c r="D3392">
        <v>96</v>
      </c>
      <c r="E3392">
        <v>3</v>
      </c>
      <c r="F3392">
        <v>288</v>
      </c>
      <c r="G3392">
        <v>1</v>
      </c>
      <c r="H3392" t="str">
        <f>VLOOKUP($C3392,'Raw-products'!$A$2:$H$1261,MATCH(H$1,'Raw-products'!$A$1:$H$1,0))</f>
        <v>Shirt</v>
      </c>
      <c r="I3392" t="str">
        <f>VLOOKUP($C3392,'Raw-products'!$A$2:$H$1261,MATCH(I$1,'Raw-products'!$A$1:$H$1,0))</f>
        <v>Oxford Cloth</v>
      </c>
      <c r="J3392" t="str">
        <f>VLOOKUP($C3392,'Raw-products'!$A$2:$H$1261,MATCH(J$1,'Raw-products'!$A$1:$H$1,0))</f>
        <v>XL</v>
      </c>
      <c r="K3392" t="str">
        <f>VLOOKUP($C3392,'Raw-products'!$A$2:$H$1261,MATCH(K$1,'Raw-products'!$A$1:$H$1,0))</f>
        <v>red</v>
      </c>
      <c r="L3392">
        <f>VLOOKUP($C3392,'Raw-products'!$A$2:$H$1261,MATCH(L$1,'Raw-products'!$A$1:$H$1,0))</f>
        <v>114</v>
      </c>
      <c r="M3392">
        <f>VLOOKUP($C3392,'Raw-products'!$A$2:$H$1261,MATCH(M$1,'Raw-products'!$A$1:$H$1,0))</f>
        <v>47</v>
      </c>
      <c r="N3392" s="5">
        <f t="shared" si="104"/>
        <v>5358</v>
      </c>
      <c r="O3392" cm="1">
        <f t="array" ref="O3392:R3392">_xlfn.XLOOKUP($B3392,'Raw -orders'!$A:$A,'Raw -orders'!$B:$E)</f>
        <v>276</v>
      </c>
      <c r="P3392">
        <v>59748</v>
      </c>
      <c r="Q3392" s="1">
        <v>44197</v>
      </c>
      <c r="R3392" s="1">
        <v>44201</v>
      </c>
      <c r="S3392" t="str" cm="1">
        <f t="array" ref="S3392:Z3392">_xlfn.XLOOKUP($O3392,'Raw - customers'!$A:$A,'Raw - customers'!$B:$I)</f>
        <v>Silas Chaman</v>
      </c>
      <c r="T3392" t="str">
        <v>Genderfluid</v>
      </c>
      <c r="U3392">
        <v>56</v>
      </c>
      <c r="V3392" t="str">
        <v>410 Ryan CrescentApt. 461</v>
      </c>
      <c r="W3392">
        <v>9665</v>
      </c>
      <c r="X3392" t="str">
        <v>Gardenport</v>
      </c>
      <c r="Y3392" t="str">
        <v>Victoria</v>
      </c>
      <c r="Z3392" t="str">
        <v>Australia</v>
      </c>
      <c r="AA3392">
        <v>1</v>
      </c>
      <c r="AB3392" s="3" t="str">
        <f t="shared" si="105"/>
        <v>0 to 10</v>
      </c>
      <c r="AM3392" s="6">
        <v>276</v>
      </c>
      <c r="AN3392" s="6" t="s">
        <v>1396</v>
      </c>
    </row>
    <row r="3393" spans="1:40" x14ac:dyDescent="0.25">
      <c r="A3393">
        <v>3391</v>
      </c>
      <c r="B3393">
        <v>683</v>
      </c>
      <c r="C3393">
        <v>753</v>
      </c>
      <c r="D3393">
        <v>109</v>
      </c>
      <c r="E3393">
        <v>2</v>
      </c>
      <c r="F3393">
        <v>218</v>
      </c>
      <c r="G3393">
        <v>1</v>
      </c>
      <c r="H3393" t="str">
        <f>VLOOKUP($C3393,'Raw-products'!$A$2:$H$1261,MATCH(H$1,'Raw-products'!$A$1:$H$1,0))</f>
        <v>Jacket</v>
      </c>
      <c r="I3393" t="str">
        <f>VLOOKUP($C3393,'Raw-products'!$A$2:$H$1261,MATCH(I$1,'Raw-products'!$A$1:$H$1,0))</f>
        <v>Peacoat</v>
      </c>
      <c r="J3393" t="str">
        <f>VLOOKUP($C3393,'Raw-products'!$A$2:$H$1261,MATCH(J$1,'Raw-products'!$A$1:$H$1,0))</f>
        <v>L</v>
      </c>
      <c r="K3393" t="str">
        <f>VLOOKUP($C3393,'Raw-products'!$A$2:$H$1261,MATCH(K$1,'Raw-products'!$A$1:$H$1,0))</f>
        <v>green</v>
      </c>
      <c r="L3393">
        <f>VLOOKUP($C3393,'Raw-products'!$A$2:$H$1261,MATCH(L$1,'Raw-products'!$A$1:$H$1,0))</f>
        <v>102</v>
      </c>
      <c r="M3393">
        <f>VLOOKUP($C3393,'Raw-products'!$A$2:$H$1261,MATCH(M$1,'Raw-products'!$A$1:$H$1,0))</f>
        <v>73</v>
      </c>
      <c r="N3393" s="5">
        <f t="shared" si="104"/>
        <v>7446</v>
      </c>
      <c r="O3393" cm="1">
        <f t="array" ref="O3393:R3393">_xlfn.XLOOKUP($B3393,'Raw -orders'!$A:$A,'Raw -orders'!$B:$E)</f>
        <v>276</v>
      </c>
      <c r="P3393">
        <v>59748</v>
      </c>
      <c r="Q3393" s="1">
        <v>44197</v>
      </c>
      <c r="R3393" s="1">
        <v>44201</v>
      </c>
      <c r="S3393" t="str" cm="1">
        <f t="array" ref="S3393:Z3393">_xlfn.XLOOKUP($O3393,'Raw - customers'!$A:$A,'Raw - customers'!$B:$I)</f>
        <v>Silas Chaman</v>
      </c>
      <c r="T3393" t="str">
        <v>Genderfluid</v>
      </c>
      <c r="U3393">
        <v>56</v>
      </c>
      <c r="V3393" t="str">
        <v>410 Ryan CrescentApt. 461</v>
      </c>
      <c r="W3393">
        <v>9665</v>
      </c>
      <c r="X3393" t="str">
        <v>Gardenport</v>
      </c>
      <c r="Y3393" t="str">
        <v>Victoria</v>
      </c>
      <c r="Z3393" t="str">
        <v>Australia</v>
      </c>
      <c r="AA3393">
        <v>1</v>
      </c>
      <c r="AB3393" s="3" t="str">
        <f t="shared" si="105"/>
        <v>0 to 10</v>
      </c>
      <c r="AM3393" s="6">
        <v>276</v>
      </c>
      <c r="AN3393" s="6" t="s">
        <v>1396</v>
      </c>
    </row>
    <row r="3394" spans="1:40" x14ac:dyDescent="0.25">
      <c r="A3394">
        <v>3392</v>
      </c>
      <c r="B3394">
        <v>683</v>
      </c>
      <c r="C3394">
        <v>1054</v>
      </c>
      <c r="D3394">
        <v>93</v>
      </c>
      <c r="E3394">
        <v>1</v>
      </c>
      <c r="F3394">
        <v>93</v>
      </c>
      <c r="G3394">
        <v>1</v>
      </c>
      <c r="H3394" t="str">
        <f>VLOOKUP($C3394,'Raw-products'!$A$2:$H$1261,MATCH(H$1,'Raw-products'!$A$1:$H$1,0))</f>
        <v>Trousers</v>
      </c>
      <c r="I3394" t="str">
        <f>VLOOKUP($C3394,'Raw-products'!$A$2:$H$1261,MATCH(I$1,'Raw-products'!$A$1:$H$1,0))</f>
        <v>Joggers</v>
      </c>
      <c r="J3394" t="str">
        <f>VLOOKUP($C3394,'Raw-products'!$A$2:$H$1261,MATCH(J$1,'Raw-products'!$A$1:$H$1,0))</f>
        <v>XL</v>
      </c>
      <c r="K3394" t="str">
        <f>VLOOKUP($C3394,'Raw-products'!$A$2:$H$1261,MATCH(K$1,'Raw-products'!$A$1:$H$1,0))</f>
        <v>red</v>
      </c>
      <c r="L3394">
        <f>VLOOKUP($C3394,'Raw-products'!$A$2:$H$1261,MATCH(L$1,'Raw-products'!$A$1:$H$1,0))</f>
        <v>94</v>
      </c>
      <c r="M3394">
        <f>VLOOKUP($C3394,'Raw-products'!$A$2:$H$1261,MATCH(M$1,'Raw-products'!$A$1:$H$1,0))</f>
        <v>58</v>
      </c>
      <c r="N3394" s="5">
        <f t="shared" si="104"/>
        <v>5452</v>
      </c>
      <c r="O3394" cm="1">
        <f t="array" ref="O3394:R3394">_xlfn.XLOOKUP($B3394,'Raw -orders'!$A:$A,'Raw -orders'!$B:$E)</f>
        <v>276</v>
      </c>
      <c r="P3394">
        <v>59748</v>
      </c>
      <c r="Q3394" s="1">
        <v>44197</v>
      </c>
      <c r="R3394" s="1">
        <v>44201</v>
      </c>
      <c r="S3394" t="str" cm="1">
        <f t="array" ref="S3394:Z3394">_xlfn.XLOOKUP($O3394,'Raw - customers'!$A:$A,'Raw - customers'!$B:$I)</f>
        <v>Silas Chaman</v>
      </c>
      <c r="T3394" t="str">
        <v>Genderfluid</v>
      </c>
      <c r="U3394">
        <v>56</v>
      </c>
      <c r="V3394" t="str">
        <v>410 Ryan CrescentApt. 461</v>
      </c>
      <c r="W3394">
        <v>9665</v>
      </c>
      <c r="X3394" t="str">
        <v>Gardenport</v>
      </c>
      <c r="Y3394" t="str">
        <v>Victoria</v>
      </c>
      <c r="Z3394" t="str">
        <v>Australia</v>
      </c>
      <c r="AA3394">
        <v>1</v>
      </c>
      <c r="AB3394" s="3" t="str">
        <f t="shared" si="105"/>
        <v>0 to 10</v>
      </c>
      <c r="AM3394" s="6">
        <v>276</v>
      </c>
      <c r="AN3394" s="6" t="s">
        <v>1396</v>
      </c>
    </row>
    <row r="3395" spans="1:40" x14ac:dyDescent="0.25">
      <c r="A3395">
        <v>3393</v>
      </c>
      <c r="B3395">
        <v>683</v>
      </c>
      <c r="C3395">
        <v>973</v>
      </c>
      <c r="D3395">
        <v>97</v>
      </c>
      <c r="E3395">
        <v>2</v>
      </c>
      <c r="F3395">
        <v>194</v>
      </c>
      <c r="G3395">
        <v>1</v>
      </c>
      <c r="H3395" t="str">
        <f>VLOOKUP($C3395,'Raw-products'!$A$2:$H$1261,MATCH(H$1,'Raw-products'!$A$1:$H$1,0))</f>
        <v>Trousers</v>
      </c>
      <c r="I3395" t="str">
        <f>VLOOKUP($C3395,'Raw-products'!$A$2:$H$1261,MATCH(I$1,'Raw-products'!$A$1:$H$1,0))</f>
        <v>Slim-Fit</v>
      </c>
      <c r="J3395" t="str">
        <f>VLOOKUP($C3395,'Raw-products'!$A$2:$H$1261,MATCH(J$1,'Raw-products'!$A$1:$H$1,0))</f>
        <v>L</v>
      </c>
      <c r="K3395" t="str">
        <f>VLOOKUP($C3395,'Raw-products'!$A$2:$H$1261,MATCH(K$1,'Raw-products'!$A$1:$H$1,0))</f>
        <v>indigo</v>
      </c>
      <c r="L3395">
        <f>VLOOKUP($C3395,'Raw-products'!$A$2:$H$1261,MATCH(L$1,'Raw-products'!$A$1:$H$1,0))</f>
        <v>119</v>
      </c>
      <c r="M3395">
        <f>VLOOKUP($C3395,'Raw-products'!$A$2:$H$1261,MATCH(M$1,'Raw-products'!$A$1:$H$1,0))</f>
        <v>48</v>
      </c>
      <c r="N3395" s="5">
        <f t="shared" ref="N3395:N3458" si="106">$L3395*$M3395</f>
        <v>5712</v>
      </c>
      <c r="O3395" cm="1">
        <f t="array" ref="O3395:R3395">_xlfn.XLOOKUP($B3395,'Raw -orders'!$A:$A,'Raw -orders'!$B:$E)</f>
        <v>276</v>
      </c>
      <c r="P3395">
        <v>59748</v>
      </c>
      <c r="Q3395" s="1">
        <v>44197</v>
      </c>
      <c r="R3395" s="1">
        <v>44201</v>
      </c>
      <c r="S3395" t="str" cm="1">
        <f t="array" ref="S3395:Z3395">_xlfn.XLOOKUP($O3395,'Raw - customers'!$A:$A,'Raw - customers'!$B:$I)</f>
        <v>Silas Chaman</v>
      </c>
      <c r="T3395" t="str">
        <v>Genderfluid</v>
      </c>
      <c r="U3395">
        <v>56</v>
      </c>
      <c r="V3395" t="str">
        <v>410 Ryan CrescentApt. 461</v>
      </c>
      <c r="W3395">
        <v>9665</v>
      </c>
      <c r="X3395" t="str">
        <v>Gardenport</v>
      </c>
      <c r="Y3395" t="str">
        <v>Victoria</v>
      </c>
      <c r="Z3395" t="str">
        <v>Australia</v>
      </c>
      <c r="AA3395">
        <v>1</v>
      </c>
      <c r="AB3395" s="3" t="str">
        <f t="shared" ref="AB3395:AB3458" si="107">IF(AND(DATEDIF($Q3395,$R3395,"D")&gt;0,DATEDIF($Q3395,$R3395,"D")&lt;=10),"0 to 10",IF(AND(DATEDIF($Q3395,$R3395,"D")&gt;10,DATEDIF($Q3395,$R3395,"D")&lt;=20),"10 to 20",IF(AND(DATEDIF($Q3395,$R3395,"D")&gt;20,DATEDIF($Q3395,$R3395,"D")&lt;=30),"20 to 30")))</f>
        <v>0 to 10</v>
      </c>
      <c r="AM3395" s="6">
        <v>276</v>
      </c>
      <c r="AN3395" s="6" t="s">
        <v>1396</v>
      </c>
    </row>
    <row r="3396" spans="1:40" x14ac:dyDescent="0.25">
      <c r="A3396">
        <v>3394</v>
      </c>
      <c r="B3396">
        <v>683</v>
      </c>
      <c r="C3396">
        <v>1016</v>
      </c>
      <c r="D3396">
        <v>90</v>
      </c>
      <c r="E3396">
        <v>3</v>
      </c>
      <c r="F3396">
        <v>270</v>
      </c>
      <c r="G3396">
        <v>1</v>
      </c>
      <c r="H3396" t="str">
        <f>VLOOKUP($C3396,'Raw-products'!$A$2:$H$1261,MATCH(H$1,'Raw-products'!$A$1:$H$1,0))</f>
        <v>Trousers</v>
      </c>
      <c r="I3396" t="str">
        <f>VLOOKUP($C3396,'Raw-products'!$A$2:$H$1261,MATCH(I$1,'Raw-products'!$A$1:$H$1,0))</f>
        <v>Relaxed Leg</v>
      </c>
      <c r="J3396" t="str">
        <f>VLOOKUP($C3396,'Raw-products'!$A$2:$H$1261,MATCH(J$1,'Raw-products'!$A$1:$H$1,0))</f>
        <v>S</v>
      </c>
      <c r="K3396" t="str">
        <f>VLOOKUP($C3396,'Raw-products'!$A$2:$H$1261,MATCH(K$1,'Raw-products'!$A$1:$H$1,0))</f>
        <v>red</v>
      </c>
      <c r="L3396">
        <f>VLOOKUP($C3396,'Raw-products'!$A$2:$H$1261,MATCH(L$1,'Raw-products'!$A$1:$H$1,0))</f>
        <v>95</v>
      </c>
      <c r="M3396">
        <f>VLOOKUP($C3396,'Raw-products'!$A$2:$H$1261,MATCH(M$1,'Raw-products'!$A$1:$H$1,0))</f>
        <v>70</v>
      </c>
      <c r="N3396" s="5">
        <f t="shared" si="106"/>
        <v>6650</v>
      </c>
      <c r="O3396" cm="1">
        <f t="array" ref="O3396:R3396">_xlfn.XLOOKUP($B3396,'Raw -orders'!$A:$A,'Raw -orders'!$B:$E)</f>
        <v>276</v>
      </c>
      <c r="P3396">
        <v>59748</v>
      </c>
      <c r="Q3396" s="1">
        <v>44197</v>
      </c>
      <c r="R3396" s="1">
        <v>44201</v>
      </c>
      <c r="S3396" t="str" cm="1">
        <f t="array" ref="S3396:Z3396">_xlfn.XLOOKUP($O3396,'Raw - customers'!$A:$A,'Raw - customers'!$B:$I)</f>
        <v>Silas Chaman</v>
      </c>
      <c r="T3396" t="str">
        <v>Genderfluid</v>
      </c>
      <c r="U3396">
        <v>56</v>
      </c>
      <c r="V3396" t="str">
        <v>410 Ryan CrescentApt. 461</v>
      </c>
      <c r="W3396">
        <v>9665</v>
      </c>
      <c r="X3396" t="str">
        <v>Gardenport</v>
      </c>
      <c r="Y3396" t="str">
        <v>Victoria</v>
      </c>
      <c r="Z3396" t="str">
        <v>Australia</v>
      </c>
      <c r="AA3396">
        <v>1</v>
      </c>
      <c r="AB3396" s="3" t="str">
        <f t="shared" si="107"/>
        <v>0 to 10</v>
      </c>
      <c r="AM3396" s="6">
        <v>276</v>
      </c>
      <c r="AN3396" s="6" t="s">
        <v>1396</v>
      </c>
    </row>
    <row r="3397" spans="1:40" x14ac:dyDescent="0.25">
      <c r="A3397">
        <v>3395</v>
      </c>
      <c r="B3397">
        <v>683</v>
      </c>
      <c r="C3397">
        <v>576</v>
      </c>
      <c r="D3397">
        <v>100</v>
      </c>
      <c r="E3397">
        <v>1</v>
      </c>
      <c r="F3397">
        <v>100</v>
      </c>
      <c r="G3397">
        <v>1</v>
      </c>
      <c r="H3397" t="str">
        <f>VLOOKUP($C3397,'Raw-products'!$A$2:$H$1261,MATCH(H$1,'Raw-products'!$A$1:$H$1,0))</f>
        <v>Jacket</v>
      </c>
      <c r="I3397" t="str">
        <f>VLOOKUP($C3397,'Raw-products'!$A$2:$H$1261,MATCH(I$1,'Raw-products'!$A$1:$H$1,0))</f>
        <v>Bomber</v>
      </c>
      <c r="J3397" t="str">
        <f>VLOOKUP($C3397,'Raw-products'!$A$2:$H$1261,MATCH(J$1,'Raw-products'!$A$1:$H$1,0))</f>
        <v>S</v>
      </c>
      <c r="K3397" t="str">
        <f>VLOOKUP($C3397,'Raw-products'!$A$2:$H$1261,MATCH(K$1,'Raw-products'!$A$1:$H$1,0))</f>
        <v>green</v>
      </c>
      <c r="L3397">
        <f>VLOOKUP($C3397,'Raw-products'!$A$2:$H$1261,MATCH(L$1,'Raw-products'!$A$1:$H$1,0))</f>
        <v>90</v>
      </c>
      <c r="M3397">
        <f>VLOOKUP($C3397,'Raw-products'!$A$2:$H$1261,MATCH(M$1,'Raw-products'!$A$1:$H$1,0))</f>
        <v>54</v>
      </c>
      <c r="N3397" s="5">
        <f t="shared" si="106"/>
        <v>4860</v>
      </c>
      <c r="O3397" cm="1">
        <f t="array" ref="O3397:R3397">_xlfn.XLOOKUP($B3397,'Raw -orders'!$A:$A,'Raw -orders'!$B:$E)</f>
        <v>276</v>
      </c>
      <c r="P3397">
        <v>59748</v>
      </c>
      <c r="Q3397" s="1">
        <v>44197</v>
      </c>
      <c r="R3397" s="1">
        <v>44201</v>
      </c>
      <c r="S3397" t="str" cm="1">
        <f t="array" ref="S3397:Z3397">_xlfn.XLOOKUP($O3397,'Raw - customers'!$A:$A,'Raw - customers'!$B:$I)</f>
        <v>Silas Chaman</v>
      </c>
      <c r="T3397" t="str">
        <v>Genderfluid</v>
      </c>
      <c r="U3397">
        <v>56</v>
      </c>
      <c r="V3397" t="str">
        <v>410 Ryan CrescentApt. 461</v>
      </c>
      <c r="W3397">
        <v>9665</v>
      </c>
      <c r="X3397" t="str">
        <v>Gardenport</v>
      </c>
      <c r="Y3397" t="str">
        <v>Victoria</v>
      </c>
      <c r="Z3397" t="str">
        <v>Australia</v>
      </c>
      <c r="AA3397">
        <v>1</v>
      </c>
      <c r="AB3397" s="3" t="str">
        <f t="shared" si="107"/>
        <v>0 to 10</v>
      </c>
      <c r="AM3397" s="6">
        <v>276</v>
      </c>
      <c r="AN3397" s="6" t="s">
        <v>1396</v>
      </c>
    </row>
    <row r="3398" spans="1:40" x14ac:dyDescent="0.25">
      <c r="A3398">
        <v>3396</v>
      </c>
      <c r="B3398">
        <v>684</v>
      </c>
      <c r="C3398">
        <v>837</v>
      </c>
      <c r="D3398">
        <v>117</v>
      </c>
      <c r="E3398">
        <v>1</v>
      </c>
      <c r="F3398">
        <v>117</v>
      </c>
      <c r="G3398">
        <v>1</v>
      </c>
      <c r="H3398" t="str">
        <f>VLOOKUP($C3398,'Raw-products'!$A$2:$H$1261,MATCH(H$1,'Raw-products'!$A$1:$H$1,0))</f>
        <v>Jacket</v>
      </c>
      <c r="I3398" t="str">
        <f>VLOOKUP($C3398,'Raw-products'!$A$2:$H$1261,MATCH(I$1,'Raw-products'!$A$1:$H$1,0))</f>
        <v>Shearling</v>
      </c>
      <c r="J3398" t="str">
        <f>VLOOKUP($C3398,'Raw-products'!$A$2:$H$1261,MATCH(J$1,'Raw-products'!$A$1:$H$1,0))</f>
        <v>M</v>
      </c>
      <c r="K3398" t="str">
        <f>VLOOKUP($C3398,'Raw-products'!$A$2:$H$1261,MATCH(K$1,'Raw-products'!$A$1:$H$1,0))</f>
        <v>violet</v>
      </c>
      <c r="L3398">
        <f>VLOOKUP($C3398,'Raw-products'!$A$2:$H$1261,MATCH(L$1,'Raw-products'!$A$1:$H$1,0))</f>
        <v>95</v>
      </c>
      <c r="M3398">
        <f>VLOOKUP($C3398,'Raw-products'!$A$2:$H$1261,MATCH(M$1,'Raw-products'!$A$1:$H$1,0))</f>
        <v>74</v>
      </c>
      <c r="N3398" s="5">
        <f t="shared" si="106"/>
        <v>7030</v>
      </c>
      <c r="O3398" cm="1">
        <f t="array" ref="O3398:R3398">_xlfn.XLOOKUP($B3398,'Raw -orders'!$A:$A,'Raw -orders'!$B:$E)</f>
        <v>956</v>
      </c>
      <c r="P3398">
        <v>36919</v>
      </c>
      <c r="Q3398" s="1">
        <v>44481</v>
      </c>
      <c r="R3398" s="1">
        <v>44486</v>
      </c>
      <c r="S3398" t="str" cm="1">
        <f t="array" ref="S3398:Z3398">_xlfn.XLOOKUP($O3398,'Raw - customers'!$A:$A,'Raw - customers'!$B:$I)</f>
        <v>Camile Haveline</v>
      </c>
      <c r="T3398" t="str">
        <v>Genderfluid</v>
      </c>
      <c r="U3398">
        <v>20</v>
      </c>
      <c r="V3398" t="str">
        <v>408 Logan View RdApt. 841</v>
      </c>
      <c r="W3398">
        <v>6905</v>
      </c>
      <c r="X3398" t="str">
        <v>New Alexchester</v>
      </c>
      <c r="Y3398" t="str">
        <v>New South Wales</v>
      </c>
      <c r="Z3398" t="str">
        <v>Australia</v>
      </c>
      <c r="AA3398">
        <v>10</v>
      </c>
      <c r="AB3398" s="3" t="str">
        <f t="shared" si="107"/>
        <v>0 to 10</v>
      </c>
      <c r="AM3398" s="6">
        <v>956</v>
      </c>
      <c r="AN3398" s="6" t="s">
        <v>1362</v>
      </c>
    </row>
    <row r="3399" spans="1:40" x14ac:dyDescent="0.25">
      <c r="A3399">
        <v>3397</v>
      </c>
      <c r="B3399">
        <v>684</v>
      </c>
      <c r="C3399">
        <v>99</v>
      </c>
      <c r="D3399">
        <v>118</v>
      </c>
      <c r="E3399">
        <v>2</v>
      </c>
      <c r="F3399">
        <v>236</v>
      </c>
      <c r="G3399">
        <v>1</v>
      </c>
      <c r="H3399" t="str">
        <f>VLOOKUP($C3399,'Raw-products'!$A$2:$H$1261,MATCH(H$1,'Raw-products'!$A$1:$H$1,0))</f>
        <v>Shirt</v>
      </c>
      <c r="I3399" t="str">
        <f>VLOOKUP($C3399,'Raw-products'!$A$2:$H$1261,MATCH(I$1,'Raw-products'!$A$1:$H$1,0))</f>
        <v>Flannel</v>
      </c>
      <c r="J3399" t="str">
        <f>VLOOKUP($C3399,'Raw-products'!$A$2:$H$1261,MATCH(J$1,'Raw-products'!$A$1:$H$1,0))</f>
        <v>XL</v>
      </c>
      <c r="K3399" t="str">
        <f>VLOOKUP($C3399,'Raw-products'!$A$2:$H$1261,MATCH(K$1,'Raw-products'!$A$1:$H$1,0))</f>
        <v>indigo</v>
      </c>
      <c r="L3399">
        <f>VLOOKUP($C3399,'Raw-products'!$A$2:$H$1261,MATCH(L$1,'Raw-products'!$A$1:$H$1,0))</f>
        <v>96</v>
      </c>
      <c r="M3399">
        <f>VLOOKUP($C3399,'Raw-products'!$A$2:$H$1261,MATCH(M$1,'Raw-products'!$A$1:$H$1,0))</f>
        <v>57</v>
      </c>
      <c r="N3399" s="5">
        <f t="shared" si="106"/>
        <v>5472</v>
      </c>
      <c r="O3399" cm="1">
        <f t="array" ref="O3399:R3399">_xlfn.XLOOKUP($B3399,'Raw -orders'!$A:$A,'Raw -orders'!$B:$E)</f>
        <v>956</v>
      </c>
      <c r="P3399">
        <v>36919</v>
      </c>
      <c r="Q3399" s="1">
        <v>44481</v>
      </c>
      <c r="R3399" s="1">
        <v>44486</v>
      </c>
      <c r="S3399" t="str" cm="1">
        <f t="array" ref="S3399:Z3399">_xlfn.XLOOKUP($O3399,'Raw - customers'!$A:$A,'Raw - customers'!$B:$I)</f>
        <v>Camile Haveline</v>
      </c>
      <c r="T3399" t="str">
        <v>Genderfluid</v>
      </c>
      <c r="U3399">
        <v>20</v>
      </c>
      <c r="V3399" t="str">
        <v>408 Logan View RdApt. 841</v>
      </c>
      <c r="W3399">
        <v>6905</v>
      </c>
      <c r="X3399" t="str">
        <v>New Alexchester</v>
      </c>
      <c r="Y3399" t="str">
        <v>New South Wales</v>
      </c>
      <c r="Z3399" t="str">
        <v>Australia</v>
      </c>
      <c r="AA3399">
        <v>10</v>
      </c>
      <c r="AB3399" s="3" t="str">
        <f t="shared" si="107"/>
        <v>0 to 10</v>
      </c>
      <c r="AM3399" s="6">
        <v>956</v>
      </c>
      <c r="AN3399" s="6" t="s">
        <v>1362</v>
      </c>
    </row>
    <row r="3400" spans="1:40" x14ac:dyDescent="0.25">
      <c r="A3400">
        <v>3398</v>
      </c>
      <c r="B3400">
        <v>685</v>
      </c>
      <c r="C3400">
        <v>275</v>
      </c>
      <c r="D3400">
        <v>95</v>
      </c>
      <c r="E3400">
        <v>1</v>
      </c>
      <c r="F3400">
        <v>95</v>
      </c>
      <c r="G3400">
        <v>1</v>
      </c>
      <c r="H3400" t="str">
        <f>VLOOKUP($C3400,'Raw-products'!$A$2:$H$1261,MATCH(H$1,'Raw-products'!$A$1:$H$1,0))</f>
        <v>Shirt</v>
      </c>
      <c r="I3400" t="str">
        <f>VLOOKUP($C3400,'Raw-products'!$A$2:$H$1261,MATCH(I$1,'Raw-products'!$A$1:$H$1,0))</f>
        <v>Polo</v>
      </c>
      <c r="J3400" t="str">
        <f>VLOOKUP($C3400,'Raw-products'!$A$2:$H$1261,MATCH(J$1,'Raw-products'!$A$1:$H$1,0))</f>
        <v>XS</v>
      </c>
      <c r="K3400" t="str">
        <f>VLOOKUP($C3400,'Raw-products'!$A$2:$H$1261,MATCH(K$1,'Raw-products'!$A$1:$H$1,0))</f>
        <v>violet</v>
      </c>
      <c r="L3400">
        <f>VLOOKUP($C3400,'Raw-products'!$A$2:$H$1261,MATCH(L$1,'Raw-products'!$A$1:$H$1,0))</f>
        <v>117</v>
      </c>
      <c r="M3400">
        <f>VLOOKUP($C3400,'Raw-products'!$A$2:$H$1261,MATCH(M$1,'Raw-products'!$A$1:$H$1,0))</f>
        <v>67</v>
      </c>
      <c r="N3400" s="5">
        <f t="shared" si="106"/>
        <v>7839</v>
      </c>
      <c r="O3400" cm="1">
        <f t="array" ref="O3400:R3400">_xlfn.XLOOKUP($B3400,'Raw -orders'!$A:$A,'Raw -orders'!$B:$E)</f>
        <v>851</v>
      </c>
      <c r="P3400">
        <v>22299</v>
      </c>
      <c r="Q3400" s="1">
        <v>44414</v>
      </c>
      <c r="R3400" s="1">
        <v>44429</v>
      </c>
      <c r="S3400" t="str" cm="1">
        <f t="array" ref="S3400:Z3400">_xlfn.XLOOKUP($O3400,'Raw - customers'!$A:$A,'Raw - customers'!$B:$I)</f>
        <v>Worthy Pardoe</v>
      </c>
      <c r="T3400" t="str">
        <v>Non-binary</v>
      </c>
      <c r="U3400">
        <v>71</v>
      </c>
      <c r="V3400" t="str">
        <v>71 Joseph TrailApt. 169</v>
      </c>
      <c r="W3400">
        <v>6648</v>
      </c>
      <c r="X3400" t="str">
        <v>North Emmashire</v>
      </c>
      <c r="Y3400" t="str">
        <v>Australian Capital Territory</v>
      </c>
      <c r="Z3400" t="str">
        <v>Australia</v>
      </c>
      <c r="AA3400">
        <v>8</v>
      </c>
      <c r="AB3400" s="3" t="str">
        <f t="shared" si="107"/>
        <v>10 to 20</v>
      </c>
      <c r="AM3400" s="6">
        <v>851</v>
      </c>
      <c r="AN3400" s="6" t="s">
        <v>1350</v>
      </c>
    </row>
    <row r="3401" spans="1:40" x14ac:dyDescent="0.25">
      <c r="A3401">
        <v>3399</v>
      </c>
      <c r="B3401">
        <v>685</v>
      </c>
      <c r="C3401">
        <v>33</v>
      </c>
      <c r="D3401">
        <v>96</v>
      </c>
      <c r="E3401">
        <v>3</v>
      </c>
      <c r="F3401">
        <v>288</v>
      </c>
      <c r="G3401">
        <v>1</v>
      </c>
      <c r="H3401" t="str">
        <f>VLOOKUP($C3401,'Raw-products'!$A$2:$H$1261,MATCH(H$1,'Raw-products'!$A$1:$H$1,0))</f>
        <v>Shirt</v>
      </c>
      <c r="I3401" t="str">
        <f>VLOOKUP($C3401,'Raw-products'!$A$2:$H$1261,MATCH(I$1,'Raw-products'!$A$1:$H$1,0))</f>
        <v>Oxford Cloth</v>
      </c>
      <c r="J3401" t="str">
        <f>VLOOKUP($C3401,'Raw-products'!$A$2:$H$1261,MATCH(J$1,'Raw-products'!$A$1:$H$1,0))</f>
        <v>L</v>
      </c>
      <c r="K3401" t="str">
        <f>VLOOKUP($C3401,'Raw-products'!$A$2:$H$1261,MATCH(K$1,'Raw-products'!$A$1:$H$1,0))</f>
        <v>violet</v>
      </c>
      <c r="L3401">
        <f>VLOOKUP($C3401,'Raw-products'!$A$2:$H$1261,MATCH(L$1,'Raw-products'!$A$1:$H$1,0))</f>
        <v>114</v>
      </c>
      <c r="M3401">
        <f>VLOOKUP($C3401,'Raw-products'!$A$2:$H$1261,MATCH(M$1,'Raw-products'!$A$1:$H$1,0))</f>
        <v>73</v>
      </c>
      <c r="N3401" s="5">
        <f t="shared" si="106"/>
        <v>8322</v>
      </c>
      <c r="O3401" cm="1">
        <f t="array" ref="O3401:R3401">_xlfn.XLOOKUP($B3401,'Raw -orders'!$A:$A,'Raw -orders'!$B:$E)</f>
        <v>851</v>
      </c>
      <c r="P3401">
        <v>22299</v>
      </c>
      <c r="Q3401" s="1">
        <v>44414</v>
      </c>
      <c r="R3401" s="1">
        <v>44429</v>
      </c>
      <c r="S3401" t="str" cm="1">
        <f t="array" ref="S3401:Z3401">_xlfn.XLOOKUP($O3401,'Raw - customers'!$A:$A,'Raw - customers'!$B:$I)</f>
        <v>Worthy Pardoe</v>
      </c>
      <c r="T3401" t="str">
        <v>Non-binary</v>
      </c>
      <c r="U3401">
        <v>71</v>
      </c>
      <c r="V3401" t="str">
        <v>71 Joseph TrailApt. 169</v>
      </c>
      <c r="W3401">
        <v>6648</v>
      </c>
      <c r="X3401" t="str">
        <v>North Emmashire</v>
      </c>
      <c r="Y3401" t="str">
        <v>Australian Capital Territory</v>
      </c>
      <c r="Z3401" t="str">
        <v>Australia</v>
      </c>
      <c r="AA3401">
        <v>8</v>
      </c>
      <c r="AB3401" s="3" t="str">
        <f t="shared" si="107"/>
        <v>10 to 20</v>
      </c>
      <c r="AM3401" s="6">
        <v>851</v>
      </c>
      <c r="AN3401" s="6" t="s">
        <v>1350</v>
      </c>
    </row>
    <row r="3402" spans="1:40" x14ac:dyDescent="0.25">
      <c r="A3402">
        <v>3400</v>
      </c>
      <c r="B3402">
        <v>686</v>
      </c>
      <c r="C3402">
        <v>216</v>
      </c>
      <c r="D3402">
        <v>106</v>
      </c>
      <c r="E3402">
        <v>2</v>
      </c>
      <c r="F3402">
        <v>212</v>
      </c>
      <c r="G3402">
        <v>1</v>
      </c>
      <c r="H3402" t="str">
        <f>VLOOKUP($C3402,'Raw-products'!$A$2:$H$1261,MATCH(H$1,'Raw-products'!$A$1:$H$1,0))</f>
        <v>Shirt</v>
      </c>
      <c r="I3402" t="str">
        <f>VLOOKUP($C3402,'Raw-products'!$A$2:$H$1261,MATCH(I$1,'Raw-products'!$A$1:$H$1,0))</f>
        <v>Chambray</v>
      </c>
      <c r="J3402" t="str">
        <f>VLOOKUP($C3402,'Raw-products'!$A$2:$H$1261,MATCH(J$1,'Raw-products'!$A$1:$H$1,0))</f>
        <v>S</v>
      </c>
      <c r="K3402" t="str">
        <f>VLOOKUP($C3402,'Raw-products'!$A$2:$H$1261,MATCH(K$1,'Raw-products'!$A$1:$H$1,0))</f>
        <v>orange</v>
      </c>
      <c r="L3402">
        <f>VLOOKUP($C3402,'Raw-products'!$A$2:$H$1261,MATCH(L$1,'Raw-products'!$A$1:$H$1,0))</f>
        <v>105</v>
      </c>
      <c r="M3402">
        <f>VLOOKUP($C3402,'Raw-products'!$A$2:$H$1261,MATCH(M$1,'Raw-products'!$A$1:$H$1,0))</f>
        <v>69</v>
      </c>
      <c r="N3402" s="5">
        <f t="shared" si="106"/>
        <v>7245</v>
      </c>
      <c r="O3402" cm="1">
        <f t="array" ref="O3402:R3402">_xlfn.XLOOKUP($B3402,'Raw -orders'!$A:$A,'Raw -orders'!$B:$E)</f>
        <v>799</v>
      </c>
      <c r="P3402">
        <v>47994</v>
      </c>
      <c r="Q3402" s="1">
        <v>44361</v>
      </c>
      <c r="R3402" s="1">
        <v>44362</v>
      </c>
      <c r="S3402" t="str" cm="1">
        <f t="array" ref="S3402:Z3402">_xlfn.XLOOKUP($O3402,'Raw - customers'!$A:$A,'Raw - customers'!$B:$I)</f>
        <v>Gibbie Beardall</v>
      </c>
      <c r="T3402" t="str">
        <v>Polygender</v>
      </c>
      <c r="U3402">
        <v>67</v>
      </c>
      <c r="V3402" t="str">
        <v>401 Langworth CircuitSuite 015</v>
      </c>
      <c r="W3402">
        <v>8786</v>
      </c>
      <c r="X3402" t="str">
        <v>South Levi</v>
      </c>
      <c r="Y3402" t="str">
        <v>New South Wales</v>
      </c>
      <c r="Z3402" t="str">
        <v>Australia</v>
      </c>
      <c r="AA3402">
        <v>6</v>
      </c>
      <c r="AB3402" s="3" t="str">
        <f t="shared" si="107"/>
        <v>0 to 10</v>
      </c>
      <c r="AM3402" s="6">
        <v>799</v>
      </c>
      <c r="AN3402" s="6" t="s">
        <v>1362</v>
      </c>
    </row>
    <row r="3403" spans="1:40" x14ac:dyDescent="0.25">
      <c r="A3403">
        <v>3401</v>
      </c>
      <c r="B3403">
        <v>686</v>
      </c>
      <c r="C3403">
        <v>37</v>
      </c>
      <c r="D3403">
        <v>104</v>
      </c>
      <c r="E3403">
        <v>2</v>
      </c>
      <c r="F3403">
        <v>208</v>
      </c>
      <c r="G3403">
        <v>1</v>
      </c>
      <c r="H3403" t="str">
        <f>VLOOKUP($C3403,'Raw-products'!$A$2:$H$1261,MATCH(H$1,'Raw-products'!$A$1:$H$1,0))</f>
        <v>Shirt</v>
      </c>
      <c r="I3403" t="str">
        <f>VLOOKUP($C3403,'Raw-products'!$A$2:$H$1261,MATCH(I$1,'Raw-products'!$A$1:$H$1,0))</f>
        <v>Dress</v>
      </c>
      <c r="J3403" t="str">
        <f>VLOOKUP($C3403,'Raw-products'!$A$2:$H$1261,MATCH(J$1,'Raw-products'!$A$1:$H$1,0))</f>
        <v>M</v>
      </c>
      <c r="K3403" t="str">
        <f>VLOOKUP($C3403,'Raw-products'!$A$2:$H$1261,MATCH(K$1,'Raw-products'!$A$1:$H$1,0))</f>
        <v>red</v>
      </c>
      <c r="L3403">
        <f>VLOOKUP($C3403,'Raw-products'!$A$2:$H$1261,MATCH(L$1,'Raw-products'!$A$1:$H$1,0))</f>
        <v>119</v>
      </c>
      <c r="M3403">
        <f>VLOOKUP($C3403,'Raw-products'!$A$2:$H$1261,MATCH(M$1,'Raw-products'!$A$1:$H$1,0))</f>
        <v>57</v>
      </c>
      <c r="N3403" s="5">
        <f t="shared" si="106"/>
        <v>6783</v>
      </c>
      <c r="O3403" cm="1">
        <f t="array" ref="O3403:R3403">_xlfn.XLOOKUP($B3403,'Raw -orders'!$A:$A,'Raw -orders'!$B:$E)</f>
        <v>799</v>
      </c>
      <c r="P3403">
        <v>47994</v>
      </c>
      <c r="Q3403" s="1">
        <v>44361</v>
      </c>
      <c r="R3403" s="1">
        <v>44362</v>
      </c>
      <c r="S3403" t="str" cm="1">
        <f t="array" ref="S3403:Z3403">_xlfn.XLOOKUP($O3403,'Raw - customers'!$A:$A,'Raw - customers'!$B:$I)</f>
        <v>Gibbie Beardall</v>
      </c>
      <c r="T3403" t="str">
        <v>Polygender</v>
      </c>
      <c r="U3403">
        <v>67</v>
      </c>
      <c r="V3403" t="str">
        <v>401 Langworth CircuitSuite 015</v>
      </c>
      <c r="W3403">
        <v>8786</v>
      </c>
      <c r="X3403" t="str">
        <v>South Levi</v>
      </c>
      <c r="Y3403" t="str">
        <v>New South Wales</v>
      </c>
      <c r="Z3403" t="str">
        <v>Australia</v>
      </c>
      <c r="AA3403">
        <v>6</v>
      </c>
      <c r="AB3403" s="3" t="str">
        <f t="shared" si="107"/>
        <v>0 to 10</v>
      </c>
      <c r="AM3403" s="6">
        <v>799</v>
      </c>
      <c r="AN3403" s="6" t="s">
        <v>1362</v>
      </c>
    </row>
    <row r="3404" spans="1:40" x14ac:dyDescent="0.25">
      <c r="A3404">
        <v>3402</v>
      </c>
      <c r="B3404">
        <v>686</v>
      </c>
      <c r="C3404">
        <v>912</v>
      </c>
      <c r="D3404">
        <v>96</v>
      </c>
      <c r="E3404">
        <v>3</v>
      </c>
      <c r="F3404">
        <v>288</v>
      </c>
      <c r="G3404">
        <v>1</v>
      </c>
      <c r="H3404" t="str">
        <f>VLOOKUP($C3404,'Raw-products'!$A$2:$H$1261,MATCH(H$1,'Raw-products'!$A$1:$H$1,0))</f>
        <v>Trousers</v>
      </c>
      <c r="I3404" t="str">
        <f>VLOOKUP($C3404,'Raw-products'!$A$2:$H$1261,MATCH(I$1,'Raw-products'!$A$1:$H$1,0))</f>
        <v>Drawstring</v>
      </c>
      <c r="J3404" t="str">
        <f>VLOOKUP($C3404,'Raw-products'!$A$2:$H$1261,MATCH(J$1,'Raw-products'!$A$1:$H$1,0))</f>
        <v>M</v>
      </c>
      <c r="K3404" t="str">
        <f>VLOOKUP($C3404,'Raw-products'!$A$2:$H$1261,MATCH(K$1,'Raw-products'!$A$1:$H$1,0))</f>
        <v>red</v>
      </c>
      <c r="L3404">
        <f>VLOOKUP($C3404,'Raw-products'!$A$2:$H$1261,MATCH(L$1,'Raw-products'!$A$1:$H$1,0))</f>
        <v>104</v>
      </c>
      <c r="M3404">
        <f>VLOOKUP($C3404,'Raw-products'!$A$2:$H$1261,MATCH(M$1,'Raw-products'!$A$1:$H$1,0))</f>
        <v>70</v>
      </c>
      <c r="N3404" s="5">
        <f t="shared" si="106"/>
        <v>7280</v>
      </c>
      <c r="O3404" cm="1">
        <f t="array" ref="O3404:R3404">_xlfn.XLOOKUP($B3404,'Raw -orders'!$A:$A,'Raw -orders'!$B:$E)</f>
        <v>799</v>
      </c>
      <c r="P3404">
        <v>47994</v>
      </c>
      <c r="Q3404" s="1">
        <v>44361</v>
      </c>
      <c r="R3404" s="1">
        <v>44362</v>
      </c>
      <c r="S3404" t="str" cm="1">
        <f t="array" ref="S3404:Z3404">_xlfn.XLOOKUP($O3404,'Raw - customers'!$A:$A,'Raw - customers'!$B:$I)</f>
        <v>Gibbie Beardall</v>
      </c>
      <c r="T3404" t="str">
        <v>Polygender</v>
      </c>
      <c r="U3404">
        <v>67</v>
      </c>
      <c r="V3404" t="str">
        <v>401 Langworth CircuitSuite 015</v>
      </c>
      <c r="W3404">
        <v>8786</v>
      </c>
      <c r="X3404" t="str">
        <v>South Levi</v>
      </c>
      <c r="Y3404" t="str">
        <v>New South Wales</v>
      </c>
      <c r="Z3404" t="str">
        <v>Australia</v>
      </c>
      <c r="AA3404">
        <v>6</v>
      </c>
      <c r="AB3404" s="3" t="str">
        <f t="shared" si="107"/>
        <v>0 to 10</v>
      </c>
      <c r="AM3404" s="6">
        <v>799</v>
      </c>
      <c r="AN3404" s="6" t="s">
        <v>1362</v>
      </c>
    </row>
    <row r="3405" spans="1:40" x14ac:dyDescent="0.25">
      <c r="A3405">
        <v>3403</v>
      </c>
      <c r="B3405">
        <v>687</v>
      </c>
      <c r="C3405">
        <v>1086</v>
      </c>
      <c r="D3405">
        <v>115</v>
      </c>
      <c r="E3405">
        <v>3</v>
      </c>
      <c r="F3405">
        <v>345</v>
      </c>
      <c r="G3405">
        <v>1</v>
      </c>
      <c r="H3405" t="str">
        <f>VLOOKUP($C3405,'Raw-products'!$A$2:$H$1261,MATCH(H$1,'Raw-products'!$A$1:$H$1,0))</f>
        <v>Trousers</v>
      </c>
      <c r="I3405" t="str">
        <f>VLOOKUP($C3405,'Raw-products'!$A$2:$H$1261,MATCH(I$1,'Raw-products'!$A$1:$H$1,0))</f>
        <v>Cropped</v>
      </c>
      <c r="J3405" t="str">
        <f>VLOOKUP($C3405,'Raw-products'!$A$2:$H$1261,MATCH(J$1,'Raw-products'!$A$1:$H$1,0))</f>
        <v>S</v>
      </c>
      <c r="K3405" t="str">
        <f>VLOOKUP($C3405,'Raw-products'!$A$2:$H$1261,MATCH(K$1,'Raw-products'!$A$1:$H$1,0))</f>
        <v>red</v>
      </c>
      <c r="L3405">
        <f>VLOOKUP($C3405,'Raw-products'!$A$2:$H$1261,MATCH(L$1,'Raw-products'!$A$1:$H$1,0))</f>
        <v>99</v>
      </c>
      <c r="M3405">
        <f>VLOOKUP($C3405,'Raw-products'!$A$2:$H$1261,MATCH(M$1,'Raw-products'!$A$1:$H$1,0))</f>
        <v>47</v>
      </c>
      <c r="N3405" s="5">
        <f t="shared" si="106"/>
        <v>4653</v>
      </c>
      <c r="O3405" cm="1">
        <f t="array" ref="O3405:R3405">_xlfn.XLOOKUP($B3405,'Raw -orders'!$A:$A,'Raw -orders'!$B:$E)</f>
        <v>341</v>
      </c>
      <c r="P3405">
        <v>39406</v>
      </c>
      <c r="Q3405" s="1">
        <v>44285</v>
      </c>
      <c r="R3405" s="1">
        <v>44298</v>
      </c>
      <c r="S3405" t="str" cm="1">
        <f t="array" ref="S3405:Z3405">_xlfn.XLOOKUP($O3405,'Raw - customers'!$A:$A,'Raw - customers'!$B:$I)</f>
        <v>Cherlyn Asmus</v>
      </c>
      <c r="T3405" t="str">
        <v>Female</v>
      </c>
      <c r="U3405">
        <v>34</v>
      </c>
      <c r="V3405" t="str">
        <v>003 Bruen DriveApt. 633</v>
      </c>
      <c r="W3405">
        <v>6522</v>
      </c>
      <c r="X3405" t="str">
        <v>Jasmineville</v>
      </c>
      <c r="Y3405" t="str">
        <v>Victoria</v>
      </c>
      <c r="Z3405" t="str">
        <v>Australia</v>
      </c>
      <c r="AA3405">
        <v>3</v>
      </c>
      <c r="AB3405" s="3" t="str">
        <f t="shared" si="107"/>
        <v>10 to 20</v>
      </c>
      <c r="AM3405" s="6">
        <v>341</v>
      </c>
      <c r="AN3405" s="6" t="s">
        <v>1396</v>
      </c>
    </row>
    <row r="3406" spans="1:40" x14ac:dyDescent="0.25">
      <c r="A3406">
        <v>3404</v>
      </c>
      <c r="B3406">
        <v>687</v>
      </c>
      <c r="C3406">
        <v>564</v>
      </c>
      <c r="D3406">
        <v>100</v>
      </c>
      <c r="E3406">
        <v>1</v>
      </c>
      <c r="F3406">
        <v>100</v>
      </c>
      <c r="G3406">
        <v>1</v>
      </c>
      <c r="H3406" t="str">
        <f>VLOOKUP($C3406,'Raw-products'!$A$2:$H$1261,MATCH(H$1,'Raw-products'!$A$1:$H$1,0))</f>
        <v>Jacket</v>
      </c>
      <c r="I3406" t="str">
        <f>VLOOKUP($C3406,'Raw-products'!$A$2:$H$1261,MATCH(I$1,'Raw-products'!$A$1:$H$1,0))</f>
        <v>Bomber</v>
      </c>
      <c r="J3406" t="str">
        <f>VLOOKUP($C3406,'Raw-products'!$A$2:$H$1261,MATCH(J$1,'Raw-products'!$A$1:$H$1,0))</f>
        <v>XL</v>
      </c>
      <c r="K3406" t="str">
        <f>VLOOKUP($C3406,'Raw-products'!$A$2:$H$1261,MATCH(K$1,'Raw-products'!$A$1:$H$1,0))</f>
        <v>red</v>
      </c>
      <c r="L3406">
        <f>VLOOKUP($C3406,'Raw-products'!$A$2:$H$1261,MATCH(L$1,'Raw-products'!$A$1:$H$1,0))</f>
        <v>90</v>
      </c>
      <c r="M3406">
        <f>VLOOKUP($C3406,'Raw-products'!$A$2:$H$1261,MATCH(M$1,'Raw-products'!$A$1:$H$1,0))</f>
        <v>62</v>
      </c>
      <c r="N3406" s="5">
        <f t="shared" si="106"/>
        <v>5580</v>
      </c>
      <c r="O3406" cm="1">
        <f t="array" ref="O3406:R3406">_xlfn.XLOOKUP($B3406,'Raw -orders'!$A:$A,'Raw -orders'!$B:$E)</f>
        <v>341</v>
      </c>
      <c r="P3406">
        <v>39406</v>
      </c>
      <c r="Q3406" s="1">
        <v>44285</v>
      </c>
      <c r="R3406" s="1">
        <v>44298</v>
      </c>
      <c r="S3406" t="str" cm="1">
        <f t="array" ref="S3406:Z3406">_xlfn.XLOOKUP($O3406,'Raw - customers'!$A:$A,'Raw - customers'!$B:$I)</f>
        <v>Cherlyn Asmus</v>
      </c>
      <c r="T3406" t="str">
        <v>Female</v>
      </c>
      <c r="U3406">
        <v>34</v>
      </c>
      <c r="V3406" t="str">
        <v>003 Bruen DriveApt. 633</v>
      </c>
      <c r="W3406">
        <v>6522</v>
      </c>
      <c r="X3406" t="str">
        <v>Jasmineville</v>
      </c>
      <c r="Y3406" t="str">
        <v>Victoria</v>
      </c>
      <c r="Z3406" t="str">
        <v>Australia</v>
      </c>
      <c r="AA3406">
        <v>3</v>
      </c>
      <c r="AB3406" s="3" t="str">
        <f t="shared" si="107"/>
        <v>10 to 20</v>
      </c>
      <c r="AM3406" s="6">
        <v>341</v>
      </c>
      <c r="AN3406" s="6" t="s">
        <v>1396</v>
      </c>
    </row>
    <row r="3407" spans="1:40" x14ac:dyDescent="0.25">
      <c r="A3407">
        <v>3405</v>
      </c>
      <c r="B3407">
        <v>687</v>
      </c>
      <c r="C3407">
        <v>154</v>
      </c>
      <c r="D3407">
        <v>91</v>
      </c>
      <c r="E3407">
        <v>2</v>
      </c>
      <c r="F3407">
        <v>182</v>
      </c>
      <c r="G3407">
        <v>1</v>
      </c>
      <c r="H3407" t="str">
        <f>VLOOKUP($C3407,'Raw-products'!$A$2:$H$1261,MATCH(H$1,'Raw-products'!$A$1:$H$1,0))</f>
        <v>Shirt</v>
      </c>
      <c r="I3407" t="str">
        <f>VLOOKUP($C3407,'Raw-products'!$A$2:$H$1261,MATCH(I$1,'Raw-products'!$A$1:$H$1,0))</f>
        <v>Linen</v>
      </c>
      <c r="J3407" t="str">
        <f>VLOOKUP($C3407,'Raw-products'!$A$2:$H$1261,MATCH(J$1,'Raw-products'!$A$1:$H$1,0))</f>
        <v>XL</v>
      </c>
      <c r="K3407" t="str">
        <f>VLOOKUP($C3407,'Raw-products'!$A$2:$H$1261,MATCH(K$1,'Raw-products'!$A$1:$H$1,0))</f>
        <v>yellow</v>
      </c>
      <c r="L3407">
        <f>VLOOKUP($C3407,'Raw-products'!$A$2:$H$1261,MATCH(L$1,'Raw-products'!$A$1:$H$1,0))</f>
        <v>116</v>
      </c>
      <c r="M3407">
        <f>VLOOKUP($C3407,'Raw-products'!$A$2:$H$1261,MATCH(M$1,'Raw-products'!$A$1:$H$1,0))</f>
        <v>54</v>
      </c>
      <c r="N3407" s="5">
        <f t="shared" si="106"/>
        <v>6264</v>
      </c>
      <c r="O3407" cm="1">
        <f t="array" ref="O3407:R3407">_xlfn.XLOOKUP($B3407,'Raw -orders'!$A:$A,'Raw -orders'!$B:$E)</f>
        <v>341</v>
      </c>
      <c r="P3407">
        <v>39406</v>
      </c>
      <c r="Q3407" s="1">
        <v>44285</v>
      </c>
      <c r="R3407" s="1">
        <v>44298</v>
      </c>
      <c r="S3407" t="str" cm="1">
        <f t="array" ref="S3407:Z3407">_xlfn.XLOOKUP($O3407,'Raw - customers'!$A:$A,'Raw - customers'!$B:$I)</f>
        <v>Cherlyn Asmus</v>
      </c>
      <c r="T3407" t="str">
        <v>Female</v>
      </c>
      <c r="U3407">
        <v>34</v>
      </c>
      <c r="V3407" t="str">
        <v>003 Bruen DriveApt. 633</v>
      </c>
      <c r="W3407">
        <v>6522</v>
      </c>
      <c r="X3407" t="str">
        <v>Jasmineville</v>
      </c>
      <c r="Y3407" t="str">
        <v>Victoria</v>
      </c>
      <c r="Z3407" t="str">
        <v>Australia</v>
      </c>
      <c r="AA3407">
        <v>3</v>
      </c>
      <c r="AB3407" s="3" t="str">
        <f t="shared" si="107"/>
        <v>10 to 20</v>
      </c>
      <c r="AM3407" s="6">
        <v>341</v>
      </c>
      <c r="AN3407" s="6" t="s">
        <v>1396</v>
      </c>
    </row>
    <row r="3408" spans="1:40" x14ac:dyDescent="0.25">
      <c r="A3408">
        <v>3406</v>
      </c>
      <c r="B3408">
        <v>687</v>
      </c>
      <c r="C3408">
        <v>799</v>
      </c>
      <c r="D3408">
        <v>91</v>
      </c>
      <c r="E3408">
        <v>1</v>
      </c>
      <c r="F3408">
        <v>91</v>
      </c>
      <c r="G3408">
        <v>1</v>
      </c>
      <c r="H3408" t="str">
        <f>VLOOKUP($C3408,'Raw-products'!$A$2:$H$1261,MATCH(H$1,'Raw-products'!$A$1:$H$1,0))</f>
        <v>Jacket</v>
      </c>
      <c r="I3408" t="str">
        <f>VLOOKUP($C3408,'Raw-products'!$A$2:$H$1261,MATCH(I$1,'Raw-products'!$A$1:$H$1,0))</f>
        <v>Pullover</v>
      </c>
      <c r="J3408" t="str">
        <f>VLOOKUP($C3408,'Raw-products'!$A$2:$H$1261,MATCH(J$1,'Raw-products'!$A$1:$H$1,0))</f>
        <v>XL</v>
      </c>
      <c r="K3408" t="str">
        <f>VLOOKUP($C3408,'Raw-products'!$A$2:$H$1261,MATCH(K$1,'Raw-products'!$A$1:$H$1,0))</f>
        <v>indigo</v>
      </c>
      <c r="L3408">
        <f>VLOOKUP($C3408,'Raw-products'!$A$2:$H$1261,MATCH(L$1,'Raw-products'!$A$1:$H$1,0))</f>
        <v>114</v>
      </c>
      <c r="M3408">
        <f>VLOOKUP($C3408,'Raw-products'!$A$2:$H$1261,MATCH(M$1,'Raw-products'!$A$1:$H$1,0))</f>
        <v>43</v>
      </c>
      <c r="N3408" s="5">
        <f t="shared" si="106"/>
        <v>4902</v>
      </c>
      <c r="O3408" cm="1">
        <f t="array" ref="O3408:R3408">_xlfn.XLOOKUP($B3408,'Raw -orders'!$A:$A,'Raw -orders'!$B:$E)</f>
        <v>341</v>
      </c>
      <c r="P3408">
        <v>39406</v>
      </c>
      <c r="Q3408" s="1">
        <v>44285</v>
      </c>
      <c r="R3408" s="1">
        <v>44298</v>
      </c>
      <c r="S3408" t="str" cm="1">
        <f t="array" ref="S3408:Z3408">_xlfn.XLOOKUP($O3408,'Raw - customers'!$A:$A,'Raw - customers'!$B:$I)</f>
        <v>Cherlyn Asmus</v>
      </c>
      <c r="T3408" t="str">
        <v>Female</v>
      </c>
      <c r="U3408">
        <v>34</v>
      </c>
      <c r="V3408" t="str">
        <v>003 Bruen DriveApt. 633</v>
      </c>
      <c r="W3408">
        <v>6522</v>
      </c>
      <c r="X3408" t="str">
        <v>Jasmineville</v>
      </c>
      <c r="Y3408" t="str">
        <v>Victoria</v>
      </c>
      <c r="Z3408" t="str">
        <v>Australia</v>
      </c>
      <c r="AA3408">
        <v>3</v>
      </c>
      <c r="AB3408" s="3" t="str">
        <f t="shared" si="107"/>
        <v>10 to 20</v>
      </c>
      <c r="AM3408" s="6">
        <v>341</v>
      </c>
      <c r="AN3408" s="6" t="s">
        <v>1396</v>
      </c>
    </row>
    <row r="3409" spans="1:40" x14ac:dyDescent="0.25">
      <c r="A3409">
        <v>3407</v>
      </c>
      <c r="B3409">
        <v>687</v>
      </c>
      <c r="C3409">
        <v>768</v>
      </c>
      <c r="D3409">
        <v>109</v>
      </c>
      <c r="E3409">
        <v>2</v>
      </c>
      <c r="F3409">
        <v>218</v>
      </c>
      <c r="G3409">
        <v>1</v>
      </c>
      <c r="H3409" t="str">
        <f>VLOOKUP($C3409,'Raw-products'!$A$2:$H$1261,MATCH(H$1,'Raw-products'!$A$1:$H$1,0))</f>
        <v>Jacket</v>
      </c>
      <c r="I3409" t="str">
        <f>VLOOKUP($C3409,'Raw-products'!$A$2:$H$1261,MATCH(I$1,'Raw-products'!$A$1:$H$1,0))</f>
        <v>Peacoat</v>
      </c>
      <c r="J3409" t="str">
        <f>VLOOKUP($C3409,'Raw-products'!$A$2:$H$1261,MATCH(J$1,'Raw-products'!$A$1:$H$1,0))</f>
        <v>L</v>
      </c>
      <c r="K3409" t="str">
        <f>VLOOKUP($C3409,'Raw-products'!$A$2:$H$1261,MATCH(K$1,'Raw-products'!$A$1:$H$1,0))</f>
        <v>violet</v>
      </c>
      <c r="L3409">
        <f>VLOOKUP($C3409,'Raw-products'!$A$2:$H$1261,MATCH(L$1,'Raw-products'!$A$1:$H$1,0))</f>
        <v>102</v>
      </c>
      <c r="M3409">
        <f>VLOOKUP($C3409,'Raw-products'!$A$2:$H$1261,MATCH(M$1,'Raw-products'!$A$1:$H$1,0))</f>
        <v>65</v>
      </c>
      <c r="N3409" s="5">
        <f t="shared" si="106"/>
        <v>6630</v>
      </c>
      <c r="O3409" cm="1">
        <f t="array" ref="O3409:R3409">_xlfn.XLOOKUP($B3409,'Raw -orders'!$A:$A,'Raw -orders'!$B:$E)</f>
        <v>341</v>
      </c>
      <c r="P3409">
        <v>39406</v>
      </c>
      <c r="Q3409" s="1">
        <v>44285</v>
      </c>
      <c r="R3409" s="1">
        <v>44298</v>
      </c>
      <c r="S3409" t="str" cm="1">
        <f t="array" ref="S3409:Z3409">_xlfn.XLOOKUP($O3409,'Raw - customers'!$A:$A,'Raw - customers'!$B:$I)</f>
        <v>Cherlyn Asmus</v>
      </c>
      <c r="T3409" t="str">
        <v>Female</v>
      </c>
      <c r="U3409">
        <v>34</v>
      </c>
      <c r="V3409" t="str">
        <v>003 Bruen DriveApt. 633</v>
      </c>
      <c r="W3409">
        <v>6522</v>
      </c>
      <c r="X3409" t="str">
        <v>Jasmineville</v>
      </c>
      <c r="Y3409" t="str">
        <v>Victoria</v>
      </c>
      <c r="Z3409" t="str">
        <v>Australia</v>
      </c>
      <c r="AA3409">
        <v>3</v>
      </c>
      <c r="AB3409" s="3" t="str">
        <f t="shared" si="107"/>
        <v>10 to 20</v>
      </c>
      <c r="AM3409" s="6">
        <v>341</v>
      </c>
      <c r="AN3409" s="6" t="s">
        <v>1396</v>
      </c>
    </row>
    <row r="3410" spans="1:40" x14ac:dyDescent="0.25">
      <c r="A3410">
        <v>3408</v>
      </c>
      <c r="B3410">
        <v>687</v>
      </c>
      <c r="C3410">
        <v>864</v>
      </c>
      <c r="D3410">
        <v>113</v>
      </c>
      <c r="E3410">
        <v>2</v>
      </c>
      <c r="F3410">
        <v>226</v>
      </c>
      <c r="G3410">
        <v>1</v>
      </c>
      <c r="H3410" t="str">
        <f>VLOOKUP($C3410,'Raw-products'!$A$2:$H$1261,MATCH(H$1,'Raw-products'!$A$1:$H$1,0))</f>
        <v>Trousers</v>
      </c>
      <c r="I3410" t="str">
        <f>VLOOKUP($C3410,'Raw-products'!$A$2:$H$1261,MATCH(I$1,'Raw-products'!$A$1:$H$1,0))</f>
        <v>Chinos</v>
      </c>
      <c r="J3410" t="str">
        <f>VLOOKUP($C3410,'Raw-products'!$A$2:$H$1261,MATCH(J$1,'Raw-products'!$A$1:$H$1,0))</f>
        <v>XL</v>
      </c>
      <c r="K3410" t="str">
        <f>VLOOKUP($C3410,'Raw-products'!$A$2:$H$1261,MATCH(K$1,'Raw-products'!$A$1:$H$1,0))</f>
        <v>blue</v>
      </c>
      <c r="L3410">
        <f>VLOOKUP($C3410,'Raw-products'!$A$2:$H$1261,MATCH(L$1,'Raw-products'!$A$1:$H$1,0))</f>
        <v>100</v>
      </c>
      <c r="M3410">
        <f>VLOOKUP($C3410,'Raw-products'!$A$2:$H$1261,MATCH(M$1,'Raw-products'!$A$1:$H$1,0))</f>
        <v>48</v>
      </c>
      <c r="N3410" s="5">
        <f t="shared" si="106"/>
        <v>4800</v>
      </c>
      <c r="O3410" cm="1">
        <f t="array" ref="O3410:R3410">_xlfn.XLOOKUP($B3410,'Raw -orders'!$A:$A,'Raw -orders'!$B:$E)</f>
        <v>341</v>
      </c>
      <c r="P3410">
        <v>39406</v>
      </c>
      <c r="Q3410" s="1">
        <v>44285</v>
      </c>
      <c r="R3410" s="1">
        <v>44298</v>
      </c>
      <c r="S3410" t="str" cm="1">
        <f t="array" ref="S3410:Z3410">_xlfn.XLOOKUP($O3410,'Raw - customers'!$A:$A,'Raw - customers'!$B:$I)</f>
        <v>Cherlyn Asmus</v>
      </c>
      <c r="T3410" t="str">
        <v>Female</v>
      </c>
      <c r="U3410">
        <v>34</v>
      </c>
      <c r="V3410" t="str">
        <v>003 Bruen DriveApt. 633</v>
      </c>
      <c r="W3410">
        <v>6522</v>
      </c>
      <c r="X3410" t="str">
        <v>Jasmineville</v>
      </c>
      <c r="Y3410" t="str">
        <v>Victoria</v>
      </c>
      <c r="Z3410" t="str">
        <v>Australia</v>
      </c>
      <c r="AA3410">
        <v>3</v>
      </c>
      <c r="AB3410" s="3" t="str">
        <f t="shared" si="107"/>
        <v>10 to 20</v>
      </c>
      <c r="AM3410" s="6">
        <v>341</v>
      </c>
      <c r="AN3410" s="6" t="s">
        <v>1396</v>
      </c>
    </row>
    <row r="3411" spans="1:40" x14ac:dyDescent="0.25">
      <c r="A3411">
        <v>3409</v>
      </c>
      <c r="B3411">
        <v>688</v>
      </c>
      <c r="C3411">
        <v>363</v>
      </c>
      <c r="D3411">
        <v>94</v>
      </c>
      <c r="E3411">
        <v>1</v>
      </c>
      <c r="F3411">
        <v>94</v>
      </c>
      <c r="G3411">
        <v>1</v>
      </c>
      <c r="H3411" t="str">
        <f>VLOOKUP($C3411,'Raw-products'!$A$2:$H$1261,MATCH(H$1,'Raw-products'!$A$1:$H$1,0))</f>
        <v>Shirt</v>
      </c>
      <c r="I3411" t="str">
        <f>VLOOKUP($C3411,'Raw-products'!$A$2:$H$1261,MATCH(I$1,'Raw-products'!$A$1:$H$1,0))</f>
        <v>Henley</v>
      </c>
      <c r="J3411" t="str">
        <f>VLOOKUP($C3411,'Raw-products'!$A$2:$H$1261,MATCH(J$1,'Raw-products'!$A$1:$H$1,0))</f>
        <v>L</v>
      </c>
      <c r="K3411" t="str">
        <f>VLOOKUP($C3411,'Raw-products'!$A$2:$H$1261,MATCH(K$1,'Raw-products'!$A$1:$H$1,0))</f>
        <v>yellow</v>
      </c>
      <c r="L3411">
        <f>VLOOKUP($C3411,'Raw-products'!$A$2:$H$1261,MATCH(L$1,'Raw-products'!$A$1:$H$1,0))</f>
        <v>92</v>
      </c>
      <c r="M3411">
        <f>VLOOKUP($C3411,'Raw-products'!$A$2:$H$1261,MATCH(M$1,'Raw-products'!$A$1:$H$1,0))</f>
        <v>62</v>
      </c>
      <c r="N3411" s="5">
        <f t="shared" si="106"/>
        <v>5704</v>
      </c>
      <c r="O3411" cm="1">
        <f t="array" ref="O3411:R3411">_xlfn.XLOOKUP($B3411,'Raw -orders'!$A:$A,'Raw -orders'!$B:$E)</f>
        <v>574</v>
      </c>
      <c r="P3411">
        <v>55980</v>
      </c>
      <c r="Q3411" s="1">
        <v>44263</v>
      </c>
      <c r="R3411" s="1">
        <v>44284</v>
      </c>
      <c r="S3411" t="str" cm="1">
        <f t="array" ref="S3411:Z3411">_xlfn.XLOOKUP($O3411,'Raw - customers'!$A:$A,'Raw - customers'!$B:$I)</f>
        <v>Ranna Paolillo</v>
      </c>
      <c r="T3411" t="str">
        <v>Polygender</v>
      </c>
      <c r="U3411">
        <v>53</v>
      </c>
      <c r="V3411" t="str">
        <v>1804 Ella HillSuite 318</v>
      </c>
      <c r="W3411">
        <v>9400</v>
      </c>
      <c r="X3411" t="str">
        <v>Zacharybury</v>
      </c>
      <c r="Y3411" t="str">
        <v>Northern Territory</v>
      </c>
      <c r="Z3411" t="str">
        <v>Australia</v>
      </c>
      <c r="AA3411">
        <v>3</v>
      </c>
      <c r="AB3411" s="3" t="str">
        <f t="shared" si="107"/>
        <v>20 to 30</v>
      </c>
      <c r="AM3411" s="6">
        <v>574</v>
      </c>
      <c r="AN3411" s="6" t="s">
        <v>1339</v>
      </c>
    </row>
    <row r="3412" spans="1:40" x14ac:dyDescent="0.25">
      <c r="A3412">
        <v>3410</v>
      </c>
      <c r="B3412">
        <v>688</v>
      </c>
      <c r="C3412">
        <v>682</v>
      </c>
      <c r="D3412">
        <v>113</v>
      </c>
      <c r="E3412">
        <v>3</v>
      </c>
      <c r="F3412">
        <v>339</v>
      </c>
      <c r="G3412">
        <v>1</v>
      </c>
      <c r="H3412" t="str">
        <f>VLOOKUP($C3412,'Raw-products'!$A$2:$H$1261,MATCH(H$1,'Raw-products'!$A$1:$H$1,0))</f>
        <v>Jacket</v>
      </c>
      <c r="I3412" t="str">
        <f>VLOOKUP($C3412,'Raw-products'!$A$2:$H$1261,MATCH(I$1,'Raw-products'!$A$1:$H$1,0))</f>
        <v>Parka</v>
      </c>
      <c r="J3412" t="str">
        <f>VLOOKUP($C3412,'Raw-products'!$A$2:$H$1261,MATCH(J$1,'Raw-products'!$A$1:$H$1,0))</f>
        <v>M</v>
      </c>
      <c r="K3412" t="str">
        <f>VLOOKUP($C3412,'Raw-products'!$A$2:$H$1261,MATCH(K$1,'Raw-products'!$A$1:$H$1,0))</f>
        <v>green</v>
      </c>
      <c r="L3412">
        <f>VLOOKUP($C3412,'Raw-products'!$A$2:$H$1261,MATCH(L$1,'Raw-products'!$A$1:$H$1,0))</f>
        <v>119</v>
      </c>
      <c r="M3412">
        <f>VLOOKUP($C3412,'Raw-products'!$A$2:$H$1261,MATCH(M$1,'Raw-products'!$A$1:$H$1,0))</f>
        <v>71</v>
      </c>
      <c r="N3412" s="5">
        <f t="shared" si="106"/>
        <v>8449</v>
      </c>
      <c r="O3412" cm="1">
        <f t="array" ref="O3412:R3412">_xlfn.XLOOKUP($B3412,'Raw -orders'!$A:$A,'Raw -orders'!$B:$E)</f>
        <v>574</v>
      </c>
      <c r="P3412">
        <v>55980</v>
      </c>
      <c r="Q3412" s="1">
        <v>44263</v>
      </c>
      <c r="R3412" s="1">
        <v>44284</v>
      </c>
      <c r="S3412" t="str" cm="1">
        <f t="array" ref="S3412:Z3412">_xlfn.XLOOKUP($O3412,'Raw - customers'!$A:$A,'Raw - customers'!$B:$I)</f>
        <v>Ranna Paolillo</v>
      </c>
      <c r="T3412" t="str">
        <v>Polygender</v>
      </c>
      <c r="U3412">
        <v>53</v>
      </c>
      <c r="V3412" t="str">
        <v>1804 Ella HillSuite 318</v>
      </c>
      <c r="W3412">
        <v>9400</v>
      </c>
      <c r="X3412" t="str">
        <v>Zacharybury</v>
      </c>
      <c r="Y3412" t="str">
        <v>Northern Territory</v>
      </c>
      <c r="Z3412" t="str">
        <v>Australia</v>
      </c>
      <c r="AA3412">
        <v>3</v>
      </c>
      <c r="AB3412" s="3" t="str">
        <f t="shared" si="107"/>
        <v>20 to 30</v>
      </c>
      <c r="AM3412" s="6">
        <v>574</v>
      </c>
      <c r="AN3412" s="6" t="s">
        <v>1339</v>
      </c>
    </row>
    <row r="3413" spans="1:40" x14ac:dyDescent="0.25">
      <c r="A3413">
        <v>3411</v>
      </c>
      <c r="B3413">
        <v>688</v>
      </c>
      <c r="C3413">
        <v>1137</v>
      </c>
      <c r="D3413">
        <v>102</v>
      </c>
      <c r="E3413">
        <v>3</v>
      </c>
      <c r="F3413">
        <v>306</v>
      </c>
      <c r="G3413">
        <v>1</v>
      </c>
      <c r="H3413" t="str">
        <f>VLOOKUP($C3413,'Raw-products'!$A$2:$H$1261,MATCH(H$1,'Raw-products'!$A$1:$H$1,0))</f>
        <v>Trousers</v>
      </c>
      <c r="I3413" t="str">
        <f>VLOOKUP($C3413,'Raw-products'!$A$2:$H$1261,MATCH(I$1,'Raw-products'!$A$1:$H$1,0))</f>
        <v>Cargo Pants</v>
      </c>
      <c r="J3413" t="str">
        <f>VLOOKUP($C3413,'Raw-products'!$A$2:$H$1261,MATCH(J$1,'Raw-products'!$A$1:$H$1,0))</f>
        <v>M</v>
      </c>
      <c r="K3413" t="str">
        <f>VLOOKUP($C3413,'Raw-products'!$A$2:$H$1261,MATCH(K$1,'Raw-products'!$A$1:$H$1,0))</f>
        <v>green</v>
      </c>
      <c r="L3413">
        <f>VLOOKUP($C3413,'Raw-products'!$A$2:$H$1261,MATCH(L$1,'Raw-products'!$A$1:$H$1,0))</f>
        <v>106</v>
      </c>
      <c r="M3413">
        <f>VLOOKUP($C3413,'Raw-products'!$A$2:$H$1261,MATCH(M$1,'Raw-products'!$A$1:$H$1,0))</f>
        <v>78</v>
      </c>
      <c r="N3413" s="5">
        <f t="shared" si="106"/>
        <v>8268</v>
      </c>
      <c r="O3413" cm="1">
        <f t="array" ref="O3413:R3413">_xlfn.XLOOKUP($B3413,'Raw -orders'!$A:$A,'Raw -orders'!$B:$E)</f>
        <v>574</v>
      </c>
      <c r="P3413">
        <v>55980</v>
      </c>
      <c r="Q3413" s="1">
        <v>44263</v>
      </c>
      <c r="R3413" s="1">
        <v>44284</v>
      </c>
      <c r="S3413" t="str" cm="1">
        <f t="array" ref="S3413:Z3413">_xlfn.XLOOKUP($O3413,'Raw - customers'!$A:$A,'Raw - customers'!$B:$I)</f>
        <v>Ranna Paolillo</v>
      </c>
      <c r="T3413" t="str">
        <v>Polygender</v>
      </c>
      <c r="U3413">
        <v>53</v>
      </c>
      <c r="V3413" t="str">
        <v>1804 Ella HillSuite 318</v>
      </c>
      <c r="W3413">
        <v>9400</v>
      </c>
      <c r="X3413" t="str">
        <v>Zacharybury</v>
      </c>
      <c r="Y3413" t="str">
        <v>Northern Territory</v>
      </c>
      <c r="Z3413" t="str">
        <v>Australia</v>
      </c>
      <c r="AA3413">
        <v>3</v>
      </c>
      <c r="AB3413" s="3" t="str">
        <f t="shared" si="107"/>
        <v>20 to 30</v>
      </c>
      <c r="AM3413" s="6">
        <v>574</v>
      </c>
      <c r="AN3413" s="6" t="s">
        <v>1339</v>
      </c>
    </row>
    <row r="3414" spans="1:40" x14ac:dyDescent="0.25">
      <c r="A3414">
        <v>3412</v>
      </c>
      <c r="B3414">
        <v>688</v>
      </c>
      <c r="C3414">
        <v>1236</v>
      </c>
      <c r="D3414">
        <v>112</v>
      </c>
      <c r="E3414">
        <v>2</v>
      </c>
      <c r="F3414">
        <v>224</v>
      </c>
      <c r="G3414">
        <v>1</v>
      </c>
      <c r="H3414" t="str">
        <f>VLOOKUP($C3414,'Raw-products'!$A$2:$H$1261,MATCH(H$1,'Raw-products'!$A$1:$H$1,0))</f>
        <v>Trousers</v>
      </c>
      <c r="I3414" t="str">
        <f>VLOOKUP($C3414,'Raw-products'!$A$2:$H$1261,MATCH(I$1,'Raw-products'!$A$1:$H$1,0))</f>
        <v>Tracksuit Bottoms</v>
      </c>
      <c r="J3414" t="str">
        <f>VLOOKUP($C3414,'Raw-products'!$A$2:$H$1261,MATCH(J$1,'Raw-products'!$A$1:$H$1,0))</f>
        <v>S</v>
      </c>
      <c r="K3414" t="str">
        <f>VLOOKUP($C3414,'Raw-products'!$A$2:$H$1261,MATCH(K$1,'Raw-products'!$A$1:$H$1,0))</f>
        <v>yellow</v>
      </c>
      <c r="L3414">
        <f>VLOOKUP($C3414,'Raw-products'!$A$2:$H$1261,MATCH(L$1,'Raw-products'!$A$1:$H$1,0))</f>
        <v>91</v>
      </c>
      <c r="M3414">
        <f>VLOOKUP($C3414,'Raw-products'!$A$2:$H$1261,MATCH(M$1,'Raw-products'!$A$1:$H$1,0))</f>
        <v>49</v>
      </c>
      <c r="N3414" s="5">
        <f t="shared" si="106"/>
        <v>4459</v>
      </c>
      <c r="O3414" cm="1">
        <f t="array" ref="O3414:R3414">_xlfn.XLOOKUP($B3414,'Raw -orders'!$A:$A,'Raw -orders'!$B:$E)</f>
        <v>574</v>
      </c>
      <c r="P3414">
        <v>55980</v>
      </c>
      <c r="Q3414" s="1">
        <v>44263</v>
      </c>
      <c r="R3414" s="1">
        <v>44284</v>
      </c>
      <c r="S3414" t="str" cm="1">
        <f t="array" ref="S3414:Z3414">_xlfn.XLOOKUP($O3414,'Raw - customers'!$A:$A,'Raw - customers'!$B:$I)</f>
        <v>Ranna Paolillo</v>
      </c>
      <c r="T3414" t="str">
        <v>Polygender</v>
      </c>
      <c r="U3414">
        <v>53</v>
      </c>
      <c r="V3414" t="str">
        <v>1804 Ella HillSuite 318</v>
      </c>
      <c r="W3414">
        <v>9400</v>
      </c>
      <c r="X3414" t="str">
        <v>Zacharybury</v>
      </c>
      <c r="Y3414" t="str">
        <v>Northern Territory</v>
      </c>
      <c r="Z3414" t="str">
        <v>Australia</v>
      </c>
      <c r="AA3414">
        <v>3</v>
      </c>
      <c r="AB3414" s="3" t="str">
        <f t="shared" si="107"/>
        <v>20 to 30</v>
      </c>
      <c r="AM3414" s="6">
        <v>574</v>
      </c>
      <c r="AN3414" s="6" t="s">
        <v>1339</v>
      </c>
    </row>
    <row r="3415" spans="1:40" x14ac:dyDescent="0.25">
      <c r="A3415">
        <v>3413</v>
      </c>
      <c r="B3415">
        <v>689</v>
      </c>
      <c r="C3415">
        <v>1169</v>
      </c>
      <c r="D3415">
        <v>99</v>
      </c>
      <c r="E3415">
        <v>1</v>
      </c>
      <c r="F3415">
        <v>99</v>
      </c>
      <c r="G3415">
        <v>1</v>
      </c>
      <c r="H3415" t="str">
        <f>VLOOKUP($C3415,'Raw-products'!$A$2:$H$1261,MATCH(H$1,'Raw-products'!$A$1:$H$1,0))</f>
        <v>Trousers</v>
      </c>
      <c r="I3415" t="str">
        <f>VLOOKUP($C3415,'Raw-products'!$A$2:$H$1261,MATCH(I$1,'Raw-products'!$A$1:$H$1,0))</f>
        <v>High-Waisted</v>
      </c>
      <c r="J3415" t="str">
        <f>VLOOKUP($C3415,'Raw-products'!$A$2:$H$1261,MATCH(J$1,'Raw-products'!$A$1:$H$1,0))</f>
        <v>XL</v>
      </c>
      <c r="K3415" t="str">
        <f>VLOOKUP($C3415,'Raw-products'!$A$2:$H$1261,MATCH(K$1,'Raw-products'!$A$1:$H$1,0))</f>
        <v>yellow</v>
      </c>
      <c r="L3415">
        <f>VLOOKUP($C3415,'Raw-products'!$A$2:$H$1261,MATCH(L$1,'Raw-products'!$A$1:$H$1,0))</f>
        <v>98</v>
      </c>
      <c r="M3415">
        <f>VLOOKUP($C3415,'Raw-products'!$A$2:$H$1261,MATCH(M$1,'Raw-products'!$A$1:$H$1,0))</f>
        <v>78</v>
      </c>
      <c r="N3415" s="5">
        <f t="shared" si="106"/>
        <v>7644</v>
      </c>
      <c r="O3415" cm="1">
        <f t="array" ref="O3415:R3415">_xlfn.XLOOKUP($B3415,'Raw -orders'!$A:$A,'Raw -orders'!$B:$E)</f>
        <v>884</v>
      </c>
      <c r="P3415">
        <v>12572</v>
      </c>
      <c r="Q3415" s="1">
        <v>44472</v>
      </c>
      <c r="R3415" s="1">
        <v>44497</v>
      </c>
      <c r="S3415" t="str" cm="1">
        <f t="array" ref="S3415:Z3415">_xlfn.XLOOKUP($O3415,'Raw - customers'!$A:$A,'Raw - customers'!$B:$I)</f>
        <v>Frederique Hopkins</v>
      </c>
      <c r="T3415" t="str">
        <v>Bigender</v>
      </c>
      <c r="U3415">
        <v>43</v>
      </c>
      <c r="V3415" t="str">
        <v>6601 Grimes CircuitApt. 442</v>
      </c>
      <c r="W3415">
        <v>7147</v>
      </c>
      <c r="X3415" t="str">
        <v>Macdonaldtown</v>
      </c>
      <c r="Y3415" t="str">
        <v>Northern Territory</v>
      </c>
      <c r="Z3415" t="str">
        <v>Australia</v>
      </c>
      <c r="AA3415">
        <v>10</v>
      </c>
      <c r="AB3415" s="3" t="str">
        <f t="shared" si="107"/>
        <v>20 to 30</v>
      </c>
      <c r="AM3415" s="6">
        <v>884</v>
      </c>
      <c r="AN3415" s="6" t="s">
        <v>1339</v>
      </c>
    </row>
    <row r="3416" spans="1:40" x14ac:dyDescent="0.25">
      <c r="A3416">
        <v>3414</v>
      </c>
      <c r="B3416">
        <v>689</v>
      </c>
      <c r="C3416">
        <v>674</v>
      </c>
      <c r="D3416">
        <v>113</v>
      </c>
      <c r="E3416">
        <v>1</v>
      </c>
      <c r="F3416">
        <v>113</v>
      </c>
      <c r="G3416">
        <v>1</v>
      </c>
      <c r="H3416" t="str">
        <f>VLOOKUP($C3416,'Raw-products'!$A$2:$H$1261,MATCH(H$1,'Raw-products'!$A$1:$H$1,0))</f>
        <v>Jacket</v>
      </c>
      <c r="I3416" t="str">
        <f>VLOOKUP($C3416,'Raw-products'!$A$2:$H$1261,MATCH(I$1,'Raw-products'!$A$1:$H$1,0))</f>
        <v>Parka</v>
      </c>
      <c r="J3416" t="str">
        <f>VLOOKUP($C3416,'Raw-products'!$A$2:$H$1261,MATCH(J$1,'Raw-products'!$A$1:$H$1,0))</f>
        <v>XL</v>
      </c>
      <c r="K3416" t="str">
        <f>VLOOKUP($C3416,'Raw-products'!$A$2:$H$1261,MATCH(K$1,'Raw-products'!$A$1:$H$1,0))</f>
        <v>orange</v>
      </c>
      <c r="L3416">
        <f>VLOOKUP($C3416,'Raw-products'!$A$2:$H$1261,MATCH(L$1,'Raw-products'!$A$1:$H$1,0))</f>
        <v>119</v>
      </c>
      <c r="M3416">
        <f>VLOOKUP($C3416,'Raw-products'!$A$2:$H$1261,MATCH(M$1,'Raw-products'!$A$1:$H$1,0))</f>
        <v>68</v>
      </c>
      <c r="N3416" s="5">
        <f t="shared" si="106"/>
        <v>8092</v>
      </c>
      <c r="O3416" cm="1">
        <f t="array" ref="O3416:R3416">_xlfn.XLOOKUP($B3416,'Raw -orders'!$A:$A,'Raw -orders'!$B:$E)</f>
        <v>884</v>
      </c>
      <c r="P3416">
        <v>12572</v>
      </c>
      <c r="Q3416" s="1">
        <v>44472</v>
      </c>
      <c r="R3416" s="1">
        <v>44497</v>
      </c>
      <c r="S3416" t="str" cm="1">
        <f t="array" ref="S3416:Z3416">_xlfn.XLOOKUP($O3416,'Raw - customers'!$A:$A,'Raw - customers'!$B:$I)</f>
        <v>Frederique Hopkins</v>
      </c>
      <c r="T3416" t="str">
        <v>Bigender</v>
      </c>
      <c r="U3416">
        <v>43</v>
      </c>
      <c r="V3416" t="str">
        <v>6601 Grimes CircuitApt. 442</v>
      </c>
      <c r="W3416">
        <v>7147</v>
      </c>
      <c r="X3416" t="str">
        <v>Macdonaldtown</v>
      </c>
      <c r="Y3416" t="str">
        <v>Northern Territory</v>
      </c>
      <c r="Z3416" t="str">
        <v>Australia</v>
      </c>
      <c r="AA3416">
        <v>10</v>
      </c>
      <c r="AB3416" s="3" t="str">
        <f t="shared" si="107"/>
        <v>20 to 30</v>
      </c>
      <c r="AM3416" s="6">
        <v>884</v>
      </c>
      <c r="AN3416" s="6" t="s">
        <v>1339</v>
      </c>
    </row>
    <row r="3417" spans="1:40" x14ac:dyDescent="0.25">
      <c r="A3417">
        <v>3415</v>
      </c>
      <c r="B3417">
        <v>689</v>
      </c>
      <c r="C3417">
        <v>339</v>
      </c>
      <c r="D3417">
        <v>109</v>
      </c>
      <c r="E3417">
        <v>2</v>
      </c>
      <c r="F3417">
        <v>218</v>
      </c>
      <c r="G3417">
        <v>1</v>
      </c>
      <c r="H3417" t="str">
        <f>VLOOKUP($C3417,'Raw-products'!$A$2:$H$1261,MATCH(H$1,'Raw-products'!$A$1:$H$1,0))</f>
        <v>Shirt</v>
      </c>
      <c r="I3417" t="str">
        <f>VLOOKUP($C3417,'Raw-products'!$A$2:$H$1261,MATCH(I$1,'Raw-products'!$A$1:$H$1,0))</f>
        <v>Mandarin Collar</v>
      </c>
      <c r="J3417" t="str">
        <f>VLOOKUP($C3417,'Raw-products'!$A$2:$H$1261,MATCH(J$1,'Raw-products'!$A$1:$H$1,0))</f>
        <v>XL</v>
      </c>
      <c r="K3417" t="str">
        <f>VLOOKUP($C3417,'Raw-products'!$A$2:$H$1261,MATCH(K$1,'Raw-products'!$A$1:$H$1,0))</f>
        <v>blue</v>
      </c>
      <c r="L3417">
        <f>VLOOKUP($C3417,'Raw-products'!$A$2:$H$1261,MATCH(L$1,'Raw-products'!$A$1:$H$1,0))</f>
        <v>108</v>
      </c>
      <c r="M3417">
        <f>VLOOKUP($C3417,'Raw-products'!$A$2:$H$1261,MATCH(M$1,'Raw-products'!$A$1:$H$1,0))</f>
        <v>71</v>
      </c>
      <c r="N3417" s="5">
        <f t="shared" si="106"/>
        <v>7668</v>
      </c>
      <c r="O3417" cm="1">
        <f t="array" ref="O3417:R3417">_xlfn.XLOOKUP($B3417,'Raw -orders'!$A:$A,'Raw -orders'!$B:$E)</f>
        <v>884</v>
      </c>
      <c r="P3417">
        <v>12572</v>
      </c>
      <c r="Q3417" s="1">
        <v>44472</v>
      </c>
      <c r="R3417" s="1">
        <v>44497</v>
      </c>
      <c r="S3417" t="str" cm="1">
        <f t="array" ref="S3417:Z3417">_xlfn.XLOOKUP($O3417,'Raw - customers'!$A:$A,'Raw - customers'!$B:$I)</f>
        <v>Frederique Hopkins</v>
      </c>
      <c r="T3417" t="str">
        <v>Bigender</v>
      </c>
      <c r="U3417">
        <v>43</v>
      </c>
      <c r="V3417" t="str">
        <v>6601 Grimes CircuitApt. 442</v>
      </c>
      <c r="W3417">
        <v>7147</v>
      </c>
      <c r="X3417" t="str">
        <v>Macdonaldtown</v>
      </c>
      <c r="Y3417" t="str">
        <v>Northern Territory</v>
      </c>
      <c r="Z3417" t="str">
        <v>Australia</v>
      </c>
      <c r="AA3417">
        <v>10</v>
      </c>
      <c r="AB3417" s="3" t="str">
        <f t="shared" si="107"/>
        <v>20 to 30</v>
      </c>
      <c r="AM3417" s="6">
        <v>884</v>
      </c>
      <c r="AN3417" s="6" t="s">
        <v>1339</v>
      </c>
    </row>
    <row r="3418" spans="1:40" x14ac:dyDescent="0.25">
      <c r="A3418">
        <v>3416</v>
      </c>
      <c r="B3418">
        <v>689</v>
      </c>
      <c r="C3418">
        <v>277</v>
      </c>
      <c r="D3418">
        <v>95</v>
      </c>
      <c r="E3418">
        <v>2</v>
      </c>
      <c r="F3418">
        <v>190</v>
      </c>
      <c r="G3418">
        <v>1</v>
      </c>
      <c r="H3418" t="str">
        <f>VLOOKUP($C3418,'Raw-products'!$A$2:$H$1261,MATCH(H$1,'Raw-products'!$A$1:$H$1,0))</f>
        <v>Shirt</v>
      </c>
      <c r="I3418" t="str">
        <f>VLOOKUP($C3418,'Raw-products'!$A$2:$H$1261,MATCH(I$1,'Raw-products'!$A$1:$H$1,0))</f>
        <v>Polo</v>
      </c>
      <c r="J3418" t="str">
        <f>VLOOKUP($C3418,'Raw-products'!$A$2:$H$1261,MATCH(J$1,'Raw-products'!$A$1:$H$1,0))</f>
        <v>M</v>
      </c>
      <c r="K3418" t="str">
        <f>VLOOKUP($C3418,'Raw-products'!$A$2:$H$1261,MATCH(K$1,'Raw-products'!$A$1:$H$1,0))</f>
        <v>violet</v>
      </c>
      <c r="L3418">
        <f>VLOOKUP($C3418,'Raw-products'!$A$2:$H$1261,MATCH(L$1,'Raw-products'!$A$1:$H$1,0))</f>
        <v>117</v>
      </c>
      <c r="M3418">
        <f>VLOOKUP($C3418,'Raw-products'!$A$2:$H$1261,MATCH(M$1,'Raw-products'!$A$1:$H$1,0))</f>
        <v>77</v>
      </c>
      <c r="N3418" s="5">
        <f t="shared" si="106"/>
        <v>9009</v>
      </c>
      <c r="O3418" cm="1">
        <f t="array" ref="O3418:R3418">_xlfn.XLOOKUP($B3418,'Raw -orders'!$A:$A,'Raw -orders'!$B:$E)</f>
        <v>884</v>
      </c>
      <c r="P3418">
        <v>12572</v>
      </c>
      <c r="Q3418" s="1">
        <v>44472</v>
      </c>
      <c r="R3418" s="1">
        <v>44497</v>
      </c>
      <c r="S3418" t="str" cm="1">
        <f t="array" ref="S3418:Z3418">_xlfn.XLOOKUP($O3418,'Raw - customers'!$A:$A,'Raw - customers'!$B:$I)</f>
        <v>Frederique Hopkins</v>
      </c>
      <c r="T3418" t="str">
        <v>Bigender</v>
      </c>
      <c r="U3418">
        <v>43</v>
      </c>
      <c r="V3418" t="str">
        <v>6601 Grimes CircuitApt. 442</v>
      </c>
      <c r="W3418">
        <v>7147</v>
      </c>
      <c r="X3418" t="str">
        <v>Macdonaldtown</v>
      </c>
      <c r="Y3418" t="str">
        <v>Northern Territory</v>
      </c>
      <c r="Z3418" t="str">
        <v>Australia</v>
      </c>
      <c r="AA3418">
        <v>10</v>
      </c>
      <c r="AB3418" s="3" t="str">
        <f t="shared" si="107"/>
        <v>20 to 30</v>
      </c>
      <c r="AM3418" s="6">
        <v>884</v>
      </c>
      <c r="AN3418" s="6" t="s">
        <v>1339</v>
      </c>
    </row>
    <row r="3419" spans="1:40" x14ac:dyDescent="0.25">
      <c r="A3419">
        <v>3417</v>
      </c>
      <c r="B3419">
        <v>689</v>
      </c>
      <c r="C3419">
        <v>245</v>
      </c>
      <c r="D3419">
        <v>95</v>
      </c>
      <c r="E3419">
        <v>2</v>
      </c>
      <c r="F3419">
        <v>190</v>
      </c>
      <c r="G3419">
        <v>1</v>
      </c>
      <c r="H3419" t="str">
        <f>VLOOKUP($C3419,'Raw-products'!$A$2:$H$1261,MATCH(H$1,'Raw-products'!$A$1:$H$1,0))</f>
        <v>Shirt</v>
      </c>
      <c r="I3419" t="str">
        <f>VLOOKUP($C3419,'Raw-products'!$A$2:$H$1261,MATCH(I$1,'Raw-products'!$A$1:$H$1,0))</f>
        <v>Polo</v>
      </c>
      <c r="J3419" t="str">
        <f>VLOOKUP($C3419,'Raw-products'!$A$2:$H$1261,MATCH(J$1,'Raw-products'!$A$1:$H$1,0))</f>
        <v>XS</v>
      </c>
      <c r="K3419" t="str">
        <f>VLOOKUP($C3419,'Raw-products'!$A$2:$H$1261,MATCH(K$1,'Raw-products'!$A$1:$H$1,0))</f>
        <v>red</v>
      </c>
      <c r="L3419">
        <f>VLOOKUP($C3419,'Raw-products'!$A$2:$H$1261,MATCH(L$1,'Raw-products'!$A$1:$H$1,0))</f>
        <v>117</v>
      </c>
      <c r="M3419">
        <f>VLOOKUP($C3419,'Raw-products'!$A$2:$H$1261,MATCH(M$1,'Raw-products'!$A$1:$H$1,0))</f>
        <v>40</v>
      </c>
      <c r="N3419" s="5">
        <f t="shared" si="106"/>
        <v>4680</v>
      </c>
      <c r="O3419" cm="1">
        <f t="array" ref="O3419:R3419">_xlfn.XLOOKUP($B3419,'Raw -orders'!$A:$A,'Raw -orders'!$B:$E)</f>
        <v>884</v>
      </c>
      <c r="P3419">
        <v>12572</v>
      </c>
      <c r="Q3419" s="1">
        <v>44472</v>
      </c>
      <c r="R3419" s="1">
        <v>44497</v>
      </c>
      <c r="S3419" t="str" cm="1">
        <f t="array" ref="S3419:Z3419">_xlfn.XLOOKUP($O3419,'Raw - customers'!$A:$A,'Raw - customers'!$B:$I)</f>
        <v>Frederique Hopkins</v>
      </c>
      <c r="T3419" t="str">
        <v>Bigender</v>
      </c>
      <c r="U3419">
        <v>43</v>
      </c>
      <c r="V3419" t="str">
        <v>6601 Grimes CircuitApt. 442</v>
      </c>
      <c r="W3419">
        <v>7147</v>
      </c>
      <c r="X3419" t="str">
        <v>Macdonaldtown</v>
      </c>
      <c r="Y3419" t="str">
        <v>Northern Territory</v>
      </c>
      <c r="Z3419" t="str">
        <v>Australia</v>
      </c>
      <c r="AA3419">
        <v>10</v>
      </c>
      <c r="AB3419" s="3" t="str">
        <f t="shared" si="107"/>
        <v>20 to 30</v>
      </c>
      <c r="AM3419" s="6">
        <v>884</v>
      </c>
      <c r="AN3419" s="6" t="s">
        <v>1339</v>
      </c>
    </row>
    <row r="3420" spans="1:40" x14ac:dyDescent="0.25">
      <c r="A3420">
        <v>3418</v>
      </c>
      <c r="B3420">
        <v>689</v>
      </c>
      <c r="C3420">
        <v>1217</v>
      </c>
      <c r="D3420">
        <v>105</v>
      </c>
      <c r="E3420">
        <v>2</v>
      </c>
      <c r="F3420">
        <v>210</v>
      </c>
      <c r="G3420">
        <v>1</v>
      </c>
      <c r="H3420" t="str">
        <f>VLOOKUP($C3420,'Raw-products'!$A$2:$H$1261,MATCH(H$1,'Raw-products'!$A$1:$H$1,0))</f>
        <v>Trousers</v>
      </c>
      <c r="I3420" t="str">
        <f>VLOOKUP($C3420,'Raw-products'!$A$2:$H$1261,MATCH(I$1,'Raw-products'!$A$1:$H$1,0))</f>
        <v>Pleated</v>
      </c>
      <c r="J3420" t="str">
        <f>VLOOKUP($C3420,'Raw-products'!$A$2:$H$1261,MATCH(J$1,'Raw-products'!$A$1:$H$1,0))</f>
        <v>M</v>
      </c>
      <c r="K3420" t="str">
        <f>VLOOKUP($C3420,'Raw-products'!$A$2:$H$1261,MATCH(K$1,'Raw-products'!$A$1:$H$1,0))</f>
        <v>indigo</v>
      </c>
      <c r="L3420">
        <f>VLOOKUP($C3420,'Raw-products'!$A$2:$H$1261,MATCH(L$1,'Raw-products'!$A$1:$H$1,0))</f>
        <v>90</v>
      </c>
      <c r="M3420">
        <f>VLOOKUP($C3420,'Raw-products'!$A$2:$H$1261,MATCH(M$1,'Raw-products'!$A$1:$H$1,0))</f>
        <v>48</v>
      </c>
      <c r="N3420" s="5">
        <f t="shared" si="106"/>
        <v>4320</v>
      </c>
      <c r="O3420" cm="1">
        <f t="array" ref="O3420:R3420">_xlfn.XLOOKUP($B3420,'Raw -orders'!$A:$A,'Raw -orders'!$B:$E)</f>
        <v>884</v>
      </c>
      <c r="P3420">
        <v>12572</v>
      </c>
      <c r="Q3420" s="1">
        <v>44472</v>
      </c>
      <c r="R3420" s="1">
        <v>44497</v>
      </c>
      <c r="S3420" t="str" cm="1">
        <f t="array" ref="S3420:Z3420">_xlfn.XLOOKUP($O3420,'Raw - customers'!$A:$A,'Raw - customers'!$B:$I)</f>
        <v>Frederique Hopkins</v>
      </c>
      <c r="T3420" t="str">
        <v>Bigender</v>
      </c>
      <c r="U3420">
        <v>43</v>
      </c>
      <c r="V3420" t="str">
        <v>6601 Grimes CircuitApt. 442</v>
      </c>
      <c r="W3420">
        <v>7147</v>
      </c>
      <c r="X3420" t="str">
        <v>Macdonaldtown</v>
      </c>
      <c r="Y3420" t="str">
        <v>Northern Territory</v>
      </c>
      <c r="Z3420" t="str">
        <v>Australia</v>
      </c>
      <c r="AA3420">
        <v>10</v>
      </c>
      <c r="AB3420" s="3" t="str">
        <f t="shared" si="107"/>
        <v>20 to 30</v>
      </c>
      <c r="AM3420" s="6">
        <v>884</v>
      </c>
      <c r="AN3420" s="6" t="s">
        <v>1339</v>
      </c>
    </row>
    <row r="3421" spans="1:40" x14ac:dyDescent="0.25">
      <c r="A3421">
        <v>3419</v>
      </c>
      <c r="B3421">
        <v>689</v>
      </c>
      <c r="C3421">
        <v>643</v>
      </c>
      <c r="D3421">
        <v>93</v>
      </c>
      <c r="E3421">
        <v>3</v>
      </c>
      <c r="F3421">
        <v>279</v>
      </c>
      <c r="G3421">
        <v>1</v>
      </c>
      <c r="H3421" t="str">
        <f>VLOOKUP($C3421,'Raw-products'!$A$2:$H$1261,MATCH(H$1,'Raw-products'!$A$1:$H$1,0))</f>
        <v>Jacket</v>
      </c>
      <c r="I3421" t="str">
        <f>VLOOKUP($C3421,'Raw-products'!$A$2:$H$1261,MATCH(I$1,'Raw-products'!$A$1:$H$1,0))</f>
        <v>Coach</v>
      </c>
      <c r="J3421" t="str">
        <f>VLOOKUP($C3421,'Raw-products'!$A$2:$H$1261,MATCH(J$1,'Raw-products'!$A$1:$H$1,0))</f>
        <v>L</v>
      </c>
      <c r="K3421" t="str">
        <f>VLOOKUP($C3421,'Raw-products'!$A$2:$H$1261,MATCH(K$1,'Raw-products'!$A$1:$H$1,0))</f>
        <v>yellow</v>
      </c>
      <c r="L3421">
        <f>VLOOKUP($C3421,'Raw-products'!$A$2:$H$1261,MATCH(L$1,'Raw-products'!$A$1:$H$1,0))</f>
        <v>115</v>
      </c>
      <c r="M3421">
        <f>VLOOKUP($C3421,'Raw-products'!$A$2:$H$1261,MATCH(M$1,'Raw-products'!$A$1:$H$1,0))</f>
        <v>53</v>
      </c>
      <c r="N3421" s="5">
        <f t="shared" si="106"/>
        <v>6095</v>
      </c>
      <c r="O3421" cm="1">
        <f t="array" ref="O3421:R3421">_xlfn.XLOOKUP($B3421,'Raw -orders'!$A:$A,'Raw -orders'!$B:$E)</f>
        <v>884</v>
      </c>
      <c r="P3421">
        <v>12572</v>
      </c>
      <c r="Q3421" s="1">
        <v>44472</v>
      </c>
      <c r="R3421" s="1">
        <v>44497</v>
      </c>
      <c r="S3421" t="str" cm="1">
        <f t="array" ref="S3421:Z3421">_xlfn.XLOOKUP($O3421,'Raw - customers'!$A:$A,'Raw - customers'!$B:$I)</f>
        <v>Frederique Hopkins</v>
      </c>
      <c r="T3421" t="str">
        <v>Bigender</v>
      </c>
      <c r="U3421">
        <v>43</v>
      </c>
      <c r="V3421" t="str">
        <v>6601 Grimes CircuitApt. 442</v>
      </c>
      <c r="W3421">
        <v>7147</v>
      </c>
      <c r="X3421" t="str">
        <v>Macdonaldtown</v>
      </c>
      <c r="Y3421" t="str">
        <v>Northern Territory</v>
      </c>
      <c r="Z3421" t="str">
        <v>Australia</v>
      </c>
      <c r="AA3421">
        <v>10</v>
      </c>
      <c r="AB3421" s="3" t="str">
        <f t="shared" si="107"/>
        <v>20 to 30</v>
      </c>
      <c r="AM3421" s="6">
        <v>884</v>
      </c>
      <c r="AN3421" s="6" t="s">
        <v>1339</v>
      </c>
    </row>
    <row r="3422" spans="1:40" x14ac:dyDescent="0.25">
      <c r="A3422">
        <v>3420</v>
      </c>
      <c r="B3422">
        <v>690</v>
      </c>
      <c r="C3422">
        <v>454</v>
      </c>
      <c r="D3422">
        <v>107</v>
      </c>
      <c r="E3422">
        <v>1</v>
      </c>
      <c r="F3422">
        <v>107</v>
      </c>
      <c r="G3422">
        <v>1</v>
      </c>
      <c r="H3422" t="str">
        <f>VLOOKUP($C3422,'Raw-products'!$A$2:$H$1261,MATCH(H$1,'Raw-products'!$A$1:$H$1,0))</f>
        <v>Jacket</v>
      </c>
      <c r="I3422" t="str">
        <f>VLOOKUP($C3422,'Raw-products'!$A$2:$H$1261,MATCH(I$1,'Raw-products'!$A$1:$H$1,0))</f>
        <v>Denim</v>
      </c>
      <c r="J3422" t="str">
        <f>VLOOKUP($C3422,'Raw-products'!$A$2:$H$1261,MATCH(J$1,'Raw-products'!$A$1:$H$1,0))</f>
        <v>XL</v>
      </c>
      <c r="K3422" t="str">
        <f>VLOOKUP($C3422,'Raw-products'!$A$2:$H$1261,MATCH(K$1,'Raw-products'!$A$1:$H$1,0))</f>
        <v>violet</v>
      </c>
      <c r="L3422">
        <f>VLOOKUP($C3422,'Raw-products'!$A$2:$H$1261,MATCH(L$1,'Raw-products'!$A$1:$H$1,0))</f>
        <v>92</v>
      </c>
      <c r="M3422">
        <f>VLOOKUP($C3422,'Raw-products'!$A$2:$H$1261,MATCH(M$1,'Raw-products'!$A$1:$H$1,0))</f>
        <v>63</v>
      </c>
      <c r="N3422" s="5">
        <f t="shared" si="106"/>
        <v>5796</v>
      </c>
      <c r="O3422" cm="1">
        <f t="array" ref="O3422:R3422">_xlfn.XLOOKUP($B3422,'Raw -orders'!$A:$A,'Raw -orders'!$B:$E)</f>
        <v>941</v>
      </c>
      <c r="P3422">
        <v>32100</v>
      </c>
      <c r="Q3422" s="1">
        <v>44474</v>
      </c>
      <c r="R3422" s="1">
        <v>44495</v>
      </c>
      <c r="S3422" t="str" cm="1">
        <f t="array" ref="S3422:Z3422">_xlfn.XLOOKUP($O3422,'Raw - customers'!$A:$A,'Raw - customers'!$B:$I)</f>
        <v>Egon Figliovanni</v>
      </c>
      <c r="T3422" t="str">
        <v>Female</v>
      </c>
      <c r="U3422">
        <v>59</v>
      </c>
      <c r="V3422" t="str">
        <v>617 Morrison CrescentSuite 793</v>
      </c>
      <c r="W3422">
        <v>105</v>
      </c>
      <c r="X3422" t="str">
        <v>Farrellchester</v>
      </c>
      <c r="Y3422" t="str">
        <v>New South Wales</v>
      </c>
      <c r="Z3422" t="str">
        <v>Australia</v>
      </c>
      <c r="AA3422">
        <v>10</v>
      </c>
      <c r="AB3422" s="3" t="str">
        <f t="shared" si="107"/>
        <v>20 to 30</v>
      </c>
      <c r="AM3422" s="6">
        <v>941</v>
      </c>
      <c r="AN3422" s="6" t="s">
        <v>1362</v>
      </c>
    </row>
    <row r="3423" spans="1:40" x14ac:dyDescent="0.25">
      <c r="A3423">
        <v>3421</v>
      </c>
      <c r="B3423">
        <v>690</v>
      </c>
      <c r="C3423">
        <v>296</v>
      </c>
      <c r="D3423">
        <v>105</v>
      </c>
      <c r="E3423">
        <v>3</v>
      </c>
      <c r="F3423">
        <v>315</v>
      </c>
      <c r="G3423">
        <v>1</v>
      </c>
      <c r="H3423" t="str">
        <f>VLOOKUP($C3423,'Raw-products'!$A$2:$H$1261,MATCH(H$1,'Raw-products'!$A$1:$H$1,0))</f>
        <v>Shirt</v>
      </c>
      <c r="I3423" t="str">
        <f>VLOOKUP($C3423,'Raw-products'!$A$2:$H$1261,MATCH(I$1,'Raw-products'!$A$1:$H$1,0))</f>
        <v>Cuban Collar</v>
      </c>
      <c r="J3423" t="str">
        <f>VLOOKUP($C3423,'Raw-products'!$A$2:$H$1261,MATCH(J$1,'Raw-products'!$A$1:$H$1,0))</f>
        <v>S</v>
      </c>
      <c r="K3423" t="str">
        <f>VLOOKUP($C3423,'Raw-products'!$A$2:$H$1261,MATCH(K$1,'Raw-products'!$A$1:$H$1,0))</f>
        <v>green</v>
      </c>
      <c r="L3423">
        <f>VLOOKUP($C3423,'Raw-products'!$A$2:$H$1261,MATCH(L$1,'Raw-products'!$A$1:$H$1,0))</f>
        <v>93</v>
      </c>
      <c r="M3423">
        <f>VLOOKUP($C3423,'Raw-products'!$A$2:$H$1261,MATCH(M$1,'Raw-products'!$A$1:$H$1,0))</f>
        <v>58</v>
      </c>
      <c r="N3423" s="5">
        <f t="shared" si="106"/>
        <v>5394</v>
      </c>
      <c r="O3423" cm="1">
        <f t="array" ref="O3423:R3423">_xlfn.XLOOKUP($B3423,'Raw -orders'!$A:$A,'Raw -orders'!$B:$E)</f>
        <v>941</v>
      </c>
      <c r="P3423">
        <v>32100</v>
      </c>
      <c r="Q3423" s="1">
        <v>44474</v>
      </c>
      <c r="R3423" s="1">
        <v>44495</v>
      </c>
      <c r="S3423" t="str" cm="1">
        <f t="array" ref="S3423:Z3423">_xlfn.XLOOKUP($O3423,'Raw - customers'!$A:$A,'Raw - customers'!$B:$I)</f>
        <v>Egon Figliovanni</v>
      </c>
      <c r="T3423" t="str">
        <v>Female</v>
      </c>
      <c r="U3423">
        <v>59</v>
      </c>
      <c r="V3423" t="str">
        <v>617 Morrison CrescentSuite 793</v>
      </c>
      <c r="W3423">
        <v>105</v>
      </c>
      <c r="X3423" t="str">
        <v>Farrellchester</v>
      </c>
      <c r="Y3423" t="str">
        <v>New South Wales</v>
      </c>
      <c r="Z3423" t="str">
        <v>Australia</v>
      </c>
      <c r="AA3423">
        <v>10</v>
      </c>
      <c r="AB3423" s="3" t="str">
        <f t="shared" si="107"/>
        <v>20 to 30</v>
      </c>
      <c r="AM3423" s="6">
        <v>941</v>
      </c>
      <c r="AN3423" s="6" t="s">
        <v>1362</v>
      </c>
    </row>
    <row r="3424" spans="1:40" x14ac:dyDescent="0.25">
      <c r="A3424">
        <v>3422</v>
      </c>
      <c r="B3424">
        <v>690</v>
      </c>
      <c r="C3424">
        <v>919</v>
      </c>
      <c r="D3424">
        <v>96</v>
      </c>
      <c r="E3424">
        <v>3</v>
      </c>
      <c r="F3424">
        <v>288</v>
      </c>
      <c r="G3424">
        <v>1</v>
      </c>
      <c r="H3424" t="str">
        <f>VLOOKUP($C3424,'Raw-products'!$A$2:$H$1261,MATCH(H$1,'Raw-products'!$A$1:$H$1,0))</f>
        <v>Trousers</v>
      </c>
      <c r="I3424" t="str">
        <f>VLOOKUP($C3424,'Raw-products'!$A$2:$H$1261,MATCH(I$1,'Raw-products'!$A$1:$H$1,0))</f>
        <v>Drawstring</v>
      </c>
      <c r="J3424" t="str">
        <f>VLOOKUP($C3424,'Raw-products'!$A$2:$H$1261,MATCH(J$1,'Raw-products'!$A$1:$H$1,0))</f>
        <v>XL</v>
      </c>
      <c r="K3424" t="str">
        <f>VLOOKUP($C3424,'Raw-products'!$A$2:$H$1261,MATCH(K$1,'Raw-products'!$A$1:$H$1,0))</f>
        <v>orange</v>
      </c>
      <c r="L3424">
        <f>VLOOKUP($C3424,'Raw-products'!$A$2:$H$1261,MATCH(L$1,'Raw-products'!$A$1:$H$1,0))</f>
        <v>104</v>
      </c>
      <c r="M3424">
        <f>VLOOKUP($C3424,'Raw-products'!$A$2:$H$1261,MATCH(M$1,'Raw-products'!$A$1:$H$1,0))</f>
        <v>68</v>
      </c>
      <c r="N3424" s="5">
        <f t="shared" si="106"/>
        <v>7072</v>
      </c>
      <c r="O3424" cm="1">
        <f t="array" ref="O3424:R3424">_xlfn.XLOOKUP($B3424,'Raw -orders'!$A:$A,'Raw -orders'!$B:$E)</f>
        <v>941</v>
      </c>
      <c r="P3424">
        <v>32100</v>
      </c>
      <c r="Q3424" s="1">
        <v>44474</v>
      </c>
      <c r="R3424" s="1">
        <v>44495</v>
      </c>
      <c r="S3424" t="str" cm="1">
        <f t="array" ref="S3424:Z3424">_xlfn.XLOOKUP($O3424,'Raw - customers'!$A:$A,'Raw - customers'!$B:$I)</f>
        <v>Egon Figliovanni</v>
      </c>
      <c r="T3424" t="str">
        <v>Female</v>
      </c>
      <c r="U3424">
        <v>59</v>
      </c>
      <c r="V3424" t="str">
        <v>617 Morrison CrescentSuite 793</v>
      </c>
      <c r="W3424">
        <v>105</v>
      </c>
      <c r="X3424" t="str">
        <v>Farrellchester</v>
      </c>
      <c r="Y3424" t="str">
        <v>New South Wales</v>
      </c>
      <c r="Z3424" t="str">
        <v>Australia</v>
      </c>
      <c r="AA3424">
        <v>10</v>
      </c>
      <c r="AB3424" s="3" t="str">
        <f t="shared" si="107"/>
        <v>20 to 30</v>
      </c>
      <c r="AM3424" s="6">
        <v>941</v>
      </c>
      <c r="AN3424" s="6" t="s">
        <v>1362</v>
      </c>
    </row>
    <row r="3425" spans="1:40" x14ac:dyDescent="0.25">
      <c r="A3425">
        <v>3423</v>
      </c>
      <c r="B3425">
        <v>690</v>
      </c>
      <c r="C3425">
        <v>304</v>
      </c>
      <c r="D3425">
        <v>105</v>
      </c>
      <c r="E3425">
        <v>1</v>
      </c>
      <c r="F3425">
        <v>105</v>
      </c>
      <c r="G3425">
        <v>1</v>
      </c>
      <c r="H3425" t="str">
        <f>VLOOKUP($C3425,'Raw-products'!$A$2:$H$1261,MATCH(H$1,'Raw-products'!$A$1:$H$1,0))</f>
        <v>Shirt</v>
      </c>
      <c r="I3425" t="str">
        <f>VLOOKUP($C3425,'Raw-products'!$A$2:$H$1261,MATCH(I$1,'Raw-products'!$A$1:$H$1,0))</f>
        <v>Cuban Collar</v>
      </c>
      <c r="J3425" t="str">
        <f>VLOOKUP($C3425,'Raw-products'!$A$2:$H$1261,MATCH(J$1,'Raw-products'!$A$1:$H$1,0))</f>
        <v>XL</v>
      </c>
      <c r="K3425" t="str">
        <f>VLOOKUP($C3425,'Raw-products'!$A$2:$H$1261,MATCH(K$1,'Raw-products'!$A$1:$H$1,0))</f>
        <v>blue</v>
      </c>
      <c r="L3425">
        <f>VLOOKUP($C3425,'Raw-products'!$A$2:$H$1261,MATCH(L$1,'Raw-products'!$A$1:$H$1,0))</f>
        <v>93</v>
      </c>
      <c r="M3425">
        <f>VLOOKUP($C3425,'Raw-products'!$A$2:$H$1261,MATCH(M$1,'Raw-products'!$A$1:$H$1,0))</f>
        <v>73</v>
      </c>
      <c r="N3425" s="5">
        <f t="shared" si="106"/>
        <v>6789</v>
      </c>
      <c r="O3425" cm="1">
        <f t="array" ref="O3425:R3425">_xlfn.XLOOKUP($B3425,'Raw -orders'!$A:$A,'Raw -orders'!$B:$E)</f>
        <v>941</v>
      </c>
      <c r="P3425">
        <v>32100</v>
      </c>
      <c r="Q3425" s="1">
        <v>44474</v>
      </c>
      <c r="R3425" s="1">
        <v>44495</v>
      </c>
      <c r="S3425" t="str" cm="1">
        <f t="array" ref="S3425:Z3425">_xlfn.XLOOKUP($O3425,'Raw - customers'!$A:$A,'Raw - customers'!$B:$I)</f>
        <v>Egon Figliovanni</v>
      </c>
      <c r="T3425" t="str">
        <v>Female</v>
      </c>
      <c r="U3425">
        <v>59</v>
      </c>
      <c r="V3425" t="str">
        <v>617 Morrison CrescentSuite 793</v>
      </c>
      <c r="W3425">
        <v>105</v>
      </c>
      <c r="X3425" t="str">
        <v>Farrellchester</v>
      </c>
      <c r="Y3425" t="str">
        <v>New South Wales</v>
      </c>
      <c r="Z3425" t="str">
        <v>Australia</v>
      </c>
      <c r="AA3425">
        <v>10</v>
      </c>
      <c r="AB3425" s="3" t="str">
        <f t="shared" si="107"/>
        <v>20 to 30</v>
      </c>
      <c r="AM3425" s="6">
        <v>941</v>
      </c>
      <c r="AN3425" s="6" t="s">
        <v>1362</v>
      </c>
    </row>
    <row r="3426" spans="1:40" x14ac:dyDescent="0.25">
      <c r="A3426">
        <v>3424</v>
      </c>
      <c r="B3426">
        <v>691</v>
      </c>
      <c r="C3426">
        <v>1175</v>
      </c>
      <c r="D3426">
        <v>99</v>
      </c>
      <c r="E3426">
        <v>2</v>
      </c>
      <c r="F3426">
        <v>198</v>
      </c>
      <c r="G3426">
        <v>1</v>
      </c>
      <c r="H3426" t="str">
        <f>VLOOKUP($C3426,'Raw-products'!$A$2:$H$1261,MATCH(H$1,'Raw-products'!$A$1:$H$1,0))</f>
        <v>Trousers</v>
      </c>
      <c r="I3426" t="str">
        <f>VLOOKUP($C3426,'Raw-products'!$A$2:$H$1261,MATCH(I$1,'Raw-products'!$A$1:$H$1,0))</f>
        <v>High-Waisted</v>
      </c>
      <c r="J3426" t="str">
        <f>VLOOKUP($C3426,'Raw-products'!$A$2:$H$1261,MATCH(J$1,'Raw-products'!$A$1:$H$1,0))</f>
        <v>XS</v>
      </c>
      <c r="K3426" t="str">
        <f>VLOOKUP($C3426,'Raw-products'!$A$2:$H$1261,MATCH(K$1,'Raw-products'!$A$1:$H$1,0))</f>
        <v>blue</v>
      </c>
      <c r="L3426">
        <f>VLOOKUP($C3426,'Raw-products'!$A$2:$H$1261,MATCH(L$1,'Raw-products'!$A$1:$H$1,0))</f>
        <v>98</v>
      </c>
      <c r="M3426">
        <f>VLOOKUP($C3426,'Raw-products'!$A$2:$H$1261,MATCH(M$1,'Raw-products'!$A$1:$H$1,0))</f>
        <v>51</v>
      </c>
      <c r="N3426" s="5">
        <f t="shared" si="106"/>
        <v>4998</v>
      </c>
      <c r="O3426" cm="1">
        <f t="array" ref="O3426:R3426">_xlfn.XLOOKUP($B3426,'Raw -orders'!$A:$A,'Raw -orders'!$B:$E)</f>
        <v>78</v>
      </c>
      <c r="P3426">
        <v>46697</v>
      </c>
      <c r="Q3426" s="1">
        <v>44289</v>
      </c>
      <c r="R3426" s="1">
        <v>44305</v>
      </c>
      <c r="S3426" t="str" cm="1">
        <f t="array" ref="S3426:Z3426">_xlfn.XLOOKUP($O3426,'Raw - customers'!$A:$A,'Raw - customers'!$B:$I)</f>
        <v>Jethro Pollak</v>
      </c>
      <c r="T3426" t="str">
        <v>Genderqueer</v>
      </c>
      <c r="U3426">
        <v>38</v>
      </c>
      <c r="V3426" t="str">
        <v>7812 Towne GroveSuite 233</v>
      </c>
      <c r="W3426">
        <v>7232</v>
      </c>
      <c r="X3426" t="str">
        <v>Lake Alihaven</v>
      </c>
      <c r="Y3426" t="str">
        <v>Northern Territory</v>
      </c>
      <c r="Z3426" t="str">
        <v>Australia</v>
      </c>
      <c r="AA3426">
        <v>4</v>
      </c>
      <c r="AB3426" s="3" t="str">
        <f t="shared" si="107"/>
        <v>10 to 20</v>
      </c>
      <c r="AM3426" s="6">
        <v>78</v>
      </c>
      <c r="AN3426" s="6" t="s">
        <v>1339</v>
      </c>
    </row>
    <row r="3427" spans="1:40" x14ac:dyDescent="0.25">
      <c r="A3427">
        <v>3425</v>
      </c>
      <c r="B3427">
        <v>691</v>
      </c>
      <c r="C3427">
        <v>2</v>
      </c>
      <c r="D3427">
        <v>96</v>
      </c>
      <c r="E3427">
        <v>2</v>
      </c>
      <c r="F3427">
        <v>192</v>
      </c>
      <c r="G3427">
        <v>1</v>
      </c>
      <c r="H3427" t="str">
        <f>VLOOKUP($C3427,'Raw-products'!$A$2:$H$1261,MATCH(H$1,'Raw-products'!$A$1:$H$1,0))</f>
        <v>Shirt</v>
      </c>
      <c r="I3427" t="str">
        <f>VLOOKUP($C3427,'Raw-products'!$A$2:$H$1261,MATCH(I$1,'Raw-products'!$A$1:$H$1,0))</f>
        <v>Oxford Cloth</v>
      </c>
      <c r="J3427" t="str">
        <f>VLOOKUP($C3427,'Raw-products'!$A$2:$H$1261,MATCH(J$1,'Raw-products'!$A$1:$H$1,0))</f>
        <v>M</v>
      </c>
      <c r="K3427" t="str">
        <f>VLOOKUP($C3427,'Raw-products'!$A$2:$H$1261,MATCH(K$1,'Raw-products'!$A$1:$H$1,0))</f>
        <v>red</v>
      </c>
      <c r="L3427">
        <f>VLOOKUP($C3427,'Raw-products'!$A$2:$H$1261,MATCH(L$1,'Raw-products'!$A$1:$H$1,0))</f>
        <v>114</v>
      </c>
      <c r="M3427">
        <f>VLOOKUP($C3427,'Raw-products'!$A$2:$H$1261,MATCH(M$1,'Raw-products'!$A$1:$H$1,0))</f>
        <v>54</v>
      </c>
      <c r="N3427" s="5">
        <f t="shared" si="106"/>
        <v>6156</v>
      </c>
      <c r="O3427" cm="1">
        <f t="array" ref="O3427:R3427">_xlfn.XLOOKUP($B3427,'Raw -orders'!$A:$A,'Raw -orders'!$B:$E)</f>
        <v>78</v>
      </c>
      <c r="P3427">
        <v>46697</v>
      </c>
      <c r="Q3427" s="1">
        <v>44289</v>
      </c>
      <c r="R3427" s="1">
        <v>44305</v>
      </c>
      <c r="S3427" t="str" cm="1">
        <f t="array" ref="S3427:Z3427">_xlfn.XLOOKUP($O3427,'Raw - customers'!$A:$A,'Raw - customers'!$B:$I)</f>
        <v>Jethro Pollak</v>
      </c>
      <c r="T3427" t="str">
        <v>Genderqueer</v>
      </c>
      <c r="U3427">
        <v>38</v>
      </c>
      <c r="V3427" t="str">
        <v>7812 Towne GroveSuite 233</v>
      </c>
      <c r="W3427">
        <v>7232</v>
      </c>
      <c r="X3427" t="str">
        <v>Lake Alihaven</v>
      </c>
      <c r="Y3427" t="str">
        <v>Northern Territory</v>
      </c>
      <c r="Z3427" t="str">
        <v>Australia</v>
      </c>
      <c r="AA3427">
        <v>4</v>
      </c>
      <c r="AB3427" s="3" t="str">
        <f t="shared" si="107"/>
        <v>10 to 20</v>
      </c>
      <c r="AM3427" s="6">
        <v>78</v>
      </c>
      <c r="AN3427" s="6" t="s">
        <v>1339</v>
      </c>
    </row>
    <row r="3428" spans="1:40" x14ac:dyDescent="0.25">
      <c r="A3428">
        <v>3426</v>
      </c>
      <c r="B3428">
        <v>691</v>
      </c>
      <c r="C3428">
        <v>1100</v>
      </c>
      <c r="D3428">
        <v>115</v>
      </c>
      <c r="E3428">
        <v>1</v>
      </c>
      <c r="F3428">
        <v>115</v>
      </c>
      <c r="G3428">
        <v>1</v>
      </c>
      <c r="H3428" t="str">
        <f>VLOOKUP($C3428,'Raw-products'!$A$2:$H$1261,MATCH(H$1,'Raw-products'!$A$1:$H$1,0))</f>
        <v>Trousers</v>
      </c>
      <c r="I3428" t="str">
        <f>VLOOKUP($C3428,'Raw-products'!$A$2:$H$1261,MATCH(I$1,'Raw-products'!$A$1:$H$1,0))</f>
        <v>Cropped</v>
      </c>
      <c r="J3428" t="str">
        <f>VLOOKUP($C3428,'Raw-products'!$A$2:$H$1261,MATCH(J$1,'Raw-products'!$A$1:$H$1,0))</f>
        <v>XS</v>
      </c>
      <c r="K3428" t="str">
        <f>VLOOKUP($C3428,'Raw-products'!$A$2:$H$1261,MATCH(K$1,'Raw-products'!$A$1:$H$1,0))</f>
        <v>green</v>
      </c>
      <c r="L3428">
        <f>VLOOKUP($C3428,'Raw-products'!$A$2:$H$1261,MATCH(L$1,'Raw-products'!$A$1:$H$1,0))</f>
        <v>99</v>
      </c>
      <c r="M3428">
        <f>VLOOKUP($C3428,'Raw-products'!$A$2:$H$1261,MATCH(M$1,'Raw-products'!$A$1:$H$1,0))</f>
        <v>48</v>
      </c>
      <c r="N3428" s="5">
        <f t="shared" si="106"/>
        <v>4752</v>
      </c>
      <c r="O3428" cm="1">
        <f t="array" ref="O3428:R3428">_xlfn.XLOOKUP($B3428,'Raw -orders'!$A:$A,'Raw -orders'!$B:$E)</f>
        <v>78</v>
      </c>
      <c r="P3428">
        <v>46697</v>
      </c>
      <c r="Q3428" s="1">
        <v>44289</v>
      </c>
      <c r="R3428" s="1">
        <v>44305</v>
      </c>
      <c r="S3428" t="str" cm="1">
        <f t="array" ref="S3428:Z3428">_xlfn.XLOOKUP($O3428,'Raw - customers'!$A:$A,'Raw - customers'!$B:$I)</f>
        <v>Jethro Pollak</v>
      </c>
      <c r="T3428" t="str">
        <v>Genderqueer</v>
      </c>
      <c r="U3428">
        <v>38</v>
      </c>
      <c r="V3428" t="str">
        <v>7812 Towne GroveSuite 233</v>
      </c>
      <c r="W3428">
        <v>7232</v>
      </c>
      <c r="X3428" t="str">
        <v>Lake Alihaven</v>
      </c>
      <c r="Y3428" t="str">
        <v>Northern Territory</v>
      </c>
      <c r="Z3428" t="str">
        <v>Australia</v>
      </c>
      <c r="AA3428">
        <v>4</v>
      </c>
      <c r="AB3428" s="3" t="str">
        <f t="shared" si="107"/>
        <v>10 to 20</v>
      </c>
      <c r="AM3428" s="6">
        <v>78</v>
      </c>
      <c r="AN3428" s="6" t="s">
        <v>1339</v>
      </c>
    </row>
    <row r="3429" spans="1:40" x14ac:dyDescent="0.25">
      <c r="A3429">
        <v>3427</v>
      </c>
      <c r="B3429">
        <v>691</v>
      </c>
      <c r="C3429">
        <v>577</v>
      </c>
      <c r="D3429">
        <v>100</v>
      </c>
      <c r="E3429">
        <v>3</v>
      </c>
      <c r="F3429">
        <v>300</v>
      </c>
      <c r="G3429">
        <v>1</v>
      </c>
      <c r="H3429" t="str">
        <f>VLOOKUP($C3429,'Raw-products'!$A$2:$H$1261,MATCH(H$1,'Raw-products'!$A$1:$H$1,0))</f>
        <v>Jacket</v>
      </c>
      <c r="I3429" t="str">
        <f>VLOOKUP($C3429,'Raw-products'!$A$2:$H$1261,MATCH(I$1,'Raw-products'!$A$1:$H$1,0))</f>
        <v>Bomber</v>
      </c>
      <c r="J3429" t="str">
        <f>VLOOKUP($C3429,'Raw-products'!$A$2:$H$1261,MATCH(J$1,'Raw-products'!$A$1:$H$1,0))</f>
        <v>M</v>
      </c>
      <c r="K3429" t="str">
        <f>VLOOKUP($C3429,'Raw-products'!$A$2:$H$1261,MATCH(K$1,'Raw-products'!$A$1:$H$1,0))</f>
        <v>green</v>
      </c>
      <c r="L3429">
        <f>VLOOKUP($C3429,'Raw-products'!$A$2:$H$1261,MATCH(L$1,'Raw-products'!$A$1:$H$1,0))</f>
        <v>90</v>
      </c>
      <c r="M3429">
        <f>VLOOKUP($C3429,'Raw-products'!$A$2:$H$1261,MATCH(M$1,'Raw-products'!$A$1:$H$1,0))</f>
        <v>61</v>
      </c>
      <c r="N3429" s="5">
        <f t="shared" si="106"/>
        <v>5490</v>
      </c>
      <c r="O3429" cm="1">
        <f t="array" ref="O3429:R3429">_xlfn.XLOOKUP($B3429,'Raw -orders'!$A:$A,'Raw -orders'!$B:$E)</f>
        <v>78</v>
      </c>
      <c r="P3429">
        <v>46697</v>
      </c>
      <c r="Q3429" s="1">
        <v>44289</v>
      </c>
      <c r="R3429" s="1">
        <v>44305</v>
      </c>
      <c r="S3429" t="str" cm="1">
        <f t="array" ref="S3429:Z3429">_xlfn.XLOOKUP($O3429,'Raw - customers'!$A:$A,'Raw - customers'!$B:$I)</f>
        <v>Jethro Pollak</v>
      </c>
      <c r="T3429" t="str">
        <v>Genderqueer</v>
      </c>
      <c r="U3429">
        <v>38</v>
      </c>
      <c r="V3429" t="str">
        <v>7812 Towne GroveSuite 233</v>
      </c>
      <c r="W3429">
        <v>7232</v>
      </c>
      <c r="X3429" t="str">
        <v>Lake Alihaven</v>
      </c>
      <c r="Y3429" t="str">
        <v>Northern Territory</v>
      </c>
      <c r="Z3429" t="str">
        <v>Australia</v>
      </c>
      <c r="AA3429">
        <v>4</v>
      </c>
      <c r="AB3429" s="3" t="str">
        <f t="shared" si="107"/>
        <v>10 to 20</v>
      </c>
      <c r="AM3429" s="6">
        <v>78</v>
      </c>
      <c r="AN3429" s="6" t="s">
        <v>1339</v>
      </c>
    </row>
    <row r="3430" spans="1:40" x14ac:dyDescent="0.25">
      <c r="A3430">
        <v>3428</v>
      </c>
      <c r="B3430">
        <v>691</v>
      </c>
      <c r="C3430">
        <v>928</v>
      </c>
      <c r="D3430">
        <v>96</v>
      </c>
      <c r="E3430">
        <v>2</v>
      </c>
      <c r="F3430">
        <v>192</v>
      </c>
      <c r="G3430">
        <v>1</v>
      </c>
      <c r="H3430" t="str">
        <f>VLOOKUP($C3430,'Raw-products'!$A$2:$H$1261,MATCH(H$1,'Raw-products'!$A$1:$H$1,0))</f>
        <v>Trousers</v>
      </c>
      <c r="I3430" t="str">
        <f>VLOOKUP($C3430,'Raw-products'!$A$2:$H$1261,MATCH(I$1,'Raw-products'!$A$1:$H$1,0))</f>
        <v>Drawstring</v>
      </c>
      <c r="J3430" t="str">
        <f>VLOOKUP($C3430,'Raw-products'!$A$2:$H$1261,MATCH(J$1,'Raw-products'!$A$1:$H$1,0))</f>
        <v>L</v>
      </c>
      <c r="K3430" t="str">
        <f>VLOOKUP($C3430,'Raw-products'!$A$2:$H$1261,MATCH(K$1,'Raw-products'!$A$1:$H$1,0))</f>
        <v>green</v>
      </c>
      <c r="L3430">
        <f>VLOOKUP($C3430,'Raw-products'!$A$2:$H$1261,MATCH(L$1,'Raw-products'!$A$1:$H$1,0))</f>
        <v>104</v>
      </c>
      <c r="M3430">
        <f>VLOOKUP($C3430,'Raw-products'!$A$2:$H$1261,MATCH(M$1,'Raw-products'!$A$1:$H$1,0))</f>
        <v>43</v>
      </c>
      <c r="N3430" s="5">
        <f t="shared" si="106"/>
        <v>4472</v>
      </c>
      <c r="O3430" cm="1">
        <f t="array" ref="O3430:R3430">_xlfn.XLOOKUP($B3430,'Raw -orders'!$A:$A,'Raw -orders'!$B:$E)</f>
        <v>78</v>
      </c>
      <c r="P3430">
        <v>46697</v>
      </c>
      <c r="Q3430" s="1">
        <v>44289</v>
      </c>
      <c r="R3430" s="1">
        <v>44305</v>
      </c>
      <c r="S3430" t="str" cm="1">
        <f t="array" ref="S3430:Z3430">_xlfn.XLOOKUP($O3430,'Raw - customers'!$A:$A,'Raw - customers'!$B:$I)</f>
        <v>Jethro Pollak</v>
      </c>
      <c r="T3430" t="str">
        <v>Genderqueer</v>
      </c>
      <c r="U3430">
        <v>38</v>
      </c>
      <c r="V3430" t="str">
        <v>7812 Towne GroveSuite 233</v>
      </c>
      <c r="W3430">
        <v>7232</v>
      </c>
      <c r="X3430" t="str">
        <v>Lake Alihaven</v>
      </c>
      <c r="Y3430" t="str">
        <v>Northern Territory</v>
      </c>
      <c r="Z3430" t="str">
        <v>Australia</v>
      </c>
      <c r="AA3430">
        <v>4</v>
      </c>
      <c r="AB3430" s="3" t="str">
        <f t="shared" si="107"/>
        <v>10 to 20</v>
      </c>
      <c r="AM3430" s="6">
        <v>78</v>
      </c>
      <c r="AN3430" s="6" t="s">
        <v>1339</v>
      </c>
    </row>
    <row r="3431" spans="1:40" x14ac:dyDescent="0.25">
      <c r="A3431">
        <v>3429</v>
      </c>
      <c r="B3431">
        <v>692</v>
      </c>
      <c r="C3431">
        <v>54</v>
      </c>
      <c r="D3431">
        <v>104</v>
      </c>
      <c r="E3431">
        <v>1</v>
      </c>
      <c r="F3431">
        <v>104</v>
      </c>
      <c r="G3431">
        <v>1</v>
      </c>
      <c r="H3431" t="str">
        <f>VLOOKUP($C3431,'Raw-products'!$A$2:$H$1261,MATCH(H$1,'Raw-products'!$A$1:$H$1,0))</f>
        <v>Shirt</v>
      </c>
      <c r="I3431" t="str">
        <f>VLOOKUP($C3431,'Raw-products'!$A$2:$H$1261,MATCH(I$1,'Raw-products'!$A$1:$H$1,0))</f>
        <v>Dress</v>
      </c>
      <c r="J3431" t="str">
        <f>VLOOKUP($C3431,'Raw-products'!$A$2:$H$1261,MATCH(J$1,'Raw-products'!$A$1:$H$1,0))</f>
        <v>XL</v>
      </c>
      <c r="K3431" t="str">
        <f>VLOOKUP($C3431,'Raw-products'!$A$2:$H$1261,MATCH(K$1,'Raw-products'!$A$1:$H$1,0))</f>
        <v>green</v>
      </c>
      <c r="L3431">
        <f>VLOOKUP($C3431,'Raw-products'!$A$2:$H$1261,MATCH(L$1,'Raw-products'!$A$1:$H$1,0))</f>
        <v>119</v>
      </c>
      <c r="M3431">
        <f>VLOOKUP($C3431,'Raw-products'!$A$2:$H$1261,MATCH(M$1,'Raw-products'!$A$1:$H$1,0))</f>
        <v>52</v>
      </c>
      <c r="N3431" s="5">
        <f t="shared" si="106"/>
        <v>6188</v>
      </c>
      <c r="O3431" cm="1">
        <f t="array" ref="O3431:R3431">_xlfn.XLOOKUP($B3431,'Raw -orders'!$A:$A,'Raw -orders'!$B:$E)</f>
        <v>697</v>
      </c>
      <c r="P3431">
        <v>13501</v>
      </c>
      <c r="Q3431" s="1">
        <v>44365</v>
      </c>
      <c r="R3431" s="1">
        <v>44382</v>
      </c>
      <c r="S3431" t="str" cm="1">
        <f t="array" ref="S3431:Z3431">_xlfn.XLOOKUP($O3431,'Raw - customers'!$A:$A,'Raw - customers'!$B:$I)</f>
        <v>Antonia Yeardsley</v>
      </c>
      <c r="T3431" t="str">
        <v>Agender</v>
      </c>
      <c r="U3431">
        <v>51</v>
      </c>
      <c r="V3431" t="str">
        <v>96 Gabriel AvenueApt. 145</v>
      </c>
      <c r="W3431">
        <v>5972</v>
      </c>
      <c r="X3431" t="str">
        <v>Port Cody</v>
      </c>
      <c r="Y3431" t="str">
        <v>Australian Capital Territory</v>
      </c>
      <c r="Z3431" t="str">
        <v>Australia</v>
      </c>
      <c r="AA3431">
        <v>6</v>
      </c>
      <c r="AB3431" s="3" t="str">
        <f t="shared" si="107"/>
        <v>10 to 20</v>
      </c>
      <c r="AM3431" s="6">
        <v>697</v>
      </c>
      <c r="AN3431" s="6" t="s">
        <v>1350</v>
      </c>
    </row>
    <row r="3432" spans="1:40" x14ac:dyDescent="0.25">
      <c r="A3432">
        <v>3430</v>
      </c>
      <c r="B3432">
        <v>692</v>
      </c>
      <c r="C3432">
        <v>752</v>
      </c>
      <c r="D3432">
        <v>109</v>
      </c>
      <c r="E3432">
        <v>3</v>
      </c>
      <c r="F3432">
        <v>327</v>
      </c>
      <c r="G3432">
        <v>1</v>
      </c>
      <c r="H3432" t="str">
        <f>VLOOKUP($C3432,'Raw-products'!$A$2:$H$1261,MATCH(H$1,'Raw-products'!$A$1:$H$1,0))</f>
        <v>Jacket</v>
      </c>
      <c r="I3432" t="str">
        <f>VLOOKUP($C3432,'Raw-products'!$A$2:$H$1261,MATCH(I$1,'Raw-products'!$A$1:$H$1,0))</f>
        <v>Peacoat</v>
      </c>
      <c r="J3432" t="str">
        <f>VLOOKUP($C3432,'Raw-products'!$A$2:$H$1261,MATCH(J$1,'Raw-products'!$A$1:$H$1,0))</f>
        <v>M</v>
      </c>
      <c r="K3432" t="str">
        <f>VLOOKUP($C3432,'Raw-products'!$A$2:$H$1261,MATCH(K$1,'Raw-products'!$A$1:$H$1,0))</f>
        <v>green</v>
      </c>
      <c r="L3432">
        <f>VLOOKUP($C3432,'Raw-products'!$A$2:$H$1261,MATCH(L$1,'Raw-products'!$A$1:$H$1,0))</f>
        <v>102</v>
      </c>
      <c r="M3432">
        <f>VLOOKUP($C3432,'Raw-products'!$A$2:$H$1261,MATCH(M$1,'Raw-products'!$A$1:$H$1,0))</f>
        <v>49</v>
      </c>
      <c r="N3432" s="5">
        <f t="shared" si="106"/>
        <v>4998</v>
      </c>
      <c r="O3432" cm="1">
        <f t="array" ref="O3432:R3432">_xlfn.XLOOKUP($B3432,'Raw -orders'!$A:$A,'Raw -orders'!$B:$E)</f>
        <v>697</v>
      </c>
      <c r="P3432">
        <v>13501</v>
      </c>
      <c r="Q3432" s="1">
        <v>44365</v>
      </c>
      <c r="R3432" s="1">
        <v>44382</v>
      </c>
      <c r="S3432" t="str" cm="1">
        <f t="array" ref="S3432:Z3432">_xlfn.XLOOKUP($O3432,'Raw - customers'!$A:$A,'Raw - customers'!$B:$I)</f>
        <v>Antonia Yeardsley</v>
      </c>
      <c r="T3432" t="str">
        <v>Agender</v>
      </c>
      <c r="U3432">
        <v>51</v>
      </c>
      <c r="V3432" t="str">
        <v>96 Gabriel AvenueApt. 145</v>
      </c>
      <c r="W3432">
        <v>5972</v>
      </c>
      <c r="X3432" t="str">
        <v>Port Cody</v>
      </c>
      <c r="Y3432" t="str">
        <v>Australian Capital Territory</v>
      </c>
      <c r="Z3432" t="str">
        <v>Australia</v>
      </c>
      <c r="AA3432">
        <v>6</v>
      </c>
      <c r="AB3432" s="3" t="str">
        <f t="shared" si="107"/>
        <v>10 to 20</v>
      </c>
      <c r="AM3432" s="6">
        <v>697</v>
      </c>
      <c r="AN3432" s="6" t="s">
        <v>1350</v>
      </c>
    </row>
    <row r="3433" spans="1:40" x14ac:dyDescent="0.25">
      <c r="A3433">
        <v>3431</v>
      </c>
      <c r="B3433">
        <v>692</v>
      </c>
      <c r="C3433">
        <v>953</v>
      </c>
      <c r="D3433">
        <v>97</v>
      </c>
      <c r="E3433">
        <v>2</v>
      </c>
      <c r="F3433">
        <v>194</v>
      </c>
      <c r="G3433">
        <v>1</v>
      </c>
      <c r="H3433" t="str">
        <f>VLOOKUP($C3433,'Raw-products'!$A$2:$H$1261,MATCH(H$1,'Raw-products'!$A$1:$H$1,0))</f>
        <v>Trousers</v>
      </c>
      <c r="I3433" t="str">
        <f>VLOOKUP($C3433,'Raw-products'!$A$2:$H$1261,MATCH(I$1,'Raw-products'!$A$1:$H$1,0))</f>
        <v>Slim-Fit</v>
      </c>
      <c r="J3433" t="str">
        <f>VLOOKUP($C3433,'Raw-products'!$A$2:$H$1261,MATCH(J$1,'Raw-products'!$A$1:$H$1,0))</f>
        <v>L</v>
      </c>
      <c r="K3433" t="str">
        <f>VLOOKUP($C3433,'Raw-products'!$A$2:$H$1261,MATCH(K$1,'Raw-products'!$A$1:$H$1,0))</f>
        <v>orange</v>
      </c>
      <c r="L3433">
        <f>VLOOKUP($C3433,'Raw-products'!$A$2:$H$1261,MATCH(L$1,'Raw-products'!$A$1:$H$1,0))</f>
        <v>119</v>
      </c>
      <c r="M3433">
        <f>VLOOKUP($C3433,'Raw-products'!$A$2:$H$1261,MATCH(M$1,'Raw-products'!$A$1:$H$1,0))</f>
        <v>66</v>
      </c>
      <c r="N3433" s="5">
        <f t="shared" si="106"/>
        <v>7854</v>
      </c>
      <c r="O3433" cm="1">
        <f t="array" ref="O3433:R3433">_xlfn.XLOOKUP($B3433,'Raw -orders'!$A:$A,'Raw -orders'!$B:$E)</f>
        <v>697</v>
      </c>
      <c r="P3433">
        <v>13501</v>
      </c>
      <c r="Q3433" s="1">
        <v>44365</v>
      </c>
      <c r="R3433" s="1">
        <v>44382</v>
      </c>
      <c r="S3433" t="str" cm="1">
        <f t="array" ref="S3433:Z3433">_xlfn.XLOOKUP($O3433,'Raw - customers'!$A:$A,'Raw - customers'!$B:$I)</f>
        <v>Antonia Yeardsley</v>
      </c>
      <c r="T3433" t="str">
        <v>Agender</v>
      </c>
      <c r="U3433">
        <v>51</v>
      </c>
      <c r="V3433" t="str">
        <v>96 Gabriel AvenueApt. 145</v>
      </c>
      <c r="W3433">
        <v>5972</v>
      </c>
      <c r="X3433" t="str">
        <v>Port Cody</v>
      </c>
      <c r="Y3433" t="str">
        <v>Australian Capital Territory</v>
      </c>
      <c r="Z3433" t="str">
        <v>Australia</v>
      </c>
      <c r="AA3433">
        <v>6</v>
      </c>
      <c r="AB3433" s="3" t="str">
        <f t="shared" si="107"/>
        <v>10 to 20</v>
      </c>
      <c r="AM3433" s="6">
        <v>697</v>
      </c>
      <c r="AN3433" s="6" t="s">
        <v>1350</v>
      </c>
    </row>
    <row r="3434" spans="1:40" x14ac:dyDescent="0.25">
      <c r="A3434">
        <v>3432</v>
      </c>
      <c r="B3434">
        <v>692</v>
      </c>
      <c r="C3434">
        <v>1094</v>
      </c>
      <c r="D3434">
        <v>115</v>
      </c>
      <c r="E3434">
        <v>1</v>
      </c>
      <c r="F3434">
        <v>115</v>
      </c>
      <c r="G3434">
        <v>1</v>
      </c>
      <c r="H3434" t="str">
        <f>VLOOKUP($C3434,'Raw-products'!$A$2:$H$1261,MATCH(H$1,'Raw-products'!$A$1:$H$1,0))</f>
        <v>Trousers</v>
      </c>
      <c r="I3434" t="str">
        <f>VLOOKUP($C3434,'Raw-products'!$A$2:$H$1261,MATCH(I$1,'Raw-products'!$A$1:$H$1,0))</f>
        <v>Cropped</v>
      </c>
      <c r="J3434" t="str">
        <f>VLOOKUP($C3434,'Raw-products'!$A$2:$H$1261,MATCH(J$1,'Raw-products'!$A$1:$H$1,0))</f>
        <v>XL</v>
      </c>
      <c r="K3434" t="str">
        <f>VLOOKUP($C3434,'Raw-products'!$A$2:$H$1261,MATCH(K$1,'Raw-products'!$A$1:$H$1,0))</f>
        <v>orange</v>
      </c>
      <c r="L3434">
        <f>VLOOKUP($C3434,'Raw-products'!$A$2:$H$1261,MATCH(L$1,'Raw-products'!$A$1:$H$1,0))</f>
        <v>99</v>
      </c>
      <c r="M3434">
        <f>VLOOKUP($C3434,'Raw-products'!$A$2:$H$1261,MATCH(M$1,'Raw-products'!$A$1:$H$1,0))</f>
        <v>61</v>
      </c>
      <c r="N3434" s="5">
        <f t="shared" si="106"/>
        <v>6039</v>
      </c>
      <c r="O3434" cm="1">
        <f t="array" ref="O3434:R3434">_xlfn.XLOOKUP($B3434,'Raw -orders'!$A:$A,'Raw -orders'!$B:$E)</f>
        <v>697</v>
      </c>
      <c r="P3434">
        <v>13501</v>
      </c>
      <c r="Q3434" s="1">
        <v>44365</v>
      </c>
      <c r="R3434" s="1">
        <v>44382</v>
      </c>
      <c r="S3434" t="str" cm="1">
        <f t="array" ref="S3434:Z3434">_xlfn.XLOOKUP($O3434,'Raw - customers'!$A:$A,'Raw - customers'!$B:$I)</f>
        <v>Antonia Yeardsley</v>
      </c>
      <c r="T3434" t="str">
        <v>Agender</v>
      </c>
      <c r="U3434">
        <v>51</v>
      </c>
      <c r="V3434" t="str">
        <v>96 Gabriel AvenueApt. 145</v>
      </c>
      <c r="W3434">
        <v>5972</v>
      </c>
      <c r="X3434" t="str">
        <v>Port Cody</v>
      </c>
      <c r="Y3434" t="str">
        <v>Australian Capital Territory</v>
      </c>
      <c r="Z3434" t="str">
        <v>Australia</v>
      </c>
      <c r="AA3434">
        <v>6</v>
      </c>
      <c r="AB3434" s="3" t="str">
        <f t="shared" si="107"/>
        <v>10 to 20</v>
      </c>
      <c r="AM3434" s="6">
        <v>697</v>
      </c>
      <c r="AN3434" s="6" t="s">
        <v>1350</v>
      </c>
    </row>
    <row r="3435" spans="1:40" x14ac:dyDescent="0.25">
      <c r="A3435">
        <v>3433</v>
      </c>
      <c r="B3435">
        <v>693</v>
      </c>
      <c r="C3435">
        <v>681</v>
      </c>
      <c r="D3435">
        <v>113</v>
      </c>
      <c r="E3435">
        <v>3</v>
      </c>
      <c r="F3435">
        <v>339</v>
      </c>
      <c r="G3435">
        <v>1</v>
      </c>
      <c r="H3435" t="str">
        <f>VLOOKUP($C3435,'Raw-products'!$A$2:$H$1261,MATCH(H$1,'Raw-products'!$A$1:$H$1,0))</f>
        <v>Jacket</v>
      </c>
      <c r="I3435" t="str">
        <f>VLOOKUP($C3435,'Raw-products'!$A$2:$H$1261,MATCH(I$1,'Raw-products'!$A$1:$H$1,0))</f>
        <v>Parka</v>
      </c>
      <c r="J3435" t="str">
        <f>VLOOKUP($C3435,'Raw-products'!$A$2:$H$1261,MATCH(J$1,'Raw-products'!$A$1:$H$1,0))</f>
        <v>S</v>
      </c>
      <c r="K3435" t="str">
        <f>VLOOKUP($C3435,'Raw-products'!$A$2:$H$1261,MATCH(K$1,'Raw-products'!$A$1:$H$1,0))</f>
        <v>green</v>
      </c>
      <c r="L3435">
        <f>VLOOKUP($C3435,'Raw-products'!$A$2:$H$1261,MATCH(L$1,'Raw-products'!$A$1:$H$1,0))</f>
        <v>119</v>
      </c>
      <c r="M3435">
        <f>VLOOKUP($C3435,'Raw-products'!$A$2:$H$1261,MATCH(M$1,'Raw-products'!$A$1:$H$1,0))</f>
        <v>62</v>
      </c>
      <c r="N3435" s="5">
        <f t="shared" si="106"/>
        <v>7378</v>
      </c>
      <c r="O3435" cm="1">
        <f t="array" ref="O3435:R3435">_xlfn.XLOOKUP($B3435,'Raw -orders'!$A:$A,'Raw -orders'!$B:$E)</f>
        <v>714</v>
      </c>
      <c r="P3435">
        <v>28424</v>
      </c>
      <c r="Q3435" s="1">
        <v>44315</v>
      </c>
      <c r="R3435" s="1">
        <v>44332</v>
      </c>
      <c r="S3435" t="str" cm="1">
        <f t="array" ref="S3435:Z3435">_xlfn.XLOOKUP($O3435,'Raw - customers'!$A:$A,'Raw - customers'!$B:$I)</f>
        <v>Marnie Dennington</v>
      </c>
      <c r="T3435" t="str">
        <v>Female</v>
      </c>
      <c r="U3435">
        <v>50</v>
      </c>
      <c r="V3435" t="str">
        <v>644 Sophie LoopSuite 596</v>
      </c>
      <c r="W3435">
        <v>7260</v>
      </c>
      <c r="X3435" t="str">
        <v>West Addison</v>
      </c>
      <c r="Y3435" t="str">
        <v>Northern Territory</v>
      </c>
      <c r="Z3435" t="str">
        <v>Australia</v>
      </c>
      <c r="AA3435">
        <v>4</v>
      </c>
      <c r="AB3435" s="3" t="str">
        <f t="shared" si="107"/>
        <v>10 to 20</v>
      </c>
      <c r="AM3435" s="6">
        <v>714</v>
      </c>
      <c r="AN3435" s="6" t="s">
        <v>1339</v>
      </c>
    </row>
    <row r="3436" spans="1:40" x14ac:dyDescent="0.25">
      <c r="A3436">
        <v>3434</v>
      </c>
      <c r="B3436">
        <v>693</v>
      </c>
      <c r="C3436">
        <v>675</v>
      </c>
      <c r="D3436">
        <v>113</v>
      </c>
      <c r="E3436">
        <v>3</v>
      </c>
      <c r="F3436">
        <v>339</v>
      </c>
      <c r="G3436">
        <v>1</v>
      </c>
      <c r="H3436" t="str">
        <f>VLOOKUP($C3436,'Raw-products'!$A$2:$H$1261,MATCH(H$1,'Raw-products'!$A$1:$H$1,0))</f>
        <v>Jacket</v>
      </c>
      <c r="I3436" t="str">
        <f>VLOOKUP($C3436,'Raw-products'!$A$2:$H$1261,MATCH(I$1,'Raw-products'!$A$1:$H$1,0))</f>
        <v>Parka</v>
      </c>
      <c r="J3436" t="str">
        <f>VLOOKUP($C3436,'Raw-products'!$A$2:$H$1261,MATCH(J$1,'Raw-products'!$A$1:$H$1,0))</f>
        <v>XS</v>
      </c>
      <c r="K3436" t="str">
        <f>VLOOKUP($C3436,'Raw-products'!$A$2:$H$1261,MATCH(K$1,'Raw-products'!$A$1:$H$1,0))</f>
        <v>yellow</v>
      </c>
      <c r="L3436">
        <f>VLOOKUP($C3436,'Raw-products'!$A$2:$H$1261,MATCH(L$1,'Raw-products'!$A$1:$H$1,0))</f>
        <v>119</v>
      </c>
      <c r="M3436">
        <f>VLOOKUP($C3436,'Raw-products'!$A$2:$H$1261,MATCH(M$1,'Raw-products'!$A$1:$H$1,0))</f>
        <v>63</v>
      </c>
      <c r="N3436" s="5">
        <f t="shared" si="106"/>
        <v>7497</v>
      </c>
      <c r="O3436" cm="1">
        <f t="array" ref="O3436:R3436">_xlfn.XLOOKUP($B3436,'Raw -orders'!$A:$A,'Raw -orders'!$B:$E)</f>
        <v>714</v>
      </c>
      <c r="P3436">
        <v>28424</v>
      </c>
      <c r="Q3436" s="1">
        <v>44315</v>
      </c>
      <c r="R3436" s="1">
        <v>44332</v>
      </c>
      <c r="S3436" t="str" cm="1">
        <f t="array" ref="S3436:Z3436">_xlfn.XLOOKUP($O3436,'Raw - customers'!$A:$A,'Raw - customers'!$B:$I)</f>
        <v>Marnie Dennington</v>
      </c>
      <c r="T3436" t="str">
        <v>Female</v>
      </c>
      <c r="U3436">
        <v>50</v>
      </c>
      <c r="V3436" t="str">
        <v>644 Sophie LoopSuite 596</v>
      </c>
      <c r="W3436">
        <v>7260</v>
      </c>
      <c r="X3436" t="str">
        <v>West Addison</v>
      </c>
      <c r="Y3436" t="str">
        <v>Northern Territory</v>
      </c>
      <c r="Z3436" t="str">
        <v>Australia</v>
      </c>
      <c r="AA3436">
        <v>4</v>
      </c>
      <c r="AB3436" s="3" t="str">
        <f t="shared" si="107"/>
        <v>10 to 20</v>
      </c>
      <c r="AM3436" s="6">
        <v>714</v>
      </c>
      <c r="AN3436" s="6" t="s">
        <v>1339</v>
      </c>
    </row>
    <row r="3437" spans="1:40" x14ac:dyDescent="0.25">
      <c r="A3437">
        <v>3435</v>
      </c>
      <c r="B3437">
        <v>693</v>
      </c>
      <c r="C3437">
        <v>272</v>
      </c>
      <c r="D3437">
        <v>95</v>
      </c>
      <c r="E3437">
        <v>3</v>
      </c>
      <c r="F3437">
        <v>285</v>
      </c>
      <c r="G3437">
        <v>1</v>
      </c>
      <c r="H3437" t="str">
        <f>VLOOKUP($C3437,'Raw-products'!$A$2:$H$1261,MATCH(H$1,'Raw-products'!$A$1:$H$1,0))</f>
        <v>Shirt</v>
      </c>
      <c r="I3437" t="str">
        <f>VLOOKUP($C3437,'Raw-products'!$A$2:$H$1261,MATCH(I$1,'Raw-products'!$A$1:$H$1,0))</f>
        <v>Polo</v>
      </c>
      <c r="J3437" t="str">
        <f>VLOOKUP($C3437,'Raw-products'!$A$2:$H$1261,MATCH(J$1,'Raw-products'!$A$1:$H$1,0))</f>
        <v>M</v>
      </c>
      <c r="K3437" t="str">
        <f>VLOOKUP($C3437,'Raw-products'!$A$2:$H$1261,MATCH(K$1,'Raw-products'!$A$1:$H$1,0))</f>
        <v>indigo</v>
      </c>
      <c r="L3437">
        <f>VLOOKUP($C3437,'Raw-products'!$A$2:$H$1261,MATCH(L$1,'Raw-products'!$A$1:$H$1,0))</f>
        <v>117</v>
      </c>
      <c r="M3437">
        <f>VLOOKUP($C3437,'Raw-products'!$A$2:$H$1261,MATCH(M$1,'Raw-products'!$A$1:$H$1,0))</f>
        <v>62</v>
      </c>
      <c r="N3437" s="5">
        <f t="shared" si="106"/>
        <v>7254</v>
      </c>
      <c r="O3437" cm="1">
        <f t="array" ref="O3437:R3437">_xlfn.XLOOKUP($B3437,'Raw -orders'!$A:$A,'Raw -orders'!$B:$E)</f>
        <v>714</v>
      </c>
      <c r="P3437">
        <v>28424</v>
      </c>
      <c r="Q3437" s="1">
        <v>44315</v>
      </c>
      <c r="R3437" s="1">
        <v>44332</v>
      </c>
      <c r="S3437" t="str" cm="1">
        <f t="array" ref="S3437:Z3437">_xlfn.XLOOKUP($O3437,'Raw - customers'!$A:$A,'Raw - customers'!$B:$I)</f>
        <v>Marnie Dennington</v>
      </c>
      <c r="T3437" t="str">
        <v>Female</v>
      </c>
      <c r="U3437">
        <v>50</v>
      </c>
      <c r="V3437" t="str">
        <v>644 Sophie LoopSuite 596</v>
      </c>
      <c r="W3437">
        <v>7260</v>
      </c>
      <c r="X3437" t="str">
        <v>West Addison</v>
      </c>
      <c r="Y3437" t="str">
        <v>Northern Territory</v>
      </c>
      <c r="Z3437" t="str">
        <v>Australia</v>
      </c>
      <c r="AA3437">
        <v>4</v>
      </c>
      <c r="AB3437" s="3" t="str">
        <f t="shared" si="107"/>
        <v>10 to 20</v>
      </c>
      <c r="AM3437" s="6">
        <v>714</v>
      </c>
      <c r="AN3437" s="6" t="s">
        <v>1339</v>
      </c>
    </row>
    <row r="3438" spans="1:40" x14ac:dyDescent="0.25">
      <c r="A3438">
        <v>3436</v>
      </c>
      <c r="B3438">
        <v>693</v>
      </c>
      <c r="C3438">
        <v>252</v>
      </c>
      <c r="D3438">
        <v>95</v>
      </c>
      <c r="E3438">
        <v>3</v>
      </c>
      <c r="F3438">
        <v>285</v>
      </c>
      <c r="G3438">
        <v>1</v>
      </c>
      <c r="H3438" t="str">
        <f>VLOOKUP($C3438,'Raw-products'!$A$2:$H$1261,MATCH(H$1,'Raw-products'!$A$1:$H$1,0))</f>
        <v>Shirt</v>
      </c>
      <c r="I3438" t="str">
        <f>VLOOKUP($C3438,'Raw-products'!$A$2:$H$1261,MATCH(I$1,'Raw-products'!$A$1:$H$1,0))</f>
        <v>Polo</v>
      </c>
      <c r="J3438" t="str">
        <f>VLOOKUP($C3438,'Raw-products'!$A$2:$H$1261,MATCH(J$1,'Raw-products'!$A$1:$H$1,0))</f>
        <v>M</v>
      </c>
      <c r="K3438" t="str">
        <f>VLOOKUP($C3438,'Raw-products'!$A$2:$H$1261,MATCH(K$1,'Raw-products'!$A$1:$H$1,0))</f>
        <v>orange</v>
      </c>
      <c r="L3438">
        <f>VLOOKUP($C3438,'Raw-products'!$A$2:$H$1261,MATCH(L$1,'Raw-products'!$A$1:$H$1,0))</f>
        <v>117</v>
      </c>
      <c r="M3438">
        <f>VLOOKUP($C3438,'Raw-products'!$A$2:$H$1261,MATCH(M$1,'Raw-products'!$A$1:$H$1,0))</f>
        <v>67</v>
      </c>
      <c r="N3438" s="5">
        <f t="shared" si="106"/>
        <v>7839</v>
      </c>
      <c r="O3438" cm="1">
        <f t="array" ref="O3438:R3438">_xlfn.XLOOKUP($B3438,'Raw -orders'!$A:$A,'Raw -orders'!$B:$E)</f>
        <v>714</v>
      </c>
      <c r="P3438">
        <v>28424</v>
      </c>
      <c r="Q3438" s="1">
        <v>44315</v>
      </c>
      <c r="R3438" s="1">
        <v>44332</v>
      </c>
      <c r="S3438" t="str" cm="1">
        <f t="array" ref="S3438:Z3438">_xlfn.XLOOKUP($O3438,'Raw - customers'!$A:$A,'Raw - customers'!$B:$I)</f>
        <v>Marnie Dennington</v>
      </c>
      <c r="T3438" t="str">
        <v>Female</v>
      </c>
      <c r="U3438">
        <v>50</v>
      </c>
      <c r="V3438" t="str">
        <v>644 Sophie LoopSuite 596</v>
      </c>
      <c r="W3438">
        <v>7260</v>
      </c>
      <c r="X3438" t="str">
        <v>West Addison</v>
      </c>
      <c r="Y3438" t="str">
        <v>Northern Territory</v>
      </c>
      <c r="Z3438" t="str">
        <v>Australia</v>
      </c>
      <c r="AA3438">
        <v>4</v>
      </c>
      <c r="AB3438" s="3" t="str">
        <f t="shared" si="107"/>
        <v>10 to 20</v>
      </c>
      <c r="AM3438" s="6">
        <v>714</v>
      </c>
      <c r="AN3438" s="6" t="s">
        <v>1339</v>
      </c>
    </row>
    <row r="3439" spans="1:40" x14ac:dyDescent="0.25">
      <c r="A3439">
        <v>3437</v>
      </c>
      <c r="B3439">
        <v>693</v>
      </c>
      <c r="C3439">
        <v>846</v>
      </c>
      <c r="D3439">
        <v>113</v>
      </c>
      <c r="E3439">
        <v>3</v>
      </c>
      <c r="F3439">
        <v>339</v>
      </c>
      <c r="G3439">
        <v>1</v>
      </c>
      <c r="H3439" t="str">
        <f>VLOOKUP($C3439,'Raw-products'!$A$2:$H$1261,MATCH(H$1,'Raw-products'!$A$1:$H$1,0))</f>
        <v>Trousers</v>
      </c>
      <c r="I3439" t="str">
        <f>VLOOKUP($C3439,'Raw-products'!$A$2:$H$1261,MATCH(I$1,'Raw-products'!$A$1:$H$1,0))</f>
        <v>Chinos</v>
      </c>
      <c r="J3439" t="str">
        <f>VLOOKUP($C3439,'Raw-products'!$A$2:$H$1261,MATCH(J$1,'Raw-products'!$A$1:$H$1,0))</f>
        <v>S</v>
      </c>
      <c r="K3439" t="str">
        <f>VLOOKUP($C3439,'Raw-products'!$A$2:$H$1261,MATCH(K$1,'Raw-products'!$A$1:$H$1,0))</f>
        <v>orange</v>
      </c>
      <c r="L3439">
        <f>VLOOKUP($C3439,'Raw-products'!$A$2:$H$1261,MATCH(L$1,'Raw-products'!$A$1:$H$1,0))</f>
        <v>100</v>
      </c>
      <c r="M3439">
        <f>VLOOKUP($C3439,'Raw-products'!$A$2:$H$1261,MATCH(M$1,'Raw-products'!$A$1:$H$1,0))</f>
        <v>58</v>
      </c>
      <c r="N3439" s="5">
        <f t="shared" si="106"/>
        <v>5800</v>
      </c>
      <c r="O3439" cm="1">
        <f t="array" ref="O3439:R3439">_xlfn.XLOOKUP($B3439,'Raw -orders'!$A:$A,'Raw -orders'!$B:$E)</f>
        <v>714</v>
      </c>
      <c r="P3439">
        <v>28424</v>
      </c>
      <c r="Q3439" s="1">
        <v>44315</v>
      </c>
      <c r="R3439" s="1">
        <v>44332</v>
      </c>
      <c r="S3439" t="str" cm="1">
        <f t="array" ref="S3439:Z3439">_xlfn.XLOOKUP($O3439,'Raw - customers'!$A:$A,'Raw - customers'!$B:$I)</f>
        <v>Marnie Dennington</v>
      </c>
      <c r="T3439" t="str">
        <v>Female</v>
      </c>
      <c r="U3439">
        <v>50</v>
      </c>
      <c r="V3439" t="str">
        <v>644 Sophie LoopSuite 596</v>
      </c>
      <c r="W3439">
        <v>7260</v>
      </c>
      <c r="X3439" t="str">
        <v>West Addison</v>
      </c>
      <c r="Y3439" t="str">
        <v>Northern Territory</v>
      </c>
      <c r="Z3439" t="str">
        <v>Australia</v>
      </c>
      <c r="AA3439">
        <v>4</v>
      </c>
      <c r="AB3439" s="3" t="str">
        <f t="shared" si="107"/>
        <v>10 to 20</v>
      </c>
      <c r="AM3439" s="6">
        <v>714</v>
      </c>
      <c r="AN3439" s="6" t="s">
        <v>1339</v>
      </c>
    </row>
    <row r="3440" spans="1:40" x14ac:dyDescent="0.25">
      <c r="A3440">
        <v>3438</v>
      </c>
      <c r="B3440">
        <v>694</v>
      </c>
      <c r="C3440">
        <v>565</v>
      </c>
      <c r="D3440">
        <v>100</v>
      </c>
      <c r="E3440">
        <v>1</v>
      </c>
      <c r="F3440">
        <v>100</v>
      </c>
      <c r="G3440">
        <v>1</v>
      </c>
      <c r="H3440" t="str">
        <f>VLOOKUP($C3440,'Raw-products'!$A$2:$H$1261,MATCH(H$1,'Raw-products'!$A$1:$H$1,0))</f>
        <v>Jacket</v>
      </c>
      <c r="I3440" t="str">
        <f>VLOOKUP($C3440,'Raw-products'!$A$2:$H$1261,MATCH(I$1,'Raw-products'!$A$1:$H$1,0))</f>
        <v>Bomber</v>
      </c>
      <c r="J3440" t="str">
        <f>VLOOKUP($C3440,'Raw-products'!$A$2:$H$1261,MATCH(J$1,'Raw-products'!$A$1:$H$1,0))</f>
        <v>XS</v>
      </c>
      <c r="K3440" t="str">
        <f>VLOOKUP($C3440,'Raw-products'!$A$2:$H$1261,MATCH(K$1,'Raw-products'!$A$1:$H$1,0))</f>
        <v>orange</v>
      </c>
      <c r="L3440">
        <f>VLOOKUP($C3440,'Raw-products'!$A$2:$H$1261,MATCH(L$1,'Raw-products'!$A$1:$H$1,0))</f>
        <v>90</v>
      </c>
      <c r="M3440">
        <f>VLOOKUP($C3440,'Raw-products'!$A$2:$H$1261,MATCH(M$1,'Raw-products'!$A$1:$H$1,0))</f>
        <v>80</v>
      </c>
      <c r="N3440" s="5">
        <f t="shared" si="106"/>
        <v>7200</v>
      </c>
      <c r="O3440" cm="1">
        <f t="array" ref="O3440:R3440">_xlfn.XLOOKUP($B3440,'Raw -orders'!$A:$A,'Raw -orders'!$B:$E)</f>
        <v>634</v>
      </c>
      <c r="P3440">
        <v>56801</v>
      </c>
      <c r="Q3440" s="1">
        <v>44303</v>
      </c>
      <c r="R3440" s="1">
        <v>44327</v>
      </c>
      <c r="S3440" t="str" cm="1">
        <f t="array" ref="S3440:Z3440">_xlfn.XLOOKUP($O3440,'Raw - customers'!$A:$A,'Raw - customers'!$B:$I)</f>
        <v>Channa Powley</v>
      </c>
      <c r="T3440" t="str">
        <v>Genderqueer</v>
      </c>
      <c r="U3440">
        <v>70</v>
      </c>
      <c r="V3440" t="str">
        <v>87 Oliver TerraceApt. 608</v>
      </c>
      <c r="W3440">
        <v>969</v>
      </c>
      <c r="X3440" t="str">
        <v>East Mackenzietown</v>
      </c>
      <c r="Y3440" t="str">
        <v>South Australia</v>
      </c>
      <c r="Z3440" t="str">
        <v>Australia</v>
      </c>
      <c r="AA3440">
        <v>4</v>
      </c>
      <c r="AB3440" s="3" t="str">
        <f t="shared" si="107"/>
        <v>20 to 30</v>
      </c>
      <c r="AM3440" s="6">
        <v>634</v>
      </c>
      <c r="AN3440" s="6" t="s">
        <v>1345</v>
      </c>
    </row>
    <row r="3441" spans="1:40" x14ac:dyDescent="0.25">
      <c r="A3441">
        <v>3439</v>
      </c>
      <c r="B3441">
        <v>694</v>
      </c>
      <c r="C3441">
        <v>780</v>
      </c>
      <c r="D3441">
        <v>91</v>
      </c>
      <c r="E3441">
        <v>3</v>
      </c>
      <c r="F3441">
        <v>273</v>
      </c>
      <c r="G3441">
        <v>1</v>
      </c>
      <c r="H3441" t="str">
        <f>VLOOKUP($C3441,'Raw-products'!$A$2:$H$1261,MATCH(H$1,'Raw-products'!$A$1:$H$1,0))</f>
        <v>Jacket</v>
      </c>
      <c r="I3441" t="str">
        <f>VLOOKUP($C3441,'Raw-products'!$A$2:$H$1261,MATCH(I$1,'Raw-products'!$A$1:$H$1,0))</f>
        <v>Pullover</v>
      </c>
      <c r="J3441" t="str">
        <f>VLOOKUP($C3441,'Raw-products'!$A$2:$H$1261,MATCH(J$1,'Raw-products'!$A$1:$H$1,0))</f>
        <v>XS</v>
      </c>
      <c r="K3441" t="str">
        <f>VLOOKUP($C3441,'Raw-products'!$A$2:$H$1261,MATCH(K$1,'Raw-products'!$A$1:$H$1,0))</f>
        <v>yellow</v>
      </c>
      <c r="L3441">
        <f>VLOOKUP($C3441,'Raw-products'!$A$2:$H$1261,MATCH(L$1,'Raw-products'!$A$1:$H$1,0))</f>
        <v>114</v>
      </c>
      <c r="M3441">
        <f>VLOOKUP($C3441,'Raw-products'!$A$2:$H$1261,MATCH(M$1,'Raw-products'!$A$1:$H$1,0))</f>
        <v>65</v>
      </c>
      <c r="N3441" s="5">
        <f t="shared" si="106"/>
        <v>7410</v>
      </c>
      <c r="O3441" cm="1">
        <f t="array" ref="O3441:R3441">_xlfn.XLOOKUP($B3441,'Raw -orders'!$A:$A,'Raw -orders'!$B:$E)</f>
        <v>634</v>
      </c>
      <c r="P3441">
        <v>56801</v>
      </c>
      <c r="Q3441" s="1">
        <v>44303</v>
      </c>
      <c r="R3441" s="1">
        <v>44327</v>
      </c>
      <c r="S3441" t="str" cm="1">
        <f t="array" ref="S3441:Z3441">_xlfn.XLOOKUP($O3441,'Raw - customers'!$A:$A,'Raw - customers'!$B:$I)</f>
        <v>Channa Powley</v>
      </c>
      <c r="T3441" t="str">
        <v>Genderqueer</v>
      </c>
      <c r="U3441">
        <v>70</v>
      </c>
      <c r="V3441" t="str">
        <v>87 Oliver TerraceApt. 608</v>
      </c>
      <c r="W3441">
        <v>969</v>
      </c>
      <c r="X3441" t="str">
        <v>East Mackenzietown</v>
      </c>
      <c r="Y3441" t="str">
        <v>South Australia</v>
      </c>
      <c r="Z3441" t="str">
        <v>Australia</v>
      </c>
      <c r="AA3441">
        <v>4</v>
      </c>
      <c r="AB3441" s="3" t="str">
        <f t="shared" si="107"/>
        <v>20 to 30</v>
      </c>
      <c r="AM3441" s="6">
        <v>634</v>
      </c>
      <c r="AN3441" s="6" t="s">
        <v>1345</v>
      </c>
    </row>
    <row r="3442" spans="1:40" x14ac:dyDescent="0.25">
      <c r="A3442">
        <v>3440</v>
      </c>
      <c r="B3442">
        <v>694</v>
      </c>
      <c r="C3442">
        <v>1171</v>
      </c>
      <c r="D3442">
        <v>99</v>
      </c>
      <c r="E3442">
        <v>3</v>
      </c>
      <c r="F3442">
        <v>297</v>
      </c>
      <c r="G3442">
        <v>1</v>
      </c>
      <c r="H3442" t="str">
        <f>VLOOKUP($C3442,'Raw-products'!$A$2:$H$1261,MATCH(H$1,'Raw-products'!$A$1:$H$1,0))</f>
        <v>Trousers</v>
      </c>
      <c r="I3442" t="str">
        <f>VLOOKUP($C3442,'Raw-products'!$A$2:$H$1261,MATCH(I$1,'Raw-products'!$A$1:$H$1,0))</f>
        <v>High-Waisted</v>
      </c>
      <c r="J3442" t="str">
        <f>VLOOKUP($C3442,'Raw-products'!$A$2:$H$1261,MATCH(J$1,'Raw-products'!$A$1:$H$1,0))</f>
        <v>S</v>
      </c>
      <c r="K3442" t="str">
        <f>VLOOKUP($C3442,'Raw-products'!$A$2:$H$1261,MATCH(K$1,'Raw-products'!$A$1:$H$1,0))</f>
        <v>green</v>
      </c>
      <c r="L3442">
        <f>VLOOKUP($C3442,'Raw-products'!$A$2:$H$1261,MATCH(L$1,'Raw-products'!$A$1:$H$1,0))</f>
        <v>98</v>
      </c>
      <c r="M3442">
        <f>VLOOKUP($C3442,'Raw-products'!$A$2:$H$1261,MATCH(M$1,'Raw-products'!$A$1:$H$1,0))</f>
        <v>73</v>
      </c>
      <c r="N3442" s="5">
        <f t="shared" si="106"/>
        <v>7154</v>
      </c>
      <c r="O3442" cm="1">
        <f t="array" ref="O3442:R3442">_xlfn.XLOOKUP($B3442,'Raw -orders'!$A:$A,'Raw -orders'!$B:$E)</f>
        <v>634</v>
      </c>
      <c r="P3442">
        <v>56801</v>
      </c>
      <c r="Q3442" s="1">
        <v>44303</v>
      </c>
      <c r="R3442" s="1">
        <v>44327</v>
      </c>
      <c r="S3442" t="str" cm="1">
        <f t="array" ref="S3442:Z3442">_xlfn.XLOOKUP($O3442,'Raw - customers'!$A:$A,'Raw - customers'!$B:$I)</f>
        <v>Channa Powley</v>
      </c>
      <c r="T3442" t="str">
        <v>Genderqueer</v>
      </c>
      <c r="U3442">
        <v>70</v>
      </c>
      <c r="V3442" t="str">
        <v>87 Oliver TerraceApt. 608</v>
      </c>
      <c r="W3442">
        <v>969</v>
      </c>
      <c r="X3442" t="str">
        <v>East Mackenzietown</v>
      </c>
      <c r="Y3442" t="str">
        <v>South Australia</v>
      </c>
      <c r="Z3442" t="str">
        <v>Australia</v>
      </c>
      <c r="AA3442">
        <v>4</v>
      </c>
      <c r="AB3442" s="3" t="str">
        <f t="shared" si="107"/>
        <v>20 to 30</v>
      </c>
      <c r="AM3442" s="6">
        <v>634</v>
      </c>
      <c r="AN3442" s="6" t="s">
        <v>1345</v>
      </c>
    </row>
    <row r="3443" spans="1:40" x14ac:dyDescent="0.25">
      <c r="A3443">
        <v>3441</v>
      </c>
      <c r="B3443">
        <v>694</v>
      </c>
      <c r="C3443">
        <v>627</v>
      </c>
      <c r="D3443">
        <v>112</v>
      </c>
      <c r="E3443">
        <v>3</v>
      </c>
      <c r="F3443">
        <v>336</v>
      </c>
      <c r="G3443">
        <v>1</v>
      </c>
      <c r="H3443" t="str">
        <f>VLOOKUP($C3443,'Raw-products'!$A$2:$H$1261,MATCH(H$1,'Raw-products'!$A$1:$H$1,0))</f>
        <v>Jacket</v>
      </c>
      <c r="I3443" t="str">
        <f>VLOOKUP($C3443,'Raw-products'!$A$2:$H$1261,MATCH(I$1,'Raw-products'!$A$1:$H$1,0))</f>
        <v>Cardigan</v>
      </c>
      <c r="J3443" t="str">
        <f>VLOOKUP($C3443,'Raw-products'!$A$2:$H$1261,MATCH(J$1,'Raw-products'!$A$1:$H$1,0))</f>
        <v>M</v>
      </c>
      <c r="K3443" t="str">
        <f>VLOOKUP($C3443,'Raw-products'!$A$2:$H$1261,MATCH(K$1,'Raw-products'!$A$1:$H$1,0))</f>
        <v>violet</v>
      </c>
      <c r="L3443">
        <f>VLOOKUP($C3443,'Raw-products'!$A$2:$H$1261,MATCH(L$1,'Raw-products'!$A$1:$H$1,0))</f>
        <v>118</v>
      </c>
      <c r="M3443">
        <f>VLOOKUP($C3443,'Raw-products'!$A$2:$H$1261,MATCH(M$1,'Raw-products'!$A$1:$H$1,0))</f>
        <v>75</v>
      </c>
      <c r="N3443" s="5">
        <f t="shared" si="106"/>
        <v>8850</v>
      </c>
      <c r="O3443" cm="1">
        <f t="array" ref="O3443:R3443">_xlfn.XLOOKUP($B3443,'Raw -orders'!$A:$A,'Raw -orders'!$B:$E)</f>
        <v>634</v>
      </c>
      <c r="P3443">
        <v>56801</v>
      </c>
      <c r="Q3443" s="1">
        <v>44303</v>
      </c>
      <c r="R3443" s="1">
        <v>44327</v>
      </c>
      <c r="S3443" t="str" cm="1">
        <f t="array" ref="S3443:Z3443">_xlfn.XLOOKUP($O3443,'Raw - customers'!$A:$A,'Raw - customers'!$B:$I)</f>
        <v>Channa Powley</v>
      </c>
      <c r="T3443" t="str">
        <v>Genderqueer</v>
      </c>
      <c r="U3443">
        <v>70</v>
      </c>
      <c r="V3443" t="str">
        <v>87 Oliver TerraceApt. 608</v>
      </c>
      <c r="W3443">
        <v>969</v>
      </c>
      <c r="X3443" t="str">
        <v>East Mackenzietown</v>
      </c>
      <c r="Y3443" t="str">
        <v>South Australia</v>
      </c>
      <c r="Z3443" t="str">
        <v>Australia</v>
      </c>
      <c r="AA3443">
        <v>4</v>
      </c>
      <c r="AB3443" s="3" t="str">
        <f t="shared" si="107"/>
        <v>20 to 30</v>
      </c>
      <c r="AM3443" s="6">
        <v>634</v>
      </c>
      <c r="AN3443" s="6" t="s">
        <v>1345</v>
      </c>
    </row>
    <row r="3444" spans="1:40" x14ac:dyDescent="0.25">
      <c r="A3444">
        <v>3442</v>
      </c>
      <c r="B3444">
        <v>694</v>
      </c>
      <c r="C3444">
        <v>191</v>
      </c>
      <c r="D3444">
        <v>98</v>
      </c>
      <c r="E3444">
        <v>3</v>
      </c>
      <c r="F3444">
        <v>294</v>
      </c>
      <c r="G3444">
        <v>1</v>
      </c>
      <c r="H3444" t="str">
        <f>VLOOKUP($C3444,'Raw-products'!$A$2:$H$1261,MATCH(H$1,'Raw-products'!$A$1:$H$1,0))</f>
        <v>Shirt</v>
      </c>
      <c r="I3444" t="str">
        <f>VLOOKUP($C3444,'Raw-products'!$A$2:$H$1261,MATCH(I$1,'Raw-products'!$A$1:$H$1,0))</f>
        <v>Camp Collared</v>
      </c>
      <c r="J3444" t="str">
        <f>VLOOKUP($C3444,'Raw-products'!$A$2:$H$1261,MATCH(J$1,'Raw-products'!$A$1:$H$1,0))</f>
        <v>S</v>
      </c>
      <c r="K3444" t="str">
        <f>VLOOKUP($C3444,'Raw-products'!$A$2:$H$1261,MATCH(K$1,'Raw-products'!$A$1:$H$1,0))</f>
        <v>green</v>
      </c>
      <c r="L3444">
        <f>VLOOKUP($C3444,'Raw-products'!$A$2:$H$1261,MATCH(L$1,'Raw-products'!$A$1:$H$1,0))</f>
        <v>112</v>
      </c>
      <c r="M3444">
        <f>VLOOKUP($C3444,'Raw-products'!$A$2:$H$1261,MATCH(M$1,'Raw-products'!$A$1:$H$1,0))</f>
        <v>60</v>
      </c>
      <c r="N3444" s="5">
        <f t="shared" si="106"/>
        <v>6720</v>
      </c>
      <c r="O3444" cm="1">
        <f t="array" ref="O3444:R3444">_xlfn.XLOOKUP($B3444,'Raw -orders'!$A:$A,'Raw -orders'!$B:$E)</f>
        <v>634</v>
      </c>
      <c r="P3444">
        <v>56801</v>
      </c>
      <c r="Q3444" s="1">
        <v>44303</v>
      </c>
      <c r="R3444" s="1">
        <v>44327</v>
      </c>
      <c r="S3444" t="str" cm="1">
        <f t="array" ref="S3444:Z3444">_xlfn.XLOOKUP($O3444,'Raw - customers'!$A:$A,'Raw - customers'!$B:$I)</f>
        <v>Channa Powley</v>
      </c>
      <c r="T3444" t="str">
        <v>Genderqueer</v>
      </c>
      <c r="U3444">
        <v>70</v>
      </c>
      <c r="V3444" t="str">
        <v>87 Oliver TerraceApt. 608</v>
      </c>
      <c r="W3444">
        <v>969</v>
      </c>
      <c r="X3444" t="str">
        <v>East Mackenzietown</v>
      </c>
      <c r="Y3444" t="str">
        <v>South Australia</v>
      </c>
      <c r="Z3444" t="str">
        <v>Australia</v>
      </c>
      <c r="AA3444">
        <v>4</v>
      </c>
      <c r="AB3444" s="3" t="str">
        <f t="shared" si="107"/>
        <v>20 to 30</v>
      </c>
      <c r="AM3444" s="6">
        <v>634</v>
      </c>
      <c r="AN3444" s="6" t="s">
        <v>1345</v>
      </c>
    </row>
    <row r="3445" spans="1:40" x14ac:dyDescent="0.25">
      <c r="A3445">
        <v>3443</v>
      </c>
      <c r="B3445">
        <v>694</v>
      </c>
      <c r="C3445">
        <v>197</v>
      </c>
      <c r="D3445">
        <v>98</v>
      </c>
      <c r="E3445">
        <v>1</v>
      </c>
      <c r="F3445">
        <v>98</v>
      </c>
      <c r="G3445">
        <v>1</v>
      </c>
      <c r="H3445" t="str">
        <f>VLOOKUP($C3445,'Raw-products'!$A$2:$H$1261,MATCH(H$1,'Raw-products'!$A$1:$H$1,0))</f>
        <v>Shirt</v>
      </c>
      <c r="I3445" t="str">
        <f>VLOOKUP($C3445,'Raw-products'!$A$2:$H$1261,MATCH(I$1,'Raw-products'!$A$1:$H$1,0))</f>
        <v>Camp Collared</v>
      </c>
      <c r="J3445" t="str">
        <f>VLOOKUP($C3445,'Raw-products'!$A$2:$H$1261,MATCH(J$1,'Raw-products'!$A$1:$H$1,0))</f>
        <v>M</v>
      </c>
      <c r="K3445" t="str">
        <f>VLOOKUP($C3445,'Raw-products'!$A$2:$H$1261,MATCH(K$1,'Raw-products'!$A$1:$H$1,0))</f>
        <v>blue</v>
      </c>
      <c r="L3445">
        <f>VLOOKUP($C3445,'Raw-products'!$A$2:$H$1261,MATCH(L$1,'Raw-products'!$A$1:$H$1,0))</f>
        <v>112</v>
      </c>
      <c r="M3445">
        <f>VLOOKUP($C3445,'Raw-products'!$A$2:$H$1261,MATCH(M$1,'Raw-products'!$A$1:$H$1,0))</f>
        <v>65</v>
      </c>
      <c r="N3445" s="5">
        <f t="shared" si="106"/>
        <v>7280</v>
      </c>
      <c r="O3445" cm="1">
        <f t="array" ref="O3445:R3445">_xlfn.XLOOKUP($B3445,'Raw -orders'!$A:$A,'Raw -orders'!$B:$E)</f>
        <v>634</v>
      </c>
      <c r="P3445">
        <v>56801</v>
      </c>
      <c r="Q3445" s="1">
        <v>44303</v>
      </c>
      <c r="R3445" s="1">
        <v>44327</v>
      </c>
      <c r="S3445" t="str" cm="1">
        <f t="array" ref="S3445:Z3445">_xlfn.XLOOKUP($O3445,'Raw - customers'!$A:$A,'Raw - customers'!$B:$I)</f>
        <v>Channa Powley</v>
      </c>
      <c r="T3445" t="str">
        <v>Genderqueer</v>
      </c>
      <c r="U3445">
        <v>70</v>
      </c>
      <c r="V3445" t="str">
        <v>87 Oliver TerraceApt. 608</v>
      </c>
      <c r="W3445">
        <v>969</v>
      </c>
      <c r="X3445" t="str">
        <v>East Mackenzietown</v>
      </c>
      <c r="Y3445" t="str">
        <v>South Australia</v>
      </c>
      <c r="Z3445" t="str">
        <v>Australia</v>
      </c>
      <c r="AA3445">
        <v>4</v>
      </c>
      <c r="AB3445" s="3" t="str">
        <f t="shared" si="107"/>
        <v>20 to 30</v>
      </c>
      <c r="AM3445" s="6">
        <v>634</v>
      </c>
      <c r="AN3445" s="6" t="s">
        <v>1345</v>
      </c>
    </row>
    <row r="3446" spans="1:40" x14ac:dyDescent="0.25">
      <c r="A3446">
        <v>3444</v>
      </c>
      <c r="B3446">
        <v>694</v>
      </c>
      <c r="C3446">
        <v>415</v>
      </c>
      <c r="D3446">
        <v>119</v>
      </c>
      <c r="E3446">
        <v>3</v>
      </c>
      <c r="F3446">
        <v>357</v>
      </c>
      <c r="G3446">
        <v>1</v>
      </c>
      <c r="H3446" t="str">
        <f>VLOOKUP($C3446,'Raw-products'!$A$2:$H$1261,MATCH(H$1,'Raw-products'!$A$1:$H$1,0))</f>
        <v>Shirt</v>
      </c>
      <c r="I3446" t="str">
        <f>VLOOKUP($C3446,'Raw-products'!$A$2:$H$1261,MATCH(I$1,'Raw-products'!$A$1:$H$1,0))</f>
        <v>Casual Slim Fit</v>
      </c>
      <c r="J3446" t="str">
        <f>VLOOKUP($C3446,'Raw-products'!$A$2:$H$1261,MATCH(J$1,'Raw-products'!$A$1:$H$1,0))</f>
        <v>XS</v>
      </c>
      <c r="K3446" t="str">
        <f>VLOOKUP($C3446,'Raw-products'!$A$2:$H$1261,MATCH(K$1,'Raw-products'!$A$1:$H$1,0))</f>
        <v>violet</v>
      </c>
      <c r="L3446">
        <f>VLOOKUP($C3446,'Raw-products'!$A$2:$H$1261,MATCH(L$1,'Raw-products'!$A$1:$H$1,0))</f>
        <v>113</v>
      </c>
      <c r="M3446">
        <f>VLOOKUP($C3446,'Raw-products'!$A$2:$H$1261,MATCH(M$1,'Raw-products'!$A$1:$H$1,0))</f>
        <v>55</v>
      </c>
      <c r="N3446" s="5">
        <f t="shared" si="106"/>
        <v>6215</v>
      </c>
      <c r="O3446" cm="1">
        <f t="array" ref="O3446:R3446">_xlfn.XLOOKUP($B3446,'Raw -orders'!$A:$A,'Raw -orders'!$B:$E)</f>
        <v>634</v>
      </c>
      <c r="P3446">
        <v>56801</v>
      </c>
      <c r="Q3446" s="1">
        <v>44303</v>
      </c>
      <c r="R3446" s="1">
        <v>44327</v>
      </c>
      <c r="S3446" t="str" cm="1">
        <f t="array" ref="S3446:Z3446">_xlfn.XLOOKUP($O3446,'Raw - customers'!$A:$A,'Raw - customers'!$B:$I)</f>
        <v>Channa Powley</v>
      </c>
      <c r="T3446" t="str">
        <v>Genderqueer</v>
      </c>
      <c r="U3446">
        <v>70</v>
      </c>
      <c r="V3446" t="str">
        <v>87 Oliver TerraceApt. 608</v>
      </c>
      <c r="W3446">
        <v>969</v>
      </c>
      <c r="X3446" t="str">
        <v>East Mackenzietown</v>
      </c>
      <c r="Y3446" t="str">
        <v>South Australia</v>
      </c>
      <c r="Z3446" t="str">
        <v>Australia</v>
      </c>
      <c r="AA3446">
        <v>4</v>
      </c>
      <c r="AB3446" s="3" t="str">
        <f t="shared" si="107"/>
        <v>20 to 30</v>
      </c>
      <c r="AM3446" s="6">
        <v>634</v>
      </c>
      <c r="AN3446" s="6" t="s">
        <v>1345</v>
      </c>
    </row>
    <row r="3447" spans="1:40" x14ac:dyDescent="0.25">
      <c r="A3447">
        <v>3445</v>
      </c>
      <c r="B3447">
        <v>695</v>
      </c>
      <c r="C3447">
        <v>530</v>
      </c>
      <c r="D3447">
        <v>98</v>
      </c>
      <c r="E3447">
        <v>2</v>
      </c>
      <c r="F3447">
        <v>196</v>
      </c>
      <c r="G3447">
        <v>1</v>
      </c>
      <c r="H3447" t="str">
        <f>VLOOKUP($C3447,'Raw-products'!$A$2:$H$1261,MATCH(H$1,'Raw-products'!$A$1:$H$1,0))</f>
        <v>Jacket</v>
      </c>
      <c r="I3447" t="str">
        <f>VLOOKUP($C3447,'Raw-products'!$A$2:$H$1261,MATCH(I$1,'Raw-products'!$A$1:$H$1,0))</f>
        <v>Leather</v>
      </c>
      <c r="J3447" t="str">
        <f>VLOOKUP($C3447,'Raw-products'!$A$2:$H$1261,MATCH(J$1,'Raw-products'!$A$1:$H$1,0))</f>
        <v>XS</v>
      </c>
      <c r="K3447" t="str">
        <f>VLOOKUP($C3447,'Raw-products'!$A$2:$H$1261,MATCH(K$1,'Raw-products'!$A$1:$H$1,0))</f>
        <v>orange</v>
      </c>
      <c r="L3447">
        <f>VLOOKUP($C3447,'Raw-products'!$A$2:$H$1261,MATCH(L$1,'Raw-products'!$A$1:$H$1,0))</f>
        <v>113</v>
      </c>
      <c r="M3447">
        <f>VLOOKUP($C3447,'Raw-products'!$A$2:$H$1261,MATCH(M$1,'Raw-products'!$A$1:$H$1,0))</f>
        <v>63</v>
      </c>
      <c r="N3447" s="5">
        <f t="shared" si="106"/>
        <v>7119</v>
      </c>
      <c r="O3447" cm="1">
        <f t="array" ref="O3447:R3447">_xlfn.XLOOKUP($B3447,'Raw -orders'!$A:$A,'Raw -orders'!$B:$E)</f>
        <v>92</v>
      </c>
      <c r="P3447">
        <v>26374</v>
      </c>
      <c r="Q3447" s="1">
        <v>44378</v>
      </c>
      <c r="R3447" s="1">
        <v>44397</v>
      </c>
      <c r="S3447" t="str" cm="1">
        <f t="array" ref="S3447:Z3447">_xlfn.XLOOKUP($O3447,'Raw - customers'!$A:$A,'Raw - customers'!$B:$I)</f>
        <v>Hillary Guiness</v>
      </c>
      <c r="T3447" t="str">
        <v>Agender</v>
      </c>
      <c r="U3447">
        <v>27</v>
      </c>
      <c r="V3447" t="str">
        <v>74 Eva TerraceSuite 247</v>
      </c>
      <c r="W3447">
        <v>564</v>
      </c>
      <c r="X3447" t="str">
        <v>Harrismouth</v>
      </c>
      <c r="Y3447" t="str">
        <v>Queensland</v>
      </c>
      <c r="Z3447" t="str">
        <v>Australia</v>
      </c>
      <c r="AA3447">
        <v>7</v>
      </c>
      <c r="AB3447" s="3" t="str">
        <f t="shared" si="107"/>
        <v>10 to 20</v>
      </c>
      <c r="AM3447" s="6">
        <v>92</v>
      </c>
      <c r="AN3447" s="6" t="s">
        <v>1355</v>
      </c>
    </row>
    <row r="3448" spans="1:40" x14ac:dyDescent="0.25">
      <c r="A3448">
        <v>3446</v>
      </c>
      <c r="B3448">
        <v>695</v>
      </c>
      <c r="C3448">
        <v>401</v>
      </c>
      <c r="D3448">
        <v>119</v>
      </c>
      <c r="E3448">
        <v>2</v>
      </c>
      <c r="F3448">
        <v>238</v>
      </c>
      <c r="G3448">
        <v>1</v>
      </c>
      <c r="H3448" t="str">
        <f>VLOOKUP($C3448,'Raw-products'!$A$2:$H$1261,MATCH(H$1,'Raw-products'!$A$1:$H$1,0))</f>
        <v>Shirt</v>
      </c>
      <c r="I3448" t="str">
        <f>VLOOKUP($C3448,'Raw-products'!$A$2:$H$1261,MATCH(I$1,'Raw-products'!$A$1:$H$1,0))</f>
        <v>Casual Slim Fit</v>
      </c>
      <c r="J3448" t="str">
        <f>VLOOKUP($C3448,'Raw-products'!$A$2:$H$1261,MATCH(J$1,'Raw-products'!$A$1:$H$1,0))</f>
        <v>S</v>
      </c>
      <c r="K3448" t="str">
        <f>VLOOKUP($C3448,'Raw-products'!$A$2:$H$1261,MATCH(K$1,'Raw-products'!$A$1:$H$1,0))</f>
        <v>green</v>
      </c>
      <c r="L3448">
        <f>VLOOKUP($C3448,'Raw-products'!$A$2:$H$1261,MATCH(L$1,'Raw-products'!$A$1:$H$1,0))</f>
        <v>113</v>
      </c>
      <c r="M3448">
        <f>VLOOKUP($C3448,'Raw-products'!$A$2:$H$1261,MATCH(M$1,'Raw-products'!$A$1:$H$1,0))</f>
        <v>72</v>
      </c>
      <c r="N3448" s="5">
        <f t="shared" si="106"/>
        <v>8136</v>
      </c>
      <c r="O3448" cm="1">
        <f t="array" ref="O3448:R3448">_xlfn.XLOOKUP($B3448,'Raw -orders'!$A:$A,'Raw -orders'!$B:$E)</f>
        <v>92</v>
      </c>
      <c r="P3448">
        <v>26374</v>
      </c>
      <c r="Q3448" s="1">
        <v>44378</v>
      </c>
      <c r="R3448" s="1">
        <v>44397</v>
      </c>
      <c r="S3448" t="str" cm="1">
        <f t="array" ref="S3448:Z3448">_xlfn.XLOOKUP($O3448,'Raw - customers'!$A:$A,'Raw - customers'!$B:$I)</f>
        <v>Hillary Guiness</v>
      </c>
      <c r="T3448" t="str">
        <v>Agender</v>
      </c>
      <c r="U3448">
        <v>27</v>
      </c>
      <c r="V3448" t="str">
        <v>74 Eva TerraceSuite 247</v>
      </c>
      <c r="W3448">
        <v>564</v>
      </c>
      <c r="X3448" t="str">
        <v>Harrismouth</v>
      </c>
      <c r="Y3448" t="str">
        <v>Queensland</v>
      </c>
      <c r="Z3448" t="str">
        <v>Australia</v>
      </c>
      <c r="AA3448">
        <v>7</v>
      </c>
      <c r="AB3448" s="3" t="str">
        <f t="shared" si="107"/>
        <v>10 to 20</v>
      </c>
      <c r="AM3448" s="6">
        <v>92</v>
      </c>
      <c r="AN3448" s="6" t="s">
        <v>1355</v>
      </c>
    </row>
    <row r="3449" spans="1:40" x14ac:dyDescent="0.25">
      <c r="A3449">
        <v>3447</v>
      </c>
      <c r="B3449">
        <v>695</v>
      </c>
      <c r="C3449">
        <v>18</v>
      </c>
      <c r="D3449">
        <v>96</v>
      </c>
      <c r="E3449">
        <v>1</v>
      </c>
      <c r="F3449">
        <v>96</v>
      </c>
      <c r="G3449">
        <v>1</v>
      </c>
      <c r="H3449" t="str">
        <f>VLOOKUP($C3449,'Raw-products'!$A$2:$H$1261,MATCH(H$1,'Raw-products'!$A$1:$H$1,0))</f>
        <v>Shirt</v>
      </c>
      <c r="I3449" t="str">
        <f>VLOOKUP($C3449,'Raw-products'!$A$2:$H$1261,MATCH(I$1,'Raw-products'!$A$1:$H$1,0))</f>
        <v>Oxford Cloth</v>
      </c>
      <c r="J3449" t="str">
        <f>VLOOKUP($C3449,'Raw-products'!$A$2:$H$1261,MATCH(J$1,'Raw-products'!$A$1:$H$1,0))</f>
        <v>L</v>
      </c>
      <c r="K3449" t="str">
        <f>VLOOKUP($C3449,'Raw-products'!$A$2:$H$1261,MATCH(K$1,'Raw-products'!$A$1:$H$1,0))</f>
        <v>green</v>
      </c>
      <c r="L3449">
        <f>VLOOKUP($C3449,'Raw-products'!$A$2:$H$1261,MATCH(L$1,'Raw-products'!$A$1:$H$1,0))</f>
        <v>114</v>
      </c>
      <c r="M3449">
        <f>VLOOKUP($C3449,'Raw-products'!$A$2:$H$1261,MATCH(M$1,'Raw-products'!$A$1:$H$1,0))</f>
        <v>52</v>
      </c>
      <c r="N3449" s="5">
        <f t="shared" si="106"/>
        <v>5928</v>
      </c>
      <c r="O3449" cm="1">
        <f t="array" ref="O3449:R3449">_xlfn.XLOOKUP($B3449,'Raw -orders'!$A:$A,'Raw -orders'!$B:$E)</f>
        <v>92</v>
      </c>
      <c r="P3449">
        <v>26374</v>
      </c>
      <c r="Q3449" s="1">
        <v>44378</v>
      </c>
      <c r="R3449" s="1">
        <v>44397</v>
      </c>
      <c r="S3449" t="str" cm="1">
        <f t="array" ref="S3449:Z3449">_xlfn.XLOOKUP($O3449,'Raw - customers'!$A:$A,'Raw - customers'!$B:$I)</f>
        <v>Hillary Guiness</v>
      </c>
      <c r="T3449" t="str">
        <v>Agender</v>
      </c>
      <c r="U3449">
        <v>27</v>
      </c>
      <c r="V3449" t="str">
        <v>74 Eva TerraceSuite 247</v>
      </c>
      <c r="W3449">
        <v>564</v>
      </c>
      <c r="X3449" t="str">
        <v>Harrismouth</v>
      </c>
      <c r="Y3449" t="str">
        <v>Queensland</v>
      </c>
      <c r="Z3449" t="str">
        <v>Australia</v>
      </c>
      <c r="AA3449">
        <v>7</v>
      </c>
      <c r="AB3449" s="3" t="str">
        <f t="shared" si="107"/>
        <v>10 to 20</v>
      </c>
      <c r="AM3449" s="6">
        <v>92</v>
      </c>
      <c r="AN3449" s="6" t="s">
        <v>1355</v>
      </c>
    </row>
    <row r="3450" spans="1:40" x14ac:dyDescent="0.25">
      <c r="A3450">
        <v>3448</v>
      </c>
      <c r="B3450">
        <v>695</v>
      </c>
      <c r="C3450">
        <v>165</v>
      </c>
      <c r="D3450">
        <v>91</v>
      </c>
      <c r="E3450">
        <v>1</v>
      </c>
      <c r="F3450">
        <v>91</v>
      </c>
      <c r="G3450">
        <v>1</v>
      </c>
      <c r="H3450" t="str">
        <f>VLOOKUP($C3450,'Raw-products'!$A$2:$H$1261,MATCH(H$1,'Raw-products'!$A$1:$H$1,0))</f>
        <v>Shirt</v>
      </c>
      <c r="I3450" t="str">
        <f>VLOOKUP($C3450,'Raw-products'!$A$2:$H$1261,MATCH(I$1,'Raw-products'!$A$1:$H$1,0))</f>
        <v>Linen</v>
      </c>
      <c r="J3450" t="str">
        <f>VLOOKUP($C3450,'Raw-products'!$A$2:$H$1261,MATCH(J$1,'Raw-products'!$A$1:$H$1,0))</f>
        <v>XS</v>
      </c>
      <c r="K3450" t="str">
        <f>VLOOKUP($C3450,'Raw-products'!$A$2:$H$1261,MATCH(K$1,'Raw-products'!$A$1:$H$1,0))</f>
        <v>indigo</v>
      </c>
      <c r="L3450">
        <f>VLOOKUP($C3450,'Raw-products'!$A$2:$H$1261,MATCH(L$1,'Raw-products'!$A$1:$H$1,0))</f>
        <v>116</v>
      </c>
      <c r="M3450">
        <f>VLOOKUP($C3450,'Raw-products'!$A$2:$H$1261,MATCH(M$1,'Raw-products'!$A$1:$H$1,0))</f>
        <v>70</v>
      </c>
      <c r="N3450" s="5">
        <f t="shared" si="106"/>
        <v>8120</v>
      </c>
      <c r="O3450" cm="1">
        <f t="array" ref="O3450:R3450">_xlfn.XLOOKUP($B3450,'Raw -orders'!$A:$A,'Raw -orders'!$B:$E)</f>
        <v>92</v>
      </c>
      <c r="P3450">
        <v>26374</v>
      </c>
      <c r="Q3450" s="1">
        <v>44378</v>
      </c>
      <c r="R3450" s="1">
        <v>44397</v>
      </c>
      <c r="S3450" t="str" cm="1">
        <f t="array" ref="S3450:Z3450">_xlfn.XLOOKUP($O3450,'Raw - customers'!$A:$A,'Raw - customers'!$B:$I)</f>
        <v>Hillary Guiness</v>
      </c>
      <c r="T3450" t="str">
        <v>Agender</v>
      </c>
      <c r="U3450">
        <v>27</v>
      </c>
      <c r="V3450" t="str">
        <v>74 Eva TerraceSuite 247</v>
      </c>
      <c r="W3450">
        <v>564</v>
      </c>
      <c r="X3450" t="str">
        <v>Harrismouth</v>
      </c>
      <c r="Y3450" t="str">
        <v>Queensland</v>
      </c>
      <c r="Z3450" t="str">
        <v>Australia</v>
      </c>
      <c r="AA3450">
        <v>7</v>
      </c>
      <c r="AB3450" s="3" t="str">
        <f t="shared" si="107"/>
        <v>10 to 20</v>
      </c>
      <c r="AM3450" s="6">
        <v>92</v>
      </c>
      <c r="AN3450" s="6" t="s">
        <v>1355</v>
      </c>
    </row>
    <row r="3451" spans="1:40" x14ac:dyDescent="0.25">
      <c r="A3451">
        <v>3449</v>
      </c>
      <c r="B3451">
        <v>695</v>
      </c>
      <c r="C3451">
        <v>455</v>
      </c>
      <c r="D3451">
        <v>118</v>
      </c>
      <c r="E3451">
        <v>2</v>
      </c>
      <c r="F3451">
        <v>236</v>
      </c>
      <c r="G3451">
        <v>1</v>
      </c>
      <c r="H3451" t="str">
        <f>VLOOKUP($C3451,'Raw-products'!$A$2:$H$1261,MATCH(H$1,'Raw-products'!$A$1:$H$1,0))</f>
        <v>Jacket</v>
      </c>
      <c r="I3451" t="str">
        <f>VLOOKUP($C3451,'Raw-products'!$A$2:$H$1261,MATCH(I$1,'Raw-products'!$A$1:$H$1,0))</f>
        <v>Puffer</v>
      </c>
      <c r="J3451" t="str">
        <f>VLOOKUP($C3451,'Raw-products'!$A$2:$H$1261,MATCH(J$1,'Raw-products'!$A$1:$H$1,0))</f>
        <v>XS</v>
      </c>
      <c r="K3451" t="str">
        <f>VLOOKUP($C3451,'Raw-products'!$A$2:$H$1261,MATCH(K$1,'Raw-products'!$A$1:$H$1,0))</f>
        <v>red</v>
      </c>
      <c r="L3451">
        <f>VLOOKUP($C3451,'Raw-products'!$A$2:$H$1261,MATCH(L$1,'Raw-products'!$A$1:$H$1,0))</f>
        <v>110</v>
      </c>
      <c r="M3451">
        <f>VLOOKUP($C3451,'Raw-products'!$A$2:$H$1261,MATCH(M$1,'Raw-products'!$A$1:$H$1,0))</f>
        <v>67</v>
      </c>
      <c r="N3451" s="5">
        <f t="shared" si="106"/>
        <v>7370</v>
      </c>
      <c r="O3451" cm="1">
        <f t="array" ref="O3451:R3451">_xlfn.XLOOKUP($B3451,'Raw -orders'!$A:$A,'Raw -orders'!$B:$E)</f>
        <v>92</v>
      </c>
      <c r="P3451">
        <v>26374</v>
      </c>
      <c r="Q3451" s="1">
        <v>44378</v>
      </c>
      <c r="R3451" s="1">
        <v>44397</v>
      </c>
      <c r="S3451" t="str" cm="1">
        <f t="array" ref="S3451:Z3451">_xlfn.XLOOKUP($O3451,'Raw - customers'!$A:$A,'Raw - customers'!$B:$I)</f>
        <v>Hillary Guiness</v>
      </c>
      <c r="T3451" t="str">
        <v>Agender</v>
      </c>
      <c r="U3451">
        <v>27</v>
      </c>
      <c r="V3451" t="str">
        <v>74 Eva TerraceSuite 247</v>
      </c>
      <c r="W3451">
        <v>564</v>
      </c>
      <c r="X3451" t="str">
        <v>Harrismouth</v>
      </c>
      <c r="Y3451" t="str">
        <v>Queensland</v>
      </c>
      <c r="Z3451" t="str">
        <v>Australia</v>
      </c>
      <c r="AA3451">
        <v>7</v>
      </c>
      <c r="AB3451" s="3" t="str">
        <f t="shared" si="107"/>
        <v>10 to 20</v>
      </c>
      <c r="AM3451" s="6">
        <v>92</v>
      </c>
      <c r="AN3451" s="6" t="s">
        <v>1355</v>
      </c>
    </row>
    <row r="3452" spans="1:40" x14ac:dyDescent="0.25">
      <c r="A3452">
        <v>3450</v>
      </c>
      <c r="B3452">
        <v>696</v>
      </c>
      <c r="C3452">
        <v>83</v>
      </c>
      <c r="D3452">
        <v>118</v>
      </c>
      <c r="E3452">
        <v>3</v>
      </c>
      <c r="F3452">
        <v>354</v>
      </c>
      <c r="G3452">
        <v>1</v>
      </c>
      <c r="H3452" t="str">
        <f>VLOOKUP($C3452,'Raw-products'!$A$2:$H$1261,MATCH(H$1,'Raw-products'!$A$1:$H$1,0))</f>
        <v>Shirt</v>
      </c>
      <c r="I3452" t="str">
        <f>VLOOKUP($C3452,'Raw-products'!$A$2:$H$1261,MATCH(I$1,'Raw-products'!$A$1:$H$1,0))</f>
        <v>Flannel</v>
      </c>
      <c r="J3452" t="str">
        <f>VLOOKUP($C3452,'Raw-products'!$A$2:$H$1261,MATCH(J$1,'Raw-products'!$A$1:$H$1,0))</f>
        <v>L</v>
      </c>
      <c r="K3452" t="str">
        <f>VLOOKUP($C3452,'Raw-products'!$A$2:$H$1261,MATCH(K$1,'Raw-products'!$A$1:$H$1,0))</f>
        <v>yellow</v>
      </c>
      <c r="L3452">
        <f>VLOOKUP($C3452,'Raw-products'!$A$2:$H$1261,MATCH(L$1,'Raw-products'!$A$1:$H$1,0))</f>
        <v>96</v>
      </c>
      <c r="M3452">
        <f>VLOOKUP($C3452,'Raw-products'!$A$2:$H$1261,MATCH(M$1,'Raw-products'!$A$1:$H$1,0))</f>
        <v>80</v>
      </c>
      <c r="N3452" s="5">
        <f t="shared" si="106"/>
        <v>7680</v>
      </c>
      <c r="O3452" cm="1">
        <f t="array" ref="O3452:R3452">_xlfn.XLOOKUP($B3452,'Raw -orders'!$A:$A,'Raw -orders'!$B:$E)</f>
        <v>230</v>
      </c>
      <c r="P3452">
        <v>50224</v>
      </c>
      <c r="Q3452" s="1">
        <v>44440</v>
      </c>
      <c r="R3452" s="1">
        <v>44466</v>
      </c>
      <c r="S3452" t="str" cm="1">
        <f t="array" ref="S3452:Z3452">_xlfn.XLOOKUP($O3452,'Raw - customers'!$A:$A,'Raw - customers'!$B:$I)</f>
        <v>Bourke Pembery</v>
      </c>
      <c r="T3452" t="str">
        <v>Bigender</v>
      </c>
      <c r="U3452">
        <v>21</v>
      </c>
      <c r="V3452" t="str">
        <v>599 Campbell CrestApt. 125</v>
      </c>
      <c r="W3452">
        <v>7779</v>
      </c>
      <c r="X3452" t="str">
        <v>Wildermanside</v>
      </c>
      <c r="Y3452" t="str">
        <v>Tasmania</v>
      </c>
      <c r="Z3452" t="str">
        <v>Australia</v>
      </c>
      <c r="AA3452">
        <v>9</v>
      </c>
      <c r="AB3452" s="3" t="str">
        <f t="shared" si="107"/>
        <v>20 to 30</v>
      </c>
      <c r="AM3452" s="6">
        <v>230</v>
      </c>
      <c r="AN3452" s="6" t="s">
        <v>1414</v>
      </c>
    </row>
    <row r="3453" spans="1:40" x14ac:dyDescent="0.25">
      <c r="A3453">
        <v>3451</v>
      </c>
      <c r="B3453">
        <v>696</v>
      </c>
      <c r="C3453">
        <v>1167</v>
      </c>
      <c r="D3453">
        <v>99</v>
      </c>
      <c r="E3453">
        <v>2</v>
      </c>
      <c r="F3453">
        <v>198</v>
      </c>
      <c r="G3453">
        <v>1</v>
      </c>
      <c r="H3453" t="str">
        <f>VLOOKUP($C3453,'Raw-products'!$A$2:$H$1261,MATCH(H$1,'Raw-products'!$A$1:$H$1,0))</f>
        <v>Trousers</v>
      </c>
      <c r="I3453" t="str">
        <f>VLOOKUP($C3453,'Raw-products'!$A$2:$H$1261,MATCH(I$1,'Raw-products'!$A$1:$H$1,0))</f>
        <v>High-Waisted</v>
      </c>
      <c r="J3453" t="str">
        <f>VLOOKUP($C3453,'Raw-products'!$A$2:$H$1261,MATCH(J$1,'Raw-products'!$A$1:$H$1,0))</f>
        <v>M</v>
      </c>
      <c r="K3453" t="str">
        <f>VLOOKUP($C3453,'Raw-products'!$A$2:$H$1261,MATCH(K$1,'Raw-products'!$A$1:$H$1,0))</f>
        <v>yellow</v>
      </c>
      <c r="L3453">
        <f>VLOOKUP($C3453,'Raw-products'!$A$2:$H$1261,MATCH(L$1,'Raw-products'!$A$1:$H$1,0))</f>
        <v>98</v>
      </c>
      <c r="M3453">
        <f>VLOOKUP($C3453,'Raw-products'!$A$2:$H$1261,MATCH(M$1,'Raw-products'!$A$1:$H$1,0))</f>
        <v>45</v>
      </c>
      <c r="N3453" s="5">
        <f t="shared" si="106"/>
        <v>4410</v>
      </c>
      <c r="O3453" cm="1">
        <f t="array" ref="O3453:R3453">_xlfn.XLOOKUP($B3453,'Raw -orders'!$A:$A,'Raw -orders'!$B:$E)</f>
        <v>230</v>
      </c>
      <c r="P3453">
        <v>50224</v>
      </c>
      <c r="Q3453" s="1">
        <v>44440</v>
      </c>
      <c r="R3453" s="1">
        <v>44466</v>
      </c>
      <c r="S3453" t="str" cm="1">
        <f t="array" ref="S3453:Z3453">_xlfn.XLOOKUP($O3453,'Raw - customers'!$A:$A,'Raw - customers'!$B:$I)</f>
        <v>Bourke Pembery</v>
      </c>
      <c r="T3453" t="str">
        <v>Bigender</v>
      </c>
      <c r="U3453">
        <v>21</v>
      </c>
      <c r="V3453" t="str">
        <v>599 Campbell CrestApt. 125</v>
      </c>
      <c r="W3453">
        <v>7779</v>
      </c>
      <c r="X3453" t="str">
        <v>Wildermanside</v>
      </c>
      <c r="Y3453" t="str">
        <v>Tasmania</v>
      </c>
      <c r="Z3453" t="str">
        <v>Australia</v>
      </c>
      <c r="AA3453">
        <v>9</v>
      </c>
      <c r="AB3453" s="3" t="str">
        <f t="shared" si="107"/>
        <v>20 to 30</v>
      </c>
      <c r="AM3453" s="6">
        <v>230</v>
      </c>
      <c r="AN3453" s="6" t="s">
        <v>1414</v>
      </c>
    </row>
    <row r="3454" spans="1:40" x14ac:dyDescent="0.25">
      <c r="A3454">
        <v>3452</v>
      </c>
      <c r="B3454">
        <v>696</v>
      </c>
      <c r="C3454">
        <v>453</v>
      </c>
      <c r="D3454">
        <v>107</v>
      </c>
      <c r="E3454">
        <v>3</v>
      </c>
      <c r="F3454">
        <v>321</v>
      </c>
      <c r="G3454">
        <v>1</v>
      </c>
      <c r="H3454" t="str">
        <f>VLOOKUP($C3454,'Raw-products'!$A$2:$H$1261,MATCH(H$1,'Raw-products'!$A$1:$H$1,0))</f>
        <v>Jacket</v>
      </c>
      <c r="I3454" t="str">
        <f>VLOOKUP($C3454,'Raw-products'!$A$2:$H$1261,MATCH(I$1,'Raw-products'!$A$1:$H$1,0))</f>
        <v>Denim</v>
      </c>
      <c r="J3454" t="str">
        <f>VLOOKUP($C3454,'Raw-products'!$A$2:$H$1261,MATCH(J$1,'Raw-products'!$A$1:$H$1,0))</f>
        <v>L</v>
      </c>
      <c r="K3454" t="str">
        <f>VLOOKUP($C3454,'Raw-products'!$A$2:$H$1261,MATCH(K$1,'Raw-products'!$A$1:$H$1,0))</f>
        <v>violet</v>
      </c>
      <c r="L3454">
        <f>VLOOKUP($C3454,'Raw-products'!$A$2:$H$1261,MATCH(L$1,'Raw-products'!$A$1:$H$1,0))</f>
        <v>92</v>
      </c>
      <c r="M3454">
        <f>VLOOKUP($C3454,'Raw-products'!$A$2:$H$1261,MATCH(M$1,'Raw-products'!$A$1:$H$1,0))</f>
        <v>50</v>
      </c>
      <c r="N3454" s="5">
        <f t="shared" si="106"/>
        <v>4600</v>
      </c>
      <c r="O3454" cm="1">
        <f t="array" ref="O3454:R3454">_xlfn.XLOOKUP($B3454,'Raw -orders'!$A:$A,'Raw -orders'!$B:$E)</f>
        <v>230</v>
      </c>
      <c r="P3454">
        <v>50224</v>
      </c>
      <c r="Q3454" s="1">
        <v>44440</v>
      </c>
      <c r="R3454" s="1">
        <v>44466</v>
      </c>
      <c r="S3454" t="str" cm="1">
        <f t="array" ref="S3454:Z3454">_xlfn.XLOOKUP($O3454,'Raw - customers'!$A:$A,'Raw - customers'!$B:$I)</f>
        <v>Bourke Pembery</v>
      </c>
      <c r="T3454" t="str">
        <v>Bigender</v>
      </c>
      <c r="U3454">
        <v>21</v>
      </c>
      <c r="V3454" t="str">
        <v>599 Campbell CrestApt. 125</v>
      </c>
      <c r="W3454">
        <v>7779</v>
      </c>
      <c r="X3454" t="str">
        <v>Wildermanside</v>
      </c>
      <c r="Y3454" t="str">
        <v>Tasmania</v>
      </c>
      <c r="Z3454" t="str">
        <v>Australia</v>
      </c>
      <c r="AA3454">
        <v>9</v>
      </c>
      <c r="AB3454" s="3" t="str">
        <f t="shared" si="107"/>
        <v>20 to 30</v>
      </c>
      <c r="AM3454" s="6">
        <v>230</v>
      </c>
      <c r="AN3454" s="6" t="s">
        <v>1414</v>
      </c>
    </row>
    <row r="3455" spans="1:40" x14ac:dyDescent="0.25">
      <c r="A3455">
        <v>3453</v>
      </c>
      <c r="B3455">
        <v>697</v>
      </c>
      <c r="C3455">
        <v>897</v>
      </c>
      <c r="D3455">
        <v>94</v>
      </c>
      <c r="E3455">
        <v>2</v>
      </c>
      <c r="F3455">
        <v>188</v>
      </c>
      <c r="G3455">
        <v>1</v>
      </c>
      <c r="H3455" t="str">
        <f>VLOOKUP($C3455,'Raw-products'!$A$2:$H$1261,MATCH(H$1,'Raw-products'!$A$1:$H$1,0))</f>
        <v>Trousers</v>
      </c>
      <c r="I3455" t="str">
        <f>VLOOKUP($C3455,'Raw-products'!$A$2:$H$1261,MATCH(I$1,'Raw-products'!$A$1:$H$1,0))</f>
        <v>Cords</v>
      </c>
      <c r="J3455" t="str">
        <f>VLOOKUP($C3455,'Raw-products'!$A$2:$H$1261,MATCH(J$1,'Raw-products'!$A$1:$H$1,0))</f>
        <v>M</v>
      </c>
      <c r="K3455" t="str">
        <f>VLOOKUP($C3455,'Raw-products'!$A$2:$H$1261,MATCH(K$1,'Raw-products'!$A$1:$H$1,0))</f>
        <v>blue</v>
      </c>
      <c r="L3455">
        <f>VLOOKUP($C3455,'Raw-products'!$A$2:$H$1261,MATCH(L$1,'Raw-products'!$A$1:$H$1,0))</f>
        <v>113</v>
      </c>
      <c r="M3455">
        <f>VLOOKUP($C3455,'Raw-products'!$A$2:$H$1261,MATCH(M$1,'Raw-products'!$A$1:$H$1,0))</f>
        <v>47</v>
      </c>
      <c r="N3455" s="5">
        <f t="shared" si="106"/>
        <v>5311</v>
      </c>
      <c r="O3455" cm="1">
        <f t="array" ref="O3455:R3455">_xlfn.XLOOKUP($B3455,'Raw -orders'!$A:$A,'Raw -orders'!$B:$E)</f>
        <v>830</v>
      </c>
      <c r="P3455">
        <v>12310</v>
      </c>
      <c r="Q3455" s="1">
        <v>44397</v>
      </c>
      <c r="R3455" s="1">
        <v>44405</v>
      </c>
      <c r="S3455" t="str" cm="1">
        <f t="array" ref="S3455:Z3455">_xlfn.XLOOKUP($O3455,'Raw - customers'!$A:$A,'Raw - customers'!$B:$I)</f>
        <v>Gertrudis Pergens</v>
      </c>
      <c r="T3455" t="str">
        <v>Male</v>
      </c>
      <c r="U3455">
        <v>46</v>
      </c>
      <c r="V3455" t="str">
        <v>653 Jones AvenueApt. 945</v>
      </c>
      <c r="W3455">
        <v>6477</v>
      </c>
      <c r="X3455" t="str">
        <v>New Ruby</v>
      </c>
      <c r="Y3455" t="str">
        <v>South Australia</v>
      </c>
      <c r="Z3455" t="str">
        <v>Australia</v>
      </c>
      <c r="AA3455">
        <v>7</v>
      </c>
      <c r="AB3455" s="3" t="str">
        <f t="shared" si="107"/>
        <v>0 to 10</v>
      </c>
      <c r="AM3455" s="6">
        <v>830</v>
      </c>
      <c r="AN3455" s="6" t="s">
        <v>1345</v>
      </c>
    </row>
    <row r="3456" spans="1:40" x14ac:dyDescent="0.25">
      <c r="A3456">
        <v>3454</v>
      </c>
      <c r="B3456">
        <v>697</v>
      </c>
      <c r="C3456">
        <v>330</v>
      </c>
      <c r="D3456">
        <v>109</v>
      </c>
      <c r="E3456">
        <v>1</v>
      </c>
      <c r="F3456">
        <v>109</v>
      </c>
      <c r="G3456">
        <v>1</v>
      </c>
      <c r="H3456" t="str">
        <f>VLOOKUP($C3456,'Raw-products'!$A$2:$H$1261,MATCH(H$1,'Raw-products'!$A$1:$H$1,0))</f>
        <v>Shirt</v>
      </c>
      <c r="I3456" t="str">
        <f>VLOOKUP($C3456,'Raw-products'!$A$2:$H$1261,MATCH(I$1,'Raw-products'!$A$1:$H$1,0))</f>
        <v>Mandarin Collar</v>
      </c>
      <c r="J3456" t="str">
        <f>VLOOKUP($C3456,'Raw-products'!$A$2:$H$1261,MATCH(J$1,'Raw-products'!$A$1:$H$1,0))</f>
        <v>XS</v>
      </c>
      <c r="K3456" t="str">
        <f>VLOOKUP($C3456,'Raw-products'!$A$2:$H$1261,MATCH(K$1,'Raw-products'!$A$1:$H$1,0))</f>
        <v>green</v>
      </c>
      <c r="L3456">
        <f>VLOOKUP($C3456,'Raw-products'!$A$2:$H$1261,MATCH(L$1,'Raw-products'!$A$1:$H$1,0))</f>
        <v>108</v>
      </c>
      <c r="M3456">
        <f>VLOOKUP($C3456,'Raw-products'!$A$2:$H$1261,MATCH(M$1,'Raw-products'!$A$1:$H$1,0))</f>
        <v>63</v>
      </c>
      <c r="N3456" s="5">
        <f t="shared" si="106"/>
        <v>6804</v>
      </c>
      <c r="O3456" cm="1">
        <f t="array" ref="O3456:R3456">_xlfn.XLOOKUP($B3456,'Raw -orders'!$A:$A,'Raw -orders'!$B:$E)</f>
        <v>830</v>
      </c>
      <c r="P3456">
        <v>12310</v>
      </c>
      <c r="Q3456" s="1">
        <v>44397</v>
      </c>
      <c r="R3456" s="1">
        <v>44405</v>
      </c>
      <c r="S3456" t="str" cm="1">
        <f t="array" ref="S3456:Z3456">_xlfn.XLOOKUP($O3456,'Raw - customers'!$A:$A,'Raw - customers'!$B:$I)</f>
        <v>Gertrudis Pergens</v>
      </c>
      <c r="T3456" t="str">
        <v>Male</v>
      </c>
      <c r="U3456">
        <v>46</v>
      </c>
      <c r="V3456" t="str">
        <v>653 Jones AvenueApt. 945</v>
      </c>
      <c r="W3456">
        <v>6477</v>
      </c>
      <c r="X3456" t="str">
        <v>New Ruby</v>
      </c>
      <c r="Y3456" t="str">
        <v>South Australia</v>
      </c>
      <c r="Z3456" t="str">
        <v>Australia</v>
      </c>
      <c r="AA3456">
        <v>7</v>
      </c>
      <c r="AB3456" s="3" t="str">
        <f t="shared" si="107"/>
        <v>0 to 10</v>
      </c>
      <c r="AM3456" s="6">
        <v>830</v>
      </c>
      <c r="AN3456" s="6" t="s">
        <v>1345</v>
      </c>
    </row>
    <row r="3457" spans="1:40" x14ac:dyDescent="0.25">
      <c r="A3457">
        <v>3455</v>
      </c>
      <c r="B3457">
        <v>697</v>
      </c>
      <c r="C3457">
        <v>457</v>
      </c>
      <c r="D3457">
        <v>118</v>
      </c>
      <c r="E3457">
        <v>3</v>
      </c>
      <c r="F3457">
        <v>354</v>
      </c>
      <c r="G3457">
        <v>1</v>
      </c>
      <c r="H3457" t="str">
        <f>VLOOKUP($C3457,'Raw-products'!$A$2:$H$1261,MATCH(H$1,'Raw-products'!$A$1:$H$1,0))</f>
        <v>Jacket</v>
      </c>
      <c r="I3457" t="str">
        <f>VLOOKUP($C3457,'Raw-products'!$A$2:$H$1261,MATCH(I$1,'Raw-products'!$A$1:$H$1,0))</f>
        <v>Puffer</v>
      </c>
      <c r="J3457" t="str">
        <f>VLOOKUP($C3457,'Raw-products'!$A$2:$H$1261,MATCH(J$1,'Raw-products'!$A$1:$H$1,0))</f>
        <v>M</v>
      </c>
      <c r="K3457" t="str">
        <f>VLOOKUP($C3457,'Raw-products'!$A$2:$H$1261,MATCH(K$1,'Raw-products'!$A$1:$H$1,0))</f>
        <v>red</v>
      </c>
      <c r="L3457">
        <f>VLOOKUP($C3457,'Raw-products'!$A$2:$H$1261,MATCH(L$1,'Raw-products'!$A$1:$H$1,0))</f>
        <v>110</v>
      </c>
      <c r="M3457">
        <f>VLOOKUP($C3457,'Raw-products'!$A$2:$H$1261,MATCH(M$1,'Raw-products'!$A$1:$H$1,0))</f>
        <v>62</v>
      </c>
      <c r="N3457" s="5">
        <f t="shared" si="106"/>
        <v>6820</v>
      </c>
      <c r="O3457" cm="1">
        <f t="array" ref="O3457:R3457">_xlfn.XLOOKUP($B3457,'Raw -orders'!$A:$A,'Raw -orders'!$B:$E)</f>
        <v>830</v>
      </c>
      <c r="P3457">
        <v>12310</v>
      </c>
      <c r="Q3457" s="1">
        <v>44397</v>
      </c>
      <c r="R3457" s="1">
        <v>44405</v>
      </c>
      <c r="S3457" t="str" cm="1">
        <f t="array" ref="S3457:Z3457">_xlfn.XLOOKUP($O3457,'Raw - customers'!$A:$A,'Raw - customers'!$B:$I)</f>
        <v>Gertrudis Pergens</v>
      </c>
      <c r="T3457" t="str">
        <v>Male</v>
      </c>
      <c r="U3457">
        <v>46</v>
      </c>
      <c r="V3457" t="str">
        <v>653 Jones AvenueApt. 945</v>
      </c>
      <c r="W3457">
        <v>6477</v>
      </c>
      <c r="X3457" t="str">
        <v>New Ruby</v>
      </c>
      <c r="Y3457" t="str">
        <v>South Australia</v>
      </c>
      <c r="Z3457" t="str">
        <v>Australia</v>
      </c>
      <c r="AA3457">
        <v>7</v>
      </c>
      <c r="AB3457" s="3" t="str">
        <f t="shared" si="107"/>
        <v>0 to 10</v>
      </c>
      <c r="AM3457" s="6">
        <v>830</v>
      </c>
      <c r="AN3457" s="6" t="s">
        <v>1345</v>
      </c>
    </row>
    <row r="3458" spans="1:40" x14ac:dyDescent="0.25">
      <c r="A3458">
        <v>3456</v>
      </c>
      <c r="B3458">
        <v>697</v>
      </c>
      <c r="C3458">
        <v>56</v>
      </c>
      <c r="D3458">
        <v>104</v>
      </c>
      <c r="E3458">
        <v>2</v>
      </c>
      <c r="F3458">
        <v>208</v>
      </c>
      <c r="G3458">
        <v>1</v>
      </c>
      <c r="H3458" t="str">
        <f>VLOOKUP($C3458,'Raw-products'!$A$2:$H$1261,MATCH(H$1,'Raw-products'!$A$1:$H$1,0))</f>
        <v>Shirt</v>
      </c>
      <c r="I3458" t="str">
        <f>VLOOKUP($C3458,'Raw-products'!$A$2:$H$1261,MATCH(I$1,'Raw-products'!$A$1:$H$1,0))</f>
        <v>Dress</v>
      </c>
      <c r="J3458" t="str">
        <f>VLOOKUP($C3458,'Raw-products'!$A$2:$H$1261,MATCH(J$1,'Raw-products'!$A$1:$H$1,0))</f>
        <v>S</v>
      </c>
      <c r="K3458" t="str">
        <f>VLOOKUP($C3458,'Raw-products'!$A$2:$H$1261,MATCH(K$1,'Raw-products'!$A$1:$H$1,0))</f>
        <v>blue</v>
      </c>
      <c r="L3458">
        <f>VLOOKUP($C3458,'Raw-products'!$A$2:$H$1261,MATCH(L$1,'Raw-products'!$A$1:$H$1,0))</f>
        <v>119</v>
      </c>
      <c r="M3458">
        <f>VLOOKUP($C3458,'Raw-products'!$A$2:$H$1261,MATCH(M$1,'Raw-products'!$A$1:$H$1,0))</f>
        <v>46</v>
      </c>
      <c r="N3458" s="5">
        <f t="shared" si="106"/>
        <v>5474</v>
      </c>
      <c r="O3458" cm="1">
        <f t="array" ref="O3458:R3458">_xlfn.XLOOKUP($B3458,'Raw -orders'!$A:$A,'Raw -orders'!$B:$E)</f>
        <v>830</v>
      </c>
      <c r="P3458">
        <v>12310</v>
      </c>
      <c r="Q3458" s="1">
        <v>44397</v>
      </c>
      <c r="R3458" s="1">
        <v>44405</v>
      </c>
      <c r="S3458" t="str" cm="1">
        <f t="array" ref="S3458:Z3458">_xlfn.XLOOKUP($O3458,'Raw - customers'!$A:$A,'Raw - customers'!$B:$I)</f>
        <v>Gertrudis Pergens</v>
      </c>
      <c r="T3458" t="str">
        <v>Male</v>
      </c>
      <c r="U3458">
        <v>46</v>
      </c>
      <c r="V3458" t="str">
        <v>653 Jones AvenueApt. 945</v>
      </c>
      <c r="W3458">
        <v>6477</v>
      </c>
      <c r="X3458" t="str">
        <v>New Ruby</v>
      </c>
      <c r="Y3458" t="str">
        <v>South Australia</v>
      </c>
      <c r="Z3458" t="str">
        <v>Australia</v>
      </c>
      <c r="AA3458">
        <v>7</v>
      </c>
      <c r="AB3458" s="3" t="str">
        <f t="shared" si="107"/>
        <v>0 to 10</v>
      </c>
      <c r="AM3458" s="6">
        <v>830</v>
      </c>
      <c r="AN3458" s="6" t="s">
        <v>1345</v>
      </c>
    </row>
    <row r="3459" spans="1:40" x14ac:dyDescent="0.25">
      <c r="A3459">
        <v>3457</v>
      </c>
      <c r="B3459">
        <v>697</v>
      </c>
      <c r="C3459">
        <v>590</v>
      </c>
      <c r="D3459">
        <v>100</v>
      </c>
      <c r="E3459">
        <v>1</v>
      </c>
      <c r="F3459">
        <v>100</v>
      </c>
      <c r="G3459">
        <v>1</v>
      </c>
      <c r="H3459" t="str">
        <f>VLOOKUP($C3459,'Raw-products'!$A$2:$H$1261,MATCH(H$1,'Raw-products'!$A$1:$H$1,0))</f>
        <v>Jacket</v>
      </c>
      <c r="I3459" t="str">
        <f>VLOOKUP($C3459,'Raw-products'!$A$2:$H$1261,MATCH(I$1,'Raw-products'!$A$1:$H$1,0))</f>
        <v>Bomber</v>
      </c>
      <c r="J3459" t="str">
        <f>VLOOKUP($C3459,'Raw-products'!$A$2:$H$1261,MATCH(J$1,'Raw-products'!$A$1:$H$1,0))</f>
        <v>XS</v>
      </c>
      <c r="K3459" t="str">
        <f>VLOOKUP($C3459,'Raw-products'!$A$2:$H$1261,MATCH(K$1,'Raw-products'!$A$1:$H$1,0))</f>
        <v>violet</v>
      </c>
      <c r="L3459">
        <f>VLOOKUP($C3459,'Raw-products'!$A$2:$H$1261,MATCH(L$1,'Raw-products'!$A$1:$H$1,0))</f>
        <v>90</v>
      </c>
      <c r="M3459">
        <f>VLOOKUP($C3459,'Raw-products'!$A$2:$H$1261,MATCH(M$1,'Raw-products'!$A$1:$H$1,0))</f>
        <v>75</v>
      </c>
      <c r="N3459" s="5">
        <f t="shared" ref="N3459:N3522" si="108">$L3459*$M3459</f>
        <v>6750</v>
      </c>
      <c r="O3459" cm="1">
        <f t="array" ref="O3459:R3459">_xlfn.XLOOKUP($B3459,'Raw -orders'!$A:$A,'Raw -orders'!$B:$E)</f>
        <v>830</v>
      </c>
      <c r="P3459">
        <v>12310</v>
      </c>
      <c r="Q3459" s="1">
        <v>44397</v>
      </c>
      <c r="R3459" s="1">
        <v>44405</v>
      </c>
      <c r="S3459" t="str" cm="1">
        <f t="array" ref="S3459:Z3459">_xlfn.XLOOKUP($O3459,'Raw - customers'!$A:$A,'Raw - customers'!$B:$I)</f>
        <v>Gertrudis Pergens</v>
      </c>
      <c r="T3459" t="str">
        <v>Male</v>
      </c>
      <c r="U3459">
        <v>46</v>
      </c>
      <c r="V3459" t="str">
        <v>653 Jones AvenueApt. 945</v>
      </c>
      <c r="W3459">
        <v>6477</v>
      </c>
      <c r="X3459" t="str">
        <v>New Ruby</v>
      </c>
      <c r="Y3459" t="str">
        <v>South Australia</v>
      </c>
      <c r="Z3459" t="str">
        <v>Australia</v>
      </c>
      <c r="AA3459">
        <v>7</v>
      </c>
      <c r="AB3459" s="3" t="str">
        <f t="shared" ref="AB3459:AB3522" si="109">IF(AND(DATEDIF($Q3459,$R3459,"D")&gt;0,DATEDIF($Q3459,$R3459,"D")&lt;=10),"0 to 10",IF(AND(DATEDIF($Q3459,$R3459,"D")&gt;10,DATEDIF($Q3459,$R3459,"D")&lt;=20),"10 to 20",IF(AND(DATEDIF($Q3459,$R3459,"D")&gt;20,DATEDIF($Q3459,$R3459,"D")&lt;=30),"20 to 30")))</f>
        <v>0 to 10</v>
      </c>
      <c r="AM3459" s="6">
        <v>830</v>
      </c>
      <c r="AN3459" s="6" t="s">
        <v>1345</v>
      </c>
    </row>
    <row r="3460" spans="1:40" x14ac:dyDescent="0.25">
      <c r="A3460">
        <v>3458</v>
      </c>
      <c r="B3460">
        <v>697</v>
      </c>
      <c r="C3460">
        <v>1036</v>
      </c>
      <c r="D3460">
        <v>90</v>
      </c>
      <c r="E3460">
        <v>3</v>
      </c>
      <c r="F3460">
        <v>270</v>
      </c>
      <c r="G3460">
        <v>1</v>
      </c>
      <c r="H3460" t="str">
        <f>VLOOKUP($C3460,'Raw-products'!$A$2:$H$1261,MATCH(H$1,'Raw-products'!$A$1:$H$1,0))</f>
        <v>Trousers</v>
      </c>
      <c r="I3460" t="str">
        <f>VLOOKUP($C3460,'Raw-products'!$A$2:$H$1261,MATCH(I$1,'Raw-products'!$A$1:$H$1,0))</f>
        <v>Relaxed Leg</v>
      </c>
      <c r="J3460" t="str">
        <f>VLOOKUP($C3460,'Raw-products'!$A$2:$H$1261,MATCH(J$1,'Raw-products'!$A$1:$H$1,0))</f>
        <v>S</v>
      </c>
      <c r="K3460" t="str">
        <f>VLOOKUP($C3460,'Raw-products'!$A$2:$H$1261,MATCH(K$1,'Raw-products'!$A$1:$H$1,0))</f>
        <v>blue</v>
      </c>
      <c r="L3460">
        <f>VLOOKUP($C3460,'Raw-products'!$A$2:$H$1261,MATCH(L$1,'Raw-products'!$A$1:$H$1,0))</f>
        <v>95</v>
      </c>
      <c r="M3460">
        <f>VLOOKUP($C3460,'Raw-products'!$A$2:$H$1261,MATCH(M$1,'Raw-products'!$A$1:$H$1,0))</f>
        <v>57</v>
      </c>
      <c r="N3460" s="5">
        <f t="shared" si="108"/>
        <v>5415</v>
      </c>
      <c r="O3460" cm="1">
        <f t="array" ref="O3460:R3460">_xlfn.XLOOKUP($B3460,'Raw -orders'!$A:$A,'Raw -orders'!$B:$E)</f>
        <v>830</v>
      </c>
      <c r="P3460">
        <v>12310</v>
      </c>
      <c r="Q3460" s="1">
        <v>44397</v>
      </c>
      <c r="R3460" s="1">
        <v>44405</v>
      </c>
      <c r="S3460" t="str" cm="1">
        <f t="array" ref="S3460:Z3460">_xlfn.XLOOKUP($O3460,'Raw - customers'!$A:$A,'Raw - customers'!$B:$I)</f>
        <v>Gertrudis Pergens</v>
      </c>
      <c r="T3460" t="str">
        <v>Male</v>
      </c>
      <c r="U3460">
        <v>46</v>
      </c>
      <c r="V3460" t="str">
        <v>653 Jones AvenueApt. 945</v>
      </c>
      <c r="W3460">
        <v>6477</v>
      </c>
      <c r="X3460" t="str">
        <v>New Ruby</v>
      </c>
      <c r="Y3460" t="str">
        <v>South Australia</v>
      </c>
      <c r="Z3460" t="str">
        <v>Australia</v>
      </c>
      <c r="AA3460">
        <v>7</v>
      </c>
      <c r="AB3460" s="3" t="str">
        <f t="shared" si="109"/>
        <v>0 to 10</v>
      </c>
      <c r="AM3460" s="6">
        <v>830</v>
      </c>
      <c r="AN3460" s="6" t="s">
        <v>1345</v>
      </c>
    </row>
    <row r="3461" spans="1:40" x14ac:dyDescent="0.25">
      <c r="A3461">
        <v>3459</v>
      </c>
      <c r="B3461">
        <v>698</v>
      </c>
      <c r="C3461">
        <v>820</v>
      </c>
      <c r="D3461">
        <v>117</v>
      </c>
      <c r="E3461">
        <v>3</v>
      </c>
      <c r="F3461">
        <v>351</v>
      </c>
      <c r="G3461">
        <v>1</v>
      </c>
      <c r="H3461" t="str">
        <f>VLOOKUP($C3461,'Raw-products'!$A$2:$H$1261,MATCH(H$1,'Raw-products'!$A$1:$H$1,0))</f>
        <v>Jacket</v>
      </c>
      <c r="I3461" t="str">
        <f>VLOOKUP($C3461,'Raw-products'!$A$2:$H$1261,MATCH(I$1,'Raw-products'!$A$1:$H$1,0))</f>
        <v>Shearling</v>
      </c>
      <c r="J3461" t="str">
        <f>VLOOKUP($C3461,'Raw-products'!$A$2:$H$1261,MATCH(J$1,'Raw-products'!$A$1:$H$1,0))</f>
        <v>XS</v>
      </c>
      <c r="K3461" t="str">
        <f>VLOOKUP($C3461,'Raw-products'!$A$2:$H$1261,MATCH(K$1,'Raw-products'!$A$1:$H$1,0))</f>
        <v>green</v>
      </c>
      <c r="L3461">
        <f>VLOOKUP($C3461,'Raw-products'!$A$2:$H$1261,MATCH(L$1,'Raw-products'!$A$1:$H$1,0))</f>
        <v>95</v>
      </c>
      <c r="M3461">
        <f>VLOOKUP($C3461,'Raw-products'!$A$2:$H$1261,MATCH(M$1,'Raw-products'!$A$1:$H$1,0))</f>
        <v>74</v>
      </c>
      <c r="N3461" s="5">
        <f t="shared" si="108"/>
        <v>7030</v>
      </c>
      <c r="O3461" cm="1">
        <f t="array" ref="O3461:R3461">_xlfn.XLOOKUP($B3461,'Raw -orders'!$A:$A,'Raw -orders'!$B:$E)</f>
        <v>821</v>
      </c>
      <c r="P3461">
        <v>40922</v>
      </c>
      <c r="Q3461" s="1">
        <v>44335</v>
      </c>
      <c r="R3461" s="1">
        <v>44360</v>
      </c>
      <c r="S3461" t="str" cm="1">
        <f t="array" ref="S3461:Z3461">_xlfn.XLOOKUP($O3461,'Raw - customers'!$A:$A,'Raw - customers'!$B:$I)</f>
        <v>Errol Berkley</v>
      </c>
      <c r="T3461" t="str">
        <v>Agender</v>
      </c>
      <c r="U3461">
        <v>74</v>
      </c>
      <c r="V3461" t="str">
        <v>063 Huel StreetApt. 758</v>
      </c>
      <c r="W3461">
        <v>4607</v>
      </c>
      <c r="X3461" t="str">
        <v>Haleybury</v>
      </c>
      <c r="Y3461" t="str">
        <v>Australian Capital Territory</v>
      </c>
      <c r="Z3461" t="str">
        <v>Australia</v>
      </c>
      <c r="AA3461">
        <v>5</v>
      </c>
      <c r="AB3461" s="3" t="str">
        <f t="shared" si="109"/>
        <v>20 to 30</v>
      </c>
      <c r="AM3461" s="6">
        <v>821</v>
      </c>
      <c r="AN3461" s="6" t="s">
        <v>1350</v>
      </c>
    </row>
    <row r="3462" spans="1:40" x14ac:dyDescent="0.25">
      <c r="A3462">
        <v>3460</v>
      </c>
      <c r="B3462">
        <v>698</v>
      </c>
      <c r="C3462">
        <v>376</v>
      </c>
      <c r="D3462">
        <v>94</v>
      </c>
      <c r="E3462">
        <v>2</v>
      </c>
      <c r="F3462">
        <v>188</v>
      </c>
      <c r="G3462">
        <v>1</v>
      </c>
      <c r="H3462" t="str">
        <f>VLOOKUP($C3462,'Raw-products'!$A$2:$H$1261,MATCH(H$1,'Raw-products'!$A$1:$H$1,0))</f>
        <v>Shirt</v>
      </c>
      <c r="I3462" t="str">
        <f>VLOOKUP($C3462,'Raw-products'!$A$2:$H$1261,MATCH(I$1,'Raw-products'!$A$1:$H$1,0))</f>
        <v>Henley</v>
      </c>
      <c r="J3462" t="str">
        <f>VLOOKUP($C3462,'Raw-products'!$A$2:$H$1261,MATCH(J$1,'Raw-products'!$A$1:$H$1,0))</f>
        <v>S</v>
      </c>
      <c r="K3462" t="str">
        <f>VLOOKUP($C3462,'Raw-products'!$A$2:$H$1261,MATCH(K$1,'Raw-products'!$A$1:$H$1,0))</f>
        <v>indigo</v>
      </c>
      <c r="L3462">
        <f>VLOOKUP($C3462,'Raw-products'!$A$2:$H$1261,MATCH(L$1,'Raw-products'!$A$1:$H$1,0))</f>
        <v>92</v>
      </c>
      <c r="M3462">
        <f>VLOOKUP($C3462,'Raw-products'!$A$2:$H$1261,MATCH(M$1,'Raw-products'!$A$1:$H$1,0))</f>
        <v>45</v>
      </c>
      <c r="N3462" s="5">
        <f t="shared" si="108"/>
        <v>4140</v>
      </c>
      <c r="O3462" cm="1">
        <f t="array" ref="O3462:R3462">_xlfn.XLOOKUP($B3462,'Raw -orders'!$A:$A,'Raw -orders'!$B:$E)</f>
        <v>821</v>
      </c>
      <c r="P3462">
        <v>40922</v>
      </c>
      <c r="Q3462" s="1">
        <v>44335</v>
      </c>
      <c r="R3462" s="1">
        <v>44360</v>
      </c>
      <c r="S3462" t="str" cm="1">
        <f t="array" ref="S3462:Z3462">_xlfn.XLOOKUP($O3462,'Raw - customers'!$A:$A,'Raw - customers'!$B:$I)</f>
        <v>Errol Berkley</v>
      </c>
      <c r="T3462" t="str">
        <v>Agender</v>
      </c>
      <c r="U3462">
        <v>74</v>
      </c>
      <c r="V3462" t="str">
        <v>063 Huel StreetApt. 758</v>
      </c>
      <c r="W3462">
        <v>4607</v>
      </c>
      <c r="X3462" t="str">
        <v>Haleybury</v>
      </c>
      <c r="Y3462" t="str">
        <v>Australian Capital Territory</v>
      </c>
      <c r="Z3462" t="str">
        <v>Australia</v>
      </c>
      <c r="AA3462">
        <v>5</v>
      </c>
      <c r="AB3462" s="3" t="str">
        <f t="shared" si="109"/>
        <v>20 to 30</v>
      </c>
      <c r="AM3462" s="6">
        <v>821</v>
      </c>
      <c r="AN3462" s="6" t="s">
        <v>1350</v>
      </c>
    </row>
    <row r="3463" spans="1:40" x14ac:dyDescent="0.25">
      <c r="A3463">
        <v>3461</v>
      </c>
      <c r="B3463">
        <v>698</v>
      </c>
      <c r="C3463">
        <v>439</v>
      </c>
      <c r="D3463">
        <v>107</v>
      </c>
      <c r="E3463">
        <v>1</v>
      </c>
      <c r="F3463">
        <v>107</v>
      </c>
      <c r="G3463">
        <v>1</v>
      </c>
      <c r="H3463" t="str">
        <f>VLOOKUP($C3463,'Raw-products'!$A$2:$H$1261,MATCH(H$1,'Raw-products'!$A$1:$H$1,0))</f>
        <v>Jacket</v>
      </c>
      <c r="I3463" t="str">
        <f>VLOOKUP($C3463,'Raw-products'!$A$2:$H$1261,MATCH(I$1,'Raw-products'!$A$1:$H$1,0))</f>
        <v>Denim</v>
      </c>
      <c r="J3463" t="str">
        <f>VLOOKUP($C3463,'Raw-products'!$A$2:$H$1261,MATCH(J$1,'Raw-products'!$A$1:$H$1,0))</f>
        <v>XL</v>
      </c>
      <c r="K3463" t="str">
        <f>VLOOKUP($C3463,'Raw-products'!$A$2:$H$1261,MATCH(K$1,'Raw-products'!$A$1:$H$1,0))</f>
        <v>green</v>
      </c>
      <c r="L3463">
        <f>VLOOKUP($C3463,'Raw-products'!$A$2:$H$1261,MATCH(L$1,'Raw-products'!$A$1:$H$1,0))</f>
        <v>92</v>
      </c>
      <c r="M3463">
        <f>VLOOKUP($C3463,'Raw-products'!$A$2:$H$1261,MATCH(M$1,'Raw-products'!$A$1:$H$1,0))</f>
        <v>59</v>
      </c>
      <c r="N3463" s="5">
        <f t="shared" si="108"/>
        <v>5428</v>
      </c>
      <c r="O3463" cm="1">
        <f t="array" ref="O3463:R3463">_xlfn.XLOOKUP($B3463,'Raw -orders'!$A:$A,'Raw -orders'!$B:$E)</f>
        <v>821</v>
      </c>
      <c r="P3463">
        <v>40922</v>
      </c>
      <c r="Q3463" s="1">
        <v>44335</v>
      </c>
      <c r="R3463" s="1">
        <v>44360</v>
      </c>
      <c r="S3463" t="str" cm="1">
        <f t="array" ref="S3463:Z3463">_xlfn.XLOOKUP($O3463,'Raw - customers'!$A:$A,'Raw - customers'!$B:$I)</f>
        <v>Errol Berkley</v>
      </c>
      <c r="T3463" t="str">
        <v>Agender</v>
      </c>
      <c r="U3463">
        <v>74</v>
      </c>
      <c r="V3463" t="str">
        <v>063 Huel StreetApt. 758</v>
      </c>
      <c r="W3463">
        <v>4607</v>
      </c>
      <c r="X3463" t="str">
        <v>Haleybury</v>
      </c>
      <c r="Y3463" t="str">
        <v>Australian Capital Territory</v>
      </c>
      <c r="Z3463" t="str">
        <v>Australia</v>
      </c>
      <c r="AA3463">
        <v>5</v>
      </c>
      <c r="AB3463" s="3" t="str">
        <f t="shared" si="109"/>
        <v>20 to 30</v>
      </c>
      <c r="AM3463" s="6">
        <v>821</v>
      </c>
      <c r="AN3463" s="6" t="s">
        <v>1350</v>
      </c>
    </row>
    <row r="3464" spans="1:40" x14ac:dyDescent="0.25">
      <c r="A3464">
        <v>3462</v>
      </c>
      <c r="B3464">
        <v>698</v>
      </c>
      <c r="C3464">
        <v>1098</v>
      </c>
      <c r="D3464">
        <v>115</v>
      </c>
      <c r="E3464">
        <v>2</v>
      </c>
      <c r="F3464">
        <v>230</v>
      </c>
      <c r="G3464">
        <v>1</v>
      </c>
      <c r="H3464" t="str">
        <f>VLOOKUP($C3464,'Raw-products'!$A$2:$H$1261,MATCH(H$1,'Raw-products'!$A$1:$H$1,0))</f>
        <v>Trousers</v>
      </c>
      <c r="I3464" t="str">
        <f>VLOOKUP($C3464,'Raw-products'!$A$2:$H$1261,MATCH(I$1,'Raw-products'!$A$1:$H$1,0))</f>
        <v>Cropped</v>
      </c>
      <c r="J3464" t="str">
        <f>VLOOKUP($C3464,'Raw-products'!$A$2:$H$1261,MATCH(J$1,'Raw-products'!$A$1:$H$1,0))</f>
        <v>L</v>
      </c>
      <c r="K3464" t="str">
        <f>VLOOKUP($C3464,'Raw-products'!$A$2:$H$1261,MATCH(K$1,'Raw-products'!$A$1:$H$1,0))</f>
        <v>yellow</v>
      </c>
      <c r="L3464">
        <f>VLOOKUP($C3464,'Raw-products'!$A$2:$H$1261,MATCH(L$1,'Raw-products'!$A$1:$H$1,0))</f>
        <v>99</v>
      </c>
      <c r="M3464">
        <f>VLOOKUP($C3464,'Raw-products'!$A$2:$H$1261,MATCH(M$1,'Raw-products'!$A$1:$H$1,0))</f>
        <v>60</v>
      </c>
      <c r="N3464" s="5">
        <f t="shared" si="108"/>
        <v>5940</v>
      </c>
      <c r="O3464" cm="1">
        <f t="array" ref="O3464:R3464">_xlfn.XLOOKUP($B3464,'Raw -orders'!$A:$A,'Raw -orders'!$B:$E)</f>
        <v>821</v>
      </c>
      <c r="P3464">
        <v>40922</v>
      </c>
      <c r="Q3464" s="1">
        <v>44335</v>
      </c>
      <c r="R3464" s="1">
        <v>44360</v>
      </c>
      <c r="S3464" t="str" cm="1">
        <f t="array" ref="S3464:Z3464">_xlfn.XLOOKUP($O3464,'Raw - customers'!$A:$A,'Raw - customers'!$B:$I)</f>
        <v>Errol Berkley</v>
      </c>
      <c r="T3464" t="str">
        <v>Agender</v>
      </c>
      <c r="U3464">
        <v>74</v>
      </c>
      <c r="V3464" t="str">
        <v>063 Huel StreetApt. 758</v>
      </c>
      <c r="W3464">
        <v>4607</v>
      </c>
      <c r="X3464" t="str">
        <v>Haleybury</v>
      </c>
      <c r="Y3464" t="str">
        <v>Australian Capital Territory</v>
      </c>
      <c r="Z3464" t="str">
        <v>Australia</v>
      </c>
      <c r="AA3464">
        <v>5</v>
      </c>
      <c r="AB3464" s="3" t="str">
        <f t="shared" si="109"/>
        <v>20 to 30</v>
      </c>
      <c r="AM3464" s="6">
        <v>821</v>
      </c>
      <c r="AN3464" s="6" t="s">
        <v>1350</v>
      </c>
    </row>
    <row r="3465" spans="1:40" x14ac:dyDescent="0.25">
      <c r="A3465">
        <v>3463</v>
      </c>
      <c r="B3465">
        <v>698</v>
      </c>
      <c r="C3465">
        <v>522</v>
      </c>
      <c r="D3465">
        <v>102</v>
      </c>
      <c r="E3465">
        <v>2</v>
      </c>
      <c r="F3465">
        <v>204</v>
      </c>
      <c r="G3465">
        <v>1</v>
      </c>
      <c r="H3465" t="str">
        <f>VLOOKUP($C3465,'Raw-products'!$A$2:$H$1261,MATCH(H$1,'Raw-products'!$A$1:$H$1,0))</f>
        <v>Jacket</v>
      </c>
      <c r="I3465" t="str">
        <f>VLOOKUP($C3465,'Raw-products'!$A$2:$H$1261,MATCH(I$1,'Raw-products'!$A$1:$H$1,0))</f>
        <v>Windbreaker</v>
      </c>
      <c r="J3465" t="str">
        <f>VLOOKUP($C3465,'Raw-products'!$A$2:$H$1261,MATCH(J$1,'Raw-products'!$A$1:$H$1,0))</f>
        <v>M</v>
      </c>
      <c r="K3465" t="str">
        <f>VLOOKUP($C3465,'Raw-products'!$A$2:$H$1261,MATCH(K$1,'Raw-products'!$A$1:$H$1,0))</f>
        <v>violet</v>
      </c>
      <c r="L3465">
        <f>VLOOKUP($C3465,'Raw-products'!$A$2:$H$1261,MATCH(L$1,'Raw-products'!$A$1:$H$1,0))</f>
        <v>109</v>
      </c>
      <c r="M3465">
        <f>VLOOKUP($C3465,'Raw-products'!$A$2:$H$1261,MATCH(M$1,'Raw-products'!$A$1:$H$1,0))</f>
        <v>64</v>
      </c>
      <c r="N3465" s="5">
        <f t="shared" si="108"/>
        <v>6976</v>
      </c>
      <c r="O3465" cm="1">
        <f t="array" ref="O3465:R3465">_xlfn.XLOOKUP($B3465,'Raw -orders'!$A:$A,'Raw -orders'!$B:$E)</f>
        <v>821</v>
      </c>
      <c r="P3465">
        <v>40922</v>
      </c>
      <c r="Q3465" s="1">
        <v>44335</v>
      </c>
      <c r="R3465" s="1">
        <v>44360</v>
      </c>
      <c r="S3465" t="str" cm="1">
        <f t="array" ref="S3465:Z3465">_xlfn.XLOOKUP($O3465,'Raw - customers'!$A:$A,'Raw - customers'!$B:$I)</f>
        <v>Errol Berkley</v>
      </c>
      <c r="T3465" t="str">
        <v>Agender</v>
      </c>
      <c r="U3465">
        <v>74</v>
      </c>
      <c r="V3465" t="str">
        <v>063 Huel StreetApt. 758</v>
      </c>
      <c r="W3465">
        <v>4607</v>
      </c>
      <c r="X3465" t="str">
        <v>Haleybury</v>
      </c>
      <c r="Y3465" t="str">
        <v>Australian Capital Territory</v>
      </c>
      <c r="Z3465" t="str">
        <v>Australia</v>
      </c>
      <c r="AA3465">
        <v>5</v>
      </c>
      <c r="AB3465" s="3" t="str">
        <f t="shared" si="109"/>
        <v>20 to 30</v>
      </c>
      <c r="AM3465" s="6">
        <v>821</v>
      </c>
      <c r="AN3465" s="6" t="s">
        <v>1350</v>
      </c>
    </row>
    <row r="3466" spans="1:40" x14ac:dyDescent="0.25">
      <c r="A3466">
        <v>3464</v>
      </c>
      <c r="B3466">
        <v>698</v>
      </c>
      <c r="C3466">
        <v>4</v>
      </c>
      <c r="D3466">
        <v>96</v>
      </c>
      <c r="E3466">
        <v>3</v>
      </c>
      <c r="F3466">
        <v>288</v>
      </c>
      <c r="G3466">
        <v>1</v>
      </c>
      <c r="H3466" t="str">
        <f>VLOOKUP($C3466,'Raw-products'!$A$2:$H$1261,MATCH(H$1,'Raw-products'!$A$1:$H$1,0))</f>
        <v>Shirt</v>
      </c>
      <c r="I3466" t="str">
        <f>VLOOKUP($C3466,'Raw-products'!$A$2:$H$1261,MATCH(I$1,'Raw-products'!$A$1:$H$1,0))</f>
        <v>Oxford Cloth</v>
      </c>
      <c r="J3466" t="str">
        <f>VLOOKUP($C3466,'Raw-products'!$A$2:$H$1261,MATCH(J$1,'Raw-products'!$A$1:$H$1,0))</f>
        <v>XL</v>
      </c>
      <c r="K3466" t="str">
        <f>VLOOKUP($C3466,'Raw-products'!$A$2:$H$1261,MATCH(K$1,'Raw-products'!$A$1:$H$1,0))</f>
        <v>red</v>
      </c>
      <c r="L3466">
        <f>VLOOKUP($C3466,'Raw-products'!$A$2:$H$1261,MATCH(L$1,'Raw-products'!$A$1:$H$1,0))</f>
        <v>114</v>
      </c>
      <c r="M3466">
        <f>VLOOKUP($C3466,'Raw-products'!$A$2:$H$1261,MATCH(M$1,'Raw-products'!$A$1:$H$1,0))</f>
        <v>47</v>
      </c>
      <c r="N3466" s="5">
        <f t="shared" si="108"/>
        <v>5358</v>
      </c>
      <c r="O3466" cm="1">
        <f t="array" ref="O3466:R3466">_xlfn.XLOOKUP($B3466,'Raw -orders'!$A:$A,'Raw -orders'!$B:$E)</f>
        <v>821</v>
      </c>
      <c r="P3466">
        <v>40922</v>
      </c>
      <c r="Q3466" s="1">
        <v>44335</v>
      </c>
      <c r="R3466" s="1">
        <v>44360</v>
      </c>
      <c r="S3466" t="str" cm="1">
        <f t="array" ref="S3466:Z3466">_xlfn.XLOOKUP($O3466,'Raw - customers'!$A:$A,'Raw - customers'!$B:$I)</f>
        <v>Errol Berkley</v>
      </c>
      <c r="T3466" t="str">
        <v>Agender</v>
      </c>
      <c r="U3466">
        <v>74</v>
      </c>
      <c r="V3466" t="str">
        <v>063 Huel StreetApt. 758</v>
      </c>
      <c r="W3466">
        <v>4607</v>
      </c>
      <c r="X3466" t="str">
        <v>Haleybury</v>
      </c>
      <c r="Y3466" t="str">
        <v>Australian Capital Territory</v>
      </c>
      <c r="Z3466" t="str">
        <v>Australia</v>
      </c>
      <c r="AA3466">
        <v>5</v>
      </c>
      <c r="AB3466" s="3" t="str">
        <f t="shared" si="109"/>
        <v>20 to 30</v>
      </c>
      <c r="AM3466" s="6">
        <v>821</v>
      </c>
      <c r="AN3466" s="6" t="s">
        <v>1350</v>
      </c>
    </row>
    <row r="3467" spans="1:40" x14ac:dyDescent="0.25">
      <c r="A3467">
        <v>3465</v>
      </c>
      <c r="B3467">
        <v>698</v>
      </c>
      <c r="C3467">
        <v>1222</v>
      </c>
      <c r="D3467">
        <v>105</v>
      </c>
      <c r="E3467">
        <v>3</v>
      </c>
      <c r="F3467">
        <v>315</v>
      </c>
      <c r="G3467">
        <v>1</v>
      </c>
      <c r="H3467" t="str">
        <f>VLOOKUP($C3467,'Raw-products'!$A$2:$H$1261,MATCH(H$1,'Raw-products'!$A$1:$H$1,0))</f>
        <v>Trousers</v>
      </c>
      <c r="I3467" t="str">
        <f>VLOOKUP($C3467,'Raw-products'!$A$2:$H$1261,MATCH(I$1,'Raw-products'!$A$1:$H$1,0))</f>
        <v>Pleated</v>
      </c>
      <c r="J3467" t="str">
        <f>VLOOKUP($C3467,'Raw-products'!$A$2:$H$1261,MATCH(J$1,'Raw-products'!$A$1:$H$1,0))</f>
        <v>M</v>
      </c>
      <c r="K3467" t="str">
        <f>VLOOKUP($C3467,'Raw-products'!$A$2:$H$1261,MATCH(K$1,'Raw-products'!$A$1:$H$1,0))</f>
        <v>violet</v>
      </c>
      <c r="L3467">
        <f>VLOOKUP($C3467,'Raw-products'!$A$2:$H$1261,MATCH(L$1,'Raw-products'!$A$1:$H$1,0))</f>
        <v>90</v>
      </c>
      <c r="M3467">
        <f>VLOOKUP($C3467,'Raw-products'!$A$2:$H$1261,MATCH(M$1,'Raw-products'!$A$1:$H$1,0))</f>
        <v>45</v>
      </c>
      <c r="N3467" s="5">
        <f t="shared" si="108"/>
        <v>4050</v>
      </c>
      <c r="O3467" cm="1">
        <f t="array" ref="O3467:R3467">_xlfn.XLOOKUP($B3467,'Raw -orders'!$A:$A,'Raw -orders'!$B:$E)</f>
        <v>821</v>
      </c>
      <c r="P3467">
        <v>40922</v>
      </c>
      <c r="Q3467" s="1">
        <v>44335</v>
      </c>
      <c r="R3467" s="1">
        <v>44360</v>
      </c>
      <c r="S3467" t="str" cm="1">
        <f t="array" ref="S3467:Z3467">_xlfn.XLOOKUP($O3467,'Raw - customers'!$A:$A,'Raw - customers'!$B:$I)</f>
        <v>Errol Berkley</v>
      </c>
      <c r="T3467" t="str">
        <v>Agender</v>
      </c>
      <c r="U3467">
        <v>74</v>
      </c>
      <c r="V3467" t="str">
        <v>063 Huel StreetApt. 758</v>
      </c>
      <c r="W3467">
        <v>4607</v>
      </c>
      <c r="X3467" t="str">
        <v>Haleybury</v>
      </c>
      <c r="Y3467" t="str">
        <v>Australian Capital Territory</v>
      </c>
      <c r="Z3467" t="str">
        <v>Australia</v>
      </c>
      <c r="AA3467">
        <v>5</v>
      </c>
      <c r="AB3467" s="3" t="str">
        <f t="shared" si="109"/>
        <v>20 to 30</v>
      </c>
      <c r="AM3467" s="6">
        <v>821</v>
      </c>
      <c r="AN3467" s="6" t="s">
        <v>1350</v>
      </c>
    </row>
    <row r="3468" spans="1:40" x14ac:dyDescent="0.25">
      <c r="A3468">
        <v>3466</v>
      </c>
      <c r="B3468">
        <v>699</v>
      </c>
      <c r="C3468">
        <v>1198</v>
      </c>
      <c r="D3468">
        <v>105</v>
      </c>
      <c r="E3468">
        <v>2</v>
      </c>
      <c r="F3468">
        <v>210</v>
      </c>
      <c r="G3468">
        <v>1</v>
      </c>
      <c r="H3468" t="str">
        <f>VLOOKUP($C3468,'Raw-products'!$A$2:$H$1261,MATCH(H$1,'Raw-products'!$A$1:$H$1,0))</f>
        <v>Trousers</v>
      </c>
      <c r="I3468" t="str">
        <f>VLOOKUP($C3468,'Raw-products'!$A$2:$H$1261,MATCH(I$1,'Raw-products'!$A$1:$H$1,0))</f>
        <v>Pleated</v>
      </c>
      <c r="J3468" t="str">
        <f>VLOOKUP($C3468,'Raw-products'!$A$2:$H$1261,MATCH(J$1,'Raw-products'!$A$1:$H$1,0))</f>
        <v>L</v>
      </c>
      <c r="K3468" t="str">
        <f>VLOOKUP($C3468,'Raw-products'!$A$2:$H$1261,MATCH(K$1,'Raw-products'!$A$1:$H$1,0))</f>
        <v>orange</v>
      </c>
      <c r="L3468">
        <f>VLOOKUP($C3468,'Raw-products'!$A$2:$H$1261,MATCH(L$1,'Raw-products'!$A$1:$H$1,0))</f>
        <v>90</v>
      </c>
      <c r="M3468">
        <f>VLOOKUP($C3468,'Raw-products'!$A$2:$H$1261,MATCH(M$1,'Raw-products'!$A$1:$H$1,0))</f>
        <v>53</v>
      </c>
      <c r="N3468" s="5">
        <f t="shared" si="108"/>
        <v>4770</v>
      </c>
      <c r="O3468" cm="1">
        <f t="array" ref="O3468:R3468">_xlfn.XLOOKUP($B3468,'Raw -orders'!$A:$A,'Raw -orders'!$B:$E)</f>
        <v>311</v>
      </c>
      <c r="P3468">
        <v>58950</v>
      </c>
      <c r="Q3468" s="1">
        <v>44225</v>
      </c>
      <c r="R3468" s="1">
        <v>44239</v>
      </c>
      <c r="S3468" t="str" cm="1">
        <f t="array" ref="S3468:Z3468">_xlfn.XLOOKUP($O3468,'Raw - customers'!$A:$A,'Raw - customers'!$B:$I)</f>
        <v>Constantino Langworthy</v>
      </c>
      <c r="T3468" t="str">
        <v>Agender</v>
      </c>
      <c r="U3468">
        <v>25</v>
      </c>
      <c r="V3468" t="str">
        <v>316 Violet LaneApt. 212</v>
      </c>
      <c r="W3468">
        <v>2929</v>
      </c>
      <c r="X3468" t="str">
        <v>Fayburgh</v>
      </c>
      <c r="Y3468" t="str">
        <v>Northern Territory</v>
      </c>
      <c r="Z3468" t="str">
        <v>Australia</v>
      </c>
      <c r="AA3468">
        <v>1</v>
      </c>
      <c r="AB3468" s="3" t="str">
        <f t="shared" si="109"/>
        <v>10 to 20</v>
      </c>
      <c r="AM3468" s="6">
        <v>311</v>
      </c>
      <c r="AN3468" s="6" t="s">
        <v>1339</v>
      </c>
    </row>
    <row r="3469" spans="1:40" x14ac:dyDescent="0.25">
      <c r="A3469">
        <v>3467</v>
      </c>
      <c r="B3469">
        <v>699</v>
      </c>
      <c r="C3469">
        <v>587</v>
      </c>
      <c r="D3469">
        <v>100</v>
      </c>
      <c r="E3469">
        <v>2</v>
      </c>
      <c r="F3469">
        <v>200</v>
      </c>
      <c r="G3469">
        <v>1</v>
      </c>
      <c r="H3469" t="str">
        <f>VLOOKUP($C3469,'Raw-products'!$A$2:$H$1261,MATCH(H$1,'Raw-products'!$A$1:$H$1,0))</f>
        <v>Jacket</v>
      </c>
      <c r="I3469" t="str">
        <f>VLOOKUP($C3469,'Raw-products'!$A$2:$H$1261,MATCH(I$1,'Raw-products'!$A$1:$H$1,0))</f>
        <v>Bomber</v>
      </c>
      <c r="J3469" t="str">
        <f>VLOOKUP($C3469,'Raw-products'!$A$2:$H$1261,MATCH(J$1,'Raw-products'!$A$1:$H$1,0))</f>
        <v>M</v>
      </c>
      <c r="K3469" t="str">
        <f>VLOOKUP($C3469,'Raw-products'!$A$2:$H$1261,MATCH(K$1,'Raw-products'!$A$1:$H$1,0))</f>
        <v>indigo</v>
      </c>
      <c r="L3469">
        <f>VLOOKUP($C3469,'Raw-products'!$A$2:$H$1261,MATCH(L$1,'Raw-products'!$A$1:$H$1,0))</f>
        <v>90</v>
      </c>
      <c r="M3469">
        <f>VLOOKUP($C3469,'Raw-products'!$A$2:$H$1261,MATCH(M$1,'Raw-products'!$A$1:$H$1,0))</f>
        <v>52</v>
      </c>
      <c r="N3469" s="5">
        <f t="shared" si="108"/>
        <v>4680</v>
      </c>
      <c r="O3469" cm="1">
        <f t="array" ref="O3469:R3469">_xlfn.XLOOKUP($B3469,'Raw -orders'!$A:$A,'Raw -orders'!$B:$E)</f>
        <v>311</v>
      </c>
      <c r="P3469">
        <v>58950</v>
      </c>
      <c r="Q3469" s="1">
        <v>44225</v>
      </c>
      <c r="R3469" s="1">
        <v>44239</v>
      </c>
      <c r="S3469" t="str" cm="1">
        <f t="array" ref="S3469:Z3469">_xlfn.XLOOKUP($O3469,'Raw - customers'!$A:$A,'Raw - customers'!$B:$I)</f>
        <v>Constantino Langworthy</v>
      </c>
      <c r="T3469" t="str">
        <v>Agender</v>
      </c>
      <c r="U3469">
        <v>25</v>
      </c>
      <c r="V3469" t="str">
        <v>316 Violet LaneApt. 212</v>
      </c>
      <c r="W3469">
        <v>2929</v>
      </c>
      <c r="X3469" t="str">
        <v>Fayburgh</v>
      </c>
      <c r="Y3469" t="str">
        <v>Northern Territory</v>
      </c>
      <c r="Z3469" t="str">
        <v>Australia</v>
      </c>
      <c r="AA3469">
        <v>1</v>
      </c>
      <c r="AB3469" s="3" t="str">
        <f t="shared" si="109"/>
        <v>10 to 20</v>
      </c>
      <c r="AM3469" s="6">
        <v>311</v>
      </c>
      <c r="AN3469" s="6" t="s">
        <v>1339</v>
      </c>
    </row>
    <row r="3470" spans="1:40" x14ac:dyDescent="0.25">
      <c r="A3470">
        <v>3468</v>
      </c>
      <c r="B3470">
        <v>699</v>
      </c>
      <c r="C3470">
        <v>30</v>
      </c>
      <c r="D3470">
        <v>96</v>
      </c>
      <c r="E3470">
        <v>2</v>
      </c>
      <c r="F3470">
        <v>192</v>
      </c>
      <c r="G3470">
        <v>1</v>
      </c>
      <c r="H3470" t="str">
        <f>VLOOKUP($C3470,'Raw-products'!$A$2:$H$1261,MATCH(H$1,'Raw-products'!$A$1:$H$1,0))</f>
        <v>Shirt</v>
      </c>
      <c r="I3470" t="str">
        <f>VLOOKUP($C3470,'Raw-products'!$A$2:$H$1261,MATCH(I$1,'Raw-products'!$A$1:$H$1,0))</f>
        <v>Oxford Cloth</v>
      </c>
      <c r="J3470" t="str">
        <f>VLOOKUP($C3470,'Raw-products'!$A$2:$H$1261,MATCH(J$1,'Raw-products'!$A$1:$H$1,0))</f>
        <v>XS</v>
      </c>
      <c r="K3470" t="str">
        <f>VLOOKUP($C3470,'Raw-products'!$A$2:$H$1261,MATCH(K$1,'Raw-products'!$A$1:$H$1,0))</f>
        <v>violet</v>
      </c>
      <c r="L3470">
        <f>VLOOKUP($C3470,'Raw-products'!$A$2:$H$1261,MATCH(L$1,'Raw-products'!$A$1:$H$1,0))</f>
        <v>114</v>
      </c>
      <c r="M3470">
        <f>VLOOKUP($C3470,'Raw-products'!$A$2:$H$1261,MATCH(M$1,'Raw-products'!$A$1:$H$1,0))</f>
        <v>74</v>
      </c>
      <c r="N3470" s="5">
        <f t="shared" si="108"/>
        <v>8436</v>
      </c>
      <c r="O3470" cm="1">
        <f t="array" ref="O3470:R3470">_xlfn.XLOOKUP($B3470,'Raw -orders'!$A:$A,'Raw -orders'!$B:$E)</f>
        <v>311</v>
      </c>
      <c r="P3470">
        <v>58950</v>
      </c>
      <c r="Q3470" s="1">
        <v>44225</v>
      </c>
      <c r="R3470" s="1">
        <v>44239</v>
      </c>
      <c r="S3470" t="str" cm="1">
        <f t="array" ref="S3470:Z3470">_xlfn.XLOOKUP($O3470,'Raw - customers'!$A:$A,'Raw - customers'!$B:$I)</f>
        <v>Constantino Langworthy</v>
      </c>
      <c r="T3470" t="str">
        <v>Agender</v>
      </c>
      <c r="U3470">
        <v>25</v>
      </c>
      <c r="V3470" t="str">
        <v>316 Violet LaneApt. 212</v>
      </c>
      <c r="W3470">
        <v>2929</v>
      </c>
      <c r="X3470" t="str">
        <v>Fayburgh</v>
      </c>
      <c r="Y3470" t="str">
        <v>Northern Territory</v>
      </c>
      <c r="Z3470" t="str">
        <v>Australia</v>
      </c>
      <c r="AA3470">
        <v>1</v>
      </c>
      <c r="AB3470" s="3" t="str">
        <f t="shared" si="109"/>
        <v>10 to 20</v>
      </c>
      <c r="AM3470" s="6">
        <v>311</v>
      </c>
      <c r="AN3470" s="6" t="s">
        <v>1339</v>
      </c>
    </row>
    <row r="3471" spans="1:40" x14ac:dyDescent="0.25">
      <c r="A3471">
        <v>3469</v>
      </c>
      <c r="B3471">
        <v>699</v>
      </c>
      <c r="C3471">
        <v>98</v>
      </c>
      <c r="D3471">
        <v>118</v>
      </c>
      <c r="E3471">
        <v>1</v>
      </c>
      <c r="F3471">
        <v>118</v>
      </c>
      <c r="G3471">
        <v>1</v>
      </c>
      <c r="H3471" t="str">
        <f>VLOOKUP($C3471,'Raw-products'!$A$2:$H$1261,MATCH(H$1,'Raw-products'!$A$1:$H$1,0))</f>
        <v>Shirt</v>
      </c>
      <c r="I3471" t="str">
        <f>VLOOKUP($C3471,'Raw-products'!$A$2:$H$1261,MATCH(I$1,'Raw-products'!$A$1:$H$1,0))</f>
        <v>Flannel</v>
      </c>
      <c r="J3471" t="str">
        <f>VLOOKUP($C3471,'Raw-products'!$A$2:$H$1261,MATCH(J$1,'Raw-products'!$A$1:$H$1,0))</f>
        <v>L</v>
      </c>
      <c r="K3471" t="str">
        <f>VLOOKUP($C3471,'Raw-products'!$A$2:$H$1261,MATCH(K$1,'Raw-products'!$A$1:$H$1,0))</f>
        <v>indigo</v>
      </c>
      <c r="L3471">
        <f>VLOOKUP($C3471,'Raw-products'!$A$2:$H$1261,MATCH(L$1,'Raw-products'!$A$1:$H$1,0))</f>
        <v>96</v>
      </c>
      <c r="M3471">
        <f>VLOOKUP($C3471,'Raw-products'!$A$2:$H$1261,MATCH(M$1,'Raw-products'!$A$1:$H$1,0))</f>
        <v>62</v>
      </c>
      <c r="N3471" s="5">
        <f t="shared" si="108"/>
        <v>5952</v>
      </c>
      <c r="O3471" cm="1">
        <f t="array" ref="O3471:R3471">_xlfn.XLOOKUP($B3471,'Raw -orders'!$A:$A,'Raw -orders'!$B:$E)</f>
        <v>311</v>
      </c>
      <c r="P3471">
        <v>58950</v>
      </c>
      <c r="Q3471" s="1">
        <v>44225</v>
      </c>
      <c r="R3471" s="1">
        <v>44239</v>
      </c>
      <c r="S3471" t="str" cm="1">
        <f t="array" ref="S3471:Z3471">_xlfn.XLOOKUP($O3471,'Raw - customers'!$A:$A,'Raw - customers'!$B:$I)</f>
        <v>Constantino Langworthy</v>
      </c>
      <c r="T3471" t="str">
        <v>Agender</v>
      </c>
      <c r="U3471">
        <v>25</v>
      </c>
      <c r="V3471" t="str">
        <v>316 Violet LaneApt. 212</v>
      </c>
      <c r="W3471">
        <v>2929</v>
      </c>
      <c r="X3471" t="str">
        <v>Fayburgh</v>
      </c>
      <c r="Y3471" t="str">
        <v>Northern Territory</v>
      </c>
      <c r="Z3471" t="str">
        <v>Australia</v>
      </c>
      <c r="AA3471">
        <v>1</v>
      </c>
      <c r="AB3471" s="3" t="str">
        <f t="shared" si="109"/>
        <v>10 to 20</v>
      </c>
      <c r="AM3471" s="6">
        <v>311</v>
      </c>
      <c r="AN3471" s="6" t="s">
        <v>1339</v>
      </c>
    </row>
    <row r="3472" spans="1:40" x14ac:dyDescent="0.25">
      <c r="A3472">
        <v>3470</v>
      </c>
      <c r="B3472">
        <v>699</v>
      </c>
      <c r="C3472">
        <v>957</v>
      </c>
      <c r="D3472">
        <v>97</v>
      </c>
      <c r="E3472">
        <v>2</v>
      </c>
      <c r="F3472">
        <v>194</v>
      </c>
      <c r="G3472">
        <v>1</v>
      </c>
      <c r="H3472" t="str">
        <f>VLOOKUP($C3472,'Raw-products'!$A$2:$H$1261,MATCH(H$1,'Raw-products'!$A$1:$H$1,0))</f>
        <v>Trousers</v>
      </c>
      <c r="I3472" t="str">
        <f>VLOOKUP($C3472,'Raw-products'!$A$2:$H$1261,MATCH(I$1,'Raw-products'!$A$1:$H$1,0))</f>
        <v>Slim-Fit</v>
      </c>
      <c r="J3472" t="str">
        <f>VLOOKUP($C3472,'Raw-products'!$A$2:$H$1261,MATCH(J$1,'Raw-products'!$A$1:$H$1,0))</f>
        <v>M</v>
      </c>
      <c r="K3472" t="str">
        <f>VLOOKUP($C3472,'Raw-products'!$A$2:$H$1261,MATCH(K$1,'Raw-products'!$A$1:$H$1,0))</f>
        <v>yellow</v>
      </c>
      <c r="L3472">
        <f>VLOOKUP($C3472,'Raw-products'!$A$2:$H$1261,MATCH(L$1,'Raw-products'!$A$1:$H$1,0))</f>
        <v>119</v>
      </c>
      <c r="M3472">
        <f>VLOOKUP($C3472,'Raw-products'!$A$2:$H$1261,MATCH(M$1,'Raw-products'!$A$1:$H$1,0))</f>
        <v>55</v>
      </c>
      <c r="N3472" s="5">
        <f t="shared" si="108"/>
        <v>6545</v>
      </c>
      <c r="O3472" cm="1">
        <f t="array" ref="O3472:R3472">_xlfn.XLOOKUP($B3472,'Raw -orders'!$A:$A,'Raw -orders'!$B:$E)</f>
        <v>311</v>
      </c>
      <c r="P3472">
        <v>58950</v>
      </c>
      <c r="Q3472" s="1">
        <v>44225</v>
      </c>
      <c r="R3472" s="1">
        <v>44239</v>
      </c>
      <c r="S3472" t="str" cm="1">
        <f t="array" ref="S3472:Z3472">_xlfn.XLOOKUP($O3472,'Raw - customers'!$A:$A,'Raw - customers'!$B:$I)</f>
        <v>Constantino Langworthy</v>
      </c>
      <c r="T3472" t="str">
        <v>Agender</v>
      </c>
      <c r="U3472">
        <v>25</v>
      </c>
      <c r="V3472" t="str">
        <v>316 Violet LaneApt. 212</v>
      </c>
      <c r="W3472">
        <v>2929</v>
      </c>
      <c r="X3472" t="str">
        <v>Fayburgh</v>
      </c>
      <c r="Y3472" t="str">
        <v>Northern Territory</v>
      </c>
      <c r="Z3472" t="str">
        <v>Australia</v>
      </c>
      <c r="AA3472">
        <v>1</v>
      </c>
      <c r="AB3472" s="3" t="str">
        <f t="shared" si="109"/>
        <v>10 to 20</v>
      </c>
      <c r="AM3472" s="6">
        <v>311</v>
      </c>
      <c r="AN3472" s="6" t="s">
        <v>1339</v>
      </c>
    </row>
    <row r="3473" spans="1:40" x14ac:dyDescent="0.25">
      <c r="A3473">
        <v>3471</v>
      </c>
      <c r="B3473">
        <v>699</v>
      </c>
      <c r="C3473">
        <v>189</v>
      </c>
      <c r="D3473">
        <v>98</v>
      </c>
      <c r="E3473">
        <v>3</v>
      </c>
      <c r="F3473">
        <v>294</v>
      </c>
      <c r="G3473">
        <v>1</v>
      </c>
      <c r="H3473" t="str">
        <f>VLOOKUP($C3473,'Raw-products'!$A$2:$H$1261,MATCH(H$1,'Raw-products'!$A$1:$H$1,0))</f>
        <v>Shirt</v>
      </c>
      <c r="I3473" t="str">
        <f>VLOOKUP($C3473,'Raw-products'!$A$2:$H$1261,MATCH(I$1,'Raw-products'!$A$1:$H$1,0))</f>
        <v>Camp Collared</v>
      </c>
      <c r="J3473" t="str">
        <f>VLOOKUP($C3473,'Raw-products'!$A$2:$H$1261,MATCH(J$1,'Raw-products'!$A$1:$H$1,0))</f>
        <v>XL</v>
      </c>
      <c r="K3473" t="str">
        <f>VLOOKUP($C3473,'Raw-products'!$A$2:$H$1261,MATCH(K$1,'Raw-products'!$A$1:$H$1,0))</f>
        <v>yellow</v>
      </c>
      <c r="L3473">
        <f>VLOOKUP($C3473,'Raw-products'!$A$2:$H$1261,MATCH(L$1,'Raw-products'!$A$1:$H$1,0))</f>
        <v>112</v>
      </c>
      <c r="M3473">
        <f>VLOOKUP($C3473,'Raw-products'!$A$2:$H$1261,MATCH(M$1,'Raw-products'!$A$1:$H$1,0))</f>
        <v>44</v>
      </c>
      <c r="N3473" s="5">
        <f t="shared" si="108"/>
        <v>4928</v>
      </c>
      <c r="O3473" cm="1">
        <f t="array" ref="O3473:R3473">_xlfn.XLOOKUP($B3473,'Raw -orders'!$A:$A,'Raw -orders'!$B:$E)</f>
        <v>311</v>
      </c>
      <c r="P3473">
        <v>58950</v>
      </c>
      <c r="Q3473" s="1">
        <v>44225</v>
      </c>
      <c r="R3473" s="1">
        <v>44239</v>
      </c>
      <c r="S3473" t="str" cm="1">
        <f t="array" ref="S3473:Z3473">_xlfn.XLOOKUP($O3473,'Raw - customers'!$A:$A,'Raw - customers'!$B:$I)</f>
        <v>Constantino Langworthy</v>
      </c>
      <c r="T3473" t="str">
        <v>Agender</v>
      </c>
      <c r="U3473">
        <v>25</v>
      </c>
      <c r="V3473" t="str">
        <v>316 Violet LaneApt. 212</v>
      </c>
      <c r="W3473">
        <v>2929</v>
      </c>
      <c r="X3473" t="str">
        <v>Fayburgh</v>
      </c>
      <c r="Y3473" t="str">
        <v>Northern Territory</v>
      </c>
      <c r="Z3473" t="str">
        <v>Australia</v>
      </c>
      <c r="AA3473">
        <v>1</v>
      </c>
      <c r="AB3473" s="3" t="str">
        <f t="shared" si="109"/>
        <v>10 to 20</v>
      </c>
      <c r="AM3473" s="6">
        <v>311</v>
      </c>
      <c r="AN3473" s="6" t="s">
        <v>1339</v>
      </c>
    </row>
    <row r="3474" spans="1:40" x14ac:dyDescent="0.25">
      <c r="A3474">
        <v>3472</v>
      </c>
      <c r="B3474">
        <v>699</v>
      </c>
      <c r="C3474">
        <v>417</v>
      </c>
      <c r="D3474">
        <v>119</v>
      </c>
      <c r="E3474">
        <v>2</v>
      </c>
      <c r="F3474">
        <v>238</v>
      </c>
      <c r="G3474">
        <v>1</v>
      </c>
      <c r="H3474" t="str">
        <f>VLOOKUP($C3474,'Raw-products'!$A$2:$H$1261,MATCH(H$1,'Raw-products'!$A$1:$H$1,0))</f>
        <v>Shirt</v>
      </c>
      <c r="I3474" t="str">
        <f>VLOOKUP($C3474,'Raw-products'!$A$2:$H$1261,MATCH(I$1,'Raw-products'!$A$1:$H$1,0))</f>
        <v>Casual Slim Fit</v>
      </c>
      <c r="J3474" t="str">
        <f>VLOOKUP($C3474,'Raw-products'!$A$2:$H$1261,MATCH(J$1,'Raw-products'!$A$1:$H$1,0))</f>
        <v>M</v>
      </c>
      <c r="K3474" t="str">
        <f>VLOOKUP($C3474,'Raw-products'!$A$2:$H$1261,MATCH(K$1,'Raw-products'!$A$1:$H$1,0))</f>
        <v>violet</v>
      </c>
      <c r="L3474">
        <f>VLOOKUP($C3474,'Raw-products'!$A$2:$H$1261,MATCH(L$1,'Raw-products'!$A$1:$H$1,0))</f>
        <v>113</v>
      </c>
      <c r="M3474">
        <f>VLOOKUP($C3474,'Raw-products'!$A$2:$H$1261,MATCH(M$1,'Raw-products'!$A$1:$H$1,0))</f>
        <v>46</v>
      </c>
      <c r="N3474" s="5">
        <f t="shared" si="108"/>
        <v>5198</v>
      </c>
      <c r="O3474" cm="1">
        <f t="array" ref="O3474:R3474">_xlfn.XLOOKUP($B3474,'Raw -orders'!$A:$A,'Raw -orders'!$B:$E)</f>
        <v>311</v>
      </c>
      <c r="P3474">
        <v>58950</v>
      </c>
      <c r="Q3474" s="1">
        <v>44225</v>
      </c>
      <c r="R3474" s="1">
        <v>44239</v>
      </c>
      <c r="S3474" t="str" cm="1">
        <f t="array" ref="S3474:Z3474">_xlfn.XLOOKUP($O3474,'Raw - customers'!$A:$A,'Raw - customers'!$B:$I)</f>
        <v>Constantino Langworthy</v>
      </c>
      <c r="T3474" t="str">
        <v>Agender</v>
      </c>
      <c r="U3474">
        <v>25</v>
      </c>
      <c r="V3474" t="str">
        <v>316 Violet LaneApt. 212</v>
      </c>
      <c r="W3474">
        <v>2929</v>
      </c>
      <c r="X3474" t="str">
        <v>Fayburgh</v>
      </c>
      <c r="Y3474" t="str">
        <v>Northern Territory</v>
      </c>
      <c r="Z3474" t="str">
        <v>Australia</v>
      </c>
      <c r="AA3474">
        <v>1</v>
      </c>
      <c r="AB3474" s="3" t="str">
        <f t="shared" si="109"/>
        <v>10 to 20</v>
      </c>
      <c r="AM3474" s="6">
        <v>311</v>
      </c>
      <c r="AN3474" s="6" t="s">
        <v>1339</v>
      </c>
    </row>
    <row r="3475" spans="1:40" x14ac:dyDescent="0.25">
      <c r="A3475">
        <v>3473</v>
      </c>
      <c r="B3475">
        <v>699</v>
      </c>
      <c r="C3475">
        <v>142</v>
      </c>
      <c r="D3475">
        <v>91</v>
      </c>
      <c r="E3475">
        <v>3</v>
      </c>
      <c r="F3475">
        <v>273</v>
      </c>
      <c r="G3475">
        <v>1</v>
      </c>
      <c r="H3475" t="str">
        <f>VLOOKUP($C3475,'Raw-products'!$A$2:$H$1261,MATCH(H$1,'Raw-products'!$A$1:$H$1,0))</f>
        <v>Shirt</v>
      </c>
      <c r="I3475" t="str">
        <f>VLOOKUP($C3475,'Raw-products'!$A$2:$H$1261,MATCH(I$1,'Raw-products'!$A$1:$H$1,0))</f>
        <v>Linen</v>
      </c>
      <c r="J3475" t="str">
        <f>VLOOKUP($C3475,'Raw-products'!$A$2:$H$1261,MATCH(J$1,'Raw-products'!$A$1:$H$1,0))</f>
        <v>M</v>
      </c>
      <c r="K3475" t="str">
        <f>VLOOKUP($C3475,'Raw-products'!$A$2:$H$1261,MATCH(K$1,'Raw-products'!$A$1:$H$1,0))</f>
        <v>red</v>
      </c>
      <c r="L3475">
        <f>VLOOKUP($C3475,'Raw-products'!$A$2:$H$1261,MATCH(L$1,'Raw-products'!$A$1:$H$1,0))</f>
        <v>116</v>
      </c>
      <c r="M3475">
        <f>VLOOKUP($C3475,'Raw-products'!$A$2:$H$1261,MATCH(M$1,'Raw-products'!$A$1:$H$1,0))</f>
        <v>78</v>
      </c>
      <c r="N3475" s="5">
        <f t="shared" si="108"/>
        <v>9048</v>
      </c>
      <c r="O3475" cm="1">
        <f t="array" ref="O3475:R3475">_xlfn.XLOOKUP($B3475,'Raw -orders'!$A:$A,'Raw -orders'!$B:$E)</f>
        <v>311</v>
      </c>
      <c r="P3475">
        <v>58950</v>
      </c>
      <c r="Q3475" s="1">
        <v>44225</v>
      </c>
      <c r="R3475" s="1">
        <v>44239</v>
      </c>
      <c r="S3475" t="str" cm="1">
        <f t="array" ref="S3475:Z3475">_xlfn.XLOOKUP($O3475,'Raw - customers'!$A:$A,'Raw - customers'!$B:$I)</f>
        <v>Constantino Langworthy</v>
      </c>
      <c r="T3475" t="str">
        <v>Agender</v>
      </c>
      <c r="U3475">
        <v>25</v>
      </c>
      <c r="V3475" t="str">
        <v>316 Violet LaneApt. 212</v>
      </c>
      <c r="W3475">
        <v>2929</v>
      </c>
      <c r="X3475" t="str">
        <v>Fayburgh</v>
      </c>
      <c r="Y3475" t="str">
        <v>Northern Territory</v>
      </c>
      <c r="Z3475" t="str">
        <v>Australia</v>
      </c>
      <c r="AA3475">
        <v>1</v>
      </c>
      <c r="AB3475" s="3" t="str">
        <f t="shared" si="109"/>
        <v>10 to 20</v>
      </c>
      <c r="AM3475" s="6">
        <v>311</v>
      </c>
      <c r="AN3475" s="6" t="s">
        <v>1339</v>
      </c>
    </row>
    <row r="3476" spans="1:40" x14ac:dyDescent="0.25">
      <c r="A3476">
        <v>3474</v>
      </c>
      <c r="B3476">
        <v>699</v>
      </c>
      <c r="C3476">
        <v>26</v>
      </c>
      <c r="D3476">
        <v>96</v>
      </c>
      <c r="E3476">
        <v>1</v>
      </c>
      <c r="F3476">
        <v>96</v>
      </c>
      <c r="G3476">
        <v>1</v>
      </c>
      <c r="H3476" t="str">
        <f>VLOOKUP($C3476,'Raw-products'!$A$2:$H$1261,MATCH(H$1,'Raw-products'!$A$1:$H$1,0))</f>
        <v>Shirt</v>
      </c>
      <c r="I3476" t="str">
        <f>VLOOKUP($C3476,'Raw-products'!$A$2:$H$1261,MATCH(I$1,'Raw-products'!$A$1:$H$1,0))</f>
        <v>Oxford Cloth</v>
      </c>
      <c r="J3476" t="str">
        <f>VLOOKUP($C3476,'Raw-products'!$A$2:$H$1261,MATCH(J$1,'Raw-products'!$A$1:$H$1,0))</f>
        <v>S</v>
      </c>
      <c r="K3476" t="str">
        <f>VLOOKUP($C3476,'Raw-products'!$A$2:$H$1261,MATCH(K$1,'Raw-products'!$A$1:$H$1,0))</f>
        <v>indigo</v>
      </c>
      <c r="L3476">
        <f>VLOOKUP($C3476,'Raw-products'!$A$2:$H$1261,MATCH(L$1,'Raw-products'!$A$1:$H$1,0))</f>
        <v>114</v>
      </c>
      <c r="M3476">
        <f>VLOOKUP($C3476,'Raw-products'!$A$2:$H$1261,MATCH(M$1,'Raw-products'!$A$1:$H$1,0))</f>
        <v>59</v>
      </c>
      <c r="N3476" s="5">
        <f t="shared" si="108"/>
        <v>6726</v>
      </c>
      <c r="O3476" cm="1">
        <f t="array" ref="O3476:R3476">_xlfn.XLOOKUP($B3476,'Raw -orders'!$A:$A,'Raw -orders'!$B:$E)</f>
        <v>311</v>
      </c>
      <c r="P3476">
        <v>58950</v>
      </c>
      <c r="Q3476" s="1">
        <v>44225</v>
      </c>
      <c r="R3476" s="1">
        <v>44239</v>
      </c>
      <c r="S3476" t="str" cm="1">
        <f t="array" ref="S3476:Z3476">_xlfn.XLOOKUP($O3476,'Raw - customers'!$A:$A,'Raw - customers'!$B:$I)</f>
        <v>Constantino Langworthy</v>
      </c>
      <c r="T3476" t="str">
        <v>Agender</v>
      </c>
      <c r="U3476">
        <v>25</v>
      </c>
      <c r="V3476" t="str">
        <v>316 Violet LaneApt. 212</v>
      </c>
      <c r="W3476">
        <v>2929</v>
      </c>
      <c r="X3476" t="str">
        <v>Fayburgh</v>
      </c>
      <c r="Y3476" t="str">
        <v>Northern Territory</v>
      </c>
      <c r="Z3476" t="str">
        <v>Australia</v>
      </c>
      <c r="AA3476">
        <v>1</v>
      </c>
      <c r="AB3476" s="3" t="str">
        <f t="shared" si="109"/>
        <v>10 to 20</v>
      </c>
      <c r="AM3476" s="6">
        <v>311</v>
      </c>
      <c r="AN3476" s="6" t="s">
        <v>1339</v>
      </c>
    </row>
    <row r="3477" spans="1:40" x14ac:dyDescent="0.25">
      <c r="A3477">
        <v>3475</v>
      </c>
      <c r="B3477">
        <v>700</v>
      </c>
      <c r="C3477">
        <v>172</v>
      </c>
      <c r="D3477">
        <v>91</v>
      </c>
      <c r="E3477">
        <v>1</v>
      </c>
      <c r="F3477">
        <v>91</v>
      </c>
      <c r="G3477">
        <v>1</v>
      </c>
      <c r="H3477" t="str">
        <f>VLOOKUP($C3477,'Raw-products'!$A$2:$H$1261,MATCH(H$1,'Raw-products'!$A$1:$H$1,0))</f>
        <v>Shirt</v>
      </c>
      <c r="I3477" t="str">
        <f>VLOOKUP($C3477,'Raw-products'!$A$2:$H$1261,MATCH(I$1,'Raw-products'!$A$1:$H$1,0))</f>
        <v>Linen</v>
      </c>
      <c r="J3477" t="str">
        <f>VLOOKUP($C3477,'Raw-products'!$A$2:$H$1261,MATCH(J$1,'Raw-products'!$A$1:$H$1,0))</f>
        <v>M</v>
      </c>
      <c r="K3477" t="str">
        <f>VLOOKUP($C3477,'Raw-products'!$A$2:$H$1261,MATCH(K$1,'Raw-products'!$A$1:$H$1,0))</f>
        <v>violet</v>
      </c>
      <c r="L3477">
        <f>VLOOKUP($C3477,'Raw-products'!$A$2:$H$1261,MATCH(L$1,'Raw-products'!$A$1:$H$1,0))</f>
        <v>116</v>
      </c>
      <c r="M3477">
        <f>VLOOKUP($C3477,'Raw-products'!$A$2:$H$1261,MATCH(M$1,'Raw-products'!$A$1:$H$1,0))</f>
        <v>44</v>
      </c>
      <c r="N3477" s="5">
        <f t="shared" si="108"/>
        <v>5104</v>
      </c>
      <c r="O3477" cm="1">
        <f t="array" ref="O3477:R3477">_xlfn.XLOOKUP($B3477,'Raw -orders'!$A:$A,'Raw -orders'!$B:$E)</f>
        <v>788</v>
      </c>
      <c r="P3477">
        <v>55928</v>
      </c>
      <c r="Q3477" s="1">
        <v>44378</v>
      </c>
      <c r="R3477" s="1">
        <v>44403</v>
      </c>
      <c r="S3477" t="str" cm="1">
        <f t="array" ref="S3477:Z3477">_xlfn.XLOOKUP($O3477,'Raw - customers'!$A:$A,'Raw - customers'!$B:$I)</f>
        <v>Gwenette Kahen</v>
      </c>
      <c r="T3477" t="str">
        <v>Male</v>
      </c>
      <c r="U3477">
        <v>71</v>
      </c>
      <c r="V3477" t="str">
        <v>953 Durgan GroveApt. 655</v>
      </c>
      <c r="W3477">
        <v>6876</v>
      </c>
      <c r="X3477" t="str">
        <v>Phoebeberg</v>
      </c>
      <c r="Y3477" t="str">
        <v>Queensland</v>
      </c>
      <c r="Z3477" t="str">
        <v>Australia</v>
      </c>
      <c r="AA3477">
        <v>7</v>
      </c>
      <c r="AB3477" s="3" t="str">
        <f t="shared" si="109"/>
        <v>20 to 30</v>
      </c>
      <c r="AM3477" s="6">
        <v>788</v>
      </c>
      <c r="AN3477" s="6" t="s">
        <v>1355</v>
      </c>
    </row>
    <row r="3478" spans="1:40" x14ac:dyDescent="0.25">
      <c r="A3478">
        <v>3476</v>
      </c>
      <c r="B3478">
        <v>700</v>
      </c>
      <c r="C3478">
        <v>979</v>
      </c>
      <c r="D3478">
        <v>97</v>
      </c>
      <c r="E3478">
        <v>2</v>
      </c>
      <c r="F3478">
        <v>194</v>
      </c>
      <c r="G3478">
        <v>1</v>
      </c>
      <c r="H3478" t="str">
        <f>VLOOKUP($C3478,'Raw-products'!$A$2:$H$1261,MATCH(H$1,'Raw-products'!$A$1:$H$1,0))</f>
        <v>Trousers</v>
      </c>
      <c r="I3478" t="str">
        <f>VLOOKUP($C3478,'Raw-products'!$A$2:$H$1261,MATCH(I$1,'Raw-products'!$A$1:$H$1,0))</f>
        <v>Slim-Fit</v>
      </c>
      <c r="J3478" t="str">
        <f>VLOOKUP($C3478,'Raw-products'!$A$2:$H$1261,MATCH(J$1,'Raw-products'!$A$1:$H$1,0))</f>
        <v>XL</v>
      </c>
      <c r="K3478" t="str">
        <f>VLOOKUP($C3478,'Raw-products'!$A$2:$H$1261,MATCH(K$1,'Raw-products'!$A$1:$H$1,0))</f>
        <v>violet</v>
      </c>
      <c r="L3478">
        <f>VLOOKUP($C3478,'Raw-products'!$A$2:$H$1261,MATCH(L$1,'Raw-products'!$A$1:$H$1,0))</f>
        <v>119</v>
      </c>
      <c r="M3478">
        <f>VLOOKUP($C3478,'Raw-products'!$A$2:$H$1261,MATCH(M$1,'Raw-products'!$A$1:$H$1,0))</f>
        <v>48</v>
      </c>
      <c r="N3478" s="5">
        <f t="shared" si="108"/>
        <v>5712</v>
      </c>
      <c r="O3478" cm="1">
        <f t="array" ref="O3478:R3478">_xlfn.XLOOKUP($B3478,'Raw -orders'!$A:$A,'Raw -orders'!$B:$E)</f>
        <v>788</v>
      </c>
      <c r="P3478">
        <v>55928</v>
      </c>
      <c r="Q3478" s="1">
        <v>44378</v>
      </c>
      <c r="R3478" s="1">
        <v>44403</v>
      </c>
      <c r="S3478" t="str" cm="1">
        <f t="array" ref="S3478:Z3478">_xlfn.XLOOKUP($O3478,'Raw - customers'!$A:$A,'Raw - customers'!$B:$I)</f>
        <v>Gwenette Kahen</v>
      </c>
      <c r="T3478" t="str">
        <v>Male</v>
      </c>
      <c r="U3478">
        <v>71</v>
      </c>
      <c r="V3478" t="str">
        <v>953 Durgan GroveApt. 655</v>
      </c>
      <c r="W3478">
        <v>6876</v>
      </c>
      <c r="X3478" t="str">
        <v>Phoebeberg</v>
      </c>
      <c r="Y3478" t="str">
        <v>Queensland</v>
      </c>
      <c r="Z3478" t="str">
        <v>Australia</v>
      </c>
      <c r="AA3478">
        <v>7</v>
      </c>
      <c r="AB3478" s="3" t="str">
        <f t="shared" si="109"/>
        <v>20 to 30</v>
      </c>
      <c r="AM3478" s="6">
        <v>788</v>
      </c>
      <c r="AN3478" s="6" t="s">
        <v>1355</v>
      </c>
    </row>
    <row r="3479" spans="1:40" x14ac:dyDescent="0.25">
      <c r="A3479">
        <v>3477</v>
      </c>
      <c r="B3479">
        <v>700</v>
      </c>
      <c r="C3479">
        <v>534</v>
      </c>
      <c r="D3479">
        <v>98</v>
      </c>
      <c r="E3479">
        <v>3</v>
      </c>
      <c r="F3479">
        <v>294</v>
      </c>
      <c r="G3479">
        <v>1</v>
      </c>
      <c r="H3479" t="str">
        <f>VLOOKUP($C3479,'Raw-products'!$A$2:$H$1261,MATCH(H$1,'Raw-products'!$A$1:$H$1,0))</f>
        <v>Jacket</v>
      </c>
      <c r="I3479" t="str">
        <f>VLOOKUP($C3479,'Raw-products'!$A$2:$H$1261,MATCH(I$1,'Raw-products'!$A$1:$H$1,0))</f>
        <v>Leather</v>
      </c>
      <c r="J3479" t="str">
        <f>VLOOKUP($C3479,'Raw-products'!$A$2:$H$1261,MATCH(J$1,'Raw-products'!$A$1:$H$1,0))</f>
        <v>XL</v>
      </c>
      <c r="K3479" t="str">
        <f>VLOOKUP($C3479,'Raw-products'!$A$2:$H$1261,MATCH(K$1,'Raw-products'!$A$1:$H$1,0))</f>
        <v>orange</v>
      </c>
      <c r="L3479">
        <f>VLOOKUP($C3479,'Raw-products'!$A$2:$H$1261,MATCH(L$1,'Raw-products'!$A$1:$H$1,0))</f>
        <v>113</v>
      </c>
      <c r="M3479">
        <f>VLOOKUP($C3479,'Raw-products'!$A$2:$H$1261,MATCH(M$1,'Raw-products'!$A$1:$H$1,0))</f>
        <v>64</v>
      </c>
      <c r="N3479" s="5">
        <f t="shared" si="108"/>
        <v>7232</v>
      </c>
      <c r="O3479" cm="1">
        <f t="array" ref="O3479:R3479">_xlfn.XLOOKUP($B3479,'Raw -orders'!$A:$A,'Raw -orders'!$B:$E)</f>
        <v>788</v>
      </c>
      <c r="P3479">
        <v>55928</v>
      </c>
      <c r="Q3479" s="1">
        <v>44378</v>
      </c>
      <c r="R3479" s="1">
        <v>44403</v>
      </c>
      <c r="S3479" t="str" cm="1">
        <f t="array" ref="S3479:Z3479">_xlfn.XLOOKUP($O3479,'Raw - customers'!$A:$A,'Raw - customers'!$B:$I)</f>
        <v>Gwenette Kahen</v>
      </c>
      <c r="T3479" t="str">
        <v>Male</v>
      </c>
      <c r="U3479">
        <v>71</v>
      </c>
      <c r="V3479" t="str">
        <v>953 Durgan GroveApt. 655</v>
      </c>
      <c r="W3479">
        <v>6876</v>
      </c>
      <c r="X3479" t="str">
        <v>Phoebeberg</v>
      </c>
      <c r="Y3479" t="str">
        <v>Queensland</v>
      </c>
      <c r="Z3479" t="str">
        <v>Australia</v>
      </c>
      <c r="AA3479">
        <v>7</v>
      </c>
      <c r="AB3479" s="3" t="str">
        <f t="shared" si="109"/>
        <v>20 to 30</v>
      </c>
      <c r="AM3479" s="6">
        <v>788</v>
      </c>
      <c r="AN3479" s="6" t="s">
        <v>1355</v>
      </c>
    </row>
    <row r="3480" spans="1:40" x14ac:dyDescent="0.25">
      <c r="A3480">
        <v>3478</v>
      </c>
      <c r="B3480">
        <v>700</v>
      </c>
      <c r="C3480">
        <v>1145</v>
      </c>
      <c r="D3480">
        <v>102</v>
      </c>
      <c r="E3480">
        <v>3</v>
      </c>
      <c r="F3480">
        <v>306</v>
      </c>
      <c r="G3480">
        <v>1</v>
      </c>
      <c r="H3480" t="str">
        <f>VLOOKUP($C3480,'Raw-products'!$A$2:$H$1261,MATCH(H$1,'Raw-products'!$A$1:$H$1,0))</f>
        <v>Trousers</v>
      </c>
      <c r="I3480" t="str">
        <f>VLOOKUP($C3480,'Raw-products'!$A$2:$H$1261,MATCH(I$1,'Raw-products'!$A$1:$H$1,0))</f>
        <v>Cargo Pants</v>
      </c>
      <c r="J3480" t="str">
        <f>VLOOKUP($C3480,'Raw-products'!$A$2:$H$1261,MATCH(J$1,'Raw-products'!$A$1:$H$1,0))</f>
        <v>XS</v>
      </c>
      <c r="K3480" t="str">
        <f>VLOOKUP($C3480,'Raw-products'!$A$2:$H$1261,MATCH(K$1,'Raw-products'!$A$1:$H$1,0))</f>
        <v>indigo</v>
      </c>
      <c r="L3480">
        <f>VLOOKUP($C3480,'Raw-products'!$A$2:$H$1261,MATCH(L$1,'Raw-products'!$A$1:$H$1,0))</f>
        <v>106</v>
      </c>
      <c r="M3480">
        <f>VLOOKUP($C3480,'Raw-products'!$A$2:$H$1261,MATCH(M$1,'Raw-products'!$A$1:$H$1,0))</f>
        <v>51</v>
      </c>
      <c r="N3480" s="5">
        <f t="shared" si="108"/>
        <v>5406</v>
      </c>
      <c r="O3480" cm="1">
        <f t="array" ref="O3480:R3480">_xlfn.XLOOKUP($B3480,'Raw -orders'!$A:$A,'Raw -orders'!$B:$E)</f>
        <v>788</v>
      </c>
      <c r="P3480">
        <v>55928</v>
      </c>
      <c r="Q3480" s="1">
        <v>44378</v>
      </c>
      <c r="R3480" s="1">
        <v>44403</v>
      </c>
      <c r="S3480" t="str" cm="1">
        <f t="array" ref="S3480:Z3480">_xlfn.XLOOKUP($O3480,'Raw - customers'!$A:$A,'Raw - customers'!$B:$I)</f>
        <v>Gwenette Kahen</v>
      </c>
      <c r="T3480" t="str">
        <v>Male</v>
      </c>
      <c r="U3480">
        <v>71</v>
      </c>
      <c r="V3480" t="str">
        <v>953 Durgan GroveApt. 655</v>
      </c>
      <c r="W3480">
        <v>6876</v>
      </c>
      <c r="X3480" t="str">
        <v>Phoebeberg</v>
      </c>
      <c r="Y3480" t="str">
        <v>Queensland</v>
      </c>
      <c r="Z3480" t="str">
        <v>Australia</v>
      </c>
      <c r="AA3480">
        <v>7</v>
      </c>
      <c r="AB3480" s="3" t="str">
        <f t="shared" si="109"/>
        <v>20 to 30</v>
      </c>
      <c r="AM3480" s="6">
        <v>788</v>
      </c>
      <c r="AN3480" s="6" t="s">
        <v>1355</v>
      </c>
    </row>
    <row r="3481" spans="1:40" x14ac:dyDescent="0.25">
      <c r="A3481">
        <v>3479</v>
      </c>
      <c r="B3481">
        <v>700</v>
      </c>
      <c r="C3481">
        <v>1106</v>
      </c>
      <c r="D3481">
        <v>115</v>
      </c>
      <c r="E3481">
        <v>2</v>
      </c>
      <c r="F3481">
        <v>230</v>
      </c>
      <c r="G3481">
        <v>1</v>
      </c>
      <c r="H3481" t="str">
        <f>VLOOKUP($C3481,'Raw-products'!$A$2:$H$1261,MATCH(H$1,'Raw-products'!$A$1:$H$1,0))</f>
        <v>Trousers</v>
      </c>
      <c r="I3481" t="str">
        <f>VLOOKUP($C3481,'Raw-products'!$A$2:$H$1261,MATCH(I$1,'Raw-products'!$A$1:$H$1,0))</f>
        <v>Cropped</v>
      </c>
      <c r="J3481" t="str">
        <f>VLOOKUP($C3481,'Raw-products'!$A$2:$H$1261,MATCH(J$1,'Raw-products'!$A$1:$H$1,0))</f>
        <v>S</v>
      </c>
      <c r="K3481" t="str">
        <f>VLOOKUP($C3481,'Raw-products'!$A$2:$H$1261,MATCH(K$1,'Raw-products'!$A$1:$H$1,0))</f>
        <v>blue</v>
      </c>
      <c r="L3481">
        <f>VLOOKUP($C3481,'Raw-products'!$A$2:$H$1261,MATCH(L$1,'Raw-products'!$A$1:$H$1,0))</f>
        <v>99</v>
      </c>
      <c r="M3481">
        <f>VLOOKUP($C3481,'Raw-products'!$A$2:$H$1261,MATCH(M$1,'Raw-products'!$A$1:$H$1,0))</f>
        <v>62</v>
      </c>
      <c r="N3481" s="5">
        <f t="shared" si="108"/>
        <v>6138</v>
      </c>
      <c r="O3481" cm="1">
        <f t="array" ref="O3481:R3481">_xlfn.XLOOKUP($B3481,'Raw -orders'!$A:$A,'Raw -orders'!$B:$E)</f>
        <v>788</v>
      </c>
      <c r="P3481">
        <v>55928</v>
      </c>
      <c r="Q3481" s="1">
        <v>44378</v>
      </c>
      <c r="R3481" s="1">
        <v>44403</v>
      </c>
      <c r="S3481" t="str" cm="1">
        <f t="array" ref="S3481:Z3481">_xlfn.XLOOKUP($O3481,'Raw - customers'!$A:$A,'Raw - customers'!$B:$I)</f>
        <v>Gwenette Kahen</v>
      </c>
      <c r="T3481" t="str">
        <v>Male</v>
      </c>
      <c r="U3481">
        <v>71</v>
      </c>
      <c r="V3481" t="str">
        <v>953 Durgan GroveApt. 655</v>
      </c>
      <c r="W3481">
        <v>6876</v>
      </c>
      <c r="X3481" t="str">
        <v>Phoebeberg</v>
      </c>
      <c r="Y3481" t="str">
        <v>Queensland</v>
      </c>
      <c r="Z3481" t="str">
        <v>Australia</v>
      </c>
      <c r="AA3481">
        <v>7</v>
      </c>
      <c r="AB3481" s="3" t="str">
        <f t="shared" si="109"/>
        <v>20 to 30</v>
      </c>
      <c r="AM3481" s="6">
        <v>788</v>
      </c>
      <c r="AN3481" s="6" t="s">
        <v>1355</v>
      </c>
    </row>
    <row r="3482" spans="1:40" x14ac:dyDescent="0.25">
      <c r="A3482">
        <v>3480</v>
      </c>
      <c r="B3482">
        <v>700</v>
      </c>
      <c r="C3482">
        <v>177</v>
      </c>
      <c r="D3482">
        <v>98</v>
      </c>
      <c r="E3482">
        <v>2</v>
      </c>
      <c r="F3482">
        <v>196</v>
      </c>
      <c r="G3482">
        <v>1</v>
      </c>
      <c r="H3482" t="str">
        <f>VLOOKUP($C3482,'Raw-products'!$A$2:$H$1261,MATCH(H$1,'Raw-products'!$A$1:$H$1,0))</f>
        <v>Shirt</v>
      </c>
      <c r="I3482" t="str">
        <f>VLOOKUP($C3482,'Raw-products'!$A$2:$H$1261,MATCH(I$1,'Raw-products'!$A$1:$H$1,0))</f>
        <v>Camp Collared</v>
      </c>
      <c r="J3482" t="str">
        <f>VLOOKUP($C3482,'Raw-products'!$A$2:$H$1261,MATCH(J$1,'Raw-products'!$A$1:$H$1,0))</f>
        <v>M</v>
      </c>
      <c r="K3482" t="str">
        <f>VLOOKUP($C3482,'Raw-products'!$A$2:$H$1261,MATCH(K$1,'Raw-products'!$A$1:$H$1,0))</f>
        <v>red</v>
      </c>
      <c r="L3482">
        <f>VLOOKUP($C3482,'Raw-products'!$A$2:$H$1261,MATCH(L$1,'Raw-products'!$A$1:$H$1,0))</f>
        <v>112</v>
      </c>
      <c r="M3482">
        <f>VLOOKUP($C3482,'Raw-products'!$A$2:$H$1261,MATCH(M$1,'Raw-products'!$A$1:$H$1,0))</f>
        <v>64</v>
      </c>
      <c r="N3482" s="5">
        <f t="shared" si="108"/>
        <v>7168</v>
      </c>
      <c r="O3482" cm="1">
        <f t="array" ref="O3482:R3482">_xlfn.XLOOKUP($B3482,'Raw -orders'!$A:$A,'Raw -orders'!$B:$E)</f>
        <v>788</v>
      </c>
      <c r="P3482">
        <v>55928</v>
      </c>
      <c r="Q3482" s="1">
        <v>44378</v>
      </c>
      <c r="R3482" s="1">
        <v>44403</v>
      </c>
      <c r="S3482" t="str" cm="1">
        <f t="array" ref="S3482:Z3482">_xlfn.XLOOKUP($O3482,'Raw - customers'!$A:$A,'Raw - customers'!$B:$I)</f>
        <v>Gwenette Kahen</v>
      </c>
      <c r="T3482" t="str">
        <v>Male</v>
      </c>
      <c r="U3482">
        <v>71</v>
      </c>
      <c r="V3482" t="str">
        <v>953 Durgan GroveApt. 655</v>
      </c>
      <c r="W3482">
        <v>6876</v>
      </c>
      <c r="X3482" t="str">
        <v>Phoebeberg</v>
      </c>
      <c r="Y3482" t="str">
        <v>Queensland</v>
      </c>
      <c r="Z3482" t="str">
        <v>Australia</v>
      </c>
      <c r="AA3482">
        <v>7</v>
      </c>
      <c r="AB3482" s="3" t="str">
        <f t="shared" si="109"/>
        <v>20 to 30</v>
      </c>
      <c r="AM3482" s="6">
        <v>788</v>
      </c>
      <c r="AN3482" s="6" t="s">
        <v>1355</v>
      </c>
    </row>
    <row r="3483" spans="1:40" x14ac:dyDescent="0.25">
      <c r="A3483">
        <v>3481</v>
      </c>
      <c r="B3483">
        <v>701</v>
      </c>
      <c r="C3483">
        <v>314</v>
      </c>
      <c r="D3483">
        <v>105</v>
      </c>
      <c r="E3483">
        <v>2</v>
      </c>
      <c r="F3483">
        <v>210</v>
      </c>
      <c r="G3483">
        <v>1</v>
      </c>
      <c r="H3483" t="str">
        <f>VLOOKUP($C3483,'Raw-products'!$A$2:$H$1261,MATCH(H$1,'Raw-products'!$A$1:$H$1,0))</f>
        <v>Shirt</v>
      </c>
      <c r="I3483" t="str">
        <f>VLOOKUP($C3483,'Raw-products'!$A$2:$H$1261,MATCH(I$1,'Raw-products'!$A$1:$H$1,0))</f>
        <v>Cuban Collar</v>
      </c>
      <c r="J3483" t="str">
        <f>VLOOKUP($C3483,'Raw-products'!$A$2:$H$1261,MATCH(J$1,'Raw-products'!$A$1:$H$1,0))</f>
        <v>XL</v>
      </c>
      <c r="K3483" t="str">
        <f>VLOOKUP($C3483,'Raw-products'!$A$2:$H$1261,MATCH(K$1,'Raw-products'!$A$1:$H$1,0))</f>
        <v>violet</v>
      </c>
      <c r="L3483">
        <f>VLOOKUP($C3483,'Raw-products'!$A$2:$H$1261,MATCH(L$1,'Raw-products'!$A$1:$H$1,0))</f>
        <v>93</v>
      </c>
      <c r="M3483">
        <f>VLOOKUP($C3483,'Raw-products'!$A$2:$H$1261,MATCH(M$1,'Raw-products'!$A$1:$H$1,0))</f>
        <v>44</v>
      </c>
      <c r="N3483" s="5">
        <f t="shared" si="108"/>
        <v>4092</v>
      </c>
      <c r="O3483" cm="1">
        <f t="array" ref="O3483:R3483">_xlfn.XLOOKUP($B3483,'Raw -orders'!$A:$A,'Raw -orders'!$B:$E)</f>
        <v>659</v>
      </c>
      <c r="P3483">
        <v>40717</v>
      </c>
      <c r="Q3483" s="1">
        <v>44436</v>
      </c>
      <c r="R3483" s="1">
        <v>44449</v>
      </c>
      <c r="S3483" t="str" cm="1">
        <f t="array" ref="S3483:Z3483">_xlfn.XLOOKUP($O3483,'Raw - customers'!$A:$A,'Raw - customers'!$B:$I)</f>
        <v>Ira Dafforne</v>
      </c>
      <c r="T3483" t="str">
        <v>Non-binary</v>
      </c>
      <c r="U3483">
        <v>57</v>
      </c>
      <c r="V3483" t="str">
        <v>14 O'neill View RdApt. 908</v>
      </c>
      <c r="W3483">
        <v>9653</v>
      </c>
      <c r="X3483" t="str">
        <v>Sophiemouth</v>
      </c>
      <c r="Y3483" t="str">
        <v>Tasmania</v>
      </c>
      <c r="Z3483" t="str">
        <v>Australia</v>
      </c>
      <c r="AA3483">
        <v>8</v>
      </c>
      <c r="AB3483" s="3" t="str">
        <f t="shared" si="109"/>
        <v>10 to 20</v>
      </c>
      <c r="AM3483" s="6">
        <v>659</v>
      </c>
      <c r="AN3483" s="6" t="s">
        <v>1414</v>
      </c>
    </row>
    <row r="3484" spans="1:40" x14ac:dyDescent="0.25">
      <c r="A3484">
        <v>3482</v>
      </c>
      <c r="B3484">
        <v>701</v>
      </c>
      <c r="C3484">
        <v>914</v>
      </c>
      <c r="D3484">
        <v>96</v>
      </c>
      <c r="E3484">
        <v>2</v>
      </c>
      <c r="F3484">
        <v>192</v>
      </c>
      <c r="G3484">
        <v>1</v>
      </c>
      <c r="H3484" t="str">
        <f>VLOOKUP($C3484,'Raw-products'!$A$2:$H$1261,MATCH(H$1,'Raw-products'!$A$1:$H$1,0))</f>
        <v>Trousers</v>
      </c>
      <c r="I3484" t="str">
        <f>VLOOKUP($C3484,'Raw-products'!$A$2:$H$1261,MATCH(I$1,'Raw-products'!$A$1:$H$1,0))</f>
        <v>Drawstring</v>
      </c>
      <c r="J3484" t="str">
        <f>VLOOKUP($C3484,'Raw-products'!$A$2:$H$1261,MATCH(J$1,'Raw-products'!$A$1:$H$1,0))</f>
        <v>XL</v>
      </c>
      <c r="K3484" t="str">
        <f>VLOOKUP($C3484,'Raw-products'!$A$2:$H$1261,MATCH(K$1,'Raw-products'!$A$1:$H$1,0))</f>
        <v>red</v>
      </c>
      <c r="L3484">
        <f>VLOOKUP($C3484,'Raw-products'!$A$2:$H$1261,MATCH(L$1,'Raw-products'!$A$1:$H$1,0))</f>
        <v>104</v>
      </c>
      <c r="M3484">
        <f>VLOOKUP($C3484,'Raw-products'!$A$2:$H$1261,MATCH(M$1,'Raw-products'!$A$1:$H$1,0))</f>
        <v>77</v>
      </c>
      <c r="N3484" s="5">
        <f t="shared" si="108"/>
        <v>8008</v>
      </c>
      <c r="O3484" cm="1">
        <f t="array" ref="O3484:R3484">_xlfn.XLOOKUP($B3484,'Raw -orders'!$A:$A,'Raw -orders'!$B:$E)</f>
        <v>659</v>
      </c>
      <c r="P3484">
        <v>40717</v>
      </c>
      <c r="Q3484" s="1">
        <v>44436</v>
      </c>
      <c r="R3484" s="1">
        <v>44449</v>
      </c>
      <c r="S3484" t="str" cm="1">
        <f t="array" ref="S3484:Z3484">_xlfn.XLOOKUP($O3484,'Raw - customers'!$A:$A,'Raw - customers'!$B:$I)</f>
        <v>Ira Dafforne</v>
      </c>
      <c r="T3484" t="str">
        <v>Non-binary</v>
      </c>
      <c r="U3484">
        <v>57</v>
      </c>
      <c r="V3484" t="str">
        <v>14 O'neill View RdApt. 908</v>
      </c>
      <c r="W3484">
        <v>9653</v>
      </c>
      <c r="X3484" t="str">
        <v>Sophiemouth</v>
      </c>
      <c r="Y3484" t="str">
        <v>Tasmania</v>
      </c>
      <c r="Z3484" t="str">
        <v>Australia</v>
      </c>
      <c r="AA3484">
        <v>8</v>
      </c>
      <c r="AB3484" s="3" t="str">
        <f t="shared" si="109"/>
        <v>10 to 20</v>
      </c>
      <c r="AM3484" s="6">
        <v>659</v>
      </c>
      <c r="AN3484" s="6" t="s">
        <v>1414</v>
      </c>
    </row>
    <row r="3485" spans="1:40" x14ac:dyDescent="0.25">
      <c r="A3485">
        <v>3483</v>
      </c>
      <c r="B3485">
        <v>701</v>
      </c>
      <c r="C3485">
        <v>488</v>
      </c>
      <c r="D3485">
        <v>118</v>
      </c>
      <c r="E3485">
        <v>1</v>
      </c>
      <c r="F3485">
        <v>118</v>
      </c>
      <c r="G3485">
        <v>1</v>
      </c>
      <c r="H3485" t="str">
        <f>VLOOKUP($C3485,'Raw-products'!$A$2:$H$1261,MATCH(H$1,'Raw-products'!$A$1:$H$1,0))</f>
        <v>Jacket</v>
      </c>
      <c r="I3485" t="str">
        <f>VLOOKUP($C3485,'Raw-products'!$A$2:$H$1261,MATCH(I$1,'Raw-products'!$A$1:$H$1,0))</f>
        <v>Puffer</v>
      </c>
      <c r="J3485" t="str">
        <f>VLOOKUP($C3485,'Raw-products'!$A$2:$H$1261,MATCH(J$1,'Raw-products'!$A$1:$H$1,0))</f>
        <v>L</v>
      </c>
      <c r="K3485" t="str">
        <f>VLOOKUP($C3485,'Raw-products'!$A$2:$H$1261,MATCH(K$1,'Raw-products'!$A$1:$H$1,0))</f>
        <v>violet</v>
      </c>
      <c r="L3485">
        <f>VLOOKUP($C3485,'Raw-products'!$A$2:$H$1261,MATCH(L$1,'Raw-products'!$A$1:$H$1,0))</f>
        <v>110</v>
      </c>
      <c r="M3485">
        <f>VLOOKUP($C3485,'Raw-products'!$A$2:$H$1261,MATCH(M$1,'Raw-products'!$A$1:$H$1,0))</f>
        <v>49</v>
      </c>
      <c r="N3485" s="5">
        <f t="shared" si="108"/>
        <v>5390</v>
      </c>
      <c r="O3485" cm="1">
        <f t="array" ref="O3485:R3485">_xlfn.XLOOKUP($B3485,'Raw -orders'!$A:$A,'Raw -orders'!$B:$E)</f>
        <v>659</v>
      </c>
      <c r="P3485">
        <v>40717</v>
      </c>
      <c r="Q3485" s="1">
        <v>44436</v>
      </c>
      <c r="R3485" s="1">
        <v>44449</v>
      </c>
      <c r="S3485" t="str" cm="1">
        <f t="array" ref="S3485:Z3485">_xlfn.XLOOKUP($O3485,'Raw - customers'!$A:$A,'Raw - customers'!$B:$I)</f>
        <v>Ira Dafforne</v>
      </c>
      <c r="T3485" t="str">
        <v>Non-binary</v>
      </c>
      <c r="U3485">
        <v>57</v>
      </c>
      <c r="V3485" t="str">
        <v>14 O'neill View RdApt. 908</v>
      </c>
      <c r="W3485">
        <v>9653</v>
      </c>
      <c r="X3485" t="str">
        <v>Sophiemouth</v>
      </c>
      <c r="Y3485" t="str">
        <v>Tasmania</v>
      </c>
      <c r="Z3485" t="str">
        <v>Australia</v>
      </c>
      <c r="AA3485">
        <v>8</v>
      </c>
      <c r="AB3485" s="3" t="str">
        <f t="shared" si="109"/>
        <v>10 to 20</v>
      </c>
      <c r="AM3485" s="6">
        <v>659</v>
      </c>
      <c r="AN3485" s="6" t="s">
        <v>1414</v>
      </c>
    </row>
    <row r="3486" spans="1:40" x14ac:dyDescent="0.25">
      <c r="A3486">
        <v>3484</v>
      </c>
      <c r="B3486">
        <v>701</v>
      </c>
      <c r="C3486">
        <v>319</v>
      </c>
      <c r="D3486">
        <v>109</v>
      </c>
      <c r="E3486">
        <v>3</v>
      </c>
      <c r="F3486">
        <v>327</v>
      </c>
      <c r="G3486">
        <v>1</v>
      </c>
      <c r="H3486" t="str">
        <f>VLOOKUP($C3486,'Raw-products'!$A$2:$H$1261,MATCH(H$1,'Raw-products'!$A$1:$H$1,0))</f>
        <v>Shirt</v>
      </c>
      <c r="I3486" t="str">
        <f>VLOOKUP($C3486,'Raw-products'!$A$2:$H$1261,MATCH(I$1,'Raw-products'!$A$1:$H$1,0))</f>
        <v>Mandarin Collar</v>
      </c>
      <c r="J3486" t="str">
        <f>VLOOKUP($C3486,'Raw-products'!$A$2:$H$1261,MATCH(J$1,'Raw-products'!$A$1:$H$1,0))</f>
        <v>XL</v>
      </c>
      <c r="K3486" t="str">
        <f>VLOOKUP($C3486,'Raw-products'!$A$2:$H$1261,MATCH(K$1,'Raw-products'!$A$1:$H$1,0))</f>
        <v>red</v>
      </c>
      <c r="L3486">
        <f>VLOOKUP($C3486,'Raw-products'!$A$2:$H$1261,MATCH(L$1,'Raw-products'!$A$1:$H$1,0))</f>
        <v>108</v>
      </c>
      <c r="M3486">
        <f>VLOOKUP($C3486,'Raw-products'!$A$2:$H$1261,MATCH(M$1,'Raw-products'!$A$1:$H$1,0))</f>
        <v>64</v>
      </c>
      <c r="N3486" s="5">
        <f t="shared" si="108"/>
        <v>6912</v>
      </c>
      <c r="O3486" cm="1">
        <f t="array" ref="O3486:R3486">_xlfn.XLOOKUP($B3486,'Raw -orders'!$A:$A,'Raw -orders'!$B:$E)</f>
        <v>659</v>
      </c>
      <c r="P3486">
        <v>40717</v>
      </c>
      <c r="Q3486" s="1">
        <v>44436</v>
      </c>
      <c r="R3486" s="1">
        <v>44449</v>
      </c>
      <c r="S3486" t="str" cm="1">
        <f t="array" ref="S3486:Z3486">_xlfn.XLOOKUP($O3486,'Raw - customers'!$A:$A,'Raw - customers'!$B:$I)</f>
        <v>Ira Dafforne</v>
      </c>
      <c r="T3486" t="str">
        <v>Non-binary</v>
      </c>
      <c r="U3486">
        <v>57</v>
      </c>
      <c r="V3486" t="str">
        <v>14 O'neill View RdApt. 908</v>
      </c>
      <c r="W3486">
        <v>9653</v>
      </c>
      <c r="X3486" t="str">
        <v>Sophiemouth</v>
      </c>
      <c r="Y3486" t="str">
        <v>Tasmania</v>
      </c>
      <c r="Z3486" t="str">
        <v>Australia</v>
      </c>
      <c r="AA3486">
        <v>8</v>
      </c>
      <c r="AB3486" s="3" t="str">
        <f t="shared" si="109"/>
        <v>10 to 20</v>
      </c>
      <c r="AM3486" s="6">
        <v>659</v>
      </c>
      <c r="AN3486" s="6" t="s">
        <v>1414</v>
      </c>
    </row>
    <row r="3487" spans="1:40" x14ac:dyDescent="0.25">
      <c r="A3487">
        <v>3485</v>
      </c>
      <c r="B3487">
        <v>702</v>
      </c>
      <c r="C3487">
        <v>1038</v>
      </c>
      <c r="D3487">
        <v>90</v>
      </c>
      <c r="E3487">
        <v>3</v>
      </c>
      <c r="F3487">
        <v>270</v>
      </c>
      <c r="G3487">
        <v>1</v>
      </c>
      <c r="H3487" t="str">
        <f>VLOOKUP($C3487,'Raw-products'!$A$2:$H$1261,MATCH(H$1,'Raw-products'!$A$1:$H$1,0))</f>
        <v>Trousers</v>
      </c>
      <c r="I3487" t="str">
        <f>VLOOKUP($C3487,'Raw-products'!$A$2:$H$1261,MATCH(I$1,'Raw-products'!$A$1:$H$1,0))</f>
        <v>Relaxed Leg</v>
      </c>
      <c r="J3487" t="str">
        <f>VLOOKUP($C3487,'Raw-products'!$A$2:$H$1261,MATCH(J$1,'Raw-products'!$A$1:$H$1,0))</f>
        <v>L</v>
      </c>
      <c r="K3487" t="str">
        <f>VLOOKUP($C3487,'Raw-products'!$A$2:$H$1261,MATCH(K$1,'Raw-products'!$A$1:$H$1,0))</f>
        <v>blue</v>
      </c>
      <c r="L3487">
        <f>VLOOKUP($C3487,'Raw-products'!$A$2:$H$1261,MATCH(L$1,'Raw-products'!$A$1:$H$1,0))</f>
        <v>95</v>
      </c>
      <c r="M3487">
        <f>VLOOKUP($C3487,'Raw-products'!$A$2:$H$1261,MATCH(M$1,'Raw-products'!$A$1:$H$1,0))</f>
        <v>61</v>
      </c>
      <c r="N3487" s="5">
        <f t="shared" si="108"/>
        <v>5795</v>
      </c>
      <c r="O3487" cm="1">
        <f t="array" ref="O3487:R3487">_xlfn.XLOOKUP($B3487,'Raw -orders'!$A:$A,'Raw -orders'!$B:$E)</f>
        <v>310</v>
      </c>
      <c r="P3487">
        <v>31509</v>
      </c>
      <c r="Q3487" s="1">
        <v>44370</v>
      </c>
      <c r="R3487" s="1">
        <v>44391</v>
      </c>
      <c r="S3487" t="str" cm="1">
        <f t="array" ref="S3487:Z3487">_xlfn.XLOOKUP($O3487,'Raw - customers'!$A:$A,'Raw - customers'!$B:$I)</f>
        <v>Sharyl Royl</v>
      </c>
      <c r="T3487" t="str">
        <v>Polygender</v>
      </c>
      <c r="U3487">
        <v>61</v>
      </c>
      <c r="V3487" t="str">
        <v>29 Caitlin CrestSuite 875</v>
      </c>
      <c r="W3487">
        <v>7862</v>
      </c>
      <c r="X3487" t="str">
        <v>Fadelburgh</v>
      </c>
      <c r="Y3487" t="str">
        <v>New South Wales</v>
      </c>
      <c r="Z3487" t="str">
        <v>Australia</v>
      </c>
      <c r="AA3487">
        <v>6</v>
      </c>
      <c r="AB3487" s="3" t="str">
        <f t="shared" si="109"/>
        <v>20 to 30</v>
      </c>
      <c r="AM3487" s="6">
        <v>310</v>
      </c>
      <c r="AN3487" s="6" t="s">
        <v>1362</v>
      </c>
    </row>
    <row r="3488" spans="1:40" x14ac:dyDescent="0.25">
      <c r="A3488">
        <v>3486</v>
      </c>
      <c r="B3488">
        <v>702</v>
      </c>
      <c r="C3488">
        <v>950</v>
      </c>
      <c r="D3488">
        <v>97</v>
      </c>
      <c r="E3488">
        <v>3</v>
      </c>
      <c r="F3488">
        <v>291</v>
      </c>
      <c r="G3488">
        <v>1</v>
      </c>
      <c r="H3488" t="str">
        <f>VLOOKUP($C3488,'Raw-products'!$A$2:$H$1261,MATCH(H$1,'Raw-products'!$A$1:$H$1,0))</f>
        <v>Trousers</v>
      </c>
      <c r="I3488" t="str">
        <f>VLOOKUP($C3488,'Raw-products'!$A$2:$H$1261,MATCH(I$1,'Raw-products'!$A$1:$H$1,0))</f>
        <v>Slim-Fit</v>
      </c>
      <c r="J3488" t="str">
        <f>VLOOKUP($C3488,'Raw-products'!$A$2:$H$1261,MATCH(J$1,'Raw-products'!$A$1:$H$1,0))</f>
        <v>XS</v>
      </c>
      <c r="K3488" t="str">
        <f>VLOOKUP($C3488,'Raw-products'!$A$2:$H$1261,MATCH(K$1,'Raw-products'!$A$1:$H$1,0))</f>
        <v>orange</v>
      </c>
      <c r="L3488">
        <f>VLOOKUP($C3488,'Raw-products'!$A$2:$H$1261,MATCH(L$1,'Raw-products'!$A$1:$H$1,0))</f>
        <v>119</v>
      </c>
      <c r="M3488">
        <f>VLOOKUP($C3488,'Raw-products'!$A$2:$H$1261,MATCH(M$1,'Raw-products'!$A$1:$H$1,0))</f>
        <v>69</v>
      </c>
      <c r="N3488" s="5">
        <f t="shared" si="108"/>
        <v>8211</v>
      </c>
      <c r="O3488" cm="1">
        <f t="array" ref="O3488:R3488">_xlfn.XLOOKUP($B3488,'Raw -orders'!$A:$A,'Raw -orders'!$B:$E)</f>
        <v>310</v>
      </c>
      <c r="P3488">
        <v>31509</v>
      </c>
      <c r="Q3488" s="1">
        <v>44370</v>
      </c>
      <c r="R3488" s="1">
        <v>44391</v>
      </c>
      <c r="S3488" t="str" cm="1">
        <f t="array" ref="S3488:Z3488">_xlfn.XLOOKUP($O3488,'Raw - customers'!$A:$A,'Raw - customers'!$B:$I)</f>
        <v>Sharyl Royl</v>
      </c>
      <c r="T3488" t="str">
        <v>Polygender</v>
      </c>
      <c r="U3488">
        <v>61</v>
      </c>
      <c r="V3488" t="str">
        <v>29 Caitlin CrestSuite 875</v>
      </c>
      <c r="W3488">
        <v>7862</v>
      </c>
      <c r="X3488" t="str">
        <v>Fadelburgh</v>
      </c>
      <c r="Y3488" t="str">
        <v>New South Wales</v>
      </c>
      <c r="Z3488" t="str">
        <v>Australia</v>
      </c>
      <c r="AA3488">
        <v>6</v>
      </c>
      <c r="AB3488" s="3" t="str">
        <f t="shared" si="109"/>
        <v>20 to 30</v>
      </c>
      <c r="AM3488" s="6">
        <v>310</v>
      </c>
      <c r="AN3488" s="6" t="s">
        <v>1362</v>
      </c>
    </row>
    <row r="3489" spans="1:40" x14ac:dyDescent="0.25">
      <c r="A3489">
        <v>3487</v>
      </c>
      <c r="B3489">
        <v>702</v>
      </c>
      <c r="C3489">
        <v>341</v>
      </c>
      <c r="D3489">
        <v>109</v>
      </c>
      <c r="E3489">
        <v>1</v>
      </c>
      <c r="F3489">
        <v>109</v>
      </c>
      <c r="G3489">
        <v>1</v>
      </c>
      <c r="H3489" t="str">
        <f>VLOOKUP($C3489,'Raw-products'!$A$2:$H$1261,MATCH(H$1,'Raw-products'!$A$1:$H$1,0))</f>
        <v>Shirt</v>
      </c>
      <c r="I3489" t="str">
        <f>VLOOKUP($C3489,'Raw-products'!$A$2:$H$1261,MATCH(I$1,'Raw-products'!$A$1:$H$1,0))</f>
        <v>Mandarin Collar</v>
      </c>
      <c r="J3489" t="str">
        <f>VLOOKUP($C3489,'Raw-products'!$A$2:$H$1261,MATCH(J$1,'Raw-products'!$A$1:$H$1,0))</f>
        <v>S</v>
      </c>
      <c r="K3489" t="str">
        <f>VLOOKUP($C3489,'Raw-products'!$A$2:$H$1261,MATCH(K$1,'Raw-products'!$A$1:$H$1,0))</f>
        <v>indigo</v>
      </c>
      <c r="L3489">
        <f>VLOOKUP($C3489,'Raw-products'!$A$2:$H$1261,MATCH(L$1,'Raw-products'!$A$1:$H$1,0))</f>
        <v>108</v>
      </c>
      <c r="M3489">
        <f>VLOOKUP($C3489,'Raw-products'!$A$2:$H$1261,MATCH(M$1,'Raw-products'!$A$1:$H$1,0))</f>
        <v>60</v>
      </c>
      <c r="N3489" s="5">
        <f t="shared" si="108"/>
        <v>6480</v>
      </c>
      <c r="O3489" cm="1">
        <f t="array" ref="O3489:R3489">_xlfn.XLOOKUP($B3489,'Raw -orders'!$A:$A,'Raw -orders'!$B:$E)</f>
        <v>310</v>
      </c>
      <c r="P3489">
        <v>31509</v>
      </c>
      <c r="Q3489" s="1">
        <v>44370</v>
      </c>
      <c r="R3489" s="1">
        <v>44391</v>
      </c>
      <c r="S3489" t="str" cm="1">
        <f t="array" ref="S3489:Z3489">_xlfn.XLOOKUP($O3489,'Raw - customers'!$A:$A,'Raw - customers'!$B:$I)</f>
        <v>Sharyl Royl</v>
      </c>
      <c r="T3489" t="str">
        <v>Polygender</v>
      </c>
      <c r="U3489">
        <v>61</v>
      </c>
      <c r="V3489" t="str">
        <v>29 Caitlin CrestSuite 875</v>
      </c>
      <c r="W3489">
        <v>7862</v>
      </c>
      <c r="X3489" t="str">
        <v>Fadelburgh</v>
      </c>
      <c r="Y3489" t="str">
        <v>New South Wales</v>
      </c>
      <c r="Z3489" t="str">
        <v>Australia</v>
      </c>
      <c r="AA3489">
        <v>6</v>
      </c>
      <c r="AB3489" s="3" t="str">
        <f t="shared" si="109"/>
        <v>20 to 30</v>
      </c>
      <c r="AM3489" s="6">
        <v>310</v>
      </c>
      <c r="AN3489" s="6" t="s">
        <v>1362</v>
      </c>
    </row>
    <row r="3490" spans="1:40" x14ac:dyDescent="0.25">
      <c r="A3490">
        <v>3488</v>
      </c>
      <c r="B3490">
        <v>702</v>
      </c>
      <c r="C3490">
        <v>1070</v>
      </c>
      <c r="D3490">
        <v>93</v>
      </c>
      <c r="E3490">
        <v>2</v>
      </c>
      <c r="F3490">
        <v>186</v>
      </c>
      <c r="G3490">
        <v>1</v>
      </c>
      <c r="H3490" t="str">
        <f>VLOOKUP($C3490,'Raw-products'!$A$2:$H$1261,MATCH(H$1,'Raw-products'!$A$1:$H$1,0))</f>
        <v>Trousers</v>
      </c>
      <c r="I3490" t="str">
        <f>VLOOKUP($C3490,'Raw-products'!$A$2:$H$1261,MATCH(I$1,'Raw-products'!$A$1:$H$1,0))</f>
        <v>Joggers</v>
      </c>
      <c r="J3490" t="str">
        <f>VLOOKUP($C3490,'Raw-products'!$A$2:$H$1261,MATCH(J$1,'Raw-products'!$A$1:$H$1,0))</f>
        <v>XS</v>
      </c>
      <c r="K3490" t="str">
        <f>VLOOKUP($C3490,'Raw-products'!$A$2:$H$1261,MATCH(K$1,'Raw-products'!$A$1:$H$1,0))</f>
        <v>blue</v>
      </c>
      <c r="L3490">
        <f>VLOOKUP($C3490,'Raw-products'!$A$2:$H$1261,MATCH(L$1,'Raw-products'!$A$1:$H$1,0))</f>
        <v>94</v>
      </c>
      <c r="M3490">
        <f>VLOOKUP($C3490,'Raw-products'!$A$2:$H$1261,MATCH(M$1,'Raw-products'!$A$1:$H$1,0))</f>
        <v>67</v>
      </c>
      <c r="N3490" s="5">
        <f t="shared" si="108"/>
        <v>6298</v>
      </c>
      <c r="O3490" cm="1">
        <f t="array" ref="O3490:R3490">_xlfn.XLOOKUP($B3490,'Raw -orders'!$A:$A,'Raw -orders'!$B:$E)</f>
        <v>310</v>
      </c>
      <c r="P3490">
        <v>31509</v>
      </c>
      <c r="Q3490" s="1">
        <v>44370</v>
      </c>
      <c r="R3490" s="1">
        <v>44391</v>
      </c>
      <c r="S3490" t="str" cm="1">
        <f t="array" ref="S3490:Z3490">_xlfn.XLOOKUP($O3490,'Raw - customers'!$A:$A,'Raw - customers'!$B:$I)</f>
        <v>Sharyl Royl</v>
      </c>
      <c r="T3490" t="str">
        <v>Polygender</v>
      </c>
      <c r="U3490">
        <v>61</v>
      </c>
      <c r="V3490" t="str">
        <v>29 Caitlin CrestSuite 875</v>
      </c>
      <c r="W3490">
        <v>7862</v>
      </c>
      <c r="X3490" t="str">
        <v>Fadelburgh</v>
      </c>
      <c r="Y3490" t="str">
        <v>New South Wales</v>
      </c>
      <c r="Z3490" t="str">
        <v>Australia</v>
      </c>
      <c r="AA3490">
        <v>6</v>
      </c>
      <c r="AB3490" s="3" t="str">
        <f t="shared" si="109"/>
        <v>20 to 30</v>
      </c>
      <c r="AM3490" s="6">
        <v>310</v>
      </c>
      <c r="AN3490" s="6" t="s">
        <v>1362</v>
      </c>
    </row>
    <row r="3491" spans="1:40" x14ac:dyDescent="0.25">
      <c r="A3491">
        <v>3489</v>
      </c>
      <c r="B3491">
        <v>702</v>
      </c>
      <c r="C3491">
        <v>693</v>
      </c>
      <c r="D3491">
        <v>113</v>
      </c>
      <c r="E3491">
        <v>3</v>
      </c>
      <c r="F3491">
        <v>339</v>
      </c>
      <c r="G3491">
        <v>1</v>
      </c>
      <c r="H3491" t="str">
        <f>VLOOKUP($C3491,'Raw-products'!$A$2:$H$1261,MATCH(H$1,'Raw-products'!$A$1:$H$1,0))</f>
        <v>Jacket</v>
      </c>
      <c r="I3491" t="str">
        <f>VLOOKUP($C3491,'Raw-products'!$A$2:$H$1261,MATCH(I$1,'Raw-products'!$A$1:$H$1,0))</f>
        <v>Parka</v>
      </c>
      <c r="J3491" t="str">
        <f>VLOOKUP($C3491,'Raw-products'!$A$2:$H$1261,MATCH(J$1,'Raw-products'!$A$1:$H$1,0))</f>
        <v>L</v>
      </c>
      <c r="K3491" t="str">
        <f>VLOOKUP($C3491,'Raw-products'!$A$2:$H$1261,MATCH(K$1,'Raw-products'!$A$1:$H$1,0))</f>
        <v>indigo</v>
      </c>
      <c r="L3491">
        <f>VLOOKUP($C3491,'Raw-products'!$A$2:$H$1261,MATCH(L$1,'Raw-products'!$A$1:$H$1,0))</f>
        <v>119</v>
      </c>
      <c r="M3491">
        <f>VLOOKUP($C3491,'Raw-products'!$A$2:$H$1261,MATCH(M$1,'Raw-products'!$A$1:$H$1,0))</f>
        <v>44</v>
      </c>
      <c r="N3491" s="5">
        <f t="shared" si="108"/>
        <v>5236</v>
      </c>
      <c r="O3491" cm="1">
        <f t="array" ref="O3491:R3491">_xlfn.XLOOKUP($B3491,'Raw -orders'!$A:$A,'Raw -orders'!$B:$E)</f>
        <v>310</v>
      </c>
      <c r="P3491">
        <v>31509</v>
      </c>
      <c r="Q3491" s="1">
        <v>44370</v>
      </c>
      <c r="R3491" s="1">
        <v>44391</v>
      </c>
      <c r="S3491" t="str" cm="1">
        <f t="array" ref="S3491:Z3491">_xlfn.XLOOKUP($O3491,'Raw - customers'!$A:$A,'Raw - customers'!$B:$I)</f>
        <v>Sharyl Royl</v>
      </c>
      <c r="T3491" t="str">
        <v>Polygender</v>
      </c>
      <c r="U3491">
        <v>61</v>
      </c>
      <c r="V3491" t="str">
        <v>29 Caitlin CrestSuite 875</v>
      </c>
      <c r="W3491">
        <v>7862</v>
      </c>
      <c r="X3491" t="str">
        <v>Fadelburgh</v>
      </c>
      <c r="Y3491" t="str">
        <v>New South Wales</v>
      </c>
      <c r="Z3491" t="str">
        <v>Australia</v>
      </c>
      <c r="AA3491">
        <v>6</v>
      </c>
      <c r="AB3491" s="3" t="str">
        <f t="shared" si="109"/>
        <v>20 to 30</v>
      </c>
      <c r="AM3491" s="6">
        <v>310</v>
      </c>
      <c r="AN3491" s="6" t="s">
        <v>1362</v>
      </c>
    </row>
    <row r="3492" spans="1:40" x14ac:dyDescent="0.25">
      <c r="A3492">
        <v>3490</v>
      </c>
      <c r="B3492">
        <v>702</v>
      </c>
      <c r="C3492">
        <v>862</v>
      </c>
      <c r="D3492">
        <v>113</v>
      </c>
      <c r="E3492">
        <v>3</v>
      </c>
      <c r="F3492">
        <v>339</v>
      </c>
      <c r="G3492">
        <v>1</v>
      </c>
      <c r="H3492" t="str">
        <f>VLOOKUP($C3492,'Raw-products'!$A$2:$H$1261,MATCH(H$1,'Raw-products'!$A$1:$H$1,0))</f>
        <v>Trousers</v>
      </c>
      <c r="I3492" t="str">
        <f>VLOOKUP($C3492,'Raw-products'!$A$2:$H$1261,MATCH(I$1,'Raw-products'!$A$1:$H$1,0))</f>
        <v>Chinos</v>
      </c>
      <c r="J3492" t="str">
        <f>VLOOKUP($C3492,'Raw-products'!$A$2:$H$1261,MATCH(J$1,'Raw-products'!$A$1:$H$1,0))</f>
        <v>M</v>
      </c>
      <c r="K3492" t="str">
        <f>VLOOKUP($C3492,'Raw-products'!$A$2:$H$1261,MATCH(K$1,'Raw-products'!$A$1:$H$1,0))</f>
        <v>blue</v>
      </c>
      <c r="L3492">
        <f>VLOOKUP($C3492,'Raw-products'!$A$2:$H$1261,MATCH(L$1,'Raw-products'!$A$1:$H$1,0))</f>
        <v>100</v>
      </c>
      <c r="M3492">
        <f>VLOOKUP($C3492,'Raw-products'!$A$2:$H$1261,MATCH(M$1,'Raw-products'!$A$1:$H$1,0))</f>
        <v>41</v>
      </c>
      <c r="N3492" s="5">
        <f t="shared" si="108"/>
        <v>4100</v>
      </c>
      <c r="O3492" cm="1">
        <f t="array" ref="O3492:R3492">_xlfn.XLOOKUP($B3492,'Raw -orders'!$A:$A,'Raw -orders'!$B:$E)</f>
        <v>310</v>
      </c>
      <c r="P3492">
        <v>31509</v>
      </c>
      <c r="Q3492" s="1">
        <v>44370</v>
      </c>
      <c r="R3492" s="1">
        <v>44391</v>
      </c>
      <c r="S3492" t="str" cm="1">
        <f t="array" ref="S3492:Z3492">_xlfn.XLOOKUP($O3492,'Raw - customers'!$A:$A,'Raw - customers'!$B:$I)</f>
        <v>Sharyl Royl</v>
      </c>
      <c r="T3492" t="str">
        <v>Polygender</v>
      </c>
      <c r="U3492">
        <v>61</v>
      </c>
      <c r="V3492" t="str">
        <v>29 Caitlin CrestSuite 875</v>
      </c>
      <c r="W3492">
        <v>7862</v>
      </c>
      <c r="X3492" t="str">
        <v>Fadelburgh</v>
      </c>
      <c r="Y3492" t="str">
        <v>New South Wales</v>
      </c>
      <c r="Z3492" t="str">
        <v>Australia</v>
      </c>
      <c r="AA3492">
        <v>6</v>
      </c>
      <c r="AB3492" s="3" t="str">
        <f t="shared" si="109"/>
        <v>20 to 30</v>
      </c>
      <c r="AM3492" s="6">
        <v>310</v>
      </c>
      <c r="AN3492" s="6" t="s">
        <v>1362</v>
      </c>
    </row>
    <row r="3493" spans="1:40" x14ac:dyDescent="0.25">
      <c r="A3493">
        <v>3491</v>
      </c>
      <c r="B3493">
        <v>703</v>
      </c>
      <c r="C3493">
        <v>116</v>
      </c>
      <c r="D3493">
        <v>92</v>
      </c>
      <c r="E3493">
        <v>2</v>
      </c>
      <c r="F3493">
        <v>184</v>
      </c>
      <c r="G3493">
        <v>1</v>
      </c>
      <c r="H3493" t="str">
        <f>VLOOKUP($C3493,'Raw-products'!$A$2:$H$1261,MATCH(H$1,'Raw-products'!$A$1:$H$1,0))</f>
        <v>Shirt</v>
      </c>
      <c r="I3493" t="str">
        <f>VLOOKUP($C3493,'Raw-products'!$A$2:$H$1261,MATCH(I$1,'Raw-products'!$A$1:$H$1,0))</f>
        <v>Denim</v>
      </c>
      <c r="J3493" t="str">
        <f>VLOOKUP($C3493,'Raw-products'!$A$2:$H$1261,MATCH(J$1,'Raw-products'!$A$1:$H$1,0))</f>
        <v>S</v>
      </c>
      <c r="K3493" t="str">
        <f>VLOOKUP($C3493,'Raw-products'!$A$2:$H$1261,MATCH(K$1,'Raw-products'!$A$1:$H$1,0))</f>
        <v>yellow</v>
      </c>
      <c r="L3493">
        <f>VLOOKUP($C3493,'Raw-products'!$A$2:$H$1261,MATCH(L$1,'Raw-products'!$A$1:$H$1,0))</f>
        <v>115</v>
      </c>
      <c r="M3493">
        <f>VLOOKUP($C3493,'Raw-products'!$A$2:$H$1261,MATCH(M$1,'Raw-products'!$A$1:$H$1,0))</f>
        <v>75</v>
      </c>
      <c r="N3493" s="5">
        <f t="shared" si="108"/>
        <v>8625</v>
      </c>
      <c r="O3493" cm="1">
        <f t="array" ref="O3493:R3493">_xlfn.XLOOKUP($B3493,'Raw -orders'!$A:$A,'Raw -orders'!$B:$E)</f>
        <v>327</v>
      </c>
      <c r="P3493">
        <v>26168</v>
      </c>
      <c r="Q3493" s="1">
        <v>44234</v>
      </c>
      <c r="R3493" s="1">
        <v>44255</v>
      </c>
      <c r="S3493" t="str" cm="1">
        <f t="array" ref="S3493:Z3493">_xlfn.XLOOKUP($O3493,'Raw - customers'!$A:$A,'Raw - customers'!$B:$I)</f>
        <v>Lynda Seydlitz</v>
      </c>
      <c r="T3493" t="str">
        <v>Non-binary</v>
      </c>
      <c r="U3493">
        <v>71</v>
      </c>
      <c r="V3493" t="str">
        <v>246 Waters CrescentSuite 947</v>
      </c>
      <c r="W3493">
        <v>3310</v>
      </c>
      <c r="X3493" t="str">
        <v>Port Marcusshire</v>
      </c>
      <c r="Y3493" t="str">
        <v>Western Australia</v>
      </c>
      <c r="Z3493" t="str">
        <v>Australia</v>
      </c>
      <c r="AA3493">
        <v>2</v>
      </c>
      <c r="AB3493" s="3" t="str">
        <f t="shared" si="109"/>
        <v>20 to 30</v>
      </c>
      <c r="AM3493" s="6">
        <v>327</v>
      </c>
      <c r="AN3493" s="6" t="s">
        <v>1377</v>
      </c>
    </row>
    <row r="3494" spans="1:40" x14ac:dyDescent="0.25">
      <c r="A3494">
        <v>3492</v>
      </c>
      <c r="B3494">
        <v>703</v>
      </c>
      <c r="C3494">
        <v>205</v>
      </c>
      <c r="D3494">
        <v>98</v>
      </c>
      <c r="E3494">
        <v>3</v>
      </c>
      <c r="F3494">
        <v>294</v>
      </c>
      <c r="G3494">
        <v>1</v>
      </c>
      <c r="H3494" t="str">
        <f>VLOOKUP($C3494,'Raw-products'!$A$2:$H$1261,MATCH(H$1,'Raw-products'!$A$1:$H$1,0))</f>
        <v>Shirt</v>
      </c>
      <c r="I3494" t="str">
        <f>VLOOKUP($C3494,'Raw-products'!$A$2:$H$1261,MATCH(I$1,'Raw-products'!$A$1:$H$1,0))</f>
        <v>Camp Collared</v>
      </c>
      <c r="J3494" t="str">
        <f>VLOOKUP($C3494,'Raw-products'!$A$2:$H$1261,MATCH(J$1,'Raw-products'!$A$1:$H$1,0))</f>
        <v>XS</v>
      </c>
      <c r="K3494" t="str">
        <f>VLOOKUP($C3494,'Raw-products'!$A$2:$H$1261,MATCH(K$1,'Raw-products'!$A$1:$H$1,0))</f>
        <v>violet</v>
      </c>
      <c r="L3494">
        <f>VLOOKUP($C3494,'Raw-products'!$A$2:$H$1261,MATCH(L$1,'Raw-products'!$A$1:$H$1,0))</f>
        <v>112</v>
      </c>
      <c r="M3494">
        <f>VLOOKUP($C3494,'Raw-products'!$A$2:$H$1261,MATCH(M$1,'Raw-products'!$A$1:$H$1,0))</f>
        <v>72</v>
      </c>
      <c r="N3494" s="5">
        <f t="shared" si="108"/>
        <v>8064</v>
      </c>
      <c r="O3494" cm="1">
        <f t="array" ref="O3494:R3494">_xlfn.XLOOKUP($B3494,'Raw -orders'!$A:$A,'Raw -orders'!$B:$E)</f>
        <v>327</v>
      </c>
      <c r="P3494">
        <v>26168</v>
      </c>
      <c r="Q3494" s="1">
        <v>44234</v>
      </c>
      <c r="R3494" s="1">
        <v>44255</v>
      </c>
      <c r="S3494" t="str" cm="1">
        <f t="array" ref="S3494:Z3494">_xlfn.XLOOKUP($O3494,'Raw - customers'!$A:$A,'Raw - customers'!$B:$I)</f>
        <v>Lynda Seydlitz</v>
      </c>
      <c r="T3494" t="str">
        <v>Non-binary</v>
      </c>
      <c r="U3494">
        <v>71</v>
      </c>
      <c r="V3494" t="str">
        <v>246 Waters CrescentSuite 947</v>
      </c>
      <c r="W3494">
        <v>3310</v>
      </c>
      <c r="X3494" t="str">
        <v>Port Marcusshire</v>
      </c>
      <c r="Y3494" t="str">
        <v>Western Australia</v>
      </c>
      <c r="Z3494" t="str">
        <v>Australia</v>
      </c>
      <c r="AA3494">
        <v>2</v>
      </c>
      <c r="AB3494" s="3" t="str">
        <f t="shared" si="109"/>
        <v>20 to 30</v>
      </c>
      <c r="AM3494" s="6">
        <v>327</v>
      </c>
      <c r="AN3494" s="6" t="s">
        <v>1377</v>
      </c>
    </row>
    <row r="3495" spans="1:40" x14ac:dyDescent="0.25">
      <c r="A3495">
        <v>3493</v>
      </c>
      <c r="B3495">
        <v>703</v>
      </c>
      <c r="C3495">
        <v>249</v>
      </c>
      <c r="D3495">
        <v>95</v>
      </c>
      <c r="E3495">
        <v>3</v>
      </c>
      <c r="F3495">
        <v>285</v>
      </c>
      <c r="G3495">
        <v>1</v>
      </c>
      <c r="H3495" t="str">
        <f>VLOOKUP($C3495,'Raw-products'!$A$2:$H$1261,MATCH(H$1,'Raw-products'!$A$1:$H$1,0))</f>
        <v>Shirt</v>
      </c>
      <c r="I3495" t="str">
        <f>VLOOKUP($C3495,'Raw-products'!$A$2:$H$1261,MATCH(I$1,'Raw-products'!$A$1:$H$1,0))</f>
        <v>Polo</v>
      </c>
      <c r="J3495" t="str">
        <f>VLOOKUP($C3495,'Raw-products'!$A$2:$H$1261,MATCH(J$1,'Raw-products'!$A$1:$H$1,0))</f>
        <v>XL</v>
      </c>
      <c r="K3495" t="str">
        <f>VLOOKUP($C3495,'Raw-products'!$A$2:$H$1261,MATCH(K$1,'Raw-products'!$A$1:$H$1,0))</f>
        <v>red</v>
      </c>
      <c r="L3495">
        <f>VLOOKUP($C3495,'Raw-products'!$A$2:$H$1261,MATCH(L$1,'Raw-products'!$A$1:$H$1,0))</f>
        <v>117</v>
      </c>
      <c r="M3495">
        <f>VLOOKUP($C3495,'Raw-products'!$A$2:$H$1261,MATCH(M$1,'Raw-products'!$A$1:$H$1,0))</f>
        <v>76</v>
      </c>
      <c r="N3495" s="5">
        <f t="shared" si="108"/>
        <v>8892</v>
      </c>
      <c r="O3495" cm="1">
        <f t="array" ref="O3495:R3495">_xlfn.XLOOKUP($B3495,'Raw -orders'!$A:$A,'Raw -orders'!$B:$E)</f>
        <v>327</v>
      </c>
      <c r="P3495">
        <v>26168</v>
      </c>
      <c r="Q3495" s="1">
        <v>44234</v>
      </c>
      <c r="R3495" s="1">
        <v>44255</v>
      </c>
      <c r="S3495" t="str" cm="1">
        <f t="array" ref="S3495:Z3495">_xlfn.XLOOKUP($O3495,'Raw - customers'!$A:$A,'Raw - customers'!$B:$I)</f>
        <v>Lynda Seydlitz</v>
      </c>
      <c r="T3495" t="str">
        <v>Non-binary</v>
      </c>
      <c r="U3495">
        <v>71</v>
      </c>
      <c r="V3495" t="str">
        <v>246 Waters CrescentSuite 947</v>
      </c>
      <c r="W3495">
        <v>3310</v>
      </c>
      <c r="X3495" t="str">
        <v>Port Marcusshire</v>
      </c>
      <c r="Y3495" t="str">
        <v>Western Australia</v>
      </c>
      <c r="Z3495" t="str">
        <v>Australia</v>
      </c>
      <c r="AA3495">
        <v>2</v>
      </c>
      <c r="AB3495" s="3" t="str">
        <f t="shared" si="109"/>
        <v>20 to 30</v>
      </c>
      <c r="AM3495" s="6">
        <v>327</v>
      </c>
      <c r="AN3495" s="6" t="s">
        <v>1377</v>
      </c>
    </row>
    <row r="3496" spans="1:40" x14ac:dyDescent="0.25">
      <c r="A3496">
        <v>3494</v>
      </c>
      <c r="B3496">
        <v>704</v>
      </c>
      <c r="C3496">
        <v>673</v>
      </c>
      <c r="D3496">
        <v>113</v>
      </c>
      <c r="E3496">
        <v>3</v>
      </c>
      <c r="F3496">
        <v>339</v>
      </c>
      <c r="G3496">
        <v>1</v>
      </c>
      <c r="H3496" t="str">
        <f>VLOOKUP($C3496,'Raw-products'!$A$2:$H$1261,MATCH(H$1,'Raw-products'!$A$1:$H$1,0))</f>
        <v>Jacket</v>
      </c>
      <c r="I3496" t="str">
        <f>VLOOKUP($C3496,'Raw-products'!$A$2:$H$1261,MATCH(I$1,'Raw-products'!$A$1:$H$1,0))</f>
        <v>Parka</v>
      </c>
      <c r="J3496" t="str">
        <f>VLOOKUP($C3496,'Raw-products'!$A$2:$H$1261,MATCH(J$1,'Raw-products'!$A$1:$H$1,0))</f>
        <v>L</v>
      </c>
      <c r="K3496" t="str">
        <f>VLOOKUP($C3496,'Raw-products'!$A$2:$H$1261,MATCH(K$1,'Raw-products'!$A$1:$H$1,0))</f>
        <v>orange</v>
      </c>
      <c r="L3496">
        <f>VLOOKUP($C3496,'Raw-products'!$A$2:$H$1261,MATCH(L$1,'Raw-products'!$A$1:$H$1,0))</f>
        <v>119</v>
      </c>
      <c r="M3496">
        <f>VLOOKUP($C3496,'Raw-products'!$A$2:$H$1261,MATCH(M$1,'Raw-products'!$A$1:$H$1,0))</f>
        <v>77</v>
      </c>
      <c r="N3496" s="5">
        <f t="shared" si="108"/>
        <v>9163</v>
      </c>
      <c r="O3496" cm="1">
        <f t="array" ref="O3496:R3496">_xlfn.XLOOKUP($B3496,'Raw -orders'!$A:$A,'Raw -orders'!$B:$E)</f>
        <v>260</v>
      </c>
      <c r="P3496">
        <v>45954</v>
      </c>
      <c r="Q3496" s="1">
        <v>44398</v>
      </c>
      <c r="R3496" s="1">
        <v>44404</v>
      </c>
      <c r="S3496" t="str" cm="1">
        <f t="array" ref="S3496:Z3496">_xlfn.XLOOKUP($O3496,'Raw - customers'!$A:$A,'Raw - customers'!$B:$I)</f>
        <v>Whitney Scarman</v>
      </c>
      <c r="T3496" t="str">
        <v>Female</v>
      </c>
      <c r="U3496">
        <v>27</v>
      </c>
      <c r="V3496" t="str">
        <v>01 D'amore ManorSuite 692</v>
      </c>
      <c r="W3496">
        <v>3012</v>
      </c>
      <c r="X3496" t="str">
        <v>Trompview</v>
      </c>
      <c r="Y3496" t="str">
        <v>Tasmania</v>
      </c>
      <c r="Z3496" t="str">
        <v>Australia</v>
      </c>
      <c r="AA3496">
        <v>7</v>
      </c>
      <c r="AB3496" s="3" t="str">
        <f t="shared" si="109"/>
        <v>0 to 10</v>
      </c>
      <c r="AM3496" s="6">
        <v>260</v>
      </c>
      <c r="AN3496" s="6" t="s">
        <v>1414</v>
      </c>
    </row>
    <row r="3497" spans="1:40" x14ac:dyDescent="0.25">
      <c r="A3497">
        <v>3495</v>
      </c>
      <c r="B3497">
        <v>704</v>
      </c>
      <c r="C3497">
        <v>44</v>
      </c>
      <c r="D3497">
        <v>104</v>
      </c>
      <c r="E3497">
        <v>2</v>
      </c>
      <c r="F3497">
        <v>208</v>
      </c>
      <c r="G3497">
        <v>1</v>
      </c>
      <c r="H3497" t="str">
        <f>VLOOKUP($C3497,'Raw-products'!$A$2:$H$1261,MATCH(H$1,'Raw-products'!$A$1:$H$1,0))</f>
        <v>Shirt</v>
      </c>
      <c r="I3497" t="str">
        <f>VLOOKUP($C3497,'Raw-products'!$A$2:$H$1261,MATCH(I$1,'Raw-products'!$A$1:$H$1,0))</f>
        <v>Dress</v>
      </c>
      <c r="J3497" t="str">
        <f>VLOOKUP($C3497,'Raw-products'!$A$2:$H$1261,MATCH(J$1,'Raw-products'!$A$1:$H$1,0))</f>
        <v>XL</v>
      </c>
      <c r="K3497" t="str">
        <f>VLOOKUP($C3497,'Raw-products'!$A$2:$H$1261,MATCH(K$1,'Raw-products'!$A$1:$H$1,0))</f>
        <v>orange</v>
      </c>
      <c r="L3497">
        <f>VLOOKUP($C3497,'Raw-products'!$A$2:$H$1261,MATCH(L$1,'Raw-products'!$A$1:$H$1,0))</f>
        <v>119</v>
      </c>
      <c r="M3497">
        <f>VLOOKUP($C3497,'Raw-products'!$A$2:$H$1261,MATCH(M$1,'Raw-products'!$A$1:$H$1,0))</f>
        <v>78</v>
      </c>
      <c r="N3497" s="5">
        <f t="shared" si="108"/>
        <v>9282</v>
      </c>
      <c r="O3497" cm="1">
        <f t="array" ref="O3497:R3497">_xlfn.XLOOKUP($B3497,'Raw -orders'!$A:$A,'Raw -orders'!$B:$E)</f>
        <v>260</v>
      </c>
      <c r="P3497">
        <v>45954</v>
      </c>
      <c r="Q3497" s="1">
        <v>44398</v>
      </c>
      <c r="R3497" s="1">
        <v>44404</v>
      </c>
      <c r="S3497" t="str" cm="1">
        <f t="array" ref="S3497:Z3497">_xlfn.XLOOKUP($O3497,'Raw - customers'!$A:$A,'Raw - customers'!$B:$I)</f>
        <v>Whitney Scarman</v>
      </c>
      <c r="T3497" t="str">
        <v>Female</v>
      </c>
      <c r="U3497">
        <v>27</v>
      </c>
      <c r="V3497" t="str">
        <v>01 D'amore ManorSuite 692</v>
      </c>
      <c r="W3497">
        <v>3012</v>
      </c>
      <c r="X3497" t="str">
        <v>Trompview</v>
      </c>
      <c r="Y3497" t="str">
        <v>Tasmania</v>
      </c>
      <c r="Z3497" t="str">
        <v>Australia</v>
      </c>
      <c r="AA3497">
        <v>7</v>
      </c>
      <c r="AB3497" s="3" t="str">
        <f t="shared" si="109"/>
        <v>0 to 10</v>
      </c>
      <c r="AM3497" s="6">
        <v>260</v>
      </c>
      <c r="AN3497" s="6" t="s">
        <v>1414</v>
      </c>
    </row>
    <row r="3498" spans="1:40" x14ac:dyDescent="0.25">
      <c r="A3498">
        <v>3496</v>
      </c>
      <c r="B3498">
        <v>704</v>
      </c>
      <c r="C3498">
        <v>1080</v>
      </c>
      <c r="D3498">
        <v>93</v>
      </c>
      <c r="E3498">
        <v>2</v>
      </c>
      <c r="F3498">
        <v>186</v>
      </c>
      <c r="G3498">
        <v>1</v>
      </c>
      <c r="H3498" t="str">
        <f>VLOOKUP($C3498,'Raw-products'!$A$2:$H$1261,MATCH(H$1,'Raw-products'!$A$1:$H$1,0))</f>
        <v>Trousers</v>
      </c>
      <c r="I3498" t="str">
        <f>VLOOKUP($C3498,'Raw-products'!$A$2:$H$1261,MATCH(I$1,'Raw-products'!$A$1:$H$1,0))</f>
        <v>Joggers</v>
      </c>
      <c r="J3498" t="str">
        <f>VLOOKUP($C3498,'Raw-products'!$A$2:$H$1261,MATCH(J$1,'Raw-products'!$A$1:$H$1,0))</f>
        <v>XS</v>
      </c>
      <c r="K3498" t="str">
        <f>VLOOKUP($C3498,'Raw-products'!$A$2:$H$1261,MATCH(K$1,'Raw-products'!$A$1:$H$1,0))</f>
        <v>violet</v>
      </c>
      <c r="L3498">
        <f>VLOOKUP($C3498,'Raw-products'!$A$2:$H$1261,MATCH(L$1,'Raw-products'!$A$1:$H$1,0))</f>
        <v>94</v>
      </c>
      <c r="M3498">
        <f>VLOOKUP($C3498,'Raw-products'!$A$2:$H$1261,MATCH(M$1,'Raw-products'!$A$1:$H$1,0))</f>
        <v>50</v>
      </c>
      <c r="N3498" s="5">
        <f t="shared" si="108"/>
        <v>4700</v>
      </c>
      <c r="O3498" cm="1">
        <f t="array" ref="O3498:R3498">_xlfn.XLOOKUP($B3498,'Raw -orders'!$A:$A,'Raw -orders'!$B:$E)</f>
        <v>260</v>
      </c>
      <c r="P3498">
        <v>45954</v>
      </c>
      <c r="Q3498" s="1">
        <v>44398</v>
      </c>
      <c r="R3498" s="1">
        <v>44404</v>
      </c>
      <c r="S3498" t="str" cm="1">
        <f t="array" ref="S3498:Z3498">_xlfn.XLOOKUP($O3498,'Raw - customers'!$A:$A,'Raw - customers'!$B:$I)</f>
        <v>Whitney Scarman</v>
      </c>
      <c r="T3498" t="str">
        <v>Female</v>
      </c>
      <c r="U3498">
        <v>27</v>
      </c>
      <c r="V3498" t="str">
        <v>01 D'amore ManorSuite 692</v>
      </c>
      <c r="W3498">
        <v>3012</v>
      </c>
      <c r="X3498" t="str">
        <v>Trompview</v>
      </c>
      <c r="Y3498" t="str">
        <v>Tasmania</v>
      </c>
      <c r="Z3498" t="str">
        <v>Australia</v>
      </c>
      <c r="AA3498">
        <v>7</v>
      </c>
      <c r="AB3498" s="3" t="str">
        <f t="shared" si="109"/>
        <v>0 to 10</v>
      </c>
      <c r="AM3498" s="6">
        <v>260</v>
      </c>
      <c r="AN3498" s="6" t="s">
        <v>1414</v>
      </c>
    </row>
    <row r="3499" spans="1:40" x14ac:dyDescent="0.25">
      <c r="A3499">
        <v>3497</v>
      </c>
      <c r="B3499">
        <v>704</v>
      </c>
      <c r="C3499">
        <v>63</v>
      </c>
      <c r="D3499">
        <v>104</v>
      </c>
      <c r="E3499">
        <v>2</v>
      </c>
      <c r="F3499">
        <v>208</v>
      </c>
      <c r="G3499">
        <v>1</v>
      </c>
      <c r="H3499" t="str">
        <f>VLOOKUP($C3499,'Raw-products'!$A$2:$H$1261,MATCH(H$1,'Raw-products'!$A$1:$H$1,0))</f>
        <v>Shirt</v>
      </c>
      <c r="I3499" t="str">
        <f>VLOOKUP($C3499,'Raw-products'!$A$2:$H$1261,MATCH(I$1,'Raw-products'!$A$1:$H$1,0))</f>
        <v>Dress</v>
      </c>
      <c r="J3499" t="str">
        <f>VLOOKUP($C3499,'Raw-products'!$A$2:$H$1261,MATCH(J$1,'Raw-products'!$A$1:$H$1,0))</f>
        <v>L</v>
      </c>
      <c r="K3499" t="str">
        <f>VLOOKUP($C3499,'Raw-products'!$A$2:$H$1261,MATCH(K$1,'Raw-products'!$A$1:$H$1,0))</f>
        <v>indigo</v>
      </c>
      <c r="L3499">
        <f>VLOOKUP($C3499,'Raw-products'!$A$2:$H$1261,MATCH(L$1,'Raw-products'!$A$1:$H$1,0))</f>
        <v>119</v>
      </c>
      <c r="M3499">
        <f>VLOOKUP($C3499,'Raw-products'!$A$2:$H$1261,MATCH(M$1,'Raw-products'!$A$1:$H$1,0))</f>
        <v>71</v>
      </c>
      <c r="N3499" s="5">
        <f t="shared" si="108"/>
        <v>8449</v>
      </c>
      <c r="O3499" cm="1">
        <f t="array" ref="O3499:R3499">_xlfn.XLOOKUP($B3499,'Raw -orders'!$A:$A,'Raw -orders'!$B:$E)</f>
        <v>260</v>
      </c>
      <c r="P3499">
        <v>45954</v>
      </c>
      <c r="Q3499" s="1">
        <v>44398</v>
      </c>
      <c r="R3499" s="1">
        <v>44404</v>
      </c>
      <c r="S3499" t="str" cm="1">
        <f t="array" ref="S3499:Z3499">_xlfn.XLOOKUP($O3499,'Raw - customers'!$A:$A,'Raw - customers'!$B:$I)</f>
        <v>Whitney Scarman</v>
      </c>
      <c r="T3499" t="str">
        <v>Female</v>
      </c>
      <c r="U3499">
        <v>27</v>
      </c>
      <c r="V3499" t="str">
        <v>01 D'amore ManorSuite 692</v>
      </c>
      <c r="W3499">
        <v>3012</v>
      </c>
      <c r="X3499" t="str">
        <v>Trompview</v>
      </c>
      <c r="Y3499" t="str">
        <v>Tasmania</v>
      </c>
      <c r="Z3499" t="str">
        <v>Australia</v>
      </c>
      <c r="AA3499">
        <v>7</v>
      </c>
      <c r="AB3499" s="3" t="str">
        <f t="shared" si="109"/>
        <v>0 to 10</v>
      </c>
      <c r="AM3499" s="6">
        <v>260</v>
      </c>
      <c r="AN3499" s="6" t="s">
        <v>1414</v>
      </c>
    </row>
    <row r="3500" spans="1:40" x14ac:dyDescent="0.25">
      <c r="A3500">
        <v>3498</v>
      </c>
      <c r="B3500">
        <v>705</v>
      </c>
      <c r="C3500">
        <v>231</v>
      </c>
      <c r="D3500">
        <v>106</v>
      </c>
      <c r="E3500">
        <v>3</v>
      </c>
      <c r="F3500">
        <v>318</v>
      </c>
      <c r="G3500">
        <v>1</v>
      </c>
      <c r="H3500" t="str">
        <f>VLOOKUP($C3500,'Raw-products'!$A$2:$H$1261,MATCH(H$1,'Raw-products'!$A$1:$H$1,0))</f>
        <v>Shirt</v>
      </c>
      <c r="I3500" t="str">
        <f>VLOOKUP($C3500,'Raw-products'!$A$2:$H$1261,MATCH(I$1,'Raw-products'!$A$1:$H$1,0))</f>
        <v>Chambray</v>
      </c>
      <c r="J3500" t="str">
        <f>VLOOKUP($C3500,'Raw-products'!$A$2:$H$1261,MATCH(J$1,'Raw-products'!$A$1:$H$1,0))</f>
        <v>S</v>
      </c>
      <c r="K3500" t="str">
        <f>VLOOKUP($C3500,'Raw-products'!$A$2:$H$1261,MATCH(K$1,'Raw-products'!$A$1:$H$1,0))</f>
        <v>blue</v>
      </c>
      <c r="L3500">
        <f>VLOOKUP($C3500,'Raw-products'!$A$2:$H$1261,MATCH(L$1,'Raw-products'!$A$1:$H$1,0))</f>
        <v>105</v>
      </c>
      <c r="M3500">
        <f>VLOOKUP($C3500,'Raw-products'!$A$2:$H$1261,MATCH(M$1,'Raw-products'!$A$1:$H$1,0))</f>
        <v>61</v>
      </c>
      <c r="N3500" s="5">
        <f t="shared" si="108"/>
        <v>6405</v>
      </c>
      <c r="O3500" cm="1">
        <f t="array" ref="O3500:R3500">_xlfn.XLOOKUP($B3500,'Raw -orders'!$A:$A,'Raw -orders'!$B:$E)</f>
        <v>107</v>
      </c>
      <c r="P3500">
        <v>11686</v>
      </c>
      <c r="Q3500" s="1">
        <v>44210</v>
      </c>
      <c r="R3500" s="1">
        <v>44221</v>
      </c>
      <c r="S3500" t="str" cm="1">
        <f t="array" ref="S3500:Z3500">_xlfn.XLOOKUP($O3500,'Raw - customers'!$A:$A,'Raw - customers'!$B:$I)</f>
        <v>Sandy Yushachkov</v>
      </c>
      <c r="T3500" t="str">
        <v>Genderfluid</v>
      </c>
      <c r="U3500">
        <v>35</v>
      </c>
      <c r="V3500" t="str">
        <v>20 Morrison RoadSuite 781</v>
      </c>
      <c r="W3500">
        <v>7264</v>
      </c>
      <c r="X3500" t="str">
        <v>Claudiaview</v>
      </c>
      <c r="Y3500" t="str">
        <v>Western Australia</v>
      </c>
      <c r="Z3500" t="str">
        <v>Australia</v>
      </c>
      <c r="AA3500">
        <v>1</v>
      </c>
      <c r="AB3500" s="3" t="str">
        <f t="shared" si="109"/>
        <v>10 to 20</v>
      </c>
      <c r="AM3500" s="6">
        <v>107</v>
      </c>
      <c r="AN3500" s="6" t="s">
        <v>1377</v>
      </c>
    </row>
    <row r="3501" spans="1:40" x14ac:dyDescent="0.25">
      <c r="A3501">
        <v>3499</v>
      </c>
      <c r="B3501">
        <v>705</v>
      </c>
      <c r="C3501">
        <v>59</v>
      </c>
      <c r="D3501">
        <v>104</v>
      </c>
      <c r="E3501">
        <v>2</v>
      </c>
      <c r="F3501">
        <v>208</v>
      </c>
      <c r="G3501">
        <v>1</v>
      </c>
      <c r="H3501" t="str">
        <f>VLOOKUP($C3501,'Raw-products'!$A$2:$H$1261,MATCH(H$1,'Raw-products'!$A$1:$H$1,0))</f>
        <v>Shirt</v>
      </c>
      <c r="I3501" t="str">
        <f>VLOOKUP($C3501,'Raw-products'!$A$2:$H$1261,MATCH(I$1,'Raw-products'!$A$1:$H$1,0))</f>
        <v>Dress</v>
      </c>
      <c r="J3501" t="str">
        <f>VLOOKUP($C3501,'Raw-products'!$A$2:$H$1261,MATCH(J$1,'Raw-products'!$A$1:$H$1,0))</f>
        <v>XL</v>
      </c>
      <c r="K3501" t="str">
        <f>VLOOKUP($C3501,'Raw-products'!$A$2:$H$1261,MATCH(K$1,'Raw-products'!$A$1:$H$1,0))</f>
        <v>blue</v>
      </c>
      <c r="L3501">
        <f>VLOOKUP($C3501,'Raw-products'!$A$2:$H$1261,MATCH(L$1,'Raw-products'!$A$1:$H$1,0))</f>
        <v>119</v>
      </c>
      <c r="M3501">
        <f>VLOOKUP($C3501,'Raw-products'!$A$2:$H$1261,MATCH(M$1,'Raw-products'!$A$1:$H$1,0))</f>
        <v>66</v>
      </c>
      <c r="N3501" s="5">
        <f t="shared" si="108"/>
        <v>7854</v>
      </c>
      <c r="O3501" cm="1">
        <f t="array" ref="O3501:R3501">_xlfn.XLOOKUP($B3501,'Raw -orders'!$A:$A,'Raw -orders'!$B:$E)</f>
        <v>107</v>
      </c>
      <c r="P3501">
        <v>11686</v>
      </c>
      <c r="Q3501" s="1">
        <v>44210</v>
      </c>
      <c r="R3501" s="1">
        <v>44221</v>
      </c>
      <c r="S3501" t="str" cm="1">
        <f t="array" ref="S3501:Z3501">_xlfn.XLOOKUP($O3501,'Raw - customers'!$A:$A,'Raw - customers'!$B:$I)</f>
        <v>Sandy Yushachkov</v>
      </c>
      <c r="T3501" t="str">
        <v>Genderfluid</v>
      </c>
      <c r="U3501">
        <v>35</v>
      </c>
      <c r="V3501" t="str">
        <v>20 Morrison RoadSuite 781</v>
      </c>
      <c r="W3501">
        <v>7264</v>
      </c>
      <c r="X3501" t="str">
        <v>Claudiaview</v>
      </c>
      <c r="Y3501" t="str">
        <v>Western Australia</v>
      </c>
      <c r="Z3501" t="str">
        <v>Australia</v>
      </c>
      <c r="AA3501">
        <v>1</v>
      </c>
      <c r="AB3501" s="3" t="str">
        <f t="shared" si="109"/>
        <v>10 to 20</v>
      </c>
      <c r="AM3501" s="6">
        <v>107</v>
      </c>
      <c r="AN3501" s="6" t="s">
        <v>1377</v>
      </c>
    </row>
    <row r="3502" spans="1:40" x14ac:dyDescent="0.25">
      <c r="A3502">
        <v>3500</v>
      </c>
      <c r="B3502">
        <v>705</v>
      </c>
      <c r="C3502">
        <v>927</v>
      </c>
      <c r="D3502">
        <v>96</v>
      </c>
      <c r="E3502">
        <v>2</v>
      </c>
      <c r="F3502">
        <v>192</v>
      </c>
      <c r="G3502">
        <v>1</v>
      </c>
      <c r="H3502" t="str">
        <f>VLOOKUP($C3502,'Raw-products'!$A$2:$H$1261,MATCH(H$1,'Raw-products'!$A$1:$H$1,0))</f>
        <v>Trousers</v>
      </c>
      <c r="I3502" t="str">
        <f>VLOOKUP($C3502,'Raw-products'!$A$2:$H$1261,MATCH(I$1,'Raw-products'!$A$1:$H$1,0))</f>
        <v>Drawstring</v>
      </c>
      <c r="J3502" t="str">
        <f>VLOOKUP($C3502,'Raw-products'!$A$2:$H$1261,MATCH(J$1,'Raw-products'!$A$1:$H$1,0))</f>
        <v>M</v>
      </c>
      <c r="K3502" t="str">
        <f>VLOOKUP($C3502,'Raw-products'!$A$2:$H$1261,MATCH(K$1,'Raw-products'!$A$1:$H$1,0))</f>
        <v>green</v>
      </c>
      <c r="L3502">
        <f>VLOOKUP($C3502,'Raw-products'!$A$2:$H$1261,MATCH(L$1,'Raw-products'!$A$1:$H$1,0))</f>
        <v>104</v>
      </c>
      <c r="M3502">
        <f>VLOOKUP($C3502,'Raw-products'!$A$2:$H$1261,MATCH(M$1,'Raw-products'!$A$1:$H$1,0))</f>
        <v>52</v>
      </c>
      <c r="N3502" s="5">
        <f t="shared" si="108"/>
        <v>5408</v>
      </c>
      <c r="O3502" cm="1">
        <f t="array" ref="O3502:R3502">_xlfn.XLOOKUP($B3502,'Raw -orders'!$A:$A,'Raw -orders'!$B:$E)</f>
        <v>107</v>
      </c>
      <c r="P3502">
        <v>11686</v>
      </c>
      <c r="Q3502" s="1">
        <v>44210</v>
      </c>
      <c r="R3502" s="1">
        <v>44221</v>
      </c>
      <c r="S3502" t="str" cm="1">
        <f t="array" ref="S3502:Z3502">_xlfn.XLOOKUP($O3502,'Raw - customers'!$A:$A,'Raw - customers'!$B:$I)</f>
        <v>Sandy Yushachkov</v>
      </c>
      <c r="T3502" t="str">
        <v>Genderfluid</v>
      </c>
      <c r="U3502">
        <v>35</v>
      </c>
      <c r="V3502" t="str">
        <v>20 Morrison RoadSuite 781</v>
      </c>
      <c r="W3502">
        <v>7264</v>
      </c>
      <c r="X3502" t="str">
        <v>Claudiaview</v>
      </c>
      <c r="Y3502" t="str">
        <v>Western Australia</v>
      </c>
      <c r="Z3502" t="str">
        <v>Australia</v>
      </c>
      <c r="AA3502">
        <v>1</v>
      </c>
      <c r="AB3502" s="3" t="str">
        <f t="shared" si="109"/>
        <v>10 to 20</v>
      </c>
      <c r="AM3502" s="6">
        <v>107</v>
      </c>
      <c r="AN3502" s="6" t="s">
        <v>1377</v>
      </c>
    </row>
    <row r="3503" spans="1:40" x14ac:dyDescent="0.25">
      <c r="A3503">
        <v>3501</v>
      </c>
      <c r="B3503">
        <v>705</v>
      </c>
      <c r="C3503">
        <v>1090</v>
      </c>
      <c r="D3503">
        <v>115</v>
      </c>
      <c r="E3503">
        <v>2</v>
      </c>
      <c r="F3503">
        <v>230</v>
      </c>
      <c r="G3503">
        <v>1</v>
      </c>
      <c r="H3503" t="str">
        <f>VLOOKUP($C3503,'Raw-products'!$A$2:$H$1261,MATCH(H$1,'Raw-products'!$A$1:$H$1,0))</f>
        <v>Trousers</v>
      </c>
      <c r="I3503" t="str">
        <f>VLOOKUP($C3503,'Raw-products'!$A$2:$H$1261,MATCH(I$1,'Raw-products'!$A$1:$H$1,0))</f>
        <v>Cropped</v>
      </c>
      <c r="J3503" t="str">
        <f>VLOOKUP($C3503,'Raw-products'!$A$2:$H$1261,MATCH(J$1,'Raw-products'!$A$1:$H$1,0))</f>
        <v>XS</v>
      </c>
      <c r="K3503" t="str">
        <f>VLOOKUP($C3503,'Raw-products'!$A$2:$H$1261,MATCH(K$1,'Raw-products'!$A$1:$H$1,0))</f>
        <v>orange</v>
      </c>
      <c r="L3503">
        <f>VLOOKUP($C3503,'Raw-products'!$A$2:$H$1261,MATCH(L$1,'Raw-products'!$A$1:$H$1,0))</f>
        <v>99</v>
      </c>
      <c r="M3503">
        <f>VLOOKUP($C3503,'Raw-products'!$A$2:$H$1261,MATCH(M$1,'Raw-products'!$A$1:$H$1,0))</f>
        <v>78</v>
      </c>
      <c r="N3503" s="5">
        <f t="shared" si="108"/>
        <v>7722</v>
      </c>
      <c r="O3503" cm="1">
        <f t="array" ref="O3503:R3503">_xlfn.XLOOKUP($B3503,'Raw -orders'!$A:$A,'Raw -orders'!$B:$E)</f>
        <v>107</v>
      </c>
      <c r="P3503">
        <v>11686</v>
      </c>
      <c r="Q3503" s="1">
        <v>44210</v>
      </c>
      <c r="R3503" s="1">
        <v>44221</v>
      </c>
      <c r="S3503" t="str" cm="1">
        <f t="array" ref="S3503:Z3503">_xlfn.XLOOKUP($O3503,'Raw - customers'!$A:$A,'Raw - customers'!$B:$I)</f>
        <v>Sandy Yushachkov</v>
      </c>
      <c r="T3503" t="str">
        <v>Genderfluid</v>
      </c>
      <c r="U3503">
        <v>35</v>
      </c>
      <c r="V3503" t="str">
        <v>20 Morrison RoadSuite 781</v>
      </c>
      <c r="W3503">
        <v>7264</v>
      </c>
      <c r="X3503" t="str">
        <v>Claudiaview</v>
      </c>
      <c r="Y3503" t="str">
        <v>Western Australia</v>
      </c>
      <c r="Z3503" t="str">
        <v>Australia</v>
      </c>
      <c r="AA3503">
        <v>1</v>
      </c>
      <c r="AB3503" s="3" t="str">
        <f t="shared" si="109"/>
        <v>10 to 20</v>
      </c>
      <c r="AM3503" s="6">
        <v>107</v>
      </c>
      <c r="AN3503" s="6" t="s">
        <v>1377</v>
      </c>
    </row>
    <row r="3504" spans="1:40" x14ac:dyDescent="0.25">
      <c r="A3504">
        <v>3502</v>
      </c>
      <c r="B3504">
        <v>705</v>
      </c>
      <c r="C3504">
        <v>980</v>
      </c>
      <c r="D3504">
        <v>106</v>
      </c>
      <c r="E3504">
        <v>2</v>
      </c>
      <c r="F3504">
        <v>212</v>
      </c>
      <c r="G3504">
        <v>1</v>
      </c>
      <c r="H3504" t="str">
        <f>VLOOKUP($C3504,'Raw-products'!$A$2:$H$1261,MATCH(H$1,'Raw-products'!$A$1:$H$1,0))</f>
        <v>Trousers</v>
      </c>
      <c r="I3504" t="str">
        <f>VLOOKUP($C3504,'Raw-products'!$A$2:$H$1261,MATCH(I$1,'Raw-products'!$A$1:$H$1,0))</f>
        <v>Wool</v>
      </c>
      <c r="J3504" t="str">
        <f>VLOOKUP($C3504,'Raw-products'!$A$2:$H$1261,MATCH(J$1,'Raw-products'!$A$1:$H$1,0))</f>
        <v>XS</v>
      </c>
      <c r="K3504" t="str">
        <f>VLOOKUP($C3504,'Raw-products'!$A$2:$H$1261,MATCH(K$1,'Raw-products'!$A$1:$H$1,0))</f>
        <v>red</v>
      </c>
      <c r="L3504">
        <f>VLOOKUP($C3504,'Raw-products'!$A$2:$H$1261,MATCH(L$1,'Raw-products'!$A$1:$H$1,0))</f>
        <v>111</v>
      </c>
      <c r="M3504">
        <f>VLOOKUP($C3504,'Raw-products'!$A$2:$H$1261,MATCH(M$1,'Raw-products'!$A$1:$H$1,0))</f>
        <v>44</v>
      </c>
      <c r="N3504" s="5">
        <f t="shared" si="108"/>
        <v>4884</v>
      </c>
      <c r="O3504" cm="1">
        <f t="array" ref="O3504:R3504">_xlfn.XLOOKUP($B3504,'Raw -orders'!$A:$A,'Raw -orders'!$B:$E)</f>
        <v>107</v>
      </c>
      <c r="P3504">
        <v>11686</v>
      </c>
      <c r="Q3504" s="1">
        <v>44210</v>
      </c>
      <c r="R3504" s="1">
        <v>44221</v>
      </c>
      <c r="S3504" t="str" cm="1">
        <f t="array" ref="S3504:Z3504">_xlfn.XLOOKUP($O3504,'Raw - customers'!$A:$A,'Raw - customers'!$B:$I)</f>
        <v>Sandy Yushachkov</v>
      </c>
      <c r="T3504" t="str">
        <v>Genderfluid</v>
      </c>
      <c r="U3504">
        <v>35</v>
      </c>
      <c r="V3504" t="str">
        <v>20 Morrison RoadSuite 781</v>
      </c>
      <c r="W3504">
        <v>7264</v>
      </c>
      <c r="X3504" t="str">
        <v>Claudiaview</v>
      </c>
      <c r="Y3504" t="str">
        <v>Western Australia</v>
      </c>
      <c r="Z3504" t="str">
        <v>Australia</v>
      </c>
      <c r="AA3504">
        <v>1</v>
      </c>
      <c r="AB3504" s="3" t="str">
        <f t="shared" si="109"/>
        <v>10 to 20</v>
      </c>
      <c r="AM3504" s="6">
        <v>107</v>
      </c>
      <c r="AN3504" s="6" t="s">
        <v>1377</v>
      </c>
    </row>
    <row r="3505" spans="1:40" x14ac:dyDescent="0.25">
      <c r="A3505">
        <v>3503</v>
      </c>
      <c r="B3505">
        <v>705</v>
      </c>
      <c r="C3505">
        <v>1008</v>
      </c>
      <c r="D3505">
        <v>106</v>
      </c>
      <c r="E3505">
        <v>3</v>
      </c>
      <c r="F3505">
        <v>318</v>
      </c>
      <c r="G3505">
        <v>1</v>
      </c>
      <c r="H3505" t="str">
        <f>VLOOKUP($C3505,'Raw-products'!$A$2:$H$1261,MATCH(H$1,'Raw-products'!$A$1:$H$1,0))</f>
        <v>Trousers</v>
      </c>
      <c r="I3505" t="str">
        <f>VLOOKUP($C3505,'Raw-products'!$A$2:$H$1261,MATCH(I$1,'Raw-products'!$A$1:$H$1,0))</f>
        <v>Wool</v>
      </c>
      <c r="J3505" t="str">
        <f>VLOOKUP($C3505,'Raw-products'!$A$2:$H$1261,MATCH(J$1,'Raw-products'!$A$1:$H$1,0))</f>
        <v>L</v>
      </c>
      <c r="K3505" t="str">
        <f>VLOOKUP($C3505,'Raw-products'!$A$2:$H$1261,MATCH(K$1,'Raw-products'!$A$1:$H$1,0))</f>
        <v>indigo</v>
      </c>
      <c r="L3505">
        <f>VLOOKUP($C3505,'Raw-products'!$A$2:$H$1261,MATCH(L$1,'Raw-products'!$A$1:$H$1,0))</f>
        <v>111</v>
      </c>
      <c r="M3505">
        <f>VLOOKUP($C3505,'Raw-products'!$A$2:$H$1261,MATCH(M$1,'Raw-products'!$A$1:$H$1,0))</f>
        <v>41</v>
      </c>
      <c r="N3505" s="5">
        <f t="shared" si="108"/>
        <v>4551</v>
      </c>
      <c r="O3505" cm="1">
        <f t="array" ref="O3505:R3505">_xlfn.XLOOKUP($B3505,'Raw -orders'!$A:$A,'Raw -orders'!$B:$E)</f>
        <v>107</v>
      </c>
      <c r="P3505">
        <v>11686</v>
      </c>
      <c r="Q3505" s="1">
        <v>44210</v>
      </c>
      <c r="R3505" s="1">
        <v>44221</v>
      </c>
      <c r="S3505" t="str" cm="1">
        <f t="array" ref="S3505:Z3505">_xlfn.XLOOKUP($O3505,'Raw - customers'!$A:$A,'Raw - customers'!$B:$I)</f>
        <v>Sandy Yushachkov</v>
      </c>
      <c r="T3505" t="str">
        <v>Genderfluid</v>
      </c>
      <c r="U3505">
        <v>35</v>
      </c>
      <c r="V3505" t="str">
        <v>20 Morrison RoadSuite 781</v>
      </c>
      <c r="W3505">
        <v>7264</v>
      </c>
      <c r="X3505" t="str">
        <v>Claudiaview</v>
      </c>
      <c r="Y3505" t="str">
        <v>Western Australia</v>
      </c>
      <c r="Z3505" t="str">
        <v>Australia</v>
      </c>
      <c r="AA3505">
        <v>1</v>
      </c>
      <c r="AB3505" s="3" t="str">
        <f t="shared" si="109"/>
        <v>10 to 20</v>
      </c>
      <c r="AM3505" s="6">
        <v>107</v>
      </c>
      <c r="AN3505" s="6" t="s">
        <v>1377</v>
      </c>
    </row>
    <row r="3506" spans="1:40" x14ac:dyDescent="0.25">
      <c r="A3506">
        <v>3504</v>
      </c>
      <c r="B3506">
        <v>705</v>
      </c>
      <c r="C3506">
        <v>666</v>
      </c>
      <c r="D3506">
        <v>113</v>
      </c>
      <c r="E3506">
        <v>3</v>
      </c>
      <c r="F3506">
        <v>339</v>
      </c>
      <c r="G3506">
        <v>1</v>
      </c>
      <c r="H3506" t="str">
        <f>VLOOKUP($C3506,'Raw-products'!$A$2:$H$1261,MATCH(H$1,'Raw-products'!$A$1:$H$1,0))</f>
        <v>Jacket</v>
      </c>
      <c r="I3506" t="str">
        <f>VLOOKUP($C3506,'Raw-products'!$A$2:$H$1261,MATCH(I$1,'Raw-products'!$A$1:$H$1,0))</f>
        <v>Parka</v>
      </c>
      <c r="J3506" t="str">
        <f>VLOOKUP($C3506,'Raw-products'!$A$2:$H$1261,MATCH(J$1,'Raw-products'!$A$1:$H$1,0))</f>
        <v>S</v>
      </c>
      <c r="K3506" t="str">
        <f>VLOOKUP($C3506,'Raw-products'!$A$2:$H$1261,MATCH(K$1,'Raw-products'!$A$1:$H$1,0))</f>
        <v>red</v>
      </c>
      <c r="L3506">
        <f>VLOOKUP($C3506,'Raw-products'!$A$2:$H$1261,MATCH(L$1,'Raw-products'!$A$1:$H$1,0))</f>
        <v>119</v>
      </c>
      <c r="M3506">
        <f>VLOOKUP($C3506,'Raw-products'!$A$2:$H$1261,MATCH(M$1,'Raw-products'!$A$1:$H$1,0))</f>
        <v>66</v>
      </c>
      <c r="N3506" s="5">
        <f t="shared" si="108"/>
        <v>7854</v>
      </c>
      <c r="O3506" cm="1">
        <f t="array" ref="O3506:R3506">_xlfn.XLOOKUP($B3506,'Raw -orders'!$A:$A,'Raw -orders'!$B:$E)</f>
        <v>107</v>
      </c>
      <c r="P3506">
        <v>11686</v>
      </c>
      <c r="Q3506" s="1">
        <v>44210</v>
      </c>
      <c r="R3506" s="1">
        <v>44221</v>
      </c>
      <c r="S3506" t="str" cm="1">
        <f t="array" ref="S3506:Z3506">_xlfn.XLOOKUP($O3506,'Raw - customers'!$A:$A,'Raw - customers'!$B:$I)</f>
        <v>Sandy Yushachkov</v>
      </c>
      <c r="T3506" t="str">
        <v>Genderfluid</v>
      </c>
      <c r="U3506">
        <v>35</v>
      </c>
      <c r="V3506" t="str">
        <v>20 Morrison RoadSuite 781</v>
      </c>
      <c r="W3506">
        <v>7264</v>
      </c>
      <c r="X3506" t="str">
        <v>Claudiaview</v>
      </c>
      <c r="Y3506" t="str">
        <v>Western Australia</v>
      </c>
      <c r="Z3506" t="str">
        <v>Australia</v>
      </c>
      <c r="AA3506">
        <v>1</v>
      </c>
      <c r="AB3506" s="3" t="str">
        <f t="shared" si="109"/>
        <v>10 to 20</v>
      </c>
      <c r="AM3506" s="6">
        <v>107</v>
      </c>
      <c r="AN3506" s="6" t="s">
        <v>1377</v>
      </c>
    </row>
    <row r="3507" spans="1:40" x14ac:dyDescent="0.25">
      <c r="A3507">
        <v>3505</v>
      </c>
      <c r="B3507">
        <v>705</v>
      </c>
      <c r="C3507">
        <v>1007</v>
      </c>
      <c r="D3507">
        <v>106</v>
      </c>
      <c r="E3507">
        <v>2</v>
      </c>
      <c r="F3507">
        <v>212</v>
      </c>
      <c r="G3507">
        <v>1</v>
      </c>
      <c r="H3507" t="str">
        <f>VLOOKUP($C3507,'Raw-products'!$A$2:$H$1261,MATCH(H$1,'Raw-products'!$A$1:$H$1,0))</f>
        <v>Trousers</v>
      </c>
      <c r="I3507" t="str">
        <f>VLOOKUP($C3507,'Raw-products'!$A$2:$H$1261,MATCH(I$1,'Raw-products'!$A$1:$H$1,0))</f>
        <v>Wool</v>
      </c>
      <c r="J3507" t="str">
        <f>VLOOKUP($C3507,'Raw-products'!$A$2:$H$1261,MATCH(J$1,'Raw-products'!$A$1:$H$1,0))</f>
        <v>M</v>
      </c>
      <c r="K3507" t="str">
        <f>VLOOKUP($C3507,'Raw-products'!$A$2:$H$1261,MATCH(K$1,'Raw-products'!$A$1:$H$1,0))</f>
        <v>indigo</v>
      </c>
      <c r="L3507">
        <f>VLOOKUP($C3507,'Raw-products'!$A$2:$H$1261,MATCH(L$1,'Raw-products'!$A$1:$H$1,0))</f>
        <v>111</v>
      </c>
      <c r="M3507">
        <f>VLOOKUP($C3507,'Raw-products'!$A$2:$H$1261,MATCH(M$1,'Raw-products'!$A$1:$H$1,0))</f>
        <v>56</v>
      </c>
      <c r="N3507" s="5">
        <f t="shared" si="108"/>
        <v>6216</v>
      </c>
      <c r="O3507" cm="1">
        <f t="array" ref="O3507:R3507">_xlfn.XLOOKUP($B3507,'Raw -orders'!$A:$A,'Raw -orders'!$B:$E)</f>
        <v>107</v>
      </c>
      <c r="P3507">
        <v>11686</v>
      </c>
      <c r="Q3507" s="1">
        <v>44210</v>
      </c>
      <c r="R3507" s="1">
        <v>44221</v>
      </c>
      <c r="S3507" t="str" cm="1">
        <f t="array" ref="S3507:Z3507">_xlfn.XLOOKUP($O3507,'Raw - customers'!$A:$A,'Raw - customers'!$B:$I)</f>
        <v>Sandy Yushachkov</v>
      </c>
      <c r="T3507" t="str">
        <v>Genderfluid</v>
      </c>
      <c r="U3507">
        <v>35</v>
      </c>
      <c r="V3507" t="str">
        <v>20 Morrison RoadSuite 781</v>
      </c>
      <c r="W3507">
        <v>7264</v>
      </c>
      <c r="X3507" t="str">
        <v>Claudiaview</v>
      </c>
      <c r="Y3507" t="str">
        <v>Western Australia</v>
      </c>
      <c r="Z3507" t="str">
        <v>Australia</v>
      </c>
      <c r="AA3507">
        <v>1</v>
      </c>
      <c r="AB3507" s="3" t="str">
        <f t="shared" si="109"/>
        <v>10 to 20</v>
      </c>
      <c r="AM3507" s="6">
        <v>107</v>
      </c>
      <c r="AN3507" s="6" t="s">
        <v>1377</v>
      </c>
    </row>
    <row r="3508" spans="1:40" x14ac:dyDescent="0.25">
      <c r="A3508">
        <v>3506</v>
      </c>
      <c r="B3508">
        <v>705</v>
      </c>
      <c r="C3508">
        <v>833</v>
      </c>
      <c r="D3508">
        <v>117</v>
      </c>
      <c r="E3508">
        <v>3</v>
      </c>
      <c r="F3508">
        <v>351</v>
      </c>
      <c r="G3508">
        <v>1</v>
      </c>
      <c r="H3508" t="str">
        <f>VLOOKUP($C3508,'Raw-products'!$A$2:$H$1261,MATCH(H$1,'Raw-products'!$A$1:$H$1,0))</f>
        <v>Jacket</v>
      </c>
      <c r="I3508" t="str">
        <f>VLOOKUP($C3508,'Raw-products'!$A$2:$H$1261,MATCH(I$1,'Raw-products'!$A$1:$H$1,0))</f>
        <v>Shearling</v>
      </c>
      <c r="J3508" t="str">
        <f>VLOOKUP($C3508,'Raw-products'!$A$2:$H$1261,MATCH(J$1,'Raw-products'!$A$1:$H$1,0))</f>
        <v>L</v>
      </c>
      <c r="K3508" t="str">
        <f>VLOOKUP($C3508,'Raw-products'!$A$2:$H$1261,MATCH(K$1,'Raw-products'!$A$1:$H$1,0))</f>
        <v>indigo</v>
      </c>
      <c r="L3508">
        <f>VLOOKUP($C3508,'Raw-products'!$A$2:$H$1261,MATCH(L$1,'Raw-products'!$A$1:$H$1,0))</f>
        <v>95</v>
      </c>
      <c r="M3508">
        <f>VLOOKUP($C3508,'Raw-products'!$A$2:$H$1261,MATCH(M$1,'Raw-products'!$A$1:$H$1,0))</f>
        <v>66</v>
      </c>
      <c r="N3508" s="5">
        <f t="shared" si="108"/>
        <v>6270</v>
      </c>
      <c r="O3508" cm="1">
        <f t="array" ref="O3508:R3508">_xlfn.XLOOKUP($B3508,'Raw -orders'!$A:$A,'Raw -orders'!$B:$E)</f>
        <v>107</v>
      </c>
      <c r="P3508">
        <v>11686</v>
      </c>
      <c r="Q3508" s="1">
        <v>44210</v>
      </c>
      <c r="R3508" s="1">
        <v>44221</v>
      </c>
      <c r="S3508" t="str" cm="1">
        <f t="array" ref="S3508:Z3508">_xlfn.XLOOKUP($O3508,'Raw - customers'!$A:$A,'Raw - customers'!$B:$I)</f>
        <v>Sandy Yushachkov</v>
      </c>
      <c r="T3508" t="str">
        <v>Genderfluid</v>
      </c>
      <c r="U3508">
        <v>35</v>
      </c>
      <c r="V3508" t="str">
        <v>20 Morrison RoadSuite 781</v>
      </c>
      <c r="W3508">
        <v>7264</v>
      </c>
      <c r="X3508" t="str">
        <v>Claudiaview</v>
      </c>
      <c r="Y3508" t="str">
        <v>Western Australia</v>
      </c>
      <c r="Z3508" t="str">
        <v>Australia</v>
      </c>
      <c r="AA3508">
        <v>1</v>
      </c>
      <c r="AB3508" s="3" t="str">
        <f t="shared" si="109"/>
        <v>10 to 20</v>
      </c>
      <c r="AM3508" s="6">
        <v>107</v>
      </c>
      <c r="AN3508" s="6" t="s">
        <v>1377</v>
      </c>
    </row>
    <row r="3509" spans="1:40" x14ac:dyDescent="0.25">
      <c r="A3509">
        <v>3507</v>
      </c>
      <c r="B3509">
        <v>705</v>
      </c>
      <c r="C3509">
        <v>1111</v>
      </c>
      <c r="D3509">
        <v>115</v>
      </c>
      <c r="E3509">
        <v>1</v>
      </c>
      <c r="F3509">
        <v>115</v>
      </c>
      <c r="G3509">
        <v>1</v>
      </c>
      <c r="H3509" t="str">
        <f>VLOOKUP($C3509,'Raw-products'!$A$2:$H$1261,MATCH(H$1,'Raw-products'!$A$1:$H$1,0))</f>
        <v>Trousers</v>
      </c>
      <c r="I3509" t="str">
        <f>VLOOKUP($C3509,'Raw-products'!$A$2:$H$1261,MATCH(I$1,'Raw-products'!$A$1:$H$1,0))</f>
        <v>Cropped</v>
      </c>
      <c r="J3509" t="str">
        <f>VLOOKUP($C3509,'Raw-products'!$A$2:$H$1261,MATCH(J$1,'Raw-products'!$A$1:$H$1,0))</f>
        <v>S</v>
      </c>
      <c r="K3509" t="str">
        <f>VLOOKUP($C3509,'Raw-products'!$A$2:$H$1261,MATCH(K$1,'Raw-products'!$A$1:$H$1,0))</f>
        <v>indigo</v>
      </c>
      <c r="L3509">
        <f>VLOOKUP($C3509,'Raw-products'!$A$2:$H$1261,MATCH(L$1,'Raw-products'!$A$1:$H$1,0))</f>
        <v>99</v>
      </c>
      <c r="M3509">
        <f>VLOOKUP($C3509,'Raw-products'!$A$2:$H$1261,MATCH(M$1,'Raw-products'!$A$1:$H$1,0))</f>
        <v>65</v>
      </c>
      <c r="N3509" s="5">
        <f t="shared" si="108"/>
        <v>6435</v>
      </c>
      <c r="O3509" cm="1">
        <f t="array" ref="O3509:R3509">_xlfn.XLOOKUP($B3509,'Raw -orders'!$A:$A,'Raw -orders'!$B:$E)</f>
        <v>107</v>
      </c>
      <c r="P3509">
        <v>11686</v>
      </c>
      <c r="Q3509" s="1">
        <v>44210</v>
      </c>
      <c r="R3509" s="1">
        <v>44221</v>
      </c>
      <c r="S3509" t="str" cm="1">
        <f t="array" ref="S3509:Z3509">_xlfn.XLOOKUP($O3509,'Raw - customers'!$A:$A,'Raw - customers'!$B:$I)</f>
        <v>Sandy Yushachkov</v>
      </c>
      <c r="T3509" t="str">
        <v>Genderfluid</v>
      </c>
      <c r="U3509">
        <v>35</v>
      </c>
      <c r="V3509" t="str">
        <v>20 Morrison RoadSuite 781</v>
      </c>
      <c r="W3509">
        <v>7264</v>
      </c>
      <c r="X3509" t="str">
        <v>Claudiaview</v>
      </c>
      <c r="Y3509" t="str">
        <v>Western Australia</v>
      </c>
      <c r="Z3509" t="str">
        <v>Australia</v>
      </c>
      <c r="AA3509">
        <v>1</v>
      </c>
      <c r="AB3509" s="3" t="str">
        <f t="shared" si="109"/>
        <v>10 to 20</v>
      </c>
      <c r="AM3509" s="6">
        <v>107</v>
      </c>
      <c r="AN3509" s="6" t="s">
        <v>1377</v>
      </c>
    </row>
    <row r="3510" spans="1:40" x14ac:dyDescent="0.25">
      <c r="A3510">
        <v>3508</v>
      </c>
      <c r="B3510">
        <v>706</v>
      </c>
      <c r="C3510">
        <v>494</v>
      </c>
      <c r="D3510">
        <v>102</v>
      </c>
      <c r="E3510">
        <v>1</v>
      </c>
      <c r="F3510">
        <v>102</v>
      </c>
      <c r="G3510">
        <v>1</v>
      </c>
      <c r="H3510" t="str">
        <f>VLOOKUP($C3510,'Raw-products'!$A$2:$H$1261,MATCH(H$1,'Raw-products'!$A$1:$H$1,0))</f>
        <v>Jacket</v>
      </c>
      <c r="I3510" t="str">
        <f>VLOOKUP($C3510,'Raw-products'!$A$2:$H$1261,MATCH(I$1,'Raw-products'!$A$1:$H$1,0))</f>
        <v>Windbreaker</v>
      </c>
      <c r="J3510" t="str">
        <f>VLOOKUP($C3510,'Raw-products'!$A$2:$H$1261,MATCH(J$1,'Raw-products'!$A$1:$H$1,0))</f>
        <v>XL</v>
      </c>
      <c r="K3510" t="str">
        <f>VLOOKUP($C3510,'Raw-products'!$A$2:$H$1261,MATCH(K$1,'Raw-products'!$A$1:$H$1,0))</f>
        <v>red</v>
      </c>
      <c r="L3510">
        <f>VLOOKUP($C3510,'Raw-products'!$A$2:$H$1261,MATCH(L$1,'Raw-products'!$A$1:$H$1,0))</f>
        <v>109</v>
      </c>
      <c r="M3510">
        <f>VLOOKUP($C3510,'Raw-products'!$A$2:$H$1261,MATCH(M$1,'Raw-products'!$A$1:$H$1,0))</f>
        <v>48</v>
      </c>
      <c r="N3510" s="5">
        <f t="shared" si="108"/>
        <v>5232</v>
      </c>
      <c r="O3510" cm="1">
        <f t="array" ref="O3510:R3510">_xlfn.XLOOKUP($B3510,'Raw -orders'!$A:$A,'Raw -orders'!$B:$E)</f>
        <v>844</v>
      </c>
      <c r="P3510">
        <v>12902</v>
      </c>
      <c r="Q3510" s="1">
        <v>44397</v>
      </c>
      <c r="R3510" s="1">
        <v>44398</v>
      </c>
      <c r="S3510" t="str" cm="1">
        <f t="array" ref="S3510:Z3510">_xlfn.XLOOKUP($O3510,'Raw - customers'!$A:$A,'Raw - customers'!$B:$I)</f>
        <v>Lorelle Lancastle</v>
      </c>
      <c r="T3510" t="str">
        <v>Genderqueer</v>
      </c>
      <c r="U3510">
        <v>63</v>
      </c>
      <c r="V3510" t="str">
        <v>19 Harrison CrestSuite 331</v>
      </c>
      <c r="W3510">
        <v>2754</v>
      </c>
      <c r="X3510" t="str">
        <v>Alexandraville</v>
      </c>
      <c r="Y3510" t="str">
        <v>South Australia</v>
      </c>
      <c r="Z3510" t="str">
        <v>Australia</v>
      </c>
      <c r="AA3510">
        <v>7</v>
      </c>
      <c r="AB3510" s="3" t="str">
        <f t="shared" si="109"/>
        <v>0 to 10</v>
      </c>
      <c r="AM3510" s="6">
        <v>844</v>
      </c>
      <c r="AN3510" s="6" t="s">
        <v>1345</v>
      </c>
    </row>
    <row r="3511" spans="1:40" x14ac:dyDescent="0.25">
      <c r="A3511">
        <v>3509</v>
      </c>
      <c r="B3511">
        <v>706</v>
      </c>
      <c r="C3511">
        <v>1030</v>
      </c>
      <c r="D3511">
        <v>90</v>
      </c>
      <c r="E3511">
        <v>2</v>
      </c>
      <c r="F3511">
        <v>180</v>
      </c>
      <c r="G3511">
        <v>1</v>
      </c>
      <c r="H3511" t="str">
        <f>VLOOKUP($C3511,'Raw-products'!$A$2:$H$1261,MATCH(H$1,'Raw-products'!$A$1:$H$1,0))</f>
        <v>Trousers</v>
      </c>
      <c r="I3511" t="str">
        <f>VLOOKUP($C3511,'Raw-products'!$A$2:$H$1261,MATCH(I$1,'Raw-products'!$A$1:$H$1,0))</f>
        <v>Relaxed Leg</v>
      </c>
      <c r="J3511" t="str">
        <f>VLOOKUP($C3511,'Raw-products'!$A$2:$H$1261,MATCH(J$1,'Raw-products'!$A$1:$H$1,0))</f>
        <v>XS</v>
      </c>
      <c r="K3511" t="str">
        <f>VLOOKUP($C3511,'Raw-products'!$A$2:$H$1261,MATCH(K$1,'Raw-products'!$A$1:$H$1,0))</f>
        <v>green</v>
      </c>
      <c r="L3511">
        <f>VLOOKUP($C3511,'Raw-products'!$A$2:$H$1261,MATCH(L$1,'Raw-products'!$A$1:$H$1,0))</f>
        <v>95</v>
      </c>
      <c r="M3511">
        <f>VLOOKUP($C3511,'Raw-products'!$A$2:$H$1261,MATCH(M$1,'Raw-products'!$A$1:$H$1,0))</f>
        <v>80</v>
      </c>
      <c r="N3511" s="5">
        <f t="shared" si="108"/>
        <v>7600</v>
      </c>
      <c r="O3511" cm="1">
        <f t="array" ref="O3511:R3511">_xlfn.XLOOKUP($B3511,'Raw -orders'!$A:$A,'Raw -orders'!$B:$E)</f>
        <v>844</v>
      </c>
      <c r="P3511">
        <v>12902</v>
      </c>
      <c r="Q3511" s="1">
        <v>44397</v>
      </c>
      <c r="R3511" s="1">
        <v>44398</v>
      </c>
      <c r="S3511" t="str" cm="1">
        <f t="array" ref="S3511:Z3511">_xlfn.XLOOKUP($O3511,'Raw - customers'!$A:$A,'Raw - customers'!$B:$I)</f>
        <v>Lorelle Lancastle</v>
      </c>
      <c r="T3511" t="str">
        <v>Genderqueer</v>
      </c>
      <c r="U3511">
        <v>63</v>
      </c>
      <c r="V3511" t="str">
        <v>19 Harrison CrestSuite 331</v>
      </c>
      <c r="W3511">
        <v>2754</v>
      </c>
      <c r="X3511" t="str">
        <v>Alexandraville</v>
      </c>
      <c r="Y3511" t="str">
        <v>South Australia</v>
      </c>
      <c r="Z3511" t="str">
        <v>Australia</v>
      </c>
      <c r="AA3511">
        <v>7</v>
      </c>
      <c r="AB3511" s="3" t="str">
        <f t="shared" si="109"/>
        <v>0 to 10</v>
      </c>
      <c r="AM3511" s="6">
        <v>844</v>
      </c>
      <c r="AN3511" s="6" t="s">
        <v>1345</v>
      </c>
    </row>
    <row r="3512" spans="1:40" x14ac:dyDescent="0.25">
      <c r="A3512">
        <v>3510</v>
      </c>
      <c r="B3512">
        <v>706</v>
      </c>
      <c r="C3512">
        <v>356</v>
      </c>
      <c r="D3512">
        <v>94</v>
      </c>
      <c r="E3512">
        <v>1</v>
      </c>
      <c r="F3512">
        <v>94</v>
      </c>
      <c r="G3512">
        <v>1</v>
      </c>
      <c r="H3512" t="str">
        <f>VLOOKUP($C3512,'Raw-products'!$A$2:$H$1261,MATCH(H$1,'Raw-products'!$A$1:$H$1,0))</f>
        <v>Shirt</v>
      </c>
      <c r="I3512" t="str">
        <f>VLOOKUP($C3512,'Raw-products'!$A$2:$H$1261,MATCH(I$1,'Raw-products'!$A$1:$H$1,0))</f>
        <v>Henley</v>
      </c>
      <c r="J3512" t="str">
        <f>VLOOKUP($C3512,'Raw-products'!$A$2:$H$1261,MATCH(J$1,'Raw-products'!$A$1:$H$1,0))</f>
        <v>S</v>
      </c>
      <c r="K3512" t="str">
        <f>VLOOKUP($C3512,'Raw-products'!$A$2:$H$1261,MATCH(K$1,'Raw-products'!$A$1:$H$1,0))</f>
        <v>orange</v>
      </c>
      <c r="L3512">
        <f>VLOOKUP($C3512,'Raw-products'!$A$2:$H$1261,MATCH(L$1,'Raw-products'!$A$1:$H$1,0))</f>
        <v>92</v>
      </c>
      <c r="M3512">
        <f>VLOOKUP($C3512,'Raw-products'!$A$2:$H$1261,MATCH(M$1,'Raw-products'!$A$1:$H$1,0))</f>
        <v>46</v>
      </c>
      <c r="N3512" s="5">
        <f t="shared" si="108"/>
        <v>4232</v>
      </c>
      <c r="O3512" cm="1">
        <f t="array" ref="O3512:R3512">_xlfn.XLOOKUP($B3512,'Raw -orders'!$A:$A,'Raw -orders'!$B:$E)</f>
        <v>844</v>
      </c>
      <c r="P3512">
        <v>12902</v>
      </c>
      <c r="Q3512" s="1">
        <v>44397</v>
      </c>
      <c r="R3512" s="1">
        <v>44398</v>
      </c>
      <c r="S3512" t="str" cm="1">
        <f t="array" ref="S3512:Z3512">_xlfn.XLOOKUP($O3512,'Raw - customers'!$A:$A,'Raw - customers'!$B:$I)</f>
        <v>Lorelle Lancastle</v>
      </c>
      <c r="T3512" t="str">
        <v>Genderqueer</v>
      </c>
      <c r="U3512">
        <v>63</v>
      </c>
      <c r="V3512" t="str">
        <v>19 Harrison CrestSuite 331</v>
      </c>
      <c r="W3512">
        <v>2754</v>
      </c>
      <c r="X3512" t="str">
        <v>Alexandraville</v>
      </c>
      <c r="Y3512" t="str">
        <v>South Australia</v>
      </c>
      <c r="Z3512" t="str">
        <v>Australia</v>
      </c>
      <c r="AA3512">
        <v>7</v>
      </c>
      <c r="AB3512" s="3" t="str">
        <f t="shared" si="109"/>
        <v>0 to 10</v>
      </c>
      <c r="AM3512" s="6">
        <v>844</v>
      </c>
      <c r="AN3512" s="6" t="s">
        <v>1345</v>
      </c>
    </row>
    <row r="3513" spans="1:40" x14ac:dyDescent="0.25">
      <c r="A3513">
        <v>3511</v>
      </c>
      <c r="B3513">
        <v>706</v>
      </c>
      <c r="C3513">
        <v>214</v>
      </c>
      <c r="D3513">
        <v>106</v>
      </c>
      <c r="E3513">
        <v>2</v>
      </c>
      <c r="F3513">
        <v>212</v>
      </c>
      <c r="G3513">
        <v>1</v>
      </c>
      <c r="H3513" t="str">
        <f>VLOOKUP($C3513,'Raw-products'!$A$2:$H$1261,MATCH(H$1,'Raw-products'!$A$1:$H$1,0))</f>
        <v>Shirt</v>
      </c>
      <c r="I3513" t="str">
        <f>VLOOKUP($C3513,'Raw-products'!$A$2:$H$1261,MATCH(I$1,'Raw-products'!$A$1:$H$1,0))</f>
        <v>Chambray</v>
      </c>
      <c r="J3513" t="str">
        <f>VLOOKUP($C3513,'Raw-products'!$A$2:$H$1261,MATCH(J$1,'Raw-products'!$A$1:$H$1,0))</f>
        <v>XL</v>
      </c>
      <c r="K3513" t="str">
        <f>VLOOKUP($C3513,'Raw-products'!$A$2:$H$1261,MATCH(K$1,'Raw-products'!$A$1:$H$1,0))</f>
        <v>red</v>
      </c>
      <c r="L3513">
        <f>VLOOKUP($C3513,'Raw-products'!$A$2:$H$1261,MATCH(L$1,'Raw-products'!$A$1:$H$1,0))</f>
        <v>105</v>
      </c>
      <c r="M3513">
        <f>VLOOKUP($C3513,'Raw-products'!$A$2:$H$1261,MATCH(M$1,'Raw-products'!$A$1:$H$1,0))</f>
        <v>42</v>
      </c>
      <c r="N3513" s="5">
        <f t="shared" si="108"/>
        <v>4410</v>
      </c>
      <c r="O3513" cm="1">
        <f t="array" ref="O3513:R3513">_xlfn.XLOOKUP($B3513,'Raw -orders'!$A:$A,'Raw -orders'!$B:$E)</f>
        <v>844</v>
      </c>
      <c r="P3513">
        <v>12902</v>
      </c>
      <c r="Q3513" s="1">
        <v>44397</v>
      </c>
      <c r="R3513" s="1">
        <v>44398</v>
      </c>
      <c r="S3513" t="str" cm="1">
        <f t="array" ref="S3513:Z3513">_xlfn.XLOOKUP($O3513,'Raw - customers'!$A:$A,'Raw - customers'!$B:$I)</f>
        <v>Lorelle Lancastle</v>
      </c>
      <c r="T3513" t="str">
        <v>Genderqueer</v>
      </c>
      <c r="U3513">
        <v>63</v>
      </c>
      <c r="V3513" t="str">
        <v>19 Harrison CrestSuite 331</v>
      </c>
      <c r="W3513">
        <v>2754</v>
      </c>
      <c r="X3513" t="str">
        <v>Alexandraville</v>
      </c>
      <c r="Y3513" t="str">
        <v>South Australia</v>
      </c>
      <c r="Z3513" t="str">
        <v>Australia</v>
      </c>
      <c r="AA3513">
        <v>7</v>
      </c>
      <c r="AB3513" s="3" t="str">
        <f t="shared" si="109"/>
        <v>0 to 10</v>
      </c>
      <c r="AM3513" s="6">
        <v>844</v>
      </c>
      <c r="AN3513" s="6" t="s">
        <v>1345</v>
      </c>
    </row>
    <row r="3514" spans="1:40" x14ac:dyDescent="0.25">
      <c r="A3514">
        <v>3512</v>
      </c>
      <c r="B3514">
        <v>706</v>
      </c>
      <c r="C3514">
        <v>954</v>
      </c>
      <c r="D3514">
        <v>97</v>
      </c>
      <c r="E3514">
        <v>1</v>
      </c>
      <c r="F3514">
        <v>97</v>
      </c>
      <c r="G3514">
        <v>1</v>
      </c>
      <c r="H3514" t="str">
        <f>VLOOKUP($C3514,'Raw-products'!$A$2:$H$1261,MATCH(H$1,'Raw-products'!$A$1:$H$1,0))</f>
        <v>Trousers</v>
      </c>
      <c r="I3514" t="str">
        <f>VLOOKUP($C3514,'Raw-products'!$A$2:$H$1261,MATCH(I$1,'Raw-products'!$A$1:$H$1,0))</f>
        <v>Slim-Fit</v>
      </c>
      <c r="J3514" t="str">
        <f>VLOOKUP($C3514,'Raw-products'!$A$2:$H$1261,MATCH(J$1,'Raw-products'!$A$1:$H$1,0))</f>
        <v>XL</v>
      </c>
      <c r="K3514" t="str">
        <f>VLOOKUP($C3514,'Raw-products'!$A$2:$H$1261,MATCH(K$1,'Raw-products'!$A$1:$H$1,0))</f>
        <v>orange</v>
      </c>
      <c r="L3514">
        <f>VLOOKUP($C3514,'Raw-products'!$A$2:$H$1261,MATCH(L$1,'Raw-products'!$A$1:$H$1,0))</f>
        <v>119</v>
      </c>
      <c r="M3514">
        <f>VLOOKUP($C3514,'Raw-products'!$A$2:$H$1261,MATCH(M$1,'Raw-products'!$A$1:$H$1,0))</f>
        <v>78</v>
      </c>
      <c r="N3514" s="5">
        <f t="shared" si="108"/>
        <v>9282</v>
      </c>
      <c r="O3514" cm="1">
        <f t="array" ref="O3514:R3514">_xlfn.XLOOKUP($B3514,'Raw -orders'!$A:$A,'Raw -orders'!$B:$E)</f>
        <v>844</v>
      </c>
      <c r="P3514">
        <v>12902</v>
      </c>
      <c r="Q3514" s="1">
        <v>44397</v>
      </c>
      <c r="R3514" s="1">
        <v>44398</v>
      </c>
      <c r="S3514" t="str" cm="1">
        <f t="array" ref="S3514:Z3514">_xlfn.XLOOKUP($O3514,'Raw - customers'!$A:$A,'Raw - customers'!$B:$I)</f>
        <v>Lorelle Lancastle</v>
      </c>
      <c r="T3514" t="str">
        <v>Genderqueer</v>
      </c>
      <c r="U3514">
        <v>63</v>
      </c>
      <c r="V3514" t="str">
        <v>19 Harrison CrestSuite 331</v>
      </c>
      <c r="W3514">
        <v>2754</v>
      </c>
      <c r="X3514" t="str">
        <v>Alexandraville</v>
      </c>
      <c r="Y3514" t="str">
        <v>South Australia</v>
      </c>
      <c r="Z3514" t="str">
        <v>Australia</v>
      </c>
      <c r="AA3514">
        <v>7</v>
      </c>
      <c r="AB3514" s="3" t="str">
        <f t="shared" si="109"/>
        <v>0 to 10</v>
      </c>
      <c r="AM3514" s="6">
        <v>844</v>
      </c>
      <c r="AN3514" s="6" t="s">
        <v>1345</v>
      </c>
    </row>
    <row r="3515" spans="1:40" x14ac:dyDescent="0.25">
      <c r="A3515">
        <v>3513</v>
      </c>
      <c r="B3515">
        <v>707</v>
      </c>
      <c r="C3515">
        <v>667</v>
      </c>
      <c r="D3515">
        <v>113</v>
      </c>
      <c r="E3515">
        <v>3</v>
      </c>
      <c r="F3515">
        <v>339</v>
      </c>
      <c r="G3515">
        <v>1</v>
      </c>
      <c r="H3515" t="str">
        <f>VLOOKUP($C3515,'Raw-products'!$A$2:$H$1261,MATCH(H$1,'Raw-products'!$A$1:$H$1,0))</f>
        <v>Jacket</v>
      </c>
      <c r="I3515" t="str">
        <f>VLOOKUP($C3515,'Raw-products'!$A$2:$H$1261,MATCH(I$1,'Raw-products'!$A$1:$H$1,0))</f>
        <v>Parka</v>
      </c>
      <c r="J3515" t="str">
        <f>VLOOKUP($C3515,'Raw-products'!$A$2:$H$1261,MATCH(J$1,'Raw-products'!$A$1:$H$1,0))</f>
        <v>M</v>
      </c>
      <c r="K3515" t="str">
        <f>VLOOKUP($C3515,'Raw-products'!$A$2:$H$1261,MATCH(K$1,'Raw-products'!$A$1:$H$1,0))</f>
        <v>red</v>
      </c>
      <c r="L3515">
        <f>VLOOKUP($C3515,'Raw-products'!$A$2:$H$1261,MATCH(L$1,'Raw-products'!$A$1:$H$1,0))</f>
        <v>119</v>
      </c>
      <c r="M3515">
        <f>VLOOKUP($C3515,'Raw-products'!$A$2:$H$1261,MATCH(M$1,'Raw-products'!$A$1:$H$1,0))</f>
        <v>56</v>
      </c>
      <c r="N3515" s="5">
        <f t="shared" si="108"/>
        <v>6664</v>
      </c>
      <c r="O3515" cm="1">
        <f t="array" ref="O3515:R3515">_xlfn.XLOOKUP($B3515,'Raw -orders'!$A:$A,'Raw -orders'!$B:$E)</f>
        <v>589</v>
      </c>
      <c r="P3515">
        <v>25153</v>
      </c>
      <c r="Q3515" s="1">
        <v>44328</v>
      </c>
      <c r="R3515" s="1">
        <v>44334</v>
      </c>
      <c r="S3515" t="str" cm="1">
        <f t="array" ref="S3515:Z3515">_xlfn.XLOOKUP($O3515,'Raw - customers'!$A:$A,'Raw - customers'!$B:$I)</f>
        <v>Calhoun Raphael</v>
      </c>
      <c r="T3515" t="str">
        <v>Polygender</v>
      </c>
      <c r="U3515">
        <v>57</v>
      </c>
      <c r="V3515" t="str">
        <v>68 Darcy PassSuite 091</v>
      </c>
      <c r="W3515">
        <v>6477</v>
      </c>
      <c r="X3515" t="str">
        <v>Hoppetown</v>
      </c>
      <c r="Y3515" t="str">
        <v>Queensland</v>
      </c>
      <c r="Z3515" t="str">
        <v>Australia</v>
      </c>
      <c r="AA3515">
        <v>5</v>
      </c>
      <c r="AB3515" s="3" t="str">
        <f t="shared" si="109"/>
        <v>0 to 10</v>
      </c>
      <c r="AM3515" s="6">
        <v>589</v>
      </c>
      <c r="AN3515" s="6" t="s">
        <v>1355</v>
      </c>
    </row>
    <row r="3516" spans="1:40" x14ac:dyDescent="0.25">
      <c r="A3516">
        <v>3514</v>
      </c>
      <c r="B3516">
        <v>707</v>
      </c>
      <c r="C3516">
        <v>709</v>
      </c>
      <c r="D3516">
        <v>119</v>
      </c>
      <c r="E3516">
        <v>2</v>
      </c>
      <c r="F3516">
        <v>238</v>
      </c>
      <c r="G3516">
        <v>1</v>
      </c>
      <c r="H3516" t="str">
        <f>VLOOKUP($C3516,'Raw-products'!$A$2:$H$1261,MATCH(H$1,'Raw-products'!$A$1:$H$1,0))</f>
        <v>Jacket</v>
      </c>
      <c r="I3516" t="str">
        <f>VLOOKUP($C3516,'Raw-products'!$A$2:$H$1261,MATCH(I$1,'Raw-products'!$A$1:$H$1,0))</f>
        <v>Trench Coat</v>
      </c>
      <c r="J3516" t="str">
        <f>VLOOKUP($C3516,'Raw-products'!$A$2:$H$1261,MATCH(J$1,'Raw-products'!$A$1:$H$1,0))</f>
        <v>XL</v>
      </c>
      <c r="K3516" t="str">
        <f>VLOOKUP($C3516,'Raw-products'!$A$2:$H$1261,MATCH(K$1,'Raw-products'!$A$1:$H$1,0))</f>
        <v>orange</v>
      </c>
      <c r="L3516">
        <f>VLOOKUP($C3516,'Raw-products'!$A$2:$H$1261,MATCH(L$1,'Raw-products'!$A$1:$H$1,0))</f>
        <v>112</v>
      </c>
      <c r="M3516">
        <f>VLOOKUP($C3516,'Raw-products'!$A$2:$H$1261,MATCH(M$1,'Raw-products'!$A$1:$H$1,0))</f>
        <v>71</v>
      </c>
      <c r="N3516" s="5">
        <f t="shared" si="108"/>
        <v>7952</v>
      </c>
      <c r="O3516" cm="1">
        <f t="array" ref="O3516:R3516">_xlfn.XLOOKUP($B3516,'Raw -orders'!$A:$A,'Raw -orders'!$B:$E)</f>
        <v>589</v>
      </c>
      <c r="P3516">
        <v>25153</v>
      </c>
      <c r="Q3516" s="1">
        <v>44328</v>
      </c>
      <c r="R3516" s="1">
        <v>44334</v>
      </c>
      <c r="S3516" t="str" cm="1">
        <f t="array" ref="S3516:Z3516">_xlfn.XLOOKUP($O3516,'Raw - customers'!$A:$A,'Raw - customers'!$B:$I)</f>
        <v>Calhoun Raphael</v>
      </c>
      <c r="T3516" t="str">
        <v>Polygender</v>
      </c>
      <c r="U3516">
        <v>57</v>
      </c>
      <c r="V3516" t="str">
        <v>68 Darcy PassSuite 091</v>
      </c>
      <c r="W3516">
        <v>6477</v>
      </c>
      <c r="X3516" t="str">
        <v>Hoppetown</v>
      </c>
      <c r="Y3516" t="str">
        <v>Queensland</v>
      </c>
      <c r="Z3516" t="str">
        <v>Australia</v>
      </c>
      <c r="AA3516">
        <v>5</v>
      </c>
      <c r="AB3516" s="3" t="str">
        <f t="shared" si="109"/>
        <v>0 to 10</v>
      </c>
      <c r="AM3516" s="6">
        <v>589</v>
      </c>
      <c r="AN3516" s="6" t="s">
        <v>1355</v>
      </c>
    </row>
    <row r="3517" spans="1:40" x14ac:dyDescent="0.25">
      <c r="A3517">
        <v>3515</v>
      </c>
      <c r="B3517">
        <v>707</v>
      </c>
      <c r="C3517">
        <v>939</v>
      </c>
      <c r="D3517">
        <v>96</v>
      </c>
      <c r="E3517">
        <v>2</v>
      </c>
      <c r="F3517">
        <v>192</v>
      </c>
      <c r="G3517">
        <v>1</v>
      </c>
      <c r="H3517" t="str">
        <f>VLOOKUP($C3517,'Raw-products'!$A$2:$H$1261,MATCH(H$1,'Raw-products'!$A$1:$H$1,0))</f>
        <v>Trousers</v>
      </c>
      <c r="I3517" t="str">
        <f>VLOOKUP($C3517,'Raw-products'!$A$2:$H$1261,MATCH(I$1,'Raw-products'!$A$1:$H$1,0))</f>
        <v>Drawstring</v>
      </c>
      <c r="J3517" t="str">
        <f>VLOOKUP($C3517,'Raw-products'!$A$2:$H$1261,MATCH(J$1,'Raw-products'!$A$1:$H$1,0))</f>
        <v>XL</v>
      </c>
      <c r="K3517" t="str">
        <f>VLOOKUP($C3517,'Raw-products'!$A$2:$H$1261,MATCH(K$1,'Raw-products'!$A$1:$H$1,0))</f>
        <v>indigo</v>
      </c>
      <c r="L3517">
        <f>VLOOKUP($C3517,'Raw-products'!$A$2:$H$1261,MATCH(L$1,'Raw-products'!$A$1:$H$1,0))</f>
        <v>104</v>
      </c>
      <c r="M3517">
        <f>VLOOKUP($C3517,'Raw-products'!$A$2:$H$1261,MATCH(M$1,'Raw-products'!$A$1:$H$1,0))</f>
        <v>41</v>
      </c>
      <c r="N3517" s="5">
        <f t="shared" si="108"/>
        <v>4264</v>
      </c>
      <c r="O3517" cm="1">
        <f t="array" ref="O3517:R3517">_xlfn.XLOOKUP($B3517,'Raw -orders'!$A:$A,'Raw -orders'!$B:$E)</f>
        <v>589</v>
      </c>
      <c r="P3517">
        <v>25153</v>
      </c>
      <c r="Q3517" s="1">
        <v>44328</v>
      </c>
      <c r="R3517" s="1">
        <v>44334</v>
      </c>
      <c r="S3517" t="str" cm="1">
        <f t="array" ref="S3517:Z3517">_xlfn.XLOOKUP($O3517,'Raw - customers'!$A:$A,'Raw - customers'!$B:$I)</f>
        <v>Calhoun Raphael</v>
      </c>
      <c r="T3517" t="str">
        <v>Polygender</v>
      </c>
      <c r="U3517">
        <v>57</v>
      </c>
      <c r="V3517" t="str">
        <v>68 Darcy PassSuite 091</v>
      </c>
      <c r="W3517">
        <v>6477</v>
      </c>
      <c r="X3517" t="str">
        <v>Hoppetown</v>
      </c>
      <c r="Y3517" t="str">
        <v>Queensland</v>
      </c>
      <c r="Z3517" t="str">
        <v>Australia</v>
      </c>
      <c r="AA3517">
        <v>5</v>
      </c>
      <c r="AB3517" s="3" t="str">
        <f t="shared" si="109"/>
        <v>0 to 10</v>
      </c>
      <c r="AM3517" s="6">
        <v>589</v>
      </c>
      <c r="AN3517" s="6" t="s">
        <v>1355</v>
      </c>
    </row>
    <row r="3518" spans="1:40" x14ac:dyDescent="0.25">
      <c r="A3518">
        <v>3516</v>
      </c>
      <c r="B3518">
        <v>707</v>
      </c>
      <c r="C3518">
        <v>803</v>
      </c>
      <c r="D3518">
        <v>91</v>
      </c>
      <c r="E3518">
        <v>3</v>
      </c>
      <c r="F3518">
        <v>273</v>
      </c>
      <c r="G3518">
        <v>1</v>
      </c>
      <c r="H3518" t="str">
        <f>VLOOKUP($C3518,'Raw-products'!$A$2:$H$1261,MATCH(H$1,'Raw-products'!$A$1:$H$1,0))</f>
        <v>Jacket</v>
      </c>
      <c r="I3518" t="str">
        <f>VLOOKUP($C3518,'Raw-products'!$A$2:$H$1261,MATCH(I$1,'Raw-products'!$A$1:$H$1,0))</f>
        <v>Pullover</v>
      </c>
      <c r="J3518" t="str">
        <f>VLOOKUP($C3518,'Raw-products'!$A$2:$H$1261,MATCH(J$1,'Raw-products'!$A$1:$H$1,0))</f>
        <v>L</v>
      </c>
      <c r="K3518" t="str">
        <f>VLOOKUP($C3518,'Raw-products'!$A$2:$H$1261,MATCH(K$1,'Raw-products'!$A$1:$H$1,0))</f>
        <v>violet</v>
      </c>
      <c r="L3518">
        <f>VLOOKUP($C3518,'Raw-products'!$A$2:$H$1261,MATCH(L$1,'Raw-products'!$A$1:$H$1,0))</f>
        <v>114</v>
      </c>
      <c r="M3518">
        <f>VLOOKUP($C3518,'Raw-products'!$A$2:$H$1261,MATCH(M$1,'Raw-products'!$A$1:$H$1,0))</f>
        <v>78</v>
      </c>
      <c r="N3518" s="5">
        <f t="shared" si="108"/>
        <v>8892</v>
      </c>
      <c r="O3518" cm="1">
        <f t="array" ref="O3518:R3518">_xlfn.XLOOKUP($B3518,'Raw -orders'!$A:$A,'Raw -orders'!$B:$E)</f>
        <v>589</v>
      </c>
      <c r="P3518">
        <v>25153</v>
      </c>
      <c r="Q3518" s="1">
        <v>44328</v>
      </c>
      <c r="R3518" s="1">
        <v>44334</v>
      </c>
      <c r="S3518" t="str" cm="1">
        <f t="array" ref="S3518:Z3518">_xlfn.XLOOKUP($O3518,'Raw - customers'!$A:$A,'Raw - customers'!$B:$I)</f>
        <v>Calhoun Raphael</v>
      </c>
      <c r="T3518" t="str">
        <v>Polygender</v>
      </c>
      <c r="U3518">
        <v>57</v>
      </c>
      <c r="V3518" t="str">
        <v>68 Darcy PassSuite 091</v>
      </c>
      <c r="W3518">
        <v>6477</v>
      </c>
      <c r="X3518" t="str">
        <v>Hoppetown</v>
      </c>
      <c r="Y3518" t="str">
        <v>Queensland</v>
      </c>
      <c r="Z3518" t="str">
        <v>Australia</v>
      </c>
      <c r="AA3518">
        <v>5</v>
      </c>
      <c r="AB3518" s="3" t="str">
        <f t="shared" si="109"/>
        <v>0 to 10</v>
      </c>
      <c r="AM3518" s="6">
        <v>589</v>
      </c>
      <c r="AN3518" s="6" t="s">
        <v>1355</v>
      </c>
    </row>
    <row r="3519" spans="1:40" x14ac:dyDescent="0.25">
      <c r="A3519">
        <v>3517</v>
      </c>
      <c r="B3519">
        <v>707</v>
      </c>
      <c r="C3519">
        <v>742</v>
      </c>
      <c r="D3519">
        <v>109</v>
      </c>
      <c r="E3519">
        <v>3</v>
      </c>
      <c r="F3519">
        <v>327</v>
      </c>
      <c r="G3519">
        <v>1</v>
      </c>
      <c r="H3519" t="str">
        <f>VLOOKUP($C3519,'Raw-products'!$A$2:$H$1261,MATCH(H$1,'Raw-products'!$A$1:$H$1,0))</f>
        <v>Jacket</v>
      </c>
      <c r="I3519" t="str">
        <f>VLOOKUP($C3519,'Raw-products'!$A$2:$H$1261,MATCH(I$1,'Raw-products'!$A$1:$H$1,0))</f>
        <v>Peacoat</v>
      </c>
      <c r="J3519" t="str">
        <f>VLOOKUP($C3519,'Raw-products'!$A$2:$H$1261,MATCH(J$1,'Raw-products'!$A$1:$H$1,0))</f>
        <v>M</v>
      </c>
      <c r="K3519" t="str">
        <f>VLOOKUP($C3519,'Raw-products'!$A$2:$H$1261,MATCH(K$1,'Raw-products'!$A$1:$H$1,0))</f>
        <v>orange</v>
      </c>
      <c r="L3519">
        <f>VLOOKUP($C3519,'Raw-products'!$A$2:$H$1261,MATCH(L$1,'Raw-products'!$A$1:$H$1,0))</f>
        <v>102</v>
      </c>
      <c r="M3519">
        <f>VLOOKUP($C3519,'Raw-products'!$A$2:$H$1261,MATCH(M$1,'Raw-products'!$A$1:$H$1,0))</f>
        <v>47</v>
      </c>
      <c r="N3519" s="5">
        <f t="shared" si="108"/>
        <v>4794</v>
      </c>
      <c r="O3519" cm="1">
        <f t="array" ref="O3519:R3519">_xlfn.XLOOKUP($B3519,'Raw -orders'!$A:$A,'Raw -orders'!$B:$E)</f>
        <v>589</v>
      </c>
      <c r="P3519">
        <v>25153</v>
      </c>
      <c r="Q3519" s="1">
        <v>44328</v>
      </c>
      <c r="R3519" s="1">
        <v>44334</v>
      </c>
      <c r="S3519" t="str" cm="1">
        <f t="array" ref="S3519:Z3519">_xlfn.XLOOKUP($O3519,'Raw - customers'!$A:$A,'Raw - customers'!$B:$I)</f>
        <v>Calhoun Raphael</v>
      </c>
      <c r="T3519" t="str">
        <v>Polygender</v>
      </c>
      <c r="U3519">
        <v>57</v>
      </c>
      <c r="V3519" t="str">
        <v>68 Darcy PassSuite 091</v>
      </c>
      <c r="W3519">
        <v>6477</v>
      </c>
      <c r="X3519" t="str">
        <v>Hoppetown</v>
      </c>
      <c r="Y3519" t="str">
        <v>Queensland</v>
      </c>
      <c r="Z3519" t="str">
        <v>Australia</v>
      </c>
      <c r="AA3519">
        <v>5</v>
      </c>
      <c r="AB3519" s="3" t="str">
        <f t="shared" si="109"/>
        <v>0 to 10</v>
      </c>
      <c r="AM3519" s="6">
        <v>589</v>
      </c>
      <c r="AN3519" s="6" t="s">
        <v>1355</v>
      </c>
    </row>
    <row r="3520" spans="1:40" x14ac:dyDescent="0.25">
      <c r="A3520">
        <v>3518</v>
      </c>
      <c r="B3520">
        <v>707</v>
      </c>
      <c r="C3520">
        <v>234</v>
      </c>
      <c r="D3520">
        <v>106</v>
      </c>
      <c r="E3520">
        <v>2</v>
      </c>
      <c r="F3520">
        <v>212</v>
      </c>
      <c r="G3520">
        <v>1</v>
      </c>
      <c r="H3520" t="str">
        <f>VLOOKUP($C3520,'Raw-products'!$A$2:$H$1261,MATCH(H$1,'Raw-products'!$A$1:$H$1,0))</f>
        <v>Shirt</v>
      </c>
      <c r="I3520" t="str">
        <f>VLOOKUP($C3520,'Raw-products'!$A$2:$H$1261,MATCH(I$1,'Raw-products'!$A$1:$H$1,0))</f>
        <v>Chambray</v>
      </c>
      <c r="J3520" t="str">
        <f>VLOOKUP($C3520,'Raw-products'!$A$2:$H$1261,MATCH(J$1,'Raw-products'!$A$1:$H$1,0))</f>
        <v>XL</v>
      </c>
      <c r="K3520" t="str">
        <f>VLOOKUP($C3520,'Raw-products'!$A$2:$H$1261,MATCH(K$1,'Raw-products'!$A$1:$H$1,0))</f>
        <v>blue</v>
      </c>
      <c r="L3520">
        <f>VLOOKUP($C3520,'Raw-products'!$A$2:$H$1261,MATCH(L$1,'Raw-products'!$A$1:$H$1,0))</f>
        <v>105</v>
      </c>
      <c r="M3520">
        <f>VLOOKUP($C3520,'Raw-products'!$A$2:$H$1261,MATCH(M$1,'Raw-products'!$A$1:$H$1,0))</f>
        <v>43</v>
      </c>
      <c r="N3520" s="5">
        <f t="shared" si="108"/>
        <v>4515</v>
      </c>
      <c r="O3520" cm="1">
        <f t="array" ref="O3520:R3520">_xlfn.XLOOKUP($B3520,'Raw -orders'!$A:$A,'Raw -orders'!$B:$E)</f>
        <v>589</v>
      </c>
      <c r="P3520">
        <v>25153</v>
      </c>
      <c r="Q3520" s="1">
        <v>44328</v>
      </c>
      <c r="R3520" s="1">
        <v>44334</v>
      </c>
      <c r="S3520" t="str" cm="1">
        <f t="array" ref="S3520:Z3520">_xlfn.XLOOKUP($O3520,'Raw - customers'!$A:$A,'Raw - customers'!$B:$I)</f>
        <v>Calhoun Raphael</v>
      </c>
      <c r="T3520" t="str">
        <v>Polygender</v>
      </c>
      <c r="U3520">
        <v>57</v>
      </c>
      <c r="V3520" t="str">
        <v>68 Darcy PassSuite 091</v>
      </c>
      <c r="W3520">
        <v>6477</v>
      </c>
      <c r="X3520" t="str">
        <v>Hoppetown</v>
      </c>
      <c r="Y3520" t="str">
        <v>Queensland</v>
      </c>
      <c r="Z3520" t="str">
        <v>Australia</v>
      </c>
      <c r="AA3520">
        <v>5</v>
      </c>
      <c r="AB3520" s="3" t="str">
        <f t="shared" si="109"/>
        <v>0 to 10</v>
      </c>
      <c r="AM3520" s="6">
        <v>589</v>
      </c>
      <c r="AN3520" s="6" t="s">
        <v>1355</v>
      </c>
    </row>
    <row r="3521" spans="1:40" x14ac:dyDescent="0.25">
      <c r="A3521">
        <v>3519</v>
      </c>
      <c r="B3521">
        <v>707</v>
      </c>
      <c r="C3521">
        <v>274</v>
      </c>
      <c r="D3521">
        <v>95</v>
      </c>
      <c r="E3521">
        <v>3</v>
      </c>
      <c r="F3521">
        <v>285</v>
      </c>
      <c r="G3521">
        <v>1</v>
      </c>
      <c r="H3521" t="str">
        <f>VLOOKUP($C3521,'Raw-products'!$A$2:$H$1261,MATCH(H$1,'Raw-products'!$A$1:$H$1,0))</f>
        <v>Shirt</v>
      </c>
      <c r="I3521" t="str">
        <f>VLOOKUP($C3521,'Raw-products'!$A$2:$H$1261,MATCH(I$1,'Raw-products'!$A$1:$H$1,0))</f>
        <v>Polo</v>
      </c>
      <c r="J3521" t="str">
        <f>VLOOKUP($C3521,'Raw-products'!$A$2:$H$1261,MATCH(J$1,'Raw-products'!$A$1:$H$1,0))</f>
        <v>XL</v>
      </c>
      <c r="K3521" t="str">
        <f>VLOOKUP($C3521,'Raw-products'!$A$2:$H$1261,MATCH(K$1,'Raw-products'!$A$1:$H$1,0))</f>
        <v>indigo</v>
      </c>
      <c r="L3521">
        <f>VLOOKUP($C3521,'Raw-products'!$A$2:$H$1261,MATCH(L$1,'Raw-products'!$A$1:$H$1,0))</f>
        <v>117</v>
      </c>
      <c r="M3521">
        <f>VLOOKUP($C3521,'Raw-products'!$A$2:$H$1261,MATCH(M$1,'Raw-products'!$A$1:$H$1,0))</f>
        <v>56</v>
      </c>
      <c r="N3521" s="5">
        <f t="shared" si="108"/>
        <v>6552</v>
      </c>
      <c r="O3521" cm="1">
        <f t="array" ref="O3521:R3521">_xlfn.XLOOKUP($B3521,'Raw -orders'!$A:$A,'Raw -orders'!$B:$E)</f>
        <v>589</v>
      </c>
      <c r="P3521">
        <v>25153</v>
      </c>
      <c r="Q3521" s="1">
        <v>44328</v>
      </c>
      <c r="R3521" s="1">
        <v>44334</v>
      </c>
      <c r="S3521" t="str" cm="1">
        <f t="array" ref="S3521:Z3521">_xlfn.XLOOKUP($O3521,'Raw - customers'!$A:$A,'Raw - customers'!$B:$I)</f>
        <v>Calhoun Raphael</v>
      </c>
      <c r="T3521" t="str">
        <v>Polygender</v>
      </c>
      <c r="U3521">
        <v>57</v>
      </c>
      <c r="V3521" t="str">
        <v>68 Darcy PassSuite 091</v>
      </c>
      <c r="W3521">
        <v>6477</v>
      </c>
      <c r="X3521" t="str">
        <v>Hoppetown</v>
      </c>
      <c r="Y3521" t="str">
        <v>Queensland</v>
      </c>
      <c r="Z3521" t="str">
        <v>Australia</v>
      </c>
      <c r="AA3521">
        <v>5</v>
      </c>
      <c r="AB3521" s="3" t="str">
        <f t="shared" si="109"/>
        <v>0 to 10</v>
      </c>
      <c r="AM3521" s="6">
        <v>589</v>
      </c>
      <c r="AN3521" s="6" t="s">
        <v>1355</v>
      </c>
    </row>
    <row r="3522" spans="1:40" x14ac:dyDescent="0.25">
      <c r="A3522">
        <v>3520</v>
      </c>
      <c r="B3522">
        <v>708</v>
      </c>
      <c r="C3522">
        <v>1099</v>
      </c>
      <c r="D3522">
        <v>115</v>
      </c>
      <c r="E3522">
        <v>1</v>
      </c>
      <c r="F3522">
        <v>115</v>
      </c>
      <c r="G3522">
        <v>1</v>
      </c>
      <c r="H3522" t="str">
        <f>VLOOKUP($C3522,'Raw-products'!$A$2:$H$1261,MATCH(H$1,'Raw-products'!$A$1:$H$1,0))</f>
        <v>Trousers</v>
      </c>
      <c r="I3522" t="str">
        <f>VLOOKUP($C3522,'Raw-products'!$A$2:$H$1261,MATCH(I$1,'Raw-products'!$A$1:$H$1,0))</f>
        <v>Cropped</v>
      </c>
      <c r="J3522" t="str">
        <f>VLOOKUP($C3522,'Raw-products'!$A$2:$H$1261,MATCH(J$1,'Raw-products'!$A$1:$H$1,0))</f>
        <v>XL</v>
      </c>
      <c r="K3522" t="str">
        <f>VLOOKUP($C3522,'Raw-products'!$A$2:$H$1261,MATCH(K$1,'Raw-products'!$A$1:$H$1,0))</f>
        <v>yellow</v>
      </c>
      <c r="L3522">
        <f>VLOOKUP($C3522,'Raw-products'!$A$2:$H$1261,MATCH(L$1,'Raw-products'!$A$1:$H$1,0))</f>
        <v>99</v>
      </c>
      <c r="M3522">
        <f>VLOOKUP($C3522,'Raw-products'!$A$2:$H$1261,MATCH(M$1,'Raw-products'!$A$1:$H$1,0))</f>
        <v>68</v>
      </c>
      <c r="N3522" s="5">
        <f t="shared" si="108"/>
        <v>6732</v>
      </c>
      <c r="O3522" cm="1">
        <f t="array" ref="O3522:R3522">_xlfn.XLOOKUP($B3522,'Raw -orders'!$A:$A,'Raw -orders'!$B:$E)</f>
        <v>687</v>
      </c>
      <c r="P3522">
        <v>56307</v>
      </c>
      <c r="Q3522" s="1">
        <v>44493</v>
      </c>
      <c r="R3522" s="1">
        <v>44510</v>
      </c>
      <c r="S3522" t="str" cm="1">
        <f t="array" ref="S3522:Z3522">_xlfn.XLOOKUP($O3522,'Raw - customers'!$A:$A,'Raw - customers'!$B:$I)</f>
        <v>Amalia Eallis</v>
      </c>
      <c r="T3522" t="str">
        <v>Bigender</v>
      </c>
      <c r="U3522">
        <v>22</v>
      </c>
      <c r="V3522" t="str">
        <v>2004 Sebastian CrescentApt. 895</v>
      </c>
      <c r="W3522">
        <v>8939</v>
      </c>
      <c r="X3522" t="str">
        <v>East Ruby</v>
      </c>
      <c r="Y3522" t="str">
        <v>New South Wales</v>
      </c>
      <c r="Z3522" t="str">
        <v>Australia</v>
      </c>
      <c r="AA3522">
        <v>10</v>
      </c>
      <c r="AB3522" s="3" t="str">
        <f t="shared" si="109"/>
        <v>10 to 20</v>
      </c>
      <c r="AM3522" s="6">
        <v>687</v>
      </c>
      <c r="AN3522" s="6" t="s">
        <v>1362</v>
      </c>
    </row>
    <row r="3523" spans="1:40" x14ac:dyDescent="0.25">
      <c r="A3523">
        <v>3521</v>
      </c>
      <c r="B3523">
        <v>708</v>
      </c>
      <c r="C3523">
        <v>159</v>
      </c>
      <c r="D3523">
        <v>91</v>
      </c>
      <c r="E3523">
        <v>2</v>
      </c>
      <c r="F3523">
        <v>182</v>
      </c>
      <c r="G3523">
        <v>1</v>
      </c>
      <c r="H3523" t="str">
        <f>VLOOKUP($C3523,'Raw-products'!$A$2:$H$1261,MATCH(H$1,'Raw-products'!$A$1:$H$1,0))</f>
        <v>Shirt</v>
      </c>
      <c r="I3523" t="str">
        <f>VLOOKUP($C3523,'Raw-products'!$A$2:$H$1261,MATCH(I$1,'Raw-products'!$A$1:$H$1,0))</f>
        <v>Linen</v>
      </c>
      <c r="J3523" t="str">
        <f>VLOOKUP($C3523,'Raw-products'!$A$2:$H$1261,MATCH(J$1,'Raw-products'!$A$1:$H$1,0))</f>
        <v>XL</v>
      </c>
      <c r="K3523" t="str">
        <f>VLOOKUP($C3523,'Raw-products'!$A$2:$H$1261,MATCH(K$1,'Raw-products'!$A$1:$H$1,0))</f>
        <v>green</v>
      </c>
      <c r="L3523">
        <f>VLOOKUP($C3523,'Raw-products'!$A$2:$H$1261,MATCH(L$1,'Raw-products'!$A$1:$H$1,0))</f>
        <v>116</v>
      </c>
      <c r="M3523">
        <f>VLOOKUP($C3523,'Raw-products'!$A$2:$H$1261,MATCH(M$1,'Raw-products'!$A$1:$H$1,0))</f>
        <v>51</v>
      </c>
      <c r="N3523" s="5">
        <f t="shared" ref="N3523:N3586" si="110">$L3523*$M3523</f>
        <v>5916</v>
      </c>
      <c r="O3523" cm="1">
        <f t="array" ref="O3523:R3523">_xlfn.XLOOKUP($B3523,'Raw -orders'!$A:$A,'Raw -orders'!$B:$E)</f>
        <v>687</v>
      </c>
      <c r="P3523">
        <v>56307</v>
      </c>
      <c r="Q3523" s="1">
        <v>44493</v>
      </c>
      <c r="R3523" s="1">
        <v>44510</v>
      </c>
      <c r="S3523" t="str" cm="1">
        <f t="array" ref="S3523:Z3523">_xlfn.XLOOKUP($O3523,'Raw - customers'!$A:$A,'Raw - customers'!$B:$I)</f>
        <v>Amalia Eallis</v>
      </c>
      <c r="T3523" t="str">
        <v>Bigender</v>
      </c>
      <c r="U3523">
        <v>22</v>
      </c>
      <c r="V3523" t="str">
        <v>2004 Sebastian CrescentApt. 895</v>
      </c>
      <c r="W3523">
        <v>8939</v>
      </c>
      <c r="X3523" t="str">
        <v>East Ruby</v>
      </c>
      <c r="Y3523" t="str">
        <v>New South Wales</v>
      </c>
      <c r="Z3523" t="str">
        <v>Australia</v>
      </c>
      <c r="AA3523">
        <v>10</v>
      </c>
      <c r="AB3523" s="3" t="str">
        <f t="shared" ref="AB3523:AB3586" si="111">IF(AND(DATEDIF($Q3523,$R3523,"D")&gt;0,DATEDIF($Q3523,$R3523,"D")&lt;=10),"0 to 10",IF(AND(DATEDIF($Q3523,$R3523,"D")&gt;10,DATEDIF($Q3523,$R3523,"D")&lt;=20),"10 to 20",IF(AND(DATEDIF($Q3523,$R3523,"D")&gt;20,DATEDIF($Q3523,$R3523,"D")&lt;=30),"20 to 30")))</f>
        <v>10 to 20</v>
      </c>
      <c r="AM3523" s="6">
        <v>687</v>
      </c>
      <c r="AN3523" s="6" t="s">
        <v>1362</v>
      </c>
    </row>
    <row r="3524" spans="1:40" x14ac:dyDescent="0.25">
      <c r="A3524">
        <v>3522</v>
      </c>
      <c r="B3524">
        <v>708</v>
      </c>
      <c r="C3524">
        <v>937</v>
      </c>
      <c r="D3524">
        <v>96</v>
      </c>
      <c r="E3524">
        <v>2</v>
      </c>
      <c r="F3524">
        <v>192</v>
      </c>
      <c r="G3524">
        <v>1</v>
      </c>
      <c r="H3524" t="str">
        <f>VLOOKUP($C3524,'Raw-products'!$A$2:$H$1261,MATCH(H$1,'Raw-products'!$A$1:$H$1,0))</f>
        <v>Trousers</v>
      </c>
      <c r="I3524" t="str">
        <f>VLOOKUP($C3524,'Raw-products'!$A$2:$H$1261,MATCH(I$1,'Raw-products'!$A$1:$H$1,0))</f>
        <v>Drawstring</v>
      </c>
      <c r="J3524" t="str">
        <f>VLOOKUP($C3524,'Raw-products'!$A$2:$H$1261,MATCH(J$1,'Raw-products'!$A$1:$H$1,0))</f>
        <v>M</v>
      </c>
      <c r="K3524" t="str">
        <f>VLOOKUP($C3524,'Raw-products'!$A$2:$H$1261,MATCH(K$1,'Raw-products'!$A$1:$H$1,0))</f>
        <v>indigo</v>
      </c>
      <c r="L3524">
        <f>VLOOKUP($C3524,'Raw-products'!$A$2:$H$1261,MATCH(L$1,'Raw-products'!$A$1:$H$1,0))</f>
        <v>104</v>
      </c>
      <c r="M3524">
        <f>VLOOKUP($C3524,'Raw-products'!$A$2:$H$1261,MATCH(M$1,'Raw-products'!$A$1:$H$1,0))</f>
        <v>58</v>
      </c>
      <c r="N3524" s="5">
        <f t="shared" si="110"/>
        <v>6032</v>
      </c>
      <c r="O3524" cm="1">
        <f t="array" ref="O3524:R3524">_xlfn.XLOOKUP($B3524,'Raw -orders'!$A:$A,'Raw -orders'!$B:$E)</f>
        <v>687</v>
      </c>
      <c r="P3524">
        <v>56307</v>
      </c>
      <c r="Q3524" s="1">
        <v>44493</v>
      </c>
      <c r="R3524" s="1">
        <v>44510</v>
      </c>
      <c r="S3524" t="str" cm="1">
        <f t="array" ref="S3524:Z3524">_xlfn.XLOOKUP($O3524,'Raw - customers'!$A:$A,'Raw - customers'!$B:$I)</f>
        <v>Amalia Eallis</v>
      </c>
      <c r="T3524" t="str">
        <v>Bigender</v>
      </c>
      <c r="U3524">
        <v>22</v>
      </c>
      <c r="V3524" t="str">
        <v>2004 Sebastian CrescentApt. 895</v>
      </c>
      <c r="W3524">
        <v>8939</v>
      </c>
      <c r="X3524" t="str">
        <v>East Ruby</v>
      </c>
      <c r="Y3524" t="str">
        <v>New South Wales</v>
      </c>
      <c r="Z3524" t="str">
        <v>Australia</v>
      </c>
      <c r="AA3524">
        <v>10</v>
      </c>
      <c r="AB3524" s="3" t="str">
        <f t="shared" si="111"/>
        <v>10 to 20</v>
      </c>
      <c r="AM3524" s="6">
        <v>687</v>
      </c>
      <c r="AN3524" s="6" t="s">
        <v>1362</v>
      </c>
    </row>
    <row r="3525" spans="1:40" x14ac:dyDescent="0.25">
      <c r="A3525">
        <v>3523</v>
      </c>
      <c r="B3525">
        <v>708</v>
      </c>
      <c r="C3525">
        <v>867</v>
      </c>
      <c r="D3525">
        <v>113</v>
      </c>
      <c r="E3525">
        <v>3</v>
      </c>
      <c r="F3525">
        <v>339</v>
      </c>
      <c r="G3525">
        <v>1</v>
      </c>
      <c r="H3525" t="str">
        <f>VLOOKUP($C3525,'Raw-products'!$A$2:$H$1261,MATCH(H$1,'Raw-products'!$A$1:$H$1,0))</f>
        <v>Trousers</v>
      </c>
      <c r="I3525" t="str">
        <f>VLOOKUP($C3525,'Raw-products'!$A$2:$H$1261,MATCH(I$1,'Raw-products'!$A$1:$H$1,0))</f>
        <v>Chinos</v>
      </c>
      <c r="J3525" t="str">
        <f>VLOOKUP($C3525,'Raw-products'!$A$2:$H$1261,MATCH(J$1,'Raw-products'!$A$1:$H$1,0))</f>
        <v>M</v>
      </c>
      <c r="K3525" t="str">
        <f>VLOOKUP($C3525,'Raw-products'!$A$2:$H$1261,MATCH(K$1,'Raw-products'!$A$1:$H$1,0))</f>
        <v>indigo</v>
      </c>
      <c r="L3525">
        <f>VLOOKUP($C3525,'Raw-products'!$A$2:$H$1261,MATCH(L$1,'Raw-products'!$A$1:$H$1,0))</f>
        <v>100</v>
      </c>
      <c r="M3525">
        <f>VLOOKUP($C3525,'Raw-products'!$A$2:$H$1261,MATCH(M$1,'Raw-products'!$A$1:$H$1,0))</f>
        <v>64</v>
      </c>
      <c r="N3525" s="5">
        <f t="shared" si="110"/>
        <v>6400</v>
      </c>
      <c r="O3525" cm="1">
        <f t="array" ref="O3525:R3525">_xlfn.XLOOKUP($B3525,'Raw -orders'!$A:$A,'Raw -orders'!$B:$E)</f>
        <v>687</v>
      </c>
      <c r="P3525">
        <v>56307</v>
      </c>
      <c r="Q3525" s="1">
        <v>44493</v>
      </c>
      <c r="R3525" s="1">
        <v>44510</v>
      </c>
      <c r="S3525" t="str" cm="1">
        <f t="array" ref="S3525:Z3525">_xlfn.XLOOKUP($O3525,'Raw - customers'!$A:$A,'Raw - customers'!$B:$I)</f>
        <v>Amalia Eallis</v>
      </c>
      <c r="T3525" t="str">
        <v>Bigender</v>
      </c>
      <c r="U3525">
        <v>22</v>
      </c>
      <c r="V3525" t="str">
        <v>2004 Sebastian CrescentApt. 895</v>
      </c>
      <c r="W3525">
        <v>8939</v>
      </c>
      <c r="X3525" t="str">
        <v>East Ruby</v>
      </c>
      <c r="Y3525" t="str">
        <v>New South Wales</v>
      </c>
      <c r="Z3525" t="str">
        <v>Australia</v>
      </c>
      <c r="AA3525">
        <v>10</v>
      </c>
      <c r="AB3525" s="3" t="str">
        <f t="shared" si="111"/>
        <v>10 to 20</v>
      </c>
      <c r="AM3525" s="6">
        <v>687</v>
      </c>
      <c r="AN3525" s="6" t="s">
        <v>1362</v>
      </c>
    </row>
    <row r="3526" spans="1:40" x14ac:dyDescent="0.25">
      <c r="A3526">
        <v>3524</v>
      </c>
      <c r="B3526">
        <v>708</v>
      </c>
      <c r="C3526">
        <v>180</v>
      </c>
      <c r="D3526">
        <v>98</v>
      </c>
      <c r="E3526">
        <v>3</v>
      </c>
      <c r="F3526">
        <v>294</v>
      </c>
      <c r="G3526">
        <v>1</v>
      </c>
      <c r="H3526" t="str">
        <f>VLOOKUP($C3526,'Raw-products'!$A$2:$H$1261,MATCH(H$1,'Raw-products'!$A$1:$H$1,0))</f>
        <v>Shirt</v>
      </c>
      <c r="I3526" t="str">
        <f>VLOOKUP($C3526,'Raw-products'!$A$2:$H$1261,MATCH(I$1,'Raw-products'!$A$1:$H$1,0))</f>
        <v>Camp Collared</v>
      </c>
      <c r="J3526" t="str">
        <f>VLOOKUP($C3526,'Raw-products'!$A$2:$H$1261,MATCH(J$1,'Raw-products'!$A$1:$H$1,0))</f>
        <v>XS</v>
      </c>
      <c r="K3526" t="str">
        <f>VLOOKUP($C3526,'Raw-products'!$A$2:$H$1261,MATCH(K$1,'Raw-products'!$A$1:$H$1,0))</f>
        <v>orange</v>
      </c>
      <c r="L3526">
        <f>VLOOKUP($C3526,'Raw-products'!$A$2:$H$1261,MATCH(L$1,'Raw-products'!$A$1:$H$1,0))</f>
        <v>112</v>
      </c>
      <c r="M3526">
        <f>VLOOKUP($C3526,'Raw-products'!$A$2:$H$1261,MATCH(M$1,'Raw-products'!$A$1:$H$1,0))</f>
        <v>52</v>
      </c>
      <c r="N3526" s="5">
        <f t="shared" si="110"/>
        <v>5824</v>
      </c>
      <c r="O3526" cm="1">
        <f t="array" ref="O3526:R3526">_xlfn.XLOOKUP($B3526,'Raw -orders'!$A:$A,'Raw -orders'!$B:$E)</f>
        <v>687</v>
      </c>
      <c r="P3526">
        <v>56307</v>
      </c>
      <c r="Q3526" s="1">
        <v>44493</v>
      </c>
      <c r="R3526" s="1">
        <v>44510</v>
      </c>
      <c r="S3526" t="str" cm="1">
        <f t="array" ref="S3526:Z3526">_xlfn.XLOOKUP($O3526,'Raw - customers'!$A:$A,'Raw - customers'!$B:$I)</f>
        <v>Amalia Eallis</v>
      </c>
      <c r="T3526" t="str">
        <v>Bigender</v>
      </c>
      <c r="U3526">
        <v>22</v>
      </c>
      <c r="V3526" t="str">
        <v>2004 Sebastian CrescentApt. 895</v>
      </c>
      <c r="W3526">
        <v>8939</v>
      </c>
      <c r="X3526" t="str">
        <v>East Ruby</v>
      </c>
      <c r="Y3526" t="str">
        <v>New South Wales</v>
      </c>
      <c r="Z3526" t="str">
        <v>Australia</v>
      </c>
      <c r="AA3526">
        <v>10</v>
      </c>
      <c r="AB3526" s="3" t="str">
        <f t="shared" si="111"/>
        <v>10 to 20</v>
      </c>
      <c r="AM3526" s="6">
        <v>687</v>
      </c>
      <c r="AN3526" s="6" t="s">
        <v>1362</v>
      </c>
    </row>
    <row r="3527" spans="1:40" x14ac:dyDescent="0.25">
      <c r="A3527">
        <v>3525</v>
      </c>
      <c r="B3527">
        <v>709</v>
      </c>
      <c r="C3527">
        <v>110</v>
      </c>
      <c r="D3527">
        <v>92</v>
      </c>
      <c r="E3527">
        <v>2</v>
      </c>
      <c r="F3527">
        <v>184</v>
      </c>
      <c r="G3527">
        <v>1</v>
      </c>
      <c r="H3527" t="str">
        <f>VLOOKUP($C3527,'Raw-products'!$A$2:$H$1261,MATCH(H$1,'Raw-products'!$A$1:$H$1,0))</f>
        <v>Shirt</v>
      </c>
      <c r="I3527" t="str">
        <f>VLOOKUP($C3527,'Raw-products'!$A$2:$H$1261,MATCH(I$1,'Raw-products'!$A$1:$H$1,0))</f>
        <v>Denim</v>
      </c>
      <c r="J3527" t="str">
        <f>VLOOKUP($C3527,'Raw-products'!$A$2:$H$1261,MATCH(J$1,'Raw-products'!$A$1:$H$1,0))</f>
        <v>XS</v>
      </c>
      <c r="K3527" t="str">
        <f>VLOOKUP($C3527,'Raw-products'!$A$2:$H$1261,MATCH(K$1,'Raw-products'!$A$1:$H$1,0))</f>
        <v>orange</v>
      </c>
      <c r="L3527">
        <f>VLOOKUP($C3527,'Raw-products'!$A$2:$H$1261,MATCH(L$1,'Raw-products'!$A$1:$H$1,0))</f>
        <v>115</v>
      </c>
      <c r="M3527">
        <f>VLOOKUP($C3527,'Raw-products'!$A$2:$H$1261,MATCH(M$1,'Raw-products'!$A$1:$H$1,0))</f>
        <v>45</v>
      </c>
      <c r="N3527" s="5">
        <f t="shared" si="110"/>
        <v>5175</v>
      </c>
      <c r="O3527" cm="1">
        <f t="array" ref="O3527:R3527">_xlfn.XLOOKUP($B3527,'Raw -orders'!$A:$A,'Raw -orders'!$B:$E)</f>
        <v>772</v>
      </c>
      <c r="P3527">
        <v>36257</v>
      </c>
      <c r="Q3527" s="1">
        <v>44364</v>
      </c>
      <c r="R3527" s="1">
        <v>44390</v>
      </c>
      <c r="S3527" t="str" cm="1">
        <f t="array" ref="S3527:Z3527">_xlfn.XLOOKUP($O3527,'Raw - customers'!$A:$A,'Raw - customers'!$B:$I)</f>
        <v>Marlee Edser</v>
      </c>
      <c r="T3527" t="str">
        <v>Genderqueer</v>
      </c>
      <c r="U3527">
        <v>71</v>
      </c>
      <c r="V3527" t="str">
        <v>4207 Hudson CrescentSuite 167</v>
      </c>
      <c r="W3527">
        <v>2915</v>
      </c>
      <c r="X3527" t="str">
        <v>Oscarberg</v>
      </c>
      <c r="Y3527" t="str">
        <v>South Australia</v>
      </c>
      <c r="Z3527" t="str">
        <v>Australia</v>
      </c>
      <c r="AA3527">
        <v>6</v>
      </c>
      <c r="AB3527" s="3" t="str">
        <f t="shared" si="111"/>
        <v>20 to 30</v>
      </c>
      <c r="AM3527" s="6">
        <v>772</v>
      </c>
      <c r="AN3527" s="6" t="s">
        <v>1345</v>
      </c>
    </row>
    <row r="3528" spans="1:40" x14ac:dyDescent="0.25">
      <c r="A3528">
        <v>3526</v>
      </c>
      <c r="B3528">
        <v>709</v>
      </c>
      <c r="C3528">
        <v>95</v>
      </c>
      <c r="D3528">
        <v>118</v>
      </c>
      <c r="E3528">
        <v>2</v>
      </c>
      <c r="F3528">
        <v>236</v>
      </c>
      <c r="G3528">
        <v>1</v>
      </c>
      <c r="H3528" t="str">
        <f>VLOOKUP($C3528,'Raw-products'!$A$2:$H$1261,MATCH(H$1,'Raw-products'!$A$1:$H$1,0))</f>
        <v>Shirt</v>
      </c>
      <c r="I3528" t="str">
        <f>VLOOKUP($C3528,'Raw-products'!$A$2:$H$1261,MATCH(I$1,'Raw-products'!$A$1:$H$1,0))</f>
        <v>Flannel</v>
      </c>
      <c r="J3528" t="str">
        <f>VLOOKUP($C3528,'Raw-products'!$A$2:$H$1261,MATCH(J$1,'Raw-products'!$A$1:$H$1,0))</f>
        <v>XS</v>
      </c>
      <c r="K3528" t="str">
        <f>VLOOKUP($C3528,'Raw-products'!$A$2:$H$1261,MATCH(K$1,'Raw-products'!$A$1:$H$1,0))</f>
        <v>indigo</v>
      </c>
      <c r="L3528">
        <f>VLOOKUP($C3528,'Raw-products'!$A$2:$H$1261,MATCH(L$1,'Raw-products'!$A$1:$H$1,0))</f>
        <v>96</v>
      </c>
      <c r="M3528">
        <f>VLOOKUP($C3528,'Raw-products'!$A$2:$H$1261,MATCH(M$1,'Raw-products'!$A$1:$H$1,0))</f>
        <v>46</v>
      </c>
      <c r="N3528" s="5">
        <f t="shared" si="110"/>
        <v>4416</v>
      </c>
      <c r="O3528" cm="1">
        <f t="array" ref="O3528:R3528">_xlfn.XLOOKUP($B3528,'Raw -orders'!$A:$A,'Raw -orders'!$B:$E)</f>
        <v>772</v>
      </c>
      <c r="P3528">
        <v>36257</v>
      </c>
      <c r="Q3528" s="1">
        <v>44364</v>
      </c>
      <c r="R3528" s="1">
        <v>44390</v>
      </c>
      <c r="S3528" t="str" cm="1">
        <f t="array" ref="S3528:Z3528">_xlfn.XLOOKUP($O3528,'Raw - customers'!$A:$A,'Raw - customers'!$B:$I)</f>
        <v>Marlee Edser</v>
      </c>
      <c r="T3528" t="str">
        <v>Genderqueer</v>
      </c>
      <c r="U3528">
        <v>71</v>
      </c>
      <c r="V3528" t="str">
        <v>4207 Hudson CrescentSuite 167</v>
      </c>
      <c r="W3528">
        <v>2915</v>
      </c>
      <c r="X3528" t="str">
        <v>Oscarberg</v>
      </c>
      <c r="Y3528" t="str">
        <v>South Australia</v>
      </c>
      <c r="Z3528" t="str">
        <v>Australia</v>
      </c>
      <c r="AA3528">
        <v>6</v>
      </c>
      <c r="AB3528" s="3" t="str">
        <f t="shared" si="111"/>
        <v>20 to 30</v>
      </c>
      <c r="AM3528" s="6">
        <v>772</v>
      </c>
      <c r="AN3528" s="6" t="s">
        <v>1345</v>
      </c>
    </row>
    <row r="3529" spans="1:40" x14ac:dyDescent="0.25">
      <c r="A3529">
        <v>3527</v>
      </c>
      <c r="B3529">
        <v>709</v>
      </c>
      <c r="C3529">
        <v>641</v>
      </c>
      <c r="D3529">
        <v>93</v>
      </c>
      <c r="E3529">
        <v>1</v>
      </c>
      <c r="F3529">
        <v>93</v>
      </c>
      <c r="G3529">
        <v>1</v>
      </c>
      <c r="H3529" t="str">
        <f>VLOOKUP($C3529,'Raw-products'!$A$2:$H$1261,MATCH(H$1,'Raw-products'!$A$1:$H$1,0))</f>
        <v>Jacket</v>
      </c>
      <c r="I3529" t="str">
        <f>VLOOKUP($C3529,'Raw-products'!$A$2:$H$1261,MATCH(I$1,'Raw-products'!$A$1:$H$1,0))</f>
        <v>Coach</v>
      </c>
      <c r="J3529" t="str">
        <f>VLOOKUP($C3529,'Raw-products'!$A$2:$H$1261,MATCH(J$1,'Raw-products'!$A$1:$H$1,0))</f>
        <v>S</v>
      </c>
      <c r="K3529" t="str">
        <f>VLOOKUP($C3529,'Raw-products'!$A$2:$H$1261,MATCH(K$1,'Raw-products'!$A$1:$H$1,0))</f>
        <v>yellow</v>
      </c>
      <c r="L3529">
        <f>VLOOKUP($C3529,'Raw-products'!$A$2:$H$1261,MATCH(L$1,'Raw-products'!$A$1:$H$1,0))</f>
        <v>115</v>
      </c>
      <c r="M3529">
        <f>VLOOKUP($C3529,'Raw-products'!$A$2:$H$1261,MATCH(M$1,'Raw-products'!$A$1:$H$1,0))</f>
        <v>67</v>
      </c>
      <c r="N3529" s="5">
        <f t="shared" si="110"/>
        <v>7705</v>
      </c>
      <c r="O3529" cm="1">
        <f t="array" ref="O3529:R3529">_xlfn.XLOOKUP($B3529,'Raw -orders'!$A:$A,'Raw -orders'!$B:$E)</f>
        <v>772</v>
      </c>
      <c r="P3529">
        <v>36257</v>
      </c>
      <c r="Q3529" s="1">
        <v>44364</v>
      </c>
      <c r="R3529" s="1">
        <v>44390</v>
      </c>
      <c r="S3529" t="str" cm="1">
        <f t="array" ref="S3529:Z3529">_xlfn.XLOOKUP($O3529,'Raw - customers'!$A:$A,'Raw - customers'!$B:$I)</f>
        <v>Marlee Edser</v>
      </c>
      <c r="T3529" t="str">
        <v>Genderqueer</v>
      </c>
      <c r="U3529">
        <v>71</v>
      </c>
      <c r="V3529" t="str">
        <v>4207 Hudson CrescentSuite 167</v>
      </c>
      <c r="W3529">
        <v>2915</v>
      </c>
      <c r="X3529" t="str">
        <v>Oscarberg</v>
      </c>
      <c r="Y3529" t="str">
        <v>South Australia</v>
      </c>
      <c r="Z3529" t="str">
        <v>Australia</v>
      </c>
      <c r="AA3529">
        <v>6</v>
      </c>
      <c r="AB3529" s="3" t="str">
        <f t="shared" si="111"/>
        <v>20 to 30</v>
      </c>
      <c r="AM3529" s="6">
        <v>772</v>
      </c>
      <c r="AN3529" s="6" t="s">
        <v>1345</v>
      </c>
    </row>
    <row r="3530" spans="1:40" x14ac:dyDescent="0.25">
      <c r="A3530">
        <v>3528</v>
      </c>
      <c r="B3530">
        <v>709</v>
      </c>
      <c r="C3530">
        <v>397</v>
      </c>
      <c r="D3530">
        <v>119</v>
      </c>
      <c r="E3530">
        <v>1</v>
      </c>
      <c r="F3530">
        <v>119</v>
      </c>
      <c r="G3530">
        <v>1</v>
      </c>
      <c r="H3530" t="str">
        <f>VLOOKUP($C3530,'Raw-products'!$A$2:$H$1261,MATCH(H$1,'Raw-products'!$A$1:$H$1,0))</f>
        <v>Shirt</v>
      </c>
      <c r="I3530" t="str">
        <f>VLOOKUP($C3530,'Raw-products'!$A$2:$H$1261,MATCH(I$1,'Raw-products'!$A$1:$H$1,0))</f>
        <v>Casual Slim Fit</v>
      </c>
      <c r="J3530" t="str">
        <f>VLOOKUP($C3530,'Raw-products'!$A$2:$H$1261,MATCH(J$1,'Raw-products'!$A$1:$H$1,0))</f>
        <v>M</v>
      </c>
      <c r="K3530" t="str">
        <f>VLOOKUP($C3530,'Raw-products'!$A$2:$H$1261,MATCH(K$1,'Raw-products'!$A$1:$H$1,0))</f>
        <v>yellow</v>
      </c>
      <c r="L3530">
        <f>VLOOKUP($C3530,'Raw-products'!$A$2:$H$1261,MATCH(L$1,'Raw-products'!$A$1:$H$1,0))</f>
        <v>113</v>
      </c>
      <c r="M3530">
        <f>VLOOKUP($C3530,'Raw-products'!$A$2:$H$1261,MATCH(M$1,'Raw-products'!$A$1:$H$1,0))</f>
        <v>76</v>
      </c>
      <c r="N3530" s="5">
        <f t="shared" si="110"/>
        <v>8588</v>
      </c>
      <c r="O3530" cm="1">
        <f t="array" ref="O3530:R3530">_xlfn.XLOOKUP($B3530,'Raw -orders'!$A:$A,'Raw -orders'!$B:$E)</f>
        <v>772</v>
      </c>
      <c r="P3530">
        <v>36257</v>
      </c>
      <c r="Q3530" s="1">
        <v>44364</v>
      </c>
      <c r="R3530" s="1">
        <v>44390</v>
      </c>
      <c r="S3530" t="str" cm="1">
        <f t="array" ref="S3530:Z3530">_xlfn.XLOOKUP($O3530,'Raw - customers'!$A:$A,'Raw - customers'!$B:$I)</f>
        <v>Marlee Edser</v>
      </c>
      <c r="T3530" t="str">
        <v>Genderqueer</v>
      </c>
      <c r="U3530">
        <v>71</v>
      </c>
      <c r="V3530" t="str">
        <v>4207 Hudson CrescentSuite 167</v>
      </c>
      <c r="W3530">
        <v>2915</v>
      </c>
      <c r="X3530" t="str">
        <v>Oscarberg</v>
      </c>
      <c r="Y3530" t="str">
        <v>South Australia</v>
      </c>
      <c r="Z3530" t="str">
        <v>Australia</v>
      </c>
      <c r="AA3530">
        <v>6</v>
      </c>
      <c r="AB3530" s="3" t="str">
        <f t="shared" si="111"/>
        <v>20 to 30</v>
      </c>
      <c r="AM3530" s="6">
        <v>772</v>
      </c>
      <c r="AN3530" s="6" t="s">
        <v>1345</v>
      </c>
    </row>
    <row r="3531" spans="1:40" x14ac:dyDescent="0.25">
      <c r="A3531">
        <v>3529</v>
      </c>
      <c r="B3531">
        <v>709</v>
      </c>
      <c r="C3531">
        <v>184</v>
      </c>
      <c r="D3531">
        <v>98</v>
      </c>
      <c r="E3531">
        <v>1</v>
      </c>
      <c r="F3531">
        <v>98</v>
      </c>
      <c r="G3531">
        <v>1</v>
      </c>
      <c r="H3531" t="str">
        <f>VLOOKUP($C3531,'Raw-products'!$A$2:$H$1261,MATCH(H$1,'Raw-products'!$A$1:$H$1,0))</f>
        <v>Shirt</v>
      </c>
      <c r="I3531" t="str">
        <f>VLOOKUP($C3531,'Raw-products'!$A$2:$H$1261,MATCH(I$1,'Raw-products'!$A$1:$H$1,0))</f>
        <v>Camp Collared</v>
      </c>
      <c r="J3531" t="str">
        <f>VLOOKUP($C3531,'Raw-products'!$A$2:$H$1261,MATCH(J$1,'Raw-products'!$A$1:$H$1,0))</f>
        <v>XL</v>
      </c>
      <c r="K3531" t="str">
        <f>VLOOKUP($C3531,'Raw-products'!$A$2:$H$1261,MATCH(K$1,'Raw-products'!$A$1:$H$1,0))</f>
        <v>orange</v>
      </c>
      <c r="L3531">
        <f>VLOOKUP($C3531,'Raw-products'!$A$2:$H$1261,MATCH(L$1,'Raw-products'!$A$1:$H$1,0))</f>
        <v>112</v>
      </c>
      <c r="M3531">
        <f>VLOOKUP($C3531,'Raw-products'!$A$2:$H$1261,MATCH(M$1,'Raw-products'!$A$1:$H$1,0))</f>
        <v>48</v>
      </c>
      <c r="N3531" s="5">
        <f t="shared" si="110"/>
        <v>5376</v>
      </c>
      <c r="O3531" cm="1">
        <f t="array" ref="O3531:R3531">_xlfn.XLOOKUP($B3531,'Raw -orders'!$A:$A,'Raw -orders'!$B:$E)</f>
        <v>772</v>
      </c>
      <c r="P3531">
        <v>36257</v>
      </c>
      <c r="Q3531" s="1">
        <v>44364</v>
      </c>
      <c r="R3531" s="1">
        <v>44390</v>
      </c>
      <c r="S3531" t="str" cm="1">
        <f t="array" ref="S3531:Z3531">_xlfn.XLOOKUP($O3531,'Raw - customers'!$A:$A,'Raw - customers'!$B:$I)</f>
        <v>Marlee Edser</v>
      </c>
      <c r="T3531" t="str">
        <v>Genderqueer</v>
      </c>
      <c r="U3531">
        <v>71</v>
      </c>
      <c r="V3531" t="str">
        <v>4207 Hudson CrescentSuite 167</v>
      </c>
      <c r="W3531">
        <v>2915</v>
      </c>
      <c r="X3531" t="str">
        <v>Oscarberg</v>
      </c>
      <c r="Y3531" t="str">
        <v>South Australia</v>
      </c>
      <c r="Z3531" t="str">
        <v>Australia</v>
      </c>
      <c r="AA3531">
        <v>6</v>
      </c>
      <c r="AB3531" s="3" t="str">
        <f t="shared" si="111"/>
        <v>20 to 30</v>
      </c>
      <c r="AM3531" s="6">
        <v>772</v>
      </c>
      <c r="AN3531" s="6" t="s">
        <v>1345</v>
      </c>
    </row>
    <row r="3532" spans="1:40" x14ac:dyDescent="0.25">
      <c r="A3532">
        <v>3530</v>
      </c>
      <c r="B3532">
        <v>709</v>
      </c>
      <c r="C3532">
        <v>951</v>
      </c>
      <c r="D3532">
        <v>97</v>
      </c>
      <c r="E3532">
        <v>2</v>
      </c>
      <c r="F3532">
        <v>194</v>
      </c>
      <c r="G3532">
        <v>1</v>
      </c>
      <c r="H3532" t="str">
        <f>VLOOKUP($C3532,'Raw-products'!$A$2:$H$1261,MATCH(H$1,'Raw-products'!$A$1:$H$1,0))</f>
        <v>Trousers</v>
      </c>
      <c r="I3532" t="str">
        <f>VLOOKUP($C3532,'Raw-products'!$A$2:$H$1261,MATCH(I$1,'Raw-products'!$A$1:$H$1,0))</f>
        <v>Slim-Fit</v>
      </c>
      <c r="J3532" t="str">
        <f>VLOOKUP($C3532,'Raw-products'!$A$2:$H$1261,MATCH(J$1,'Raw-products'!$A$1:$H$1,0))</f>
        <v>S</v>
      </c>
      <c r="K3532" t="str">
        <f>VLOOKUP($C3532,'Raw-products'!$A$2:$H$1261,MATCH(K$1,'Raw-products'!$A$1:$H$1,0))</f>
        <v>orange</v>
      </c>
      <c r="L3532">
        <f>VLOOKUP($C3532,'Raw-products'!$A$2:$H$1261,MATCH(L$1,'Raw-products'!$A$1:$H$1,0))</f>
        <v>119</v>
      </c>
      <c r="M3532">
        <f>VLOOKUP($C3532,'Raw-products'!$A$2:$H$1261,MATCH(M$1,'Raw-products'!$A$1:$H$1,0))</f>
        <v>55</v>
      </c>
      <c r="N3532" s="5">
        <f t="shared" si="110"/>
        <v>6545</v>
      </c>
      <c r="O3532" cm="1">
        <f t="array" ref="O3532:R3532">_xlfn.XLOOKUP($B3532,'Raw -orders'!$A:$A,'Raw -orders'!$B:$E)</f>
        <v>772</v>
      </c>
      <c r="P3532">
        <v>36257</v>
      </c>
      <c r="Q3532" s="1">
        <v>44364</v>
      </c>
      <c r="R3532" s="1">
        <v>44390</v>
      </c>
      <c r="S3532" t="str" cm="1">
        <f t="array" ref="S3532:Z3532">_xlfn.XLOOKUP($O3532,'Raw - customers'!$A:$A,'Raw - customers'!$B:$I)</f>
        <v>Marlee Edser</v>
      </c>
      <c r="T3532" t="str">
        <v>Genderqueer</v>
      </c>
      <c r="U3532">
        <v>71</v>
      </c>
      <c r="V3532" t="str">
        <v>4207 Hudson CrescentSuite 167</v>
      </c>
      <c r="W3532">
        <v>2915</v>
      </c>
      <c r="X3532" t="str">
        <v>Oscarberg</v>
      </c>
      <c r="Y3532" t="str">
        <v>South Australia</v>
      </c>
      <c r="Z3532" t="str">
        <v>Australia</v>
      </c>
      <c r="AA3532">
        <v>6</v>
      </c>
      <c r="AB3532" s="3" t="str">
        <f t="shared" si="111"/>
        <v>20 to 30</v>
      </c>
      <c r="AM3532" s="6">
        <v>772</v>
      </c>
      <c r="AN3532" s="6" t="s">
        <v>1345</v>
      </c>
    </row>
    <row r="3533" spans="1:40" x14ac:dyDescent="0.25">
      <c r="A3533">
        <v>3531</v>
      </c>
      <c r="B3533">
        <v>710</v>
      </c>
      <c r="C3533">
        <v>1083</v>
      </c>
      <c r="D3533">
        <v>93</v>
      </c>
      <c r="E3533">
        <v>1</v>
      </c>
      <c r="F3533">
        <v>93</v>
      </c>
      <c r="G3533">
        <v>1</v>
      </c>
      <c r="H3533" t="str">
        <f>VLOOKUP($C3533,'Raw-products'!$A$2:$H$1261,MATCH(H$1,'Raw-products'!$A$1:$H$1,0))</f>
        <v>Trousers</v>
      </c>
      <c r="I3533" t="str">
        <f>VLOOKUP($C3533,'Raw-products'!$A$2:$H$1261,MATCH(I$1,'Raw-products'!$A$1:$H$1,0))</f>
        <v>Joggers</v>
      </c>
      <c r="J3533" t="str">
        <f>VLOOKUP($C3533,'Raw-products'!$A$2:$H$1261,MATCH(J$1,'Raw-products'!$A$1:$H$1,0))</f>
        <v>L</v>
      </c>
      <c r="K3533" t="str">
        <f>VLOOKUP($C3533,'Raw-products'!$A$2:$H$1261,MATCH(K$1,'Raw-products'!$A$1:$H$1,0))</f>
        <v>violet</v>
      </c>
      <c r="L3533">
        <f>VLOOKUP($C3533,'Raw-products'!$A$2:$H$1261,MATCH(L$1,'Raw-products'!$A$1:$H$1,0))</f>
        <v>94</v>
      </c>
      <c r="M3533">
        <f>VLOOKUP($C3533,'Raw-products'!$A$2:$H$1261,MATCH(M$1,'Raw-products'!$A$1:$H$1,0))</f>
        <v>60</v>
      </c>
      <c r="N3533" s="5">
        <f t="shared" si="110"/>
        <v>5640</v>
      </c>
      <c r="O3533" cm="1">
        <f t="array" ref="O3533:R3533">_xlfn.XLOOKUP($B3533,'Raw -orders'!$A:$A,'Raw -orders'!$B:$E)</f>
        <v>134</v>
      </c>
      <c r="P3533">
        <v>27729</v>
      </c>
      <c r="Q3533" s="1">
        <v>44234</v>
      </c>
      <c r="R3533" s="1">
        <v>44235</v>
      </c>
      <c r="S3533" t="str" cm="1">
        <f t="array" ref="S3533:Z3533">_xlfn.XLOOKUP($O3533,'Raw - customers'!$A:$A,'Raw - customers'!$B:$I)</f>
        <v>Raul Pockey</v>
      </c>
      <c r="T3533" t="str">
        <v>Male</v>
      </c>
      <c r="U3533">
        <v>64</v>
      </c>
      <c r="V3533" t="str">
        <v>178 Smitham GroveSuite 638</v>
      </c>
      <c r="W3533">
        <v>6036</v>
      </c>
      <c r="X3533" t="str">
        <v>South Hannah</v>
      </c>
      <c r="Y3533" t="str">
        <v>Victoria</v>
      </c>
      <c r="Z3533" t="str">
        <v>Australia</v>
      </c>
      <c r="AA3533">
        <v>2</v>
      </c>
      <c r="AB3533" s="3" t="str">
        <f t="shared" si="111"/>
        <v>0 to 10</v>
      </c>
      <c r="AM3533" s="6">
        <v>134</v>
      </c>
      <c r="AN3533" s="6" t="s">
        <v>1396</v>
      </c>
    </row>
    <row r="3534" spans="1:40" x14ac:dyDescent="0.25">
      <c r="A3534">
        <v>3532</v>
      </c>
      <c r="B3534">
        <v>710</v>
      </c>
      <c r="C3534">
        <v>649</v>
      </c>
      <c r="D3534">
        <v>93</v>
      </c>
      <c r="E3534">
        <v>1</v>
      </c>
      <c r="F3534">
        <v>93</v>
      </c>
      <c r="G3534">
        <v>1</v>
      </c>
      <c r="H3534" t="str">
        <f>VLOOKUP($C3534,'Raw-products'!$A$2:$H$1261,MATCH(H$1,'Raw-products'!$A$1:$H$1,0))</f>
        <v>Jacket</v>
      </c>
      <c r="I3534" t="str">
        <f>VLOOKUP($C3534,'Raw-products'!$A$2:$H$1261,MATCH(I$1,'Raw-products'!$A$1:$H$1,0))</f>
        <v>Coach</v>
      </c>
      <c r="J3534" t="str">
        <f>VLOOKUP($C3534,'Raw-products'!$A$2:$H$1261,MATCH(J$1,'Raw-products'!$A$1:$H$1,0))</f>
        <v>XL</v>
      </c>
      <c r="K3534" t="str">
        <f>VLOOKUP($C3534,'Raw-products'!$A$2:$H$1261,MATCH(K$1,'Raw-products'!$A$1:$H$1,0))</f>
        <v>green</v>
      </c>
      <c r="L3534">
        <f>VLOOKUP($C3534,'Raw-products'!$A$2:$H$1261,MATCH(L$1,'Raw-products'!$A$1:$H$1,0))</f>
        <v>115</v>
      </c>
      <c r="M3534">
        <f>VLOOKUP($C3534,'Raw-products'!$A$2:$H$1261,MATCH(M$1,'Raw-products'!$A$1:$H$1,0))</f>
        <v>48</v>
      </c>
      <c r="N3534" s="5">
        <f t="shared" si="110"/>
        <v>5520</v>
      </c>
      <c r="O3534" cm="1">
        <f t="array" ref="O3534:R3534">_xlfn.XLOOKUP($B3534,'Raw -orders'!$A:$A,'Raw -orders'!$B:$E)</f>
        <v>134</v>
      </c>
      <c r="P3534">
        <v>27729</v>
      </c>
      <c r="Q3534" s="1">
        <v>44234</v>
      </c>
      <c r="R3534" s="1">
        <v>44235</v>
      </c>
      <c r="S3534" t="str" cm="1">
        <f t="array" ref="S3534:Z3534">_xlfn.XLOOKUP($O3534,'Raw - customers'!$A:$A,'Raw - customers'!$B:$I)</f>
        <v>Raul Pockey</v>
      </c>
      <c r="T3534" t="str">
        <v>Male</v>
      </c>
      <c r="U3534">
        <v>64</v>
      </c>
      <c r="V3534" t="str">
        <v>178 Smitham GroveSuite 638</v>
      </c>
      <c r="W3534">
        <v>6036</v>
      </c>
      <c r="X3534" t="str">
        <v>South Hannah</v>
      </c>
      <c r="Y3534" t="str">
        <v>Victoria</v>
      </c>
      <c r="Z3534" t="str">
        <v>Australia</v>
      </c>
      <c r="AA3534">
        <v>2</v>
      </c>
      <c r="AB3534" s="3" t="str">
        <f t="shared" si="111"/>
        <v>0 to 10</v>
      </c>
      <c r="AM3534" s="6">
        <v>134</v>
      </c>
      <c r="AN3534" s="6" t="s">
        <v>1396</v>
      </c>
    </row>
    <row r="3535" spans="1:40" x14ac:dyDescent="0.25">
      <c r="A3535">
        <v>3533</v>
      </c>
      <c r="B3535">
        <v>710</v>
      </c>
      <c r="C3535">
        <v>586</v>
      </c>
      <c r="D3535">
        <v>100</v>
      </c>
      <c r="E3535">
        <v>1</v>
      </c>
      <c r="F3535">
        <v>100</v>
      </c>
      <c r="G3535">
        <v>1</v>
      </c>
      <c r="H3535" t="str">
        <f>VLOOKUP($C3535,'Raw-products'!$A$2:$H$1261,MATCH(H$1,'Raw-products'!$A$1:$H$1,0))</f>
        <v>Jacket</v>
      </c>
      <c r="I3535" t="str">
        <f>VLOOKUP($C3535,'Raw-products'!$A$2:$H$1261,MATCH(I$1,'Raw-products'!$A$1:$H$1,0))</f>
        <v>Bomber</v>
      </c>
      <c r="J3535" t="str">
        <f>VLOOKUP($C3535,'Raw-products'!$A$2:$H$1261,MATCH(J$1,'Raw-products'!$A$1:$H$1,0))</f>
        <v>S</v>
      </c>
      <c r="K3535" t="str">
        <f>VLOOKUP($C3535,'Raw-products'!$A$2:$H$1261,MATCH(K$1,'Raw-products'!$A$1:$H$1,0))</f>
        <v>indigo</v>
      </c>
      <c r="L3535">
        <f>VLOOKUP($C3535,'Raw-products'!$A$2:$H$1261,MATCH(L$1,'Raw-products'!$A$1:$H$1,0))</f>
        <v>90</v>
      </c>
      <c r="M3535">
        <f>VLOOKUP($C3535,'Raw-products'!$A$2:$H$1261,MATCH(M$1,'Raw-products'!$A$1:$H$1,0))</f>
        <v>41</v>
      </c>
      <c r="N3535" s="5">
        <f t="shared" si="110"/>
        <v>3690</v>
      </c>
      <c r="O3535" cm="1">
        <f t="array" ref="O3535:R3535">_xlfn.XLOOKUP($B3535,'Raw -orders'!$A:$A,'Raw -orders'!$B:$E)</f>
        <v>134</v>
      </c>
      <c r="P3535">
        <v>27729</v>
      </c>
      <c r="Q3535" s="1">
        <v>44234</v>
      </c>
      <c r="R3535" s="1">
        <v>44235</v>
      </c>
      <c r="S3535" t="str" cm="1">
        <f t="array" ref="S3535:Z3535">_xlfn.XLOOKUP($O3535,'Raw - customers'!$A:$A,'Raw - customers'!$B:$I)</f>
        <v>Raul Pockey</v>
      </c>
      <c r="T3535" t="str">
        <v>Male</v>
      </c>
      <c r="U3535">
        <v>64</v>
      </c>
      <c r="V3535" t="str">
        <v>178 Smitham GroveSuite 638</v>
      </c>
      <c r="W3535">
        <v>6036</v>
      </c>
      <c r="X3535" t="str">
        <v>South Hannah</v>
      </c>
      <c r="Y3535" t="str">
        <v>Victoria</v>
      </c>
      <c r="Z3535" t="str">
        <v>Australia</v>
      </c>
      <c r="AA3535">
        <v>2</v>
      </c>
      <c r="AB3535" s="3" t="str">
        <f t="shared" si="111"/>
        <v>0 to 10</v>
      </c>
      <c r="AM3535" s="6">
        <v>134</v>
      </c>
      <c r="AN3535" s="6" t="s">
        <v>1396</v>
      </c>
    </row>
    <row r="3536" spans="1:40" x14ac:dyDescent="0.25">
      <c r="A3536">
        <v>3534</v>
      </c>
      <c r="B3536">
        <v>710</v>
      </c>
      <c r="C3536">
        <v>588</v>
      </c>
      <c r="D3536">
        <v>100</v>
      </c>
      <c r="E3536">
        <v>2</v>
      </c>
      <c r="F3536">
        <v>200</v>
      </c>
      <c r="G3536">
        <v>1</v>
      </c>
      <c r="H3536" t="str">
        <f>VLOOKUP($C3536,'Raw-products'!$A$2:$H$1261,MATCH(H$1,'Raw-products'!$A$1:$H$1,0))</f>
        <v>Jacket</v>
      </c>
      <c r="I3536" t="str">
        <f>VLOOKUP($C3536,'Raw-products'!$A$2:$H$1261,MATCH(I$1,'Raw-products'!$A$1:$H$1,0))</f>
        <v>Bomber</v>
      </c>
      <c r="J3536" t="str">
        <f>VLOOKUP($C3536,'Raw-products'!$A$2:$H$1261,MATCH(J$1,'Raw-products'!$A$1:$H$1,0))</f>
        <v>L</v>
      </c>
      <c r="K3536" t="str">
        <f>VLOOKUP($C3536,'Raw-products'!$A$2:$H$1261,MATCH(K$1,'Raw-products'!$A$1:$H$1,0))</f>
        <v>indigo</v>
      </c>
      <c r="L3536">
        <f>VLOOKUP($C3536,'Raw-products'!$A$2:$H$1261,MATCH(L$1,'Raw-products'!$A$1:$H$1,0))</f>
        <v>90</v>
      </c>
      <c r="M3536">
        <f>VLOOKUP($C3536,'Raw-products'!$A$2:$H$1261,MATCH(M$1,'Raw-products'!$A$1:$H$1,0))</f>
        <v>51</v>
      </c>
      <c r="N3536" s="5">
        <f t="shared" si="110"/>
        <v>4590</v>
      </c>
      <c r="O3536" cm="1">
        <f t="array" ref="O3536:R3536">_xlfn.XLOOKUP($B3536,'Raw -orders'!$A:$A,'Raw -orders'!$B:$E)</f>
        <v>134</v>
      </c>
      <c r="P3536">
        <v>27729</v>
      </c>
      <c r="Q3536" s="1">
        <v>44234</v>
      </c>
      <c r="R3536" s="1">
        <v>44235</v>
      </c>
      <c r="S3536" t="str" cm="1">
        <f t="array" ref="S3536:Z3536">_xlfn.XLOOKUP($O3536,'Raw - customers'!$A:$A,'Raw - customers'!$B:$I)</f>
        <v>Raul Pockey</v>
      </c>
      <c r="T3536" t="str">
        <v>Male</v>
      </c>
      <c r="U3536">
        <v>64</v>
      </c>
      <c r="V3536" t="str">
        <v>178 Smitham GroveSuite 638</v>
      </c>
      <c r="W3536">
        <v>6036</v>
      </c>
      <c r="X3536" t="str">
        <v>South Hannah</v>
      </c>
      <c r="Y3536" t="str">
        <v>Victoria</v>
      </c>
      <c r="Z3536" t="str">
        <v>Australia</v>
      </c>
      <c r="AA3536">
        <v>2</v>
      </c>
      <c r="AB3536" s="3" t="str">
        <f t="shared" si="111"/>
        <v>0 to 10</v>
      </c>
      <c r="AM3536" s="6">
        <v>134</v>
      </c>
      <c r="AN3536" s="6" t="s">
        <v>1396</v>
      </c>
    </row>
    <row r="3537" spans="1:40" x14ac:dyDescent="0.25">
      <c r="A3537">
        <v>3535</v>
      </c>
      <c r="B3537">
        <v>710</v>
      </c>
      <c r="C3537">
        <v>708</v>
      </c>
      <c r="D3537">
        <v>119</v>
      </c>
      <c r="E3537">
        <v>1</v>
      </c>
      <c r="F3537">
        <v>119</v>
      </c>
      <c r="G3537">
        <v>1</v>
      </c>
      <c r="H3537" t="str">
        <f>VLOOKUP($C3537,'Raw-products'!$A$2:$H$1261,MATCH(H$1,'Raw-products'!$A$1:$H$1,0))</f>
        <v>Jacket</v>
      </c>
      <c r="I3537" t="str">
        <f>VLOOKUP($C3537,'Raw-products'!$A$2:$H$1261,MATCH(I$1,'Raw-products'!$A$1:$H$1,0))</f>
        <v>Trench Coat</v>
      </c>
      <c r="J3537" t="str">
        <f>VLOOKUP($C3537,'Raw-products'!$A$2:$H$1261,MATCH(J$1,'Raw-products'!$A$1:$H$1,0))</f>
        <v>L</v>
      </c>
      <c r="K3537" t="str">
        <f>VLOOKUP($C3537,'Raw-products'!$A$2:$H$1261,MATCH(K$1,'Raw-products'!$A$1:$H$1,0))</f>
        <v>orange</v>
      </c>
      <c r="L3537">
        <f>VLOOKUP($C3537,'Raw-products'!$A$2:$H$1261,MATCH(L$1,'Raw-products'!$A$1:$H$1,0))</f>
        <v>112</v>
      </c>
      <c r="M3537">
        <f>VLOOKUP($C3537,'Raw-products'!$A$2:$H$1261,MATCH(M$1,'Raw-products'!$A$1:$H$1,0))</f>
        <v>70</v>
      </c>
      <c r="N3537" s="5">
        <f t="shared" si="110"/>
        <v>7840</v>
      </c>
      <c r="O3537" cm="1">
        <f t="array" ref="O3537:R3537">_xlfn.XLOOKUP($B3537,'Raw -orders'!$A:$A,'Raw -orders'!$B:$E)</f>
        <v>134</v>
      </c>
      <c r="P3537">
        <v>27729</v>
      </c>
      <c r="Q3537" s="1">
        <v>44234</v>
      </c>
      <c r="R3537" s="1">
        <v>44235</v>
      </c>
      <c r="S3537" t="str" cm="1">
        <f t="array" ref="S3537:Z3537">_xlfn.XLOOKUP($O3537,'Raw - customers'!$A:$A,'Raw - customers'!$B:$I)</f>
        <v>Raul Pockey</v>
      </c>
      <c r="T3537" t="str">
        <v>Male</v>
      </c>
      <c r="U3537">
        <v>64</v>
      </c>
      <c r="V3537" t="str">
        <v>178 Smitham GroveSuite 638</v>
      </c>
      <c r="W3537">
        <v>6036</v>
      </c>
      <c r="X3537" t="str">
        <v>South Hannah</v>
      </c>
      <c r="Y3537" t="str">
        <v>Victoria</v>
      </c>
      <c r="Z3537" t="str">
        <v>Australia</v>
      </c>
      <c r="AA3537">
        <v>2</v>
      </c>
      <c r="AB3537" s="3" t="str">
        <f t="shared" si="111"/>
        <v>0 to 10</v>
      </c>
      <c r="AM3537" s="6">
        <v>134</v>
      </c>
      <c r="AN3537" s="6" t="s">
        <v>1396</v>
      </c>
    </row>
    <row r="3538" spans="1:40" x14ac:dyDescent="0.25">
      <c r="A3538">
        <v>3536</v>
      </c>
      <c r="B3538">
        <v>711</v>
      </c>
      <c r="C3538">
        <v>644</v>
      </c>
      <c r="D3538">
        <v>93</v>
      </c>
      <c r="E3538">
        <v>1</v>
      </c>
      <c r="F3538">
        <v>93</v>
      </c>
      <c r="G3538">
        <v>1</v>
      </c>
      <c r="H3538" t="str">
        <f>VLOOKUP($C3538,'Raw-products'!$A$2:$H$1261,MATCH(H$1,'Raw-products'!$A$1:$H$1,0))</f>
        <v>Jacket</v>
      </c>
      <c r="I3538" t="str">
        <f>VLOOKUP($C3538,'Raw-products'!$A$2:$H$1261,MATCH(I$1,'Raw-products'!$A$1:$H$1,0))</f>
        <v>Coach</v>
      </c>
      <c r="J3538" t="str">
        <f>VLOOKUP($C3538,'Raw-products'!$A$2:$H$1261,MATCH(J$1,'Raw-products'!$A$1:$H$1,0))</f>
        <v>XL</v>
      </c>
      <c r="K3538" t="str">
        <f>VLOOKUP($C3538,'Raw-products'!$A$2:$H$1261,MATCH(K$1,'Raw-products'!$A$1:$H$1,0))</f>
        <v>yellow</v>
      </c>
      <c r="L3538">
        <f>VLOOKUP($C3538,'Raw-products'!$A$2:$H$1261,MATCH(L$1,'Raw-products'!$A$1:$H$1,0))</f>
        <v>115</v>
      </c>
      <c r="M3538">
        <f>VLOOKUP($C3538,'Raw-products'!$A$2:$H$1261,MATCH(M$1,'Raw-products'!$A$1:$H$1,0))</f>
        <v>68</v>
      </c>
      <c r="N3538" s="5">
        <f t="shared" si="110"/>
        <v>7820</v>
      </c>
      <c r="O3538" cm="1">
        <f t="array" ref="O3538:R3538">_xlfn.XLOOKUP($B3538,'Raw -orders'!$A:$A,'Raw -orders'!$B:$E)</f>
        <v>228</v>
      </c>
      <c r="P3538">
        <v>16935</v>
      </c>
      <c r="Q3538" s="1">
        <v>44369</v>
      </c>
      <c r="R3538" s="1">
        <v>44385</v>
      </c>
      <c r="S3538" t="str" cm="1">
        <f t="array" ref="S3538:Z3538">_xlfn.XLOOKUP($O3538,'Raw - customers'!$A:$A,'Raw - customers'!$B:$I)</f>
        <v>Zaria Garken</v>
      </c>
      <c r="T3538" t="str">
        <v>Female</v>
      </c>
      <c r="U3538">
        <v>40</v>
      </c>
      <c r="V3538" t="str">
        <v>53 Jake CourtSuite 337</v>
      </c>
      <c r="W3538">
        <v>5447</v>
      </c>
      <c r="X3538" t="str">
        <v>Towneport</v>
      </c>
      <c r="Y3538" t="str">
        <v>Northern Territory</v>
      </c>
      <c r="Z3538" t="str">
        <v>Australia</v>
      </c>
      <c r="AA3538">
        <v>6</v>
      </c>
      <c r="AB3538" s="3" t="str">
        <f t="shared" si="111"/>
        <v>10 to 20</v>
      </c>
      <c r="AM3538" s="6">
        <v>228</v>
      </c>
      <c r="AN3538" s="6" t="s">
        <v>1339</v>
      </c>
    </row>
    <row r="3539" spans="1:40" x14ac:dyDescent="0.25">
      <c r="A3539">
        <v>3537</v>
      </c>
      <c r="B3539">
        <v>711</v>
      </c>
      <c r="C3539">
        <v>876</v>
      </c>
      <c r="D3539">
        <v>94</v>
      </c>
      <c r="E3539">
        <v>3</v>
      </c>
      <c r="F3539">
        <v>282</v>
      </c>
      <c r="G3539">
        <v>1</v>
      </c>
      <c r="H3539" t="str">
        <f>VLOOKUP($C3539,'Raw-products'!$A$2:$H$1261,MATCH(H$1,'Raw-products'!$A$1:$H$1,0))</f>
        <v>Trousers</v>
      </c>
      <c r="I3539" t="str">
        <f>VLOOKUP($C3539,'Raw-products'!$A$2:$H$1261,MATCH(I$1,'Raw-products'!$A$1:$H$1,0))</f>
        <v>Cords</v>
      </c>
      <c r="J3539" t="str">
        <f>VLOOKUP($C3539,'Raw-products'!$A$2:$H$1261,MATCH(J$1,'Raw-products'!$A$1:$H$1,0))</f>
        <v>S</v>
      </c>
      <c r="K3539" t="str">
        <f>VLOOKUP($C3539,'Raw-products'!$A$2:$H$1261,MATCH(K$1,'Raw-products'!$A$1:$H$1,0))</f>
        <v>red</v>
      </c>
      <c r="L3539">
        <f>VLOOKUP($C3539,'Raw-products'!$A$2:$H$1261,MATCH(L$1,'Raw-products'!$A$1:$H$1,0))</f>
        <v>113</v>
      </c>
      <c r="M3539">
        <f>VLOOKUP($C3539,'Raw-products'!$A$2:$H$1261,MATCH(M$1,'Raw-products'!$A$1:$H$1,0))</f>
        <v>67</v>
      </c>
      <c r="N3539" s="5">
        <f t="shared" si="110"/>
        <v>7571</v>
      </c>
      <c r="O3539" cm="1">
        <f t="array" ref="O3539:R3539">_xlfn.XLOOKUP($B3539,'Raw -orders'!$A:$A,'Raw -orders'!$B:$E)</f>
        <v>228</v>
      </c>
      <c r="P3539">
        <v>16935</v>
      </c>
      <c r="Q3539" s="1">
        <v>44369</v>
      </c>
      <c r="R3539" s="1">
        <v>44385</v>
      </c>
      <c r="S3539" t="str" cm="1">
        <f t="array" ref="S3539:Z3539">_xlfn.XLOOKUP($O3539,'Raw - customers'!$A:$A,'Raw - customers'!$B:$I)</f>
        <v>Zaria Garken</v>
      </c>
      <c r="T3539" t="str">
        <v>Female</v>
      </c>
      <c r="U3539">
        <v>40</v>
      </c>
      <c r="V3539" t="str">
        <v>53 Jake CourtSuite 337</v>
      </c>
      <c r="W3539">
        <v>5447</v>
      </c>
      <c r="X3539" t="str">
        <v>Towneport</v>
      </c>
      <c r="Y3539" t="str">
        <v>Northern Territory</v>
      </c>
      <c r="Z3539" t="str">
        <v>Australia</v>
      </c>
      <c r="AA3539">
        <v>6</v>
      </c>
      <c r="AB3539" s="3" t="str">
        <f t="shared" si="111"/>
        <v>10 to 20</v>
      </c>
      <c r="AM3539" s="6">
        <v>228</v>
      </c>
      <c r="AN3539" s="6" t="s">
        <v>1339</v>
      </c>
    </row>
    <row r="3540" spans="1:40" x14ac:dyDescent="0.25">
      <c r="A3540">
        <v>3538</v>
      </c>
      <c r="B3540">
        <v>711</v>
      </c>
      <c r="C3540">
        <v>58</v>
      </c>
      <c r="D3540">
        <v>104</v>
      </c>
      <c r="E3540">
        <v>1</v>
      </c>
      <c r="F3540">
        <v>104</v>
      </c>
      <c r="G3540">
        <v>1</v>
      </c>
      <c r="H3540" t="str">
        <f>VLOOKUP($C3540,'Raw-products'!$A$2:$H$1261,MATCH(H$1,'Raw-products'!$A$1:$H$1,0))</f>
        <v>Shirt</v>
      </c>
      <c r="I3540" t="str">
        <f>VLOOKUP($C3540,'Raw-products'!$A$2:$H$1261,MATCH(I$1,'Raw-products'!$A$1:$H$1,0))</f>
        <v>Dress</v>
      </c>
      <c r="J3540" t="str">
        <f>VLOOKUP($C3540,'Raw-products'!$A$2:$H$1261,MATCH(J$1,'Raw-products'!$A$1:$H$1,0))</f>
        <v>L</v>
      </c>
      <c r="K3540" t="str">
        <f>VLOOKUP($C3540,'Raw-products'!$A$2:$H$1261,MATCH(K$1,'Raw-products'!$A$1:$H$1,0))</f>
        <v>blue</v>
      </c>
      <c r="L3540">
        <f>VLOOKUP($C3540,'Raw-products'!$A$2:$H$1261,MATCH(L$1,'Raw-products'!$A$1:$H$1,0))</f>
        <v>119</v>
      </c>
      <c r="M3540">
        <f>VLOOKUP($C3540,'Raw-products'!$A$2:$H$1261,MATCH(M$1,'Raw-products'!$A$1:$H$1,0))</f>
        <v>61</v>
      </c>
      <c r="N3540" s="5">
        <f t="shared" si="110"/>
        <v>7259</v>
      </c>
      <c r="O3540" cm="1">
        <f t="array" ref="O3540:R3540">_xlfn.XLOOKUP($B3540,'Raw -orders'!$A:$A,'Raw -orders'!$B:$E)</f>
        <v>228</v>
      </c>
      <c r="P3540">
        <v>16935</v>
      </c>
      <c r="Q3540" s="1">
        <v>44369</v>
      </c>
      <c r="R3540" s="1">
        <v>44385</v>
      </c>
      <c r="S3540" t="str" cm="1">
        <f t="array" ref="S3540:Z3540">_xlfn.XLOOKUP($O3540,'Raw - customers'!$A:$A,'Raw - customers'!$B:$I)</f>
        <v>Zaria Garken</v>
      </c>
      <c r="T3540" t="str">
        <v>Female</v>
      </c>
      <c r="U3540">
        <v>40</v>
      </c>
      <c r="V3540" t="str">
        <v>53 Jake CourtSuite 337</v>
      </c>
      <c r="W3540">
        <v>5447</v>
      </c>
      <c r="X3540" t="str">
        <v>Towneport</v>
      </c>
      <c r="Y3540" t="str">
        <v>Northern Territory</v>
      </c>
      <c r="Z3540" t="str">
        <v>Australia</v>
      </c>
      <c r="AA3540">
        <v>6</v>
      </c>
      <c r="AB3540" s="3" t="str">
        <f t="shared" si="111"/>
        <v>10 to 20</v>
      </c>
      <c r="AM3540" s="6">
        <v>228</v>
      </c>
      <c r="AN3540" s="6" t="s">
        <v>1339</v>
      </c>
    </row>
    <row r="3541" spans="1:40" x14ac:dyDescent="0.25">
      <c r="A3541">
        <v>3539</v>
      </c>
      <c r="B3541">
        <v>711</v>
      </c>
      <c r="C3541">
        <v>296</v>
      </c>
      <c r="D3541">
        <v>105</v>
      </c>
      <c r="E3541">
        <v>1</v>
      </c>
      <c r="F3541">
        <v>105</v>
      </c>
      <c r="G3541">
        <v>1</v>
      </c>
      <c r="H3541" t="str">
        <f>VLOOKUP($C3541,'Raw-products'!$A$2:$H$1261,MATCH(H$1,'Raw-products'!$A$1:$H$1,0))</f>
        <v>Shirt</v>
      </c>
      <c r="I3541" t="str">
        <f>VLOOKUP($C3541,'Raw-products'!$A$2:$H$1261,MATCH(I$1,'Raw-products'!$A$1:$H$1,0))</f>
        <v>Cuban Collar</v>
      </c>
      <c r="J3541" t="str">
        <f>VLOOKUP($C3541,'Raw-products'!$A$2:$H$1261,MATCH(J$1,'Raw-products'!$A$1:$H$1,0))</f>
        <v>S</v>
      </c>
      <c r="K3541" t="str">
        <f>VLOOKUP($C3541,'Raw-products'!$A$2:$H$1261,MATCH(K$1,'Raw-products'!$A$1:$H$1,0))</f>
        <v>green</v>
      </c>
      <c r="L3541">
        <f>VLOOKUP($C3541,'Raw-products'!$A$2:$H$1261,MATCH(L$1,'Raw-products'!$A$1:$H$1,0))</f>
        <v>93</v>
      </c>
      <c r="M3541">
        <f>VLOOKUP($C3541,'Raw-products'!$A$2:$H$1261,MATCH(M$1,'Raw-products'!$A$1:$H$1,0))</f>
        <v>58</v>
      </c>
      <c r="N3541" s="5">
        <f t="shared" si="110"/>
        <v>5394</v>
      </c>
      <c r="O3541" cm="1">
        <f t="array" ref="O3541:R3541">_xlfn.XLOOKUP($B3541,'Raw -orders'!$A:$A,'Raw -orders'!$B:$E)</f>
        <v>228</v>
      </c>
      <c r="P3541">
        <v>16935</v>
      </c>
      <c r="Q3541" s="1">
        <v>44369</v>
      </c>
      <c r="R3541" s="1">
        <v>44385</v>
      </c>
      <c r="S3541" t="str" cm="1">
        <f t="array" ref="S3541:Z3541">_xlfn.XLOOKUP($O3541,'Raw - customers'!$A:$A,'Raw - customers'!$B:$I)</f>
        <v>Zaria Garken</v>
      </c>
      <c r="T3541" t="str">
        <v>Female</v>
      </c>
      <c r="U3541">
        <v>40</v>
      </c>
      <c r="V3541" t="str">
        <v>53 Jake CourtSuite 337</v>
      </c>
      <c r="W3541">
        <v>5447</v>
      </c>
      <c r="X3541" t="str">
        <v>Towneport</v>
      </c>
      <c r="Y3541" t="str">
        <v>Northern Territory</v>
      </c>
      <c r="Z3541" t="str">
        <v>Australia</v>
      </c>
      <c r="AA3541">
        <v>6</v>
      </c>
      <c r="AB3541" s="3" t="str">
        <f t="shared" si="111"/>
        <v>10 to 20</v>
      </c>
      <c r="AM3541" s="6">
        <v>228</v>
      </c>
      <c r="AN3541" s="6" t="s">
        <v>1339</v>
      </c>
    </row>
    <row r="3542" spans="1:40" x14ac:dyDescent="0.25">
      <c r="A3542">
        <v>3540</v>
      </c>
      <c r="B3542">
        <v>711</v>
      </c>
      <c r="C3542">
        <v>706</v>
      </c>
      <c r="D3542">
        <v>119</v>
      </c>
      <c r="E3542">
        <v>2</v>
      </c>
      <c r="F3542">
        <v>238</v>
      </c>
      <c r="G3542">
        <v>1</v>
      </c>
      <c r="H3542" t="str">
        <f>VLOOKUP($C3542,'Raw-products'!$A$2:$H$1261,MATCH(H$1,'Raw-products'!$A$1:$H$1,0))</f>
        <v>Jacket</v>
      </c>
      <c r="I3542" t="str">
        <f>VLOOKUP($C3542,'Raw-products'!$A$2:$H$1261,MATCH(I$1,'Raw-products'!$A$1:$H$1,0))</f>
        <v>Trench Coat</v>
      </c>
      <c r="J3542" t="str">
        <f>VLOOKUP($C3542,'Raw-products'!$A$2:$H$1261,MATCH(J$1,'Raw-products'!$A$1:$H$1,0))</f>
        <v>S</v>
      </c>
      <c r="K3542" t="str">
        <f>VLOOKUP($C3542,'Raw-products'!$A$2:$H$1261,MATCH(K$1,'Raw-products'!$A$1:$H$1,0))</f>
        <v>orange</v>
      </c>
      <c r="L3542">
        <f>VLOOKUP($C3542,'Raw-products'!$A$2:$H$1261,MATCH(L$1,'Raw-products'!$A$1:$H$1,0))</f>
        <v>112</v>
      </c>
      <c r="M3542">
        <f>VLOOKUP($C3542,'Raw-products'!$A$2:$H$1261,MATCH(M$1,'Raw-products'!$A$1:$H$1,0))</f>
        <v>41</v>
      </c>
      <c r="N3542" s="5">
        <f t="shared" si="110"/>
        <v>4592</v>
      </c>
      <c r="O3542" cm="1">
        <f t="array" ref="O3542:R3542">_xlfn.XLOOKUP($B3542,'Raw -orders'!$A:$A,'Raw -orders'!$B:$E)</f>
        <v>228</v>
      </c>
      <c r="P3542">
        <v>16935</v>
      </c>
      <c r="Q3542" s="1">
        <v>44369</v>
      </c>
      <c r="R3542" s="1">
        <v>44385</v>
      </c>
      <c r="S3542" t="str" cm="1">
        <f t="array" ref="S3542:Z3542">_xlfn.XLOOKUP($O3542,'Raw - customers'!$A:$A,'Raw - customers'!$B:$I)</f>
        <v>Zaria Garken</v>
      </c>
      <c r="T3542" t="str">
        <v>Female</v>
      </c>
      <c r="U3542">
        <v>40</v>
      </c>
      <c r="V3542" t="str">
        <v>53 Jake CourtSuite 337</v>
      </c>
      <c r="W3542">
        <v>5447</v>
      </c>
      <c r="X3542" t="str">
        <v>Towneport</v>
      </c>
      <c r="Y3542" t="str">
        <v>Northern Territory</v>
      </c>
      <c r="Z3542" t="str">
        <v>Australia</v>
      </c>
      <c r="AA3542">
        <v>6</v>
      </c>
      <c r="AB3542" s="3" t="str">
        <f t="shared" si="111"/>
        <v>10 to 20</v>
      </c>
      <c r="AM3542" s="6">
        <v>228</v>
      </c>
      <c r="AN3542" s="6" t="s">
        <v>1339</v>
      </c>
    </row>
    <row r="3543" spans="1:40" x14ac:dyDescent="0.25">
      <c r="A3543">
        <v>3541</v>
      </c>
      <c r="B3543">
        <v>711</v>
      </c>
      <c r="C3543">
        <v>198</v>
      </c>
      <c r="D3543">
        <v>98</v>
      </c>
      <c r="E3543">
        <v>2</v>
      </c>
      <c r="F3543">
        <v>196</v>
      </c>
      <c r="G3543">
        <v>1</v>
      </c>
      <c r="H3543" t="str">
        <f>VLOOKUP($C3543,'Raw-products'!$A$2:$H$1261,MATCH(H$1,'Raw-products'!$A$1:$H$1,0))</f>
        <v>Shirt</v>
      </c>
      <c r="I3543" t="str">
        <f>VLOOKUP($C3543,'Raw-products'!$A$2:$H$1261,MATCH(I$1,'Raw-products'!$A$1:$H$1,0))</f>
        <v>Camp Collared</v>
      </c>
      <c r="J3543" t="str">
        <f>VLOOKUP($C3543,'Raw-products'!$A$2:$H$1261,MATCH(J$1,'Raw-products'!$A$1:$H$1,0))</f>
        <v>L</v>
      </c>
      <c r="K3543" t="str">
        <f>VLOOKUP($C3543,'Raw-products'!$A$2:$H$1261,MATCH(K$1,'Raw-products'!$A$1:$H$1,0))</f>
        <v>blue</v>
      </c>
      <c r="L3543">
        <f>VLOOKUP($C3543,'Raw-products'!$A$2:$H$1261,MATCH(L$1,'Raw-products'!$A$1:$H$1,0))</f>
        <v>112</v>
      </c>
      <c r="M3543">
        <f>VLOOKUP($C3543,'Raw-products'!$A$2:$H$1261,MATCH(M$1,'Raw-products'!$A$1:$H$1,0))</f>
        <v>56</v>
      </c>
      <c r="N3543" s="5">
        <f t="shared" si="110"/>
        <v>6272</v>
      </c>
      <c r="O3543" cm="1">
        <f t="array" ref="O3543:R3543">_xlfn.XLOOKUP($B3543,'Raw -orders'!$A:$A,'Raw -orders'!$B:$E)</f>
        <v>228</v>
      </c>
      <c r="P3543">
        <v>16935</v>
      </c>
      <c r="Q3543" s="1">
        <v>44369</v>
      </c>
      <c r="R3543" s="1">
        <v>44385</v>
      </c>
      <c r="S3543" t="str" cm="1">
        <f t="array" ref="S3543:Z3543">_xlfn.XLOOKUP($O3543,'Raw - customers'!$A:$A,'Raw - customers'!$B:$I)</f>
        <v>Zaria Garken</v>
      </c>
      <c r="T3543" t="str">
        <v>Female</v>
      </c>
      <c r="U3543">
        <v>40</v>
      </c>
      <c r="V3543" t="str">
        <v>53 Jake CourtSuite 337</v>
      </c>
      <c r="W3543">
        <v>5447</v>
      </c>
      <c r="X3543" t="str">
        <v>Towneport</v>
      </c>
      <c r="Y3543" t="str">
        <v>Northern Territory</v>
      </c>
      <c r="Z3543" t="str">
        <v>Australia</v>
      </c>
      <c r="AA3543">
        <v>6</v>
      </c>
      <c r="AB3543" s="3" t="str">
        <f t="shared" si="111"/>
        <v>10 to 20</v>
      </c>
      <c r="AM3543" s="6">
        <v>228</v>
      </c>
      <c r="AN3543" s="6" t="s">
        <v>1339</v>
      </c>
    </row>
    <row r="3544" spans="1:40" x14ac:dyDescent="0.25">
      <c r="A3544">
        <v>3542</v>
      </c>
      <c r="B3544">
        <v>712</v>
      </c>
      <c r="C3544">
        <v>928</v>
      </c>
      <c r="D3544">
        <v>96</v>
      </c>
      <c r="E3544">
        <v>1</v>
      </c>
      <c r="F3544">
        <v>96</v>
      </c>
      <c r="G3544">
        <v>1</v>
      </c>
      <c r="H3544" t="str">
        <f>VLOOKUP($C3544,'Raw-products'!$A$2:$H$1261,MATCH(H$1,'Raw-products'!$A$1:$H$1,0))</f>
        <v>Trousers</v>
      </c>
      <c r="I3544" t="str">
        <f>VLOOKUP($C3544,'Raw-products'!$A$2:$H$1261,MATCH(I$1,'Raw-products'!$A$1:$H$1,0))</f>
        <v>Drawstring</v>
      </c>
      <c r="J3544" t="str">
        <f>VLOOKUP($C3544,'Raw-products'!$A$2:$H$1261,MATCH(J$1,'Raw-products'!$A$1:$H$1,0))</f>
        <v>L</v>
      </c>
      <c r="K3544" t="str">
        <f>VLOOKUP($C3544,'Raw-products'!$A$2:$H$1261,MATCH(K$1,'Raw-products'!$A$1:$H$1,0))</f>
        <v>green</v>
      </c>
      <c r="L3544">
        <f>VLOOKUP($C3544,'Raw-products'!$A$2:$H$1261,MATCH(L$1,'Raw-products'!$A$1:$H$1,0))</f>
        <v>104</v>
      </c>
      <c r="M3544">
        <f>VLOOKUP($C3544,'Raw-products'!$A$2:$H$1261,MATCH(M$1,'Raw-products'!$A$1:$H$1,0))</f>
        <v>43</v>
      </c>
      <c r="N3544" s="5">
        <f t="shared" si="110"/>
        <v>4472</v>
      </c>
      <c r="O3544" cm="1">
        <f t="array" ref="O3544:R3544">_xlfn.XLOOKUP($B3544,'Raw -orders'!$A:$A,'Raw -orders'!$B:$E)</f>
        <v>474</v>
      </c>
      <c r="P3544">
        <v>11718</v>
      </c>
      <c r="Q3544" s="1">
        <v>44426</v>
      </c>
      <c r="R3544" s="1">
        <v>44437</v>
      </c>
      <c r="S3544" t="str" cm="1">
        <f t="array" ref="S3544:Z3544">_xlfn.XLOOKUP($O3544,'Raw - customers'!$A:$A,'Raw - customers'!$B:$I)</f>
        <v>Clem Margetts</v>
      </c>
      <c r="T3544" t="str">
        <v>Non-binary</v>
      </c>
      <c r="U3544">
        <v>21</v>
      </c>
      <c r="V3544" t="str">
        <v>6744 Joshua RoadApt. 554</v>
      </c>
      <c r="W3544">
        <v>7719</v>
      </c>
      <c r="X3544" t="str">
        <v>New Matildaville</v>
      </c>
      <c r="Y3544" t="str">
        <v>South Australia</v>
      </c>
      <c r="Z3544" t="str">
        <v>Australia</v>
      </c>
      <c r="AA3544">
        <v>8</v>
      </c>
      <c r="AB3544" s="3" t="str">
        <f t="shared" si="111"/>
        <v>10 to 20</v>
      </c>
      <c r="AM3544" s="6">
        <v>474</v>
      </c>
      <c r="AN3544" s="6" t="s">
        <v>1345</v>
      </c>
    </row>
    <row r="3545" spans="1:40" x14ac:dyDescent="0.25">
      <c r="A3545">
        <v>3543</v>
      </c>
      <c r="B3545">
        <v>712</v>
      </c>
      <c r="C3545">
        <v>913</v>
      </c>
      <c r="D3545">
        <v>96</v>
      </c>
      <c r="E3545">
        <v>3</v>
      </c>
      <c r="F3545">
        <v>288</v>
      </c>
      <c r="G3545">
        <v>1</v>
      </c>
      <c r="H3545" t="str">
        <f>VLOOKUP($C3545,'Raw-products'!$A$2:$H$1261,MATCH(H$1,'Raw-products'!$A$1:$H$1,0))</f>
        <v>Trousers</v>
      </c>
      <c r="I3545" t="str">
        <f>VLOOKUP($C3545,'Raw-products'!$A$2:$H$1261,MATCH(I$1,'Raw-products'!$A$1:$H$1,0))</f>
        <v>Drawstring</v>
      </c>
      <c r="J3545" t="str">
        <f>VLOOKUP($C3545,'Raw-products'!$A$2:$H$1261,MATCH(J$1,'Raw-products'!$A$1:$H$1,0))</f>
        <v>L</v>
      </c>
      <c r="K3545" t="str">
        <f>VLOOKUP($C3545,'Raw-products'!$A$2:$H$1261,MATCH(K$1,'Raw-products'!$A$1:$H$1,0))</f>
        <v>red</v>
      </c>
      <c r="L3545">
        <f>VLOOKUP($C3545,'Raw-products'!$A$2:$H$1261,MATCH(L$1,'Raw-products'!$A$1:$H$1,0))</f>
        <v>104</v>
      </c>
      <c r="M3545">
        <f>VLOOKUP($C3545,'Raw-products'!$A$2:$H$1261,MATCH(M$1,'Raw-products'!$A$1:$H$1,0))</f>
        <v>73</v>
      </c>
      <c r="N3545" s="5">
        <f t="shared" si="110"/>
        <v>7592</v>
      </c>
      <c r="O3545" cm="1">
        <f t="array" ref="O3545:R3545">_xlfn.XLOOKUP($B3545,'Raw -orders'!$A:$A,'Raw -orders'!$B:$E)</f>
        <v>474</v>
      </c>
      <c r="P3545">
        <v>11718</v>
      </c>
      <c r="Q3545" s="1">
        <v>44426</v>
      </c>
      <c r="R3545" s="1">
        <v>44437</v>
      </c>
      <c r="S3545" t="str" cm="1">
        <f t="array" ref="S3545:Z3545">_xlfn.XLOOKUP($O3545,'Raw - customers'!$A:$A,'Raw - customers'!$B:$I)</f>
        <v>Clem Margetts</v>
      </c>
      <c r="T3545" t="str">
        <v>Non-binary</v>
      </c>
      <c r="U3545">
        <v>21</v>
      </c>
      <c r="V3545" t="str">
        <v>6744 Joshua RoadApt. 554</v>
      </c>
      <c r="W3545">
        <v>7719</v>
      </c>
      <c r="X3545" t="str">
        <v>New Matildaville</v>
      </c>
      <c r="Y3545" t="str">
        <v>South Australia</v>
      </c>
      <c r="Z3545" t="str">
        <v>Australia</v>
      </c>
      <c r="AA3545">
        <v>8</v>
      </c>
      <c r="AB3545" s="3" t="str">
        <f t="shared" si="111"/>
        <v>10 to 20</v>
      </c>
      <c r="AM3545" s="6">
        <v>474</v>
      </c>
      <c r="AN3545" s="6" t="s">
        <v>1345</v>
      </c>
    </row>
    <row r="3546" spans="1:40" x14ac:dyDescent="0.25">
      <c r="A3546">
        <v>3544</v>
      </c>
      <c r="B3546">
        <v>712</v>
      </c>
      <c r="C3546">
        <v>944</v>
      </c>
      <c r="D3546">
        <v>96</v>
      </c>
      <c r="E3546">
        <v>2</v>
      </c>
      <c r="F3546">
        <v>192</v>
      </c>
      <c r="G3546">
        <v>1</v>
      </c>
      <c r="H3546" t="str">
        <f>VLOOKUP($C3546,'Raw-products'!$A$2:$H$1261,MATCH(H$1,'Raw-products'!$A$1:$H$1,0))</f>
        <v>Trousers</v>
      </c>
      <c r="I3546" t="str">
        <f>VLOOKUP($C3546,'Raw-products'!$A$2:$H$1261,MATCH(I$1,'Raw-products'!$A$1:$H$1,0))</f>
        <v>Drawstring</v>
      </c>
      <c r="J3546" t="str">
        <f>VLOOKUP($C3546,'Raw-products'!$A$2:$H$1261,MATCH(J$1,'Raw-products'!$A$1:$H$1,0))</f>
        <v>XL</v>
      </c>
      <c r="K3546" t="str">
        <f>VLOOKUP($C3546,'Raw-products'!$A$2:$H$1261,MATCH(K$1,'Raw-products'!$A$1:$H$1,0))</f>
        <v>violet</v>
      </c>
      <c r="L3546">
        <f>VLOOKUP($C3546,'Raw-products'!$A$2:$H$1261,MATCH(L$1,'Raw-products'!$A$1:$H$1,0))</f>
        <v>104</v>
      </c>
      <c r="M3546">
        <f>VLOOKUP($C3546,'Raw-products'!$A$2:$H$1261,MATCH(M$1,'Raw-products'!$A$1:$H$1,0))</f>
        <v>80</v>
      </c>
      <c r="N3546" s="5">
        <f t="shared" si="110"/>
        <v>8320</v>
      </c>
      <c r="O3546" cm="1">
        <f t="array" ref="O3546:R3546">_xlfn.XLOOKUP($B3546,'Raw -orders'!$A:$A,'Raw -orders'!$B:$E)</f>
        <v>474</v>
      </c>
      <c r="P3546">
        <v>11718</v>
      </c>
      <c r="Q3546" s="1">
        <v>44426</v>
      </c>
      <c r="R3546" s="1">
        <v>44437</v>
      </c>
      <c r="S3546" t="str" cm="1">
        <f t="array" ref="S3546:Z3546">_xlfn.XLOOKUP($O3546,'Raw - customers'!$A:$A,'Raw - customers'!$B:$I)</f>
        <v>Clem Margetts</v>
      </c>
      <c r="T3546" t="str">
        <v>Non-binary</v>
      </c>
      <c r="U3546">
        <v>21</v>
      </c>
      <c r="V3546" t="str">
        <v>6744 Joshua RoadApt. 554</v>
      </c>
      <c r="W3546">
        <v>7719</v>
      </c>
      <c r="X3546" t="str">
        <v>New Matildaville</v>
      </c>
      <c r="Y3546" t="str">
        <v>South Australia</v>
      </c>
      <c r="Z3546" t="str">
        <v>Australia</v>
      </c>
      <c r="AA3546">
        <v>8</v>
      </c>
      <c r="AB3546" s="3" t="str">
        <f t="shared" si="111"/>
        <v>10 to 20</v>
      </c>
      <c r="AM3546" s="6">
        <v>474</v>
      </c>
      <c r="AN3546" s="6" t="s">
        <v>1345</v>
      </c>
    </row>
    <row r="3547" spans="1:40" x14ac:dyDescent="0.25">
      <c r="A3547">
        <v>3545</v>
      </c>
      <c r="B3547">
        <v>712</v>
      </c>
      <c r="C3547">
        <v>1237</v>
      </c>
      <c r="D3547">
        <v>112</v>
      </c>
      <c r="E3547">
        <v>2</v>
      </c>
      <c r="F3547">
        <v>224</v>
      </c>
      <c r="G3547">
        <v>1</v>
      </c>
      <c r="H3547" t="str">
        <f>VLOOKUP($C3547,'Raw-products'!$A$2:$H$1261,MATCH(H$1,'Raw-products'!$A$1:$H$1,0))</f>
        <v>Trousers</v>
      </c>
      <c r="I3547" t="str">
        <f>VLOOKUP($C3547,'Raw-products'!$A$2:$H$1261,MATCH(I$1,'Raw-products'!$A$1:$H$1,0))</f>
        <v>Tracksuit Bottoms</v>
      </c>
      <c r="J3547" t="str">
        <f>VLOOKUP($C3547,'Raw-products'!$A$2:$H$1261,MATCH(J$1,'Raw-products'!$A$1:$H$1,0))</f>
        <v>M</v>
      </c>
      <c r="K3547" t="str">
        <f>VLOOKUP($C3547,'Raw-products'!$A$2:$H$1261,MATCH(K$1,'Raw-products'!$A$1:$H$1,0))</f>
        <v>yellow</v>
      </c>
      <c r="L3547">
        <f>VLOOKUP($C3547,'Raw-products'!$A$2:$H$1261,MATCH(L$1,'Raw-products'!$A$1:$H$1,0))</f>
        <v>91</v>
      </c>
      <c r="M3547">
        <f>VLOOKUP($C3547,'Raw-products'!$A$2:$H$1261,MATCH(M$1,'Raw-products'!$A$1:$H$1,0))</f>
        <v>80</v>
      </c>
      <c r="N3547" s="5">
        <f t="shared" si="110"/>
        <v>7280</v>
      </c>
      <c r="O3547" cm="1">
        <f t="array" ref="O3547:R3547">_xlfn.XLOOKUP($B3547,'Raw -orders'!$A:$A,'Raw -orders'!$B:$E)</f>
        <v>474</v>
      </c>
      <c r="P3547">
        <v>11718</v>
      </c>
      <c r="Q3547" s="1">
        <v>44426</v>
      </c>
      <c r="R3547" s="1">
        <v>44437</v>
      </c>
      <c r="S3547" t="str" cm="1">
        <f t="array" ref="S3547:Z3547">_xlfn.XLOOKUP($O3547,'Raw - customers'!$A:$A,'Raw - customers'!$B:$I)</f>
        <v>Clem Margetts</v>
      </c>
      <c r="T3547" t="str">
        <v>Non-binary</v>
      </c>
      <c r="U3547">
        <v>21</v>
      </c>
      <c r="V3547" t="str">
        <v>6744 Joshua RoadApt. 554</v>
      </c>
      <c r="W3547">
        <v>7719</v>
      </c>
      <c r="X3547" t="str">
        <v>New Matildaville</v>
      </c>
      <c r="Y3547" t="str">
        <v>South Australia</v>
      </c>
      <c r="Z3547" t="str">
        <v>Australia</v>
      </c>
      <c r="AA3547">
        <v>8</v>
      </c>
      <c r="AB3547" s="3" t="str">
        <f t="shared" si="111"/>
        <v>10 to 20</v>
      </c>
      <c r="AM3547" s="6">
        <v>474</v>
      </c>
      <c r="AN3547" s="6" t="s">
        <v>1345</v>
      </c>
    </row>
    <row r="3548" spans="1:40" x14ac:dyDescent="0.25">
      <c r="A3548">
        <v>3546</v>
      </c>
      <c r="B3548">
        <v>712</v>
      </c>
      <c r="C3548">
        <v>650</v>
      </c>
      <c r="D3548">
        <v>93</v>
      </c>
      <c r="E3548">
        <v>1</v>
      </c>
      <c r="F3548">
        <v>93</v>
      </c>
      <c r="G3548">
        <v>1</v>
      </c>
      <c r="H3548" t="str">
        <f>VLOOKUP($C3548,'Raw-products'!$A$2:$H$1261,MATCH(H$1,'Raw-products'!$A$1:$H$1,0))</f>
        <v>Jacket</v>
      </c>
      <c r="I3548" t="str">
        <f>VLOOKUP($C3548,'Raw-products'!$A$2:$H$1261,MATCH(I$1,'Raw-products'!$A$1:$H$1,0))</f>
        <v>Coach</v>
      </c>
      <c r="J3548" t="str">
        <f>VLOOKUP($C3548,'Raw-products'!$A$2:$H$1261,MATCH(J$1,'Raw-products'!$A$1:$H$1,0))</f>
        <v>XS</v>
      </c>
      <c r="K3548" t="str">
        <f>VLOOKUP($C3548,'Raw-products'!$A$2:$H$1261,MATCH(K$1,'Raw-products'!$A$1:$H$1,0))</f>
        <v>blue</v>
      </c>
      <c r="L3548">
        <f>VLOOKUP($C3548,'Raw-products'!$A$2:$H$1261,MATCH(L$1,'Raw-products'!$A$1:$H$1,0))</f>
        <v>115</v>
      </c>
      <c r="M3548">
        <f>VLOOKUP($C3548,'Raw-products'!$A$2:$H$1261,MATCH(M$1,'Raw-products'!$A$1:$H$1,0))</f>
        <v>51</v>
      </c>
      <c r="N3548" s="5">
        <f t="shared" si="110"/>
        <v>5865</v>
      </c>
      <c r="O3548" cm="1">
        <f t="array" ref="O3548:R3548">_xlfn.XLOOKUP($B3548,'Raw -orders'!$A:$A,'Raw -orders'!$B:$E)</f>
        <v>474</v>
      </c>
      <c r="P3548">
        <v>11718</v>
      </c>
      <c r="Q3548" s="1">
        <v>44426</v>
      </c>
      <c r="R3548" s="1">
        <v>44437</v>
      </c>
      <c r="S3548" t="str" cm="1">
        <f t="array" ref="S3548:Z3548">_xlfn.XLOOKUP($O3548,'Raw - customers'!$A:$A,'Raw - customers'!$B:$I)</f>
        <v>Clem Margetts</v>
      </c>
      <c r="T3548" t="str">
        <v>Non-binary</v>
      </c>
      <c r="U3548">
        <v>21</v>
      </c>
      <c r="V3548" t="str">
        <v>6744 Joshua RoadApt. 554</v>
      </c>
      <c r="W3548">
        <v>7719</v>
      </c>
      <c r="X3548" t="str">
        <v>New Matildaville</v>
      </c>
      <c r="Y3548" t="str">
        <v>South Australia</v>
      </c>
      <c r="Z3548" t="str">
        <v>Australia</v>
      </c>
      <c r="AA3548">
        <v>8</v>
      </c>
      <c r="AB3548" s="3" t="str">
        <f t="shared" si="111"/>
        <v>10 to 20</v>
      </c>
      <c r="AM3548" s="6">
        <v>474</v>
      </c>
      <c r="AN3548" s="6" t="s">
        <v>1345</v>
      </c>
    </row>
    <row r="3549" spans="1:40" x14ac:dyDescent="0.25">
      <c r="A3549">
        <v>3547</v>
      </c>
      <c r="B3549">
        <v>712</v>
      </c>
      <c r="C3549">
        <v>1219</v>
      </c>
      <c r="D3549">
        <v>105</v>
      </c>
      <c r="E3549">
        <v>3</v>
      </c>
      <c r="F3549">
        <v>315</v>
      </c>
      <c r="G3549">
        <v>1</v>
      </c>
      <c r="H3549" t="str">
        <f>VLOOKUP($C3549,'Raw-products'!$A$2:$H$1261,MATCH(H$1,'Raw-products'!$A$1:$H$1,0))</f>
        <v>Trousers</v>
      </c>
      <c r="I3549" t="str">
        <f>VLOOKUP($C3549,'Raw-products'!$A$2:$H$1261,MATCH(I$1,'Raw-products'!$A$1:$H$1,0))</f>
        <v>Pleated</v>
      </c>
      <c r="J3549" t="str">
        <f>VLOOKUP($C3549,'Raw-products'!$A$2:$H$1261,MATCH(J$1,'Raw-products'!$A$1:$H$1,0))</f>
        <v>XL</v>
      </c>
      <c r="K3549" t="str">
        <f>VLOOKUP($C3549,'Raw-products'!$A$2:$H$1261,MATCH(K$1,'Raw-products'!$A$1:$H$1,0))</f>
        <v>indigo</v>
      </c>
      <c r="L3549">
        <f>VLOOKUP($C3549,'Raw-products'!$A$2:$H$1261,MATCH(L$1,'Raw-products'!$A$1:$H$1,0))</f>
        <v>90</v>
      </c>
      <c r="M3549">
        <f>VLOOKUP($C3549,'Raw-products'!$A$2:$H$1261,MATCH(M$1,'Raw-products'!$A$1:$H$1,0))</f>
        <v>45</v>
      </c>
      <c r="N3549" s="5">
        <f t="shared" si="110"/>
        <v>4050</v>
      </c>
      <c r="O3549" cm="1">
        <f t="array" ref="O3549:R3549">_xlfn.XLOOKUP($B3549,'Raw -orders'!$A:$A,'Raw -orders'!$B:$E)</f>
        <v>474</v>
      </c>
      <c r="P3549">
        <v>11718</v>
      </c>
      <c r="Q3549" s="1">
        <v>44426</v>
      </c>
      <c r="R3549" s="1">
        <v>44437</v>
      </c>
      <c r="S3549" t="str" cm="1">
        <f t="array" ref="S3549:Z3549">_xlfn.XLOOKUP($O3549,'Raw - customers'!$A:$A,'Raw - customers'!$B:$I)</f>
        <v>Clem Margetts</v>
      </c>
      <c r="T3549" t="str">
        <v>Non-binary</v>
      </c>
      <c r="U3549">
        <v>21</v>
      </c>
      <c r="V3549" t="str">
        <v>6744 Joshua RoadApt. 554</v>
      </c>
      <c r="W3549">
        <v>7719</v>
      </c>
      <c r="X3549" t="str">
        <v>New Matildaville</v>
      </c>
      <c r="Y3549" t="str">
        <v>South Australia</v>
      </c>
      <c r="Z3549" t="str">
        <v>Australia</v>
      </c>
      <c r="AA3549">
        <v>8</v>
      </c>
      <c r="AB3549" s="3" t="str">
        <f t="shared" si="111"/>
        <v>10 to 20</v>
      </c>
      <c r="AM3549" s="6">
        <v>474</v>
      </c>
      <c r="AN3549" s="6" t="s">
        <v>1345</v>
      </c>
    </row>
    <row r="3550" spans="1:40" x14ac:dyDescent="0.25">
      <c r="A3550">
        <v>3548</v>
      </c>
      <c r="B3550">
        <v>712</v>
      </c>
      <c r="C3550">
        <v>450</v>
      </c>
      <c r="D3550">
        <v>107</v>
      </c>
      <c r="E3550">
        <v>3</v>
      </c>
      <c r="F3550">
        <v>321</v>
      </c>
      <c r="G3550">
        <v>1</v>
      </c>
      <c r="H3550" t="str">
        <f>VLOOKUP($C3550,'Raw-products'!$A$2:$H$1261,MATCH(H$1,'Raw-products'!$A$1:$H$1,0))</f>
        <v>Jacket</v>
      </c>
      <c r="I3550" t="str">
        <f>VLOOKUP($C3550,'Raw-products'!$A$2:$H$1261,MATCH(I$1,'Raw-products'!$A$1:$H$1,0))</f>
        <v>Denim</v>
      </c>
      <c r="J3550" t="str">
        <f>VLOOKUP($C3550,'Raw-products'!$A$2:$H$1261,MATCH(J$1,'Raw-products'!$A$1:$H$1,0))</f>
        <v>XS</v>
      </c>
      <c r="K3550" t="str">
        <f>VLOOKUP($C3550,'Raw-products'!$A$2:$H$1261,MATCH(K$1,'Raw-products'!$A$1:$H$1,0))</f>
        <v>violet</v>
      </c>
      <c r="L3550">
        <f>VLOOKUP($C3550,'Raw-products'!$A$2:$H$1261,MATCH(L$1,'Raw-products'!$A$1:$H$1,0))</f>
        <v>92</v>
      </c>
      <c r="M3550">
        <f>VLOOKUP($C3550,'Raw-products'!$A$2:$H$1261,MATCH(M$1,'Raw-products'!$A$1:$H$1,0))</f>
        <v>65</v>
      </c>
      <c r="N3550" s="5">
        <f t="shared" si="110"/>
        <v>5980</v>
      </c>
      <c r="O3550" cm="1">
        <f t="array" ref="O3550:R3550">_xlfn.XLOOKUP($B3550,'Raw -orders'!$A:$A,'Raw -orders'!$B:$E)</f>
        <v>474</v>
      </c>
      <c r="P3550">
        <v>11718</v>
      </c>
      <c r="Q3550" s="1">
        <v>44426</v>
      </c>
      <c r="R3550" s="1">
        <v>44437</v>
      </c>
      <c r="S3550" t="str" cm="1">
        <f t="array" ref="S3550:Z3550">_xlfn.XLOOKUP($O3550,'Raw - customers'!$A:$A,'Raw - customers'!$B:$I)</f>
        <v>Clem Margetts</v>
      </c>
      <c r="T3550" t="str">
        <v>Non-binary</v>
      </c>
      <c r="U3550">
        <v>21</v>
      </c>
      <c r="V3550" t="str">
        <v>6744 Joshua RoadApt. 554</v>
      </c>
      <c r="W3550">
        <v>7719</v>
      </c>
      <c r="X3550" t="str">
        <v>New Matildaville</v>
      </c>
      <c r="Y3550" t="str">
        <v>South Australia</v>
      </c>
      <c r="Z3550" t="str">
        <v>Australia</v>
      </c>
      <c r="AA3550">
        <v>8</v>
      </c>
      <c r="AB3550" s="3" t="str">
        <f t="shared" si="111"/>
        <v>10 to 20</v>
      </c>
      <c r="AM3550" s="6">
        <v>474</v>
      </c>
      <c r="AN3550" s="6" t="s">
        <v>1345</v>
      </c>
    </row>
    <row r="3551" spans="1:40" x14ac:dyDescent="0.25">
      <c r="A3551">
        <v>3549</v>
      </c>
      <c r="B3551">
        <v>713</v>
      </c>
      <c r="C3551">
        <v>173</v>
      </c>
      <c r="D3551">
        <v>91</v>
      </c>
      <c r="E3551">
        <v>2</v>
      </c>
      <c r="F3551">
        <v>182</v>
      </c>
      <c r="G3551">
        <v>1</v>
      </c>
      <c r="H3551" t="str">
        <f>VLOOKUP($C3551,'Raw-products'!$A$2:$H$1261,MATCH(H$1,'Raw-products'!$A$1:$H$1,0))</f>
        <v>Shirt</v>
      </c>
      <c r="I3551" t="str">
        <f>VLOOKUP($C3551,'Raw-products'!$A$2:$H$1261,MATCH(I$1,'Raw-products'!$A$1:$H$1,0))</f>
        <v>Linen</v>
      </c>
      <c r="J3551" t="str">
        <f>VLOOKUP($C3551,'Raw-products'!$A$2:$H$1261,MATCH(J$1,'Raw-products'!$A$1:$H$1,0))</f>
        <v>L</v>
      </c>
      <c r="K3551" t="str">
        <f>VLOOKUP($C3551,'Raw-products'!$A$2:$H$1261,MATCH(K$1,'Raw-products'!$A$1:$H$1,0))</f>
        <v>violet</v>
      </c>
      <c r="L3551">
        <f>VLOOKUP($C3551,'Raw-products'!$A$2:$H$1261,MATCH(L$1,'Raw-products'!$A$1:$H$1,0))</f>
        <v>116</v>
      </c>
      <c r="M3551">
        <f>VLOOKUP($C3551,'Raw-products'!$A$2:$H$1261,MATCH(M$1,'Raw-products'!$A$1:$H$1,0))</f>
        <v>70</v>
      </c>
      <c r="N3551" s="5">
        <f t="shared" si="110"/>
        <v>8120</v>
      </c>
      <c r="O3551" cm="1">
        <f t="array" ref="O3551:R3551">_xlfn.XLOOKUP($B3551,'Raw -orders'!$A:$A,'Raw -orders'!$B:$E)</f>
        <v>241</v>
      </c>
      <c r="P3551">
        <v>15915</v>
      </c>
      <c r="Q3551" s="1">
        <v>44391</v>
      </c>
      <c r="R3551" s="1">
        <v>44417</v>
      </c>
      <c r="S3551" t="str" cm="1">
        <f t="array" ref="S3551:Z3551">_xlfn.XLOOKUP($O3551,'Raw - customers'!$A:$A,'Raw - customers'!$B:$I)</f>
        <v>Valentine Marley</v>
      </c>
      <c r="T3551" t="str">
        <v>Bigender</v>
      </c>
      <c r="U3551">
        <v>61</v>
      </c>
      <c r="V3551" t="str">
        <v>31 Aaron WayApt. 752</v>
      </c>
      <c r="W3551">
        <v>2728</v>
      </c>
      <c r="X3551" t="str">
        <v>New Ava</v>
      </c>
      <c r="Y3551" t="str">
        <v>Queensland</v>
      </c>
      <c r="Z3551" t="str">
        <v>Australia</v>
      </c>
      <c r="AA3551">
        <v>7</v>
      </c>
      <c r="AB3551" s="3" t="str">
        <f t="shared" si="111"/>
        <v>20 to 30</v>
      </c>
      <c r="AM3551" s="6">
        <v>241</v>
      </c>
      <c r="AN3551" s="6" t="s">
        <v>1355</v>
      </c>
    </row>
    <row r="3552" spans="1:40" x14ac:dyDescent="0.25">
      <c r="A3552">
        <v>3550</v>
      </c>
      <c r="B3552">
        <v>713</v>
      </c>
      <c r="C3552">
        <v>524</v>
      </c>
      <c r="D3552">
        <v>102</v>
      </c>
      <c r="E3552">
        <v>1</v>
      </c>
      <c r="F3552">
        <v>102</v>
      </c>
      <c r="G3552">
        <v>1</v>
      </c>
      <c r="H3552" t="str">
        <f>VLOOKUP($C3552,'Raw-products'!$A$2:$H$1261,MATCH(H$1,'Raw-products'!$A$1:$H$1,0))</f>
        <v>Jacket</v>
      </c>
      <c r="I3552" t="str">
        <f>VLOOKUP($C3552,'Raw-products'!$A$2:$H$1261,MATCH(I$1,'Raw-products'!$A$1:$H$1,0))</f>
        <v>Windbreaker</v>
      </c>
      <c r="J3552" t="str">
        <f>VLOOKUP($C3552,'Raw-products'!$A$2:$H$1261,MATCH(J$1,'Raw-products'!$A$1:$H$1,0))</f>
        <v>XL</v>
      </c>
      <c r="K3552" t="str">
        <f>VLOOKUP($C3552,'Raw-products'!$A$2:$H$1261,MATCH(K$1,'Raw-products'!$A$1:$H$1,0))</f>
        <v>violet</v>
      </c>
      <c r="L3552">
        <f>VLOOKUP($C3552,'Raw-products'!$A$2:$H$1261,MATCH(L$1,'Raw-products'!$A$1:$H$1,0))</f>
        <v>109</v>
      </c>
      <c r="M3552">
        <f>VLOOKUP($C3552,'Raw-products'!$A$2:$H$1261,MATCH(M$1,'Raw-products'!$A$1:$H$1,0))</f>
        <v>54</v>
      </c>
      <c r="N3552" s="5">
        <f t="shared" si="110"/>
        <v>5886</v>
      </c>
      <c r="O3552" cm="1">
        <f t="array" ref="O3552:R3552">_xlfn.XLOOKUP($B3552,'Raw -orders'!$A:$A,'Raw -orders'!$B:$E)</f>
        <v>241</v>
      </c>
      <c r="P3552">
        <v>15915</v>
      </c>
      <c r="Q3552" s="1">
        <v>44391</v>
      </c>
      <c r="R3552" s="1">
        <v>44417</v>
      </c>
      <c r="S3552" t="str" cm="1">
        <f t="array" ref="S3552:Z3552">_xlfn.XLOOKUP($O3552,'Raw - customers'!$A:$A,'Raw - customers'!$B:$I)</f>
        <v>Valentine Marley</v>
      </c>
      <c r="T3552" t="str">
        <v>Bigender</v>
      </c>
      <c r="U3552">
        <v>61</v>
      </c>
      <c r="V3552" t="str">
        <v>31 Aaron WayApt. 752</v>
      </c>
      <c r="W3552">
        <v>2728</v>
      </c>
      <c r="X3552" t="str">
        <v>New Ava</v>
      </c>
      <c r="Y3552" t="str">
        <v>Queensland</v>
      </c>
      <c r="Z3552" t="str">
        <v>Australia</v>
      </c>
      <c r="AA3552">
        <v>7</v>
      </c>
      <c r="AB3552" s="3" t="str">
        <f t="shared" si="111"/>
        <v>20 to 30</v>
      </c>
      <c r="AM3552" s="6">
        <v>241</v>
      </c>
      <c r="AN3552" s="6" t="s">
        <v>1355</v>
      </c>
    </row>
    <row r="3553" spans="1:40" x14ac:dyDescent="0.25">
      <c r="A3553">
        <v>3551</v>
      </c>
      <c r="B3553">
        <v>713</v>
      </c>
      <c r="C3553">
        <v>162</v>
      </c>
      <c r="D3553">
        <v>91</v>
      </c>
      <c r="E3553">
        <v>1</v>
      </c>
      <c r="F3553">
        <v>91</v>
      </c>
      <c r="G3553">
        <v>1</v>
      </c>
      <c r="H3553" t="str">
        <f>VLOOKUP($C3553,'Raw-products'!$A$2:$H$1261,MATCH(H$1,'Raw-products'!$A$1:$H$1,0))</f>
        <v>Shirt</v>
      </c>
      <c r="I3553" t="str">
        <f>VLOOKUP($C3553,'Raw-products'!$A$2:$H$1261,MATCH(I$1,'Raw-products'!$A$1:$H$1,0))</f>
        <v>Linen</v>
      </c>
      <c r="J3553" t="str">
        <f>VLOOKUP($C3553,'Raw-products'!$A$2:$H$1261,MATCH(J$1,'Raw-products'!$A$1:$H$1,0))</f>
        <v>M</v>
      </c>
      <c r="K3553" t="str">
        <f>VLOOKUP($C3553,'Raw-products'!$A$2:$H$1261,MATCH(K$1,'Raw-products'!$A$1:$H$1,0))</f>
        <v>blue</v>
      </c>
      <c r="L3553">
        <f>VLOOKUP($C3553,'Raw-products'!$A$2:$H$1261,MATCH(L$1,'Raw-products'!$A$1:$H$1,0))</f>
        <v>116</v>
      </c>
      <c r="M3553">
        <f>VLOOKUP($C3553,'Raw-products'!$A$2:$H$1261,MATCH(M$1,'Raw-products'!$A$1:$H$1,0))</f>
        <v>58</v>
      </c>
      <c r="N3553" s="5">
        <f t="shared" si="110"/>
        <v>6728</v>
      </c>
      <c r="O3553" cm="1">
        <f t="array" ref="O3553:R3553">_xlfn.XLOOKUP($B3553,'Raw -orders'!$A:$A,'Raw -orders'!$B:$E)</f>
        <v>241</v>
      </c>
      <c r="P3553">
        <v>15915</v>
      </c>
      <c r="Q3553" s="1">
        <v>44391</v>
      </c>
      <c r="R3553" s="1">
        <v>44417</v>
      </c>
      <c r="S3553" t="str" cm="1">
        <f t="array" ref="S3553:Z3553">_xlfn.XLOOKUP($O3553,'Raw - customers'!$A:$A,'Raw - customers'!$B:$I)</f>
        <v>Valentine Marley</v>
      </c>
      <c r="T3553" t="str">
        <v>Bigender</v>
      </c>
      <c r="U3553">
        <v>61</v>
      </c>
      <c r="V3553" t="str">
        <v>31 Aaron WayApt. 752</v>
      </c>
      <c r="W3553">
        <v>2728</v>
      </c>
      <c r="X3553" t="str">
        <v>New Ava</v>
      </c>
      <c r="Y3553" t="str">
        <v>Queensland</v>
      </c>
      <c r="Z3553" t="str">
        <v>Australia</v>
      </c>
      <c r="AA3553">
        <v>7</v>
      </c>
      <c r="AB3553" s="3" t="str">
        <f t="shared" si="111"/>
        <v>20 to 30</v>
      </c>
      <c r="AM3553" s="6">
        <v>241</v>
      </c>
      <c r="AN3553" s="6" t="s">
        <v>1355</v>
      </c>
    </row>
    <row r="3554" spans="1:40" x14ac:dyDescent="0.25">
      <c r="A3554">
        <v>3552</v>
      </c>
      <c r="B3554">
        <v>713</v>
      </c>
      <c r="C3554">
        <v>1250</v>
      </c>
      <c r="D3554">
        <v>112</v>
      </c>
      <c r="E3554">
        <v>2</v>
      </c>
      <c r="F3554">
        <v>224</v>
      </c>
      <c r="G3554">
        <v>1</v>
      </c>
      <c r="H3554" t="str">
        <f>VLOOKUP($C3554,'Raw-products'!$A$2:$H$1261,MATCH(H$1,'Raw-products'!$A$1:$H$1,0))</f>
        <v>Trousers</v>
      </c>
      <c r="I3554" t="str">
        <f>VLOOKUP($C3554,'Raw-products'!$A$2:$H$1261,MATCH(I$1,'Raw-products'!$A$1:$H$1,0))</f>
        <v>Tracksuit Bottoms</v>
      </c>
      <c r="J3554" t="str">
        <f>VLOOKUP($C3554,'Raw-products'!$A$2:$H$1261,MATCH(J$1,'Raw-products'!$A$1:$H$1,0))</f>
        <v>XS</v>
      </c>
      <c r="K3554" t="str">
        <f>VLOOKUP($C3554,'Raw-products'!$A$2:$H$1261,MATCH(K$1,'Raw-products'!$A$1:$H$1,0))</f>
        <v>indigo</v>
      </c>
      <c r="L3554">
        <f>VLOOKUP($C3554,'Raw-products'!$A$2:$H$1261,MATCH(L$1,'Raw-products'!$A$1:$H$1,0))</f>
        <v>91</v>
      </c>
      <c r="M3554">
        <f>VLOOKUP($C3554,'Raw-products'!$A$2:$H$1261,MATCH(M$1,'Raw-products'!$A$1:$H$1,0))</f>
        <v>63</v>
      </c>
      <c r="N3554" s="5">
        <f t="shared" si="110"/>
        <v>5733</v>
      </c>
      <c r="O3554" cm="1">
        <f t="array" ref="O3554:R3554">_xlfn.XLOOKUP($B3554,'Raw -orders'!$A:$A,'Raw -orders'!$B:$E)</f>
        <v>241</v>
      </c>
      <c r="P3554">
        <v>15915</v>
      </c>
      <c r="Q3554" s="1">
        <v>44391</v>
      </c>
      <c r="R3554" s="1">
        <v>44417</v>
      </c>
      <c r="S3554" t="str" cm="1">
        <f t="array" ref="S3554:Z3554">_xlfn.XLOOKUP($O3554,'Raw - customers'!$A:$A,'Raw - customers'!$B:$I)</f>
        <v>Valentine Marley</v>
      </c>
      <c r="T3554" t="str">
        <v>Bigender</v>
      </c>
      <c r="U3554">
        <v>61</v>
      </c>
      <c r="V3554" t="str">
        <v>31 Aaron WayApt. 752</v>
      </c>
      <c r="W3554">
        <v>2728</v>
      </c>
      <c r="X3554" t="str">
        <v>New Ava</v>
      </c>
      <c r="Y3554" t="str">
        <v>Queensland</v>
      </c>
      <c r="Z3554" t="str">
        <v>Australia</v>
      </c>
      <c r="AA3554">
        <v>7</v>
      </c>
      <c r="AB3554" s="3" t="str">
        <f t="shared" si="111"/>
        <v>20 to 30</v>
      </c>
      <c r="AM3554" s="6">
        <v>241</v>
      </c>
      <c r="AN3554" s="6" t="s">
        <v>1355</v>
      </c>
    </row>
    <row r="3555" spans="1:40" x14ac:dyDescent="0.25">
      <c r="A3555">
        <v>3553</v>
      </c>
      <c r="B3555">
        <v>713</v>
      </c>
      <c r="C3555">
        <v>873</v>
      </c>
      <c r="D3555">
        <v>113</v>
      </c>
      <c r="E3555">
        <v>2</v>
      </c>
      <c r="F3555">
        <v>226</v>
      </c>
      <c r="G3555">
        <v>1</v>
      </c>
      <c r="H3555" t="str">
        <f>VLOOKUP($C3555,'Raw-products'!$A$2:$H$1261,MATCH(H$1,'Raw-products'!$A$1:$H$1,0))</f>
        <v>Trousers</v>
      </c>
      <c r="I3555" t="str">
        <f>VLOOKUP($C3555,'Raw-products'!$A$2:$H$1261,MATCH(I$1,'Raw-products'!$A$1:$H$1,0))</f>
        <v>Chinos</v>
      </c>
      <c r="J3555" t="str">
        <f>VLOOKUP($C3555,'Raw-products'!$A$2:$H$1261,MATCH(J$1,'Raw-products'!$A$1:$H$1,0))</f>
        <v>L</v>
      </c>
      <c r="K3555" t="str">
        <f>VLOOKUP($C3555,'Raw-products'!$A$2:$H$1261,MATCH(K$1,'Raw-products'!$A$1:$H$1,0))</f>
        <v>violet</v>
      </c>
      <c r="L3555">
        <f>VLOOKUP($C3555,'Raw-products'!$A$2:$H$1261,MATCH(L$1,'Raw-products'!$A$1:$H$1,0))</f>
        <v>100</v>
      </c>
      <c r="M3555">
        <f>VLOOKUP($C3555,'Raw-products'!$A$2:$H$1261,MATCH(M$1,'Raw-products'!$A$1:$H$1,0))</f>
        <v>62</v>
      </c>
      <c r="N3555" s="5">
        <f t="shared" si="110"/>
        <v>6200</v>
      </c>
      <c r="O3555" cm="1">
        <f t="array" ref="O3555:R3555">_xlfn.XLOOKUP($B3555,'Raw -orders'!$A:$A,'Raw -orders'!$B:$E)</f>
        <v>241</v>
      </c>
      <c r="P3555">
        <v>15915</v>
      </c>
      <c r="Q3555" s="1">
        <v>44391</v>
      </c>
      <c r="R3555" s="1">
        <v>44417</v>
      </c>
      <c r="S3555" t="str" cm="1">
        <f t="array" ref="S3555:Z3555">_xlfn.XLOOKUP($O3555,'Raw - customers'!$A:$A,'Raw - customers'!$B:$I)</f>
        <v>Valentine Marley</v>
      </c>
      <c r="T3555" t="str">
        <v>Bigender</v>
      </c>
      <c r="U3555">
        <v>61</v>
      </c>
      <c r="V3555" t="str">
        <v>31 Aaron WayApt. 752</v>
      </c>
      <c r="W3555">
        <v>2728</v>
      </c>
      <c r="X3555" t="str">
        <v>New Ava</v>
      </c>
      <c r="Y3555" t="str">
        <v>Queensland</v>
      </c>
      <c r="Z3555" t="str">
        <v>Australia</v>
      </c>
      <c r="AA3555">
        <v>7</v>
      </c>
      <c r="AB3555" s="3" t="str">
        <f t="shared" si="111"/>
        <v>20 to 30</v>
      </c>
      <c r="AM3555" s="6">
        <v>241</v>
      </c>
      <c r="AN3555" s="6" t="s">
        <v>1355</v>
      </c>
    </row>
    <row r="3556" spans="1:40" x14ac:dyDescent="0.25">
      <c r="A3556">
        <v>3554</v>
      </c>
      <c r="B3556">
        <v>713</v>
      </c>
      <c r="C3556">
        <v>326</v>
      </c>
      <c r="D3556">
        <v>109</v>
      </c>
      <c r="E3556">
        <v>2</v>
      </c>
      <c r="F3556">
        <v>218</v>
      </c>
      <c r="G3556">
        <v>1</v>
      </c>
      <c r="H3556" t="str">
        <f>VLOOKUP($C3556,'Raw-products'!$A$2:$H$1261,MATCH(H$1,'Raw-products'!$A$1:$H$1,0))</f>
        <v>Shirt</v>
      </c>
      <c r="I3556" t="str">
        <f>VLOOKUP($C3556,'Raw-products'!$A$2:$H$1261,MATCH(I$1,'Raw-products'!$A$1:$H$1,0))</f>
        <v>Mandarin Collar</v>
      </c>
      <c r="J3556" t="str">
        <f>VLOOKUP($C3556,'Raw-products'!$A$2:$H$1261,MATCH(J$1,'Raw-products'!$A$1:$H$1,0))</f>
        <v>S</v>
      </c>
      <c r="K3556" t="str">
        <f>VLOOKUP($C3556,'Raw-products'!$A$2:$H$1261,MATCH(K$1,'Raw-products'!$A$1:$H$1,0))</f>
        <v>yellow</v>
      </c>
      <c r="L3556">
        <f>VLOOKUP($C3556,'Raw-products'!$A$2:$H$1261,MATCH(L$1,'Raw-products'!$A$1:$H$1,0))</f>
        <v>108</v>
      </c>
      <c r="M3556">
        <f>VLOOKUP($C3556,'Raw-products'!$A$2:$H$1261,MATCH(M$1,'Raw-products'!$A$1:$H$1,0))</f>
        <v>76</v>
      </c>
      <c r="N3556" s="5">
        <f t="shared" si="110"/>
        <v>8208</v>
      </c>
      <c r="O3556" cm="1">
        <f t="array" ref="O3556:R3556">_xlfn.XLOOKUP($B3556,'Raw -orders'!$A:$A,'Raw -orders'!$B:$E)</f>
        <v>241</v>
      </c>
      <c r="P3556">
        <v>15915</v>
      </c>
      <c r="Q3556" s="1">
        <v>44391</v>
      </c>
      <c r="R3556" s="1">
        <v>44417</v>
      </c>
      <c r="S3556" t="str" cm="1">
        <f t="array" ref="S3556:Z3556">_xlfn.XLOOKUP($O3556,'Raw - customers'!$A:$A,'Raw - customers'!$B:$I)</f>
        <v>Valentine Marley</v>
      </c>
      <c r="T3556" t="str">
        <v>Bigender</v>
      </c>
      <c r="U3556">
        <v>61</v>
      </c>
      <c r="V3556" t="str">
        <v>31 Aaron WayApt. 752</v>
      </c>
      <c r="W3556">
        <v>2728</v>
      </c>
      <c r="X3556" t="str">
        <v>New Ava</v>
      </c>
      <c r="Y3556" t="str">
        <v>Queensland</v>
      </c>
      <c r="Z3556" t="str">
        <v>Australia</v>
      </c>
      <c r="AA3556">
        <v>7</v>
      </c>
      <c r="AB3556" s="3" t="str">
        <f t="shared" si="111"/>
        <v>20 to 30</v>
      </c>
      <c r="AM3556" s="6">
        <v>241</v>
      </c>
      <c r="AN3556" s="6" t="s">
        <v>1355</v>
      </c>
    </row>
    <row r="3557" spans="1:40" x14ac:dyDescent="0.25">
      <c r="A3557">
        <v>3555</v>
      </c>
      <c r="B3557">
        <v>714</v>
      </c>
      <c r="C3557">
        <v>111</v>
      </c>
      <c r="D3557">
        <v>92</v>
      </c>
      <c r="E3557">
        <v>3</v>
      </c>
      <c r="F3557">
        <v>276</v>
      </c>
      <c r="G3557">
        <v>1</v>
      </c>
      <c r="H3557" t="str">
        <f>VLOOKUP($C3557,'Raw-products'!$A$2:$H$1261,MATCH(H$1,'Raw-products'!$A$1:$H$1,0))</f>
        <v>Shirt</v>
      </c>
      <c r="I3557" t="str">
        <f>VLOOKUP($C3557,'Raw-products'!$A$2:$H$1261,MATCH(I$1,'Raw-products'!$A$1:$H$1,0))</f>
        <v>Denim</v>
      </c>
      <c r="J3557" t="str">
        <f>VLOOKUP($C3557,'Raw-products'!$A$2:$H$1261,MATCH(J$1,'Raw-products'!$A$1:$H$1,0))</f>
        <v>S</v>
      </c>
      <c r="K3557" t="str">
        <f>VLOOKUP($C3557,'Raw-products'!$A$2:$H$1261,MATCH(K$1,'Raw-products'!$A$1:$H$1,0))</f>
        <v>orange</v>
      </c>
      <c r="L3557">
        <f>VLOOKUP($C3557,'Raw-products'!$A$2:$H$1261,MATCH(L$1,'Raw-products'!$A$1:$H$1,0))</f>
        <v>115</v>
      </c>
      <c r="M3557">
        <f>VLOOKUP($C3557,'Raw-products'!$A$2:$H$1261,MATCH(M$1,'Raw-products'!$A$1:$H$1,0))</f>
        <v>69</v>
      </c>
      <c r="N3557" s="5">
        <f t="shared" si="110"/>
        <v>7935</v>
      </c>
      <c r="O3557" cm="1">
        <f t="array" ref="O3557:R3557">_xlfn.XLOOKUP($B3557,'Raw -orders'!$A:$A,'Raw -orders'!$B:$E)</f>
        <v>50</v>
      </c>
      <c r="P3557">
        <v>15121</v>
      </c>
      <c r="Q3557" s="1">
        <v>44234</v>
      </c>
      <c r="R3557" s="1">
        <v>44246</v>
      </c>
      <c r="S3557" t="str" cm="1">
        <f t="array" ref="S3557:Z3557">_xlfn.XLOOKUP($O3557,'Raw - customers'!$A:$A,'Raw - customers'!$B:$I)</f>
        <v>Moore Oolahan</v>
      </c>
      <c r="T3557" t="str">
        <v>Genderqueer</v>
      </c>
      <c r="U3557">
        <v>63</v>
      </c>
      <c r="V3557" t="str">
        <v>13 Stokes SummitApt. 125</v>
      </c>
      <c r="W3557">
        <v>5725</v>
      </c>
      <c r="X3557" t="str">
        <v>East Aidan</v>
      </c>
      <c r="Y3557" t="str">
        <v>Western Australia</v>
      </c>
      <c r="Z3557" t="str">
        <v>Australia</v>
      </c>
      <c r="AA3557">
        <v>2</v>
      </c>
      <c r="AB3557" s="3" t="str">
        <f t="shared" si="111"/>
        <v>10 to 20</v>
      </c>
      <c r="AM3557" s="6">
        <v>50</v>
      </c>
      <c r="AN3557" s="6" t="s">
        <v>1377</v>
      </c>
    </row>
    <row r="3558" spans="1:40" x14ac:dyDescent="0.25">
      <c r="A3558">
        <v>3556</v>
      </c>
      <c r="B3558">
        <v>714</v>
      </c>
      <c r="C3558">
        <v>331</v>
      </c>
      <c r="D3558">
        <v>109</v>
      </c>
      <c r="E3558">
        <v>3</v>
      </c>
      <c r="F3558">
        <v>327</v>
      </c>
      <c r="G3558">
        <v>1</v>
      </c>
      <c r="H3558" t="str">
        <f>VLOOKUP($C3558,'Raw-products'!$A$2:$H$1261,MATCH(H$1,'Raw-products'!$A$1:$H$1,0))</f>
        <v>Shirt</v>
      </c>
      <c r="I3558" t="str">
        <f>VLOOKUP($C3558,'Raw-products'!$A$2:$H$1261,MATCH(I$1,'Raw-products'!$A$1:$H$1,0))</f>
        <v>Mandarin Collar</v>
      </c>
      <c r="J3558" t="str">
        <f>VLOOKUP($C3558,'Raw-products'!$A$2:$H$1261,MATCH(J$1,'Raw-products'!$A$1:$H$1,0))</f>
        <v>S</v>
      </c>
      <c r="K3558" t="str">
        <f>VLOOKUP($C3558,'Raw-products'!$A$2:$H$1261,MATCH(K$1,'Raw-products'!$A$1:$H$1,0))</f>
        <v>green</v>
      </c>
      <c r="L3558">
        <f>VLOOKUP($C3558,'Raw-products'!$A$2:$H$1261,MATCH(L$1,'Raw-products'!$A$1:$H$1,0))</f>
        <v>108</v>
      </c>
      <c r="M3558">
        <f>VLOOKUP($C3558,'Raw-products'!$A$2:$H$1261,MATCH(M$1,'Raw-products'!$A$1:$H$1,0))</f>
        <v>74</v>
      </c>
      <c r="N3558" s="5">
        <f t="shared" si="110"/>
        <v>7992</v>
      </c>
      <c r="O3558" cm="1">
        <f t="array" ref="O3558:R3558">_xlfn.XLOOKUP($B3558,'Raw -orders'!$A:$A,'Raw -orders'!$B:$E)</f>
        <v>50</v>
      </c>
      <c r="P3558">
        <v>15121</v>
      </c>
      <c r="Q3558" s="1">
        <v>44234</v>
      </c>
      <c r="R3558" s="1">
        <v>44246</v>
      </c>
      <c r="S3558" t="str" cm="1">
        <f t="array" ref="S3558:Z3558">_xlfn.XLOOKUP($O3558,'Raw - customers'!$A:$A,'Raw - customers'!$B:$I)</f>
        <v>Moore Oolahan</v>
      </c>
      <c r="T3558" t="str">
        <v>Genderqueer</v>
      </c>
      <c r="U3558">
        <v>63</v>
      </c>
      <c r="V3558" t="str">
        <v>13 Stokes SummitApt. 125</v>
      </c>
      <c r="W3558">
        <v>5725</v>
      </c>
      <c r="X3558" t="str">
        <v>East Aidan</v>
      </c>
      <c r="Y3558" t="str">
        <v>Western Australia</v>
      </c>
      <c r="Z3558" t="str">
        <v>Australia</v>
      </c>
      <c r="AA3558">
        <v>2</v>
      </c>
      <c r="AB3558" s="3" t="str">
        <f t="shared" si="111"/>
        <v>10 to 20</v>
      </c>
      <c r="AM3558" s="6">
        <v>50</v>
      </c>
      <c r="AN3558" s="6" t="s">
        <v>1377</v>
      </c>
    </row>
    <row r="3559" spans="1:40" x14ac:dyDescent="0.25">
      <c r="A3559">
        <v>3557</v>
      </c>
      <c r="B3559">
        <v>714</v>
      </c>
      <c r="C3559">
        <v>1022</v>
      </c>
      <c r="D3559">
        <v>90</v>
      </c>
      <c r="E3559">
        <v>2</v>
      </c>
      <c r="F3559">
        <v>180</v>
      </c>
      <c r="G3559">
        <v>1</v>
      </c>
      <c r="H3559" t="str">
        <f>VLOOKUP($C3559,'Raw-products'!$A$2:$H$1261,MATCH(H$1,'Raw-products'!$A$1:$H$1,0))</f>
        <v>Trousers</v>
      </c>
      <c r="I3559" t="str">
        <f>VLOOKUP($C3559,'Raw-products'!$A$2:$H$1261,MATCH(I$1,'Raw-products'!$A$1:$H$1,0))</f>
        <v>Relaxed Leg</v>
      </c>
      <c r="J3559" t="str">
        <f>VLOOKUP($C3559,'Raw-products'!$A$2:$H$1261,MATCH(J$1,'Raw-products'!$A$1:$H$1,0))</f>
        <v>M</v>
      </c>
      <c r="K3559" t="str">
        <f>VLOOKUP($C3559,'Raw-products'!$A$2:$H$1261,MATCH(K$1,'Raw-products'!$A$1:$H$1,0))</f>
        <v>orange</v>
      </c>
      <c r="L3559">
        <f>VLOOKUP($C3559,'Raw-products'!$A$2:$H$1261,MATCH(L$1,'Raw-products'!$A$1:$H$1,0))</f>
        <v>95</v>
      </c>
      <c r="M3559">
        <f>VLOOKUP($C3559,'Raw-products'!$A$2:$H$1261,MATCH(M$1,'Raw-products'!$A$1:$H$1,0))</f>
        <v>74</v>
      </c>
      <c r="N3559" s="5">
        <f t="shared" si="110"/>
        <v>7030</v>
      </c>
      <c r="O3559" cm="1">
        <f t="array" ref="O3559:R3559">_xlfn.XLOOKUP($B3559,'Raw -orders'!$A:$A,'Raw -orders'!$B:$E)</f>
        <v>50</v>
      </c>
      <c r="P3559">
        <v>15121</v>
      </c>
      <c r="Q3559" s="1">
        <v>44234</v>
      </c>
      <c r="R3559" s="1">
        <v>44246</v>
      </c>
      <c r="S3559" t="str" cm="1">
        <f t="array" ref="S3559:Z3559">_xlfn.XLOOKUP($O3559,'Raw - customers'!$A:$A,'Raw - customers'!$B:$I)</f>
        <v>Moore Oolahan</v>
      </c>
      <c r="T3559" t="str">
        <v>Genderqueer</v>
      </c>
      <c r="U3559">
        <v>63</v>
      </c>
      <c r="V3559" t="str">
        <v>13 Stokes SummitApt. 125</v>
      </c>
      <c r="W3559">
        <v>5725</v>
      </c>
      <c r="X3559" t="str">
        <v>East Aidan</v>
      </c>
      <c r="Y3559" t="str">
        <v>Western Australia</v>
      </c>
      <c r="Z3559" t="str">
        <v>Australia</v>
      </c>
      <c r="AA3559">
        <v>2</v>
      </c>
      <c r="AB3559" s="3" t="str">
        <f t="shared" si="111"/>
        <v>10 to 20</v>
      </c>
      <c r="AM3559" s="6">
        <v>50</v>
      </c>
      <c r="AN3559" s="6" t="s">
        <v>1377</v>
      </c>
    </row>
    <row r="3560" spans="1:40" x14ac:dyDescent="0.25">
      <c r="A3560">
        <v>3558</v>
      </c>
      <c r="B3560">
        <v>714</v>
      </c>
      <c r="C3560">
        <v>419</v>
      </c>
      <c r="D3560">
        <v>119</v>
      </c>
      <c r="E3560">
        <v>2</v>
      </c>
      <c r="F3560">
        <v>238</v>
      </c>
      <c r="G3560">
        <v>1</v>
      </c>
      <c r="H3560" t="str">
        <f>VLOOKUP($C3560,'Raw-products'!$A$2:$H$1261,MATCH(H$1,'Raw-products'!$A$1:$H$1,0))</f>
        <v>Shirt</v>
      </c>
      <c r="I3560" t="str">
        <f>VLOOKUP($C3560,'Raw-products'!$A$2:$H$1261,MATCH(I$1,'Raw-products'!$A$1:$H$1,0))</f>
        <v>Casual Slim Fit</v>
      </c>
      <c r="J3560" t="str">
        <f>VLOOKUP($C3560,'Raw-products'!$A$2:$H$1261,MATCH(J$1,'Raw-products'!$A$1:$H$1,0))</f>
        <v>XL</v>
      </c>
      <c r="K3560" t="str">
        <f>VLOOKUP($C3560,'Raw-products'!$A$2:$H$1261,MATCH(K$1,'Raw-products'!$A$1:$H$1,0))</f>
        <v>violet</v>
      </c>
      <c r="L3560">
        <f>VLOOKUP($C3560,'Raw-products'!$A$2:$H$1261,MATCH(L$1,'Raw-products'!$A$1:$H$1,0))</f>
        <v>113</v>
      </c>
      <c r="M3560">
        <f>VLOOKUP($C3560,'Raw-products'!$A$2:$H$1261,MATCH(M$1,'Raw-products'!$A$1:$H$1,0))</f>
        <v>57</v>
      </c>
      <c r="N3560" s="5">
        <f t="shared" si="110"/>
        <v>6441</v>
      </c>
      <c r="O3560" cm="1">
        <f t="array" ref="O3560:R3560">_xlfn.XLOOKUP($B3560,'Raw -orders'!$A:$A,'Raw -orders'!$B:$E)</f>
        <v>50</v>
      </c>
      <c r="P3560">
        <v>15121</v>
      </c>
      <c r="Q3560" s="1">
        <v>44234</v>
      </c>
      <c r="R3560" s="1">
        <v>44246</v>
      </c>
      <c r="S3560" t="str" cm="1">
        <f t="array" ref="S3560:Z3560">_xlfn.XLOOKUP($O3560,'Raw - customers'!$A:$A,'Raw - customers'!$B:$I)</f>
        <v>Moore Oolahan</v>
      </c>
      <c r="T3560" t="str">
        <v>Genderqueer</v>
      </c>
      <c r="U3560">
        <v>63</v>
      </c>
      <c r="V3560" t="str">
        <v>13 Stokes SummitApt. 125</v>
      </c>
      <c r="W3560">
        <v>5725</v>
      </c>
      <c r="X3560" t="str">
        <v>East Aidan</v>
      </c>
      <c r="Y3560" t="str">
        <v>Western Australia</v>
      </c>
      <c r="Z3560" t="str">
        <v>Australia</v>
      </c>
      <c r="AA3560">
        <v>2</v>
      </c>
      <c r="AB3560" s="3" t="str">
        <f t="shared" si="111"/>
        <v>10 to 20</v>
      </c>
      <c r="AM3560" s="6">
        <v>50</v>
      </c>
      <c r="AN3560" s="6" t="s">
        <v>1377</v>
      </c>
    </row>
    <row r="3561" spans="1:40" x14ac:dyDescent="0.25">
      <c r="A3561">
        <v>3559</v>
      </c>
      <c r="B3561">
        <v>714</v>
      </c>
      <c r="C3561">
        <v>951</v>
      </c>
      <c r="D3561">
        <v>97</v>
      </c>
      <c r="E3561">
        <v>1</v>
      </c>
      <c r="F3561">
        <v>97</v>
      </c>
      <c r="G3561">
        <v>1</v>
      </c>
      <c r="H3561" t="str">
        <f>VLOOKUP($C3561,'Raw-products'!$A$2:$H$1261,MATCH(H$1,'Raw-products'!$A$1:$H$1,0))</f>
        <v>Trousers</v>
      </c>
      <c r="I3561" t="str">
        <f>VLOOKUP($C3561,'Raw-products'!$A$2:$H$1261,MATCH(I$1,'Raw-products'!$A$1:$H$1,0))</f>
        <v>Slim-Fit</v>
      </c>
      <c r="J3561" t="str">
        <f>VLOOKUP($C3561,'Raw-products'!$A$2:$H$1261,MATCH(J$1,'Raw-products'!$A$1:$H$1,0))</f>
        <v>S</v>
      </c>
      <c r="K3561" t="str">
        <f>VLOOKUP($C3561,'Raw-products'!$A$2:$H$1261,MATCH(K$1,'Raw-products'!$A$1:$H$1,0))</f>
        <v>orange</v>
      </c>
      <c r="L3561">
        <f>VLOOKUP($C3561,'Raw-products'!$A$2:$H$1261,MATCH(L$1,'Raw-products'!$A$1:$H$1,0))</f>
        <v>119</v>
      </c>
      <c r="M3561">
        <f>VLOOKUP($C3561,'Raw-products'!$A$2:$H$1261,MATCH(M$1,'Raw-products'!$A$1:$H$1,0))</f>
        <v>55</v>
      </c>
      <c r="N3561" s="5">
        <f t="shared" si="110"/>
        <v>6545</v>
      </c>
      <c r="O3561" cm="1">
        <f t="array" ref="O3561:R3561">_xlfn.XLOOKUP($B3561,'Raw -orders'!$A:$A,'Raw -orders'!$B:$E)</f>
        <v>50</v>
      </c>
      <c r="P3561">
        <v>15121</v>
      </c>
      <c r="Q3561" s="1">
        <v>44234</v>
      </c>
      <c r="R3561" s="1">
        <v>44246</v>
      </c>
      <c r="S3561" t="str" cm="1">
        <f t="array" ref="S3561:Z3561">_xlfn.XLOOKUP($O3561,'Raw - customers'!$A:$A,'Raw - customers'!$B:$I)</f>
        <v>Moore Oolahan</v>
      </c>
      <c r="T3561" t="str">
        <v>Genderqueer</v>
      </c>
      <c r="U3561">
        <v>63</v>
      </c>
      <c r="V3561" t="str">
        <v>13 Stokes SummitApt. 125</v>
      </c>
      <c r="W3561">
        <v>5725</v>
      </c>
      <c r="X3561" t="str">
        <v>East Aidan</v>
      </c>
      <c r="Y3561" t="str">
        <v>Western Australia</v>
      </c>
      <c r="Z3561" t="str">
        <v>Australia</v>
      </c>
      <c r="AA3561">
        <v>2</v>
      </c>
      <c r="AB3561" s="3" t="str">
        <f t="shared" si="111"/>
        <v>10 to 20</v>
      </c>
      <c r="AM3561" s="6">
        <v>50</v>
      </c>
      <c r="AN3561" s="6" t="s">
        <v>1377</v>
      </c>
    </row>
    <row r="3562" spans="1:40" x14ac:dyDescent="0.25">
      <c r="A3562">
        <v>3560</v>
      </c>
      <c r="B3562">
        <v>714</v>
      </c>
      <c r="C3562">
        <v>731</v>
      </c>
      <c r="D3562">
        <v>119</v>
      </c>
      <c r="E3562">
        <v>3</v>
      </c>
      <c r="F3562">
        <v>357</v>
      </c>
      <c r="G3562">
        <v>1</v>
      </c>
      <c r="H3562" t="str">
        <f>VLOOKUP($C3562,'Raw-products'!$A$2:$H$1261,MATCH(H$1,'Raw-products'!$A$1:$H$1,0))</f>
        <v>Jacket</v>
      </c>
      <c r="I3562" t="str">
        <f>VLOOKUP($C3562,'Raw-products'!$A$2:$H$1261,MATCH(I$1,'Raw-products'!$A$1:$H$1,0))</f>
        <v>Trench Coat</v>
      </c>
      <c r="J3562" t="str">
        <f>VLOOKUP($C3562,'Raw-products'!$A$2:$H$1261,MATCH(J$1,'Raw-products'!$A$1:$H$1,0))</f>
        <v>S</v>
      </c>
      <c r="K3562" t="str">
        <f>VLOOKUP($C3562,'Raw-products'!$A$2:$H$1261,MATCH(K$1,'Raw-products'!$A$1:$H$1,0))</f>
        <v>violet</v>
      </c>
      <c r="L3562">
        <f>VLOOKUP($C3562,'Raw-products'!$A$2:$H$1261,MATCH(L$1,'Raw-products'!$A$1:$H$1,0))</f>
        <v>112</v>
      </c>
      <c r="M3562">
        <f>VLOOKUP($C3562,'Raw-products'!$A$2:$H$1261,MATCH(M$1,'Raw-products'!$A$1:$H$1,0))</f>
        <v>69</v>
      </c>
      <c r="N3562" s="5">
        <f t="shared" si="110"/>
        <v>7728</v>
      </c>
      <c r="O3562" cm="1">
        <f t="array" ref="O3562:R3562">_xlfn.XLOOKUP($B3562,'Raw -orders'!$A:$A,'Raw -orders'!$B:$E)</f>
        <v>50</v>
      </c>
      <c r="P3562">
        <v>15121</v>
      </c>
      <c r="Q3562" s="1">
        <v>44234</v>
      </c>
      <c r="R3562" s="1">
        <v>44246</v>
      </c>
      <c r="S3562" t="str" cm="1">
        <f t="array" ref="S3562:Z3562">_xlfn.XLOOKUP($O3562,'Raw - customers'!$A:$A,'Raw - customers'!$B:$I)</f>
        <v>Moore Oolahan</v>
      </c>
      <c r="T3562" t="str">
        <v>Genderqueer</v>
      </c>
      <c r="U3562">
        <v>63</v>
      </c>
      <c r="V3562" t="str">
        <v>13 Stokes SummitApt. 125</v>
      </c>
      <c r="W3562">
        <v>5725</v>
      </c>
      <c r="X3562" t="str">
        <v>East Aidan</v>
      </c>
      <c r="Y3562" t="str">
        <v>Western Australia</v>
      </c>
      <c r="Z3562" t="str">
        <v>Australia</v>
      </c>
      <c r="AA3562">
        <v>2</v>
      </c>
      <c r="AB3562" s="3" t="str">
        <f t="shared" si="111"/>
        <v>10 to 20</v>
      </c>
      <c r="AM3562" s="6">
        <v>50</v>
      </c>
      <c r="AN3562" s="6" t="s">
        <v>1377</v>
      </c>
    </row>
    <row r="3563" spans="1:40" x14ac:dyDescent="0.25">
      <c r="A3563">
        <v>3561</v>
      </c>
      <c r="B3563">
        <v>715</v>
      </c>
      <c r="C3563">
        <v>598</v>
      </c>
      <c r="D3563">
        <v>112</v>
      </c>
      <c r="E3563">
        <v>1</v>
      </c>
      <c r="F3563">
        <v>112</v>
      </c>
      <c r="G3563">
        <v>1</v>
      </c>
      <c r="H3563" t="str">
        <f>VLOOKUP($C3563,'Raw-products'!$A$2:$H$1261,MATCH(H$1,'Raw-products'!$A$1:$H$1,0))</f>
        <v>Jacket</v>
      </c>
      <c r="I3563" t="str">
        <f>VLOOKUP($C3563,'Raw-products'!$A$2:$H$1261,MATCH(I$1,'Raw-products'!$A$1:$H$1,0))</f>
        <v>Cardigan</v>
      </c>
      <c r="J3563" t="str">
        <f>VLOOKUP($C3563,'Raw-products'!$A$2:$H$1261,MATCH(J$1,'Raw-products'!$A$1:$H$1,0))</f>
        <v>L</v>
      </c>
      <c r="K3563" t="str">
        <f>VLOOKUP($C3563,'Raw-products'!$A$2:$H$1261,MATCH(K$1,'Raw-products'!$A$1:$H$1,0))</f>
        <v>red</v>
      </c>
      <c r="L3563">
        <f>VLOOKUP($C3563,'Raw-products'!$A$2:$H$1261,MATCH(L$1,'Raw-products'!$A$1:$H$1,0))</f>
        <v>118</v>
      </c>
      <c r="M3563">
        <f>VLOOKUP($C3563,'Raw-products'!$A$2:$H$1261,MATCH(M$1,'Raw-products'!$A$1:$H$1,0))</f>
        <v>41</v>
      </c>
      <c r="N3563" s="5">
        <f t="shared" si="110"/>
        <v>4838</v>
      </c>
      <c r="O3563" cm="1">
        <f t="array" ref="O3563:R3563">_xlfn.XLOOKUP($B3563,'Raw -orders'!$A:$A,'Raw -orders'!$B:$E)</f>
        <v>225</v>
      </c>
      <c r="P3563">
        <v>51678</v>
      </c>
      <c r="Q3563" s="1">
        <v>44488</v>
      </c>
      <c r="R3563" s="1">
        <v>44512</v>
      </c>
      <c r="S3563" t="str" cm="1">
        <f t="array" ref="S3563:Z3563">_xlfn.XLOOKUP($O3563,'Raw - customers'!$A:$A,'Raw - customers'!$B:$I)</f>
        <v>Monty Gowen</v>
      </c>
      <c r="T3563" t="str">
        <v>Genderfluid</v>
      </c>
      <c r="U3563">
        <v>75</v>
      </c>
      <c r="V3563" t="str">
        <v>651 Garden CourtApt. 769</v>
      </c>
      <c r="W3563">
        <v>4755</v>
      </c>
      <c r="X3563" t="str">
        <v>Muellerfurt</v>
      </c>
      <c r="Y3563" t="str">
        <v>Queensland</v>
      </c>
      <c r="Z3563" t="str">
        <v>Australia</v>
      </c>
      <c r="AA3563">
        <v>10</v>
      </c>
      <c r="AB3563" s="3" t="str">
        <f t="shared" si="111"/>
        <v>20 to 30</v>
      </c>
      <c r="AM3563" s="6">
        <v>225</v>
      </c>
      <c r="AN3563" s="6" t="s">
        <v>1355</v>
      </c>
    </row>
    <row r="3564" spans="1:40" x14ac:dyDescent="0.25">
      <c r="A3564">
        <v>3562</v>
      </c>
      <c r="B3564">
        <v>715</v>
      </c>
      <c r="C3564">
        <v>831</v>
      </c>
      <c r="D3564">
        <v>117</v>
      </c>
      <c r="E3564">
        <v>3</v>
      </c>
      <c r="F3564">
        <v>351</v>
      </c>
      <c r="G3564">
        <v>1</v>
      </c>
      <c r="H3564" t="str">
        <f>VLOOKUP($C3564,'Raw-products'!$A$2:$H$1261,MATCH(H$1,'Raw-products'!$A$1:$H$1,0))</f>
        <v>Jacket</v>
      </c>
      <c r="I3564" t="str">
        <f>VLOOKUP($C3564,'Raw-products'!$A$2:$H$1261,MATCH(I$1,'Raw-products'!$A$1:$H$1,0))</f>
        <v>Shearling</v>
      </c>
      <c r="J3564" t="str">
        <f>VLOOKUP($C3564,'Raw-products'!$A$2:$H$1261,MATCH(J$1,'Raw-products'!$A$1:$H$1,0))</f>
        <v>S</v>
      </c>
      <c r="K3564" t="str">
        <f>VLOOKUP($C3564,'Raw-products'!$A$2:$H$1261,MATCH(K$1,'Raw-products'!$A$1:$H$1,0))</f>
        <v>indigo</v>
      </c>
      <c r="L3564">
        <f>VLOOKUP($C3564,'Raw-products'!$A$2:$H$1261,MATCH(L$1,'Raw-products'!$A$1:$H$1,0))</f>
        <v>95</v>
      </c>
      <c r="M3564">
        <f>VLOOKUP($C3564,'Raw-products'!$A$2:$H$1261,MATCH(M$1,'Raw-products'!$A$1:$H$1,0))</f>
        <v>45</v>
      </c>
      <c r="N3564" s="5">
        <f t="shared" si="110"/>
        <v>4275</v>
      </c>
      <c r="O3564" cm="1">
        <f t="array" ref="O3564:R3564">_xlfn.XLOOKUP($B3564,'Raw -orders'!$A:$A,'Raw -orders'!$B:$E)</f>
        <v>225</v>
      </c>
      <c r="P3564">
        <v>51678</v>
      </c>
      <c r="Q3564" s="1">
        <v>44488</v>
      </c>
      <c r="R3564" s="1">
        <v>44512</v>
      </c>
      <c r="S3564" t="str" cm="1">
        <f t="array" ref="S3564:Z3564">_xlfn.XLOOKUP($O3564,'Raw - customers'!$A:$A,'Raw - customers'!$B:$I)</f>
        <v>Monty Gowen</v>
      </c>
      <c r="T3564" t="str">
        <v>Genderfluid</v>
      </c>
      <c r="U3564">
        <v>75</v>
      </c>
      <c r="V3564" t="str">
        <v>651 Garden CourtApt. 769</v>
      </c>
      <c r="W3564">
        <v>4755</v>
      </c>
      <c r="X3564" t="str">
        <v>Muellerfurt</v>
      </c>
      <c r="Y3564" t="str">
        <v>Queensland</v>
      </c>
      <c r="Z3564" t="str">
        <v>Australia</v>
      </c>
      <c r="AA3564">
        <v>10</v>
      </c>
      <c r="AB3564" s="3" t="str">
        <f t="shared" si="111"/>
        <v>20 to 30</v>
      </c>
      <c r="AM3564" s="6">
        <v>225</v>
      </c>
      <c r="AN3564" s="6" t="s">
        <v>1355</v>
      </c>
    </row>
    <row r="3565" spans="1:40" x14ac:dyDescent="0.25">
      <c r="A3565">
        <v>3563</v>
      </c>
      <c r="B3565">
        <v>715</v>
      </c>
      <c r="C3565">
        <v>1214</v>
      </c>
      <c r="D3565">
        <v>105</v>
      </c>
      <c r="E3565">
        <v>3</v>
      </c>
      <c r="F3565">
        <v>315</v>
      </c>
      <c r="G3565">
        <v>1</v>
      </c>
      <c r="H3565" t="str">
        <f>VLOOKUP($C3565,'Raw-products'!$A$2:$H$1261,MATCH(H$1,'Raw-products'!$A$1:$H$1,0))</f>
        <v>Trousers</v>
      </c>
      <c r="I3565" t="str">
        <f>VLOOKUP($C3565,'Raw-products'!$A$2:$H$1261,MATCH(I$1,'Raw-products'!$A$1:$H$1,0))</f>
        <v>Pleated</v>
      </c>
      <c r="J3565" t="str">
        <f>VLOOKUP($C3565,'Raw-products'!$A$2:$H$1261,MATCH(J$1,'Raw-products'!$A$1:$H$1,0))</f>
        <v>XL</v>
      </c>
      <c r="K3565" t="str">
        <f>VLOOKUP($C3565,'Raw-products'!$A$2:$H$1261,MATCH(K$1,'Raw-products'!$A$1:$H$1,0))</f>
        <v>blue</v>
      </c>
      <c r="L3565">
        <f>VLOOKUP($C3565,'Raw-products'!$A$2:$H$1261,MATCH(L$1,'Raw-products'!$A$1:$H$1,0))</f>
        <v>90</v>
      </c>
      <c r="M3565">
        <f>VLOOKUP($C3565,'Raw-products'!$A$2:$H$1261,MATCH(M$1,'Raw-products'!$A$1:$H$1,0))</f>
        <v>55</v>
      </c>
      <c r="N3565" s="5">
        <f t="shared" si="110"/>
        <v>4950</v>
      </c>
      <c r="O3565" cm="1">
        <f t="array" ref="O3565:R3565">_xlfn.XLOOKUP($B3565,'Raw -orders'!$A:$A,'Raw -orders'!$B:$E)</f>
        <v>225</v>
      </c>
      <c r="P3565">
        <v>51678</v>
      </c>
      <c r="Q3565" s="1">
        <v>44488</v>
      </c>
      <c r="R3565" s="1">
        <v>44512</v>
      </c>
      <c r="S3565" t="str" cm="1">
        <f t="array" ref="S3565:Z3565">_xlfn.XLOOKUP($O3565,'Raw - customers'!$A:$A,'Raw - customers'!$B:$I)</f>
        <v>Monty Gowen</v>
      </c>
      <c r="T3565" t="str">
        <v>Genderfluid</v>
      </c>
      <c r="U3565">
        <v>75</v>
      </c>
      <c r="V3565" t="str">
        <v>651 Garden CourtApt. 769</v>
      </c>
      <c r="W3565">
        <v>4755</v>
      </c>
      <c r="X3565" t="str">
        <v>Muellerfurt</v>
      </c>
      <c r="Y3565" t="str">
        <v>Queensland</v>
      </c>
      <c r="Z3565" t="str">
        <v>Australia</v>
      </c>
      <c r="AA3565">
        <v>10</v>
      </c>
      <c r="AB3565" s="3" t="str">
        <f t="shared" si="111"/>
        <v>20 to 30</v>
      </c>
      <c r="AM3565" s="6">
        <v>225</v>
      </c>
      <c r="AN3565" s="6" t="s">
        <v>1355</v>
      </c>
    </row>
    <row r="3566" spans="1:40" x14ac:dyDescent="0.25">
      <c r="A3566">
        <v>3564</v>
      </c>
      <c r="B3566">
        <v>715</v>
      </c>
      <c r="C3566">
        <v>583</v>
      </c>
      <c r="D3566">
        <v>100</v>
      </c>
      <c r="E3566">
        <v>3</v>
      </c>
      <c r="F3566">
        <v>300</v>
      </c>
      <c r="G3566">
        <v>1</v>
      </c>
      <c r="H3566" t="str">
        <f>VLOOKUP($C3566,'Raw-products'!$A$2:$H$1261,MATCH(H$1,'Raw-products'!$A$1:$H$1,0))</f>
        <v>Jacket</v>
      </c>
      <c r="I3566" t="str">
        <f>VLOOKUP($C3566,'Raw-products'!$A$2:$H$1261,MATCH(I$1,'Raw-products'!$A$1:$H$1,0))</f>
        <v>Bomber</v>
      </c>
      <c r="J3566" t="str">
        <f>VLOOKUP($C3566,'Raw-products'!$A$2:$H$1261,MATCH(J$1,'Raw-products'!$A$1:$H$1,0))</f>
        <v>L</v>
      </c>
      <c r="K3566" t="str">
        <f>VLOOKUP($C3566,'Raw-products'!$A$2:$H$1261,MATCH(K$1,'Raw-products'!$A$1:$H$1,0))</f>
        <v>blue</v>
      </c>
      <c r="L3566">
        <f>VLOOKUP($C3566,'Raw-products'!$A$2:$H$1261,MATCH(L$1,'Raw-products'!$A$1:$H$1,0))</f>
        <v>90</v>
      </c>
      <c r="M3566">
        <f>VLOOKUP($C3566,'Raw-products'!$A$2:$H$1261,MATCH(M$1,'Raw-products'!$A$1:$H$1,0))</f>
        <v>64</v>
      </c>
      <c r="N3566" s="5">
        <f t="shared" si="110"/>
        <v>5760</v>
      </c>
      <c r="O3566" cm="1">
        <f t="array" ref="O3566:R3566">_xlfn.XLOOKUP($B3566,'Raw -orders'!$A:$A,'Raw -orders'!$B:$E)</f>
        <v>225</v>
      </c>
      <c r="P3566">
        <v>51678</v>
      </c>
      <c r="Q3566" s="1">
        <v>44488</v>
      </c>
      <c r="R3566" s="1">
        <v>44512</v>
      </c>
      <c r="S3566" t="str" cm="1">
        <f t="array" ref="S3566:Z3566">_xlfn.XLOOKUP($O3566,'Raw - customers'!$A:$A,'Raw - customers'!$B:$I)</f>
        <v>Monty Gowen</v>
      </c>
      <c r="T3566" t="str">
        <v>Genderfluid</v>
      </c>
      <c r="U3566">
        <v>75</v>
      </c>
      <c r="V3566" t="str">
        <v>651 Garden CourtApt. 769</v>
      </c>
      <c r="W3566">
        <v>4755</v>
      </c>
      <c r="X3566" t="str">
        <v>Muellerfurt</v>
      </c>
      <c r="Y3566" t="str">
        <v>Queensland</v>
      </c>
      <c r="Z3566" t="str">
        <v>Australia</v>
      </c>
      <c r="AA3566">
        <v>10</v>
      </c>
      <c r="AB3566" s="3" t="str">
        <f t="shared" si="111"/>
        <v>20 to 30</v>
      </c>
      <c r="AM3566" s="6">
        <v>225</v>
      </c>
      <c r="AN3566" s="6" t="s">
        <v>1355</v>
      </c>
    </row>
    <row r="3567" spans="1:40" x14ac:dyDescent="0.25">
      <c r="A3567">
        <v>3565</v>
      </c>
      <c r="B3567">
        <v>715</v>
      </c>
      <c r="C3567">
        <v>607</v>
      </c>
      <c r="D3567">
        <v>112</v>
      </c>
      <c r="E3567">
        <v>3</v>
      </c>
      <c r="F3567">
        <v>336</v>
      </c>
      <c r="G3567">
        <v>1</v>
      </c>
      <c r="H3567" t="str">
        <f>VLOOKUP($C3567,'Raw-products'!$A$2:$H$1261,MATCH(H$1,'Raw-products'!$A$1:$H$1,0))</f>
        <v>Jacket</v>
      </c>
      <c r="I3567" t="str">
        <f>VLOOKUP($C3567,'Raw-products'!$A$2:$H$1261,MATCH(I$1,'Raw-products'!$A$1:$H$1,0))</f>
        <v>Cardigan</v>
      </c>
      <c r="J3567" t="str">
        <f>VLOOKUP($C3567,'Raw-products'!$A$2:$H$1261,MATCH(J$1,'Raw-products'!$A$1:$H$1,0))</f>
        <v>M</v>
      </c>
      <c r="K3567" t="str">
        <f>VLOOKUP($C3567,'Raw-products'!$A$2:$H$1261,MATCH(K$1,'Raw-products'!$A$1:$H$1,0))</f>
        <v>yellow</v>
      </c>
      <c r="L3567">
        <f>VLOOKUP($C3567,'Raw-products'!$A$2:$H$1261,MATCH(L$1,'Raw-products'!$A$1:$H$1,0))</f>
        <v>118</v>
      </c>
      <c r="M3567">
        <f>VLOOKUP($C3567,'Raw-products'!$A$2:$H$1261,MATCH(M$1,'Raw-products'!$A$1:$H$1,0))</f>
        <v>64</v>
      </c>
      <c r="N3567" s="5">
        <f t="shared" si="110"/>
        <v>7552</v>
      </c>
      <c r="O3567" cm="1">
        <f t="array" ref="O3567:R3567">_xlfn.XLOOKUP($B3567,'Raw -orders'!$A:$A,'Raw -orders'!$B:$E)</f>
        <v>225</v>
      </c>
      <c r="P3567">
        <v>51678</v>
      </c>
      <c r="Q3567" s="1">
        <v>44488</v>
      </c>
      <c r="R3567" s="1">
        <v>44512</v>
      </c>
      <c r="S3567" t="str" cm="1">
        <f t="array" ref="S3567:Z3567">_xlfn.XLOOKUP($O3567,'Raw - customers'!$A:$A,'Raw - customers'!$B:$I)</f>
        <v>Monty Gowen</v>
      </c>
      <c r="T3567" t="str">
        <v>Genderfluid</v>
      </c>
      <c r="U3567">
        <v>75</v>
      </c>
      <c r="V3567" t="str">
        <v>651 Garden CourtApt. 769</v>
      </c>
      <c r="W3567">
        <v>4755</v>
      </c>
      <c r="X3567" t="str">
        <v>Muellerfurt</v>
      </c>
      <c r="Y3567" t="str">
        <v>Queensland</v>
      </c>
      <c r="Z3567" t="str">
        <v>Australia</v>
      </c>
      <c r="AA3567">
        <v>10</v>
      </c>
      <c r="AB3567" s="3" t="str">
        <f t="shared" si="111"/>
        <v>20 to 30</v>
      </c>
      <c r="AM3567" s="6">
        <v>225</v>
      </c>
      <c r="AN3567" s="6" t="s">
        <v>1355</v>
      </c>
    </row>
    <row r="3568" spans="1:40" x14ac:dyDescent="0.25">
      <c r="A3568">
        <v>3566</v>
      </c>
      <c r="B3568">
        <v>716</v>
      </c>
      <c r="C3568">
        <v>501</v>
      </c>
      <c r="D3568">
        <v>102</v>
      </c>
      <c r="E3568">
        <v>2</v>
      </c>
      <c r="F3568">
        <v>204</v>
      </c>
      <c r="G3568">
        <v>1</v>
      </c>
      <c r="H3568" t="str">
        <f>VLOOKUP($C3568,'Raw-products'!$A$2:$H$1261,MATCH(H$1,'Raw-products'!$A$1:$H$1,0))</f>
        <v>Jacket</v>
      </c>
      <c r="I3568" t="str">
        <f>VLOOKUP($C3568,'Raw-products'!$A$2:$H$1261,MATCH(I$1,'Raw-products'!$A$1:$H$1,0))</f>
        <v>Windbreaker</v>
      </c>
      <c r="J3568" t="str">
        <f>VLOOKUP($C3568,'Raw-products'!$A$2:$H$1261,MATCH(J$1,'Raw-products'!$A$1:$H$1,0))</f>
        <v>S</v>
      </c>
      <c r="K3568" t="str">
        <f>VLOOKUP($C3568,'Raw-products'!$A$2:$H$1261,MATCH(K$1,'Raw-products'!$A$1:$H$1,0))</f>
        <v>yellow</v>
      </c>
      <c r="L3568">
        <f>VLOOKUP($C3568,'Raw-products'!$A$2:$H$1261,MATCH(L$1,'Raw-products'!$A$1:$H$1,0))</f>
        <v>109</v>
      </c>
      <c r="M3568">
        <f>VLOOKUP($C3568,'Raw-products'!$A$2:$H$1261,MATCH(M$1,'Raw-products'!$A$1:$H$1,0))</f>
        <v>66</v>
      </c>
      <c r="N3568" s="5">
        <f t="shared" si="110"/>
        <v>7194</v>
      </c>
      <c r="O3568" cm="1">
        <f t="array" ref="O3568:R3568">_xlfn.XLOOKUP($B3568,'Raw -orders'!$A:$A,'Raw -orders'!$B:$E)</f>
        <v>502</v>
      </c>
      <c r="P3568">
        <v>32660</v>
      </c>
      <c r="Q3568" s="1">
        <v>44408</v>
      </c>
      <c r="R3568" s="1">
        <v>44434</v>
      </c>
      <c r="S3568" t="str" cm="1">
        <f t="array" ref="S3568:Z3568">_xlfn.XLOOKUP($O3568,'Raw - customers'!$A:$A,'Raw - customers'!$B:$I)</f>
        <v>Neilla Halladey</v>
      </c>
      <c r="T3568" t="str">
        <v>Male</v>
      </c>
      <c r="U3568">
        <v>34</v>
      </c>
      <c r="V3568" t="str">
        <v>95 Grimes ParkwaySuite 469</v>
      </c>
      <c r="W3568">
        <v>6075</v>
      </c>
      <c r="X3568" t="str">
        <v>East Aidan</v>
      </c>
      <c r="Y3568" t="str">
        <v>Australian Capital Territory</v>
      </c>
      <c r="Z3568" t="str">
        <v>Australia</v>
      </c>
      <c r="AA3568">
        <v>7</v>
      </c>
      <c r="AB3568" s="3" t="str">
        <f t="shared" si="111"/>
        <v>20 to 30</v>
      </c>
      <c r="AM3568" s="6">
        <v>502</v>
      </c>
      <c r="AN3568" s="6" t="s">
        <v>1350</v>
      </c>
    </row>
    <row r="3569" spans="1:40" x14ac:dyDescent="0.25">
      <c r="A3569">
        <v>3567</v>
      </c>
      <c r="B3569">
        <v>716</v>
      </c>
      <c r="C3569">
        <v>1085</v>
      </c>
      <c r="D3569">
        <v>115</v>
      </c>
      <c r="E3569">
        <v>3</v>
      </c>
      <c r="F3569">
        <v>345</v>
      </c>
      <c r="G3569">
        <v>1</v>
      </c>
      <c r="H3569" t="str">
        <f>VLOOKUP($C3569,'Raw-products'!$A$2:$H$1261,MATCH(H$1,'Raw-products'!$A$1:$H$1,0))</f>
        <v>Trousers</v>
      </c>
      <c r="I3569" t="str">
        <f>VLOOKUP($C3569,'Raw-products'!$A$2:$H$1261,MATCH(I$1,'Raw-products'!$A$1:$H$1,0))</f>
        <v>Cropped</v>
      </c>
      <c r="J3569" t="str">
        <f>VLOOKUP($C3569,'Raw-products'!$A$2:$H$1261,MATCH(J$1,'Raw-products'!$A$1:$H$1,0))</f>
        <v>XS</v>
      </c>
      <c r="K3569" t="str">
        <f>VLOOKUP($C3569,'Raw-products'!$A$2:$H$1261,MATCH(K$1,'Raw-products'!$A$1:$H$1,0))</f>
        <v>red</v>
      </c>
      <c r="L3569">
        <f>VLOOKUP($C3569,'Raw-products'!$A$2:$H$1261,MATCH(L$1,'Raw-products'!$A$1:$H$1,0))</f>
        <v>99</v>
      </c>
      <c r="M3569">
        <f>VLOOKUP($C3569,'Raw-products'!$A$2:$H$1261,MATCH(M$1,'Raw-products'!$A$1:$H$1,0))</f>
        <v>75</v>
      </c>
      <c r="N3569" s="5">
        <f t="shared" si="110"/>
        <v>7425</v>
      </c>
      <c r="O3569" cm="1">
        <f t="array" ref="O3569:R3569">_xlfn.XLOOKUP($B3569,'Raw -orders'!$A:$A,'Raw -orders'!$B:$E)</f>
        <v>502</v>
      </c>
      <c r="P3569">
        <v>32660</v>
      </c>
      <c r="Q3569" s="1">
        <v>44408</v>
      </c>
      <c r="R3569" s="1">
        <v>44434</v>
      </c>
      <c r="S3569" t="str" cm="1">
        <f t="array" ref="S3569:Z3569">_xlfn.XLOOKUP($O3569,'Raw - customers'!$A:$A,'Raw - customers'!$B:$I)</f>
        <v>Neilla Halladey</v>
      </c>
      <c r="T3569" t="str">
        <v>Male</v>
      </c>
      <c r="U3569">
        <v>34</v>
      </c>
      <c r="V3569" t="str">
        <v>95 Grimes ParkwaySuite 469</v>
      </c>
      <c r="W3569">
        <v>6075</v>
      </c>
      <c r="X3569" t="str">
        <v>East Aidan</v>
      </c>
      <c r="Y3569" t="str">
        <v>Australian Capital Territory</v>
      </c>
      <c r="Z3569" t="str">
        <v>Australia</v>
      </c>
      <c r="AA3569">
        <v>7</v>
      </c>
      <c r="AB3569" s="3" t="str">
        <f t="shared" si="111"/>
        <v>20 to 30</v>
      </c>
      <c r="AM3569" s="6">
        <v>502</v>
      </c>
      <c r="AN3569" s="6" t="s">
        <v>1350</v>
      </c>
    </row>
    <row r="3570" spans="1:40" x14ac:dyDescent="0.25">
      <c r="A3570">
        <v>3568</v>
      </c>
      <c r="B3570">
        <v>716</v>
      </c>
      <c r="C3570">
        <v>669</v>
      </c>
      <c r="D3570">
        <v>113</v>
      </c>
      <c r="E3570">
        <v>2</v>
      </c>
      <c r="F3570">
        <v>226</v>
      </c>
      <c r="G3570">
        <v>1</v>
      </c>
      <c r="H3570" t="str">
        <f>VLOOKUP($C3570,'Raw-products'!$A$2:$H$1261,MATCH(H$1,'Raw-products'!$A$1:$H$1,0))</f>
        <v>Jacket</v>
      </c>
      <c r="I3570" t="str">
        <f>VLOOKUP($C3570,'Raw-products'!$A$2:$H$1261,MATCH(I$1,'Raw-products'!$A$1:$H$1,0))</f>
        <v>Parka</v>
      </c>
      <c r="J3570" t="str">
        <f>VLOOKUP($C3570,'Raw-products'!$A$2:$H$1261,MATCH(J$1,'Raw-products'!$A$1:$H$1,0))</f>
        <v>XL</v>
      </c>
      <c r="K3570" t="str">
        <f>VLOOKUP($C3570,'Raw-products'!$A$2:$H$1261,MATCH(K$1,'Raw-products'!$A$1:$H$1,0))</f>
        <v>red</v>
      </c>
      <c r="L3570">
        <f>VLOOKUP($C3570,'Raw-products'!$A$2:$H$1261,MATCH(L$1,'Raw-products'!$A$1:$H$1,0))</f>
        <v>119</v>
      </c>
      <c r="M3570">
        <f>VLOOKUP($C3570,'Raw-products'!$A$2:$H$1261,MATCH(M$1,'Raw-products'!$A$1:$H$1,0))</f>
        <v>64</v>
      </c>
      <c r="N3570" s="5">
        <f t="shared" si="110"/>
        <v>7616</v>
      </c>
      <c r="O3570" cm="1">
        <f t="array" ref="O3570:R3570">_xlfn.XLOOKUP($B3570,'Raw -orders'!$A:$A,'Raw -orders'!$B:$E)</f>
        <v>502</v>
      </c>
      <c r="P3570">
        <v>32660</v>
      </c>
      <c r="Q3570" s="1">
        <v>44408</v>
      </c>
      <c r="R3570" s="1">
        <v>44434</v>
      </c>
      <c r="S3570" t="str" cm="1">
        <f t="array" ref="S3570:Z3570">_xlfn.XLOOKUP($O3570,'Raw - customers'!$A:$A,'Raw - customers'!$B:$I)</f>
        <v>Neilla Halladey</v>
      </c>
      <c r="T3570" t="str">
        <v>Male</v>
      </c>
      <c r="U3570">
        <v>34</v>
      </c>
      <c r="V3570" t="str">
        <v>95 Grimes ParkwaySuite 469</v>
      </c>
      <c r="W3570">
        <v>6075</v>
      </c>
      <c r="X3570" t="str">
        <v>East Aidan</v>
      </c>
      <c r="Y3570" t="str">
        <v>Australian Capital Territory</v>
      </c>
      <c r="Z3570" t="str">
        <v>Australia</v>
      </c>
      <c r="AA3570">
        <v>7</v>
      </c>
      <c r="AB3570" s="3" t="str">
        <f t="shared" si="111"/>
        <v>20 to 30</v>
      </c>
      <c r="AM3570" s="6">
        <v>502</v>
      </c>
      <c r="AN3570" s="6" t="s">
        <v>1350</v>
      </c>
    </row>
    <row r="3571" spans="1:40" x14ac:dyDescent="0.25">
      <c r="A3571">
        <v>3569</v>
      </c>
      <c r="B3571">
        <v>716</v>
      </c>
      <c r="C3571">
        <v>1124</v>
      </c>
      <c r="D3571">
        <v>102</v>
      </c>
      <c r="E3571">
        <v>3</v>
      </c>
      <c r="F3571">
        <v>306</v>
      </c>
      <c r="G3571">
        <v>1</v>
      </c>
      <c r="H3571" t="str">
        <f>VLOOKUP($C3571,'Raw-products'!$A$2:$H$1261,MATCH(H$1,'Raw-products'!$A$1:$H$1,0))</f>
        <v>Trousers</v>
      </c>
      <c r="I3571" t="str">
        <f>VLOOKUP($C3571,'Raw-products'!$A$2:$H$1261,MATCH(I$1,'Raw-products'!$A$1:$H$1,0))</f>
        <v>Cargo Pants</v>
      </c>
      <c r="J3571" t="str">
        <f>VLOOKUP($C3571,'Raw-products'!$A$2:$H$1261,MATCH(J$1,'Raw-products'!$A$1:$H$1,0))</f>
        <v>XL</v>
      </c>
      <c r="K3571" t="str">
        <f>VLOOKUP($C3571,'Raw-products'!$A$2:$H$1261,MATCH(K$1,'Raw-products'!$A$1:$H$1,0))</f>
        <v>red</v>
      </c>
      <c r="L3571">
        <f>VLOOKUP($C3571,'Raw-products'!$A$2:$H$1261,MATCH(L$1,'Raw-products'!$A$1:$H$1,0))</f>
        <v>106</v>
      </c>
      <c r="M3571">
        <f>VLOOKUP($C3571,'Raw-products'!$A$2:$H$1261,MATCH(M$1,'Raw-products'!$A$1:$H$1,0))</f>
        <v>45</v>
      </c>
      <c r="N3571" s="5">
        <f t="shared" si="110"/>
        <v>4770</v>
      </c>
      <c r="O3571" cm="1">
        <f t="array" ref="O3571:R3571">_xlfn.XLOOKUP($B3571,'Raw -orders'!$A:$A,'Raw -orders'!$B:$E)</f>
        <v>502</v>
      </c>
      <c r="P3571">
        <v>32660</v>
      </c>
      <c r="Q3571" s="1">
        <v>44408</v>
      </c>
      <c r="R3571" s="1">
        <v>44434</v>
      </c>
      <c r="S3571" t="str" cm="1">
        <f t="array" ref="S3571:Z3571">_xlfn.XLOOKUP($O3571,'Raw - customers'!$A:$A,'Raw - customers'!$B:$I)</f>
        <v>Neilla Halladey</v>
      </c>
      <c r="T3571" t="str">
        <v>Male</v>
      </c>
      <c r="U3571">
        <v>34</v>
      </c>
      <c r="V3571" t="str">
        <v>95 Grimes ParkwaySuite 469</v>
      </c>
      <c r="W3571">
        <v>6075</v>
      </c>
      <c r="X3571" t="str">
        <v>East Aidan</v>
      </c>
      <c r="Y3571" t="str">
        <v>Australian Capital Territory</v>
      </c>
      <c r="Z3571" t="str">
        <v>Australia</v>
      </c>
      <c r="AA3571">
        <v>7</v>
      </c>
      <c r="AB3571" s="3" t="str">
        <f t="shared" si="111"/>
        <v>20 to 30</v>
      </c>
      <c r="AM3571" s="6">
        <v>502</v>
      </c>
      <c r="AN3571" s="6" t="s">
        <v>1350</v>
      </c>
    </row>
    <row r="3572" spans="1:40" x14ac:dyDescent="0.25">
      <c r="A3572">
        <v>3570</v>
      </c>
      <c r="B3572">
        <v>716</v>
      </c>
      <c r="C3572">
        <v>891</v>
      </c>
      <c r="D3572">
        <v>94</v>
      </c>
      <c r="E3572">
        <v>1</v>
      </c>
      <c r="F3572">
        <v>94</v>
      </c>
      <c r="G3572">
        <v>1</v>
      </c>
      <c r="H3572" t="str">
        <f>VLOOKUP($C3572,'Raw-products'!$A$2:$H$1261,MATCH(H$1,'Raw-products'!$A$1:$H$1,0))</f>
        <v>Trousers</v>
      </c>
      <c r="I3572" t="str">
        <f>VLOOKUP($C3572,'Raw-products'!$A$2:$H$1261,MATCH(I$1,'Raw-products'!$A$1:$H$1,0))</f>
        <v>Cords</v>
      </c>
      <c r="J3572" t="str">
        <f>VLOOKUP($C3572,'Raw-products'!$A$2:$H$1261,MATCH(J$1,'Raw-products'!$A$1:$H$1,0))</f>
        <v>S</v>
      </c>
      <c r="K3572" t="str">
        <f>VLOOKUP($C3572,'Raw-products'!$A$2:$H$1261,MATCH(K$1,'Raw-products'!$A$1:$H$1,0))</f>
        <v>green</v>
      </c>
      <c r="L3572">
        <f>VLOOKUP($C3572,'Raw-products'!$A$2:$H$1261,MATCH(L$1,'Raw-products'!$A$1:$H$1,0))</f>
        <v>113</v>
      </c>
      <c r="M3572">
        <f>VLOOKUP($C3572,'Raw-products'!$A$2:$H$1261,MATCH(M$1,'Raw-products'!$A$1:$H$1,0))</f>
        <v>78</v>
      </c>
      <c r="N3572" s="5">
        <f t="shared" si="110"/>
        <v>8814</v>
      </c>
      <c r="O3572" cm="1">
        <f t="array" ref="O3572:R3572">_xlfn.XLOOKUP($B3572,'Raw -orders'!$A:$A,'Raw -orders'!$B:$E)</f>
        <v>502</v>
      </c>
      <c r="P3572">
        <v>32660</v>
      </c>
      <c r="Q3572" s="1">
        <v>44408</v>
      </c>
      <c r="R3572" s="1">
        <v>44434</v>
      </c>
      <c r="S3572" t="str" cm="1">
        <f t="array" ref="S3572:Z3572">_xlfn.XLOOKUP($O3572,'Raw - customers'!$A:$A,'Raw - customers'!$B:$I)</f>
        <v>Neilla Halladey</v>
      </c>
      <c r="T3572" t="str">
        <v>Male</v>
      </c>
      <c r="U3572">
        <v>34</v>
      </c>
      <c r="V3572" t="str">
        <v>95 Grimes ParkwaySuite 469</v>
      </c>
      <c r="W3572">
        <v>6075</v>
      </c>
      <c r="X3572" t="str">
        <v>East Aidan</v>
      </c>
      <c r="Y3572" t="str">
        <v>Australian Capital Territory</v>
      </c>
      <c r="Z3572" t="str">
        <v>Australia</v>
      </c>
      <c r="AA3572">
        <v>7</v>
      </c>
      <c r="AB3572" s="3" t="str">
        <f t="shared" si="111"/>
        <v>20 to 30</v>
      </c>
      <c r="AM3572" s="6">
        <v>502</v>
      </c>
      <c r="AN3572" s="6" t="s">
        <v>1350</v>
      </c>
    </row>
    <row r="3573" spans="1:40" x14ac:dyDescent="0.25">
      <c r="A3573">
        <v>3571</v>
      </c>
      <c r="B3573">
        <v>716</v>
      </c>
      <c r="C3573">
        <v>695</v>
      </c>
      <c r="D3573">
        <v>113</v>
      </c>
      <c r="E3573">
        <v>2</v>
      </c>
      <c r="F3573">
        <v>226</v>
      </c>
      <c r="G3573">
        <v>1</v>
      </c>
      <c r="H3573" t="str">
        <f>VLOOKUP($C3573,'Raw-products'!$A$2:$H$1261,MATCH(H$1,'Raw-products'!$A$1:$H$1,0))</f>
        <v>Jacket</v>
      </c>
      <c r="I3573" t="str">
        <f>VLOOKUP($C3573,'Raw-products'!$A$2:$H$1261,MATCH(I$1,'Raw-products'!$A$1:$H$1,0))</f>
        <v>Parka</v>
      </c>
      <c r="J3573" t="str">
        <f>VLOOKUP($C3573,'Raw-products'!$A$2:$H$1261,MATCH(J$1,'Raw-products'!$A$1:$H$1,0))</f>
        <v>XS</v>
      </c>
      <c r="K3573" t="str">
        <f>VLOOKUP($C3573,'Raw-products'!$A$2:$H$1261,MATCH(K$1,'Raw-products'!$A$1:$H$1,0))</f>
        <v>violet</v>
      </c>
      <c r="L3573">
        <f>VLOOKUP($C3573,'Raw-products'!$A$2:$H$1261,MATCH(L$1,'Raw-products'!$A$1:$H$1,0))</f>
        <v>119</v>
      </c>
      <c r="M3573">
        <f>VLOOKUP($C3573,'Raw-products'!$A$2:$H$1261,MATCH(M$1,'Raw-products'!$A$1:$H$1,0))</f>
        <v>59</v>
      </c>
      <c r="N3573" s="5">
        <f t="shared" si="110"/>
        <v>7021</v>
      </c>
      <c r="O3573" cm="1">
        <f t="array" ref="O3573:R3573">_xlfn.XLOOKUP($B3573,'Raw -orders'!$A:$A,'Raw -orders'!$B:$E)</f>
        <v>502</v>
      </c>
      <c r="P3573">
        <v>32660</v>
      </c>
      <c r="Q3573" s="1">
        <v>44408</v>
      </c>
      <c r="R3573" s="1">
        <v>44434</v>
      </c>
      <c r="S3573" t="str" cm="1">
        <f t="array" ref="S3573:Z3573">_xlfn.XLOOKUP($O3573,'Raw - customers'!$A:$A,'Raw - customers'!$B:$I)</f>
        <v>Neilla Halladey</v>
      </c>
      <c r="T3573" t="str">
        <v>Male</v>
      </c>
      <c r="U3573">
        <v>34</v>
      </c>
      <c r="V3573" t="str">
        <v>95 Grimes ParkwaySuite 469</v>
      </c>
      <c r="W3573">
        <v>6075</v>
      </c>
      <c r="X3573" t="str">
        <v>East Aidan</v>
      </c>
      <c r="Y3573" t="str">
        <v>Australian Capital Territory</v>
      </c>
      <c r="Z3573" t="str">
        <v>Australia</v>
      </c>
      <c r="AA3573">
        <v>7</v>
      </c>
      <c r="AB3573" s="3" t="str">
        <f t="shared" si="111"/>
        <v>20 to 30</v>
      </c>
      <c r="AM3573" s="6">
        <v>502</v>
      </c>
      <c r="AN3573" s="6" t="s">
        <v>1350</v>
      </c>
    </row>
    <row r="3574" spans="1:40" x14ac:dyDescent="0.25">
      <c r="A3574">
        <v>3572</v>
      </c>
      <c r="B3574">
        <v>717</v>
      </c>
      <c r="C3574">
        <v>1148</v>
      </c>
      <c r="D3574">
        <v>102</v>
      </c>
      <c r="E3574">
        <v>1</v>
      </c>
      <c r="F3574">
        <v>102</v>
      </c>
      <c r="G3574">
        <v>1</v>
      </c>
      <c r="H3574" t="str">
        <f>VLOOKUP($C3574,'Raw-products'!$A$2:$H$1261,MATCH(H$1,'Raw-products'!$A$1:$H$1,0))</f>
        <v>Trousers</v>
      </c>
      <c r="I3574" t="str">
        <f>VLOOKUP($C3574,'Raw-products'!$A$2:$H$1261,MATCH(I$1,'Raw-products'!$A$1:$H$1,0))</f>
        <v>Cargo Pants</v>
      </c>
      <c r="J3574" t="str">
        <f>VLOOKUP($C3574,'Raw-products'!$A$2:$H$1261,MATCH(J$1,'Raw-products'!$A$1:$H$1,0))</f>
        <v>L</v>
      </c>
      <c r="K3574" t="str">
        <f>VLOOKUP($C3574,'Raw-products'!$A$2:$H$1261,MATCH(K$1,'Raw-products'!$A$1:$H$1,0))</f>
        <v>indigo</v>
      </c>
      <c r="L3574">
        <f>VLOOKUP($C3574,'Raw-products'!$A$2:$H$1261,MATCH(L$1,'Raw-products'!$A$1:$H$1,0))</f>
        <v>106</v>
      </c>
      <c r="M3574">
        <f>VLOOKUP($C3574,'Raw-products'!$A$2:$H$1261,MATCH(M$1,'Raw-products'!$A$1:$H$1,0))</f>
        <v>46</v>
      </c>
      <c r="N3574" s="5">
        <f t="shared" si="110"/>
        <v>4876</v>
      </c>
      <c r="O3574" cm="1">
        <f t="array" ref="O3574:R3574">_xlfn.XLOOKUP($B3574,'Raw -orders'!$A:$A,'Raw -orders'!$B:$E)</f>
        <v>696</v>
      </c>
      <c r="P3574">
        <v>52327</v>
      </c>
      <c r="Q3574" s="1">
        <v>44266</v>
      </c>
      <c r="R3574" s="1">
        <v>44291</v>
      </c>
      <c r="S3574" t="str" cm="1">
        <f t="array" ref="S3574:Z3574">_xlfn.XLOOKUP($O3574,'Raw - customers'!$A:$A,'Raw - customers'!$B:$I)</f>
        <v>Miner Craddock</v>
      </c>
      <c r="T3574" t="str">
        <v>Non-binary</v>
      </c>
      <c r="U3574">
        <v>38</v>
      </c>
      <c r="V3574" t="str">
        <v>8353 Bruen ParkwayApt. 455</v>
      </c>
      <c r="W3574">
        <v>5325</v>
      </c>
      <c r="X3574" t="str">
        <v>Callummouth</v>
      </c>
      <c r="Y3574" t="str">
        <v>Australian Capital Territory</v>
      </c>
      <c r="Z3574" t="str">
        <v>Australia</v>
      </c>
      <c r="AA3574">
        <v>3</v>
      </c>
      <c r="AB3574" s="3" t="str">
        <f t="shared" si="111"/>
        <v>20 to 30</v>
      </c>
      <c r="AM3574" s="6">
        <v>696</v>
      </c>
      <c r="AN3574" s="6" t="s">
        <v>1350</v>
      </c>
    </row>
    <row r="3575" spans="1:40" x14ac:dyDescent="0.25">
      <c r="A3575">
        <v>3573</v>
      </c>
      <c r="B3575">
        <v>717</v>
      </c>
      <c r="C3575">
        <v>219</v>
      </c>
      <c r="D3575">
        <v>106</v>
      </c>
      <c r="E3575">
        <v>1</v>
      </c>
      <c r="F3575">
        <v>106</v>
      </c>
      <c r="G3575">
        <v>1</v>
      </c>
      <c r="H3575" t="str">
        <f>VLOOKUP($C3575,'Raw-products'!$A$2:$H$1261,MATCH(H$1,'Raw-products'!$A$1:$H$1,0))</f>
        <v>Shirt</v>
      </c>
      <c r="I3575" t="str">
        <f>VLOOKUP($C3575,'Raw-products'!$A$2:$H$1261,MATCH(I$1,'Raw-products'!$A$1:$H$1,0))</f>
        <v>Chambray</v>
      </c>
      <c r="J3575" t="str">
        <f>VLOOKUP($C3575,'Raw-products'!$A$2:$H$1261,MATCH(J$1,'Raw-products'!$A$1:$H$1,0))</f>
        <v>XL</v>
      </c>
      <c r="K3575" t="str">
        <f>VLOOKUP($C3575,'Raw-products'!$A$2:$H$1261,MATCH(K$1,'Raw-products'!$A$1:$H$1,0))</f>
        <v>orange</v>
      </c>
      <c r="L3575">
        <f>VLOOKUP($C3575,'Raw-products'!$A$2:$H$1261,MATCH(L$1,'Raw-products'!$A$1:$H$1,0))</f>
        <v>105</v>
      </c>
      <c r="M3575">
        <f>VLOOKUP($C3575,'Raw-products'!$A$2:$H$1261,MATCH(M$1,'Raw-products'!$A$1:$H$1,0))</f>
        <v>57</v>
      </c>
      <c r="N3575" s="5">
        <f t="shared" si="110"/>
        <v>5985</v>
      </c>
      <c r="O3575" cm="1">
        <f t="array" ref="O3575:R3575">_xlfn.XLOOKUP($B3575,'Raw -orders'!$A:$A,'Raw -orders'!$B:$E)</f>
        <v>696</v>
      </c>
      <c r="P3575">
        <v>52327</v>
      </c>
      <c r="Q3575" s="1">
        <v>44266</v>
      </c>
      <c r="R3575" s="1">
        <v>44291</v>
      </c>
      <c r="S3575" t="str" cm="1">
        <f t="array" ref="S3575:Z3575">_xlfn.XLOOKUP($O3575,'Raw - customers'!$A:$A,'Raw - customers'!$B:$I)</f>
        <v>Miner Craddock</v>
      </c>
      <c r="T3575" t="str">
        <v>Non-binary</v>
      </c>
      <c r="U3575">
        <v>38</v>
      </c>
      <c r="V3575" t="str">
        <v>8353 Bruen ParkwayApt. 455</v>
      </c>
      <c r="W3575">
        <v>5325</v>
      </c>
      <c r="X3575" t="str">
        <v>Callummouth</v>
      </c>
      <c r="Y3575" t="str">
        <v>Australian Capital Territory</v>
      </c>
      <c r="Z3575" t="str">
        <v>Australia</v>
      </c>
      <c r="AA3575">
        <v>3</v>
      </c>
      <c r="AB3575" s="3" t="str">
        <f t="shared" si="111"/>
        <v>20 to 30</v>
      </c>
      <c r="AM3575" s="6">
        <v>696</v>
      </c>
      <c r="AN3575" s="6" t="s">
        <v>1350</v>
      </c>
    </row>
    <row r="3576" spans="1:40" x14ac:dyDescent="0.25">
      <c r="A3576">
        <v>3574</v>
      </c>
      <c r="B3576">
        <v>717</v>
      </c>
      <c r="C3576">
        <v>174</v>
      </c>
      <c r="D3576">
        <v>91</v>
      </c>
      <c r="E3576">
        <v>2</v>
      </c>
      <c r="F3576">
        <v>182</v>
      </c>
      <c r="G3576">
        <v>1</v>
      </c>
      <c r="H3576" t="str">
        <f>VLOOKUP($C3576,'Raw-products'!$A$2:$H$1261,MATCH(H$1,'Raw-products'!$A$1:$H$1,0))</f>
        <v>Shirt</v>
      </c>
      <c r="I3576" t="str">
        <f>VLOOKUP($C3576,'Raw-products'!$A$2:$H$1261,MATCH(I$1,'Raw-products'!$A$1:$H$1,0))</f>
        <v>Linen</v>
      </c>
      <c r="J3576" t="str">
        <f>VLOOKUP($C3576,'Raw-products'!$A$2:$H$1261,MATCH(J$1,'Raw-products'!$A$1:$H$1,0))</f>
        <v>XL</v>
      </c>
      <c r="K3576" t="str">
        <f>VLOOKUP($C3576,'Raw-products'!$A$2:$H$1261,MATCH(K$1,'Raw-products'!$A$1:$H$1,0))</f>
        <v>violet</v>
      </c>
      <c r="L3576">
        <f>VLOOKUP($C3576,'Raw-products'!$A$2:$H$1261,MATCH(L$1,'Raw-products'!$A$1:$H$1,0))</f>
        <v>116</v>
      </c>
      <c r="M3576">
        <f>VLOOKUP($C3576,'Raw-products'!$A$2:$H$1261,MATCH(M$1,'Raw-products'!$A$1:$H$1,0))</f>
        <v>73</v>
      </c>
      <c r="N3576" s="5">
        <f t="shared" si="110"/>
        <v>8468</v>
      </c>
      <c r="O3576" cm="1">
        <f t="array" ref="O3576:R3576">_xlfn.XLOOKUP($B3576,'Raw -orders'!$A:$A,'Raw -orders'!$B:$E)</f>
        <v>696</v>
      </c>
      <c r="P3576">
        <v>52327</v>
      </c>
      <c r="Q3576" s="1">
        <v>44266</v>
      </c>
      <c r="R3576" s="1">
        <v>44291</v>
      </c>
      <c r="S3576" t="str" cm="1">
        <f t="array" ref="S3576:Z3576">_xlfn.XLOOKUP($O3576,'Raw - customers'!$A:$A,'Raw - customers'!$B:$I)</f>
        <v>Miner Craddock</v>
      </c>
      <c r="T3576" t="str">
        <v>Non-binary</v>
      </c>
      <c r="U3576">
        <v>38</v>
      </c>
      <c r="V3576" t="str">
        <v>8353 Bruen ParkwayApt. 455</v>
      </c>
      <c r="W3576">
        <v>5325</v>
      </c>
      <c r="X3576" t="str">
        <v>Callummouth</v>
      </c>
      <c r="Y3576" t="str">
        <v>Australian Capital Territory</v>
      </c>
      <c r="Z3576" t="str">
        <v>Australia</v>
      </c>
      <c r="AA3576">
        <v>3</v>
      </c>
      <c r="AB3576" s="3" t="str">
        <f t="shared" si="111"/>
        <v>20 to 30</v>
      </c>
      <c r="AM3576" s="6">
        <v>696</v>
      </c>
      <c r="AN3576" s="6" t="s">
        <v>1350</v>
      </c>
    </row>
    <row r="3577" spans="1:40" x14ac:dyDescent="0.25">
      <c r="A3577">
        <v>3575</v>
      </c>
      <c r="B3577">
        <v>717</v>
      </c>
      <c r="C3577">
        <v>237</v>
      </c>
      <c r="D3577">
        <v>106</v>
      </c>
      <c r="E3577">
        <v>1</v>
      </c>
      <c r="F3577">
        <v>106</v>
      </c>
      <c r="G3577">
        <v>1</v>
      </c>
      <c r="H3577" t="str">
        <f>VLOOKUP($C3577,'Raw-products'!$A$2:$H$1261,MATCH(H$1,'Raw-products'!$A$1:$H$1,0))</f>
        <v>Shirt</v>
      </c>
      <c r="I3577" t="str">
        <f>VLOOKUP($C3577,'Raw-products'!$A$2:$H$1261,MATCH(I$1,'Raw-products'!$A$1:$H$1,0))</f>
        <v>Chambray</v>
      </c>
      <c r="J3577" t="str">
        <f>VLOOKUP($C3577,'Raw-products'!$A$2:$H$1261,MATCH(J$1,'Raw-products'!$A$1:$H$1,0))</f>
        <v>M</v>
      </c>
      <c r="K3577" t="str">
        <f>VLOOKUP($C3577,'Raw-products'!$A$2:$H$1261,MATCH(K$1,'Raw-products'!$A$1:$H$1,0))</f>
        <v>indigo</v>
      </c>
      <c r="L3577">
        <f>VLOOKUP($C3577,'Raw-products'!$A$2:$H$1261,MATCH(L$1,'Raw-products'!$A$1:$H$1,0))</f>
        <v>105</v>
      </c>
      <c r="M3577">
        <f>VLOOKUP($C3577,'Raw-products'!$A$2:$H$1261,MATCH(M$1,'Raw-products'!$A$1:$H$1,0))</f>
        <v>62</v>
      </c>
      <c r="N3577" s="5">
        <f t="shared" si="110"/>
        <v>6510</v>
      </c>
      <c r="O3577" cm="1">
        <f t="array" ref="O3577:R3577">_xlfn.XLOOKUP($B3577,'Raw -orders'!$A:$A,'Raw -orders'!$B:$E)</f>
        <v>696</v>
      </c>
      <c r="P3577">
        <v>52327</v>
      </c>
      <c r="Q3577" s="1">
        <v>44266</v>
      </c>
      <c r="R3577" s="1">
        <v>44291</v>
      </c>
      <c r="S3577" t="str" cm="1">
        <f t="array" ref="S3577:Z3577">_xlfn.XLOOKUP($O3577,'Raw - customers'!$A:$A,'Raw - customers'!$B:$I)</f>
        <v>Miner Craddock</v>
      </c>
      <c r="T3577" t="str">
        <v>Non-binary</v>
      </c>
      <c r="U3577">
        <v>38</v>
      </c>
      <c r="V3577" t="str">
        <v>8353 Bruen ParkwayApt. 455</v>
      </c>
      <c r="W3577">
        <v>5325</v>
      </c>
      <c r="X3577" t="str">
        <v>Callummouth</v>
      </c>
      <c r="Y3577" t="str">
        <v>Australian Capital Territory</v>
      </c>
      <c r="Z3577" t="str">
        <v>Australia</v>
      </c>
      <c r="AA3577">
        <v>3</v>
      </c>
      <c r="AB3577" s="3" t="str">
        <f t="shared" si="111"/>
        <v>20 to 30</v>
      </c>
      <c r="AM3577" s="6">
        <v>696</v>
      </c>
      <c r="AN3577" s="6" t="s">
        <v>1350</v>
      </c>
    </row>
    <row r="3578" spans="1:40" x14ac:dyDescent="0.25">
      <c r="A3578">
        <v>3576</v>
      </c>
      <c r="B3578">
        <v>717</v>
      </c>
      <c r="C3578">
        <v>518</v>
      </c>
      <c r="D3578">
        <v>102</v>
      </c>
      <c r="E3578">
        <v>3</v>
      </c>
      <c r="F3578">
        <v>306</v>
      </c>
      <c r="G3578">
        <v>1</v>
      </c>
      <c r="H3578" t="str">
        <f>VLOOKUP($C3578,'Raw-products'!$A$2:$H$1261,MATCH(H$1,'Raw-products'!$A$1:$H$1,0))</f>
        <v>Jacket</v>
      </c>
      <c r="I3578" t="str">
        <f>VLOOKUP($C3578,'Raw-products'!$A$2:$H$1261,MATCH(I$1,'Raw-products'!$A$1:$H$1,0))</f>
        <v>Windbreaker</v>
      </c>
      <c r="J3578" t="str">
        <f>VLOOKUP($C3578,'Raw-products'!$A$2:$H$1261,MATCH(J$1,'Raw-products'!$A$1:$H$1,0))</f>
        <v>L</v>
      </c>
      <c r="K3578" t="str">
        <f>VLOOKUP($C3578,'Raw-products'!$A$2:$H$1261,MATCH(K$1,'Raw-products'!$A$1:$H$1,0))</f>
        <v>indigo</v>
      </c>
      <c r="L3578">
        <f>VLOOKUP($C3578,'Raw-products'!$A$2:$H$1261,MATCH(L$1,'Raw-products'!$A$1:$H$1,0))</f>
        <v>109</v>
      </c>
      <c r="M3578">
        <f>VLOOKUP($C3578,'Raw-products'!$A$2:$H$1261,MATCH(M$1,'Raw-products'!$A$1:$H$1,0))</f>
        <v>67</v>
      </c>
      <c r="N3578" s="5">
        <f t="shared" si="110"/>
        <v>7303</v>
      </c>
      <c r="O3578" cm="1">
        <f t="array" ref="O3578:R3578">_xlfn.XLOOKUP($B3578,'Raw -orders'!$A:$A,'Raw -orders'!$B:$E)</f>
        <v>696</v>
      </c>
      <c r="P3578">
        <v>52327</v>
      </c>
      <c r="Q3578" s="1">
        <v>44266</v>
      </c>
      <c r="R3578" s="1">
        <v>44291</v>
      </c>
      <c r="S3578" t="str" cm="1">
        <f t="array" ref="S3578:Z3578">_xlfn.XLOOKUP($O3578,'Raw - customers'!$A:$A,'Raw - customers'!$B:$I)</f>
        <v>Miner Craddock</v>
      </c>
      <c r="T3578" t="str">
        <v>Non-binary</v>
      </c>
      <c r="U3578">
        <v>38</v>
      </c>
      <c r="V3578" t="str">
        <v>8353 Bruen ParkwayApt. 455</v>
      </c>
      <c r="W3578">
        <v>5325</v>
      </c>
      <c r="X3578" t="str">
        <v>Callummouth</v>
      </c>
      <c r="Y3578" t="str">
        <v>Australian Capital Territory</v>
      </c>
      <c r="Z3578" t="str">
        <v>Australia</v>
      </c>
      <c r="AA3578">
        <v>3</v>
      </c>
      <c r="AB3578" s="3" t="str">
        <f t="shared" si="111"/>
        <v>20 to 30</v>
      </c>
      <c r="AM3578" s="6">
        <v>696</v>
      </c>
      <c r="AN3578" s="6" t="s">
        <v>1350</v>
      </c>
    </row>
    <row r="3579" spans="1:40" x14ac:dyDescent="0.25">
      <c r="A3579">
        <v>3577</v>
      </c>
      <c r="B3579">
        <v>717</v>
      </c>
      <c r="C3579">
        <v>179</v>
      </c>
      <c r="D3579">
        <v>98</v>
      </c>
      <c r="E3579">
        <v>3</v>
      </c>
      <c r="F3579">
        <v>294</v>
      </c>
      <c r="G3579">
        <v>1</v>
      </c>
      <c r="H3579" t="str">
        <f>VLOOKUP($C3579,'Raw-products'!$A$2:$H$1261,MATCH(H$1,'Raw-products'!$A$1:$H$1,0))</f>
        <v>Shirt</v>
      </c>
      <c r="I3579" t="str">
        <f>VLOOKUP($C3579,'Raw-products'!$A$2:$H$1261,MATCH(I$1,'Raw-products'!$A$1:$H$1,0))</f>
        <v>Camp Collared</v>
      </c>
      <c r="J3579" t="str">
        <f>VLOOKUP($C3579,'Raw-products'!$A$2:$H$1261,MATCH(J$1,'Raw-products'!$A$1:$H$1,0))</f>
        <v>XL</v>
      </c>
      <c r="K3579" t="str">
        <f>VLOOKUP($C3579,'Raw-products'!$A$2:$H$1261,MATCH(K$1,'Raw-products'!$A$1:$H$1,0))</f>
        <v>red</v>
      </c>
      <c r="L3579">
        <f>VLOOKUP($C3579,'Raw-products'!$A$2:$H$1261,MATCH(L$1,'Raw-products'!$A$1:$H$1,0))</f>
        <v>112</v>
      </c>
      <c r="M3579">
        <f>VLOOKUP($C3579,'Raw-products'!$A$2:$H$1261,MATCH(M$1,'Raw-products'!$A$1:$H$1,0))</f>
        <v>79</v>
      </c>
      <c r="N3579" s="5">
        <f t="shared" si="110"/>
        <v>8848</v>
      </c>
      <c r="O3579" cm="1">
        <f t="array" ref="O3579:R3579">_xlfn.XLOOKUP($B3579,'Raw -orders'!$A:$A,'Raw -orders'!$B:$E)</f>
        <v>696</v>
      </c>
      <c r="P3579">
        <v>52327</v>
      </c>
      <c r="Q3579" s="1">
        <v>44266</v>
      </c>
      <c r="R3579" s="1">
        <v>44291</v>
      </c>
      <c r="S3579" t="str" cm="1">
        <f t="array" ref="S3579:Z3579">_xlfn.XLOOKUP($O3579,'Raw - customers'!$A:$A,'Raw - customers'!$B:$I)</f>
        <v>Miner Craddock</v>
      </c>
      <c r="T3579" t="str">
        <v>Non-binary</v>
      </c>
      <c r="U3579">
        <v>38</v>
      </c>
      <c r="V3579" t="str">
        <v>8353 Bruen ParkwayApt. 455</v>
      </c>
      <c r="W3579">
        <v>5325</v>
      </c>
      <c r="X3579" t="str">
        <v>Callummouth</v>
      </c>
      <c r="Y3579" t="str">
        <v>Australian Capital Territory</v>
      </c>
      <c r="Z3579" t="str">
        <v>Australia</v>
      </c>
      <c r="AA3579">
        <v>3</v>
      </c>
      <c r="AB3579" s="3" t="str">
        <f t="shared" si="111"/>
        <v>20 to 30</v>
      </c>
      <c r="AM3579" s="6">
        <v>696</v>
      </c>
      <c r="AN3579" s="6" t="s">
        <v>1350</v>
      </c>
    </row>
    <row r="3580" spans="1:40" x14ac:dyDescent="0.25">
      <c r="A3580">
        <v>3578</v>
      </c>
      <c r="B3580">
        <v>718</v>
      </c>
      <c r="C3580">
        <v>231</v>
      </c>
      <c r="D3580">
        <v>106</v>
      </c>
      <c r="E3580">
        <v>1</v>
      </c>
      <c r="F3580">
        <v>106</v>
      </c>
      <c r="G3580">
        <v>1</v>
      </c>
      <c r="H3580" t="str">
        <f>VLOOKUP($C3580,'Raw-products'!$A$2:$H$1261,MATCH(H$1,'Raw-products'!$A$1:$H$1,0))</f>
        <v>Shirt</v>
      </c>
      <c r="I3580" t="str">
        <f>VLOOKUP($C3580,'Raw-products'!$A$2:$H$1261,MATCH(I$1,'Raw-products'!$A$1:$H$1,0))</f>
        <v>Chambray</v>
      </c>
      <c r="J3580" t="str">
        <f>VLOOKUP($C3580,'Raw-products'!$A$2:$H$1261,MATCH(J$1,'Raw-products'!$A$1:$H$1,0))</f>
        <v>S</v>
      </c>
      <c r="K3580" t="str">
        <f>VLOOKUP($C3580,'Raw-products'!$A$2:$H$1261,MATCH(K$1,'Raw-products'!$A$1:$H$1,0))</f>
        <v>blue</v>
      </c>
      <c r="L3580">
        <f>VLOOKUP($C3580,'Raw-products'!$A$2:$H$1261,MATCH(L$1,'Raw-products'!$A$1:$H$1,0))</f>
        <v>105</v>
      </c>
      <c r="M3580">
        <f>VLOOKUP($C3580,'Raw-products'!$A$2:$H$1261,MATCH(M$1,'Raw-products'!$A$1:$H$1,0))</f>
        <v>61</v>
      </c>
      <c r="N3580" s="5">
        <f t="shared" si="110"/>
        <v>6405</v>
      </c>
      <c r="O3580" cm="1">
        <f t="array" ref="O3580:R3580">_xlfn.XLOOKUP($B3580,'Raw -orders'!$A:$A,'Raw -orders'!$B:$E)</f>
        <v>665</v>
      </c>
      <c r="P3580">
        <v>55727</v>
      </c>
      <c r="Q3580" s="1">
        <v>44329</v>
      </c>
      <c r="R3580" s="1">
        <v>44336</v>
      </c>
      <c r="S3580" t="str" cm="1">
        <f t="array" ref="S3580:Z3580">_xlfn.XLOOKUP($O3580,'Raw - customers'!$A:$A,'Raw - customers'!$B:$I)</f>
        <v>Jedidiah Sydall</v>
      </c>
      <c r="T3580" t="str">
        <v>Genderfluid</v>
      </c>
      <c r="U3580">
        <v>61</v>
      </c>
      <c r="V3580" t="str">
        <v>1713 Cormier RunSuite 980</v>
      </c>
      <c r="W3580">
        <v>2022</v>
      </c>
      <c r="X3580" t="str">
        <v>Kiehnstad</v>
      </c>
      <c r="Y3580" t="str">
        <v>Australian Capital Territory</v>
      </c>
      <c r="Z3580" t="str">
        <v>Australia</v>
      </c>
      <c r="AA3580">
        <v>5</v>
      </c>
      <c r="AB3580" s="3" t="str">
        <f t="shared" si="111"/>
        <v>0 to 10</v>
      </c>
      <c r="AM3580" s="6">
        <v>665</v>
      </c>
      <c r="AN3580" s="6" t="s">
        <v>1350</v>
      </c>
    </row>
    <row r="3581" spans="1:40" x14ac:dyDescent="0.25">
      <c r="A3581">
        <v>3579</v>
      </c>
      <c r="B3581">
        <v>718</v>
      </c>
      <c r="C3581">
        <v>1070</v>
      </c>
      <c r="D3581">
        <v>93</v>
      </c>
      <c r="E3581">
        <v>1</v>
      </c>
      <c r="F3581">
        <v>93</v>
      </c>
      <c r="G3581">
        <v>1</v>
      </c>
      <c r="H3581" t="str">
        <f>VLOOKUP($C3581,'Raw-products'!$A$2:$H$1261,MATCH(H$1,'Raw-products'!$A$1:$H$1,0))</f>
        <v>Trousers</v>
      </c>
      <c r="I3581" t="str">
        <f>VLOOKUP($C3581,'Raw-products'!$A$2:$H$1261,MATCH(I$1,'Raw-products'!$A$1:$H$1,0))</f>
        <v>Joggers</v>
      </c>
      <c r="J3581" t="str">
        <f>VLOOKUP($C3581,'Raw-products'!$A$2:$H$1261,MATCH(J$1,'Raw-products'!$A$1:$H$1,0))</f>
        <v>XS</v>
      </c>
      <c r="K3581" t="str">
        <f>VLOOKUP($C3581,'Raw-products'!$A$2:$H$1261,MATCH(K$1,'Raw-products'!$A$1:$H$1,0))</f>
        <v>blue</v>
      </c>
      <c r="L3581">
        <f>VLOOKUP($C3581,'Raw-products'!$A$2:$H$1261,MATCH(L$1,'Raw-products'!$A$1:$H$1,0))</f>
        <v>94</v>
      </c>
      <c r="M3581">
        <f>VLOOKUP($C3581,'Raw-products'!$A$2:$H$1261,MATCH(M$1,'Raw-products'!$A$1:$H$1,0))</f>
        <v>67</v>
      </c>
      <c r="N3581" s="5">
        <f t="shared" si="110"/>
        <v>6298</v>
      </c>
      <c r="O3581" cm="1">
        <f t="array" ref="O3581:R3581">_xlfn.XLOOKUP($B3581,'Raw -orders'!$A:$A,'Raw -orders'!$B:$E)</f>
        <v>665</v>
      </c>
      <c r="P3581">
        <v>55727</v>
      </c>
      <c r="Q3581" s="1">
        <v>44329</v>
      </c>
      <c r="R3581" s="1">
        <v>44336</v>
      </c>
      <c r="S3581" t="str" cm="1">
        <f t="array" ref="S3581:Z3581">_xlfn.XLOOKUP($O3581,'Raw - customers'!$A:$A,'Raw - customers'!$B:$I)</f>
        <v>Jedidiah Sydall</v>
      </c>
      <c r="T3581" t="str">
        <v>Genderfluid</v>
      </c>
      <c r="U3581">
        <v>61</v>
      </c>
      <c r="V3581" t="str">
        <v>1713 Cormier RunSuite 980</v>
      </c>
      <c r="W3581">
        <v>2022</v>
      </c>
      <c r="X3581" t="str">
        <v>Kiehnstad</v>
      </c>
      <c r="Y3581" t="str">
        <v>Australian Capital Territory</v>
      </c>
      <c r="Z3581" t="str">
        <v>Australia</v>
      </c>
      <c r="AA3581">
        <v>5</v>
      </c>
      <c r="AB3581" s="3" t="str">
        <f t="shared" si="111"/>
        <v>0 to 10</v>
      </c>
      <c r="AM3581" s="6">
        <v>665</v>
      </c>
      <c r="AN3581" s="6" t="s">
        <v>1350</v>
      </c>
    </row>
    <row r="3582" spans="1:40" x14ac:dyDescent="0.25">
      <c r="A3582">
        <v>3580</v>
      </c>
      <c r="B3582">
        <v>718</v>
      </c>
      <c r="C3582">
        <v>935</v>
      </c>
      <c r="D3582">
        <v>96</v>
      </c>
      <c r="E3582">
        <v>1</v>
      </c>
      <c r="F3582">
        <v>96</v>
      </c>
      <c r="G3582">
        <v>1</v>
      </c>
      <c r="H3582" t="str">
        <f>VLOOKUP($C3582,'Raw-products'!$A$2:$H$1261,MATCH(H$1,'Raw-products'!$A$1:$H$1,0))</f>
        <v>Trousers</v>
      </c>
      <c r="I3582" t="str">
        <f>VLOOKUP($C3582,'Raw-products'!$A$2:$H$1261,MATCH(I$1,'Raw-products'!$A$1:$H$1,0))</f>
        <v>Drawstring</v>
      </c>
      <c r="J3582" t="str">
        <f>VLOOKUP($C3582,'Raw-products'!$A$2:$H$1261,MATCH(J$1,'Raw-products'!$A$1:$H$1,0))</f>
        <v>XS</v>
      </c>
      <c r="K3582" t="str">
        <f>VLOOKUP($C3582,'Raw-products'!$A$2:$H$1261,MATCH(K$1,'Raw-products'!$A$1:$H$1,0))</f>
        <v>indigo</v>
      </c>
      <c r="L3582">
        <f>VLOOKUP($C3582,'Raw-products'!$A$2:$H$1261,MATCH(L$1,'Raw-products'!$A$1:$H$1,0))</f>
        <v>104</v>
      </c>
      <c r="M3582">
        <f>VLOOKUP($C3582,'Raw-products'!$A$2:$H$1261,MATCH(M$1,'Raw-products'!$A$1:$H$1,0))</f>
        <v>61</v>
      </c>
      <c r="N3582" s="5">
        <f t="shared" si="110"/>
        <v>6344</v>
      </c>
      <c r="O3582" cm="1">
        <f t="array" ref="O3582:R3582">_xlfn.XLOOKUP($B3582,'Raw -orders'!$A:$A,'Raw -orders'!$B:$E)</f>
        <v>665</v>
      </c>
      <c r="P3582">
        <v>55727</v>
      </c>
      <c r="Q3582" s="1">
        <v>44329</v>
      </c>
      <c r="R3582" s="1">
        <v>44336</v>
      </c>
      <c r="S3582" t="str" cm="1">
        <f t="array" ref="S3582:Z3582">_xlfn.XLOOKUP($O3582,'Raw - customers'!$A:$A,'Raw - customers'!$B:$I)</f>
        <v>Jedidiah Sydall</v>
      </c>
      <c r="T3582" t="str">
        <v>Genderfluid</v>
      </c>
      <c r="U3582">
        <v>61</v>
      </c>
      <c r="V3582" t="str">
        <v>1713 Cormier RunSuite 980</v>
      </c>
      <c r="W3582">
        <v>2022</v>
      </c>
      <c r="X3582" t="str">
        <v>Kiehnstad</v>
      </c>
      <c r="Y3582" t="str">
        <v>Australian Capital Territory</v>
      </c>
      <c r="Z3582" t="str">
        <v>Australia</v>
      </c>
      <c r="AA3582">
        <v>5</v>
      </c>
      <c r="AB3582" s="3" t="str">
        <f t="shared" si="111"/>
        <v>0 to 10</v>
      </c>
      <c r="AM3582" s="6">
        <v>665</v>
      </c>
      <c r="AN3582" s="6" t="s">
        <v>1350</v>
      </c>
    </row>
    <row r="3583" spans="1:40" x14ac:dyDescent="0.25">
      <c r="A3583">
        <v>3581</v>
      </c>
      <c r="B3583">
        <v>718</v>
      </c>
      <c r="C3583">
        <v>848</v>
      </c>
      <c r="D3583">
        <v>113</v>
      </c>
      <c r="E3583">
        <v>2</v>
      </c>
      <c r="F3583">
        <v>226</v>
      </c>
      <c r="G3583">
        <v>1</v>
      </c>
      <c r="H3583" t="str">
        <f>VLOOKUP($C3583,'Raw-products'!$A$2:$H$1261,MATCH(H$1,'Raw-products'!$A$1:$H$1,0))</f>
        <v>Trousers</v>
      </c>
      <c r="I3583" t="str">
        <f>VLOOKUP($C3583,'Raw-products'!$A$2:$H$1261,MATCH(I$1,'Raw-products'!$A$1:$H$1,0))</f>
        <v>Chinos</v>
      </c>
      <c r="J3583" t="str">
        <f>VLOOKUP($C3583,'Raw-products'!$A$2:$H$1261,MATCH(J$1,'Raw-products'!$A$1:$H$1,0))</f>
        <v>L</v>
      </c>
      <c r="K3583" t="str">
        <f>VLOOKUP($C3583,'Raw-products'!$A$2:$H$1261,MATCH(K$1,'Raw-products'!$A$1:$H$1,0))</f>
        <v>orange</v>
      </c>
      <c r="L3583">
        <f>VLOOKUP($C3583,'Raw-products'!$A$2:$H$1261,MATCH(L$1,'Raw-products'!$A$1:$H$1,0))</f>
        <v>100</v>
      </c>
      <c r="M3583">
        <f>VLOOKUP($C3583,'Raw-products'!$A$2:$H$1261,MATCH(M$1,'Raw-products'!$A$1:$H$1,0))</f>
        <v>60</v>
      </c>
      <c r="N3583" s="5">
        <f t="shared" si="110"/>
        <v>6000</v>
      </c>
      <c r="O3583" cm="1">
        <f t="array" ref="O3583:R3583">_xlfn.XLOOKUP($B3583,'Raw -orders'!$A:$A,'Raw -orders'!$B:$E)</f>
        <v>665</v>
      </c>
      <c r="P3583">
        <v>55727</v>
      </c>
      <c r="Q3583" s="1">
        <v>44329</v>
      </c>
      <c r="R3583" s="1">
        <v>44336</v>
      </c>
      <c r="S3583" t="str" cm="1">
        <f t="array" ref="S3583:Z3583">_xlfn.XLOOKUP($O3583,'Raw - customers'!$A:$A,'Raw - customers'!$B:$I)</f>
        <v>Jedidiah Sydall</v>
      </c>
      <c r="T3583" t="str">
        <v>Genderfluid</v>
      </c>
      <c r="U3583">
        <v>61</v>
      </c>
      <c r="V3583" t="str">
        <v>1713 Cormier RunSuite 980</v>
      </c>
      <c r="W3583">
        <v>2022</v>
      </c>
      <c r="X3583" t="str">
        <v>Kiehnstad</v>
      </c>
      <c r="Y3583" t="str">
        <v>Australian Capital Territory</v>
      </c>
      <c r="Z3583" t="str">
        <v>Australia</v>
      </c>
      <c r="AA3583">
        <v>5</v>
      </c>
      <c r="AB3583" s="3" t="str">
        <f t="shared" si="111"/>
        <v>0 to 10</v>
      </c>
      <c r="AM3583" s="6">
        <v>665</v>
      </c>
      <c r="AN3583" s="6" t="s">
        <v>1350</v>
      </c>
    </row>
    <row r="3584" spans="1:40" x14ac:dyDescent="0.25">
      <c r="A3584">
        <v>3582</v>
      </c>
      <c r="B3584">
        <v>718</v>
      </c>
      <c r="C3584">
        <v>1248</v>
      </c>
      <c r="D3584">
        <v>112</v>
      </c>
      <c r="E3584">
        <v>2</v>
      </c>
      <c r="F3584">
        <v>224</v>
      </c>
      <c r="G3584">
        <v>1</v>
      </c>
      <c r="H3584" t="str">
        <f>VLOOKUP($C3584,'Raw-products'!$A$2:$H$1261,MATCH(H$1,'Raw-products'!$A$1:$H$1,0))</f>
        <v>Trousers</v>
      </c>
      <c r="I3584" t="str">
        <f>VLOOKUP($C3584,'Raw-products'!$A$2:$H$1261,MATCH(I$1,'Raw-products'!$A$1:$H$1,0))</f>
        <v>Tracksuit Bottoms</v>
      </c>
      <c r="J3584" t="str">
        <f>VLOOKUP($C3584,'Raw-products'!$A$2:$H$1261,MATCH(J$1,'Raw-products'!$A$1:$H$1,0))</f>
        <v>L</v>
      </c>
      <c r="K3584" t="str">
        <f>VLOOKUP($C3584,'Raw-products'!$A$2:$H$1261,MATCH(K$1,'Raw-products'!$A$1:$H$1,0))</f>
        <v>blue</v>
      </c>
      <c r="L3584">
        <f>VLOOKUP($C3584,'Raw-products'!$A$2:$H$1261,MATCH(L$1,'Raw-products'!$A$1:$H$1,0))</f>
        <v>91</v>
      </c>
      <c r="M3584">
        <f>VLOOKUP($C3584,'Raw-products'!$A$2:$H$1261,MATCH(M$1,'Raw-products'!$A$1:$H$1,0))</f>
        <v>72</v>
      </c>
      <c r="N3584" s="5">
        <f t="shared" si="110"/>
        <v>6552</v>
      </c>
      <c r="O3584" cm="1">
        <f t="array" ref="O3584:R3584">_xlfn.XLOOKUP($B3584,'Raw -orders'!$A:$A,'Raw -orders'!$B:$E)</f>
        <v>665</v>
      </c>
      <c r="P3584">
        <v>55727</v>
      </c>
      <c r="Q3584" s="1">
        <v>44329</v>
      </c>
      <c r="R3584" s="1">
        <v>44336</v>
      </c>
      <c r="S3584" t="str" cm="1">
        <f t="array" ref="S3584:Z3584">_xlfn.XLOOKUP($O3584,'Raw - customers'!$A:$A,'Raw - customers'!$B:$I)</f>
        <v>Jedidiah Sydall</v>
      </c>
      <c r="T3584" t="str">
        <v>Genderfluid</v>
      </c>
      <c r="U3584">
        <v>61</v>
      </c>
      <c r="V3584" t="str">
        <v>1713 Cormier RunSuite 980</v>
      </c>
      <c r="W3584">
        <v>2022</v>
      </c>
      <c r="X3584" t="str">
        <v>Kiehnstad</v>
      </c>
      <c r="Y3584" t="str">
        <v>Australian Capital Territory</v>
      </c>
      <c r="Z3584" t="str">
        <v>Australia</v>
      </c>
      <c r="AA3584">
        <v>5</v>
      </c>
      <c r="AB3584" s="3" t="str">
        <f t="shared" si="111"/>
        <v>0 to 10</v>
      </c>
      <c r="AM3584" s="6">
        <v>665</v>
      </c>
      <c r="AN3584" s="6" t="s">
        <v>1350</v>
      </c>
    </row>
    <row r="3585" spans="1:40" x14ac:dyDescent="0.25">
      <c r="A3585">
        <v>3583</v>
      </c>
      <c r="B3585">
        <v>718</v>
      </c>
      <c r="C3585">
        <v>1018</v>
      </c>
      <c r="D3585">
        <v>90</v>
      </c>
      <c r="E3585">
        <v>1</v>
      </c>
      <c r="F3585">
        <v>90</v>
      </c>
      <c r="G3585">
        <v>1</v>
      </c>
      <c r="H3585" t="str">
        <f>VLOOKUP($C3585,'Raw-products'!$A$2:$H$1261,MATCH(H$1,'Raw-products'!$A$1:$H$1,0))</f>
        <v>Trousers</v>
      </c>
      <c r="I3585" t="str">
        <f>VLOOKUP($C3585,'Raw-products'!$A$2:$H$1261,MATCH(I$1,'Raw-products'!$A$1:$H$1,0))</f>
        <v>Relaxed Leg</v>
      </c>
      <c r="J3585" t="str">
        <f>VLOOKUP($C3585,'Raw-products'!$A$2:$H$1261,MATCH(J$1,'Raw-products'!$A$1:$H$1,0))</f>
        <v>L</v>
      </c>
      <c r="K3585" t="str">
        <f>VLOOKUP($C3585,'Raw-products'!$A$2:$H$1261,MATCH(K$1,'Raw-products'!$A$1:$H$1,0))</f>
        <v>red</v>
      </c>
      <c r="L3585">
        <f>VLOOKUP($C3585,'Raw-products'!$A$2:$H$1261,MATCH(L$1,'Raw-products'!$A$1:$H$1,0))</f>
        <v>95</v>
      </c>
      <c r="M3585">
        <f>VLOOKUP($C3585,'Raw-products'!$A$2:$H$1261,MATCH(M$1,'Raw-products'!$A$1:$H$1,0))</f>
        <v>63</v>
      </c>
      <c r="N3585" s="5">
        <f t="shared" si="110"/>
        <v>5985</v>
      </c>
      <c r="O3585" cm="1">
        <f t="array" ref="O3585:R3585">_xlfn.XLOOKUP($B3585,'Raw -orders'!$A:$A,'Raw -orders'!$B:$E)</f>
        <v>665</v>
      </c>
      <c r="P3585">
        <v>55727</v>
      </c>
      <c r="Q3585" s="1">
        <v>44329</v>
      </c>
      <c r="R3585" s="1">
        <v>44336</v>
      </c>
      <c r="S3585" t="str" cm="1">
        <f t="array" ref="S3585:Z3585">_xlfn.XLOOKUP($O3585,'Raw - customers'!$A:$A,'Raw - customers'!$B:$I)</f>
        <v>Jedidiah Sydall</v>
      </c>
      <c r="T3585" t="str">
        <v>Genderfluid</v>
      </c>
      <c r="U3585">
        <v>61</v>
      </c>
      <c r="V3585" t="str">
        <v>1713 Cormier RunSuite 980</v>
      </c>
      <c r="W3585">
        <v>2022</v>
      </c>
      <c r="X3585" t="str">
        <v>Kiehnstad</v>
      </c>
      <c r="Y3585" t="str">
        <v>Australian Capital Territory</v>
      </c>
      <c r="Z3585" t="str">
        <v>Australia</v>
      </c>
      <c r="AA3585">
        <v>5</v>
      </c>
      <c r="AB3585" s="3" t="str">
        <f t="shared" si="111"/>
        <v>0 to 10</v>
      </c>
      <c r="AM3585" s="6">
        <v>665</v>
      </c>
      <c r="AN3585" s="6" t="s">
        <v>1350</v>
      </c>
    </row>
    <row r="3586" spans="1:40" x14ac:dyDescent="0.25">
      <c r="A3586">
        <v>3584</v>
      </c>
      <c r="B3586">
        <v>718</v>
      </c>
      <c r="C3586">
        <v>24</v>
      </c>
      <c r="D3586">
        <v>96</v>
      </c>
      <c r="E3586">
        <v>2</v>
      </c>
      <c r="F3586">
        <v>192</v>
      </c>
      <c r="G3586">
        <v>1</v>
      </c>
      <c r="H3586" t="str">
        <f>VLOOKUP($C3586,'Raw-products'!$A$2:$H$1261,MATCH(H$1,'Raw-products'!$A$1:$H$1,0))</f>
        <v>Shirt</v>
      </c>
      <c r="I3586" t="str">
        <f>VLOOKUP($C3586,'Raw-products'!$A$2:$H$1261,MATCH(I$1,'Raw-products'!$A$1:$H$1,0))</f>
        <v>Oxford Cloth</v>
      </c>
      <c r="J3586" t="str">
        <f>VLOOKUP($C3586,'Raw-products'!$A$2:$H$1261,MATCH(J$1,'Raw-products'!$A$1:$H$1,0))</f>
        <v>XL</v>
      </c>
      <c r="K3586" t="str">
        <f>VLOOKUP($C3586,'Raw-products'!$A$2:$H$1261,MATCH(K$1,'Raw-products'!$A$1:$H$1,0))</f>
        <v>blue</v>
      </c>
      <c r="L3586">
        <f>VLOOKUP($C3586,'Raw-products'!$A$2:$H$1261,MATCH(L$1,'Raw-products'!$A$1:$H$1,0))</f>
        <v>114</v>
      </c>
      <c r="M3586">
        <f>VLOOKUP($C3586,'Raw-products'!$A$2:$H$1261,MATCH(M$1,'Raw-products'!$A$1:$H$1,0))</f>
        <v>60</v>
      </c>
      <c r="N3586" s="5">
        <f t="shared" si="110"/>
        <v>6840</v>
      </c>
      <c r="O3586" cm="1">
        <f t="array" ref="O3586:R3586">_xlfn.XLOOKUP($B3586,'Raw -orders'!$A:$A,'Raw -orders'!$B:$E)</f>
        <v>665</v>
      </c>
      <c r="P3586">
        <v>55727</v>
      </c>
      <c r="Q3586" s="1">
        <v>44329</v>
      </c>
      <c r="R3586" s="1">
        <v>44336</v>
      </c>
      <c r="S3586" t="str" cm="1">
        <f t="array" ref="S3586:Z3586">_xlfn.XLOOKUP($O3586,'Raw - customers'!$A:$A,'Raw - customers'!$B:$I)</f>
        <v>Jedidiah Sydall</v>
      </c>
      <c r="T3586" t="str">
        <v>Genderfluid</v>
      </c>
      <c r="U3586">
        <v>61</v>
      </c>
      <c r="V3586" t="str">
        <v>1713 Cormier RunSuite 980</v>
      </c>
      <c r="W3586">
        <v>2022</v>
      </c>
      <c r="X3586" t="str">
        <v>Kiehnstad</v>
      </c>
      <c r="Y3586" t="str">
        <v>Australian Capital Territory</v>
      </c>
      <c r="Z3586" t="str">
        <v>Australia</v>
      </c>
      <c r="AA3586">
        <v>5</v>
      </c>
      <c r="AB3586" s="3" t="str">
        <f t="shared" si="111"/>
        <v>0 to 10</v>
      </c>
      <c r="AM3586" s="6">
        <v>665</v>
      </c>
      <c r="AN3586" s="6" t="s">
        <v>1350</v>
      </c>
    </row>
    <row r="3587" spans="1:40" x14ac:dyDescent="0.25">
      <c r="A3587">
        <v>3585</v>
      </c>
      <c r="B3587">
        <v>718</v>
      </c>
      <c r="C3587">
        <v>442</v>
      </c>
      <c r="D3587">
        <v>107</v>
      </c>
      <c r="E3587">
        <v>3</v>
      </c>
      <c r="F3587">
        <v>321</v>
      </c>
      <c r="G3587">
        <v>1</v>
      </c>
      <c r="H3587" t="str">
        <f>VLOOKUP($C3587,'Raw-products'!$A$2:$H$1261,MATCH(H$1,'Raw-products'!$A$1:$H$1,0))</f>
        <v>Jacket</v>
      </c>
      <c r="I3587" t="str">
        <f>VLOOKUP($C3587,'Raw-products'!$A$2:$H$1261,MATCH(I$1,'Raw-products'!$A$1:$H$1,0))</f>
        <v>Denim</v>
      </c>
      <c r="J3587" t="str">
        <f>VLOOKUP($C3587,'Raw-products'!$A$2:$H$1261,MATCH(J$1,'Raw-products'!$A$1:$H$1,0))</f>
        <v>M</v>
      </c>
      <c r="K3587" t="str">
        <f>VLOOKUP($C3587,'Raw-products'!$A$2:$H$1261,MATCH(K$1,'Raw-products'!$A$1:$H$1,0))</f>
        <v>blue</v>
      </c>
      <c r="L3587">
        <f>VLOOKUP($C3587,'Raw-products'!$A$2:$H$1261,MATCH(L$1,'Raw-products'!$A$1:$H$1,0))</f>
        <v>92</v>
      </c>
      <c r="M3587">
        <f>VLOOKUP($C3587,'Raw-products'!$A$2:$H$1261,MATCH(M$1,'Raw-products'!$A$1:$H$1,0))</f>
        <v>61</v>
      </c>
      <c r="N3587" s="5">
        <f t="shared" ref="N3587:N3650" si="112">$L3587*$M3587</f>
        <v>5612</v>
      </c>
      <c r="O3587" cm="1">
        <f t="array" ref="O3587:R3587">_xlfn.XLOOKUP($B3587,'Raw -orders'!$A:$A,'Raw -orders'!$B:$E)</f>
        <v>665</v>
      </c>
      <c r="P3587">
        <v>55727</v>
      </c>
      <c r="Q3587" s="1">
        <v>44329</v>
      </c>
      <c r="R3587" s="1">
        <v>44336</v>
      </c>
      <c r="S3587" t="str" cm="1">
        <f t="array" ref="S3587:Z3587">_xlfn.XLOOKUP($O3587,'Raw - customers'!$A:$A,'Raw - customers'!$B:$I)</f>
        <v>Jedidiah Sydall</v>
      </c>
      <c r="T3587" t="str">
        <v>Genderfluid</v>
      </c>
      <c r="U3587">
        <v>61</v>
      </c>
      <c r="V3587" t="str">
        <v>1713 Cormier RunSuite 980</v>
      </c>
      <c r="W3587">
        <v>2022</v>
      </c>
      <c r="X3587" t="str">
        <v>Kiehnstad</v>
      </c>
      <c r="Y3587" t="str">
        <v>Australian Capital Territory</v>
      </c>
      <c r="Z3587" t="str">
        <v>Australia</v>
      </c>
      <c r="AA3587">
        <v>5</v>
      </c>
      <c r="AB3587" s="3" t="str">
        <f t="shared" ref="AB3587:AB3650" si="113">IF(AND(DATEDIF($Q3587,$R3587,"D")&gt;0,DATEDIF($Q3587,$R3587,"D")&lt;=10),"0 to 10",IF(AND(DATEDIF($Q3587,$R3587,"D")&gt;10,DATEDIF($Q3587,$R3587,"D")&lt;=20),"10 to 20",IF(AND(DATEDIF($Q3587,$R3587,"D")&gt;20,DATEDIF($Q3587,$R3587,"D")&lt;=30),"20 to 30")))</f>
        <v>0 to 10</v>
      </c>
      <c r="AM3587" s="6">
        <v>665</v>
      </c>
      <c r="AN3587" s="6" t="s">
        <v>1350</v>
      </c>
    </row>
    <row r="3588" spans="1:40" x14ac:dyDescent="0.25">
      <c r="A3588">
        <v>3586</v>
      </c>
      <c r="B3588">
        <v>718</v>
      </c>
      <c r="C3588">
        <v>117</v>
      </c>
      <c r="D3588">
        <v>92</v>
      </c>
      <c r="E3588">
        <v>1</v>
      </c>
      <c r="F3588">
        <v>92</v>
      </c>
      <c r="G3588">
        <v>1</v>
      </c>
      <c r="H3588" t="str">
        <f>VLOOKUP($C3588,'Raw-products'!$A$2:$H$1261,MATCH(H$1,'Raw-products'!$A$1:$H$1,0))</f>
        <v>Shirt</v>
      </c>
      <c r="I3588" t="str">
        <f>VLOOKUP($C3588,'Raw-products'!$A$2:$H$1261,MATCH(I$1,'Raw-products'!$A$1:$H$1,0))</f>
        <v>Denim</v>
      </c>
      <c r="J3588" t="str">
        <f>VLOOKUP($C3588,'Raw-products'!$A$2:$H$1261,MATCH(J$1,'Raw-products'!$A$1:$H$1,0))</f>
        <v>M</v>
      </c>
      <c r="K3588" t="str">
        <f>VLOOKUP($C3588,'Raw-products'!$A$2:$H$1261,MATCH(K$1,'Raw-products'!$A$1:$H$1,0))</f>
        <v>yellow</v>
      </c>
      <c r="L3588">
        <f>VLOOKUP($C3588,'Raw-products'!$A$2:$H$1261,MATCH(L$1,'Raw-products'!$A$1:$H$1,0))</f>
        <v>115</v>
      </c>
      <c r="M3588">
        <f>VLOOKUP($C3588,'Raw-products'!$A$2:$H$1261,MATCH(M$1,'Raw-products'!$A$1:$H$1,0))</f>
        <v>67</v>
      </c>
      <c r="N3588" s="5">
        <f t="shared" si="112"/>
        <v>7705</v>
      </c>
      <c r="O3588" cm="1">
        <f t="array" ref="O3588:R3588">_xlfn.XLOOKUP($B3588,'Raw -orders'!$A:$A,'Raw -orders'!$B:$E)</f>
        <v>665</v>
      </c>
      <c r="P3588">
        <v>55727</v>
      </c>
      <c r="Q3588" s="1">
        <v>44329</v>
      </c>
      <c r="R3588" s="1">
        <v>44336</v>
      </c>
      <c r="S3588" t="str" cm="1">
        <f t="array" ref="S3588:Z3588">_xlfn.XLOOKUP($O3588,'Raw - customers'!$A:$A,'Raw - customers'!$B:$I)</f>
        <v>Jedidiah Sydall</v>
      </c>
      <c r="T3588" t="str">
        <v>Genderfluid</v>
      </c>
      <c r="U3588">
        <v>61</v>
      </c>
      <c r="V3588" t="str">
        <v>1713 Cormier RunSuite 980</v>
      </c>
      <c r="W3588">
        <v>2022</v>
      </c>
      <c r="X3588" t="str">
        <v>Kiehnstad</v>
      </c>
      <c r="Y3588" t="str">
        <v>Australian Capital Territory</v>
      </c>
      <c r="Z3588" t="str">
        <v>Australia</v>
      </c>
      <c r="AA3588">
        <v>5</v>
      </c>
      <c r="AB3588" s="3" t="str">
        <f t="shared" si="113"/>
        <v>0 to 10</v>
      </c>
      <c r="AM3588" s="6">
        <v>665</v>
      </c>
      <c r="AN3588" s="6" t="s">
        <v>1350</v>
      </c>
    </row>
    <row r="3589" spans="1:40" x14ac:dyDescent="0.25">
      <c r="A3589">
        <v>3587</v>
      </c>
      <c r="B3589">
        <v>718</v>
      </c>
      <c r="C3589">
        <v>1255</v>
      </c>
      <c r="D3589">
        <v>112</v>
      </c>
      <c r="E3589">
        <v>2</v>
      </c>
      <c r="F3589">
        <v>224</v>
      </c>
      <c r="G3589">
        <v>1</v>
      </c>
      <c r="H3589" t="str">
        <f>VLOOKUP($C3589,'Raw-products'!$A$2:$H$1261,MATCH(H$1,'Raw-products'!$A$1:$H$1,0))</f>
        <v>Trousers</v>
      </c>
      <c r="I3589" t="str">
        <f>VLOOKUP($C3589,'Raw-products'!$A$2:$H$1261,MATCH(I$1,'Raw-products'!$A$1:$H$1,0))</f>
        <v>Tracksuit Bottoms</v>
      </c>
      <c r="J3589" t="str">
        <f>VLOOKUP($C3589,'Raw-products'!$A$2:$H$1261,MATCH(J$1,'Raw-products'!$A$1:$H$1,0))</f>
        <v>XS</v>
      </c>
      <c r="K3589" t="str">
        <f>VLOOKUP($C3589,'Raw-products'!$A$2:$H$1261,MATCH(K$1,'Raw-products'!$A$1:$H$1,0))</f>
        <v>violet</v>
      </c>
      <c r="L3589">
        <f>VLOOKUP($C3589,'Raw-products'!$A$2:$H$1261,MATCH(L$1,'Raw-products'!$A$1:$H$1,0))</f>
        <v>91</v>
      </c>
      <c r="M3589">
        <f>VLOOKUP($C3589,'Raw-products'!$A$2:$H$1261,MATCH(M$1,'Raw-products'!$A$1:$H$1,0))</f>
        <v>67</v>
      </c>
      <c r="N3589" s="5">
        <f t="shared" si="112"/>
        <v>6097</v>
      </c>
      <c r="O3589" cm="1">
        <f t="array" ref="O3589:R3589">_xlfn.XLOOKUP($B3589,'Raw -orders'!$A:$A,'Raw -orders'!$B:$E)</f>
        <v>665</v>
      </c>
      <c r="P3589">
        <v>55727</v>
      </c>
      <c r="Q3589" s="1">
        <v>44329</v>
      </c>
      <c r="R3589" s="1">
        <v>44336</v>
      </c>
      <c r="S3589" t="str" cm="1">
        <f t="array" ref="S3589:Z3589">_xlfn.XLOOKUP($O3589,'Raw - customers'!$A:$A,'Raw - customers'!$B:$I)</f>
        <v>Jedidiah Sydall</v>
      </c>
      <c r="T3589" t="str">
        <v>Genderfluid</v>
      </c>
      <c r="U3589">
        <v>61</v>
      </c>
      <c r="V3589" t="str">
        <v>1713 Cormier RunSuite 980</v>
      </c>
      <c r="W3589">
        <v>2022</v>
      </c>
      <c r="X3589" t="str">
        <v>Kiehnstad</v>
      </c>
      <c r="Y3589" t="str">
        <v>Australian Capital Territory</v>
      </c>
      <c r="Z3589" t="str">
        <v>Australia</v>
      </c>
      <c r="AA3589">
        <v>5</v>
      </c>
      <c r="AB3589" s="3" t="str">
        <f t="shared" si="113"/>
        <v>0 to 10</v>
      </c>
      <c r="AM3589" s="6">
        <v>665</v>
      </c>
      <c r="AN3589" s="6" t="s">
        <v>1350</v>
      </c>
    </row>
    <row r="3590" spans="1:40" x14ac:dyDescent="0.25">
      <c r="A3590">
        <v>3588</v>
      </c>
      <c r="B3590">
        <v>718</v>
      </c>
      <c r="C3590">
        <v>921</v>
      </c>
      <c r="D3590">
        <v>96</v>
      </c>
      <c r="E3590">
        <v>2</v>
      </c>
      <c r="F3590">
        <v>192</v>
      </c>
      <c r="G3590">
        <v>1</v>
      </c>
      <c r="H3590" t="str">
        <f>VLOOKUP($C3590,'Raw-products'!$A$2:$H$1261,MATCH(H$1,'Raw-products'!$A$1:$H$1,0))</f>
        <v>Trousers</v>
      </c>
      <c r="I3590" t="str">
        <f>VLOOKUP($C3590,'Raw-products'!$A$2:$H$1261,MATCH(I$1,'Raw-products'!$A$1:$H$1,0))</f>
        <v>Drawstring</v>
      </c>
      <c r="J3590" t="str">
        <f>VLOOKUP($C3590,'Raw-products'!$A$2:$H$1261,MATCH(J$1,'Raw-products'!$A$1:$H$1,0))</f>
        <v>S</v>
      </c>
      <c r="K3590" t="str">
        <f>VLOOKUP($C3590,'Raw-products'!$A$2:$H$1261,MATCH(K$1,'Raw-products'!$A$1:$H$1,0))</f>
        <v>yellow</v>
      </c>
      <c r="L3590">
        <f>VLOOKUP($C3590,'Raw-products'!$A$2:$H$1261,MATCH(L$1,'Raw-products'!$A$1:$H$1,0))</f>
        <v>104</v>
      </c>
      <c r="M3590">
        <f>VLOOKUP($C3590,'Raw-products'!$A$2:$H$1261,MATCH(M$1,'Raw-products'!$A$1:$H$1,0))</f>
        <v>74</v>
      </c>
      <c r="N3590" s="5">
        <f t="shared" si="112"/>
        <v>7696</v>
      </c>
      <c r="O3590" cm="1">
        <f t="array" ref="O3590:R3590">_xlfn.XLOOKUP($B3590,'Raw -orders'!$A:$A,'Raw -orders'!$B:$E)</f>
        <v>665</v>
      </c>
      <c r="P3590">
        <v>55727</v>
      </c>
      <c r="Q3590" s="1">
        <v>44329</v>
      </c>
      <c r="R3590" s="1">
        <v>44336</v>
      </c>
      <c r="S3590" t="str" cm="1">
        <f t="array" ref="S3590:Z3590">_xlfn.XLOOKUP($O3590,'Raw - customers'!$A:$A,'Raw - customers'!$B:$I)</f>
        <v>Jedidiah Sydall</v>
      </c>
      <c r="T3590" t="str">
        <v>Genderfluid</v>
      </c>
      <c r="U3590">
        <v>61</v>
      </c>
      <c r="V3590" t="str">
        <v>1713 Cormier RunSuite 980</v>
      </c>
      <c r="W3590">
        <v>2022</v>
      </c>
      <c r="X3590" t="str">
        <v>Kiehnstad</v>
      </c>
      <c r="Y3590" t="str">
        <v>Australian Capital Territory</v>
      </c>
      <c r="Z3590" t="str">
        <v>Australia</v>
      </c>
      <c r="AA3590">
        <v>5</v>
      </c>
      <c r="AB3590" s="3" t="str">
        <f t="shared" si="113"/>
        <v>0 to 10</v>
      </c>
      <c r="AM3590" s="6">
        <v>665</v>
      </c>
      <c r="AN3590" s="6" t="s">
        <v>1350</v>
      </c>
    </row>
    <row r="3591" spans="1:40" x14ac:dyDescent="0.25">
      <c r="A3591">
        <v>3589</v>
      </c>
      <c r="B3591">
        <v>718</v>
      </c>
      <c r="C3591">
        <v>862</v>
      </c>
      <c r="D3591">
        <v>113</v>
      </c>
      <c r="E3591">
        <v>2</v>
      </c>
      <c r="F3591">
        <v>226</v>
      </c>
      <c r="G3591">
        <v>1</v>
      </c>
      <c r="H3591" t="str">
        <f>VLOOKUP($C3591,'Raw-products'!$A$2:$H$1261,MATCH(H$1,'Raw-products'!$A$1:$H$1,0))</f>
        <v>Trousers</v>
      </c>
      <c r="I3591" t="str">
        <f>VLOOKUP($C3591,'Raw-products'!$A$2:$H$1261,MATCH(I$1,'Raw-products'!$A$1:$H$1,0))</f>
        <v>Chinos</v>
      </c>
      <c r="J3591" t="str">
        <f>VLOOKUP($C3591,'Raw-products'!$A$2:$H$1261,MATCH(J$1,'Raw-products'!$A$1:$H$1,0))</f>
        <v>M</v>
      </c>
      <c r="K3591" t="str">
        <f>VLOOKUP($C3591,'Raw-products'!$A$2:$H$1261,MATCH(K$1,'Raw-products'!$A$1:$H$1,0))</f>
        <v>blue</v>
      </c>
      <c r="L3591">
        <f>VLOOKUP($C3591,'Raw-products'!$A$2:$H$1261,MATCH(L$1,'Raw-products'!$A$1:$H$1,0))</f>
        <v>100</v>
      </c>
      <c r="M3591">
        <f>VLOOKUP($C3591,'Raw-products'!$A$2:$H$1261,MATCH(M$1,'Raw-products'!$A$1:$H$1,0))</f>
        <v>41</v>
      </c>
      <c r="N3591" s="5">
        <f t="shared" si="112"/>
        <v>4100</v>
      </c>
      <c r="O3591" cm="1">
        <f t="array" ref="O3591:R3591">_xlfn.XLOOKUP($B3591,'Raw -orders'!$A:$A,'Raw -orders'!$B:$E)</f>
        <v>665</v>
      </c>
      <c r="P3591">
        <v>55727</v>
      </c>
      <c r="Q3591" s="1">
        <v>44329</v>
      </c>
      <c r="R3591" s="1">
        <v>44336</v>
      </c>
      <c r="S3591" t="str" cm="1">
        <f t="array" ref="S3591:Z3591">_xlfn.XLOOKUP($O3591,'Raw - customers'!$A:$A,'Raw - customers'!$B:$I)</f>
        <v>Jedidiah Sydall</v>
      </c>
      <c r="T3591" t="str">
        <v>Genderfluid</v>
      </c>
      <c r="U3591">
        <v>61</v>
      </c>
      <c r="V3591" t="str">
        <v>1713 Cormier RunSuite 980</v>
      </c>
      <c r="W3591">
        <v>2022</v>
      </c>
      <c r="X3591" t="str">
        <v>Kiehnstad</v>
      </c>
      <c r="Y3591" t="str">
        <v>Australian Capital Territory</v>
      </c>
      <c r="Z3591" t="str">
        <v>Australia</v>
      </c>
      <c r="AA3591">
        <v>5</v>
      </c>
      <c r="AB3591" s="3" t="str">
        <f t="shared" si="113"/>
        <v>0 to 10</v>
      </c>
      <c r="AM3591" s="6">
        <v>665</v>
      </c>
      <c r="AN3591" s="6" t="s">
        <v>1350</v>
      </c>
    </row>
    <row r="3592" spans="1:40" x14ac:dyDescent="0.25">
      <c r="A3592">
        <v>3590</v>
      </c>
      <c r="B3592">
        <v>719</v>
      </c>
      <c r="C3592">
        <v>667</v>
      </c>
      <c r="D3592">
        <v>113</v>
      </c>
      <c r="E3592">
        <v>3</v>
      </c>
      <c r="F3592">
        <v>339</v>
      </c>
      <c r="G3592">
        <v>1</v>
      </c>
      <c r="H3592" t="str">
        <f>VLOOKUP($C3592,'Raw-products'!$A$2:$H$1261,MATCH(H$1,'Raw-products'!$A$1:$H$1,0))</f>
        <v>Jacket</v>
      </c>
      <c r="I3592" t="str">
        <f>VLOOKUP($C3592,'Raw-products'!$A$2:$H$1261,MATCH(I$1,'Raw-products'!$A$1:$H$1,0))</f>
        <v>Parka</v>
      </c>
      <c r="J3592" t="str">
        <f>VLOOKUP($C3592,'Raw-products'!$A$2:$H$1261,MATCH(J$1,'Raw-products'!$A$1:$H$1,0))</f>
        <v>M</v>
      </c>
      <c r="K3592" t="str">
        <f>VLOOKUP($C3592,'Raw-products'!$A$2:$H$1261,MATCH(K$1,'Raw-products'!$A$1:$H$1,0))</f>
        <v>red</v>
      </c>
      <c r="L3592">
        <f>VLOOKUP($C3592,'Raw-products'!$A$2:$H$1261,MATCH(L$1,'Raw-products'!$A$1:$H$1,0))</f>
        <v>119</v>
      </c>
      <c r="M3592">
        <f>VLOOKUP($C3592,'Raw-products'!$A$2:$H$1261,MATCH(M$1,'Raw-products'!$A$1:$H$1,0))</f>
        <v>56</v>
      </c>
      <c r="N3592" s="5">
        <f t="shared" si="112"/>
        <v>6664</v>
      </c>
      <c r="O3592" cm="1">
        <f t="array" ref="O3592:R3592">_xlfn.XLOOKUP($B3592,'Raw -orders'!$A:$A,'Raw -orders'!$B:$E)</f>
        <v>387</v>
      </c>
      <c r="P3592">
        <v>24377</v>
      </c>
      <c r="Q3592" s="1">
        <v>44458</v>
      </c>
      <c r="R3592" s="1">
        <v>44463</v>
      </c>
      <c r="S3592" t="str" cm="1">
        <f t="array" ref="S3592:Z3592">_xlfn.XLOOKUP($O3592,'Raw - customers'!$A:$A,'Raw - customers'!$B:$I)</f>
        <v>Alameda Fincke</v>
      </c>
      <c r="T3592" t="str">
        <v>Male</v>
      </c>
      <c r="U3592">
        <v>43</v>
      </c>
      <c r="V3592" t="str">
        <v>6239 Kreiger HillApt. 899</v>
      </c>
      <c r="W3592">
        <v>2080</v>
      </c>
      <c r="X3592" t="str">
        <v>Matthewstad</v>
      </c>
      <c r="Y3592" t="str">
        <v>Victoria</v>
      </c>
      <c r="Z3592" t="str">
        <v>Australia</v>
      </c>
      <c r="AA3592">
        <v>9</v>
      </c>
      <c r="AB3592" s="3" t="str">
        <f t="shared" si="113"/>
        <v>0 to 10</v>
      </c>
      <c r="AM3592" s="6">
        <v>387</v>
      </c>
      <c r="AN3592" s="6" t="s">
        <v>1396</v>
      </c>
    </row>
    <row r="3593" spans="1:40" x14ac:dyDescent="0.25">
      <c r="A3593">
        <v>3591</v>
      </c>
      <c r="B3593">
        <v>719</v>
      </c>
      <c r="C3593">
        <v>434</v>
      </c>
      <c r="D3593">
        <v>107</v>
      </c>
      <c r="E3593">
        <v>2</v>
      </c>
      <c r="F3593">
        <v>214</v>
      </c>
      <c r="G3593">
        <v>1</v>
      </c>
      <c r="H3593" t="str">
        <f>VLOOKUP($C3593,'Raw-products'!$A$2:$H$1261,MATCH(H$1,'Raw-products'!$A$1:$H$1,0))</f>
        <v>Jacket</v>
      </c>
      <c r="I3593" t="str">
        <f>VLOOKUP($C3593,'Raw-products'!$A$2:$H$1261,MATCH(I$1,'Raw-products'!$A$1:$H$1,0))</f>
        <v>Denim</v>
      </c>
      <c r="J3593" t="str">
        <f>VLOOKUP($C3593,'Raw-products'!$A$2:$H$1261,MATCH(J$1,'Raw-products'!$A$1:$H$1,0))</f>
        <v>XL</v>
      </c>
      <c r="K3593" t="str">
        <f>VLOOKUP($C3593,'Raw-products'!$A$2:$H$1261,MATCH(K$1,'Raw-products'!$A$1:$H$1,0))</f>
        <v>yellow</v>
      </c>
      <c r="L3593">
        <f>VLOOKUP($C3593,'Raw-products'!$A$2:$H$1261,MATCH(L$1,'Raw-products'!$A$1:$H$1,0))</f>
        <v>92</v>
      </c>
      <c r="M3593">
        <f>VLOOKUP($C3593,'Raw-products'!$A$2:$H$1261,MATCH(M$1,'Raw-products'!$A$1:$H$1,0))</f>
        <v>56</v>
      </c>
      <c r="N3593" s="5">
        <f t="shared" si="112"/>
        <v>5152</v>
      </c>
      <c r="O3593" cm="1">
        <f t="array" ref="O3593:R3593">_xlfn.XLOOKUP($B3593,'Raw -orders'!$A:$A,'Raw -orders'!$B:$E)</f>
        <v>387</v>
      </c>
      <c r="P3593">
        <v>24377</v>
      </c>
      <c r="Q3593" s="1">
        <v>44458</v>
      </c>
      <c r="R3593" s="1">
        <v>44463</v>
      </c>
      <c r="S3593" t="str" cm="1">
        <f t="array" ref="S3593:Z3593">_xlfn.XLOOKUP($O3593,'Raw - customers'!$A:$A,'Raw - customers'!$B:$I)</f>
        <v>Alameda Fincke</v>
      </c>
      <c r="T3593" t="str">
        <v>Male</v>
      </c>
      <c r="U3593">
        <v>43</v>
      </c>
      <c r="V3593" t="str">
        <v>6239 Kreiger HillApt. 899</v>
      </c>
      <c r="W3593">
        <v>2080</v>
      </c>
      <c r="X3593" t="str">
        <v>Matthewstad</v>
      </c>
      <c r="Y3593" t="str">
        <v>Victoria</v>
      </c>
      <c r="Z3593" t="str">
        <v>Australia</v>
      </c>
      <c r="AA3593">
        <v>9</v>
      </c>
      <c r="AB3593" s="3" t="str">
        <f t="shared" si="113"/>
        <v>0 to 10</v>
      </c>
      <c r="AM3593" s="6">
        <v>387</v>
      </c>
      <c r="AN3593" s="6" t="s">
        <v>1396</v>
      </c>
    </row>
    <row r="3594" spans="1:40" x14ac:dyDescent="0.25">
      <c r="A3594">
        <v>3592</v>
      </c>
      <c r="B3594">
        <v>719</v>
      </c>
      <c r="C3594">
        <v>212</v>
      </c>
      <c r="D3594">
        <v>106</v>
      </c>
      <c r="E3594">
        <v>3</v>
      </c>
      <c r="F3594">
        <v>318</v>
      </c>
      <c r="G3594">
        <v>1</v>
      </c>
      <c r="H3594" t="str">
        <f>VLOOKUP($C3594,'Raw-products'!$A$2:$H$1261,MATCH(H$1,'Raw-products'!$A$1:$H$1,0))</f>
        <v>Shirt</v>
      </c>
      <c r="I3594" t="str">
        <f>VLOOKUP($C3594,'Raw-products'!$A$2:$H$1261,MATCH(I$1,'Raw-products'!$A$1:$H$1,0))</f>
        <v>Chambray</v>
      </c>
      <c r="J3594" t="str">
        <f>VLOOKUP($C3594,'Raw-products'!$A$2:$H$1261,MATCH(J$1,'Raw-products'!$A$1:$H$1,0))</f>
        <v>M</v>
      </c>
      <c r="K3594" t="str">
        <f>VLOOKUP($C3594,'Raw-products'!$A$2:$H$1261,MATCH(K$1,'Raw-products'!$A$1:$H$1,0))</f>
        <v>red</v>
      </c>
      <c r="L3594">
        <f>VLOOKUP($C3594,'Raw-products'!$A$2:$H$1261,MATCH(L$1,'Raw-products'!$A$1:$H$1,0))</f>
        <v>105</v>
      </c>
      <c r="M3594">
        <f>VLOOKUP($C3594,'Raw-products'!$A$2:$H$1261,MATCH(M$1,'Raw-products'!$A$1:$H$1,0))</f>
        <v>48</v>
      </c>
      <c r="N3594" s="5">
        <f t="shared" si="112"/>
        <v>5040</v>
      </c>
      <c r="O3594" cm="1">
        <f t="array" ref="O3594:R3594">_xlfn.XLOOKUP($B3594,'Raw -orders'!$A:$A,'Raw -orders'!$B:$E)</f>
        <v>387</v>
      </c>
      <c r="P3594">
        <v>24377</v>
      </c>
      <c r="Q3594" s="1">
        <v>44458</v>
      </c>
      <c r="R3594" s="1">
        <v>44463</v>
      </c>
      <c r="S3594" t="str" cm="1">
        <f t="array" ref="S3594:Z3594">_xlfn.XLOOKUP($O3594,'Raw - customers'!$A:$A,'Raw - customers'!$B:$I)</f>
        <v>Alameda Fincke</v>
      </c>
      <c r="T3594" t="str">
        <v>Male</v>
      </c>
      <c r="U3594">
        <v>43</v>
      </c>
      <c r="V3594" t="str">
        <v>6239 Kreiger HillApt. 899</v>
      </c>
      <c r="W3594">
        <v>2080</v>
      </c>
      <c r="X3594" t="str">
        <v>Matthewstad</v>
      </c>
      <c r="Y3594" t="str">
        <v>Victoria</v>
      </c>
      <c r="Z3594" t="str">
        <v>Australia</v>
      </c>
      <c r="AA3594">
        <v>9</v>
      </c>
      <c r="AB3594" s="3" t="str">
        <f t="shared" si="113"/>
        <v>0 to 10</v>
      </c>
      <c r="AM3594" s="6">
        <v>387</v>
      </c>
      <c r="AN3594" s="6" t="s">
        <v>1396</v>
      </c>
    </row>
    <row r="3595" spans="1:40" x14ac:dyDescent="0.25">
      <c r="A3595">
        <v>3593</v>
      </c>
      <c r="B3595">
        <v>719</v>
      </c>
      <c r="C3595">
        <v>99</v>
      </c>
      <c r="D3595">
        <v>118</v>
      </c>
      <c r="E3595">
        <v>1</v>
      </c>
      <c r="F3595">
        <v>118</v>
      </c>
      <c r="G3595">
        <v>1</v>
      </c>
      <c r="H3595" t="str">
        <f>VLOOKUP($C3595,'Raw-products'!$A$2:$H$1261,MATCH(H$1,'Raw-products'!$A$1:$H$1,0))</f>
        <v>Shirt</v>
      </c>
      <c r="I3595" t="str">
        <f>VLOOKUP($C3595,'Raw-products'!$A$2:$H$1261,MATCH(I$1,'Raw-products'!$A$1:$H$1,0))</f>
        <v>Flannel</v>
      </c>
      <c r="J3595" t="str">
        <f>VLOOKUP($C3595,'Raw-products'!$A$2:$H$1261,MATCH(J$1,'Raw-products'!$A$1:$H$1,0))</f>
        <v>XL</v>
      </c>
      <c r="K3595" t="str">
        <f>VLOOKUP($C3595,'Raw-products'!$A$2:$H$1261,MATCH(K$1,'Raw-products'!$A$1:$H$1,0))</f>
        <v>indigo</v>
      </c>
      <c r="L3595">
        <f>VLOOKUP($C3595,'Raw-products'!$A$2:$H$1261,MATCH(L$1,'Raw-products'!$A$1:$H$1,0))</f>
        <v>96</v>
      </c>
      <c r="M3595">
        <f>VLOOKUP($C3595,'Raw-products'!$A$2:$H$1261,MATCH(M$1,'Raw-products'!$A$1:$H$1,0))</f>
        <v>57</v>
      </c>
      <c r="N3595" s="5">
        <f t="shared" si="112"/>
        <v>5472</v>
      </c>
      <c r="O3595" cm="1">
        <f t="array" ref="O3595:R3595">_xlfn.XLOOKUP($B3595,'Raw -orders'!$A:$A,'Raw -orders'!$B:$E)</f>
        <v>387</v>
      </c>
      <c r="P3595">
        <v>24377</v>
      </c>
      <c r="Q3595" s="1">
        <v>44458</v>
      </c>
      <c r="R3595" s="1">
        <v>44463</v>
      </c>
      <c r="S3595" t="str" cm="1">
        <f t="array" ref="S3595:Z3595">_xlfn.XLOOKUP($O3595,'Raw - customers'!$A:$A,'Raw - customers'!$B:$I)</f>
        <v>Alameda Fincke</v>
      </c>
      <c r="T3595" t="str">
        <v>Male</v>
      </c>
      <c r="U3595">
        <v>43</v>
      </c>
      <c r="V3595" t="str">
        <v>6239 Kreiger HillApt. 899</v>
      </c>
      <c r="W3595">
        <v>2080</v>
      </c>
      <c r="X3595" t="str">
        <v>Matthewstad</v>
      </c>
      <c r="Y3595" t="str">
        <v>Victoria</v>
      </c>
      <c r="Z3595" t="str">
        <v>Australia</v>
      </c>
      <c r="AA3595">
        <v>9</v>
      </c>
      <c r="AB3595" s="3" t="str">
        <f t="shared" si="113"/>
        <v>0 to 10</v>
      </c>
      <c r="AM3595" s="6">
        <v>387</v>
      </c>
      <c r="AN3595" s="6" t="s">
        <v>1396</v>
      </c>
    </row>
    <row r="3596" spans="1:40" x14ac:dyDescent="0.25">
      <c r="A3596">
        <v>3594</v>
      </c>
      <c r="B3596">
        <v>719</v>
      </c>
      <c r="C3596">
        <v>757</v>
      </c>
      <c r="D3596">
        <v>109</v>
      </c>
      <c r="E3596">
        <v>1</v>
      </c>
      <c r="F3596">
        <v>109</v>
      </c>
      <c r="G3596">
        <v>1</v>
      </c>
      <c r="H3596" t="str">
        <f>VLOOKUP($C3596,'Raw-products'!$A$2:$H$1261,MATCH(H$1,'Raw-products'!$A$1:$H$1,0))</f>
        <v>Jacket</v>
      </c>
      <c r="I3596" t="str">
        <f>VLOOKUP($C3596,'Raw-products'!$A$2:$H$1261,MATCH(I$1,'Raw-products'!$A$1:$H$1,0))</f>
        <v>Peacoat</v>
      </c>
      <c r="J3596" t="str">
        <f>VLOOKUP($C3596,'Raw-products'!$A$2:$H$1261,MATCH(J$1,'Raw-products'!$A$1:$H$1,0))</f>
        <v>M</v>
      </c>
      <c r="K3596" t="str">
        <f>VLOOKUP($C3596,'Raw-products'!$A$2:$H$1261,MATCH(K$1,'Raw-products'!$A$1:$H$1,0))</f>
        <v>blue</v>
      </c>
      <c r="L3596">
        <f>VLOOKUP($C3596,'Raw-products'!$A$2:$H$1261,MATCH(L$1,'Raw-products'!$A$1:$H$1,0))</f>
        <v>102</v>
      </c>
      <c r="M3596">
        <f>VLOOKUP($C3596,'Raw-products'!$A$2:$H$1261,MATCH(M$1,'Raw-products'!$A$1:$H$1,0))</f>
        <v>71</v>
      </c>
      <c r="N3596" s="5">
        <f t="shared" si="112"/>
        <v>7242</v>
      </c>
      <c r="O3596" cm="1">
        <f t="array" ref="O3596:R3596">_xlfn.XLOOKUP($B3596,'Raw -orders'!$A:$A,'Raw -orders'!$B:$E)</f>
        <v>387</v>
      </c>
      <c r="P3596">
        <v>24377</v>
      </c>
      <c r="Q3596" s="1">
        <v>44458</v>
      </c>
      <c r="R3596" s="1">
        <v>44463</v>
      </c>
      <c r="S3596" t="str" cm="1">
        <f t="array" ref="S3596:Z3596">_xlfn.XLOOKUP($O3596,'Raw - customers'!$A:$A,'Raw - customers'!$B:$I)</f>
        <v>Alameda Fincke</v>
      </c>
      <c r="T3596" t="str">
        <v>Male</v>
      </c>
      <c r="U3596">
        <v>43</v>
      </c>
      <c r="V3596" t="str">
        <v>6239 Kreiger HillApt. 899</v>
      </c>
      <c r="W3596">
        <v>2080</v>
      </c>
      <c r="X3596" t="str">
        <v>Matthewstad</v>
      </c>
      <c r="Y3596" t="str">
        <v>Victoria</v>
      </c>
      <c r="Z3596" t="str">
        <v>Australia</v>
      </c>
      <c r="AA3596">
        <v>9</v>
      </c>
      <c r="AB3596" s="3" t="str">
        <f t="shared" si="113"/>
        <v>0 to 10</v>
      </c>
      <c r="AM3596" s="6">
        <v>387</v>
      </c>
      <c r="AN3596" s="6" t="s">
        <v>1396</v>
      </c>
    </row>
    <row r="3597" spans="1:40" x14ac:dyDescent="0.25">
      <c r="A3597">
        <v>3595</v>
      </c>
      <c r="B3597">
        <v>719</v>
      </c>
      <c r="C3597">
        <v>891</v>
      </c>
      <c r="D3597">
        <v>94</v>
      </c>
      <c r="E3597">
        <v>1</v>
      </c>
      <c r="F3597">
        <v>94</v>
      </c>
      <c r="G3597">
        <v>1</v>
      </c>
      <c r="H3597" t="str">
        <f>VLOOKUP($C3597,'Raw-products'!$A$2:$H$1261,MATCH(H$1,'Raw-products'!$A$1:$H$1,0))</f>
        <v>Trousers</v>
      </c>
      <c r="I3597" t="str">
        <f>VLOOKUP($C3597,'Raw-products'!$A$2:$H$1261,MATCH(I$1,'Raw-products'!$A$1:$H$1,0))</f>
        <v>Cords</v>
      </c>
      <c r="J3597" t="str">
        <f>VLOOKUP($C3597,'Raw-products'!$A$2:$H$1261,MATCH(J$1,'Raw-products'!$A$1:$H$1,0))</f>
        <v>S</v>
      </c>
      <c r="K3597" t="str">
        <f>VLOOKUP($C3597,'Raw-products'!$A$2:$H$1261,MATCH(K$1,'Raw-products'!$A$1:$H$1,0))</f>
        <v>green</v>
      </c>
      <c r="L3597">
        <f>VLOOKUP($C3597,'Raw-products'!$A$2:$H$1261,MATCH(L$1,'Raw-products'!$A$1:$H$1,0))</f>
        <v>113</v>
      </c>
      <c r="M3597">
        <f>VLOOKUP($C3597,'Raw-products'!$A$2:$H$1261,MATCH(M$1,'Raw-products'!$A$1:$H$1,0))</f>
        <v>78</v>
      </c>
      <c r="N3597" s="5">
        <f t="shared" si="112"/>
        <v>8814</v>
      </c>
      <c r="O3597" cm="1">
        <f t="array" ref="O3597:R3597">_xlfn.XLOOKUP($B3597,'Raw -orders'!$A:$A,'Raw -orders'!$B:$E)</f>
        <v>387</v>
      </c>
      <c r="P3597">
        <v>24377</v>
      </c>
      <c r="Q3597" s="1">
        <v>44458</v>
      </c>
      <c r="R3597" s="1">
        <v>44463</v>
      </c>
      <c r="S3597" t="str" cm="1">
        <f t="array" ref="S3597:Z3597">_xlfn.XLOOKUP($O3597,'Raw - customers'!$A:$A,'Raw - customers'!$B:$I)</f>
        <v>Alameda Fincke</v>
      </c>
      <c r="T3597" t="str">
        <v>Male</v>
      </c>
      <c r="U3597">
        <v>43</v>
      </c>
      <c r="V3597" t="str">
        <v>6239 Kreiger HillApt. 899</v>
      </c>
      <c r="W3597">
        <v>2080</v>
      </c>
      <c r="X3597" t="str">
        <v>Matthewstad</v>
      </c>
      <c r="Y3597" t="str">
        <v>Victoria</v>
      </c>
      <c r="Z3597" t="str">
        <v>Australia</v>
      </c>
      <c r="AA3597">
        <v>9</v>
      </c>
      <c r="AB3597" s="3" t="str">
        <f t="shared" si="113"/>
        <v>0 to 10</v>
      </c>
      <c r="AM3597" s="6">
        <v>387</v>
      </c>
      <c r="AN3597" s="6" t="s">
        <v>1396</v>
      </c>
    </row>
    <row r="3598" spans="1:40" x14ac:dyDescent="0.25">
      <c r="A3598">
        <v>3596</v>
      </c>
      <c r="B3598">
        <v>719</v>
      </c>
      <c r="C3598">
        <v>494</v>
      </c>
      <c r="D3598">
        <v>102</v>
      </c>
      <c r="E3598">
        <v>2</v>
      </c>
      <c r="F3598">
        <v>204</v>
      </c>
      <c r="G3598">
        <v>1</v>
      </c>
      <c r="H3598" t="str">
        <f>VLOOKUP($C3598,'Raw-products'!$A$2:$H$1261,MATCH(H$1,'Raw-products'!$A$1:$H$1,0))</f>
        <v>Jacket</v>
      </c>
      <c r="I3598" t="str">
        <f>VLOOKUP($C3598,'Raw-products'!$A$2:$H$1261,MATCH(I$1,'Raw-products'!$A$1:$H$1,0))</f>
        <v>Windbreaker</v>
      </c>
      <c r="J3598" t="str">
        <f>VLOOKUP($C3598,'Raw-products'!$A$2:$H$1261,MATCH(J$1,'Raw-products'!$A$1:$H$1,0))</f>
        <v>XL</v>
      </c>
      <c r="K3598" t="str">
        <f>VLOOKUP($C3598,'Raw-products'!$A$2:$H$1261,MATCH(K$1,'Raw-products'!$A$1:$H$1,0))</f>
        <v>red</v>
      </c>
      <c r="L3598">
        <f>VLOOKUP($C3598,'Raw-products'!$A$2:$H$1261,MATCH(L$1,'Raw-products'!$A$1:$H$1,0))</f>
        <v>109</v>
      </c>
      <c r="M3598">
        <f>VLOOKUP($C3598,'Raw-products'!$A$2:$H$1261,MATCH(M$1,'Raw-products'!$A$1:$H$1,0))</f>
        <v>48</v>
      </c>
      <c r="N3598" s="5">
        <f t="shared" si="112"/>
        <v>5232</v>
      </c>
      <c r="O3598" cm="1">
        <f t="array" ref="O3598:R3598">_xlfn.XLOOKUP($B3598,'Raw -orders'!$A:$A,'Raw -orders'!$B:$E)</f>
        <v>387</v>
      </c>
      <c r="P3598">
        <v>24377</v>
      </c>
      <c r="Q3598" s="1">
        <v>44458</v>
      </c>
      <c r="R3598" s="1">
        <v>44463</v>
      </c>
      <c r="S3598" t="str" cm="1">
        <f t="array" ref="S3598:Z3598">_xlfn.XLOOKUP($O3598,'Raw - customers'!$A:$A,'Raw - customers'!$B:$I)</f>
        <v>Alameda Fincke</v>
      </c>
      <c r="T3598" t="str">
        <v>Male</v>
      </c>
      <c r="U3598">
        <v>43</v>
      </c>
      <c r="V3598" t="str">
        <v>6239 Kreiger HillApt. 899</v>
      </c>
      <c r="W3598">
        <v>2080</v>
      </c>
      <c r="X3598" t="str">
        <v>Matthewstad</v>
      </c>
      <c r="Y3598" t="str">
        <v>Victoria</v>
      </c>
      <c r="Z3598" t="str">
        <v>Australia</v>
      </c>
      <c r="AA3598">
        <v>9</v>
      </c>
      <c r="AB3598" s="3" t="str">
        <f t="shared" si="113"/>
        <v>0 to 10</v>
      </c>
      <c r="AM3598" s="6">
        <v>387</v>
      </c>
      <c r="AN3598" s="6" t="s">
        <v>1396</v>
      </c>
    </row>
    <row r="3599" spans="1:40" x14ac:dyDescent="0.25">
      <c r="A3599">
        <v>3597</v>
      </c>
      <c r="B3599">
        <v>719</v>
      </c>
      <c r="C3599">
        <v>349</v>
      </c>
      <c r="D3599">
        <v>109</v>
      </c>
      <c r="E3599">
        <v>3</v>
      </c>
      <c r="F3599">
        <v>327</v>
      </c>
      <c r="G3599">
        <v>1</v>
      </c>
      <c r="H3599" t="str">
        <f>VLOOKUP($C3599,'Raw-products'!$A$2:$H$1261,MATCH(H$1,'Raw-products'!$A$1:$H$1,0))</f>
        <v>Shirt</v>
      </c>
      <c r="I3599" t="str">
        <f>VLOOKUP($C3599,'Raw-products'!$A$2:$H$1261,MATCH(I$1,'Raw-products'!$A$1:$H$1,0))</f>
        <v>Mandarin Collar</v>
      </c>
      <c r="J3599" t="str">
        <f>VLOOKUP($C3599,'Raw-products'!$A$2:$H$1261,MATCH(J$1,'Raw-products'!$A$1:$H$1,0))</f>
        <v>XL</v>
      </c>
      <c r="K3599" t="str">
        <f>VLOOKUP($C3599,'Raw-products'!$A$2:$H$1261,MATCH(K$1,'Raw-products'!$A$1:$H$1,0))</f>
        <v>violet</v>
      </c>
      <c r="L3599">
        <f>VLOOKUP($C3599,'Raw-products'!$A$2:$H$1261,MATCH(L$1,'Raw-products'!$A$1:$H$1,0))</f>
        <v>108</v>
      </c>
      <c r="M3599">
        <f>VLOOKUP($C3599,'Raw-products'!$A$2:$H$1261,MATCH(M$1,'Raw-products'!$A$1:$H$1,0))</f>
        <v>71</v>
      </c>
      <c r="N3599" s="5">
        <f t="shared" si="112"/>
        <v>7668</v>
      </c>
      <c r="O3599" cm="1">
        <f t="array" ref="O3599:R3599">_xlfn.XLOOKUP($B3599,'Raw -orders'!$A:$A,'Raw -orders'!$B:$E)</f>
        <v>387</v>
      </c>
      <c r="P3599">
        <v>24377</v>
      </c>
      <c r="Q3599" s="1">
        <v>44458</v>
      </c>
      <c r="R3599" s="1">
        <v>44463</v>
      </c>
      <c r="S3599" t="str" cm="1">
        <f t="array" ref="S3599:Z3599">_xlfn.XLOOKUP($O3599,'Raw - customers'!$A:$A,'Raw - customers'!$B:$I)</f>
        <v>Alameda Fincke</v>
      </c>
      <c r="T3599" t="str">
        <v>Male</v>
      </c>
      <c r="U3599">
        <v>43</v>
      </c>
      <c r="V3599" t="str">
        <v>6239 Kreiger HillApt. 899</v>
      </c>
      <c r="W3599">
        <v>2080</v>
      </c>
      <c r="X3599" t="str">
        <v>Matthewstad</v>
      </c>
      <c r="Y3599" t="str">
        <v>Victoria</v>
      </c>
      <c r="Z3599" t="str">
        <v>Australia</v>
      </c>
      <c r="AA3599">
        <v>9</v>
      </c>
      <c r="AB3599" s="3" t="str">
        <f t="shared" si="113"/>
        <v>0 to 10</v>
      </c>
      <c r="AM3599" s="6">
        <v>387</v>
      </c>
      <c r="AN3599" s="6" t="s">
        <v>1396</v>
      </c>
    </row>
    <row r="3600" spans="1:40" x14ac:dyDescent="0.25">
      <c r="A3600">
        <v>3598</v>
      </c>
      <c r="B3600">
        <v>719</v>
      </c>
      <c r="C3600">
        <v>594</v>
      </c>
      <c r="D3600">
        <v>100</v>
      </c>
      <c r="E3600">
        <v>1</v>
      </c>
      <c r="F3600">
        <v>100</v>
      </c>
      <c r="G3600">
        <v>1</v>
      </c>
      <c r="H3600" t="str">
        <f>VLOOKUP($C3600,'Raw-products'!$A$2:$H$1261,MATCH(H$1,'Raw-products'!$A$1:$H$1,0))</f>
        <v>Jacket</v>
      </c>
      <c r="I3600" t="str">
        <f>VLOOKUP($C3600,'Raw-products'!$A$2:$H$1261,MATCH(I$1,'Raw-products'!$A$1:$H$1,0))</f>
        <v>Bomber</v>
      </c>
      <c r="J3600" t="str">
        <f>VLOOKUP($C3600,'Raw-products'!$A$2:$H$1261,MATCH(J$1,'Raw-products'!$A$1:$H$1,0))</f>
        <v>XL</v>
      </c>
      <c r="K3600" t="str">
        <f>VLOOKUP($C3600,'Raw-products'!$A$2:$H$1261,MATCH(K$1,'Raw-products'!$A$1:$H$1,0))</f>
        <v>violet</v>
      </c>
      <c r="L3600">
        <f>VLOOKUP($C3600,'Raw-products'!$A$2:$H$1261,MATCH(L$1,'Raw-products'!$A$1:$H$1,0))</f>
        <v>90</v>
      </c>
      <c r="M3600">
        <f>VLOOKUP($C3600,'Raw-products'!$A$2:$H$1261,MATCH(M$1,'Raw-products'!$A$1:$H$1,0))</f>
        <v>53</v>
      </c>
      <c r="N3600" s="5">
        <f t="shared" si="112"/>
        <v>4770</v>
      </c>
      <c r="O3600" cm="1">
        <f t="array" ref="O3600:R3600">_xlfn.XLOOKUP($B3600,'Raw -orders'!$A:$A,'Raw -orders'!$B:$E)</f>
        <v>387</v>
      </c>
      <c r="P3600">
        <v>24377</v>
      </c>
      <c r="Q3600" s="1">
        <v>44458</v>
      </c>
      <c r="R3600" s="1">
        <v>44463</v>
      </c>
      <c r="S3600" t="str" cm="1">
        <f t="array" ref="S3600:Z3600">_xlfn.XLOOKUP($O3600,'Raw - customers'!$A:$A,'Raw - customers'!$B:$I)</f>
        <v>Alameda Fincke</v>
      </c>
      <c r="T3600" t="str">
        <v>Male</v>
      </c>
      <c r="U3600">
        <v>43</v>
      </c>
      <c r="V3600" t="str">
        <v>6239 Kreiger HillApt. 899</v>
      </c>
      <c r="W3600">
        <v>2080</v>
      </c>
      <c r="X3600" t="str">
        <v>Matthewstad</v>
      </c>
      <c r="Y3600" t="str">
        <v>Victoria</v>
      </c>
      <c r="Z3600" t="str">
        <v>Australia</v>
      </c>
      <c r="AA3600">
        <v>9</v>
      </c>
      <c r="AB3600" s="3" t="str">
        <f t="shared" si="113"/>
        <v>0 to 10</v>
      </c>
      <c r="AM3600" s="6">
        <v>387</v>
      </c>
      <c r="AN3600" s="6" t="s">
        <v>1396</v>
      </c>
    </row>
    <row r="3601" spans="1:40" x14ac:dyDescent="0.25">
      <c r="A3601">
        <v>3599</v>
      </c>
      <c r="B3601">
        <v>720</v>
      </c>
      <c r="C3601">
        <v>1145</v>
      </c>
      <c r="D3601">
        <v>102</v>
      </c>
      <c r="E3601">
        <v>1</v>
      </c>
      <c r="F3601">
        <v>102</v>
      </c>
      <c r="G3601">
        <v>1</v>
      </c>
      <c r="H3601" t="str">
        <f>VLOOKUP($C3601,'Raw-products'!$A$2:$H$1261,MATCH(H$1,'Raw-products'!$A$1:$H$1,0))</f>
        <v>Trousers</v>
      </c>
      <c r="I3601" t="str">
        <f>VLOOKUP($C3601,'Raw-products'!$A$2:$H$1261,MATCH(I$1,'Raw-products'!$A$1:$H$1,0))</f>
        <v>Cargo Pants</v>
      </c>
      <c r="J3601" t="str">
        <f>VLOOKUP($C3601,'Raw-products'!$A$2:$H$1261,MATCH(J$1,'Raw-products'!$A$1:$H$1,0))</f>
        <v>XS</v>
      </c>
      <c r="K3601" t="str">
        <f>VLOOKUP($C3601,'Raw-products'!$A$2:$H$1261,MATCH(K$1,'Raw-products'!$A$1:$H$1,0))</f>
        <v>indigo</v>
      </c>
      <c r="L3601">
        <f>VLOOKUP($C3601,'Raw-products'!$A$2:$H$1261,MATCH(L$1,'Raw-products'!$A$1:$H$1,0))</f>
        <v>106</v>
      </c>
      <c r="M3601">
        <f>VLOOKUP($C3601,'Raw-products'!$A$2:$H$1261,MATCH(M$1,'Raw-products'!$A$1:$H$1,0))</f>
        <v>51</v>
      </c>
      <c r="N3601" s="5">
        <f t="shared" si="112"/>
        <v>5406</v>
      </c>
      <c r="O3601" cm="1">
        <f t="array" ref="O3601:R3601">_xlfn.XLOOKUP($B3601,'Raw -orders'!$A:$A,'Raw -orders'!$B:$E)</f>
        <v>465</v>
      </c>
      <c r="P3601">
        <v>33029</v>
      </c>
      <c r="Q3601" s="1">
        <v>44267</v>
      </c>
      <c r="R3601" s="1">
        <v>44278</v>
      </c>
      <c r="S3601" t="str" cm="1">
        <f t="array" ref="S3601:Z3601">_xlfn.XLOOKUP($O3601,'Raw - customers'!$A:$A,'Raw - customers'!$B:$I)</f>
        <v>Mallory Castellani</v>
      </c>
      <c r="T3601" t="str">
        <v>Female</v>
      </c>
      <c r="U3601">
        <v>38</v>
      </c>
      <c r="V3601" t="str">
        <v>115 Wilkinson CrestSuite 858</v>
      </c>
      <c r="W3601">
        <v>4700</v>
      </c>
      <c r="X3601" t="str">
        <v>Williammouth</v>
      </c>
      <c r="Y3601" t="str">
        <v>Victoria</v>
      </c>
      <c r="Z3601" t="str">
        <v>Australia</v>
      </c>
      <c r="AA3601">
        <v>3</v>
      </c>
      <c r="AB3601" s="3" t="str">
        <f t="shared" si="113"/>
        <v>10 to 20</v>
      </c>
      <c r="AM3601" s="6">
        <v>465</v>
      </c>
      <c r="AN3601" s="6" t="s">
        <v>1396</v>
      </c>
    </row>
    <row r="3602" spans="1:40" x14ac:dyDescent="0.25">
      <c r="A3602">
        <v>3600</v>
      </c>
      <c r="B3602">
        <v>720</v>
      </c>
      <c r="C3602">
        <v>846</v>
      </c>
      <c r="D3602">
        <v>113</v>
      </c>
      <c r="E3602">
        <v>3</v>
      </c>
      <c r="F3602">
        <v>339</v>
      </c>
      <c r="G3602">
        <v>1</v>
      </c>
      <c r="H3602" t="str">
        <f>VLOOKUP($C3602,'Raw-products'!$A$2:$H$1261,MATCH(H$1,'Raw-products'!$A$1:$H$1,0))</f>
        <v>Trousers</v>
      </c>
      <c r="I3602" t="str">
        <f>VLOOKUP($C3602,'Raw-products'!$A$2:$H$1261,MATCH(I$1,'Raw-products'!$A$1:$H$1,0))</f>
        <v>Chinos</v>
      </c>
      <c r="J3602" t="str">
        <f>VLOOKUP($C3602,'Raw-products'!$A$2:$H$1261,MATCH(J$1,'Raw-products'!$A$1:$H$1,0))</f>
        <v>S</v>
      </c>
      <c r="K3602" t="str">
        <f>VLOOKUP($C3602,'Raw-products'!$A$2:$H$1261,MATCH(K$1,'Raw-products'!$A$1:$H$1,0))</f>
        <v>orange</v>
      </c>
      <c r="L3602">
        <f>VLOOKUP($C3602,'Raw-products'!$A$2:$H$1261,MATCH(L$1,'Raw-products'!$A$1:$H$1,0))</f>
        <v>100</v>
      </c>
      <c r="M3602">
        <f>VLOOKUP($C3602,'Raw-products'!$A$2:$H$1261,MATCH(M$1,'Raw-products'!$A$1:$H$1,0))</f>
        <v>58</v>
      </c>
      <c r="N3602" s="5">
        <f t="shared" si="112"/>
        <v>5800</v>
      </c>
      <c r="O3602" cm="1">
        <f t="array" ref="O3602:R3602">_xlfn.XLOOKUP($B3602,'Raw -orders'!$A:$A,'Raw -orders'!$B:$E)</f>
        <v>465</v>
      </c>
      <c r="P3602">
        <v>33029</v>
      </c>
      <c r="Q3602" s="1">
        <v>44267</v>
      </c>
      <c r="R3602" s="1">
        <v>44278</v>
      </c>
      <c r="S3602" t="str" cm="1">
        <f t="array" ref="S3602:Z3602">_xlfn.XLOOKUP($O3602,'Raw - customers'!$A:$A,'Raw - customers'!$B:$I)</f>
        <v>Mallory Castellani</v>
      </c>
      <c r="T3602" t="str">
        <v>Female</v>
      </c>
      <c r="U3602">
        <v>38</v>
      </c>
      <c r="V3602" t="str">
        <v>115 Wilkinson CrestSuite 858</v>
      </c>
      <c r="W3602">
        <v>4700</v>
      </c>
      <c r="X3602" t="str">
        <v>Williammouth</v>
      </c>
      <c r="Y3602" t="str">
        <v>Victoria</v>
      </c>
      <c r="Z3602" t="str">
        <v>Australia</v>
      </c>
      <c r="AA3602">
        <v>3</v>
      </c>
      <c r="AB3602" s="3" t="str">
        <f t="shared" si="113"/>
        <v>10 to 20</v>
      </c>
      <c r="AM3602" s="6">
        <v>465</v>
      </c>
      <c r="AN3602" s="6" t="s">
        <v>1396</v>
      </c>
    </row>
    <row r="3603" spans="1:40" x14ac:dyDescent="0.25">
      <c r="A3603">
        <v>3601</v>
      </c>
      <c r="B3603">
        <v>720</v>
      </c>
      <c r="C3603">
        <v>782</v>
      </c>
      <c r="D3603">
        <v>91</v>
      </c>
      <c r="E3603">
        <v>1</v>
      </c>
      <c r="F3603">
        <v>91</v>
      </c>
      <c r="G3603">
        <v>1</v>
      </c>
      <c r="H3603" t="str">
        <f>VLOOKUP($C3603,'Raw-products'!$A$2:$H$1261,MATCH(H$1,'Raw-products'!$A$1:$H$1,0))</f>
        <v>Jacket</v>
      </c>
      <c r="I3603" t="str">
        <f>VLOOKUP($C3603,'Raw-products'!$A$2:$H$1261,MATCH(I$1,'Raw-products'!$A$1:$H$1,0))</f>
        <v>Pullover</v>
      </c>
      <c r="J3603" t="str">
        <f>VLOOKUP($C3603,'Raw-products'!$A$2:$H$1261,MATCH(J$1,'Raw-products'!$A$1:$H$1,0))</f>
        <v>M</v>
      </c>
      <c r="K3603" t="str">
        <f>VLOOKUP($C3603,'Raw-products'!$A$2:$H$1261,MATCH(K$1,'Raw-products'!$A$1:$H$1,0))</f>
        <v>yellow</v>
      </c>
      <c r="L3603">
        <f>VLOOKUP($C3603,'Raw-products'!$A$2:$H$1261,MATCH(L$1,'Raw-products'!$A$1:$H$1,0))</f>
        <v>114</v>
      </c>
      <c r="M3603">
        <f>VLOOKUP($C3603,'Raw-products'!$A$2:$H$1261,MATCH(M$1,'Raw-products'!$A$1:$H$1,0))</f>
        <v>49</v>
      </c>
      <c r="N3603" s="5">
        <f t="shared" si="112"/>
        <v>5586</v>
      </c>
      <c r="O3603" cm="1">
        <f t="array" ref="O3603:R3603">_xlfn.XLOOKUP($B3603,'Raw -orders'!$A:$A,'Raw -orders'!$B:$E)</f>
        <v>465</v>
      </c>
      <c r="P3603">
        <v>33029</v>
      </c>
      <c r="Q3603" s="1">
        <v>44267</v>
      </c>
      <c r="R3603" s="1">
        <v>44278</v>
      </c>
      <c r="S3603" t="str" cm="1">
        <f t="array" ref="S3603:Z3603">_xlfn.XLOOKUP($O3603,'Raw - customers'!$A:$A,'Raw - customers'!$B:$I)</f>
        <v>Mallory Castellani</v>
      </c>
      <c r="T3603" t="str">
        <v>Female</v>
      </c>
      <c r="U3603">
        <v>38</v>
      </c>
      <c r="V3603" t="str">
        <v>115 Wilkinson CrestSuite 858</v>
      </c>
      <c r="W3603">
        <v>4700</v>
      </c>
      <c r="X3603" t="str">
        <v>Williammouth</v>
      </c>
      <c r="Y3603" t="str">
        <v>Victoria</v>
      </c>
      <c r="Z3603" t="str">
        <v>Australia</v>
      </c>
      <c r="AA3603">
        <v>3</v>
      </c>
      <c r="AB3603" s="3" t="str">
        <f t="shared" si="113"/>
        <v>10 to 20</v>
      </c>
      <c r="AM3603" s="6">
        <v>465</v>
      </c>
      <c r="AN3603" s="6" t="s">
        <v>1396</v>
      </c>
    </row>
    <row r="3604" spans="1:40" x14ac:dyDescent="0.25">
      <c r="A3604">
        <v>3602</v>
      </c>
      <c r="B3604">
        <v>720</v>
      </c>
      <c r="C3604">
        <v>375</v>
      </c>
      <c r="D3604">
        <v>94</v>
      </c>
      <c r="E3604">
        <v>1</v>
      </c>
      <c r="F3604">
        <v>94</v>
      </c>
      <c r="G3604">
        <v>1</v>
      </c>
      <c r="H3604" t="str">
        <f>VLOOKUP($C3604,'Raw-products'!$A$2:$H$1261,MATCH(H$1,'Raw-products'!$A$1:$H$1,0))</f>
        <v>Shirt</v>
      </c>
      <c r="I3604" t="str">
        <f>VLOOKUP($C3604,'Raw-products'!$A$2:$H$1261,MATCH(I$1,'Raw-products'!$A$1:$H$1,0))</f>
        <v>Henley</v>
      </c>
      <c r="J3604" t="str">
        <f>VLOOKUP($C3604,'Raw-products'!$A$2:$H$1261,MATCH(J$1,'Raw-products'!$A$1:$H$1,0))</f>
        <v>XS</v>
      </c>
      <c r="K3604" t="str">
        <f>VLOOKUP($C3604,'Raw-products'!$A$2:$H$1261,MATCH(K$1,'Raw-products'!$A$1:$H$1,0))</f>
        <v>indigo</v>
      </c>
      <c r="L3604">
        <f>VLOOKUP($C3604,'Raw-products'!$A$2:$H$1261,MATCH(L$1,'Raw-products'!$A$1:$H$1,0))</f>
        <v>92</v>
      </c>
      <c r="M3604">
        <f>VLOOKUP($C3604,'Raw-products'!$A$2:$H$1261,MATCH(M$1,'Raw-products'!$A$1:$H$1,0))</f>
        <v>58</v>
      </c>
      <c r="N3604" s="5">
        <f t="shared" si="112"/>
        <v>5336</v>
      </c>
      <c r="O3604" cm="1">
        <f t="array" ref="O3604:R3604">_xlfn.XLOOKUP($B3604,'Raw -orders'!$A:$A,'Raw -orders'!$B:$E)</f>
        <v>465</v>
      </c>
      <c r="P3604">
        <v>33029</v>
      </c>
      <c r="Q3604" s="1">
        <v>44267</v>
      </c>
      <c r="R3604" s="1">
        <v>44278</v>
      </c>
      <c r="S3604" t="str" cm="1">
        <f t="array" ref="S3604:Z3604">_xlfn.XLOOKUP($O3604,'Raw - customers'!$A:$A,'Raw - customers'!$B:$I)</f>
        <v>Mallory Castellani</v>
      </c>
      <c r="T3604" t="str">
        <v>Female</v>
      </c>
      <c r="U3604">
        <v>38</v>
      </c>
      <c r="V3604" t="str">
        <v>115 Wilkinson CrestSuite 858</v>
      </c>
      <c r="W3604">
        <v>4700</v>
      </c>
      <c r="X3604" t="str">
        <v>Williammouth</v>
      </c>
      <c r="Y3604" t="str">
        <v>Victoria</v>
      </c>
      <c r="Z3604" t="str">
        <v>Australia</v>
      </c>
      <c r="AA3604">
        <v>3</v>
      </c>
      <c r="AB3604" s="3" t="str">
        <f t="shared" si="113"/>
        <v>10 to 20</v>
      </c>
      <c r="AM3604" s="6">
        <v>465</v>
      </c>
      <c r="AN3604" s="6" t="s">
        <v>1396</v>
      </c>
    </row>
    <row r="3605" spans="1:40" x14ac:dyDescent="0.25">
      <c r="A3605">
        <v>3603</v>
      </c>
      <c r="B3605">
        <v>720</v>
      </c>
      <c r="C3605">
        <v>225</v>
      </c>
      <c r="D3605">
        <v>106</v>
      </c>
      <c r="E3605">
        <v>3</v>
      </c>
      <c r="F3605">
        <v>318</v>
      </c>
      <c r="G3605">
        <v>1</v>
      </c>
      <c r="H3605" t="str">
        <f>VLOOKUP($C3605,'Raw-products'!$A$2:$H$1261,MATCH(H$1,'Raw-products'!$A$1:$H$1,0))</f>
        <v>Shirt</v>
      </c>
      <c r="I3605" t="str">
        <f>VLOOKUP($C3605,'Raw-products'!$A$2:$H$1261,MATCH(I$1,'Raw-products'!$A$1:$H$1,0))</f>
        <v>Chambray</v>
      </c>
      <c r="J3605" t="str">
        <f>VLOOKUP($C3605,'Raw-products'!$A$2:$H$1261,MATCH(J$1,'Raw-products'!$A$1:$H$1,0))</f>
        <v>XS</v>
      </c>
      <c r="K3605" t="str">
        <f>VLOOKUP($C3605,'Raw-products'!$A$2:$H$1261,MATCH(K$1,'Raw-products'!$A$1:$H$1,0))</f>
        <v>green</v>
      </c>
      <c r="L3605">
        <f>VLOOKUP($C3605,'Raw-products'!$A$2:$H$1261,MATCH(L$1,'Raw-products'!$A$1:$H$1,0))</f>
        <v>105</v>
      </c>
      <c r="M3605">
        <f>VLOOKUP($C3605,'Raw-products'!$A$2:$H$1261,MATCH(M$1,'Raw-products'!$A$1:$H$1,0))</f>
        <v>50</v>
      </c>
      <c r="N3605" s="5">
        <f t="shared" si="112"/>
        <v>5250</v>
      </c>
      <c r="O3605" cm="1">
        <f t="array" ref="O3605:R3605">_xlfn.XLOOKUP($B3605,'Raw -orders'!$A:$A,'Raw -orders'!$B:$E)</f>
        <v>465</v>
      </c>
      <c r="P3605">
        <v>33029</v>
      </c>
      <c r="Q3605" s="1">
        <v>44267</v>
      </c>
      <c r="R3605" s="1">
        <v>44278</v>
      </c>
      <c r="S3605" t="str" cm="1">
        <f t="array" ref="S3605:Z3605">_xlfn.XLOOKUP($O3605,'Raw - customers'!$A:$A,'Raw - customers'!$B:$I)</f>
        <v>Mallory Castellani</v>
      </c>
      <c r="T3605" t="str">
        <v>Female</v>
      </c>
      <c r="U3605">
        <v>38</v>
      </c>
      <c r="V3605" t="str">
        <v>115 Wilkinson CrestSuite 858</v>
      </c>
      <c r="W3605">
        <v>4700</v>
      </c>
      <c r="X3605" t="str">
        <v>Williammouth</v>
      </c>
      <c r="Y3605" t="str">
        <v>Victoria</v>
      </c>
      <c r="Z3605" t="str">
        <v>Australia</v>
      </c>
      <c r="AA3605">
        <v>3</v>
      </c>
      <c r="AB3605" s="3" t="str">
        <f t="shared" si="113"/>
        <v>10 to 20</v>
      </c>
      <c r="AM3605" s="6">
        <v>465</v>
      </c>
      <c r="AN3605" s="6" t="s">
        <v>1396</v>
      </c>
    </row>
    <row r="3606" spans="1:40" x14ac:dyDescent="0.25">
      <c r="A3606">
        <v>3604</v>
      </c>
      <c r="B3606">
        <v>721</v>
      </c>
      <c r="C3606">
        <v>855</v>
      </c>
      <c r="D3606">
        <v>113</v>
      </c>
      <c r="E3606">
        <v>3</v>
      </c>
      <c r="F3606">
        <v>339</v>
      </c>
      <c r="G3606">
        <v>1</v>
      </c>
      <c r="H3606" t="str">
        <f>VLOOKUP($C3606,'Raw-products'!$A$2:$H$1261,MATCH(H$1,'Raw-products'!$A$1:$H$1,0))</f>
        <v>Trousers</v>
      </c>
      <c r="I3606" t="str">
        <f>VLOOKUP($C3606,'Raw-products'!$A$2:$H$1261,MATCH(I$1,'Raw-products'!$A$1:$H$1,0))</f>
        <v>Chinos</v>
      </c>
      <c r="J3606" t="str">
        <f>VLOOKUP($C3606,'Raw-products'!$A$2:$H$1261,MATCH(J$1,'Raw-products'!$A$1:$H$1,0))</f>
        <v>XS</v>
      </c>
      <c r="K3606" t="str">
        <f>VLOOKUP($C3606,'Raw-products'!$A$2:$H$1261,MATCH(K$1,'Raw-products'!$A$1:$H$1,0))</f>
        <v>green</v>
      </c>
      <c r="L3606">
        <f>VLOOKUP($C3606,'Raw-products'!$A$2:$H$1261,MATCH(L$1,'Raw-products'!$A$1:$H$1,0))</f>
        <v>100</v>
      </c>
      <c r="M3606">
        <f>VLOOKUP($C3606,'Raw-products'!$A$2:$H$1261,MATCH(M$1,'Raw-products'!$A$1:$H$1,0))</f>
        <v>75</v>
      </c>
      <c r="N3606" s="5">
        <f t="shared" si="112"/>
        <v>7500</v>
      </c>
      <c r="O3606" cm="1">
        <f t="array" ref="O3606:R3606">_xlfn.XLOOKUP($B3606,'Raw -orders'!$A:$A,'Raw -orders'!$B:$E)</f>
        <v>755</v>
      </c>
      <c r="P3606">
        <v>59414</v>
      </c>
      <c r="Q3606" s="1">
        <v>44436</v>
      </c>
      <c r="R3606" s="1">
        <v>44443</v>
      </c>
      <c r="S3606" t="str" cm="1">
        <f t="array" ref="S3606:Z3606">_xlfn.XLOOKUP($O3606,'Raw - customers'!$A:$A,'Raw - customers'!$B:$I)</f>
        <v>Herbert Rock</v>
      </c>
      <c r="T3606" t="str">
        <v>Female</v>
      </c>
      <c r="U3606">
        <v>79</v>
      </c>
      <c r="V3606" t="str">
        <v>04 Dare TerraceSuite 650</v>
      </c>
      <c r="W3606">
        <v>9976</v>
      </c>
      <c r="X3606" t="str">
        <v>West Aaron</v>
      </c>
      <c r="Y3606" t="str">
        <v>New South Wales</v>
      </c>
      <c r="Z3606" t="str">
        <v>Australia</v>
      </c>
      <c r="AA3606">
        <v>8</v>
      </c>
      <c r="AB3606" s="3" t="str">
        <f t="shared" si="113"/>
        <v>0 to 10</v>
      </c>
      <c r="AM3606" s="6">
        <v>755</v>
      </c>
      <c r="AN3606" s="6" t="s">
        <v>1362</v>
      </c>
    </row>
    <row r="3607" spans="1:40" x14ac:dyDescent="0.25">
      <c r="A3607">
        <v>3605</v>
      </c>
      <c r="B3607">
        <v>721</v>
      </c>
      <c r="C3607">
        <v>483</v>
      </c>
      <c r="D3607">
        <v>118</v>
      </c>
      <c r="E3607">
        <v>3</v>
      </c>
      <c r="F3607">
        <v>354</v>
      </c>
      <c r="G3607">
        <v>1</v>
      </c>
      <c r="H3607" t="str">
        <f>VLOOKUP($C3607,'Raw-products'!$A$2:$H$1261,MATCH(H$1,'Raw-products'!$A$1:$H$1,0))</f>
        <v>Jacket</v>
      </c>
      <c r="I3607" t="str">
        <f>VLOOKUP($C3607,'Raw-products'!$A$2:$H$1261,MATCH(I$1,'Raw-products'!$A$1:$H$1,0))</f>
        <v>Puffer</v>
      </c>
      <c r="J3607" t="str">
        <f>VLOOKUP($C3607,'Raw-products'!$A$2:$H$1261,MATCH(J$1,'Raw-products'!$A$1:$H$1,0))</f>
        <v>L</v>
      </c>
      <c r="K3607" t="str">
        <f>VLOOKUP($C3607,'Raw-products'!$A$2:$H$1261,MATCH(K$1,'Raw-products'!$A$1:$H$1,0))</f>
        <v>indigo</v>
      </c>
      <c r="L3607">
        <f>VLOOKUP($C3607,'Raw-products'!$A$2:$H$1261,MATCH(L$1,'Raw-products'!$A$1:$H$1,0))</f>
        <v>110</v>
      </c>
      <c r="M3607">
        <f>VLOOKUP($C3607,'Raw-products'!$A$2:$H$1261,MATCH(M$1,'Raw-products'!$A$1:$H$1,0))</f>
        <v>61</v>
      </c>
      <c r="N3607" s="5">
        <f t="shared" si="112"/>
        <v>6710</v>
      </c>
      <c r="O3607" cm="1">
        <f t="array" ref="O3607:R3607">_xlfn.XLOOKUP($B3607,'Raw -orders'!$A:$A,'Raw -orders'!$B:$E)</f>
        <v>755</v>
      </c>
      <c r="P3607">
        <v>59414</v>
      </c>
      <c r="Q3607" s="1">
        <v>44436</v>
      </c>
      <c r="R3607" s="1">
        <v>44443</v>
      </c>
      <c r="S3607" t="str" cm="1">
        <f t="array" ref="S3607:Z3607">_xlfn.XLOOKUP($O3607,'Raw - customers'!$A:$A,'Raw - customers'!$B:$I)</f>
        <v>Herbert Rock</v>
      </c>
      <c r="T3607" t="str">
        <v>Female</v>
      </c>
      <c r="U3607">
        <v>79</v>
      </c>
      <c r="V3607" t="str">
        <v>04 Dare TerraceSuite 650</v>
      </c>
      <c r="W3607">
        <v>9976</v>
      </c>
      <c r="X3607" t="str">
        <v>West Aaron</v>
      </c>
      <c r="Y3607" t="str">
        <v>New South Wales</v>
      </c>
      <c r="Z3607" t="str">
        <v>Australia</v>
      </c>
      <c r="AA3607">
        <v>8</v>
      </c>
      <c r="AB3607" s="3" t="str">
        <f t="shared" si="113"/>
        <v>0 to 10</v>
      </c>
      <c r="AM3607" s="6">
        <v>755</v>
      </c>
      <c r="AN3607" s="6" t="s">
        <v>1362</v>
      </c>
    </row>
    <row r="3608" spans="1:40" x14ac:dyDescent="0.25">
      <c r="A3608">
        <v>3606</v>
      </c>
      <c r="B3608">
        <v>721</v>
      </c>
      <c r="C3608">
        <v>543</v>
      </c>
      <c r="D3608">
        <v>98</v>
      </c>
      <c r="E3608">
        <v>1</v>
      </c>
      <c r="F3608">
        <v>98</v>
      </c>
      <c r="G3608">
        <v>1</v>
      </c>
      <c r="H3608" t="str">
        <f>VLOOKUP($C3608,'Raw-products'!$A$2:$H$1261,MATCH(H$1,'Raw-products'!$A$1:$H$1,0))</f>
        <v>Jacket</v>
      </c>
      <c r="I3608" t="str">
        <f>VLOOKUP($C3608,'Raw-products'!$A$2:$H$1261,MATCH(I$1,'Raw-products'!$A$1:$H$1,0))</f>
        <v>Leather</v>
      </c>
      <c r="J3608" t="str">
        <f>VLOOKUP($C3608,'Raw-products'!$A$2:$H$1261,MATCH(J$1,'Raw-products'!$A$1:$H$1,0))</f>
        <v>L</v>
      </c>
      <c r="K3608" t="str">
        <f>VLOOKUP($C3608,'Raw-products'!$A$2:$H$1261,MATCH(K$1,'Raw-products'!$A$1:$H$1,0))</f>
        <v>green</v>
      </c>
      <c r="L3608">
        <f>VLOOKUP($C3608,'Raw-products'!$A$2:$H$1261,MATCH(L$1,'Raw-products'!$A$1:$H$1,0))</f>
        <v>113</v>
      </c>
      <c r="M3608">
        <f>VLOOKUP($C3608,'Raw-products'!$A$2:$H$1261,MATCH(M$1,'Raw-products'!$A$1:$H$1,0))</f>
        <v>71</v>
      </c>
      <c r="N3608" s="5">
        <f t="shared" si="112"/>
        <v>8023</v>
      </c>
      <c r="O3608" cm="1">
        <f t="array" ref="O3608:R3608">_xlfn.XLOOKUP($B3608,'Raw -orders'!$A:$A,'Raw -orders'!$B:$E)</f>
        <v>755</v>
      </c>
      <c r="P3608">
        <v>59414</v>
      </c>
      <c r="Q3608" s="1">
        <v>44436</v>
      </c>
      <c r="R3608" s="1">
        <v>44443</v>
      </c>
      <c r="S3608" t="str" cm="1">
        <f t="array" ref="S3608:Z3608">_xlfn.XLOOKUP($O3608,'Raw - customers'!$A:$A,'Raw - customers'!$B:$I)</f>
        <v>Herbert Rock</v>
      </c>
      <c r="T3608" t="str">
        <v>Female</v>
      </c>
      <c r="U3608">
        <v>79</v>
      </c>
      <c r="V3608" t="str">
        <v>04 Dare TerraceSuite 650</v>
      </c>
      <c r="W3608">
        <v>9976</v>
      </c>
      <c r="X3608" t="str">
        <v>West Aaron</v>
      </c>
      <c r="Y3608" t="str">
        <v>New South Wales</v>
      </c>
      <c r="Z3608" t="str">
        <v>Australia</v>
      </c>
      <c r="AA3608">
        <v>8</v>
      </c>
      <c r="AB3608" s="3" t="str">
        <f t="shared" si="113"/>
        <v>0 to 10</v>
      </c>
      <c r="AM3608" s="6">
        <v>755</v>
      </c>
      <c r="AN3608" s="6" t="s">
        <v>1362</v>
      </c>
    </row>
    <row r="3609" spans="1:40" x14ac:dyDescent="0.25">
      <c r="A3609">
        <v>3607</v>
      </c>
      <c r="B3609">
        <v>721</v>
      </c>
      <c r="C3609">
        <v>1162</v>
      </c>
      <c r="D3609">
        <v>99</v>
      </c>
      <c r="E3609">
        <v>1</v>
      </c>
      <c r="F3609">
        <v>99</v>
      </c>
      <c r="G3609">
        <v>1</v>
      </c>
      <c r="H3609" t="str">
        <f>VLOOKUP($C3609,'Raw-products'!$A$2:$H$1261,MATCH(H$1,'Raw-products'!$A$1:$H$1,0))</f>
        <v>Trousers</v>
      </c>
      <c r="I3609" t="str">
        <f>VLOOKUP($C3609,'Raw-products'!$A$2:$H$1261,MATCH(I$1,'Raw-products'!$A$1:$H$1,0))</f>
        <v>High-Waisted</v>
      </c>
      <c r="J3609" t="str">
        <f>VLOOKUP($C3609,'Raw-products'!$A$2:$H$1261,MATCH(J$1,'Raw-products'!$A$1:$H$1,0))</f>
        <v>M</v>
      </c>
      <c r="K3609" t="str">
        <f>VLOOKUP($C3609,'Raw-products'!$A$2:$H$1261,MATCH(K$1,'Raw-products'!$A$1:$H$1,0))</f>
        <v>orange</v>
      </c>
      <c r="L3609">
        <f>VLOOKUP($C3609,'Raw-products'!$A$2:$H$1261,MATCH(L$1,'Raw-products'!$A$1:$H$1,0))</f>
        <v>98</v>
      </c>
      <c r="M3609">
        <f>VLOOKUP($C3609,'Raw-products'!$A$2:$H$1261,MATCH(M$1,'Raw-products'!$A$1:$H$1,0))</f>
        <v>69</v>
      </c>
      <c r="N3609" s="5">
        <f t="shared" si="112"/>
        <v>6762</v>
      </c>
      <c r="O3609" cm="1">
        <f t="array" ref="O3609:R3609">_xlfn.XLOOKUP($B3609,'Raw -orders'!$A:$A,'Raw -orders'!$B:$E)</f>
        <v>755</v>
      </c>
      <c r="P3609">
        <v>59414</v>
      </c>
      <c r="Q3609" s="1">
        <v>44436</v>
      </c>
      <c r="R3609" s="1">
        <v>44443</v>
      </c>
      <c r="S3609" t="str" cm="1">
        <f t="array" ref="S3609:Z3609">_xlfn.XLOOKUP($O3609,'Raw - customers'!$A:$A,'Raw - customers'!$B:$I)</f>
        <v>Herbert Rock</v>
      </c>
      <c r="T3609" t="str">
        <v>Female</v>
      </c>
      <c r="U3609">
        <v>79</v>
      </c>
      <c r="V3609" t="str">
        <v>04 Dare TerraceSuite 650</v>
      </c>
      <c r="W3609">
        <v>9976</v>
      </c>
      <c r="X3609" t="str">
        <v>West Aaron</v>
      </c>
      <c r="Y3609" t="str">
        <v>New South Wales</v>
      </c>
      <c r="Z3609" t="str">
        <v>Australia</v>
      </c>
      <c r="AA3609">
        <v>8</v>
      </c>
      <c r="AB3609" s="3" t="str">
        <f t="shared" si="113"/>
        <v>0 to 10</v>
      </c>
      <c r="AM3609" s="6">
        <v>755</v>
      </c>
      <c r="AN3609" s="6" t="s">
        <v>1362</v>
      </c>
    </row>
    <row r="3610" spans="1:40" x14ac:dyDescent="0.25">
      <c r="A3610">
        <v>3608</v>
      </c>
      <c r="B3610">
        <v>721</v>
      </c>
      <c r="C3610">
        <v>921</v>
      </c>
      <c r="D3610">
        <v>96</v>
      </c>
      <c r="E3610">
        <v>3</v>
      </c>
      <c r="F3610">
        <v>288</v>
      </c>
      <c r="G3610">
        <v>1</v>
      </c>
      <c r="H3610" t="str">
        <f>VLOOKUP($C3610,'Raw-products'!$A$2:$H$1261,MATCH(H$1,'Raw-products'!$A$1:$H$1,0))</f>
        <v>Trousers</v>
      </c>
      <c r="I3610" t="str">
        <f>VLOOKUP($C3610,'Raw-products'!$A$2:$H$1261,MATCH(I$1,'Raw-products'!$A$1:$H$1,0))</f>
        <v>Drawstring</v>
      </c>
      <c r="J3610" t="str">
        <f>VLOOKUP($C3610,'Raw-products'!$A$2:$H$1261,MATCH(J$1,'Raw-products'!$A$1:$H$1,0))</f>
        <v>S</v>
      </c>
      <c r="K3610" t="str">
        <f>VLOOKUP($C3610,'Raw-products'!$A$2:$H$1261,MATCH(K$1,'Raw-products'!$A$1:$H$1,0))</f>
        <v>yellow</v>
      </c>
      <c r="L3610">
        <f>VLOOKUP($C3610,'Raw-products'!$A$2:$H$1261,MATCH(L$1,'Raw-products'!$A$1:$H$1,0))</f>
        <v>104</v>
      </c>
      <c r="M3610">
        <f>VLOOKUP($C3610,'Raw-products'!$A$2:$H$1261,MATCH(M$1,'Raw-products'!$A$1:$H$1,0))</f>
        <v>74</v>
      </c>
      <c r="N3610" s="5">
        <f t="shared" si="112"/>
        <v>7696</v>
      </c>
      <c r="O3610" cm="1">
        <f t="array" ref="O3610:R3610">_xlfn.XLOOKUP($B3610,'Raw -orders'!$A:$A,'Raw -orders'!$B:$E)</f>
        <v>755</v>
      </c>
      <c r="P3610">
        <v>59414</v>
      </c>
      <c r="Q3610" s="1">
        <v>44436</v>
      </c>
      <c r="R3610" s="1">
        <v>44443</v>
      </c>
      <c r="S3610" t="str" cm="1">
        <f t="array" ref="S3610:Z3610">_xlfn.XLOOKUP($O3610,'Raw - customers'!$A:$A,'Raw - customers'!$B:$I)</f>
        <v>Herbert Rock</v>
      </c>
      <c r="T3610" t="str">
        <v>Female</v>
      </c>
      <c r="U3610">
        <v>79</v>
      </c>
      <c r="V3610" t="str">
        <v>04 Dare TerraceSuite 650</v>
      </c>
      <c r="W3610">
        <v>9976</v>
      </c>
      <c r="X3610" t="str">
        <v>West Aaron</v>
      </c>
      <c r="Y3610" t="str">
        <v>New South Wales</v>
      </c>
      <c r="Z3610" t="str">
        <v>Australia</v>
      </c>
      <c r="AA3610">
        <v>8</v>
      </c>
      <c r="AB3610" s="3" t="str">
        <f t="shared" si="113"/>
        <v>0 to 10</v>
      </c>
      <c r="AM3610" s="6">
        <v>755</v>
      </c>
      <c r="AN3610" s="6" t="s">
        <v>1362</v>
      </c>
    </row>
    <row r="3611" spans="1:40" x14ac:dyDescent="0.25">
      <c r="A3611">
        <v>3609</v>
      </c>
      <c r="B3611">
        <v>722</v>
      </c>
      <c r="C3611">
        <v>362</v>
      </c>
      <c r="D3611">
        <v>94</v>
      </c>
      <c r="E3611">
        <v>2</v>
      </c>
      <c r="F3611">
        <v>188</v>
      </c>
      <c r="G3611">
        <v>1</v>
      </c>
      <c r="H3611" t="str">
        <f>VLOOKUP($C3611,'Raw-products'!$A$2:$H$1261,MATCH(H$1,'Raw-products'!$A$1:$H$1,0))</f>
        <v>Shirt</v>
      </c>
      <c r="I3611" t="str">
        <f>VLOOKUP($C3611,'Raw-products'!$A$2:$H$1261,MATCH(I$1,'Raw-products'!$A$1:$H$1,0))</f>
        <v>Henley</v>
      </c>
      <c r="J3611" t="str">
        <f>VLOOKUP($C3611,'Raw-products'!$A$2:$H$1261,MATCH(J$1,'Raw-products'!$A$1:$H$1,0))</f>
        <v>M</v>
      </c>
      <c r="K3611" t="str">
        <f>VLOOKUP($C3611,'Raw-products'!$A$2:$H$1261,MATCH(K$1,'Raw-products'!$A$1:$H$1,0))</f>
        <v>yellow</v>
      </c>
      <c r="L3611">
        <f>VLOOKUP($C3611,'Raw-products'!$A$2:$H$1261,MATCH(L$1,'Raw-products'!$A$1:$H$1,0))</f>
        <v>92</v>
      </c>
      <c r="M3611">
        <f>VLOOKUP($C3611,'Raw-products'!$A$2:$H$1261,MATCH(M$1,'Raw-products'!$A$1:$H$1,0))</f>
        <v>71</v>
      </c>
      <c r="N3611" s="5">
        <f t="shared" si="112"/>
        <v>6532</v>
      </c>
      <c r="O3611" cm="1">
        <f t="array" ref="O3611:R3611">_xlfn.XLOOKUP($B3611,'Raw -orders'!$A:$A,'Raw -orders'!$B:$E)</f>
        <v>401</v>
      </c>
      <c r="P3611">
        <v>20524</v>
      </c>
      <c r="Q3611" s="1">
        <v>44493</v>
      </c>
      <c r="R3611" s="1">
        <v>44520</v>
      </c>
      <c r="S3611" t="str" cm="1">
        <f t="array" ref="S3611:Z3611">_xlfn.XLOOKUP($O3611,'Raw - customers'!$A:$A,'Raw - customers'!$B:$I)</f>
        <v>Waylen Swallwell</v>
      </c>
      <c r="T3611" t="str">
        <v>Non-binary</v>
      </c>
      <c r="U3611">
        <v>73</v>
      </c>
      <c r="V3611" t="str">
        <v>254 Layla AvenueSuite 506</v>
      </c>
      <c r="W3611">
        <v>613</v>
      </c>
      <c r="X3611" t="str">
        <v>Sarahstad</v>
      </c>
      <c r="Y3611" t="str">
        <v>Western Australia</v>
      </c>
      <c r="Z3611" t="str">
        <v>Australia</v>
      </c>
      <c r="AA3611">
        <v>10</v>
      </c>
      <c r="AB3611" s="3" t="str">
        <f t="shared" si="113"/>
        <v>20 to 30</v>
      </c>
      <c r="AM3611" s="6">
        <v>401</v>
      </c>
      <c r="AN3611" s="6" t="s">
        <v>1377</v>
      </c>
    </row>
    <row r="3612" spans="1:40" x14ac:dyDescent="0.25">
      <c r="A3612">
        <v>3610</v>
      </c>
      <c r="B3612">
        <v>722</v>
      </c>
      <c r="C3612">
        <v>736</v>
      </c>
      <c r="D3612">
        <v>109</v>
      </c>
      <c r="E3612">
        <v>2</v>
      </c>
      <c r="F3612">
        <v>218</v>
      </c>
      <c r="G3612">
        <v>1</v>
      </c>
      <c r="H3612" t="str">
        <f>VLOOKUP($C3612,'Raw-products'!$A$2:$H$1261,MATCH(H$1,'Raw-products'!$A$1:$H$1,0))</f>
        <v>Jacket</v>
      </c>
      <c r="I3612" t="str">
        <f>VLOOKUP($C3612,'Raw-products'!$A$2:$H$1261,MATCH(I$1,'Raw-products'!$A$1:$H$1,0))</f>
        <v>Peacoat</v>
      </c>
      <c r="J3612" t="str">
        <f>VLOOKUP($C3612,'Raw-products'!$A$2:$H$1261,MATCH(J$1,'Raw-products'!$A$1:$H$1,0))</f>
        <v>S</v>
      </c>
      <c r="K3612" t="str">
        <f>VLOOKUP($C3612,'Raw-products'!$A$2:$H$1261,MATCH(K$1,'Raw-products'!$A$1:$H$1,0))</f>
        <v>red</v>
      </c>
      <c r="L3612">
        <f>VLOOKUP($C3612,'Raw-products'!$A$2:$H$1261,MATCH(L$1,'Raw-products'!$A$1:$H$1,0))</f>
        <v>102</v>
      </c>
      <c r="M3612">
        <f>VLOOKUP($C3612,'Raw-products'!$A$2:$H$1261,MATCH(M$1,'Raw-products'!$A$1:$H$1,0))</f>
        <v>67</v>
      </c>
      <c r="N3612" s="5">
        <f t="shared" si="112"/>
        <v>6834</v>
      </c>
      <c r="O3612" cm="1">
        <f t="array" ref="O3612:R3612">_xlfn.XLOOKUP($B3612,'Raw -orders'!$A:$A,'Raw -orders'!$B:$E)</f>
        <v>401</v>
      </c>
      <c r="P3612">
        <v>20524</v>
      </c>
      <c r="Q3612" s="1">
        <v>44493</v>
      </c>
      <c r="R3612" s="1">
        <v>44520</v>
      </c>
      <c r="S3612" t="str" cm="1">
        <f t="array" ref="S3612:Z3612">_xlfn.XLOOKUP($O3612,'Raw - customers'!$A:$A,'Raw - customers'!$B:$I)</f>
        <v>Waylen Swallwell</v>
      </c>
      <c r="T3612" t="str">
        <v>Non-binary</v>
      </c>
      <c r="U3612">
        <v>73</v>
      </c>
      <c r="V3612" t="str">
        <v>254 Layla AvenueSuite 506</v>
      </c>
      <c r="W3612">
        <v>613</v>
      </c>
      <c r="X3612" t="str">
        <v>Sarahstad</v>
      </c>
      <c r="Y3612" t="str">
        <v>Western Australia</v>
      </c>
      <c r="Z3612" t="str">
        <v>Australia</v>
      </c>
      <c r="AA3612">
        <v>10</v>
      </c>
      <c r="AB3612" s="3" t="str">
        <f t="shared" si="113"/>
        <v>20 to 30</v>
      </c>
      <c r="AM3612" s="6">
        <v>401</v>
      </c>
      <c r="AN3612" s="6" t="s">
        <v>1377</v>
      </c>
    </row>
    <row r="3613" spans="1:40" x14ac:dyDescent="0.25">
      <c r="A3613">
        <v>3611</v>
      </c>
      <c r="B3613">
        <v>722</v>
      </c>
      <c r="C3613">
        <v>838</v>
      </c>
      <c r="D3613">
        <v>117</v>
      </c>
      <c r="E3613">
        <v>2</v>
      </c>
      <c r="F3613">
        <v>234</v>
      </c>
      <c r="G3613">
        <v>1</v>
      </c>
      <c r="H3613" t="str">
        <f>VLOOKUP($C3613,'Raw-products'!$A$2:$H$1261,MATCH(H$1,'Raw-products'!$A$1:$H$1,0))</f>
        <v>Jacket</v>
      </c>
      <c r="I3613" t="str">
        <f>VLOOKUP($C3613,'Raw-products'!$A$2:$H$1261,MATCH(I$1,'Raw-products'!$A$1:$H$1,0))</f>
        <v>Shearling</v>
      </c>
      <c r="J3613" t="str">
        <f>VLOOKUP($C3613,'Raw-products'!$A$2:$H$1261,MATCH(J$1,'Raw-products'!$A$1:$H$1,0))</f>
        <v>L</v>
      </c>
      <c r="K3613" t="str">
        <f>VLOOKUP($C3613,'Raw-products'!$A$2:$H$1261,MATCH(K$1,'Raw-products'!$A$1:$H$1,0))</f>
        <v>violet</v>
      </c>
      <c r="L3613">
        <f>VLOOKUP($C3613,'Raw-products'!$A$2:$H$1261,MATCH(L$1,'Raw-products'!$A$1:$H$1,0))</f>
        <v>95</v>
      </c>
      <c r="M3613">
        <f>VLOOKUP($C3613,'Raw-products'!$A$2:$H$1261,MATCH(M$1,'Raw-products'!$A$1:$H$1,0))</f>
        <v>61</v>
      </c>
      <c r="N3613" s="5">
        <f t="shared" si="112"/>
        <v>5795</v>
      </c>
      <c r="O3613" cm="1">
        <f t="array" ref="O3613:R3613">_xlfn.XLOOKUP($B3613,'Raw -orders'!$A:$A,'Raw -orders'!$B:$E)</f>
        <v>401</v>
      </c>
      <c r="P3613">
        <v>20524</v>
      </c>
      <c r="Q3613" s="1">
        <v>44493</v>
      </c>
      <c r="R3613" s="1">
        <v>44520</v>
      </c>
      <c r="S3613" t="str" cm="1">
        <f t="array" ref="S3613:Z3613">_xlfn.XLOOKUP($O3613,'Raw - customers'!$A:$A,'Raw - customers'!$B:$I)</f>
        <v>Waylen Swallwell</v>
      </c>
      <c r="T3613" t="str">
        <v>Non-binary</v>
      </c>
      <c r="U3613">
        <v>73</v>
      </c>
      <c r="V3613" t="str">
        <v>254 Layla AvenueSuite 506</v>
      </c>
      <c r="W3613">
        <v>613</v>
      </c>
      <c r="X3613" t="str">
        <v>Sarahstad</v>
      </c>
      <c r="Y3613" t="str">
        <v>Western Australia</v>
      </c>
      <c r="Z3613" t="str">
        <v>Australia</v>
      </c>
      <c r="AA3613">
        <v>10</v>
      </c>
      <c r="AB3613" s="3" t="str">
        <f t="shared" si="113"/>
        <v>20 to 30</v>
      </c>
      <c r="AM3613" s="6">
        <v>401</v>
      </c>
      <c r="AN3613" s="6" t="s">
        <v>1377</v>
      </c>
    </row>
    <row r="3614" spans="1:40" x14ac:dyDescent="0.25">
      <c r="A3614">
        <v>3612</v>
      </c>
      <c r="B3614">
        <v>722</v>
      </c>
      <c r="C3614">
        <v>651</v>
      </c>
      <c r="D3614">
        <v>93</v>
      </c>
      <c r="E3614">
        <v>1</v>
      </c>
      <c r="F3614">
        <v>93</v>
      </c>
      <c r="G3614">
        <v>1</v>
      </c>
      <c r="H3614" t="str">
        <f>VLOOKUP($C3614,'Raw-products'!$A$2:$H$1261,MATCH(H$1,'Raw-products'!$A$1:$H$1,0))</f>
        <v>Jacket</v>
      </c>
      <c r="I3614" t="str">
        <f>VLOOKUP($C3614,'Raw-products'!$A$2:$H$1261,MATCH(I$1,'Raw-products'!$A$1:$H$1,0))</f>
        <v>Coach</v>
      </c>
      <c r="J3614" t="str">
        <f>VLOOKUP($C3614,'Raw-products'!$A$2:$H$1261,MATCH(J$1,'Raw-products'!$A$1:$H$1,0))</f>
        <v>S</v>
      </c>
      <c r="K3614" t="str">
        <f>VLOOKUP($C3614,'Raw-products'!$A$2:$H$1261,MATCH(K$1,'Raw-products'!$A$1:$H$1,0))</f>
        <v>blue</v>
      </c>
      <c r="L3614">
        <f>VLOOKUP($C3614,'Raw-products'!$A$2:$H$1261,MATCH(L$1,'Raw-products'!$A$1:$H$1,0))</f>
        <v>115</v>
      </c>
      <c r="M3614">
        <f>VLOOKUP($C3614,'Raw-products'!$A$2:$H$1261,MATCH(M$1,'Raw-products'!$A$1:$H$1,0))</f>
        <v>47</v>
      </c>
      <c r="N3614" s="5">
        <f t="shared" si="112"/>
        <v>5405</v>
      </c>
      <c r="O3614" cm="1">
        <f t="array" ref="O3614:R3614">_xlfn.XLOOKUP($B3614,'Raw -orders'!$A:$A,'Raw -orders'!$B:$E)</f>
        <v>401</v>
      </c>
      <c r="P3614">
        <v>20524</v>
      </c>
      <c r="Q3614" s="1">
        <v>44493</v>
      </c>
      <c r="R3614" s="1">
        <v>44520</v>
      </c>
      <c r="S3614" t="str" cm="1">
        <f t="array" ref="S3614:Z3614">_xlfn.XLOOKUP($O3614,'Raw - customers'!$A:$A,'Raw - customers'!$B:$I)</f>
        <v>Waylen Swallwell</v>
      </c>
      <c r="T3614" t="str">
        <v>Non-binary</v>
      </c>
      <c r="U3614">
        <v>73</v>
      </c>
      <c r="V3614" t="str">
        <v>254 Layla AvenueSuite 506</v>
      </c>
      <c r="W3614">
        <v>613</v>
      </c>
      <c r="X3614" t="str">
        <v>Sarahstad</v>
      </c>
      <c r="Y3614" t="str">
        <v>Western Australia</v>
      </c>
      <c r="Z3614" t="str">
        <v>Australia</v>
      </c>
      <c r="AA3614">
        <v>10</v>
      </c>
      <c r="AB3614" s="3" t="str">
        <f t="shared" si="113"/>
        <v>20 to 30</v>
      </c>
      <c r="AM3614" s="6">
        <v>401</v>
      </c>
      <c r="AN3614" s="6" t="s">
        <v>1377</v>
      </c>
    </row>
    <row r="3615" spans="1:40" x14ac:dyDescent="0.25">
      <c r="A3615">
        <v>3613</v>
      </c>
      <c r="B3615">
        <v>722</v>
      </c>
      <c r="C3615">
        <v>65</v>
      </c>
      <c r="D3615">
        <v>104</v>
      </c>
      <c r="E3615">
        <v>2</v>
      </c>
      <c r="F3615">
        <v>208</v>
      </c>
      <c r="G3615">
        <v>1</v>
      </c>
      <c r="H3615" t="str">
        <f>VLOOKUP($C3615,'Raw-products'!$A$2:$H$1261,MATCH(H$1,'Raw-products'!$A$1:$H$1,0))</f>
        <v>Shirt</v>
      </c>
      <c r="I3615" t="str">
        <f>VLOOKUP($C3615,'Raw-products'!$A$2:$H$1261,MATCH(I$1,'Raw-products'!$A$1:$H$1,0))</f>
        <v>Dress</v>
      </c>
      <c r="J3615" t="str">
        <f>VLOOKUP($C3615,'Raw-products'!$A$2:$H$1261,MATCH(J$1,'Raw-products'!$A$1:$H$1,0))</f>
        <v>XS</v>
      </c>
      <c r="K3615" t="str">
        <f>VLOOKUP($C3615,'Raw-products'!$A$2:$H$1261,MATCH(K$1,'Raw-products'!$A$1:$H$1,0))</f>
        <v>violet</v>
      </c>
      <c r="L3615">
        <f>VLOOKUP($C3615,'Raw-products'!$A$2:$H$1261,MATCH(L$1,'Raw-products'!$A$1:$H$1,0))</f>
        <v>119</v>
      </c>
      <c r="M3615">
        <f>VLOOKUP($C3615,'Raw-products'!$A$2:$H$1261,MATCH(M$1,'Raw-products'!$A$1:$H$1,0))</f>
        <v>63</v>
      </c>
      <c r="N3615" s="5">
        <f t="shared" si="112"/>
        <v>7497</v>
      </c>
      <c r="O3615" cm="1">
        <f t="array" ref="O3615:R3615">_xlfn.XLOOKUP($B3615,'Raw -orders'!$A:$A,'Raw -orders'!$B:$E)</f>
        <v>401</v>
      </c>
      <c r="P3615">
        <v>20524</v>
      </c>
      <c r="Q3615" s="1">
        <v>44493</v>
      </c>
      <c r="R3615" s="1">
        <v>44520</v>
      </c>
      <c r="S3615" t="str" cm="1">
        <f t="array" ref="S3615:Z3615">_xlfn.XLOOKUP($O3615,'Raw - customers'!$A:$A,'Raw - customers'!$B:$I)</f>
        <v>Waylen Swallwell</v>
      </c>
      <c r="T3615" t="str">
        <v>Non-binary</v>
      </c>
      <c r="U3615">
        <v>73</v>
      </c>
      <c r="V3615" t="str">
        <v>254 Layla AvenueSuite 506</v>
      </c>
      <c r="W3615">
        <v>613</v>
      </c>
      <c r="X3615" t="str">
        <v>Sarahstad</v>
      </c>
      <c r="Y3615" t="str">
        <v>Western Australia</v>
      </c>
      <c r="Z3615" t="str">
        <v>Australia</v>
      </c>
      <c r="AA3615">
        <v>10</v>
      </c>
      <c r="AB3615" s="3" t="str">
        <f t="shared" si="113"/>
        <v>20 to 30</v>
      </c>
      <c r="AM3615" s="6">
        <v>401</v>
      </c>
      <c r="AN3615" s="6" t="s">
        <v>1377</v>
      </c>
    </row>
    <row r="3616" spans="1:40" x14ac:dyDescent="0.25">
      <c r="A3616">
        <v>3614</v>
      </c>
      <c r="B3616">
        <v>723</v>
      </c>
      <c r="C3616">
        <v>836</v>
      </c>
      <c r="D3616">
        <v>117</v>
      </c>
      <c r="E3616">
        <v>3</v>
      </c>
      <c r="F3616">
        <v>351</v>
      </c>
      <c r="G3616">
        <v>1</v>
      </c>
      <c r="H3616" t="str">
        <f>VLOOKUP($C3616,'Raw-products'!$A$2:$H$1261,MATCH(H$1,'Raw-products'!$A$1:$H$1,0))</f>
        <v>Jacket</v>
      </c>
      <c r="I3616" t="str">
        <f>VLOOKUP($C3616,'Raw-products'!$A$2:$H$1261,MATCH(I$1,'Raw-products'!$A$1:$H$1,0))</f>
        <v>Shearling</v>
      </c>
      <c r="J3616" t="str">
        <f>VLOOKUP($C3616,'Raw-products'!$A$2:$H$1261,MATCH(J$1,'Raw-products'!$A$1:$H$1,0))</f>
        <v>S</v>
      </c>
      <c r="K3616" t="str">
        <f>VLOOKUP($C3616,'Raw-products'!$A$2:$H$1261,MATCH(K$1,'Raw-products'!$A$1:$H$1,0))</f>
        <v>violet</v>
      </c>
      <c r="L3616">
        <f>VLOOKUP($C3616,'Raw-products'!$A$2:$H$1261,MATCH(L$1,'Raw-products'!$A$1:$H$1,0))</f>
        <v>95</v>
      </c>
      <c r="M3616">
        <f>VLOOKUP($C3616,'Raw-products'!$A$2:$H$1261,MATCH(M$1,'Raw-products'!$A$1:$H$1,0))</f>
        <v>49</v>
      </c>
      <c r="N3616" s="5">
        <f t="shared" si="112"/>
        <v>4655</v>
      </c>
      <c r="O3616" cm="1">
        <f t="array" ref="O3616:R3616">_xlfn.XLOOKUP($B3616,'Raw -orders'!$A:$A,'Raw -orders'!$B:$E)</f>
        <v>135</v>
      </c>
      <c r="P3616">
        <v>54098</v>
      </c>
      <c r="Q3616" s="1">
        <v>44472</v>
      </c>
      <c r="R3616" s="1">
        <v>44485</v>
      </c>
      <c r="S3616" t="str" cm="1">
        <f t="array" ref="S3616:Z3616">_xlfn.XLOOKUP($O3616,'Raw - customers'!$A:$A,'Raw - customers'!$B:$I)</f>
        <v>Mycah Rodie</v>
      </c>
      <c r="T3616" t="str">
        <v>Genderfluid</v>
      </c>
      <c r="U3616">
        <v>25</v>
      </c>
      <c r="V3616" t="str">
        <v>3087 Victoria DriveApt. 454</v>
      </c>
      <c r="W3616">
        <v>3184</v>
      </c>
      <c r="X3616" t="str">
        <v>Port Abigail</v>
      </c>
      <c r="Y3616" t="str">
        <v>Western Australia</v>
      </c>
      <c r="Z3616" t="str">
        <v>Australia</v>
      </c>
      <c r="AA3616">
        <v>10</v>
      </c>
      <c r="AB3616" s="3" t="str">
        <f t="shared" si="113"/>
        <v>10 to 20</v>
      </c>
      <c r="AM3616" s="6">
        <v>135</v>
      </c>
      <c r="AN3616" s="6" t="s">
        <v>1377</v>
      </c>
    </row>
    <row r="3617" spans="1:40" x14ac:dyDescent="0.25">
      <c r="A3617">
        <v>3615</v>
      </c>
      <c r="B3617">
        <v>723</v>
      </c>
      <c r="C3617">
        <v>1009</v>
      </c>
      <c r="D3617">
        <v>106</v>
      </c>
      <c r="E3617">
        <v>1</v>
      </c>
      <c r="F3617">
        <v>106</v>
      </c>
      <c r="G3617">
        <v>1</v>
      </c>
      <c r="H3617" t="str">
        <f>VLOOKUP($C3617,'Raw-products'!$A$2:$H$1261,MATCH(H$1,'Raw-products'!$A$1:$H$1,0))</f>
        <v>Trousers</v>
      </c>
      <c r="I3617" t="str">
        <f>VLOOKUP($C3617,'Raw-products'!$A$2:$H$1261,MATCH(I$1,'Raw-products'!$A$1:$H$1,0))</f>
        <v>Wool</v>
      </c>
      <c r="J3617" t="str">
        <f>VLOOKUP($C3617,'Raw-products'!$A$2:$H$1261,MATCH(J$1,'Raw-products'!$A$1:$H$1,0))</f>
        <v>XL</v>
      </c>
      <c r="K3617" t="str">
        <f>VLOOKUP($C3617,'Raw-products'!$A$2:$H$1261,MATCH(K$1,'Raw-products'!$A$1:$H$1,0))</f>
        <v>indigo</v>
      </c>
      <c r="L3617">
        <f>VLOOKUP($C3617,'Raw-products'!$A$2:$H$1261,MATCH(L$1,'Raw-products'!$A$1:$H$1,0))</f>
        <v>111</v>
      </c>
      <c r="M3617">
        <f>VLOOKUP($C3617,'Raw-products'!$A$2:$H$1261,MATCH(M$1,'Raw-products'!$A$1:$H$1,0))</f>
        <v>51</v>
      </c>
      <c r="N3617" s="5">
        <f t="shared" si="112"/>
        <v>5661</v>
      </c>
      <c r="O3617" cm="1">
        <f t="array" ref="O3617:R3617">_xlfn.XLOOKUP($B3617,'Raw -orders'!$A:$A,'Raw -orders'!$B:$E)</f>
        <v>135</v>
      </c>
      <c r="P3617">
        <v>54098</v>
      </c>
      <c r="Q3617" s="1">
        <v>44472</v>
      </c>
      <c r="R3617" s="1">
        <v>44485</v>
      </c>
      <c r="S3617" t="str" cm="1">
        <f t="array" ref="S3617:Z3617">_xlfn.XLOOKUP($O3617,'Raw - customers'!$A:$A,'Raw - customers'!$B:$I)</f>
        <v>Mycah Rodie</v>
      </c>
      <c r="T3617" t="str">
        <v>Genderfluid</v>
      </c>
      <c r="U3617">
        <v>25</v>
      </c>
      <c r="V3617" t="str">
        <v>3087 Victoria DriveApt. 454</v>
      </c>
      <c r="W3617">
        <v>3184</v>
      </c>
      <c r="X3617" t="str">
        <v>Port Abigail</v>
      </c>
      <c r="Y3617" t="str">
        <v>Western Australia</v>
      </c>
      <c r="Z3617" t="str">
        <v>Australia</v>
      </c>
      <c r="AA3617">
        <v>10</v>
      </c>
      <c r="AB3617" s="3" t="str">
        <f t="shared" si="113"/>
        <v>10 to 20</v>
      </c>
      <c r="AM3617" s="6">
        <v>135</v>
      </c>
      <c r="AN3617" s="6" t="s">
        <v>1377</v>
      </c>
    </row>
    <row r="3618" spans="1:40" x14ac:dyDescent="0.25">
      <c r="A3618">
        <v>3616</v>
      </c>
      <c r="B3618">
        <v>723</v>
      </c>
      <c r="C3618">
        <v>1050</v>
      </c>
      <c r="D3618">
        <v>93</v>
      </c>
      <c r="E3618">
        <v>3</v>
      </c>
      <c r="F3618">
        <v>279</v>
      </c>
      <c r="G3618">
        <v>1</v>
      </c>
      <c r="H3618" t="str">
        <f>VLOOKUP($C3618,'Raw-products'!$A$2:$H$1261,MATCH(H$1,'Raw-products'!$A$1:$H$1,0))</f>
        <v>Trousers</v>
      </c>
      <c r="I3618" t="str">
        <f>VLOOKUP($C3618,'Raw-products'!$A$2:$H$1261,MATCH(I$1,'Raw-products'!$A$1:$H$1,0))</f>
        <v>Joggers</v>
      </c>
      <c r="J3618" t="str">
        <f>VLOOKUP($C3618,'Raw-products'!$A$2:$H$1261,MATCH(J$1,'Raw-products'!$A$1:$H$1,0))</f>
        <v>XS</v>
      </c>
      <c r="K3618" t="str">
        <f>VLOOKUP($C3618,'Raw-products'!$A$2:$H$1261,MATCH(K$1,'Raw-products'!$A$1:$H$1,0))</f>
        <v>red</v>
      </c>
      <c r="L3618">
        <f>VLOOKUP($C3618,'Raw-products'!$A$2:$H$1261,MATCH(L$1,'Raw-products'!$A$1:$H$1,0))</f>
        <v>94</v>
      </c>
      <c r="M3618">
        <f>VLOOKUP($C3618,'Raw-products'!$A$2:$H$1261,MATCH(M$1,'Raw-products'!$A$1:$H$1,0))</f>
        <v>65</v>
      </c>
      <c r="N3618" s="5">
        <f t="shared" si="112"/>
        <v>6110</v>
      </c>
      <c r="O3618" cm="1">
        <f t="array" ref="O3618:R3618">_xlfn.XLOOKUP($B3618,'Raw -orders'!$A:$A,'Raw -orders'!$B:$E)</f>
        <v>135</v>
      </c>
      <c r="P3618">
        <v>54098</v>
      </c>
      <c r="Q3618" s="1">
        <v>44472</v>
      </c>
      <c r="R3618" s="1">
        <v>44485</v>
      </c>
      <c r="S3618" t="str" cm="1">
        <f t="array" ref="S3618:Z3618">_xlfn.XLOOKUP($O3618,'Raw - customers'!$A:$A,'Raw - customers'!$B:$I)</f>
        <v>Mycah Rodie</v>
      </c>
      <c r="T3618" t="str">
        <v>Genderfluid</v>
      </c>
      <c r="U3618">
        <v>25</v>
      </c>
      <c r="V3618" t="str">
        <v>3087 Victoria DriveApt. 454</v>
      </c>
      <c r="W3618">
        <v>3184</v>
      </c>
      <c r="X3618" t="str">
        <v>Port Abigail</v>
      </c>
      <c r="Y3618" t="str">
        <v>Western Australia</v>
      </c>
      <c r="Z3618" t="str">
        <v>Australia</v>
      </c>
      <c r="AA3618">
        <v>10</v>
      </c>
      <c r="AB3618" s="3" t="str">
        <f t="shared" si="113"/>
        <v>10 to 20</v>
      </c>
      <c r="AM3618" s="6">
        <v>135</v>
      </c>
      <c r="AN3618" s="6" t="s">
        <v>1377</v>
      </c>
    </row>
    <row r="3619" spans="1:40" x14ac:dyDescent="0.25">
      <c r="A3619">
        <v>3617</v>
      </c>
      <c r="B3619">
        <v>723</v>
      </c>
      <c r="C3619">
        <v>550</v>
      </c>
      <c r="D3619">
        <v>98</v>
      </c>
      <c r="E3619">
        <v>3</v>
      </c>
      <c r="F3619">
        <v>294</v>
      </c>
      <c r="G3619">
        <v>1</v>
      </c>
      <c r="H3619" t="str">
        <f>VLOOKUP($C3619,'Raw-products'!$A$2:$H$1261,MATCH(H$1,'Raw-products'!$A$1:$H$1,0))</f>
        <v>Jacket</v>
      </c>
      <c r="I3619" t="str">
        <f>VLOOKUP($C3619,'Raw-products'!$A$2:$H$1261,MATCH(I$1,'Raw-products'!$A$1:$H$1,0))</f>
        <v>Leather</v>
      </c>
      <c r="J3619" t="str">
        <f>VLOOKUP($C3619,'Raw-products'!$A$2:$H$1261,MATCH(J$1,'Raw-products'!$A$1:$H$1,0))</f>
        <v>XS</v>
      </c>
      <c r="K3619" t="str">
        <f>VLOOKUP($C3619,'Raw-products'!$A$2:$H$1261,MATCH(K$1,'Raw-products'!$A$1:$H$1,0))</f>
        <v>indigo</v>
      </c>
      <c r="L3619">
        <f>VLOOKUP($C3619,'Raw-products'!$A$2:$H$1261,MATCH(L$1,'Raw-products'!$A$1:$H$1,0))</f>
        <v>113</v>
      </c>
      <c r="M3619">
        <f>VLOOKUP($C3619,'Raw-products'!$A$2:$H$1261,MATCH(M$1,'Raw-products'!$A$1:$H$1,0))</f>
        <v>78</v>
      </c>
      <c r="N3619" s="5">
        <f t="shared" si="112"/>
        <v>8814</v>
      </c>
      <c r="O3619" cm="1">
        <f t="array" ref="O3619:R3619">_xlfn.XLOOKUP($B3619,'Raw -orders'!$A:$A,'Raw -orders'!$B:$E)</f>
        <v>135</v>
      </c>
      <c r="P3619">
        <v>54098</v>
      </c>
      <c r="Q3619" s="1">
        <v>44472</v>
      </c>
      <c r="R3619" s="1">
        <v>44485</v>
      </c>
      <c r="S3619" t="str" cm="1">
        <f t="array" ref="S3619:Z3619">_xlfn.XLOOKUP($O3619,'Raw - customers'!$A:$A,'Raw - customers'!$B:$I)</f>
        <v>Mycah Rodie</v>
      </c>
      <c r="T3619" t="str">
        <v>Genderfluid</v>
      </c>
      <c r="U3619">
        <v>25</v>
      </c>
      <c r="V3619" t="str">
        <v>3087 Victoria DriveApt. 454</v>
      </c>
      <c r="W3619">
        <v>3184</v>
      </c>
      <c r="X3619" t="str">
        <v>Port Abigail</v>
      </c>
      <c r="Y3619" t="str">
        <v>Western Australia</v>
      </c>
      <c r="Z3619" t="str">
        <v>Australia</v>
      </c>
      <c r="AA3619">
        <v>10</v>
      </c>
      <c r="AB3619" s="3" t="str">
        <f t="shared" si="113"/>
        <v>10 to 20</v>
      </c>
      <c r="AM3619" s="6">
        <v>135</v>
      </c>
      <c r="AN3619" s="6" t="s">
        <v>1377</v>
      </c>
    </row>
    <row r="3620" spans="1:40" x14ac:dyDescent="0.25">
      <c r="A3620">
        <v>3618</v>
      </c>
      <c r="B3620">
        <v>724</v>
      </c>
      <c r="C3620">
        <v>693</v>
      </c>
      <c r="D3620">
        <v>113</v>
      </c>
      <c r="E3620">
        <v>2</v>
      </c>
      <c r="F3620">
        <v>226</v>
      </c>
      <c r="G3620">
        <v>1</v>
      </c>
      <c r="H3620" t="str">
        <f>VLOOKUP($C3620,'Raw-products'!$A$2:$H$1261,MATCH(H$1,'Raw-products'!$A$1:$H$1,0))</f>
        <v>Jacket</v>
      </c>
      <c r="I3620" t="str">
        <f>VLOOKUP($C3620,'Raw-products'!$A$2:$H$1261,MATCH(I$1,'Raw-products'!$A$1:$H$1,0))</f>
        <v>Parka</v>
      </c>
      <c r="J3620" t="str">
        <f>VLOOKUP($C3620,'Raw-products'!$A$2:$H$1261,MATCH(J$1,'Raw-products'!$A$1:$H$1,0))</f>
        <v>L</v>
      </c>
      <c r="K3620" t="str">
        <f>VLOOKUP($C3620,'Raw-products'!$A$2:$H$1261,MATCH(K$1,'Raw-products'!$A$1:$H$1,0))</f>
        <v>indigo</v>
      </c>
      <c r="L3620">
        <f>VLOOKUP($C3620,'Raw-products'!$A$2:$H$1261,MATCH(L$1,'Raw-products'!$A$1:$H$1,0))</f>
        <v>119</v>
      </c>
      <c r="M3620">
        <f>VLOOKUP($C3620,'Raw-products'!$A$2:$H$1261,MATCH(M$1,'Raw-products'!$A$1:$H$1,0))</f>
        <v>44</v>
      </c>
      <c r="N3620" s="5">
        <f t="shared" si="112"/>
        <v>5236</v>
      </c>
      <c r="O3620" cm="1">
        <f t="array" ref="O3620:R3620">_xlfn.XLOOKUP($B3620,'Raw -orders'!$A:$A,'Raw -orders'!$B:$E)</f>
        <v>394</v>
      </c>
      <c r="P3620">
        <v>14883</v>
      </c>
      <c r="Q3620" s="1">
        <v>44259</v>
      </c>
      <c r="R3620" s="1">
        <v>44283</v>
      </c>
      <c r="S3620" t="str" cm="1">
        <f t="array" ref="S3620:Z3620">_xlfn.XLOOKUP($O3620,'Raw - customers'!$A:$A,'Raw - customers'!$B:$I)</f>
        <v>Eba Bauser</v>
      </c>
      <c r="T3620" t="str">
        <v>Bigender</v>
      </c>
      <c r="U3620">
        <v>26</v>
      </c>
      <c r="V3620" t="str">
        <v>984 Boyer KnollApt. 699</v>
      </c>
      <c r="W3620">
        <v>2204</v>
      </c>
      <c r="X3620" t="str">
        <v>Audreyport</v>
      </c>
      <c r="Y3620" t="str">
        <v>Tasmania</v>
      </c>
      <c r="Z3620" t="str">
        <v>Australia</v>
      </c>
      <c r="AA3620">
        <v>3</v>
      </c>
      <c r="AB3620" s="3" t="str">
        <f t="shared" si="113"/>
        <v>20 to 30</v>
      </c>
      <c r="AM3620" s="6">
        <v>394</v>
      </c>
      <c r="AN3620" s="6" t="s">
        <v>1414</v>
      </c>
    </row>
    <row r="3621" spans="1:40" x14ac:dyDescent="0.25">
      <c r="A3621">
        <v>3619</v>
      </c>
      <c r="B3621">
        <v>724</v>
      </c>
      <c r="C3621">
        <v>1193</v>
      </c>
      <c r="D3621">
        <v>105</v>
      </c>
      <c r="E3621">
        <v>3</v>
      </c>
      <c r="F3621">
        <v>315</v>
      </c>
      <c r="G3621">
        <v>1</v>
      </c>
      <c r="H3621" t="str">
        <f>VLOOKUP($C3621,'Raw-products'!$A$2:$H$1261,MATCH(H$1,'Raw-products'!$A$1:$H$1,0))</f>
        <v>Trousers</v>
      </c>
      <c r="I3621" t="str">
        <f>VLOOKUP($C3621,'Raw-products'!$A$2:$H$1261,MATCH(I$1,'Raw-products'!$A$1:$H$1,0))</f>
        <v>Pleated</v>
      </c>
      <c r="J3621" t="str">
        <f>VLOOKUP($C3621,'Raw-products'!$A$2:$H$1261,MATCH(J$1,'Raw-products'!$A$1:$H$1,0))</f>
        <v>L</v>
      </c>
      <c r="K3621" t="str">
        <f>VLOOKUP($C3621,'Raw-products'!$A$2:$H$1261,MATCH(K$1,'Raw-products'!$A$1:$H$1,0))</f>
        <v>red</v>
      </c>
      <c r="L3621">
        <f>VLOOKUP($C3621,'Raw-products'!$A$2:$H$1261,MATCH(L$1,'Raw-products'!$A$1:$H$1,0))</f>
        <v>90</v>
      </c>
      <c r="M3621">
        <f>VLOOKUP($C3621,'Raw-products'!$A$2:$H$1261,MATCH(M$1,'Raw-products'!$A$1:$H$1,0))</f>
        <v>70</v>
      </c>
      <c r="N3621" s="5">
        <f t="shared" si="112"/>
        <v>6300</v>
      </c>
      <c r="O3621" cm="1">
        <f t="array" ref="O3621:R3621">_xlfn.XLOOKUP($B3621,'Raw -orders'!$A:$A,'Raw -orders'!$B:$E)</f>
        <v>394</v>
      </c>
      <c r="P3621">
        <v>14883</v>
      </c>
      <c r="Q3621" s="1">
        <v>44259</v>
      </c>
      <c r="R3621" s="1">
        <v>44283</v>
      </c>
      <c r="S3621" t="str" cm="1">
        <f t="array" ref="S3621:Z3621">_xlfn.XLOOKUP($O3621,'Raw - customers'!$A:$A,'Raw - customers'!$B:$I)</f>
        <v>Eba Bauser</v>
      </c>
      <c r="T3621" t="str">
        <v>Bigender</v>
      </c>
      <c r="U3621">
        <v>26</v>
      </c>
      <c r="V3621" t="str">
        <v>984 Boyer KnollApt. 699</v>
      </c>
      <c r="W3621">
        <v>2204</v>
      </c>
      <c r="X3621" t="str">
        <v>Audreyport</v>
      </c>
      <c r="Y3621" t="str">
        <v>Tasmania</v>
      </c>
      <c r="Z3621" t="str">
        <v>Australia</v>
      </c>
      <c r="AA3621">
        <v>3</v>
      </c>
      <c r="AB3621" s="3" t="str">
        <f t="shared" si="113"/>
        <v>20 to 30</v>
      </c>
      <c r="AM3621" s="6">
        <v>394</v>
      </c>
      <c r="AN3621" s="6" t="s">
        <v>1414</v>
      </c>
    </row>
    <row r="3622" spans="1:40" x14ac:dyDescent="0.25">
      <c r="A3622">
        <v>3620</v>
      </c>
      <c r="B3622">
        <v>724</v>
      </c>
      <c r="C3622">
        <v>791</v>
      </c>
      <c r="D3622">
        <v>91</v>
      </c>
      <c r="E3622">
        <v>2</v>
      </c>
      <c r="F3622">
        <v>182</v>
      </c>
      <c r="G3622">
        <v>1</v>
      </c>
      <c r="H3622" t="str">
        <f>VLOOKUP($C3622,'Raw-products'!$A$2:$H$1261,MATCH(H$1,'Raw-products'!$A$1:$H$1,0))</f>
        <v>Jacket</v>
      </c>
      <c r="I3622" t="str">
        <f>VLOOKUP($C3622,'Raw-products'!$A$2:$H$1261,MATCH(I$1,'Raw-products'!$A$1:$H$1,0))</f>
        <v>Pullover</v>
      </c>
      <c r="J3622" t="str">
        <f>VLOOKUP($C3622,'Raw-products'!$A$2:$H$1261,MATCH(J$1,'Raw-products'!$A$1:$H$1,0))</f>
        <v>S</v>
      </c>
      <c r="K3622" t="str">
        <f>VLOOKUP($C3622,'Raw-products'!$A$2:$H$1261,MATCH(K$1,'Raw-products'!$A$1:$H$1,0))</f>
        <v>blue</v>
      </c>
      <c r="L3622">
        <f>VLOOKUP($C3622,'Raw-products'!$A$2:$H$1261,MATCH(L$1,'Raw-products'!$A$1:$H$1,0))</f>
        <v>114</v>
      </c>
      <c r="M3622">
        <f>VLOOKUP($C3622,'Raw-products'!$A$2:$H$1261,MATCH(M$1,'Raw-products'!$A$1:$H$1,0))</f>
        <v>73</v>
      </c>
      <c r="N3622" s="5">
        <f t="shared" si="112"/>
        <v>8322</v>
      </c>
      <c r="O3622" cm="1">
        <f t="array" ref="O3622:R3622">_xlfn.XLOOKUP($B3622,'Raw -orders'!$A:$A,'Raw -orders'!$B:$E)</f>
        <v>394</v>
      </c>
      <c r="P3622">
        <v>14883</v>
      </c>
      <c r="Q3622" s="1">
        <v>44259</v>
      </c>
      <c r="R3622" s="1">
        <v>44283</v>
      </c>
      <c r="S3622" t="str" cm="1">
        <f t="array" ref="S3622:Z3622">_xlfn.XLOOKUP($O3622,'Raw - customers'!$A:$A,'Raw - customers'!$B:$I)</f>
        <v>Eba Bauser</v>
      </c>
      <c r="T3622" t="str">
        <v>Bigender</v>
      </c>
      <c r="U3622">
        <v>26</v>
      </c>
      <c r="V3622" t="str">
        <v>984 Boyer KnollApt. 699</v>
      </c>
      <c r="W3622">
        <v>2204</v>
      </c>
      <c r="X3622" t="str">
        <v>Audreyport</v>
      </c>
      <c r="Y3622" t="str">
        <v>Tasmania</v>
      </c>
      <c r="Z3622" t="str">
        <v>Australia</v>
      </c>
      <c r="AA3622">
        <v>3</v>
      </c>
      <c r="AB3622" s="3" t="str">
        <f t="shared" si="113"/>
        <v>20 to 30</v>
      </c>
      <c r="AM3622" s="6">
        <v>394</v>
      </c>
      <c r="AN3622" s="6" t="s">
        <v>1414</v>
      </c>
    </row>
    <row r="3623" spans="1:40" x14ac:dyDescent="0.25">
      <c r="A3623">
        <v>3621</v>
      </c>
      <c r="B3623">
        <v>724</v>
      </c>
      <c r="C3623">
        <v>511</v>
      </c>
      <c r="D3623">
        <v>102</v>
      </c>
      <c r="E3623">
        <v>3</v>
      </c>
      <c r="F3623">
        <v>306</v>
      </c>
      <c r="G3623">
        <v>1</v>
      </c>
      <c r="H3623" t="str">
        <f>VLOOKUP($C3623,'Raw-products'!$A$2:$H$1261,MATCH(H$1,'Raw-products'!$A$1:$H$1,0))</f>
        <v>Jacket</v>
      </c>
      <c r="I3623" t="str">
        <f>VLOOKUP($C3623,'Raw-products'!$A$2:$H$1261,MATCH(I$1,'Raw-products'!$A$1:$H$1,0))</f>
        <v>Windbreaker</v>
      </c>
      <c r="J3623" t="str">
        <f>VLOOKUP($C3623,'Raw-products'!$A$2:$H$1261,MATCH(J$1,'Raw-products'!$A$1:$H$1,0))</f>
        <v>S</v>
      </c>
      <c r="K3623" t="str">
        <f>VLOOKUP($C3623,'Raw-products'!$A$2:$H$1261,MATCH(K$1,'Raw-products'!$A$1:$H$1,0))</f>
        <v>blue</v>
      </c>
      <c r="L3623">
        <f>VLOOKUP($C3623,'Raw-products'!$A$2:$H$1261,MATCH(L$1,'Raw-products'!$A$1:$H$1,0))</f>
        <v>109</v>
      </c>
      <c r="M3623">
        <f>VLOOKUP($C3623,'Raw-products'!$A$2:$H$1261,MATCH(M$1,'Raw-products'!$A$1:$H$1,0))</f>
        <v>41</v>
      </c>
      <c r="N3623" s="5">
        <f t="shared" si="112"/>
        <v>4469</v>
      </c>
      <c r="O3623" cm="1">
        <f t="array" ref="O3623:R3623">_xlfn.XLOOKUP($B3623,'Raw -orders'!$A:$A,'Raw -orders'!$B:$E)</f>
        <v>394</v>
      </c>
      <c r="P3623">
        <v>14883</v>
      </c>
      <c r="Q3623" s="1">
        <v>44259</v>
      </c>
      <c r="R3623" s="1">
        <v>44283</v>
      </c>
      <c r="S3623" t="str" cm="1">
        <f t="array" ref="S3623:Z3623">_xlfn.XLOOKUP($O3623,'Raw - customers'!$A:$A,'Raw - customers'!$B:$I)</f>
        <v>Eba Bauser</v>
      </c>
      <c r="T3623" t="str">
        <v>Bigender</v>
      </c>
      <c r="U3623">
        <v>26</v>
      </c>
      <c r="V3623" t="str">
        <v>984 Boyer KnollApt. 699</v>
      </c>
      <c r="W3623">
        <v>2204</v>
      </c>
      <c r="X3623" t="str">
        <v>Audreyport</v>
      </c>
      <c r="Y3623" t="str">
        <v>Tasmania</v>
      </c>
      <c r="Z3623" t="str">
        <v>Australia</v>
      </c>
      <c r="AA3623">
        <v>3</v>
      </c>
      <c r="AB3623" s="3" t="str">
        <f t="shared" si="113"/>
        <v>20 to 30</v>
      </c>
      <c r="AM3623" s="6">
        <v>394</v>
      </c>
      <c r="AN3623" s="6" t="s">
        <v>1414</v>
      </c>
    </row>
    <row r="3624" spans="1:40" x14ac:dyDescent="0.25">
      <c r="A3624">
        <v>3622</v>
      </c>
      <c r="B3624">
        <v>724</v>
      </c>
      <c r="C3624">
        <v>1012</v>
      </c>
      <c r="D3624">
        <v>106</v>
      </c>
      <c r="E3624">
        <v>2</v>
      </c>
      <c r="F3624">
        <v>212</v>
      </c>
      <c r="G3624">
        <v>1</v>
      </c>
      <c r="H3624" t="str">
        <f>VLOOKUP($C3624,'Raw-products'!$A$2:$H$1261,MATCH(H$1,'Raw-products'!$A$1:$H$1,0))</f>
        <v>Trousers</v>
      </c>
      <c r="I3624" t="str">
        <f>VLOOKUP($C3624,'Raw-products'!$A$2:$H$1261,MATCH(I$1,'Raw-products'!$A$1:$H$1,0))</f>
        <v>Wool</v>
      </c>
      <c r="J3624" t="str">
        <f>VLOOKUP($C3624,'Raw-products'!$A$2:$H$1261,MATCH(J$1,'Raw-products'!$A$1:$H$1,0))</f>
        <v>M</v>
      </c>
      <c r="K3624" t="str">
        <f>VLOOKUP($C3624,'Raw-products'!$A$2:$H$1261,MATCH(K$1,'Raw-products'!$A$1:$H$1,0))</f>
        <v>violet</v>
      </c>
      <c r="L3624">
        <f>VLOOKUP($C3624,'Raw-products'!$A$2:$H$1261,MATCH(L$1,'Raw-products'!$A$1:$H$1,0))</f>
        <v>111</v>
      </c>
      <c r="M3624">
        <f>VLOOKUP($C3624,'Raw-products'!$A$2:$H$1261,MATCH(M$1,'Raw-products'!$A$1:$H$1,0))</f>
        <v>51</v>
      </c>
      <c r="N3624" s="5">
        <f t="shared" si="112"/>
        <v>5661</v>
      </c>
      <c r="O3624" cm="1">
        <f t="array" ref="O3624:R3624">_xlfn.XLOOKUP($B3624,'Raw -orders'!$A:$A,'Raw -orders'!$B:$E)</f>
        <v>394</v>
      </c>
      <c r="P3624">
        <v>14883</v>
      </c>
      <c r="Q3624" s="1">
        <v>44259</v>
      </c>
      <c r="R3624" s="1">
        <v>44283</v>
      </c>
      <c r="S3624" t="str" cm="1">
        <f t="array" ref="S3624:Z3624">_xlfn.XLOOKUP($O3624,'Raw - customers'!$A:$A,'Raw - customers'!$B:$I)</f>
        <v>Eba Bauser</v>
      </c>
      <c r="T3624" t="str">
        <v>Bigender</v>
      </c>
      <c r="U3624">
        <v>26</v>
      </c>
      <c r="V3624" t="str">
        <v>984 Boyer KnollApt. 699</v>
      </c>
      <c r="W3624">
        <v>2204</v>
      </c>
      <c r="X3624" t="str">
        <v>Audreyport</v>
      </c>
      <c r="Y3624" t="str">
        <v>Tasmania</v>
      </c>
      <c r="Z3624" t="str">
        <v>Australia</v>
      </c>
      <c r="AA3624">
        <v>3</v>
      </c>
      <c r="AB3624" s="3" t="str">
        <f t="shared" si="113"/>
        <v>20 to 30</v>
      </c>
      <c r="AM3624" s="6">
        <v>394</v>
      </c>
      <c r="AN3624" s="6" t="s">
        <v>1414</v>
      </c>
    </row>
    <row r="3625" spans="1:40" x14ac:dyDescent="0.25">
      <c r="A3625">
        <v>3623</v>
      </c>
      <c r="B3625">
        <v>724</v>
      </c>
      <c r="C3625">
        <v>665</v>
      </c>
      <c r="D3625">
        <v>113</v>
      </c>
      <c r="E3625">
        <v>2</v>
      </c>
      <c r="F3625">
        <v>226</v>
      </c>
      <c r="G3625">
        <v>1</v>
      </c>
      <c r="H3625" t="str">
        <f>VLOOKUP($C3625,'Raw-products'!$A$2:$H$1261,MATCH(H$1,'Raw-products'!$A$1:$H$1,0))</f>
        <v>Jacket</v>
      </c>
      <c r="I3625" t="str">
        <f>VLOOKUP($C3625,'Raw-products'!$A$2:$H$1261,MATCH(I$1,'Raw-products'!$A$1:$H$1,0))</f>
        <v>Parka</v>
      </c>
      <c r="J3625" t="str">
        <f>VLOOKUP($C3625,'Raw-products'!$A$2:$H$1261,MATCH(J$1,'Raw-products'!$A$1:$H$1,0))</f>
        <v>XS</v>
      </c>
      <c r="K3625" t="str">
        <f>VLOOKUP($C3625,'Raw-products'!$A$2:$H$1261,MATCH(K$1,'Raw-products'!$A$1:$H$1,0))</f>
        <v>red</v>
      </c>
      <c r="L3625">
        <f>VLOOKUP($C3625,'Raw-products'!$A$2:$H$1261,MATCH(L$1,'Raw-products'!$A$1:$H$1,0))</f>
        <v>119</v>
      </c>
      <c r="M3625">
        <f>VLOOKUP($C3625,'Raw-products'!$A$2:$H$1261,MATCH(M$1,'Raw-products'!$A$1:$H$1,0))</f>
        <v>65</v>
      </c>
      <c r="N3625" s="5">
        <f t="shared" si="112"/>
        <v>7735</v>
      </c>
      <c r="O3625" cm="1">
        <f t="array" ref="O3625:R3625">_xlfn.XLOOKUP($B3625,'Raw -orders'!$A:$A,'Raw -orders'!$B:$E)</f>
        <v>394</v>
      </c>
      <c r="P3625">
        <v>14883</v>
      </c>
      <c r="Q3625" s="1">
        <v>44259</v>
      </c>
      <c r="R3625" s="1">
        <v>44283</v>
      </c>
      <c r="S3625" t="str" cm="1">
        <f t="array" ref="S3625:Z3625">_xlfn.XLOOKUP($O3625,'Raw - customers'!$A:$A,'Raw - customers'!$B:$I)</f>
        <v>Eba Bauser</v>
      </c>
      <c r="T3625" t="str">
        <v>Bigender</v>
      </c>
      <c r="U3625">
        <v>26</v>
      </c>
      <c r="V3625" t="str">
        <v>984 Boyer KnollApt. 699</v>
      </c>
      <c r="W3625">
        <v>2204</v>
      </c>
      <c r="X3625" t="str">
        <v>Audreyport</v>
      </c>
      <c r="Y3625" t="str">
        <v>Tasmania</v>
      </c>
      <c r="Z3625" t="str">
        <v>Australia</v>
      </c>
      <c r="AA3625">
        <v>3</v>
      </c>
      <c r="AB3625" s="3" t="str">
        <f t="shared" si="113"/>
        <v>20 to 30</v>
      </c>
      <c r="AM3625" s="6">
        <v>394</v>
      </c>
      <c r="AN3625" s="6" t="s">
        <v>1414</v>
      </c>
    </row>
    <row r="3626" spans="1:40" x14ac:dyDescent="0.25">
      <c r="A3626">
        <v>3624</v>
      </c>
      <c r="B3626">
        <v>724</v>
      </c>
      <c r="C3626">
        <v>625</v>
      </c>
      <c r="D3626">
        <v>112</v>
      </c>
      <c r="E3626">
        <v>2</v>
      </c>
      <c r="F3626">
        <v>224</v>
      </c>
      <c r="G3626">
        <v>1</v>
      </c>
      <c r="H3626" t="str">
        <f>VLOOKUP($C3626,'Raw-products'!$A$2:$H$1261,MATCH(H$1,'Raw-products'!$A$1:$H$1,0))</f>
        <v>Jacket</v>
      </c>
      <c r="I3626" t="str">
        <f>VLOOKUP($C3626,'Raw-products'!$A$2:$H$1261,MATCH(I$1,'Raw-products'!$A$1:$H$1,0))</f>
        <v>Cardigan</v>
      </c>
      <c r="J3626" t="str">
        <f>VLOOKUP($C3626,'Raw-products'!$A$2:$H$1261,MATCH(J$1,'Raw-products'!$A$1:$H$1,0))</f>
        <v>XS</v>
      </c>
      <c r="K3626" t="str">
        <f>VLOOKUP($C3626,'Raw-products'!$A$2:$H$1261,MATCH(K$1,'Raw-products'!$A$1:$H$1,0))</f>
        <v>violet</v>
      </c>
      <c r="L3626">
        <f>VLOOKUP($C3626,'Raw-products'!$A$2:$H$1261,MATCH(L$1,'Raw-products'!$A$1:$H$1,0))</f>
        <v>118</v>
      </c>
      <c r="M3626">
        <f>VLOOKUP($C3626,'Raw-products'!$A$2:$H$1261,MATCH(M$1,'Raw-products'!$A$1:$H$1,0))</f>
        <v>40</v>
      </c>
      <c r="N3626" s="5">
        <f t="shared" si="112"/>
        <v>4720</v>
      </c>
      <c r="O3626" cm="1">
        <f t="array" ref="O3626:R3626">_xlfn.XLOOKUP($B3626,'Raw -orders'!$A:$A,'Raw -orders'!$B:$E)</f>
        <v>394</v>
      </c>
      <c r="P3626">
        <v>14883</v>
      </c>
      <c r="Q3626" s="1">
        <v>44259</v>
      </c>
      <c r="R3626" s="1">
        <v>44283</v>
      </c>
      <c r="S3626" t="str" cm="1">
        <f t="array" ref="S3626:Z3626">_xlfn.XLOOKUP($O3626,'Raw - customers'!$A:$A,'Raw - customers'!$B:$I)</f>
        <v>Eba Bauser</v>
      </c>
      <c r="T3626" t="str">
        <v>Bigender</v>
      </c>
      <c r="U3626">
        <v>26</v>
      </c>
      <c r="V3626" t="str">
        <v>984 Boyer KnollApt. 699</v>
      </c>
      <c r="W3626">
        <v>2204</v>
      </c>
      <c r="X3626" t="str">
        <v>Audreyport</v>
      </c>
      <c r="Y3626" t="str">
        <v>Tasmania</v>
      </c>
      <c r="Z3626" t="str">
        <v>Australia</v>
      </c>
      <c r="AA3626">
        <v>3</v>
      </c>
      <c r="AB3626" s="3" t="str">
        <f t="shared" si="113"/>
        <v>20 to 30</v>
      </c>
      <c r="AM3626" s="6">
        <v>394</v>
      </c>
      <c r="AN3626" s="6" t="s">
        <v>1414</v>
      </c>
    </row>
    <row r="3627" spans="1:40" x14ac:dyDescent="0.25">
      <c r="A3627">
        <v>3625</v>
      </c>
      <c r="B3627">
        <v>725</v>
      </c>
      <c r="C3627">
        <v>265</v>
      </c>
      <c r="D3627">
        <v>95</v>
      </c>
      <c r="E3627">
        <v>3</v>
      </c>
      <c r="F3627">
        <v>285</v>
      </c>
      <c r="G3627">
        <v>1</v>
      </c>
      <c r="H3627" t="str">
        <f>VLOOKUP($C3627,'Raw-products'!$A$2:$H$1261,MATCH(H$1,'Raw-products'!$A$1:$H$1,0))</f>
        <v>Shirt</v>
      </c>
      <c r="I3627" t="str">
        <f>VLOOKUP($C3627,'Raw-products'!$A$2:$H$1261,MATCH(I$1,'Raw-products'!$A$1:$H$1,0))</f>
        <v>Polo</v>
      </c>
      <c r="J3627" t="str">
        <f>VLOOKUP($C3627,'Raw-products'!$A$2:$H$1261,MATCH(J$1,'Raw-products'!$A$1:$H$1,0))</f>
        <v>XS</v>
      </c>
      <c r="K3627" t="str">
        <f>VLOOKUP($C3627,'Raw-products'!$A$2:$H$1261,MATCH(K$1,'Raw-products'!$A$1:$H$1,0))</f>
        <v>blue</v>
      </c>
      <c r="L3627">
        <f>VLOOKUP($C3627,'Raw-products'!$A$2:$H$1261,MATCH(L$1,'Raw-products'!$A$1:$H$1,0))</f>
        <v>117</v>
      </c>
      <c r="M3627">
        <f>VLOOKUP($C3627,'Raw-products'!$A$2:$H$1261,MATCH(M$1,'Raw-products'!$A$1:$H$1,0))</f>
        <v>56</v>
      </c>
      <c r="N3627" s="5">
        <f t="shared" si="112"/>
        <v>6552</v>
      </c>
      <c r="O3627" cm="1">
        <f t="array" ref="O3627:R3627">_xlfn.XLOOKUP($B3627,'Raw -orders'!$A:$A,'Raw -orders'!$B:$E)</f>
        <v>674</v>
      </c>
      <c r="P3627">
        <v>55213</v>
      </c>
      <c r="Q3627" s="1">
        <v>44465</v>
      </c>
      <c r="R3627" s="1">
        <v>44474</v>
      </c>
      <c r="S3627" t="str" cm="1">
        <f t="array" ref="S3627:Z3627">_xlfn.XLOOKUP($O3627,'Raw - customers'!$A:$A,'Raw - customers'!$B:$I)</f>
        <v>Marthena Matterson</v>
      </c>
      <c r="T3627" t="str">
        <v>Bigender</v>
      </c>
      <c r="U3627">
        <v>36</v>
      </c>
      <c r="V3627" t="str">
        <v>5420 Amelia IslandSuite 286</v>
      </c>
      <c r="W3627">
        <v>4389</v>
      </c>
      <c r="X3627" t="str">
        <v>Goodwinmouth</v>
      </c>
      <c r="Y3627" t="str">
        <v>South Australia</v>
      </c>
      <c r="Z3627" t="str">
        <v>Australia</v>
      </c>
      <c r="AA3627">
        <v>9</v>
      </c>
      <c r="AB3627" s="3" t="str">
        <f t="shared" si="113"/>
        <v>0 to 10</v>
      </c>
      <c r="AM3627" s="6">
        <v>674</v>
      </c>
      <c r="AN3627" s="6" t="s">
        <v>1345</v>
      </c>
    </row>
    <row r="3628" spans="1:40" x14ac:dyDescent="0.25">
      <c r="A3628">
        <v>3626</v>
      </c>
      <c r="B3628">
        <v>725</v>
      </c>
      <c r="C3628">
        <v>32</v>
      </c>
      <c r="D3628">
        <v>96</v>
      </c>
      <c r="E3628">
        <v>1</v>
      </c>
      <c r="F3628">
        <v>96</v>
      </c>
      <c r="G3628">
        <v>1</v>
      </c>
      <c r="H3628" t="str">
        <f>VLOOKUP($C3628,'Raw-products'!$A$2:$H$1261,MATCH(H$1,'Raw-products'!$A$1:$H$1,0))</f>
        <v>Shirt</v>
      </c>
      <c r="I3628" t="str">
        <f>VLOOKUP($C3628,'Raw-products'!$A$2:$H$1261,MATCH(I$1,'Raw-products'!$A$1:$H$1,0))</f>
        <v>Oxford Cloth</v>
      </c>
      <c r="J3628" t="str">
        <f>VLOOKUP($C3628,'Raw-products'!$A$2:$H$1261,MATCH(J$1,'Raw-products'!$A$1:$H$1,0))</f>
        <v>M</v>
      </c>
      <c r="K3628" t="str">
        <f>VLOOKUP($C3628,'Raw-products'!$A$2:$H$1261,MATCH(K$1,'Raw-products'!$A$1:$H$1,0))</f>
        <v>violet</v>
      </c>
      <c r="L3628">
        <f>VLOOKUP($C3628,'Raw-products'!$A$2:$H$1261,MATCH(L$1,'Raw-products'!$A$1:$H$1,0))</f>
        <v>114</v>
      </c>
      <c r="M3628">
        <f>VLOOKUP($C3628,'Raw-products'!$A$2:$H$1261,MATCH(M$1,'Raw-products'!$A$1:$H$1,0))</f>
        <v>65</v>
      </c>
      <c r="N3628" s="5">
        <f t="shared" si="112"/>
        <v>7410</v>
      </c>
      <c r="O3628" cm="1">
        <f t="array" ref="O3628:R3628">_xlfn.XLOOKUP($B3628,'Raw -orders'!$A:$A,'Raw -orders'!$B:$E)</f>
        <v>674</v>
      </c>
      <c r="P3628">
        <v>55213</v>
      </c>
      <c r="Q3628" s="1">
        <v>44465</v>
      </c>
      <c r="R3628" s="1">
        <v>44474</v>
      </c>
      <c r="S3628" t="str" cm="1">
        <f t="array" ref="S3628:Z3628">_xlfn.XLOOKUP($O3628,'Raw - customers'!$A:$A,'Raw - customers'!$B:$I)</f>
        <v>Marthena Matterson</v>
      </c>
      <c r="T3628" t="str">
        <v>Bigender</v>
      </c>
      <c r="U3628">
        <v>36</v>
      </c>
      <c r="V3628" t="str">
        <v>5420 Amelia IslandSuite 286</v>
      </c>
      <c r="W3628">
        <v>4389</v>
      </c>
      <c r="X3628" t="str">
        <v>Goodwinmouth</v>
      </c>
      <c r="Y3628" t="str">
        <v>South Australia</v>
      </c>
      <c r="Z3628" t="str">
        <v>Australia</v>
      </c>
      <c r="AA3628">
        <v>9</v>
      </c>
      <c r="AB3628" s="3" t="str">
        <f t="shared" si="113"/>
        <v>0 to 10</v>
      </c>
      <c r="AM3628" s="6">
        <v>674</v>
      </c>
      <c r="AN3628" s="6" t="s">
        <v>1345</v>
      </c>
    </row>
    <row r="3629" spans="1:40" x14ac:dyDescent="0.25">
      <c r="A3629">
        <v>3627</v>
      </c>
      <c r="B3629">
        <v>725</v>
      </c>
      <c r="C3629">
        <v>1217</v>
      </c>
      <c r="D3629">
        <v>105</v>
      </c>
      <c r="E3629">
        <v>3</v>
      </c>
      <c r="F3629">
        <v>315</v>
      </c>
      <c r="G3629">
        <v>1</v>
      </c>
      <c r="H3629" t="str">
        <f>VLOOKUP($C3629,'Raw-products'!$A$2:$H$1261,MATCH(H$1,'Raw-products'!$A$1:$H$1,0))</f>
        <v>Trousers</v>
      </c>
      <c r="I3629" t="str">
        <f>VLOOKUP($C3629,'Raw-products'!$A$2:$H$1261,MATCH(I$1,'Raw-products'!$A$1:$H$1,0))</f>
        <v>Pleated</v>
      </c>
      <c r="J3629" t="str">
        <f>VLOOKUP($C3629,'Raw-products'!$A$2:$H$1261,MATCH(J$1,'Raw-products'!$A$1:$H$1,0))</f>
        <v>M</v>
      </c>
      <c r="K3629" t="str">
        <f>VLOOKUP($C3629,'Raw-products'!$A$2:$H$1261,MATCH(K$1,'Raw-products'!$A$1:$H$1,0))</f>
        <v>indigo</v>
      </c>
      <c r="L3629">
        <f>VLOOKUP($C3629,'Raw-products'!$A$2:$H$1261,MATCH(L$1,'Raw-products'!$A$1:$H$1,0))</f>
        <v>90</v>
      </c>
      <c r="M3629">
        <f>VLOOKUP($C3629,'Raw-products'!$A$2:$H$1261,MATCH(M$1,'Raw-products'!$A$1:$H$1,0))</f>
        <v>48</v>
      </c>
      <c r="N3629" s="5">
        <f t="shared" si="112"/>
        <v>4320</v>
      </c>
      <c r="O3629" cm="1">
        <f t="array" ref="O3629:R3629">_xlfn.XLOOKUP($B3629,'Raw -orders'!$A:$A,'Raw -orders'!$B:$E)</f>
        <v>674</v>
      </c>
      <c r="P3629">
        <v>55213</v>
      </c>
      <c r="Q3629" s="1">
        <v>44465</v>
      </c>
      <c r="R3629" s="1">
        <v>44474</v>
      </c>
      <c r="S3629" t="str" cm="1">
        <f t="array" ref="S3629:Z3629">_xlfn.XLOOKUP($O3629,'Raw - customers'!$A:$A,'Raw - customers'!$B:$I)</f>
        <v>Marthena Matterson</v>
      </c>
      <c r="T3629" t="str">
        <v>Bigender</v>
      </c>
      <c r="U3629">
        <v>36</v>
      </c>
      <c r="V3629" t="str">
        <v>5420 Amelia IslandSuite 286</v>
      </c>
      <c r="W3629">
        <v>4389</v>
      </c>
      <c r="X3629" t="str">
        <v>Goodwinmouth</v>
      </c>
      <c r="Y3629" t="str">
        <v>South Australia</v>
      </c>
      <c r="Z3629" t="str">
        <v>Australia</v>
      </c>
      <c r="AA3629">
        <v>9</v>
      </c>
      <c r="AB3629" s="3" t="str">
        <f t="shared" si="113"/>
        <v>0 to 10</v>
      </c>
      <c r="AM3629" s="6">
        <v>674</v>
      </c>
      <c r="AN3629" s="6" t="s">
        <v>1345</v>
      </c>
    </row>
    <row r="3630" spans="1:40" x14ac:dyDescent="0.25">
      <c r="A3630">
        <v>3628</v>
      </c>
      <c r="B3630">
        <v>725</v>
      </c>
      <c r="C3630">
        <v>1234</v>
      </c>
      <c r="D3630">
        <v>112</v>
      </c>
      <c r="E3630">
        <v>1</v>
      </c>
      <c r="F3630">
        <v>112</v>
      </c>
      <c r="G3630">
        <v>1</v>
      </c>
      <c r="H3630" t="str">
        <f>VLOOKUP($C3630,'Raw-products'!$A$2:$H$1261,MATCH(H$1,'Raw-products'!$A$1:$H$1,0))</f>
        <v>Trousers</v>
      </c>
      <c r="I3630" t="str">
        <f>VLOOKUP($C3630,'Raw-products'!$A$2:$H$1261,MATCH(I$1,'Raw-products'!$A$1:$H$1,0))</f>
        <v>Tracksuit Bottoms</v>
      </c>
      <c r="J3630" t="str">
        <f>VLOOKUP($C3630,'Raw-products'!$A$2:$H$1261,MATCH(J$1,'Raw-products'!$A$1:$H$1,0))</f>
        <v>XL</v>
      </c>
      <c r="K3630" t="str">
        <f>VLOOKUP($C3630,'Raw-products'!$A$2:$H$1261,MATCH(K$1,'Raw-products'!$A$1:$H$1,0))</f>
        <v>orange</v>
      </c>
      <c r="L3630">
        <f>VLOOKUP($C3630,'Raw-products'!$A$2:$H$1261,MATCH(L$1,'Raw-products'!$A$1:$H$1,0))</f>
        <v>91</v>
      </c>
      <c r="M3630">
        <f>VLOOKUP($C3630,'Raw-products'!$A$2:$H$1261,MATCH(M$1,'Raw-products'!$A$1:$H$1,0))</f>
        <v>42</v>
      </c>
      <c r="N3630" s="5">
        <f t="shared" si="112"/>
        <v>3822</v>
      </c>
      <c r="O3630" cm="1">
        <f t="array" ref="O3630:R3630">_xlfn.XLOOKUP($B3630,'Raw -orders'!$A:$A,'Raw -orders'!$B:$E)</f>
        <v>674</v>
      </c>
      <c r="P3630">
        <v>55213</v>
      </c>
      <c r="Q3630" s="1">
        <v>44465</v>
      </c>
      <c r="R3630" s="1">
        <v>44474</v>
      </c>
      <c r="S3630" t="str" cm="1">
        <f t="array" ref="S3630:Z3630">_xlfn.XLOOKUP($O3630,'Raw - customers'!$A:$A,'Raw - customers'!$B:$I)</f>
        <v>Marthena Matterson</v>
      </c>
      <c r="T3630" t="str">
        <v>Bigender</v>
      </c>
      <c r="U3630">
        <v>36</v>
      </c>
      <c r="V3630" t="str">
        <v>5420 Amelia IslandSuite 286</v>
      </c>
      <c r="W3630">
        <v>4389</v>
      </c>
      <c r="X3630" t="str">
        <v>Goodwinmouth</v>
      </c>
      <c r="Y3630" t="str">
        <v>South Australia</v>
      </c>
      <c r="Z3630" t="str">
        <v>Australia</v>
      </c>
      <c r="AA3630">
        <v>9</v>
      </c>
      <c r="AB3630" s="3" t="str">
        <f t="shared" si="113"/>
        <v>0 to 10</v>
      </c>
      <c r="AM3630" s="6">
        <v>674</v>
      </c>
      <c r="AN3630" s="6" t="s">
        <v>1345</v>
      </c>
    </row>
    <row r="3631" spans="1:40" x14ac:dyDescent="0.25">
      <c r="A3631">
        <v>3629</v>
      </c>
      <c r="B3631">
        <v>726</v>
      </c>
      <c r="C3631">
        <v>607</v>
      </c>
      <c r="D3631">
        <v>112</v>
      </c>
      <c r="E3631">
        <v>2</v>
      </c>
      <c r="F3631">
        <v>224</v>
      </c>
      <c r="G3631">
        <v>1</v>
      </c>
      <c r="H3631" t="str">
        <f>VLOOKUP($C3631,'Raw-products'!$A$2:$H$1261,MATCH(H$1,'Raw-products'!$A$1:$H$1,0))</f>
        <v>Jacket</v>
      </c>
      <c r="I3631" t="str">
        <f>VLOOKUP($C3631,'Raw-products'!$A$2:$H$1261,MATCH(I$1,'Raw-products'!$A$1:$H$1,0))</f>
        <v>Cardigan</v>
      </c>
      <c r="J3631" t="str">
        <f>VLOOKUP($C3631,'Raw-products'!$A$2:$H$1261,MATCH(J$1,'Raw-products'!$A$1:$H$1,0))</f>
        <v>M</v>
      </c>
      <c r="K3631" t="str">
        <f>VLOOKUP($C3631,'Raw-products'!$A$2:$H$1261,MATCH(K$1,'Raw-products'!$A$1:$H$1,0))</f>
        <v>yellow</v>
      </c>
      <c r="L3631">
        <f>VLOOKUP($C3631,'Raw-products'!$A$2:$H$1261,MATCH(L$1,'Raw-products'!$A$1:$H$1,0))</f>
        <v>118</v>
      </c>
      <c r="M3631">
        <f>VLOOKUP($C3631,'Raw-products'!$A$2:$H$1261,MATCH(M$1,'Raw-products'!$A$1:$H$1,0))</f>
        <v>64</v>
      </c>
      <c r="N3631" s="5">
        <f t="shared" si="112"/>
        <v>7552</v>
      </c>
      <c r="O3631" cm="1">
        <f t="array" ref="O3631:R3631">_xlfn.XLOOKUP($B3631,'Raw -orders'!$A:$A,'Raw -orders'!$B:$E)</f>
        <v>447</v>
      </c>
      <c r="P3631">
        <v>28356</v>
      </c>
      <c r="Q3631" s="1">
        <v>44454</v>
      </c>
      <c r="R3631" s="1">
        <v>44474</v>
      </c>
      <c r="S3631" t="str" cm="1">
        <f t="array" ref="S3631:Z3631">_xlfn.XLOOKUP($O3631,'Raw - customers'!$A:$A,'Raw - customers'!$B:$I)</f>
        <v>Shena Solomonides</v>
      </c>
      <c r="T3631" t="str">
        <v>Bigender</v>
      </c>
      <c r="U3631">
        <v>68</v>
      </c>
      <c r="V3631" t="str">
        <v>82 O'hara LoopSuite 558</v>
      </c>
      <c r="W3631">
        <v>8664</v>
      </c>
      <c r="X3631" t="str">
        <v>Zacshire</v>
      </c>
      <c r="Y3631" t="str">
        <v>New South Wales</v>
      </c>
      <c r="Z3631" t="str">
        <v>Australia</v>
      </c>
      <c r="AA3631">
        <v>9</v>
      </c>
      <c r="AB3631" s="3" t="str">
        <f t="shared" si="113"/>
        <v>10 to 20</v>
      </c>
      <c r="AM3631" s="6">
        <v>447</v>
      </c>
      <c r="AN3631" s="6" t="s">
        <v>1362</v>
      </c>
    </row>
    <row r="3632" spans="1:40" x14ac:dyDescent="0.25">
      <c r="A3632">
        <v>3630</v>
      </c>
      <c r="B3632">
        <v>726</v>
      </c>
      <c r="C3632">
        <v>131</v>
      </c>
      <c r="D3632">
        <v>92</v>
      </c>
      <c r="E3632">
        <v>2</v>
      </c>
      <c r="F3632">
        <v>184</v>
      </c>
      <c r="G3632">
        <v>1</v>
      </c>
      <c r="H3632" t="str">
        <f>VLOOKUP($C3632,'Raw-products'!$A$2:$H$1261,MATCH(H$1,'Raw-products'!$A$1:$H$1,0))</f>
        <v>Shirt</v>
      </c>
      <c r="I3632" t="str">
        <f>VLOOKUP($C3632,'Raw-products'!$A$2:$H$1261,MATCH(I$1,'Raw-products'!$A$1:$H$1,0))</f>
        <v>Denim</v>
      </c>
      <c r="J3632" t="str">
        <f>VLOOKUP($C3632,'Raw-products'!$A$2:$H$1261,MATCH(J$1,'Raw-products'!$A$1:$H$1,0))</f>
        <v>S</v>
      </c>
      <c r="K3632" t="str">
        <f>VLOOKUP($C3632,'Raw-products'!$A$2:$H$1261,MATCH(K$1,'Raw-products'!$A$1:$H$1,0))</f>
        <v>indigo</v>
      </c>
      <c r="L3632">
        <f>VLOOKUP($C3632,'Raw-products'!$A$2:$H$1261,MATCH(L$1,'Raw-products'!$A$1:$H$1,0))</f>
        <v>115</v>
      </c>
      <c r="M3632">
        <f>VLOOKUP($C3632,'Raw-products'!$A$2:$H$1261,MATCH(M$1,'Raw-products'!$A$1:$H$1,0))</f>
        <v>69</v>
      </c>
      <c r="N3632" s="5">
        <f t="shared" si="112"/>
        <v>7935</v>
      </c>
      <c r="O3632" cm="1">
        <f t="array" ref="O3632:R3632">_xlfn.XLOOKUP($B3632,'Raw -orders'!$A:$A,'Raw -orders'!$B:$E)</f>
        <v>447</v>
      </c>
      <c r="P3632">
        <v>28356</v>
      </c>
      <c r="Q3632" s="1">
        <v>44454</v>
      </c>
      <c r="R3632" s="1">
        <v>44474</v>
      </c>
      <c r="S3632" t="str" cm="1">
        <f t="array" ref="S3632:Z3632">_xlfn.XLOOKUP($O3632,'Raw - customers'!$A:$A,'Raw - customers'!$B:$I)</f>
        <v>Shena Solomonides</v>
      </c>
      <c r="T3632" t="str">
        <v>Bigender</v>
      </c>
      <c r="U3632">
        <v>68</v>
      </c>
      <c r="V3632" t="str">
        <v>82 O'hara LoopSuite 558</v>
      </c>
      <c r="W3632">
        <v>8664</v>
      </c>
      <c r="X3632" t="str">
        <v>Zacshire</v>
      </c>
      <c r="Y3632" t="str">
        <v>New South Wales</v>
      </c>
      <c r="Z3632" t="str">
        <v>Australia</v>
      </c>
      <c r="AA3632">
        <v>9</v>
      </c>
      <c r="AB3632" s="3" t="str">
        <f t="shared" si="113"/>
        <v>10 to 20</v>
      </c>
      <c r="AM3632" s="6">
        <v>447</v>
      </c>
      <c r="AN3632" s="6" t="s">
        <v>1362</v>
      </c>
    </row>
    <row r="3633" spans="1:40" x14ac:dyDescent="0.25">
      <c r="A3633">
        <v>3631</v>
      </c>
      <c r="B3633">
        <v>727</v>
      </c>
      <c r="C3633">
        <v>165</v>
      </c>
      <c r="D3633">
        <v>91</v>
      </c>
      <c r="E3633">
        <v>2</v>
      </c>
      <c r="F3633">
        <v>182</v>
      </c>
      <c r="G3633">
        <v>1</v>
      </c>
      <c r="H3633" t="str">
        <f>VLOOKUP($C3633,'Raw-products'!$A$2:$H$1261,MATCH(H$1,'Raw-products'!$A$1:$H$1,0))</f>
        <v>Shirt</v>
      </c>
      <c r="I3633" t="str">
        <f>VLOOKUP($C3633,'Raw-products'!$A$2:$H$1261,MATCH(I$1,'Raw-products'!$A$1:$H$1,0))</f>
        <v>Linen</v>
      </c>
      <c r="J3633" t="str">
        <f>VLOOKUP($C3633,'Raw-products'!$A$2:$H$1261,MATCH(J$1,'Raw-products'!$A$1:$H$1,0))</f>
        <v>XS</v>
      </c>
      <c r="K3633" t="str">
        <f>VLOOKUP($C3633,'Raw-products'!$A$2:$H$1261,MATCH(K$1,'Raw-products'!$A$1:$H$1,0))</f>
        <v>indigo</v>
      </c>
      <c r="L3633">
        <f>VLOOKUP($C3633,'Raw-products'!$A$2:$H$1261,MATCH(L$1,'Raw-products'!$A$1:$H$1,0))</f>
        <v>116</v>
      </c>
      <c r="M3633">
        <f>VLOOKUP($C3633,'Raw-products'!$A$2:$H$1261,MATCH(M$1,'Raw-products'!$A$1:$H$1,0))</f>
        <v>70</v>
      </c>
      <c r="N3633" s="5">
        <f t="shared" si="112"/>
        <v>8120</v>
      </c>
      <c r="O3633" cm="1">
        <f t="array" ref="O3633:R3633">_xlfn.XLOOKUP($B3633,'Raw -orders'!$A:$A,'Raw -orders'!$B:$E)</f>
        <v>852</v>
      </c>
      <c r="P3633">
        <v>56021</v>
      </c>
      <c r="Q3633" s="1">
        <v>44317</v>
      </c>
      <c r="R3633" s="1">
        <v>44334</v>
      </c>
      <c r="S3633" t="str" cm="1">
        <f t="array" ref="S3633:Z3633">_xlfn.XLOOKUP($O3633,'Raw - customers'!$A:$A,'Raw - customers'!$B:$I)</f>
        <v>Lucas Cromly</v>
      </c>
      <c r="T3633" t="str">
        <v>Polygender</v>
      </c>
      <c r="U3633">
        <v>67</v>
      </c>
      <c r="V3633" t="str">
        <v>079 Chase MallApt. 902</v>
      </c>
      <c r="W3633">
        <v>8460</v>
      </c>
      <c r="X3633" t="str">
        <v>O'connertown</v>
      </c>
      <c r="Y3633" t="str">
        <v>Tasmania</v>
      </c>
      <c r="Z3633" t="str">
        <v>Australia</v>
      </c>
      <c r="AA3633">
        <v>5</v>
      </c>
      <c r="AB3633" s="3" t="str">
        <f t="shared" si="113"/>
        <v>10 to 20</v>
      </c>
      <c r="AM3633" s="6">
        <v>852</v>
      </c>
      <c r="AN3633" s="6" t="s">
        <v>1414</v>
      </c>
    </row>
    <row r="3634" spans="1:40" x14ac:dyDescent="0.25">
      <c r="A3634">
        <v>3632</v>
      </c>
      <c r="B3634">
        <v>727</v>
      </c>
      <c r="C3634">
        <v>796</v>
      </c>
      <c r="D3634">
        <v>91</v>
      </c>
      <c r="E3634">
        <v>1</v>
      </c>
      <c r="F3634">
        <v>91</v>
      </c>
      <c r="G3634">
        <v>1</v>
      </c>
      <c r="H3634" t="str">
        <f>VLOOKUP($C3634,'Raw-products'!$A$2:$H$1261,MATCH(H$1,'Raw-products'!$A$1:$H$1,0))</f>
        <v>Jacket</v>
      </c>
      <c r="I3634" t="str">
        <f>VLOOKUP($C3634,'Raw-products'!$A$2:$H$1261,MATCH(I$1,'Raw-products'!$A$1:$H$1,0))</f>
        <v>Pullover</v>
      </c>
      <c r="J3634" t="str">
        <f>VLOOKUP($C3634,'Raw-products'!$A$2:$H$1261,MATCH(J$1,'Raw-products'!$A$1:$H$1,0))</f>
        <v>S</v>
      </c>
      <c r="K3634" t="str">
        <f>VLOOKUP($C3634,'Raw-products'!$A$2:$H$1261,MATCH(K$1,'Raw-products'!$A$1:$H$1,0))</f>
        <v>indigo</v>
      </c>
      <c r="L3634">
        <f>VLOOKUP($C3634,'Raw-products'!$A$2:$H$1261,MATCH(L$1,'Raw-products'!$A$1:$H$1,0))</f>
        <v>114</v>
      </c>
      <c r="M3634">
        <f>VLOOKUP($C3634,'Raw-products'!$A$2:$H$1261,MATCH(M$1,'Raw-products'!$A$1:$H$1,0))</f>
        <v>44</v>
      </c>
      <c r="N3634" s="5">
        <f t="shared" si="112"/>
        <v>5016</v>
      </c>
      <c r="O3634" cm="1">
        <f t="array" ref="O3634:R3634">_xlfn.XLOOKUP($B3634,'Raw -orders'!$A:$A,'Raw -orders'!$B:$E)</f>
        <v>852</v>
      </c>
      <c r="P3634">
        <v>56021</v>
      </c>
      <c r="Q3634" s="1">
        <v>44317</v>
      </c>
      <c r="R3634" s="1">
        <v>44334</v>
      </c>
      <c r="S3634" t="str" cm="1">
        <f t="array" ref="S3634:Z3634">_xlfn.XLOOKUP($O3634,'Raw - customers'!$A:$A,'Raw - customers'!$B:$I)</f>
        <v>Lucas Cromly</v>
      </c>
      <c r="T3634" t="str">
        <v>Polygender</v>
      </c>
      <c r="U3634">
        <v>67</v>
      </c>
      <c r="V3634" t="str">
        <v>079 Chase MallApt. 902</v>
      </c>
      <c r="W3634">
        <v>8460</v>
      </c>
      <c r="X3634" t="str">
        <v>O'connertown</v>
      </c>
      <c r="Y3634" t="str">
        <v>Tasmania</v>
      </c>
      <c r="Z3634" t="str">
        <v>Australia</v>
      </c>
      <c r="AA3634">
        <v>5</v>
      </c>
      <c r="AB3634" s="3" t="str">
        <f t="shared" si="113"/>
        <v>10 to 20</v>
      </c>
      <c r="AM3634" s="6">
        <v>852</v>
      </c>
      <c r="AN3634" s="6" t="s">
        <v>1414</v>
      </c>
    </row>
    <row r="3635" spans="1:40" x14ac:dyDescent="0.25">
      <c r="A3635">
        <v>3633</v>
      </c>
      <c r="B3635">
        <v>728</v>
      </c>
      <c r="C3635">
        <v>234</v>
      </c>
      <c r="D3635">
        <v>106</v>
      </c>
      <c r="E3635">
        <v>1</v>
      </c>
      <c r="F3635">
        <v>106</v>
      </c>
      <c r="G3635">
        <v>1</v>
      </c>
      <c r="H3635" t="str">
        <f>VLOOKUP($C3635,'Raw-products'!$A$2:$H$1261,MATCH(H$1,'Raw-products'!$A$1:$H$1,0))</f>
        <v>Shirt</v>
      </c>
      <c r="I3635" t="str">
        <f>VLOOKUP($C3635,'Raw-products'!$A$2:$H$1261,MATCH(I$1,'Raw-products'!$A$1:$H$1,0))</f>
        <v>Chambray</v>
      </c>
      <c r="J3635" t="str">
        <f>VLOOKUP($C3635,'Raw-products'!$A$2:$H$1261,MATCH(J$1,'Raw-products'!$A$1:$H$1,0))</f>
        <v>XL</v>
      </c>
      <c r="K3635" t="str">
        <f>VLOOKUP($C3635,'Raw-products'!$A$2:$H$1261,MATCH(K$1,'Raw-products'!$A$1:$H$1,0))</f>
        <v>blue</v>
      </c>
      <c r="L3635">
        <f>VLOOKUP($C3635,'Raw-products'!$A$2:$H$1261,MATCH(L$1,'Raw-products'!$A$1:$H$1,0))</f>
        <v>105</v>
      </c>
      <c r="M3635">
        <f>VLOOKUP($C3635,'Raw-products'!$A$2:$H$1261,MATCH(M$1,'Raw-products'!$A$1:$H$1,0))</f>
        <v>43</v>
      </c>
      <c r="N3635" s="5">
        <f t="shared" si="112"/>
        <v>4515</v>
      </c>
      <c r="O3635" cm="1">
        <f t="array" ref="O3635:R3635">_xlfn.XLOOKUP($B3635,'Raw -orders'!$A:$A,'Raw -orders'!$B:$E)</f>
        <v>526</v>
      </c>
      <c r="P3635">
        <v>10662</v>
      </c>
      <c r="Q3635" s="1">
        <v>44437</v>
      </c>
      <c r="R3635" s="1">
        <v>44438</v>
      </c>
      <c r="S3635" t="str" cm="1">
        <f t="array" ref="S3635:Z3635">_xlfn.XLOOKUP($O3635,'Raw - customers'!$A:$A,'Raw - customers'!$B:$I)</f>
        <v>Ellyn Collacombe</v>
      </c>
      <c r="T3635" t="str">
        <v>Male</v>
      </c>
      <c r="U3635">
        <v>73</v>
      </c>
      <c r="V3635" t="str">
        <v>786 Paige CircleApt. 922</v>
      </c>
      <c r="W3635">
        <v>2565</v>
      </c>
      <c r="X3635" t="str">
        <v>Adamsside</v>
      </c>
      <c r="Y3635" t="str">
        <v>Tasmania</v>
      </c>
      <c r="Z3635" t="str">
        <v>Australia</v>
      </c>
      <c r="AA3635">
        <v>8</v>
      </c>
      <c r="AB3635" s="3" t="str">
        <f t="shared" si="113"/>
        <v>0 to 10</v>
      </c>
      <c r="AM3635" s="6">
        <v>526</v>
      </c>
      <c r="AN3635" s="6" t="s">
        <v>1414</v>
      </c>
    </row>
    <row r="3636" spans="1:40" x14ac:dyDescent="0.25">
      <c r="A3636">
        <v>3634</v>
      </c>
      <c r="B3636">
        <v>728</v>
      </c>
      <c r="C3636">
        <v>9</v>
      </c>
      <c r="D3636">
        <v>96</v>
      </c>
      <c r="E3636">
        <v>3</v>
      </c>
      <c r="F3636">
        <v>288</v>
      </c>
      <c r="G3636">
        <v>1</v>
      </c>
      <c r="H3636" t="str">
        <f>VLOOKUP($C3636,'Raw-products'!$A$2:$H$1261,MATCH(H$1,'Raw-products'!$A$1:$H$1,0))</f>
        <v>Shirt</v>
      </c>
      <c r="I3636" t="str">
        <f>VLOOKUP($C3636,'Raw-products'!$A$2:$H$1261,MATCH(I$1,'Raw-products'!$A$1:$H$1,0))</f>
        <v>Oxford Cloth</v>
      </c>
      <c r="J3636" t="str">
        <f>VLOOKUP($C3636,'Raw-products'!$A$2:$H$1261,MATCH(J$1,'Raw-products'!$A$1:$H$1,0))</f>
        <v>XL</v>
      </c>
      <c r="K3636" t="str">
        <f>VLOOKUP($C3636,'Raw-products'!$A$2:$H$1261,MATCH(K$1,'Raw-products'!$A$1:$H$1,0))</f>
        <v>orange</v>
      </c>
      <c r="L3636">
        <f>VLOOKUP($C3636,'Raw-products'!$A$2:$H$1261,MATCH(L$1,'Raw-products'!$A$1:$H$1,0))</f>
        <v>114</v>
      </c>
      <c r="M3636">
        <f>VLOOKUP($C3636,'Raw-products'!$A$2:$H$1261,MATCH(M$1,'Raw-products'!$A$1:$H$1,0))</f>
        <v>43</v>
      </c>
      <c r="N3636" s="5">
        <f t="shared" si="112"/>
        <v>4902</v>
      </c>
      <c r="O3636" cm="1">
        <f t="array" ref="O3636:R3636">_xlfn.XLOOKUP($B3636,'Raw -orders'!$A:$A,'Raw -orders'!$B:$E)</f>
        <v>526</v>
      </c>
      <c r="P3636">
        <v>10662</v>
      </c>
      <c r="Q3636" s="1">
        <v>44437</v>
      </c>
      <c r="R3636" s="1">
        <v>44438</v>
      </c>
      <c r="S3636" t="str" cm="1">
        <f t="array" ref="S3636:Z3636">_xlfn.XLOOKUP($O3636,'Raw - customers'!$A:$A,'Raw - customers'!$B:$I)</f>
        <v>Ellyn Collacombe</v>
      </c>
      <c r="T3636" t="str">
        <v>Male</v>
      </c>
      <c r="U3636">
        <v>73</v>
      </c>
      <c r="V3636" t="str">
        <v>786 Paige CircleApt. 922</v>
      </c>
      <c r="W3636">
        <v>2565</v>
      </c>
      <c r="X3636" t="str">
        <v>Adamsside</v>
      </c>
      <c r="Y3636" t="str">
        <v>Tasmania</v>
      </c>
      <c r="Z3636" t="str">
        <v>Australia</v>
      </c>
      <c r="AA3636">
        <v>8</v>
      </c>
      <c r="AB3636" s="3" t="str">
        <f t="shared" si="113"/>
        <v>0 to 10</v>
      </c>
      <c r="AM3636" s="6">
        <v>526</v>
      </c>
      <c r="AN3636" s="6" t="s">
        <v>1414</v>
      </c>
    </row>
    <row r="3637" spans="1:40" x14ac:dyDescent="0.25">
      <c r="A3637">
        <v>3635</v>
      </c>
      <c r="B3637">
        <v>728</v>
      </c>
      <c r="C3637">
        <v>1109</v>
      </c>
      <c r="D3637">
        <v>115</v>
      </c>
      <c r="E3637">
        <v>1</v>
      </c>
      <c r="F3637">
        <v>115</v>
      </c>
      <c r="G3637">
        <v>1</v>
      </c>
      <c r="H3637" t="str">
        <f>VLOOKUP($C3637,'Raw-products'!$A$2:$H$1261,MATCH(H$1,'Raw-products'!$A$1:$H$1,0))</f>
        <v>Trousers</v>
      </c>
      <c r="I3637" t="str">
        <f>VLOOKUP($C3637,'Raw-products'!$A$2:$H$1261,MATCH(I$1,'Raw-products'!$A$1:$H$1,0))</f>
        <v>Cropped</v>
      </c>
      <c r="J3637" t="str">
        <f>VLOOKUP($C3637,'Raw-products'!$A$2:$H$1261,MATCH(J$1,'Raw-products'!$A$1:$H$1,0))</f>
        <v>XL</v>
      </c>
      <c r="K3637" t="str">
        <f>VLOOKUP($C3637,'Raw-products'!$A$2:$H$1261,MATCH(K$1,'Raw-products'!$A$1:$H$1,0))</f>
        <v>blue</v>
      </c>
      <c r="L3637">
        <f>VLOOKUP($C3637,'Raw-products'!$A$2:$H$1261,MATCH(L$1,'Raw-products'!$A$1:$H$1,0))</f>
        <v>99</v>
      </c>
      <c r="M3637">
        <f>VLOOKUP($C3637,'Raw-products'!$A$2:$H$1261,MATCH(M$1,'Raw-products'!$A$1:$H$1,0))</f>
        <v>51</v>
      </c>
      <c r="N3637" s="5">
        <f t="shared" si="112"/>
        <v>5049</v>
      </c>
      <c r="O3637" cm="1">
        <f t="array" ref="O3637:R3637">_xlfn.XLOOKUP($B3637,'Raw -orders'!$A:$A,'Raw -orders'!$B:$E)</f>
        <v>526</v>
      </c>
      <c r="P3637">
        <v>10662</v>
      </c>
      <c r="Q3637" s="1">
        <v>44437</v>
      </c>
      <c r="R3637" s="1">
        <v>44438</v>
      </c>
      <c r="S3637" t="str" cm="1">
        <f t="array" ref="S3637:Z3637">_xlfn.XLOOKUP($O3637,'Raw - customers'!$A:$A,'Raw - customers'!$B:$I)</f>
        <v>Ellyn Collacombe</v>
      </c>
      <c r="T3637" t="str">
        <v>Male</v>
      </c>
      <c r="U3637">
        <v>73</v>
      </c>
      <c r="V3637" t="str">
        <v>786 Paige CircleApt. 922</v>
      </c>
      <c r="W3637">
        <v>2565</v>
      </c>
      <c r="X3637" t="str">
        <v>Adamsside</v>
      </c>
      <c r="Y3637" t="str">
        <v>Tasmania</v>
      </c>
      <c r="Z3637" t="str">
        <v>Australia</v>
      </c>
      <c r="AA3637">
        <v>8</v>
      </c>
      <c r="AB3637" s="3" t="str">
        <f t="shared" si="113"/>
        <v>0 to 10</v>
      </c>
      <c r="AM3637" s="6">
        <v>526</v>
      </c>
      <c r="AN3637" s="6" t="s">
        <v>1414</v>
      </c>
    </row>
    <row r="3638" spans="1:40" x14ac:dyDescent="0.25">
      <c r="A3638">
        <v>3636</v>
      </c>
      <c r="B3638">
        <v>728</v>
      </c>
      <c r="C3638">
        <v>38</v>
      </c>
      <c r="D3638">
        <v>104</v>
      </c>
      <c r="E3638">
        <v>3</v>
      </c>
      <c r="F3638">
        <v>312</v>
      </c>
      <c r="G3638">
        <v>1</v>
      </c>
      <c r="H3638" t="str">
        <f>VLOOKUP($C3638,'Raw-products'!$A$2:$H$1261,MATCH(H$1,'Raw-products'!$A$1:$H$1,0))</f>
        <v>Shirt</v>
      </c>
      <c r="I3638" t="str">
        <f>VLOOKUP($C3638,'Raw-products'!$A$2:$H$1261,MATCH(I$1,'Raw-products'!$A$1:$H$1,0))</f>
        <v>Dress</v>
      </c>
      <c r="J3638" t="str">
        <f>VLOOKUP($C3638,'Raw-products'!$A$2:$H$1261,MATCH(J$1,'Raw-products'!$A$1:$H$1,0))</f>
        <v>L</v>
      </c>
      <c r="K3638" t="str">
        <f>VLOOKUP($C3638,'Raw-products'!$A$2:$H$1261,MATCH(K$1,'Raw-products'!$A$1:$H$1,0))</f>
        <v>red</v>
      </c>
      <c r="L3638">
        <f>VLOOKUP($C3638,'Raw-products'!$A$2:$H$1261,MATCH(L$1,'Raw-products'!$A$1:$H$1,0))</f>
        <v>119</v>
      </c>
      <c r="M3638">
        <f>VLOOKUP($C3638,'Raw-products'!$A$2:$H$1261,MATCH(M$1,'Raw-products'!$A$1:$H$1,0))</f>
        <v>79</v>
      </c>
      <c r="N3638" s="5">
        <f t="shared" si="112"/>
        <v>9401</v>
      </c>
      <c r="O3638" cm="1">
        <f t="array" ref="O3638:R3638">_xlfn.XLOOKUP($B3638,'Raw -orders'!$A:$A,'Raw -orders'!$B:$E)</f>
        <v>526</v>
      </c>
      <c r="P3638">
        <v>10662</v>
      </c>
      <c r="Q3638" s="1">
        <v>44437</v>
      </c>
      <c r="R3638" s="1">
        <v>44438</v>
      </c>
      <c r="S3638" t="str" cm="1">
        <f t="array" ref="S3638:Z3638">_xlfn.XLOOKUP($O3638,'Raw - customers'!$A:$A,'Raw - customers'!$B:$I)</f>
        <v>Ellyn Collacombe</v>
      </c>
      <c r="T3638" t="str">
        <v>Male</v>
      </c>
      <c r="U3638">
        <v>73</v>
      </c>
      <c r="V3638" t="str">
        <v>786 Paige CircleApt. 922</v>
      </c>
      <c r="W3638">
        <v>2565</v>
      </c>
      <c r="X3638" t="str">
        <v>Adamsside</v>
      </c>
      <c r="Y3638" t="str">
        <v>Tasmania</v>
      </c>
      <c r="Z3638" t="str">
        <v>Australia</v>
      </c>
      <c r="AA3638">
        <v>8</v>
      </c>
      <c r="AB3638" s="3" t="str">
        <f t="shared" si="113"/>
        <v>0 to 10</v>
      </c>
      <c r="AM3638" s="6">
        <v>526</v>
      </c>
      <c r="AN3638" s="6" t="s">
        <v>1414</v>
      </c>
    </row>
    <row r="3639" spans="1:40" x14ac:dyDescent="0.25">
      <c r="A3639">
        <v>3637</v>
      </c>
      <c r="B3639">
        <v>728</v>
      </c>
      <c r="C3639">
        <v>598</v>
      </c>
      <c r="D3639">
        <v>112</v>
      </c>
      <c r="E3639">
        <v>1</v>
      </c>
      <c r="F3639">
        <v>112</v>
      </c>
      <c r="G3639">
        <v>1</v>
      </c>
      <c r="H3639" t="str">
        <f>VLOOKUP($C3639,'Raw-products'!$A$2:$H$1261,MATCH(H$1,'Raw-products'!$A$1:$H$1,0))</f>
        <v>Jacket</v>
      </c>
      <c r="I3639" t="str">
        <f>VLOOKUP($C3639,'Raw-products'!$A$2:$H$1261,MATCH(I$1,'Raw-products'!$A$1:$H$1,0))</f>
        <v>Cardigan</v>
      </c>
      <c r="J3639" t="str">
        <f>VLOOKUP($C3639,'Raw-products'!$A$2:$H$1261,MATCH(J$1,'Raw-products'!$A$1:$H$1,0))</f>
        <v>L</v>
      </c>
      <c r="K3639" t="str">
        <f>VLOOKUP($C3639,'Raw-products'!$A$2:$H$1261,MATCH(K$1,'Raw-products'!$A$1:$H$1,0))</f>
        <v>red</v>
      </c>
      <c r="L3639">
        <f>VLOOKUP($C3639,'Raw-products'!$A$2:$H$1261,MATCH(L$1,'Raw-products'!$A$1:$H$1,0))</f>
        <v>118</v>
      </c>
      <c r="M3639">
        <f>VLOOKUP($C3639,'Raw-products'!$A$2:$H$1261,MATCH(M$1,'Raw-products'!$A$1:$H$1,0))</f>
        <v>41</v>
      </c>
      <c r="N3639" s="5">
        <f t="shared" si="112"/>
        <v>4838</v>
      </c>
      <c r="O3639" cm="1">
        <f t="array" ref="O3639:R3639">_xlfn.XLOOKUP($B3639,'Raw -orders'!$A:$A,'Raw -orders'!$B:$E)</f>
        <v>526</v>
      </c>
      <c r="P3639">
        <v>10662</v>
      </c>
      <c r="Q3639" s="1">
        <v>44437</v>
      </c>
      <c r="R3639" s="1">
        <v>44438</v>
      </c>
      <c r="S3639" t="str" cm="1">
        <f t="array" ref="S3639:Z3639">_xlfn.XLOOKUP($O3639,'Raw - customers'!$A:$A,'Raw - customers'!$B:$I)</f>
        <v>Ellyn Collacombe</v>
      </c>
      <c r="T3639" t="str">
        <v>Male</v>
      </c>
      <c r="U3639">
        <v>73</v>
      </c>
      <c r="V3639" t="str">
        <v>786 Paige CircleApt. 922</v>
      </c>
      <c r="W3639">
        <v>2565</v>
      </c>
      <c r="X3639" t="str">
        <v>Adamsside</v>
      </c>
      <c r="Y3639" t="str">
        <v>Tasmania</v>
      </c>
      <c r="Z3639" t="str">
        <v>Australia</v>
      </c>
      <c r="AA3639">
        <v>8</v>
      </c>
      <c r="AB3639" s="3" t="str">
        <f t="shared" si="113"/>
        <v>0 to 10</v>
      </c>
      <c r="AM3639" s="6">
        <v>526</v>
      </c>
      <c r="AN3639" s="6" t="s">
        <v>1414</v>
      </c>
    </row>
    <row r="3640" spans="1:40" x14ac:dyDescent="0.25">
      <c r="A3640">
        <v>3638</v>
      </c>
      <c r="B3640">
        <v>728</v>
      </c>
      <c r="C3640">
        <v>1150</v>
      </c>
      <c r="D3640">
        <v>102</v>
      </c>
      <c r="E3640">
        <v>1</v>
      </c>
      <c r="F3640">
        <v>102</v>
      </c>
      <c r="G3640">
        <v>1</v>
      </c>
      <c r="H3640" t="str">
        <f>VLOOKUP($C3640,'Raw-products'!$A$2:$H$1261,MATCH(H$1,'Raw-products'!$A$1:$H$1,0))</f>
        <v>Trousers</v>
      </c>
      <c r="I3640" t="str">
        <f>VLOOKUP($C3640,'Raw-products'!$A$2:$H$1261,MATCH(I$1,'Raw-products'!$A$1:$H$1,0))</f>
        <v>Cargo Pants</v>
      </c>
      <c r="J3640" t="str">
        <f>VLOOKUP($C3640,'Raw-products'!$A$2:$H$1261,MATCH(J$1,'Raw-products'!$A$1:$H$1,0))</f>
        <v>XS</v>
      </c>
      <c r="K3640" t="str">
        <f>VLOOKUP($C3640,'Raw-products'!$A$2:$H$1261,MATCH(K$1,'Raw-products'!$A$1:$H$1,0))</f>
        <v>violet</v>
      </c>
      <c r="L3640">
        <f>VLOOKUP($C3640,'Raw-products'!$A$2:$H$1261,MATCH(L$1,'Raw-products'!$A$1:$H$1,0))</f>
        <v>106</v>
      </c>
      <c r="M3640">
        <f>VLOOKUP($C3640,'Raw-products'!$A$2:$H$1261,MATCH(M$1,'Raw-products'!$A$1:$H$1,0))</f>
        <v>40</v>
      </c>
      <c r="N3640" s="5">
        <f t="shared" si="112"/>
        <v>4240</v>
      </c>
      <c r="O3640" cm="1">
        <f t="array" ref="O3640:R3640">_xlfn.XLOOKUP($B3640,'Raw -orders'!$A:$A,'Raw -orders'!$B:$E)</f>
        <v>526</v>
      </c>
      <c r="P3640">
        <v>10662</v>
      </c>
      <c r="Q3640" s="1">
        <v>44437</v>
      </c>
      <c r="R3640" s="1">
        <v>44438</v>
      </c>
      <c r="S3640" t="str" cm="1">
        <f t="array" ref="S3640:Z3640">_xlfn.XLOOKUP($O3640,'Raw - customers'!$A:$A,'Raw - customers'!$B:$I)</f>
        <v>Ellyn Collacombe</v>
      </c>
      <c r="T3640" t="str">
        <v>Male</v>
      </c>
      <c r="U3640">
        <v>73</v>
      </c>
      <c r="V3640" t="str">
        <v>786 Paige CircleApt. 922</v>
      </c>
      <c r="W3640">
        <v>2565</v>
      </c>
      <c r="X3640" t="str">
        <v>Adamsside</v>
      </c>
      <c r="Y3640" t="str">
        <v>Tasmania</v>
      </c>
      <c r="Z3640" t="str">
        <v>Australia</v>
      </c>
      <c r="AA3640">
        <v>8</v>
      </c>
      <c r="AB3640" s="3" t="str">
        <f t="shared" si="113"/>
        <v>0 to 10</v>
      </c>
      <c r="AM3640" s="6">
        <v>526</v>
      </c>
      <c r="AN3640" s="6" t="s">
        <v>1414</v>
      </c>
    </row>
    <row r="3641" spans="1:40" x14ac:dyDescent="0.25">
      <c r="A3641">
        <v>3639</v>
      </c>
      <c r="B3641">
        <v>729</v>
      </c>
      <c r="C3641">
        <v>197</v>
      </c>
      <c r="D3641">
        <v>98</v>
      </c>
      <c r="E3641">
        <v>3</v>
      </c>
      <c r="F3641">
        <v>294</v>
      </c>
      <c r="G3641">
        <v>1</v>
      </c>
      <c r="H3641" t="str">
        <f>VLOOKUP($C3641,'Raw-products'!$A$2:$H$1261,MATCH(H$1,'Raw-products'!$A$1:$H$1,0))</f>
        <v>Shirt</v>
      </c>
      <c r="I3641" t="str">
        <f>VLOOKUP($C3641,'Raw-products'!$A$2:$H$1261,MATCH(I$1,'Raw-products'!$A$1:$H$1,0))</f>
        <v>Camp Collared</v>
      </c>
      <c r="J3641" t="str">
        <f>VLOOKUP($C3641,'Raw-products'!$A$2:$H$1261,MATCH(J$1,'Raw-products'!$A$1:$H$1,0))</f>
        <v>M</v>
      </c>
      <c r="K3641" t="str">
        <f>VLOOKUP($C3641,'Raw-products'!$A$2:$H$1261,MATCH(K$1,'Raw-products'!$A$1:$H$1,0))</f>
        <v>blue</v>
      </c>
      <c r="L3641">
        <f>VLOOKUP($C3641,'Raw-products'!$A$2:$H$1261,MATCH(L$1,'Raw-products'!$A$1:$H$1,0))</f>
        <v>112</v>
      </c>
      <c r="M3641">
        <f>VLOOKUP($C3641,'Raw-products'!$A$2:$H$1261,MATCH(M$1,'Raw-products'!$A$1:$H$1,0))</f>
        <v>65</v>
      </c>
      <c r="N3641" s="5">
        <f t="shared" si="112"/>
        <v>7280</v>
      </c>
      <c r="O3641" cm="1">
        <f t="array" ref="O3641:R3641">_xlfn.XLOOKUP($B3641,'Raw -orders'!$A:$A,'Raw -orders'!$B:$E)</f>
        <v>1</v>
      </c>
      <c r="P3641">
        <v>35593</v>
      </c>
      <c r="Q3641" s="1">
        <v>44245</v>
      </c>
      <c r="R3641" s="1">
        <v>44256</v>
      </c>
      <c r="S3641" t="str" cm="1">
        <f t="array" ref="S3641:Z3641">_xlfn.XLOOKUP($O3641,'Raw - customers'!$A:$A,'Raw - customers'!$B:$I)</f>
        <v>Leanna Busson</v>
      </c>
      <c r="T3641" t="str">
        <v>Female</v>
      </c>
      <c r="U3641">
        <v>30</v>
      </c>
      <c r="V3641" t="str">
        <v>8606 Victoria TerraceSuite 560</v>
      </c>
      <c r="W3641">
        <v>5464</v>
      </c>
      <c r="X3641" t="str">
        <v>Johnstonhaven</v>
      </c>
      <c r="Y3641" t="str">
        <v>Northern Territory</v>
      </c>
      <c r="Z3641" t="str">
        <v>Australia</v>
      </c>
      <c r="AA3641">
        <v>2</v>
      </c>
      <c r="AB3641" s="3" t="str">
        <f t="shared" si="113"/>
        <v>10 to 20</v>
      </c>
      <c r="AM3641" s="6">
        <v>1</v>
      </c>
      <c r="AN3641" s="6" t="s">
        <v>1339</v>
      </c>
    </row>
    <row r="3642" spans="1:40" x14ac:dyDescent="0.25">
      <c r="A3642">
        <v>3640</v>
      </c>
      <c r="B3642">
        <v>729</v>
      </c>
      <c r="C3642">
        <v>558</v>
      </c>
      <c r="D3642">
        <v>98</v>
      </c>
      <c r="E3642">
        <v>1</v>
      </c>
      <c r="F3642">
        <v>98</v>
      </c>
      <c r="G3642">
        <v>1</v>
      </c>
      <c r="H3642" t="str">
        <f>VLOOKUP($C3642,'Raw-products'!$A$2:$H$1261,MATCH(H$1,'Raw-products'!$A$1:$H$1,0))</f>
        <v>Jacket</v>
      </c>
      <c r="I3642" t="str">
        <f>VLOOKUP($C3642,'Raw-products'!$A$2:$H$1261,MATCH(I$1,'Raw-products'!$A$1:$H$1,0))</f>
        <v>Leather</v>
      </c>
      <c r="J3642" t="str">
        <f>VLOOKUP($C3642,'Raw-products'!$A$2:$H$1261,MATCH(J$1,'Raw-products'!$A$1:$H$1,0))</f>
        <v>L</v>
      </c>
      <c r="K3642" t="str">
        <f>VLOOKUP($C3642,'Raw-products'!$A$2:$H$1261,MATCH(K$1,'Raw-products'!$A$1:$H$1,0))</f>
        <v>violet</v>
      </c>
      <c r="L3642">
        <f>VLOOKUP($C3642,'Raw-products'!$A$2:$H$1261,MATCH(L$1,'Raw-products'!$A$1:$H$1,0))</f>
        <v>113</v>
      </c>
      <c r="M3642">
        <f>VLOOKUP($C3642,'Raw-products'!$A$2:$H$1261,MATCH(M$1,'Raw-products'!$A$1:$H$1,0))</f>
        <v>78</v>
      </c>
      <c r="N3642" s="5">
        <f t="shared" si="112"/>
        <v>8814</v>
      </c>
      <c r="O3642" cm="1">
        <f t="array" ref="O3642:R3642">_xlfn.XLOOKUP($B3642,'Raw -orders'!$A:$A,'Raw -orders'!$B:$E)</f>
        <v>1</v>
      </c>
      <c r="P3642">
        <v>35593</v>
      </c>
      <c r="Q3642" s="1">
        <v>44245</v>
      </c>
      <c r="R3642" s="1">
        <v>44256</v>
      </c>
      <c r="S3642" t="str" cm="1">
        <f t="array" ref="S3642:Z3642">_xlfn.XLOOKUP($O3642,'Raw - customers'!$A:$A,'Raw - customers'!$B:$I)</f>
        <v>Leanna Busson</v>
      </c>
      <c r="T3642" t="str">
        <v>Female</v>
      </c>
      <c r="U3642">
        <v>30</v>
      </c>
      <c r="V3642" t="str">
        <v>8606 Victoria TerraceSuite 560</v>
      </c>
      <c r="W3642">
        <v>5464</v>
      </c>
      <c r="X3642" t="str">
        <v>Johnstonhaven</v>
      </c>
      <c r="Y3642" t="str">
        <v>Northern Territory</v>
      </c>
      <c r="Z3642" t="str">
        <v>Australia</v>
      </c>
      <c r="AA3642">
        <v>2</v>
      </c>
      <c r="AB3642" s="3" t="str">
        <f t="shared" si="113"/>
        <v>10 to 20</v>
      </c>
      <c r="AM3642" s="6">
        <v>1</v>
      </c>
      <c r="AN3642" s="6" t="s">
        <v>1339</v>
      </c>
    </row>
    <row r="3643" spans="1:40" x14ac:dyDescent="0.25">
      <c r="A3643">
        <v>3641</v>
      </c>
      <c r="B3643">
        <v>730</v>
      </c>
      <c r="C3643">
        <v>221</v>
      </c>
      <c r="D3643">
        <v>106</v>
      </c>
      <c r="E3643">
        <v>3</v>
      </c>
      <c r="F3643">
        <v>318</v>
      </c>
      <c r="G3643">
        <v>1</v>
      </c>
      <c r="H3643" t="str">
        <f>VLOOKUP($C3643,'Raw-products'!$A$2:$H$1261,MATCH(H$1,'Raw-products'!$A$1:$H$1,0))</f>
        <v>Shirt</v>
      </c>
      <c r="I3643" t="str">
        <f>VLOOKUP($C3643,'Raw-products'!$A$2:$H$1261,MATCH(I$1,'Raw-products'!$A$1:$H$1,0))</f>
        <v>Chambray</v>
      </c>
      <c r="J3643" t="str">
        <f>VLOOKUP($C3643,'Raw-products'!$A$2:$H$1261,MATCH(J$1,'Raw-products'!$A$1:$H$1,0))</f>
        <v>S</v>
      </c>
      <c r="K3643" t="str">
        <f>VLOOKUP($C3643,'Raw-products'!$A$2:$H$1261,MATCH(K$1,'Raw-products'!$A$1:$H$1,0))</f>
        <v>yellow</v>
      </c>
      <c r="L3643">
        <f>VLOOKUP($C3643,'Raw-products'!$A$2:$H$1261,MATCH(L$1,'Raw-products'!$A$1:$H$1,0))</f>
        <v>105</v>
      </c>
      <c r="M3643">
        <f>VLOOKUP($C3643,'Raw-products'!$A$2:$H$1261,MATCH(M$1,'Raw-products'!$A$1:$H$1,0))</f>
        <v>40</v>
      </c>
      <c r="N3643" s="5">
        <f t="shared" si="112"/>
        <v>4200</v>
      </c>
      <c r="O3643" cm="1">
        <f t="array" ref="O3643:R3643">_xlfn.XLOOKUP($B3643,'Raw -orders'!$A:$A,'Raw -orders'!$B:$E)</f>
        <v>88</v>
      </c>
      <c r="P3643">
        <v>16533</v>
      </c>
      <c r="Q3643" s="1">
        <v>44367</v>
      </c>
      <c r="R3643" s="1">
        <v>44387</v>
      </c>
      <c r="S3643" t="str" cm="1">
        <f t="array" ref="S3643:Z3643">_xlfn.XLOOKUP($O3643,'Raw - customers'!$A:$A,'Raw - customers'!$B:$I)</f>
        <v>Kendall Jakubski</v>
      </c>
      <c r="T3643" t="str">
        <v>Male</v>
      </c>
      <c r="U3643">
        <v>78</v>
      </c>
      <c r="V3643" t="str">
        <v>331 Leah Station StSuite 445</v>
      </c>
      <c r="W3643">
        <v>3111</v>
      </c>
      <c r="X3643" t="str">
        <v>Port Liam</v>
      </c>
      <c r="Y3643" t="str">
        <v>South Australia</v>
      </c>
      <c r="Z3643" t="str">
        <v>Australia</v>
      </c>
      <c r="AA3643">
        <v>6</v>
      </c>
      <c r="AB3643" s="3" t="str">
        <f t="shared" si="113"/>
        <v>10 to 20</v>
      </c>
      <c r="AM3643" s="6">
        <v>88</v>
      </c>
      <c r="AN3643" s="6" t="s">
        <v>1345</v>
      </c>
    </row>
    <row r="3644" spans="1:40" x14ac:dyDescent="0.25">
      <c r="A3644">
        <v>3642</v>
      </c>
      <c r="B3644">
        <v>730</v>
      </c>
      <c r="C3644">
        <v>226</v>
      </c>
      <c r="D3644">
        <v>106</v>
      </c>
      <c r="E3644">
        <v>1</v>
      </c>
      <c r="F3644">
        <v>106</v>
      </c>
      <c r="G3644">
        <v>1</v>
      </c>
      <c r="H3644" t="str">
        <f>VLOOKUP($C3644,'Raw-products'!$A$2:$H$1261,MATCH(H$1,'Raw-products'!$A$1:$H$1,0))</f>
        <v>Shirt</v>
      </c>
      <c r="I3644" t="str">
        <f>VLOOKUP($C3644,'Raw-products'!$A$2:$H$1261,MATCH(I$1,'Raw-products'!$A$1:$H$1,0))</f>
        <v>Chambray</v>
      </c>
      <c r="J3644" t="str">
        <f>VLOOKUP($C3644,'Raw-products'!$A$2:$H$1261,MATCH(J$1,'Raw-products'!$A$1:$H$1,0))</f>
        <v>S</v>
      </c>
      <c r="K3644" t="str">
        <f>VLOOKUP($C3644,'Raw-products'!$A$2:$H$1261,MATCH(K$1,'Raw-products'!$A$1:$H$1,0))</f>
        <v>green</v>
      </c>
      <c r="L3644">
        <f>VLOOKUP($C3644,'Raw-products'!$A$2:$H$1261,MATCH(L$1,'Raw-products'!$A$1:$H$1,0))</f>
        <v>105</v>
      </c>
      <c r="M3644">
        <f>VLOOKUP($C3644,'Raw-products'!$A$2:$H$1261,MATCH(M$1,'Raw-products'!$A$1:$H$1,0))</f>
        <v>63</v>
      </c>
      <c r="N3644" s="5">
        <f t="shared" si="112"/>
        <v>6615</v>
      </c>
      <c r="O3644" cm="1">
        <f t="array" ref="O3644:R3644">_xlfn.XLOOKUP($B3644,'Raw -orders'!$A:$A,'Raw -orders'!$B:$E)</f>
        <v>88</v>
      </c>
      <c r="P3644">
        <v>16533</v>
      </c>
      <c r="Q3644" s="1">
        <v>44367</v>
      </c>
      <c r="R3644" s="1">
        <v>44387</v>
      </c>
      <c r="S3644" t="str" cm="1">
        <f t="array" ref="S3644:Z3644">_xlfn.XLOOKUP($O3644,'Raw - customers'!$A:$A,'Raw - customers'!$B:$I)</f>
        <v>Kendall Jakubski</v>
      </c>
      <c r="T3644" t="str">
        <v>Male</v>
      </c>
      <c r="U3644">
        <v>78</v>
      </c>
      <c r="V3644" t="str">
        <v>331 Leah Station StSuite 445</v>
      </c>
      <c r="W3644">
        <v>3111</v>
      </c>
      <c r="X3644" t="str">
        <v>Port Liam</v>
      </c>
      <c r="Y3644" t="str">
        <v>South Australia</v>
      </c>
      <c r="Z3644" t="str">
        <v>Australia</v>
      </c>
      <c r="AA3644">
        <v>6</v>
      </c>
      <c r="AB3644" s="3" t="str">
        <f t="shared" si="113"/>
        <v>10 to 20</v>
      </c>
      <c r="AM3644" s="6">
        <v>88</v>
      </c>
      <c r="AN3644" s="6" t="s">
        <v>1345</v>
      </c>
    </row>
    <row r="3645" spans="1:40" x14ac:dyDescent="0.25">
      <c r="A3645">
        <v>3643</v>
      </c>
      <c r="B3645">
        <v>730</v>
      </c>
      <c r="C3645">
        <v>1232</v>
      </c>
      <c r="D3645">
        <v>112</v>
      </c>
      <c r="E3645">
        <v>3</v>
      </c>
      <c r="F3645">
        <v>336</v>
      </c>
      <c r="G3645">
        <v>1</v>
      </c>
      <c r="H3645" t="str">
        <f>VLOOKUP($C3645,'Raw-products'!$A$2:$H$1261,MATCH(H$1,'Raw-products'!$A$1:$H$1,0))</f>
        <v>Trousers</v>
      </c>
      <c r="I3645" t="str">
        <f>VLOOKUP($C3645,'Raw-products'!$A$2:$H$1261,MATCH(I$1,'Raw-products'!$A$1:$H$1,0))</f>
        <v>Tracksuit Bottoms</v>
      </c>
      <c r="J3645" t="str">
        <f>VLOOKUP($C3645,'Raw-products'!$A$2:$H$1261,MATCH(J$1,'Raw-products'!$A$1:$H$1,0))</f>
        <v>M</v>
      </c>
      <c r="K3645" t="str">
        <f>VLOOKUP($C3645,'Raw-products'!$A$2:$H$1261,MATCH(K$1,'Raw-products'!$A$1:$H$1,0))</f>
        <v>orange</v>
      </c>
      <c r="L3645">
        <f>VLOOKUP($C3645,'Raw-products'!$A$2:$H$1261,MATCH(L$1,'Raw-products'!$A$1:$H$1,0))</f>
        <v>91</v>
      </c>
      <c r="M3645">
        <f>VLOOKUP($C3645,'Raw-products'!$A$2:$H$1261,MATCH(M$1,'Raw-products'!$A$1:$H$1,0))</f>
        <v>47</v>
      </c>
      <c r="N3645" s="5">
        <f t="shared" si="112"/>
        <v>4277</v>
      </c>
      <c r="O3645" cm="1">
        <f t="array" ref="O3645:R3645">_xlfn.XLOOKUP($B3645,'Raw -orders'!$A:$A,'Raw -orders'!$B:$E)</f>
        <v>88</v>
      </c>
      <c r="P3645">
        <v>16533</v>
      </c>
      <c r="Q3645" s="1">
        <v>44367</v>
      </c>
      <c r="R3645" s="1">
        <v>44387</v>
      </c>
      <c r="S3645" t="str" cm="1">
        <f t="array" ref="S3645:Z3645">_xlfn.XLOOKUP($O3645,'Raw - customers'!$A:$A,'Raw - customers'!$B:$I)</f>
        <v>Kendall Jakubski</v>
      </c>
      <c r="T3645" t="str">
        <v>Male</v>
      </c>
      <c r="U3645">
        <v>78</v>
      </c>
      <c r="V3645" t="str">
        <v>331 Leah Station StSuite 445</v>
      </c>
      <c r="W3645">
        <v>3111</v>
      </c>
      <c r="X3645" t="str">
        <v>Port Liam</v>
      </c>
      <c r="Y3645" t="str">
        <v>South Australia</v>
      </c>
      <c r="Z3645" t="str">
        <v>Australia</v>
      </c>
      <c r="AA3645">
        <v>6</v>
      </c>
      <c r="AB3645" s="3" t="str">
        <f t="shared" si="113"/>
        <v>10 to 20</v>
      </c>
      <c r="AM3645" s="6">
        <v>88</v>
      </c>
      <c r="AN3645" s="6" t="s">
        <v>1345</v>
      </c>
    </row>
    <row r="3646" spans="1:40" x14ac:dyDescent="0.25">
      <c r="A3646">
        <v>3644</v>
      </c>
      <c r="B3646">
        <v>730</v>
      </c>
      <c r="C3646">
        <v>310</v>
      </c>
      <c r="D3646">
        <v>105</v>
      </c>
      <c r="E3646">
        <v>3</v>
      </c>
      <c r="F3646">
        <v>315</v>
      </c>
      <c r="G3646">
        <v>1</v>
      </c>
      <c r="H3646" t="str">
        <f>VLOOKUP($C3646,'Raw-products'!$A$2:$H$1261,MATCH(H$1,'Raw-products'!$A$1:$H$1,0))</f>
        <v>Shirt</v>
      </c>
      <c r="I3646" t="str">
        <f>VLOOKUP($C3646,'Raw-products'!$A$2:$H$1261,MATCH(I$1,'Raw-products'!$A$1:$H$1,0))</f>
        <v>Cuban Collar</v>
      </c>
      <c r="J3646" t="str">
        <f>VLOOKUP($C3646,'Raw-products'!$A$2:$H$1261,MATCH(J$1,'Raw-products'!$A$1:$H$1,0))</f>
        <v>XS</v>
      </c>
      <c r="K3646" t="str">
        <f>VLOOKUP($C3646,'Raw-products'!$A$2:$H$1261,MATCH(K$1,'Raw-products'!$A$1:$H$1,0))</f>
        <v>violet</v>
      </c>
      <c r="L3646">
        <f>VLOOKUP($C3646,'Raw-products'!$A$2:$H$1261,MATCH(L$1,'Raw-products'!$A$1:$H$1,0))</f>
        <v>93</v>
      </c>
      <c r="M3646">
        <f>VLOOKUP($C3646,'Raw-products'!$A$2:$H$1261,MATCH(M$1,'Raw-products'!$A$1:$H$1,0))</f>
        <v>49</v>
      </c>
      <c r="N3646" s="5">
        <f t="shared" si="112"/>
        <v>4557</v>
      </c>
      <c r="O3646" cm="1">
        <f t="array" ref="O3646:R3646">_xlfn.XLOOKUP($B3646,'Raw -orders'!$A:$A,'Raw -orders'!$B:$E)</f>
        <v>88</v>
      </c>
      <c r="P3646">
        <v>16533</v>
      </c>
      <c r="Q3646" s="1">
        <v>44367</v>
      </c>
      <c r="R3646" s="1">
        <v>44387</v>
      </c>
      <c r="S3646" t="str" cm="1">
        <f t="array" ref="S3646:Z3646">_xlfn.XLOOKUP($O3646,'Raw - customers'!$A:$A,'Raw - customers'!$B:$I)</f>
        <v>Kendall Jakubski</v>
      </c>
      <c r="T3646" t="str">
        <v>Male</v>
      </c>
      <c r="U3646">
        <v>78</v>
      </c>
      <c r="V3646" t="str">
        <v>331 Leah Station StSuite 445</v>
      </c>
      <c r="W3646">
        <v>3111</v>
      </c>
      <c r="X3646" t="str">
        <v>Port Liam</v>
      </c>
      <c r="Y3646" t="str">
        <v>South Australia</v>
      </c>
      <c r="Z3646" t="str">
        <v>Australia</v>
      </c>
      <c r="AA3646">
        <v>6</v>
      </c>
      <c r="AB3646" s="3" t="str">
        <f t="shared" si="113"/>
        <v>10 to 20</v>
      </c>
      <c r="AM3646" s="6">
        <v>88</v>
      </c>
      <c r="AN3646" s="6" t="s">
        <v>1345</v>
      </c>
    </row>
    <row r="3647" spans="1:40" x14ac:dyDescent="0.25">
      <c r="A3647">
        <v>3645</v>
      </c>
      <c r="B3647">
        <v>730</v>
      </c>
      <c r="C3647">
        <v>1177</v>
      </c>
      <c r="D3647">
        <v>99</v>
      </c>
      <c r="E3647">
        <v>1</v>
      </c>
      <c r="F3647">
        <v>99</v>
      </c>
      <c r="G3647">
        <v>1</v>
      </c>
      <c r="H3647" t="str">
        <f>VLOOKUP($C3647,'Raw-products'!$A$2:$H$1261,MATCH(H$1,'Raw-products'!$A$1:$H$1,0))</f>
        <v>Trousers</v>
      </c>
      <c r="I3647" t="str">
        <f>VLOOKUP($C3647,'Raw-products'!$A$2:$H$1261,MATCH(I$1,'Raw-products'!$A$1:$H$1,0))</f>
        <v>High-Waisted</v>
      </c>
      <c r="J3647" t="str">
        <f>VLOOKUP($C3647,'Raw-products'!$A$2:$H$1261,MATCH(J$1,'Raw-products'!$A$1:$H$1,0))</f>
        <v>M</v>
      </c>
      <c r="K3647" t="str">
        <f>VLOOKUP($C3647,'Raw-products'!$A$2:$H$1261,MATCH(K$1,'Raw-products'!$A$1:$H$1,0))</f>
        <v>blue</v>
      </c>
      <c r="L3647">
        <f>VLOOKUP($C3647,'Raw-products'!$A$2:$H$1261,MATCH(L$1,'Raw-products'!$A$1:$H$1,0))</f>
        <v>98</v>
      </c>
      <c r="M3647">
        <f>VLOOKUP($C3647,'Raw-products'!$A$2:$H$1261,MATCH(M$1,'Raw-products'!$A$1:$H$1,0))</f>
        <v>52</v>
      </c>
      <c r="N3647" s="5">
        <f t="shared" si="112"/>
        <v>5096</v>
      </c>
      <c r="O3647" cm="1">
        <f t="array" ref="O3647:R3647">_xlfn.XLOOKUP($B3647,'Raw -orders'!$A:$A,'Raw -orders'!$B:$E)</f>
        <v>88</v>
      </c>
      <c r="P3647">
        <v>16533</v>
      </c>
      <c r="Q3647" s="1">
        <v>44367</v>
      </c>
      <c r="R3647" s="1">
        <v>44387</v>
      </c>
      <c r="S3647" t="str" cm="1">
        <f t="array" ref="S3647:Z3647">_xlfn.XLOOKUP($O3647,'Raw - customers'!$A:$A,'Raw - customers'!$B:$I)</f>
        <v>Kendall Jakubski</v>
      </c>
      <c r="T3647" t="str">
        <v>Male</v>
      </c>
      <c r="U3647">
        <v>78</v>
      </c>
      <c r="V3647" t="str">
        <v>331 Leah Station StSuite 445</v>
      </c>
      <c r="W3647">
        <v>3111</v>
      </c>
      <c r="X3647" t="str">
        <v>Port Liam</v>
      </c>
      <c r="Y3647" t="str">
        <v>South Australia</v>
      </c>
      <c r="Z3647" t="str">
        <v>Australia</v>
      </c>
      <c r="AA3647">
        <v>6</v>
      </c>
      <c r="AB3647" s="3" t="str">
        <f t="shared" si="113"/>
        <v>10 to 20</v>
      </c>
      <c r="AM3647" s="6">
        <v>88</v>
      </c>
      <c r="AN3647" s="6" t="s">
        <v>1345</v>
      </c>
    </row>
    <row r="3648" spans="1:40" x14ac:dyDescent="0.25">
      <c r="A3648">
        <v>3646</v>
      </c>
      <c r="B3648">
        <v>730</v>
      </c>
      <c r="C3648">
        <v>156</v>
      </c>
      <c r="D3648">
        <v>91</v>
      </c>
      <c r="E3648">
        <v>2</v>
      </c>
      <c r="F3648">
        <v>182</v>
      </c>
      <c r="G3648">
        <v>1</v>
      </c>
      <c r="H3648" t="str">
        <f>VLOOKUP($C3648,'Raw-products'!$A$2:$H$1261,MATCH(H$1,'Raw-products'!$A$1:$H$1,0))</f>
        <v>Shirt</v>
      </c>
      <c r="I3648" t="str">
        <f>VLOOKUP($C3648,'Raw-products'!$A$2:$H$1261,MATCH(I$1,'Raw-products'!$A$1:$H$1,0))</f>
        <v>Linen</v>
      </c>
      <c r="J3648" t="str">
        <f>VLOOKUP($C3648,'Raw-products'!$A$2:$H$1261,MATCH(J$1,'Raw-products'!$A$1:$H$1,0))</f>
        <v>S</v>
      </c>
      <c r="K3648" t="str">
        <f>VLOOKUP($C3648,'Raw-products'!$A$2:$H$1261,MATCH(K$1,'Raw-products'!$A$1:$H$1,0))</f>
        <v>green</v>
      </c>
      <c r="L3648">
        <f>VLOOKUP($C3648,'Raw-products'!$A$2:$H$1261,MATCH(L$1,'Raw-products'!$A$1:$H$1,0))</f>
        <v>116</v>
      </c>
      <c r="M3648">
        <f>VLOOKUP($C3648,'Raw-products'!$A$2:$H$1261,MATCH(M$1,'Raw-products'!$A$1:$H$1,0))</f>
        <v>58</v>
      </c>
      <c r="N3648" s="5">
        <f t="shared" si="112"/>
        <v>6728</v>
      </c>
      <c r="O3648" cm="1">
        <f t="array" ref="O3648:R3648">_xlfn.XLOOKUP($B3648,'Raw -orders'!$A:$A,'Raw -orders'!$B:$E)</f>
        <v>88</v>
      </c>
      <c r="P3648">
        <v>16533</v>
      </c>
      <c r="Q3648" s="1">
        <v>44367</v>
      </c>
      <c r="R3648" s="1">
        <v>44387</v>
      </c>
      <c r="S3648" t="str" cm="1">
        <f t="array" ref="S3648:Z3648">_xlfn.XLOOKUP($O3648,'Raw - customers'!$A:$A,'Raw - customers'!$B:$I)</f>
        <v>Kendall Jakubski</v>
      </c>
      <c r="T3648" t="str">
        <v>Male</v>
      </c>
      <c r="U3648">
        <v>78</v>
      </c>
      <c r="V3648" t="str">
        <v>331 Leah Station StSuite 445</v>
      </c>
      <c r="W3648">
        <v>3111</v>
      </c>
      <c r="X3648" t="str">
        <v>Port Liam</v>
      </c>
      <c r="Y3648" t="str">
        <v>South Australia</v>
      </c>
      <c r="Z3648" t="str">
        <v>Australia</v>
      </c>
      <c r="AA3648">
        <v>6</v>
      </c>
      <c r="AB3648" s="3" t="str">
        <f t="shared" si="113"/>
        <v>10 to 20</v>
      </c>
      <c r="AM3648" s="6">
        <v>88</v>
      </c>
      <c r="AN3648" s="6" t="s">
        <v>1345</v>
      </c>
    </row>
    <row r="3649" spans="1:40" x14ac:dyDescent="0.25">
      <c r="A3649">
        <v>3647</v>
      </c>
      <c r="B3649">
        <v>731</v>
      </c>
      <c r="C3649">
        <v>696</v>
      </c>
      <c r="D3649">
        <v>113</v>
      </c>
      <c r="E3649">
        <v>1</v>
      </c>
      <c r="F3649">
        <v>113</v>
      </c>
      <c r="G3649">
        <v>1</v>
      </c>
      <c r="H3649" t="str">
        <f>VLOOKUP($C3649,'Raw-products'!$A$2:$H$1261,MATCH(H$1,'Raw-products'!$A$1:$H$1,0))</f>
        <v>Jacket</v>
      </c>
      <c r="I3649" t="str">
        <f>VLOOKUP($C3649,'Raw-products'!$A$2:$H$1261,MATCH(I$1,'Raw-products'!$A$1:$H$1,0))</f>
        <v>Parka</v>
      </c>
      <c r="J3649" t="str">
        <f>VLOOKUP($C3649,'Raw-products'!$A$2:$H$1261,MATCH(J$1,'Raw-products'!$A$1:$H$1,0))</f>
        <v>S</v>
      </c>
      <c r="K3649" t="str">
        <f>VLOOKUP($C3649,'Raw-products'!$A$2:$H$1261,MATCH(K$1,'Raw-products'!$A$1:$H$1,0))</f>
        <v>violet</v>
      </c>
      <c r="L3649">
        <f>VLOOKUP($C3649,'Raw-products'!$A$2:$H$1261,MATCH(L$1,'Raw-products'!$A$1:$H$1,0))</f>
        <v>119</v>
      </c>
      <c r="M3649">
        <f>VLOOKUP($C3649,'Raw-products'!$A$2:$H$1261,MATCH(M$1,'Raw-products'!$A$1:$H$1,0))</f>
        <v>67</v>
      </c>
      <c r="N3649" s="5">
        <f t="shared" si="112"/>
        <v>7973</v>
      </c>
      <c r="O3649" cm="1">
        <f t="array" ref="O3649:R3649">_xlfn.XLOOKUP($B3649,'Raw -orders'!$A:$A,'Raw -orders'!$B:$E)</f>
        <v>214</v>
      </c>
      <c r="P3649">
        <v>44433</v>
      </c>
      <c r="Q3649" s="1">
        <v>44368</v>
      </c>
      <c r="R3649" s="1">
        <v>44379</v>
      </c>
      <c r="S3649" t="str" cm="1">
        <f t="array" ref="S3649:Z3649">_xlfn.XLOOKUP($O3649,'Raw - customers'!$A:$A,'Raw - customers'!$B:$I)</f>
        <v>Whitaker Pashen</v>
      </c>
      <c r="T3649" t="str">
        <v>Female</v>
      </c>
      <c r="U3649">
        <v>55</v>
      </c>
      <c r="V3649" t="str">
        <v>62 Mcdermott HillSuite 903</v>
      </c>
      <c r="W3649">
        <v>9750</v>
      </c>
      <c r="X3649" t="str">
        <v>Justinport</v>
      </c>
      <c r="Y3649" t="str">
        <v>Queensland</v>
      </c>
      <c r="Z3649" t="str">
        <v>Australia</v>
      </c>
      <c r="AA3649">
        <v>6</v>
      </c>
      <c r="AB3649" s="3" t="str">
        <f t="shared" si="113"/>
        <v>10 to 20</v>
      </c>
      <c r="AM3649" s="6">
        <v>214</v>
      </c>
      <c r="AN3649" s="6" t="s">
        <v>1355</v>
      </c>
    </row>
    <row r="3650" spans="1:40" x14ac:dyDescent="0.25">
      <c r="A3650">
        <v>3648</v>
      </c>
      <c r="B3650">
        <v>731</v>
      </c>
      <c r="C3650">
        <v>176</v>
      </c>
      <c r="D3650">
        <v>98</v>
      </c>
      <c r="E3650">
        <v>3</v>
      </c>
      <c r="F3650">
        <v>294</v>
      </c>
      <c r="G3650">
        <v>1</v>
      </c>
      <c r="H3650" t="str">
        <f>VLOOKUP($C3650,'Raw-products'!$A$2:$H$1261,MATCH(H$1,'Raw-products'!$A$1:$H$1,0))</f>
        <v>Shirt</v>
      </c>
      <c r="I3650" t="str">
        <f>VLOOKUP($C3650,'Raw-products'!$A$2:$H$1261,MATCH(I$1,'Raw-products'!$A$1:$H$1,0))</f>
        <v>Camp Collared</v>
      </c>
      <c r="J3650" t="str">
        <f>VLOOKUP($C3650,'Raw-products'!$A$2:$H$1261,MATCH(J$1,'Raw-products'!$A$1:$H$1,0))</f>
        <v>S</v>
      </c>
      <c r="K3650" t="str">
        <f>VLOOKUP($C3650,'Raw-products'!$A$2:$H$1261,MATCH(K$1,'Raw-products'!$A$1:$H$1,0))</f>
        <v>red</v>
      </c>
      <c r="L3650">
        <f>VLOOKUP($C3650,'Raw-products'!$A$2:$H$1261,MATCH(L$1,'Raw-products'!$A$1:$H$1,0))</f>
        <v>112</v>
      </c>
      <c r="M3650">
        <f>VLOOKUP($C3650,'Raw-products'!$A$2:$H$1261,MATCH(M$1,'Raw-products'!$A$1:$H$1,0))</f>
        <v>67</v>
      </c>
      <c r="N3650" s="5">
        <f t="shared" si="112"/>
        <v>7504</v>
      </c>
      <c r="O3650" cm="1">
        <f t="array" ref="O3650:R3650">_xlfn.XLOOKUP($B3650,'Raw -orders'!$A:$A,'Raw -orders'!$B:$E)</f>
        <v>214</v>
      </c>
      <c r="P3650">
        <v>44433</v>
      </c>
      <c r="Q3650" s="1">
        <v>44368</v>
      </c>
      <c r="R3650" s="1">
        <v>44379</v>
      </c>
      <c r="S3650" t="str" cm="1">
        <f t="array" ref="S3650:Z3650">_xlfn.XLOOKUP($O3650,'Raw - customers'!$A:$A,'Raw - customers'!$B:$I)</f>
        <v>Whitaker Pashen</v>
      </c>
      <c r="T3650" t="str">
        <v>Female</v>
      </c>
      <c r="U3650">
        <v>55</v>
      </c>
      <c r="V3650" t="str">
        <v>62 Mcdermott HillSuite 903</v>
      </c>
      <c r="W3650">
        <v>9750</v>
      </c>
      <c r="X3650" t="str">
        <v>Justinport</v>
      </c>
      <c r="Y3650" t="str">
        <v>Queensland</v>
      </c>
      <c r="Z3650" t="str">
        <v>Australia</v>
      </c>
      <c r="AA3650">
        <v>6</v>
      </c>
      <c r="AB3650" s="3" t="str">
        <f t="shared" si="113"/>
        <v>10 to 20</v>
      </c>
      <c r="AM3650" s="6">
        <v>214</v>
      </c>
      <c r="AN3650" s="6" t="s">
        <v>1355</v>
      </c>
    </row>
    <row r="3651" spans="1:40" x14ac:dyDescent="0.25">
      <c r="A3651">
        <v>3649</v>
      </c>
      <c r="B3651">
        <v>731</v>
      </c>
      <c r="C3651">
        <v>431</v>
      </c>
      <c r="D3651">
        <v>107</v>
      </c>
      <c r="E3651">
        <v>2</v>
      </c>
      <c r="F3651">
        <v>214</v>
      </c>
      <c r="G3651">
        <v>1</v>
      </c>
      <c r="H3651" t="str">
        <f>VLOOKUP($C3651,'Raw-products'!$A$2:$H$1261,MATCH(H$1,'Raw-products'!$A$1:$H$1,0))</f>
        <v>Jacket</v>
      </c>
      <c r="I3651" t="str">
        <f>VLOOKUP($C3651,'Raw-products'!$A$2:$H$1261,MATCH(I$1,'Raw-products'!$A$1:$H$1,0))</f>
        <v>Denim</v>
      </c>
      <c r="J3651" t="str">
        <f>VLOOKUP($C3651,'Raw-products'!$A$2:$H$1261,MATCH(J$1,'Raw-products'!$A$1:$H$1,0))</f>
        <v>S</v>
      </c>
      <c r="K3651" t="str">
        <f>VLOOKUP($C3651,'Raw-products'!$A$2:$H$1261,MATCH(K$1,'Raw-products'!$A$1:$H$1,0))</f>
        <v>yellow</v>
      </c>
      <c r="L3651">
        <f>VLOOKUP($C3651,'Raw-products'!$A$2:$H$1261,MATCH(L$1,'Raw-products'!$A$1:$H$1,0))</f>
        <v>92</v>
      </c>
      <c r="M3651">
        <f>VLOOKUP($C3651,'Raw-products'!$A$2:$H$1261,MATCH(M$1,'Raw-products'!$A$1:$H$1,0))</f>
        <v>43</v>
      </c>
      <c r="N3651" s="5">
        <f t="shared" ref="N3651:N3714" si="114">$L3651*$M3651</f>
        <v>3956</v>
      </c>
      <c r="O3651" cm="1">
        <f t="array" ref="O3651:R3651">_xlfn.XLOOKUP($B3651,'Raw -orders'!$A:$A,'Raw -orders'!$B:$E)</f>
        <v>214</v>
      </c>
      <c r="P3651">
        <v>44433</v>
      </c>
      <c r="Q3651" s="1">
        <v>44368</v>
      </c>
      <c r="R3651" s="1">
        <v>44379</v>
      </c>
      <c r="S3651" t="str" cm="1">
        <f t="array" ref="S3651:Z3651">_xlfn.XLOOKUP($O3651,'Raw - customers'!$A:$A,'Raw - customers'!$B:$I)</f>
        <v>Whitaker Pashen</v>
      </c>
      <c r="T3651" t="str">
        <v>Female</v>
      </c>
      <c r="U3651">
        <v>55</v>
      </c>
      <c r="V3651" t="str">
        <v>62 Mcdermott HillSuite 903</v>
      </c>
      <c r="W3651">
        <v>9750</v>
      </c>
      <c r="X3651" t="str">
        <v>Justinport</v>
      </c>
      <c r="Y3651" t="str">
        <v>Queensland</v>
      </c>
      <c r="Z3651" t="str">
        <v>Australia</v>
      </c>
      <c r="AA3651">
        <v>6</v>
      </c>
      <c r="AB3651" s="3" t="str">
        <f t="shared" ref="AB3651:AB3714" si="115">IF(AND(DATEDIF($Q3651,$R3651,"D")&gt;0,DATEDIF($Q3651,$R3651,"D")&lt;=10),"0 to 10",IF(AND(DATEDIF($Q3651,$R3651,"D")&gt;10,DATEDIF($Q3651,$R3651,"D")&lt;=20),"10 to 20",IF(AND(DATEDIF($Q3651,$R3651,"D")&gt;20,DATEDIF($Q3651,$R3651,"D")&lt;=30),"20 to 30")))</f>
        <v>10 to 20</v>
      </c>
      <c r="AM3651" s="6">
        <v>214</v>
      </c>
      <c r="AN3651" s="6" t="s">
        <v>1355</v>
      </c>
    </row>
    <row r="3652" spans="1:40" x14ac:dyDescent="0.25">
      <c r="A3652">
        <v>3650</v>
      </c>
      <c r="B3652">
        <v>732</v>
      </c>
      <c r="C3652">
        <v>650</v>
      </c>
      <c r="D3652">
        <v>93</v>
      </c>
      <c r="E3652">
        <v>3</v>
      </c>
      <c r="F3652">
        <v>279</v>
      </c>
      <c r="G3652">
        <v>1</v>
      </c>
      <c r="H3652" t="str">
        <f>VLOOKUP($C3652,'Raw-products'!$A$2:$H$1261,MATCH(H$1,'Raw-products'!$A$1:$H$1,0))</f>
        <v>Jacket</v>
      </c>
      <c r="I3652" t="str">
        <f>VLOOKUP($C3652,'Raw-products'!$A$2:$H$1261,MATCH(I$1,'Raw-products'!$A$1:$H$1,0))</f>
        <v>Coach</v>
      </c>
      <c r="J3652" t="str">
        <f>VLOOKUP($C3652,'Raw-products'!$A$2:$H$1261,MATCH(J$1,'Raw-products'!$A$1:$H$1,0))</f>
        <v>XS</v>
      </c>
      <c r="K3652" t="str">
        <f>VLOOKUP($C3652,'Raw-products'!$A$2:$H$1261,MATCH(K$1,'Raw-products'!$A$1:$H$1,0))</f>
        <v>blue</v>
      </c>
      <c r="L3652">
        <f>VLOOKUP($C3652,'Raw-products'!$A$2:$H$1261,MATCH(L$1,'Raw-products'!$A$1:$H$1,0))</f>
        <v>115</v>
      </c>
      <c r="M3652">
        <f>VLOOKUP($C3652,'Raw-products'!$A$2:$H$1261,MATCH(M$1,'Raw-products'!$A$1:$H$1,0))</f>
        <v>51</v>
      </c>
      <c r="N3652" s="5">
        <f t="shared" si="114"/>
        <v>5865</v>
      </c>
      <c r="O3652" cm="1">
        <f t="array" ref="O3652:R3652">_xlfn.XLOOKUP($B3652,'Raw -orders'!$A:$A,'Raw -orders'!$B:$E)</f>
        <v>40</v>
      </c>
      <c r="P3652">
        <v>40317</v>
      </c>
      <c r="Q3652" s="1">
        <v>44325</v>
      </c>
      <c r="R3652" s="1">
        <v>44345</v>
      </c>
      <c r="S3652" t="str" cm="1">
        <f t="array" ref="S3652:Z3652">_xlfn.XLOOKUP($O3652,'Raw - customers'!$A:$A,'Raw - customers'!$B:$I)</f>
        <v>Regan Gronaller</v>
      </c>
      <c r="T3652" t="str">
        <v>Polygender</v>
      </c>
      <c r="U3652">
        <v>59</v>
      </c>
      <c r="V3652" t="str">
        <v>9484 Amelia View RdApt. 760</v>
      </c>
      <c r="W3652">
        <v>9767</v>
      </c>
      <c r="X3652" t="str">
        <v>Port Claudia</v>
      </c>
      <c r="Y3652" t="str">
        <v>New South Wales</v>
      </c>
      <c r="Z3652" t="str">
        <v>Australia</v>
      </c>
      <c r="AA3652">
        <v>5</v>
      </c>
      <c r="AB3652" s="3" t="str">
        <f t="shared" si="115"/>
        <v>10 to 20</v>
      </c>
      <c r="AM3652" s="6">
        <v>40</v>
      </c>
      <c r="AN3652" s="6" t="s">
        <v>1362</v>
      </c>
    </row>
    <row r="3653" spans="1:40" x14ac:dyDescent="0.25">
      <c r="A3653">
        <v>3651</v>
      </c>
      <c r="B3653">
        <v>732</v>
      </c>
      <c r="C3653">
        <v>1142</v>
      </c>
      <c r="D3653">
        <v>102</v>
      </c>
      <c r="E3653">
        <v>1</v>
      </c>
      <c r="F3653">
        <v>102</v>
      </c>
      <c r="G3653">
        <v>1</v>
      </c>
      <c r="H3653" t="str">
        <f>VLOOKUP($C3653,'Raw-products'!$A$2:$H$1261,MATCH(H$1,'Raw-products'!$A$1:$H$1,0))</f>
        <v>Trousers</v>
      </c>
      <c r="I3653" t="str">
        <f>VLOOKUP($C3653,'Raw-products'!$A$2:$H$1261,MATCH(I$1,'Raw-products'!$A$1:$H$1,0))</f>
        <v>Cargo Pants</v>
      </c>
      <c r="J3653" t="str">
        <f>VLOOKUP($C3653,'Raw-products'!$A$2:$H$1261,MATCH(J$1,'Raw-products'!$A$1:$H$1,0))</f>
        <v>M</v>
      </c>
      <c r="K3653" t="str">
        <f>VLOOKUP($C3653,'Raw-products'!$A$2:$H$1261,MATCH(K$1,'Raw-products'!$A$1:$H$1,0))</f>
        <v>blue</v>
      </c>
      <c r="L3653">
        <f>VLOOKUP($C3653,'Raw-products'!$A$2:$H$1261,MATCH(L$1,'Raw-products'!$A$1:$H$1,0))</f>
        <v>106</v>
      </c>
      <c r="M3653">
        <f>VLOOKUP($C3653,'Raw-products'!$A$2:$H$1261,MATCH(M$1,'Raw-products'!$A$1:$H$1,0))</f>
        <v>64</v>
      </c>
      <c r="N3653" s="5">
        <f t="shared" si="114"/>
        <v>6784</v>
      </c>
      <c r="O3653" cm="1">
        <f t="array" ref="O3653:R3653">_xlfn.XLOOKUP($B3653,'Raw -orders'!$A:$A,'Raw -orders'!$B:$E)</f>
        <v>40</v>
      </c>
      <c r="P3653">
        <v>40317</v>
      </c>
      <c r="Q3653" s="1">
        <v>44325</v>
      </c>
      <c r="R3653" s="1">
        <v>44345</v>
      </c>
      <c r="S3653" t="str" cm="1">
        <f t="array" ref="S3653:Z3653">_xlfn.XLOOKUP($O3653,'Raw - customers'!$A:$A,'Raw - customers'!$B:$I)</f>
        <v>Regan Gronaller</v>
      </c>
      <c r="T3653" t="str">
        <v>Polygender</v>
      </c>
      <c r="U3653">
        <v>59</v>
      </c>
      <c r="V3653" t="str">
        <v>9484 Amelia View RdApt. 760</v>
      </c>
      <c r="W3653">
        <v>9767</v>
      </c>
      <c r="X3653" t="str">
        <v>Port Claudia</v>
      </c>
      <c r="Y3653" t="str">
        <v>New South Wales</v>
      </c>
      <c r="Z3653" t="str">
        <v>Australia</v>
      </c>
      <c r="AA3653">
        <v>5</v>
      </c>
      <c r="AB3653" s="3" t="str">
        <f t="shared" si="115"/>
        <v>10 to 20</v>
      </c>
      <c r="AM3653" s="6">
        <v>40</v>
      </c>
      <c r="AN3653" s="6" t="s">
        <v>1362</v>
      </c>
    </row>
    <row r="3654" spans="1:40" x14ac:dyDescent="0.25">
      <c r="A3654">
        <v>3652</v>
      </c>
      <c r="B3654">
        <v>732</v>
      </c>
      <c r="C3654">
        <v>278</v>
      </c>
      <c r="D3654">
        <v>95</v>
      </c>
      <c r="E3654">
        <v>2</v>
      </c>
      <c r="F3654">
        <v>190</v>
      </c>
      <c r="G3654">
        <v>1</v>
      </c>
      <c r="H3654" t="str">
        <f>VLOOKUP($C3654,'Raw-products'!$A$2:$H$1261,MATCH(H$1,'Raw-products'!$A$1:$H$1,0))</f>
        <v>Shirt</v>
      </c>
      <c r="I3654" t="str">
        <f>VLOOKUP($C3654,'Raw-products'!$A$2:$H$1261,MATCH(I$1,'Raw-products'!$A$1:$H$1,0))</f>
        <v>Polo</v>
      </c>
      <c r="J3654" t="str">
        <f>VLOOKUP($C3654,'Raw-products'!$A$2:$H$1261,MATCH(J$1,'Raw-products'!$A$1:$H$1,0))</f>
        <v>L</v>
      </c>
      <c r="K3654" t="str">
        <f>VLOOKUP($C3654,'Raw-products'!$A$2:$H$1261,MATCH(K$1,'Raw-products'!$A$1:$H$1,0))</f>
        <v>violet</v>
      </c>
      <c r="L3654">
        <f>VLOOKUP($C3654,'Raw-products'!$A$2:$H$1261,MATCH(L$1,'Raw-products'!$A$1:$H$1,0))</f>
        <v>117</v>
      </c>
      <c r="M3654">
        <f>VLOOKUP($C3654,'Raw-products'!$A$2:$H$1261,MATCH(M$1,'Raw-products'!$A$1:$H$1,0))</f>
        <v>76</v>
      </c>
      <c r="N3654" s="5">
        <f t="shared" si="114"/>
        <v>8892</v>
      </c>
      <c r="O3654" cm="1">
        <f t="array" ref="O3654:R3654">_xlfn.XLOOKUP($B3654,'Raw -orders'!$A:$A,'Raw -orders'!$B:$E)</f>
        <v>40</v>
      </c>
      <c r="P3654">
        <v>40317</v>
      </c>
      <c r="Q3654" s="1">
        <v>44325</v>
      </c>
      <c r="R3654" s="1">
        <v>44345</v>
      </c>
      <c r="S3654" t="str" cm="1">
        <f t="array" ref="S3654:Z3654">_xlfn.XLOOKUP($O3654,'Raw - customers'!$A:$A,'Raw - customers'!$B:$I)</f>
        <v>Regan Gronaller</v>
      </c>
      <c r="T3654" t="str">
        <v>Polygender</v>
      </c>
      <c r="U3654">
        <v>59</v>
      </c>
      <c r="V3654" t="str">
        <v>9484 Amelia View RdApt. 760</v>
      </c>
      <c r="W3654">
        <v>9767</v>
      </c>
      <c r="X3654" t="str">
        <v>Port Claudia</v>
      </c>
      <c r="Y3654" t="str">
        <v>New South Wales</v>
      </c>
      <c r="Z3654" t="str">
        <v>Australia</v>
      </c>
      <c r="AA3654">
        <v>5</v>
      </c>
      <c r="AB3654" s="3" t="str">
        <f t="shared" si="115"/>
        <v>10 to 20</v>
      </c>
      <c r="AM3654" s="6">
        <v>40</v>
      </c>
      <c r="AN3654" s="6" t="s">
        <v>1362</v>
      </c>
    </row>
    <row r="3655" spans="1:40" x14ac:dyDescent="0.25">
      <c r="A3655">
        <v>3653</v>
      </c>
      <c r="B3655">
        <v>733</v>
      </c>
      <c r="C3655">
        <v>394</v>
      </c>
      <c r="D3655">
        <v>119</v>
      </c>
      <c r="E3655">
        <v>1</v>
      </c>
      <c r="F3655">
        <v>119</v>
      </c>
      <c r="G3655">
        <v>1</v>
      </c>
      <c r="H3655" t="str">
        <f>VLOOKUP($C3655,'Raw-products'!$A$2:$H$1261,MATCH(H$1,'Raw-products'!$A$1:$H$1,0))</f>
        <v>Shirt</v>
      </c>
      <c r="I3655" t="str">
        <f>VLOOKUP($C3655,'Raw-products'!$A$2:$H$1261,MATCH(I$1,'Raw-products'!$A$1:$H$1,0))</f>
        <v>Casual Slim Fit</v>
      </c>
      <c r="J3655" t="str">
        <f>VLOOKUP($C3655,'Raw-products'!$A$2:$H$1261,MATCH(J$1,'Raw-products'!$A$1:$H$1,0))</f>
        <v>XL</v>
      </c>
      <c r="K3655" t="str">
        <f>VLOOKUP($C3655,'Raw-products'!$A$2:$H$1261,MATCH(K$1,'Raw-products'!$A$1:$H$1,0))</f>
        <v>orange</v>
      </c>
      <c r="L3655">
        <f>VLOOKUP($C3655,'Raw-products'!$A$2:$H$1261,MATCH(L$1,'Raw-products'!$A$1:$H$1,0))</f>
        <v>113</v>
      </c>
      <c r="M3655">
        <f>VLOOKUP($C3655,'Raw-products'!$A$2:$H$1261,MATCH(M$1,'Raw-products'!$A$1:$H$1,0))</f>
        <v>53</v>
      </c>
      <c r="N3655" s="5">
        <f t="shared" si="114"/>
        <v>5989</v>
      </c>
      <c r="O3655" cm="1">
        <f t="array" ref="O3655:R3655">_xlfn.XLOOKUP($B3655,'Raw -orders'!$A:$A,'Raw -orders'!$B:$E)</f>
        <v>387</v>
      </c>
      <c r="P3655">
        <v>42467</v>
      </c>
      <c r="Q3655" s="1">
        <v>44342</v>
      </c>
      <c r="R3655" s="1">
        <v>44369</v>
      </c>
      <c r="S3655" t="str" cm="1">
        <f t="array" ref="S3655:Z3655">_xlfn.XLOOKUP($O3655,'Raw - customers'!$A:$A,'Raw - customers'!$B:$I)</f>
        <v>Alameda Fincke</v>
      </c>
      <c r="T3655" t="str">
        <v>Male</v>
      </c>
      <c r="U3655">
        <v>43</v>
      </c>
      <c r="V3655" t="str">
        <v>6239 Kreiger HillApt. 899</v>
      </c>
      <c r="W3655">
        <v>2080</v>
      </c>
      <c r="X3655" t="str">
        <v>Matthewstad</v>
      </c>
      <c r="Y3655" t="str">
        <v>Victoria</v>
      </c>
      <c r="Z3655" t="str">
        <v>Australia</v>
      </c>
      <c r="AA3655">
        <v>5</v>
      </c>
      <c r="AB3655" s="3" t="str">
        <f t="shared" si="115"/>
        <v>20 to 30</v>
      </c>
      <c r="AM3655" s="6">
        <v>387</v>
      </c>
      <c r="AN3655" s="6" t="s">
        <v>1396</v>
      </c>
    </row>
    <row r="3656" spans="1:40" x14ac:dyDescent="0.25">
      <c r="A3656">
        <v>3654</v>
      </c>
      <c r="B3656">
        <v>733</v>
      </c>
      <c r="C3656">
        <v>944</v>
      </c>
      <c r="D3656">
        <v>96</v>
      </c>
      <c r="E3656">
        <v>2</v>
      </c>
      <c r="F3656">
        <v>192</v>
      </c>
      <c r="G3656">
        <v>1</v>
      </c>
      <c r="H3656" t="str">
        <f>VLOOKUP($C3656,'Raw-products'!$A$2:$H$1261,MATCH(H$1,'Raw-products'!$A$1:$H$1,0))</f>
        <v>Trousers</v>
      </c>
      <c r="I3656" t="str">
        <f>VLOOKUP($C3656,'Raw-products'!$A$2:$H$1261,MATCH(I$1,'Raw-products'!$A$1:$H$1,0))</f>
        <v>Drawstring</v>
      </c>
      <c r="J3656" t="str">
        <f>VLOOKUP($C3656,'Raw-products'!$A$2:$H$1261,MATCH(J$1,'Raw-products'!$A$1:$H$1,0))</f>
        <v>XL</v>
      </c>
      <c r="K3656" t="str">
        <f>VLOOKUP($C3656,'Raw-products'!$A$2:$H$1261,MATCH(K$1,'Raw-products'!$A$1:$H$1,0))</f>
        <v>violet</v>
      </c>
      <c r="L3656">
        <f>VLOOKUP($C3656,'Raw-products'!$A$2:$H$1261,MATCH(L$1,'Raw-products'!$A$1:$H$1,0))</f>
        <v>104</v>
      </c>
      <c r="M3656">
        <f>VLOOKUP($C3656,'Raw-products'!$A$2:$H$1261,MATCH(M$1,'Raw-products'!$A$1:$H$1,0))</f>
        <v>80</v>
      </c>
      <c r="N3656" s="5">
        <f t="shared" si="114"/>
        <v>8320</v>
      </c>
      <c r="O3656" cm="1">
        <f t="array" ref="O3656:R3656">_xlfn.XLOOKUP($B3656,'Raw -orders'!$A:$A,'Raw -orders'!$B:$E)</f>
        <v>387</v>
      </c>
      <c r="P3656">
        <v>42467</v>
      </c>
      <c r="Q3656" s="1">
        <v>44342</v>
      </c>
      <c r="R3656" s="1">
        <v>44369</v>
      </c>
      <c r="S3656" t="str" cm="1">
        <f t="array" ref="S3656:Z3656">_xlfn.XLOOKUP($O3656,'Raw - customers'!$A:$A,'Raw - customers'!$B:$I)</f>
        <v>Alameda Fincke</v>
      </c>
      <c r="T3656" t="str">
        <v>Male</v>
      </c>
      <c r="U3656">
        <v>43</v>
      </c>
      <c r="V3656" t="str">
        <v>6239 Kreiger HillApt. 899</v>
      </c>
      <c r="W3656">
        <v>2080</v>
      </c>
      <c r="X3656" t="str">
        <v>Matthewstad</v>
      </c>
      <c r="Y3656" t="str">
        <v>Victoria</v>
      </c>
      <c r="Z3656" t="str">
        <v>Australia</v>
      </c>
      <c r="AA3656">
        <v>5</v>
      </c>
      <c r="AB3656" s="3" t="str">
        <f t="shared" si="115"/>
        <v>20 to 30</v>
      </c>
      <c r="AM3656" s="6">
        <v>387</v>
      </c>
      <c r="AN3656" s="6" t="s">
        <v>1396</v>
      </c>
    </row>
    <row r="3657" spans="1:40" x14ac:dyDescent="0.25">
      <c r="A3657">
        <v>3655</v>
      </c>
      <c r="B3657">
        <v>733</v>
      </c>
      <c r="C3657">
        <v>691</v>
      </c>
      <c r="D3657">
        <v>113</v>
      </c>
      <c r="E3657">
        <v>1</v>
      </c>
      <c r="F3657">
        <v>113</v>
      </c>
      <c r="G3657">
        <v>1</v>
      </c>
      <c r="H3657" t="str">
        <f>VLOOKUP($C3657,'Raw-products'!$A$2:$H$1261,MATCH(H$1,'Raw-products'!$A$1:$H$1,0))</f>
        <v>Jacket</v>
      </c>
      <c r="I3657" t="str">
        <f>VLOOKUP($C3657,'Raw-products'!$A$2:$H$1261,MATCH(I$1,'Raw-products'!$A$1:$H$1,0))</f>
        <v>Parka</v>
      </c>
      <c r="J3657" t="str">
        <f>VLOOKUP($C3657,'Raw-products'!$A$2:$H$1261,MATCH(J$1,'Raw-products'!$A$1:$H$1,0))</f>
        <v>S</v>
      </c>
      <c r="K3657" t="str">
        <f>VLOOKUP($C3657,'Raw-products'!$A$2:$H$1261,MATCH(K$1,'Raw-products'!$A$1:$H$1,0))</f>
        <v>indigo</v>
      </c>
      <c r="L3657">
        <f>VLOOKUP($C3657,'Raw-products'!$A$2:$H$1261,MATCH(L$1,'Raw-products'!$A$1:$H$1,0))</f>
        <v>119</v>
      </c>
      <c r="M3657">
        <f>VLOOKUP($C3657,'Raw-products'!$A$2:$H$1261,MATCH(M$1,'Raw-products'!$A$1:$H$1,0))</f>
        <v>53</v>
      </c>
      <c r="N3657" s="5">
        <f t="shared" si="114"/>
        <v>6307</v>
      </c>
      <c r="O3657" cm="1">
        <f t="array" ref="O3657:R3657">_xlfn.XLOOKUP($B3657,'Raw -orders'!$A:$A,'Raw -orders'!$B:$E)</f>
        <v>387</v>
      </c>
      <c r="P3657">
        <v>42467</v>
      </c>
      <c r="Q3657" s="1">
        <v>44342</v>
      </c>
      <c r="R3657" s="1">
        <v>44369</v>
      </c>
      <c r="S3657" t="str" cm="1">
        <f t="array" ref="S3657:Z3657">_xlfn.XLOOKUP($O3657,'Raw - customers'!$A:$A,'Raw - customers'!$B:$I)</f>
        <v>Alameda Fincke</v>
      </c>
      <c r="T3657" t="str">
        <v>Male</v>
      </c>
      <c r="U3657">
        <v>43</v>
      </c>
      <c r="V3657" t="str">
        <v>6239 Kreiger HillApt. 899</v>
      </c>
      <c r="W3657">
        <v>2080</v>
      </c>
      <c r="X3657" t="str">
        <v>Matthewstad</v>
      </c>
      <c r="Y3657" t="str">
        <v>Victoria</v>
      </c>
      <c r="Z3657" t="str">
        <v>Australia</v>
      </c>
      <c r="AA3657">
        <v>5</v>
      </c>
      <c r="AB3657" s="3" t="str">
        <f t="shared" si="115"/>
        <v>20 to 30</v>
      </c>
      <c r="AM3657" s="6">
        <v>387</v>
      </c>
      <c r="AN3657" s="6" t="s">
        <v>1396</v>
      </c>
    </row>
    <row r="3658" spans="1:40" x14ac:dyDescent="0.25">
      <c r="A3658">
        <v>3656</v>
      </c>
      <c r="B3658">
        <v>733</v>
      </c>
      <c r="C3658">
        <v>314</v>
      </c>
      <c r="D3658">
        <v>105</v>
      </c>
      <c r="E3658">
        <v>3</v>
      </c>
      <c r="F3658">
        <v>315</v>
      </c>
      <c r="G3658">
        <v>1</v>
      </c>
      <c r="H3658" t="str">
        <f>VLOOKUP($C3658,'Raw-products'!$A$2:$H$1261,MATCH(H$1,'Raw-products'!$A$1:$H$1,0))</f>
        <v>Shirt</v>
      </c>
      <c r="I3658" t="str">
        <f>VLOOKUP($C3658,'Raw-products'!$A$2:$H$1261,MATCH(I$1,'Raw-products'!$A$1:$H$1,0))</f>
        <v>Cuban Collar</v>
      </c>
      <c r="J3658" t="str">
        <f>VLOOKUP($C3658,'Raw-products'!$A$2:$H$1261,MATCH(J$1,'Raw-products'!$A$1:$H$1,0))</f>
        <v>XL</v>
      </c>
      <c r="K3658" t="str">
        <f>VLOOKUP($C3658,'Raw-products'!$A$2:$H$1261,MATCH(K$1,'Raw-products'!$A$1:$H$1,0))</f>
        <v>violet</v>
      </c>
      <c r="L3658">
        <f>VLOOKUP($C3658,'Raw-products'!$A$2:$H$1261,MATCH(L$1,'Raw-products'!$A$1:$H$1,0))</f>
        <v>93</v>
      </c>
      <c r="M3658">
        <f>VLOOKUP($C3658,'Raw-products'!$A$2:$H$1261,MATCH(M$1,'Raw-products'!$A$1:$H$1,0))</f>
        <v>44</v>
      </c>
      <c r="N3658" s="5">
        <f t="shared" si="114"/>
        <v>4092</v>
      </c>
      <c r="O3658" cm="1">
        <f t="array" ref="O3658:R3658">_xlfn.XLOOKUP($B3658,'Raw -orders'!$A:$A,'Raw -orders'!$B:$E)</f>
        <v>387</v>
      </c>
      <c r="P3658">
        <v>42467</v>
      </c>
      <c r="Q3658" s="1">
        <v>44342</v>
      </c>
      <c r="R3658" s="1">
        <v>44369</v>
      </c>
      <c r="S3658" t="str" cm="1">
        <f t="array" ref="S3658:Z3658">_xlfn.XLOOKUP($O3658,'Raw - customers'!$A:$A,'Raw - customers'!$B:$I)</f>
        <v>Alameda Fincke</v>
      </c>
      <c r="T3658" t="str">
        <v>Male</v>
      </c>
      <c r="U3658">
        <v>43</v>
      </c>
      <c r="V3658" t="str">
        <v>6239 Kreiger HillApt. 899</v>
      </c>
      <c r="W3658">
        <v>2080</v>
      </c>
      <c r="X3658" t="str">
        <v>Matthewstad</v>
      </c>
      <c r="Y3658" t="str">
        <v>Victoria</v>
      </c>
      <c r="Z3658" t="str">
        <v>Australia</v>
      </c>
      <c r="AA3658">
        <v>5</v>
      </c>
      <c r="AB3658" s="3" t="str">
        <f t="shared" si="115"/>
        <v>20 to 30</v>
      </c>
      <c r="AM3658" s="6">
        <v>387</v>
      </c>
      <c r="AN3658" s="6" t="s">
        <v>1396</v>
      </c>
    </row>
    <row r="3659" spans="1:40" x14ac:dyDescent="0.25">
      <c r="A3659">
        <v>3657</v>
      </c>
      <c r="B3659">
        <v>733</v>
      </c>
      <c r="C3659">
        <v>33</v>
      </c>
      <c r="D3659">
        <v>96</v>
      </c>
      <c r="E3659">
        <v>1</v>
      </c>
      <c r="F3659">
        <v>96</v>
      </c>
      <c r="G3659">
        <v>1</v>
      </c>
      <c r="H3659" t="str">
        <f>VLOOKUP($C3659,'Raw-products'!$A$2:$H$1261,MATCH(H$1,'Raw-products'!$A$1:$H$1,0))</f>
        <v>Shirt</v>
      </c>
      <c r="I3659" t="str">
        <f>VLOOKUP($C3659,'Raw-products'!$A$2:$H$1261,MATCH(I$1,'Raw-products'!$A$1:$H$1,0))</f>
        <v>Oxford Cloth</v>
      </c>
      <c r="J3659" t="str">
        <f>VLOOKUP($C3659,'Raw-products'!$A$2:$H$1261,MATCH(J$1,'Raw-products'!$A$1:$H$1,0))</f>
        <v>L</v>
      </c>
      <c r="K3659" t="str">
        <f>VLOOKUP($C3659,'Raw-products'!$A$2:$H$1261,MATCH(K$1,'Raw-products'!$A$1:$H$1,0))</f>
        <v>violet</v>
      </c>
      <c r="L3659">
        <f>VLOOKUP($C3659,'Raw-products'!$A$2:$H$1261,MATCH(L$1,'Raw-products'!$A$1:$H$1,0))</f>
        <v>114</v>
      </c>
      <c r="M3659">
        <f>VLOOKUP($C3659,'Raw-products'!$A$2:$H$1261,MATCH(M$1,'Raw-products'!$A$1:$H$1,0))</f>
        <v>73</v>
      </c>
      <c r="N3659" s="5">
        <f t="shared" si="114"/>
        <v>8322</v>
      </c>
      <c r="O3659" cm="1">
        <f t="array" ref="O3659:R3659">_xlfn.XLOOKUP($B3659,'Raw -orders'!$A:$A,'Raw -orders'!$B:$E)</f>
        <v>387</v>
      </c>
      <c r="P3659">
        <v>42467</v>
      </c>
      <c r="Q3659" s="1">
        <v>44342</v>
      </c>
      <c r="R3659" s="1">
        <v>44369</v>
      </c>
      <c r="S3659" t="str" cm="1">
        <f t="array" ref="S3659:Z3659">_xlfn.XLOOKUP($O3659,'Raw - customers'!$A:$A,'Raw - customers'!$B:$I)</f>
        <v>Alameda Fincke</v>
      </c>
      <c r="T3659" t="str">
        <v>Male</v>
      </c>
      <c r="U3659">
        <v>43</v>
      </c>
      <c r="V3659" t="str">
        <v>6239 Kreiger HillApt. 899</v>
      </c>
      <c r="W3659">
        <v>2080</v>
      </c>
      <c r="X3659" t="str">
        <v>Matthewstad</v>
      </c>
      <c r="Y3659" t="str">
        <v>Victoria</v>
      </c>
      <c r="Z3659" t="str">
        <v>Australia</v>
      </c>
      <c r="AA3659">
        <v>5</v>
      </c>
      <c r="AB3659" s="3" t="str">
        <f t="shared" si="115"/>
        <v>20 to 30</v>
      </c>
      <c r="AM3659" s="6">
        <v>387</v>
      </c>
      <c r="AN3659" s="6" t="s">
        <v>1396</v>
      </c>
    </row>
    <row r="3660" spans="1:40" x14ac:dyDescent="0.25">
      <c r="A3660">
        <v>3658</v>
      </c>
      <c r="B3660">
        <v>733</v>
      </c>
      <c r="C3660">
        <v>971</v>
      </c>
      <c r="D3660">
        <v>97</v>
      </c>
      <c r="E3660">
        <v>1</v>
      </c>
      <c r="F3660">
        <v>97</v>
      </c>
      <c r="G3660">
        <v>1</v>
      </c>
      <c r="H3660" t="str">
        <f>VLOOKUP($C3660,'Raw-products'!$A$2:$H$1261,MATCH(H$1,'Raw-products'!$A$1:$H$1,0))</f>
        <v>Trousers</v>
      </c>
      <c r="I3660" t="str">
        <f>VLOOKUP($C3660,'Raw-products'!$A$2:$H$1261,MATCH(I$1,'Raw-products'!$A$1:$H$1,0))</f>
        <v>Slim-Fit</v>
      </c>
      <c r="J3660" t="str">
        <f>VLOOKUP($C3660,'Raw-products'!$A$2:$H$1261,MATCH(J$1,'Raw-products'!$A$1:$H$1,0))</f>
        <v>S</v>
      </c>
      <c r="K3660" t="str">
        <f>VLOOKUP($C3660,'Raw-products'!$A$2:$H$1261,MATCH(K$1,'Raw-products'!$A$1:$H$1,0))</f>
        <v>indigo</v>
      </c>
      <c r="L3660">
        <f>VLOOKUP($C3660,'Raw-products'!$A$2:$H$1261,MATCH(L$1,'Raw-products'!$A$1:$H$1,0))</f>
        <v>119</v>
      </c>
      <c r="M3660">
        <f>VLOOKUP($C3660,'Raw-products'!$A$2:$H$1261,MATCH(M$1,'Raw-products'!$A$1:$H$1,0))</f>
        <v>41</v>
      </c>
      <c r="N3660" s="5">
        <f t="shared" si="114"/>
        <v>4879</v>
      </c>
      <c r="O3660" cm="1">
        <f t="array" ref="O3660:R3660">_xlfn.XLOOKUP($B3660,'Raw -orders'!$A:$A,'Raw -orders'!$B:$E)</f>
        <v>387</v>
      </c>
      <c r="P3660">
        <v>42467</v>
      </c>
      <c r="Q3660" s="1">
        <v>44342</v>
      </c>
      <c r="R3660" s="1">
        <v>44369</v>
      </c>
      <c r="S3660" t="str" cm="1">
        <f t="array" ref="S3660:Z3660">_xlfn.XLOOKUP($O3660,'Raw - customers'!$A:$A,'Raw - customers'!$B:$I)</f>
        <v>Alameda Fincke</v>
      </c>
      <c r="T3660" t="str">
        <v>Male</v>
      </c>
      <c r="U3660">
        <v>43</v>
      </c>
      <c r="V3660" t="str">
        <v>6239 Kreiger HillApt. 899</v>
      </c>
      <c r="W3660">
        <v>2080</v>
      </c>
      <c r="X3660" t="str">
        <v>Matthewstad</v>
      </c>
      <c r="Y3660" t="str">
        <v>Victoria</v>
      </c>
      <c r="Z3660" t="str">
        <v>Australia</v>
      </c>
      <c r="AA3660">
        <v>5</v>
      </c>
      <c r="AB3660" s="3" t="str">
        <f t="shared" si="115"/>
        <v>20 to 30</v>
      </c>
      <c r="AM3660" s="6">
        <v>387</v>
      </c>
      <c r="AN3660" s="6" t="s">
        <v>1396</v>
      </c>
    </row>
    <row r="3661" spans="1:40" x14ac:dyDescent="0.25">
      <c r="A3661">
        <v>3659</v>
      </c>
      <c r="B3661">
        <v>734</v>
      </c>
      <c r="C3661">
        <v>301</v>
      </c>
      <c r="D3661">
        <v>105</v>
      </c>
      <c r="E3661">
        <v>2</v>
      </c>
      <c r="F3661">
        <v>210</v>
      </c>
      <c r="G3661">
        <v>1</v>
      </c>
      <c r="H3661" t="str">
        <f>VLOOKUP($C3661,'Raw-products'!$A$2:$H$1261,MATCH(H$1,'Raw-products'!$A$1:$H$1,0))</f>
        <v>Shirt</v>
      </c>
      <c r="I3661" t="str">
        <f>VLOOKUP($C3661,'Raw-products'!$A$2:$H$1261,MATCH(I$1,'Raw-products'!$A$1:$H$1,0))</f>
        <v>Cuban Collar</v>
      </c>
      <c r="J3661" t="str">
        <f>VLOOKUP($C3661,'Raw-products'!$A$2:$H$1261,MATCH(J$1,'Raw-products'!$A$1:$H$1,0))</f>
        <v>S</v>
      </c>
      <c r="K3661" t="str">
        <f>VLOOKUP($C3661,'Raw-products'!$A$2:$H$1261,MATCH(K$1,'Raw-products'!$A$1:$H$1,0))</f>
        <v>blue</v>
      </c>
      <c r="L3661">
        <f>VLOOKUP($C3661,'Raw-products'!$A$2:$H$1261,MATCH(L$1,'Raw-products'!$A$1:$H$1,0))</f>
        <v>93</v>
      </c>
      <c r="M3661">
        <f>VLOOKUP($C3661,'Raw-products'!$A$2:$H$1261,MATCH(M$1,'Raw-products'!$A$1:$H$1,0))</f>
        <v>62</v>
      </c>
      <c r="N3661" s="5">
        <f t="shared" si="114"/>
        <v>5766</v>
      </c>
      <c r="O3661" cm="1">
        <f t="array" ref="O3661:R3661">_xlfn.XLOOKUP($B3661,'Raw -orders'!$A:$A,'Raw -orders'!$B:$E)</f>
        <v>623</v>
      </c>
      <c r="P3661">
        <v>30153</v>
      </c>
      <c r="Q3661" s="1">
        <v>44221</v>
      </c>
      <c r="R3661" s="1">
        <v>44227</v>
      </c>
      <c r="S3661" t="str" cm="1">
        <f t="array" ref="S3661:Z3661">_xlfn.XLOOKUP($O3661,'Raw - customers'!$A:$A,'Raw - customers'!$B:$I)</f>
        <v>Hort Ridding</v>
      </c>
      <c r="T3661" t="str">
        <v>Agender</v>
      </c>
      <c r="U3661">
        <v>57</v>
      </c>
      <c r="V3661" t="str">
        <v>64 Andrew StreetSuite 948</v>
      </c>
      <c r="W3661">
        <v>3236</v>
      </c>
      <c r="X3661" t="str">
        <v>West Ashley</v>
      </c>
      <c r="Y3661" t="str">
        <v>South Australia</v>
      </c>
      <c r="Z3661" t="str">
        <v>Australia</v>
      </c>
      <c r="AA3661">
        <v>1</v>
      </c>
      <c r="AB3661" s="3" t="str">
        <f t="shared" si="115"/>
        <v>0 to 10</v>
      </c>
      <c r="AM3661" s="6">
        <v>623</v>
      </c>
      <c r="AN3661" s="6" t="s">
        <v>1345</v>
      </c>
    </row>
    <row r="3662" spans="1:40" x14ac:dyDescent="0.25">
      <c r="A3662">
        <v>3660</v>
      </c>
      <c r="B3662">
        <v>734</v>
      </c>
      <c r="C3662">
        <v>956</v>
      </c>
      <c r="D3662">
        <v>97</v>
      </c>
      <c r="E3662">
        <v>2</v>
      </c>
      <c r="F3662">
        <v>194</v>
      </c>
      <c r="G3662">
        <v>1</v>
      </c>
      <c r="H3662" t="str">
        <f>VLOOKUP($C3662,'Raw-products'!$A$2:$H$1261,MATCH(H$1,'Raw-products'!$A$1:$H$1,0))</f>
        <v>Trousers</v>
      </c>
      <c r="I3662" t="str">
        <f>VLOOKUP($C3662,'Raw-products'!$A$2:$H$1261,MATCH(I$1,'Raw-products'!$A$1:$H$1,0))</f>
        <v>Slim-Fit</v>
      </c>
      <c r="J3662" t="str">
        <f>VLOOKUP($C3662,'Raw-products'!$A$2:$H$1261,MATCH(J$1,'Raw-products'!$A$1:$H$1,0))</f>
        <v>S</v>
      </c>
      <c r="K3662" t="str">
        <f>VLOOKUP($C3662,'Raw-products'!$A$2:$H$1261,MATCH(K$1,'Raw-products'!$A$1:$H$1,0))</f>
        <v>yellow</v>
      </c>
      <c r="L3662">
        <f>VLOOKUP($C3662,'Raw-products'!$A$2:$H$1261,MATCH(L$1,'Raw-products'!$A$1:$H$1,0))</f>
        <v>119</v>
      </c>
      <c r="M3662">
        <f>VLOOKUP($C3662,'Raw-products'!$A$2:$H$1261,MATCH(M$1,'Raw-products'!$A$1:$H$1,0))</f>
        <v>54</v>
      </c>
      <c r="N3662" s="5">
        <f t="shared" si="114"/>
        <v>6426</v>
      </c>
      <c r="O3662" cm="1">
        <f t="array" ref="O3662:R3662">_xlfn.XLOOKUP($B3662,'Raw -orders'!$A:$A,'Raw -orders'!$B:$E)</f>
        <v>623</v>
      </c>
      <c r="P3662">
        <v>30153</v>
      </c>
      <c r="Q3662" s="1">
        <v>44221</v>
      </c>
      <c r="R3662" s="1">
        <v>44227</v>
      </c>
      <c r="S3662" t="str" cm="1">
        <f t="array" ref="S3662:Z3662">_xlfn.XLOOKUP($O3662,'Raw - customers'!$A:$A,'Raw - customers'!$B:$I)</f>
        <v>Hort Ridding</v>
      </c>
      <c r="T3662" t="str">
        <v>Agender</v>
      </c>
      <c r="U3662">
        <v>57</v>
      </c>
      <c r="V3662" t="str">
        <v>64 Andrew StreetSuite 948</v>
      </c>
      <c r="W3662">
        <v>3236</v>
      </c>
      <c r="X3662" t="str">
        <v>West Ashley</v>
      </c>
      <c r="Y3662" t="str">
        <v>South Australia</v>
      </c>
      <c r="Z3662" t="str">
        <v>Australia</v>
      </c>
      <c r="AA3662">
        <v>1</v>
      </c>
      <c r="AB3662" s="3" t="str">
        <f t="shared" si="115"/>
        <v>0 to 10</v>
      </c>
      <c r="AM3662" s="6">
        <v>623</v>
      </c>
      <c r="AN3662" s="6" t="s">
        <v>1345</v>
      </c>
    </row>
    <row r="3663" spans="1:40" x14ac:dyDescent="0.25">
      <c r="A3663">
        <v>3661</v>
      </c>
      <c r="B3663">
        <v>734</v>
      </c>
      <c r="C3663">
        <v>1051</v>
      </c>
      <c r="D3663">
        <v>93</v>
      </c>
      <c r="E3663">
        <v>2</v>
      </c>
      <c r="F3663">
        <v>186</v>
      </c>
      <c r="G3663">
        <v>1</v>
      </c>
      <c r="H3663" t="str">
        <f>VLOOKUP($C3663,'Raw-products'!$A$2:$H$1261,MATCH(H$1,'Raw-products'!$A$1:$H$1,0))</f>
        <v>Trousers</v>
      </c>
      <c r="I3663" t="str">
        <f>VLOOKUP($C3663,'Raw-products'!$A$2:$H$1261,MATCH(I$1,'Raw-products'!$A$1:$H$1,0))</f>
        <v>Joggers</v>
      </c>
      <c r="J3663" t="str">
        <f>VLOOKUP($C3663,'Raw-products'!$A$2:$H$1261,MATCH(J$1,'Raw-products'!$A$1:$H$1,0))</f>
        <v>S</v>
      </c>
      <c r="K3663" t="str">
        <f>VLOOKUP($C3663,'Raw-products'!$A$2:$H$1261,MATCH(K$1,'Raw-products'!$A$1:$H$1,0))</f>
        <v>red</v>
      </c>
      <c r="L3663">
        <f>VLOOKUP($C3663,'Raw-products'!$A$2:$H$1261,MATCH(L$1,'Raw-products'!$A$1:$H$1,0))</f>
        <v>94</v>
      </c>
      <c r="M3663">
        <f>VLOOKUP($C3663,'Raw-products'!$A$2:$H$1261,MATCH(M$1,'Raw-products'!$A$1:$H$1,0))</f>
        <v>71</v>
      </c>
      <c r="N3663" s="5">
        <f t="shared" si="114"/>
        <v>6674</v>
      </c>
      <c r="O3663" cm="1">
        <f t="array" ref="O3663:R3663">_xlfn.XLOOKUP($B3663,'Raw -orders'!$A:$A,'Raw -orders'!$B:$E)</f>
        <v>623</v>
      </c>
      <c r="P3663">
        <v>30153</v>
      </c>
      <c r="Q3663" s="1">
        <v>44221</v>
      </c>
      <c r="R3663" s="1">
        <v>44227</v>
      </c>
      <c r="S3663" t="str" cm="1">
        <f t="array" ref="S3663:Z3663">_xlfn.XLOOKUP($O3663,'Raw - customers'!$A:$A,'Raw - customers'!$B:$I)</f>
        <v>Hort Ridding</v>
      </c>
      <c r="T3663" t="str">
        <v>Agender</v>
      </c>
      <c r="U3663">
        <v>57</v>
      </c>
      <c r="V3663" t="str">
        <v>64 Andrew StreetSuite 948</v>
      </c>
      <c r="W3663">
        <v>3236</v>
      </c>
      <c r="X3663" t="str">
        <v>West Ashley</v>
      </c>
      <c r="Y3663" t="str">
        <v>South Australia</v>
      </c>
      <c r="Z3663" t="str">
        <v>Australia</v>
      </c>
      <c r="AA3663">
        <v>1</v>
      </c>
      <c r="AB3663" s="3" t="str">
        <f t="shared" si="115"/>
        <v>0 to 10</v>
      </c>
      <c r="AM3663" s="6">
        <v>623</v>
      </c>
      <c r="AN3663" s="6" t="s">
        <v>1345</v>
      </c>
    </row>
    <row r="3664" spans="1:40" x14ac:dyDescent="0.25">
      <c r="A3664">
        <v>3662</v>
      </c>
      <c r="B3664">
        <v>734</v>
      </c>
      <c r="C3664">
        <v>808</v>
      </c>
      <c r="D3664">
        <v>117</v>
      </c>
      <c r="E3664">
        <v>3</v>
      </c>
      <c r="F3664">
        <v>351</v>
      </c>
      <c r="G3664">
        <v>1</v>
      </c>
      <c r="H3664" t="str">
        <f>VLOOKUP($C3664,'Raw-products'!$A$2:$H$1261,MATCH(H$1,'Raw-products'!$A$1:$H$1,0))</f>
        <v>Jacket</v>
      </c>
      <c r="I3664" t="str">
        <f>VLOOKUP($C3664,'Raw-products'!$A$2:$H$1261,MATCH(I$1,'Raw-products'!$A$1:$H$1,0))</f>
        <v>Shearling</v>
      </c>
      <c r="J3664" t="str">
        <f>VLOOKUP($C3664,'Raw-products'!$A$2:$H$1261,MATCH(J$1,'Raw-products'!$A$1:$H$1,0))</f>
        <v>L</v>
      </c>
      <c r="K3664" t="str">
        <f>VLOOKUP($C3664,'Raw-products'!$A$2:$H$1261,MATCH(K$1,'Raw-products'!$A$1:$H$1,0))</f>
        <v>red</v>
      </c>
      <c r="L3664">
        <f>VLOOKUP($C3664,'Raw-products'!$A$2:$H$1261,MATCH(L$1,'Raw-products'!$A$1:$H$1,0))</f>
        <v>95</v>
      </c>
      <c r="M3664">
        <f>VLOOKUP($C3664,'Raw-products'!$A$2:$H$1261,MATCH(M$1,'Raw-products'!$A$1:$H$1,0))</f>
        <v>40</v>
      </c>
      <c r="N3664" s="5">
        <f t="shared" si="114"/>
        <v>3800</v>
      </c>
      <c r="O3664" cm="1">
        <f t="array" ref="O3664:R3664">_xlfn.XLOOKUP($B3664,'Raw -orders'!$A:$A,'Raw -orders'!$B:$E)</f>
        <v>623</v>
      </c>
      <c r="P3664">
        <v>30153</v>
      </c>
      <c r="Q3664" s="1">
        <v>44221</v>
      </c>
      <c r="R3664" s="1">
        <v>44227</v>
      </c>
      <c r="S3664" t="str" cm="1">
        <f t="array" ref="S3664:Z3664">_xlfn.XLOOKUP($O3664,'Raw - customers'!$A:$A,'Raw - customers'!$B:$I)</f>
        <v>Hort Ridding</v>
      </c>
      <c r="T3664" t="str">
        <v>Agender</v>
      </c>
      <c r="U3664">
        <v>57</v>
      </c>
      <c r="V3664" t="str">
        <v>64 Andrew StreetSuite 948</v>
      </c>
      <c r="W3664">
        <v>3236</v>
      </c>
      <c r="X3664" t="str">
        <v>West Ashley</v>
      </c>
      <c r="Y3664" t="str">
        <v>South Australia</v>
      </c>
      <c r="Z3664" t="str">
        <v>Australia</v>
      </c>
      <c r="AA3664">
        <v>1</v>
      </c>
      <c r="AB3664" s="3" t="str">
        <f t="shared" si="115"/>
        <v>0 to 10</v>
      </c>
      <c r="AM3664" s="6">
        <v>623</v>
      </c>
      <c r="AN3664" s="6" t="s">
        <v>1345</v>
      </c>
    </row>
    <row r="3665" spans="1:40" x14ac:dyDescent="0.25">
      <c r="A3665">
        <v>3663</v>
      </c>
      <c r="B3665">
        <v>734</v>
      </c>
      <c r="C3665">
        <v>560</v>
      </c>
      <c r="D3665">
        <v>100</v>
      </c>
      <c r="E3665">
        <v>3</v>
      </c>
      <c r="F3665">
        <v>300</v>
      </c>
      <c r="G3665">
        <v>1</v>
      </c>
      <c r="H3665" t="str">
        <f>VLOOKUP($C3665,'Raw-products'!$A$2:$H$1261,MATCH(H$1,'Raw-products'!$A$1:$H$1,0))</f>
        <v>Jacket</v>
      </c>
      <c r="I3665" t="str">
        <f>VLOOKUP($C3665,'Raw-products'!$A$2:$H$1261,MATCH(I$1,'Raw-products'!$A$1:$H$1,0))</f>
        <v>Bomber</v>
      </c>
      <c r="J3665" t="str">
        <f>VLOOKUP($C3665,'Raw-products'!$A$2:$H$1261,MATCH(J$1,'Raw-products'!$A$1:$H$1,0))</f>
        <v>XS</v>
      </c>
      <c r="K3665" t="str">
        <f>VLOOKUP($C3665,'Raw-products'!$A$2:$H$1261,MATCH(K$1,'Raw-products'!$A$1:$H$1,0))</f>
        <v>red</v>
      </c>
      <c r="L3665">
        <f>VLOOKUP($C3665,'Raw-products'!$A$2:$H$1261,MATCH(L$1,'Raw-products'!$A$1:$H$1,0))</f>
        <v>90</v>
      </c>
      <c r="M3665">
        <f>VLOOKUP($C3665,'Raw-products'!$A$2:$H$1261,MATCH(M$1,'Raw-products'!$A$1:$H$1,0))</f>
        <v>76</v>
      </c>
      <c r="N3665" s="5">
        <f t="shared" si="114"/>
        <v>6840</v>
      </c>
      <c r="O3665" cm="1">
        <f t="array" ref="O3665:R3665">_xlfn.XLOOKUP($B3665,'Raw -orders'!$A:$A,'Raw -orders'!$B:$E)</f>
        <v>623</v>
      </c>
      <c r="P3665">
        <v>30153</v>
      </c>
      <c r="Q3665" s="1">
        <v>44221</v>
      </c>
      <c r="R3665" s="1">
        <v>44227</v>
      </c>
      <c r="S3665" t="str" cm="1">
        <f t="array" ref="S3665:Z3665">_xlfn.XLOOKUP($O3665,'Raw - customers'!$A:$A,'Raw - customers'!$B:$I)</f>
        <v>Hort Ridding</v>
      </c>
      <c r="T3665" t="str">
        <v>Agender</v>
      </c>
      <c r="U3665">
        <v>57</v>
      </c>
      <c r="V3665" t="str">
        <v>64 Andrew StreetSuite 948</v>
      </c>
      <c r="W3665">
        <v>3236</v>
      </c>
      <c r="X3665" t="str">
        <v>West Ashley</v>
      </c>
      <c r="Y3665" t="str">
        <v>South Australia</v>
      </c>
      <c r="Z3665" t="str">
        <v>Australia</v>
      </c>
      <c r="AA3665">
        <v>1</v>
      </c>
      <c r="AB3665" s="3" t="str">
        <f t="shared" si="115"/>
        <v>0 to 10</v>
      </c>
      <c r="AM3665" s="6">
        <v>623</v>
      </c>
      <c r="AN3665" s="6" t="s">
        <v>1345</v>
      </c>
    </row>
    <row r="3666" spans="1:40" x14ac:dyDescent="0.25">
      <c r="A3666">
        <v>3664</v>
      </c>
      <c r="B3666">
        <v>734</v>
      </c>
      <c r="C3666">
        <v>439</v>
      </c>
      <c r="D3666">
        <v>107</v>
      </c>
      <c r="E3666">
        <v>3</v>
      </c>
      <c r="F3666">
        <v>321</v>
      </c>
      <c r="G3666">
        <v>1</v>
      </c>
      <c r="H3666" t="str">
        <f>VLOOKUP($C3666,'Raw-products'!$A$2:$H$1261,MATCH(H$1,'Raw-products'!$A$1:$H$1,0))</f>
        <v>Jacket</v>
      </c>
      <c r="I3666" t="str">
        <f>VLOOKUP($C3666,'Raw-products'!$A$2:$H$1261,MATCH(I$1,'Raw-products'!$A$1:$H$1,0))</f>
        <v>Denim</v>
      </c>
      <c r="J3666" t="str">
        <f>VLOOKUP($C3666,'Raw-products'!$A$2:$H$1261,MATCH(J$1,'Raw-products'!$A$1:$H$1,0))</f>
        <v>XL</v>
      </c>
      <c r="K3666" t="str">
        <f>VLOOKUP($C3666,'Raw-products'!$A$2:$H$1261,MATCH(K$1,'Raw-products'!$A$1:$H$1,0))</f>
        <v>green</v>
      </c>
      <c r="L3666">
        <f>VLOOKUP($C3666,'Raw-products'!$A$2:$H$1261,MATCH(L$1,'Raw-products'!$A$1:$H$1,0))</f>
        <v>92</v>
      </c>
      <c r="M3666">
        <f>VLOOKUP($C3666,'Raw-products'!$A$2:$H$1261,MATCH(M$1,'Raw-products'!$A$1:$H$1,0))</f>
        <v>59</v>
      </c>
      <c r="N3666" s="5">
        <f t="shared" si="114"/>
        <v>5428</v>
      </c>
      <c r="O3666" cm="1">
        <f t="array" ref="O3666:R3666">_xlfn.XLOOKUP($B3666,'Raw -orders'!$A:$A,'Raw -orders'!$B:$E)</f>
        <v>623</v>
      </c>
      <c r="P3666">
        <v>30153</v>
      </c>
      <c r="Q3666" s="1">
        <v>44221</v>
      </c>
      <c r="R3666" s="1">
        <v>44227</v>
      </c>
      <c r="S3666" t="str" cm="1">
        <f t="array" ref="S3666:Z3666">_xlfn.XLOOKUP($O3666,'Raw - customers'!$A:$A,'Raw - customers'!$B:$I)</f>
        <v>Hort Ridding</v>
      </c>
      <c r="T3666" t="str">
        <v>Agender</v>
      </c>
      <c r="U3666">
        <v>57</v>
      </c>
      <c r="V3666" t="str">
        <v>64 Andrew StreetSuite 948</v>
      </c>
      <c r="W3666">
        <v>3236</v>
      </c>
      <c r="X3666" t="str">
        <v>West Ashley</v>
      </c>
      <c r="Y3666" t="str">
        <v>South Australia</v>
      </c>
      <c r="Z3666" t="str">
        <v>Australia</v>
      </c>
      <c r="AA3666">
        <v>1</v>
      </c>
      <c r="AB3666" s="3" t="str">
        <f t="shared" si="115"/>
        <v>0 to 10</v>
      </c>
      <c r="AM3666" s="6">
        <v>623</v>
      </c>
      <c r="AN3666" s="6" t="s">
        <v>1345</v>
      </c>
    </row>
    <row r="3667" spans="1:40" x14ac:dyDescent="0.25">
      <c r="A3667">
        <v>3665</v>
      </c>
      <c r="B3667">
        <v>734</v>
      </c>
      <c r="C3667">
        <v>465</v>
      </c>
      <c r="D3667">
        <v>118</v>
      </c>
      <c r="E3667">
        <v>3</v>
      </c>
      <c r="F3667">
        <v>354</v>
      </c>
      <c r="G3667">
        <v>1</v>
      </c>
      <c r="H3667" t="str">
        <f>VLOOKUP($C3667,'Raw-products'!$A$2:$H$1261,MATCH(H$1,'Raw-products'!$A$1:$H$1,0))</f>
        <v>Jacket</v>
      </c>
      <c r="I3667" t="str">
        <f>VLOOKUP($C3667,'Raw-products'!$A$2:$H$1261,MATCH(I$1,'Raw-products'!$A$1:$H$1,0))</f>
        <v>Puffer</v>
      </c>
      <c r="J3667" t="str">
        <f>VLOOKUP($C3667,'Raw-products'!$A$2:$H$1261,MATCH(J$1,'Raw-products'!$A$1:$H$1,0))</f>
        <v>XS</v>
      </c>
      <c r="K3667" t="str">
        <f>VLOOKUP($C3667,'Raw-products'!$A$2:$H$1261,MATCH(K$1,'Raw-products'!$A$1:$H$1,0))</f>
        <v>yellow</v>
      </c>
      <c r="L3667">
        <f>VLOOKUP($C3667,'Raw-products'!$A$2:$H$1261,MATCH(L$1,'Raw-products'!$A$1:$H$1,0))</f>
        <v>110</v>
      </c>
      <c r="M3667">
        <f>VLOOKUP($C3667,'Raw-products'!$A$2:$H$1261,MATCH(M$1,'Raw-products'!$A$1:$H$1,0))</f>
        <v>55</v>
      </c>
      <c r="N3667" s="5">
        <f t="shared" si="114"/>
        <v>6050</v>
      </c>
      <c r="O3667" cm="1">
        <f t="array" ref="O3667:R3667">_xlfn.XLOOKUP($B3667,'Raw -orders'!$A:$A,'Raw -orders'!$B:$E)</f>
        <v>623</v>
      </c>
      <c r="P3667">
        <v>30153</v>
      </c>
      <c r="Q3667" s="1">
        <v>44221</v>
      </c>
      <c r="R3667" s="1">
        <v>44227</v>
      </c>
      <c r="S3667" t="str" cm="1">
        <f t="array" ref="S3667:Z3667">_xlfn.XLOOKUP($O3667,'Raw - customers'!$A:$A,'Raw - customers'!$B:$I)</f>
        <v>Hort Ridding</v>
      </c>
      <c r="T3667" t="str">
        <v>Agender</v>
      </c>
      <c r="U3667">
        <v>57</v>
      </c>
      <c r="V3667" t="str">
        <v>64 Andrew StreetSuite 948</v>
      </c>
      <c r="W3667">
        <v>3236</v>
      </c>
      <c r="X3667" t="str">
        <v>West Ashley</v>
      </c>
      <c r="Y3667" t="str">
        <v>South Australia</v>
      </c>
      <c r="Z3667" t="str">
        <v>Australia</v>
      </c>
      <c r="AA3667">
        <v>1</v>
      </c>
      <c r="AB3667" s="3" t="str">
        <f t="shared" si="115"/>
        <v>0 to 10</v>
      </c>
      <c r="AM3667" s="6">
        <v>623</v>
      </c>
      <c r="AN3667" s="6" t="s">
        <v>1345</v>
      </c>
    </row>
    <row r="3668" spans="1:40" x14ac:dyDescent="0.25">
      <c r="A3668">
        <v>3666</v>
      </c>
      <c r="B3668">
        <v>734</v>
      </c>
      <c r="C3668">
        <v>702</v>
      </c>
      <c r="D3668">
        <v>119</v>
      </c>
      <c r="E3668">
        <v>3</v>
      </c>
      <c r="F3668">
        <v>357</v>
      </c>
      <c r="G3668">
        <v>1</v>
      </c>
      <c r="H3668" t="str">
        <f>VLOOKUP($C3668,'Raw-products'!$A$2:$H$1261,MATCH(H$1,'Raw-products'!$A$1:$H$1,0))</f>
        <v>Jacket</v>
      </c>
      <c r="I3668" t="str">
        <f>VLOOKUP($C3668,'Raw-products'!$A$2:$H$1261,MATCH(I$1,'Raw-products'!$A$1:$H$1,0))</f>
        <v>Trench Coat</v>
      </c>
      <c r="J3668" t="str">
        <f>VLOOKUP($C3668,'Raw-products'!$A$2:$H$1261,MATCH(J$1,'Raw-products'!$A$1:$H$1,0))</f>
        <v>M</v>
      </c>
      <c r="K3668" t="str">
        <f>VLOOKUP($C3668,'Raw-products'!$A$2:$H$1261,MATCH(K$1,'Raw-products'!$A$1:$H$1,0))</f>
        <v>red</v>
      </c>
      <c r="L3668">
        <f>VLOOKUP($C3668,'Raw-products'!$A$2:$H$1261,MATCH(L$1,'Raw-products'!$A$1:$H$1,0))</f>
        <v>112</v>
      </c>
      <c r="M3668">
        <f>VLOOKUP($C3668,'Raw-products'!$A$2:$H$1261,MATCH(M$1,'Raw-products'!$A$1:$H$1,0))</f>
        <v>57</v>
      </c>
      <c r="N3668" s="5">
        <f t="shared" si="114"/>
        <v>6384</v>
      </c>
      <c r="O3668" cm="1">
        <f t="array" ref="O3668:R3668">_xlfn.XLOOKUP($B3668,'Raw -orders'!$A:$A,'Raw -orders'!$B:$E)</f>
        <v>623</v>
      </c>
      <c r="P3668">
        <v>30153</v>
      </c>
      <c r="Q3668" s="1">
        <v>44221</v>
      </c>
      <c r="R3668" s="1">
        <v>44227</v>
      </c>
      <c r="S3668" t="str" cm="1">
        <f t="array" ref="S3668:Z3668">_xlfn.XLOOKUP($O3668,'Raw - customers'!$A:$A,'Raw - customers'!$B:$I)</f>
        <v>Hort Ridding</v>
      </c>
      <c r="T3668" t="str">
        <v>Agender</v>
      </c>
      <c r="U3668">
        <v>57</v>
      </c>
      <c r="V3668" t="str">
        <v>64 Andrew StreetSuite 948</v>
      </c>
      <c r="W3668">
        <v>3236</v>
      </c>
      <c r="X3668" t="str">
        <v>West Ashley</v>
      </c>
      <c r="Y3668" t="str">
        <v>South Australia</v>
      </c>
      <c r="Z3668" t="str">
        <v>Australia</v>
      </c>
      <c r="AA3668">
        <v>1</v>
      </c>
      <c r="AB3668" s="3" t="str">
        <f t="shared" si="115"/>
        <v>0 to 10</v>
      </c>
      <c r="AM3668" s="6">
        <v>623</v>
      </c>
      <c r="AN3668" s="6" t="s">
        <v>1345</v>
      </c>
    </row>
    <row r="3669" spans="1:40" x14ac:dyDescent="0.25">
      <c r="A3669">
        <v>3667</v>
      </c>
      <c r="B3669">
        <v>734</v>
      </c>
      <c r="C3669">
        <v>799</v>
      </c>
      <c r="D3669">
        <v>91</v>
      </c>
      <c r="E3669">
        <v>1</v>
      </c>
      <c r="F3669">
        <v>91</v>
      </c>
      <c r="G3669">
        <v>1</v>
      </c>
      <c r="H3669" t="str">
        <f>VLOOKUP($C3669,'Raw-products'!$A$2:$H$1261,MATCH(H$1,'Raw-products'!$A$1:$H$1,0))</f>
        <v>Jacket</v>
      </c>
      <c r="I3669" t="str">
        <f>VLOOKUP($C3669,'Raw-products'!$A$2:$H$1261,MATCH(I$1,'Raw-products'!$A$1:$H$1,0))</f>
        <v>Pullover</v>
      </c>
      <c r="J3669" t="str">
        <f>VLOOKUP($C3669,'Raw-products'!$A$2:$H$1261,MATCH(J$1,'Raw-products'!$A$1:$H$1,0))</f>
        <v>XL</v>
      </c>
      <c r="K3669" t="str">
        <f>VLOOKUP($C3669,'Raw-products'!$A$2:$H$1261,MATCH(K$1,'Raw-products'!$A$1:$H$1,0))</f>
        <v>indigo</v>
      </c>
      <c r="L3669">
        <f>VLOOKUP($C3669,'Raw-products'!$A$2:$H$1261,MATCH(L$1,'Raw-products'!$A$1:$H$1,0))</f>
        <v>114</v>
      </c>
      <c r="M3669">
        <f>VLOOKUP($C3669,'Raw-products'!$A$2:$H$1261,MATCH(M$1,'Raw-products'!$A$1:$H$1,0))</f>
        <v>43</v>
      </c>
      <c r="N3669" s="5">
        <f t="shared" si="114"/>
        <v>4902</v>
      </c>
      <c r="O3669" cm="1">
        <f t="array" ref="O3669:R3669">_xlfn.XLOOKUP($B3669,'Raw -orders'!$A:$A,'Raw -orders'!$B:$E)</f>
        <v>623</v>
      </c>
      <c r="P3669">
        <v>30153</v>
      </c>
      <c r="Q3669" s="1">
        <v>44221</v>
      </c>
      <c r="R3669" s="1">
        <v>44227</v>
      </c>
      <c r="S3669" t="str" cm="1">
        <f t="array" ref="S3669:Z3669">_xlfn.XLOOKUP($O3669,'Raw - customers'!$A:$A,'Raw - customers'!$B:$I)</f>
        <v>Hort Ridding</v>
      </c>
      <c r="T3669" t="str">
        <v>Agender</v>
      </c>
      <c r="U3669">
        <v>57</v>
      </c>
      <c r="V3669" t="str">
        <v>64 Andrew StreetSuite 948</v>
      </c>
      <c r="W3669">
        <v>3236</v>
      </c>
      <c r="X3669" t="str">
        <v>West Ashley</v>
      </c>
      <c r="Y3669" t="str">
        <v>South Australia</v>
      </c>
      <c r="Z3669" t="str">
        <v>Australia</v>
      </c>
      <c r="AA3669">
        <v>1</v>
      </c>
      <c r="AB3669" s="3" t="str">
        <f t="shared" si="115"/>
        <v>0 to 10</v>
      </c>
      <c r="AM3669" s="6">
        <v>623</v>
      </c>
      <c r="AN3669" s="6" t="s">
        <v>1345</v>
      </c>
    </row>
    <row r="3670" spans="1:40" x14ac:dyDescent="0.25">
      <c r="A3670">
        <v>3668</v>
      </c>
      <c r="B3670">
        <v>734</v>
      </c>
      <c r="C3670">
        <v>168</v>
      </c>
      <c r="D3670">
        <v>91</v>
      </c>
      <c r="E3670">
        <v>1</v>
      </c>
      <c r="F3670">
        <v>91</v>
      </c>
      <c r="G3670">
        <v>1</v>
      </c>
      <c r="H3670" t="str">
        <f>VLOOKUP($C3670,'Raw-products'!$A$2:$H$1261,MATCH(H$1,'Raw-products'!$A$1:$H$1,0))</f>
        <v>Shirt</v>
      </c>
      <c r="I3670" t="str">
        <f>VLOOKUP($C3670,'Raw-products'!$A$2:$H$1261,MATCH(I$1,'Raw-products'!$A$1:$H$1,0))</f>
        <v>Linen</v>
      </c>
      <c r="J3670" t="str">
        <f>VLOOKUP($C3670,'Raw-products'!$A$2:$H$1261,MATCH(J$1,'Raw-products'!$A$1:$H$1,0))</f>
        <v>L</v>
      </c>
      <c r="K3670" t="str">
        <f>VLOOKUP($C3670,'Raw-products'!$A$2:$H$1261,MATCH(K$1,'Raw-products'!$A$1:$H$1,0))</f>
        <v>indigo</v>
      </c>
      <c r="L3670">
        <f>VLOOKUP($C3670,'Raw-products'!$A$2:$H$1261,MATCH(L$1,'Raw-products'!$A$1:$H$1,0))</f>
        <v>116</v>
      </c>
      <c r="M3670">
        <f>VLOOKUP($C3670,'Raw-products'!$A$2:$H$1261,MATCH(M$1,'Raw-products'!$A$1:$H$1,0))</f>
        <v>75</v>
      </c>
      <c r="N3670" s="5">
        <f t="shared" si="114"/>
        <v>8700</v>
      </c>
      <c r="O3670" cm="1">
        <f t="array" ref="O3670:R3670">_xlfn.XLOOKUP($B3670,'Raw -orders'!$A:$A,'Raw -orders'!$B:$E)</f>
        <v>623</v>
      </c>
      <c r="P3670">
        <v>30153</v>
      </c>
      <c r="Q3670" s="1">
        <v>44221</v>
      </c>
      <c r="R3670" s="1">
        <v>44227</v>
      </c>
      <c r="S3670" t="str" cm="1">
        <f t="array" ref="S3670:Z3670">_xlfn.XLOOKUP($O3670,'Raw - customers'!$A:$A,'Raw - customers'!$B:$I)</f>
        <v>Hort Ridding</v>
      </c>
      <c r="T3670" t="str">
        <v>Agender</v>
      </c>
      <c r="U3670">
        <v>57</v>
      </c>
      <c r="V3670" t="str">
        <v>64 Andrew StreetSuite 948</v>
      </c>
      <c r="W3670">
        <v>3236</v>
      </c>
      <c r="X3670" t="str">
        <v>West Ashley</v>
      </c>
      <c r="Y3670" t="str">
        <v>South Australia</v>
      </c>
      <c r="Z3670" t="str">
        <v>Australia</v>
      </c>
      <c r="AA3670">
        <v>1</v>
      </c>
      <c r="AB3670" s="3" t="str">
        <f t="shared" si="115"/>
        <v>0 to 10</v>
      </c>
      <c r="AM3670" s="6">
        <v>623</v>
      </c>
      <c r="AN3670" s="6" t="s">
        <v>1345</v>
      </c>
    </row>
    <row r="3671" spans="1:40" x14ac:dyDescent="0.25">
      <c r="A3671">
        <v>3669</v>
      </c>
      <c r="B3671">
        <v>735</v>
      </c>
      <c r="C3671">
        <v>481</v>
      </c>
      <c r="D3671">
        <v>118</v>
      </c>
      <c r="E3671">
        <v>3</v>
      </c>
      <c r="F3671">
        <v>354</v>
      </c>
      <c r="G3671">
        <v>1</v>
      </c>
      <c r="H3671" t="str">
        <f>VLOOKUP($C3671,'Raw-products'!$A$2:$H$1261,MATCH(H$1,'Raw-products'!$A$1:$H$1,0))</f>
        <v>Jacket</v>
      </c>
      <c r="I3671" t="str">
        <f>VLOOKUP($C3671,'Raw-products'!$A$2:$H$1261,MATCH(I$1,'Raw-products'!$A$1:$H$1,0))</f>
        <v>Puffer</v>
      </c>
      <c r="J3671" t="str">
        <f>VLOOKUP($C3671,'Raw-products'!$A$2:$H$1261,MATCH(J$1,'Raw-products'!$A$1:$H$1,0))</f>
        <v>S</v>
      </c>
      <c r="K3671" t="str">
        <f>VLOOKUP($C3671,'Raw-products'!$A$2:$H$1261,MATCH(K$1,'Raw-products'!$A$1:$H$1,0))</f>
        <v>indigo</v>
      </c>
      <c r="L3671">
        <f>VLOOKUP($C3671,'Raw-products'!$A$2:$H$1261,MATCH(L$1,'Raw-products'!$A$1:$H$1,0))</f>
        <v>110</v>
      </c>
      <c r="M3671">
        <f>VLOOKUP($C3671,'Raw-products'!$A$2:$H$1261,MATCH(M$1,'Raw-products'!$A$1:$H$1,0))</f>
        <v>62</v>
      </c>
      <c r="N3671" s="5">
        <f t="shared" si="114"/>
        <v>6820</v>
      </c>
      <c r="O3671" cm="1">
        <f t="array" ref="O3671:R3671">_xlfn.XLOOKUP($B3671,'Raw -orders'!$A:$A,'Raw -orders'!$B:$E)</f>
        <v>754</v>
      </c>
      <c r="P3671">
        <v>39820</v>
      </c>
      <c r="Q3671" s="1">
        <v>44472</v>
      </c>
      <c r="R3671" s="1">
        <v>44485</v>
      </c>
      <c r="S3671" t="str" cm="1">
        <f t="array" ref="S3671:Z3671">_xlfn.XLOOKUP($O3671,'Raw - customers'!$A:$A,'Raw - customers'!$B:$I)</f>
        <v>Ninnetta Lammin</v>
      </c>
      <c r="T3671" t="str">
        <v>Bigender</v>
      </c>
      <c r="U3671">
        <v>74</v>
      </c>
      <c r="V3671" t="str">
        <v>94 Hayden LaneSuite 912</v>
      </c>
      <c r="W3671">
        <v>1488</v>
      </c>
      <c r="X3671" t="str">
        <v>Lake Jesse</v>
      </c>
      <c r="Y3671" t="str">
        <v>New South Wales</v>
      </c>
      <c r="Z3671" t="str">
        <v>Australia</v>
      </c>
      <c r="AA3671">
        <v>10</v>
      </c>
      <c r="AB3671" s="3" t="str">
        <f t="shared" si="115"/>
        <v>10 to 20</v>
      </c>
      <c r="AM3671" s="6">
        <v>754</v>
      </c>
      <c r="AN3671" s="6" t="s">
        <v>1362</v>
      </c>
    </row>
    <row r="3672" spans="1:40" x14ac:dyDescent="0.25">
      <c r="A3672">
        <v>3670</v>
      </c>
      <c r="B3672">
        <v>735</v>
      </c>
      <c r="C3672">
        <v>938</v>
      </c>
      <c r="D3672">
        <v>96</v>
      </c>
      <c r="E3672">
        <v>1</v>
      </c>
      <c r="F3672">
        <v>96</v>
      </c>
      <c r="G3672">
        <v>1</v>
      </c>
      <c r="H3672" t="str">
        <f>VLOOKUP($C3672,'Raw-products'!$A$2:$H$1261,MATCH(H$1,'Raw-products'!$A$1:$H$1,0))</f>
        <v>Trousers</v>
      </c>
      <c r="I3672" t="str">
        <f>VLOOKUP($C3672,'Raw-products'!$A$2:$H$1261,MATCH(I$1,'Raw-products'!$A$1:$H$1,0))</f>
        <v>Drawstring</v>
      </c>
      <c r="J3672" t="str">
        <f>VLOOKUP($C3672,'Raw-products'!$A$2:$H$1261,MATCH(J$1,'Raw-products'!$A$1:$H$1,0))</f>
        <v>L</v>
      </c>
      <c r="K3672" t="str">
        <f>VLOOKUP($C3672,'Raw-products'!$A$2:$H$1261,MATCH(K$1,'Raw-products'!$A$1:$H$1,0))</f>
        <v>indigo</v>
      </c>
      <c r="L3672">
        <f>VLOOKUP($C3672,'Raw-products'!$A$2:$H$1261,MATCH(L$1,'Raw-products'!$A$1:$H$1,0))</f>
        <v>104</v>
      </c>
      <c r="M3672">
        <f>VLOOKUP($C3672,'Raw-products'!$A$2:$H$1261,MATCH(M$1,'Raw-products'!$A$1:$H$1,0))</f>
        <v>77</v>
      </c>
      <c r="N3672" s="5">
        <f t="shared" si="114"/>
        <v>8008</v>
      </c>
      <c r="O3672" cm="1">
        <f t="array" ref="O3672:R3672">_xlfn.XLOOKUP($B3672,'Raw -orders'!$A:$A,'Raw -orders'!$B:$E)</f>
        <v>754</v>
      </c>
      <c r="P3672">
        <v>39820</v>
      </c>
      <c r="Q3672" s="1">
        <v>44472</v>
      </c>
      <c r="R3672" s="1">
        <v>44485</v>
      </c>
      <c r="S3672" t="str" cm="1">
        <f t="array" ref="S3672:Z3672">_xlfn.XLOOKUP($O3672,'Raw - customers'!$A:$A,'Raw - customers'!$B:$I)</f>
        <v>Ninnetta Lammin</v>
      </c>
      <c r="T3672" t="str">
        <v>Bigender</v>
      </c>
      <c r="U3672">
        <v>74</v>
      </c>
      <c r="V3672" t="str">
        <v>94 Hayden LaneSuite 912</v>
      </c>
      <c r="W3672">
        <v>1488</v>
      </c>
      <c r="X3672" t="str">
        <v>Lake Jesse</v>
      </c>
      <c r="Y3672" t="str">
        <v>New South Wales</v>
      </c>
      <c r="Z3672" t="str">
        <v>Australia</v>
      </c>
      <c r="AA3672">
        <v>10</v>
      </c>
      <c r="AB3672" s="3" t="str">
        <f t="shared" si="115"/>
        <v>10 to 20</v>
      </c>
      <c r="AM3672" s="6">
        <v>754</v>
      </c>
      <c r="AN3672" s="6" t="s">
        <v>1362</v>
      </c>
    </row>
    <row r="3673" spans="1:40" x14ac:dyDescent="0.25">
      <c r="A3673">
        <v>3671</v>
      </c>
      <c r="B3673">
        <v>735</v>
      </c>
      <c r="C3673">
        <v>443</v>
      </c>
      <c r="D3673">
        <v>107</v>
      </c>
      <c r="E3673">
        <v>3</v>
      </c>
      <c r="F3673">
        <v>321</v>
      </c>
      <c r="G3673">
        <v>1</v>
      </c>
      <c r="H3673" t="str">
        <f>VLOOKUP($C3673,'Raw-products'!$A$2:$H$1261,MATCH(H$1,'Raw-products'!$A$1:$H$1,0))</f>
        <v>Jacket</v>
      </c>
      <c r="I3673" t="str">
        <f>VLOOKUP($C3673,'Raw-products'!$A$2:$H$1261,MATCH(I$1,'Raw-products'!$A$1:$H$1,0))</f>
        <v>Denim</v>
      </c>
      <c r="J3673" t="str">
        <f>VLOOKUP($C3673,'Raw-products'!$A$2:$H$1261,MATCH(J$1,'Raw-products'!$A$1:$H$1,0))</f>
        <v>L</v>
      </c>
      <c r="K3673" t="str">
        <f>VLOOKUP($C3673,'Raw-products'!$A$2:$H$1261,MATCH(K$1,'Raw-products'!$A$1:$H$1,0))</f>
        <v>blue</v>
      </c>
      <c r="L3673">
        <f>VLOOKUP($C3673,'Raw-products'!$A$2:$H$1261,MATCH(L$1,'Raw-products'!$A$1:$H$1,0))</f>
        <v>92</v>
      </c>
      <c r="M3673">
        <f>VLOOKUP($C3673,'Raw-products'!$A$2:$H$1261,MATCH(M$1,'Raw-products'!$A$1:$H$1,0))</f>
        <v>42</v>
      </c>
      <c r="N3673" s="5">
        <f t="shared" si="114"/>
        <v>3864</v>
      </c>
      <c r="O3673" cm="1">
        <f t="array" ref="O3673:R3673">_xlfn.XLOOKUP($B3673,'Raw -orders'!$A:$A,'Raw -orders'!$B:$E)</f>
        <v>754</v>
      </c>
      <c r="P3673">
        <v>39820</v>
      </c>
      <c r="Q3673" s="1">
        <v>44472</v>
      </c>
      <c r="R3673" s="1">
        <v>44485</v>
      </c>
      <c r="S3673" t="str" cm="1">
        <f t="array" ref="S3673:Z3673">_xlfn.XLOOKUP($O3673,'Raw - customers'!$A:$A,'Raw - customers'!$B:$I)</f>
        <v>Ninnetta Lammin</v>
      </c>
      <c r="T3673" t="str">
        <v>Bigender</v>
      </c>
      <c r="U3673">
        <v>74</v>
      </c>
      <c r="V3673" t="str">
        <v>94 Hayden LaneSuite 912</v>
      </c>
      <c r="W3673">
        <v>1488</v>
      </c>
      <c r="X3673" t="str">
        <v>Lake Jesse</v>
      </c>
      <c r="Y3673" t="str">
        <v>New South Wales</v>
      </c>
      <c r="Z3673" t="str">
        <v>Australia</v>
      </c>
      <c r="AA3673">
        <v>10</v>
      </c>
      <c r="AB3673" s="3" t="str">
        <f t="shared" si="115"/>
        <v>10 to 20</v>
      </c>
      <c r="AM3673" s="6">
        <v>754</v>
      </c>
      <c r="AN3673" s="6" t="s">
        <v>1362</v>
      </c>
    </row>
    <row r="3674" spans="1:40" x14ac:dyDescent="0.25">
      <c r="A3674">
        <v>3672</v>
      </c>
      <c r="B3674">
        <v>735</v>
      </c>
      <c r="C3674">
        <v>709</v>
      </c>
      <c r="D3674">
        <v>119</v>
      </c>
      <c r="E3674">
        <v>2</v>
      </c>
      <c r="F3674">
        <v>238</v>
      </c>
      <c r="G3674">
        <v>1</v>
      </c>
      <c r="H3674" t="str">
        <f>VLOOKUP($C3674,'Raw-products'!$A$2:$H$1261,MATCH(H$1,'Raw-products'!$A$1:$H$1,0))</f>
        <v>Jacket</v>
      </c>
      <c r="I3674" t="str">
        <f>VLOOKUP($C3674,'Raw-products'!$A$2:$H$1261,MATCH(I$1,'Raw-products'!$A$1:$H$1,0))</f>
        <v>Trench Coat</v>
      </c>
      <c r="J3674" t="str">
        <f>VLOOKUP($C3674,'Raw-products'!$A$2:$H$1261,MATCH(J$1,'Raw-products'!$A$1:$H$1,0))</f>
        <v>XL</v>
      </c>
      <c r="K3674" t="str">
        <f>VLOOKUP($C3674,'Raw-products'!$A$2:$H$1261,MATCH(K$1,'Raw-products'!$A$1:$H$1,0))</f>
        <v>orange</v>
      </c>
      <c r="L3674">
        <f>VLOOKUP($C3674,'Raw-products'!$A$2:$H$1261,MATCH(L$1,'Raw-products'!$A$1:$H$1,0))</f>
        <v>112</v>
      </c>
      <c r="M3674">
        <f>VLOOKUP($C3674,'Raw-products'!$A$2:$H$1261,MATCH(M$1,'Raw-products'!$A$1:$H$1,0))</f>
        <v>71</v>
      </c>
      <c r="N3674" s="5">
        <f t="shared" si="114"/>
        <v>7952</v>
      </c>
      <c r="O3674" cm="1">
        <f t="array" ref="O3674:R3674">_xlfn.XLOOKUP($B3674,'Raw -orders'!$A:$A,'Raw -orders'!$B:$E)</f>
        <v>754</v>
      </c>
      <c r="P3674">
        <v>39820</v>
      </c>
      <c r="Q3674" s="1">
        <v>44472</v>
      </c>
      <c r="R3674" s="1">
        <v>44485</v>
      </c>
      <c r="S3674" t="str" cm="1">
        <f t="array" ref="S3674:Z3674">_xlfn.XLOOKUP($O3674,'Raw - customers'!$A:$A,'Raw - customers'!$B:$I)</f>
        <v>Ninnetta Lammin</v>
      </c>
      <c r="T3674" t="str">
        <v>Bigender</v>
      </c>
      <c r="U3674">
        <v>74</v>
      </c>
      <c r="V3674" t="str">
        <v>94 Hayden LaneSuite 912</v>
      </c>
      <c r="W3674">
        <v>1488</v>
      </c>
      <c r="X3674" t="str">
        <v>Lake Jesse</v>
      </c>
      <c r="Y3674" t="str">
        <v>New South Wales</v>
      </c>
      <c r="Z3674" t="str">
        <v>Australia</v>
      </c>
      <c r="AA3674">
        <v>10</v>
      </c>
      <c r="AB3674" s="3" t="str">
        <f t="shared" si="115"/>
        <v>10 to 20</v>
      </c>
      <c r="AM3674" s="6">
        <v>754</v>
      </c>
      <c r="AN3674" s="6" t="s">
        <v>1362</v>
      </c>
    </row>
    <row r="3675" spans="1:40" x14ac:dyDescent="0.25">
      <c r="A3675">
        <v>3673</v>
      </c>
      <c r="B3675">
        <v>735</v>
      </c>
      <c r="C3675">
        <v>184</v>
      </c>
      <c r="D3675">
        <v>98</v>
      </c>
      <c r="E3675">
        <v>3</v>
      </c>
      <c r="F3675">
        <v>294</v>
      </c>
      <c r="G3675">
        <v>1</v>
      </c>
      <c r="H3675" t="str">
        <f>VLOOKUP($C3675,'Raw-products'!$A$2:$H$1261,MATCH(H$1,'Raw-products'!$A$1:$H$1,0))</f>
        <v>Shirt</v>
      </c>
      <c r="I3675" t="str">
        <f>VLOOKUP($C3675,'Raw-products'!$A$2:$H$1261,MATCH(I$1,'Raw-products'!$A$1:$H$1,0))</f>
        <v>Camp Collared</v>
      </c>
      <c r="J3675" t="str">
        <f>VLOOKUP($C3675,'Raw-products'!$A$2:$H$1261,MATCH(J$1,'Raw-products'!$A$1:$H$1,0))</f>
        <v>XL</v>
      </c>
      <c r="K3675" t="str">
        <f>VLOOKUP($C3675,'Raw-products'!$A$2:$H$1261,MATCH(K$1,'Raw-products'!$A$1:$H$1,0))</f>
        <v>orange</v>
      </c>
      <c r="L3675">
        <f>VLOOKUP($C3675,'Raw-products'!$A$2:$H$1261,MATCH(L$1,'Raw-products'!$A$1:$H$1,0))</f>
        <v>112</v>
      </c>
      <c r="M3675">
        <f>VLOOKUP($C3675,'Raw-products'!$A$2:$H$1261,MATCH(M$1,'Raw-products'!$A$1:$H$1,0))</f>
        <v>48</v>
      </c>
      <c r="N3675" s="5">
        <f t="shared" si="114"/>
        <v>5376</v>
      </c>
      <c r="O3675" cm="1">
        <f t="array" ref="O3675:R3675">_xlfn.XLOOKUP($B3675,'Raw -orders'!$A:$A,'Raw -orders'!$B:$E)</f>
        <v>754</v>
      </c>
      <c r="P3675">
        <v>39820</v>
      </c>
      <c r="Q3675" s="1">
        <v>44472</v>
      </c>
      <c r="R3675" s="1">
        <v>44485</v>
      </c>
      <c r="S3675" t="str" cm="1">
        <f t="array" ref="S3675:Z3675">_xlfn.XLOOKUP($O3675,'Raw - customers'!$A:$A,'Raw - customers'!$B:$I)</f>
        <v>Ninnetta Lammin</v>
      </c>
      <c r="T3675" t="str">
        <v>Bigender</v>
      </c>
      <c r="U3675">
        <v>74</v>
      </c>
      <c r="V3675" t="str">
        <v>94 Hayden LaneSuite 912</v>
      </c>
      <c r="W3675">
        <v>1488</v>
      </c>
      <c r="X3675" t="str">
        <v>Lake Jesse</v>
      </c>
      <c r="Y3675" t="str">
        <v>New South Wales</v>
      </c>
      <c r="Z3675" t="str">
        <v>Australia</v>
      </c>
      <c r="AA3675">
        <v>10</v>
      </c>
      <c r="AB3675" s="3" t="str">
        <f t="shared" si="115"/>
        <v>10 to 20</v>
      </c>
      <c r="AM3675" s="6">
        <v>754</v>
      </c>
      <c r="AN3675" s="6" t="s">
        <v>1362</v>
      </c>
    </row>
    <row r="3676" spans="1:40" x14ac:dyDescent="0.25">
      <c r="A3676">
        <v>3674</v>
      </c>
      <c r="B3676">
        <v>736</v>
      </c>
      <c r="C3676">
        <v>864</v>
      </c>
      <c r="D3676">
        <v>113</v>
      </c>
      <c r="E3676">
        <v>1</v>
      </c>
      <c r="F3676">
        <v>113</v>
      </c>
      <c r="G3676">
        <v>1</v>
      </c>
      <c r="H3676" t="str">
        <f>VLOOKUP($C3676,'Raw-products'!$A$2:$H$1261,MATCH(H$1,'Raw-products'!$A$1:$H$1,0))</f>
        <v>Trousers</v>
      </c>
      <c r="I3676" t="str">
        <f>VLOOKUP($C3676,'Raw-products'!$A$2:$H$1261,MATCH(I$1,'Raw-products'!$A$1:$H$1,0))</f>
        <v>Chinos</v>
      </c>
      <c r="J3676" t="str">
        <f>VLOOKUP($C3676,'Raw-products'!$A$2:$H$1261,MATCH(J$1,'Raw-products'!$A$1:$H$1,0))</f>
        <v>XL</v>
      </c>
      <c r="K3676" t="str">
        <f>VLOOKUP($C3676,'Raw-products'!$A$2:$H$1261,MATCH(K$1,'Raw-products'!$A$1:$H$1,0))</f>
        <v>blue</v>
      </c>
      <c r="L3676">
        <f>VLOOKUP($C3676,'Raw-products'!$A$2:$H$1261,MATCH(L$1,'Raw-products'!$A$1:$H$1,0))</f>
        <v>100</v>
      </c>
      <c r="M3676">
        <f>VLOOKUP($C3676,'Raw-products'!$A$2:$H$1261,MATCH(M$1,'Raw-products'!$A$1:$H$1,0))</f>
        <v>48</v>
      </c>
      <c r="N3676" s="5">
        <f t="shared" si="114"/>
        <v>4800</v>
      </c>
      <c r="O3676" cm="1">
        <f t="array" ref="O3676:R3676">_xlfn.XLOOKUP($B3676,'Raw -orders'!$A:$A,'Raw -orders'!$B:$E)</f>
        <v>793</v>
      </c>
      <c r="P3676">
        <v>26942</v>
      </c>
      <c r="Q3676" s="1">
        <v>44296</v>
      </c>
      <c r="R3676" s="1">
        <v>44319</v>
      </c>
      <c r="S3676" t="str" cm="1">
        <f t="array" ref="S3676:Z3676">_xlfn.XLOOKUP($O3676,'Raw - customers'!$A:$A,'Raw - customers'!$B:$I)</f>
        <v>Tressa Cunnane</v>
      </c>
      <c r="T3676" t="str">
        <v>Agender</v>
      </c>
      <c r="U3676">
        <v>70</v>
      </c>
      <c r="V3676" t="str">
        <v>7120 Piper Station StSuite 874</v>
      </c>
      <c r="W3676">
        <v>7795</v>
      </c>
      <c r="X3676" t="str">
        <v>Lake Rose</v>
      </c>
      <c r="Y3676" t="str">
        <v>Western Australia</v>
      </c>
      <c r="Z3676" t="str">
        <v>Australia</v>
      </c>
      <c r="AA3676">
        <v>4</v>
      </c>
      <c r="AB3676" s="3" t="str">
        <f t="shared" si="115"/>
        <v>20 to 30</v>
      </c>
      <c r="AM3676" s="6">
        <v>793</v>
      </c>
      <c r="AN3676" s="6" t="s">
        <v>1377</v>
      </c>
    </row>
    <row r="3677" spans="1:40" x14ac:dyDescent="0.25">
      <c r="A3677">
        <v>3675</v>
      </c>
      <c r="B3677">
        <v>736</v>
      </c>
      <c r="C3677">
        <v>1245</v>
      </c>
      <c r="D3677">
        <v>112</v>
      </c>
      <c r="E3677">
        <v>1</v>
      </c>
      <c r="F3677">
        <v>112</v>
      </c>
      <c r="G3677">
        <v>1</v>
      </c>
      <c r="H3677" t="str">
        <f>VLOOKUP($C3677,'Raw-products'!$A$2:$H$1261,MATCH(H$1,'Raw-products'!$A$1:$H$1,0))</f>
        <v>Trousers</v>
      </c>
      <c r="I3677" t="str">
        <f>VLOOKUP($C3677,'Raw-products'!$A$2:$H$1261,MATCH(I$1,'Raw-products'!$A$1:$H$1,0))</f>
        <v>Tracksuit Bottoms</v>
      </c>
      <c r="J3677" t="str">
        <f>VLOOKUP($C3677,'Raw-products'!$A$2:$H$1261,MATCH(J$1,'Raw-products'!$A$1:$H$1,0))</f>
        <v>XS</v>
      </c>
      <c r="K3677" t="str">
        <f>VLOOKUP($C3677,'Raw-products'!$A$2:$H$1261,MATCH(K$1,'Raw-products'!$A$1:$H$1,0))</f>
        <v>blue</v>
      </c>
      <c r="L3677">
        <f>VLOOKUP($C3677,'Raw-products'!$A$2:$H$1261,MATCH(L$1,'Raw-products'!$A$1:$H$1,0))</f>
        <v>91</v>
      </c>
      <c r="M3677">
        <f>VLOOKUP($C3677,'Raw-products'!$A$2:$H$1261,MATCH(M$1,'Raw-products'!$A$1:$H$1,0))</f>
        <v>42</v>
      </c>
      <c r="N3677" s="5">
        <f t="shared" si="114"/>
        <v>3822</v>
      </c>
      <c r="O3677" cm="1">
        <f t="array" ref="O3677:R3677">_xlfn.XLOOKUP($B3677,'Raw -orders'!$A:$A,'Raw -orders'!$B:$E)</f>
        <v>793</v>
      </c>
      <c r="P3677">
        <v>26942</v>
      </c>
      <c r="Q3677" s="1">
        <v>44296</v>
      </c>
      <c r="R3677" s="1">
        <v>44319</v>
      </c>
      <c r="S3677" t="str" cm="1">
        <f t="array" ref="S3677:Z3677">_xlfn.XLOOKUP($O3677,'Raw - customers'!$A:$A,'Raw - customers'!$B:$I)</f>
        <v>Tressa Cunnane</v>
      </c>
      <c r="T3677" t="str">
        <v>Agender</v>
      </c>
      <c r="U3677">
        <v>70</v>
      </c>
      <c r="V3677" t="str">
        <v>7120 Piper Station StSuite 874</v>
      </c>
      <c r="W3677">
        <v>7795</v>
      </c>
      <c r="X3677" t="str">
        <v>Lake Rose</v>
      </c>
      <c r="Y3677" t="str">
        <v>Western Australia</v>
      </c>
      <c r="Z3677" t="str">
        <v>Australia</v>
      </c>
      <c r="AA3677">
        <v>4</v>
      </c>
      <c r="AB3677" s="3" t="str">
        <f t="shared" si="115"/>
        <v>20 to 30</v>
      </c>
      <c r="AM3677" s="6">
        <v>793</v>
      </c>
      <c r="AN3677" s="6" t="s">
        <v>1377</v>
      </c>
    </row>
    <row r="3678" spans="1:40" x14ac:dyDescent="0.25">
      <c r="A3678">
        <v>3676</v>
      </c>
      <c r="B3678">
        <v>736</v>
      </c>
      <c r="C3678">
        <v>378</v>
      </c>
      <c r="D3678">
        <v>94</v>
      </c>
      <c r="E3678">
        <v>2</v>
      </c>
      <c r="F3678">
        <v>188</v>
      </c>
      <c r="G3678">
        <v>1</v>
      </c>
      <c r="H3678" t="str">
        <f>VLOOKUP($C3678,'Raw-products'!$A$2:$H$1261,MATCH(H$1,'Raw-products'!$A$1:$H$1,0))</f>
        <v>Shirt</v>
      </c>
      <c r="I3678" t="str">
        <f>VLOOKUP($C3678,'Raw-products'!$A$2:$H$1261,MATCH(I$1,'Raw-products'!$A$1:$H$1,0))</f>
        <v>Henley</v>
      </c>
      <c r="J3678" t="str">
        <f>VLOOKUP($C3678,'Raw-products'!$A$2:$H$1261,MATCH(J$1,'Raw-products'!$A$1:$H$1,0))</f>
        <v>L</v>
      </c>
      <c r="K3678" t="str">
        <f>VLOOKUP($C3678,'Raw-products'!$A$2:$H$1261,MATCH(K$1,'Raw-products'!$A$1:$H$1,0))</f>
        <v>indigo</v>
      </c>
      <c r="L3678">
        <f>VLOOKUP($C3678,'Raw-products'!$A$2:$H$1261,MATCH(L$1,'Raw-products'!$A$1:$H$1,0))</f>
        <v>92</v>
      </c>
      <c r="M3678">
        <f>VLOOKUP($C3678,'Raw-products'!$A$2:$H$1261,MATCH(M$1,'Raw-products'!$A$1:$H$1,0))</f>
        <v>44</v>
      </c>
      <c r="N3678" s="5">
        <f t="shared" si="114"/>
        <v>4048</v>
      </c>
      <c r="O3678" cm="1">
        <f t="array" ref="O3678:R3678">_xlfn.XLOOKUP($B3678,'Raw -orders'!$A:$A,'Raw -orders'!$B:$E)</f>
        <v>793</v>
      </c>
      <c r="P3678">
        <v>26942</v>
      </c>
      <c r="Q3678" s="1">
        <v>44296</v>
      </c>
      <c r="R3678" s="1">
        <v>44319</v>
      </c>
      <c r="S3678" t="str" cm="1">
        <f t="array" ref="S3678:Z3678">_xlfn.XLOOKUP($O3678,'Raw - customers'!$A:$A,'Raw - customers'!$B:$I)</f>
        <v>Tressa Cunnane</v>
      </c>
      <c r="T3678" t="str">
        <v>Agender</v>
      </c>
      <c r="U3678">
        <v>70</v>
      </c>
      <c r="V3678" t="str">
        <v>7120 Piper Station StSuite 874</v>
      </c>
      <c r="W3678">
        <v>7795</v>
      </c>
      <c r="X3678" t="str">
        <v>Lake Rose</v>
      </c>
      <c r="Y3678" t="str">
        <v>Western Australia</v>
      </c>
      <c r="Z3678" t="str">
        <v>Australia</v>
      </c>
      <c r="AA3678">
        <v>4</v>
      </c>
      <c r="AB3678" s="3" t="str">
        <f t="shared" si="115"/>
        <v>20 to 30</v>
      </c>
      <c r="AM3678" s="6">
        <v>793</v>
      </c>
      <c r="AN3678" s="6" t="s">
        <v>1377</v>
      </c>
    </row>
    <row r="3679" spans="1:40" x14ac:dyDescent="0.25">
      <c r="A3679">
        <v>3677</v>
      </c>
      <c r="B3679">
        <v>736</v>
      </c>
      <c r="C3679">
        <v>1164</v>
      </c>
      <c r="D3679">
        <v>99</v>
      </c>
      <c r="E3679">
        <v>3</v>
      </c>
      <c r="F3679">
        <v>297</v>
      </c>
      <c r="G3679">
        <v>1</v>
      </c>
      <c r="H3679" t="str">
        <f>VLOOKUP($C3679,'Raw-products'!$A$2:$H$1261,MATCH(H$1,'Raw-products'!$A$1:$H$1,0))</f>
        <v>Trousers</v>
      </c>
      <c r="I3679" t="str">
        <f>VLOOKUP($C3679,'Raw-products'!$A$2:$H$1261,MATCH(I$1,'Raw-products'!$A$1:$H$1,0))</f>
        <v>High-Waisted</v>
      </c>
      <c r="J3679" t="str">
        <f>VLOOKUP($C3679,'Raw-products'!$A$2:$H$1261,MATCH(J$1,'Raw-products'!$A$1:$H$1,0))</f>
        <v>XL</v>
      </c>
      <c r="K3679" t="str">
        <f>VLOOKUP($C3679,'Raw-products'!$A$2:$H$1261,MATCH(K$1,'Raw-products'!$A$1:$H$1,0))</f>
        <v>orange</v>
      </c>
      <c r="L3679">
        <f>VLOOKUP($C3679,'Raw-products'!$A$2:$H$1261,MATCH(L$1,'Raw-products'!$A$1:$H$1,0))</f>
        <v>98</v>
      </c>
      <c r="M3679">
        <f>VLOOKUP($C3679,'Raw-products'!$A$2:$H$1261,MATCH(M$1,'Raw-products'!$A$1:$H$1,0))</f>
        <v>47</v>
      </c>
      <c r="N3679" s="5">
        <f t="shared" si="114"/>
        <v>4606</v>
      </c>
      <c r="O3679" cm="1">
        <f t="array" ref="O3679:R3679">_xlfn.XLOOKUP($B3679,'Raw -orders'!$A:$A,'Raw -orders'!$B:$E)</f>
        <v>793</v>
      </c>
      <c r="P3679">
        <v>26942</v>
      </c>
      <c r="Q3679" s="1">
        <v>44296</v>
      </c>
      <c r="R3679" s="1">
        <v>44319</v>
      </c>
      <c r="S3679" t="str" cm="1">
        <f t="array" ref="S3679:Z3679">_xlfn.XLOOKUP($O3679,'Raw - customers'!$A:$A,'Raw - customers'!$B:$I)</f>
        <v>Tressa Cunnane</v>
      </c>
      <c r="T3679" t="str">
        <v>Agender</v>
      </c>
      <c r="U3679">
        <v>70</v>
      </c>
      <c r="V3679" t="str">
        <v>7120 Piper Station StSuite 874</v>
      </c>
      <c r="W3679">
        <v>7795</v>
      </c>
      <c r="X3679" t="str">
        <v>Lake Rose</v>
      </c>
      <c r="Y3679" t="str">
        <v>Western Australia</v>
      </c>
      <c r="Z3679" t="str">
        <v>Australia</v>
      </c>
      <c r="AA3679">
        <v>4</v>
      </c>
      <c r="AB3679" s="3" t="str">
        <f t="shared" si="115"/>
        <v>20 to 30</v>
      </c>
      <c r="AM3679" s="6">
        <v>793</v>
      </c>
      <c r="AN3679" s="6" t="s">
        <v>1377</v>
      </c>
    </row>
    <row r="3680" spans="1:40" x14ac:dyDescent="0.25">
      <c r="A3680">
        <v>3678</v>
      </c>
      <c r="B3680">
        <v>736</v>
      </c>
      <c r="C3680">
        <v>876</v>
      </c>
      <c r="D3680">
        <v>94</v>
      </c>
      <c r="E3680">
        <v>1</v>
      </c>
      <c r="F3680">
        <v>94</v>
      </c>
      <c r="G3680">
        <v>1</v>
      </c>
      <c r="H3680" t="str">
        <f>VLOOKUP($C3680,'Raw-products'!$A$2:$H$1261,MATCH(H$1,'Raw-products'!$A$1:$H$1,0))</f>
        <v>Trousers</v>
      </c>
      <c r="I3680" t="str">
        <f>VLOOKUP($C3680,'Raw-products'!$A$2:$H$1261,MATCH(I$1,'Raw-products'!$A$1:$H$1,0))</f>
        <v>Cords</v>
      </c>
      <c r="J3680" t="str">
        <f>VLOOKUP($C3680,'Raw-products'!$A$2:$H$1261,MATCH(J$1,'Raw-products'!$A$1:$H$1,0))</f>
        <v>S</v>
      </c>
      <c r="K3680" t="str">
        <f>VLOOKUP($C3680,'Raw-products'!$A$2:$H$1261,MATCH(K$1,'Raw-products'!$A$1:$H$1,0))</f>
        <v>red</v>
      </c>
      <c r="L3680">
        <f>VLOOKUP($C3680,'Raw-products'!$A$2:$H$1261,MATCH(L$1,'Raw-products'!$A$1:$H$1,0))</f>
        <v>113</v>
      </c>
      <c r="M3680">
        <f>VLOOKUP($C3680,'Raw-products'!$A$2:$H$1261,MATCH(M$1,'Raw-products'!$A$1:$H$1,0))</f>
        <v>67</v>
      </c>
      <c r="N3680" s="5">
        <f t="shared" si="114"/>
        <v>7571</v>
      </c>
      <c r="O3680" cm="1">
        <f t="array" ref="O3680:R3680">_xlfn.XLOOKUP($B3680,'Raw -orders'!$A:$A,'Raw -orders'!$B:$E)</f>
        <v>793</v>
      </c>
      <c r="P3680">
        <v>26942</v>
      </c>
      <c r="Q3680" s="1">
        <v>44296</v>
      </c>
      <c r="R3680" s="1">
        <v>44319</v>
      </c>
      <c r="S3680" t="str" cm="1">
        <f t="array" ref="S3680:Z3680">_xlfn.XLOOKUP($O3680,'Raw - customers'!$A:$A,'Raw - customers'!$B:$I)</f>
        <v>Tressa Cunnane</v>
      </c>
      <c r="T3680" t="str">
        <v>Agender</v>
      </c>
      <c r="U3680">
        <v>70</v>
      </c>
      <c r="V3680" t="str">
        <v>7120 Piper Station StSuite 874</v>
      </c>
      <c r="W3680">
        <v>7795</v>
      </c>
      <c r="X3680" t="str">
        <v>Lake Rose</v>
      </c>
      <c r="Y3680" t="str">
        <v>Western Australia</v>
      </c>
      <c r="Z3680" t="str">
        <v>Australia</v>
      </c>
      <c r="AA3680">
        <v>4</v>
      </c>
      <c r="AB3680" s="3" t="str">
        <f t="shared" si="115"/>
        <v>20 to 30</v>
      </c>
      <c r="AM3680" s="6">
        <v>793</v>
      </c>
      <c r="AN3680" s="6" t="s">
        <v>1377</v>
      </c>
    </row>
    <row r="3681" spans="1:40" x14ac:dyDescent="0.25">
      <c r="A3681">
        <v>3679</v>
      </c>
      <c r="B3681">
        <v>736</v>
      </c>
      <c r="C3681">
        <v>1184</v>
      </c>
      <c r="D3681">
        <v>99</v>
      </c>
      <c r="E3681">
        <v>3</v>
      </c>
      <c r="F3681">
        <v>297</v>
      </c>
      <c r="G3681">
        <v>1</v>
      </c>
      <c r="H3681" t="str">
        <f>VLOOKUP($C3681,'Raw-products'!$A$2:$H$1261,MATCH(H$1,'Raw-products'!$A$1:$H$1,0))</f>
        <v>Trousers</v>
      </c>
      <c r="I3681" t="str">
        <f>VLOOKUP($C3681,'Raw-products'!$A$2:$H$1261,MATCH(I$1,'Raw-products'!$A$1:$H$1,0))</f>
        <v>High-Waisted</v>
      </c>
      <c r="J3681" t="str">
        <f>VLOOKUP($C3681,'Raw-products'!$A$2:$H$1261,MATCH(J$1,'Raw-products'!$A$1:$H$1,0))</f>
        <v>XL</v>
      </c>
      <c r="K3681" t="str">
        <f>VLOOKUP($C3681,'Raw-products'!$A$2:$H$1261,MATCH(K$1,'Raw-products'!$A$1:$H$1,0))</f>
        <v>indigo</v>
      </c>
      <c r="L3681">
        <f>VLOOKUP($C3681,'Raw-products'!$A$2:$H$1261,MATCH(L$1,'Raw-products'!$A$1:$H$1,0))</f>
        <v>98</v>
      </c>
      <c r="M3681">
        <f>VLOOKUP($C3681,'Raw-products'!$A$2:$H$1261,MATCH(M$1,'Raw-products'!$A$1:$H$1,0))</f>
        <v>57</v>
      </c>
      <c r="N3681" s="5">
        <f t="shared" si="114"/>
        <v>5586</v>
      </c>
      <c r="O3681" cm="1">
        <f t="array" ref="O3681:R3681">_xlfn.XLOOKUP($B3681,'Raw -orders'!$A:$A,'Raw -orders'!$B:$E)</f>
        <v>793</v>
      </c>
      <c r="P3681">
        <v>26942</v>
      </c>
      <c r="Q3681" s="1">
        <v>44296</v>
      </c>
      <c r="R3681" s="1">
        <v>44319</v>
      </c>
      <c r="S3681" t="str" cm="1">
        <f t="array" ref="S3681:Z3681">_xlfn.XLOOKUP($O3681,'Raw - customers'!$A:$A,'Raw - customers'!$B:$I)</f>
        <v>Tressa Cunnane</v>
      </c>
      <c r="T3681" t="str">
        <v>Agender</v>
      </c>
      <c r="U3681">
        <v>70</v>
      </c>
      <c r="V3681" t="str">
        <v>7120 Piper Station StSuite 874</v>
      </c>
      <c r="W3681">
        <v>7795</v>
      </c>
      <c r="X3681" t="str">
        <v>Lake Rose</v>
      </c>
      <c r="Y3681" t="str">
        <v>Western Australia</v>
      </c>
      <c r="Z3681" t="str">
        <v>Australia</v>
      </c>
      <c r="AA3681">
        <v>4</v>
      </c>
      <c r="AB3681" s="3" t="str">
        <f t="shared" si="115"/>
        <v>20 to 30</v>
      </c>
      <c r="AM3681" s="6">
        <v>793</v>
      </c>
      <c r="AN3681" s="6" t="s">
        <v>1377</v>
      </c>
    </row>
    <row r="3682" spans="1:40" x14ac:dyDescent="0.25">
      <c r="A3682">
        <v>3680</v>
      </c>
      <c r="B3682">
        <v>736</v>
      </c>
      <c r="C3682">
        <v>110</v>
      </c>
      <c r="D3682">
        <v>92</v>
      </c>
      <c r="E3682">
        <v>2</v>
      </c>
      <c r="F3682">
        <v>184</v>
      </c>
      <c r="G3682">
        <v>1</v>
      </c>
      <c r="H3682" t="str">
        <f>VLOOKUP($C3682,'Raw-products'!$A$2:$H$1261,MATCH(H$1,'Raw-products'!$A$1:$H$1,0))</f>
        <v>Shirt</v>
      </c>
      <c r="I3682" t="str">
        <f>VLOOKUP($C3682,'Raw-products'!$A$2:$H$1261,MATCH(I$1,'Raw-products'!$A$1:$H$1,0))</f>
        <v>Denim</v>
      </c>
      <c r="J3682" t="str">
        <f>VLOOKUP($C3682,'Raw-products'!$A$2:$H$1261,MATCH(J$1,'Raw-products'!$A$1:$H$1,0))</f>
        <v>XS</v>
      </c>
      <c r="K3682" t="str">
        <f>VLOOKUP($C3682,'Raw-products'!$A$2:$H$1261,MATCH(K$1,'Raw-products'!$A$1:$H$1,0))</f>
        <v>orange</v>
      </c>
      <c r="L3682">
        <f>VLOOKUP($C3682,'Raw-products'!$A$2:$H$1261,MATCH(L$1,'Raw-products'!$A$1:$H$1,0))</f>
        <v>115</v>
      </c>
      <c r="M3682">
        <f>VLOOKUP($C3682,'Raw-products'!$A$2:$H$1261,MATCH(M$1,'Raw-products'!$A$1:$H$1,0))</f>
        <v>45</v>
      </c>
      <c r="N3682" s="5">
        <f t="shared" si="114"/>
        <v>5175</v>
      </c>
      <c r="O3682" cm="1">
        <f t="array" ref="O3682:R3682">_xlfn.XLOOKUP($B3682,'Raw -orders'!$A:$A,'Raw -orders'!$B:$E)</f>
        <v>793</v>
      </c>
      <c r="P3682">
        <v>26942</v>
      </c>
      <c r="Q3682" s="1">
        <v>44296</v>
      </c>
      <c r="R3682" s="1">
        <v>44319</v>
      </c>
      <c r="S3682" t="str" cm="1">
        <f t="array" ref="S3682:Z3682">_xlfn.XLOOKUP($O3682,'Raw - customers'!$A:$A,'Raw - customers'!$B:$I)</f>
        <v>Tressa Cunnane</v>
      </c>
      <c r="T3682" t="str">
        <v>Agender</v>
      </c>
      <c r="U3682">
        <v>70</v>
      </c>
      <c r="V3682" t="str">
        <v>7120 Piper Station StSuite 874</v>
      </c>
      <c r="W3682">
        <v>7795</v>
      </c>
      <c r="X3682" t="str">
        <v>Lake Rose</v>
      </c>
      <c r="Y3682" t="str">
        <v>Western Australia</v>
      </c>
      <c r="Z3682" t="str">
        <v>Australia</v>
      </c>
      <c r="AA3682">
        <v>4</v>
      </c>
      <c r="AB3682" s="3" t="str">
        <f t="shared" si="115"/>
        <v>20 to 30</v>
      </c>
      <c r="AM3682" s="6">
        <v>793</v>
      </c>
      <c r="AN3682" s="6" t="s">
        <v>1377</v>
      </c>
    </row>
    <row r="3683" spans="1:40" x14ac:dyDescent="0.25">
      <c r="A3683">
        <v>3681</v>
      </c>
      <c r="B3683">
        <v>737</v>
      </c>
      <c r="C3683">
        <v>814</v>
      </c>
      <c r="D3683">
        <v>117</v>
      </c>
      <c r="E3683">
        <v>3</v>
      </c>
      <c r="F3683">
        <v>351</v>
      </c>
      <c r="G3683">
        <v>1</v>
      </c>
      <c r="H3683" t="str">
        <f>VLOOKUP($C3683,'Raw-products'!$A$2:$H$1261,MATCH(H$1,'Raw-products'!$A$1:$H$1,0))</f>
        <v>Jacket</v>
      </c>
      <c r="I3683" t="str">
        <f>VLOOKUP($C3683,'Raw-products'!$A$2:$H$1261,MATCH(I$1,'Raw-products'!$A$1:$H$1,0))</f>
        <v>Shearling</v>
      </c>
      <c r="J3683" t="str">
        <f>VLOOKUP($C3683,'Raw-products'!$A$2:$H$1261,MATCH(J$1,'Raw-products'!$A$1:$H$1,0))</f>
        <v>XL</v>
      </c>
      <c r="K3683" t="str">
        <f>VLOOKUP($C3683,'Raw-products'!$A$2:$H$1261,MATCH(K$1,'Raw-products'!$A$1:$H$1,0))</f>
        <v>orange</v>
      </c>
      <c r="L3683">
        <f>VLOOKUP($C3683,'Raw-products'!$A$2:$H$1261,MATCH(L$1,'Raw-products'!$A$1:$H$1,0))</f>
        <v>95</v>
      </c>
      <c r="M3683">
        <f>VLOOKUP($C3683,'Raw-products'!$A$2:$H$1261,MATCH(M$1,'Raw-products'!$A$1:$H$1,0))</f>
        <v>60</v>
      </c>
      <c r="N3683" s="5">
        <f t="shared" si="114"/>
        <v>5700</v>
      </c>
      <c r="O3683" cm="1">
        <f t="array" ref="O3683:R3683">_xlfn.XLOOKUP($B3683,'Raw -orders'!$A:$A,'Raw -orders'!$B:$E)</f>
        <v>453</v>
      </c>
      <c r="P3683">
        <v>30264</v>
      </c>
      <c r="Q3683" s="1">
        <v>44342</v>
      </c>
      <c r="R3683" s="1">
        <v>44346</v>
      </c>
      <c r="S3683" t="str" cm="1">
        <f t="array" ref="S3683:Z3683">_xlfn.XLOOKUP($O3683,'Raw - customers'!$A:$A,'Raw - customers'!$B:$I)</f>
        <v>Guthry Ure</v>
      </c>
      <c r="T3683" t="str">
        <v>Polygender</v>
      </c>
      <c r="U3683">
        <v>35</v>
      </c>
      <c r="V3683" t="str">
        <v>400 Beau PlaceSuite 439</v>
      </c>
      <c r="W3683">
        <v>2891</v>
      </c>
      <c r="X3683" t="str">
        <v>Kreigerberg</v>
      </c>
      <c r="Y3683" t="str">
        <v>Tasmania</v>
      </c>
      <c r="Z3683" t="str">
        <v>Australia</v>
      </c>
      <c r="AA3683">
        <v>5</v>
      </c>
      <c r="AB3683" s="3" t="str">
        <f t="shared" si="115"/>
        <v>0 to 10</v>
      </c>
      <c r="AM3683" s="6">
        <v>453</v>
      </c>
      <c r="AN3683" s="6" t="s">
        <v>1414</v>
      </c>
    </row>
    <row r="3684" spans="1:40" x14ac:dyDescent="0.25">
      <c r="A3684">
        <v>3682</v>
      </c>
      <c r="B3684">
        <v>737</v>
      </c>
      <c r="C3684">
        <v>1066</v>
      </c>
      <c r="D3684">
        <v>93</v>
      </c>
      <c r="E3684">
        <v>3</v>
      </c>
      <c r="F3684">
        <v>279</v>
      </c>
      <c r="G3684">
        <v>1</v>
      </c>
      <c r="H3684" t="str">
        <f>VLOOKUP($C3684,'Raw-products'!$A$2:$H$1261,MATCH(H$1,'Raw-products'!$A$1:$H$1,0))</f>
        <v>Trousers</v>
      </c>
      <c r="I3684" t="str">
        <f>VLOOKUP($C3684,'Raw-products'!$A$2:$H$1261,MATCH(I$1,'Raw-products'!$A$1:$H$1,0))</f>
        <v>Joggers</v>
      </c>
      <c r="J3684" t="str">
        <f>VLOOKUP($C3684,'Raw-products'!$A$2:$H$1261,MATCH(J$1,'Raw-products'!$A$1:$H$1,0))</f>
        <v>S</v>
      </c>
      <c r="K3684" t="str">
        <f>VLOOKUP($C3684,'Raw-products'!$A$2:$H$1261,MATCH(K$1,'Raw-products'!$A$1:$H$1,0))</f>
        <v>green</v>
      </c>
      <c r="L3684">
        <f>VLOOKUP($C3684,'Raw-products'!$A$2:$H$1261,MATCH(L$1,'Raw-products'!$A$1:$H$1,0))</f>
        <v>94</v>
      </c>
      <c r="M3684">
        <f>VLOOKUP($C3684,'Raw-products'!$A$2:$H$1261,MATCH(M$1,'Raw-products'!$A$1:$H$1,0))</f>
        <v>76</v>
      </c>
      <c r="N3684" s="5">
        <f t="shared" si="114"/>
        <v>7144</v>
      </c>
      <c r="O3684" cm="1">
        <f t="array" ref="O3684:R3684">_xlfn.XLOOKUP($B3684,'Raw -orders'!$A:$A,'Raw -orders'!$B:$E)</f>
        <v>453</v>
      </c>
      <c r="P3684">
        <v>30264</v>
      </c>
      <c r="Q3684" s="1">
        <v>44342</v>
      </c>
      <c r="R3684" s="1">
        <v>44346</v>
      </c>
      <c r="S3684" t="str" cm="1">
        <f t="array" ref="S3684:Z3684">_xlfn.XLOOKUP($O3684,'Raw - customers'!$A:$A,'Raw - customers'!$B:$I)</f>
        <v>Guthry Ure</v>
      </c>
      <c r="T3684" t="str">
        <v>Polygender</v>
      </c>
      <c r="U3684">
        <v>35</v>
      </c>
      <c r="V3684" t="str">
        <v>400 Beau PlaceSuite 439</v>
      </c>
      <c r="W3684">
        <v>2891</v>
      </c>
      <c r="X3684" t="str">
        <v>Kreigerberg</v>
      </c>
      <c r="Y3684" t="str">
        <v>Tasmania</v>
      </c>
      <c r="Z3684" t="str">
        <v>Australia</v>
      </c>
      <c r="AA3684">
        <v>5</v>
      </c>
      <c r="AB3684" s="3" t="str">
        <f t="shared" si="115"/>
        <v>0 to 10</v>
      </c>
      <c r="AM3684" s="6">
        <v>453</v>
      </c>
      <c r="AN3684" s="6" t="s">
        <v>1414</v>
      </c>
    </row>
    <row r="3685" spans="1:40" x14ac:dyDescent="0.25">
      <c r="A3685">
        <v>3683</v>
      </c>
      <c r="B3685">
        <v>737</v>
      </c>
      <c r="C3685">
        <v>552</v>
      </c>
      <c r="D3685">
        <v>98</v>
      </c>
      <c r="E3685">
        <v>1</v>
      </c>
      <c r="F3685">
        <v>98</v>
      </c>
      <c r="G3685">
        <v>1</v>
      </c>
      <c r="H3685" t="str">
        <f>VLOOKUP($C3685,'Raw-products'!$A$2:$H$1261,MATCH(H$1,'Raw-products'!$A$1:$H$1,0))</f>
        <v>Jacket</v>
      </c>
      <c r="I3685" t="str">
        <f>VLOOKUP($C3685,'Raw-products'!$A$2:$H$1261,MATCH(I$1,'Raw-products'!$A$1:$H$1,0))</f>
        <v>Leather</v>
      </c>
      <c r="J3685" t="str">
        <f>VLOOKUP($C3685,'Raw-products'!$A$2:$H$1261,MATCH(J$1,'Raw-products'!$A$1:$H$1,0))</f>
        <v>M</v>
      </c>
      <c r="K3685" t="str">
        <f>VLOOKUP($C3685,'Raw-products'!$A$2:$H$1261,MATCH(K$1,'Raw-products'!$A$1:$H$1,0))</f>
        <v>indigo</v>
      </c>
      <c r="L3685">
        <f>VLOOKUP($C3685,'Raw-products'!$A$2:$H$1261,MATCH(L$1,'Raw-products'!$A$1:$H$1,0))</f>
        <v>113</v>
      </c>
      <c r="M3685">
        <f>VLOOKUP($C3685,'Raw-products'!$A$2:$H$1261,MATCH(M$1,'Raw-products'!$A$1:$H$1,0))</f>
        <v>71</v>
      </c>
      <c r="N3685" s="5">
        <f t="shared" si="114"/>
        <v>8023</v>
      </c>
      <c r="O3685" cm="1">
        <f t="array" ref="O3685:R3685">_xlfn.XLOOKUP($B3685,'Raw -orders'!$A:$A,'Raw -orders'!$B:$E)</f>
        <v>453</v>
      </c>
      <c r="P3685">
        <v>30264</v>
      </c>
      <c r="Q3685" s="1">
        <v>44342</v>
      </c>
      <c r="R3685" s="1">
        <v>44346</v>
      </c>
      <c r="S3685" t="str" cm="1">
        <f t="array" ref="S3685:Z3685">_xlfn.XLOOKUP($O3685,'Raw - customers'!$A:$A,'Raw - customers'!$B:$I)</f>
        <v>Guthry Ure</v>
      </c>
      <c r="T3685" t="str">
        <v>Polygender</v>
      </c>
      <c r="U3685">
        <v>35</v>
      </c>
      <c r="V3685" t="str">
        <v>400 Beau PlaceSuite 439</v>
      </c>
      <c r="W3685">
        <v>2891</v>
      </c>
      <c r="X3685" t="str">
        <v>Kreigerberg</v>
      </c>
      <c r="Y3685" t="str">
        <v>Tasmania</v>
      </c>
      <c r="Z3685" t="str">
        <v>Australia</v>
      </c>
      <c r="AA3685">
        <v>5</v>
      </c>
      <c r="AB3685" s="3" t="str">
        <f t="shared" si="115"/>
        <v>0 to 10</v>
      </c>
      <c r="AM3685" s="6">
        <v>453</v>
      </c>
      <c r="AN3685" s="6" t="s">
        <v>1414</v>
      </c>
    </row>
    <row r="3686" spans="1:40" x14ac:dyDescent="0.25">
      <c r="A3686">
        <v>3684</v>
      </c>
      <c r="B3686">
        <v>737</v>
      </c>
      <c r="C3686">
        <v>800</v>
      </c>
      <c r="D3686">
        <v>91</v>
      </c>
      <c r="E3686">
        <v>2</v>
      </c>
      <c r="F3686">
        <v>182</v>
      </c>
      <c r="G3686">
        <v>1</v>
      </c>
      <c r="H3686" t="str">
        <f>VLOOKUP($C3686,'Raw-products'!$A$2:$H$1261,MATCH(H$1,'Raw-products'!$A$1:$H$1,0))</f>
        <v>Jacket</v>
      </c>
      <c r="I3686" t="str">
        <f>VLOOKUP($C3686,'Raw-products'!$A$2:$H$1261,MATCH(I$1,'Raw-products'!$A$1:$H$1,0))</f>
        <v>Pullover</v>
      </c>
      <c r="J3686" t="str">
        <f>VLOOKUP($C3686,'Raw-products'!$A$2:$H$1261,MATCH(J$1,'Raw-products'!$A$1:$H$1,0))</f>
        <v>XS</v>
      </c>
      <c r="K3686" t="str">
        <f>VLOOKUP($C3686,'Raw-products'!$A$2:$H$1261,MATCH(K$1,'Raw-products'!$A$1:$H$1,0))</f>
        <v>violet</v>
      </c>
      <c r="L3686">
        <f>VLOOKUP($C3686,'Raw-products'!$A$2:$H$1261,MATCH(L$1,'Raw-products'!$A$1:$H$1,0))</f>
        <v>114</v>
      </c>
      <c r="M3686">
        <f>VLOOKUP($C3686,'Raw-products'!$A$2:$H$1261,MATCH(M$1,'Raw-products'!$A$1:$H$1,0))</f>
        <v>61</v>
      </c>
      <c r="N3686" s="5">
        <f t="shared" si="114"/>
        <v>6954</v>
      </c>
      <c r="O3686" cm="1">
        <f t="array" ref="O3686:R3686">_xlfn.XLOOKUP($B3686,'Raw -orders'!$A:$A,'Raw -orders'!$B:$E)</f>
        <v>453</v>
      </c>
      <c r="P3686">
        <v>30264</v>
      </c>
      <c r="Q3686" s="1">
        <v>44342</v>
      </c>
      <c r="R3686" s="1">
        <v>44346</v>
      </c>
      <c r="S3686" t="str" cm="1">
        <f t="array" ref="S3686:Z3686">_xlfn.XLOOKUP($O3686,'Raw - customers'!$A:$A,'Raw - customers'!$B:$I)</f>
        <v>Guthry Ure</v>
      </c>
      <c r="T3686" t="str">
        <v>Polygender</v>
      </c>
      <c r="U3686">
        <v>35</v>
      </c>
      <c r="V3686" t="str">
        <v>400 Beau PlaceSuite 439</v>
      </c>
      <c r="W3686">
        <v>2891</v>
      </c>
      <c r="X3686" t="str">
        <v>Kreigerberg</v>
      </c>
      <c r="Y3686" t="str">
        <v>Tasmania</v>
      </c>
      <c r="Z3686" t="str">
        <v>Australia</v>
      </c>
      <c r="AA3686">
        <v>5</v>
      </c>
      <c r="AB3686" s="3" t="str">
        <f t="shared" si="115"/>
        <v>0 to 10</v>
      </c>
      <c r="AM3686" s="6">
        <v>453</v>
      </c>
      <c r="AN3686" s="6" t="s">
        <v>1414</v>
      </c>
    </row>
    <row r="3687" spans="1:40" x14ac:dyDescent="0.25">
      <c r="A3687">
        <v>3685</v>
      </c>
      <c r="B3687">
        <v>737</v>
      </c>
      <c r="C3687">
        <v>1160</v>
      </c>
      <c r="D3687">
        <v>99</v>
      </c>
      <c r="E3687">
        <v>1</v>
      </c>
      <c r="F3687">
        <v>99</v>
      </c>
      <c r="G3687">
        <v>1</v>
      </c>
      <c r="H3687" t="str">
        <f>VLOOKUP($C3687,'Raw-products'!$A$2:$H$1261,MATCH(H$1,'Raw-products'!$A$1:$H$1,0))</f>
        <v>Trousers</v>
      </c>
      <c r="I3687" t="str">
        <f>VLOOKUP($C3687,'Raw-products'!$A$2:$H$1261,MATCH(I$1,'Raw-products'!$A$1:$H$1,0))</f>
        <v>High-Waisted</v>
      </c>
      <c r="J3687" t="str">
        <f>VLOOKUP($C3687,'Raw-products'!$A$2:$H$1261,MATCH(J$1,'Raw-products'!$A$1:$H$1,0))</f>
        <v>XS</v>
      </c>
      <c r="K3687" t="str">
        <f>VLOOKUP($C3687,'Raw-products'!$A$2:$H$1261,MATCH(K$1,'Raw-products'!$A$1:$H$1,0))</f>
        <v>orange</v>
      </c>
      <c r="L3687">
        <f>VLOOKUP($C3687,'Raw-products'!$A$2:$H$1261,MATCH(L$1,'Raw-products'!$A$1:$H$1,0))</f>
        <v>98</v>
      </c>
      <c r="M3687">
        <f>VLOOKUP($C3687,'Raw-products'!$A$2:$H$1261,MATCH(M$1,'Raw-products'!$A$1:$H$1,0))</f>
        <v>55</v>
      </c>
      <c r="N3687" s="5">
        <f t="shared" si="114"/>
        <v>5390</v>
      </c>
      <c r="O3687" cm="1">
        <f t="array" ref="O3687:R3687">_xlfn.XLOOKUP($B3687,'Raw -orders'!$A:$A,'Raw -orders'!$B:$E)</f>
        <v>453</v>
      </c>
      <c r="P3687">
        <v>30264</v>
      </c>
      <c r="Q3687" s="1">
        <v>44342</v>
      </c>
      <c r="R3687" s="1">
        <v>44346</v>
      </c>
      <c r="S3687" t="str" cm="1">
        <f t="array" ref="S3687:Z3687">_xlfn.XLOOKUP($O3687,'Raw - customers'!$A:$A,'Raw - customers'!$B:$I)</f>
        <v>Guthry Ure</v>
      </c>
      <c r="T3687" t="str">
        <v>Polygender</v>
      </c>
      <c r="U3687">
        <v>35</v>
      </c>
      <c r="V3687" t="str">
        <v>400 Beau PlaceSuite 439</v>
      </c>
      <c r="W3687">
        <v>2891</v>
      </c>
      <c r="X3687" t="str">
        <v>Kreigerberg</v>
      </c>
      <c r="Y3687" t="str">
        <v>Tasmania</v>
      </c>
      <c r="Z3687" t="str">
        <v>Australia</v>
      </c>
      <c r="AA3687">
        <v>5</v>
      </c>
      <c r="AB3687" s="3" t="str">
        <f t="shared" si="115"/>
        <v>0 to 10</v>
      </c>
      <c r="AM3687" s="6">
        <v>453</v>
      </c>
      <c r="AN3687" s="6" t="s">
        <v>1414</v>
      </c>
    </row>
    <row r="3688" spans="1:40" x14ac:dyDescent="0.25">
      <c r="A3688">
        <v>3686</v>
      </c>
      <c r="B3688">
        <v>737</v>
      </c>
      <c r="C3688">
        <v>251</v>
      </c>
      <c r="D3688">
        <v>95</v>
      </c>
      <c r="E3688">
        <v>2</v>
      </c>
      <c r="F3688">
        <v>190</v>
      </c>
      <c r="G3688">
        <v>1</v>
      </c>
      <c r="H3688" t="str">
        <f>VLOOKUP($C3688,'Raw-products'!$A$2:$H$1261,MATCH(H$1,'Raw-products'!$A$1:$H$1,0))</f>
        <v>Shirt</v>
      </c>
      <c r="I3688" t="str">
        <f>VLOOKUP($C3688,'Raw-products'!$A$2:$H$1261,MATCH(I$1,'Raw-products'!$A$1:$H$1,0))</f>
        <v>Polo</v>
      </c>
      <c r="J3688" t="str">
        <f>VLOOKUP($C3688,'Raw-products'!$A$2:$H$1261,MATCH(J$1,'Raw-products'!$A$1:$H$1,0))</f>
        <v>S</v>
      </c>
      <c r="K3688" t="str">
        <f>VLOOKUP($C3688,'Raw-products'!$A$2:$H$1261,MATCH(K$1,'Raw-products'!$A$1:$H$1,0))</f>
        <v>orange</v>
      </c>
      <c r="L3688">
        <f>VLOOKUP($C3688,'Raw-products'!$A$2:$H$1261,MATCH(L$1,'Raw-products'!$A$1:$H$1,0))</f>
        <v>117</v>
      </c>
      <c r="M3688">
        <f>VLOOKUP($C3688,'Raw-products'!$A$2:$H$1261,MATCH(M$1,'Raw-products'!$A$1:$H$1,0))</f>
        <v>78</v>
      </c>
      <c r="N3688" s="5">
        <f t="shared" si="114"/>
        <v>9126</v>
      </c>
      <c r="O3688" cm="1">
        <f t="array" ref="O3688:R3688">_xlfn.XLOOKUP($B3688,'Raw -orders'!$A:$A,'Raw -orders'!$B:$E)</f>
        <v>453</v>
      </c>
      <c r="P3688">
        <v>30264</v>
      </c>
      <c r="Q3688" s="1">
        <v>44342</v>
      </c>
      <c r="R3688" s="1">
        <v>44346</v>
      </c>
      <c r="S3688" t="str" cm="1">
        <f t="array" ref="S3688:Z3688">_xlfn.XLOOKUP($O3688,'Raw - customers'!$A:$A,'Raw - customers'!$B:$I)</f>
        <v>Guthry Ure</v>
      </c>
      <c r="T3688" t="str">
        <v>Polygender</v>
      </c>
      <c r="U3688">
        <v>35</v>
      </c>
      <c r="V3688" t="str">
        <v>400 Beau PlaceSuite 439</v>
      </c>
      <c r="W3688">
        <v>2891</v>
      </c>
      <c r="X3688" t="str">
        <v>Kreigerberg</v>
      </c>
      <c r="Y3688" t="str">
        <v>Tasmania</v>
      </c>
      <c r="Z3688" t="str">
        <v>Australia</v>
      </c>
      <c r="AA3688">
        <v>5</v>
      </c>
      <c r="AB3688" s="3" t="str">
        <f t="shared" si="115"/>
        <v>0 to 10</v>
      </c>
      <c r="AM3688" s="6">
        <v>453</v>
      </c>
      <c r="AN3688" s="6" t="s">
        <v>1414</v>
      </c>
    </row>
    <row r="3689" spans="1:40" x14ac:dyDescent="0.25">
      <c r="A3689">
        <v>3687</v>
      </c>
      <c r="B3689">
        <v>737</v>
      </c>
      <c r="C3689">
        <v>664</v>
      </c>
      <c r="D3689">
        <v>93</v>
      </c>
      <c r="E3689">
        <v>2</v>
      </c>
      <c r="F3689">
        <v>186</v>
      </c>
      <c r="G3689">
        <v>1</v>
      </c>
      <c r="H3689" t="str">
        <f>VLOOKUP($C3689,'Raw-products'!$A$2:$H$1261,MATCH(H$1,'Raw-products'!$A$1:$H$1,0))</f>
        <v>Jacket</v>
      </c>
      <c r="I3689" t="str">
        <f>VLOOKUP($C3689,'Raw-products'!$A$2:$H$1261,MATCH(I$1,'Raw-products'!$A$1:$H$1,0))</f>
        <v>Coach</v>
      </c>
      <c r="J3689" t="str">
        <f>VLOOKUP($C3689,'Raw-products'!$A$2:$H$1261,MATCH(J$1,'Raw-products'!$A$1:$H$1,0))</f>
        <v>XL</v>
      </c>
      <c r="K3689" t="str">
        <f>VLOOKUP($C3689,'Raw-products'!$A$2:$H$1261,MATCH(K$1,'Raw-products'!$A$1:$H$1,0))</f>
        <v>violet</v>
      </c>
      <c r="L3689">
        <f>VLOOKUP($C3689,'Raw-products'!$A$2:$H$1261,MATCH(L$1,'Raw-products'!$A$1:$H$1,0))</f>
        <v>115</v>
      </c>
      <c r="M3689">
        <f>VLOOKUP($C3689,'Raw-products'!$A$2:$H$1261,MATCH(M$1,'Raw-products'!$A$1:$H$1,0))</f>
        <v>60</v>
      </c>
      <c r="N3689" s="5">
        <f t="shared" si="114"/>
        <v>6900</v>
      </c>
      <c r="O3689" cm="1">
        <f t="array" ref="O3689:R3689">_xlfn.XLOOKUP($B3689,'Raw -orders'!$A:$A,'Raw -orders'!$B:$E)</f>
        <v>453</v>
      </c>
      <c r="P3689">
        <v>30264</v>
      </c>
      <c r="Q3689" s="1">
        <v>44342</v>
      </c>
      <c r="R3689" s="1">
        <v>44346</v>
      </c>
      <c r="S3689" t="str" cm="1">
        <f t="array" ref="S3689:Z3689">_xlfn.XLOOKUP($O3689,'Raw - customers'!$A:$A,'Raw - customers'!$B:$I)</f>
        <v>Guthry Ure</v>
      </c>
      <c r="T3689" t="str">
        <v>Polygender</v>
      </c>
      <c r="U3689">
        <v>35</v>
      </c>
      <c r="V3689" t="str">
        <v>400 Beau PlaceSuite 439</v>
      </c>
      <c r="W3689">
        <v>2891</v>
      </c>
      <c r="X3689" t="str">
        <v>Kreigerberg</v>
      </c>
      <c r="Y3689" t="str">
        <v>Tasmania</v>
      </c>
      <c r="Z3689" t="str">
        <v>Australia</v>
      </c>
      <c r="AA3689">
        <v>5</v>
      </c>
      <c r="AB3689" s="3" t="str">
        <f t="shared" si="115"/>
        <v>0 to 10</v>
      </c>
      <c r="AM3689" s="6">
        <v>453</v>
      </c>
      <c r="AN3689" s="6" t="s">
        <v>1414</v>
      </c>
    </row>
    <row r="3690" spans="1:40" x14ac:dyDescent="0.25">
      <c r="A3690">
        <v>3688</v>
      </c>
      <c r="B3690">
        <v>737</v>
      </c>
      <c r="C3690">
        <v>1250</v>
      </c>
      <c r="D3690">
        <v>112</v>
      </c>
      <c r="E3690">
        <v>1</v>
      </c>
      <c r="F3690">
        <v>112</v>
      </c>
      <c r="G3690">
        <v>1</v>
      </c>
      <c r="H3690" t="str">
        <f>VLOOKUP($C3690,'Raw-products'!$A$2:$H$1261,MATCH(H$1,'Raw-products'!$A$1:$H$1,0))</f>
        <v>Trousers</v>
      </c>
      <c r="I3690" t="str">
        <f>VLOOKUP($C3690,'Raw-products'!$A$2:$H$1261,MATCH(I$1,'Raw-products'!$A$1:$H$1,0))</f>
        <v>Tracksuit Bottoms</v>
      </c>
      <c r="J3690" t="str">
        <f>VLOOKUP($C3690,'Raw-products'!$A$2:$H$1261,MATCH(J$1,'Raw-products'!$A$1:$H$1,0))</f>
        <v>XS</v>
      </c>
      <c r="K3690" t="str">
        <f>VLOOKUP($C3690,'Raw-products'!$A$2:$H$1261,MATCH(K$1,'Raw-products'!$A$1:$H$1,0))</f>
        <v>indigo</v>
      </c>
      <c r="L3690">
        <f>VLOOKUP($C3690,'Raw-products'!$A$2:$H$1261,MATCH(L$1,'Raw-products'!$A$1:$H$1,0))</f>
        <v>91</v>
      </c>
      <c r="M3690">
        <f>VLOOKUP($C3690,'Raw-products'!$A$2:$H$1261,MATCH(M$1,'Raw-products'!$A$1:$H$1,0))</f>
        <v>63</v>
      </c>
      <c r="N3690" s="5">
        <f t="shared" si="114"/>
        <v>5733</v>
      </c>
      <c r="O3690" cm="1">
        <f t="array" ref="O3690:R3690">_xlfn.XLOOKUP($B3690,'Raw -orders'!$A:$A,'Raw -orders'!$B:$E)</f>
        <v>453</v>
      </c>
      <c r="P3690">
        <v>30264</v>
      </c>
      <c r="Q3690" s="1">
        <v>44342</v>
      </c>
      <c r="R3690" s="1">
        <v>44346</v>
      </c>
      <c r="S3690" t="str" cm="1">
        <f t="array" ref="S3690:Z3690">_xlfn.XLOOKUP($O3690,'Raw - customers'!$A:$A,'Raw - customers'!$B:$I)</f>
        <v>Guthry Ure</v>
      </c>
      <c r="T3690" t="str">
        <v>Polygender</v>
      </c>
      <c r="U3690">
        <v>35</v>
      </c>
      <c r="V3690" t="str">
        <v>400 Beau PlaceSuite 439</v>
      </c>
      <c r="W3690">
        <v>2891</v>
      </c>
      <c r="X3690" t="str">
        <v>Kreigerberg</v>
      </c>
      <c r="Y3690" t="str">
        <v>Tasmania</v>
      </c>
      <c r="Z3690" t="str">
        <v>Australia</v>
      </c>
      <c r="AA3690">
        <v>5</v>
      </c>
      <c r="AB3690" s="3" t="str">
        <f t="shared" si="115"/>
        <v>0 to 10</v>
      </c>
      <c r="AM3690" s="6">
        <v>453</v>
      </c>
      <c r="AN3690" s="6" t="s">
        <v>1414</v>
      </c>
    </row>
    <row r="3691" spans="1:40" x14ac:dyDescent="0.25">
      <c r="A3691">
        <v>3689</v>
      </c>
      <c r="B3691">
        <v>737</v>
      </c>
      <c r="C3691">
        <v>98</v>
      </c>
      <c r="D3691">
        <v>118</v>
      </c>
      <c r="E3691">
        <v>2</v>
      </c>
      <c r="F3691">
        <v>236</v>
      </c>
      <c r="G3691">
        <v>1</v>
      </c>
      <c r="H3691" t="str">
        <f>VLOOKUP($C3691,'Raw-products'!$A$2:$H$1261,MATCH(H$1,'Raw-products'!$A$1:$H$1,0))</f>
        <v>Shirt</v>
      </c>
      <c r="I3691" t="str">
        <f>VLOOKUP($C3691,'Raw-products'!$A$2:$H$1261,MATCH(I$1,'Raw-products'!$A$1:$H$1,0))</f>
        <v>Flannel</v>
      </c>
      <c r="J3691" t="str">
        <f>VLOOKUP($C3691,'Raw-products'!$A$2:$H$1261,MATCH(J$1,'Raw-products'!$A$1:$H$1,0))</f>
        <v>L</v>
      </c>
      <c r="K3691" t="str">
        <f>VLOOKUP($C3691,'Raw-products'!$A$2:$H$1261,MATCH(K$1,'Raw-products'!$A$1:$H$1,0))</f>
        <v>indigo</v>
      </c>
      <c r="L3691">
        <f>VLOOKUP($C3691,'Raw-products'!$A$2:$H$1261,MATCH(L$1,'Raw-products'!$A$1:$H$1,0))</f>
        <v>96</v>
      </c>
      <c r="M3691">
        <f>VLOOKUP($C3691,'Raw-products'!$A$2:$H$1261,MATCH(M$1,'Raw-products'!$A$1:$H$1,0))</f>
        <v>62</v>
      </c>
      <c r="N3691" s="5">
        <f t="shared" si="114"/>
        <v>5952</v>
      </c>
      <c r="O3691" cm="1">
        <f t="array" ref="O3691:R3691">_xlfn.XLOOKUP($B3691,'Raw -orders'!$A:$A,'Raw -orders'!$B:$E)</f>
        <v>453</v>
      </c>
      <c r="P3691">
        <v>30264</v>
      </c>
      <c r="Q3691" s="1">
        <v>44342</v>
      </c>
      <c r="R3691" s="1">
        <v>44346</v>
      </c>
      <c r="S3691" t="str" cm="1">
        <f t="array" ref="S3691:Z3691">_xlfn.XLOOKUP($O3691,'Raw - customers'!$A:$A,'Raw - customers'!$B:$I)</f>
        <v>Guthry Ure</v>
      </c>
      <c r="T3691" t="str">
        <v>Polygender</v>
      </c>
      <c r="U3691">
        <v>35</v>
      </c>
      <c r="V3691" t="str">
        <v>400 Beau PlaceSuite 439</v>
      </c>
      <c r="W3691">
        <v>2891</v>
      </c>
      <c r="X3691" t="str">
        <v>Kreigerberg</v>
      </c>
      <c r="Y3691" t="str">
        <v>Tasmania</v>
      </c>
      <c r="Z3691" t="str">
        <v>Australia</v>
      </c>
      <c r="AA3691">
        <v>5</v>
      </c>
      <c r="AB3691" s="3" t="str">
        <f t="shared" si="115"/>
        <v>0 to 10</v>
      </c>
      <c r="AM3691" s="6">
        <v>453</v>
      </c>
      <c r="AN3691" s="6" t="s">
        <v>1414</v>
      </c>
    </row>
    <row r="3692" spans="1:40" x14ac:dyDescent="0.25">
      <c r="A3692">
        <v>3690</v>
      </c>
      <c r="B3692">
        <v>738</v>
      </c>
      <c r="C3692">
        <v>260</v>
      </c>
      <c r="D3692">
        <v>95</v>
      </c>
      <c r="E3692">
        <v>3</v>
      </c>
      <c r="F3692">
        <v>285</v>
      </c>
      <c r="G3692">
        <v>1</v>
      </c>
      <c r="H3692" t="str">
        <f>VLOOKUP($C3692,'Raw-products'!$A$2:$H$1261,MATCH(H$1,'Raw-products'!$A$1:$H$1,0))</f>
        <v>Shirt</v>
      </c>
      <c r="I3692" t="str">
        <f>VLOOKUP($C3692,'Raw-products'!$A$2:$H$1261,MATCH(I$1,'Raw-products'!$A$1:$H$1,0))</f>
        <v>Polo</v>
      </c>
      <c r="J3692" t="str">
        <f>VLOOKUP($C3692,'Raw-products'!$A$2:$H$1261,MATCH(J$1,'Raw-products'!$A$1:$H$1,0))</f>
        <v>XS</v>
      </c>
      <c r="K3692" t="str">
        <f>VLOOKUP($C3692,'Raw-products'!$A$2:$H$1261,MATCH(K$1,'Raw-products'!$A$1:$H$1,0))</f>
        <v>green</v>
      </c>
      <c r="L3692">
        <f>VLOOKUP($C3692,'Raw-products'!$A$2:$H$1261,MATCH(L$1,'Raw-products'!$A$1:$H$1,0))</f>
        <v>117</v>
      </c>
      <c r="M3692">
        <f>VLOOKUP($C3692,'Raw-products'!$A$2:$H$1261,MATCH(M$1,'Raw-products'!$A$1:$H$1,0))</f>
        <v>45</v>
      </c>
      <c r="N3692" s="5">
        <f t="shared" si="114"/>
        <v>5265</v>
      </c>
      <c r="O3692" cm="1">
        <f t="array" ref="O3692:R3692">_xlfn.XLOOKUP($B3692,'Raw -orders'!$A:$A,'Raw -orders'!$B:$E)</f>
        <v>144</v>
      </c>
      <c r="P3692">
        <v>57487</v>
      </c>
      <c r="Q3692" s="1">
        <v>44393</v>
      </c>
      <c r="R3692" s="1">
        <v>44417</v>
      </c>
      <c r="S3692" t="str" cm="1">
        <f t="array" ref="S3692:Z3692">_xlfn.XLOOKUP($O3692,'Raw - customers'!$A:$A,'Raw - customers'!$B:$I)</f>
        <v>Elaina Agate</v>
      </c>
      <c r="T3692" t="str">
        <v>Male</v>
      </c>
      <c r="U3692">
        <v>60</v>
      </c>
      <c r="V3692" t="str">
        <v>596 Martin BoulevardApt. 367</v>
      </c>
      <c r="W3692">
        <v>5393</v>
      </c>
      <c r="X3692" t="str">
        <v>Richardshaven</v>
      </c>
      <c r="Y3692" t="str">
        <v>South Australia</v>
      </c>
      <c r="Z3692" t="str">
        <v>Australia</v>
      </c>
      <c r="AA3692">
        <v>7</v>
      </c>
      <c r="AB3692" s="3" t="str">
        <f t="shared" si="115"/>
        <v>20 to 30</v>
      </c>
      <c r="AM3692" s="6">
        <v>144</v>
      </c>
      <c r="AN3692" s="6" t="s">
        <v>1345</v>
      </c>
    </row>
    <row r="3693" spans="1:40" x14ac:dyDescent="0.25">
      <c r="A3693">
        <v>3691</v>
      </c>
      <c r="B3693">
        <v>738</v>
      </c>
      <c r="C3693">
        <v>1195</v>
      </c>
      <c r="D3693">
        <v>105</v>
      </c>
      <c r="E3693">
        <v>3</v>
      </c>
      <c r="F3693">
        <v>315</v>
      </c>
      <c r="G3693">
        <v>1</v>
      </c>
      <c r="H3693" t="str">
        <f>VLOOKUP($C3693,'Raw-products'!$A$2:$H$1261,MATCH(H$1,'Raw-products'!$A$1:$H$1,0))</f>
        <v>Trousers</v>
      </c>
      <c r="I3693" t="str">
        <f>VLOOKUP($C3693,'Raw-products'!$A$2:$H$1261,MATCH(I$1,'Raw-products'!$A$1:$H$1,0))</f>
        <v>Pleated</v>
      </c>
      <c r="J3693" t="str">
        <f>VLOOKUP($C3693,'Raw-products'!$A$2:$H$1261,MATCH(J$1,'Raw-products'!$A$1:$H$1,0))</f>
        <v>XS</v>
      </c>
      <c r="K3693" t="str">
        <f>VLOOKUP($C3693,'Raw-products'!$A$2:$H$1261,MATCH(K$1,'Raw-products'!$A$1:$H$1,0))</f>
        <v>orange</v>
      </c>
      <c r="L3693">
        <f>VLOOKUP($C3693,'Raw-products'!$A$2:$H$1261,MATCH(L$1,'Raw-products'!$A$1:$H$1,0))</f>
        <v>90</v>
      </c>
      <c r="M3693">
        <f>VLOOKUP($C3693,'Raw-products'!$A$2:$H$1261,MATCH(M$1,'Raw-products'!$A$1:$H$1,0))</f>
        <v>74</v>
      </c>
      <c r="N3693" s="5">
        <f t="shared" si="114"/>
        <v>6660</v>
      </c>
      <c r="O3693" cm="1">
        <f t="array" ref="O3693:R3693">_xlfn.XLOOKUP($B3693,'Raw -orders'!$A:$A,'Raw -orders'!$B:$E)</f>
        <v>144</v>
      </c>
      <c r="P3693">
        <v>57487</v>
      </c>
      <c r="Q3693" s="1">
        <v>44393</v>
      </c>
      <c r="R3693" s="1">
        <v>44417</v>
      </c>
      <c r="S3693" t="str" cm="1">
        <f t="array" ref="S3693:Z3693">_xlfn.XLOOKUP($O3693,'Raw - customers'!$A:$A,'Raw - customers'!$B:$I)</f>
        <v>Elaina Agate</v>
      </c>
      <c r="T3693" t="str">
        <v>Male</v>
      </c>
      <c r="U3693">
        <v>60</v>
      </c>
      <c r="V3693" t="str">
        <v>596 Martin BoulevardApt. 367</v>
      </c>
      <c r="W3693">
        <v>5393</v>
      </c>
      <c r="X3693" t="str">
        <v>Richardshaven</v>
      </c>
      <c r="Y3693" t="str">
        <v>South Australia</v>
      </c>
      <c r="Z3693" t="str">
        <v>Australia</v>
      </c>
      <c r="AA3693">
        <v>7</v>
      </c>
      <c r="AB3693" s="3" t="str">
        <f t="shared" si="115"/>
        <v>20 to 30</v>
      </c>
      <c r="AM3693" s="6">
        <v>144</v>
      </c>
      <c r="AN3693" s="6" t="s">
        <v>1345</v>
      </c>
    </row>
    <row r="3694" spans="1:40" x14ac:dyDescent="0.25">
      <c r="A3694">
        <v>3692</v>
      </c>
      <c r="B3694">
        <v>738</v>
      </c>
      <c r="C3694">
        <v>357</v>
      </c>
      <c r="D3694">
        <v>94</v>
      </c>
      <c r="E3694">
        <v>2</v>
      </c>
      <c r="F3694">
        <v>188</v>
      </c>
      <c r="G3694">
        <v>1</v>
      </c>
      <c r="H3694" t="str">
        <f>VLOOKUP($C3694,'Raw-products'!$A$2:$H$1261,MATCH(H$1,'Raw-products'!$A$1:$H$1,0))</f>
        <v>Shirt</v>
      </c>
      <c r="I3694" t="str">
        <f>VLOOKUP($C3694,'Raw-products'!$A$2:$H$1261,MATCH(I$1,'Raw-products'!$A$1:$H$1,0))</f>
        <v>Henley</v>
      </c>
      <c r="J3694" t="str">
        <f>VLOOKUP($C3694,'Raw-products'!$A$2:$H$1261,MATCH(J$1,'Raw-products'!$A$1:$H$1,0))</f>
        <v>M</v>
      </c>
      <c r="K3694" t="str">
        <f>VLOOKUP($C3694,'Raw-products'!$A$2:$H$1261,MATCH(K$1,'Raw-products'!$A$1:$H$1,0))</f>
        <v>orange</v>
      </c>
      <c r="L3694">
        <f>VLOOKUP($C3694,'Raw-products'!$A$2:$H$1261,MATCH(L$1,'Raw-products'!$A$1:$H$1,0))</f>
        <v>92</v>
      </c>
      <c r="M3694">
        <f>VLOOKUP($C3694,'Raw-products'!$A$2:$H$1261,MATCH(M$1,'Raw-products'!$A$1:$H$1,0))</f>
        <v>70</v>
      </c>
      <c r="N3694" s="5">
        <f t="shared" si="114"/>
        <v>6440</v>
      </c>
      <c r="O3694" cm="1">
        <f t="array" ref="O3694:R3694">_xlfn.XLOOKUP($B3694,'Raw -orders'!$A:$A,'Raw -orders'!$B:$E)</f>
        <v>144</v>
      </c>
      <c r="P3694">
        <v>57487</v>
      </c>
      <c r="Q3694" s="1">
        <v>44393</v>
      </c>
      <c r="R3694" s="1">
        <v>44417</v>
      </c>
      <c r="S3694" t="str" cm="1">
        <f t="array" ref="S3694:Z3694">_xlfn.XLOOKUP($O3694,'Raw - customers'!$A:$A,'Raw - customers'!$B:$I)</f>
        <v>Elaina Agate</v>
      </c>
      <c r="T3694" t="str">
        <v>Male</v>
      </c>
      <c r="U3694">
        <v>60</v>
      </c>
      <c r="V3694" t="str">
        <v>596 Martin BoulevardApt. 367</v>
      </c>
      <c r="W3694">
        <v>5393</v>
      </c>
      <c r="X3694" t="str">
        <v>Richardshaven</v>
      </c>
      <c r="Y3694" t="str">
        <v>South Australia</v>
      </c>
      <c r="Z3694" t="str">
        <v>Australia</v>
      </c>
      <c r="AA3694">
        <v>7</v>
      </c>
      <c r="AB3694" s="3" t="str">
        <f t="shared" si="115"/>
        <v>20 to 30</v>
      </c>
      <c r="AM3694" s="6">
        <v>144</v>
      </c>
      <c r="AN3694" s="6" t="s">
        <v>1345</v>
      </c>
    </row>
    <row r="3695" spans="1:40" x14ac:dyDescent="0.25">
      <c r="A3695">
        <v>3693</v>
      </c>
      <c r="B3695">
        <v>738</v>
      </c>
      <c r="C3695">
        <v>1197</v>
      </c>
      <c r="D3695">
        <v>105</v>
      </c>
      <c r="E3695">
        <v>2</v>
      </c>
      <c r="F3695">
        <v>210</v>
      </c>
      <c r="G3695">
        <v>1</v>
      </c>
      <c r="H3695" t="str">
        <f>VLOOKUP($C3695,'Raw-products'!$A$2:$H$1261,MATCH(H$1,'Raw-products'!$A$1:$H$1,0))</f>
        <v>Trousers</v>
      </c>
      <c r="I3695" t="str">
        <f>VLOOKUP($C3695,'Raw-products'!$A$2:$H$1261,MATCH(I$1,'Raw-products'!$A$1:$H$1,0))</f>
        <v>Pleated</v>
      </c>
      <c r="J3695" t="str">
        <f>VLOOKUP($C3695,'Raw-products'!$A$2:$H$1261,MATCH(J$1,'Raw-products'!$A$1:$H$1,0))</f>
        <v>M</v>
      </c>
      <c r="K3695" t="str">
        <f>VLOOKUP($C3695,'Raw-products'!$A$2:$H$1261,MATCH(K$1,'Raw-products'!$A$1:$H$1,0))</f>
        <v>orange</v>
      </c>
      <c r="L3695">
        <f>VLOOKUP($C3695,'Raw-products'!$A$2:$H$1261,MATCH(L$1,'Raw-products'!$A$1:$H$1,0))</f>
        <v>90</v>
      </c>
      <c r="M3695">
        <f>VLOOKUP($C3695,'Raw-products'!$A$2:$H$1261,MATCH(M$1,'Raw-products'!$A$1:$H$1,0))</f>
        <v>57</v>
      </c>
      <c r="N3695" s="5">
        <f t="shared" si="114"/>
        <v>5130</v>
      </c>
      <c r="O3695" cm="1">
        <f t="array" ref="O3695:R3695">_xlfn.XLOOKUP($B3695,'Raw -orders'!$A:$A,'Raw -orders'!$B:$E)</f>
        <v>144</v>
      </c>
      <c r="P3695">
        <v>57487</v>
      </c>
      <c r="Q3695" s="1">
        <v>44393</v>
      </c>
      <c r="R3695" s="1">
        <v>44417</v>
      </c>
      <c r="S3695" t="str" cm="1">
        <f t="array" ref="S3695:Z3695">_xlfn.XLOOKUP($O3695,'Raw - customers'!$A:$A,'Raw - customers'!$B:$I)</f>
        <v>Elaina Agate</v>
      </c>
      <c r="T3695" t="str">
        <v>Male</v>
      </c>
      <c r="U3695">
        <v>60</v>
      </c>
      <c r="V3695" t="str">
        <v>596 Martin BoulevardApt. 367</v>
      </c>
      <c r="W3695">
        <v>5393</v>
      </c>
      <c r="X3695" t="str">
        <v>Richardshaven</v>
      </c>
      <c r="Y3695" t="str">
        <v>South Australia</v>
      </c>
      <c r="Z3695" t="str">
        <v>Australia</v>
      </c>
      <c r="AA3695">
        <v>7</v>
      </c>
      <c r="AB3695" s="3" t="str">
        <f t="shared" si="115"/>
        <v>20 to 30</v>
      </c>
      <c r="AM3695" s="6">
        <v>144</v>
      </c>
      <c r="AN3695" s="6" t="s">
        <v>1345</v>
      </c>
    </row>
    <row r="3696" spans="1:40" x14ac:dyDescent="0.25">
      <c r="A3696">
        <v>3694</v>
      </c>
      <c r="B3696">
        <v>739</v>
      </c>
      <c r="C3696">
        <v>645</v>
      </c>
      <c r="D3696">
        <v>93</v>
      </c>
      <c r="E3696">
        <v>2</v>
      </c>
      <c r="F3696">
        <v>186</v>
      </c>
      <c r="G3696">
        <v>1</v>
      </c>
      <c r="H3696" t="str">
        <f>VLOOKUP($C3696,'Raw-products'!$A$2:$H$1261,MATCH(H$1,'Raw-products'!$A$1:$H$1,0))</f>
        <v>Jacket</v>
      </c>
      <c r="I3696" t="str">
        <f>VLOOKUP($C3696,'Raw-products'!$A$2:$H$1261,MATCH(I$1,'Raw-products'!$A$1:$H$1,0))</f>
        <v>Coach</v>
      </c>
      <c r="J3696" t="str">
        <f>VLOOKUP($C3696,'Raw-products'!$A$2:$H$1261,MATCH(J$1,'Raw-products'!$A$1:$H$1,0))</f>
        <v>XS</v>
      </c>
      <c r="K3696" t="str">
        <f>VLOOKUP($C3696,'Raw-products'!$A$2:$H$1261,MATCH(K$1,'Raw-products'!$A$1:$H$1,0))</f>
        <v>green</v>
      </c>
      <c r="L3696">
        <f>VLOOKUP($C3696,'Raw-products'!$A$2:$H$1261,MATCH(L$1,'Raw-products'!$A$1:$H$1,0))</f>
        <v>115</v>
      </c>
      <c r="M3696">
        <f>VLOOKUP($C3696,'Raw-products'!$A$2:$H$1261,MATCH(M$1,'Raw-products'!$A$1:$H$1,0))</f>
        <v>78</v>
      </c>
      <c r="N3696" s="5">
        <f t="shared" si="114"/>
        <v>8970</v>
      </c>
      <c r="O3696" cm="1">
        <f t="array" ref="O3696:R3696">_xlfn.XLOOKUP($B3696,'Raw -orders'!$A:$A,'Raw -orders'!$B:$E)</f>
        <v>211</v>
      </c>
      <c r="P3696">
        <v>32122</v>
      </c>
      <c r="Q3696" s="1">
        <v>44453</v>
      </c>
      <c r="R3696" s="1">
        <v>44462</v>
      </c>
      <c r="S3696" t="str" cm="1">
        <f t="array" ref="S3696:Z3696">_xlfn.XLOOKUP($O3696,'Raw - customers'!$A:$A,'Raw - customers'!$B:$I)</f>
        <v>Rowena Doe</v>
      </c>
      <c r="T3696" t="str">
        <v>Non-binary</v>
      </c>
      <c r="U3696">
        <v>52</v>
      </c>
      <c r="V3696" t="str">
        <v>9388 Bauch TrailSuite 439</v>
      </c>
      <c r="W3696">
        <v>4473</v>
      </c>
      <c r="X3696" t="str">
        <v>Codyfort</v>
      </c>
      <c r="Y3696" t="str">
        <v>New South Wales</v>
      </c>
      <c r="Z3696" t="str">
        <v>Australia</v>
      </c>
      <c r="AA3696">
        <v>9</v>
      </c>
      <c r="AB3696" s="3" t="str">
        <f t="shared" si="115"/>
        <v>0 to 10</v>
      </c>
      <c r="AM3696" s="6">
        <v>211</v>
      </c>
      <c r="AN3696" s="6" t="s">
        <v>1362</v>
      </c>
    </row>
    <row r="3697" spans="1:40" x14ac:dyDescent="0.25">
      <c r="A3697">
        <v>3695</v>
      </c>
      <c r="B3697">
        <v>739</v>
      </c>
      <c r="C3697">
        <v>47</v>
      </c>
      <c r="D3697">
        <v>104</v>
      </c>
      <c r="E3697">
        <v>2</v>
      </c>
      <c r="F3697">
        <v>208</v>
      </c>
      <c r="G3697">
        <v>1</v>
      </c>
      <c r="H3697" t="str">
        <f>VLOOKUP($C3697,'Raw-products'!$A$2:$H$1261,MATCH(H$1,'Raw-products'!$A$1:$H$1,0))</f>
        <v>Shirt</v>
      </c>
      <c r="I3697" t="str">
        <f>VLOOKUP($C3697,'Raw-products'!$A$2:$H$1261,MATCH(I$1,'Raw-products'!$A$1:$H$1,0))</f>
        <v>Dress</v>
      </c>
      <c r="J3697" t="str">
        <f>VLOOKUP($C3697,'Raw-products'!$A$2:$H$1261,MATCH(J$1,'Raw-products'!$A$1:$H$1,0))</f>
        <v>M</v>
      </c>
      <c r="K3697" t="str">
        <f>VLOOKUP($C3697,'Raw-products'!$A$2:$H$1261,MATCH(K$1,'Raw-products'!$A$1:$H$1,0))</f>
        <v>yellow</v>
      </c>
      <c r="L3697">
        <f>VLOOKUP($C3697,'Raw-products'!$A$2:$H$1261,MATCH(L$1,'Raw-products'!$A$1:$H$1,0))</f>
        <v>119</v>
      </c>
      <c r="M3697">
        <f>VLOOKUP($C3697,'Raw-products'!$A$2:$H$1261,MATCH(M$1,'Raw-products'!$A$1:$H$1,0))</f>
        <v>61</v>
      </c>
      <c r="N3697" s="5">
        <f t="shared" si="114"/>
        <v>7259</v>
      </c>
      <c r="O3697" cm="1">
        <f t="array" ref="O3697:R3697">_xlfn.XLOOKUP($B3697,'Raw -orders'!$A:$A,'Raw -orders'!$B:$E)</f>
        <v>211</v>
      </c>
      <c r="P3697">
        <v>32122</v>
      </c>
      <c r="Q3697" s="1">
        <v>44453</v>
      </c>
      <c r="R3697" s="1">
        <v>44462</v>
      </c>
      <c r="S3697" t="str" cm="1">
        <f t="array" ref="S3697:Z3697">_xlfn.XLOOKUP($O3697,'Raw - customers'!$A:$A,'Raw - customers'!$B:$I)</f>
        <v>Rowena Doe</v>
      </c>
      <c r="T3697" t="str">
        <v>Non-binary</v>
      </c>
      <c r="U3697">
        <v>52</v>
      </c>
      <c r="V3697" t="str">
        <v>9388 Bauch TrailSuite 439</v>
      </c>
      <c r="W3697">
        <v>4473</v>
      </c>
      <c r="X3697" t="str">
        <v>Codyfort</v>
      </c>
      <c r="Y3697" t="str">
        <v>New South Wales</v>
      </c>
      <c r="Z3697" t="str">
        <v>Australia</v>
      </c>
      <c r="AA3697">
        <v>9</v>
      </c>
      <c r="AB3697" s="3" t="str">
        <f t="shared" si="115"/>
        <v>0 to 10</v>
      </c>
      <c r="AM3697" s="6">
        <v>211</v>
      </c>
      <c r="AN3697" s="6" t="s">
        <v>1362</v>
      </c>
    </row>
    <row r="3698" spans="1:40" x14ac:dyDescent="0.25">
      <c r="A3698">
        <v>3696</v>
      </c>
      <c r="B3698">
        <v>739</v>
      </c>
      <c r="C3698">
        <v>539</v>
      </c>
      <c r="D3698">
        <v>98</v>
      </c>
      <c r="E3698">
        <v>3</v>
      </c>
      <c r="F3698">
        <v>294</v>
      </c>
      <c r="G3698">
        <v>1</v>
      </c>
      <c r="H3698" t="str">
        <f>VLOOKUP($C3698,'Raw-products'!$A$2:$H$1261,MATCH(H$1,'Raw-products'!$A$1:$H$1,0))</f>
        <v>Jacket</v>
      </c>
      <c r="I3698" t="str">
        <f>VLOOKUP($C3698,'Raw-products'!$A$2:$H$1261,MATCH(I$1,'Raw-products'!$A$1:$H$1,0))</f>
        <v>Leather</v>
      </c>
      <c r="J3698" t="str">
        <f>VLOOKUP($C3698,'Raw-products'!$A$2:$H$1261,MATCH(J$1,'Raw-products'!$A$1:$H$1,0))</f>
        <v>XL</v>
      </c>
      <c r="K3698" t="str">
        <f>VLOOKUP($C3698,'Raw-products'!$A$2:$H$1261,MATCH(K$1,'Raw-products'!$A$1:$H$1,0))</f>
        <v>yellow</v>
      </c>
      <c r="L3698">
        <f>VLOOKUP($C3698,'Raw-products'!$A$2:$H$1261,MATCH(L$1,'Raw-products'!$A$1:$H$1,0))</f>
        <v>113</v>
      </c>
      <c r="M3698">
        <f>VLOOKUP($C3698,'Raw-products'!$A$2:$H$1261,MATCH(M$1,'Raw-products'!$A$1:$H$1,0))</f>
        <v>67</v>
      </c>
      <c r="N3698" s="5">
        <f t="shared" si="114"/>
        <v>7571</v>
      </c>
      <c r="O3698" cm="1">
        <f t="array" ref="O3698:R3698">_xlfn.XLOOKUP($B3698,'Raw -orders'!$A:$A,'Raw -orders'!$B:$E)</f>
        <v>211</v>
      </c>
      <c r="P3698">
        <v>32122</v>
      </c>
      <c r="Q3698" s="1">
        <v>44453</v>
      </c>
      <c r="R3698" s="1">
        <v>44462</v>
      </c>
      <c r="S3698" t="str" cm="1">
        <f t="array" ref="S3698:Z3698">_xlfn.XLOOKUP($O3698,'Raw - customers'!$A:$A,'Raw - customers'!$B:$I)</f>
        <v>Rowena Doe</v>
      </c>
      <c r="T3698" t="str">
        <v>Non-binary</v>
      </c>
      <c r="U3698">
        <v>52</v>
      </c>
      <c r="V3698" t="str">
        <v>9388 Bauch TrailSuite 439</v>
      </c>
      <c r="W3698">
        <v>4473</v>
      </c>
      <c r="X3698" t="str">
        <v>Codyfort</v>
      </c>
      <c r="Y3698" t="str">
        <v>New South Wales</v>
      </c>
      <c r="Z3698" t="str">
        <v>Australia</v>
      </c>
      <c r="AA3698">
        <v>9</v>
      </c>
      <c r="AB3698" s="3" t="str">
        <f t="shared" si="115"/>
        <v>0 to 10</v>
      </c>
      <c r="AM3698" s="6">
        <v>211</v>
      </c>
      <c r="AN3698" s="6" t="s">
        <v>1362</v>
      </c>
    </row>
    <row r="3699" spans="1:40" x14ac:dyDescent="0.25">
      <c r="A3699">
        <v>3697</v>
      </c>
      <c r="B3699">
        <v>740</v>
      </c>
      <c r="C3699">
        <v>396</v>
      </c>
      <c r="D3699">
        <v>119</v>
      </c>
      <c r="E3699">
        <v>3</v>
      </c>
      <c r="F3699">
        <v>357</v>
      </c>
      <c r="G3699">
        <v>1</v>
      </c>
      <c r="H3699" t="str">
        <f>VLOOKUP($C3699,'Raw-products'!$A$2:$H$1261,MATCH(H$1,'Raw-products'!$A$1:$H$1,0))</f>
        <v>Shirt</v>
      </c>
      <c r="I3699" t="str">
        <f>VLOOKUP($C3699,'Raw-products'!$A$2:$H$1261,MATCH(I$1,'Raw-products'!$A$1:$H$1,0))</f>
        <v>Casual Slim Fit</v>
      </c>
      <c r="J3699" t="str">
        <f>VLOOKUP($C3699,'Raw-products'!$A$2:$H$1261,MATCH(J$1,'Raw-products'!$A$1:$H$1,0))</f>
        <v>S</v>
      </c>
      <c r="K3699" t="str">
        <f>VLOOKUP($C3699,'Raw-products'!$A$2:$H$1261,MATCH(K$1,'Raw-products'!$A$1:$H$1,0))</f>
        <v>yellow</v>
      </c>
      <c r="L3699">
        <f>VLOOKUP($C3699,'Raw-products'!$A$2:$H$1261,MATCH(L$1,'Raw-products'!$A$1:$H$1,0))</f>
        <v>113</v>
      </c>
      <c r="M3699">
        <f>VLOOKUP($C3699,'Raw-products'!$A$2:$H$1261,MATCH(M$1,'Raw-products'!$A$1:$H$1,0))</f>
        <v>45</v>
      </c>
      <c r="N3699" s="5">
        <f t="shared" si="114"/>
        <v>5085</v>
      </c>
      <c r="O3699" cm="1">
        <f t="array" ref="O3699:R3699">_xlfn.XLOOKUP($B3699,'Raw -orders'!$A:$A,'Raw -orders'!$B:$E)</f>
        <v>178</v>
      </c>
      <c r="P3699">
        <v>58226</v>
      </c>
      <c r="Q3699" s="1">
        <v>44232</v>
      </c>
      <c r="R3699" s="1">
        <v>44237</v>
      </c>
      <c r="S3699" t="str" cm="1">
        <f t="array" ref="S3699:Z3699">_xlfn.XLOOKUP($O3699,'Raw - customers'!$A:$A,'Raw - customers'!$B:$I)</f>
        <v>Gunner Murdie</v>
      </c>
      <c r="T3699" t="str">
        <v>Agender</v>
      </c>
      <c r="U3699">
        <v>51</v>
      </c>
      <c r="V3699" t="str">
        <v>7504 Phoebe RoadApt. 552</v>
      </c>
      <c r="W3699">
        <v>6282</v>
      </c>
      <c r="X3699" t="str">
        <v>Lewiston</v>
      </c>
      <c r="Y3699" t="str">
        <v>Australian Capital Territory</v>
      </c>
      <c r="Z3699" t="str">
        <v>Australia</v>
      </c>
      <c r="AA3699">
        <v>2</v>
      </c>
      <c r="AB3699" s="3" t="str">
        <f t="shared" si="115"/>
        <v>0 to 10</v>
      </c>
      <c r="AM3699" s="6">
        <v>178</v>
      </c>
      <c r="AN3699" s="6" t="s">
        <v>1350</v>
      </c>
    </row>
    <row r="3700" spans="1:40" x14ac:dyDescent="0.25">
      <c r="A3700">
        <v>3698</v>
      </c>
      <c r="B3700">
        <v>740</v>
      </c>
      <c r="C3700">
        <v>31</v>
      </c>
      <c r="D3700">
        <v>96</v>
      </c>
      <c r="E3700">
        <v>2</v>
      </c>
      <c r="F3700">
        <v>192</v>
      </c>
      <c r="G3700">
        <v>1</v>
      </c>
      <c r="H3700" t="str">
        <f>VLOOKUP($C3700,'Raw-products'!$A$2:$H$1261,MATCH(H$1,'Raw-products'!$A$1:$H$1,0))</f>
        <v>Shirt</v>
      </c>
      <c r="I3700" t="str">
        <f>VLOOKUP($C3700,'Raw-products'!$A$2:$H$1261,MATCH(I$1,'Raw-products'!$A$1:$H$1,0))</f>
        <v>Oxford Cloth</v>
      </c>
      <c r="J3700" t="str">
        <f>VLOOKUP($C3700,'Raw-products'!$A$2:$H$1261,MATCH(J$1,'Raw-products'!$A$1:$H$1,0))</f>
        <v>S</v>
      </c>
      <c r="K3700" t="str">
        <f>VLOOKUP($C3700,'Raw-products'!$A$2:$H$1261,MATCH(K$1,'Raw-products'!$A$1:$H$1,0))</f>
        <v>violet</v>
      </c>
      <c r="L3700">
        <f>VLOOKUP($C3700,'Raw-products'!$A$2:$H$1261,MATCH(L$1,'Raw-products'!$A$1:$H$1,0))</f>
        <v>114</v>
      </c>
      <c r="M3700">
        <f>VLOOKUP($C3700,'Raw-products'!$A$2:$H$1261,MATCH(M$1,'Raw-products'!$A$1:$H$1,0))</f>
        <v>41</v>
      </c>
      <c r="N3700" s="5">
        <f t="shared" si="114"/>
        <v>4674</v>
      </c>
      <c r="O3700" cm="1">
        <f t="array" ref="O3700:R3700">_xlfn.XLOOKUP($B3700,'Raw -orders'!$A:$A,'Raw -orders'!$B:$E)</f>
        <v>178</v>
      </c>
      <c r="P3700">
        <v>58226</v>
      </c>
      <c r="Q3700" s="1">
        <v>44232</v>
      </c>
      <c r="R3700" s="1">
        <v>44237</v>
      </c>
      <c r="S3700" t="str" cm="1">
        <f t="array" ref="S3700:Z3700">_xlfn.XLOOKUP($O3700,'Raw - customers'!$A:$A,'Raw - customers'!$B:$I)</f>
        <v>Gunner Murdie</v>
      </c>
      <c r="T3700" t="str">
        <v>Agender</v>
      </c>
      <c r="U3700">
        <v>51</v>
      </c>
      <c r="V3700" t="str">
        <v>7504 Phoebe RoadApt. 552</v>
      </c>
      <c r="W3700">
        <v>6282</v>
      </c>
      <c r="X3700" t="str">
        <v>Lewiston</v>
      </c>
      <c r="Y3700" t="str">
        <v>Australian Capital Territory</v>
      </c>
      <c r="Z3700" t="str">
        <v>Australia</v>
      </c>
      <c r="AA3700">
        <v>2</v>
      </c>
      <c r="AB3700" s="3" t="str">
        <f t="shared" si="115"/>
        <v>0 to 10</v>
      </c>
      <c r="AM3700" s="6">
        <v>178</v>
      </c>
      <c r="AN3700" s="6" t="s">
        <v>1350</v>
      </c>
    </row>
    <row r="3701" spans="1:40" x14ac:dyDescent="0.25">
      <c r="A3701">
        <v>3699</v>
      </c>
      <c r="B3701">
        <v>740</v>
      </c>
      <c r="C3701">
        <v>990</v>
      </c>
      <c r="D3701">
        <v>106</v>
      </c>
      <c r="E3701">
        <v>1</v>
      </c>
      <c r="F3701">
        <v>106</v>
      </c>
      <c r="G3701">
        <v>1</v>
      </c>
      <c r="H3701" t="str">
        <f>VLOOKUP($C3701,'Raw-products'!$A$2:$H$1261,MATCH(H$1,'Raw-products'!$A$1:$H$1,0))</f>
        <v>Trousers</v>
      </c>
      <c r="I3701" t="str">
        <f>VLOOKUP($C3701,'Raw-products'!$A$2:$H$1261,MATCH(I$1,'Raw-products'!$A$1:$H$1,0))</f>
        <v>Wool</v>
      </c>
      <c r="J3701" t="str">
        <f>VLOOKUP($C3701,'Raw-products'!$A$2:$H$1261,MATCH(J$1,'Raw-products'!$A$1:$H$1,0))</f>
        <v>XS</v>
      </c>
      <c r="K3701" t="str">
        <f>VLOOKUP($C3701,'Raw-products'!$A$2:$H$1261,MATCH(K$1,'Raw-products'!$A$1:$H$1,0))</f>
        <v>yellow</v>
      </c>
      <c r="L3701">
        <f>VLOOKUP($C3701,'Raw-products'!$A$2:$H$1261,MATCH(L$1,'Raw-products'!$A$1:$H$1,0))</f>
        <v>111</v>
      </c>
      <c r="M3701">
        <f>VLOOKUP($C3701,'Raw-products'!$A$2:$H$1261,MATCH(M$1,'Raw-products'!$A$1:$H$1,0))</f>
        <v>67</v>
      </c>
      <c r="N3701" s="5">
        <f t="shared" si="114"/>
        <v>7437</v>
      </c>
      <c r="O3701" cm="1">
        <f t="array" ref="O3701:R3701">_xlfn.XLOOKUP($B3701,'Raw -orders'!$A:$A,'Raw -orders'!$B:$E)</f>
        <v>178</v>
      </c>
      <c r="P3701">
        <v>58226</v>
      </c>
      <c r="Q3701" s="1">
        <v>44232</v>
      </c>
      <c r="R3701" s="1">
        <v>44237</v>
      </c>
      <c r="S3701" t="str" cm="1">
        <f t="array" ref="S3701:Z3701">_xlfn.XLOOKUP($O3701,'Raw - customers'!$A:$A,'Raw - customers'!$B:$I)</f>
        <v>Gunner Murdie</v>
      </c>
      <c r="T3701" t="str">
        <v>Agender</v>
      </c>
      <c r="U3701">
        <v>51</v>
      </c>
      <c r="V3701" t="str">
        <v>7504 Phoebe RoadApt. 552</v>
      </c>
      <c r="W3701">
        <v>6282</v>
      </c>
      <c r="X3701" t="str">
        <v>Lewiston</v>
      </c>
      <c r="Y3701" t="str">
        <v>Australian Capital Territory</v>
      </c>
      <c r="Z3701" t="str">
        <v>Australia</v>
      </c>
      <c r="AA3701">
        <v>2</v>
      </c>
      <c r="AB3701" s="3" t="str">
        <f t="shared" si="115"/>
        <v>0 to 10</v>
      </c>
      <c r="AM3701" s="6">
        <v>178</v>
      </c>
      <c r="AN3701" s="6" t="s">
        <v>1350</v>
      </c>
    </row>
    <row r="3702" spans="1:40" x14ac:dyDescent="0.25">
      <c r="A3702">
        <v>3700</v>
      </c>
      <c r="B3702">
        <v>740</v>
      </c>
      <c r="C3702">
        <v>1076</v>
      </c>
      <c r="D3702">
        <v>93</v>
      </c>
      <c r="E3702">
        <v>2</v>
      </c>
      <c r="F3702">
        <v>186</v>
      </c>
      <c r="G3702">
        <v>1</v>
      </c>
      <c r="H3702" t="str">
        <f>VLOOKUP($C3702,'Raw-products'!$A$2:$H$1261,MATCH(H$1,'Raw-products'!$A$1:$H$1,0))</f>
        <v>Trousers</v>
      </c>
      <c r="I3702" t="str">
        <f>VLOOKUP($C3702,'Raw-products'!$A$2:$H$1261,MATCH(I$1,'Raw-products'!$A$1:$H$1,0))</f>
        <v>Joggers</v>
      </c>
      <c r="J3702" t="str">
        <f>VLOOKUP($C3702,'Raw-products'!$A$2:$H$1261,MATCH(J$1,'Raw-products'!$A$1:$H$1,0))</f>
        <v>S</v>
      </c>
      <c r="K3702" t="str">
        <f>VLOOKUP($C3702,'Raw-products'!$A$2:$H$1261,MATCH(K$1,'Raw-products'!$A$1:$H$1,0))</f>
        <v>indigo</v>
      </c>
      <c r="L3702">
        <f>VLOOKUP($C3702,'Raw-products'!$A$2:$H$1261,MATCH(L$1,'Raw-products'!$A$1:$H$1,0))</f>
        <v>94</v>
      </c>
      <c r="M3702">
        <f>VLOOKUP($C3702,'Raw-products'!$A$2:$H$1261,MATCH(M$1,'Raw-products'!$A$1:$H$1,0))</f>
        <v>56</v>
      </c>
      <c r="N3702" s="5">
        <f t="shared" si="114"/>
        <v>5264</v>
      </c>
      <c r="O3702" cm="1">
        <f t="array" ref="O3702:R3702">_xlfn.XLOOKUP($B3702,'Raw -orders'!$A:$A,'Raw -orders'!$B:$E)</f>
        <v>178</v>
      </c>
      <c r="P3702">
        <v>58226</v>
      </c>
      <c r="Q3702" s="1">
        <v>44232</v>
      </c>
      <c r="R3702" s="1">
        <v>44237</v>
      </c>
      <c r="S3702" t="str" cm="1">
        <f t="array" ref="S3702:Z3702">_xlfn.XLOOKUP($O3702,'Raw - customers'!$A:$A,'Raw - customers'!$B:$I)</f>
        <v>Gunner Murdie</v>
      </c>
      <c r="T3702" t="str">
        <v>Agender</v>
      </c>
      <c r="U3702">
        <v>51</v>
      </c>
      <c r="V3702" t="str">
        <v>7504 Phoebe RoadApt. 552</v>
      </c>
      <c r="W3702">
        <v>6282</v>
      </c>
      <c r="X3702" t="str">
        <v>Lewiston</v>
      </c>
      <c r="Y3702" t="str">
        <v>Australian Capital Territory</v>
      </c>
      <c r="Z3702" t="str">
        <v>Australia</v>
      </c>
      <c r="AA3702">
        <v>2</v>
      </c>
      <c r="AB3702" s="3" t="str">
        <f t="shared" si="115"/>
        <v>0 to 10</v>
      </c>
      <c r="AM3702" s="6">
        <v>178</v>
      </c>
      <c r="AN3702" s="6" t="s">
        <v>1350</v>
      </c>
    </row>
    <row r="3703" spans="1:40" x14ac:dyDescent="0.25">
      <c r="A3703">
        <v>3701</v>
      </c>
      <c r="B3703">
        <v>740</v>
      </c>
      <c r="C3703">
        <v>704</v>
      </c>
      <c r="D3703">
        <v>119</v>
      </c>
      <c r="E3703">
        <v>2</v>
      </c>
      <c r="F3703">
        <v>238</v>
      </c>
      <c r="G3703">
        <v>1</v>
      </c>
      <c r="H3703" t="str">
        <f>VLOOKUP($C3703,'Raw-products'!$A$2:$H$1261,MATCH(H$1,'Raw-products'!$A$1:$H$1,0))</f>
        <v>Jacket</v>
      </c>
      <c r="I3703" t="str">
        <f>VLOOKUP($C3703,'Raw-products'!$A$2:$H$1261,MATCH(I$1,'Raw-products'!$A$1:$H$1,0))</f>
        <v>Trench Coat</v>
      </c>
      <c r="J3703" t="str">
        <f>VLOOKUP($C3703,'Raw-products'!$A$2:$H$1261,MATCH(J$1,'Raw-products'!$A$1:$H$1,0))</f>
        <v>XL</v>
      </c>
      <c r="K3703" t="str">
        <f>VLOOKUP($C3703,'Raw-products'!$A$2:$H$1261,MATCH(K$1,'Raw-products'!$A$1:$H$1,0))</f>
        <v>red</v>
      </c>
      <c r="L3703">
        <f>VLOOKUP($C3703,'Raw-products'!$A$2:$H$1261,MATCH(L$1,'Raw-products'!$A$1:$H$1,0))</f>
        <v>112</v>
      </c>
      <c r="M3703">
        <f>VLOOKUP($C3703,'Raw-products'!$A$2:$H$1261,MATCH(M$1,'Raw-products'!$A$1:$H$1,0))</f>
        <v>40</v>
      </c>
      <c r="N3703" s="5">
        <f t="shared" si="114"/>
        <v>4480</v>
      </c>
      <c r="O3703" cm="1">
        <f t="array" ref="O3703:R3703">_xlfn.XLOOKUP($B3703,'Raw -orders'!$A:$A,'Raw -orders'!$B:$E)</f>
        <v>178</v>
      </c>
      <c r="P3703">
        <v>58226</v>
      </c>
      <c r="Q3703" s="1">
        <v>44232</v>
      </c>
      <c r="R3703" s="1">
        <v>44237</v>
      </c>
      <c r="S3703" t="str" cm="1">
        <f t="array" ref="S3703:Z3703">_xlfn.XLOOKUP($O3703,'Raw - customers'!$A:$A,'Raw - customers'!$B:$I)</f>
        <v>Gunner Murdie</v>
      </c>
      <c r="T3703" t="str">
        <v>Agender</v>
      </c>
      <c r="U3703">
        <v>51</v>
      </c>
      <c r="V3703" t="str">
        <v>7504 Phoebe RoadApt. 552</v>
      </c>
      <c r="W3703">
        <v>6282</v>
      </c>
      <c r="X3703" t="str">
        <v>Lewiston</v>
      </c>
      <c r="Y3703" t="str">
        <v>Australian Capital Territory</v>
      </c>
      <c r="Z3703" t="str">
        <v>Australia</v>
      </c>
      <c r="AA3703">
        <v>2</v>
      </c>
      <c r="AB3703" s="3" t="str">
        <f t="shared" si="115"/>
        <v>0 to 10</v>
      </c>
      <c r="AM3703" s="6">
        <v>178</v>
      </c>
      <c r="AN3703" s="6" t="s">
        <v>1350</v>
      </c>
    </row>
    <row r="3704" spans="1:40" x14ac:dyDescent="0.25">
      <c r="A3704">
        <v>3702</v>
      </c>
      <c r="B3704">
        <v>741</v>
      </c>
      <c r="C3704">
        <v>917</v>
      </c>
      <c r="D3704">
        <v>96</v>
      </c>
      <c r="E3704">
        <v>1</v>
      </c>
      <c r="F3704">
        <v>96</v>
      </c>
      <c r="G3704">
        <v>1</v>
      </c>
      <c r="H3704" t="str">
        <f>VLOOKUP($C3704,'Raw-products'!$A$2:$H$1261,MATCH(H$1,'Raw-products'!$A$1:$H$1,0))</f>
        <v>Trousers</v>
      </c>
      <c r="I3704" t="str">
        <f>VLOOKUP($C3704,'Raw-products'!$A$2:$H$1261,MATCH(I$1,'Raw-products'!$A$1:$H$1,0))</f>
        <v>Drawstring</v>
      </c>
      <c r="J3704" t="str">
        <f>VLOOKUP($C3704,'Raw-products'!$A$2:$H$1261,MATCH(J$1,'Raw-products'!$A$1:$H$1,0))</f>
        <v>M</v>
      </c>
      <c r="K3704" t="str">
        <f>VLOOKUP($C3704,'Raw-products'!$A$2:$H$1261,MATCH(K$1,'Raw-products'!$A$1:$H$1,0))</f>
        <v>orange</v>
      </c>
      <c r="L3704">
        <f>VLOOKUP($C3704,'Raw-products'!$A$2:$H$1261,MATCH(L$1,'Raw-products'!$A$1:$H$1,0))</f>
        <v>104</v>
      </c>
      <c r="M3704">
        <f>VLOOKUP($C3704,'Raw-products'!$A$2:$H$1261,MATCH(M$1,'Raw-products'!$A$1:$H$1,0))</f>
        <v>76</v>
      </c>
      <c r="N3704" s="5">
        <f t="shared" si="114"/>
        <v>7904</v>
      </c>
      <c r="O3704" cm="1">
        <f t="array" ref="O3704:R3704">_xlfn.XLOOKUP($B3704,'Raw -orders'!$A:$A,'Raw -orders'!$B:$E)</f>
        <v>710</v>
      </c>
      <c r="P3704">
        <v>31913</v>
      </c>
      <c r="Q3704" s="1">
        <v>44230</v>
      </c>
      <c r="R3704" s="1">
        <v>44244</v>
      </c>
      <c r="S3704" t="str" cm="1">
        <f t="array" ref="S3704:Z3704">_xlfn.XLOOKUP($O3704,'Raw - customers'!$A:$A,'Raw - customers'!$B:$I)</f>
        <v>Avivah Roddick</v>
      </c>
      <c r="T3704" t="str">
        <v>Male</v>
      </c>
      <c r="U3704">
        <v>60</v>
      </c>
      <c r="V3704" t="str">
        <v>606 Lucy ParadeSuite 217</v>
      </c>
      <c r="W3704">
        <v>1666</v>
      </c>
      <c r="X3704" t="str">
        <v>Kulasville</v>
      </c>
      <c r="Y3704" t="str">
        <v>New South Wales</v>
      </c>
      <c r="Z3704" t="str">
        <v>Australia</v>
      </c>
      <c r="AA3704">
        <v>2</v>
      </c>
      <c r="AB3704" s="3" t="str">
        <f t="shared" si="115"/>
        <v>10 to 20</v>
      </c>
      <c r="AM3704" s="6">
        <v>710</v>
      </c>
      <c r="AN3704" s="6" t="s">
        <v>1362</v>
      </c>
    </row>
    <row r="3705" spans="1:40" x14ac:dyDescent="0.25">
      <c r="A3705">
        <v>3703</v>
      </c>
      <c r="B3705">
        <v>741</v>
      </c>
      <c r="C3705">
        <v>794</v>
      </c>
      <c r="D3705">
        <v>91</v>
      </c>
      <c r="E3705">
        <v>3</v>
      </c>
      <c r="F3705">
        <v>273</v>
      </c>
      <c r="G3705">
        <v>1</v>
      </c>
      <c r="H3705" t="str">
        <f>VLOOKUP($C3705,'Raw-products'!$A$2:$H$1261,MATCH(H$1,'Raw-products'!$A$1:$H$1,0))</f>
        <v>Jacket</v>
      </c>
      <c r="I3705" t="str">
        <f>VLOOKUP($C3705,'Raw-products'!$A$2:$H$1261,MATCH(I$1,'Raw-products'!$A$1:$H$1,0))</f>
        <v>Pullover</v>
      </c>
      <c r="J3705" t="str">
        <f>VLOOKUP($C3705,'Raw-products'!$A$2:$H$1261,MATCH(J$1,'Raw-products'!$A$1:$H$1,0))</f>
        <v>XL</v>
      </c>
      <c r="K3705" t="str">
        <f>VLOOKUP($C3705,'Raw-products'!$A$2:$H$1261,MATCH(K$1,'Raw-products'!$A$1:$H$1,0))</f>
        <v>blue</v>
      </c>
      <c r="L3705">
        <f>VLOOKUP($C3705,'Raw-products'!$A$2:$H$1261,MATCH(L$1,'Raw-products'!$A$1:$H$1,0))</f>
        <v>114</v>
      </c>
      <c r="M3705">
        <f>VLOOKUP($C3705,'Raw-products'!$A$2:$H$1261,MATCH(M$1,'Raw-products'!$A$1:$H$1,0))</f>
        <v>74</v>
      </c>
      <c r="N3705" s="5">
        <f t="shared" si="114"/>
        <v>8436</v>
      </c>
      <c r="O3705" cm="1">
        <f t="array" ref="O3705:R3705">_xlfn.XLOOKUP($B3705,'Raw -orders'!$A:$A,'Raw -orders'!$B:$E)</f>
        <v>710</v>
      </c>
      <c r="P3705">
        <v>31913</v>
      </c>
      <c r="Q3705" s="1">
        <v>44230</v>
      </c>
      <c r="R3705" s="1">
        <v>44244</v>
      </c>
      <c r="S3705" t="str" cm="1">
        <f t="array" ref="S3705:Z3705">_xlfn.XLOOKUP($O3705,'Raw - customers'!$A:$A,'Raw - customers'!$B:$I)</f>
        <v>Avivah Roddick</v>
      </c>
      <c r="T3705" t="str">
        <v>Male</v>
      </c>
      <c r="U3705">
        <v>60</v>
      </c>
      <c r="V3705" t="str">
        <v>606 Lucy ParadeSuite 217</v>
      </c>
      <c r="W3705">
        <v>1666</v>
      </c>
      <c r="X3705" t="str">
        <v>Kulasville</v>
      </c>
      <c r="Y3705" t="str">
        <v>New South Wales</v>
      </c>
      <c r="Z3705" t="str">
        <v>Australia</v>
      </c>
      <c r="AA3705">
        <v>2</v>
      </c>
      <c r="AB3705" s="3" t="str">
        <f t="shared" si="115"/>
        <v>10 to 20</v>
      </c>
      <c r="AM3705" s="6">
        <v>710</v>
      </c>
      <c r="AN3705" s="6" t="s">
        <v>1362</v>
      </c>
    </row>
    <row r="3706" spans="1:40" x14ac:dyDescent="0.25">
      <c r="A3706">
        <v>3704</v>
      </c>
      <c r="B3706">
        <v>742</v>
      </c>
      <c r="C3706">
        <v>893</v>
      </c>
      <c r="D3706">
        <v>94</v>
      </c>
      <c r="E3706">
        <v>3</v>
      </c>
      <c r="F3706">
        <v>282</v>
      </c>
      <c r="G3706">
        <v>1</v>
      </c>
      <c r="H3706" t="str">
        <f>VLOOKUP($C3706,'Raw-products'!$A$2:$H$1261,MATCH(H$1,'Raw-products'!$A$1:$H$1,0))</f>
        <v>Trousers</v>
      </c>
      <c r="I3706" t="str">
        <f>VLOOKUP($C3706,'Raw-products'!$A$2:$H$1261,MATCH(I$1,'Raw-products'!$A$1:$H$1,0))</f>
        <v>Cords</v>
      </c>
      <c r="J3706" t="str">
        <f>VLOOKUP($C3706,'Raw-products'!$A$2:$H$1261,MATCH(J$1,'Raw-products'!$A$1:$H$1,0))</f>
        <v>L</v>
      </c>
      <c r="K3706" t="str">
        <f>VLOOKUP($C3706,'Raw-products'!$A$2:$H$1261,MATCH(K$1,'Raw-products'!$A$1:$H$1,0))</f>
        <v>green</v>
      </c>
      <c r="L3706">
        <f>VLOOKUP($C3706,'Raw-products'!$A$2:$H$1261,MATCH(L$1,'Raw-products'!$A$1:$H$1,0))</f>
        <v>113</v>
      </c>
      <c r="M3706">
        <f>VLOOKUP($C3706,'Raw-products'!$A$2:$H$1261,MATCH(M$1,'Raw-products'!$A$1:$H$1,0))</f>
        <v>62</v>
      </c>
      <c r="N3706" s="5">
        <f t="shared" si="114"/>
        <v>7006</v>
      </c>
      <c r="O3706" cm="1">
        <f t="array" ref="O3706:R3706">_xlfn.XLOOKUP($B3706,'Raw -orders'!$A:$A,'Raw -orders'!$B:$E)</f>
        <v>750</v>
      </c>
      <c r="P3706">
        <v>51184</v>
      </c>
      <c r="Q3706" s="1">
        <v>44490</v>
      </c>
      <c r="R3706" s="1">
        <v>44501</v>
      </c>
      <c r="S3706" t="str" cm="1">
        <f t="array" ref="S3706:Z3706">_xlfn.XLOOKUP($O3706,'Raw - customers'!$A:$A,'Raw - customers'!$B:$I)</f>
        <v>Mirabelle Vaney</v>
      </c>
      <c r="T3706" t="str">
        <v>Polygender</v>
      </c>
      <c r="U3706">
        <v>42</v>
      </c>
      <c r="V3706" t="str">
        <v>4155 Hughes RidgeApt. 624</v>
      </c>
      <c r="W3706">
        <v>7850</v>
      </c>
      <c r="X3706" t="str">
        <v>Baumbachton</v>
      </c>
      <c r="Y3706" t="str">
        <v>Victoria</v>
      </c>
      <c r="Z3706" t="str">
        <v>Australia</v>
      </c>
      <c r="AA3706">
        <v>10</v>
      </c>
      <c r="AB3706" s="3" t="str">
        <f t="shared" si="115"/>
        <v>10 to 20</v>
      </c>
      <c r="AM3706" s="6">
        <v>750</v>
      </c>
      <c r="AN3706" s="6" t="s">
        <v>1396</v>
      </c>
    </row>
    <row r="3707" spans="1:40" x14ac:dyDescent="0.25">
      <c r="A3707">
        <v>3705</v>
      </c>
      <c r="B3707">
        <v>742</v>
      </c>
      <c r="C3707">
        <v>223</v>
      </c>
      <c r="D3707">
        <v>106</v>
      </c>
      <c r="E3707">
        <v>2</v>
      </c>
      <c r="F3707">
        <v>212</v>
      </c>
      <c r="G3707">
        <v>1</v>
      </c>
      <c r="H3707" t="str">
        <f>VLOOKUP($C3707,'Raw-products'!$A$2:$H$1261,MATCH(H$1,'Raw-products'!$A$1:$H$1,0))</f>
        <v>Shirt</v>
      </c>
      <c r="I3707" t="str">
        <f>VLOOKUP($C3707,'Raw-products'!$A$2:$H$1261,MATCH(I$1,'Raw-products'!$A$1:$H$1,0))</f>
        <v>Chambray</v>
      </c>
      <c r="J3707" t="str">
        <f>VLOOKUP($C3707,'Raw-products'!$A$2:$H$1261,MATCH(J$1,'Raw-products'!$A$1:$H$1,0))</f>
        <v>L</v>
      </c>
      <c r="K3707" t="str">
        <f>VLOOKUP($C3707,'Raw-products'!$A$2:$H$1261,MATCH(K$1,'Raw-products'!$A$1:$H$1,0))</f>
        <v>yellow</v>
      </c>
      <c r="L3707">
        <f>VLOOKUP($C3707,'Raw-products'!$A$2:$H$1261,MATCH(L$1,'Raw-products'!$A$1:$H$1,0))</f>
        <v>105</v>
      </c>
      <c r="M3707">
        <f>VLOOKUP($C3707,'Raw-products'!$A$2:$H$1261,MATCH(M$1,'Raw-products'!$A$1:$H$1,0))</f>
        <v>53</v>
      </c>
      <c r="N3707" s="5">
        <f t="shared" si="114"/>
        <v>5565</v>
      </c>
      <c r="O3707" cm="1">
        <f t="array" ref="O3707:R3707">_xlfn.XLOOKUP($B3707,'Raw -orders'!$A:$A,'Raw -orders'!$B:$E)</f>
        <v>750</v>
      </c>
      <c r="P3707">
        <v>51184</v>
      </c>
      <c r="Q3707" s="1">
        <v>44490</v>
      </c>
      <c r="R3707" s="1">
        <v>44501</v>
      </c>
      <c r="S3707" t="str" cm="1">
        <f t="array" ref="S3707:Z3707">_xlfn.XLOOKUP($O3707,'Raw - customers'!$A:$A,'Raw - customers'!$B:$I)</f>
        <v>Mirabelle Vaney</v>
      </c>
      <c r="T3707" t="str">
        <v>Polygender</v>
      </c>
      <c r="U3707">
        <v>42</v>
      </c>
      <c r="V3707" t="str">
        <v>4155 Hughes RidgeApt. 624</v>
      </c>
      <c r="W3707">
        <v>7850</v>
      </c>
      <c r="X3707" t="str">
        <v>Baumbachton</v>
      </c>
      <c r="Y3707" t="str">
        <v>Victoria</v>
      </c>
      <c r="Z3707" t="str">
        <v>Australia</v>
      </c>
      <c r="AA3707">
        <v>10</v>
      </c>
      <c r="AB3707" s="3" t="str">
        <f t="shared" si="115"/>
        <v>10 to 20</v>
      </c>
      <c r="AM3707" s="6">
        <v>750</v>
      </c>
      <c r="AN3707" s="6" t="s">
        <v>1396</v>
      </c>
    </row>
    <row r="3708" spans="1:40" x14ac:dyDescent="0.25">
      <c r="A3708">
        <v>3706</v>
      </c>
      <c r="B3708">
        <v>742</v>
      </c>
      <c r="C3708">
        <v>620</v>
      </c>
      <c r="D3708">
        <v>112</v>
      </c>
      <c r="E3708">
        <v>2</v>
      </c>
      <c r="F3708">
        <v>224</v>
      </c>
      <c r="G3708">
        <v>1</v>
      </c>
      <c r="H3708" t="str">
        <f>VLOOKUP($C3708,'Raw-products'!$A$2:$H$1261,MATCH(H$1,'Raw-products'!$A$1:$H$1,0))</f>
        <v>Jacket</v>
      </c>
      <c r="I3708" t="str">
        <f>VLOOKUP($C3708,'Raw-products'!$A$2:$H$1261,MATCH(I$1,'Raw-products'!$A$1:$H$1,0))</f>
        <v>Cardigan</v>
      </c>
      <c r="J3708" t="str">
        <f>VLOOKUP($C3708,'Raw-products'!$A$2:$H$1261,MATCH(J$1,'Raw-products'!$A$1:$H$1,0))</f>
        <v>XS</v>
      </c>
      <c r="K3708" t="str">
        <f>VLOOKUP($C3708,'Raw-products'!$A$2:$H$1261,MATCH(K$1,'Raw-products'!$A$1:$H$1,0))</f>
        <v>indigo</v>
      </c>
      <c r="L3708">
        <f>VLOOKUP($C3708,'Raw-products'!$A$2:$H$1261,MATCH(L$1,'Raw-products'!$A$1:$H$1,0))</f>
        <v>118</v>
      </c>
      <c r="M3708">
        <f>VLOOKUP($C3708,'Raw-products'!$A$2:$H$1261,MATCH(M$1,'Raw-products'!$A$1:$H$1,0))</f>
        <v>70</v>
      </c>
      <c r="N3708" s="5">
        <f t="shared" si="114"/>
        <v>8260</v>
      </c>
      <c r="O3708" cm="1">
        <f t="array" ref="O3708:R3708">_xlfn.XLOOKUP($B3708,'Raw -orders'!$A:$A,'Raw -orders'!$B:$E)</f>
        <v>750</v>
      </c>
      <c r="P3708">
        <v>51184</v>
      </c>
      <c r="Q3708" s="1">
        <v>44490</v>
      </c>
      <c r="R3708" s="1">
        <v>44501</v>
      </c>
      <c r="S3708" t="str" cm="1">
        <f t="array" ref="S3708:Z3708">_xlfn.XLOOKUP($O3708,'Raw - customers'!$A:$A,'Raw - customers'!$B:$I)</f>
        <v>Mirabelle Vaney</v>
      </c>
      <c r="T3708" t="str">
        <v>Polygender</v>
      </c>
      <c r="U3708">
        <v>42</v>
      </c>
      <c r="V3708" t="str">
        <v>4155 Hughes RidgeApt. 624</v>
      </c>
      <c r="W3708">
        <v>7850</v>
      </c>
      <c r="X3708" t="str">
        <v>Baumbachton</v>
      </c>
      <c r="Y3708" t="str">
        <v>Victoria</v>
      </c>
      <c r="Z3708" t="str">
        <v>Australia</v>
      </c>
      <c r="AA3708">
        <v>10</v>
      </c>
      <c r="AB3708" s="3" t="str">
        <f t="shared" si="115"/>
        <v>10 to 20</v>
      </c>
      <c r="AM3708" s="6">
        <v>750</v>
      </c>
      <c r="AN3708" s="6" t="s">
        <v>1396</v>
      </c>
    </row>
    <row r="3709" spans="1:40" x14ac:dyDescent="0.25">
      <c r="A3709">
        <v>3707</v>
      </c>
      <c r="B3709">
        <v>742</v>
      </c>
      <c r="C3709">
        <v>606</v>
      </c>
      <c r="D3709">
        <v>112</v>
      </c>
      <c r="E3709">
        <v>1</v>
      </c>
      <c r="F3709">
        <v>112</v>
      </c>
      <c r="G3709">
        <v>1</v>
      </c>
      <c r="H3709" t="str">
        <f>VLOOKUP($C3709,'Raw-products'!$A$2:$H$1261,MATCH(H$1,'Raw-products'!$A$1:$H$1,0))</f>
        <v>Jacket</v>
      </c>
      <c r="I3709" t="str">
        <f>VLOOKUP($C3709,'Raw-products'!$A$2:$H$1261,MATCH(I$1,'Raw-products'!$A$1:$H$1,0))</f>
        <v>Cardigan</v>
      </c>
      <c r="J3709" t="str">
        <f>VLOOKUP($C3709,'Raw-products'!$A$2:$H$1261,MATCH(J$1,'Raw-products'!$A$1:$H$1,0))</f>
        <v>S</v>
      </c>
      <c r="K3709" t="str">
        <f>VLOOKUP($C3709,'Raw-products'!$A$2:$H$1261,MATCH(K$1,'Raw-products'!$A$1:$H$1,0))</f>
        <v>yellow</v>
      </c>
      <c r="L3709">
        <f>VLOOKUP($C3709,'Raw-products'!$A$2:$H$1261,MATCH(L$1,'Raw-products'!$A$1:$H$1,0))</f>
        <v>118</v>
      </c>
      <c r="M3709">
        <f>VLOOKUP($C3709,'Raw-products'!$A$2:$H$1261,MATCH(M$1,'Raw-products'!$A$1:$H$1,0))</f>
        <v>79</v>
      </c>
      <c r="N3709" s="5">
        <f t="shared" si="114"/>
        <v>9322</v>
      </c>
      <c r="O3709" cm="1">
        <f t="array" ref="O3709:R3709">_xlfn.XLOOKUP($B3709,'Raw -orders'!$A:$A,'Raw -orders'!$B:$E)</f>
        <v>750</v>
      </c>
      <c r="P3709">
        <v>51184</v>
      </c>
      <c r="Q3709" s="1">
        <v>44490</v>
      </c>
      <c r="R3709" s="1">
        <v>44501</v>
      </c>
      <c r="S3709" t="str" cm="1">
        <f t="array" ref="S3709:Z3709">_xlfn.XLOOKUP($O3709,'Raw - customers'!$A:$A,'Raw - customers'!$B:$I)</f>
        <v>Mirabelle Vaney</v>
      </c>
      <c r="T3709" t="str">
        <v>Polygender</v>
      </c>
      <c r="U3709">
        <v>42</v>
      </c>
      <c r="V3709" t="str">
        <v>4155 Hughes RidgeApt. 624</v>
      </c>
      <c r="W3709">
        <v>7850</v>
      </c>
      <c r="X3709" t="str">
        <v>Baumbachton</v>
      </c>
      <c r="Y3709" t="str">
        <v>Victoria</v>
      </c>
      <c r="Z3709" t="str">
        <v>Australia</v>
      </c>
      <c r="AA3709">
        <v>10</v>
      </c>
      <c r="AB3709" s="3" t="str">
        <f t="shared" si="115"/>
        <v>10 to 20</v>
      </c>
      <c r="AM3709" s="6">
        <v>750</v>
      </c>
      <c r="AN3709" s="6" t="s">
        <v>1396</v>
      </c>
    </row>
    <row r="3710" spans="1:40" x14ac:dyDescent="0.25">
      <c r="A3710">
        <v>3708</v>
      </c>
      <c r="B3710">
        <v>742</v>
      </c>
      <c r="C3710">
        <v>133</v>
      </c>
      <c r="D3710">
        <v>92</v>
      </c>
      <c r="E3710">
        <v>1</v>
      </c>
      <c r="F3710">
        <v>92</v>
      </c>
      <c r="G3710">
        <v>1</v>
      </c>
      <c r="H3710" t="str">
        <f>VLOOKUP($C3710,'Raw-products'!$A$2:$H$1261,MATCH(H$1,'Raw-products'!$A$1:$H$1,0))</f>
        <v>Shirt</v>
      </c>
      <c r="I3710" t="str">
        <f>VLOOKUP($C3710,'Raw-products'!$A$2:$H$1261,MATCH(I$1,'Raw-products'!$A$1:$H$1,0))</f>
        <v>Denim</v>
      </c>
      <c r="J3710" t="str">
        <f>VLOOKUP($C3710,'Raw-products'!$A$2:$H$1261,MATCH(J$1,'Raw-products'!$A$1:$H$1,0))</f>
        <v>L</v>
      </c>
      <c r="K3710" t="str">
        <f>VLOOKUP($C3710,'Raw-products'!$A$2:$H$1261,MATCH(K$1,'Raw-products'!$A$1:$H$1,0))</f>
        <v>indigo</v>
      </c>
      <c r="L3710">
        <f>VLOOKUP($C3710,'Raw-products'!$A$2:$H$1261,MATCH(L$1,'Raw-products'!$A$1:$H$1,0))</f>
        <v>115</v>
      </c>
      <c r="M3710">
        <f>VLOOKUP($C3710,'Raw-products'!$A$2:$H$1261,MATCH(M$1,'Raw-products'!$A$1:$H$1,0))</f>
        <v>58</v>
      </c>
      <c r="N3710" s="5">
        <f t="shared" si="114"/>
        <v>6670</v>
      </c>
      <c r="O3710" cm="1">
        <f t="array" ref="O3710:R3710">_xlfn.XLOOKUP($B3710,'Raw -orders'!$A:$A,'Raw -orders'!$B:$E)</f>
        <v>750</v>
      </c>
      <c r="P3710">
        <v>51184</v>
      </c>
      <c r="Q3710" s="1">
        <v>44490</v>
      </c>
      <c r="R3710" s="1">
        <v>44501</v>
      </c>
      <c r="S3710" t="str" cm="1">
        <f t="array" ref="S3710:Z3710">_xlfn.XLOOKUP($O3710,'Raw - customers'!$A:$A,'Raw - customers'!$B:$I)</f>
        <v>Mirabelle Vaney</v>
      </c>
      <c r="T3710" t="str">
        <v>Polygender</v>
      </c>
      <c r="U3710">
        <v>42</v>
      </c>
      <c r="V3710" t="str">
        <v>4155 Hughes RidgeApt. 624</v>
      </c>
      <c r="W3710">
        <v>7850</v>
      </c>
      <c r="X3710" t="str">
        <v>Baumbachton</v>
      </c>
      <c r="Y3710" t="str">
        <v>Victoria</v>
      </c>
      <c r="Z3710" t="str">
        <v>Australia</v>
      </c>
      <c r="AA3710">
        <v>10</v>
      </c>
      <c r="AB3710" s="3" t="str">
        <f t="shared" si="115"/>
        <v>10 to 20</v>
      </c>
      <c r="AM3710" s="6">
        <v>750</v>
      </c>
      <c r="AN3710" s="6" t="s">
        <v>1396</v>
      </c>
    </row>
    <row r="3711" spans="1:40" x14ac:dyDescent="0.25">
      <c r="A3711">
        <v>3709</v>
      </c>
      <c r="B3711">
        <v>742</v>
      </c>
      <c r="C3711">
        <v>1100</v>
      </c>
      <c r="D3711">
        <v>115</v>
      </c>
      <c r="E3711">
        <v>2</v>
      </c>
      <c r="F3711">
        <v>230</v>
      </c>
      <c r="G3711">
        <v>1</v>
      </c>
      <c r="H3711" t="str">
        <f>VLOOKUP($C3711,'Raw-products'!$A$2:$H$1261,MATCH(H$1,'Raw-products'!$A$1:$H$1,0))</f>
        <v>Trousers</v>
      </c>
      <c r="I3711" t="str">
        <f>VLOOKUP($C3711,'Raw-products'!$A$2:$H$1261,MATCH(I$1,'Raw-products'!$A$1:$H$1,0))</f>
        <v>Cropped</v>
      </c>
      <c r="J3711" t="str">
        <f>VLOOKUP($C3711,'Raw-products'!$A$2:$H$1261,MATCH(J$1,'Raw-products'!$A$1:$H$1,0))</f>
        <v>XS</v>
      </c>
      <c r="K3711" t="str">
        <f>VLOOKUP($C3711,'Raw-products'!$A$2:$H$1261,MATCH(K$1,'Raw-products'!$A$1:$H$1,0))</f>
        <v>green</v>
      </c>
      <c r="L3711">
        <f>VLOOKUP($C3711,'Raw-products'!$A$2:$H$1261,MATCH(L$1,'Raw-products'!$A$1:$H$1,0))</f>
        <v>99</v>
      </c>
      <c r="M3711">
        <f>VLOOKUP($C3711,'Raw-products'!$A$2:$H$1261,MATCH(M$1,'Raw-products'!$A$1:$H$1,0))</f>
        <v>48</v>
      </c>
      <c r="N3711" s="5">
        <f t="shared" si="114"/>
        <v>4752</v>
      </c>
      <c r="O3711" cm="1">
        <f t="array" ref="O3711:R3711">_xlfn.XLOOKUP($B3711,'Raw -orders'!$A:$A,'Raw -orders'!$B:$E)</f>
        <v>750</v>
      </c>
      <c r="P3711">
        <v>51184</v>
      </c>
      <c r="Q3711" s="1">
        <v>44490</v>
      </c>
      <c r="R3711" s="1">
        <v>44501</v>
      </c>
      <c r="S3711" t="str" cm="1">
        <f t="array" ref="S3711:Z3711">_xlfn.XLOOKUP($O3711,'Raw - customers'!$A:$A,'Raw - customers'!$B:$I)</f>
        <v>Mirabelle Vaney</v>
      </c>
      <c r="T3711" t="str">
        <v>Polygender</v>
      </c>
      <c r="U3711">
        <v>42</v>
      </c>
      <c r="V3711" t="str">
        <v>4155 Hughes RidgeApt. 624</v>
      </c>
      <c r="W3711">
        <v>7850</v>
      </c>
      <c r="X3711" t="str">
        <v>Baumbachton</v>
      </c>
      <c r="Y3711" t="str">
        <v>Victoria</v>
      </c>
      <c r="Z3711" t="str">
        <v>Australia</v>
      </c>
      <c r="AA3711">
        <v>10</v>
      </c>
      <c r="AB3711" s="3" t="str">
        <f t="shared" si="115"/>
        <v>10 to 20</v>
      </c>
      <c r="AM3711" s="6">
        <v>750</v>
      </c>
      <c r="AN3711" s="6" t="s">
        <v>1396</v>
      </c>
    </row>
    <row r="3712" spans="1:40" x14ac:dyDescent="0.25">
      <c r="A3712">
        <v>3710</v>
      </c>
      <c r="B3712">
        <v>743</v>
      </c>
      <c r="C3712">
        <v>142</v>
      </c>
      <c r="D3712">
        <v>91</v>
      </c>
      <c r="E3712">
        <v>3</v>
      </c>
      <c r="F3712">
        <v>273</v>
      </c>
      <c r="G3712">
        <v>1</v>
      </c>
      <c r="H3712" t="str">
        <f>VLOOKUP($C3712,'Raw-products'!$A$2:$H$1261,MATCH(H$1,'Raw-products'!$A$1:$H$1,0))</f>
        <v>Shirt</v>
      </c>
      <c r="I3712" t="str">
        <f>VLOOKUP($C3712,'Raw-products'!$A$2:$H$1261,MATCH(I$1,'Raw-products'!$A$1:$H$1,0))</f>
        <v>Linen</v>
      </c>
      <c r="J3712" t="str">
        <f>VLOOKUP($C3712,'Raw-products'!$A$2:$H$1261,MATCH(J$1,'Raw-products'!$A$1:$H$1,0))</f>
        <v>M</v>
      </c>
      <c r="K3712" t="str">
        <f>VLOOKUP($C3712,'Raw-products'!$A$2:$H$1261,MATCH(K$1,'Raw-products'!$A$1:$H$1,0))</f>
        <v>red</v>
      </c>
      <c r="L3712">
        <f>VLOOKUP($C3712,'Raw-products'!$A$2:$H$1261,MATCH(L$1,'Raw-products'!$A$1:$H$1,0))</f>
        <v>116</v>
      </c>
      <c r="M3712">
        <f>VLOOKUP($C3712,'Raw-products'!$A$2:$H$1261,MATCH(M$1,'Raw-products'!$A$1:$H$1,0))</f>
        <v>78</v>
      </c>
      <c r="N3712" s="5">
        <f t="shared" si="114"/>
        <v>9048</v>
      </c>
      <c r="O3712" cm="1">
        <f t="array" ref="O3712:R3712">_xlfn.XLOOKUP($B3712,'Raw -orders'!$A:$A,'Raw -orders'!$B:$E)</f>
        <v>909</v>
      </c>
      <c r="P3712">
        <v>25854</v>
      </c>
      <c r="Q3712" s="1">
        <v>44280</v>
      </c>
      <c r="R3712" s="1">
        <v>44282</v>
      </c>
      <c r="S3712" t="str" cm="1">
        <f t="array" ref="S3712:Z3712">_xlfn.XLOOKUP($O3712,'Raw - customers'!$A:$A,'Raw - customers'!$B:$I)</f>
        <v>Patin Circuit</v>
      </c>
      <c r="T3712" t="str">
        <v>Genderqueer</v>
      </c>
      <c r="U3712">
        <v>62</v>
      </c>
      <c r="V3712" t="str">
        <v>976 Murray Station StApt. 036</v>
      </c>
      <c r="W3712">
        <v>3227</v>
      </c>
      <c r="X3712" t="str">
        <v>Langfort</v>
      </c>
      <c r="Y3712" t="str">
        <v>Tasmania</v>
      </c>
      <c r="Z3712" t="str">
        <v>Australia</v>
      </c>
      <c r="AA3712">
        <v>3</v>
      </c>
      <c r="AB3712" s="3" t="str">
        <f t="shared" si="115"/>
        <v>0 to 10</v>
      </c>
      <c r="AM3712" s="6">
        <v>909</v>
      </c>
      <c r="AN3712" s="6" t="s">
        <v>1414</v>
      </c>
    </row>
    <row r="3713" spans="1:40" x14ac:dyDescent="0.25">
      <c r="A3713">
        <v>3711</v>
      </c>
      <c r="B3713">
        <v>743</v>
      </c>
      <c r="C3713">
        <v>1090</v>
      </c>
      <c r="D3713">
        <v>115</v>
      </c>
      <c r="E3713">
        <v>3</v>
      </c>
      <c r="F3713">
        <v>345</v>
      </c>
      <c r="G3713">
        <v>1</v>
      </c>
      <c r="H3713" t="str">
        <f>VLOOKUP($C3713,'Raw-products'!$A$2:$H$1261,MATCH(H$1,'Raw-products'!$A$1:$H$1,0))</f>
        <v>Trousers</v>
      </c>
      <c r="I3713" t="str">
        <f>VLOOKUP($C3713,'Raw-products'!$A$2:$H$1261,MATCH(I$1,'Raw-products'!$A$1:$H$1,0))</f>
        <v>Cropped</v>
      </c>
      <c r="J3713" t="str">
        <f>VLOOKUP($C3713,'Raw-products'!$A$2:$H$1261,MATCH(J$1,'Raw-products'!$A$1:$H$1,0))</f>
        <v>XS</v>
      </c>
      <c r="K3713" t="str">
        <f>VLOOKUP($C3713,'Raw-products'!$A$2:$H$1261,MATCH(K$1,'Raw-products'!$A$1:$H$1,0))</f>
        <v>orange</v>
      </c>
      <c r="L3713">
        <f>VLOOKUP($C3713,'Raw-products'!$A$2:$H$1261,MATCH(L$1,'Raw-products'!$A$1:$H$1,0))</f>
        <v>99</v>
      </c>
      <c r="M3713">
        <f>VLOOKUP($C3713,'Raw-products'!$A$2:$H$1261,MATCH(M$1,'Raw-products'!$A$1:$H$1,0))</f>
        <v>78</v>
      </c>
      <c r="N3713" s="5">
        <f t="shared" si="114"/>
        <v>7722</v>
      </c>
      <c r="O3713" cm="1">
        <f t="array" ref="O3713:R3713">_xlfn.XLOOKUP($B3713,'Raw -orders'!$A:$A,'Raw -orders'!$B:$E)</f>
        <v>909</v>
      </c>
      <c r="P3713">
        <v>25854</v>
      </c>
      <c r="Q3713" s="1">
        <v>44280</v>
      </c>
      <c r="R3713" s="1">
        <v>44282</v>
      </c>
      <c r="S3713" t="str" cm="1">
        <f t="array" ref="S3713:Z3713">_xlfn.XLOOKUP($O3713,'Raw - customers'!$A:$A,'Raw - customers'!$B:$I)</f>
        <v>Patin Circuit</v>
      </c>
      <c r="T3713" t="str">
        <v>Genderqueer</v>
      </c>
      <c r="U3713">
        <v>62</v>
      </c>
      <c r="V3713" t="str">
        <v>976 Murray Station StApt. 036</v>
      </c>
      <c r="W3713">
        <v>3227</v>
      </c>
      <c r="X3713" t="str">
        <v>Langfort</v>
      </c>
      <c r="Y3713" t="str">
        <v>Tasmania</v>
      </c>
      <c r="Z3713" t="str">
        <v>Australia</v>
      </c>
      <c r="AA3713">
        <v>3</v>
      </c>
      <c r="AB3713" s="3" t="str">
        <f t="shared" si="115"/>
        <v>0 to 10</v>
      </c>
      <c r="AM3713" s="6">
        <v>909</v>
      </c>
      <c r="AN3713" s="6" t="s">
        <v>1414</v>
      </c>
    </row>
    <row r="3714" spans="1:40" x14ac:dyDescent="0.25">
      <c r="A3714">
        <v>3712</v>
      </c>
      <c r="B3714">
        <v>743</v>
      </c>
      <c r="C3714">
        <v>194</v>
      </c>
      <c r="D3714">
        <v>98</v>
      </c>
      <c r="E3714">
        <v>2</v>
      </c>
      <c r="F3714">
        <v>196</v>
      </c>
      <c r="G3714">
        <v>1</v>
      </c>
      <c r="H3714" t="str">
        <f>VLOOKUP($C3714,'Raw-products'!$A$2:$H$1261,MATCH(H$1,'Raw-products'!$A$1:$H$1,0))</f>
        <v>Shirt</v>
      </c>
      <c r="I3714" t="str">
        <f>VLOOKUP($C3714,'Raw-products'!$A$2:$H$1261,MATCH(I$1,'Raw-products'!$A$1:$H$1,0))</f>
        <v>Camp Collared</v>
      </c>
      <c r="J3714" t="str">
        <f>VLOOKUP($C3714,'Raw-products'!$A$2:$H$1261,MATCH(J$1,'Raw-products'!$A$1:$H$1,0))</f>
        <v>XL</v>
      </c>
      <c r="K3714" t="str">
        <f>VLOOKUP($C3714,'Raw-products'!$A$2:$H$1261,MATCH(K$1,'Raw-products'!$A$1:$H$1,0))</f>
        <v>green</v>
      </c>
      <c r="L3714">
        <f>VLOOKUP($C3714,'Raw-products'!$A$2:$H$1261,MATCH(L$1,'Raw-products'!$A$1:$H$1,0))</f>
        <v>112</v>
      </c>
      <c r="M3714">
        <f>VLOOKUP($C3714,'Raw-products'!$A$2:$H$1261,MATCH(M$1,'Raw-products'!$A$1:$H$1,0))</f>
        <v>61</v>
      </c>
      <c r="N3714" s="5">
        <f t="shared" si="114"/>
        <v>6832</v>
      </c>
      <c r="O3714" cm="1">
        <f t="array" ref="O3714:R3714">_xlfn.XLOOKUP($B3714,'Raw -orders'!$A:$A,'Raw -orders'!$B:$E)</f>
        <v>909</v>
      </c>
      <c r="P3714">
        <v>25854</v>
      </c>
      <c r="Q3714" s="1">
        <v>44280</v>
      </c>
      <c r="R3714" s="1">
        <v>44282</v>
      </c>
      <c r="S3714" t="str" cm="1">
        <f t="array" ref="S3714:Z3714">_xlfn.XLOOKUP($O3714,'Raw - customers'!$A:$A,'Raw - customers'!$B:$I)</f>
        <v>Patin Circuit</v>
      </c>
      <c r="T3714" t="str">
        <v>Genderqueer</v>
      </c>
      <c r="U3714">
        <v>62</v>
      </c>
      <c r="V3714" t="str">
        <v>976 Murray Station StApt. 036</v>
      </c>
      <c r="W3714">
        <v>3227</v>
      </c>
      <c r="X3714" t="str">
        <v>Langfort</v>
      </c>
      <c r="Y3714" t="str">
        <v>Tasmania</v>
      </c>
      <c r="Z3714" t="str">
        <v>Australia</v>
      </c>
      <c r="AA3714">
        <v>3</v>
      </c>
      <c r="AB3714" s="3" t="str">
        <f t="shared" si="115"/>
        <v>0 to 10</v>
      </c>
      <c r="AM3714" s="6">
        <v>909</v>
      </c>
      <c r="AN3714" s="6" t="s">
        <v>1414</v>
      </c>
    </row>
    <row r="3715" spans="1:40" x14ac:dyDescent="0.25">
      <c r="A3715">
        <v>3713</v>
      </c>
      <c r="B3715">
        <v>743</v>
      </c>
      <c r="C3715">
        <v>544</v>
      </c>
      <c r="D3715">
        <v>98</v>
      </c>
      <c r="E3715">
        <v>1</v>
      </c>
      <c r="F3715">
        <v>98</v>
      </c>
      <c r="G3715">
        <v>1</v>
      </c>
      <c r="H3715" t="str">
        <f>VLOOKUP($C3715,'Raw-products'!$A$2:$H$1261,MATCH(H$1,'Raw-products'!$A$1:$H$1,0))</f>
        <v>Jacket</v>
      </c>
      <c r="I3715" t="str">
        <f>VLOOKUP($C3715,'Raw-products'!$A$2:$H$1261,MATCH(I$1,'Raw-products'!$A$1:$H$1,0))</f>
        <v>Leather</v>
      </c>
      <c r="J3715" t="str">
        <f>VLOOKUP($C3715,'Raw-products'!$A$2:$H$1261,MATCH(J$1,'Raw-products'!$A$1:$H$1,0))</f>
        <v>XL</v>
      </c>
      <c r="K3715" t="str">
        <f>VLOOKUP($C3715,'Raw-products'!$A$2:$H$1261,MATCH(K$1,'Raw-products'!$A$1:$H$1,0))</f>
        <v>green</v>
      </c>
      <c r="L3715">
        <f>VLOOKUP($C3715,'Raw-products'!$A$2:$H$1261,MATCH(L$1,'Raw-products'!$A$1:$H$1,0))</f>
        <v>113</v>
      </c>
      <c r="M3715">
        <f>VLOOKUP($C3715,'Raw-products'!$A$2:$H$1261,MATCH(M$1,'Raw-products'!$A$1:$H$1,0))</f>
        <v>58</v>
      </c>
      <c r="N3715" s="5">
        <f t="shared" ref="N3715:N3778" si="116">$L3715*$M3715</f>
        <v>6554</v>
      </c>
      <c r="O3715" cm="1">
        <f t="array" ref="O3715:R3715">_xlfn.XLOOKUP($B3715,'Raw -orders'!$A:$A,'Raw -orders'!$B:$E)</f>
        <v>909</v>
      </c>
      <c r="P3715">
        <v>25854</v>
      </c>
      <c r="Q3715" s="1">
        <v>44280</v>
      </c>
      <c r="R3715" s="1">
        <v>44282</v>
      </c>
      <c r="S3715" t="str" cm="1">
        <f t="array" ref="S3715:Z3715">_xlfn.XLOOKUP($O3715,'Raw - customers'!$A:$A,'Raw - customers'!$B:$I)</f>
        <v>Patin Circuit</v>
      </c>
      <c r="T3715" t="str">
        <v>Genderqueer</v>
      </c>
      <c r="U3715">
        <v>62</v>
      </c>
      <c r="V3715" t="str">
        <v>976 Murray Station StApt. 036</v>
      </c>
      <c r="W3715">
        <v>3227</v>
      </c>
      <c r="X3715" t="str">
        <v>Langfort</v>
      </c>
      <c r="Y3715" t="str">
        <v>Tasmania</v>
      </c>
      <c r="Z3715" t="str">
        <v>Australia</v>
      </c>
      <c r="AA3715">
        <v>3</v>
      </c>
      <c r="AB3715" s="3" t="str">
        <f t="shared" ref="AB3715:AB3778" si="117">IF(AND(DATEDIF($Q3715,$R3715,"D")&gt;0,DATEDIF($Q3715,$R3715,"D")&lt;=10),"0 to 10",IF(AND(DATEDIF($Q3715,$R3715,"D")&gt;10,DATEDIF($Q3715,$R3715,"D")&lt;=20),"10 to 20",IF(AND(DATEDIF($Q3715,$R3715,"D")&gt;20,DATEDIF($Q3715,$R3715,"D")&lt;=30),"20 to 30")))</f>
        <v>0 to 10</v>
      </c>
      <c r="AM3715" s="6">
        <v>909</v>
      </c>
      <c r="AN3715" s="6" t="s">
        <v>1414</v>
      </c>
    </row>
    <row r="3716" spans="1:40" x14ac:dyDescent="0.25">
      <c r="A3716">
        <v>3714</v>
      </c>
      <c r="B3716">
        <v>744</v>
      </c>
      <c r="C3716">
        <v>553</v>
      </c>
      <c r="D3716">
        <v>98</v>
      </c>
      <c r="E3716">
        <v>2</v>
      </c>
      <c r="F3716">
        <v>196</v>
      </c>
      <c r="G3716">
        <v>1</v>
      </c>
      <c r="H3716" t="str">
        <f>VLOOKUP($C3716,'Raw-products'!$A$2:$H$1261,MATCH(H$1,'Raw-products'!$A$1:$H$1,0))</f>
        <v>Jacket</v>
      </c>
      <c r="I3716" t="str">
        <f>VLOOKUP($C3716,'Raw-products'!$A$2:$H$1261,MATCH(I$1,'Raw-products'!$A$1:$H$1,0))</f>
        <v>Leather</v>
      </c>
      <c r="J3716" t="str">
        <f>VLOOKUP($C3716,'Raw-products'!$A$2:$H$1261,MATCH(J$1,'Raw-products'!$A$1:$H$1,0))</f>
        <v>L</v>
      </c>
      <c r="K3716" t="str">
        <f>VLOOKUP($C3716,'Raw-products'!$A$2:$H$1261,MATCH(K$1,'Raw-products'!$A$1:$H$1,0))</f>
        <v>indigo</v>
      </c>
      <c r="L3716">
        <f>VLOOKUP($C3716,'Raw-products'!$A$2:$H$1261,MATCH(L$1,'Raw-products'!$A$1:$H$1,0))</f>
        <v>113</v>
      </c>
      <c r="M3716">
        <f>VLOOKUP($C3716,'Raw-products'!$A$2:$H$1261,MATCH(M$1,'Raw-products'!$A$1:$H$1,0))</f>
        <v>79</v>
      </c>
      <c r="N3716" s="5">
        <f t="shared" si="116"/>
        <v>8927</v>
      </c>
      <c r="O3716" cm="1">
        <f t="array" ref="O3716:R3716">_xlfn.XLOOKUP($B3716,'Raw -orders'!$A:$A,'Raw -orders'!$B:$E)</f>
        <v>107</v>
      </c>
      <c r="P3716">
        <v>23613</v>
      </c>
      <c r="Q3716" s="1">
        <v>44221</v>
      </c>
      <c r="R3716" s="1">
        <v>44241</v>
      </c>
      <c r="S3716" t="str" cm="1">
        <f t="array" ref="S3716:Z3716">_xlfn.XLOOKUP($O3716,'Raw - customers'!$A:$A,'Raw - customers'!$B:$I)</f>
        <v>Sandy Yushachkov</v>
      </c>
      <c r="T3716" t="str">
        <v>Genderfluid</v>
      </c>
      <c r="U3716">
        <v>35</v>
      </c>
      <c r="V3716" t="str">
        <v>20 Morrison RoadSuite 781</v>
      </c>
      <c r="W3716">
        <v>7264</v>
      </c>
      <c r="X3716" t="str">
        <v>Claudiaview</v>
      </c>
      <c r="Y3716" t="str">
        <v>Western Australia</v>
      </c>
      <c r="Z3716" t="str">
        <v>Australia</v>
      </c>
      <c r="AA3716">
        <v>1</v>
      </c>
      <c r="AB3716" s="3" t="str">
        <f t="shared" si="117"/>
        <v>10 to 20</v>
      </c>
      <c r="AM3716" s="6">
        <v>107</v>
      </c>
      <c r="AN3716" s="6" t="s">
        <v>1377</v>
      </c>
    </row>
    <row r="3717" spans="1:40" x14ac:dyDescent="0.25">
      <c r="A3717">
        <v>3715</v>
      </c>
      <c r="B3717">
        <v>744</v>
      </c>
      <c r="C3717">
        <v>210</v>
      </c>
      <c r="D3717">
        <v>106</v>
      </c>
      <c r="E3717">
        <v>2</v>
      </c>
      <c r="F3717">
        <v>212</v>
      </c>
      <c r="G3717">
        <v>1</v>
      </c>
      <c r="H3717" t="str">
        <f>VLOOKUP($C3717,'Raw-products'!$A$2:$H$1261,MATCH(H$1,'Raw-products'!$A$1:$H$1,0))</f>
        <v>Shirt</v>
      </c>
      <c r="I3717" t="str">
        <f>VLOOKUP($C3717,'Raw-products'!$A$2:$H$1261,MATCH(I$1,'Raw-products'!$A$1:$H$1,0))</f>
        <v>Chambray</v>
      </c>
      <c r="J3717" t="str">
        <f>VLOOKUP($C3717,'Raw-products'!$A$2:$H$1261,MATCH(J$1,'Raw-products'!$A$1:$H$1,0))</f>
        <v>XS</v>
      </c>
      <c r="K3717" t="str">
        <f>VLOOKUP($C3717,'Raw-products'!$A$2:$H$1261,MATCH(K$1,'Raw-products'!$A$1:$H$1,0))</f>
        <v>red</v>
      </c>
      <c r="L3717">
        <f>VLOOKUP($C3717,'Raw-products'!$A$2:$H$1261,MATCH(L$1,'Raw-products'!$A$1:$H$1,0))</f>
        <v>105</v>
      </c>
      <c r="M3717">
        <f>VLOOKUP($C3717,'Raw-products'!$A$2:$H$1261,MATCH(M$1,'Raw-products'!$A$1:$H$1,0))</f>
        <v>48</v>
      </c>
      <c r="N3717" s="5">
        <f t="shared" si="116"/>
        <v>5040</v>
      </c>
      <c r="O3717" cm="1">
        <f t="array" ref="O3717:R3717">_xlfn.XLOOKUP($B3717,'Raw -orders'!$A:$A,'Raw -orders'!$B:$E)</f>
        <v>107</v>
      </c>
      <c r="P3717">
        <v>23613</v>
      </c>
      <c r="Q3717" s="1">
        <v>44221</v>
      </c>
      <c r="R3717" s="1">
        <v>44241</v>
      </c>
      <c r="S3717" t="str" cm="1">
        <f t="array" ref="S3717:Z3717">_xlfn.XLOOKUP($O3717,'Raw - customers'!$A:$A,'Raw - customers'!$B:$I)</f>
        <v>Sandy Yushachkov</v>
      </c>
      <c r="T3717" t="str">
        <v>Genderfluid</v>
      </c>
      <c r="U3717">
        <v>35</v>
      </c>
      <c r="V3717" t="str">
        <v>20 Morrison RoadSuite 781</v>
      </c>
      <c r="W3717">
        <v>7264</v>
      </c>
      <c r="X3717" t="str">
        <v>Claudiaview</v>
      </c>
      <c r="Y3717" t="str">
        <v>Western Australia</v>
      </c>
      <c r="Z3717" t="str">
        <v>Australia</v>
      </c>
      <c r="AA3717">
        <v>1</v>
      </c>
      <c r="AB3717" s="3" t="str">
        <f t="shared" si="117"/>
        <v>10 to 20</v>
      </c>
      <c r="AM3717" s="6">
        <v>107</v>
      </c>
      <c r="AN3717" s="6" t="s">
        <v>1377</v>
      </c>
    </row>
    <row r="3718" spans="1:40" x14ac:dyDescent="0.25">
      <c r="A3718">
        <v>3716</v>
      </c>
      <c r="B3718">
        <v>744</v>
      </c>
      <c r="C3718">
        <v>1009</v>
      </c>
      <c r="D3718">
        <v>106</v>
      </c>
      <c r="E3718">
        <v>3</v>
      </c>
      <c r="F3718">
        <v>318</v>
      </c>
      <c r="G3718">
        <v>1</v>
      </c>
      <c r="H3718" t="str">
        <f>VLOOKUP($C3718,'Raw-products'!$A$2:$H$1261,MATCH(H$1,'Raw-products'!$A$1:$H$1,0))</f>
        <v>Trousers</v>
      </c>
      <c r="I3718" t="str">
        <f>VLOOKUP($C3718,'Raw-products'!$A$2:$H$1261,MATCH(I$1,'Raw-products'!$A$1:$H$1,0))</f>
        <v>Wool</v>
      </c>
      <c r="J3718" t="str">
        <f>VLOOKUP($C3718,'Raw-products'!$A$2:$H$1261,MATCH(J$1,'Raw-products'!$A$1:$H$1,0))</f>
        <v>XL</v>
      </c>
      <c r="K3718" t="str">
        <f>VLOOKUP($C3718,'Raw-products'!$A$2:$H$1261,MATCH(K$1,'Raw-products'!$A$1:$H$1,0))</f>
        <v>indigo</v>
      </c>
      <c r="L3718">
        <f>VLOOKUP($C3718,'Raw-products'!$A$2:$H$1261,MATCH(L$1,'Raw-products'!$A$1:$H$1,0))</f>
        <v>111</v>
      </c>
      <c r="M3718">
        <f>VLOOKUP($C3718,'Raw-products'!$A$2:$H$1261,MATCH(M$1,'Raw-products'!$A$1:$H$1,0))</f>
        <v>51</v>
      </c>
      <c r="N3718" s="5">
        <f t="shared" si="116"/>
        <v>5661</v>
      </c>
      <c r="O3718" cm="1">
        <f t="array" ref="O3718:R3718">_xlfn.XLOOKUP($B3718,'Raw -orders'!$A:$A,'Raw -orders'!$B:$E)</f>
        <v>107</v>
      </c>
      <c r="P3718">
        <v>23613</v>
      </c>
      <c r="Q3718" s="1">
        <v>44221</v>
      </c>
      <c r="R3718" s="1">
        <v>44241</v>
      </c>
      <c r="S3718" t="str" cm="1">
        <f t="array" ref="S3718:Z3718">_xlfn.XLOOKUP($O3718,'Raw - customers'!$A:$A,'Raw - customers'!$B:$I)</f>
        <v>Sandy Yushachkov</v>
      </c>
      <c r="T3718" t="str">
        <v>Genderfluid</v>
      </c>
      <c r="U3718">
        <v>35</v>
      </c>
      <c r="V3718" t="str">
        <v>20 Morrison RoadSuite 781</v>
      </c>
      <c r="W3718">
        <v>7264</v>
      </c>
      <c r="X3718" t="str">
        <v>Claudiaview</v>
      </c>
      <c r="Y3718" t="str">
        <v>Western Australia</v>
      </c>
      <c r="Z3718" t="str">
        <v>Australia</v>
      </c>
      <c r="AA3718">
        <v>1</v>
      </c>
      <c r="AB3718" s="3" t="str">
        <f t="shared" si="117"/>
        <v>10 to 20</v>
      </c>
      <c r="AM3718" s="6">
        <v>107</v>
      </c>
      <c r="AN3718" s="6" t="s">
        <v>1377</v>
      </c>
    </row>
    <row r="3719" spans="1:40" x14ac:dyDescent="0.25">
      <c r="A3719">
        <v>3717</v>
      </c>
      <c r="B3719">
        <v>744</v>
      </c>
      <c r="C3719">
        <v>1058</v>
      </c>
      <c r="D3719">
        <v>93</v>
      </c>
      <c r="E3719">
        <v>1</v>
      </c>
      <c r="F3719">
        <v>93</v>
      </c>
      <c r="G3719">
        <v>1</v>
      </c>
      <c r="H3719" t="str">
        <f>VLOOKUP($C3719,'Raw-products'!$A$2:$H$1261,MATCH(H$1,'Raw-products'!$A$1:$H$1,0))</f>
        <v>Trousers</v>
      </c>
      <c r="I3719" t="str">
        <f>VLOOKUP($C3719,'Raw-products'!$A$2:$H$1261,MATCH(I$1,'Raw-products'!$A$1:$H$1,0))</f>
        <v>Joggers</v>
      </c>
      <c r="J3719" t="str">
        <f>VLOOKUP($C3719,'Raw-products'!$A$2:$H$1261,MATCH(J$1,'Raw-products'!$A$1:$H$1,0))</f>
        <v>L</v>
      </c>
      <c r="K3719" t="str">
        <f>VLOOKUP($C3719,'Raw-products'!$A$2:$H$1261,MATCH(K$1,'Raw-products'!$A$1:$H$1,0))</f>
        <v>orange</v>
      </c>
      <c r="L3719">
        <f>VLOOKUP($C3719,'Raw-products'!$A$2:$H$1261,MATCH(L$1,'Raw-products'!$A$1:$H$1,0))</f>
        <v>94</v>
      </c>
      <c r="M3719">
        <f>VLOOKUP($C3719,'Raw-products'!$A$2:$H$1261,MATCH(M$1,'Raw-products'!$A$1:$H$1,0))</f>
        <v>49</v>
      </c>
      <c r="N3719" s="5">
        <f t="shared" si="116"/>
        <v>4606</v>
      </c>
      <c r="O3719" cm="1">
        <f t="array" ref="O3719:R3719">_xlfn.XLOOKUP($B3719,'Raw -orders'!$A:$A,'Raw -orders'!$B:$E)</f>
        <v>107</v>
      </c>
      <c r="P3719">
        <v>23613</v>
      </c>
      <c r="Q3719" s="1">
        <v>44221</v>
      </c>
      <c r="R3719" s="1">
        <v>44241</v>
      </c>
      <c r="S3719" t="str" cm="1">
        <f t="array" ref="S3719:Z3719">_xlfn.XLOOKUP($O3719,'Raw - customers'!$A:$A,'Raw - customers'!$B:$I)</f>
        <v>Sandy Yushachkov</v>
      </c>
      <c r="T3719" t="str">
        <v>Genderfluid</v>
      </c>
      <c r="U3719">
        <v>35</v>
      </c>
      <c r="V3719" t="str">
        <v>20 Morrison RoadSuite 781</v>
      </c>
      <c r="W3719">
        <v>7264</v>
      </c>
      <c r="X3719" t="str">
        <v>Claudiaview</v>
      </c>
      <c r="Y3719" t="str">
        <v>Western Australia</v>
      </c>
      <c r="Z3719" t="str">
        <v>Australia</v>
      </c>
      <c r="AA3719">
        <v>1</v>
      </c>
      <c r="AB3719" s="3" t="str">
        <f t="shared" si="117"/>
        <v>10 to 20</v>
      </c>
      <c r="AM3719" s="6">
        <v>107</v>
      </c>
      <c r="AN3719" s="6" t="s">
        <v>1377</v>
      </c>
    </row>
    <row r="3720" spans="1:40" x14ac:dyDescent="0.25">
      <c r="A3720">
        <v>3718</v>
      </c>
      <c r="B3720">
        <v>744</v>
      </c>
      <c r="C3720">
        <v>1084</v>
      </c>
      <c r="D3720">
        <v>93</v>
      </c>
      <c r="E3720">
        <v>1</v>
      </c>
      <c r="F3720">
        <v>93</v>
      </c>
      <c r="G3720">
        <v>1</v>
      </c>
      <c r="H3720" t="str">
        <f>VLOOKUP($C3720,'Raw-products'!$A$2:$H$1261,MATCH(H$1,'Raw-products'!$A$1:$H$1,0))</f>
        <v>Trousers</v>
      </c>
      <c r="I3720" t="str">
        <f>VLOOKUP($C3720,'Raw-products'!$A$2:$H$1261,MATCH(I$1,'Raw-products'!$A$1:$H$1,0))</f>
        <v>Joggers</v>
      </c>
      <c r="J3720" t="str">
        <f>VLOOKUP($C3720,'Raw-products'!$A$2:$H$1261,MATCH(J$1,'Raw-products'!$A$1:$H$1,0))</f>
        <v>XL</v>
      </c>
      <c r="K3720" t="str">
        <f>VLOOKUP($C3720,'Raw-products'!$A$2:$H$1261,MATCH(K$1,'Raw-products'!$A$1:$H$1,0))</f>
        <v>violet</v>
      </c>
      <c r="L3720">
        <f>VLOOKUP($C3720,'Raw-products'!$A$2:$H$1261,MATCH(L$1,'Raw-products'!$A$1:$H$1,0))</f>
        <v>94</v>
      </c>
      <c r="M3720">
        <f>VLOOKUP($C3720,'Raw-products'!$A$2:$H$1261,MATCH(M$1,'Raw-products'!$A$1:$H$1,0))</f>
        <v>40</v>
      </c>
      <c r="N3720" s="5">
        <f t="shared" si="116"/>
        <v>3760</v>
      </c>
      <c r="O3720" cm="1">
        <f t="array" ref="O3720:R3720">_xlfn.XLOOKUP($B3720,'Raw -orders'!$A:$A,'Raw -orders'!$B:$E)</f>
        <v>107</v>
      </c>
      <c r="P3720">
        <v>23613</v>
      </c>
      <c r="Q3720" s="1">
        <v>44221</v>
      </c>
      <c r="R3720" s="1">
        <v>44241</v>
      </c>
      <c r="S3720" t="str" cm="1">
        <f t="array" ref="S3720:Z3720">_xlfn.XLOOKUP($O3720,'Raw - customers'!$A:$A,'Raw - customers'!$B:$I)</f>
        <v>Sandy Yushachkov</v>
      </c>
      <c r="T3720" t="str">
        <v>Genderfluid</v>
      </c>
      <c r="U3720">
        <v>35</v>
      </c>
      <c r="V3720" t="str">
        <v>20 Morrison RoadSuite 781</v>
      </c>
      <c r="W3720">
        <v>7264</v>
      </c>
      <c r="X3720" t="str">
        <v>Claudiaview</v>
      </c>
      <c r="Y3720" t="str">
        <v>Western Australia</v>
      </c>
      <c r="Z3720" t="str">
        <v>Australia</v>
      </c>
      <c r="AA3720">
        <v>1</v>
      </c>
      <c r="AB3720" s="3" t="str">
        <f t="shared" si="117"/>
        <v>10 to 20</v>
      </c>
      <c r="AM3720" s="6">
        <v>107</v>
      </c>
      <c r="AN3720" s="6" t="s">
        <v>1377</v>
      </c>
    </row>
    <row r="3721" spans="1:40" x14ac:dyDescent="0.25">
      <c r="A3721">
        <v>3719</v>
      </c>
      <c r="B3721">
        <v>744</v>
      </c>
      <c r="C3721">
        <v>43</v>
      </c>
      <c r="D3721">
        <v>104</v>
      </c>
      <c r="E3721">
        <v>2</v>
      </c>
      <c r="F3721">
        <v>208</v>
      </c>
      <c r="G3721">
        <v>1</v>
      </c>
      <c r="H3721" t="str">
        <f>VLOOKUP($C3721,'Raw-products'!$A$2:$H$1261,MATCH(H$1,'Raw-products'!$A$1:$H$1,0))</f>
        <v>Shirt</v>
      </c>
      <c r="I3721" t="str">
        <f>VLOOKUP($C3721,'Raw-products'!$A$2:$H$1261,MATCH(I$1,'Raw-products'!$A$1:$H$1,0))</f>
        <v>Dress</v>
      </c>
      <c r="J3721" t="str">
        <f>VLOOKUP($C3721,'Raw-products'!$A$2:$H$1261,MATCH(J$1,'Raw-products'!$A$1:$H$1,0))</f>
        <v>L</v>
      </c>
      <c r="K3721" t="str">
        <f>VLOOKUP($C3721,'Raw-products'!$A$2:$H$1261,MATCH(K$1,'Raw-products'!$A$1:$H$1,0))</f>
        <v>orange</v>
      </c>
      <c r="L3721">
        <f>VLOOKUP($C3721,'Raw-products'!$A$2:$H$1261,MATCH(L$1,'Raw-products'!$A$1:$H$1,0))</f>
        <v>119</v>
      </c>
      <c r="M3721">
        <f>VLOOKUP($C3721,'Raw-products'!$A$2:$H$1261,MATCH(M$1,'Raw-products'!$A$1:$H$1,0))</f>
        <v>73</v>
      </c>
      <c r="N3721" s="5">
        <f t="shared" si="116"/>
        <v>8687</v>
      </c>
      <c r="O3721" cm="1">
        <f t="array" ref="O3721:R3721">_xlfn.XLOOKUP($B3721,'Raw -orders'!$A:$A,'Raw -orders'!$B:$E)</f>
        <v>107</v>
      </c>
      <c r="P3721">
        <v>23613</v>
      </c>
      <c r="Q3721" s="1">
        <v>44221</v>
      </c>
      <c r="R3721" s="1">
        <v>44241</v>
      </c>
      <c r="S3721" t="str" cm="1">
        <f t="array" ref="S3721:Z3721">_xlfn.XLOOKUP($O3721,'Raw - customers'!$A:$A,'Raw - customers'!$B:$I)</f>
        <v>Sandy Yushachkov</v>
      </c>
      <c r="T3721" t="str">
        <v>Genderfluid</v>
      </c>
      <c r="U3721">
        <v>35</v>
      </c>
      <c r="V3721" t="str">
        <v>20 Morrison RoadSuite 781</v>
      </c>
      <c r="W3721">
        <v>7264</v>
      </c>
      <c r="X3721" t="str">
        <v>Claudiaview</v>
      </c>
      <c r="Y3721" t="str">
        <v>Western Australia</v>
      </c>
      <c r="Z3721" t="str">
        <v>Australia</v>
      </c>
      <c r="AA3721">
        <v>1</v>
      </c>
      <c r="AB3721" s="3" t="str">
        <f t="shared" si="117"/>
        <v>10 to 20</v>
      </c>
      <c r="AM3721" s="6">
        <v>107</v>
      </c>
      <c r="AN3721" s="6" t="s">
        <v>1377</v>
      </c>
    </row>
    <row r="3722" spans="1:40" x14ac:dyDescent="0.25">
      <c r="A3722">
        <v>3720</v>
      </c>
      <c r="B3722">
        <v>745</v>
      </c>
      <c r="C3722">
        <v>1194</v>
      </c>
      <c r="D3722">
        <v>105</v>
      </c>
      <c r="E3722">
        <v>1</v>
      </c>
      <c r="F3722">
        <v>105</v>
      </c>
      <c r="G3722">
        <v>1</v>
      </c>
      <c r="H3722" t="str">
        <f>VLOOKUP($C3722,'Raw-products'!$A$2:$H$1261,MATCH(H$1,'Raw-products'!$A$1:$H$1,0))</f>
        <v>Trousers</v>
      </c>
      <c r="I3722" t="str">
        <f>VLOOKUP($C3722,'Raw-products'!$A$2:$H$1261,MATCH(I$1,'Raw-products'!$A$1:$H$1,0))</f>
        <v>Pleated</v>
      </c>
      <c r="J3722" t="str">
        <f>VLOOKUP($C3722,'Raw-products'!$A$2:$H$1261,MATCH(J$1,'Raw-products'!$A$1:$H$1,0))</f>
        <v>XL</v>
      </c>
      <c r="K3722" t="str">
        <f>VLOOKUP($C3722,'Raw-products'!$A$2:$H$1261,MATCH(K$1,'Raw-products'!$A$1:$H$1,0))</f>
        <v>red</v>
      </c>
      <c r="L3722">
        <f>VLOOKUP($C3722,'Raw-products'!$A$2:$H$1261,MATCH(L$1,'Raw-products'!$A$1:$H$1,0))</f>
        <v>90</v>
      </c>
      <c r="M3722">
        <f>VLOOKUP($C3722,'Raw-products'!$A$2:$H$1261,MATCH(M$1,'Raw-products'!$A$1:$H$1,0))</f>
        <v>58</v>
      </c>
      <c r="N3722" s="5">
        <f t="shared" si="116"/>
        <v>5220</v>
      </c>
      <c r="O3722" cm="1">
        <f t="array" ref="O3722:R3722">_xlfn.XLOOKUP($B3722,'Raw -orders'!$A:$A,'Raw -orders'!$B:$E)</f>
        <v>643</v>
      </c>
      <c r="P3722">
        <v>13862</v>
      </c>
      <c r="Q3722" s="1">
        <v>44276</v>
      </c>
      <c r="R3722" s="1">
        <v>44287</v>
      </c>
      <c r="S3722" t="str" cm="1">
        <f t="array" ref="S3722:Z3722">_xlfn.XLOOKUP($O3722,'Raw - customers'!$A:$A,'Raw - customers'!$B:$I)</f>
        <v>Pietro Duling</v>
      </c>
      <c r="T3722" t="str">
        <v>Female</v>
      </c>
      <c r="U3722">
        <v>36</v>
      </c>
      <c r="V3722" t="str">
        <v>575 Olson MallApt. 344</v>
      </c>
      <c r="W3722">
        <v>3478</v>
      </c>
      <c r="X3722" t="str">
        <v>Shieldschester</v>
      </c>
      <c r="Y3722" t="str">
        <v>Tasmania</v>
      </c>
      <c r="Z3722" t="str">
        <v>Australia</v>
      </c>
      <c r="AA3722">
        <v>3</v>
      </c>
      <c r="AB3722" s="3" t="str">
        <f t="shared" si="117"/>
        <v>10 to 20</v>
      </c>
      <c r="AM3722" s="6">
        <v>643</v>
      </c>
      <c r="AN3722" s="6" t="s">
        <v>1414</v>
      </c>
    </row>
    <row r="3723" spans="1:40" x14ac:dyDescent="0.25">
      <c r="A3723">
        <v>3721</v>
      </c>
      <c r="B3723">
        <v>745</v>
      </c>
      <c r="C3723">
        <v>739</v>
      </c>
      <c r="D3723">
        <v>109</v>
      </c>
      <c r="E3723">
        <v>2</v>
      </c>
      <c r="F3723">
        <v>218</v>
      </c>
      <c r="G3723">
        <v>1</v>
      </c>
      <c r="H3723" t="str">
        <f>VLOOKUP($C3723,'Raw-products'!$A$2:$H$1261,MATCH(H$1,'Raw-products'!$A$1:$H$1,0))</f>
        <v>Jacket</v>
      </c>
      <c r="I3723" t="str">
        <f>VLOOKUP($C3723,'Raw-products'!$A$2:$H$1261,MATCH(I$1,'Raw-products'!$A$1:$H$1,0))</f>
        <v>Peacoat</v>
      </c>
      <c r="J3723" t="str">
        <f>VLOOKUP($C3723,'Raw-products'!$A$2:$H$1261,MATCH(J$1,'Raw-products'!$A$1:$H$1,0))</f>
        <v>XL</v>
      </c>
      <c r="K3723" t="str">
        <f>VLOOKUP($C3723,'Raw-products'!$A$2:$H$1261,MATCH(K$1,'Raw-products'!$A$1:$H$1,0))</f>
        <v>red</v>
      </c>
      <c r="L3723">
        <f>VLOOKUP($C3723,'Raw-products'!$A$2:$H$1261,MATCH(L$1,'Raw-products'!$A$1:$H$1,0))</f>
        <v>102</v>
      </c>
      <c r="M3723">
        <f>VLOOKUP($C3723,'Raw-products'!$A$2:$H$1261,MATCH(M$1,'Raw-products'!$A$1:$H$1,0))</f>
        <v>58</v>
      </c>
      <c r="N3723" s="5">
        <f t="shared" si="116"/>
        <v>5916</v>
      </c>
      <c r="O3723" cm="1">
        <f t="array" ref="O3723:R3723">_xlfn.XLOOKUP($B3723,'Raw -orders'!$A:$A,'Raw -orders'!$B:$E)</f>
        <v>643</v>
      </c>
      <c r="P3723">
        <v>13862</v>
      </c>
      <c r="Q3723" s="1">
        <v>44276</v>
      </c>
      <c r="R3723" s="1">
        <v>44287</v>
      </c>
      <c r="S3723" t="str" cm="1">
        <f t="array" ref="S3723:Z3723">_xlfn.XLOOKUP($O3723,'Raw - customers'!$A:$A,'Raw - customers'!$B:$I)</f>
        <v>Pietro Duling</v>
      </c>
      <c r="T3723" t="str">
        <v>Female</v>
      </c>
      <c r="U3723">
        <v>36</v>
      </c>
      <c r="V3723" t="str">
        <v>575 Olson MallApt. 344</v>
      </c>
      <c r="W3723">
        <v>3478</v>
      </c>
      <c r="X3723" t="str">
        <v>Shieldschester</v>
      </c>
      <c r="Y3723" t="str">
        <v>Tasmania</v>
      </c>
      <c r="Z3723" t="str">
        <v>Australia</v>
      </c>
      <c r="AA3723">
        <v>3</v>
      </c>
      <c r="AB3723" s="3" t="str">
        <f t="shared" si="117"/>
        <v>10 to 20</v>
      </c>
      <c r="AM3723" s="6">
        <v>643</v>
      </c>
      <c r="AN3723" s="6" t="s">
        <v>1414</v>
      </c>
    </row>
    <row r="3724" spans="1:40" x14ac:dyDescent="0.25">
      <c r="A3724">
        <v>3722</v>
      </c>
      <c r="B3724">
        <v>745</v>
      </c>
      <c r="C3724">
        <v>757</v>
      </c>
      <c r="D3724">
        <v>109</v>
      </c>
      <c r="E3724">
        <v>2</v>
      </c>
      <c r="F3724">
        <v>218</v>
      </c>
      <c r="G3724">
        <v>1</v>
      </c>
      <c r="H3724" t="str">
        <f>VLOOKUP($C3724,'Raw-products'!$A$2:$H$1261,MATCH(H$1,'Raw-products'!$A$1:$H$1,0))</f>
        <v>Jacket</v>
      </c>
      <c r="I3724" t="str">
        <f>VLOOKUP($C3724,'Raw-products'!$A$2:$H$1261,MATCH(I$1,'Raw-products'!$A$1:$H$1,0))</f>
        <v>Peacoat</v>
      </c>
      <c r="J3724" t="str">
        <f>VLOOKUP($C3724,'Raw-products'!$A$2:$H$1261,MATCH(J$1,'Raw-products'!$A$1:$H$1,0))</f>
        <v>M</v>
      </c>
      <c r="K3724" t="str">
        <f>VLOOKUP($C3724,'Raw-products'!$A$2:$H$1261,MATCH(K$1,'Raw-products'!$A$1:$H$1,0))</f>
        <v>blue</v>
      </c>
      <c r="L3724">
        <f>VLOOKUP($C3724,'Raw-products'!$A$2:$H$1261,MATCH(L$1,'Raw-products'!$A$1:$H$1,0))</f>
        <v>102</v>
      </c>
      <c r="M3724">
        <f>VLOOKUP($C3724,'Raw-products'!$A$2:$H$1261,MATCH(M$1,'Raw-products'!$A$1:$H$1,0))</f>
        <v>71</v>
      </c>
      <c r="N3724" s="5">
        <f t="shared" si="116"/>
        <v>7242</v>
      </c>
      <c r="O3724" cm="1">
        <f t="array" ref="O3724:R3724">_xlfn.XLOOKUP($B3724,'Raw -orders'!$A:$A,'Raw -orders'!$B:$E)</f>
        <v>643</v>
      </c>
      <c r="P3724">
        <v>13862</v>
      </c>
      <c r="Q3724" s="1">
        <v>44276</v>
      </c>
      <c r="R3724" s="1">
        <v>44287</v>
      </c>
      <c r="S3724" t="str" cm="1">
        <f t="array" ref="S3724:Z3724">_xlfn.XLOOKUP($O3724,'Raw - customers'!$A:$A,'Raw - customers'!$B:$I)</f>
        <v>Pietro Duling</v>
      </c>
      <c r="T3724" t="str">
        <v>Female</v>
      </c>
      <c r="U3724">
        <v>36</v>
      </c>
      <c r="V3724" t="str">
        <v>575 Olson MallApt. 344</v>
      </c>
      <c r="W3724">
        <v>3478</v>
      </c>
      <c r="X3724" t="str">
        <v>Shieldschester</v>
      </c>
      <c r="Y3724" t="str">
        <v>Tasmania</v>
      </c>
      <c r="Z3724" t="str">
        <v>Australia</v>
      </c>
      <c r="AA3724">
        <v>3</v>
      </c>
      <c r="AB3724" s="3" t="str">
        <f t="shared" si="117"/>
        <v>10 to 20</v>
      </c>
      <c r="AM3724" s="6">
        <v>643</v>
      </c>
      <c r="AN3724" s="6" t="s">
        <v>1414</v>
      </c>
    </row>
    <row r="3725" spans="1:40" x14ac:dyDescent="0.25">
      <c r="A3725">
        <v>3723</v>
      </c>
      <c r="B3725">
        <v>745</v>
      </c>
      <c r="C3725">
        <v>1041</v>
      </c>
      <c r="D3725">
        <v>90</v>
      </c>
      <c r="E3725">
        <v>3</v>
      </c>
      <c r="F3725">
        <v>270</v>
      </c>
      <c r="G3725">
        <v>1</v>
      </c>
      <c r="H3725" t="str">
        <f>VLOOKUP($C3725,'Raw-products'!$A$2:$H$1261,MATCH(H$1,'Raw-products'!$A$1:$H$1,0))</f>
        <v>Trousers</v>
      </c>
      <c r="I3725" t="str">
        <f>VLOOKUP($C3725,'Raw-products'!$A$2:$H$1261,MATCH(I$1,'Raw-products'!$A$1:$H$1,0))</f>
        <v>Relaxed Leg</v>
      </c>
      <c r="J3725" t="str">
        <f>VLOOKUP($C3725,'Raw-products'!$A$2:$H$1261,MATCH(J$1,'Raw-products'!$A$1:$H$1,0))</f>
        <v>S</v>
      </c>
      <c r="K3725" t="str">
        <f>VLOOKUP($C3725,'Raw-products'!$A$2:$H$1261,MATCH(K$1,'Raw-products'!$A$1:$H$1,0))</f>
        <v>indigo</v>
      </c>
      <c r="L3725">
        <f>VLOOKUP($C3725,'Raw-products'!$A$2:$H$1261,MATCH(L$1,'Raw-products'!$A$1:$H$1,0))</f>
        <v>95</v>
      </c>
      <c r="M3725">
        <f>VLOOKUP($C3725,'Raw-products'!$A$2:$H$1261,MATCH(M$1,'Raw-products'!$A$1:$H$1,0))</f>
        <v>40</v>
      </c>
      <c r="N3725" s="5">
        <f t="shared" si="116"/>
        <v>3800</v>
      </c>
      <c r="O3725" cm="1">
        <f t="array" ref="O3725:R3725">_xlfn.XLOOKUP($B3725,'Raw -orders'!$A:$A,'Raw -orders'!$B:$E)</f>
        <v>643</v>
      </c>
      <c r="P3725">
        <v>13862</v>
      </c>
      <c r="Q3725" s="1">
        <v>44276</v>
      </c>
      <c r="R3725" s="1">
        <v>44287</v>
      </c>
      <c r="S3725" t="str" cm="1">
        <f t="array" ref="S3725:Z3725">_xlfn.XLOOKUP($O3725,'Raw - customers'!$A:$A,'Raw - customers'!$B:$I)</f>
        <v>Pietro Duling</v>
      </c>
      <c r="T3725" t="str">
        <v>Female</v>
      </c>
      <c r="U3725">
        <v>36</v>
      </c>
      <c r="V3725" t="str">
        <v>575 Olson MallApt. 344</v>
      </c>
      <c r="W3725">
        <v>3478</v>
      </c>
      <c r="X3725" t="str">
        <v>Shieldschester</v>
      </c>
      <c r="Y3725" t="str">
        <v>Tasmania</v>
      </c>
      <c r="Z3725" t="str">
        <v>Australia</v>
      </c>
      <c r="AA3725">
        <v>3</v>
      </c>
      <c r="AB3725" s="3" t="str">
        <f t="shared" si="117"/>
        <v>10 to 20</v>
      </c>
      <c r="AM3725" s="6">
        <v>643</v>
      </c>
      <c r="AN3725" s="6" t="s">
        <v>1414</v>
      </c>
    </row>
    <row r="3726" spans="1:40" x14ac:dyDescent="0.25">
      <c r="A3726">
        <v>3724</v>
      </c>
      <c r="B3726">
        <v>745</v>
      </c>
      <c r="C3726">
        <v>217</v>
      </c>
      <c r="D3726">
        <v>106</v>
      </c>
      <c r="E3726">
        <v>3</v>
      </c>
      <c r="F3726">
        <v>318</v>
      </c>
      <c r="G3726">
        <v>1</v>
      </c>
      <c r="H3726" t="str">
        <f>VLOOKUP($C3726,'Raw-products'!$A$2:$H$1261,MATCH(H$1,'Raw-products'!$A$1:$H$1,0))</f>
        <v>Shirt</v>
      </c>
      <c r="I3726" t="str">
        <f>VLOOKUP($C3726,'Raw-products'!$A$2:$H$1261,MATCH(I$1,'Raw-products'!$A$1:$H$1,0))</f>
        <v>Chambray</v>
      </c>
      <c r="J3726" t="str">
        <f>VLOOKUP($C3726,'Raw-products'!$A$2:$H$1261,MATCH(J$1,'Raw-products'!$A$1:$H$1,0))</f>
        <v>M</v>
      </c>
      <c r="K3726" t="str">
        <f>VLOOKUP($C3726,'Raw-products'!$A$2:$H$1261,MATCH(K$1,'Raw-products'!$A$1:$H$1,0))</f>
        <v>orange</v>
      </c>
      <c r="L3726">
        <f>VLOOKUP($C3726,'Raw-products'!$A$2:$H$1261,MATCH(L$1,'Raw-products'!$A$1:$H$1,0))</f>
        <v>105</v>
      </c>
      <c r="M3726">
        <f>VLOOKUP($C3726,'Raw-products'!$A$2:$H$1261,MATCH(M$1,'Raw-products'!$A$1:$H$1,0))</f>
        <v>43</v>
      </c>
      <c r="N3726" s="5">
        <f t="shared" si="116"/>
        <v>4515</v>
      </c>
      <c r="O3726" cm="1">
        <f t="array" ref="O3726:R3726">_xlfn.XLOOKUP($B3726,'Raw -orders'!$A:$A,'Raw -orders'!$B:$E)</f>
        <v>643</v>
      </c>
      <c r="P3726">
        <v>13862</v>
      </c>
      <c r="Q3726" s="1">
        <v>44276</v>
      </c>
      <c r="R3726" s="1">
        <v>44287</v>
      </c>
      <c r="S3726" t="str" cm="1">
        <f t="array" ref="S3726:Z3726">_xlfn.XLOOKUP($O3726,'Raw - customers'!$A:$A,'Raw - customers'!$B:$I)</f>
        <v>Pietro Duling</v>
      </c>
      <c r="T3726" t="str">
        <v>Female</v>
      </c>
      <c r="U3726">
        <v>36</v>
      </c>
      <c r="V3726" t="str">
        <v>575 Olson MallApt. 344</v>
      </c>
      <c r="W3726">
        <v>3478</v>
      </c>
      <c r="X3726" t="str">
        <v>Shieldschester</v>
      </c>
      <c r="Y3726" t="str">
        <v>Tasmania</v>
      </c>
      <c r="Z3726" t="str">
        <v>Australia</v>
      </c>
      <c r="AA3726">
        <v>3</v>
      </c>
      <c r="AB3726" s="3" t="str">
        <f t="shared" si="117"/>
        <v>10 to 20</v>
      </c>
      <c r="AM3726" s="6">
        <v>643</v>
      </c>
      <c r="AN3726" s="6" t="s">
        <v>1414</v>
      </c>
    </row>
    <row r="3727" spans="1:40" x14ac:dyDescent="0.25">
      <c r="A3727">
        <v>3725</v>
      </c>
      <c r="B3727">
        <v>745</v>
      </c>
      <c r="C3727">
        <v>1098</v>
      </c>
      <c r="D3727">
        <v>115</v>
      </c>
      <c r="E3727">
        <v>3</v>
      </c>
      <c r="F3727">
        <v>345</v>
      </c>
      <c r="G3727">
        <v>1</v>
      </c>
      <c r="H3727" t="str">
        <f>VLOOKUP($C3727,'Raw-products'!$A$2:$H$1261,MATCH(H$1,'Raw-products'!$A$1:$H$1,0))</f>
        <v>Trousers</v>
      </c>
      <c r="I3727" t="str">
        <f>VLOOKUP($C3727,'Raw-products'!$A$2:$H$1261,MATCH(I$1,'Raw-products'!$A$1:$H$1,0))</f>
        <v>Cropped</v>
      </c>
      <c r="J3727" t="str">
        <f>VLOOKUP($C3727,'Raw-products'!$A$2:$H$1261,MATCH(J$1,'Raw-products'!$A$1:$H$1,0))</f>
        <v>L</v>
      </c>
      <c r="K3727" t="str">
        <f>VLOOKUP($C3727,'Raw-products'!$A$2:$H$1261,MATCH(K$1,'Raw-products'!$A$1:$H$1,0))</f>
        <v>yellow</v>
      </c>
      <c r="L3727">
        <f>VLOOKUP($C3727,'Raw-products'!$A$2:$H$1261,MATCH(L$1,'Raw-products'!$A$1:$H$1,0))</f>
        <v>99</v>
      </c>
      <c r="M3727">
        <f>VLOOKUP($C3727,'Raw-products'!$A$2:$H$1261,MATCH(M$1,'Raw-products'!$A$1:$H$1,0))</f>
        <v>60</v>
      </c>
      <c r="N3727" s="5">
        <f t="shared" si="116"/>
        <v>5940</v>
      </c>
      <c r="O3727" cm="1">
        <f t="array" ref="O3727:R3727">_xlfn.XLOOKUP($B3727,'Raw -orders'!$A:$A,'Raw -orders'!$B:$E)</f>
        <v>643</v>
      </c>
      <c r="P3727">
        <v>13862</v>
      </c>
      <c r="Q3727" s="1">
        <v>44276</v>
      </c>
      <c r="R3727" s="1">
        <v>44287</v>
      </c>
      <c r="S3727" t="str" cm="1">
        <f t="array" ref="S3727:Z3727">_xlfn.XLOOKUP($O3727,'Raw - customers'!$A:$A,'Raw - customers'!$B:$I)</f>
        <v>Pietro Duling</v>
      </c>
      <c r="T3727" t="str">
        <v>Female</v>
      </c>
      <c r="U3727">
        <v>36</v>
      </c>
      <c r="V3727" t="str">
        <v>575 Olson MallApt. 344</v>
      </c>
      <c r="W3727">
        <v>3478</v>
      </c>
      <c r="X3727" t="str">
        <v>Shieldschester</v>
      </c>
      <c r="Y3727" t="str">
        <v>Tasmania</v>
      </c>
      <c r="Z3727" t="str">
        <v>Australia</v>
      </c>
      <c r="AA3727">
        <v>3</v>
      </c>
      <c r="AB3727" s="3" t="str">
        <f t="shared" si="117"/>
        <v>10 to 20</v>
      </c>
      <c r="AM3727" s="6">
        <v>643</v>
      </c>
      <c r="AN3727" s="6" t="s">
        <v>1414</v>
      </c>
    </row>
    <row r="3728" spans="1:40" x14ac:dyDescent="0.25">
      <c r="A3728">
        <v>3726</v>
      </c>
      <c r="B3728">
        <v>745</v>
      </c>
      <c r="C3728">
        <v>20</v>
      </c>
      <c r="D3728">
        <v>96</v>
      </c>
      <c r="E3728">
        <v>1</v>
      </c>
      <c r="F3728">
        <v>96</v>
      </c>
      <c r="G3728">
        <v>1</v>
      </c>
      <c r="H3728" t="str">
        <f>VLOOKUP($C3728,'Raw-products'!$A$2:$H$1261,MATCH(H$1,'Raw-products'!$A$1:$H$1,0))</f>
        <v>Shirt</v>
      </c>
      <c r="I3728" t="str">
        <f>VLOOKUP($C3728,'Raw-products'!$A$2:$H$1261,MATCH(I$1,'Raw-products'!$A$1:$H$1,0))</f>
        <v>Oxford Cloth</v>
      </c>
      <c r="J3728" t="str">
        <f>VLOOKUP($C3728,'Raw-products'!$A$2:$H$1261,MATCH(J$1,'Raw-products'!$A$1:$H$1,0))</f>
        <v>XS</v>
      </c>
      <c r="K3728" t="str">
        <f>VLOOKUP($C3728,'Raw-products'!$A$2:$H$1261,MATCH(K$1,'Raw-products'!$A$1:$H$1,0))</f>
        <v>blue</v>
      </c>
      <c r="L3728">
        <f>VLOOKUP($C3728,'Raw-products'!$A$2:$H$1261,MATCH(L$1,'Raw-products'!$A$1:$H$1,0))</f>
        <v>114</v>
      </c>
      <c r="M3728">
        <f>VLOOKUP($C3728,'Raw-products'!$A$2:$H$1261,MATCH(M$1,'Raw-products'!$A$1:$H$1,0))</f>
        <v>47</v>
      </c>
      <c r="N3728" s="5">
        <f t="shared" si="116"/>
        <v>5358</v>
      </c>
      <c r="O3728" cm="1">
        <f t="array" ref="O3728:R3728">_xlfn.XLOOKUP($B3728,'Raw -orders'!$A:$A,'Raw -orders'!$B:$E)</f>
        <v>643</v>
      </c>
      <c r="P3728">
        <v>13862</v>
      </c>
      <c r="Q3728" s="1">
        <v>44276</v>
      </c>
      <c r="R3728" s="1">
        <v>44287</v>
      </c>
      <c r="S3728" t="str" cm="1">
        <f t="array" ref="S3728:Z3728">_xlfn.XLOOKUP($O3728,'Raw - customers'!$A:$A,'Raw - customers'!$B:$I)</f>
        <v>Pietro Duling</v>
      </c>
      <c r="T3728" t="str">
        <v>Female</v>
      </c>
      <c r="U3728">
        <v>36</v>
      </c>
      <c r="V3728" t="str">
        <v>575 Olson MallApt. 344</v>
      </c>
      <c r="W3728">
        <v>3478</v>
      </c>
      <c r="X3728" t="str">
        <v>Shieldschester</v>
      </c>
      <c r="Y3728" t="str">
        <v>Tasmania</v>
      </c>
      <c r="Z3728" t="str">
        <v>Australia</v>
      </c>
      <c r="AA3728">
        <v>3</v>
      </c>
      <c r="AB3728" s="3" t="str">
        <f t="shared" si="117"/>
        <v>10 to 20</v>
      </c>
      <c r="AM3728" s="6">
        <v>643</v>
      </c>
      <c r="AN3728" s="6" t="s">
        <v>1414</v>
      </c>
    </row>
    <row r="3729" spans="1:40" x14ac:dyDescent="0.25">
      <c r="A3729">
        <v>3727</v>
      </c>
      <c r="B3729">
        <v>745</v>
      </c>
      <c r="C3729">
        <v>1191</v>
      </c>
      <c r="D3729">
        <v>105</v>
      </c>
      <c r="E3729">
        <v>2</v>
      </c>
      <c r="F3729">
        <v>210</v>
      </c>
      <c r="G3729">
        <v>1</v>
      </c>
      <c r="H3729" t="str">
        <f>VLOOKUP($C3729,'Raw-products'!$A$2:$H$1261,MATCH(H$1,'Raw-products'!$A$1:$H$1,0))</f>
        <v>Trousers</v>
      </c>
      <c r="I3729" t="str">
        <f>VLOOKUP($C3729,'Raw-products'!$A$2:$H$1261,MATCH(I$1,'Raw-products'!$A$1:$H$1,0))</f>
        <v>Pleated</v>
      </c>
      <c r="J3729" t="str">
        <f>VLOOKUP($C3729,'Raw-products'!$A$2:$H$1261,MATCH(J$1,'Raw-products'!$A$1:$H$1,0))</f>
        <v>S</v>
      </c>
      <c r="K3729" t="str">
        <f>VLOOKUP($C3729,'Raw-products'!$A$2:$H$1261,MATCH(K$1,'Raw-products'!$A$1:$H$1,0))</f>
        <v>red</v>
      </c>
      <c r="L3729">
        <f>VLOOKUP($C3729,'Raw-products'!$A$2:$H$1261,MATCH(L$1,'Raw-products'!$A$1:$H$1,0))</f>
        <v>90</v>
      </c>
      <c r="M3729">
        <f>VLOOKUP($C3729,'Raw-products'!$A$2:$H$1261,MATCH(M$1,'Raw-products'!$A$1:$H$1,0))</f>
        <v>78</v>
      </c>
      <c r="N3729" s="5">
        <f t="shared" si="116"/>
        <v>7020</v>
      </c>
      <c r="O3729" cm="1">
        <f t="array" ref="O3729:R3729">_xlfn.XLOOKUP($B3729,'Raw -orders'!$A:$A,'Raw -orders'!$B:$E)</f>
        <v>643</v>
      </c>
      <c r="P3729">
        <v>13862</v>
      </c>
      <c r="Q3729" s="1">
        <v>44276</v>
      </c>
      <c r="R3729" s="1">
        <v>44287</v>
      </c>
      <c r="S3729" t="str" cm="1">
        <f t="array" ref="S3729:Z3729">_xlfn.XLOOKUP($O3729,'Raw - customers'!$A:$A,'Raw - customers'!$B:$I)</f>
        <v>Pietro Duling</v>
      </c>
      <c r="T3729" t="str">
        <v>Female</v>
      </c>
      <c r="U3729">
        <v>36</v>
      </c>
      <c r="V3729" t="str">
        <v>575 Olson MallApt. 344</v>
      </c>
      <c r="W3729">
        <v>3478</v>
      </c>
      <c r="X3729" t="str">
        <v>Shieldschester</v>
      </c>
      <c r="Y3729" t="str">
        <v>Tasmania</v>
      </c>
      <c r="Z3729" t="str">
        <v>Australia</v>
      </c>
      <c r="AA3729">
        <v>3</v>
      </c>
      <c r="AB3729" s="3" t="str">
        <f t="shared" si="117"/>
        <v>10 to 20</v>
      </c>
      <c r="AM3729" s="6">
        <v>643</v>
      </c>
      <c r="AN3729" s="6" t="s">
        <v>1414</v>
      </c>
    </row>
    <row r="3730" spans="1:40" x14ac:dyDescent="0.25">
      <c r="A3730">
        <v>3728</v>
      </c>
      <c r="B3730">
        <v>745</v>
      </c>
      <c r="C3730">
        <v>1110</v>
      </c>
      <c r="D3730">
        <v>115</v>
      </c>
      <c r="E3730">
        <v>2</v>
      </c>
      <c r="F3730">
        <v>230</v>
      </c>
      <c r="G3730">
        <v>1</v>
      </c>
      <c r="H3730" t="str">
        <f>VLOOKUP($C3730,'Raw-products'!$A$2:$H$1261,MATCH(H$1,'Raw-products'!$A$1:$H$1,0))</f>
        <v>Trousers</v>
      </c>
      <c r="I3730" t="str">
        <f>VLOOKUP($C3730,'Raw-products'!$A$2:$H$1261,MATCH(I$1,'Raw-products'!$A$1:$H$1,0))</f>
        <v>Cropped</v>
      </c>
      <c r="J3730" t="str">
        <f>VLOOKUP($C3730,'Raw-products'!$A$2:$H$1261,MATCH(J$1,'Raw-products'!$A$1:$H$1,0))</f>
        <v>XS</v>
      </c>
      <c r="K3730" t="str">
        <f>VLOOKUP($C3730,'Raw-products'!$A$2:$H$1261,MATCH(K$1,'Raw-products'!$A$1:$H$1,0))</f>
        <v>indigo</v>
      </c>
      <c r="L3730">
        <f>VLOOKUP($C3730,'Raw-products'!$A$2:$H$1261,MATCH(L$1,'Raw-products'!$A$1:$H$1,0))</f>
        <v>99</v>
      </c>
      <c r="M3730">
        <f>VLOOKUP($C3730,'Raw-products'!$A$2:$H$1261,MATCH(M$1,'Raw-products'!$A$1:$H$1,0))</f>
        <v>55</v>
      </c>
      <c r="N3730" s="5">
        <f t="shared" si="116"/>
        <v>5445</v>
      </c>
      <c r="O3730" cm="1">
        <f t="array" ref="O3730:R3730">_xlfn.XLOOKUP($B3730,'Raw -orders'!$A:$A,'Raw -orders'!$B:$E)</f>
        <v>643</v>
      </c>
      <c r="P3730">
        <v>13862</v>
      </c>
      <c r="Q3730" s="1">
        <v>44276</v>
      </c>
      <c r="R3730" s="1">
        <v>44287</v>
      </c>
      <c r="S3730" t="str" cm="1">
        <f t="array" ref="S3730:Z3730">_xlfn.XLOOKUP($O3730,'Raw - customers'!$A:$A,'Raw - customers'!$B:$I)</f>
        <v>Pietro Duling</v>
      </c>
      <c r="T3730" t="str">
        <v>Female</v>
      </c>
      <c r="U3730">
        <v>36</v>
      </c>
      <c r="V3730" t="str">
        <v>575 Olson MallApt. 344</v>
      </c>
      <c r="W3730">
        <v>3478</v>
      </c>
      <c r="X3730" t="str">
        <v>Shieldschester</v>
      </c>
      <c r="Y3730" t="str">
        <v>Tasmania</v>
      </c>
      <c r="Z3730" t="str">
        <v>Australia</v>
      </c>
      <c r="AA3730">
        <v>3</v>
      </c>
      <c r="AB3730" s="3" t="str">
        <f t="shared" si="117"/>
        <v>10 to 20</v>
      </c>
      <c r="AM3730" s="6">
        <v>643</v>
      </c>
      <c r="AN3730" s="6" t="s">
        <v>1414</v>
      </c>
    </row>
    <row r="3731" spans="1:40" x14ac:dyDescent="0.25">
      <c r="A3731">
        <v>3729</v>
      </c>
      <c r="B3731">
        <v>746</v>
      </c>
      <c r="C3731">
        <v>1170</v>
      </c>
      <c r="D3731">
        <v>99</v>
      </c>
      <c r="E3731">
        <v>2</v>
      </c>
      <c r="F3731">
        <v>198</v>
      </c>
      <c r="G3731">
        <v>1</v>
      </c>
      <c r="H3731" t="str">
        <f>VLOOKUP($C3731,'Raw-products'!$A$2:$H$1261,MATCH(H$1,'Raw-products'!$A$1:$H$1,0))</f>
        <v>Trousers</v>
      </c>
      <c r="I3731" t="str">
        <f>VLOOKUP($C3731,'Raw-products'!$A$2:$H$1261,MATCH(I$1,'Raw-products'!$A$1:$H$1,0))</f>
        <v>High-Waisted</v>
      </c>
      <c r="J3731" t="str">
        <f>VLOOKUP($C3731,'Raw-products'!$A$2:$H$1261,MATCH(J$1,'Raw-products'!$A$1:$H$1,0))</f>
        <v>XS</v>
      </c>
      <c r="K3731" t="str">
        <f>VLOOKUP($C3731,'Raw-products'!$A$2:$H$1261,MATCH(K$1,'Raw-products'!$A$1:$H$1,0))</f>
        <v>green</v>
      </c>
      <c r="L3731">
        <f>VLOOKUP($C3731,'Raw-products'!$A$2:$H$1261,MATCH(L$1,'Raw-products'!$A$1:$H$1,0))</f>
        <v>98</v>
      </c>
      <c r="M3731">
        <f>VLOOKUP($C3731,'Raw-products'!$A$2:$H$1261,MATCH(M$1,'Raw-products'!$A$1:$H$1,0))</f>
        <v>42</v>
      </c>
      <c r="N3731" s="5">
        <f t="shared" si="116"/>
        <v>4116</v>
      </c>
      <c r="O3731" cm="1">
        <f t="array" ref="O3731:R3731">_xlfn.XLOOKUP($B3731,'Raw -orders'!$A:$A,'Raw -orders'!$B:$E)</f>
        <v>445</v>
      </c>
      <c r="P3731">
        <v>24804</v>
      </c>
      <c r="Q3731" s="1">
        <v>44366</v>
      </c>
      <c r="R3731" s="1">
        <v>44374</v>
      </c>
      <c r="S3731" t="str" cm="1">
        <f t="array" ref="S3731:Z3731">_xlfn.XLOOKUP($O3731,'Raw - customers'!$A:$A,'Raw - customers'!$B:$I)</f>
        <v>Margret Yeabsley</v>
      </c>
      <c r="T3731" t="str">
        <v>Polygender</v>
      </c>
      <c r="U3731">
        <v>44</v>
      </c>
      <c r="V3731" t="str">
        <v>543 Nader CrestSuite 019</v>
      </c>
      <c r="W3731">
        <v>1927</v>
      </c>
      <c r="X3731" t="str">
        <v>Macdonaldchester</v>
      </c>
      <c r="Y3731" t="str">
        <v>Victoria</v>
      </c>
      <c r="Z3731" t="str">
        <v>Australia</v>
      </c>
      <c r="AA3731">
        <v>6</v>
      </c>
      <c r="AB3731" s="3" t="str">
        <f t="shared" si="117"/>
        <v>0 to 10</v>
      </c>
      <c r="AM3731" s="6">
        <v>445</v>
      </c>
      <c r="AN3731" s="6" t="s">
        <v>1396</v>
      </c>
    </row>
    <row r="3732" spans="1:40" x14ac:dyDescent="0.25">
      <c r="A3732">
        <v>3730</v>
      </c>
      <c r="B3732">
        <v>746</v>
      </c>
      <c r="C3732">
        <v>1139</v>
      </c>
      <c r="D3732">
        <v>102</v>
      </c>
      <c r="E3732">
        <v>2</v>
      </c>
      <c r="F3732">
        <v>204</v>
      </c>
      <c r="G3732">
        <v>1</v>
      </c>
      <c r="H3732" t="str">
        <f>VLOOKUP($C3732,'Raw-products'!$A$2:$H$1261,MATCH(H$1,'Raw-products'!$A$1:$H$1,0))</f>
        <v>Trousers</v>
      </c>
      <c r="I3732" t="str">
        <f>VLOOKUP($C3732,'Raw-products'!$A$2:$H$1261,MATCH(I$1,'Raw-products'!$A$1:$H$1,0))</f>
        <v>Cargo Pants</v>
      </c>
      <c r="J3732" t="str">
        <f>VLOOKUP($C3732,'Raw-products'!$A$2:$H$1261,MATCH(J$1,'Raw-products'!$A$1:$H$1,0))</f>
        <v>XL</v>
      </c>
      <c r="K3732" t="str">
        <f>VLOOKUP($C3732,'Raw-products'!$A$2:$H$1261,MATCH(K$1,'Raw-products'!$A$1:$H$1,0))</f>
        <v>green</v>
      </c>
      <c r="L3732">
        <f>VLOOKUP($C3732,'Raw-products'!$A$2:$H$1261,MATCH(L$1,'Raw-products'!$A$1:$H$1,0))</f>
        <v>106</v>
      </c>
      <c r="M3732">
        <f>VLOOKUP($C3732,'Raw-products'!$A$2:$H$1261,MATCH(M$1,'Raw-products'!$A$1:$H$1,0))</f>
        <v>65</v>
      </c>
      <c r="N3732" s="5">
        <f t="shared" si="116"/>
        <v>6890</v>
      </c>
      <c r="O3732" cm="1">
        <f t="array" ref="O3732:R3732">_xlfn.XLOOKUP($B3732,'Raw -orders'!$A:$A,'Raw -orders'!$B:$E)</f>
        <v>445</v>
      </c>
      <c r="P3732">
        <v>24804</v>
      </c>
      <c r="Q3732" s="1">
        <v>44366</v>
      </c>
      <c r="R3732" s="1">
        <v>44374</v>
      </c>
      <c r="S3732" t="str" cm="1">
        <f t="array" ref="S3732:Z3732">_xlfn.XLOOKUP($O3732,'Raw - customers'!$A:$A,'Raw - customers'!$B:$I)</f>
        <v>Margret Yeabsley</v>
      </c>
      <c r="T3732" t="str">
        <v>Polygender</v>
      </c>
      <c r="U3732">
        <v>44</v>
      </c>
      <c r="V3732" t="str">
        <v>543 Nader CrestSuite 019</v>
      </c>
      <c r="W3732">
        <v>1927</v>
      </c>
      <c r="X3732" t="str">
        <v>Macdonaldchester</v>
      </c>
      <c r="Y3732" t="str">
        <v>Victoria</v>
      </c>
      <c r="Z3732" t="str">
        <v>Australia</v>
      </c>
      <c r="AA3732">
        <v>6</v>
      </c>
      <c r="AB3732" s="3" t="str">
        <f t="shared" si="117"/>
        <v>0 to 10</v>
      </c>
      <c r="AM3732" s="6">
        <v>445</v>
      </c>
      <c r="AN3732" s="6" t="s">
        <v>1396</v>
      </c>
    </row>
    <row r="3733" spans="1:40" x14ac:dyDescent="0.25">
      <c r="A3733">
        <v>3731</v>
      </c>
      <c r="B3733">
        <v>746</v>
      </c>
      <c r="C3733">
        <v>754</v>
      </c>
      <c r="D3733">
        <v>109</v>
      </c>
      <c r="E3733">
        <v>3</v>
      </c>
      <c r="F3733">
        <v>327</v>
      </c>
      <c r="G3733">
        <v>1</v>
      </c>
      <c r="H3733" t="str">
        <f>VLOOKUP($C3733,'Raw-products'!$A$2:$H$1261,MATCH(H$1,'Raw-products'!$A$1:$H$1,0))</f>
        <v>Jacket</v>
      </c>
      <c r="I3733" t="str">
        <f>VLOOKUP($C3733,'Raw-products'!$A$2:$H$1261,MATCH(I$1,'Raw-products'!$A$1:$H$1,0))</f>
        <v>Peacoat</v>
      </c>
      <c r="J3733" t="str">
        <f>VLOOKUP($C3733,'Raw-products'!$A$2:$H$1261,MATCH(J$1,'Raw-products'!$A$1:$H$1,0))</f>
        <v>XL</v>
      </c>
      <c r="K3733" t="str">
        <f>VLOOKUP($C3733,'Raw-products'!$A$2:$H$1261,MATCH(K$1,'Raw-products'!$A$1:$H$1,0))</f>
        <v>green</v>
      </c>
      <c r="L3733">
        <f>VLOOKUP($C3733,'Raw-products'!$A$2:$H$1261,MATCH(L$1,'Raw-products'!$A$1:$H$1,0))</f>
        <v>102</v>
      </c>
      <c r="M3733">
        <f>VLOOKUP($C3733,'Raw-products'!$A$2:$H$1261,MATCH(M$1,'Raw-products'!$A$1:$H$1,0))</f>
        <v>68</v>
      </c>
      <c r="N3733" s="5">
        <f t="shared" si="116"/>
        <v>6936</v>
      </c>
      <c r="O3733" cm="1">
        <f t="array" ref="O3733:R3733">_xlfn.XLOOKUP($B3733,'Raw -orders'!$A:$A,'Raw -orders'!$B:$E)</f>
        <v>445</v>
      </c>
      <c r="P3733">
        <v>24804</v>
      </c>
      <c r="Q3733" s="1">
        <v>44366</v>
      </c>
      <c r="R3733" s="1">
        <v>44374</v>
      </c>
      <c r="S3733" t="str" cm="1">
        <f t="array" ref="S3733:Z3733">_xlfn.XLOOKUP($O3733,'Raw - customers'!$A:$A,'Raw - customers'!$B:$I)</f>
        <v>Margret Yeabsley</v>
      </c>
      <c r="T3733" t="str">
        <v>Polygender</v>
      </c>
      <c r="U3733">
        <v>44</v>
      </c>
      <c r="V3733" t="str">
        <v>543 Nader CrestSuite 019</v>
      </c>
      <c r="W3733">
        <v>1927</v>
      </c>
      <c r="X3733" t="str">
        <v>Macdonaldchester</v>
      </c>
      <c r="Y3733" t="str">
        <v>Victoria</v>
      </c>
      <c r="Z3733" t="str">
        <v>Australia</v>
      </c>
      <c r="AA3733">
        <v>6</v>
      </c>
      <c r="AB3733" s="3" t="str">
        <f t="shared" si="117"/>
        <v>0 to 10</v>
      </c>
      <c r="AM3733" s="6">
        <v>445</v>
      </c>
      <c r="AN3733" s="6" t="s">
        <v>1396</v>
      </c>
    </row>
    <row r="3734" spans="1:40" x14ac:dyDescent="0.25">
      <c r="A3734">
        <v>3732</v>
      </c>
      <c r="B3734">
        <v>746</v>
      </c>
      <c r="C3734">
        <v>742</v>
      </c>
      <c r="D3734">
        <v>109</v>
      </c>
      <c r="E3734">
        <v>3</v>
      </c>
      <c r="F3734">
        <v>327</v>
      </c>
      <c r="G3734">
        <v>1</v>
      </c>
      <c r="H3734" t="str">
        <f>VLOOKUP($C3734,'Raw-products'!$A$2:$H$1261,MATCH(H$1,'Raw-products'!$A$1:$H$1,0))</f>
        <v>Jacket</v>
      </c>
      <c r="I3734" t="str">
        <f>VLOOKUP($C3734,'Raw-products'!$A$2:$H$1261,MATCH(I$1,'Raw-products'!$A$1:$H$1,0))</f>
        <v>Peacoat</v>
      </c>
      <c r="J3734" t="str">
        <f>VLOOKUP($C3734,'Raw-products'!$A$2:$H$1261,MATCH(J$1,'Raw-products'!$A$1:$H$1,0))</f>
        <v>M</v>
      </c>
      <c r="K3734" t="str">
        <f>VLOOKUP($C3734,'Raw-products'!$A$2:$H$1261,MATCH(K$1,'Raw-products'!$A$1:$H$1,0))</f>
        <v>orange</v>
      </c>
      <c r="L3734">
        <f>VLOOKUP($C3734,'Raw-products'!$A$2:$H$1261,MATCH(L$1,'Raw-products'!$A$1:$H$1,0))</f>
        <v>102</v>
      </c>
      <c r="M3734">
        <f>VLOOKUP($C3734,'Raw-products'!$A$2:$H$1261,MATCH(M$1,'Raw-products'!$A$1:$H$1,0))</f>
        <v>47</v>
      </c>
      <c r="N3734" s="5">
        <f t="shared" si="116"/>
        <v>4794</v>
      </c>
      <c r="O3734" cm="1">
        <f t="array" ref="O3734:R3734">_xlfn.XLOOKUP($B3734,'Raw -orders'!$A:$A,'Raw -orders'!$B:$E)</f>
        <v>445</v>
      </c>
      <c r="P3734">
        <v>24804</v>
      </c>
      <c r="Q3734" s="1">
        <v>44366</v>
      </c>
      <c r="R3734" s="1">
        <v>44374</v>
      </c>
      <c r="S3734" t="str" cm="1">
        <f t="array" ref="S3734:Z3734">_xlfn.XLOOKUP($O3734,'Raw - customers'!$A:$A,'Raw - customers'!$B:$I)</f>
        <v>Margret Yeabsley</v>
      </c>
      <c r="T3734" t="str">
        <v>Polygender</v>
      </c>
      <c r="U3734">
        <v>44</v>
      </c>
      <c r="V3734" t="str">
        <v>543 Nader CrestSuite 019</v>
      </c>
      <c r="W3734">
        <v>1927</v>
      </c>
      <c r="X3734" t="str">
        <v>Macdonaldchester</v>
      </c>
      <c r="Y3734" t="str">
        <v>Victoria</v>
      </c>
      <c r="Z3734" t="str">
        <v>Australia</v>
      </c>
      <c r="AA3734">
        <v>6</v>
      </c>
      <c r="AB3734" s="3" t="str">
        <f t="shared" si="117"/>
        <v>0 to 10</v>
      </c>
      <c r="AM3734" s="6">
        <v>445</v>
      </c>
      <c r="AN3734" s="6" t="s">
        <v>1396</v>
      </c>
    </row>
    <row r="3735" spans="1:40" x14ac:dyDescent="0.25">
      <c r="A3735">
        <v>3733</v>
      </c>
      <c r="B3735">
        <v>746</v>
      </c>
      <c r="C3735">
        <v>138</v>
      </c>
      <c r="D3735">
        <v>92</v>
      </c>
      <c r="E3735">
        <v>2</v>
      </c>
      <c r="F3735">
        <v>184</v>
      </c>
      <c r="G3735">
        <v>1</v>
      </c>
      <c r="H3735" t="str">
        <f>VLOOKUP($C3735,'Raw-products'!$A$2:$H$1261,MATCH(H$1,'Raw-products'!$A$1:$H$1,0))</f>
        <v>Shirt</v>
      </c>
      <c r="I3735" t="str">
        <f>VLOOKUP($C3735,'Raw-products'!$A$2:$H$1261,MATCH(I$1,'Raw-products'!$A$1:$H$1,0))</f>
        <v>Denim</v>
      </c>
      <c r="J3735" t="str">
        <f>VLOOKUP($C3735,'Raw-products'!$A$2:$H$1261,MATCH(J$1,'Raw-products'!$A$1:$H$1,0))</f>
        <v>L</v>
      </c>
      <c r="K3735" t="str">
        <f>VLOOKUP($C3735,'Raw-products'!$A$2:$H$1261,MATCH(K$1,'Raw-products'!$A$1:$H$1,0))</f>
        <v>violet</v>
      </c>
      <c r="L3735">
        <f>VLOOKUP($C3735,'Raw-products'!$A$2:$H$1261,MATCH(L$1,'Raw-products'!$A$1:$H$1,0))</f>
        <v>115</v>
      </c>
      <c r="M3735">
        <f>VLOOKUP($C3735,'Raw-products'!$A$2:$H$1261,MATCH(M$1,'Raw-products'!$A$1:$H$1,0))</f>
        <v>78</v>
      </c>
      <c r="N3735" s="5">
        <f t="shared" si="116"/>
        <v>8970</v>
      </c>
      <c r="O3735" cm="1">
        <f t="array" ref="O3735:R3735">_xlfn.XLOOKUP($B3735,'Raw -orders'!$A:$A,'Raw -orders'!$B:$E)</f>
        <v>445</v>
      </c>
      <c r="P3735">
        <v>24804</v>
      </c>
      <c r="Q3735" s="1">
        <v>44366</v>
      </c>
      <c r="R3735" s="1">
        <v>44374</v>
      </c>
      <c r="S3735" t="str" cm="1">
        <f t="array" ref="S3735:Z3735">_xlfn.XLOOKUP($O3735,'Raw - customers'!$A:$A,'Raw - customers'!$B:$I)</f>
        <v>Margret Yeabsley</v>
      </c>
      <c r="T3735" t="str">
        <v>Polygender</v>
      </c>
      <c r="U3735">
        <v>44</v>
      </c>
      <c r="V3735" t="str">
        <v>543 Nader CrestSuite 019</v>
      </c>
      <c r="W3735">
        <v>1927</v>
      </c>
      <c r="X3735" t="str">
        <v>Macdonaldchester</v>
      </c>
      <c r="Y3735" t="str">
        <v>Victoria</v>
      </c>
      <c r="Z3735" t="str">
        <v>Australia</v>
      </c>
      <c r="AA3735">
        <v>6</v>
      </c>
      <c r="AB3735" s="3" t="str">
        <f t="shared" si="117"/>
        <v>0 to 10</v>
      </c>
      <c r="AM3735" s="6">
        <v>445</v>
      </c>
      <c r="AN3735" s="6" t="s">
        <v>1396</v>
      </c>
    </row>
    <row r="3736" spans="1:40" x14ac:dyDescent="0.25">
      <c r="A3736">
        <v>3734</v>
      </c>
      <c r="B3736">
        <v>746</v>
      </c>
      <c r="C3736">
        <v>47</v>
      </c>
      <c r="D3736">
        <v>104</v>
      </c>
      <c r="E3736">
        <v>1</v>
      </c>
      <c r="F3736">
        <v>104</v>
      </c>
      <c r="G3736">
        <v>1</v>
      </c>
      <c r="H3736" t="str">
        <f>VLOOKUP($C3736,'Raw-products'!$A$2:$H$1261,MATCH(H$1,'Raw-products'!$A$1:$H$1,0))</f>
        <v>Shirt</v>
      </c>
      <c r="I3736" t="str">
        <f>VLOOKUP($C3736,'Raw-products'!$A$2:$H$1261,MATCH(I$1,'Raw-products'!$A$1:$H$1,0))</f>
        <v>Dress</v>
      </c>
      <c r="J3736" t="str">
        <f>VLOOKUP($C3736,'Raw-products'!$A$2:$H$1261,MATCH(J$1,'Raw-products'!$A$1:$H$1,0))</f>
        <v>M</v>
      </c>
      <c r="K3736" t="str">
        <f>VLOOKUP($C3736,'Raw-products'!$A$2:$H$1261,MATCH(K$1,'Raw-products'!$A$1:$H$1,0))</f>
        <v>yellow</v>
      </c>
      <c r="L3736">
        <f>VLOOKUP($C3736,'Raw-products'!$A$2:$H$1261,MATCH(L$1,'Raw-products'!$A$1:$H$1,0))</f>
        <v>119</v>
      </c>
      <c r="M3736">
        <f>VLOOKUP($C3736,'Raw-products'!$A$2:$H$1261,MATCH(M$1,'Raw-products'!$A$1:$H$1,0))</f>
        <v>61</v>
      </c>
      <c r="N3736" s="5">
        <f t="shared" si="116"/>
        <v>7259</v>
      </c>
      <c r="O3736" cm="1">
        <f t="array" ref="O3736:R3736">_xlfn.XLOOKUP($B3736,'Raw -orders'!$A:$A,'Raw -orders'!$B:$E)</f>
        <v>445</v>
      </c>
      <c r="P3736">
        <v>24804</v>
      </c>
      <c r="Q3736" s="1">
        <v>44366</v>
      </c>
      <c r="R3736" s="1">
        <v>44374</v>
      </c>
      <c r="S3736" t="str" cm="1">
        <f t="array" ref="S3736:Z3736">_xlfn.XLOOKUP($O3736,'Raw - customers'!$A:$A,'Raw - customers'!$B:$I)</f>
        <v>Margret Yeabsley</v>
      </c>
      <c r="T3736" t="str">
        <v>Polygender</v>
      </c>
      <c r="U3736">
        <v>44</v>
      </c>
      <c r="V3736" t="str">
        <v>543 Nader CrestSuite 019</v>
      </c>
      <c r="W3736">
        <v>1927</v>
      </c>
      <c r="X3736" t="str">
        <v>Macdonaldchester</v>
      </c>
      <c r="Y3736" t="str">
        <v>Victoria</v>
      </c>
      <c r="Z3736" t="str">
        <v>Australia</v>
      </c>
      <c r="AA3736">
        <v>6</v>
      </c>
      <c r="AB3736" s="3" t="str">
        <f t="shared" si="117"/>
        <v>0 to 10</v>
      </c>
      <c r="AM3736" s="6">
        <v>445</v>
      </c>
      <c r="AN3736" s="6" t="s">
        <v>1396</v>
      </c>
    </row>
    <row r="3737" spans="1:40" x14ac:dyDescent="0.25">
      <c r="A3737">
        <v>3735</v>
      </c>
      <c r="B3737">
        <v>746</v>
      </c>
      <c r="C3737">
        <v>100</v>
      </c>
      <c r="D3737">
        <v>118</v>
      </c>
      <c r="E3737">
        <v>1</v>
      </c>
      <c r="F3737">
        <v>118</v>
      </c>
      <c r="G3737">
        <v>1</v>
      </c>
      <c r="H3737" t="str">
        <f>VLOOKUP($C3737,'Raw-products'!$A$2:$H$1261,MATCH(H$1,'Raw-products'!$A$1:$H$1,0))</f>
        <v>Shirt</v>
      </c>
      <c r="I3737" t="str">
        <f>VLOOKUP($C3737,'Raw-products'!$A$2:$H$1261,MATCH(I$1,'Raw-products'!$A$1:$H$1,0))</f>
        <v>Flannel</v>
      </c>
      <c r="J3737" t="str">
        <f>VLOOKUP($C3737,'Raw-products'!$A$2:$H$1261,MATCH(J$1,'Raw-products'!$A$1:$H$1,0))</f>
        <v>XS</v>
      </c>
      <c r="K3737" t="str">
        <f>VLOOKUP($C3737,'Raw-products'!$A$2:$H$1261,MATCH(K$1,'Raw-products'!$A$1:$H$1,0))</f>
        <v>violet</v>
      </c>
      <c r="L3737">
        <f>VLOOKUP($C3737,'Raw-products'!$A$2:$H$1261,MATCH(L$1,'Raw-products'!$A$1:$H$1,0))</f>
        <v>96</v>
      </c>
      <c r="M3737">
        <f>VLOOKUP($C3737,'Raw-products'!$A$2:$H$1261,MATCH(M$1,'Raw-products'!$A$1:$H$1,0))</f>
        <v>72</v>
      </c>
      <c r="N3737" s="5">
        <f t="shared" si="116"/>
        <v>6912</v>
      </c>
      <c r="O3737" cm="1">
        <f t="array" ref="O3737:R3737">_xlfn.XLOOKUP($B3737,'Raw -orders'!$A:$A,'Raw -orders'!$B:$E)</f>
        <v>445</v>
      </c>
      <c r="P3737">
        <v>24804</v>
      </c>
      <c r="Q3737" s="1">
        <v>44366</v>
      </c>
      <c r="R3737" s="1">
        <v>44374</v>
      </c>
      <c r="S3737" t="str" cm="1">
        <f t="array" ref="S3737:Z3737">_xlfn.XLOOKUP($O3737,'Raw - customers'!$A:$A,'Raw - customers'!$B:$I)</f>
        <v>Margret Yeabsley</v>
      </c>
      <c r="T3737" t="str">
        <v>Polygender</v>
      </c>
      <c r="U3737">
        <v>44</v>
      </c>
      <c r="V3737" t="str">
        <v>543 Nader CrestSuite 019</v>
      </c>
      <c r="W3737">
        <v>1927</v>
      </c>
      <c r="X3737" t="str">
        <v>Macdonaldchester</v>
      </c>
      <c r="Y3737" t="str">
        <v>Victoria</v>
      </c>
      <c r="Z3737" t="str">
        <v>Australia</v>
      </c>
      <c r="AA3737">
        <v>6</v>
      </c>
      <c r="AB3737" s="3" t="str">
        <f t="shared" si="117"/>
        <v>0 to 10</v>
      </c>
      <c r="AM3737" s="6">
        <v>445</v>
      </c>
      <c r="AN3737" s="6" t="s">
        <v>1396</v>
      </c>
    </row>
    <row r="3738" spans="1:40" x14ac:dyDescent="0.25">
      <c r="A3738">
        <v>3736</v>
      </c>
      <c r="B3738">
        <v>747</v>
      </c>
      <c r="C3738">
        <v>1076</v>
      </c>
      <c r="D3738">
        <v>93</v>
      </c>
      <c r="E3738">
        <v>2</v>
      </c>
      <c r="F3738">
        <v>186</v>
      </c>
      <c r="G3738">
        <v>1</v>
      </c>
      <c r="H3738" t="str">
        <f>VLOOKUP($C3738,'Raw-products'!$A$2:$H$1261,MATCH(H$1,'Raw-products'!$A$1:$H$1,0))</f>
        <v>Trousers</v>
      </c>
      <c r="I3738" t="str">
        <f>VLOOKUP($C3738,'Raw-products'!$A$2:$H$1261,MATCH(I$1,'Raw-products'!$A$1:$H$1,0))</f>
        <v>Joggers</v>
      </c>
      <c r="J3738" t="str">
        <f>VLOOKUP($C3738,'Raw-products'!$A$2:$H$1261,MATCH(J$1,'Raw-products'!$A$1:$H$1,0))</f>
        <v>S</v>
      </c>
      <c r="K3738" t="str">
        <f>VLOOKUP($C3738,'Raw-products'!$A$2:$H$1261,MATCH(K$1,'Raw-products'!$A$1:$H$1,0))</f>
        <v>indigo</v>
      </c>
      <c r="L3738">
        <f>VLOOKUP($C3738,'Raw-products'!$A$2:$H$1261,MATCH(L$1,'Raw-products'!$A$1:$H$1,0))</f>
        <v>94</v>
      </c>
      <c r="M3738">
        <f>VLOOKUP($C3738,'Raw-products'!$A$2:$H$1261,MATCH(M$1,'Raw-products'!$A$1:$H$1,0))</f>
        <v>56</v>
      </c>
      <c r="N3738" s="5">
        <f t="shared" si="116"/>
        <v>5264</v>
      </c>
      <c r="O3738" cm="1">
        <f t="array" ref="O3738:R3738">_xlfn.XLOOKUP($B3738,'Raw -orders'!$A:$A,'Raw -orders'!$B:$E)</f>
        <v>299</v>
      </c>
      <c r="P3738">
        <v>22099</v>
      </c>
      <c r="Q3738" s="1">
        <v>44327</v>
      </c>
      <c r="R3738" s="1">
        <v>44344</v>
      </c>
      <c r="S3738" t="str" cm="1">
        <f t="array" ref="S3738:Z3738">_xlfn.XLOOKUP($O3738,'Raw - customers'!$A:$A,'Raw - customers'!$B:$I)</f>
        <v>Anny Midden</v>
      </c>
      <c r="T3738" t="str">
        <v>Non-binary</v>
      </c>
      <c r="U3738">
        <v>32</v>
      </c>
      <c r="V3738" t="str">
        <v>810 Jasper CircleSuite 777</v>
      </c>
      <c r="W3738">
        <v>89</v>
      </c>
      <c r="X3738" t="str">
        <v>Lake Amelia</v>
      </c>
      <c r="Y3738" t="str">
        <v>Victoria</v>
      </c>
      <c r="Z3738" t="str">
        <v>Australia</v>
      </c>
      <c r="AA3738">
        <v>5</v>
      </c>
      <c r="AB3738" s="3" t="str">
        <f t="shared" si="117"/>
        <v>10 to 20</v>
      </c>
      <c r="AM3738" s="6">
        <v>299</v>
      </c>
      <c r="AN3738" s="6" t="s">
        <v>1396</v>
      </c>
    </row>
    <row r="3739" spans="1:40" x14ac:dyDescent="0.25">
      <c r="A3739">
        <v>3737</v>
      </c>
      <c r="B3739">
        <v>747</v>
      </c>
      <c r="C3739">
        <v>676</v>
      </c>
      <c r="D3739">
        <v>113</v>
      </c>
      <c r="E3739">
        <v>1</v>
      </c>
      <c r="F3739">
        <v>113</v>
      </c>
      <c r="G3739">
        <v>1</v>
      </c>
      <c r="H3739" t="str">
        <f>VLOOKUP($C3739,'Raw-products'!$A$2:$H$1261,MATCH(H$1,'Raw-products'!$A$1:$H$1,0))</f>
        <v>Jacket</v>
      </c>
      <c r="I3739" t="str">
        <f>VLOOKUP($C3739,'Raw-products'!$A$2:$H$1261,MATCH(I$1,'Raw-products'!$A$1:$H$1,0))</f>
        <v>Parka</v>
      </c>
      <c r="J3739" t="str">
        <f>VLOOKUP($C3739,'Raw-products'!$A$2:$H$1261,MATCH(J$1,'Raw-products'!$A$1:$H$1,0))</f>
        <v>S</v>
      </c>
      <c r="K3739" t="str">
        <f>VLOOKUP($C3739,'Raw-products'!$A$2:$H$1261,MATCH(K$1,'Raw-products'!$A$1:$H$1,0))</f>
        <v>yellow</v>
      </c>
      <c r="L3739">
        <f>VLOOKUP($C3739,'Raw-products'!$A$2:$H$1261,MATCH(L$1,'Raw-products'!$A$1:$H$1,0))</f>
        <v>119</v>
      </c>
      <c r="M3739">
        <f>VLOOKUP($C3739,'Raw-products'!$A$2:$H$1261,MATCH(M$1,'Raw-products'!$A$1:$H$1,0))</f>
        <v>80</v>
      </c>
      <c r="N3739" s="5">
        <f t="shared" si="116"/>
        <v>9520</v>
      </c>
      <c r="O3739" cm="1">
        <f t="array" ref="O3739:R3739">_xlfn.XLOOKUP($B3739,'Raw -orders'!$A:$A,'Raw -orders'!$B:$E)</f>
        <v>299</v>
      </c>
      <c r="P3739">
        <v>22099</v>
      </c>
      <c r="Q3739" s="1">
        <v>44327</v>
      </c>
      <c r="R3739" s="1">
        <v>44344</v>
      </c>
      <c r="S3739" t="str" cm="1">
        <f t="array" ref="S3739:Z3739">_xlfn.XLOOKUP($O3739,'Raw - customers'!$A:$A,'Raw - customers'!$B:$I)</f>
        <v>Anny Midden</v>
      </c>
      <c r="T3739" t="str">
        <v>Non-binary</v>
      </c>
      <c r="U3739">
        <v>32</v>
      </c>
      <c r="V3739" t="str">
        <v>810 Jasper CircleSuite 777</v>
      </c>
      <c r="W3739">
        <v>89</v>
      </c>
      <c r="X3739" t="str">
        <v>Lake Amelia</v>
      </c>
      <c r="Y3739" t="str">
        <v>Victoria</v>
      </c>
      <c r="Z3739" t="str">
        <v>Australia</v>
      </c>
      <c r="AA3739">
        <v>5</v>
      </c>
      <c r="AB3739" s="3" t="str">
        <f t="shared" si="117"/>
        <v>10 to 20</v>
      </c>
      <c r="AM3739" s="6">
        <v>299</v>
      </c>
      <c r="AN3739" s="6" t="s">
        <v>1396</v>
      </c>
    </row>
    <row r="3740" spans="1:40" x14ac:dyDescent="0.25">
      <c r="A3740">
        <v>3738</v>
      </c>
      <c r="B3740">
        <v>747</v>
      </c>
      <c r="C3740">
        <v>709</v>
      </c>
      <c r="D3740">
        <v>119</v>
      </c>
      <c r="E3740">
        <v>3</v>
      </c>
      <c r="F3740">
        <v>357</v>
      </c>
      <c r="G3740">
        <v>1</v>
      </c>
      <c r="H3740" t="str">
        <f>VLOOKUP($C3740,'Raw-products'!$A$2:$H$1261,MATCH(H$1,'Raw-products'!$A$1:$H$1,0))</f>
        <v>Jacket</v>
      </c>
      <c r="I3740" t="str">
        <f>VLOOKUP($C3740,'Raw-products'!$A$2:$H$1261,MATCH(I$1,'Raw-products'!$A$1:$H$1,0))</f>
        <v>Trench Coat</v>
      </c>
      <c r="J3740" t="str">
        <f>VLOOKUP($C3740,'Raw-products'!$A$2:$H$1261,MATCH(J$1,'Raw-products'!$A$1:$H$1,0))</f>
        <v>XL</v>
      </c>
      <c r="K3740" t="str">
        <f>VLOOKUP($C3740,'Raw-products'!$A$2:$H$1261,MATCH(K$1,'Raw-products'!$A$1:$H$1,0))</f>
        <v>orange</v>
      </c>
      <c r="L3740">
        <f>VLOOKUP($C3740,'Raw-products'!$A$2:$H$1261,MATCH(L$1,'Raw-products'!$A$1:$H$1,0))</f>
        <v>112</v>
      </c>
      <c r="M3740">
        <f>VLOOKUP($C3740,'Raw-products'!$A$2:$H$1261,MATCH(M$1,'Raw-products'!$A$1:$H$1,0))</f>
        <v>71</v>
      </c>
      <c r="N3740" s="5">
        <f t="shared" si="116"/>
        <v>7952</v>
      </c>
      <c r="O3740" cm="1">
        <f t="array" ref="O3740:R3740">_xlfn.XLOOKUP($B3740,'Raw -orders'!$A:$A,'Raw -orders'!$B:$E)</f>
        <v>299</v>
      </c>
      <c r="P3740">
        <v>22099</v>
      </c>
      <c r="Q3740" s="1">
        <v>44327</v>
      </c>
      <c r="R3740" s="1">
        <v>44344</v>
      </c>
      <c r="S3740" t="str" cm="1">
        <f t="array" ref="S3740:Z3740">_xlfn.XLOOKUP($O3740,'Raw - customers'!$A:$A,'Raw - customers'!$B:$I)</f>
        <v>Anny Midden</v>
      </c>
      <c r="T3740" t="str">
        <v>Non-binary</v>
      </c>
      <c r="U3740">
        <v>32</v>
      </c>
      <c r="V3740" t="str">
        <v>810 Jasper CircleSuite 777</v>
      </c>
      <c r="W3740">
        <v>89</v>
      </c>
      <c r="X3740" t="str">
        <v>Lake Amelia</v>
      </c>
      <c r="Y3740" t="str">
        <v>Victoria</v>
      </c>
      <c r="Z3740" t="str">
        <v>Australia</v>
      </c>
      <c r="AA3740">
        <v>5</v>
      </c>
      <c r="AB3740" s="3" t="str">
        <f t="shared" si="117"/>
        <v>10 to 20</v>
      </c>
      <c r="AM3740" s="6">
        <v>299</v>
      </c>
      <c r="AN3740" s="6" t="s">
        <v>1396</v>
      </c>
    </row>
    <row r="3741" spans="1:40" x14ac:dyDescent="0.25">
      <c r="A3741">
        <v>3739</v>
      </c>
      <c r="B3741">
        <v>748</v>
      </c>
      <c r="C3741">
        <v>743</v>
      </c>
      <c r="D3741">
        <v>109</v>
      </c>
      <c r="E3741">
        <v>3</v>
      </c>
      <c r="F3741">
        <v>327</v>
      </c>
      <c r="G3741">
        <v>1</v>
      </c>
      <c r="H3741" t="str">
        <f>VLOOKUP($C3741,'Raw-products'!$A$2:$H$1261,MATCH(H$1,'Raw-products'!$A$1:$H$1,0))</f>
        <v>Jacket</v>
      </c>
      <c r="I3741" t="str">
        <f>VLOOKUP($C3741,'Raw-products'!$A$2:$H$1261,MATCH(I$1,'Raw-products'!$A$1:$H$1,0))</f>
        <v>Peacoat</v>
      </c>
      <c r="J3741" t="str">
        <f>VLOOKUP($C3741,'Raw-products'!$A$2:$H$1261,MATCH(J$1,'Raw-products'!$A$1:$H$1,0))</f>
        <v>L</v>
      </c>
      <c r="K3741" t="str">
        <f>VLOOKUP($C3741,'Raw-products'!$A$2:$H$1261,MATCH(K$1,'Raw-products'!$A$1:$H$1,0))</f>
        <v>orange</v>
      </c>
      <c r="L3741">
        <f>VLOOKUP($C3741,'Raw-products'!$A$2:$H$1261,MATCH(L$1,'Raw-products'!$A$1:$H$1,0))</f>
        <v>102</v>
      </c>
      <c r="M3741">
        <f>VLOOKUP($C3741,'Raw-products'!$A$2:$H$1261,MATCH(M$1,'Raw-products'!$A$1:$H$1,0))</f>
        <v>45</v>
      </c>
      <c r="N3741" s="5">
        <f t="shared" si="116"/>
        <v>4590</v>
      </c>
      <c r="O3741" cm="1">
        <f t="array" ref="O3741:R3741">_xlfn.XLOOKUP($B3741,'Raw -orders'!$A:$A,'Raw -orders'!$B:$E)</f>
        <v>27</v>
      </c>
      <c r="P3741">
        <v>49811</v>
      </c>
      <c r="Q3741" s="1">
        <v>44332</v>
      </c>
      <c r="R3741" s="1">
        <v>44353</v>
      </c>
      <c r="S3741" t="str" cm="1">
        <f t="array" ref="S3741:Z3741">_xlfn.XLOOKUP($O3741,'Raw - customers'!$A:$A,'Raw - customers'!$B:$I)</f>
        <v>Jayme Turvie</v>
      </c>
      <c r="T3741" t="str">
        <v>Polygender</v>
      </c>
      <c r="U3741">
        <v>55</v>
      </c>
      <c r="V3741" t="str">
        <v>6578 Kayla AvenueSuite 812</v>
      </c>
      <c r="W3741">
        <v>3462</v>
      </c>
      <c r="X3741" t="str">
        <v>Lake Alanafort</v>
      </c>
      <c r="Y3741" t="str">
        <v>Western Australia</v>
      </c>
      <c r="Z3741" t="str">
        <v>Australia</v>
      </c>
      <c r="AA3741">
        <v>5</v>
      </c>
      <c r="AB3741" s="3" t="str">
        <f t="shared" si="117"/>
        <v>20 to 30</v>
      </c>
      <c r="AM3741" s="6">
        <v>27</v>
      </c>
      <c r="AN3741" s="6" t="s">
        <v>1377</v>
      </c>
    </row>
    <row r="3742" spans="1:40" x14ac:dyDescent="0.25">
      <c r="A3742">
        <v>3740</v>
      </c>
      <c r="B3742">
        <v>748</v>
      </c>
      <c r="C3742">
        <v>167</v>
      </c>
      <c r="D3742">
        <v>91</v>
      </c>
      <c r="E3742">
        <v>2</v>
      </c>
      <c r="F3742">
        <v>182</v>
      </c>
      <c r="G3742">
        <v>1</v>
      </c>
      <c r="H3742" t="str">
        <f>VLOOKUP($C3742,'Raw-products'!$A$2:$H$1261,MATCH(H$1,'Raw-products'!$A$1:$H$1,0))</f>
        <v>Shirt</v>
      </c>
      <c r="I3742" t="str">
        <f>VLOOKUP($C3742,'Raw-products'!$A$2:$H$1261,MATCH(I$1,'Raw-products'!$A$1:$H$1,0))</f>
        <v>Linen</v>
      </c>
      <c r="J3742" t="str">
        <f>VLOOKUP($C3742,'Raw-products'!$A$2:$H$1261,MATCH(J$1,'Raw-products'!$A$1:$H$1,0))</f>
        <v>M</v>
      </c>
      <c r="K3742" t="str">
        <f>VLOOKUP($C3742,'Raw-products'!$A$2:$H$1261,MATCH(K$1,'Raw-products'!$A$1:$H$1,0))</f>
        <v>indigo</v>
      </c>
      <c r="L3742">
        <f>VLOOKUP($C3742,'Raw-products'!$A$2:$H$1261,MATCH(L$1,'Raw-products'!$A$1:$H$1,0))</f>
        <v>116</v>
      </c>
      <c r="M3742">
        <f>VLOOKUP($C3742,'Raw-products'!$A$2:$H$1261,MATCH(M$1,'Raw-products'!$A$1:$H$1,0))</f>
        <v>72</v>
      </c>
      <c r="N3742" s="5">
        <f t="shared" si="116"/>
        <v>8352</v>
      </c>
      <c r="O3742" cm="1">
        <f t="array" ref="O3742:R3742">_xlfn.XLOOKUP($B3742,'Raw -orders'!$A:$A,'Raw -orders'!$B:$E)</f>
        <v>27</v>
      </c>
      <c r="P3742">
        <v>49811</v>
      </c>
      <c r="Q3742" s="1">
        <v>44332</v>
      </c>
      <c r="R3742" s="1">
        <v>44353</v>
      </c>
      <c r="S3742" t="str" cm="1">
        <f t="array" ref="S3742:Z3742">_xlfn.XLOOKUP($O3742,'Raw - customers'!$A:$A,'Raw - customers'!$B:$I)</f>
        <v>Jayme Turvie</v>
      </c>
      <c r="T3742" t="str">
        <v>Polygender</v>
      </c>
      <c r="U3742">
        <v>55</v>
      </c>
      <c r="V3742" t="str">
        <v>6578 Kayla AvenueSuite 812</v>
      </c>
      <c r="W3742">
        <v>3462</v>
      </c>
      <c r="X3742" t="str">
        <v>Lake Alanafort</v>
      </c>
      <c r="Y3742" t="str">
        <v>Western Australia</v>
      </c>
      <c r="Z3742" t="str">
        <v>Australia</v>
      </c>
      <c r="AA3742">
        <v>5</v>
      </c>
      <c r="AB3742" s="3" t="str">
        <f t="shared" si="117"/>
        <v>20 to 30</v>
      </c>
      <c r="AM3742" s="6">
        <v>27</v>
      </c>
      <c r="AN3742" s="6" t="s">
        <v>1377</v>
      </c>
    </row>
    <row r="3743" spans="1:40" x14ac:dyDescent="0.25">
      <c r="A3743">
        <v>3741</v>
      </c>
      <c r="B3743">
        <v>748</v>
      </c>
      <c r="C3743">
        <v>405</v>
      </c>
      <c r="D3743">
        <v>119</v>
      </c>
      <c r="E3743">
        <v>2</v>
      </c>
      <c r="F3743">
        <v>238</v>
      </c>
      <c r="G3743">
        <v>1</v>
      </c>
      <c r="H3743" t="str">
        <f>VLOOKUP($C3743,'Raw-products'!$A$2:$H$1261,MATCH(H$1,'Raw-products'!$A$1:$H$1,0))</f>
        <v>Shirt</v>
      </c>
      <c r="I3743" t="str">
        <f>VLOOKUP($C3743,'Raw-products'!$A$2:$H$1261,MATCH(I$1,'Raw-products'!$A$1:$H$1,0))</f>
        <v>Casual Slim Fit</v>
      </c>
      <c r="J3743" t="str">
        <f>VLOOKUP($C3743,'Raw-products'!$A$2:$H$1261,MATCH(J$1,'Raw-products'!$A$1:$H$1,0))</f>
        <v>XS</v>
      </c>
      <c r="K3743" t="str">
        <f>VLOOKUP($C3743,'Raw-products'!$A$2:$H$1261,MATCH(K$1,'Raw-products'!$A$1:$H$1,0))</f>
        <v>blue</v>
      </c>
      <c r="L3743">
        <f>VLOOKUP($C3743,'Raw-products'!$A$2:$H$1261,MATCH(L$1,'Raw-products'!$A$1:$H$1,0))</f>
        <v>113</v>
      </c>
      <c r="M3743">
        <f>VLOOKUP($C3743,'Raw-products'!$A$2:$H$1261,MATCH(M$1,'Raw-products'!$A$1:$H$1,0))</f>
        <v>55</v>
      </c>
      <c r="N3743" s="5">
        <f t="shared" si="116"/>
        <v>6215</v>
      </c>
      <c r="O3743" cm="1">
        <f t="array" ref="O3743:R3743">_xlfn.XLOOKUP($B3743,'Raw -orders'!$A:$A,'Raw -orders'!$B:$E)</f>
        <v>27</v>
      </c>
      <c r="P3743">
        <v>49811</v>
      </c>
      <c r="Q3743" s="1">
        <v>44332</v>
      </c>
      <c r="R3743" s="1">
        <v>44353</v>
      </c>
      <c r="S3743" t="str" cm="1">
        <f t="array" ref="S3743:Z3743">_xlfn.XLOOKUP($O3743,'Raw - customers'!$A:$A,'Raw - customers'!$B:$I)</f>
        <v>Jayme Turvie</v>
      </c>
      <c r="T3743" t="str">
        <v>Polygender</v>
      </c>
      <c r="U3743">
        <v>55</v>
      </c>
      <c r="V3743" t="str">
        <v>6578 Kayla AvenueSuite 812</v>
      </c>
      <c r="W3743">
        <v>3462</v>
      </c>
      <c r="X3743" t="str">
        <v>Lake Alanafort</v>
      </c>
      <c r="Y3743" t="str">
        <v>Western Australia</v>
      </c>
      <c r="Z3743" t="str">
        <v>Australia</v>
      </c>
      <c r="AA3743">
        <v>5</v>
      </c>
      <c r="AB3743" s="3" t="str">
        <f t="shared" si="117"/>
        <v>20 to 30</v>
      </c>
      <c r="AM3743" s="6">
        <v>27</v>
      </c>
      <c r="AN3743" s="6" t="s">
        <v>1377</v>
      </c>
    </row>
    <row r="3744" spans="1:40" x14ac:dyDescent="0.25">
      <c r="A3744">
        <v>3742</v>
      </c>
      <c r="B3744">
        <v>748</v>
      </c>
      <c r="C3744">
        <v>1133</v>
      </c>
      <c r="D3744">
        <v>102</v>
      </c>
      <c r="E3744">
        <v>3</v>
      </c>
      <c r="F3744">
        <v>306</v>
      </c>
      <c r="G3744">
        <v>1</v>
      </c>
      <c r="H3744" t="str">
        <f>VLOOKUP($C3744,'Raw-products'!$A$2:$H$1261,MATCH(H$1,'Raw-products'!$A$1:$H$1,0))</f>
        <v>Trousers</v>
      </c>
      <c r="I3744" t="str">
        <f>VLOOKUP($C3744,'Raw-products'!$A$2:$H$1261,MATCH(I$1,'Raw-products'!$A$1:$H$1,0))</f>
        <v>Cargo Pants</v>
      </c>
      <c r="J3744" t="str">
        <f>VLOOKUP($C3744,'Raw-products'!$A$2:$H$1261,MATCH(J$1,'Raw-products'!$A$1:$H$1,0))</f>
        <v>L</v>
      </c>
      <c r="K3744" t="str">
        <f>VLOOKUP($C3744,'Raw-products'!$A$2:$H$1261,MATCH(K$1,'Raw-products'!$A$1:$H$1,0))</f>
        <v>yellow</v>
      </c>
      <c r="L3744">
        <f>VLOOKUP($C3744,'Raw-products'!$A$2:$H$1261,MATCH(L$1,'Raw-products'!$A$1:$H$1,0))</f>
        <v>106</v>
      </c>
      <c r="M3744">
        <f>VLOOKUP($C3744,'Raw-products'!$A$2:$H$1261,MATCH(M$1,'Raw-products'!$A$1:$H$1,0))</f>
        <v>71</v>
      </c>
      <c r="N3744" s="5">
        <f t="shared" si="116"/>
        <v>7526</v>
      </c>
      <c r="O3744" cm="1">
        <f t="array" ref="O3744:R3744">_xlfn.XLOOKUP($B3744,'Raw -orders'!$A:$A,'Raw -orders'!$B:$E)</f>
        <v>27</v>
      </c>
      <c r="P3744">
        <v>49811</v>
      </c>
      <c r="Q3744" s="1">
        <v>44332</v>
      </c>
      <c r="R3744" s="1">
        <v>44353</v>
      </c>
      <c r="S3744" t="str" cm="1">
        <f t="array" ref="S3744:Z3744">_xlfn.XLOOKUP($O3744,'Raw - customers'!$A:$A,'Raw - customers'!$B:$I)</f>
        <v>Jayme Turvie</v>
      </c>
      <c r="T3744" t="str">
        <v>Polygender</v>
      </c>
      <c r="U3744">
        <v>55</v>
      </c>
      <c r="V3744" t="str">
        <v>6578 Kayla AvenueSuite 812</v>
      </c>
      <c r="W3744">
        <v>3462</v>
      </c>
      <c r="X3744" t="str">
        <v>Lake Alanafort</v>
      </c>
      <c r="Y3744" t="str">
        <v>Western Australia</v>
      </c>
      <c r="Z3744" t="str">
        <v>Australia</v>
      </c>
      <c r="AA3744">
        <v>5</v>
      </c>
      <c r="AB3744" s="3" t="str">
        <f t="shared" si="117"/>
        <v>20 to 30</v>
      </c>
      <c r="AM3744" s="6">
        <v>27</v>
      </c>
      <c r="AN3744" s="6" t="s">
        <v>1377</v>
      </c>
    </row>
    <row r="3745" spans="1:40" x14ac:dyDescent="0.25">
      <c r="A3745">
        <v>3743</v>
      </c>
      <c r="B3745">
        <v>748</v>
      </c>
      <c r="C3745">
        <v>991</v>
      </c>
      <c r="D3745">
        <v>106</v>
      </c>
      <c r="E3745">
        <v>2</v>
      </c>
      <c r="F3745">
        <v>212</v>
      </c>
      <c r="G3745">
        <v>1</v>
      </c>
      <c r="H3745" t="str">
        <f>VLOOKUP($C3745,'Raw-products'!$A$2:$H$1261,MATCH(H$1,'Raw-products'!$A$1:$H$1,0))</f>
        <v>Trousers</v>
      </c>
      <c r="I3745" t="str">
        <f>VLOOKUP($C3745,'Raw-products'!$A$2:$H$1261,MATCH(I$1,'Raw-products'!$A$1:$H$1,0))</f>
        <v>Wool</v>
      </c>
      <c r="J3745" t="str">
        <f>VLOOKUP($C3745,'Raw-products'!$A$2:$H$1261,MATCH(J$1,'Raw-products'!$A$1:$H$1,0))</f>
        <v>S</v>
      </c>
      <c r="K3745" t="str">
        <f>VLOOKUP($C3745,'Raw-products'!$A$2:$H$1261,MATCH(K$1,'Raw-products'!$A$1:$H$1,0))</f>
        <v>yellow</v>
      </c>
      <c r="L3745">
        <f>VLOOKUP($C3745,'Raw-products'!$A$2:$H$1261,MATCH(L$1,'Raw-products'!$A$1:$H$1,0))</f>
        <v>111</v>
      </c>
      <c r="M3745">
        <f>VLOOKUP($C3745,'Raw-products'!$A$2:$H$1261,MATCH(M$1,'Raw-products'!$A$1:$H$1,0))</f>
        <v>69</v>
      </c>
      <c r="N3745" s="5">
        <f t="shared" si="116"/>
        <v>7659</v>
      </c>
      <c r="O3745" cm="1">
        <f t="array" ref="O3745:R3745">_xlfn.XLOOKUP($B3745,'Raw -orders'!$A:$A,'Raw -orders'!$B:$E)</f>
        <v>27</v>
      </c>
      <c r="P3745">
        <v>49811</v>
      </c>
      <c r="Q3745" s="1">
        <v>44332</v>
      </c>
      <c r="R3745" s="1">
        <v>44353</v>
      </c>
      <c r="S3745" t="str" cm="1">
        <f t="array" ref="S3745:Z3745">_xlfn.XLOOKUP($O3745,'Raw - customers'!$A:$A,'Raw - customers'!$B:$I)</f>
        <v>Jayme Turvie</v>
      </c>
      <c r="T3745" t="str">
        <v>Polygender</v>
      </c>
      <c r="U3745">
        <v>55</v>
      </c>
      <c r="V3745" t="str">
        <v>6578 Kayla AvenueSuite 812</v>
      </c>
      <c r="W3745">
        <v>3462</v>
      </c>
      <c r="X3745" t="str">
        <v>Lake Alanafort</v>
      </c>
      <c r="Y3745" t="str">
        <v>Western Australia</v>
      </c>
      <c r="Z3745" t="str">
        <v>Australia</v>
      </c>
      <c r="AA3745">
        <v>5</v>
      </c>
      <c r="AB3745" s="3" t="str">
        <f t="shared" si="117"/>
        <v>20 to 30</v>
      </c>
      <c r="AM3745" s="6">
        <v>27</v>
      </c>
      <c r="AN3745" s="6" t="s">
        <v>1377</v>
      </c>
    </row>
    <row r="3746" spans="1:40" x14ac:dyDescent="0.25">
      <c r="A3746">
        <v>3744</v>
      </c>
      <c r="B3746">
        <v>749</v>
      </c>
      <c r="C3746">
        <v>746</v>
      </c>
      <c r="D3746">
        <v>109</v>
      </c>
      <c r="E3746">
        <v>1</v>
      </c>
      <c r="F3746">
        <v>109</v>
      </c>
      <c r="G3746">
        <v>1</v>
      </c>
      <c r="H3746" t="str">
        <f>VLOOKUP($C3746,'Raw-products'!$A$2:$H$1261,MATCH(H$1,'Raw-products'!$A$1:$H$1,0))</f>
        <v>Jacket</v>
      </c>
      <c r="I3746" t="str">
        <f>VLOOKUP($C3746,'Raw-products'!$A$2:$H$1261,MATCH(I$1,'Raw-products'!$A$1:$H$1,0))</f>
        <v>Peacoat</v>
      </c>
      <c r="J3746" t="str">
        <f>VLOOKUP($C3746,'Raw-products'!$A$2:$H$1261,MATCH(J$1,'Raw-products'!$A$1:$H$1,0))</f>
        <v>S</v>
      </c>
      <c r="K3746" t="str">
        <f>VLOOKUP($C3746,'Raw-products'!$A$2:$H$1261,MATCH(K$1,'Raw-products'!$A$1:$H$1,0))</f>
        <v>yellow</v>
      </c>
      <c r="L3746">
        <f>VLOOKUP($C3746,'Raw-products'!$A$2:$H$1261,MATCH(L$1,'Raw-products'!$A$1:$H$1,0))</f>
        <v>102</v>
      </c>
      <c r="M3746">
        <f>VLOOKUP($C3746,'Raw-products'!$A$2:$H$1261,MATCH(M$1,'Raw-products'!$A$1:$H$1,0))</f>
        <v>49</v>
      </c>
      <c r="N3746" s="5">
        <f t="shared" si="116"/>
        <v>4998</v>
      </c>
      <c r="O3746" cm="1">
        <f t="array" ref="O3746:R3746">_xlfn.XLOOKUP($B3746,'Raw -orders'!$A:$A,'Raw -orders'!$B:$E)</f>
        <v>693</v>
      </c>
      <c r="P3746">
        <v>25016</v>
      </c>
      <c r="Q3746" s="1">
        <v>44459</v>
      </c>
      <c r="R3746" s="1">
        <v>44463</v>
      </c>
      <c r="S3746" t="str" cm="1">
        <f t="array" ref="S3746:Z3746">_xlfn.XLOOKUP($O3746,'Raw - customers'!$A:$A,'Raw - customers'!$B:$I)</f>
        <v>Hetti Fibbens</v>
      </c>
      <c r="T3746" t="str">
        <v>Genderqueer</v>
      </c>
      <c r="U3746">
        <v>45</v>
      </c>
      <c r="V3746" t="str">
        <v>019 Lang SquareSuite 468</v>
      </c>
      <c r="W3746">
        <v>6160</v>
      </c>
      <c r="X3746" t="str">
        <v>Beattychester</v>
      </c>
      <c r="Y3746" t="str">
        <v>Queensland</v>
      </c>
      <c r="Z3746" t="str">
        <v>Australia</v>
      </c>
      <c r="AA3746">
        <v>9</v>
      </c>
      <c r="AB3746" s="3" t="str">
        <f t="shared" si="117"/>
        <v>0 to 10</v>
      </c>
      <c r="AM3746" s="6">
        <v>693</v>
      </c>
      <c r="AN3746" s="6" t="s">
        <v>1355</v>
      </c>
    </row>
    <row r="3747" spans="1:40" x14ac:dyDescent="0.25">
      <c r="A3747">
        <v>3745</v>
      </c>
      <c r="B3747">
        <v>749</v>
      </c>
      <c r="C3747">
        <v>1197</v>
      </c>
      <c r="D3747">
        <v>105</v>
      </c>
      <c r="E3747">
        <v>1</v>
      </c>
      <c r="F3747">
        <v>105</v>
      </c>
      <c r="G3747">
        <v>1</v>
      </c>
      <c r="H3747" t="str">
        <f>VLOOKUP($C3747,'Raw-products'!$A$2:$H$1261,MATCH(H$1,'Raw-products'!$A$1:$H$1,0))</f>
        <v>Trousers</v>
      </c>
      <c r="I3747" t="str">
        <f>VLOOKUP($C3747,'Raw-products'!$A$2:$H$1261,MATCH(I$1,'Raw-products'!$A$1:$H$1,0))</f>
        <v>Pleated</v>
      </c>
      <c r="J3747" t="str">
        <f>VLOOKUP($C3747,'Raw-products'!$A$2:$H$1261,MATCH(J$1,'Raw-products'!$A$1:$H$1,0))</f>
        <v>M</v>
      </c>
      <c r="K3747" t="str">
        <f>VLOOKUP($C3747,'Raw-products'!$A$2:$H$1261,MATCH(K$1,'Raw-products'!$A$1:$H$1,0))</f>
        <v>orange</v>
      </c>
      <c r="L3747">
        <f>VLOOKUP($C3747,'Raw-products'!$A$2:$H$1261,MATCH(L$1,'Raw-products'!$A$1:$H$1,0))</f>
        <v>90</v>
      </c>
      <c r="M3747">
        <f>VLOOKUP($C3747,'Raw-products'!$A$2:$H$1261,MATCH(M$1,'Raw-products'!$A$1:$H$1,0))</f>
        <v>57</v>
      </c>
      <c r="N3747" s="5">
        <f t="shared" si="116"/>
        <v>5130</v>
      </c>
      <c r="O3747" cm="1">
        <f t="array" ref="O3747:R3747">_xlfn.XLOOKUP($B3747,'Raw -orders'!$A:$A,'Raw -orders'!$B:$E)</f>
        <v>693</v>
      </c>
      <c r="P3747">
        <v>25016</v>
      </c>
      <c r="Q3747" s="1">
        <v>44459</v>
      </c>
      <c r="R3747" s="1">
        <v>44463</v>
      </c>
      <c r="S3747" t="str" cm="1">
        <f t="array" ref="S3747:Z3747">_xlfn.XLOOKUP($O3747,'Raw - customers'!$A:$A,'Raw - customers'!$B:$I)</f>
        <v>Hetti Fibbens</v>
      </c>
      <c r="T3747" t="str">
        <v>Genderqueer</v>
      </c>
      <c r="U3747">
        <v>45</v>
      </c>
      <c r="V3747" t="str">
        <v>019 Lang SquareSuite 468</v>
      </c>
      <c r="W3747">
        <v>6160</v>
      </c>
      <c r="X3747" t="str">
        <v>Beattychester</v>
      </c>
      <c r="Y3747" t="str">
        <v>Queensland</v>
      </c>
      <c r="Z3747" t="str">
        <v>Australia</v>
      </c>
      <c r="AA3747">
        <v>9</v>
      </c>
      <c r="AB3747" s="3" t="str">
        <f t="shared" si="117"/>
        <v>0 to 10</v>
      </c>
      <c r="AM3747" s="6">
        <v>693</v>
      </c>
      <c r="AN3747" s="6" t="s">
        <v>1355</v>
      </c>
    </row>
    <row r="3748" spans="1:40" x14ac:dyDescent="0.25">
      <c r="A3748">
        <v>3746</v>
      </c>
      <c r="B3748">
        <v>749</v>
      </c>
      <c r="C3748">
        <v>628</v>
      </c>
      <c r="D3748">
        <v>112</v>
      </c>
      <c r="E3748">
        <v>1</v>
      </c>
      <c r="F3748">
        <v>112</v>
      </c>
      <c r="G3748">
        <v>1</v>
      </c>
      <c r="H3748" t="str">
        <f>VLOOKUP($C3748,'Raw-products'!$A$2:$H$1261,MATCH(H$1,'Raw-products'!$A$1:$H$1,0))</f>
        <v>Jacket</v>
      </c>
      <c r="I3748" t="str">
        <f>VLOOKUP($C3748,'Raw-products'!$A$2:$H$1261,MATCH(I$1,'Raw-products'!$A$1:$H$1,0))</f>
        <v>Cardigan</v>
      </c>
      <c r="J3748" t="str">
        <f>VLOOKUP($C3748,'Raw-products'!$A$2:$H$1261,MATCH(J$1,'Raw-products'!$A$1:$H$1,0))</f>
        <v>L</v>
      </c>
      <c r="K3748" t="str">
        <f>VLOOKUP($C3748,'Raw-products'!$A$2:$H$1261,MATCH(K$1,'Raw-products'!$A$1:$H$1,0))</f>
        <v>violet</v>
      </c>
      <c r="L3748">
        <f>VLOOKUP($C3748,'Raw-products'!$A$2:$H$1261,MATCH(L$1,'Raw-products'!$A$1:$H$1,0))</f>
        <v>118</v>
      </c>
      <c r="M3748">
        <f>VLOOKUP($C3748,'Raw-products'!$A$2:$H$1261,MATCH(M$1,'Raw-products'!$A$1:$H$1,0))</f>
        <v>66</v>
      </c>
      <c r="N3748" s="5">
        <f t="shared" si="116"/>
        <v>7788</v>
      </c>
      <c r="O3748" cm="1">
        <f t="array" ref="O3748:R3748">_xlfn.XLOOKUP($B3748,'Raw -orders'!$A:$A,'Raw -orders'!$B:$E)</f>
        <v>693</v>
      </c>
      <c r="P3748">
        <v>25016</v>
      </c>
      <c r="Q3748" s="1">
        <v>44459</v>
      </c>
      <c r="R3748" s="1">
        <v>44463</v>
      </c>
      <c r="S3748" t="str" cm="1">
        <f t="array" ref="S3748:Z3748">_xlfn.XLOOKUP($O3748,'Raw - customers'!$A:$A,'Raw - customers'!$B:$I)</f>
        <v>Hetti Fibbens</v>
      </c>
      <c r="T3748" t="str">
        <v>Genderqueer</v>
      </c>
      <c r="U3748">
        <v>45</v>
      </c>
      <c r="V3748" t="str">
        <v>019 Lang SquareSuite 468</v>
      </c>
      <c r="W3748">
        <v>6160</v>
      </c>
      <c r="X3748" t="str">
        <v>Beattychester</v>
      </c>
      <c r="Y3748" t="str">
        <v>Queensland</v>
      </c>
      <c r="Z3748" t="str">
        <v>Australia</v>
      </c>
      <c r="AA3748">
        <v>9</v>
      </c>
      <c r="AB3748" s="3" t="str">
        <f t="shared" si="117"/>
        <v>0 to 10</v>
      </c>
      <c r="AM3748" s="6">
        <v>693</v>
      </c>
      <c r="AN3748" s="6" t="s">
        <v>1355</v>
      </c>
    </row>
    <row r="3749" spans="1:40" x14ac:dyDescent="0.25">
      <c r="A3749">
        <v>3747</v>
      </c>
      <c r="B3749">
        <v>749</v>
      </c>
      <c r="C3749">
        <v>865</v>
      </c>
      <c r="D3749">
        <v>113</v>
      </c>
      <c r="E3749">
        <v>1</v>
      </c>
      <c r="F3749">
        <v>113</v>
      </c>
      <c r="G3749">
        <v>1</v>
      </c>
      <c r="H3749" t="str">
        <f>VLOOKUP($C3749,'Raw-products'!$A$2:$H$1261,MATCH(H$1,'Raw-products'!$A$1:$H$1,0))</f>
        <v>Trousers</v>
      </c>
      <c r="I3749" t="str">
        <f>VLOOKUP($C3749,'Raw-products'!$A$2:$H$1261,MATCH(I$1,'Raw-products'!$A$1:$H$1,0))</f>
        <v>Chinos</v>
      </c>
      <c r="J3749" t="str">
        <f>VLOOKUP($C3749,'Raw-products'!$A$2:$H$1261,MATCH(J$1,'Raw-products'!$A$1:$H$1,0))</f>
        <v>XS</v>
      </c>
      <c r="K3749" t="str">
        <f>VLOOKUP($C3749,'Raw-products'!$A$2:$H$1261,MATCH(K$1,'Raw-products'!$A$1:$H$1,0))</f>
        <v>indigo</v>
      </c>
      <c r="L3749">
        <f>VLOOKUP($C3749,'Raw-products'!$A$2:$H$1261,MATCH(L$1,'Raw-products'!$A$1:$H$1,0))</f>
        <v>100</v>
      </c>
      <c r="M3749">
        <f>VLOOKUP($C3749,'Raw-products'!$A$2:$H$1261,MATCH(M$1,'Raw-products'!$A$1:$H$1,0))</f>
        <v>61</v>
      </c>
      <c r="N3749" s="5">
        <f t="shared" si="116"/>
        <v>6100</v>
      </c>
      <c r="O3749" cm="1">
        <f t="array" ref="O3749:R3749">_xlfn.XLOOKUP($B3749,'Raw -orders'!$A:$A,'Raw -orders'!$B:$E)</f>
        <v>693</v>
      </c>
      <c r="P3749">
        <v>25016</v>
      </c>
      <c r="Q3749" s="1">
        <v>44459</v>
      </c>
      <c r="R3749" s="1">
        <v>44463</v>
      </c>
      <c r="S3749" t="str" cm="1">
        <f t="array" ref="S3749:Z3749">_xlfn.XLOOKUP($O3749,'Raw - customers'!$A:$A,'Raw - customers'!$B:$I)</f>
        <v>Hetti Fibbens</v>
      </c>
      <c r="T3749" t="str">
        <v>Genderqueer</v>
      </c>
      <c r="U3749">
        <v>45</v>
      </c>
      <c r="V3749" t="str">
        <v>019 Lang SquareSuite 468</v>
      </c>
      <c r="W3749">
        <v>6160</v>
      </c>
      <c r="X3749" t="str">
        <v>Beattychester</v>
      </c>
      <c r="Y3749" t="str">
        <v>Queensland</v>
      </c>
      <c r="Z3749" t="str">
        <v>Australia</v>
      </c>
      <c r="AA3749">
        <v>9</v>
      </c>
      <c r="AB3749" s="3" t="str">
        <f t="shared" si="117"/>
        <v>0 to 10</v>
      </c>
      <c r="AM3749" s="6">
        <v>693</v>
      </c>
      <c r="AN3749" s="6" t="s">
        <v>1355</v>
      </c>
    </row>
    <row r="3750" spans="1:40" x14ac:dyDescent="0.25">
      <c r="A3750">
        <v>3748</v>
      </c>
      <c r="B3750">
        <v>749</v>
      </c>
      <c r="C3750">
        <v>665</v>
      </c>
      <c r="D3750">
        <v>113</v>
      </c>
      <c r="E3750">
        <v>3</v>
      </c>
      <c r="F3750">
        <v>339</v>
      </c>
      <c r="G3750">
        <v>1</v>
      </c>
      <c r="H3750" t="str">
        <f>VLOOKUP($C3750,'Raw-products'!$A$2:$H$1261,MATCH(H$1,'Raw-products'!$A$1:$H$1,0))</f>
        <v>Jacket</v>
      </c>
      <c r="I3750" t="str">
        <f>VLOOKUP($C3750,'Raw-products'!$A$2:$H$1261,MATCH(I$1,'Raw-products'!$A$1:$H$1,0))</f>
        <v>Parka</v>
      </c>
      <c r="J3750" t="str">
        <f>VLOOKUP($C3750,'Raw-products'!$A$2:$H$1261,MATCH(J$1,'Raw-products'!$A$1:$H$1,0))</f>
        <v>XS</v>
      </c>
      <c r="K3750" t="str">
        <f>VLOOKUP($C3750,'Raw-products'!$A$2:$H$1261,MATCH(K$1,'Raw-products'!$A$1:$H$1,0))</f>
        <v>red</v>
      </c>
      <c r="L3750">
        <f>VLOOKUP($C3750,'Raw-products'!$A$2:$H$1261,MATCH(L$1,'Raw-products'!$A$1:$H$1,0))</f>
        <v>119</v>
      </c>
      <c r="M3750">
        <f>VLOOKUP($C3750,'Raw-products'!$A$2:$H$1261,MATCH(M$1,'Raw-products'!$A$1:$H$1,0))</f>
        <v>65</v>
      </c>
      <c r="N3750" s="5">
        <f t="shared" si="116"/>
        <v>7735</v>
      </c>
      <c r="O3750" cm="1">
        <f t="array" ref="O3750:R3750">_xlfn.XLOOKUP($B3750,'Raw -orders'!$A:$A,'Raw -orders'!$B:$E)</f>
        <v>693</v>
      </c>
      <c r="P3750">
        <v>25016</v>
      </c>
      <c r="Q3750" s="1">
        <v>44459</v>
      </c>
      <c r="R3750" s="1">
        <v>44463</v>
      </c>
      <c r="S3750" t="str" cm="1">
        <f t="array" ref="S3750:Z3750">_xlfn.XLOOKUP($O3750,'Raw - customers'!$A:$A,'Raw - customers'!$B:$I)</f>
        <v>Hetti Fibbens</v>
      </c>
      <c r="T3750" t="str">
        <v>Genderqueer</v>
      </c>
      <c r="U3750">
        <v>45</v>
      </c>
      <c r="V3750" t="str">
        <v>019 Lang SquareSuite 468</v>
      </c>
      <c r="W3750">
        <v>6160</v>
      </c>
      <c r="X3750" t="str">
        <v>Beattychester</v>
      </c>
      <c r="Y3750" t="str">
        <v>Queensland</v>
      </c>
      <c r="Z3750" t="str">
        <v>Australia</v>
      </c>
      <c r="AA3750">
        <v>9</v>
      </c>
      <c r="AB3750" s="3" t="str">
        <f t="shared" si="117"/>
        <v>0 to 10</v>
      </c>
      <c r="AM3750" s="6">
        <v>693</v>
      </c>
      <c r="AN3750" s="6" t="s">
        <v>1355</v>
      </c>
    </row>
    <row r="3751" spans="1:40" x14ac:dyDescent="0.25">
      <c r="A3751">
        <v>3749</v>
      </c>
      <c r="B3751">
        <v>749</v>
      </c>
      <c r="C3751">
        <v>12</v>
      </c>
      <c r="D3751">
        <v>96</v>
      </c>
      <c r="E3751">
        <v>3</v>
      </c>
      <c r="F3751">
        <v>288</v>
      </c>
      <c r="G3751">
        <v>1</v>
      </c>
      <c r="H3751" t="str">
        <f>VLOOKUP($C3751,'Raw-products'!$A$2:$H$1261,MATCH(H$1,'Raw-products'!$A$1:$H$1,0))</f>
        <v>Shirt</v>
      </c>
      <c r="I3751" t="str">
        <f>VLOOKUP($C3751,'Raw-products'!$A$2:$H$1261,MATCH(I$1,'Raw-products'!$A$1:$H$1,0))</f>
        <v>Oxford Cloth</v>
      </c>
      <c r="J3751" t="str">
        <f>VLOOKUP($C3751,'Raw-products'!$A$2:$H$1261,MATCH(J$1,'Raw-products'!$A$1:$H$1,0))</f>
        <v>M</v>
      </c>
      <c r="K3751" t="str">
        <f>VLOOKUP($C3751,'Raw-products'!$A$2:$H$1261,MATCH(K$1,'Raw-products'!$A$1:$H$1,0))</f>
        <v>yellow</v>
      </c>
      <c r="L3751">
        <f>VLOOKUP($C3751,'Raw-products'!$A$2:$H$1261,MATCH(L$1,'Raw-products'!$A$1:$H$1,0))</f>
        <v>114</v>
      </c>
      <c r="M3751">
        <f>VLOOKUP($C3751,'Raw-products'!$A$2:$H$1261,MATCH(M$1,'Raw-products'!$A$1:$H$1,0))</f>
        <v>56</v>
      </c>
      <c r="N3751" s="5">
        <f t="shared" si="116"/>
        <v>6384</v>
      </c>
      <c r="O3751" cm="1">
        <f t="array" ref="O3751:R3751">_xlfn.XLOOKUP($B3751,'Raw -orders'!$A:$A,'Raw -orders'!$B:$E)</f>
        <v>693</v>
      </c>
      <c r="P3751">
        <v>25016</v>
      </c>
      <c r="Q3751" s="1">
        <v>44459</v>
      </c>
      <c r="R3751" s="1">
        <v>44463</v>
      </c>
      <c r="S3751" t="str" cm="1">
        <f t="array" ref="S3751:Z3751">_xlfn.XLOOKUP($O3751,'Raw - customers'!$A:$A,'Raw - customers'!$B:$I)</f>
        <v>Hetti Fibbens</v>
      </c>
      <c r="T3751" t="str">
        <v>Genderqueer</v>
      </c>
      <c r="U3751">
        <v>45</v>
      </c>
      <c r="V3751" t="str">
        <v>019 Lang SquareSuite 468</v>
      </c>
      <c r="W3751">
        <v>6160</v>
      </c>
      <c r="X3751" t="str">
        <v>Beattychester</v>
      </c>
      <c r="Y3751" t="str">
        <v>Queensland</v>
      </c>
      <c r="Z3751" t="str">
        <v>Australia</v>
      </c>
      <c r="AA3751">
        <v>9</v>
      </c>
      <c r="AB3751" s="3" t="str">
        <f t="shared" si="117"/>
        <v>0 to 10</v>
      </c>
      <c r="AM3751" s="6">
        <v>693</v>
      </c>
      <c r="AN3751" s="6" t="s">
        <v>1355</v>
      </c>
    </row>
    <row r="3752" spans="1:40" x14ac:dyDescent="0.25">
      <c r="A3752">
        <v>3750</v>
      </c>
      <c r="B3752">
        <v>749</v>
      </c>
      <c r="C3752">
        <v>120</v>
      </c>
      <c r="D3752">
        <v>92</v>
      </c>
      <c r="E3752">
        <v>1</v>
      </c>
      <c r="F3752">
        <v>92</v>
      </c>
      <c r="G3752">
        <v>1</v>
      </c>
      <c r="H3752" t="str">
        <f>VLOOKUP($C3752,'Raw-products'!$A$2:$H$1261,MATCH(H$1,'Raw-products'!$A$1:$H$1,0))</f>
        <v>Shirt</v>
      </c>
      <c r="I3752" t="str">
        <f>VLOOKUP($C3752,'Raw-products'!$A$2:$H$1261,MATCH(I$1,'Raw-products'!$A$1:$H$1,0))</f>
        <v>Denim</v>
      </c>
      <c r="J3752" t="str">
        <f>VLOOKUP($C3752,'Raw-products'!$A$2:$H$1261,MATCH(J$1,'Raw-products'!$A$1:$H$1,0))</f>
        <v>XS</v>
      </c>
      <c r="K3752" t="str">
        <f>VLOOKUP($C3752,'Raw-products'!$A$2:$H$1261,MATCH(K$1,'Raw-products'!$A$1:$H$1,0))</f>
        <v>green</v>
      </c>
      <c r="L3752">
        <f>VLOOKUP($C3752,'Raw-products'!$A$2:$H$1261,MATCH(L$1,'Raw-products'!$A$1:$H$1,0))</f>
        <v>115</v>
      </c>
      <c r="M3752">
        <f>VLOOKUP($C3752,'Raw-products'!$A$2:$H$1261,MATCH(M$1,'Raw-products'!$A$1:$H$1,0))</f>
        <v>66</v>
      </c>
      <c r="N3752" s="5">
        <f t="shared" si="116"/>
        <v>7590</v>
      </c>
      <c r="O3752" cm="1">
        <f t="array" ref="O3752:R3752">_xlfn.XLOOKUP($B3752,'Raw -orders'!$A:$A,'Raw -orders'!$B:$E)</f>
        <v>693</v>
      </c>
      <c r="P3752">
        <v>25016</v>
      </c>
      <c r="Q3752" s="1">
        <v>44459</v>
      </c>
      <c r="R3752" s="1">
        <v>44463</v>
      </c>
      <c r="S3752" t="str" cm="1">
        <f t="array" ref="S3752:Z3752">_xlfn.XLOOKUP($O3752,'Raw - customers'!$A:$A,'Raw - customers'!$B:$I)</f>
        <v>Hetti Fibbens</v>
      </c>
      <c r="T3752" t="str">
        <v>Genderqueer</v>
      </c>
      <c r="U3752">
        <v>45</v>
      </c>
      <c r="V3752" t="str">
        <v>019 Lang SquareSuite 468</v>
      </c>
      <c r="W3752">
        <v>6160</v>
      </c>
      <c r="X3752" t="str">
        <v>Beattychester</v>
      </c>
      <c r="Y3752" t="str">
        <v>Queensland</v>
      </c>
      <c r="Z3752" t="str">
        <v>Australia</v>
      </c>
      <c r="AA3752">
        <v>9</v>
      </c>
      <c r="AB3752" s="3" t="str">
        <f t="shared" si="117"/>
        <v>0 to 10</v>
      </c>
      <c r="AM3752" s="6">
        <v>693</v>
      </c>
      <c r="AN3752" s="6" t="s">
        <v>1355</v>
      </c>
    </row>
    <row r="3753" spans="1:40" x14ac:dyDescent="0.25">
      <c r="A3753">
        <v>3751</v>
      </c>
      <c r="B3753">
        <v>750</v>
      </c>
      <c r="C3753">
        <v>437</v>
      </c>
      <c r="D3753">
        <v>107</v>
      </c>
      <c r="E3753">
        <v>2</v>
      </c>
      <c r="F3753">
        <v>214</v>
      </c>
      <c r="G3753">
        <v>1</v>
      </c>
      <c r="H3753" t="str">
        <f>VLOOKUP($C3753,'Raw-products'!$A$2:$H$1261,MATCH(H$1,'Raw-products'!$A$1:$H$1,0))</f>
        <v>Jacket</v>
      </c>
      <c r="I3753" t="str">
        <f>VLOOKUP($C3753,'Raw-products'!$A$2:$H$1261,MATCH(I$1,'Raw-products'!$A$1:$H$1,0))</f>
        <v>Denim</v>
      </c>
      <c r="J3753" t="str">
        <f>VLOOKUP($C3753,'Raw-products'!$A$2:$H$1261,MATCH(J$1,'Raw-products'!$A$1:$H$1,0))</f>
        <v>M</v>
      </c>
      <c r="K3753" t="str">
        <f>VLOOKUP($C3753,'Raw-products'!$A$2:$H$1261,MATCH(K$1,'Raw-products'!$A$1:$H$1,0))</f>
        <v>green</v>
      </c>
      <c r="L3753">
        <f>VLOOKUP($C3753,'Raw-products'!$A$2:$H$1261,MATCH(L$1,'Raw-products'!$A$1:$H$1,0))</f>
        <v>92</v>
      </c>
      <c r="M3753">
        <f>VLOOKUP($C3753,'Raw-products'!$A$2:$H$1261,MATCH(M$1,'Raw-products'!$A$1:$H$1,0))</f>
        <v>79</v>
      </c>
      <c r="N3753" s="5">
        <f t="shared" si="116"/>
        <v>7268</v>
      </c>
      <c r="O3753" cm="1">
        <f t="array" ref="O3753:R3753">_xlfn.XLOOKUP($B3753,'Raw -orders'!$A:$A,'Raw -orders'!$B:$E)</f>
        <v>758</v>
      </c>
      <c r="P3753">
        <v>58084</v>
      </c>
      <c r="Q3753" s="1">
        <v>44246</v>
      </c>
      <c r="R3753" s="1">
        <v>44256</v>
      </c>
      <c r="S3753" t="str" cm="1">
        <f t="array" ref="S3753:Z3753">_xlfn.XLOOKUP($O3753,'Raw - customers'!$A:$A,'Raw - customers'!$B:$I)</f>
        <v>Mallissa Lawdham</v>
      </c>
      <c r="T3753" t="str">
        <v>Genderfluid</v>
      </c>
      <c r="U3753">
        <v>44</v>
      </c>
      <c r="V3753" t="str">
        <v>96 Bode RidgeApt. 090</v>
      </c>
      <c r="W3753">
        <v>697</v>
      </c>
      <c r="X3753" t="str">
        <v>East Madison</v>
      </c>
      <c r="Y3753" t="str">
        <v>New South Wales</v>
      </c>
      <c r="Z3753" t="str">
        <v>Australia</v>
      </c>
      <c r="AA3753">
        <v>2</v>
      </c>
      <c r="AB3753" s="3" t="str">
        <f t="shared" si="117"/>
        <v>0 to 10</v>
      </c>
      <c r="AM3753" s="6">
        <v>758</v>
      </c>
      <c r="AN3753" s="6" t="s">
        <v>1362</v>
      </c>
    </row>
    <row r="3754" spans="1:40" x14ac:dyDescent="0.25">
      <c r="A3754">
        <v>3752</v>
      </c>
      <c r="B3754">
        <v>750</v>
      </c>
      <c r="C3754">
        <v>884</v>
      </c>
      <c r="D3754">
        <v>94</v>
      </c>
      <c r="E3754">
        <v>2</v>
      </c>
      <c r="F3754">
        <v>188</v>
      </c>
      <c r="G3754">
        <v>1</v>
      </c>
      <c r="H3754" t="str">
        <f>VLOOKUP($C3754,'Raw-products'!$A$2:$H$1261,MATCH(H$1,'Raw-products'!$A$1:$H$1,0))</f>
        <v>Trousers</v>
      </c>
      <c r="I3754" t="str">
        <f>VLOOKUP($C3754,'Raw-products'!$A$2:$H$1261,MATCH(I$1,'Raw-products'!$A$1:$H$1,0))</f>
        <v>Cords</v>
      </c>
      <c r="J3754" t="str">
        <f>VLOOKUP($C3754,'Raw-products'!$A$2:$H$1261,MATCH(J$1,'Raw-products'!$A$1:$H$1,0))</f>
        <v>XL</v>
      </c>
      <c r="K3754" t="str">
        <f>VLOOKUP($C3754,'Raw-products'!$A$2:$H$1261,MATCH(K$1,'Raw-products'!$A$1:$H$1,0))</f>
        <v>orange</v>
      </c>
      <c r="L3754">
        <f>VLOOKUP($C3754,'Raw-products'!$A$2:$H$1261,MATCH(L$1,'Raw-products'!$A$1:$H$1,0))</f>
        <v>113</v>
      </c>
      <c r="M3754">
        <f>VLOOKUP($C3754,'Raw-products'!$A$2:$H$1261,MATCH(M$1,'Raw-products'!$A$1:$H$1,0))</f>
        <v>72</v>
      </c>
      <c r="N3754" s="5">
        <f t="shared" si="116"/>
        <v>8136</v>
      </c>
      <c r="O3754" cm="1">
        <f t="array" ref="O3754:R3754">_xlfn.XLOOKUP($B3754,'Raw -orders'!$A:$A,'Raw -orders'!$B:$E)</f>
        <v>758</v>
      </c>
      <c r="P3754">
        <v>58084</v>
      </c>
      <c r="Q3754" s="1">
        <v>44246</v>
      </c>
      <c r="R3754" s="1">
        <v>44256</v>
      </c>
      <c r="S3754" t="str" cm="1">
        <f t="array" ref="S3754:Z3754">_xlfn.XLOOKUP($O3754,'Raw - customers'!$A:$A,'Raw - customers'!$B:$I)</f>
        <v>Mallissa Lawdham</v>
      </c>
      <c r="T3754" t="str">
        <v>Genderfluid</v>
      </c>
      <c r="U3754">
        <v>44</v>
      </c>
      <c r="V3754" t="str">
        <v>96 Bode RidgeApt. 090</v>
      </c>
      <c r="W3754">
        <v>697</v>
      </c>
      <c r="X3754" t="str">
        <v>East Madison</v>
      </c>
      <c r="Y3754" t="str">
        <v>New South Wales</v>
      </c>
      <c r="Z3754" t="str">
        <v>Australia</v>
      </c>
      <c r="AA3754">
        <v>2</v>
      </c>
      <c r="AB3754" s="3" t="str">
        <f t="shared" si="117"/>
        <v>0 to 10</v>
      </c>
      <c r="AM3754" s="6">
        <v>758</v>
      </c>
      <c r="AN3754" s="6" t="s">
        <v>1362</v>
      </c>
    </row>
    <row r="3755" spans="1:40" x14ac:dyDescent="0.25">
      <c r="A3755">
        <v>3753</v>
      </c>
      <c r="B3755">
        <v>750</v>
      </c>
      <c r="C3755">
        <v>333</v>
      </c>
      <c r="D3755">
        <v>109</v>
      </c>
      <c r="E3755">
        <v>1</v>
      </c>
      <c r="F3755">
        <v>109</v>
      </c>
      <c r="G3755">
        <v>1</v>
      </c>
      <c r="H3755" t="str">
        <f>VLOOKUP($C3755,'Raw-products'!$A$2:$H$1261,MATCH(H$1,'Raw-products'!$A$1:$H$1,0))</f>
        <v>Shirt</v>
      </c>
      <c r="I3755" t="str">
        <f>VLOOKUP($C3755,'Raw-products'!$A$2:$H$1261,MATCH(I$1,'Raw-products'!$A$1:$H$1,0))</f>
        <v>Mandarin Collar</v>
      </c>
      <c r="J3755" t="str">
        <f>VLOOKUP($C3755,'Raw-products'!$A$2:$H$1261,MATCH(J$1,'Raw-products'!$A$1:$H$1,0))</f>
        <v>L</v>
      </c>
      <c r="K3755" t="str">
        <f>VLOOKUP($C3755,'Raw-products'!$A$2:$H$1261,MATCH(K$1,'Raw-products'!$A$1:$H$1,0))</f>
        <v>green</v>
      </c>
      <c r="L3755">
        <f>VLOOKUP($C3755,'Raw-products'!$A$2:$H$1261,MATCH(L$1,'Raw-products'!$A$1:$H$1,0))</f>
        <v>108</v>
      </c>
      <c r="M3755">
        <f>VLOOKUP($C3755,'Raw-products'!$A$2:$H$1261,MATCH(M$1,'Raw-products'!$A$1:$H$1,0))</f>
        <v>67</v>
      </c>
      <c r="N3755" s="5">
        <f t="shared" si="116"/>
        <v>7236</v>
      </c>
      <c r="O3755" cm="1">
        <f t="array" ref="O3755:R3755">_xlfn.XLOOKUP($B3755,'Raw -orders'!$A:$A,'Raw -orders'!$B:$E)</f>
        <v>758</v>
      </c>
      <c r="P3755">
        <v>58084</v>
      </c>
      <c r="Q3755" s="1">
        <v>44246</v>
      </c>
      <c r="R3755" s="1">
        <v>44256</v>
      </c>
      <c r="S3755" t="str" cm="1">
        <f t="array" ref="S3755:Z3755">_xlfn.XLOOKUP($O3755,'Raw - customers'!$A:$A,'Raw - customers'!$B:$I)</f>
        <v>Mallissa Lawdham</v>
      </c>
      <c r="T3755" t="str">
        <v>Genderfluid</v>
      </c>
      <c r="U3755">
        <v>44</v>
      </c>
      <c r="V3755" t="str">
        <v>96 Bode RidgeApt. 090</v>
      </c>
      <c r="W3755">
        <v>697</v>
      </c>
      <c r="X3755" t="str">
        <v>East Madison</v>
      </c>
      <c r="Y3755" t="str">
        <v>New South Wales</v>
      </c>
      <c r="Z3755" t="str">
        <v>Australia</v>
      </c>
      <c r="AA3755">
        <v>2</v>
      </c>
      <c r="AB3755" s="3" t="str">
        <f t="shared" si="117"/>
        <v>0 to 10</v>
      </c>
      <c r="AM3755" s="6">
        <v>758</v>
      </c>
      <c r="AN3755" s="6" t="s">
        <v>1362</v>
      </c>
    </row>
    <row r="3756" spans="1:40" x14ac:dyDescent="0.25">
      <c r="A3756">
        <v>3754</v>
      </c>
      <c r="B3756">
        <v>750</v>
      </c>
      <c r="C3756">
        <v>382</v>
      </c>
      <c r="D3756">
        <v>94</v>
      </c>
      <c r="E3756">
        <v>1</v>
      </c>
      <c r="F3756">
        <v>94</v>
      </c>
      <c r="G3756">
        <v>1</v>
      </c>
      <c r="H3756" t="str">
        <f>VLOOKUP($C3756,'Raw-products'!$A$2:$H$1261,MATCH(H$1,'Raw-products'!$A$1:$H$1,0))</f>
        <v>Shirt</v>
      </c>
      <c r="I3756" t="str">
        <f>VLOOKUP($C3756,'Raw-products'!$A$2:$H$1261,MATCH(I$1,'Raw-products'!$A$1:$H$1,0))</f>
        <v>Henley</v>
      </c>
      <c r="J3756" t="str">
        <f>VLOOKUP($C3756,'Raw-products'!$A$2:$H$1261,MATCH(J$1,'Raw-products'!$A$1:$H$1,0))</f>
        <v>M</v>
      </c>
      <c r="K3756" t="str">
        <f>VLOOKUP($C3756,'Raw-products'!$A$2:$H$1261,MATCH(K$1,'Raw-products'!$A$1:$H$1,0))</f>
        <v>violet</v>
      </c>
      <c r="L3756">
        <f>VLOOKUP($C3756,'Raw-products'!$A$2:$H$1261,MATCH(L$1,'Raw-products'!$A$1:$H$1,0))</f>
        <v>92</v>
      </c>
      <c r="M3756">
        <f>VLOOKUP($C3756,'Raw-products'!$A$2:$H$1261,MATCH(M$1,'Raw-products'!$A$1:$H$1,0))</f>
        <v>44</v>
      </c>
      <c r="N3756" s="5">
        <f t="shared" si="116"/>
        <v>4048</v>
      </c>
      <c r="O3756" cm="1">
        <f t="array" ref="O3756:R3756">_xlfn.XLOOKUP($B3756,'Raw -orders'!$A:$A,'Raw -orders'!$B:$E)</f>
        <v>758</v>
      </c>
      <c r="P3756">
        <v>58084</v>
      </c>
      <c r="Q3756" s="1">
        <v>44246</v>
      </c>
      <c r="R3756" s="1">
        <v>44256</v>
      </c>
      <c r="S3756" t="str" cm="1">
        <f t="array" ref="S3756:Z3756">_xlfn.XLOOKUP($O3756,'Raw - customers'!$A:$A,'Raw - customers'!$B:$I)</f>
        <v>Mallissa Lawdham</v>
      </c>
      <c r="T3756" t="str">
        <v>Genderfluid</v>
      </c>
      <c r="U3756">
        <v>44</v>
      </c>
      <c r="V3756" t="str">
        <v>96 Bode RidgeApt. 090</v>
      </c>
      <c r="W3756">
        <v>697</v>
      </c>
      <c r="X3756" t="str">
        <v>East Madison</v>
      </c>
      <c r="Y3756" t="str">
        <v>New South Wales</v>
      </c>
      <c r="Z3756" t="str">
        <v>Australia</v>
      </c>
      <c r="AA3756">
        <v>2</v>
      </c>
      <c r="AB3756" s="3" t="str">
        <f t="shared" si="117"/>
        <v>0 to 10</v>
      </c>
      <c r="AM3756" s="6">
        <v>758</v>
      </c>
      <c r="AN3756" s="6" t="s">
        <v>1362</v>
      </c>
    </row>
    <row r="3757" spans="1:40" x14ac:dyDescent="0.25">
      <c r="A3757">
        <v>3755</v>
      </c>
      <c r="B3757">
        <v>750</v>
      </c>
      <c r="C3757">
        <v>1159</v>
      </c>
      <c r="D3757">
        <v>99</v>
      </c>
      <c r="E3757">
        <v>2</v>
      </c>
      <c r="F3757">
        <v>198</v>
      </c>
      <c r="G3757">
        <v>1</v>
      </c>
      <c r="H3757" t="str">
        <f>VLOOKUP($C3757,'Raw-products'!$A$2:$H$1261,MATCH(H$1,'Raw-products'!$A$1:$H$1,0))</f>
        <v>Trousers</v>
      </c>
      <c r="I3757" t="str">
        <f>VLOOKUP($C3757,'Raw-products'!$A$2:$H$1261,MATCH(I$1,'Raw-products'!$A$1:$H$1,0))</f>
        <v>High-Waisted</v>
      </c>
      <c r="J3757" t="str">
        <f>VLOOKUP($C3757,'Raw-products'!$A$2:$H$1261,MATCH(J$1,'Raw-products'!$A$1:$H$1,0))</f>
        <v>XL</v>
      </c>
      <c r="K3757" t="str">
        <f>VLOOKUP($C3757,'Raw-products'!$A$2:$H$1261,MATCH(K$1,'Raw-products'!$A$1:$H$1,0))</f>
        <v>red</v>
      </c>
      <c r="L3757">
        <f>VLOOKUP($C3757,'Raw-products'!$A$2:$H$1261,MATCH(L$1,'Raw-products'!$A$1:$H$1,0))</f>
        <v>98</v>
      </c>
      <c r="M3757">
        <f>VLOOKUP($C3757,'Raw-products'!$A$2:$H$1261,MATCH(M$1,'Raw-products'!$A$1:$H$1,0))</f>
        <v>80</v>
      </c>
      <c r="N3757" s="5">
        <f t="shared" si="116"/>
        <v>7840</v>
      </c>
      <c r="O3757" cm="1">
        <f t="array" ref="O3757:R3757">_xlfn.XLOOKUP($B3757,'Raw -orders'!$A:$A,'Raw -orders'!$B:$E)</f>
        <v>758</v>
      </c>
      <c r="P3757">
        <v>58084</v>
      </c>
      <c r="Q3757" s="1">
        <v>44246</v>
      </c>
      <c r="R3757" s="1">
        <v>44256</v>
      </c>
      <c r="S3757" t="str" cm="1">
        <f t="array" ref="S3757:Z3757">_xlfn.XLOOKUP($O3757,'Raw - customers'!$A:$A,'Raw - customers'!$B:$I)</f>
        <v>Mallissa Lawdham</v>
      </c>
      <c r="T3757" t="str">
        <v>Genderfluid</v>
      </c>
      <c r="U3757">
        <v>44</v>
      </c>
      <c r="V3757" t="str">
        <v>96 Bode RidgeApt. 090</v>
      </c>
      <c r="W3757">
        <v>697</v>
      </c>
      <c r="X3757" t="str">
        <v>East Madison</v>
      </c>
      <c r="Y3757" t="str">
        <v>New South Wales</v>
      </c>
      <c r="Z3757" t="str">
        <v>Australia</v>
      </c>
      <c r="AA3757">
        <v>2</v>
      </c>
      <c r="AB3757" s="3" t="str">
        <f t="shared" si="117"/>
        <v>0 to 10</v>
      </c>
      <c r="AM3757" s="6">
        <v>758</v>
      </c>
      <c r="AN3757" s="6" t="s">
        <v>1362</v>
      </c>
    </row>
    <row r="3758" spans="1:40" x14ac:dyDescent="0.25">
      <c r="A3758">
        <v>3756</v>
      </c>
      <c r="B3758">
        <v>750</v>
      </c>
      <c r="C3758">
        <v>509</v>
      </c>
      <c r="D3758">
        <v>102</v>
      </c>
      <c r="E3758">
        <v>2</v>
      </c>
      <c r="F3758">
        <v>204</v>
      </c>
      <c r="G3758">
        <v>1</v>
      </c>
      <c r="H3758" t="str">
        <f>VLOOKUP($C3758,'Raw-products'!$A$2:$H$1261,MATCH(H$1,'Raw-products'!$A$1:$H$1,0))</f>
        <v>Jacket</v>
      </c>
      <c r="I3758" t="str">
        <f>VLOOKUP($C3758,'Raw-products'!$A$2:$H$1261,MATCH(I$1,'Raw-products'!$A$1:$H$1,0))</f>
        <v>Windbreaker</v>
      </c>
      <c r="J3758" t="str">
        <f>VLOOKUP($C3758,'Raw-products'!$A$2:$H$1261,MATCH(J$1,'Raw-products'!$A$1:$H$1,0))</f>
        <v>XL</v>
      </c>
      <c r="K3758" t="str">
        <f>VLOOKUP($C3758,'Raw-products'!$A$2:$H$1261,MATCH(K$1,'Raw-products'!$A$1:$H$1,0))</f>
        <v>green</v>
      </c>
      <c r="L3758">
        <f>VLOOKUP($C3758,'Raw-products'!$A$2:$H$1261,MATCH(L$1,'Raw-products'!$A$1:$H$1,0))</f>
        <v>109</v>
      </c>
      <c r="M3758">
        <f>VLOOKUP($C3758,'Raw-products'!$A$2:$H$1261,MATCH(M$1,'Raw-products'!$A$1:$H$1,0))</f>
        <v>71</v>
      </c>
      <c r="N3758" s="5">
        <f t="shared" si="116"/>
        <v>7739</v>
      </c>
      <c r="O3758" cm="1">
        <f t="array" ref="O3758:R3758">_xlfn.XLOOKUP($B3758,'Raw -orders'!$A:$A,'Raw -orders'!$B:$E)</f>
        <v>758</v>
      </c>
      <c r="P3758">
        <v>58084</v>
      </c>
      <c r="Q3758" s="1">
        <v>44246</v>
      </c>
      <c r="R3758" s="1">
        <v>44256</v>
      </c>
      <c r="S3758" t="str" cm="1">
        <f t="array" ref="S3758:Z3758">_xlfn.XLOOKUP($O3758,'Raw - customers'!$A:$A,'Raw - customers'!$B:$I)</f>
        <v>Mallissa Lawdham</v>
      </c>
      <c r="T3758" t="str">
        <v>Genderfluid</v>
      </c>
      <c r="U3758">
        <v>44</v>
      </c>
      <c r="V3758" t="str">
        <v>96 Bode RidgeApt. 090</v>
      </c>
      <c r="W3758">
        <v>697</v>
      </c>
      <c r="X3758" t="str">
        <v>East Madison</v>
      </c>
      <c r="Y3758" t="str">
        <v>New South Wales</v>
      </c>
      <c r="Z3758" t="str">
        <v>Australia</v>
      </c>
      <c r="AA3758">
        <v>2</v>
      </c>
      <c r="AB3758" s="3" t="str">
        <f t="shared" si="117"/>
        <v>0 to 10</v>
      </c>
      <c r="AM3758" s="6">
        <v>758</v>
      </c>
      <c r="AN3758" s="6" t="s">
        <v>1362</v>
      </c>
    </row>
    <row r="3759" spans="1:40" x14ac:dyDescent="0.25">
      <c r="A3759">
        <v>3757</v>
      </c>
      <c r="B3759">
        <v>750</v>
      </c>
      <c r="C3759">
        <v>91</v>
      </c>
      <c r="D3759">
        <v>118</v>
      </c>
      <c r="E3759">
        <v>1</v>
      </c>
      <c r="F3759">
        <v>118</v>
      </c>
      <c r="G3759">
        <v>1</v>
      </c>
      <c r="H3759" t="str">
        <f>VLOOKUP($C3759,'Raw-products'!$A$2:$H$1261,MATCH(H$1,'Raw-products'!$A$1:$H$1,0))</f>
        <v>Shirt</v>
      </c>
      <c r="I3759" t="str">
        <f>VLOOKUP($C3759,'Raw-products'!$A$2:$H$1261,MATCH(I$1,'Raw-products'!$A$1:$H$1,0))</f>
        <v>Flannel</v>
      </c>
      <c r="J3759" t="str">
        <f>VLOOKUP($C3759,'Raw-products'!$A$2:$H$1261,MATCH(J$1,'Raw-products'!$A$1:$H$1,0))</f>
        <v>S</v>
      </c>
      <c r="K3759" t="str">
        <f>VLOOKUP($C3759,'Raw-products'!$A$2:$H$1261,MATCH(K$1,'Raw-products'!$A$1:$H$1,0))</f>
        <v>blue</v>
      </c>
      <c r="L3759">
        <f>VLOOKUP($C3759,'Raw-products'!$A$2:$H$1261,MATCH(L$1,'Raw-products'!$A$1:$H$1,0))</f>
        <v>96</v>
      </c>
      <c r="M3759">
        <f>VLOOKUP($C3759,'Raw-products'!$A$2:$H$1261,MATCH(M$1,'Raw-products'!$A$1:$H$1,0))</f>
        <v>43</v>
      </c>
      <c r="N3759" s="5">
        <f t="shared" si="116"/>
        <v>4128</v>
      </c>
      <c r="O3759" cm="1">
        <f t="array" ref="O3759:R3759">_xlfn.XLOOKUP($B3759,'Raw -orders'!$A:$A,'Raw -orders'!$B:$E)</f>
        <v>758</v>
      </c>
      <c r="P3759">
        <v>58084</v>
      </c>
      <c r="Q3759" s="1">
        <v>44246</v>
      </c>
      <c r="R3759" s="1">
        <v>44256</v>
      </c>
      <c r="S3759" t="str" cm="1">
        <f t="array" ref="S3759:Z3759">_xlfn.XLOOKUP($O3759,'Raw - customers'!$A:$A,'Raw - customers'!$B:$I)</f>
        <v>Mallissa Lawdham</v>
      </c>
      <c r="T3759" t="str">
        <v>Genderfluid</v>
      </c>
      <c r="U3759">
        <v>44</v>
      </c>
      <c r="V3759" t="str">
        <v>96 Bode RidgeApt. 090</v>
      </c>
      <c r="W3759">
        <v>697</v>
      </c>
      <c r="X3759" t="str">
        <v>East Madison</v>
      </c>
      <c r="Y3759" t="str">
        <v>New South Wales</v>
      </c>
      <c r="Z3759" t="str">
        <v>Australia</v>
      </c>
      <c r="AA3759">
        <v>2</v>
      </c>
      <c r="AB3759" s="3" t="str">
        <f t="shared" si="117"/>
        <v>0 to 10</v>
      </c>
      <c r="AM3759" s="6">
        <v>758</v>
      </c>
      <c r="AN3759" s="6" t="s">
        <v>1362</v>
      </c>
    </row>
    <row r="3760" spans="1:40" x14ac:dyDescent="0.25">
      <c r="A3760">
        <v>3758</v>
      </c>
      <c r="B3760">
        <v>750</v>
      </c>
      <c r="C3760">
        <v>708</v>
      </c>
      <c r="D3760">
        <v>119</v>
      </c>
      <c r="E3760">
        <v>1</v>
      </c>
      <c r="F3760">
        <v>119</v>
      </c>
      <c r="G3760">
        <v>1</v>
      </c>
      <c r="H3760" t="str">
        <f>VLOOKUP($C3760,'Raw-products'!$A$2:$H$1261,MATCH(H$1,'Raw-products'!$A$1:$H$1,0))</f>
        <v>Jacket</v>
      </c>
      <c r="I3760" t="str">
        <f>VLOOKUP($C3760,'Raw-products'!$A$2:$H$1261,MATCH(I$1,'Raw-products'!$A$1:$H$1,0))</f>
        <v>Trench Coat</v>
      </c>
      <c r="J3760" t="str">
        <f>VLOOKUP($C3760,'Raw-products'!$A$2:$H$1261,MATCH(J$1,'Raw-products'!$A$1:$H$1,0))</f>
        <v>L</v>
      </c>
      <c r="K3760" t="str">
        <f>VLOOKUP($C3760,'Raw-products'!$A$2:$H$1261,MATCH(K$1,'Raw-products'!$A$1:$H$1,0))</f>
        <v>orange</v>
      </c>
      <c r="L3760">
        <f>VLOOKUP($C3760,'Raw-products'!$A$2:$H$1261,MATCH(L$1,'Raw-products'!$A$1:$H$1,0))</f>
        <v>112</v>
      </c>
      <c r="M3760">
        <f>VLOOKUP($C3760,'Raw-products'!$A$2:$H$1261,MATCH(M$1,'Raw-products'!$A$1:$H$1,0))</f>
        <v>70</v>
      </c>
      <c r="N3760" s="5">
        <f t="shared" si="116"/>
        <v>7840</v>
      </c>
      <c r="O3760" cm="1">
        <f t="array" ref="O3760:R3760">_xlfn.XLOOKUP($B3760,'Raw -orders'!$A:$A,'Raw -orders'!$B:$E)</f>
        <v>758</v>
      </c>
      <c r="P3760">
        <v>58084</v>
      </c>
      <c r="Q3760" s="1">
        <v>44246</v>
      </c>
      <c r="R3760" s="1">
        <v>44256</v>
      </c>
      <c r="S3760" t="str" cm="1">
        <f t="array" ref="S3760:Z3760">_xlfn.XLOOKUP($O3760,'Raw - customers'!$A:$A,'Raw - customers'!$B:$I)</f>
        <v>Mallissa Lawdham</v>
      </c>
      <c r="T3760" t="str">
        <v>Genderfluid</v>
      </c>
      <c r="U3760">
        <v>44</v>
      </c>
      <c r="V3760" t="str">
        <v>96 Bode RidgeApt. 090</v>
      </c>
      <c r="W3760">
        <v>697</v>
      </c>
      <c r="X3760" t="str">
        <v>East Madison</v>
      </c>
      <c r="Y3760" t="str">
        <v>New South Wales</v>
      </c>
      <c r="Z3760" t="str">
        <v>Australia</v>
      </c>
      <c r="AA3760">
        <v>2</v>
      </c>
      <c r="AB3760" s="3" t="str">
        <f t="shared" si="117"/>
        <v>0 to 10</v>
      </c>
      <c r="AM3760" s="6">
        <v>758</v>
      </c>
      <c r="AN3760" s="6" t="s">
        <v>1362</v>
      </c>
    </row>
    <row r="3761" spans="1:40" x14ac:dyDescent="0.25">
      <c r="A3761">
        <v>3759</v>
      </c>
      <c r="B3761">
        <v>750</v>
      </c>
      <c r="C3761">
        <v>583</v>
      </c>
      <c r="D3761">
        <v>100</v>
      </c>
      <c r="E3761">
        <v>2</v>
      </c>
      <c r="F3761">
        <v>200</v>
      </c>
      <c r="G3761">
        <v>1</v>
      </c>
      <c r="H3761" t="str">
        <f>VLOOKUP($C3761,'Raw-products'!$A$2:$H$1261,MATCH(H$1,'Raw-products'!$A$1:$H$1,0))</f>
        <v>Jacket</v>
      </c>
      <c r="I3761" t="str">
        <f>VLOOKUP($C3761,'Raw-products'!$A$2:$H$1261,MATCH(I$1,'Raw-products'!$A$1:$H$1,0))</f>
        <v>Bomber</v>
      </c>
      <c r="J3761" t="str">
        <f>VLOOKUP($C3761,'Raw-products'!$A$2:$H$1261,MATCH(J$1,'Raw-products'!$A$1:$H$1,0))</f>
        <v>L</v>
      </c>
      <c r="K3761" t="str">
        <f>VLOOKUP($C3761,'Raw-products'!$A$2:$H$1261,MATCH(K$1,'Raw-products'!$A$1:$H$1,0))</f>
        <v>blue</v>
      </c>
      <c r="L3761">
        <f>VLOOKUP($C3761,'Raw-products'!$A$2:$H$1261,MATCH(L$1,'Raw-products'!$A$1:$H$1,0))</f>
        <v>90</v>
      </c>
      <c r="M3761">
        <f>VLOOKUP($C3761,'Raw-products'!$A$2:$H$1261,MATCH(M$1,'Raw-products'!$A$1:$H$1,0))</f>
        <v>64</v>
      </c>
      <c r="N3761" s="5">
        <f t="shared" si="116"/>
        <v>5760</v>
      </c>
      <c r="O3761" cm="1">
        <f t="array" ref="O3761:R3761">_xlfn.XLOOKUP($B3761,'Raw -orders'!$A:$A,'Raw -orders'!$B:$E)</f>
        <v>758</v>
      </c>
      <c r="P3761">
        <v>58084</v>
      </c>
      <c r="Q3761" s="1">
        <v>44246</v>
      </c>
      <c r="R3761" s="1">
        <v>44256</v>
      </c>
      <c r="S3761" t="str" cm="1">
        <f t="array" ref="S3761:Z3761">_xlfn.XLOOKUP($O3761,'Raw - customers'!$A:$A,'Raw - customers'!$B:$I)</f>
        <v>Mallissa Lawdham</v>
      </c>
      <c r="T3761" t="str">
        <v>Genderfluid</v>
      </c>
      <c r="U3761">
        <v>44</v>
      </c>
      <c r="V3761" t="str">
        <v>96 Bode RidgeApt. 090</v>
      </c>
      <c r="W3761">
        <v>697</v>
      </c>
      <c r="X3761" t="str">
        <v>East Madison</v>
      </c>
      <c r="Y3761" t="str">
        <v>New South Wales</v>
      </c>
      <c r="Z3761" t="str">
        <v>Australia</v>
      </c>
      <c r="AA3761">
        <v>2</v>
      </c>
      <c r="AB3761" s="3" t="str">
        <f t="shared" si="117"/>
        <v>0 to 10</v>
      </c>
      <c r="AM3761" s="6">
        <v>758</v>
      </c>
      <c r="AN3761" s="6" t="s">
        <v>1362</v>
      </c>
    </row>
    <row r="3762" spans="1:40" x14ac:dyDescent="0.25">
      <c r="A3762">
        <v>3760</v>
      </c>
      <c r="B3762">
        <v>750</v>
      </c>
      <c r="C3762">
        <v>507</v>
      </c>
      <c r="D3762">
        <v>102</v>
      </c>
      <c r="E3762">
        <v>1</v>
      </c>
      <c r="F3762">
        <v>102</v>
      </c>
      <c r="G3762">
        <v>1</v>
      </c>
      <c r="H3762" t="str">
        <f>VLOOKUP($C3762,'Raw-products'!$A$2:$H$1261,MATCH(H$1,'Raw-products'!$A$1:$H$1,0))</f>
        <v>Jacket</v>
      </c>
      <c r="I3762" t="str">
        <f>VLOOKUP($C3762,'Raw-products'!$A$2:$H$1261,MATCH(I$1,'Raw-products'!$A$1:$H$1,0))</f>
        <v>Windbreaker</v>
      </c>
      <c r="J3762" t="str">
        <f>VLOOKUP($C3762,'Raw-products'!$A$2:$H$1261,MATCH(J$1,'Raw-products'!$A$1:$H$1,0))</f>
        <v>M</v>
      </c>
      <c r="K3762" t="str">
        <f>VLOOKUP($C3762,'Raw-products'!$A$2:$H$1261,MATCH(K$1,'Raw-products'!$A$1:$H$1,0))</f>
        <v>green</v>
      </c>
      <c r="L3762">
        <f>VLOOKUP($C3762,'Raw-products'!$A$2:$H$1261,MATCH(L$1,'Raw-products'!$A$1:$H$1,0))</f>
        <v>109</v>
      </c>
      <c r="M3762">
        <f>VLOOKUP($C3762,'Raw-products'!$A$2:$H$1261,MATCH(M$1,'Raw-products'!$A$1:$H$1,0))</f>
        <v>63</v>
      </c>
      <c r="N3762" s="5">
        <f t="shared" si="116"/>
        <v>6867</v>
      </c>
      <c r="O3762" cm="1">
        <f t="array" ref="O3762:R3762">_xlfn.XLOOKUP($B3762,'Raw -orders'!$A:$A,'Raw -orders'!$B:$E)</f>
        <v>758</v>
      </c>
      <c r="P3762">
        <v>58084</v>
      </c>
      <c r="Q3762" s="1">
        <v>44246</v>
      </c>
      <c r="R3762" s="1">
        <v>44256</v>
      </c>
      <c r="S3762" t="str" cm="1">
        <f t="array" ref="S3762:Z3762">_xlfn.XLOOKUP($O3762,'Raw - customers'!$A:$A,'Raw - customers'!$B:$I)</f>
        <v>Mallissa Lawdham</v>
      </c>
      <c r="T3762" t="str">
        <v>Genderfluid</v>
      </c>
      <c r="U3762">
        <v>44</v>
      </c>
      <c r="V3762" t="str">
        <v>96 Bode RidgeApt. 090</v>
      </c>
      <c r="W3762">
        <v>697</v>
      </c>
      <c r="X3762" t="str">
        <v>East Madison</v>
      </c>
      <c r="Y3762" t="str">
        <v>New South Wales</v>
      </c>
      <c r="Z3762" t="str">
        <v>Australia</v>
      </c>
      <c r="AA3762">
        <v>2</v>
      </c>
      <c r="AB3762" s="3" t="str">
        <f t="shared" si="117"/>
        <v>0 to 10</v>
      </c>
      <c r="AM3762" s="6">
        <v>758</v>
      </c>
      <c r="AN3762" s="6" t="s">
        <v>1362</v>
      </c>
    </row>
    <row r="3763" spans="1:40" x14ac:dyDescent="0.25">
      <c r="A3763">
        <v>3761</v>
      </c>
      <c r="B3763">
        <v>750</v>
      </c>
      <c r="C3763">
        <v>1113</v>
      </c>
      <c r="D3763">
        <v>115</v>
      </c>
      <c r="E3763">
        <v>3</v>
      </c>
      <c r="F3763">
        <v>345</v>
      </c>
      <c r="G3763">
        <v>1</v>
      </c>
      <c r="H3763" t="str">
        <f>VLOOKUP($C3763,'Raw-products'!$A$2:$H$1261,MATCH(H$1,'Raw-products'!$A$1:$H$1,0))</f>
        <v>Trousers</v>
      </c>
      <c r="I3763" t="str">
        <f>VLOOKUP($C3763,'Raw-products'!$A$2:$H$1261,MATCH(I$1,'Raw-products'!$A$1:$H$1,0))</f>
        <v>Cropped</v>
      </c>
      <c r="J3763" t="str">
        <f>VLOOKUP($C3763,'Raw-products'!$A$2:$H$1261,MATCH(J$1,'Raw-products'!$A$1:$H$1,0))</f>
        <v>L</v>
      </c>
      <c r="K3763" t="str">
        <f>VLOOKUP($C3763,'Raw-products'!$A$2:$H$1261,MATCH(K$1,'Raw-products'!$A$1:$H$1,0))</f>
        <v>indigo</v>
      </c>
      <c r="L3763">
        <f>VLOOKUP($C3763,'Raw-products'!$A$2:$H$1261,MATCH(L$1,'Raw-products'!$A$1:$H$1,0))</f>
        <v>99</v>
      </c>
      <c r="M3763">
        <f>VLOOKUP($C3763,'Raw-products'!$A$2:$H$1261,MATCH(M$1,'Raw-products'!$A$1:$H$1,0))</f>
        <v>63</v>
      </c>
      <c r="N3763" s="5">
        <f t="shared" si="116"/>
        <v>6237</v>
      </c>
      <c r="O3763" cm="1">
        <f t="array" ref="O3763:R3763">_xlfn.XLOOKUP($B3763,'Raw -orders'!$A:$A,'Raw -orders'!$B:$E)</f>
        <v>758</v>
      </c>
      <c r="P3763">
        <v>58084</v>
      </c>
      <c r="Q3763" s="1">
        <v>44246</v>
      </c>
      <c r="R3763" s="1">
        <v>44256</v>
      </c>
      <c r="S3763" t="str" cm="1">
        <f t="array" ref="S3763:Z3763">_xlfn.XLOOKUP($O3763,'Raw - customers'!$A:$A,'Raw - customers'!$B:$I)</f>
        <v>Mallissa Lawdham</v>
      </c>
      <c r="T3763" t="str">
        <v>Genderfluid</v>
      </c>
      <c r="U3763">
        <v>44</v>
      </c>
      <c r="V3763" t="str">
        <v>96 Bode RidgeApt. 090</v>
      </c>
      <c r="W3763">
        <v>697</v>
      </c>
      <c r="X3763" t="str">
        <v>East Madison</v>
      </c>
      <c r="Y3763" t="str">
        <v>New South Wales</v>
      </c>
      <c r="Z3763" t="str">
        <v>Australia</v>
      </c>
      <c r="AA3763">
        <v>2</v>
      </c>
      <c r="AB3763" s="3" t="str">
        <f t="shared" si="117"/>
        <v>0 to 10</v>
      </c>
      <c r="AM3763" s="6">
        <v>758</v>
      </c>
      <c r="AN3763" s="6" t="s">
        <v>1362</v>
      </c>
    </row>
    <row r="3764" spans="1:40" x14ac:dyDescent="0.25">
      <c r="A3764">
        <v>3762</v>
      </c>
      <c r="B3764">
        <v>751</v>
      </c>
      <c r="C3764">
        <v>789</v>
      </c>
      <c r="D3764">
        <v>91</v>
      </c>
      <c r="E3764">
        <v>1</v>
      </c>
      <c r="F3764">
        <v>91</v>
      </c>
      <c r="G3764">
        <v>1</v>
      </c>
      <c r="H3764" t="str">
        <f>VLOOKUP($C3764,'Raw-products'!$A$2:$H$1261,MATCH(H$1,'Raw-products'!$A$1:$H$1,0))</f>
        <v>Jacket</v>
      </c>
      <c r="I3764" t="str">
        <f>VLOOKUP($C3764,'Raw-products'!$A$2:$H$1261,MATCH(I$1,'Raw-products'!$A$1:$H$1,0))</f>
        <v>Pullover</v>
      </c>
      <c r="J3764" t="str">
        <f>VLOOKUP($C3764,'Raw-products'!$A$2:$H$1261,MATCH(J$1,'Raw-products'!$A$1:$H$1,0))</f>
        <v>XL</v>
      </c>
      <c r="K3764" t="str">
        <f>VLOOKUP($C3764,'Raw-products'!$A$2:$H$1261,MATCH(K$1,'Raw-products'!$A$1:$H$1,0))</f>
        <v>green</v>
      </c>
      <c r="L3764">
        <f>VLOOKUP($C3764,'Raw-products'!$A$2:$H$1261,MATCH(L$1,'Raw-products'!$A$1:$H$1,0))</f>
        <v>114</v>
      </c>
      <c r="M3764">
        <f>VLOOKUP($C3764,'Raw-products'!$A$2:$H$1261,MATCH(M$1,'Raw-products'!$A$1:$H$1,0))</f>
        <v>65</v>
      </c>
      <c r="N3764" s="5">
        <f t="shared" si="116"/>
        <v>7410</v>
      </c>
      <c r="O3764" cm="1">
        <f t="array" ref="O3764:R3764">_xlfn.XLOOKUP($B3764,'Raw -orders'!$A:$A,'Raw -orders'!$B:$E)</f>
        <v>254</v>
      </c>
      <c r="P3764">
        <v>47650</v>
      </c>
      <c r="Q3764" s="1">
        <v>44367</v>
      </c>
      <c r="R3764" s="1">
        <v>44383</v>
      </c>
      <c r="S3764" t="str" cm="1">
        <f t="array" ref="S3764:Z3764">_xlfn.XLOOKUP($O3764,'Raw - customers'!$A:$A,'Raw - customers'!$B:$I)</f>
        <v>Scot Billany</v>
      </c>
      <c r="T3764" t="str">
        <v>Male</v>
      </c>
      <c r="U3764">
        <v>44</v>
      </c>
      <c r="V3764" t="str">
        <v>4966 Lilly Estate DrApt. 570</v>
      </c>
      <c r="W3764">
        <v>8170</v>
      </c>
      <c r="X3764" t="str">
        <v>Beiermouth</v>
      </c>
      <c r="Y3764" t="str">
        <v>Queensland</v>
      </c>
      <c r="Z3764" t="str">
        <v>Australia</v>
      </c>
      <c r="AA3764">
        <v>6</v>
      </c>
      <c r="AB3764" s="3" t="str">
        <f t="shared" si="117"/>
        <v>10 to 20</v>
      </c>
      <c r="AM3764" s="6">
        <v>254</v>
      </c>
      <c r="AN3764" s="6" t="s">
        <v>1355</v>
      </c>
    </row>
    <row r="3765" spans="1:40" x14ac:dyDescent="0.25">
      <c r="A3765">
        <v>3763</v>
      </c>
      <c r="B3765">
        <v>751</v>
      </c>
      <c r="C3765">
        <v>728</v>
      </c>
      <c r="D3765">
        <v>119</v>
      </c>
      <c r="E3765">
        <v>2</v>
      </c>
      <c r="F3765">
        <v>238</v>
      </c>
      <c r="G3765">
        <v>1</v>
      </c>
      <c r="H3765" t="str">
        <f>VLOOKUP($C3765,'Raw-products'!$A$2:$H$1261,MATCH(H$1,'Raw-products'!$A$1:$H$1,0))</f>
        <v>Jacket</v>
      </c>
      <c r="I3765" t="str">
        <f>VLOOKUP($C3765,'Raw-products'!$A$2:$H$1261,MATCH(I$1,'Raw-products'!$A$1:$H$1,0))</f>
        <v>Trench Coat</v>
      </c>
      <c r="J3765" t="str">
        <f>VLOOKUP($C3765,'Raw-products'!$A$2:$H$1261,MATCH(J$1,'Raw-products'!$A$1:$H$1,0))</f>
        <v>L</v>
      </c>
      <c r="K3765" t="str">
        <f>VLOOKUP($C3765,'Raw-products'!$A$2:$H$1261,MATCH(K$1,'Raw-products'!$A$1:$H$1,0))</f>
        <v>indigo</v>
      </c>
      <c r="L3765">
        <f>VLOOKUP($C3765,'Raw-products'!$A$2:$H$1261,MATCH(L$1,'Raw-products'!$A$1:$H$1,0))</f>
        <v>112</v>
      </c>
      <c r="M3765">
        <f>VLOOKUP($C3765,'Raw-products'!$A$2:$H$1261,MATCH(M$1,'Raw-products'!$A$1:$H$1,0))</f>
        <v>71</v>
      </c>
      <c r="N3765" s="5">
        <f t="shared" si="116"/>
        <v>7952</v>
      </c>
      <c r="O3765" cm="1">
        <f t="array" ref="O3765:R3765">_xlfn.XLOOKUP($B3765,'Raw -orders'!$A:$A,'Raw -orders'!$B:$E)</f>
        <v>254</v>
      </c>
      <c r="P3765">
        <v>47650</v>
      </c>
      <c r="Q3765" s="1">
        <v>44367</v>
      </c>
      <c r="R3765" s="1">
        <v>44383</v>
      </c>
      <c r="S3765" t="str" cm="1">
        <f t="array" ref="S3765:Z3765">_xlfn.XLOOKUP($O3765,'Raw - customers'!$A:$A,'Raw - customers'!$B:$I)</f>
        <v>Scot Billany</v>
      </c>
      <c r="T3765" t="str">
        <v>Male</v>
      </c>
      <c r="U3765">
        <v>44</v>
      </c>
      <c r="V3765" t="str">
        <v>4966 Lilly Estate DrApt. 570</v>
      </c>
      <c r="W3765">
        <v>8170</v>
      </c>
      <c r="X3765" t="str">
        <v>Beiermouth</v>
      </c>
      <c r="Y3765" t="str">
        <v>Queensland</v>
      </c>
      <c r="Z3765" t="str">
        <v>Australia</v>
      </c>
      <c r="AA3765">
        <v>6</v>
      </c>
      <c r="AB3765" s="3" t="str">
        <f t="shared" si="117"/>
        <v>10 to 20</v>
      </c>
      <c r="AM3765" s="6">
        <v>254</v>
      </c>
      <c r="AN3765" s="6" t="s">
        <v>1355</v>
      </c>
    </row>
    <row r="3766" spans="1:40" x14ac:dyDescent="0.25">
      <c r="A3766">
        <v>3764</v>
      </c>
      <c r="B3766">
        <v>751</v>
      </c>
      <c r="C3766">
        <v>1035</v>
      </c>
      <c r="D3766">
        <v>90</v>
      </c>
      <c r="E3766">
        <v>3</v>
      </c>
      <c r="F3766">
        <v>270</v>
      </c>
      <c r="G3766">
        <v>1</v>
      </c>
      <c r="H3766" t="str">
        <f>VLOOKUP($C3766,'Raw-products'!$A$2:$H$1261,MATCH(H$1,'Raw-products'!$A$1:$H$1,0))</f>
        <v>Trousers</v>
      </c>
      <c r="I3766" t="str">
        <f>VLOOKUP($C3766,'Raw-products'!$A$2:$H$1261,MATCH(I$1,'Raw-products'!$A$1:$H$1,0))</f>
        <v>Relaxed Leg</v>
      </c>
      <c r="J3766" t="str">
        <f>VLOOKUP($C3766,'Raw-products'!$A$2:$H$1261,MATCH(J$1,'Raw-products'!$A$1:$H$1,0))</f>
        <v>XS</v>
      </c>
      <c r="K3766" t="str">
        <f>VLOOKUP($C3766,'Raw-products'!$A$2:$H$1261,MATCH(K$1,'Raw-products'!$A$1:$H$1,0))</f>
        <v>blue</v>
      </c>
      <c r="L3766">
        <f>VLOOKUP($C3766,'Raw-products'!$A$2:$H$1261,MATCH(L$1,'Raw-products'!$A$1:$H$1,0))</f>
        <v>95</v>
      </c>
      <c r="M3766">
        <f>VLOOKUP($C3766,'Raw-products'!$A$2:$H$1261,MATCH(M$1,'Raw-products'!$A$1:$H$1,0))</f>
        <v>54</v>
      </c>
      <c r="N3766" s="5">
        <f t="shared" si="116"/>
        <v>5130</v>
      </c>
      <c r="O3766" cm="1">
        <f t="array" ref="O3766:R3766">_xlfn.XLOOKUP($B3766,'Raw -orders'!$A:$A,'Raw -orders'!$B:$E)</f>
        <v>254</v>
      </c>
      <c r="P3766">
        <v>47650</v>
      </c>
      <c r="Q3766" s="1">
        <v>44367</v>
      </c>
      <c r="R3766" s="1">
        <v>44383</v>
      </c>
      <c r="S3766" t="str" cm="1">
        <f t="array" ref="S3766:Z3766">_xlfn.XLOOKUP($O3766,'Raw - customers'!$A:$A,'Raw - customers'!$B:$I)</f>
        <v>Scot Billany</v>
      </c>
      <c r="T3766" t="str">
        <v>Male</v>
      </c>
      <c r="U3766">
        <v>44</v>
      </c>
      <c r="V3766" t="str">
        <v>4966 Lilly Estate DrApt. 570</v>
      </c>
      <c r="W3766">
        <v>8170</v>
      </c>
      <c r="X3766" t="str">
        <v>Beiermouth</v>
      </c>
      <c r="Y3766" t="str">
        <v>Queensland</v>
      </c>
      <c r="Z3766" t="str">
        <v>Australia</v>
      </c>
      <c r="AA3766">
        <v>6</v>
      </c>
      <c r="AB3766" s="3" t="str">
        <f t="shared" si="117"/>
        <v>10 to 20</v>
      </c>
      <c r="AM3766" s="6">
        <v>254</v>
      </c>
      <c r="AN3766" s="6" t="s">
        <v>1355</v>
      </c>
    </row>
    <row r="3767" spans="1:40" x14ac:dyDescent="0.25">
      <c r="A3767">
        <v>3765</v>
      </c>
      <c r="B3767">
        <v>751</v>
      </c>
      <c r="C3767">
        <v>241</v>
      </c>
      <c r="D3767">
        <v>106</v>
      </c>
      <c r="E3767">
        <v>1</v>
      </c>
      <c r="F3767">
        <v>106</v>
      </c>
      <c r="G3767">
        <v>1</v>
      </c>
      <c r="H3767" t="str">
        <f>VLOOKUP($C3767,'Raw-products'!$A$2:$H$1261,MATCH(H$1,'Raw-products'!$A$1:$H$1,0))</f>
        <v>Shirt</v>
      </c>
      <c r="I3767" t="str">
        <f>VLOOKUP($C3767,'Raw-products'!$A$2:$H$1261,MATCH(I$1,'Raw-products'!$A$1:$H$1,0))</f>
        <v>Chambray</v>
      </c>
      <c r="J3767" t="str">
        <f>VLOOKUP($C3767,'Raw-products'!$A$2:$H$1261,MATCH(J$1,'Raw-products'!$A$1:$H$1,0))</f>
        <v>S</v>
      </c>
      <c r="K3767" t="str">
        <f>VLOOKUP($C3767,'Raw-products'!$A$2:$H$1261,MATCH(K$1,'Raw-products'!$A$1:$H$1,0))</f>
        <v>violet</v>
      </c>
      <c r="L3767">
        <f>VLOOKUP($C3767,'Raw-products'!$A$2:$H$1261,MATCH(L$1,'Raw-products'!$A$1:$H$1,0))</f>
        <v>105</v>
      </c>
      <c r="M3767">
        <f>VLOOKUP($C3767,'Raw-products'!$A$2:$H$1261,MATCH(M$1,'Raw-products'!$A$1:$H$1,0))</f>
        <v>52</v>
      </c>
      <c r="N3767" s="5">
        <f t="shared" si="116"/>
        <v>5460</v>
      </c>
      <c r="O3767" cm="1">
        <f t="array" ref="O3767:R3767">_xlfn.XLOOKUP($B3767,'Raw -orders'!$A:$A,'Raw -orders'!$B:$E)</f>
        <v>254</v>
      </c>
      <c r="P3767">
        <v>47650</v>
      </c>
      <c r="Q3767" s="1">
        <v>44367</v>
      </c>
      <c r="R3767" s="1">
        <v>44383</v>
      </c>
      <c r="S3767" t="str" cm="1">
        <f t="array" ref="S3767:Z3767">_xlfn.XLOOKUP($O3767,'Raw - customers'!$A:$A,'Raw - customers'!$B:$I)</f>
        <v>Scot Billany</v>
      </c>
      <c r="T3767" t="str">
        <v>Male</v>
      </c>
      <c r="U3767">
        <v>44</v>
      </c>
      <c r="V3767" t="str">
        <v>4966 Lilly Estate DrApt. 570</v>
      </c>
      <c r="W3767">
        <v>8170</v>
      </c>
      <c r="X3767" t="str">
        <v>Beiermouth</v>
      </c>
      <c r="Y3767" t="str">
        <v>Queensland</v>
      </c>
      <c r="Z3767" t="str">
        <v>Australia</v>
      </c>
      <c r="AA3767">
        <v>6</v>
      </c>
      <c r="AB3767" s="3" t="str">
        <f t="shared" si="117"/>
        <v>10 to 20</v>
      </c>
      <c r="AM3767" s="6">
        <v>254</v>
      </c>
      <c r="AN3767" s="6" t="s">
        <v>1355</v>
      </c>
    </row>
    <row r="3768" spans="1:40" x14ac:dyDescent="0.25">
      <c r="A3768">
        <v>3766</v>
      </c>
      <c r="B3768">
        <v>751</v>
      </c>
      <c r="C3768">
        <v>1147</v>
      </c>
      <c r="D3768">
        <v>102</v>
      </c>
      <c r="E3768">
        <v>3</v>
      </c>
      <c r="F3768">
        <v>306</v>
      </c>
      <c r="G3768">
        <v>1</v>
      </c>
      <c r="H3768" t="str">
        <f>VLOOKUP($C3768,'Raw-products'!$A$2:$H$1261,MATCH(H$1,'Raw-products'!$A$1:$H$1,0))</f>
        <v>Trousers</v>
      </c>
      <c r="I3768" t="str">
        <f>VLOOKUP($C3768,'Raw-products'!$A$2:$H$1261,MATCH(I$1,'Raw-products'!$A$1:$H$1,0))</f>
        <v>Cargo Pants</v>
      </c>
      <c r="J3768" t="str">
        <f>VLOOKUP($C3768,'Raw-products'!$A$2:$H$1261,MATCH(J$1,'Raw-products'!$A$1:$H$1,0))</f>
        <v>M</v>
      </c>
      <c r="K3768" t="str">
        <f>VLOOKUP($C3768,'Raw-products'!$A$2:$H$1261,MATCH(K$1,'Raw-products'!$A$1:$H$1,0))</f>
        <v>indigo</v>
      </c>
      <c r="L3768">
        <f>VLOOKUP($C3768,'Raw-products'!$A$2:$H$1261,MATCH(L$1,'Raw-products'!$A$1:$H$1,0))</f>
        <v>106</v>
      </c>
      <c r="M3768">
        <f>VLOOKUP($C3768,'Raw-products'!$A$2:$H$1261,MATCH(M$1,'Raw-products'!$A$1:$H$1,0))</f>
        <v>51</v>
      </c>
      <c r="N3768" s="5">
        <f t="shared" si="116"/>
        <v>5406</v>
      </c>
      <c r="O3768" cm="1">
        <f t="array" ref="O3768:R3768">_xlfn.XLOOKUP($B3768,'Raw -orders'!$A:$A,'Raw -orders'!$B:$E)</f>
        <v>254</v>
      </c>
      <c r="P3768">
        <v>47650</v>
      </c>
      <c r="Q3768" s="1">
        <v>44367</v>
      </c>
      <c r="R3768" s="1">
        <v>44383</v>
      </c>
      <c r="S3768" t="str" cm="1">
        <f t="array" ref="S3768:Z3768">_xlfn.XLOOKUP($O3768,'Raw - customers'!$A:$A,'Raw - customers'!$B:$I)</f>
        <v>Scot Billany</v>
      </c>
      <c r="T3768" t="str">
        <v>Male</v>
      </c>
      <c r="U3768">
        <v>44</v>
      </c>
      <c r="V3768" t="str">
        <v>4966 Lilly Estate DrApt. 570</v>
      </c>
      <c r="W3768">
        <v>8170</v>
      </c>
      <c r="X3768" t="str">
        <v>Beiermouth</v>
      </c>
      <c r="Y3768" t="str">
        <v>Queensland</v>
      </c>
      <c r="Z3768" t="str">
        <v>Australia</v>
      </c>
      <c r="AA3768">
        <v>6</v>
      </c>
      <c r="AB3768" s="3" t="str">
        <f t="shared" si="117"/>
        <v>10 to 20</v>
      </c>
      <c r="AM3768" s="6">
        <v>254</v>
      </c>
      <c r="AN3768" s="6" t="s">
        <v>1355</v>
      </c>
    </row>
    <row r="3769" spans="1:40" x14ac:dyDescent="0.25">
      <c r="A3769">
        <v>3767</v>
      </c>
      <c r="B3769">
        <v>751</v>
      </c>
      <c r="C3769">
        <v>612</v>
      </c>
      <c r="D3769">
        <v>112</v>
      </c>
      <c r="E3769">
        <v>3</v>
      </c>
      <c r="F3769">
        <v>336</v>
      </c>
      <c r="G3769">
        <v>1</v>
      </c>
      <c r="H3769" t="str">
        <f>VLOOKUP($C3769,'Raw-products'!$A$2:$H$1261,MATCH(H$1,'Raw-products'!$A$1:$H$1,0))</f>
        <v>Jacket</v>
      </c>
      <c r="I3769" t="str">
        <f>VLOOKUP($C3769,'Raw-products'!$A$2:$H$1261,MATCH(I$1,'Raw-products'!$A$1:$H$1,0))</f>
        <v>Cardigan</v>
      </c>
      <c r="J3769" t="str">
        <f>VLOOKUP($C3769,'Raw-products'!$A$2:$H$1261,MATCH(J$1,'Raw-products'!$A$1:$H$1,0))</f>
        <v>M</v>
      </c>
      <c r="K3769" t="str">
        <f>VLOOKUP($C3769,'Raw-products'!$A$2:$H$1261,MATCH(K$1,'Raw-products'!$A$1:$H$1,0))</f>
        <v>green</v>
      </c>
      <c r="L3769">
        <f>VLOOKUP($C3769,'Raw-products'!$A$2:$H$1261,MATCH(L$1,'Raw-products'!$A$1:$H$1,0))</f>
        <v>118</v>
      </c>
      <c r="M3769">
        <f>VLOOKUP($C3769,'Raw-products'!$A$2:$H$1261,MATCH(M$1,'Raw-products'!$A$1:$H$1,0))</f>
        <v>46</v>
      </c>
      <c r="N3769" s="5">
        <f t="shared" si="116"/>
        <v>5428</v>
      </c>
      <c r="O3769" cm="1">
        <f t="array" ref="O3769:R3769">_xlfn.XLOOKUP($B3769,'Raw -orders'!$A:$A,'Raw -orders'!$B:$E)</f>
        <v>254</v>
      </c>
      <c r="P3769">
        <v>47650</v>
      </c>
      <c r="Q3769" s="1">
        <v>44367</v>
      </c>
      <c r="R3769" s="1">
        <v>44383</v>
      </c>
      <c r="S3769" t="str" cm="1">
        <f t="array" ref="S3769:Z3769">_xlfn.XLOOKUP($O3769,'Raw - customers'!$A:$A,'Raw - customers'!$B:$I)</f>
        <v>Scot Billany</v>
      </c>
      <c r="T3769" t="str">
        <v>Male</v>
      </c>
      <c r="U3769">
        <v>44</v>
      </c>
      <c r="V3769" t="str">
        <v>4966 Lilly Estate DrApt. 570</v>
      </c>
      <c r="W3769">
        <v>8170</v>
      </c>
      <c r="X3769" t="str">
        <v>Beiermouth</v>
      </c>
      <c r="Y3769" t="str">
        <v>Queensland</v>
      </c>
      <c r="Z3769" t="str">
        <v>Australia</v>
      </c>
      <c r="AA3769">
        <v>6</v>
      </c>
      <c r="AB3769" s="3" t="str">
        <f t="shared" si="117"/>
        <v>10 to 20</v>
      </c>
      <c r="AM3769" s="6">
        <v>254</v>
      </c>
      <c r="AN3769" s="6" t="s">
        <v>1355</v>
      </c>
    </row>
    <row r="3770" spans="1:40" x14ac:dyDescent="0.25">
      <c r="A3770">
        <v>3768</v>
      </c>
      <c r="B3770">
        <v>752</v>
      </c>
      <c r="C3770">
        <v>964</v>
      </c>
      <c r="D3770">
        <v>97</v>
      </c>
      <c r="E3770">
        <v>2</v>
      </c>
      <c r="F3770">
        <v>194</v>
      </c>
      <c r="G3770">
        <v>1</v>
      </c>
      <c r="H3770" t="str">
        <f>VLOOKUP($C3770,'Raw-products'!$A$2:$H$1261,MATCH(H$1,'Raw-products'!$A$1:$H$1,0))</f>
        <v>Trousers</v>
      </c>
      <c r="I3770" t="str">
        <f>VLOOKUP($C3770,'Raw-products'!$A$2:$H$1261,MATCH(I$1,'Raw-products'!$A$1:$H$1,0))</f>
        <v>Slim-Fit</v>
      </c>
      <c r="J3770" t="str">
        <f>VLOOKUP($C3770,'Raw-products'!$A$2:$H$1261,MATCH(J$1,'Raw-products'!$A$1:$H$1,0))</f>
        <v>XL</v>
      </c>
      <c r="K3770" t="str">
        <f>VLOOKUP($C3770,'Raw-products'!$A$2:$H$1261,MATCH(K$1,'Raw-products'!$A$1:$H$1,0))</f>
        <v>green</v>
      </c>
      <c r="L3770">
        <f>VLOOKUP($C3770,'Raw-products'!$A$2:$H$1261,MATCH(L$1,'Raw-products'!$A$1:$H$1,0))</f>
        <v>119</v>
      </c>
      <c r="M3770">
        <f>VLOOKUP($C3770,'Raw-products'!$A$2:$H$1261,MATCH(M$1,'Raw-products'!$A$1:$H$1,0))</f>
        <v>67</v>
      </c>
      <c r="N3770" s="5">
        <f t="shared" si="116"/>
        <v>7973</v>
      </c>
      <c r="O3770" cm="1">
        <f t="array" ref="O3770:R3770">_xlfn.XLOOKUP($B3770,'Raw -orders'!$A:$A,'Raw -orders'!$B:$E)</f>
        <v>535</v>
      </c>
      <c r="P3770">
        <v>46911</v>
      </c>
      <c r="Q3770" s="1">
        <v>44477</v>
      </c>
      <c r="R3770" s="1">
        <v>44481</v>
      </c>
      <c r="S3770" t="str" cm="1">
        <f t="array" ref="S3770:Z3770">_xlfn.XLOOKUP($O3770,'Raw - customers'!$A:$A,'Raw - customers'!$B:$I)</f>
        <v>Kerry Luto</v>
      </c>
      <c r="T3770" t="str">
        <v>Polygender</v>
      </c>
      <c r="U3770">
        <v>56</v>
      </c>
      <c r="V3770" t="str">
        <v>0872 Gemma ParadeApt. 070</v>
      </c>
      <c r="W3770">
        <v>6593</v>
      </c>
      <c r="X3770" t="str">
        <v>Conroychester</v>
      </c>
      <c r="Y3770" t="str">
        <v>South Australia</v>
      </c>
      <c r="Z3770" t="str">
        <v>Australia</v>
      </c>
      <c r="AA3770">
        <v>10</v>
      </c>
      <c r="AB3770" s="3" t="str">
        <f t="shared" si="117"/>
        <v>0 to 10</v>
      </c>
      <c r="AM3770" s="6">
        <v>535</v>
      </c>
      <c r="AN3770" s="6" t="s">
        <v>1345</v>
      </c>
    </row>
    <row r="3771" spans="1:40" x14ac:dyDescent="0.25">
      <c r="A3771">
        <v>3769</v>
      </c>
      <c r="B3771">
        <v>752</v>
      </c>
      <c r="C3771">
        <v>196</v>
      </c>
      <c r="D3771">
        <v>98</v>
      </c>
      <c r="E3771">
        <v>3</v>
      </c>
      <c r="F3771">
        <v>294</v>
      </c>
      <c r="G3771">
        <v>1</v>
      </c>
      <c r="H3771" t="str">
        <f>VLOOKUP($C3771,'Raw-products'!$A$2:$H$1261,MATCH(H$1,'Raw-products'!$A$1:$H$1,0))</f>
        <v>Shirt</v>
      </c>
      <c r="I3771" t="str">
        <f>VLOOKUP($C3771,'Raw-products'!$A$2:$H$1261,MATCH(I$1,'Raw-products'!$A$1:$H$1,0))</f>
        <v>Camp Collared</v>
      </c>
      <c r="J3771" t="str">
        <f>VLOOKUP($C3771,'Raw-products'!$A$2:$H$1261,MATCH(J$1,'Raw-products'!$A$1:$H$1,0))</f>
        <v>S</v>
      </c>
      <c r="K3771" t="str">
        <f>VLOOKUP($C3771,'Raw-products'!$A$2:$H$1261,MATCH(K$1,'Raw-products'!$A$1:$H$1,0))</f>
        <v>blue</v>
      </c>
      <c r="L3771">
        <f>VLOOKUP($C3771,'Raw-products'!$A$2:$H$1261,MATCH(L$1,'Raw-products'!$A$1:$H$1,0))</f>
        <v>112</v>
      </c>
      <c r="M3771">
        <f>VLOOKUP($C3771,'Raw-products'!$A$2:$H$1261,MATCH(M$1,'Raw-products'!$A$1:$H$1,0))</f>
        <v>75</v>
      </c>
      <c r="N3771" s="5">
        <f t="shared" si="116"/>
        <v>8400</v>
      </c>
      <c r="O3771" cm="1">
        <f t="array" ref="O3771:R3771">_xlfn.XLOOKUP($B3771,'Raw -orders'!$A:$A,'Raw -orders'!$B:$E)</f>
        <v>535</v>
      </c>
      <c r="P3771">
        <v>46911</v>
      </c>
      <c r="Q3771" s="1">
        <v>44477</v>
      </c>
      <c r="R3771" s="1">
        <v>44481</v>
      </c>
      <c r="S3771" t="str" cm="1">
        <f t="array" ref="S3771:Z3771">_xlfn.XLOOKUP($O3771,'Raw - customers'!$A:$A,'Raw - customers'!$B:$I)</f>
        <v>Kerry Luto</v>
      </c>
      <c r="T3771" t="str">
        <v>Polygender</v>
      </c>
      <c r="U3771">
        <v>56</v>
      </c>
      <c r="V3771" t="str">
        <v>0872 Gemma ParadeApt. 070</v>
      </c>
      <c r="W3771">
        <v>6593</v>
      </c>
      <c r="X3771" t="str">
        <v>Conroychester</v>
      </c>
      <c r="Y3771" t="str">
        <v>South Australia</v>
      </c>
      <c r="Z3771" t="str">
        <v>Australia</v>
      </c>
      <c r="AA3771">
        <v>10</v>
      </c>
      <c r="AB3771" s="3" t="str">
        <f t="shared" si="117"/>
        <v>0 to 10</v>
      </c>
      <c r="AM3771" s="6">
        <v>535</v>
      </c>
      <c r="AN3771" s="6" t="s">
        <v>1345</v>
      </c>
    </row>
    <row r="3772" spans="1:40" x14ac:dyDescent="0.25">
      <c r="A3772">
        <v>3770</v>
      </c>
      <c r="B3772">
        <v>752</v>
      </c>
      <c r="C3772">
        <v>857</v>
      </c>
      <c r="D3772">
        <v>113</v>
      </c>
      <c r="E3772">
        <v>1</v>
      </c>
      <c r="F3772">
        <v>113</v>
      </c>
      <c r="G3772">
        <v>1</v>
      </c>
      <c r="H3772" t="str">
        <f>VLOOKUP($C3772,'Raw-products'!$A$2:$H$1261,MATCH(H$1,'Raw-products'!$A$1:$H$1,0))</f>
        <v>Trousers</v>
      </c>
      <c r="I3772" t="str">
        <f>VLOOKUP($C3772,'Raw-products'!$A$2:$H$1261,MATCH(I$1,'Raw-products'!$A$1:$H$1,0))</f>
        <v>Chinos</v>
      </c>
      <c r="J3772" t="str">
        <f>VLOOKUP($C3772,'Raw-products'!$A$2:$H$1261,MATCH(J$1,'Raw-products'!$A$1:$H$1,0))</f>
        <v>M</v>
      </c>
      <c r="K3772" t="str">
        <f>VLOOKUP($C3772,'Raw-products'!$A$2:$H$1261,MATCH(K$1,'Raw-products'!$A$1:$H$1,0))</f>
        <v>green</v>
      </c>
      <c r="L3772">
        <f>VLOOKUP($C3772,'Raw-products'!$A$2:$H$1261,MATCH(L$1,'Raw-products'!$A$1:$H$1,0))</f>
        <v>100</v>
      </c>
      <c r="M3772">
        <f>VLOOKUP($C3772,'Raw-products'!$A$2:$H$1261,MATCH(M$1,'Raw-products'!$A$1:$H$1,0))</f>
        <v>49</v>
      </c>
      <c r="N3772" s="5">
        <f t="shared" si="116"/>
        <v>4900</v>
      </c>
      <c r="O3772" cm="1">
        <f t="array" ref="O3772:R3772">_xlfn.XLOOKUP($B3772,'Raw -orders'!$A:$A,'Raw -orders'!$B:$E)</f>
        <v>535</v>
      </c>
      <c r="P3772">
        <v>46911</v>
      </c>
      <c r="Q3772" s="1">
        <v>44477</v>
      </c>
      <c r="R3772" s="1">
        <v>44481</v>
      </c>
      <c r="S3772" t="str" cm="1">
        <f t="array" ref="S3772:Z3772">_xlfn.XLOOKUP($O3772,'Raw - customers'!$A:$A,'Raw - customers'!$B:$I)</f>
        <v>Kerry Luto</v>
      </c>
      <c r="T3772" t="str">
        <v>Polygender</v>
      </c>
      <c r="U3772">
        <v>56</v>
      </c>
      <c r="V3772" t="str">
        <v>0872 Gemma ParadeApt. 070</v>
      </c>
      <c r="W3772">
        <v>6593</v>
      </c>
      <c r="X3772" t="str">
        <v>Conroychester</v>
      </c>
      <c r="Y3772" t="str">
        <v>South Australia</v>
      </c>
      <c r="Z3772" t="str">
        <v>Australia</v>
      </c>
      <c r="AA3772">
        <v>10</v>
      </c>
      <c r="AB3772" s="3" t="str">
        <f t="shared" si="117"/>
        <v>0 to 10</v>
      </c>
      <c r="AM3772" s="6">
        <v>535</v>
      </c>
      <c r="AN3772" s="6" t="s">
        <v>1345</v>
      </c>
    </row>
    <row r="3773" spans="1:40" x14ac:dyDescent="0.25">
      <c r="A3773">
        <v>3771</v>
      </c>
      <c r="B3773">
        <v>752</v>
      </c>
      <c r="C3773">
        <v>102</v>
      </c>
      <c r="D3773">
        <v>118</v>
      </c>
      <c r="E3773">
        <v>1</v>
      </c>
      <c r="F3773">
        <v>118</v>
      </c>
      <c r="G3773">
        <v>1</v>
      </c>
      <c r="H3773" t="str">
        <f>VLOOKUP($C3773,'Raw-products'!$A$2:$H$1261,MATCH(H$1,'Raw-products'!$A$1:$H$1,0))</f>
        <v>Shirt</v>
      </c>
      <c r="I3773" t="str">
        <f>VLOOKUP($C3773,'Raw-products'!$A$2:$H$1261,MATCH(I$1,'Raw-products'!$A$1:$H$1,0))</f>
        <v>Flannel</v>
      </c>
      <c r="J3773" t="str">
        <f>VLOOKUP($C3773,'Raw-products'!$A$2:$H$1261,MATCH(J$1,'Raw-products'!$A$1:$H$1,0))</f>
        <v>M</v>
      </c>
      <c r="K3773" t="str">
        <f>VLOOKUP($C3773,'Raw-products'!$A$2:$H$1261,MATCH(K$1,'Raw-products'!$A$1:$H$1,0))</f>
        <v>violet</v>
      </c>
      <c r="L3773">
        <f>VLOOKUP($C3773,'Raw-products'!$A$2:$H$1261,MATCH(L$1,'Raw-products'!$A$1:$H$1,0))</f>
        <v>96</v>
      </c>
      <c r="M3773">
        <f>VLOOKUP($C3773,'Raw-products'!$A$2:$H$1261,MATCH(M$1,'Raw-products'!$A$1:$H$1,0))</f>
        <v>71</v>
      </c>
      <c r="N3773" s="5">
        <f t="shared" si="116"/>
        <v>6816</v>
      </c>
      <c r="O3773" cm="1">
        <f t="array" ref="O3773:R3773">_xlfn.XLOOKUP($B3773,'Raw -orders'!$A:$A,'Raw -orders'!$B:$E)</f>
        <v>535</v>
      </c>
      <c r="P3773">
        <v>46911</v>
      </c>
      <c r="Q3773" s="1">
        <v>44477</v>
      </c>
      <c r="R3773" s="1">
        <v>44481</v>
      </c>
      <c r="S3773" t="str" cm="1">
        <f t="array" ref="S3773:Z3773">_xlfn.XLOOKUP($O3773,'Raw - customers'!$A:$A,'Raw - customers'!$B:$I)</f>
        <v>Kerry Luto</v>
      </c>
      <c r="T3773" t="str">
        <v>Polygender</v>
      </c>
      <c r="U3773">
        <v>56</v>
      </c>
      <c r="V3773" t="str">
        <v>0872 Gemma ParadeApt. 070</v>
      </c>
      <c r="W3773">
        <v>6593</v>
      </c>
      <c r="X3773" t="str">
        <v>Conroychester</v>
      </c>
      <c r="Y3773" t="str">
        <v>South Australia</v>
      </c>
      <c r="Z3773" t="str">
        <v>Australia</v>
      </c>
      <c r="AA3773">
        <v>10</v>
      </c>
      <c r="AB3773" s="3" t="str">
        <f t="shared" si="117"/>
        <v>0 to 10</v>
      </c>
      <c r="AM3773" s="6">
        <v>535</v>
      </c>
      <c r="AN3773" s="6" t="s">
        <v>1345</v>
      </c>
    </row>
    <row r="3774" spans="1:40" x14ac:dyDescent="0.25">
      <c r="A3774">
        <v>3772</v>
      </c>
      <c r="B3774">
        <v>752</v>
      </c>
      <c r="C3774">
        <v>85</v>
      </c>
      <c r="D3774">
        <v>118</v>
      </c>
      <c r="E3774">
        <v>3</v>
      </c>
      <c r="F3774">
        <v>354</v>
      </c>
      <c r="G3774">
        <v>1</v>
      </c>
      <c r="H3774" t="str">
        <f>VLOOKUP($C3774,'Raw-products'!$A$2:$H$1261,MATCH(H$1,'Raw-products'!$A$1:$H$1,0))</f>
        <v>Shirt</v>
      </c>
      <c r="I3774" t="str">
        <f>VLOOKUP($C3774,'Raw-products'!$A$2:$H$1261,MATCH(I$1,'Raw-products'!$A$1:$H$1,0))</f>
        <v>Flannel</v>
      </c>
      <c r="J3774" t="str">
        <f>VLOOKUP($C3774,'Raw-products'!$A$2:$H$1261,MATCH(J$1,'Raw-products'!$A$1:$H$1,0))</f>
        <v>XS</v>
      </c>
      <c r="K3774" t="str">
        <f>VLOOKUP($C3774,'Raw-products'!$A$2:$H$1261,MATCH(K$1,'Raw-products'!$A$1:$H$1,0))</f>
        <v>green</v>
      </c>
      <c r="L3774">
        <f>VLOOKUP($C3774,'Raw-products'!$A$2:$H$1261,MATCH(L$1,'Raw-products'!$A$1:$H$1,0))</f>
        <v>96</v>
      </c>
      <c r="M3774">
        <f>VLOOKUP($C3774,'Raw-products'!$A$2:$H$1261,MATCH(M$1,'Raw-products'!$A$1:$H$1,0))</f>
        <v>55</v>
      </c>
      <c r="N3774" s="5">
        <f t="shared" si="116"/>
        <v>5280</v>
      </c>
      <c r="O3774" cm="1">
        <f t="array" ref="O3774:R3774">_xlfn.XLOOKUP($B3774,'Raw -orders'!$A:$A,'Raw -orders'!$B:$E)</f>
        <v>535</v>
      </c>
      <c r="P3774">
        <v>46911</v>
      </c>
      <c r="Q3774" s="1">
        <v>44477</v>
      </c>
      <c r="R3774" s="1">
        <v>44481</v>
      </c>
      <c r="S3774" t="str" cm="1">
        <f t="array" ref="S3774:Z3774">_xlfn.XLOOKUP($O3774,'Raw - customers'!$A:$A,'Raw - customers'!$B:$I)</f>
        <v>Kerry Luto</v>
      </c>
      <c r="T3774" t="str">
        <v>Polygender</v>
      </c>
      <c r="U3774">
        <v>56</v>
      </c>
      <c r="V3774" t="str">
        <v>0872 Gemma ParadeApt. 070</v>
      </c>
      <c r="W3774">
        <v>6593</v>
      </c>
      <c r="X3774" t="str">
        <v>Conroychester</v>
      </c>
      <c r="Y3774" t="str">
        <v>South Australia</v>
      </c>
      <c r="Z3774" t="str">
        <v>Australia</v>
      </c>
      <c r="AA3774">
        <v>10</v>
      </c>
      <c r="AB3774" s="3" t="str">
        <f t="shared" si="117"/>
        <v>0 to 10</v>
      </c>
      <c r="AM3774" s="6">
        <v>535</v>
      </c>
      <c r="AN3774" s="6" t="s">
        <v>1345</v>
      </c>
    </row>
    <row r="3775" spans="1:40" x14ac:dyDescent="0.25">
      <c r="A3775">
        <v>3773</v>
      </c>
      <c r="B3775">
        <v>753</v>
      </c>
      <c r="C3775">
        <v>394</v>
      </c>
      <c r="D3775">
        <v>119</v>
      </c>
      <c r="E3775">
        <v>1</v>
      </c>
      <c r="F3775">
        <v>119</v>
      </c>
      <c r="G3775">
        <v>1</v>
      </c>
      <c r="H3775" t="str">
        <f>VLOOKUP($C3775,'Raw-products'!$A$2:$H$1261,MATCH(H$1,'Raw-products'!$A$1:$H$1,0))</f>
        <v>Shirt</v>
      </c>
      <c r="I3775" t="str">
        <f>VLOOKUP($C3775,'Raw-products'!$A$2:$H$1261,MATCH(I$1,'Raw-products'!$A$1:$H$1,0))</f>
        <v>Casual Slim Fit</v>
      </c>
      <c r="J3775" t="str">
        <f>VLOOKUP($C3775,'Raw-products'!$A$2:$H$1261,MATCH(J$1,'Raw-products'!$A$1:$H$1,0))</f>
        <v>XL</v>
      </c>
      <c r="K3775" t="str">
        <f>VLOOKUP($C3775,'Raw-products'!$A$2:$H$1261,MATCH(K$1,'Raw-products'!$A$1:$H$1,0))</f>
        <v>orange</v>
      </c>
      <c r="L3775">
        <f>VLOOKUP($C3775,'Raw-products'!$A$2:$H$1261,MATCH(L$1,'Raw-products'!$A$1:$H$1,0))</f>
        <v>113</v>
      </c>
      <c r="M3775">
        <f>VLOOKUP($C3775,'Raw-products'!$A$2:$H$1261,MATCH(M$1,'Raw-products'!$A$1:$H$1,0))</f>
        <v>53</v>
      </c>
      <c r="N3775" s="5">
        <f t="shared" si="116"/>
        <v>5989</v>
      </c>
      <c r="O3775" cm="1">
        <f t="array" ref="O3775:R3775">_xlfn.XLOOKUP($B3775,'Raw -orders'!$A:$A,'Raw -orders'!$B:$E)</f>
        <v>40</v>
      </c>
      <c r="P3775">
        <v>39610</v>
      </c>
      <c r="Q3775" s="1">
        <v>44247</v>
      </c>
      <c r="R3775" s="1">
        <v>44255</v>
      </c>
      <c r="S3775" t="str" cm="1">
        <f t="array" ref="S3775:Z3775">_xlfn.XLOOKUP($O3775,'Raw - customers'!$A:$A,'Raw - customers'!$B:$I)</f>
        <v>Regan Gronaller</v>
      </c>
      <c r="T3775" t="str">
        <v>Polygender</v>
      </c>
      <c r="U3775">
        <v>59</v>
      </c>
      <c r="V3775" t="str">
        <v>9484 Amelia View RdApt. 760</v>
      </c>
      <c r="W3775">
        <v>9767</v>
      </c>
      <c r="X3775" t="str">
        <v>Port Claudia</v>
      </c>
      <c r="Y3775" t="str">
        <v>New South Wales</v>
      </c>
      <c r="Z3775" t="str">
        <v>Australia</v>
      </c>
      <c r="AA3775">
        <v>2</v>
      </c>
      <c r="AB3775" s="3" t="str">
        <f t="shared" si="117"/>
        <v>0 to 10</v>
      </c>
      <c r="AM3775" s="6">
        <v>40</v>
      </c>
      <c r="AN3775" s="6" t="s">
        <v>1362</v>
      </c>
    </row>
    <row r="3776" spans="1:40" x14ac:dyDescent="0.25">
      <c r="A3776">
        <v>3774</v>
      </c>
      <c r="B3776">
        <v>753</v>
      </c>
      <c r="C3776">
        <v>742</v>
      </c>
      <c r="D3776">
        <v>109</v>
      </c>
      <c r="E3776">
        <v>1</v>
      </c>
      <c r="F3776">
        <v>109</v>
      </c>
      <c r="G3776">
        <v>1</v>
      </c>
      <c r="H3776" t="str">
        <f>VLOOKUP($C3776,'Raw-products'!$A$2:$H$1261,MATCH(H$1,'Raw-products'!$A$1:$H$1,0))</f>
        <v>Jacket</v>
      </c>
      <c r="I3776" t="str">
        <f>VLOOKUP($C3776,'Raw-products'!$A$2:$H$1261,MATCH(I$1,'Raw-products'!$A$1:$H$1,0))</f>
        <v>Peacoat</v>
      </c>
      <c r="J3776" t="str">
        <f>VLOOKUP($C3776,'Raw-products'!$A$2:$H$1261,MATCH(J$1,'Raw-products'!$A$1:$H$1,0))</f>
        <v>M</v>
      </c>
      <c r="K3776" t="str">
        <f>VLOOKUP($C3776,'Raw-products'!$A$2:$H$1261,MATCH(K$1,'Raw-products'!$A$1:$H$1,0))</f>
        <v>orange</v>
      </c>
      <c r="L3776">
        <f>VLOOKUP($C3776,'Raw-products'!$A$2:$H$1261,MATCH(L$1,'Raw-products'!$A$1:$H$1,0))</f>
        <v>102</v>
      </c>
      <c r="M3776">
        <f>VLOOKUP($C3776,'Raw-products'!$A$2:$H$1261,MATCH(M$1,'Raw-products'!$A$1:$H$1,0))</f>
        <v>47</v>
      </c>
      <c r="N3776" s="5">
        <f t="shared" si="116"/>
        <v>4794</v>
      </c>
      <c r="O3776" cm="1">
        <f t="array" ref="O3776:R3776">_xlfn.XLOOKUP($B3776,'Raw -orders'!$A:$A,'Raw -orders'!$B:$E)</f>
        <v>40</v>
      </c>
      <c r="P3776">
        <v>39610</v>
      </c>
      <c r="Q3776" s="1">
        <v>44247</v>
      </c>
      <c r="R3776" s="1">
        <v>44255</v>
      </c>
      <c r="S3776" t="str" cm="1">
        <f t="array" ref="S3776:Z3776">_xlfn.XLOOKUP($O3776,'Raw - customers'!$A:$A,'Raw - customers'!$B:$I)</f>
        <v>Regan Gronaller</v>
      </c>
      <c r="T3776" t="str">
        <v>Polygender</v>
      </c>
      <c r="U3776">
        <v>59</v>
      </c>
      <c r="V3776" t="str">
        <v>9484 Amelia View RdApt. 760</v>
      </c>
      <c r="W3776">
        <v>9767</v>
      </c>
      <c r="X3776" t="str">
        <v>Port Claudia</v>
      </c>
      <c r="Y3776" t="str">
        <v>New South Wales</v>
      </c>
      <c r="Z3776" t="str">
        <v>Australia</v>
      </c>
      <c r="AA3776">
        <v>2</v>
      </c>
      <c r="AB3776" s="3" t="str">
        <f t="shared" si="117"/>
        <v>0 to 10</v>
      </c>
      <c r="AM3776" s="6">
        <v>40</v>
      </c>
      <c r="AN3776" s="6" t="s">
        <v>1362</v>
      </c>
    </row>
    <row r="3777" spans="1:40" x14ac:dyDescent="0.25">
      <c r="A3777">
        <v>3775</v>
      </c>
      <c r="B3777">
        <v>753</v>
      </c>
      <c r="C3777">
        <v>983</v>
      </c>
      <c r="D3777">
        <v>106</v>
      </c>
      <c r="E3777">
        <v>3</v>
      </c>
      <c r="F3777">
        <v>318</v>
      </c>
      <c r="G3777">
        <v>1</v>
      </c>
      <c r="H3777" t="str">
        <f>VLOOKUP($C3777,'Raw-products'!$A$2:$H$1261,MATCH(H$1,'Raw-products'!$A$1:$H$1,0))</f>
        <v>Trousers</v>
      </c>
      <c r="I3777" t="str">
        <f>VLOOKUP($C3777,'Raw-products'!$A$2:$H$1261,MATCH(I$1,'Raw-products'!$A$1:$H$1,0))</f>
        <v>Wool</v>
      </c>
      <c r="J3777" t="str">
        <f>VLOOKUP($C3777,'Raw-products'!$A$2:$H$1261,MATCH(J$1,'Raw-products'!$A$1:$H$1,0))</f>
        <v>L</v>
      </c>
      <c r="K3777" t="str">
        <f>VLOOKUP($C3777,'Raw-products'!$A$2:$H$1261,MATCH(K$1,'Raw-products'!$A$1:$H$1,0))</f>
        <v>red</v>
      </c>
      <c r="L3777">
        <f>VLOOKUP($C3777,'Raw-products'!$A$2:$H$1261,MATCH(L$1,'Raw-products'!$A$1:$H$1,0))</f>
        <v>111</v>
      </c>
      <c r="M3777">
        <f>VLOOKUP($C3777,'Raw-products'!$A$2:$H$1261,MATCH(M$1,'Raw-products'!$A$1:$H$1,0))</f>
        <v>74</v>
      </c>
      <c r="N3777" s="5">
        <f t="shared" si="116"/>
        <v>8214</v>
      </c>
      <c r="O3777" cm="1">
        <f t="array" ref="O3777:R3777">_xlfn.XLOOKUP($B3777,'Raw -orders'!$A:$A,'Raw -orders'!$B:$E)</f>
        <v>40</v>
      </c>
      <c r="P3777">
        <v>39610</v>
      </c>
      <c r="Q3777" s="1">
        <v>44247</v>
      </c>
      <c r="R3777" s="1">
        <v>44255</v>
      </c>
      <c r="S3777" t="str" cm="1">
        <f t="array" ref="S3777:Z3777">_xlfn.XLOOKUP($O3777,'Raw - customers'!$A:$A,'Raw - customers'!$B:$I)</f>
        <v>Regan Gronaller</v>
      </c>
      <c r="T3777" t="str">
        <v>Polygender</v>
      </c>
      <c r="U3777">
        <v>59</v>
      </c>
      <c r="V3777" t="str">
        <v>9484 Amelia View RdApt. 760</v>
      </c>
      <c r="W3777">
        <v>9767</v>
      </c>
      <c r="X3777" t="str">
        <v>Port Claudia</v>
      </c>
      <c r="Y3777" t="str">
        <v>New South Wales</v>
      </c>
      <c r="Z3777" t="str">
        <v>Australia</v>
      </c>
      <c r="AA3777">
        <v>2</v>
      </c>
      <c r="AB3777" s="3" t="str">
        <f t="shared" si="117"/>
        <v>0 to 10</v>
      </c>
      <c r="AM3777" s="6">
        <v>40</v>
      </c>
      <c r="AN3777" s="6" t="s">
        <v>1362</v>
      </c>
    </row>
    <row r="3778" spans="1:40" x14ac:dyDescent="0.25">
      <c r="A3778">
        <v>3776</v>
      </c>
      <c r="B3778">
        <v>754</v>
      </c>
      <c r="C3778">
        <v>832</v>
      </c>
      <c r="D3778">
        <v>117</v>
      </c>
      <c r="E3778">
        <v>1</v>
      </c>
      <c r="F3778">
        <v>117</v>
      </c>
      <c r="G3778">
        <v>1</v>
      </c>
      <c r="H3778" t="str">
        <f>VLOOKUP($C3778,'Raw-products'!$A$2:$H$1261,MATCH(H$1,'Raw-products'!$A$1:$H$1,0))</f>
        <v>Jacket</v>
      </c>
      <c r="I3778" t="str">
        <f>VLOOKUP($C3778,'Raw-products'!$A$2:$H$1261,MATCH(I$1,'Raw-products'!$A$1:$H$1,0))</f>
        <v>Shearling</v>
      </c>
      <c r="J3778" t="str">
        <f>VLOOKUP($C3778,'Raw-products'!$A$2:$H$1261,MATCH(J$1,'Raw-products'!$A$1:$H$1,0))</f>
        <v>M</v>
      </c>
      <c r="K3778" t="str">
        <f>VLOOKUP($C3778,'Raw-products'!$A$2:$H$1261,MATCH(K$1,'Raw-products'!$A$1:$H$1,0))</f>
        <v>indigo</v>
      </c>
      <c r="L3778">
        <f>VLOOKUP($C3778,'Raw-products'!$A$2:$H$1261,MATCH(L$1,'Raw-products'!$A$1:$H$1,0))</f>
        <v>95</v>
      </c>
      <c r="M3778">
        <f>VLOOKUP($C3778,'Raw-products'!$A$2:$H$1261,MATCH(M$1,'Raw-products'!$A$1:$H$1,0))</f>
        <v>74</v>
      </c>
      <c r="N3778" s="5">
        <f t="shared" si="116"/>
        <v>7030</v>
      </c>
      <c r="O3778" cm="1">
        <f t="array" ref="O3778:R3778">_xlfn.XLOOKUP($B3778,'Raw -orders'!$A:$A,'Raw -orders'!$B:$E)</f>
        <v>778</v>
      </c>
      <c r="P3778">
        <v>43858</v>
      </c>
      <c r="Q3778" s="1">
        <v>44377</v>
      </c>
      <c r="R3778" s="1">
        <v>44400</v>
      </c>
      <c r="S3778" t="str" cm="1">
        <f t="array" ref="S3778:Z3778">_xlfn.XLOOKUP($O3778,'Raw - customers'!$A:$A,'Raw - customers'!$B:$I)</f>
        <v>Chastity Daniaud</v>
      </c>
      <c r="T3778" t="str">
        <v>Genderfluid</v>
      </c>
      <c r="U3778">
        <v>20</v>
      </c>
      <c r="V3778" t="str">
        <v>33 Hamish ParkwayApt. 423</v>
      </c>
      <c r="W3778">
        <v>2902</v>
      </c>
      <c r="X3778" t="str">
        <v>Blakemouth</v>
      </c>
      <c r="Y3778" t="str">
        <v>Northern Territory</v>
      </c>
      <c r="Z3778" t="str">
        <v>Australia</v>
      </c>
      <c r="AA3778">
        <v>6</v>
      </c>
      <c r="AB3778" s="3" t="str">
        <f t="shared" si="117"/>
        <v>20 to 30</v>
      </c>
      <c r="AM3778" s="6">
        <v>778</v>
      </c>
      <c r="AN3778" s="6" t="s">
        <v>1339</v>
      </c>
    </row>
    <row r="3779" spans="1:40" x14ac:dyDescent="0.25">
      <c r="A3779">
        <v>3777</v>
      </c>
      <c r="B3779">
        <v>754</v>
      </c>
      <c r="C3779">
        <v>126</v>
      </c>
      <c r="D3779">
        <v>92</v>
      </c>
      <c r="E3779">
        <v>1</v>
      </c>
      <c r="F3779">
        <v>92</v>
      </c>
      <c r="G3779">
        <v>1</v>
      </c>
      <c r="H3779" t="str">
        <f>VLOOKUP($C3779,'Raw-products'!$A$2:$H$1261,MATCH(H$1,'Raw-products'!$A$1:$H$1,0))</f>
        <v>Shirt</v>
      </c>
      <c r="I3779" t="str">
        <f>VLOOKUP($C3779,'Raw-products'!$A$2:$H$1261,MATCH(I$1,'Raw-products'!$A$1:$H$1,0))</f>
        <v>Denim</v>
      </c>
      <c r="J3779" t="str">
        <f>VLOOKUP($C3779,'Raw-products'!$A$2:$H$1261,MATCH(J$1,'Raw-products'!$A$1:$H$1,0))</f>
        <v>S</v>
      </c>
      <c r="K3779" t="str">
        <f>VLOOKUP($C3779,'Raw-products'!$A$2:$H$1261,MATCH(K$1,'Raw-products'!$A$1:$H$1,0))</f>
        <v>blue</v>
      </c>
      <c r="L3779">
        <f>VLOOKUP($C3779,'Raw-products'!$A$2:$H$1261,MATCH(L$1,'Raw-products'!$A$1:$H$1,0))</f>
        <v>115</v>
      </c>
      <c r="M3779">
        <f>VLOOKUP($C3779,'Raw-products'!$A$2:$H$1261,MATCH(M$1,'Raw-products'!$A$1:$H$1,0))</f>
        <v>47</v>
      </c>
      <c r="N3779" s="5">
        <f t="shared" ref="N3779:N3842" si="118">$L3779*$M3779</f>
        <v>5405</v>
      </c>
      <c r="O3779" cm="1">
        <f t="array" ref="O3779:R3779">_xlfn.XLOOKUP($B3779,'Raw -orders'!$A:$A,'Raw -orders'!$B:$E)</f>
        <v>778</v>
      </c>
      <c r="P3779">
        <v>43858</v>
      </c>
      <c r="Q3779" s="1">
        <v>44377</v>
      </c>
      <c r="R3779" s="1">
        <v>44400</v>
      </c>
      <c r="S3779" t="str" cm="1">
        <f t="array" ref="S3779:Z3779">_xlfn.XLOOKUP($O3779,'Raw - customers'!$A:$A,'Raw - customers'!$B:$I)</f>
        <v>Chastity Daniaud</v>
      </c>
      <c r="T3779" t="str">
        <v>Genderfluid</v>
      </c>
      <c r="U3779">
        <v>20</v>
      </c>
      <c r="V3779" t="str">
        <v>33 Hamish ParkwayApt. 423</v>
      </c>
      <c r="W3779">
        <v>2902</v>
      </c>
      <c r="X3779" t="str">
        <v>Blakemouth</v>
      </c>
      <c r="Y3779" t="str">
        <v>Northern Territory</v>
      </c>
      <c r="Z3779" t="str">
        <v>Australia</v>
      </c>
      <c r="AA3779">
        <v>6</v>
      </c>
      <c r="AB3779" s="3" t="str">
        <f t="shared" ref="AB3779:AB3842" si="119">IF(AND(DATEDIF($Q3779,$R3779,"D")&gt;0,DATEDIF($Q3779,$R3779,"D")&lt;=10),"0 to 10",IF(AND(DATEDIF($Q3779,$R3779,"D")&gt;10,DATEDIF($Q3779,$R3779,"D")&lt;=20),"10 to 20",IF(AND(DATEDIF($Q3779,$R3779,"D")&gt;20,DATEDIF($Q3779,$R3779,"D")&lt;=30),"20 to 30")))</f>
        <v>20 to 30</v>
      </c>
      <c r="AM3779" s="6">
        <v>778</v>
      </c>
      <c r="AN3779" s="6" t="s">
        <v>1339</v>
      </c>
    </row>
    <row r="3780" spans="1:40" x14ac:dyDescent="0.25">
      <c r="A3780">
        <v>3778</v>
      </c>
      <c r="B3780">
        <v>754</v>
      </c>
      <c r="C3780">
        <v>934</v>
      </c>
      <c r="D3780">
        <v>96</v>
      </c>
      <c r="E3780">
        <v>2</v>
      </c>
      <c r="F3780">
        <v>192</v>
      </c>
      <c r="G3780">
        <v>1</v>
      </c>
      <c r="H3780" t="str">
        <f>VLOOKUP($C3780,'Raw-products'!$A$2:$H$1261,MATCH(H$1,'Raw-products'!$A$1:$H$1,0))</f>
        <v>Trousers</v>
      </c>
      <c r="I3780" t="str">
        <f>VLOOKUP($C3780,'Raw-products'!$A$2:$H$1261,MATCH(I$1,'Raw-products'!$A$1:$H$1,0))</f>
        <v>Drawstring</v>
      </c>
      <c r="J3780" t="str">
        <f>VLOOKUP($C3780,'Raw-products'!$A$2:$H$1261,MATCH(J$1,'Raw-products'!$A$1:$H$1,0))</f>
        <v>XL</v>
      </c>
      <c r="K3780" t="str">
        <f>VLOOKUP($C3780,'Raw-products'!$A$2:$H$1261,MATCH(K$1,'Raw-products'!$A$1:$H$1,0))</f>
        <v>blue</v>
      </c>
      <c r="L3780">
        <f>VLOOKUP($C3780,'Raw-products'!$A$2:$H$1261,MATCH(L$1,'Raw-products'!$A$1:$H$1,0))</f>
        <v>104</v>
      </c>
      <c r="M3780">
        <f>VLOOKUP($C3780,'Raw-products'!$A$2:$H$1261,MATCH(M$1,'Raw-products'!$A$1:$H$1,0))</f>
        <v>60</v>
      </c>
      <c r="N3780" s="5">
        <f t="shared" si="118"/>
        <v>6240</v>
      </c>
      <c r="O3780" cm="1">
        <f t="array" ref="O3780:R3780">_xlfn.XLOOKUP($B3780,'Raw -orders'!$A:$A,'Raw -orders'!$B:$E)</f>
        <v>778</v>
      </c>
      <c r="P3780">
        <v>43858</v>
      </c>
      <c r="Q3780" s="1">
        <v>44377</v>
      </c>
      <c r="R3780" s="1">
        <v>44400</v>
      </c>
      <c r="S3780" t="str" cm="1">
        <f t="array" ref="S3780:Z3780">_xlfn.XLOOKUP($O3780,'Raw - customers'!$A:$A,'Raw - customers'!$B:$I)</f>
        <v>Chastity Daniaud</v>
      </c>
      <c r="T3780" t="str">
        <v>Genderfluid</v>
      </c>
      <c r="U3780">
        <v>20</v>
      </c>
      <c r="V3780" t="str">
        <v>33 Hamish ParkwayApt. 423</v>
      </c>
      <c r="W3780">
        <v>2902</v>
      </c>
      <c r="X3780" t="str">
        <v>Blakemouth</v>
      </c>
      <c r="Y3780" t="str">
        <v>Northern Territory</v>
      </c>
      <c r="Z3780" t="str">
        <v>Australia</v>
      </c>
      <c r="AA3780">
        <v>6</v>
      </c>
      <c r="AB3780" s="3" t="str">
        <f t="shared" si="119"/>
        <v>20 to 30</v>
      </c>
      <c r="AM3780" s="6">
        <v>778</v>
      </c>
      <c r="AN3780" s="6" t="s">
        <v>1339</v>
      </c>
    </row>
    <row r="3781" spans="1:40" x14ac:dyDescent="0.25">
      <c r="A3781">
        <v>3779</v>
      </c>
      <c r="B3781">
        <v>754</v>
      </c>
      <c r="C3781">
        <v>132</v>
      </c>
      <c r="D3781">
        <v>92</v>
      </c>
      <c r="E3781">
        <v>2</v>
      </c>
      <c r="F3781">
        <v>184</v>
      </c>
      <c r="G3781">
        <v>1</v>
      </c>
      <c r="H3781" t="str">
        <f>VLOOKUP($C3781,'Raw-products'!$A$2:$H$1261,MATCH(H$1,'Raw-products'!$A$1:$H$1,0))</f>
        <v>Shirt</v>
      </c>
      <c r="I3781" t="str">
        <f>VLOOKUP($C3781,'Raw-products'!$A$2:$H$1261,MATCH(I$1,'Raw-products'!$A$1:$H$1,0))</f>
        <v>Denim</v>
      </c>
      <c r="J3781" t="str">
        <f>VLOOKUP($C3781,'Raw-products'!$A$2:$H$1261,MATCH(J$1,'Raw-products'!$A$1:$H$1,0))</f>
        <v>M</v>
      </c>
      <c r="K3781" t="str">
        <f>VLOOKUP($C3781,'Raw-products'!$A$2:$H$1261,MATCH(K$1,'Raw-products'!$A$1:$H$1,0))</f>
        <v>indigo</v>
      </c>
      <c r="L3781">
        <f>VLOOKUP($C3781,'Raw-products'!$A$2:$H$1261,MATCH(L$1,'Raw-products'!$A$1:$H$1,0))</f>
        <v>115</v>
      </c>
      <c r="M3781">
        <f>VLOOKUP($C3781,'Raw-products'!$A$2:$H$1261,MATCH(M$1,'Raw-products'!$A$1:$H$1,0))</f>
        <v>56</v>
      </c>
      <c r="N3781" s="5">
        <f t="shared" si="118"/>
        <v>6440</v>
      </c>
      <c r="O3781" cm="1">
        <f t="array" ref="O3781:R3781">_xlfn.XLOOKUP($B3781,'Raw -orders'!$A:$A,'Raw -orders'!$B:$E)</f>
        <v>778</v>
      </c>
      <c r="P3781">
        <v>43858</v>
      </c>
      <c r="Q3781" s="1">
        <v>44377</v>
      </c>
      <c r="R3781" s="1">
        <v>44400</v>
      </c>
      <c r="S3781" t="str" cm="1">
        <f t="array" ref="S3781:Z3781">_xlfn.XLOOKUP($O3781,'Raw - customers'!$A:$A,'Raw - customers'!$B:$I)</f>
        <v>Chastity Daniaud</v>
      </c>
      <c r="T3781" t="str">
        <v>Genderfluid</v>
      </c>
      <c r="U3781">
        <v>20</v>
      </c>
      <c r="V3781" t="str">
        <v>33 Hamish ParkwayApt. 423</v>
      </c>
      <c r="W3781">
        <v>2902</v>
      </c>
      <c r="X3781" t="str">
        <v>Blakemouth</v>
      </c>
      <c r="Y3781" t="str">
        <v>Northern Territory</v>
      </c>
      <c r="Z3781" t="str">
        <v>Australia</v>
      </c>
      <c r="AA3781">
        <v>6</v>
      </c>
      <c r="AB3781" s="3" t="str">
        <f t="shared" si="119"/>
        <v>20 to 30</v>
      </c>
      <c r="AM3781" s="6">
        <v>778</v>
      </c>
      <c r="AN3781" s="6" t="s">
        <v>1339</v>
      </c>
    </row>
    <row r="3782" spans="1:40" x14ac:dyDescent="0.25">
      <c r="A3782">
        <v>3780</v>
      </c>
      <c r="B3782">
        <v>754</v>
      </c>
      <c r="C3782">
        <v>406</v>
      </c>
      <c r="D3782">
        <v>119</v>
      </c>
      <c r="E3782">
        <v>3</v>
      </c>
      <c r="F3782">
        <v>357</v>
      </c>
      <c r="G3782">
        <v>1</v>
      </c>
      <c r="H3782" t="str">
        <f>VLOOKUP($C3782,'Raw-products'!$A$2:$H$1261,MATCH(H$1,'Raw-products'!$A$1:$H$1,0))</f>
        <v>Shirt</v>
      </c>
      <c r="I3782" t="str">
        <f>VLOOKUP($C3782,'Raw-products'!$A$2:$H$1261,MATCH(I$1,'Raw-products'!$A$1:$H$1,0))</f>
        <v>Casual Slim Fit</v>
      </c>
      <c r="J3782" t="str">
        <f>VLOOKUP($C3782,'Raw-products'!$A$2:$H$1261,MATCH(J$1,'Raw-products'!$A$1:$H$1,0))</f>
        <v>S</v>
      </c>
      <c r="K3782" t="str">
        <f>VLOOKUP($C3782,'Raw-products'!$A$2:$H$1261,MATCH(K$1,'Raw-products'!$A$1:$H$1,0))</f>
        <v>blue</v>
      </c>
      <c r="L3782">
        <f>VLOOKUP($C3782,'Raw-products'!$A$2:$H$1261,MATCH(L$1,'Raw-products'!$A$1:$H$1,0))</f>
        <v>113</v>
      </c>
      <c r="M3782">
        <f>VLOOKUP($C3782,'Raw-products'!$A$2:$H$1261,MATCH(M$1,'Raw-products'!$A$1:$H$1,0))</f>
        <v>75</v>
      </c>
      <c r="N3782" s="5">
        <f t="shared" si="118"/>
        <v>8475</v>
      </c>
      <c r="O3782" cm="1">
        <f t="array" ref="O3782:R3782">_xlfn.XLOOKUP($B3782,'Raw -orders'!$A:$A,'Raw -orders'!$B:$E)</f>
        <v>778</v>
      </c>
      <c r="P3782">
        <v>43858</v>
      </c>
      <c r="Q3782" s="1">
        <v>44377</v>
      </c>
      <c r="R3782" s="1">
        <v>44400</v>
      </c>
      <c r="S3782" t="str" cm="1">
        <f t="array" ref="S3782:Z3782">_xlfn.XLOOKUP($O3782,'Raw - customers'!$A:$A,'Raw - customers'!$B:$I)</f>
        <v>Chastity Daniaud</v>
      </c>
      <c r="T3782" t="str">
        <v>Genderfluid</v>
      </c>
      <c r="U3782">
        <v>20</v>
      </c>
      <c r="V3782" t="str">
        <v>33 Hamish ParkwayApt. 423</v>
      </c>
      <c r="W3782">
        <v>2902</v>
      </c>
      <c r="X3782" t="str">
        <v>Blakemouth</v>
      </c>
      <c r="Y3782" t="str">
        <v>Northern Territory</v>
      </c>
      <c r="Z3782" t="str">
        <v>Australia</v>
      </c>
      <c r="AA3782">
        <v>6</v>
      </c>
      <c r="AB3782" s="3" t="str">
        <f t="shared" si="119"/>
        <v>20 to 30</v>
      </c>
      <c r="AM3782" s="6">
        <v>778</v>
      </c>
      <c r="AN3782" s="6" t="s">
        <v>1339</v>
      </c>
    </row>
    <row r="3783" spans="1:40" x14ac:dyDescent="0.25">
      <c r="A3783">
        <v>3781</v>
      </c>
      <c r="B3783">
        <v>754</v>
      </c>
      <c r="C3783">
        <v>38</v>
      </c>
      <c r="D3783">
        <v>104</v>
      </c>
      <c r="E3783">
        <v>2</v>
      </c>
      <c r="F3783">
        <v>208</v>
      </c>
      <c r="G3783">
        <v>1</v>
      </c>
      <c r="H3783" t="str">
        <f>VLOOKUP($C3783,'Raw-products'!$A$2:$H$1261,MATCH(H$1,'Raw-products'!$A$1:$H$1,0))</f>
        <v>Shirt</v>
      </c>
      <c r="I3783" t="str">
        <f>VLOOKUP($C3783,'Raw-products'!$A$2:$H$1261,MATCH(I$1,'Raw-products'!$A$1:$H$1,0))</f>
        <v>Dress</v>
      </c>
      <c r="J3783" t="str">
        <f>VLOOKUP($C3783,'Raw-products'!$A$2:$H$1261,MATCH(J$1,'Raw-products'!$A$1:$H$1,0))</f>
        <v>L</v>
      </c>
      <c r="K3783" t="str">
        <f>VLOOKUP($C3783,'Raw-products'!$A$2:$H$1261,MATCH(K$1,'Raw-products'!$A$1:$H$1,0))</f>
        <v>red</v>
      </c>
      <c r="L3783">
        <f>VLOOKUP($C3783,'Raw-products'!$A$2:$H$1261,MATCH(L$1,'Raw-products'!$A$1:$H$1,0))</f>
        <v>119</v>
      </c>
      <c r="M3783">
        <f>VLOOKUP($C3783,'Raw-products'!$A$2:$H$1261,MATCH(M$1,'Raw-products'!$A$1:$H$1,0))</f>
        <v>79</v>
      </c>
      <c r="N3783" s="5">
        <f t="shared" si="118"/>
        <v>9401</v>
      </c>
      <c r="O3783" cm="1">
        <f t="array" ref="O3783:R3783">_xlfn.XLOOKUP($B3783,'Raw -orders'!$A:$A,'Raw -orders'!$B:$E)</f>
        <v>778</v>
      </c>
      <c r="P3783">
        <v>43858</v>
      </c>
      <c r="Q3783" s="1">
        <v>44377</v>
      </c>
      <c r="R3783" s="1">
        <v>44400</v>
      </c>
      <c r="S3783" t="str" cm="1">
        <f t="array" ref="S3783:Z3783">_xlfn.XLOOKUP($O3783,'Raw - customers'!$A:$A,'Raw - customers'!$B:$I)</f>
        <v>Chastity Daniaud</v>
      </c>
      <c r="T3783" t="str">
        <v>Genderfluid</v>
      </c>
      <c r="U3783">
        <v>20</v>
      </c>
      <c r="V3783" t="str">
        <v>33 Hamish ParkwayApt. 423</v>
      </c>
      <c r="W3783">
        <v>2902</v>
      </c>
      <c r="X3783" t="str">
        <v>Blakemouth</v>
      </c>
      <c r="Y3783" t="str">
        <v>Northern Territory</v>
      </c>
      <c r="Z3783" t="str">
        <v>Australia</v>
      </c>
      <c r="AA3783">
        <v>6</v>
      </c>
      <c r="AB3783" s="3" t="str">
        <f t="shared" si="119"/>
        <v>20 to 30</v>
      </c>
      <c r="AM3783" s="6">
        <v>778</v>
      </c>
      <c r="AN3783" s="6" t="s">
        <v>1339</v>
      </c>
    </row>
    <row r="3784" spans="1:40" x14ac:dyDescent="0.25">
      <c r="A3784">
        <v>3782</v>
      </c>
      <c r="B3784">
        <v>754</v>
      </c>
      <c r="C3784">
        <v>1122</v>
      </c>
      <c r="D3784">
        <v>102</v>
      </c>
      <c r="E3784">
        <v>1</v>
      </c>
      <c r="F3784">
        <v>102</v>
      </c>
      <c r="G3784">
        <v>1</v>
      </c>
      <c r="H3784" t="str">
        <f>VLOOKUP($C3784,'Raw-products'!$A$2:$H$1261,MATCH(H$1,'Raw-products'!$A$1:$H$1,0))</f>
        <v>Trousers</v>
      </c>
      <c r="I3784" t="str">
        <f>VLOOKUP($C3784,'Raw-products'!$A$2:$H$1261,MATCH(I$1,'Raw-products'!$A$1:$H$1,0))</f>
        <v>Cargo Pants</v>
      </c>
      <c r="J3784" t="str">
        <f>VLOOKUP($C3784,'Raw-products'!$A$2:$H$1261,MATCH(J$1,'Raw-products'!$A$1:$H$1,0))</f>
        <v>M</v>
      </c>
      <c r="K3784" t="str">
        <f>VLOOKUP($C3784,'Raw-products'!$A$2:$H$1261,MATCH(K$1,'Raw-products'!$A$1:$H$1,0))</f>
        <v>red</v>
      </c>
      <c r="L3784">
        <f>VLOOKUP($C3784,'Raw-products'!$A$2:$H$1261,MATCH(L$1,'Raw-products'!$A$1:$H$1,0))</f>
        <v>106</v>
      </c>
      <c r="M3784">
        <f>VLOOKUP($C3784,'Raw-products'!$A$2:$H$1261,MATCH(M$1,'Raw-products'!$A$1:$H$1,0))</f>
        <v>52</v>
      </c>
      <c r="N3784" s="5">
        <f t="shared" si="118"/>
        <v>5512</v>
      </c>
      <c r="O3784" cm="1">
        <f t="array" ref="O3784:R3784">_xlfn.XLOOKUP($B3784,'Raw -orders'!$A:$A,'Raw -orders'!$B:$E)</f>
        <v>778</v>
      </c>
      <c r="P3784">
        <v>43858</v>
      </c>
      <c r="Q3784" s="1">
        <v>44377</v>
      </c>
      <c r="R3784" s="1">
        <v>44400</v>
      </c>
      <c r="S3784" t="str" cm="1">
        <f t="array" ref="S3784:Z3784">_xlfn.XLOOKUP($O3784,'Raw - customers'!$A:$A,'Raw - customers'!$B:$I)</f>
        <v>Chastity Daniaud</v>
      </c>
      <c r="T3784" t="str">
        <v>Genderfluid</v>
      </c>
      <c r="U3784">
        <v>20</v>
      </c>
      <c r="V3784" t="str">
        <v>33 Hamish ParkwayApt. 423</v>
      </c>
      <c r="W3784">
        <v>2902</v>
      </c>
      <c r="X3784" t="str">
        <v>Blakemouth</v>
      </c>
      <c r="Y3784" t="str">
        <v>Northern Territory</v>
      </c>
      <c r="Z3784" t="str">
        <v>Australia</v>
      </c>
      <c r="AA3784">
        <v>6</v>
      </c>
      <c r="AB3784" s="3" t="str">
        <f t="shared" si="119"/>
        <v>20 to 30</v>
      </c>
      <c r="AM3784" s="6">
        <v>778</v>
      </c>
      <c r="AN3784" s="6" t="s">
        <v>1339</v>
      </c>
    </row>
    <row r="3785" spans="1:40" x14ac:dyDescent="0.25">
      <c r="A3785">
        <v>3783</v>
      </c>
      <c r="B3785">
        <v>754</v>
      </c>
      <c r="C3785">
        <v>258</v>
      </c>
      <c r="D3785">
        <v>95</v>
      </c>
      <c r="E3785">
        <v>1</v>
      </c>
      <c r="F3785">
        <v>95</v>
      </c>
      <c r="G3785">
        <v>1</v>
      </c>
      <c r="H3785" t="str">
        <f>VLOOKUP($C3785,'Raw-products'!$A$2:$H$1261,MATCH(H$1,'Raw-products'!$A$1:$H$1,0))</f>
        <v>Shirt</v>
      </c>
      <c r="I3785" t="str">
        <f>VLOOKUP($C3785,'Raw-products'!$A$2:$H$1261,MATCH(I$1,'Raw-products'!$A$1:$H$1,0))</f>
        <v>Polo</v>
      </c>
      <c r="J3785" t="str">
        <f>VLOOKUP($C3785,'Raw-products'!$A$2:$H$1261,MATCH(J$1,'Raw-products'!$A$1:$H$1,0))</f>
        <v>L</v>
      </c>
      <c r="K3785" t="str">
        <f>VLOOKUP($C3785,'Raw-products'!$A$2:$H$1261,MATCH(K$1,'Raw-products'!$A$1:$H$1,0))</f>
        <v>yellow</v>
      </c>
      <c r="L3785">
        <f>VLOOKUP($C3785,'Raw-products'!$A$2:$H$1261,MATCH(L$1,'Raw-products'!$A$1:$H$1,0))</f>
        <v>117</v>
      </c>
      <c r="M3785">
        <f>VLOOKUP($C3785,'Raw-products'!$A$2:$H$1261,MATCH(M$1,'Raw-products'!$A$1:$H$1,0))</f>
        <v>46</v>
      </c>
      <c r="N3785" s="5">
        <f t="shared" si="118"/>
        <v>5382</v>
      </c>
      <c r="O3785" cm="1">
        <f t="array" ref="O3785:R3785">_xlfn.XLOOKUP($B3785,'Raw -orders'!$A:$A,'Raw -orders'!$B:$E)</f>
        <v>778</v>
      </c>
      <c r="P3785">
        <v>43858</v>
      </c>
      <c r="Q3785" s="1">
        <v>44377</v>
      </c>
      <c r="R3785" s="1">
        <v>44400</v>
      </c>
      <c r="S3785" t="str" cm="1">
        <f t="array" ref="S3785:Z3785">_xlfn.XLOOKUP($O3785,'Raw - customers'!$A:$A,'Raw - customers'!$B:$I)</f>
        <v>Chastity Daniaud</v>
      </c>
      <c r="T3785" t="str">
        <v>Genderfluid</v>
      </c>
      <c r="U3785">
        <v>20</v>
      </c>
      <c r="V3785" t="str">
        <v>33 Hamish ParkwayApt. 423</v>
      </c>
      <c r="W3785">
        <v>2902</v>
      </c>
      <c r="X3785" t="str">
        <v>Blakemouth</v>
      </c>
      <c r="Y3785" t="str">
        <v>Northern Territory</v>
      </c>
      <c r="Z3785" t="str">
        <v>Australia</v>
      </c>
      <c r="AA3785">
        <v>6</v>
      </c>
      <c r="AB3785" s="3" t="str">
        <f t="shared" si="119"/>
        <v>20 to 30</v>
      </c>
      <c r="AM3785" s="6">
        <v>778</v>
      </c>
      <c r="AN3785" s="6" t="s">
        <v>1339</v>
      </c>
    </row>
    <row r="3786" spans="1:40" x14ac:dyDescent="0.25">
      <c r="A3786">
        <v>3784</v>
      </c>
      <c r="B3786">
        <v>755</v>
      </c>
      <c r="C3786">
        <v>1135</v>
      </c>
      <c r="D3786">
        <v>102</v>
      </c>
      <c r="E3786">
        <v>3</v>
      </c>
      <c r="F3786">
        <v>306</v>
      </c>
      <c r="G3786">
        <v>1</v>
      </c>
      <c r="H3786" t="str">
        <f>VLOOKUP($C3786,'Raw-products'!$A$2:$H$1261,MATCH(H$1,'Raw-products'!$A$1:$H$1,0))</f>
        <v>Trousers</v>
      </c>
      <c r="I3786" t="str">
        <f>VLOOKUP($C3786,'Raw-products'!$A$2:$H$1261,MATCH(I$1,'Raw-products'!$A$1:$H$1,0))</f>
        <v>Cargo Pants</v>
      </c>
      <c r="J3786" t="str">
        <f>VLOOKUP($C3786,'Raw-products'!$A$2:$H$1261,MATCH(J$1,'Raw-products'!$A$1:$H$1,0))</f>
        <v>XS</v>
      </c>
      <c r="K3786" t="str">
        <f>VLOOKUP($C3786,'Raw-products'!$A$2:$H$1261,MATCH(K$1,'Raw-products'!$A$1:$H$1,0))</f>
        <v>green</v>
      </c>
      <c r="L3786">
        <f>VLOOKUP($C3786,'Raw-products'!$A$2:$H$1261,MATCH(L$1,'Raw-products'!$A$1:$H$1,0))</f>
        <v>106</v>
      </c>
      <c r="M3786">
        <f>VLOOKUP($C3786,'Raw-products'!$A$2:$H$1261,MATCH(M$1,'Raw-products'!$A$1:$H$1,0))</f>
        <v>63</v>
      </c>
      <c r="N3786" s="5">
        <f t="shared" si="118"/>
        <v>6678</v>
      </c>
      <c r="O3786" cm="1">
        <f t="array" ref="O3786:R3786">_xlfn.XLOOKUP($B3786,'Raw -orders'!$A:$A,'Raw -orders'!$B:$E)</f>
        <v>123</v>
      </c>
      <c r="P3786">
        <v>47937</v>
      </c>
      <c r="Q3786" s="1">
        <v>44297</v>
      </c>
      <c r="R3786" s="1">
        <v>44322</v>
      </c>
      <c r="S3786" t="str" cm="1">
        <f t="array" ref="S3786:Z3786">_xlfn.XLOOKUP($O3786,'Raw - customers'!$A:$A,'Raw - customers'!$B:$I)</f>
        <v>Yardley Dreamer</v>
      </c>
      <c r="T3786" t="str">
        <v>Female</v>
      </c>
      <c r="U3786">
        <v>22</v>
      </c>
      <c r="V3786" t="str">
        <v>8083 Paterson RoadApt. 211</v>
      </c>
      <c r="W3786">
        <v>1149</v>
      </c>
      <c r="X3786" t="str">
        <v>Jordanborough</v>
      </c>
      <c r="Y3786" t="str">
        <v>Tasmania</v>
      </c>
      <c r="Z3786" t="str">
        <v>Australia</v>
      </c>
      <c r="AA3786">
        <v>4</v>
      </c>
      <c r="AB3786" s="3" t="str">
        <f t="shared" si="119"/>
        <v>20 to 30</v>
      </c>
      <c r="AM3786" s="6">
        <v>123</v>
      </c>
      <c r="AN3786" s="6" t="s">
        <v>1414</v>
      </c>
    </row>
    <row r="3787" spans="1:40" x14ac:dyDescent="0.25">
      <c r="A3787">
        <v>3785</v>
      </c>
      <c r="B3787">
        <v>755</v>
      </c>
      <c r="C3787">
        <v>311</v>
      </c>
      <c r="D3787">
        <v>105</v>
      </c>
      <c r="E3787">
        <v>3</v>
      </c>
      <c r="F3787">
        <v>315</v>
      </c>
      <c r="G3787">
        <v>1</v>
      </c>
      <c r="H3787" t="str">
        <f>VLOOKUP($C3787,'Raw-products'!$A$2:$H$1261,MATCH(H$1,'Raw-products'!$A$1:$H$1,0))</f>
        <v>Shirt</v>
      </c>
      <c r="I3787" t="str">
        <f>VLOOKUP($C3787,'Raw-products'!$A$2:$H$1261,MATCH(I$1,'Raw-products'!$A$1:$H$1,0))</f>
        <v>Cuban Collar</v>
      </c>
      <c r="J3787" t="str">
        <f>VLOOKUP($C3787,'Raw-products'!$A$2:$H$1261,MATCH(J$1,'Raw-products'!$A$1:$H$1,0))</f>
        <v>S</v>
      </c>
      <c r="K3787" t="str">
        <f>VLOOKUP($C3787,'Raw-products'!$A$2:$H$1261,MATCH(K$1,'Raw-products'!$A$1:$H$1,0))</f>
        <v>violet</v>
      </c>
      <c r="L3787">
        <f>VLOOKUP($C3787,'Raw-products'!$A$2:$H$1261,MATCH(L$1,'Raw-products'!$A$1:$H$1,0))</f>
        <v>93</v>
      </c>
      <c r="M3787">
        <f>VLOOKUP($C3787,'Raw-products'!$A$2:$H$1261,MATCH(M$1,'Raw-products'!$A$1:$H$1,0))</f>
        <v>43</v>
      </c>
      <c r="N3787" s="5">
        <f t="shared" si="118"/>
        <v>3999</v>
      </c>
      <c r="O3787" cm="1">
        <f t="array" ref="O3787:R3787">_xlfn.XLOOKUP($B3787,'Raw -orders'!$A:$A,'Raw -orders'!$B:$E)</f>
        <v>123</v>
      </c>
      <c r="P3787">
        <v>47937</v>
      </c>
      <c r="Q3787" s="1">
        <v>44297</v>
      </c>
      <c r="R3787" s="1">
        <v>44322</v>
      </c>
      <c r="S3787" t="str" cm="1">
        <f t="array" ref="S3787:Z3787">_xlfn.XLOOKUP($O3787,'Raw - customers'!$A:$A,'Raw - customers'!$B:$I)</f>
        <v>Yardley Dreamer</v>
      </c>
      <c r="T3787" t="str">
        <v>Female</v>
      </c>
      <c r="U3787">
        <v>22</v>
      </c>
      <c r="V3787" t="str">
        <v>8083 Paterson RoadApt. 211</v>
      </c>
      <c r="W3787">
        <v>1149</v>
      </c>
      <c r="X3787" t="str">
        <v>Jordanborough</v>
      </c>
      <c r="Y3787" t="str">
        <v>Tasmania</v>
      </c>
      <c r="Z3787" t="str">
        <v>Australia</v>
      </c>
      <c r="AA3787">
        <v>4</v>
      </c>
      <c r="AB3787" s="3" t="str">
        <f t="shared" si="119"/>
        <v>20 to 30</v>
      </c>
      <c r="AM3787" s="6">
        <v>123</v>
      </c>
      <c r="AN3787" s="6" t="s">
        <v>1414</v>
      </c>
    </row>
    <row r="3788" spans="1:40" x14ac:dyDescent="0.25">
      <c r="A3788">
        <v>3786</v>
      </c>
      <c r="B3788">
        <v>755</v>
      </c>
      <c r="C3788">
        <v>822</v>
      </c>
      <c r="D3788">
        <v>117</v>
      </c>
      <c r="E3788">
        <v>3</v>
      </c>
      <c r="F3788">
        <v>351</v>
      </c>
      <c r="G3788">
        <v>1</v>
      </c>
      <c r="H3788" t="str">
        <f>VLOOKUP($C3788,'Raw-products'!$A$2:$H$1261,MATCH(H$1,'Raw-products'!$A$1:$H$1,0))</f>
        <v>Jacket</v>
      </c>
      <c r="I3788" t="str">
        <f>VLOOKUP($C3788,'Raw-products'!$A$2:$H$1261,MATCH(I$1,'Raw-products'!$A$1:$H$1,0))</f>
        <v>Shearling</v>
      </c>
      <c r="J3788" t="str">
        <f>VLOOKUP($C3788,'Raw-products'!$A$2:$H$1261,MATCH(J$1,'Raw-products'!$A$1:$H$1,0))</f>
        <v>M</v>
      </c>
      <c r="K3788" t="str">
        <f>VLOOKUP($C3788,'Raw-products'!$A$2:$H$1261,MATCH(K$1,'Raw-products'!$A$1:$H$1,0))</f>
        <v>green</v>
      </c>
      <c r="L3788">
        <f>VLOOKUP($C3788,'Raw-products'!$A$2:$H$1261,MATCH(L$1,'Raw-products'!$A$1:$H$1,0))</f>
        <v>95</v>
      </c>
      <c r="M3788">
        <f>VLOOKUP($C3788,'Raw-products'!$A$2:$H$1261,MATCH(M$1,'Raw-products'!$A$1:$H$1,0))</f>
        <v>59</v>
      </c>
      <c r="N3788" s="5">
        <f t="shared" si="118"/>
        <v>5605</v>
      </c>
      <c r="O3788" cm="1">
        <f t="array" ref="O3788:R3788">_xlfn.XLOOKUP($B3788,'Raw -orders'!$A:$A,'Raw -orders'!$B:$E)</f>
        <v>123</v>
      </c>
      <c r="P3788">
        <v>47937</v>
      </c>
      <c r="Q3788" s="1">
        <v>44297</v>
      </c>
      <c r="R3788" s="1">
        <v>44322</v>
      </c>
      <c r="S3788" t="str" cm="1">
        <f t="array" ref="S3788:Z3788">_xlfn.XLOOKUP($O3788,'Raw - customers'!$A:$A,'Raw - customers'!$B:$I)</f>
        <v>Yardley Dreamer</v>
      </c>
      <c r="T3788" t="str">
        <v>Female</v>
      </c>
      <c r="U3788">
        <v>22</v>
      </c>
      <c r="V3788" t="str">
        <v>8083 Paterson RoadApt. 211</v>
      </c>
      <c r="W3788">
        <v>1149</v>
      </c>
      <c r="X3788" t="str">
        <v>Jordanborough</v>
      </c>
      <c r="Y3788" t="str">
        <v>Tasmania</v>
      </c>
      <c r="Z3788" t="str">
        <v>Australia</v>
      </c>
      <c r="AA3788">
        <v>4</v>
      </c>
      <c r="AB3788" s="3" t="str">
        <f t="shared" si="119"/>
        <v>20 to 30</v>
      </c>
      <c r="AM3788" s="6">
        <v>123</v>
      </c>
      <c r="AN3788" s="6" t="s">
        <v>1414</v>
      </c>
    </row>
    <row r="3789" spans="1:40" x14ac:dyDescent="0.25">
      <c r="A3789">
        <v>3787</v>
      </c>
      <c r="B3789">
        <v>755</v>
      </c>
      <c r="C3789">
        <v>772</v>
      </c>
      <c r="D3789">
        <v>91</v>
      </c>
      <c r="E3789">
        <v>2</v>
      </c>
      <c r="F3789">
        <v>182</v>
      </c>
      <c r="G3789">
        <v>1</v>
      </c>
      <c r="H3789" t="str">
        <f>VLOOKUP($C3789,'Raw-products'!$A$2:$H$1261,MATCH(H$1,'Raw-products'!$A$1:$H$1,0))</f>
        <v>Jacket</v>
      </c>
      <c r="I3789" t="str">
        <f>VLOOKUP($C3789,'Raw-products'!$A$2:$H$1261,MATCH(I$1,'Raw-products'!$A$1:$H$1,0))</f>
        <v>Pullover</v>
      </c>
      <c r="J3789" t="str">
        <f>VLOOKUP($C3789,'Raw-products'!$A$2:$H$1261,MATCH(J$1,'Raw-products'!$A$1:$H$1,0))</f>
        <v>M</v>
      </c>
      <c r="K3789" t="str">
        <f>VLOOKUP($C3789,'Raw-products'!$A$2:$H$1261,MATCH(K$1,'Raw-products'!$A$1:$H$1,0))</f>
        <v>red</v>
      </c>
      <c r="L3789">
        <f>VLOOKUP($C3789,'Raw-products'!$A$2:$H$1261,MATCH(L$1,'Raw-products'!$A$1:$H$1,0))</f>
        <v>114</v>
      </c>
      <c r="M3789">
        <f>VLOOKUP($C3789,'Raw-products'!$A$2:$H$1261,MATCH(M$1,'Raw-products'!$A$1:$H$1,0))</f>
        <v>55</v>
      </c>
      <c r="N3789" s="5">
        <f t="shared" si="118"/>
        <v>6270</v>
      </c>
      <c r="O3789" cm="1">
        <f t="array" ref="O3789:R3789">_xlfn.XLOOKUP($B3789,'Raw -orders'!$A:$A,'Raw -orders'!$B:$E)</f>
        <v>123</v>
      </c>
      <c r="P3789">
        <v>47937</v>
      </c>
      <c r="Q3789" s="1">
        <v>44297</v>
      </c>
      <c r="R3789" s="1">
        <v>44322</v>
      </c>
      <c r="S3789" t="str" cm="1">
        <f t="array" ref="S3789:Z3789">_xlfn.XLOOKUP($O3789,'Raw - customers'!$A:$A,'Raw - customers'!$B:$I)</f>
        <v>Yardley Dreamer</v>
      </c>
      <c r="T3789" t="str">
        <v>Female</v>
      </c>
      <c r="U3789">
        <v>22</v>
      </c>
      <c r="V3789" t="str">
        <v>8083 Paterson RoadApt. 211</v>
      </c>
      <c r="W3789">
        <v>1149</v>
      </c>
      <c r="X3789" t="str">
        <v>Jordanborough</v>
      </c>
      <c r="Y3789" t="str">
        <v>Tasmania</v>
      </c>
      <c r="Z3789" t="str">
        <v>Australia</v>
      </c>
      <c r="AA3789">
        <v>4</v>
      </c>
      <c r="AB3789" s="3" t="str">
        <f t="shared" si="119"/>
        <v>20 to 30</v>
      </c>
      <c r="AM3789" s="6">
        <v>123</v>
      </c>
      <c r="AN3789" s="6" t="s">
        <v>1414</v>
      </c>
    </row>
    <row r="3790" spans="1:40" x14ac:dyDescent="0.25">
      <c r="A3790">
        <v>3788</v>
      </c>
      <c r="B3790">
        <v>755</v>
      </c>
      <c r="C3790">
        <v>22</v>
      </c>
      <c r="D3790">
        <v>96</v>
      </c>
      <c r="E3790">
        <v>2</v>
      </c>
      <c r="F3790">
        <v>192</v>
      </c>
      <c r="G3790">
        <v>1</v>
      </c>
      <c r="H3790" t="str">
        <f>VLOOKUP($C3790,'Raw-products'!$A$2:$H$1261,MATCH(H$1,'Raw-products'!$A$1:$H$1,0))</f>
        <v>Shirt</v>
      </c>
      <c r="I3790" t="str">
        <f>VLOOKUP($C3790,'Raw-products'!$A$2:$H$1261,MATCH(I$1,'Raw-products'!$A$1:$H$1,0))</f>
        <v>Oxford Cloth</v>
      </c>
      <c r="J3790" t="str">
        <f>VLOOKUP($C3790,'Raw-products'!$A$2:$H$1261,MATCH(J$1,'Raw-products'!$A$1:$H$1,0))</f>
        <v>M</v>
      </c>
      <c r="K3790" t="str">
        <f>VLOOKUP($C3790,'Raw-products'!$A$2:$H$1261,MATCH(K$1,'Raw-products'!$A$1:$H$1,0))</f>
        <v>blue</v>
      </c>
      <c r="L3790">
        <f>VLOOKUP($C3790,'Raw-products'!$A$2:$H$1261,MATCH(L$1,'Raw-products'!$A$1:$H$1,0))</f>
        <v>114</v>
      </c>
      <c r="M3790">
        <f>VLOOKUP($C3790,'Raw-products'!$A$2:$H$1261,MATCH(M$1,'Raw-products'!$A$1:$H$1,0))</f>
        <v>57</v>
      </c>
      <c r="N3790" s="5">
        <f t="shared" si="118"/>
        <v>6498</v>
      </c>
      <c r="O3790" cm="1">
        <f t="array" ref="O3790:R3790">_xlfn.XLOOKUP($B3790,'Raw -orders'!$A:$A,'Raw -orders'!$B:$E)</f>
        <v>123</v>
      </c>
      <c r="P3790">
        <v>47937</v>
      </c>
      <c r="Q3790" s="1">
        <v>44297</v>
      </c>
      <c r="R3790" s="1">
        <v>44322</v>
      </c>
      <c r="S3790" t="str" cm="1">
        <f t="array" ref="S3790:Z3790">_xlfn.XLOOKUP($O3790,'Raw - customers'!$A:$A,'Raw - customers'!$B:$I)</f>
        <v>Yardley Dreamer</v>
      </c>
      <c r="T3790" t="str">
        <v>Female</v>
      </c>
      <c r="U3790">
        <v>22</v>
      </c>
      <c r="V3790" t="str">
        <v>8083 Paterson RoadApt. 211</v>
      </c>
      <c r="W3790">
        <v>1149</v>
      </c>
      <c r="X3790" t="str">
        <v>Jordanborough</v>
      </c>
      <c r="Y3790" t="str">
        <v>Tasmania</v>
      </c>
      <c r="Z3790" t="str">
        <v>Australia</v>
      </c>
      <c r="AA3790">
        <v>4</v>
      </c>
      <c r="AB3790" s="3" t="str">
        <f t="shared" si="119"/>
        <v>20 to 30</v>
      </c>
      <c r="AM3790" s="6">
        <v>123</v>
      </c>
      <c r="AN3790" s="6" t="s">
        <v>1414</v>
      </c>
    </row>
    <row r="3791" spans="1:40" x14ac:dyDescent="0.25">
      <c r="A3791">
        <v>3789</v>
      </c>
      <c r="B3791">
        <v>755</v>
      </c>
      <c r="C3791">
        <v>69</v>
      </c>
      <c r="D3791">
        <v>104</v>
      </c>
      <c r="E3791">
        <v>1</v>
      </c>
      <c r="F3791">
        <v>104</v>
      </c>
      <c r="G3791">
        <v>1</v>
      </c>
      <c r="H3791" t="str">
        <f>VLOOKUP($C3791,'Raw-products'!$A$2:$H$1261,MATCH(H$1,'Raw-products'!$A$1:$H$1,0))</f>
        <v>Shirt</v>
      </c>
      <c r="I3791" t="str">
        <f>VLOOKUP($C3791,'Raw-products'!$A$2:$H$1261,MATCH(I$1,'Raw-products'!$A$1:$H$1,0))</f>
        <v>Dress</v>
      </c>
      <c r="J3791" t="str">
        <f>VLOOKUP($C3791,'Raw-products'!$A$2:$H$1261,MATCH(J$1,'Raw-products'!$A$1:$H$1,0))</f>
        <v>XL</v>
      </c>
      <c r="K3791" t="str">
        <f>VLOOKUP($C3791,'Raw-products'!$A$2:$H$1261,MATCH(K$1,'Raw-products'!$A$1:$H$1,0))</f>
        <v>violet</v>
      </c>
      <c r="L3791">
        <f>VLOOKUP($C3791,'Raw-products'!$A$2:$H$1261,MATCH(L$1,'Raw-products'!$A$1:$H$1,0))</f>
        <v>119</v>
      </c>
      <c r="M3791">
        <f>VLOOKUP($C3791,'Raw-products'!$A$2:$H$1261,MATCH(M$1,'Raw-products'!$A$1:$H$1,0))</f>
        <v>77</v>
      </c>
      <c r="N3791" s="5">
        <f t="shared" si="118"/>
        <v>9163</v>
      </c>
      <c r="O3791" cm="1">
        <f t="array" ref="O3791:R3791">_xlfn.XLOOKUP($B3791,'Raw -orders'!$A:$A,'Raw -orders'!$B:$E)</f>
        <v>123</v>
      </c>
      <c r="P3791">
        <v>47937</v>
      </c>
      <c r="Q3791" s="1">
        <v>44297</v>
      </c>
      <c r="R3791" s="1">
        <v>44322</v>
      </c>
      <c r="S3791" t="str" cm="1">
        <f t="array" ref="S3791:Z3791">_xlfn.XLOOKUP($O3791,'Raw - customers'!$A:$A,'Raw - customers'!$B:$I)</f>
        <v>Yardley Dreamer</v>
      </c>
      <c r="T3791" t="str">
        <v>Female</v>
      </c>
      <c r="U3791">
        <v>22</v>
      </c>
      <c r="V3791" t="str">
        <v>8083 Paterson RoadApt. 211</v>
      </c>
      <c r="W3791">
        <v>1149</v>
      </c>
      <c r="X3791" t="str">
        <v>Jordanborough</v>
      </c>
      <c r="Y3791" t="str">
        <v>Tasmania</v>
      </c>
      <c r="Z3791" t="str">
        <v>Australia</v>
      </c>
      <c r="AA3791">
        <v>4</v>
      </c>
      <c r="AB3791" s="3" t="str">
        <f t="shared" si="119"/>
        <v>20 to 30</v>
      </c>
      <c r="AM3791" s="6">
        <v>123</v>
      </c>
      <c r="AN3791" s="6" t="s">
        <v>1414</v>
      </c>
    </row>
    <row r="3792" spans="1:40" x14ac:dyDescent="0.25">
      <c r="A3792">
        <v>3790</v>
      </c>
      <c r="B3792">
        <v>756</v>
      </c>
      <c r="C3792">
        <v>859</v>
      </c>
      <c r="D3792">
        <v>113</v>
      </c>
      <c r="E3792">
        <v>1</v>
      </c>
      <c r="F3792">
        <v>113</v>
      </c>
      <c r="G3792">
        <v>1</v>
      </c>
      <c r="H3792" t="str">
        <f>VLOOKUP($C3792,'Raw-products'!$A$2:$H$1261,MATCH(H$1,'Raw-products'!$A$1:$H$1,0))</f>
        <v>Trousers</v>
      </c>
      <c r="I3792" t="str">
        <f>VLOOKUP($C3792,'Raw-products'!$A$2:$H$1261,MATCH(I$1,'Raw-products'!$A$1:$H$1,0))</f>
        <v>Chinos</v>
      </c>
      <c r="J3792" t="str">
        <f>VLOOKUP($C3792,'Raw-products'!$A$2:$H$1261,MATCH(J$1,'Raw-products'!$A$1:$H$1,0))</f>
        <v>XL</v>
      </c>
      <c r="K3792" t="str">
        <f>VLOOKUP($C3792,'Raw-products'!$A$2:$H$1261,MATCH(K$1,'Raw-products'!$A$1:$H$1,0))</f>
        <v>green</v>
      </c>
      <c r="L3792">
        <f>VLOOKUP($C3792,'Raw-products'!$A$2:$H$1261,MATCH(L$1,'Raw-products'!$A$1:$H$1,0))</f>
        <v>100</v>
      </c>
      <c r="M3792">
        <f>VLOOKUP($C3792,'Raw-products'!$A$2:$H$1261,MATCH(M$1,'Raw-products'!$A$1:$H$1,0))</f>
        <v>50</v>
      </c>
      <c r="N3792" s="5">
        <f t="shared" si="118"/>
        <v>5000</v>
      </c>
      <c r="O3792" cm="1">
        <f t="array" ref="O3792:R3792">_xlfn.XLOOKUP($B3792,'Raw -orders'!$A:$A,'Raw -orders'!$B:$E)</f>
        <v>318</v>
      </c>
      <c r="P3792">
        <v>23746</v>
      </c>
      <c r="Q3792" s="1">
        <v>44274</v>
      </c>
      <c r="R3792" s="1">
        <v>44284</v>
      </c>
      <c r="S3792" t="str" cm="1">
        <f t="array" ref="S3792:Z3792">_xlfn.XLOOKUP($O3792,'Raw - customers'!$A:$A,'Raw - customers'!$B:$I)</f>
        <v>Glyn Tieman</v>
      </c>
      <c r="T3792" t="str">
        <v>Polygender</v>
      </c>
      <c r="U3792">
        <v>63</v>
      </c>
      <c r="V3792" t="str">
        <v>37 White Station StApt. 524</v>
      </c>
      <c r="W3792">
        <v>1823</v>
      </c>
      <c r="X3792" t="str">
        <v>Georgiatown</v>
      </c>
      <c r="Y3792" t="str">
        <v>Western Australia</v>
      </c>
      <c r="Z3792" t="str">
        <v>Australia</v>
      </c>
      <c r="AA3792">
        <v>3</v>
      </c>
      <c r="AB3792" s="3" t="str">
        <f t="shared" si="119"/>
        <v>0 to 10</v>
      </c>
      <c r="AM3792" s="6">
        <v>318</v>
      </c>
      <c r="AN3792" s="6" t="s">
        <v>1377</v>
      </c>
    </row>
    <row r="3793" spans="1:40" x14ac:dyDescent="0.25">
      <c r="A3793">
        <v>3791</v>
      </c>
      <c r="B3793">
        <v>756</v>
      </c>
      <c r="C3793">
        <v>1257</v>
      </c>
      <c r="D3793">
        <v>112</v>
      </c>
      <c r="E3793">
        <v>1</v>
      </c>
      <c r="F3793">
        <v>112</v>
      </c>
      <c r="G3793">
        <v>1</v>
      </c>
      <c r="H3793" t="str">
        <f>VLOOKUP($C3793,'Raw-products'!$A$2:$H$1261,MATCH(H$1,'Raw-products'!$A$1:$H$1,0))</f>
        <v>Trousers</v>
      </c>
      <c r="I3793" t="str">
        <f>VLOOKUP($C3793,'Raw-products'!$A$2:$H$1261,MATCH(I$1,'Raw-products'!$A$1:$H$1,0))</f>
        <v>Tracksuit Bottoms</v>
      </c>
      <c r="J3793" t="str">
        <f>VLOOKUP($C3793,'Raw-products'!$A$2:$H$1261,MATCH(J$1,'Raw-products'!$A$1:$H$1,0))</f>
        <v>M</v>
      </c>
      <c r="K3793" t="str">
        <f>VLOOKUP($C3793,'Raw-products'!$A$2:$H$1261,MATCH(K$1,'Raw-products'!$A$1:$H$1,0))</f>
        <v>violet</v>
      </c>
      <c r="L3793">
        <f>VLOOKUP($C3793,'Raw-products'!$A$2:$H$1261,MATCH(L$1,'Raw-products'!$A$1:$H$1,0))</f>
        <v>91</v>
      </c>
      <c r="M3793">
        <f>VLOOKUP($C3793,'Raw-products'!$A$2:$H$1261,MATCH(M$1,'Raw-products'!$A$1:$H$1,0))</f>
        <v>73</v>
      </c>
      <c r="N3793" s="5">
        <f t="shared" si="118"/>
        <v>6643</v>
      </c>
      <c r="O3793" cm="1">
        <f t="array" ref="O3793:R3793">_xlfn.XLOOKUP($B3793,'Raw -orders'!$A:$A,'Raw -orders'!$B:$E)</f>
        <v>318</v>
      </c>
      <c r="P3793">
        <v>23746</v>
      </c>
      <c r="Q3793" s="1">
        <v>44274</v>
      </c>
      <c r="R3793" s="1">
        <v>44284</v>
      </c>
      <c r="S3793" t="str" cm="1">
        <f t="array" ref="S3793:Z3793">_xlfn.XLOOKUP($O3793,'Raw - customers'!$A:$A,'Raw - customers'!$B:$I)</f>
        <v>Glyn Tieman</v>
      </c>
      <c r="T3793" t="str">
        <v>Polygender</v>
      </c>
      <c r="U3793">
        <v>63</v>
      </c>
      <c r="V3793" t="str">
        <v>37 White Station StApt. 524</v>
      </c>
      <c r="W3793">
        <v>1823</v>
      </c>
      <c r="X3793" t="str">
        <v>Georgiatown</v>
      </c>
      <c r="Y3793" t="str">
        <v>Western Australia</v>
      </c>
      <c r="Z3793" t="str">
        <v>Australia</v>
      </c>
      <c r="AA3793">
        <v>3</v>
      </c>
      <c r="AB3793" s="3" t="str">
        <f t="shared" si="119"/>
        <v>0 to 10</v>
      </c>
      <c r="AM3793" s="6">
        <v>318</v>
      </c>
      <c r="AN3793" s="6" t="s">
        <v>1377</v>
      </c>
    </row>
    <row r="3794" spans="1:40" x14ac:dyDescent="0.25">
      <c r="A3794">
        <v>3792</v>
      </c>
      <c r="B3794">
        <v>756</v>
      </c>
      <c r="C3794">
        <v>470</v>
      </c>
      <c r="D3794">
        <v>118</v>
      </c>
      <c r="E3794">
        <v>1</v>
      </c>
      <c r="F3794">
        <v>118</v>
      </c>
      <c r="G3794">
        <v>1</v>
      </c>
      <c r="H3794" t="str">
        <f>VLOOKUP($C3794,'Raw-products'!$A$2:$H$1261,MATCH(H$1,'Raw-products'!$A$1:$H$1,0))</f>
        <v>Jacket</v>
      </c>
      <c r="I3794" t="str">
        <f>VLOOKUP($C3794,'Raw-products'!$A$2:$H$1261,MATCH(I$1,'Raw-products'!$A$1:$H$1,0))</f>
        <v>Puffer</v>
      </c>
      <c r="J3794" t="str">
        <f>VLOOKUP($C3794,'Raw-products'!$A$2:$H$1261,MATCH(J$1,'Raw-products'!$A$1:$H$1,0))</f>
        <v>XS</v>
      </c>
      <c r="K3794" t="str">
        <f>VLOOKUP($C3794,'Raw-products'!$A$2:$H$1261,MATCH(K$1,'Raw-products'!$A$1:$H$1,0))</f>
        <v>green</v>
      </c>
      <c r="L3794">
        <f>VLOOKUP($C3794,'Raw-products'!$A$2:$H$1261,MATCH(L$1,'Raw-products'!$A$1:$H$1,0))</f>
        <v>110</v>
      </c>
      <c r="M3794">
        <f>VLOOKUP($C3794,'Raw-products'!$A$2:$H$1261,MATCH(M$1,'Raw-products'!$A$1:$H$1,0))</f>
        <v>41</v>
      </c>
      <c r="N3794" s="5">
        <f t="shared" si="118"/>
        <v>4510</v>
      </c>
      <c r="O3794" cm="1">
        <f t="array" ref="O3794:R3794">_xlfn.XLOOKUP($B3794,'Raw -orders'!$A:$A,'Raw -orders'!$B:$E)</f>
        <v>318</v>
      </c>
      <c r="P3794">
        <v>23746</v>
      </c>
      <c r="Q3794" s="1">
        <v>44274</v>
      </c>
      <c r="R3794" s="1">
        <v>44284</v>
      </c>
      <c r="S3794" t="str" cm="1">
        <f t="array" ref="S3794:Z3794">_xlfn.XLOOKUP($O3794,'Raw - customers'!$A:$A,'Raw - customers'!$B:$I)</f>
        <v>Glyn Tieman</v>
      </c>
      <c r="T3794" t="str">
        <v>Polygender</v>
      </c>
      <c r="U3794">
        <v>63</v>
      </c>
      <c r="V3794" t="str">
        <v>37 White Station StApt. 524</v>
      </c>
      <c r="W3794">
        <v>1823</v>
      </c>
      <c r="X3794" t="str">
        <v>Georgiatown</v>
      </c>
      <c r="Y3794" t="str">
        <v>Western Australia</v>
      </c>
      <c r="Z3794" t="str">
        <v>Australia</v>
      </c>
      <c r="AA3794">
        <v>3</v>
      </c>
      <c r="AB3794" s="3" t="str">
        <f t="shared" si="119"/>
        <v>0 to 10</v>
      </c>
      <c r="AM3794" s="6">
        <v>318</v>
      </c>
      <c r="AN3794" s="6" t="s">
        <v>1377</v>
      </c>
    </row>
    <row r="3795" spans="1:40" x14ac:dyDescent="0.25">
      <c r="A3795">
        <v>3793</v>
      </c>
      <c r="B3795">
        <v>757</v>
      </c>
      <c r="C3795">
        <v>639</v>
      </c>
      <c r="D3795">
        <v>93</v>
      </c>
      <c r="E3795">
        <v>1</v>
      </c>
      <c r="F3795">
        <v>93</v>
      </c>
      <c r="G3795">
        <v>1</v>
      </c>
      <c r="H3795" t="str">
        <f>VLOOKUP($C3795,'Raw-products'!$A$2:$H$1261,MATCH(H$1,'Raw-products'!$A$1:$H$1,0))</f>
        <v>Jacket</v>
      </c>
      <c r="I3795" t="str">
        <f>VLOOKUP($C3795,'Raw-products'!$A$2:$H$1261,MATCH(I$1,'Raw-products'!$A$1:$H$1,0))</f>
        <v>Coach</v>
      </c>
      <c r="J3795" t="str">
        <f>VLOOKUP($C3795,'Raw-products'!$A$2:$H$1261,MATCH(J$1,'Raw-products'!$A$1:$H$1,0))</f>
        <v>XL</v>
      </c>
      <c r="K3795" t="str">
        <f>VLOOKUP($C3795,'Raw-products'!$A$2:$H$1261,MATCH(K$1,'Raw-products'!$A$1:$H$1,0))</f>
        <v>orange</v>
      </c>
      <c r="L3795">
        <f>VLOOKUP($C3795,'Raw-products'!$A$2:$H$1261,MATCH(L$1,'Raw-products'!$A$1:$H$1,0))</f>
        <v>115</v>
      </c>
      <c r="M3795">
        <f>VLOOKUP($C3795,'Raw-products'!$A$2:$H$1261,MATCH(M$1,'Raw-products'!$A$1:$H$1,0))</f>
        <v>46</v>
      </c>
      <c r="N3795" s="5">
        <f t="shared" si="118"/>
        <v>5290</v>
      </c>
      <c r="O3795" cm="1">
        <f t="array" ref="O3795:R3795">_xlfn.XLOOKUP($B3795,'Raw -orders'!$A:$A,'Raw -orders'!$B:$E)</f>
        <v>632</v>
      </c>
      <c r="P3795">
        <v>45216</v>
      </c>
      <c r="Q3795" s="1">
        <v>44350</v>
      </c>
      <c r="R3795" s="1">
        <v>44362</v>
      </c>
      <c r="S3795" t="str" cm="1">
        <f t="array" ref="S3795:Z3795">_xlfn.XLOOKUP($O3795,'Raw - customers'!$A:$A,'Raw - customers'!$B:$I)</f>
        <v>Darby Jeffries</v>
      </c>
      <c r="T3795" t="str">
        <v>Agender</v>
      </c>
      <c r="U3795">
        <v>55</v>
      </c>
      <c r="V3795" t="str">
        <v>704 Wright CourtApt. 223</v>
      </c>
      <c r="W3795">
        <v>3450</v>
      </c>
      <c r="X3795" t="str">
        <v>South Anthonyburgh</v>
      </c>
      <c r="Y3795" t="str">
        <v>Northern Territory</v>
      </c>
      <c r="Z3795" t="str">
        <v>Australia</v>
      </c>
      <c r="AA3795">
        <v>6</v>
      </c>
      <c r="AB3795" s="3" t="str">
        <f t="shared" si="119"/>
        <v>10 to 20</v>
      </c>
      <c r="AM3795" s="6">
        <v>632</v>
      </c>
      <c r="AN3795" s="6" t="s">
        <v>1339</v>
      </c>
    </row>
    <row r="3796" spans="1:40" x14ac:dyDescent="0.25">
      <c r="A3796">
        <v>3794</v>
      </c>
      <c r="B3796">
        <v>757</v>
      </c>
      <c r="C3796">
        <v>1247</v>
      </c>
      <c r="D3796">
        <v>112</v>
      </c>
      <c r="E3796">
        <v>1</v>
      </c>
      <c r="F3796">
        <v>112</v>
      </c>
      <c r="G3796">
        <v>1</v>
      </c>
      <c r="H3796" t="str">
        <f>VLOOKUP($C3796,'Raw-products'!$A$2:$H$1261,MATCH(H$1,'Raw-products'!$A$1:$H$1,0))</f>
        <v>Trousers</v>
      </c>
      <c r="I3796" t="str">
        <f>VLOOKUP($C3796,'Raw-products'!$A$2:$H$1261,MATCH(I$1,'Raw-products'!$A$1:$H$1,0))</f>
        <v>Tracksuit Bottoms</v>
      </c>
      <c r="J3796" t="str">
        <f>VLOOKUP($C3796,'Raw-products'!$A$2:$H$1261,MATCH(J$1,'Raw-products'!$A$1:$H$1,0))</f>
        <v>M</v>
      </c>
      <c r="K3796" t="str">
        <f>VLOOKUP($C3796,'Raw-products'!$A$2:$H$1261,MATCH(K$1,'Raw-products'!$A$1:$H$1,0))</f>
        <v>blue</v>
      </c>
      <c r="L3796">
        <f>VLOOKUP($C3796,'Raw-products'!$A$2:$H$1261,MATCH(L$1,'Raw-products'!$A$1:$H$1,0))</f>
        <v>91</v>
      </c>
      <c r="M3796">
        <f>VLOOKUP($C3796,'Raw-products'!$A$2:$H$1261,MATCH(M$1,'Raw-products'!$A$1:$H$1,0))</f>
        <v>61</v>
      </c>
      <c r="N3796" s="5">
        <f t="shared" si="118"/>
        <v>5551</v>
      </c>
      <c r="O3796" cm="1">
        <f t="array" ref="O3796:R3796">_xlfn.XLOOKUP($B3796,'Raw -orders'!$A:$A,'Raw -orders'!$B:$E)</f>
        <v>632</v>
      </c>
      <c r="P3796">
        <v>45216</v>
      </c>
      <c r="Q3796" s="1">
        <v>44350</v>
      </c>
      <c r="R3796" s="1">
        <v>44362</v>
      </c>
      <c r="S3796" t="str" cm="1">
        <f t="array" ref="S3796:Z3796">_xlfn.XLOOKUP($O3796,'Raw - customers'!$A:$A,'Raw - customers'!$B:$I)</f>
        <v>Darby Jeffries</v>
      </c>
      <c r="T3796" t="str">
        <v>Agender</v>
      </c>
      <c r="U3796">
        <v>55</v>
      </c>
      <c r="V3796" t="str">
        <v>704 Wright CourtApt. 223</v>
      </c>
      <c r="W3796">
        <v>3450</v>
      </c>
      <c r="X3796" t="str">
        <v>South Anthonyburgh</v>
      </c>
      <c r="Y3796" t="str">
        <v>Northern Territory</v>
      </c>
      <c r="Z3796" t="str">
        <v>Australia</v>
      </c>
      <c r="AA3796">
        <v>6</v>
      </c>
      <c r="AB3796" s="3" t="str">
        <f t="shared" si="119"/>
        <v>10 to 20</v>
      </c>
      <c r="AM3796" s="6">
        <v>632</v>
      </c>
      <c r="AN3796" s="6" t="s">
        <v>1339</v>
      </c>
    </row>
    <row r="3797" spans="1:40" x14ac:dyDescent="0.25">
      <c r="A3797">
        <v>3795</v>
      </c>
      <c r="B3797">
        <v>757</v>
      </c>
      <c r="C3797">
        <v>263</v>
      </c>
      <c r="D3797">
        <v>95</v>
      </c>
      <c r="E3797">
        <v>1</v>
      </c>
      <c r="F3797">
        <v>95</v>
      </c>
      <c r="G3797">
        <v>1</v>
      </c>
      <c r="H3797" t="str">
        <f>VLOOKUP($C3797,'Raw-products'!$A$2:$H$1261,MATCH(H$1,'Raw-products'!$A$1:$H$1,0))</f>
        <v>Shirt</v>
      </c>
      <c r="I3797" t="str">
        <f>VLOOKUP($C3797,'Raw-products'!$A$2:$H$1261,MATCH(I$1,'Raw-products'!$A$1:$H$1,0))</f>
        <v>Polo</v>
      </c>
      <c r="J3797" t="str">
        <f>VLOOKUP($C3797,'Raw-products'!$A$2:$H$1261,MATCH(J$1,'Raw-products'!$A$1:$H$1,0))</f>
        <v>L</v>
      </c>
      <c r="K3797" t="str">
        <f>VLOOKUP($C3797,'Raw-products'!$A$2:$H$1261,MATCH(K$1,'Raw-products'!$A$1:$H$1,0))</f>
        <v>green</v>
      </c>
      <c r="L3797">
        <f>VLOOKUP($C3797,'Raw-products'!$A$2:$H$1261,MATCH(L$1,'Raw-products'!$A$1:$H$1,0))</f>
        <v>117</v>
      </c>
      <c r="M3797">
        <f>VLOOKUP($C3797,'Raw-products'!$A$2:$H$1261,MATCH(M$1,'Raw-products'!$A$1:$H$1,0))</f>
        <v>68</v>
      </c>
      <c r="N3797" s="5">
        <f t="shared" si="118"/>
        <v>7956</v>
      </c>
      <c r="O3797" cm="1">
        <f t="array" ref="O3797:R3797">_xlfn.XLOOKUP($B3797,'Raw -orders'!$A:$A,'Raw -orders'!$B:$E)</f>
        <v>632</v>
      </c>
      <c r="P3797">
        <v>45216</v>
      </c>
      <c r="Q3797" s="1">
        <v>44350</v>
      </c>
      <c r="R3797" s="1">
        <v>44362</v>
      </c>
      <c r="S3797" t="str" cm="1">
        <f t="array" ref="S3797:Z3797">_xlfn.XLOOKUP($O3797,'Raw - customers'!$A:$A,'Raw - customers'!$B:$I)</f>
        <v>Darby Jeffries</v>
      </c>
      <c r="T3797" t="str">
        <v>Agender</v>
      </c>
      <c r="U3797">
        <v>55</v>
      </c>
      <c r="V3797" t="str">
        <v>704 Wright CourtApt. 223</v>
      </c>
      <c r="W3797">
        <v>3450</v>
      </c>
      <c r="X3797" t="str">
        <v>South Anthonyburgh</v>
      </c>
      <c r="Y3797" t="str">
        <v>Northern Territory</v>
      </c>
      <c r="Z3797" t="str">
        <v>Australia</v>
      </c>
      <c r="AA3797">
        <v>6</v>
      </c>
      <c r="AB3797" s="3" t="str">
        <f t="shared" si="119"/>
        <v>10 to 20</v>
      </c>
      <c r="AM3797" s="6">
        <v>632</v>
      </c>
      <c r="AN3797" s="6" t="s">
        <v>1339</v>
      </c>
    </row>
    <row r="3798" spans="1:40" x14ac:dyDescent="0.25">
      <c r="A3798">
        <v>3796</v>
      </c>
      <c r="B3798">
        <v>758</v>
      </c>
      <c r="C3798">
        <v>850</v>
      </c>
      <c r="D3798">
        <v>113</v>
      </c>
      <c r="E3798">
        <v>1</v>
      </c>
      <c r="F3798">
        <v>113</v>
      </c>
      <c r="G3798">
        <v>1</v>
      </c>
      <c r="H3798" t="str">
        <f>VLOOKUP($C3798,'Raw-products'!$A$2:$H$1261,MATCH(H$1,'Raw-products'!$A$1:$H$1,0))</f>
        <v>Trousers</v>
      </c>
      <c r="I3798" t="str">
        <f>VLOOKUP($C3798,'Raw-products'!$A$2:$H$1261,MATCH(I$1,'Raw-products'!$A$1:$H$1,0))</f>
        <v>Chinos</v>
      </c>
      <c r="J3798" t="str">
        <f>VLOOKUP($C3798,'Raw-products'!$A$2:$H$1261,MATCH(J$1,'Raw-products'!$A$1:$H$1,0))</f>
        <v>XS</v>
      </c>
      <c r="K3798" t="str">
        <f>VLOOKUP($C3798,'Raw-products'!$A$2:$H$1261,MATCH(K$1,'Raw-products'!$A$1:$H$1,0))</f>
        <v>yellow</v>
      </c>
      <c r="L3798">
        <f>VLOOKUP($C3798,'Raw-products'!$A$2:$H$1261,MATCH(L$1,'Raw-products'!$A$1:$H$1,0))</f>
        <v>100</v>
      </c>
      <c r="M3798">
        <f>VLOOKUP($C3798,'Raw-products'!$A$2:$H$1261,MATCH(M$1,'Raw-products'!$A$1:$H$1,0))</f>
        <v>41</v>
      </c>
      <c r="N3798" s="5">
        <f t="shared" si="118"/>
        <v>4100</v>
      </c>
      <c r="O3798" cm="1">
        <f t="array" ref="O3798:R3798">_xlfn.XLOOKUP($B3798,'Raw -orders'!$A:$A,'Raw -orders'!$B:$E)</f>
        <v>781</v>
      </c>
      <c r="P3798">
        <v>24144</v>
      </c>
      <c r="Q3798" s="1">
        <v>44282</v>
      </c>
      <c r="R3798" s="1">
        <v>44307</v>
      </c>
      <c r="S3798" t="str" cm="1">
        <f t="array" ref="S3798:Z3798">_xlfn.XLOOKUP($O3798,'Raw - customers'!$A:$A,'Raw - customers'!$B:$I)</f>
        <v>Denny Parlour</v>
      </c>
      <c r="T3798" t="str">
        <v>Genderfluid</v>
      </c>
      <c r="U3798">
        <v>36</v>
      </c>
      <c r="V3798" t="str">
        <v>2785 Morgan BoulevardApt. 849</v>
      </c>
      <c r="W3798">
        <v>6220</v>
      </c>
      <c r="X3798" t="str">
        <v>Madisonland</v>
      </c>
      <c r="Y3798" t="str">
        <v>Victoria</v>
      </c>
      <c r="Z3798" t="str">
        <v>Australia</v>
      </c>
      <c r="AA3798">
        <v>3</v>
      </c>
      <c r="AB3798" s="3" t="str">
        <f t="shared" si="119"/>
        <v>20 to 30</v>
      </c>
      <c r="AM3798" s="6">
        <v>781</v>
      </c>
      <c r="AN3798" s="6" t="s">
        <v>1396</v>
      </c>
    </row>
    <row r="3799" spans="1:40" x14ac:dyDescent="0.25">
      <c r="A3799">
        <v>3797</v>
      </c>
      <c r="B3799">
        <v>758</v>
      </c>
      <c r="C3799">
        <v>921</v>
      </c>
      <c r="D3799">
        <v>96</v>
      </c>
      <c r="E3799">
        <v>3</v>
      </c>
      <c r="F3799">
        <v>288</v>
      </c>
      <c r="G3799">
        <v>1</v>
      </c>
      <c r="H3799" t="str">
        <f>VLOOKUP($C3799,'Raw-products'!$A$2:$H$1261,MATCH(H$1,'Raw-products'!$A$1:$H$1,0))</f>
        <v>Trousers</v>
      </c>
      <c r="I3799" t="str">
        <f>VLOOKUP($C3799,'Raw-products'!$A$2:$H$1261,MATCH(I$1,'Raw-products'!$A$1:$H$1,0))</f>
        <v>Drawstring</v>
      </c>
      <c r="J3799" t="str">
        <f>VLOOKUP($C3799,'Raw-products'!$A$2:$H$1261,MATCH(J$1,'Raw-products'!$A$1:$H$1,0))</f>
        <v>S</v>
      </c>
      <c r="K3799" t="str">
        <f>VLOOKUP($C3799,'Raw-products'!$A$2:$H$1261,MATCH(K$1,'Raw-products'!$A$1:$H$1,0))</f>
        <v>yellow</v>
      </c>
      <c r="L3799">
        <f>VLOOKUP($C3799,'Raw-products'!$A$2:$H$1261,MATCH(L$1,'Raw-products'!$A$1:$H$1,0))</f>
        <v>104</v>
      </c>
      <c r="M3799">
        <f>VLOOKUP($C3799,'Raw-products'!$A$2:$H$1261,MATCH(M$1,'Raw-products'!$A$1:$H$1,0))</f>
        <v>74</v>
      </c>
      <c r="N3799" s="5">
        <f t="shared" si="118"/>
        <v>7696</v>
      </c>
      <c r="O3799" cm="1">
        <f t="array" ref="O3799:R3799">_xlfn.XLOOKUP($B3799,'Raw -orders'!$A:$A,'Raw -orders'!$B:$E)</f>
        <v>781</v>
      </c>
      <c r="P3799">
        <v>24144</v>
      </c>
      <c r="Q3799" s="1">
        <v>44282</v>
      </c>
      <c r="R3799" s="1">
        <v>44307</v>
      </c>
      <c r="S3799" t="str" cm="1">
        <f t="array" ref="S3799:Z3799">_xlfn.XLOOKUP($O3799,'Raw - customers'!$A:$A,'Raw - customers'!$B:$I)</f>
        <v>Denny Parlour</v>
      </c>
      <c r="T3799" t="str">
        <v>Genderfluid</v>
      </c>
      <c r="U3799">
        <v>36</v>
      </c>
      <c r="V3799" t="str">
        <v>2785 Morgan BoulevardApt. 849</v>
      </c>
      <c r="W3799">
        <v>6220</v>
      </c>
      <c r="X3799" t="str">
        <v>Madisonland</v>
      </c>
      <c r="Y3799" t="str">
        <v>Victoria</v>
      </c>
      <c r="Z3799" t="str">
        <v>Australia</v>
      </c>
      <c r="AA3799">
        <v>3</v>
      </c>
      <c r="AB3799" s="3" t="str">
        <f t="shared" si="119"/>
        <v>20 to 30</v>
      </c>
      <c r="AM3799" s="6">
        <v>781</v>
      </c>
      <c r="AN3799" s="6" t="s">
        <v>1396</v>
      </c>
    </row>
    <row r="3800" spans="1:40" x14ac:dyDescent="0.25">
      <c r="A3800">
        <v>3798</v>
      </c>
      <c r="B3800">
        <v>758</v>
      </c>
      <c r="C3800">
        <v>1131</v>
      </c>
      <c r="D3800">
        <v>102</v>
      </c>
      <c r="E3800">
        <v>1</v>
      </c>
      <c r="F3800">
        <v>102</v>
      </c>
      <c r="G3800">
        <v>1</v>
      </c>
      <c r="H3800" t="str">
        <f>VLOOKUP($C3800,'Raw-products'!$A$2:$H$1261,MATCH(H$1,'Raw-products'!$A$1:$H$1,0))</f>
        <v>Trousers</v>
      </c>
      <c r="I3800" t="str">
        <f>VLOOKUP($C3800,'Raw-products'!$A$2:$H$1261,MATCH(I$1,'Raw-products'!$A$1:$H$1,0))</f>
        <v>Cargo Pants</v>
      </c>
      <c r="J3800" t="str">
        <f>VLOOKUP($C3800,'Raw-products'!$A$2:$H$1261,MATCH(J$1,'Raw-products'!$A$1:$H$1,0))</f>
        <v>S</v>
      </c>
      <c r="K3800" t="str">
        <f>VLOOKUP($C3800,'Raw-products'!$A$2:$H$1261,MATCH(K$1,'Raw-products'!$A$1:$H$1,0))</f>
        <v>yellow</v>
      </c>
      <c r="L3800">
        <f>VLOOKUP($C3800,'Raw-products'!$A$2:$H$1261,MATCH(L$1,'Raw-products'!$A$1:$H$1,0))</f>
        <v>106</v>
      </c>
      <c r="M3800">
        <f>VLOOKUP($C3800,'Raw-products'!$A$2:$H$1261,MATCH(M$1,'Raw-products'!$A$1:$H$1,0))</f>
        <v>48</v>
      </c>
      <c r="N3800" s="5">
        <f t="shared" si="118"/>
        <v>5088</v>
      </c>
      <c r="O3800" cm="1">
        <f t="array" ref="O3800:R3800">_xlfn.XLOOKUP($B3800,'Raw -orders'!$A:$A,'Raw -orders'!$B:$E)</f>
        <v>781</v>
      </c>
      <c r="P3800">
        <v>24144</v>
      </c>
      <c r="Q3800" s="1">
        <v>44282</v>
      </c>
      <c r="R3800" s="1">
        <v>44307</v>
      </c>
      <c r="S3800" t="str" cm="1">
        <f t="array" ref="S3800:Z3800">_xlfn.XLOOKUP($O3800,'Raw - customers'!$A:$A,'Raw - customers'!$B:$I)</f>
        <v>Denny Parlour</v>
      </c>
      <c r="T3800" t="str">
        <v>Genderfluid</v>
      </c>
      <c r="U3800">
        <v>36</v>
      </c>
      <c r="V3800" t="str">
        <v>2785 Morgan BoulevardApt. 849</v>
      </c>
      <c r="W3800">
        <v>6220</v>
      </c>
      <c r="X3800" t="str">
        <v>Madisonland</v>
      </c>
      <c r="Y3800" t="str">
        <v>Victoria</v>
      </c>
      <c r="Z3800" t="str">
        <v>Australia</v>
      </c>
      <c r="AA3800">
        <v>3</v>
      </c>
      <c r="AB3800" s="3" t="str">
        <f t="shared" si="119"/>
        <v>20 to 30</v>
      </c>
      <c r="AM3800" s="6">
        <v>781</v>
      </c>
      <c r="AN3800" s="6" t="s">
        <v>1396</v>
      </c>
    </row>
    <row r="3801" spans="1:40" x14ac:dyDescent="0.25">
      <c r="A3801">
        <v>3799</v>
      </c>
      <c r="B3801">
        <v>758</v>
      </c>
      <c r="C3801">
        <v>394</v>
      </c>
      <c r="D3801">
        <v>119</v>
      </c>
      <c r="E3801">
        <v>3</v>
      </c>
      <c r="F3801">
        <v>357</v>
      </c>
      <c r="G3801">
        <v>1</v>
      </c>
      <c r="H3801" t="str">
        <f>VLOOKUP($C3801,'Raw-products'!$A$2:$H$1261,MATCH(H$1,'Raw-products'!$A$1:$H$1,0))</f>
        <v>Shirt</v>
      </c>
      <c r="I3801" t="str">
        <f>VLOOKUP($C3801,'Raw-products'!$A$2:$H$1261,MATCH(I$1,'Raw-products'!$A$1:$H$1,0))</f>
        <v>Casual Slim Fit</v>
      </c>
      <c r="J3801" t="str">
        <f>VLOOKUP($C3801,'Raw-products'!$A$2:$H$1261,MATCH(J$1,'Raw-products'!$A$1:$H$1,0))</f>
        <v>XL</v>
      </c>
      <c r="K3801" t="str">
        <f>VLOOKUP($C3801,'Raw-products'!$A$2:$H$1261,MATCH(K$1,'Raw-products'!$A$1:$H$1,0))</f>
        <v>orange</v>
      </c>
      <c r="L3801">
        <f>VLOOKUP($C3801,'Raw-products'!$A$2:$H$1261,MATCH(L$1,'Raw-products'!$A$1:$H$1,0))</f>
        <v>113</v>
      </c>
      <c r="M3801">
        <f>VLOOKUP($C3801,'Raw-products'!$A$2:$H$1261,MATCH(M$1,'Raw-products'!$A$1:$H$1,0))</f>
        <v>53</v>
      </c>
      <c r="N3801" s="5">
        <f t="shared" si="118"/>
        <v>5989</v>
      </c>
      <c r="O3801" cm="1">
        <f t="array" ref="O3801:R3801">_xlfn.XLOOKUP($B3801,'Raw -orders'!$A:$A,'Raw -orders'!$B:$E)</f>
        <v>781</v>
      </c>
      <c r="P3801">
        <v>24144</v>
      </c>
      <c r="Q3801" s="1">
        <v>44282</v>
      </c>
      <c r="R3801" s="1">
        <v>44307</v>
      </c>
      <c r="S3801" t="str" cm="1">
        <f t="array" ref="S3801:Z3801">_xlfn.XLOOKUP($O3801,'Raw - customers'!$A:$A,'Raw - customers'!$B:$I)</f>
        <v>Denny Parlour</v>
      </c>
      <c r="T3801" t="str">
        <v>Genderfluid</v>
      </c>
      <c r="U3801">
        <v>36</v>
      </c>
      <c r="V3801" t="str">
        <v>2785 Morgan BoulevardApt. 849</v>
      </c>
      <c r="W3801">
        <v>6220</v>
      </c>
      <c r="X3801" t="str">
        <v>Madisonland</v>
      </c>
      <c r="Y3801" t="str">
        <v>Victoria</v>
      </c>
      <c r="Z3801" t="str">
        <v>Australia</v>
      </c>
      <c r="AA3801">
        <v>3</v>
      </c>
      <c r="AB3801" s="3" t="str">
        <f t="shared" si="119"/>
        <v>20 to 30</v>
      </c>
      <c r="AM3801" s="6">
        <v>781</v>
      </c>
      <c r="AN3801" s="6" t="s">
        <v>1396</v>
      </c>
    </row>
    <row r="3802" spans="1:40" x14ac:dyDescent="0.25">
      <c r="A3802">
        <v>3800</v>
      </c>
      <c r="B3802">
        <v>759</v>
      </c>
      <c r="C3802">
        <v>536</v>
      </c>
      <c r="D3802">
        <v>98</v>
      </c>
      <c r="E3802">
        <v>2</v>
      </c>
      <c r="F3802">
        <v>196</v>
      </c>
      <c r="G3802">
        <v>1</v>
      </c>
      <c r="H3802" t="str">
        <f>VLOOKUP($C3802,'Raw-products'!$A$2:$H$1261,MATCH(H$1,'Raw-products'!$A$1:$H$1,0))</f>
        <v>Jacket</v>
      </c>
      <c r="I3802" t="str">
        <f>VLOOKUP($C3802,'Raw-products'!$A$2:$H$1261,MATCH(I$1,'Raw-products'!$A$1:$H$1,0))</f>
        <v>Leather</v>
      </c>
      <c r="J3802" t="str">
        <f>VLOOKUP($C3802,'Raw-products'!$A$2:$H$1261,MATCH(J$1,'Raw-products'!$A$1:$H$1,0))</f>
        <v>S</v>
      </c>
      <c r="K3802" t="str">
        <f>VLOOKUP($C3802,'Raw-products'!$A$2:$H$1261,MATCH(K$1,'Raw-products'!$A$1:$H$1,0))</f>
        <v>yellow</v>
      </c>
      <c r="L3802">
        <f>VLOOKUP($C3802,'Raw-products'!$A$2:$H$1261,MATCH(L$1,'Raw-products'!$A$1:$H$1,0))</f>
        <v>113</v>
      </c>
      <c r="M3802">
        <f>VLOOKUP($C3802,'Raw-products'!$A$2:$H$1261,MATCH(M$1,'Raw-products'!$A$1:$H$1,0))</f>
        <v>41</v>
      </c>
      <c r="N3802" s="5">
        <f t="shared" si="118"/>
        <v>4633</v>
      </c>
      <c r="O3802" cm="1">
        <f t="array" ref="O3802:R3802">_xlfn.XLOOKUP($B3802,'Raw -orders'!$A:$A,'Raw -orders'!$B:$E)</f>
        <v>857</v>
      </c>
      <c r="P3802">
        <v>18160</v>
      </c>
      <c r="Q3802" s="1">
        <v>44353</v>
      </c>
      <c r="R3802" s="1">
        <v>44380</v>
      </c>
      <c r="S3802" t="str" cm="1">
        <f t="array" ref="S3802:Z3802">_xlfn.XLOOKUP($O3802,'Raw - customers'!$A:$A,'Raw - customers'!$B:$I)</f>
        <v>Dianemarie Neicho</v>
      </c>
      <c r="T3802" t="str">
        <v>Agender</v>
      </c>
      <c r="U3802">
        <v>27</v>
      </c>
      <c r="V3802" t="str">
        <v>2245 Heathcote RidgeApt. 525</v>
      </c>
      <c r="W3802">
        <v>661</v>
      </c>
      <c r="X3802" t="str">
        <v>West Joelmouth</v>
      </c>
      <c r="Y3802" t="str">
        <v>Western Australia</v>
      </c>
      <c r="Z3802" t="str">
        <v>Australia</v>
      </c>
      <c r="AA3802">
        <v>6</v>
      </c>
      <c r="AB3802" s="3" t="str">
        <f t="shared" si="119"/>
        <v>20 to 30</v>
      </c>
      <c r="AM3802" s="6">
        <v>857</v>
      </c>
      <c r="AN3802" s="6" t="s">
        <v>1377</v>
      </c>
    </row>
    <row r="3803" spans="1:40" x14ac:dyDescent="0.25">
      <c r="A3803">
        <v>3801</v>
      </c>
      <c r="B3803">
        <v>759</v>
      </c>
      <c r="C3803">
        <v>1241</v>
      </c>
      <c r="D3803">
        <v>112</v>
      </c>
      <c r="E3803">
        <v>1</v>
      </c>
      <c r="F3803">
        <v>112</v>
      </c>
      <c r="G3803">
        <v>1</v>
      </c>
      <c r="H3803" t="str">
        <f>VLOOKUP($C3803,'Raw-products'!$A$2:$H$1261,MATCH(H$1,'Raw-products'!$A$1:$H$1,0))</f>
        <v>Trousers</v>
      </c>
      <c r="I3803" t="str">
        <f>VLOOKUP($C3803,'Raw-products'!$A$2:$H$1261,MATCH(I$1,'Raw-products'!$A$1:$H$1,0))</f>
        <v>Tracksuit Bottoms</v>
      </c>
      <c r="J3803" t="str">
        <f>VLOOKUP($C3803,'Raw-products'!$A$2:$H$1261,MATCH(J$1,'Raw-products'!$A$1:$H$1,0))</f>
        <v>S</v>
      </c>
      <c r="K3803" t="str">
        <f>VLOOKUP($C3803,'Raw-products'!$A$2:$H$1261,MATCH(K$1,'Raw-products'!$A$1:$H$1,0))</f>
        <v>green</v>
      </c>
      <c r="L3803">
        <f>VLOOKUP($C3803,'Raw-products'!$A$2:$H$1261,MATCH(L$1,'Raw-products'!$A$1:$H$1,0))</f>
        <v>91</v>
      </c>
      <c r="M3803">
        <f>VLOOKUP($C3803,'Raw-products'!$A$2:$H$1261,MATCH(M$1,'Raw-products'!$A$1:$H$1,0))</f>
        <v>72</v>
      </c>
      <c r="N3803" s="5">
        <f t="shared" si="118"/>
        <v>6552</v>
      </c>
      <c r="O3803" cm="1">
        <f t="array" ref="O3803:R3803">_xlfn.XLOOKUP($B3803,'Raw -orders'!$A:$A,'Raw -orders'!$B:$E)</f>
        <v>857</v>
      </c>
      <c r="P3803">
        <v>18160</v>
      </c>
      <c r="Q3803" s="1">
        <v>44353</v>
      </c>
      <c r="R3803" s="1">
        <v>44380</v>
      </c>
      <c r="S3803" t="str" cm="1">
        <f t="array" ref="S3803:Z3803">_xlfn.XLOOKUP($O3803,'Raw - customers'!$A:$A,'Raw - customers'!$B:$I)</f>
        <v>Dianemarie Neicho</v>
      </c>
      <c r="T3803" t="str">
        <v>Agender</v>
      </c>
      <c r="U3803">
        <v>27</v>
      </c>
      <c r="V3803" t="str">
        <v>2245 Heathcote RidgeApt. 525</v>
      </c>
      <c r="W3803">
        <v>661</v>
      </c>
      <c r="X3803" t="str">
        <v>West Joelmouth</v>
      </c>
      <c r="Y3803" t="str">
        <v>Western Australia</v>
      </c>
      <c r="Z3803" t="str">
        <v>Australia</v>
      </c>
      <c r="AA3803">
        <v>6</v>
      </c>
      <c r="AB3803" s="3" t="str">
        <f t="shared" si="119"/>
        <v>20 to 30</v>
      </c>
      <c r="AM3803" s="6">
        <v>857</v>
      </c>
      <c r="AN3803" s="6" t="s">
        <v>1377</v>
      </c>
    </row>
    <row r="3804" spans="1:40" x14ac:dyDescent="0.25">
      <c r="A3804">
        <v>3802</v>
      </c>
      <c r="B3804">
        <v>759</v>
      </c>
      <c r="C3804">
        <v>254</v>
      </c>
      <c r="D3804">
        <v>95</v>
      </c>
      <c r="E3804">
        <v>3</v>
      </c>
      <c r="F3804">
        <v>285</v>
      </c>
      <c r="G3804">
        <v>1</v>
      </c>
      <c r="H3804" t="str">
        <f>VLOOKUP($C3804,'Raw-products'!$A$2:$H$1261,MATCH(H$1,'Raw-products'!$A$1:$H$1,0))</f>
        <v>Shirt</v>
      </c>
      <c r="I3804" t="str">
        <f>VLOOKUP($C3804,'Raw-products'!$A$2:$H$1261,MATCH(I$1,'Raw-products'!$A$1:$H$1,0))</f>
        <v>Polo</v>
      </c>
      <c r="J3804" t="str">
        <f>VLOOKUP($C3804,'Raw-products'!$A$2:$H$1261,MATCH(J$1,'Raw-products'!$A$1:$H$1,0))</f>
        <v>XL</v>
      </c>
      <c r="K3804" t="str">
        <f>VLOOKUP($C3804,'Raw-products'!$A$2:$H$1261,MATCH(K$1,'Raw-products'!$A$1:$H$1,0))</f>
        <v>orange</v>
      </c>
      <c r="L3804">
        <f>VLOOKUP($C3804,'Raw-products'!$A$2:$H$1261,MATCH(L$1,'Raw-products'!$A$1:$H$1,0))</f>
        <v>117</v>
      </c>
      <c r="M3804">
        <f>VLOOKUP($C3804,'Raw-products'!$A$2:$H$1261,MATCH(M$1,'Raw-products'!$A$1:$H$1,0))</f>
        <v>43</v>
      </c>
      <c r="N3804" s="5">
        <f t="shared" si="118"/>
        <v>5031</v>
      </c>
      <c r="O3804" cm="1">
        <f t="array" ref="O3804:R3804">_xlfn.XLOOKUP($B3804,'Raw -orders'!$A:$A,'Raw -orders'!$B:$E)</f>
        <v>857</v>
      </c>
      <c r="P3804">
        <v>18160</v>
      </c>
      <c r="Q3804" s="1">
        <v>44353</v>
      </c>
      <c r="R3804" s="1">
        <v>44380</v>
      </c>
      <c r="S3804" t="str" cm="1">
        <f t="array" ref="S3804:Z3804">_xlfn.XLOOKUP($O3804,'Raw - customers'!$A:$A,'Raw - customers'!$B:$I)</f>
        <v>Dianemarie Neicho</v>
      </c>
      <c r="T3804" t="str">
        <v>Agender</v>
      </c>
      <c r="U3804">
        <v>27</v>
      </c>
      <c r="V3804" t="str">
        <v>2245 Heathcote RidgeApt. 525</v>
      </c>
      <c r="W3804">
        <v>661</v>
      </c>
      <c r="X3804" t="str">
        <v>West Joelmouth</v>
      </c>
      <c r="Y3804" t="str">
        <v>Western Australia</v>
      </c>
      <c r="Z3804" t="str">
        <v>Australia</v>
      </c>
      <c r="AA3804">
        <v>6</v>
      </c>
      <c r="AB3804" s="3" t="str">
        <f t="shared" si="119"/>
        <v>20 to 30</v>
      </c>
      <c r="AM3804" s="6">
        <v>857</v>
      </c>
      <c r="AN3804" s="6" t="s">
        <v>1377</v>
      </c>
    </row>
    <row r="3805" spans="1:40" x14ac:dyDescent="0.25">
      <c r="A3805">
        <v>3803</v>
      </c>
      <c r="B3805">
        <v>759</v>
      </c>
      <c r="C3805">
        <v>266</v>
      </c>
      <c r="D3805">
        <v>95</v>
      </c>
      <c r="E3805">
        <v>2</v>
      </c>
      <c r="F3805">
        <v>190</v>
      </c>
      <c r="G3805">
        <v>1</v>
      </c>
      <c r="H3805" t="str">
        <f>VLOOKUP($C3805,'Raw-products'!$A$2:$H$1261,MATCH(H$1,'Raw-products'!$A$1:$H$1,0))</f>
        <v>Shirt</v>
      </c>
      <c r="I3805" t="str">
        <f>VLOOKUP($C3805,'Raw-products'!$A$2:$H$1261,MATCH(I$1,'Raw-products'!$A$1:$H$1,0))</f>
        <v>Polo</v>
      </c>
      <c r="J3805" t="str">
        <f>VLOOKUP($C3805,'Raw-products'!$A$2:$H$1261,MATCH(J$1,'Raw-products'!$A$1:$H$1,0))</f>
        <v>S</v>
      </c>
      <c r="K3805" t="str">
        <f>VLOOKUP($C3805,'Raw-products'!$A$2:$H$1261,MATCH(K$1,'Raw-products'!$A$1:$H$1,0))</f>
        <v>blue</v>
      </c>
      <c r="L3805">
        <f>VLOOKUP($C3805,'Raw-products'!$A$2:$H$1261,MATCH(L$1,'Raw-products'!$A$1:$H$1,0))</f>
        <v>117</v>
      </c>
      <c r="M3805">
        <f>VLOOKUP($C3805,'Raw-products'!$A$2:$H$1261,MATCH(M$1,'Raw-products'!$A$1:$H$1,0))</f>
        <v>76</v>
      </c>
      <c r="N3805" s="5">
        <f t="shared" si="118"/>
        <v>8892</v>
      </c>
      <c r="O3805" cm="1">
        <f t="array" ref="O3805:R3805">_xlfn.XLOOKUP($B3805,'Raw -orders'!$A:$A,'Raw -orders'!$B:$E)</f>
        <v>857</v>
      </c>
      <c r="P3805">
        <v>18160</v>
      </c>
      <c r="Q3805" s="1">
        <v>44353</v>
      </c>
      <c r="R3805" s="1">
        <v>44380</v>
      </c>
      <c r="S3805" t="str" cm="1">
        <f t="array" ref="S3805:Z3805">_xlfn.XLOOKUP($O3805,'Raw - customers'!$A:$A,'Raw - customers'!$B:$I)</f>
        <v>Dianemarie Neicho</v>
      </c>
      <c r="T3805" t="str">
        <v>Agender</v>
      </c>
      <c r="U3805">
        <v>27</v>
      </c>
      <c r="V3805" t="str">
        <v>2245 Heathcote RidgeApt. 525</v>
      </c>
      <c r="W3805">
        <v>661</v>
      </c>
      <c r="X3805" t="str">
        <v>West Joelmouth</v>
      </c>
      <c r="Y3805" t="str">
        <v>Western Australia</v>
      </c>
      <c r="Z3805" t="str">
        <v>Australia</v>
      </c>
      <c r="AA3805">
        <v>6</v>
      </c>
      <c r="AB3805" s="3" t="str">
        <f t="shared" si="119"/>
        <v>20 to 30</v>
      </c>
      <c r="AM3805" s="6">
        <v>857</v>
      </c>
      <c r="AN3805" s="6" t="s">
        <v>1377</v>
      </c>
    </row>
    <row r="3806" spans="1:40" x14ac:dyDescent="0.25">
      <c r="A3806">
        <v>3804</v>
      </c>
      <c r="B3806">
        <v>759</v>
      </c>
      <c r="C3806">
        <v>271</v>
      </c>
      <c r="D3806">
        <v>95</v>
      </c>
      <c r="E3806">
        <v>3</v>
      </c>
      <c r="F3806">
        <v>285</v>
      </c>
      <c r="G3806">
        <v>1</v>
      </c>
      <c r="H3806" t="str">
        <f>VLOOKUP($C3806,'Raw-products'!$A$2:$H$1261,MATCH(H$1,'Raw-products'!$A$1:$H$1,0))</f>
        <v>Shirt</v>
      </c>
      <c r="I3806" t="str">
        <f>VLOOKUP($C3806,'Raw-products'!$A$2:$H$1261,MATCH(I$1,'Raw-products'!$A$1:$H$1,0))</f>
        <v>Polo</v>
      </c>
      <c r="J3806" t="str">
        <f>VLOOKUP($C3806,'Raw-products'!$A$2:$H$1261,MATCH(J$1,'Raw-products'!$A$1:$H$1,0))</f>
        <v>S</v>
      </c>
      <c r="K3806" t="str">
        <f>VLOOKUP($C3806,'Raw-products'!$A$2:$H$1261,MATCH(K$1,'Raw-products'!$A$1:$H$1,0))</f>
        <v>indigo</v>
      </c>
      <c r="L3806">
        <f>VLOOKUP($C3806,'Raw-products'!$A$2:$H$1261,MATCH(L$1,'Raw-products'!$A$1:$H$1,0))</f>
        <v>117</v>
      </c>
      <c r="M3806">
        <f>VLOOKUP($C3806,'Raw-products'!$A$2:$H$1261,MATCH(M$1,'Raw-products'!$A$1:$H$1,0))</f>
        <v>50</v>
      </c>
      <c r="N3806" s="5">
        <f t="shared" si="118"/>
        <v>5850</v>
      </c>
      <c r="O3806" cm="1">
        <f t="array" ref="O3806:R3806">_xlfn.XLOOKUP($B3806,'Raw -orders'!$A:$A,'Raw -orders'!$B:$E)</f>
        <v>857</v>
      </c>
      <c r="P3806">
        <v>18160</v>
      </c>
      <c r="Q3806" s="1">
        <v>44353</v>
      </c>
      <c r="R3806" s="1">
        <v>44380</v>
      </c>
      <c r="S3806" t="str" cm="1">
        <f t="array" ref="S3806:Z3806">_xlfn.XLOOKUP($O3806,'Raw - customers'!$A:$A,'Raw - customers'!$B:$I)</f>
        <v>Dianemarie Neicho</v>
      </c>
      <c r="T3806" t="str">
        <v>Agender</v>
      </c>
      <c r="U3806">
        <v>27</v>
      </c>
      <c r="V3806" t="str">
        <v>2245 Heathcote RidgeApt. 525</v>
      </c>
      <c r="W3806">
        <v>661</v>
      </c>
      <c r="X3806" t="str">
        <v>West Joelmouth</v>
      </c>
      <c r="Y3806" t="str">
        <v>Western Australia</v>
      </c>
      <c r="Z3806" t="str">
        <v>Australia</v>
      </c>
      <c r="AA3806">
        <v>6</v>
      </c>
      <c r="AB3806" s="3" t="str">
        <f t="shared" si="119"/>
        <v>20 to 30</v>
      </c>
      <c r="AM3806" s="6">
        <v>857</v>
      </c>
      <c r="AN3806" s="6" t="s">
        <v>1377</v>
      </c>
    </row>
    <row r="3807" spans="1:40" x14ac:dyDescent="0.25">
      <c r="A3807">
        <v>3805</v>
      </c>
      <c r="B3807">
        <v>760</v>
      </c>
      <c r="C3807">
        <v>729</v>
      </c>
      <c r="D3807">
        <v>119</v>
      </c>
      <c r="E3807">
        <v>1</v>
      </c>
      <c r="F3807">
        <v>119</v>
      </c>
      <c r="G3807">
        <v>1</v>
      </c>
      <c r="H3807" t="str">
        <f>VLOOKUP($C3807,'Raw-products'!$A$2:$H$1261,MATCH(H$1,'Raw-products'!$A$1:$H$1,0))</f>
        <v>Jacket</v>
      </c>
      <c r="I3807" t="str">
        <f>VLOOKUP($C3807,'Raw-products'!$A$2:$H$1261,MATCH(I$1,'Raw-products'!$A$1:$H$1,0))</f>
        <v>Trench Coat</v>
      </c>
      <c r="J3807" t="str">
        <f>VLOOKUP($C3807,'Raw-products'!$A$2:$H$1261,MATCH(J$1,'Raw-products'!$A$1:$H$1,0))</f>
        <v>XL</v>
      </c>
      <c r="K3807" t="str">
        <f>VLOOKUP($C3807,'Raw-products'!$A$2:$H$1261,MATCH(K$1,'Raw-products'!$A$1:$H$1,0))</f>
        <v>indigo</v>
      </c>
      <c r="L3807">
        <f>VLOOKUP($C3807,'Raw-products'!$A$2:$H$1261,MATCH(L$1,'Raw-products'!$A$1:$H$1,0))</f>
        <v>112</v>
      </c>
      <c r="M3807">
        <f>VLOOKUP($C3807,'Raw-products'!$A$2:$H$1261,MATCH(M$1,'Raw-products'!$A$1:$H$1,0))</f>
        <v>64</v>
      </c>
      <c r="N3807" s="5">
        <f t="shared" si="118"/>
        <v>7168</v>
      </c>
      <c r="O3807" cm="1">
        <f t="array" ref="O3807:R3807">_xlfn.XLOOKUP($B3807,'Raw -orders'!$A:$A,'Raw -orders'!$B:$E)</f>
        <v>207</v>
      </c>
      <c r="P3807">
        <v>14658</v>
      </c>
      <c r="Q3807" s="1">
        <v>44386</v>
      </c>
      <c r="R3807" s="1">
        <v>44388</v>
      </c>
      <c r="S3807" t="str" cm="1">
        <f t="array" ref="S3807:Z3807">_xlfn.XLOOKUP($O3807,'Raw - customers'!$A:$A,'Raw - customers'!$B:$I)</f>
        <v>Brade Caught</v>
      </c>
      <c r="T3807" t="str">
        <v>Genderqueer</v>
      </c>
      <c r="U3807">
        <v>56</v>
      </c>
      <c r="V3807" t="str">
        <v>38 Baumbach Estate DrApt. 545</v>
      </c>
      <c r="W3807">
        <v>7847</v>
      </c>
      <c r="X3807" t="str">
        <v>Elijahburgh</v>
      </c>
      <c r="Y3807" t="str">
        <v>Queensland</v>
      </c>
      <c r="Z3807" t="str">
        <v>Australia</v>
      </c>
      <c r="AA3807">
        <v>7</v>
      </c>
      <c r="AB3807" s="3" t="str">
        <f t="shared" si="119"/>
        <v>0 to 10</v>
      </c>
      <c r="AM3807" s="6">
        <v>207</v>
      </c>
      <c r="AN3807" s="6" t="s">
        <v>1355</v>
      </c>
    </row>
    <row r="3808" spans="1:40" x14ac:dyDescent="0.25">
      <c r="A3808">
        <v>3806</v>
      </c>
      <c r="B3808">
        <v>760</v>
      </c>
      <c r="C3808">
        <v>502</v>
      </c>
      <c r="D3808">
        <v>102</v>
      </c>
      <c r="E3808">
        <v>1</v>
      </c>
      <c r="F3808">
        <v>102</v>
      </c>
      <c r="G3808">
        <v>1</v>
      </c>
      <c r="H3808" t="str">
        <f>VLOOKUP($C3808,'Raw-products'!$A$2:$H$1261,MATCH(H$1,'Raw-products'!$A$1:$H$1,0))</f>
        <v>Jacket</v>
      </c>
      <c r="I3808" t="str">
        <f>VLOOKUP($C3808,'Raw-products'!$A$2:$H$1261,MATCH(I$1,'Raw-products'!$A$1:$H$1,0))</f>
        <v>Windbreaker</v>
      </c>
      <c r="J3808" t="str">
        <f>VLOOKUP($C3808,'Raw-products'!$A$2:$H$1261,MATCH(J$1,'Raw-products'!$A$1:$H$1,0))</f>
        <v>M</v>
      </c>
      <c r="K3808" t="str">
        <f>VLOOKUP($C3808,'Raw-products'!$A$2:$H$1261,MATCH(K$1,'Raw-products'!$A$1:$H$1,0))</f>
        <v>yellow</v>
      </c>
      <c r="L3808">
        <f>VLOOKUP($C3808,'Raw-products'!$A$2:$H$1261,MATCH(L$1,'Raw-products'!$A$1:$H$1,0))</f>
        <v>109</v>
      </c>
      <c r="M3808">
        <f>VLOOKUP($C3808,'Raw-products'!$A$2:$H$1261,MATCH(M$1,'Raw-products'!$A$1:$H$1,0))</f>
        <v>52</v>
      </c>
      <c r="N3808" s="5">
        <f t="shared" si="118"/>
        <v>5668</v>
      </c>
      <c r="O3808" cm="1">
        <f t="array" ref="O3808:R3808">_xlfn.XLOOKUP($B3808,'Raw -orders'!$A:$A,'Raw -orders'!$B:$E)</f>
        <v>207</v>
      </c>
      <c r="P3808">
        <v>14658</v>
      </c>
      <c r="Q3808" s="1">
        <v>44386</v>
      </c>
      <c r="R3808" s="1">
        <v>44388</v>
      </c>
      <c r="S3808" t="str" cm="1">
        <f t="array" ref="S3808:Z3808">_xlfn.XLOOKUP($O3808,'Raw - customers'!$A:$A,'Raw - customers'!$B:$I)</f>
        <v>Brade Caught</v>
      </c>
      <c r="T3808" t="str">
        <v>Genderqueer</v>
      </c>
      <c r="U3808">
        <v>56</v>
      </c>
      <c r="V3808" t="str">
        <v>38 Baumbach Estate DrApt. 545</v>
      </c>
      <c r="W3808">
        <v>7847</v>
      </c>
      <c r="X3808" t="str">
        <v>Elijahburgh</v>
      </c>
      <c r="Y3808" t="str">
        <v>Queensland</v>
      </c>
      <c r="Z3808" t="str">
        <v>Australia</v>
      </c>
      <c r="AA3808">
        <v>7</v>
      </c>
      <c r="AB3808" s="3" t="str">
        <f t="shared" si="119"/>
        <v>0 to 10</v>
      </c>
      <c r="AM3808" s="6">
        <v>207</v>
      </c>
      <c r="AN3808" s="6" t="s">
        <v>1355</v>
      </c>
    </row>
    <row r="3809" spans="1:40" x14ac:dyDescent="0.25">
      <c r="A3809">
        <v>3807</v>
      </c>
      <c r="B3809">
        <v>760</v>
      </c>
      <c r="C3809">
        <v>661</v>
      </c>
      <c r="D3809">
        <v>93</v>
      </c>
      <c r="E3809">
        <v>2</v>
      </c>
      <c r="F3809">
        <v>186</v>
      </c>
      <c r="G3809">
        <v>1</v>
      </c>
      <c r="H3809" t="str">
        <f>VLOOKUP($C3809,'Raw-products'!$A$2:$H$1261,MATCH(H$1,'Raw-products'!$A$1:$H$1,0))</f>
        <v>Jacket</v>
      </c>
      <c r="I3809" t="str">
        <f>VLOOKUP($C3809,'Raw-products'!$A$2:$H$1261,MATCH(I$1,'Raw-products'!$A$1:$H$1,0))</f>
        <v>Coach</v>
      </c>
      <c r="J3809" t="str">
        <f>VLOOKUP($C3809,'Raw-products'!$A$2:$H$1261,MATCH(J$1,'Raw-products'!$A$1:$H$1,0))</f>
        <v>S</v>
      </c>
      <c r="K3809" t="str">
        <f>VLOOKUP($C3809,'Raw-products'!$A$2:$H$1261,MATCH(K$1,'Raw-products'!$A$1:$H$1,0))</f>
        <v>violet</v>
      </c>
      <c r="L3809">
        <f>VLOOKUP($C3809,'Raw-products'!$A$2:$H$1261,MATCH(L$1,'Raw-products'!$A$1:$H$1,0))</f>
        <v>115</v>
      </c>
      <c r="M3809">
        <f>VLOOKUP($C3809,'Raw-products'!$A$2:$H$1261,MATCH(M$1,'Raw-products'!$A$1:$H$1,0))</f>
        <v>74</v>
      </c>
      <c r="N3809" s="5">
        <f t="shared" si="118"/>
        <v>8510</v>
      </c>
      <c r="O3809" cm="1">
        <f t="array" ref="O3809:R3809">_xlfn.XLOOKUP($B3809,'Raw -orders'!$A:$A,'Raw -orders'!$B:$E)</f>
        <v>207</v>
      </c>
      <c r="P3809">
        <v>14658</v>
      </c>
      <c r="Q3809" s="1">
        <v>44386</v>
      </c>
      <c r="R3809" s="1">
        <v>44388</v>
      </c>
      <c r="S3809" t="str" cm="1">
        <f t="array" ref="S3809:Z3809">_xlfn.XLOOKUP($O3809,'Raw - customers'!$A:$A,'Raw - customers'!$B:$I)</f>
        <v>Brade Caught</v>
      </c>
      <c r="T3809" t="str">
        <v>Genderqueer</v>
      </c>
      <c r="U3809">
        <v>56</v>
      </c>
      <c r="V3809" t="str">
        <v>38 Baumbach Estate DrApt. 545</v>
      </c>
      <c r="W3809">
        <v>7847</v>
      </c>
      <c r="X3809" t="str">
        <v>Elijahburgh</v>
      </c>
      <c r="Y3809" t="str">
        <v>Queensland</v>
      </c>
      <c r="Z3809" t="str">
        <v>Australia</v>
      </c>
      <c r="AA3809">
        <v>7</v>
      </c>
      <c r="AB3809" s="3" t="str">
        <f t="shared" si="119"/>
        <v>0 to 10</v>
      </c>
      <c r="AM3809" s="6">
        <v>207</v>
      </c>
      <c r="AN3809" s="6" t="s">
        <v>1355</v>
      </c>
    </row>
    <row r="3810" spans="1:40" x14ac:dyDescent="0.25">
      <c r="A3810">
        <v>3808</v>
      </c>
      <c r="B3810">
        <v>760</v>
      </c>
      <c r="C3810">
        <v>1234</v>
      </c>
      <c r="D3810">
        <v>112</v>
      </c>
      <c r="E3810">
        <v>1</v>
      </c>
      <c r="F3810">
        <v>112</v>
      </c>
      <c r="G3810">
        <v>1</v>
      </c>
      <c r="H3810" t="str">
        <f>VLOOKUP($C3810,'Raw-products'!$A$2:$H$1261,MATCH(H$1,'Raw-products'!$A$1:$H$1,0))</f>
        <v>Trousers</v>
      </c>
      <c r="I3810" t="str">
        <f>VLOOKUP($C3810,'Raw-products'!$A$2:$H$1261,MATCH(I$1,'Raw-products'!$A$1:$H$1,0))</f>
        <v>Tracksuit Bottoms</v>
      </c>
      <c r="J3810" t="str">
        <f>VLOOKUP($C3810,'Raw-products'!$A$2:$H$1261,MATCH(J$1,'Raw-products'!$A$1:$H$1,0))</f>
        <v>XL</v>
      </c>
      <c r="K3810" t="str">
        <f>VLOOKUP($C3810,'Raw-products'!$A$2:$H$1261,MATCH(K$1,'Raw-products'!$A$1:$H$1,0))</f>
        <v>orange</v>
      </c>
      <c r="L3810">
        <f>VLOOKUP($C3810,'Raw-products'!$A$2:$H$1261,MATCH(L$1,'Raw-products'!$A$1:$H$1,0))</f>
        <v>91</v>
      </c>
      <c r="M3810">
        <f>VLOOKUP($C3810,'Raw-products'!$A$2:$H$1261,MATCH(M$1,'Raw-products'!$A$1:$H$1,0))</f>
        <v>42</v>
      </c>
      <c r="N3810" s="5">
        <f t="shared" si="118"/>
        <v>3822</v>
      </c>
      <c r="O3810" cm="1">
        <f t="array" ref="O3810:R3810">_xlfn.XLOOKUP($B3810,'Raw -orders'!$A:$A,'Raw -orders'!$B:$E)</f>
        <v>207</v>
      </c>
      <c r="P3810">
        <v>14658</v>
      </c>
      <c r="Q3810" s="1">
        <v>44386</v>
      </c>
      <c r="R3810" s="1">
        <v>44388</v>
      </c>
      <c r="S3810" t="str" cm="1">
        <f t="array" ref="S3810:Z3810">_xlfn.XLOOKUP($O3810,'Raw - customers'!$A:$A,'Raw - customers'!$B:$I)</f>
        <v>Brade Caught</v>
      </c>
      <c r="T3810" t="str">
        <v>Genderqueer</v>
      </c>
      <c r="U3810">
        <v>56</v>
      </c>
      <c r="V3810" t="str">
        <v>38 Baumbach Estate DrApt. 545</v>
      </c>
      <c r="W3810">
        <v>7847</v>
      </c>
      <c r="X3810" t="str">
        <v>Elijahburgh</v>
      </c>
      <c r="Y3810" t="str">
        <v>Queensland</v>
      </c>
      <c r="Z3810" t="str">
        <v>Australia</v>
      </c>
      <c r="AA3810">
        <v>7</v>
      </c>
      <c r="AB3810" s="3" t="str">
        <f t="shared" si="119"/>
        <v>0 to 10</v>
      </c>
      <c r="AM3810" s="6">
        <v>207</v>
      </c>
      <c r="AN3810" s="6" t="s">
        <v>1355</v>
      </c>
    </row>
    <row r="3811" spans="1:40" x14ac:dyDescent="0.25">
      <c r="A3811">
        <v>3809</v>
      </c>
      <c r="B3811">
        <v>760</v>
      </c>
      <c r="C3811">
        <v>311</v>
      </c>
      <c r="D3811">
        <v>105</v>
      </c>
      <c r="E3811">
        <v>2</v>
      </c>
      <c r="F3811">
        <v>210</v>
      </c>
      <c r="G3811">
        <v>1</v>
      </c>
      <c r="H3811" t="str">
        <f>VLOOKUP($C3811,'Raw-products'!$A$2:$H$1261,MATCH(H$1,'Raw-products'!$A$1:$H$1,0))</f>
        <v>Shirt</v>
      </c>
      <c r="I3811" t="str">
        <f>VLOOKUP($C3811,'Raw-products'!$A$2:$H$1261,MATCH(I$1,'Raw-products'!$A$1:$H$1,0))</f>
        <v>Cuban Collar</v>
      </c>
      <c r="J3811" t="str">
        <f>VLOOKUP($C3811,'Raw-products'!$A$2:$H$1261,MATCH(J$1,'Raw-products'!$A$1:$H$1,0))</f>
        <v>S</v>
      </c>
      <c r="K3811" t="str">
        <f>VLOOKUP($C3811,'Raw-products'!$A$2:$H$1261,MATCH(K$1,'Raw-products'!$A$1:$H$1,0))</f>
        <v>violet</v>
      </c>
      <c r="L3811">
        <f>VLOOKUP($C3811,'Raw-products'!$A$2:$H$1261,MATCH(L$1,'Raw-products'!$A$1:$H$1,0))</f>
        <v>93</v>
      </c>
      <c r="M3811">
        <f>VLOOKUP($C3811,'Raw-products'!$A$2:$H$1261,MATCH(M$1,'Raw-products'!$A$1:$H$1,0))</f>
        <v>43</v>
      </c>
      <c r="N3811" s="5">
        <f t="shared" si="118"/>
        <v>3999</v>
      </c>
      <c r="O3811" cm="1">
        <f t="array" ref="O3811:R3811">_xlfn.XLOOKUP($B3811,'Raw -orders'!$A:$A,'Raw -orders'!$B:$E)</f>
        <v>207</v>
      </c>
      <c r="P3811">
        <v>14658</v>
      </c>
      <c r="Q3811" s="1">
        <v>44386</v>
      </c>
      <c r="R3811" s="1">
        <v>44388</v>
      </c>
      <c r="S3811" t="str" cm="1">
        <f t="array" ref="S3811:Z3811">_xlfn.XLOOKUP($O3811,'Raw - customers'!$A:$A,'Raw - customers'!$B:$I)</f>
        <v>Brade Caught</v>
      </c>
      <c r="T3811" t="str">
        <v>Genderqueer</v>
      </c>
      <c r="U3811">
        <v>56</v>
      </c>
      <c r="V3811" t="str">
        <v>38 Baumbach Estate DrApt. 545</v>
      </c>
      <c r="W3811">
        <v>7847</v>
      </c>
      <c r="X3811" t="str">
        <v>Elijahburgh</v>
      </c>
      <c r="Y3811" t="str">
        <v>Queensland</v>
      </c>
      <c r="Z3811" t="str">
        <v>Australia</v>
      </c>
      <c r="AA3811">
        <v>7</v>
      </c>
      <c r="AB3811" s="3" t="str">
        <f t="shared" si="119"/>
        <v>0 to 10</v>
      </c>
      <c r="AM3811" s="6">
        <v>207</v>
      </c>
      <c r="AN3811" s="6" t="s">
        <v>1355</v>
      </c>
    </row>
    <row r="3812" spans="1:40" x14ac:dyDescent="0.25">
      <c r="A3812">
        <v>3810</v>
      </c>
      <c r="B3812">
        <v>760</v>
      </c>
      <c r="C3812">
        <v>1026</v>
      </c>
      <c r="D3812">
        <v>90</v>
      </c>
      <c r="E3812">
        <v>3</v>
      </c>
      <c r="F3812">
        <v>270</v>
      </c>
      <c r="G3812">
        <v>1</v>
      </c>
      <c r="H3812" t="str">
        <f>VLOOKUP($C3812,'Raw-products'!$A$2:$H$1261,MATCH(H$1,'Raw-products'!$A$1:$H$1,0))</f>
        <v>Trousers</v>
      </c>
      <c r="I3812" t="str">
        <f>VLOOKUP($C3812,'Raw-products'!$A$2:$H$1261,MATCH(I$1,'Raw-products'!$A$1:$H$1,0))</f>
        <v>Relaxed Leg</v>
      </c>
      <c r="J3812" t="str">
        <f>VLOOKUP($C3812,'Raw-products'!$A$2:$H$1261,MATCH(J$1,'Raw-products'!$A$1:$H$1,0))</f>
        <v>S</v>
      </c>
      <c r="K3812" t="str">
        <f>VLOOKUP($C3812,'Raw-products'!$A$2:$H$1261,MATCH(K$1,'Raw-products'!$A$1:$H$1,0))</f>
        <v>yellow</v>
      </c>
      <c r="L3812">
        <f>VLOOKUP($C3812,'Raw-products'!$A$2:$H$1261,MATCH(L$1,'Raw-products'!$A$1:$H$1,0))</f>
        <v>95</v>
      </c>
      <c r="M3812">
        <f>VLOOKUP($C3812,'Raw-products'!$A$2:$H$1261,MATCH(M$1,'Raw-products'!$A$1:$H$1,0))</f>
        <v>43</v>
      </c>
      <c r="N3812" s="5">
        <f t="shared" si="118"/>
        <v>4085</v>
      </c>
      <c r="O3812" cm="1">
        <f t="array" ref="O3812:R3812">_xlfn.XLOOKUP($B3812,'Raw -orders'!$A:$A,'Raw -orders'!$B:$E)</f>
        <v>207</v>
      </c>
      <c r="P3812">
        <v>14658</v>
      </c>
      <c r="Q3812" s="1">
        <v>44386</v>
      </c>
      <c r="R3812" s="1">
        <v>44388</v>
      </c>
      <c r="S3812" t="str" cm="1">
        <f t="array" ref="S3812:Z3812">_xlfn.XLOOKUP($O3812,'Raw - customers'!$A:$A,'Raw - customers'!$B:$I)</f>
        <v>Brade Caught</v>
      </c>
      <c r="T3812" t="str">
        <v>Genderqueer</v>
      </c>
      <c r="U3812">
        <v>56</v>
      </c>
      <c r="V3812" t="str">
        <v>38 Baumbach Estate DrApt. 545</v>
      </c>
      <c r="W3812">
        <v>7847</v>
      </c>
      <c r="X3812" t="str">
        <v>Elijahburgh</v>
      </c>
      <c r="Y3812" t="str">
        <v>Queensland</v>
      </c>
      <c r="Z3812" t="str">
        <v>Australia</v>
      </c>
      <c r="AA3812">
        <v>7</v>
      </c>
      <c r="AB3812" s="3" t="str">
        <f t="shared" si="119"/>
        <v>0 to 10</v>
      </c>
      <c r="AM3812" s="6">
        <v>207</v>
      </c>
      <c r="AN3812" s="6" t="s">
        <v>1355</v>
      </c>
    </row>
    <row r="3813" spans="1:40" x14ac:dyDescent="0.25">
      <c r="A3813">
        <v>3811</v>
      </c>
      <c r="B3813">
        <v>760</v>
      </c>
      <c r="C3813">
        <v>1188</v>
      </c>
      <c r="D3813">
        <v>99</v>
      </c>
      <c r="E3813">
        <v>1</v>
      </c>
      <c r="F3813">
        <v>99</v>
      </c>
      <c r="G3813">
        <v>1</v>
      </c>
      <c r="H3813" t="str">
        <f>VLOOKUP($C3813,'Raw-products'!$A$2:$H$1261,MATCH(H$1,'Raw-products'!$A$1:$H$1,0))</f>
        <v>Trousers</v>
      </c>
      <c r="I3813" t="str">
        <f>VLOOKUP($C3813,'Raw-products'!$A$2:$H$1261,MATCH(I$1,'Raw-products'!$A$1:$H$1,0))</f>
        <v>High-Waisted</v>
      </c>
      <c r="J3813" t="str">
        <f>VLOOKUP($C3813,'Raw-products'!$A$2:$H$1261,MATCH(J$1,'Raw-products'!$A$1:$H$1,0))</f>
        <v>L</v>
      </c>
      <c r="K3813" t="str">
        <f>VLOOKUP($C3813,'Raw-products'!$A$2:$H$1261,MATCH(K$1,'Raw-products'!$A$1:$H$1,0))</f>
        <v>violet</v>
      </c>
      <c r="L3813">
        <f>VLOOKUP($C3813,'Raw-products'!$A$2:$H$1261,MATCH(L$1,'Raw-products'!$A$1:$H$1,0))</f>
        <v>98</v>
      </c>
      <c r="M3813">
        <f>VLOOKUP($C3813,'Raw-products'!$A$2:$H$1261,MATCH(M$1,'Raw-products'!$A$1:$H$1,0))</f>
        <v>68</v>
      </c>
      <c r="N3813" s="5">
        <f t="shared" si="118"/>
        <v>6664</v>
      </c>
      <c r="O3813" cm="1">
        <f t="array" ref="O3813:R3813">_xlfn.XLOOKUP($B3813,'Raw -orders'!$A:$A,'Raw -orders'!$B:$E)</f>
        <v>207</v>
      </c>
      <c r="P3813">
        <v>14658</v>
      </c>
      <c r="Q3813" s="1">
        <v>44386</v>
      </c>
      <c r="R3813" s="1">
        <v>44388</v>
      </c>
      <c r="S3813" t="str" cm="1">
        <f t="array" ref="S3813:Z3813">_xlfn.XLOOKUP($O3813,'Raw - customers'!$A:$A,'Raw - customers'!$B:$I)</f>
        <v>Brade Caught</v>
      </c>
      <c r="T3813" t="str">
        <v>Genderqueer</v>
      </c>
      <c r="U3813">
        <v>56</v>
      </c>
      <c r="V3813" t="str">
        <v>38 Baumbach Estate DrApt. 545</v>
      </c>
      <c r="W3813">
        <v>7847</v>
      </c>
      <c r="X3813" t="str">
        <v>Elijahburgh</v>
      </c>
      <c r="Y3813" t="str">
        <v>Queensland</v>
      </c>
      <c r="Z3813" t="str">
        <v>Australia</v>
      </c>
      <c r="AA3813">
        <v>7</v>
      </c>
      <c r="AB3813" s="3" t="str">
        <f t="shared" si="119"/>
        <v>0 to 10</v>
      </c>
      <c r="AM3813" s="6">
        <v>207</v>
      </c>
      <c r="AN3813" s="6" t="s">
        <v>1355</v>
      </c>
    </row>
    <row r="3814" spans="1:40" x14ac:dyDescent="0.25">
      <c r="A3814">
        <v>3812</v>
      </c>
      <c r="B3814">
        <v>761</v>
      </c>
      <c r="C3814">
        <v>1201</v>
      </c>
      <c r="D3814">
        <v>105</v>
      </c>
      <c r="E3814">
        <v>3</v>
      </c>
      <c r="F3814">
        <v>315</v>
      </c>
      <c r="G3814">
        <v>1</v>
      </c>
      <c r="H3814" t="str">
        <f>VLOOKUP($C3814,'Raw-products'!$A$2:$H$1261,MATCH(H$1,'Raw-products'!$A$1:$H$1,0))</f>
        <v>Trousers</v>
      </c>
      <c r="I3814" t="str">
        <f>VLOOKUP($C3814,'Raw-products'!$A$2:$H$1261,MATCH(I$1,'Raw-products'!$A$1:$H$1,0))</f>
        <v>Pleated</v>
      </c>
      <c r="J3814" t="str">
        <f>VLOOKUP($C3814,'Raw-products'!$A$2:$H$1261,MATCH(J$1,'Raw-products'!$A$1:$H$1,0))</f>
        <v>S</v>
      </c>
      <c r="K3814" t="str">
        <f>VLOOKUP($C3814,'Raw-products'!$A$2:$H$1261,MATCH(K$1,'Raw-products'!$A$1:$H$1,0))</f>
        <v>yellow</v>
      </c>
      <c r="L3814">
        <f>VLOOKUP($C3814,'Raw-products'!$A$2:$H$1261,MATCH(L$1,'Raw-products'!$A$1:$H$1,0))</f>
        <v>90</v>
      </c>
      <c r="M3814">
        <f>VLOOKUP($C3814,'Raw-products'!$A$2:$H$1261,MATCH(M$1,'Raw-products'!$A$1:$H$1,0))</f>
        <v>71</v>
      </c>
      <c r="N3814" s="5">
        <f t="shared" si="118"/>
        <v>6390</v>
      </c>
      <c r="O3814" cm="1">
        <f t="array" ref="O3814:R3814">_xlfn.XLOOKUP($B3814,'Raw -orders'!$A:$A,'Raw -orders'!$B:$E)</f>
        <v>198</v>
      </c>
      <c r="P3814">
        <v>52629</v>
      </c>
      <c r="Q3814" s="1">
        <v>44472</v>
      </c>
      <c r="R3814" s="1">
        <v>44494</v>
      </c>
      <c r="S3814" t="str" cm="1">
        <f t="array" ref="S3814:Z3814">_xlfn.XLOOKUP($O3814,'Raw - customers'!$A:$A,'Raw - customers'!$B:$I)</f>
        <v>Yevette Weekes</v>
      </c>
      <c r="T3814" t="str">
        <v>Genderqueer</v>
      </c>
      <c r="U3814">
        <v>66</v>
      </c>
      <c r="V3814" t="str">
        <v>6369 Patrick HillApt. 508</v>
      </c>
      <c r="W3814">
        <v>386</v>
      </c>
      <c r="X3814" t="str">
        <v>Gardenchester</v>
      </c>
      <c r="Y3814" t="str">
        <v>Victoria</v>
      </c>
      <c r="Z3814" t="str">
        <v>Australia</v>
      </c>
      <c r="AA3814">
        <v>10</v>
      </c>
      <c r="AB3814" s="3" t="str">
        <f t="shared" si="119"/>
        <v>20 to 30</v>
      </c>
      <c r="AM3814" s="6">
        <v>198</v>
      </c>
      <c r="AN3814" s="6" t="s">
        <v>1396</v>
      </c>
    </row>
    <row r="3815" spans="1:40" x14ac:dyDescent="0.25">
      <c r="A3815">
        <v>3813</v>
      </c>
      <c r="B3815">
        <v>761</v>
      </c>
      <c r="C3815">
        <v>505</v>
      </c>
      <c r="D3815">
        <v>102</v>
      </c>
      <c r="E3815">
        <v>1</v>
      </c>
      <c r="F3815">
        <v>102</v>
      </c>
      <c r="G3815">
        <v>1</v>
      </c>
      <c r="H3815" t="str">
        <f>VLOOKUP($C3815,'Raw-products'!$A$2:$H$1261,MATCH(H$1,'Raw-products'!$A$1:$H$1,0))</f>
        <v>Jacket</v>
      </c>
      <c r="I3815" t="str">
        <f>VLOOKUP($C3815,'Raw-products'!$A$2:$H$1261,MATCH(I$1,'Raw-products'!$A$1:$H$1,0))</f>
        <v>Windbreaker</v>
      </c>
      <c r="J3815" t="str">
        <f>VLOOKUP($C3815,'Raw-products'!$A$2:$H$1261,MATCH(J$1,'Raw-products'!$A$1:$H$1,0))</f>
        <v>XS</v>
      </c>
      <c r="K3815" t="str">
        <f>VLOOKUP($C3815,'Raw-products'!$A$2:$H$1261,MATCH(K$1,'Raw-products'!$A$1:$H$1,0))</f>
        <v>green</v>
      </c>
      <c r="L3815">
        <f>VLOOKUP($C3815,'Raw-products'!$A$2:$H$1261,MATCH(L$1,'Raw-products'!$A$1:$H$1,0))</f>
        <v>109</v>
      </c>
      <c r="M3815">
        <f>VLOOKUP($C3815,'Raw-products'!$A$2:$H$1261,MATCH(M$1,'Raw-products'!$A$1:$H$1,0))</f>
        <v>57</v>
      </c>
      <c r="N3815" s="5">
        <f t="shared" si="118"/>
        <v>6213</v>
      </c>
      <c r="O3815" cm="1">
        <f t="array" ref="O3815:R3815">_xlfn.XLOOKUP($B3815,'Raw -orders'!$A:$A,'Raw -orders'!$B:$E)</f>
        <v>198</v>
      </c>
      <c r="P3815">
        <v>52629</v>
      </c>
      <c r="Q3815" s="1">
        <v>44472</v>
      </c>
      <c r="R3815" s="1">
        <v>44494</v>
      </c>
      <c r="S3815" t="str" cm="1">
        <f t="array" ref="S3815:Z3815">_xlfn.XLOOKUP($O3815,'Raw - customers'!$A:$A,'Raw - customers'!$B:$I)</f>
        <v>Yevette Weekes</v>
      </c>
      <c r="T3815" t="str">
        <v>Genderqueer</v>
      </c>
      <c r="U3815">
        <v>66</v>
      </c>
      <c r="V3815" t="str">
        <v>6369 Patrick HillApt. 508</v>
      </c>
      <c r="W3815">
        <v>386</v>
      </c>
      <c r="X3815" t="str">
        <v>Gardenchester</v>
      </c>
      <c r="Y3815" t="str">
        <v>Victoria</v>
      </c>
      <c r="Z3815" t="str">
        <v>Australia</v>
      </c>
      <c r="AA3815">
        <v>10</v>
      </c>
      <c r="AB3815" s="3" t="str">
        <f t="shared" si="119"/>
        <v>20 to 30</v>
      </c>
      <c r="AM3815" s="6">
        <v>198</v>
      </c>
      <c r="AN3815" s="6" t="s">
        <v>1396</v>
      </c>
    </row>
    <row r="3816" spans="1:40" x14ac:dyDescent="0.25">
      <c r="A3816">
        <v>3814</v>
      </c>
      <c r="B3816">
        <v>762</v>
      </c>
      <c r="C3816">
        <v>1086</v>
      </c>
      <c r="D3816">
        <v>115</v>
      </c>
      <c r="E3816">
        <v>2</v>
      </c>
      <c r="F3816">
        <v>230</v>
      </c>
      <c r="G3816">
        <v>1</v>
      </c>
      <c r="H3816" t="str">
        <f>VLOOKUP($C3816,'Raw-products'!$A$2:$H$1261,MATCH(H$1,'Raw-products'!$A$1:$H$1,0))</f>
        <v>Trousers</v>
      </c>
      <c r="I3816" t="str">
        <f>VLOOKUP($C3816,'Raw-products'!$A$2:$H$1261,MATCH(I$1,'Raw-products'!$A$1:$H$1,0))</f>
        <v>Cropped</v>
      </c>
      <c r="J3816" t="str">
        <f>VLOOKUP($C3816,'Raw-products'!$A$2:$H$1261,MATCH(J$1,'Raw-products'!$A$1:$H$1,0))</f>
        <v>S</v>
      </c>
      <c r="K3816" t="str">
        <f>VLOOKUP($C3816,'Raw-products'!$A$2:$H$1261,MATCH(K$1,'Raw-products'!$A$1:$H$1,0))</f>
        <v>red</v>
      </c>
      <c r="L3816">
        <f>VLOOKUP($C3816,'Raw-products'!$A$2:$H$1261,MATCH(L$1,'Raw-products'!$A$1:$H$1,0))</f>
        <v>99</v>
      </c>
      <c r="M3816">
        <f>VLOOKUP($C3816,'Raw-products'!$A$2:$H$1261,MATCH(M$1,'Raw-products'!$A$1:$H$1,0))</f>
        <v>47</v>
      </c>
      <c r="N3816" s="5">
        <f t="shared" si="118"/>
        <v>4653</v>
      </c>
      <c r="O3816" cm="1">
        <f t="array" ref="O3816:R3816">_xlfn.XLOOKUP($B3816,'Raw -orders'!$A:$A,'Raw -orders'!$B:$E)</f>
        <v>83</v>
      </c>
      <c r="P3816">
        <v>25268</v>
      </c>
      <c r="Q3816" s="1">
        <v>44421</v>
      </c>
      <c r="R3816" s="1">
        <v>44428</v>
      </c>
      <c r="S3816" t="str" cm="1">
        <f t="array" ref="S3816:Z3816">_xlfn.XLOOKUP($O3816,'Raw - customers'!$A:$A,'Raw - customers'!$B:$I)</f>
        <v>Kayne Fraczkiewicz</v>
      </c>
      <c r="T3816" t="str">
        <v>Agender</v>
      </c>
      <c r="U3816">
        <v>40</v>
      </c>
      <c r="V3816" t="str">
        <v>9662 Isaac MallSuite 490</v>
      </c>
      <c r="W3816">
        <v>7525</v>
      </c>
      <c r="X3816" t="str">
        <v>Walshland</v>
      </c>
      <c r="Y3816" t="str">
        <v>Northern Territory</v>
      </c>
      <c r="Z3816" t="str">
        <v>Australia</v>
      </c>
      <c r="AA3816">
        <v>8</v>
      </c>
      <c r="AB3816" s="3" t="str">
        <f t="shared" si="119"/>
        <v>0 to 10</v>
      </c>
      <c r="AM3816" s="6">
        <v>83</v>
      </c>
      <c r="AN3816" s="6" t="s">
        <v>1339</v>
      </c>
    </row>
    <row r="3817" spans="1:40" x14ac:dyDescent="0.25">
      <c r="A3817">
        <v>3815</v>
      </c>
      <c r="B3817">
        <v>762</v>
      </c>
      <c r="C3817">
        <v>725</v>
      </c>
      <c r="D3817">
        <v>119</v>
      </c>
      <c r="E3817">
        <v>3</v>
      </c>
      <c r="F3817">
        <v>357</v>
      </c>
      <c r="G3817">
        <v>1</v>
      </c>
      <c r="H3817" t="str">
        <f>VLOOKUP($C3817,'Raw-products'!$A$2:$H$1261,MATCH(H$1,'Raw-products'!$A$1:$H$1,0))</f>
        <v>Jacket</v>
      </c>
      <c r="I3817" t="str">
        <f>VLOOKUP($C3817,'Raw-products'!$A$2:$H$1261,MATCH(I$1,'Raw-products'!$A$1:$H$1,0))</f>
        <v>Trench Coat</v>
      </c>
      <c r="J3817" t="str">
        <f>VLOOKUP($C3817,'Raw-products'!$A$2:$H$1261,MATCH(J$1,'Raw-products'!$A$1:$H$1,0))</f>
        <v>XS</v>
      </c>
      <c r="K3817" t="str">
        <f>VLOOKUP($C3817,'Raw-products'!$A$2:$H$1261,MATCH(K$1,'Raw-products'!$A$1:$H$1,0))</f>
        <v>indigo</v>
      </c>
      <c r="L3817">
        <f>VLOOKUP($C3817,'Raw-products'!$A$2:$H$1261,MATCH(L$1,'Raw-products'!$A$1:$H$1,0))</f>
        <v>112</v>
      </c>
      <c r="M3817">
        <f>VLOOKUP($C3817,'Raw-products'!$A$2:$H$1261,MATCH(M$1,'Raw-products'!$A$1:$H$1,0))</f>
        <v>56</v>
      </c>
      <c r="N3817" s="5">
        <f t="shared" si="118"/>
        <v>6272</v>
      </c>
      <c r="O3817" cm="1">
        <f t="array" ref="O3817:R3817">_xlfn.XLOOKUP($B3817,'Raw -orders'!$A:$A,'Raw -orders'!$B:$E)</f>
        <v>83</v>
      </c>
      <c r="P3817">
        <v>25268</v>
      </c>
      <c r="Q3817" s="1">
        <v>44421</v>
      </c>
      <c r="R3817" s="1">
        <v>44428</v>
      </c>
      <c r="S3817" t="str" cm="1">
        <f t="array" ref="S3817:Z3817">_xlfn.XLOOKUP($O3817,'Raw - customers'!$A:$A,'Raw - customers'!$B:$I)</f>
        <v>Kayne Fraczkiewicz</v>
      </c>
      <c r="T3817" t="str">
        <v>Agender</v>
      </c>
      <c r="U3817">
        <v>40</v>
      </c>
      <c r="V3817" t="str">
        <v>9662 Isaac MallSuite 490</v>
      </c>
      <c r="W3817">
        <v>7525</v>
      </c>
      <c r="X3817" t="str">
        <v>Walshland</v>
      </c>
      <c r="Y3817" t="str">
        <v>Northern Territory</v>
      </c>
      <c r="Z3817" t="str">
        <v>Australia</v>
      </c>
      <c r="AA3817">
        <v>8</v>
      </c>
      <c r="AB3817" s="3" t="str">
        <f t="shared" si="119"/>
        <v>0 to 10</v>
      </c>
      <c r="AM3817" s="6">
        <v>83</v>
      </c>
      <c r="AN3817" s="6" t="s">
        <v>1339</v>
      </c>
    </row>
    <row r="3818" spans="1:40" x14ac:dyDescent="0.25">
      <c r="A3818">
        <v>3816</v>
      </c>
      <c r="B3818">
        <v>762</v>
      </c>
      <c r="C3818">
        <v>290</v>
      </c>
      <c r="D3818">
        <v>105</v>
      </c>
      <c r="E3818">
        <v>3</v>
      </c>
      <c r="F3818">
        <v>315</v>
      </c>
      <c r="G3818">
        <v>1</v>
      </c>
      <c r="H3818" t="str">
        <f>VLOOKUP($C3818,'Raw-products'!$A$2:$H$1261,MATCH(H$1,'Raw-products'!$A$1:$H$1,0))</f>
        <v>Shirt</v>
      </c>
      <c r="I3818" t="str">
        <f>VLOOKUP($C3818,'Raw-products'!$A$2:$H$1261,MATCH(I$1,'Raw-products'!$A$1:$H$1,0))</f>
        <v>Cuban Collar</v>
      </c>
      <c r="J3818" t="str">
        <f>VLOOKUP($C3818,'Raw-products'!$A$2:$H$1261,MATCH(J$1,'Raw-products'!$A$1:$H$1,0))</f>
        <v>XS</v>
      </c>
      <c r="K3818" t="str">
        <f>VLOOKUP($C3818,'Raw-products'!$A$2:$H$1261,MATCH(K$1,'Raw-products'!$A$1:$H$1,0))</f>
        <v>yellow</v>
      </c>
      <c r="L3818">
        <f>VLOOKUP($C3818,'Raw-products'!$A$2:$H$1261,MATCH(L$1,'Raw-products'!$A$1:$H$1,0))</f>
        <v>93</v>
      </c>
      <c r="M3818">
        <f>VLOOKUP($C3818,'Raw-products'!$A$2:$H$1261,MATCH(M$1,'Raw-products'!$A$1:$H$1,0))</f>
        <v>78</v>
      </c>
      <c r="N3818" s="5">
        <f t="shared" si="118"/>
        <v>7254</v>
      </c>
      <c r="O3818" cm="1">
        <f t="array" ref="O3818:R3818">_xlfn.XLOOKUP($B3818,'Raw -orders'!$A:$A,'Raw -orders'!$B:$E)</f>
        <v>83</v>
      </c>
      <c r="P3818">
        <v>25268</v>
      </c>
      <c r="Q3818" s="1">
        <v>44421</v>
      </c>
      <c r="R3818" s="1">
        <v>44428</v>
      </c>
      <c r="S3818" t="str" cm="1">
        <f t="array" ref="S3818:Z3818">_xlfn.XLOOKUP($O3818,'Raw - customers'!$A:$A,'Raw - customers'!$B:$I)</f>
        <v>Kayne Fraczkiewicz</v>
      </c>
      <c r="T3818" t="str">
        <v>Agender</v>
      </c>
      <c r="U3818">
        <v>40</v>
      </c>
      <c r="V3818" t="str">
        <v>9662 Isaac MallSuite 490</v>
      </c>
      <c r="W3818">
        <v>7525</v>
      </c>
      <c r="X3818" t="str">
        <v>Walshland</v>
      </c>
      <c r="Y3818" t="str">
        <v>Northern Territory</v>
      </c>
      <c r="Z3818" t="str">
        <v>Australia</v>
      </c>
      <c r="AA3818">
        <v>8</v>
      </c>
      <c r="AB3818" s="3" t="str">
        <f t="shared" si="119"/>
        <v>0 to 10</v>
      </c>
      <c r="AM3818" s="6">
        <v>83</v>
      </c>
      <c r="AN3818" s="6" t="s">
        <v>1339</v>
      </c>
    </row>
    <row r="3819" spans="1:40" x14ac:dyDescent="0.25">
      <c r="A3819">
        <v>3817</v>
      </c>
      <c r="B3819">
        <v>762</v>
      </c>
      <c r="C3819">
        <v>845</v>
      </c>
      <c r="D3819">
        <v>113</v>
      </c>
      <c r="E3819">
        <v>2</v>
      </c>
      <c r="F3819">
        <v>226</v>
      </c>
      <c r="G3819">
        <v>1</v>
      </c>
      <c r="H3819" t="str">
        <f>VLOOKUP($C3819,'Raw-products'!$A$2:$H$1261,MATCH(H$1,'Raw-products'!$A$1:$H$1,0))</f>
        <v>Trousers</v>
      </c>
      <c r="I3819" t="str">
        <f>VLOOKUP($C3819,'Raw-products'!$A$2:$H$1261,MATCH(I$1,'Raw-products'!$A$1:$H$1,0))</f>
        <v>Chinos</v>
      </c>
      <c r="J3819" t="str">
        <f>VLOOKUP($C3819,'Raw-products'!$A$2:$H$1261,MATCH(J$1,'Raw-products'!$A$1:$H$1,0))</f>
        <v>XS</v>
      </c>
      <c r="K3819" t="str">
        <f>VLOOKUP($C3819,'Raw-products'!$A$2:$H$1261,MATCH(K$1,'Raw-products'!$A$1:$H$1,0))</f>
        <v>orange</v>
      </c>
      <c r="L3819">
        <f>VLOOKUP($C3819,'Raw-products'!$A$2:$H$1261,MATCH(L$1,'Raw-products'!$A$1:$H$1,0))</f>
        <v>100</v>
      </c>
      <c r="M3819">
        <f>VLOOKUP($C3819,'Raw-products'!$A$2:$H$1261,MATCH(M$1,'Raw-products'!$A$1:$H$1,0))</f>
        <v>53</v>
      </c>
      <c r="N3819" s="5">
        <f t="shared" si="118"/>
        <v>5300</v>
      </c>
      <c r="O3819" cm="1">
        <f t="array" ref="O3819:R3819">_xlfn.XLOOKUP($B3819,'Raw -orders'!$A:$A,'Raw -orders'!$B:$E)</f>
        <v>83</v>
      </c>
      <c r="P3819">
        <v>25268</v>
      </c>
      <c r="Q3819" s="1">
        <v>44421</v>
      </c>
      <c r="R3819" s="1">
        <v>44428</v>
      </c>
      <c r="S3819" t="str" cm="1">
        <f t="array" ref="S3819:Z3819">_xlfn.XLOOKUP($O3819,'Raw - customers'!$A:$A,'Raw - customers'!$B:$I)</f>
        <v>Kayne Fraczkiewicz</v>
      </c>
      <c r="T3819" t="str">
        <v>Agender</v>
      </c>
      <c r="U3819">
        <v>40</v>
      </c>
      <c r="V3819" t="str">
        <v>9662 Isaac MallSuite 490</v>
      </c>
      <c r="W3819">
        <v>7525</v>
      </c>
      <c r="X3819" t="str">
        <v>Walshland</v>
      </c>
      <c r="Y3819" t="str">
        <v>Northern Territory</v>
      </c>
      <c r="Z3819" t="str">
        <v>Australia</v>
      </c>
      <c r="AA3819">
        <v>8</v>
      </c>
      <c r="AB3819" s="3" t="str">
        <f t="shared" si="119"/>
        <v>0 to 10</v>
      </c>
      <c r="AM3819" s="6">
        <v>83</v>
      </c>
      <c r="AN3819" s="6" t="s">
        <v>1339</v>
      </c>
    </row>
    <row r="3820" spans="1:40" x14ac:dyDescent="0.25">
      <c r="A3820">
        <v>3818</v>
      </c>
      <c r="B3820">
        <v>762</v>
      </c>
      <c r="C3820">
        <v>617</v>
      </c>
      <c r="D3820">
        <v>112</v>
      </c>
      <c r="E3820">
        <v>1</v>
      </c>
      <c r="F3820">
        <v>112</v>
      </c>
      <c r="G3820">
        <v>1</v>
      </c>
      <c r="H3820" t="str">
        <f>VLOOKUP($C3820,'Raw-products'!$A$2:$H$1261,MATCH(H$1,'Raw-products'!$A$1:$H$1,0))</f>
        <v>Jacket</v>
      </c>
      <c r="I3820" t="str">
        <f>VLOOKUP($C3820,'Raw-products'!$A$2:$H$1261,MATCH(I$1,'Raw-products'!$A$1:$H$1,0))</f>
        <v>Cardigan</v>
      </c>
      <c r="J3820" t="str">
        <f>VLOOKUP($C3820,'Raw-products'!$A$2:$H$1261,MATCH(J$1,'Raw-products'!$A$1:$H$1,0))</f>
        <v>M</v>
      </c>
      <c r="K3820" t="str">
        <f>VLOOKUP($C3820,'Raw-products'!$A$2:$H$1261,MATCH(K$1,'Raw-products'!$A$1:$H$1,0))</f>
        <v>blue</v>
      </c>
      <c r="L3820">
        <f>VLOOKUP($C3820,'Raw-products'!$A$2:$H$1261,MATCH(L$1,'Raw-products'!$A$1:$H$1,0))</f>
        <v>118</v>
      </c>
      <c r="M3820">
        <f>VLOOKUP($C3820,'Raw-products'!$A$2:$H$1261,MATCH(M$1,'Raw-products'!$A$1:$H$1,0))</f>
        <v>57</v>
      </c>
      <c r="N3820" s="5">
        <f t="shared" si="118"/>
        <v>6726</v>
      </c>
      <c r="O3820" cm="1">
        <f t="array" ref="O3820:R3820">_xlfn.XLOOKUP($B3820,'Raw -orders'!$A:$A,'Raw -orders'!$B:$E)</f>
        <v>83</v>
      </c>
      <c r="P3820">
        <v>25268</v>
      </c>
      <c r="Q3820" s="1">
        <v>44421</v>
      </c>
      <c r="R3820" s="1">
        <v>44428</v>
      </c>
      <c r="S3820" t="str" cm="1">
        <f t="array" ref="S3820:Z3820">_xlfn.XLOOKUP($O3820,'Raw - customers'!$A:$A,'Raw - customers'!$B:$I)</f>
        <v>Kayne Fraczkiewicz</v>
      </c>
      <c r="T3820" t="str">
        <v>Agender</v>
      </c>
      <c r="U3820">
        <v>40</v>
      </c>
      <c r="V3820" t="str">
        <v>9662 Isaac MallSuite 490</v>
      </c>
      <c r="W3820">
        <v>7525</v>
      </c>
      <c r="X3820" t="str">
        <v>Walshland</v>
      </c>
      <c r="Y3820" t="str">
        <v>Northern Territory</v>
      </c>
      <c r="Z3820" t="str">
        <v>Australia</v>
      </c>
      <c r="AA3820">
        <v>8</v>
      </c>
      <c r="AB3820" s="3" t="str">
        <f t="shared" si="119"/>
        <v>0 to 10</v>
      </c>
      <c r="AM3820" s="6">
        <v>83</v>
      </c>
      <c r="AN3820" s="6" t="s">
        <v>1339</v>
      </c>
    </row>
    <row r="3821" spans="1:40" x14ac:dyDescent="0.25">
      <c r="A3821">
        <v>3819</v>
      </c>
      <c r="B3821">
        <v>763</v>
      </c>
      <c r="C3821">
        <v>773</v>
      </c>
      <c r="D3821">
        <v>91</v>
      </c>
      <c r="E3821">
        <v>3</v>
      </c>
      <c r="F3821">
        <v>273</v>
      </c>
      <c r="G3821">
        <v>1</v>
      </c>
      <c r="H3821" t="str">
        <f>VLOOKUP($C3821,'Raw-products'!$A$2:$H$1261,MATCH(H$1,'Raw-products'!$A$1:$H$1,0))</f>
        <v>Jacket</v>
      </c>
      <c r="I3821" t="str">
        <f>VLOOKUP($C3821,'Raw-products'!$A$2:$H$1261,MATCH(I$1,'Raw-products'!$A$1:$H$1,0))</f>
        <v>Pullover</v>
      </c>
      <c r="J3821" t="str">
        <f>VLOOKUP($C3821,'Raw-products'!$A$2:$H$1261,MATCH(J$1,'Raw-products'!$A$1:$H$1,0))</f>
        <v>L</v>
      </c>
      <c r="K3821" t="str">
        <f>VLOOKUP($C3821,'Raw-products'!$A$2:$H$1261,MATCH(K$1,'Raw-products'!$A$1:$H$1,0))</f>
        <v>red</v>
      </c>
      <c r="L3821">
        <f>VLOOKUP($C3821,'Raw-products'!$A$2:$H$1261,MATCH(L$1,'Raw-products'!$A$1:$H$1,0))</f>
        <v>114</v>
      </c>
      <c r="M3821">
        <f>VLOOKUP($C3821,'Raw-products'!$A$2:$H$1261,MATCH(M$1,'Raw-products'!$A$1:$H$1,0))</f>
        <v>69</v>
      </c>
      <c r="N3821" s="5">
        <f t="shared" si="118"/>
        <v>7866</v>
      </c>
      <c r="O3821" cm="1">
        <f t="array" ref="O3821:R3821">_xlfn.XLOOKUP($B3821,'Raw -orders'!$A:$A,'Raw -orders'!$B:$E)</f>
        <v>974</v>
      </c>
      <c r="P3821">
        <v>30436</v>
      </c>
      <c r="Q3821" s="1">
        <v>44273</v>
      </c>
      <c r="R3821" s="1">
        <v>44291</v>
      </c>
      <c r="S3821" t="str" cm="1">
        <f t="array" ref="S3821:Z3821">_xlfn.XLOOKUP($O3821,'Raw - customers'!$A:$A,'Raw - customers'!$B:$I)</f>
        <v>Tally Rubel</v>
      </c>
      <c r="T3821" t="str">
        <v>Agender</v>
      </c>
      <c r="U3821">
        <v>66</v>
      </c>
      <c r="V3821" t="str">
        <v>00 Willow PlazaApt. 126</v>
      </c>
      <c r="W3821">
        <v>392</v>
      </c>
      <c r="X3821" t="str">
        <v>South Xavierport</v>
      </c>
      <c r="Y3821" t="str">
        <v>South Australia</v>
      </c>
      <c r="Z3821" t="str">
        <v>Australia</v>
      </c>
      <c r="AA3821">
        <v>3</v>
      </c>
      <c r="AB3821" s="3" t="str">
        <f t="shared" si="119"/>
        <v>10 to 20</v>
      </c>
      <c r="AM3821" s="6">
        <v>974</v>
      </c>
      <c r="AN3821" s="6" t="s">
        <v>1345</v>
      </c>
    </row>
    <row r="3822" spans="1:40" x14ac:dyDescent="0.25">
      <c r="A3822">
        <v>3820</v>
      </c>
      <c r="B3822">
        <v>763</v>
      </c>
      <c r="C3822">
        <v>451</v>
      </c>
      <c r="D3822">
        <v>107</v>
      </c>
      <c r="E3822">
        <v>2</v>
      </c>
      <c r="F3822">
        <v>214</v>
      </c>
      <c r="G3822">
        <v>1</v>
      </c>
      <c r="H3822" t="str">
        <f>VLOOKUP($C3822,'Raw-products'!$A$2:$H$1261,MATCH(H$1,'Raw-products'!$A$1:$H$1,0))</f>
        <v>Jacket</v>
      </c>
      <c r="I3822" t="str">
        <f>VLOOKUP($C3822,'Raw-products'!$A$2:$H$1261,MATCH(I$1,'Raw-products'!$A$1:$H$1,0))</f>
        <v>Denim</v>
      </c>
      <c r="J3822" t="str">
        <f>VLOOKUP($C3822,'Raw-products'!$A$2:$H$1261,MATCH(J$1,'Raw-products'!$A$1:$H$1,0))</f>
        <v>S</v>
      </c>
      <c r="K3822" t="str">
        <f>VLOOKUP($C3822,'Raw-products'!$A$2:$H$1261,MATCH(K$1,'Raw-products'!$A$1:$H$1,0))</f>
        <v>violet</v>
      </c>
      <c r="L3822">
        <f>VLOOKUP($C3822,'Raw-products'!$A$2:$H$1261,MATCH(L$1,'Raw-products'!$A$1:$H$1,0))</f>
        <v>92</v>
      </c>
      <c r="M3822">
        <f>VLOOKUP($C3822,'Raw-products'!$A$2:$H$1261,MATCH(M$1,'Raw-products'!$A$1:$H$1,0))</f>
        <v>73</v>
      </c>
      <c r="N3822" s="5">
        <f t="shared" si="118"/>
        <v>6716</v>
      </c>
      <c r="O3822" cm="1">
        <f t="array" ref="O3822:R3822">_xlfn.XLOOKUP($B3822,'Raw -orders'!$A:$A,'Raw -orders'!$B:$E)</f>
        <v>974</v>
      </c>
      <c r="P3822">
        <v>30436</v>
      </c>
      <c r="Q3822" s="1">
        <v>44273</v>
      </c>
      <c r="R3822" s="1">
        <v>44291</v>
      </c>
      <c r="S3822" t="str" cm="1">
        <f t="array" ref="S3822:Z3822">_xlfn.XLOOKUP($O3822,'Raw - customers'!$A:$A,'Raw - customers'!$B:$I)</f>
        <v>Tally Rubel</v>
      </c>
      <c r="T3822" t="str">
        <v>Agender</v>
      </c>
      <c r="U3822">
        <v>66</v>
      </c>
      <c r="V3822" t="str">
        <v>00 Willow PlazaApt. 126</v>
      </c>
      <c r="W3822">
        <v>392</v>
      </c>
      <c r="X3822" t="str">
        <v>South Xavierport</v>
      </c>
      <c r="Y3822" t="str">
        <v>South Australia</v>
      </c>
      <c r="Z3822" t="str">
        <v>Australia</v>
      </c>
      <c r="AA3822">
        <v>3</v>
      </c>
      <c r="AB3822" s="3" t="str">
        <f t="shared" si="119"/>
        <v>10 to 20</v>
      </c>
      <c r="AM3822" s="6">
        <v>974</v>
      </c>
      <c r="AN3822" s="6" t="s">
        <v>1345</v>
      </c>
    </row>
    <row r="3823" spans="1:40" x14ac:dyDescent="0.25">
      <c r="A3823">
        <v>3821</v>
      </c>
      <c r="B3823">
        <v>763</v>
      </c>
      <c r="C3823">
        <v>921</v>
      </c>
      <c r="D3823">
        <v>96</v>
      </c>
      <c r="E3823">
        <v>1</v>
      </c>
      <c r="F3823">
        <v>96</v>
      </c>
      <c r="G3823">
        <v>1</v>
      </c>
      <c r="H3823" t="str">
        <f>VLOOKUP($C3823,'Raw-products'!$A$2:$H$1261,MATCH(H$1,'Raw-products'!$A$1:$H$1,0))</f>
        <v>Trousers</v>
      </c>
      <c r="I3823" t="str">
        <f>VLOOKUP($C3823,'Raw-products'!$A$2:$H$1261,MATCH(I$1,'Raw-products'!$A$1:$H$1,0))</f>
        <v>Drawstring</v>
      </c>
      <c r="J3823" t="str">
        <f>VLOOKUP($C3823,'Raw-products'!$A$2:$H$1261,MATCH(J$1,'Raw-products'!$A$1:$H$1,0))</f>
        <v>S</v>
      </c>
      <c r="K3823" t="str">
        <f>VLOOKUP($C3823,'Raw-products'!$A$2:$H$1261,MATCH(K$1,'Raw-products'!$A$1:$H$1,0))</f>
        <v>yellow</v>
      </c>
      <c r="L3823">
        <f>VLOOKUP($C3823,'Raw-products'!$A$2:$H$1261,MATCH(L$1,'Raw-products'!$A$1:$H$1,0))</f>
        <v>104</v>
      </c>
      <c r="M3823">
        <f>VLOOKUP($C3823,'Raw-products'!$A$2:$H$1261,MATCH(M$1,'Raw-products'!$A$1:$H$1,0))</f>
        <v>74</v>
      </c>
      <c r="N3823" s="5">
        <f t="shared" si="118"/>
        <v>7696</v>
      </c>
      <c r="O3823" cm="1">
        <f t="array" ref="O3823:R3823">_xlfn.XLOOKUP($B3823,'Raw -orders'!$A:$A,'Raw -orders'!$B:$E)</f>
        <v>974</v>
      </c>
      <c r="P3823">
        <v>30436</v>
      </c>
      <c r="Q3823" s="1">
        <v>44273</v>
      </c>
      <c r="R3823" s="1">
        <v>44291</v>
      </c>
      <c r="S3823" t="str" cm="1">
        <f t="array" ref="S3823:Z3823">_xlfn.XLOOKUP($O3823,'Raw - customers'!$A:$A,'Raw - customers'!$B:$I)</f>
        <v>Tally Rubel</v>
      </c>
      <c r="T3823" t="str">
        <v>Agender</v>
      </c>
      <c r="U3823">
        <v>66</v>
      </c>
      <c r="V3823" t="str">
        <v>00 Willow PlazaApt. 126</v>
      </c>
      <c r="W3823">
        <v>392</v>
      </c>
      <c r="X3823" t="str">
        <v>South Xavierport</v>
      </c>
      <c r="Y3823" t="str">
        <v>South Australia</v>
      </c>
      <c r="Z3823" t="str">
        <v>Australia</v>
      </c>
      <c r="AA3823">
        <v>3</v>
      </c>
      <c r="AB3823" s="3" t="str">
        <f t="shared" si="119"/>
        <v>10 to 20</v>
      </c>
      <c r="AM3823" s="6">
        <v>974</v>
      </c>
      <c r="AN3823" s="6" t="s">
        <v>1345</v>
      </c>
    </row>
    <row r="3824" spans="1:40" x14ac:dyDescent="0.25">
      <c r="A3824">
        <v>3822</v>
      </c>
      <c r="B3824">
        <v>763</v>
      </c>
      <c r="C3824">
        <v>429</v>
      </c>
      <c r="D3824">
        <v>107</v>
      </c>
      <c r="E3824">
        <v>2</v>
      </c>
      <c r="F3824">
        <v>214</v>
      </c>
      <c r="G3824">
        <v>1</v>
      </c>
      <c r="H3824" t="str">
        <f>VLOOKUP($C3824,'Raw-products'!$A$2:$H$1261,MATCH(H$1,'Raw-products'!$A$1:$H$1,0))</f>
        <v>Jacket</v>
      </c>
      <c r="I3824" t="str">
        <f>VLOOKUP($C3824,'Raw-products'!$A$2:$H$1261,MATCH(I$1,'Raw-products'!$A$1:$H$1,0))</f>
        <v>Denim</v>
      </c>
      <c r="J3824" t="str">
        <f>VLOOKUP($C3824,'Raw-products'!$A$2:$H$1261,MATCH(J$1,'Raw-products'!$A$1:$H$1,0))</f>
        <v>XL</v>
      </c>
      <c r="K3824" t="str">
        <f>VLOOKUP($C3824,'Raw-products'!$A$2:$H$1261,MATCH(K$1,'Raw-products'!$A$1:$H$1,0))</f>
        <v>orange</v>
      </c>
      <c r="L3824">
        <f>VLOOKUP($C3824,'Raw-products'!$A$2:$H$1261,MATCH(L$1,'Raw-products'!$A$1:$H$1,0))</f>
        <v>92</v>
      </c>
      <c r="M3824">
        <f>VLOOKUP($C3824,'Raw-products'!$A$2:$H$1261,MATCH(M$1,'Raw-products'!$A$1:$H$1,0))</f>
        <v>79</v>
      </c>
      <c r="N3824" s="5">
        <f t="shared" si="118"/>
        <v>7268</v>
      </c>
      <c r="O3824" cm="1">
        <f t="array" ref="O3824:R3824">_xlfn.XLOOKUP($B3824,'Raw -orders'!$A:$A,'Raw -orders'!$B:$E)</f>
        <v>974</v>
      </c>
      <c r="P3824">
        <v>30436</v>
      </c>
      <c r="Q3824" s="1">
        <v>44273</v>
      </c>
      <c r="R3824" s="1">
        <v>44291</v>
      </c>
      <c r="S3824" t="str" cm="1">
        <f t="array" ref="S3824:Z3824">_xlfn.XLOOKUP($O3824,'Raw - customers'!$A:$A,'Raw - customers'!$B:$I)</f>
        <v>Tally Rubel</v>
      </c>
      <c r="T3824" t="str">
        <v>Agender</v>
      </c>
      <c r="U3824">
        <v>66</v>
      </c>
      <c r="V3824" t="str">
        <v>00 Willow PlazaApt. 126</v>
      </c>
      <c r="W3824">
        <v>392</v>
      </c>
      <c r="X3824" t="str">
        <v>South Xavierport</v>
      </c>
      <c r="Y3824" t="str">
        <v>South Australia</v>
      </c>
      <c r="Z3824" t="str">
        <v>Australia</v>
      </c>
      <c r="AA3824">
        <v>3</v>
      </c>
      <c r="AB3824" s="3" t="str">
        <f t="shared" si="119"/>
        <v>10 to 20</v>
      </c>
      <c r="AM3824" s="6">
        <v>974</v>
      </c>
      <c r="AN3824" s="6" t="s">
        <v>1345</v>
      </c>
    </row>
    <row r="3825" spans="1:40" x14ac:dyDescent="0.25">
      <c r="A3825">
        <v>3823</v>
      </c>
      <c r="B3825">
        <v>764</v>
      </c>
      <c r="C3825">
        <v>442</v>
      </c>
      <c r="D3825">
        <v>107</v>
      </c>
      <c r="E3825">
        <v>2</v>
      </c>
      <c r="F3825">
        <v>214</v>
      </c>
      <c r="G3825">
        <v>1</v>
      </c>
      <c r="H3825" t="str">
        <f>VLOOKUP($C3825,'Raw-products'!$A$2:$H$1261,MATCH(H$1,'Raw-products'!$A$1:$H$1,0))</f>
        <v>Jacket</v>
      </c>
      <c r="I3825" t="str">
        <f>VLOOKUP($C3825,'Raw-products'!$A$2:$H$1261,MATCH(I$1,'Raw-products'!$A$1:$H$1,0))</f>
        <v>Denim</v>
      </c>
      <c r="J3825" t="str">
        <f>VLOOKUP($C3825,'Raw-products'!$A$2:$H$1261,MATCH(J$1,'Raw-products'!$A$1:$H$1,0))</f>
        <v>M</v>
      </c>
      <c r="K3825" t="str">
        <f>VLOOKUP($C3825,'Raw-products'!$A$2:$H$1261,MATCH(K$1,'Raw-products'!$A$1:$H$1,0))</f>
        <v>blue</v>
      </c>
      <c r="L3825">
        <f>VLOOKUP($C3825,'Raw-products'!$A$2:$H$1261,MATCH(L$1,'Raw-products'!$A$1:$H$1,0))</f>
        <v>92</v>
      </c>
      <c r="M3825">
        <f>VLOOKUP($C3825,'Raw-products'!$A$2:$H$1261,MATCH(M$1,'Raw-products'!$A$1:$H$1,0))</f>
        <v>61</v>
      </c>
      <c r="N3825" s="5">
        <f t="shared" si="118"/>
        <v>5612</v>
      </c>
      <c r="O3825" cm="1">
        <f t="array" ref="O3825:R3825">_xlfn.XLOOKUP($B3825,'Raw -orders'!$A:$A,'Raw -orders'!$B:$E)</f>
        <v>955</v>
      </c>
      <c r="P3825">
        <v>46239</v>
      </c>
      <c r="Q3825" s="1">
        <v>44455</v>
      </c>
      <c r="R3825" s="1">
        <v>44473</v>
      </c>
      <c r="S3825" t="str" cm="1">
        <f t="array" ref="S3825:Z3825">_xlfn.XLOOKUP($O3825,'Raw - customers'!$A:$A,'Raw - customers'!$B:$I)</f>
        <v>Dolph Arrow</v>
      </c>
      <c r="T3825" t="str">
        <v>Bigender</v>
      </c>
      <c r="U3825">
        <v>57</v>
      </c>
      <c r="V3825" t="str">
        <v>16 Mitchell RidgeApt. 501</v>
      </c>
      <c r="W3825">
        <v>5443</v>
      </c>
      <c r="X3825" t="str">
        <v>Lake Owenfurt</v>
      </c>
      <c r="Y3825" t="str">
        <v>Australian Capital Territory</v>
      </c>
      <c r="Z3825" t="str">
        <v>Australia</v>
      </c>
      <c r="AA3825">
        <v>9</v>
      </c>
      <c r="AB3825" s="3" t="str">
        <f t="shared" si="119"/>
        <v>10 to 20</v>
      </c>
      <c r="AM3825" s="6">
        <v>955</v>
      </c>
      <c r="AN3825" s="6" t="s">
        <v>1350</v>
      </c>
    </row>
    <row r="3826" spans="1:40" x14ac:dyDescent="0.25">
      <c r="A3826">
        <v>3824</v>
      </c>
      <c r="B3826">
        <v>764</v>
      </c>
      <c r="C3826">
        <v>722</v>
      </c>
      <c r="D3826">
        <v>119</v>
      </c>
      <c r="E3826">
        <v>3</v>
      </c>
      <c r="F3826">
        <v>357</v>
      </c>
      <c r="G3826">
        <v>1</v>
      </c>
      <c r="H3826" t="str">
        <f>VLOOKUP($C3826,'Raw-products'!$A$2:$H$1261,MATCH(H$1,'Raw-products'!$A$1:$H$1,0))</f>
        <v>Jacket</v>
      </c>
      <c r="I3826" t="str">
        <f>VLOOKUP($C3826,'Raw-products'!$A$2:$H$1261,MATCH(I$1,'Raw-products'!$A$1:$H$1,0))</f>
        <v>Trench Coat</v>
      </c>
      <c r="J3826" t="str">
        <f>VLOOKUP($C3826,'Raw-products'!$A$2:$H$1261,MATCH(J$1,'Raw-products'!$A$1:$H$1,0))</f>
        <v>M</v>
      </c>
      <c r="K3826" t="str">
        <f>VLOOKUP($C3826,'Raw-products'!$A$2:$H$1261,MATCH(K$1,'Raw-products'!$A$1:$H$1,0))</f>
        <v>blue</v>
      </c>
      <c r="L3826">
        <f>VLOOKUP($C3826,'Raw-products'!$A$2:$H$1261,MATCH(L$1,'Raw-products'!$A$1:$H$1,0))</f>
        <v>112</v>
      </c>
      <c r="M3826">
        <f>VLOOKUP($C3826,'Raw-products'!$A$2:$H$1261,MATCH(M$1,'Raw-products'!$A$1:$H$1,0))</f>
        <v>46</v>
      </c>
      <c r="N3826" s="5">
        <f t="shared" si="118"/>
        <v>5152</v>
      </c>
      <c r="O3826" cm="1">
        <f t="array" ref="O3826:R3826">_xlfn.XLOOKUP($B3826,'Raw -orders'!$A:$A,'Raw -orders'!$B:$E)</f>
        <v>955</v>
      </c>
      <c r="P3826">
        <v>46239</v>
      </c>
      <c r="Q3826" s="1">
        <v>44455</v>
      </c>
      <c r="R3826" s="1">
        <v>44473</v>
      </c>
      <c r="S3826" t="str" cm="1">
        <f t="array" ref="S3826:Z3826">_xlfn.XLOOKUP($O3826,'Raw - customers'!$A:$A,'Raw - customers'!$B:$I)</f>
        <v>Dolph Arrow</v>
      </c>
      <c r="T3826" t="str">
        <v>Bigender</v>
      </c>
      <c r="U3826">
        <v>57</v>
      </c>
      <c r="V3826" t="str">
        <v>16 Mitchell RidgeApt. 501</v>
      </c>
      <c r="W3826">
        <v>5443</v>
      </c>
      <c r="X3826" t="str">
        <v>Lake Owenfurt</v>
      </c>
      <c r="Y3826" t="str">
        <v>Australian Capital Territory</v>
      </c>
      <c r="Z3826" t="str">
        <v>Australia</v>
      </c>
      <c r="AA3826">
        <v>9</v>
      </c>
      <c r="AB3826" s="3" t="str">
        <f t="shared" si="119"/>
        <v>10 to 20</v>
      </c>
      <c r="AM3826" s="6">
        <v>955</v>
      </c>
      <c r="AN3826" s="6" t="s">
        <v>1350</v>
      </c>
    </row>
    <row r="3827" spans="1:40" x14ac:dyDescent="0.25">
      <c r="A3827">
        <v>3825</v>
      </c>
      <c r="B3827">
        <v>764</v>
      </c>
      <c r="C3827">
        <v>1105</v>
      </c>
      <c r="D3827">
        <v>115</v>
      </c>
      <c r="E3827">
        <v>2</v>
      </c>
      <c r="F3827">
        <v>230</v>
      </c>
      <c r="G3827">
        <v>1</v>
      </c>
      <c r="H3827" t="str">
        <f>VLOOKUP($C3827,'Raw-products'!$A$2:$H$1261,MATCH(H$1,'Raw-products'!$A$1:$H$1,0))</f>
        <v>Trousers</v>
      </c>
      <c r="I3827" t="str">
        <f>VLOOKUP($C3827,'Raw-products'!$A$2:$H$1261,MATCH(I$1,'Raw-products'!$A$1:$H$1,0))</f>
        <v>Cropped</v>
      </c>
      <c r="J3827" t="str">
        <f>VLOOKUP($C3827,'Raw-products'!$A$2:$H$1261,MATCH(J$1,'Raw-products'!$A$1:$H$1,0))</f>
        <v>XS</v>
      </c>
      <c r="K3827" t="str">
        <f>VLOOKUP($C3827,'Raw-products'!$A$2:$H$1261,MATCH(K$1,'Raw-products'!$A$1:$H$1,0))</f>
        <v>blue</v>
      </c>
      <c r="L3827">
        <f>VLOOKUP($C3827,'Raw-products'!$A$2:$H$1261,MATCH(L$1,'Raw-products'!$A$1:$H$1,0))</f>
        <v>99</v>
      </c>
      <c r="M3827">
        <f>VLOOKUP($C3827,'Raw-products'!$A$2:$H$1261,MATCH(M$1,'Raw-products'!$A$1:$H$1,0))</f>
        <v>47</v>
      </c>
      <c r="N3827" s="5">
        <f t="shared" si="118"/>
        <v>4653</v>
      </c>
      <c r="O3827" cm="1">
        <f t="array" ref="O3827:R3827">_xlfn.XLOOKUP($B3827,'Raw -orders'!$A:$A,'Raw -orders'!$B:$E)</f>
        <v>955</v>
      </c>
      <c r="P3827">
        <v>46239</v>
      </c>
      <c r="Q3827" s="1">
        <v>44455</v>
      </c>
      <c r="R3827" s="1">
        <v>44473</v>
      </c>
      <c r="S3827" t="str" cm="1">
        <f t="array" ref="S3827:Z3827">_xlfn.XLOOKUP($O3827,'Raw - customers'!$A:$A,'Raw - customers'!$B:$I)</f>
        <v>Dolph Arrow</v>
      </c>
      <c r="T3827" t="str">
        <v>Bigender</v>
      </c>
      <c r="U3827">
        <v>57</v>
      </c>
      <c r="V3827" t="str">
        <v>16 Mitchell RidgeApt. 501</v>
      </c>
      <c r="W3827">
        <v>5443</v>
      </c>
      <c r="X3827" t="str">
        <v>Lake Owenfurt</v>
      </c>
      <c r="Y3827" t="str">
        <v>Australian Capital Territory</v>
      </c>
      <c r="Z3827" t="str">
        <v>Australia</v>
      </c>
      <c r="AA3827">
        <v>9</v>
      </c>
      <c r="AB3827" s="3" t="str">
        <f t="shared" si="119"/>
        <v>10 to 20</v>
      </c>
      <c r="AM3827" s="6">
        <v>955</v>
      </c>
      <c r="AN3827" s="6" t="s">
        <v>1350</v>
      </c>
    </row>
    <row r="3828" spans="1:40" x14ac:dyDescent="0.25">
      <c r="A3828">
        <v>3826</v>
      </c>
      <c r="B3828">
        <v>764</v>
      </c>
      <c r="C3828">
        <v>206</v>
      </c>
      <c r="D3828">
        <v>98</v>
      </c>
      <c r="E3828">
        <v>3</v>
      </c>
      <c r="F3828">
        <v>294</v>
      </c>
      <c r="G3828">
        <v>1</v>
      </c>
      <c r="H3828" t="str">
        <f>VLOOKUP($C3828,'Raw-products'!$A$2:$H$1261,MATCH(H$1,'Raw-products'!$A$1:$H$1,0))</f>
        <v>Shirt</v>
      </c>
      <c r="I3828" t="str">
        <f>VLOOKUP($C3828,'Raw-products'!$A$2:$H$1261,MATCH(I$1,'Raw-products'!$A$1:$H$1,0))</f>
        <v>Camp Collared</v>
      </c>
      <c r="J3828" t="str">
        <f>VLOOKUP($C3828,'Raw-products'!$A$2:$H$1261,MATCH(J$1,'Raw-products'!$A$1:$H$1,0))</f>
        <v>S</v>
      </c>
      <c r="K3828" t="str">
        <f>VLOOKUP($C3828,'Raw-products'!$A$2:$H$1261,MATCH(K$1,'Raw-products'!$A$1:$H$1,0))</f>
        <v>violet</v>
      </c>
      <c r="L3828">
        <f>VLOOKUP($C3828,'Raw-products'!$A$2:$H$1261,MATCH(L$1,'Raw-products'!$A$1:$H$1,0))</f>
        <v>112</v>
      </c>
      <c r="M3828">
        <f>VLOOKUP($C3828,'Raw-products'!$A$2:$H$1261,MATCH(M$1,'Raw-products'!$A$1:$H$1,0))</f>
        <v>80</v>
      </c>
      <c r="N3828" s="5">
        <f t="shared" si="118"/>
        <v>8960</v>
      </c>
      <c r="O3828" cm="1">
        <f t="array" ref="O3828:R3828">_xlfn.XLOOKUP($B3828,'Raw -orders'!$A:$A,'Raw -orders'!$B:$E)</f>
        <v>955</v>
      </c>
      <c r="P3828">
        <v>46239</v>
      </c>
      <c r="Q3828" s="1">
        <v>44455</v>
      </c>
      <c r="R3828" s="1">
        <v>44473</v>
      </c>
      <c r="S3828" t="str" cm="1">
        <f t="array" ref="S3828:Z3828">_xlfn.XLOOKUP($O3828,'Raw - customers'!$A:$A,'Raw - customers'!$B:$I)</f>
        <v>Dolph Arrow</v>
      </c>
      <c r="T3828" t="str">
        <v>Bigender</v>
      </c>
      <c r="U3828">
        <v>57</v>
      </c>
      <c r="V3828" t="str">
        <v>16 Mitchell RidgeApt. 501</v>
      </c>
      <c r="W3828">
        <v>5443</v>
      </c>
      <c r="X3828" t="str">
        <v>Lake Owenfurt</v>
      </c>
      <c r="Y3828" t="str">
        <v>Australian Capital Territory</v>
      </c>
      <c r="Z3828" t="str">
        <v>Australia</v>
      </c>
      <c r="AA3828">
        <v>9</v>
      </c>
      <c r="AB3828" s="3" t="str">
        <f t="shared" si="119"/>
        <v>10 to 20</v>
      </c>
      <c r="AM3828" s="6">
        <v>955</v>
      </c>
      <c r="AN3828" s="6" t="s">
        <v>1350</v>
      </c>
    </row>
    <row r="3829" spans="1:40" x14ac:dyDescent="0.25">
      <c r="A3829">
        <v>3827</v>
      </c>
      <c r="B3829">
        <v>764</v>
      </c>
      <c r="C3829">
        <v>102</v>
      </c>
      <c r="D3829">
        <v>118</v>
      </c>
      <c r="E3829">
        <v>3</v>
      </c>
      <c r="F3829">
        <v>354</v>
      </c>
      <c r="G3829">
        <v>1</v>
      </c>
      <c r="H3829" t="str">
        <f>VLOOKUP($C3829,'Raw-products'!$A$2:$H$1261,MATCH(H$1,'Raw-products'!$A$1:$H$1,0))</f>
        <v>Shirt</v>
      </c>
      <c r="I3829" t="str">
        <f>VLOOKUP($C3829,'Raw-products'!$A$2:$H$1261,MATCH(I$1,'Raw-products'!$A$1:$H$1,0))</f>
        <v>Flannel</v>
      </c>
      <c r="J3829" t="str">
        <f>VLOOKUP($C3829,'Raw-products'!$A$2:$H$1261,MATCH(J$1,'Raw-products'!$A$1:$H$1,0))</f>
        <v>M</v>
      </c>
      <c r="K3829" t="str">
        <f>VLOOKUP($C3829,'Raw-products'!$A$2:$H$1261,MATCH(K$1,'Raw-products'!$A$1:$H$1,0))</f>
        <v>violet</v>
      </c>
      <c r="L3829">
        <f>VLOOKUP($C3829,'Raw-products'!$A$2:$H$1261,MATCH(L$1,'Raw-products'!$A$1:$H$1,0))</f>
        <v>96</v>
      </c>
      <c r="M3829">
        <f>VLOOKUP($C3829,'Raw-products'!$A$2:$H$1261,MATCH(M$1,'Raw-products'!$A$1:$H$1,0))</f>
        <v>71</v>
      </c>
      <c r="N3829" s="5">
        <f t="shared" si="118"/>
        <v>6816</v>
      </c>
      <c r="O3829" cm="1">
        <f t="array" ref="O3829:R3829">_xlfn.XLOOKUP($B3829,'Raw -orders'!$A:$A,'Raw -orders'!$B:$E)</f>
        <v>955</v>
      </c>
      <c r="P3829">
        <v>46239</v>
      </c>
      <c r="Q3829" s="1">
        <v>44455</v>
      </c>
      <c r="R3829" s="1">
        <v>44473</v>
      </c>
      <c r="S3829" t="str" cm="1">
        <f t="array" ref="S3829:Z3829">_xlfn.XLOOKUP($O3829,'Raw - customers'!$A:$A,'Raw - customers'!$B:$I)</f>
        <v>Dolph Arrow</v>
      </c>
      <c r="T3829" t="str">
        <v>Bigender</v>
      </c>
      <c r="U3829">
        <v>57</v>
      </c>
      <c r="V3829" t="str">
        <v>16 Mitchell RidgeApt. 501</v>
      </c>
      <c r="W3829">
        <v>5443</v>
      </c>
      <c r="X3829" t="str">
        <v>Lake Owenfurt</v>
      </c>
      <c r="Y3829" t="str">
        <v>Australian Capital Territory</v>
      </c>
      <c r="Z3829" t="str">
        <v>Australia</v>
      </c>
      <c r="AA3829">
        <v>9</v>
      </c>
      <c r="AB3829" s="3" t="str">
        <f t="shared" si="119"/>
        <v>10 to 20</v>
      </c>
      <c r="AM3829" s="6">
        <v>955</v>
      </c>
      <c r="AN3829" s="6" t="s">
        <v>1350</v>
      </c>
    </row>
    <row r="3830" spans="1:40" x14ac:dyDescent="0.25">
      <c r="A3830">
        <v>3828</v>
      </c>
      <c r="B3830">
        <v>764</v>
      </c>
      <c r="C3830">
        <v>483</v>
      </c>
      <c r="D3830">
        <v>118</v>
      </c>
      <c r="E3830">
        <v>2</v>
      </c>
      <c r="F3830">
        <v>236</v>
      </c>
      <c r="G3830">
        <v>1</v>
      </c>
      <c r="H3830" t="str">
        <f>VLOOKUP($C3830,'Raw-products'!$A$2:$H$1261,MATCH(H$1,'Raw-products'!$A$1:$H$1,0))</f>
        <v>Jacket</v>
      </c>
      <c r="I3830" t="str">
        <f>VLOOKUP($C3830,'Raw-products'!$A$2:$H$1261,MATCH(I$1,'Raw-products'!$A$1:$H$1,0))</f>
        <v>Puffer</v>
      </c>
      <c r="J3830" t="str">
        <f>VLOOKUP($C3830,'Raw-products'!$A$2:$H$1261,MATCH(J$1,'Raw-products'!$A$1:$H$1,0))</f>
        <v>L</v>
      </c>
      <c r="K3830" t="str">
        <f>VLOOKUP($C3830,'Raw-products'!$A$2:$H$1261,MATCH(K$1,'Raw-products'!$A$1:$H$1,0))</f>
        <v>indigo</v>
      </c>
      <c r="L3830">
        <f>VLOOKUP($C3830,'Raw-products'!$A$2:$H$1261,MATCH(L$1,'Raw-products'!$A$1:$H$1,0))</f>
        <v>110</v>
      </c>
      <c r="M3830">
        <f>VLOOKUP($C3830,'Raw-products'!$A$2:$H$1261,MATCH(M$1,'Raw-products'!$A$1:$H$1,0))</f>
        <v>61</v>
      </c>
      <c r="N3830" s="5">
        <f t="shared" si="118"/>
        <v>6710</v>
      </c>
      <c r="O3830" cm="1">
        <f t="array" ref="O3830:R3830">_xlfn.XLOOKUP($B3830,'Raw -orders'!$A:$A,'Raw -orders'!$B:$E)</f>
        <v>955</v>
      </c>
      <c r="P3830">
        <v>46239</v>
      </c>
      <c r="Q3830" s="1">
        <v>44455</v>
      </c>
      <c r="R3830" s="1">
        <v>44473</v>
      </c>
      <c r="S3830" t="str" cm="1">
        <f t="array" ref="S3830:Z3830">_xlfn.XLOOKUP($O3830,'Raw - customers'!$A:$A,'Raw - customers'!$B:$I)</f>
        <v>Dolph Arrow</v>
      </c>
      <c r="T3830" t="str">
        <v>Bigender</v>
      </c>
      <c r="U3830">
        <v>57</v>
      </c>
      <c r="V3830" t="str">
        <v>16 Mitchell RidgeApt. 501</v>
      </c>
      <c r="W3830">
        <v>5443</v>
      </c>
      <c r="X3830" t="str">
        <v>Lake Owenfurt</v>
      </c>
      <c r="Y3830" t="str">
        <v>Australian Capital Territory</v>
      </c>
      <c r="Z3830" t="str">
        <v>Australia</v>
      </c>
      <c r="AA3830">
        <v>9</v>
      </c>
      <c r="AB3830" s="3" t="str">
        <f t="shared" si="119"/>
        <v>10 to 20</v>
      </c>
      <c r="AM3830" s="6">
        <v>955</v>
      </c>
      <c r="AN3830" s="6" t="s">
        <v>1350</v>
      </c>
    </row>
    <row r="3831" spans="1:40" x14ac:dyDescent="0.25">
      <c r="A3831">
        <v>3829</v>
      </c>
      <c r="B3831">
        <v>765</v>
      </c>
      <c r="C3831">
        <v>706</v>
      </c>
      <c r="D3831">
        <v>119</v>
      </c>
      <c r="E3831">
        <v>1</v>
      </c>
      <c r="F3831">
        <v>119</v>
      </c>
      <c r="G3831">
        <v>1</v>
      </c>
      <c r="H3831" t="str">
        <f>VLOOKUP($C3831,'Raw-products'!$A$2:$H$1261,MATCH(H$1,'Raw-products'!$A$1:$H$1,0))</f>
        <v>Jacket</v>
      </c>
      <c r="I3831" t="str">
        <f>VLOOKUP($C3831,'Raw-products'!$A$2:$H$1261,MATCH(I$1,'Raw-products'!$A$1:$H$1,0))</f>
        <v>Trench Coat</v>
      </c>
      <c r="J3831" t="str">
        <f>VLOOKUP($C3831,'Raw-products'!$A$2:$H$1261,MATCH(J$1,'Raw-products'!$A$1:$H$1,0))</f>
        <v>S</v>
      </c>
      <c r="K3831" t="str">
        <f>VLOOKUP($C3831,'Raw-products'!$A$2:$H$1261,MATCH(K$1,'Raw-products'!$A$1:$H$1,0))</f>
        <v>orange</v>
      </c>
      <c r="L3831">
        <f>VLOOKUP($C3831,'Raw-products'!$A$2:$H$1261,MATCH(L$1,'Raw-products'!$A$1:$H$1,0))</f>
        <v>112</v>
      </c>
      <c r="M3831">
        <f>VLOOKUP($C3831,'Raw-products'!$A$2:$H$1261,MATCH(M$1,'Raw-products'!$A$1:$H$1,0))</f>
        <v>41</v>
      </c>
      <c r="N3831" s="5">
        <f t="shared" si="118"/>
        <v>4592</v>
      </c>
      <c r="O3831" cm="1">
        <f t="array" ref="O3831:R3831">_xlfn.XLOOKUP($B3831,'Raw -orders'!$A:$A,'Raw -orders'!$B:$E)</f>
        <v>660</v>
      </c>
      <c r="P3831">
        <v>27554</v>
      </c>
      <c r="Q3831" s="1">
        <v>44211</v>
      </c>
      <c r="R3831" s="1">
        <v>44228</v>
      </c>
      <c r="S3831" t="str" cm="1">
        <f t="array" ref="S3831:Z3831">_xlfn.XLOOKUP($O3831,'Raw - customers'!$A:$A,'Raw - customers'!$B:$I)</f>
        <v>Slade Villaret</v>
      </c>
      <c r="T3831" t="str">
        <v>Genderfluid</v>
      </c>
      <c r="U3831">
        <v>47</v>
      </c>
      <c r="V3831" t="str">
        <v>66 Mason CrescentSuite 942</v>
      </c>
      <c r="W3831">
        <v>4400</v>
      </c>
      <c r="X3831" t="str">
        <v>Charlesshire</v>
      </c>
      <c r="Y3831" t="str">
        <v>Australian Capital Territory</v>
      </c>
      <c r="Z3831" t="str">
        <v>Australia</v>
      </c>
      <c r="AA3831">
        <v>1</v>
      </c>
      <c r="AB3831" s="3" t="str">
        <f t="shared" si="119"/>
        <v>10 to 20</v>
      </c>
      <c r="AM3831" s="6">
        <v>660</v>
      </c>
      <c r="AN3831" s="6" t="s">
        <v>1350</v>
      </c>
    </row>
    <row r="3832" spans="1:40" x14ac:dyDescent="0.25">
      <c r="A3832">
        <v>3830</v>
      </c>
      <c r="B3832">
        <v>765</v>
      </c>
      <c r="C3832">
        <v>237</v>
      </c>
      <c r="D3832">
        <v>106</v>
      </c>
      <c r="E3832">
        <v>3</v>
      </c>
      <c r="F3832">
        <v>318</v>
      </c>
      <c r="G3832">
        <v>1</v>
      </c>
      <c r="H3832" t="str">
        <f>VLOOKUP($C3832,'Raw-products'!$A$2:$H$1261,MATCH(H$1,'Raw-products'!$A$1:$H$1,0))</f>
        <v>Shirt</v>
      </c>
      <c r="I3832" t="str">
        <f>VLOOKUP($C3832,'Raw-products'!$A$2:$H$1261,MATCH(I$1,'Raw-products'!$A$1:$H$1,0))</f>
        <v>Chambray</v>
      </c>
      <c r="J3832" t="str">
        <f>VLOOKUP($C3832,'Raw-products'!$A$2:$H$1261,MATCH(J$1,'Raw-products'!$A$1:$H$1,0))</f>
        <v>M</v>
      </c>
      <c r="K3832" t="str">
        <f>VLOOKUP($C3832,'Raw-products'!$A$2:$H$1261,MATCH(K$1,'Raw-products'!$A$1:$H$1,0))</f>
        <v>indigo</v>
      </c>
      <c r="L3832">
        <f>VLOOKUP($C3832,'Raw-products'!$A$2:$H$1261,MATCH(L$1,'Raw-products'!$A$1:$H$1,0))</f>
        <v>105</v>
      </c>
      <c r="M3832">
        <f>VLOOKUP($C3832,'Raw-products'!$A$2:$H$1261,MATCH(M$1,'Raw-products'!$A$1:$H$1,0))</f>
        <v>62</v>
      </c>
      <c r="N3832" s="5">
        <f t="shared" si="118"/>
        <v>6510</v>
      </c>
      <c r="O3832" cm="1">
        <f t="array" ref="O3832:R3832">_xlfn.XLOOKUP($B3832,'Raw -orders'!$A:$A,'Raw -orders'!$B:$E)</f>
        <v>660</v>
      </c>
      <c r="P3832">
        <v>27554</v>
      </c>
      <c r="Q3832" s="1">
        <v>44211</v>
      </c>
      <c r="R3832" s="1">
        <v>44228</v>
      </c>
      <c r="S3832" t="str" cm="1">
        <f t="array" ref="S3832:Z3832">_xlfn.XLOOKUP($O3832,'Raw - customers'!$A:$A,'Raw - customers'!$B:$I)</f>
        <v>Slade Villaret</v>
      </c>
      <c r="T3832" t="str">
        <v>Genderfluid</v>
      </c>
      <c r="U3832">
        <v>47</v>
      </c>
      <c r="V3832" t="str">
        <v>66 Mason CrescentSuite 942</v>
      </c>
      <c r="W3832">
        <v>4400</v>
      </c>
      <c r="X3832" t="str">
        <v>Charlesshire</v>
      </c>
      <c r="Y3832" t="str">
        <v>Australian Capital Territory</v>
      </c>
      <c r="Z3832" t="str">
        <v>Australia</v>
      </c>
      <c r="AA3832">
        <v>1</v>
      </c>
      <c r="AB3832" s="3" t="str">
        <f t="shared" si="119"/>
        <v>10 to 20</v>
      </c>
      <c r="AM3832" s="6">
        <v>660</v>
      </c>
      <c r="AN3832" s="6" t="s">
        <v>1350</v>
      </c>
    </row>
    <row r="3833" spans="1:40" x14ac:dyDescent="0.25">
      <c r="A3833">
        <v>3831</v>
      </c>
      <c r="B3833">
        <v>765</v>
      </c>
      <c r="C3833">
        <v>28</v>
      </c>
      <c r="D3833">
        <v>96</v>
      </c>
      <c r="E3833">
        <v>2</v>
      </c>
      <c r="F3833">
        <v>192</v>
      </c>
      <c r="G3833">
        <v>1</v>
      </c>
      <c r="H3833" t="str">
        <f>VLOOKUP($C3833,'Raw-products'!$A$2:$H$1261,MATCH(H$1,'Raw-products'!$A$1:$H$1,0))</f>
        <v>Shirt</v>
      </c>
      <c r="I3833" t="str">
        <f>VLOOKUP($C3833,'Raw-products'!$A$2:$H$1261,MATCH(I$1,'Raw-products'!$A$1:$H$1,0))</f>
        <v>Oxford Cloth</v>
      </c>
      <c r="J3833" t="str">
        <f>VLOOKUP($C3833,'Raw-products'!$A$2:$H$1261,MATCH(J$1,'Raw-products'!$A$1:$H$1,0))</f>
        <v>L</v>
      </c>
      <c r="K3833" t="str">
        <f>VLOOKUP($C3833,'Raw-products'!$A$2:$H$1261,MATCH(K$1,'Raw-products'!$A$1:$H$1,0))</f>
        <v>indigo</v>
      </c>
      <c r="L3833">
        <f>VLOOKUP($C3833,'Raw-products'!$A$2:$H$1261,MATCH(L$1,'Raw-products'!$A$1:$H$1,0))</f>
        <v>114</v>
      </c>
      <c r="M3833">
        <f>VLOOKUP($C3833,'Raw-products'!$A$2:$H$1261,MATCH(M$1,'Raw-products'!$A$1:$H$1,0))</f>
        <v>70</v>
      </c>
      <c r="N3833" s="5">
        <f t="shared" si="118"/>
        <v>7980</v>
      </c>
      <c r="O3833" cm="1">
        <f t="array" ref="O3833:R3833">_xlfn.XLOOKUP($B3833,'Raw -orders'!$A:$A,'Raw -orders'!$B:$E)</f>
        <v>660</v>
      </c>
      <c r="P3833">
        <v>27554</v>
      </c>
      <c r="Q3833" s="1">
        <v>44211</v>
      </c>
      <c r="R3833" s="1">
        <v>44228</v>
      </c>
      <c r="S3833" t="str" cm="1">
        <f t="array" ref="S3833:Z3833">_xlfn.XLOOKUP($O3833,'Raw - customers'!$A:$A,'Raw - customers'!$B:$I)</f>
        <v>Slade Villaret</v>
      </c>
      <c r="T3833" t="str">
        <v>Genderfluid</v>
      </c>
      <c r="U3833">
        <v>47</v>
      </c>
      <c r="V3833" t="str">
        <v>66 Mason CrescentSuite 942</v>
      </c>
      <c r="W3833">
        <v>4400</v>
      </c>
      <c r="X3833" t="str">
        <v>Charlesshire</v>
      </c>
      <c r="Y3833" t="str">
        <v>Australian Capital Territory</v>
      </c>
      <c r="Z3833" t="str">
        <v>Australia</v>
      </c>
      <c r="AA3833">
        <v>1</v>
      </c>
      <c r="AB3833" s="3" t="str">
        <f t="shared" si="119"/>
        <v>10 to 20</v>
      </c>
      <c r="AM3833" s="6">
        <v>660</v>
      </c>
      <c r="AN3833" s="6" t="s">
        <v>1350</v>
      </c>
    </row>
    <row r="3834" spans="1:40" x14ac:dyDescent="0.25">
      <c r="A3834">
        <v>3832</v>
      </c>
      <c r="B3834">
        <v>765</v>
      </c>
      <c r="C3834">
        <v>1046</v>
      </c>
      <c r="D3834">
        <v>90</v>
      </c>
      <c r="E3834">
        <v>1</v>
      </c>
      <c r="F3834">
        <v>90</v>
      </c>
      <c r="G3834">
        <v>1</v>
      </c>
      <c r="H3834" t="str">
        <f>VLOOKUP($C3834,'Raw-products'!$A$2:$H$1261,MATCH(H$1,'Raw-products'!$A$1:$H$1,0))</f>
        <v>Trousers</v>
      </c>
      <c r="I3834" t="str">
        <f>VLOOKUP($C3834,'Raw-products'!$A$2:$H$1261,MATCH(I$1,'Raw-products'!$A$1:$H$1,0))</f>
        <v>Relaxed Leg</v>
      </c>
      <c r="J3834" t="str">
        <f>VLOOKUP($C3834,'Raw-products'!$A$2:$H$1261,MATCH(J$1,'Raw-products'!$A$1:$H$1,0))</f>
        <v>S</v>
      </c>
      <c r="K3834" t="str">
        <f>VLOOKUP($C3834,'Raw-products'!$A$2:$H$1261,MATCH(K$1,'Raw-products'!$A$1:$H$1,0))</f>
        <v>violet</v>
      </c>
      <c r="L3834">
        <f>VLOOKUP($C3834,'Raw-products'!$A$2:$H$1261,MATCH(L$1,'Raw-products'!$A$1:$H$1,0))</f>
        <v>95</v>
      </c>
      <c r="M3834">
        <f>VLOOKUP($C3834,'Raw-products'!$A$2:$H$1261,MATCH(M$1,'Raw-products'!$A$1:$H$1,0))</f>
        <v>75</v>
      </c>
      <c r="N3834" s="5">
        <f t="shared" si="118"/>
        <v>7125</v>
      </c>
      <c r="O3834" cm="1">
        <f t="array" ref="O3834:R3834">_xlfn.XLOOKUP($B3834,'Raw -orders'!$A:$A,'Raw -orders'!$B:$E)</f>
        <v>660</v>
      </c>
      <c r="P3834">
        <v>27554</v>
      </c>
      <c r="Q3834" s="1">
        <v>44211</v>
      </c>
      <c r="R3834" s="1">
        <v>44228</v>
      </c>
      <c r="S3834" t="str" cm="1">
        <f t="array" ref="S3834:Z3834">_xlfn.XLOOKUP($O3834,'Raw - customers'!$A:$A,'Raw - customers'!$B:$I)</f>
        <v>Slade Villaret</v>
      </c>
      <c r="T3834" t="str">
        <v>Genderfluid</v>
      </c>
      <c r="U3834">
        <v>47</v>
      </c>
      <c r="V3834" t="str">
        <v>66 Mason CrescentSuite 942</v>
      </c>
      <c r="W3834">
        <v>4400</v>
      </c>
      <c r="X3834" t="str">
        <v>Charlesshire</v>
      </c>
      <c r="Y3834" t="str">
        <v>Australian Capital Territory</v>
      </c>
      <c r="Z3834" t="str">
        <v>Australia</v>
      </c>
      <c r="AA3834">
        <v>1</v>
      </c>
      <c r="AB3834" s="3" t="str">
        <f t="shared" si="119"/>
        <v>10 to 20</v>
      </c>
      <c r="AM3834" s="6">
        <v>660</v>
      </c>
      <c r="AN3834" s="6" t="s">
        <v>1350</v>
      </c>
    </row>
    <row r="3835" spans="1:40" x14ac:dyDescent="0.25">
      <c r="A3835">
        <v>3833</v>
      </c>
      <c r="B3835">
        <v>766</v>
      </c>
      <c r="C3835">
        <v>741</v>
      </c>
      <c r="D3835">
        <v>109</v>
      </c>
      <c r="E3835">
        <v>2</v>
      </c>
      <c r="F3835">
        <v>218</v>
      </c>
      <c r="G3835">
        <v>1</v>
      </c>
      <c r="H3835" t="str">
        <f>VLOOKUP($C3835,'Raw-products'!$A$2:$H$1261,MATCH(H$1,'Raw-products'!$A$1:$H$1,0))</f>
        <v>Jacket</v>
      </c>
      <c r="I3835" t="str">
        <f>VLOOKUP($C3835,'Raw-products'!$A$2:$H$1261,MATCH(I$1,'Raw-products'!$A$1:$H$1,0))</f>
        <v>Peacoat</v>
      </c>
      <c r="J3835" t="str">
        <f>VLOOKUP($C3835,'Raw-products'!$A$2:$H$1261,MATCH(J$1,'Raw-products'!$A$1:$H$1,0))</f>
        <v>S</v>
      </c>
      <c r="K3835" t="str">
        <f>VLOOKUP($C3835,'Raw-products'!$A$2:$H$1261,MATCH(K$1,'Raw-products'!$A$1:$H$1,0))</f>
        <v>orange</v>
      </c>
      <c r="L3835">
        <f>VLOOKUP($C3835,'Raw-products'!$A$2:$H$1261,MATCH(L$1,'Raw-products'!$A$1:$H$1,0))</f>
        <v>102</v>
      </c>
      <c r="M3835">
        <f>VLOOKUP($C3835,'Raw-products'!$A$2:$H$1261,MATCH(M$1,'Raw-products'!$A$1:$H$1,0))</f>
        <v>73</v>
      </c>
      <c r="N3835" s="5">
        <f t="shared" si="118"/>
        <v>7446</v>
      </c>
      <c r="O3835" cm="1">
        <f t="array" ref="O3835:R3835">_xlfn.XLOOKUP($B3835,'Raw -orders'!$A:$A,'Raw -orders'!$B:$E)</f>
        <v>929</v>
      </c>
      <c r="P3835">
        <v>13750</v>
      </c>
      <c r="Q3835" s="1">
        <v>44414</v>
      </c>
      <c r="R3835" s="1">
        <v>44423</v>
      </c>
      <c r="S3835" t="str" cm="1">
        <f t="array" ref="S3835:Z3835">_xlfn.XLOOKUP($O3835,'Raw - customers'!$A:$A,'Raw - customers'!$B:$I)</f>
        <v>Reba Crauford</v>
      </c>
      <c r="T3835" t="str">
        <v>Genderfluid</v>
      </c>
      <c r="U3835">
        <v>68</v>
      </c>
      <c r="V3835" t="str">
        <v>394 Lily HillSuite 153</v>
      </c>
      <c r="W3835">
        <v>2353</v>
      </c>
      <c r="X3835" t="str">
        <v>Beahanfurt</v>
      </c>
      <c r="Y3835" t="str">
        <v>Northern Territory</v>
      </c>
      <c r="Z3835" t="str">
        <v>Australia</v>
      </c>
      <c r="AA3835">
        <v>8</v>
      </c>
      <c r="AB3835" s="3" t="str">
        <f t="shared" si="119"/>
        <v>0 to 10</v>
      </c>
      <c r="AM3835" s="6">
        <v>929</v>
      </c>
      <c r="AN3835" s="6" t="s">
        <v>1339</v>
      </c>
    </row>
    <row r="3836" spans="1:40" x14ac:dyDescent="0.25">
      <c r="A3836">
        <v>3834</v>
      </c>
      <c r="B3836">
        <v>766</v>
      </c>
      <c r="C3836">
        <v>259</v>
      </c>
      <c r="D3836">
        <v>95</v>
      </c>
      <c r="E3836">
        <v>1</v>
      </c>
      <c r="F3836">
        <v>95</v>
      </c>
      <c r="G3836">
        <v>1</v>
      </c>
      <c r="H3836" t="str">
        <f>VLOOKUP($C3836,'Raw-products'!$A$2:$H$1261,MATCH(H$1,'Raw-products'!$A$1:$H$1,0))</f>
        <v>Shirt</v>
      </c>
      <c r="I3836" t="str">
        <f>VLOOKUP($C3836,'Raw-products'!$A$2:$H$1261,MATCH(I$1,'Raw-products'!$A$1:$H$1,0))</f>
        <v>Polo</v>
      </c>
      <c r="J3836" t="str">
        <f>VLOOKUP($C3836,'Raw-products'!$A$2:$H$1261,MATCH(J$1,'Raw-products'!$A$1:$H$1,0))</f>
        <v>XL</v>
      </c>
      <c r="K3836" t="str">
        <f>VLOOKUP($C3836,'Raw-products'!$A$2:$H$1261,MATCH(K$1,'Raw-products'!$A$1:$H$1,0))</f>
        <v>yellow</v>
      </c>
      <c r="L3836">
        <f>VLOOKUP($C3836,'Raw-products'!$A$2:$H$1261,MATCH(L$1,'Raw-products'!$A$1:$H$1,0))</f>
        <v>117</v>
      </c>
      <c r="M3836">
        <f>VLOOKUP($C3836,'Raw-products'!$A$2:$H$1261,MATCH(M$1,'Raw-products'!$A$1:$H$1,0))</f>
        <v>46</v>
      </c>
      <c r="N3836" s="5">
        <f t="shared" si="118"/>
        <v>5382</v>
      </c>
      <c r="O3836" cm="1">
        <f t="array" ref="O3836:R3836">_xlfn.XLOOKUP($B3836,'Raw -orders'!$A:$A,'Raw -orders'!$B:$E)</f>
        <v>929</v>
      </c>
      <c r="P3836">
        <v>13750</v>
      </c>
      <c r="Q3836" s="1">
        <v>44414</v>
      </c>
      <c r="R3836" s="1">
        <v>44423</v>
      </c>
      <c r="S3836" t="str" cm="1">
        <f t="array" ref="S3836:Z3836">_xlfn.XLOOKUP($O3836,'Raw - customers'!$A:$A,'Raw - customers'!$B:$I)</f>
        <v>Reba Crauford</v>
      </c>
      <c r="T3836" t="str">
        <v>Genderfluid</v>
      </c>
      <c r="U3836">
        <v>68</v>
      </c>
      <c r="V3836" t="str">
        <v>394 Lily HillSuite 153</v>
      </c>
      <c r="W3836">
        <v>2353</v>
      </c>
      <c r="X3836" t="str">
        <v>Beahanfurt</v>
      </c>
      <c r="Y3836" t="str">
        <v>Northern Territory</v>
      </c>
      <c r="Z3836" t="str">
        <v>Australia</v>
      </c>
      <c r="AA3836">
        <v>8</v>
      </c>
      <c r="AB3836" s="3" t="str">
        <f t="shared" si="119"/>
        <v>0 to 10</v>
      </c>
      <c r="AM3836" s="6">
        <v>929</v>
      </c>
      <c r="AN3836" s="6" t="s">
        <v>1339</v>
      </c>
    </row>
    <row r="3837" spans="1:40" x14ac:dyDescent="0.25">
      <c r="A3837">
        <v>3835</v>
      </c>
      <c r="B3837">
        <v>766</v>
      </c>
      <c r="C3837">
        <v>746</v>
      </c>
      <c r="D3837">
        <v>109</v>
      </c>
      <c r="E3837">
        <v>3</v>
      </c>
      <c r="F3837">
        <v>327</v>
      </c>
      <c r="G3837">
        <v>1</v>
      </c>
      <c r="H3837" t="str">
        <f>VLOOKUP($C3837,'Raw-products'!$A$2:$H$1261,MATCH(H$1,'Raw-products'!$A$1:$H$1,0))</f>
        <v>Jacket</v>
      </c>
      <c r="I3837" t="str">
        <f>VLOOKUP($C3837,'Raw-products'!$A$2:$H$1261,MATCH(I$1,'Raw-products'!$A$1:$H$1,0))</f>
        <v>Peacoat</v>
      </c>
      <c r="J3837" t="str">
        <f>VLOOKUP($C3837,'Raw-products'!$A$2:$H$1261,MATCH(J$1,'Raw-products'!$A$1:$H$1,0))</f>
        <v>S</v>
      </c>
      <c r="K3837" t="str">
        <f>VLOOKUP($C3837,'Raw-products'!$A$2:$H$1261,MATCH(K$1,'Raw-products'!$A$1:$H$1,0))</f>
        <v>yellow</v>
      </c>
      <c r="L3837">
        <f>VLOOKUP($C3837,'Raw-products'!$A$2:$H$1261,MATCH(L$1,'Raw-products'!$A$1:$H$1,0))</f>
        <v>102</v>
      </c>
      <c r="M3837">
        <f>VLOOKUP($C3837,'Raw-products'!$A$2:$H$1261,MATCH(M$1,'Raw-products'!$A$1:$H$1,0))</f>
        <v>49</v>
      </c>
      <c r="N3837" s="5">
        <f t="shared" si="118"/>
        <v>4998</v>
      </c>
      <c r="O3837" cm="1">
        <f t="array" ref="O3837:R3837">_xlfn.XLOOKUP($B3837,'Raw -orders'!$A:$A,'Raw -orders'!$B:$E)</f>
        <v>929</v>
      </c>
      <c r="P3837">
        <v>13750</v>
      </c>
      <c r="Q3837" s="1">
        <v>44414</v>
      </c>
      <c r="R3837" s="1">
        <v>44423</v>
      </c>
      <c r="S3837" t="str" cm="1">
        <f t="array" ref="S3837:Z3837">_xlfn.XLOOKUP($O3837,'Raw - customers'!$A:$A,'Raw - customers'!$B:$I)</f>
        <v>Reba Crauford</v>
      </c>
      <c r="T3837" t="str">
        <v>Genderfluid</v>
      </c>
      <c r="U3837">
        <v>68</v>
      </c>
      <c r="V3837" t="str">
        <v>394 Lily HillSuite 153</v>
      </c>
      <c r="W3837">
        <v>2353</v>
      </c>
      <c r="X3837" t="str">
        <v>Beahanfurt</v>
      </c>
      <c r="Y3837" t="str">
        <v>Northern Territory</v>
      </c>
      <c r="Z3837" t="str">
        <v>Australia</v>
      </c>
      <c r="AA3837">
        <v>8</v>
      </c>
      <c r="AB3837" s="3" t="str">
        <f t="shared" si="119"/>
        <v>0 to 10</v>
      </c>
      <c r="AM3837" s="6">
        <v>929</v>
      </c>
      <c r="AN3837" s="6" t="s">
        <v>1339</v>
      </c>
    </row>
    <row r="3838" spans="1:40" x14ac:dyDescent="0.25">
      <c r="A3838">
        <v>3836</v>
      </c>
      <c r="B3838">
        <v>766</v>
      </c>
      <c r="C3838">
        <v>161</v>
      </c>
      <c r="D3838">
        <v>91</v>
      </c>
      <c r="E3838">
        <v>3</v>
      </c>
      <c r="F3838">
        <v>273</v>
      </c>
      <c r="G3838">
        <v>1</v>
      </c>
      <c r="H3838" t="str">
        <f>VLOOKUP($C3838,'Raw-products'!$A$2:$H$1261,MATCH(H$1,'Raw-products'!$A$1:$H$1,0))</f>
        <v>Shirt</v>
      </c>
      <c r="I3838" t="str">
        <f>VLOOKUP($C3838,'Raw-products'!$A$2:$H$1261,MATCH(I$1,'Raw-products'!$A$1:$H$1,0))</f>
        <v>Linen</v>
      </c>
      <c r="J3838" t="str">
        <f>VLOOKUP($C3838,'Raw-products'!$A$2:$H$1261,MATCH(J$1,'Raw-products'!$A$1:$H$1,0))</f>
        <v>S</v>
      </c>
      <c r="K3838" t="str">
        <f>VLOOKUP($C3838,'Raw-products'!$A$2:$H$1261,MATCH(K$1,'Raw-products'!$A$1:$H$1,0))</f>
        <v>blue</v>
      </c>
      <c r="L3838">
        <f>VLOOKUP($C3838,'Raw-products'!$A$2:$H$1261,MATCH(L$1,'Raw-products'!$A$1:$H$1,0))</f>
        <v>116</v>
      </c>
      <c r="M3838">
        <f>VLOOKUP($C3838,'Raw-products'!$A$2:$H$1261,MATCH(M$1,'Raw-products'!$A$1:$H$1,0))</f>
        <v>77</v>
      </c>
      <c r="N3838" s="5">
        <f t="shared" si="118"/>
        <v>8932</v>
      </c>
      <c r="O3838" cm="1">
        <f t="array" ref="O3838:R3838">_xlfn.XLOOKUP($B3838,'Raw -orders'!$A:$A,'Raw -orders'!$B:$E)</f>
        <v>929</v>
      </c>
      <c r="P3838">
        <v>13750</v>
      </c>
      <c r="Q3838" s="1">
        <v>44414</v>
      </c>
      <c r="R3838" s="1">
        <v>44423</v>
      </c>
      <c r="S3838" t="str" cm="1">
        <f t="array" ref="S3838:Z3838">_xlfn.XLOOKUP($O3838,'Raw - customers'!$A:$A,'Raw - customers'!$B:$I)</f>
        <v>Reba Crauford</v>
      </c>
      <c r="T3838" t="str">
        <v>Genderfluid</v>
      </c>
      <c r="U3838">
        <v>68</v>
      </c>
      <c r="V3838" t="str">
        <v>394 Lily HillSuite 153</v>
      </c>
      <c r="W3838">
        <v>2353</v>
      </c>
      <c r="X3838" t="str">
        <v>Beahanfurt</v>
      </c>
      <c r="Y3838" t="str">
        <v>Northern Territory</v>
      </c>
      <c r="Z3838" t="str">
        <v>Australia</v>
      </c>
      <c r="AA3838">
        <v>8</v>
      </c>
      <c r="AB3838" s="3" t="str">
        <f t="shared" si="119"/>
        <v>0 to 10</v>
      </c>
      <c r="AM3838" s="6">
        <v>929</v>
      </c>
      <c r="AN3838" s="6" t="s">
        <v>1339</v>
      </c>
    </row>
    <row r="3839" spans="1:40" x14ac:dyDescent="0.25">
      <c r="A3839">
        <v>3837</v>
      </c>
      <c r="B3839">
        <v>766</v>
      </c>
      <c r="C3839">
        <v>766</v>
      </c>
      <c r="D3839">
        <v>109</v>
      </c>
      <c r="E3839">
        <v>2</v>
      </c>
      <c r="F3839">
        <v>218</v>
      </c>
      <c r="G3839">
        <v>1</v>
      </c>
      <c r="H3839" t="str">
        <f>VLOOKUP($C3839,'Raw-products'!$A$2:$H$1261,MATCH(H$1,'Raw-products'!$A$1:$H$1,0))</f>
        <v>Jacket</v>
      </c>
      <c r="I3839" t="str">
        <f>VLOOKUP($C3839,'Raw-products'!$A$2:$H$1261,MATCH(I$1,'Raw-products'!$A$1:$H$1,0))</f>
        <v>Peacoat</v>
      </c>
      <c r="J3839" t="str">
        <f>VLOOKUP($C3839,'Raw-products'!$A$2:$H$1261,MATCH(J$1,'Raw-products'!$A$1:$H$1,0))</f>
        <v>S</v>
      </c>
      <c r="K3839" t="str">
        <f>VLOOKUP($C3839,'Raw-products'!$A$2:$H$1261,MATCH(K$1,'Raw-products'!$A$1:$H$1,0))</f>
        <v>violet</v>
      </c>
      <c r="L3839">
        <f>VLOOKUP($C3839,'Raw-products'!$A$2:$H$1261,MATCH(L$1,'Raw-products'!$A$1:$H$1,0))</f>
        <v>102</v>
      </c>
      <c r="M3839">
        <f>VLOOKUP($C3839,'Raw-products'!$A$2:$H$1261,MATCH(M$1,'Raw-products'!$A$1:$H$1,0))</f>
        <v>73</v>
      </c>
      <c r="N3839" s="5">
        <f t="shared" si="118"/>
        <v>7446</v>
      </c>
      <c r="O3839" cm="1">
        <f t="array" ref="O3839:R3839">_xlfn.XLOOKUP($B3839,'Raw -orders'!$A:$A,'Raw -orders'!$B:$E)</f>
        <v>929</v>
      </c>
      <c r="P3839">
        <v>13750</v>
      </c>
      <c r="Q3839" s="1">
        <v>44414</v>
      </c>
      <c r="R3839" s="1">
        <v>44423</v>
      </c>
      <c r="S3839" t="str" cm="1">
        <f t="array" ref="S3839:Z3839">_xlfn.XLOOKUP($O3839,'Raw - customers'!$A:$A,'Raw - customers'!$B:$I)</f>
        <v>Reba Crauford</v>
      </c>
      <c r="T3839" t="str">
        <v>Genderfluid</v>
      </c>
      <c r="U3839">
        <v>68</v>
      </c>
      <c r="V3839" t="str">
        <v>394 Lily HillSuite 153</v>
      </c>
      <c r="W3839">
        <v>2353</v>
      </c>
      <c r="X3839" t="str">
        <v>Beahanfurt</v>
      </c>
      <c r="Y3839" t="str">
        <v>Northern Territory</v>
      </c>
      <c r="Z3839" t="str">
        <v>Australia</v>
      </c>
      <c r="AA3839">
        <v>8</v>
      </c>
      <c r="AB3839" s="3" t="str">
        <f t="shared" si="119"/>
        <v>0 to 10</v>
      </c>
      <c r="AM3839" s="6">
        <v>929</v>
      </c>
      <c r="AN3839" s="6" t="s">
        <v>1339</v>
      </c>
    </row>
    <row r="3840" spans="1:40" x14ac:dyDescent="0.25">
      <c r="A3840">
        <v>3838</v>
      </c>
      <c r="B3840">
        <v>766</v>
      </c>
      <c r="C3840">
        <v>558</v>
      </c>
      <c r="D3840">
        <v>98</v>
      </c>
      <c r="E3840">
        <v>1</v>
      </c>
      <c r="F3840">
        <v>98</v>
      </c>
      <c r="G3840">
        <v>1</v>
      </c>
      <c r="H3840" t="str">
        <f>VLOOKUP($C3840,'Raw-products'!$A$2:$H$1261,MATCH(H$1,'Raw-products'!$A$1:$H$1,0))</f>
        <v>Jacket</v>
      </c>
      <c r="I3840" t="str">
        <f>VLOOKUP($C3840,'Raw-products'!$A$2:$H$1261,MATCH(I$1,'Raw-products'!$A$1:$H$1,0))</f>
        <v>Leather</v>
      </c>
      <c r="J3840" t="str">
        <f>VLOOKUP($C3840,'Raw-products'!$A$2:$H$1261,MATCH(J$1,'Raw-products'!$A$1:$H$1,0))</f>
        <v>L</v>
      </c>
      <c r="K3840" t="str">
        <f>VLOOKUP($C3840,'Raw-products'!$A$2:$H$1261,MATCH(K$1,'Raw-products'!$A$1:$H$1,0))</f>
        <v>violet</v>
      </c>
      <c r="L3840">
        <f>VLOOKUP($C3840,'Raw-products'!$A$2:$H$1261,MATCH(L$1,'Raw-products'!$A$1:$H$1,0))</f>
        <v>113</v>
      </c>
      <c r="M3840">
        <f>VLOOKUP($C3840,'Raw-products'!$A$2:$H$1261,MATCH(M$1,'Raw-products'!$A$1:$H$1,0))</f>
        <v>78</v>
      </c>
      <c r="N3840" s="5">
        <f t="shared" si="118"/>
        <v>8814</v>
      </c>
      <c r="O3840" cm="1">
        <f t="array" ref="O3840:R3840">_xlfn.XLOOKUP($B3840,'Raw -orders'!$A:$A,'Raw -orders'!$B:$E)</f>
        <v>929</v>
      </c>
      <c r="P3840">
        <v>13750</v>
      </c>
      <c r="Q3840" s="1">
        <v>44414</v>
      </c>
      <c r="R3840" s="1">
        <v>44423</v>
      </c>
      <c r="S3840" t="str" cm="1">
        <f t="array" ref="S3840:Z3840">_xlfn.XLOOKUP($O3840,'Raw - customers'!$A:$A,'Raw - customers'!$B:$I)</f>
        <v>Reba Crauford</v>
      </c>
      <c r="T3840" t="str">
        <v>Genderfluid</v>
      </c>
      <c r="U3840">
        <v>68</v>
      </c>
      <c r="V3840" t="str">
        <v>394 Lily HillSuite 153</v>
      </c>
      <c r="W3840">
        <v>2353</v>
      </c>
      <c r="X3840" t="str">
        <v>Beahanfurt</v>
      </c>
      <c r="Y3840" t="str">
        <v>Northern Territory</v>
      </c>
      <c r="Z3840" t="str">
        <v>Australia</v>
      </c>
      <c r="AA3840">
        <v>8</v>
      </c>
      <c r="AB3840" s="3" t="str">
        <f t="shared" si="119"/>
        <v>0 to 10</v>
      </c>
      <c r="AM3840" s="6">
        <v>929</v>
      </c>
      <c r="AN3840" s="6" t="s">
        <v>1339</v>
      </c>
    </row>
    <row r="3841" spans="1:40" x14ac:dyDescent="0.25">
      <c r="A3841">
        <v>3839</v>
      </c>
      <c r="B3841">
        <v>767</v>
      </c>
      <c r="C3841">
        <v>694</v>
      </c>
      <c r="D3841">
        <v>113</v>
      </c>
      <c r="E3841">
        <v>2</v>
      </c>
      <c r="F3841">
        <v>226</v>
      </c>
      <c r="G3841">
        <v>1</v>
      </c>
      <c r="H3841" t="str">
        <f>VLOOKUP($C3841,'Raw-products'!$A$2:$H$1261,MATCH(H$1,'Raw-products'!$A$1:$H$1,0))</f>
        <v>Jacket</v>
      </c>
      <c r="I3841" t="str">
        <f>VLOOKUP($C3841,'Raw-products'!$A$2:$H$1261,MATCH(I$1,'Raw-products'!$A$1:$H$1,0))</f>
        <v>Parka</v>
      </c>
      <c r="J3841" t="str">
        <f>VLOOKUP($C3841,'Raw-products'!$A$2:$H$1261,MATCH(J$1,'Raw-products'!$A$1:$H$1,0))</f>
        <v>XL</v>
      </c>
      <c r="K3841" t="str">
        <f>VLOOKUP($C3841,'Raw-products'!$A$2:$H$1261,MATCH(K$1,'Raw-products'!$A$1:$H$1,0))</f>
        <v>indigo</v>
      </c>
      <c r="L3841">
        <f>VLOOKUP($C3841,'Raw-products'!$A$2:$H$1261,MATCH(L$1,'Raw-products'!$A$1:$H$1,0))</f>
        <v>119</v>
      </c>
      <c r="M3841">
        <f>VLOOKUP($C3841,'Raw-products'!$A$2:$H$1261,MATCH(M$1,'Raw-products'!$A$1:$H$1,0))</f>
        <v>78</v>
      </c>
      <c r="N3841" s="5">
        <f t="shared" si="118"/>
        <v>9282</v>
      </c>
      <c r="O3841" cm="1">
        <f t="array" ref="O3841:R3841">_xlfn.XLOOKUP($B3841,'Raw -orders'!$A:$A,'Raw -orders'!$B:$E)</f>
        <v>169</v>
      </c>
      <c r="P3841">
        <v>51648</v>
      </c>
      <c r="Q3841" s="1">
        <v>44314</v>
      </c>
      <c r="R3841" s="1">
        <v>44316</v>
      </c>
      <c r="S3841" t="str" cm="1">
        <f t="array" ref="S3841:Z3841">_xlfn.XLOOKUP($O3841,'Raw - customers'!$A:$A,'Raw - customers'!$B:$I)</f>
        <v>Wald Kaine</v>
      </c>
      <c r="T3841" t="str">
        <v>Female</v>
      </c>
      <c r="U3841">
        <v>72</v>
      </c>
      <c r="V3841" t="str">
        <v>5135 Leah RoadSuite 306</v>
      </c>
      <c r="W3841">
        <v>7210</v>
      </c>
      <c r="X3841" t="str">
        <v>South Georgia</v>
      </c>
      <c r="Y3841" t="str">
        <v>Western Australia</v>
      </c>
      <c r="Z3841" t="str">
        <v>Australia</v>
      </c>
      <c r="AA3841">
        <v>4</v>
      </c>
      <c r="AB3841" s="3" t="str">
        <f t="shared" si="119"/>
        <v>0 to 10</v>
      </c>
      <c r="AM3841" s="6">
        <v>169</v>
      </c>
      <c r="AN3841" s="6" t="s">
        <v>1377</v>
      </c>
    </row>
    <row r="3842" spans="1:40" x14ac:dyDescent="0.25">
      <c r="A3842">
        <v>3840</v>
      </c>
      <c r="B3842">
        <v>767</v>
      </c>
      <c r="C3842">
        <v>791</v>
      </c>
      <c r="D3842">
        <v>91</v>
      </c>
      <c r="E3842">
        <v>1</v>
      </c>
      <c r="F3842">
        <v>91</v>
      </c>
      <c r="G3842">
        <v>1</v>
      </c>
      <c r="H3842" t="str">
        <f>VLOOKUP($C3842,'Raw-products'!$A$2:$H$1261,MATCH(H$1,'Raw-products'!$A$1:$H$1,0))</f>
        <v>Jacket</v>
      </c>
      <c r="I3842" t="str">
        <f>VLOOKUP($C3842,'Raw-products'!$A$2:$H$1261,MATCH(I$1,'Raw-products'!$A$1:$H$1,0))</f>
        <v>Pullover</v>
      </c>
      <c r="J3842" t="str">
        <f>VLOOKUP($C3842,'Raw-products'!$A$2:$H$1261,MATCH(J$1,'Raw-products'!$A$1:$H$1,0))</f>
        <v>S</v>
      </c>
      <c r="K3842" t="str">
        <f>VLOOKUP($C3842,'Raw-products'!$A$2:$H$1261,MATCH(K$1,'Raw-products'!$A$1:$H$1,0))</f>
        <v>blue</v>
      </c>
      <c r="L3842">
        <f>VLOOKUP($C3842,'Raw-products'!$A$2:$H$1261,MATCH(L$1,'Raw-products'!$A$1:$H$1,0))</f>
        <v>114</v>
      </c>
      <c r="M3842">
        <f>VLOOKUP($C3842,'Raw-products'!$A$2:$H$1261,MATCH(M$1,'Raw-products'!$A$1:$H$1,0))</f>
        <v>73</v>
      </c>
      <c r="N3842" s="5">
        <f t="shared" si="118"/>
        <v>8322</v>
      </c>
      <c r="O3842" cm="1">
        <f t="array" ref="O3842:R3842">_xlfn.XLOOKUP($B3842,'Raw -orders'!$A:$A,'Raw -orders'!$B:$E)</f>
        <v>169</v>
      </c>
      <c r="P3842">
        <v>51648</v>
      </c>
      <c r="Q3842" s="1">
        <v>44314</v>
      </c>
      <c r="R3842" s="1">
        <v>44316</v>
      </c>
      <c r="S3842" t="str" cm="1">
        <f t="array" ref="S3842:Z3842">_xlfn.XLOOKUP($O3842,'Raw - customers'!$A:$A,'Raw - customers'!$B:$I)</f>
        <v>Wald Kaine</v>
      </c>
      <c r="T3842" t="str">
        <v>Female</v>
      </c>
      <c r="U3842">
        <v>72</v>
      </c>
      <c r="V3842" t="str">
        <v>5135 Leah RoadSuite 306</v>
      </c>
      <c r="W3842">
        <v>7210</v>
      </c>
      <c r="X3842" t="str">
        <v>South Georgia</v>
      </c>
      <c r="Y3842" t="str">
        <v>Western Australia</v>
      </c>
      <c r="Z3842" t="str">
        <v>Australia</v>
      </c>
      <c r="AA3842">
        <v>4</v>
      </c>
      <c r="AB3842" s="3" t="str">
        <f t="shared" si="119"/>
        <v>0 to 10</v>
      </c>
      <c r="AM3842" s="6">
        <v>169</v>
      </c>
      <c r="AN3842" s="6" t="s">
        <v>1377</v>
      </c>
    </row>
    <row r="3843" spans="1:40" x14ac:dyDescent="0.25">
      <c r="A3843">
        <v>3841</v>
      </c>
      <c r="B3843">
        <v>767</v>
      </c>
      <c r="C3843">
        <v>335</v>
      </c>
      <c r="D3843">
        <v>109</v>
      </c>
      <c r="E3843">
        <v>3</v>
      </c>
      <c r="F3843">
        <v>327</v>
      </c>
      <c r="G3843">
        <v>1</v>
      </c>
      <c r="H3843" t="str">
        <f>VLOOKUP($C3843,'Raw-products'!$A$2:$H$1261,MATCH(H$1,'Raw-products'!$A$1:$H$1,0))</f>
        <v>Shirt</v>
      </c>
      <c r="I3843" t="str">
        <f>VLOOKUP($C3843,'Raw-products'!$A$2:$H$1261,MATCH(I$1,'Raw-products'!$A$1:$H$1,0))</f>
        <v>Mandarin Collar</v>
      </c>
      <c r="J3843" t="str">
        <f>VLOOKUP($C3843,'Raw-products'!$A$2:$H$1261,MATCH(J$1,'Raw-products'!$A$1:$H$1,0))</f>
        <v>XS</v>
      </c>
      <c r="K3843" t="str">
        <f>VLOOKUP($C3843,'Raw-products'!$A$2:$H$1261,MATCH(K$1,'Raw-products'!$A$1:$H$1,0))</f>
        <v>blue</v>
      </c>
      <c r="L3843">
        <f>VLOOKUP($C3843,'Raw-products'!$A$2:$H$1261,MATCH(L$1,'Raw-products'!$A$1:$H$1,0))</f>
        <v>108</v>
      </c>
      <c r="M3843">
        <f>VLOOKUP($C3843,'Raw-products'!$A$2:$H$1261,MATCH(M$1,'Raw-products'!$A$1:$H$1,0))</f>
        <v>59</v>
      </c>
      <c r="N3843" s="5">
        <f t="shared" ref="N3843:N3906" si="120">$L3843*$M3843</f>
        <v>6372</v>
      </c>
      <c r="O3843" cm="1">
        <f t="array" ref="O3843:R3843">_xlfn.XLOOKUP($B3843,'Raw -orders'!$A:$A,'Raw -orders'!$B:$E)</f>
        <v>169</v>
      </c>
      <c r="P3843">
        <v>51648</v>
      </c>
      <c r="Q3843" s="1">
        <v>44314</v>
      </c>
      <c r="R3843" s="1">
        <v>44316</v>
      </c>
      <c r="S3843" t="str" cm="1">
        <f t="array" ref="S3843:Z3843">_xlfn.XLOOKUP($O3843,'Raw - customers'!$A:$A,'Raw - customers'!$B:$I)</f>
        <v>Wald Kaine</v>
      </c>
      <c r="T3843" t="str">
        <v>Female</v>
      </c>
      <c r="U3843">
        <v>72</v>
      </c>
      <c r="V3843" t="str">
        <v>5135 Leah RoadSuite 306</v>
      </c>
      <c r="W3843">
        <v>7210</v>
      </c>
      <c r="X3843" t="str">
        <v>South Georgia</v>
      </c>
      <c r="Y3843" t="str">
        <v>Western Australia</v>
      </c>
      <c r="Z3843" t="str">
        <v>Australia</v>
      </c>
      <c r="AA3843">
        <v>4</v>
      </c>
      <c r="AB3843" s="3" t="str">
        <f t="shared" ref="AB3843:AB3906" si="121">IF(AND(DATEDIF($Q3843,$R3843,"D")&gt;0,DATEDIF($Q3843,$R3843,"D")&lt;=10),"0 to 10",IF(AND(DATEDIF($Q3843,$R3843,"D")&gt;10,DATEDIF($Q3843,$R3843,"D")&lt;=20),"10 to 20",IF(AND(DATEDIF($Q3843,$R3843,"D")&gt;20,DATEDIF($Q3843,$R3843,"D")&lt;=30),"20 to 30")))</f>
        <v>0 to 10</v>
      </c>
      <c r="AM3843" s="6">
        <v>169</v>
      </c>
      <c r="AN3843" s="6" t="s">
        <v>1377</v>
      </c>
    </row>
    <row r="3844" spans="1:40" x14ac:dyDescent="0.25">
      <c r="A3844">
        <v>3842</v>
      </c>
      <c r="B3844">
        <v>767</v>
      </c>
      <c r="C3844">
        <v>448</v>
      </c>
      <c r="D3844">
        <v>107</v>
      </c>
      <c r="E3844">
        <v>2</v>
      </c>
      <c r="F3844">
        <v>214</v>
      </c>
      <c r="G3844">
        <v>1</v>
      </c>
      <c r="H3844" t="str">
        <f>VLOOKUP($C3844,'Raw-products'!$A$2:$H$1261,MATCH(H$1,'Raw-products'!$A$1:$H$1,0))</f>
        <v>Jacket</v>
      </c>
      <c r="I3844" t="str">
        <f>VLOOKUP($C3844,'Raw-products'!$A$2:$H$1261,MATCH(I$1,'Raw-products'!$A$1:$H$1,0))</f>
        <v>Denim</v>
      </c>
      <c r="J3844" t="str">
        <f>VLOOKUP($C3844,'Raw-products'!$A$2:$H$1261,MATCH(J$1,'Raw-products'!$A$1:$H$1,0))</f>
        <v>L</v>
      </c>
      <c r="K3844" t="str">
        <f>VLOOKUP($C3844,'Raw-products'!$A$2:$H$1261,MATCH(K$1,'Raw-products'!$A$1:$H$1,0))</f>
        <v>indigo</v>
      </c>
      <c r="L3844">
        <f>VLOOKUP($C3844,'Raw-products'!$A$2:$H$1261,MATCH(L$1,'Raw-products'!$A$1:$H$1,0))</f>
        <v>92</v>
      </c>
      <c r="M3844">
        <f>VLOOKUP($C3844,'Raw-products'!$A$2:$H$1261,MATCH(M$1,'Raw-products'!$A$1:$H$1,0))</f>
        <v>67</v>
      </c>
      <c r="N3844" s="5">
        <f t="shared" si="120"/>
        <v>6164</v>
      </c>
      <c r="O3844" cm="1">
        <f t="array" ref="O3844:R3844">_xlfn.XLOOKUP($B3844,'Raw -orders'!$A:$A,'Raw -orders'!$B:$E)</f>
        <v>169</v>
      </c>
      <c r="P3844">
        <v>51648</v>
      </c>
      <c r="Q3844" s="1">
        <v>44314</v>
      </c>
      <c r="R3844" s="1">
        <v>44316</v>
      </c>
      <c r="S3844" t="str" cm="1">
        <f t="array" ref="S3844:Z3844">_xlfn.XLOOKUP($O3844,'Raw - customers'!$A:$A,'Raw - customers'!$B:$I)</f>
        <v>Wald Kaine</v>
      </c>
      <c r="T3844" t="str">
        <v>Female</v>
      </c>
      <c r="U3844">
        <v>72</v>
      </c>
      <c r="V3844" t="str">
        <v>5135 Leah RoadSuite 306</v>
      </c>
      <c r="W3844">
        <v>7210</v>
      </c>
      <c r="X3844" t="str">
        <v>South Georgia</v>
      </c>
      <c r="Y3844" t="str">
        <v>Western Australia</v>
      </c>
      <c r="Z3844" t="str">
        <v>Australia</v>
      </c>
      <c r="AA3844">
        <v>4</v>
      </c>
      <c r="AB3844" s="3" t="str">
        <f t="shared" si="121"/>
        <v>0 to 10</v>
      </c>
      <c r="AM3844" s="6">
        <v>169</v>
      </c>
      <c r="AN3844" s="6" t="s">
        <v>1377</v>
      </c>
    </row>
    <row r="3845" spans="1:40" x14ac:dyDescent="0.25">
      <c r="A3845">
        <v>3843</v>
      </c>
      <c r="B3845">
        <v>768</v>
      </c>
      <c r="C3845">
        <v>1090</v>
      </c>
      <c r="D3845">
        <v>115</v>
      </c>
      <c r="E3845">
        <v>3</v>
      </c>
      <c r="F3845">
        <v>345</v>
      </c>
      <c r="G3845">
        <v>1</v>
      </c>
      <c r="H3845" t="str">
        <f>VLOOKUP($C3845,'Raw-products'!$A$2:$H$1261,MATCH(H$1,'Raw-products'!$A$1:$H$1,0))</f>
        <v>Trousers</v>
      </c>
      <c r="I3845" t="str">
        <f>VLOOKUP($C3845,'Raw-products'!$A$2:$H$1261,MATCH(I$1,'Raw-products'!$A$1:$H$1,0))</f>
        <v>Cropped</v>
      </c>
      <c r="J3845" t="str">
        <f>VLOOKUP($C3845,'Raw-products'!$A$2:$H$1261,MATCH(J$1,'Raw-products'!$A$1:$H$1,0))</f>
        <v>XS</v>
      </c>
      <c r="K3845" t="str">
        <f>VLOOKUP($C3845,'Raw-products'!$A$2:$H$1261,MATCH(K$1,'Raw-products'!$A$1:$H$1,0))</f>
        <v>orange</v>
      </c>
      <c r="L3845">
        <f>VLOOKUP($C3845,'Raw-products'!$A$2:$H$1261,MATCH(L$1,'Raw-products'!$A$1:$H$1,0))</f>
        <v>99</v>
      </c>
      <c r="M3845">
        <f>VLOOKUP($C3845,'Raw-products'!$A$2:$H$1261,MATCH(M$1,'Raw-products'!$A$1:$H$1,0))</f>
        <v>78</v>
      </c>
      <c r="N3845" s="5">
        <f t="shared" si="120"/>
        <v>7722</v>
      </c>
      <c r="O3845" cm="1">
        <f t="array" ref="O3845:R3845">_xlfn.XLOOKUP($B3845,'Raw -orders'!$A:$A,'Raw -orders'!$B:$E)</f>
        <v>558</v>
      </c>
      <c r="P3845">
        <v>34334</v>
      </c>
      <c r="Q3845" s="1">
        <v>44468</v>
      </c>
      <c r="R3845" s="1">
        <v>44485</v>
      </c>
      <c r="S3845" t="str" cm="1">
        <f t="array" ref="S3845:Z3845">_xlfn.XLOOKUP($O3845,'Raw - customers'!$A:$A,'Raw - customers'!$B:$I)</f>
        <v>Lizette Lindro</v>
      </c>
      <c r="T3845" t="str">
        <v>Genderqueer</v>
      </c>
      <c r="U3845">
        <v>38</v>
      </c>
      <c r="V3845" t="str">
        <v>380 Hamish LaneApt. 098</v>
      </c>
      <c r="W3845">
        <v>9827</v>
      </c>
      <c r="X3845" t="str">
        <v>Violetfort</v>
      </c>
      <c r="Y3845" t="str">
        <v>South Australia</v>
      </c>
      <c r="Z3845" t="str">
        <v>Australia</v>
      </c>
      <c r="AA3845">
        <v>9</v>
      </c>
      <c r="AB3845" s="3" t="str">
        <f t="shared" si="121"/>
        <v>10 to 20</v>
      </c>
      <c r="AM3845" s="6">
        <v>558</v>
      </c>
      <c r="AN3845" s="6" t="s">
        <v>1345</v>
      </c>
    </row>
    <row r="3846" spans="1:40" x14ac:dyDescent="0.25">
      <c r="A3846">
        <v>3844</v>
      </c>
      <c r="B3846">
        <v>768</v>
      </c>
      <c r="C3846">
        <v>1023</v>
      </c>
      <c r="D3846">
        <v>90</v>
      </c>
      <c r="E3846">
        <v>1</v>
      </c>
      <c r="F3846">
        <v>90</v>
      </c>
      <c r="G3846">
        <v>1</v>
      </c>
      <c r="H3846" t="str">
        <f>VLOOKUP($C3846,'Raw-products'!$A$2:$H$1261,MATCH(H$1,'Raw-products'!$A$1:$H$1,0))</f>
        <v>Trousers</v>
      </c>
      <c r="I3846" t="str">
        <f>VLOOKUP($C3846,'Raw-products'!$A$2:$H$1261,MATCH(I$1,'Raw-products'!$A$1:$H$1,0))</f>
        <v>Relaxed Leg</v>
      </c>
      <c r="J3846" t="str">
        <f>VLOOKUP($C3846,'Raw-products'!$A$2:$H$1261,MATCH(J$1,'Raw-products'!$A$1:$H$1,0))</f>
        <v>L</v>
      </c>
      <c r="K3846" t="str">
        <f>VLOOKUP($C3846,'Raw-products'!$A$2:$H$1261,MATCH(K$1,'Raw-products'!$A$1:$H$1,0))</f>
        <v>orange</v>
      </c>
      <c r="L3846">
        <f>VLOOKUP($C3846,'Raw-products'!$A$2:$H$1261,MATCH(L$1,'Raw-products'!$A$1:$H$1,0))</f>
        <v>95</v>
      </c>
      <c r="M3846">
        <f>VLOOKUP($C3846,'Raw-products'!$A$2:$H$1261,MATCH(M$1,'Raw-products'!$A$1:$H$1,0))</f>
        <v>78</v>
      </c>
      <c r="N3846" s="5">
        <f t="shared" si="120"/>
        <v>7410</v>
      </c>
      <c r="O3846" cm="1">
        <f t="array" ref="O3846:R3846">_xlfn.XLOOKUP($B3846,'Raw -orders'!$A:$A,'Raw -orders'!$B:$E)</f>
        <v>558</v>
      </c>
      <c r="P3846">
        <v>34334</v>
      </c>
      <c r="Q3846" s="1">
        <v>44468</v>
      </c>
      <c r="R3846" s="1">
        <v>44485</v>
      </c>
      <c r="S3846" t="str" cm="1">
        <f t="array" ref="S3846:Z3846">_xlfn.XLOOKUP($O3846,'Raw - customers'!$A:$A,'Raw - customers'!$B:$I)</f>
        <v>Lizette Lindro</v>
      </c>
      <c r="T3846" t="str">
        <v>Genderqueer</v>
      </c>
      <c r="U3846">
        <v>38</v>
      </c>
      <c r="V3846" t="str">
        <v>380 Hamish LaneApt. 098</v>
      </c>
      <c r="W3846">
        <v>9827</v>
      </c>
      <c r="X3846" t="str">
        <v>Violetfort</v>
      </c>
      <c r="Y3846" t="str">
        <v>South Australia</v>
      </c>
      <c r="Z3846" t="str">
        <v>Australia</v>
      </c>
      <c r="AA3846">
        <v>9</v>
      </c>
      <c r="AB3846" s="3" t="str">
        <f t="shared" si="121"/>
        <v>10 to 20</v>
      </c>
      <c r="AM3846" s="6">
        <v>558</v>
      </c>
      <c r="AN3846" s="6" t="s">
        <v>1345</v>
      </c>
    </row>
    <row r="3847" spans="1:40" x14ac:dyDescent="0.25">
      <c r="A3847">
        <v>3845</v>
      </c>
      <c r="B3847">
        <v>768</v>
      </c>
      <c r="C3847">
        <v>128</v>
      </c>
      <c r="D3847">
        <v>92</v>
      </c>
      <c r="E3847">
        <v>1</v>
      </c>
      <c r="F3847">
        <v>92</v>
      </c>
      <c r="G3847">
        <v>1</v>
      </c>
      <c r="H3847" t="str">
        <f>VLOOKUP($C3847,'Raw-products'!$A$2:$H$1261,MATCH(H$1,'Raw-products'!$A$1:$H$1,0))</f>
        <v>Shirt</v>
      </c>
      <c r="I3847" t="str">
        <f>VLOOKUP($C3847,'Raw-products'!$A$2:$H$1261,MATCH(I$1,'Raw-products'!$A$1:$H$1,0))</f>
        <v>Denim</v>
      </c>
      <c r="J3847" t="str">
        <f>VLOOKUP($C3847,'Raw-products'!$A$2:$H$1261,MATCH(J$1,'Raw-products'!$A$1:$H$1,0))</f>
        <v>L</v>
      </c>
      <c r="K3847" t="str">
        <f>VLOOKUP($C3847,'Raw-products'!$A$2:$H$1261,MATCH(K$1,'Raw-products'!$A$1:$H$1,0))</f>
        <v>blue</v>
      </c>
      <c r="L3847">
        <f>VLOOKUP($C3847,'Raw-products'!$A$2:$H$1261,MATCH(L$1,'Raw-products'!$A$1:$H$1,0))</f>
        <v>115</v>
      </c>
      <c r="M3847">
        <f>VLOOKUP($C3847,'Raw-products'!$A$2:$H$1261,MATCH(M$1,'Raw-products'!$A$1:$H$1,0))</f>
        <v>45</v>
      </c>
      <c r="N3847" s="5">
        <f t="shared" si="120"/>
        <v>5175</v>
      </c>
      <c r="O3847" cm="1">
        <f t="array" ref="O3847:R3847">_xlfn.XLOOKUP($B3847,'Raw -orders'!$A:$A,'Raw -orders'!$B:$E)</f>
        <v>558</v>
      </c>
      <c r="P3847">
        <v>34334</v>
      </c>
      <c r="Q3847" s="1">
        <v>44468</v>
      </c>
      <c r="R3847" s="1">
        <v>44485</v>
      </c>
      <c r="S3847" t="str" cm="1">
        <f t="array" ref="S3847:Z3847">_xlfn.XLOOKUP($O3847,'Raw - customers'!$A:$A,'Raw - customers'!$B:$I)</f>
        <v>Lizette Lindro</v>
      </c>
      <c r="T3847" t="str">
        <v>Genderqueer</v>
      </c>
      <c r="U3847">
        <v>38</v>
      </c>
      <c r="V3847" t="str">
        <v>380 Hamish LaneApt. 098</v>
      </c>
      <c r="W3847">
        <v>9827</v>
      </c>
      <c r="X3847" t="str">
        <v>Violetfort</v>
      </c>
      <c r="Y3847" t="str">
        <v>South Australia</v>
      </c>
      <c r="Z3847" t="str">
        <v>Australia</v>
      </c>
      <c r="AA3847">
        <v>9</v>
      </c>
      <c r="AB3847" s="3" t="str">
        <f t="shared" si="121"/>
        <v>10 to 20</v>
      </c>
      <c r="AM3847" s="6">
        <v>558</v>
      </c>
      <c r="AN3847" s="6" t="s">
        <v>1345</v>
      </c>
    </row>
    <row r="3848" spans="1:40" x14ac:dyDescent="0.25">
      <c r="A3848">
        <v>3846</v>
      </c>
      <c r="B3848">
        <v>768</v>
      </c>
      <c r="C3848">
        <v>748</v>
      </c>
      <c r="D3848">
        <v>109</v>
      </c>
      <c r="E3848">
        <v>3</v>
      </c>
      <c r="F3848">
        <v>327</v>
      </c>
      <c r="G3848">
        <v>1</v>
      </c>
      <c r="H3848" t="str">
        <f>VLOOKUP($C3848,'Raw-products'!$A$2:$H$1261,MATCH(H$1,'Raw-products'!$A$1:$H$1,0))</f>
        <v>Jacket</v>
      </c>
      <c r="I3848" t="str">
        <f>VLOOKUP($C3848,'Raw-products'!$A$2:$H$1261,MATCH(I$1,'Raw-products'!$A$1:$H$1,0))</f>
        <v>Peacoat</v>
      </c>
      <c r="J3848" t="str">
        <f>VLOOKUP($C3848,'Raw-products'!$A$2:$H$1261,MATCH(J$1,'Raw-products'!$A$1:$H$1,0))</f>
        <v>L</v>
      </c>
      <c r="K3848" t="str">
        <f>VLOOKUP($C3848,'Raw-products'!$A$2:$H$1261,MATCH(K$1,'Raw-products'!$A$1:$H$1,0))</f>
        <v>yellow</v>
      </c>
      <c r="L3848">
        <f>VLOOKUP($C3848,'Raw-products'!$A$2:$H$1261,MATCH(L$1,'Raw-products'!$A$1:$H$1,0))</f>
        <v>102</v>
      </c>
      <c r="M3848">
        <f>VLOOKUP($C3848,'Raw-products'!$A$2:$H$1261,MATCH(M$1,'Raw-products'!$A$1:$H$1,0))</f>
        <v>63</v>
      </c>
      <c r="N3848" s="5">
        <f t="shared" si="120"/>
        <v>6426</v>
      </c>
      <c r="O3848" cm="1">
        <f t="array" ref="O3848:R3848">_xlfn.XLOOKUP($B3848,'Raw -orders'!$A:$A,'Raw -orders'!$B:$E)</f>
        <v>558</v>
      </c>
      <c r="P3848">
        <v>34334</v>
      </c>
      <c r="Q3848" s="1">
        <v>44468</v>
      </c>
      <c r="R3848" s="1">
        <v>44485</v>
      </c>
      <c r="S3848" t="str" cm="1">
        <f t="array" ref="S3848:Z3848">_xlfn.XLOOKUP($O3848,'Raw - customers'!$A:$A,'Raw - customers'!$B:$I)</f>
        <v>Lizette Lindro</v>
      </c>
      <c r="T3848" t="str">
        <v>Genderqueer</v>
      </c>
      <c r="U3848">
        <v>38</v>
      </c>
      <c r="V3848" t="str">
        <v>380 Hamish LaneApt. 098</v>
      </c>
      <c r="W3848">
        <v>9827</v>
      </c>
      <c r="X3848" t="str">
        <v>Violetfort</v>
      </c>
      <c r="Y3848" t="str">
        <v>South Australia</v>
      </c>
      <c r="Z3848" t="str">
        <v>Australia</v>
      </c>
      <c r="AA3848">
        <v>9</v>
      </c>
      <c r="AB3848" s="3" t="str">
        <f t="shared" si="121"/>
        <v>10 to 20</v>
      </c>
      <c r="AM3848" s="6">
        <v>558</v>
      </c>
      <c r="AN3848" s="6" t="s">
        <v>1345</v>
      </c>
    </row>
    <row r="3849" spans="1:40" x14ac:dyDescent="0.25">
      <c r="A3849">
        <v>3847</v>
      </c>
      <c r="B3849">
        <v>768</v>
      </c>
      <c r="C3849">
        <v>291</v>
      </c>
      <c r="D3849">
        <v>105</v>
      </c>
      <c r="E3849">
        <v>3</v>
      </c>
      <c r="F3849">
        <v>315</v>
      </c>
      <c r="G3849">
        <v>1</v>
      </c>
      <c r="H3849" t="str">
        <f>VLOOKUP($C3849,'Raw-products'!$A$2:$H$1261,MATCH(H$1,'Raw-products'!$A$1:$H$1,0))</f>
        <v>Shirt</v>
      </c>
      <c r="I3849" t="str">
        <f>VLOOKUP($C3849,'Raw-products'!$A$2:$H$1261,MATCH(I$1,'Raw-products'!$A$1:$H$1,0))</f>
        <v>Cuban Collar</v>
      </c>
      <c r="J3849" t="str">
        <f>VLOOKUP($C3849,'Raw-products'!$A$2:$H$1261,MATCH(J$1,'Raw-products'!$A$1:$H$1,0))</f>
        <v>S</v>
      </c>
      <c r="K3849" t="str">
        <f>VLOOKUP($C3849,'Raw-products'!$A$2:$H$1261,MATCH(K$1,'Raw-products'!$A$1:$H$1,0))</f>
        <v>yellow</v>
      </c>
      <c r="L3849">
        <f>VLOOKUP($C3849,'Raw-products'!$A$2:$H$1261,MATCH(L$1,'Raw-products'!$A$1:$H$1,0))</f>
        <v>93</v>
      </c>
      <c r="M3849">
        <f>VLOOKUP($C3849,'Raw-products'!$A$2:$H$1261,MATCH(M$1,'Raw-products'!$A$1:$H$1,0))</f>
        <v>41</v>
      </c>
      <c r="N3849" s="5">
        <f t="shared" si="120"/>
        <v>3813</v>
      </c>
      <c r="O3849" cm="1">
        <f t="array" ref="O3849:R3849">_xlfn.XLOOKUP($B3849,'Raw -orders'!$A:$A,'Raw -orders'!$B:$E)</f>
        <v>558</v>
      </c>
      <c r="P3849">
        <v>34334</v>
      </c>
      <c r="Q3849" s="1">
        <v>44468</v>
      </c>
      <c r="R3849" s="1">
        <v>44485</v>
      </c>
      <c r="S3849" t="str" cm="1">
        <f t="array" ref="S3849:Z3849">_xlfn.XLOOKUP($O3849,'Raw - customers'!$A:$A,'Raw - customers'!$B:$I)</f>
        <v>Lizette Lindro</v>
      </c>
      <c r="T3849" t="str">
        <v>Genderqueer</v>
      </c>
      <c r="U3849">
        <v>38</v>
      </c>
      <c r="V3849" t="str">
        <v>380 Hamish LaneApt. 098</v>
      </c>
      <c r="W3849">
        <v>9827</v>
      </c>
      <c r="X3849" t="str">
        <v>Violetfort</v>
      </c>
      <c r="Y3849" t="str">
        <v>South Australia</v>
      </c>
      <c r="Z3849" t="str">
        <v>Australia</v>
      </c>
      <c r="AA3849">
        <v>9</v>
      </c>
      <c r="AB3849" s="3" t="str">
        <f t="shared" si="121"/>
        <v>10 to 20</v>
      </c>
      <c r="AM3849" s="6">
        <v>558</v>
      </c>
      <c r="AN3849" s="6" t="s">
        <v>1345</v>
      </c>
    </row>
    <row r="3850" spans="1:40" x14ac:dyDescent="0.25">
      <c r="A3850">
        <v>3848</v>
      </c>
      <c r="B3850">
        <v>768</v>
      </c>
      <c r="C3850">
        <v>654</v>
      </c>
      <c r="D3850">
        <v>93</v>
      </c>
      <c r="E3850">
        <v>2</v>
      </c>
      <c r="F3850">
        <v>186</v>
      </c>
      <c r="G3850">
        <v>1</v>
      </c>
      <c r="H3850" t="str">
        <f>VLOOKUP($C3850,'Raw-products'!$A$2:$H$1261,MATCH(H$1,'Raw-products'!$A$1:$H$1,0))</f>
        <v>Jacket</v>
      </c>
      <c r="I3850" t="str">
        <f>VLOOKUP($C3850,'Raw-products'!$A$2:$H$1261,MATCH(I$1,'Raw-products'!$A$1:$H$1,0))</f>
        <v>Coach</v>
      </c>
      <c r="J3850" t="str">
        <f>VLOOKUP($C3850,'Raw-products'!$A$2:$H$1261,MATCH(J$1,'Raw-products'!$A$1:$H$1,0))</f>
        <v>XL</v>
      </c>
      <c r="K3850" t="str">
        <f>VLOOKUP($C3850,'Raw-products'!$A$2:$H$1261,MATCH(K$1,'Raw-products'!$A$1:$H$1,0))</f>
        <v>blue</v>
      </c>
      <c r="L3850">
        <f>VLOOKUP($C3850,'Raw-products'!$A$2:$H$1261,MATCH(L$1,'Raw-products'!$A$1:$H$1,0))</f>
        <v>115</v>
      </c>
      <c r="M3850">
        <f>VLOOKUP($C3850,'Raw-products'!$A$2:$H$1261,MATCH(M$1,'Raw-products'!$A$1:$H$1,0))</f>
        <v>46</v>
      </c>
      <c r="N3850" s="5">
        <f t="shared" si="120"/>
        <v>5290</v>
      </c>
      <c r="O3850" cm="1">
        <f t="array" ref="O3850:R3850">_xlfn.XLOOKUP($B3850,'Raw -orders'!$A:$A,'Raw -orders'!$B:$E)</f>
        <v>558</v>
      </c>
      <c r="P3850">
        <v>34334</v>
      </c>
      <c r="Q3850" s="1">
        <v>44468</v>
      </c>
      <c r="R3850" s="1">
        <v>44485</v>
      </c>
      <c r="S3850" t="str" cm="1">
        <f t="array" ref="S3850:Z3850">_xlfn.XLOOKUP($O3850,'Raw - customers'!$A:$A,'Raw - customers'!$B:$I)</f>
        <v>Lizette Lindro</v>
      </c>
      <c r="T3850" t="str">
        <v>Genderqueer</v>
      </c>
      <c r="U3850">
        <v>38</v>
      </c>
      <c r="V3850" t="str">
        <v>380 Hamish LaneApt. 098</v>
      </c>
      <c r="W3850">
        <v>9827</v>
      </c>
      <c r="X3850" t="str">
        <v>Violetfort</v>
      </c>
      <c r="Y3850" t="str">
        <v>South Australia</v>
      </c>
      <c r="Z3850" t="str">
        <v>Australia</v>
      </c>
      <c r="AA3850">
        <v>9</v>
      </c>
      <c r="AB3850" s="3" t="str">
        <f t="shared" si="121"/>
        <v>10 to 20</v>
      </c>
      <c r="AM3850" s="6">
        <v>558</v>
      </c>
      <c r="AN3850" s="6" t="s">
        <v>1345</v>
      </c>
    </row>
    <row r="3851" spans="1:40" x14ac:dyDescent="0.25">
      <c r="A3851">
        <v>3849</v>
      </c>
      <c r="B3851">
        <v>769</v>
      </c>
      <c r="C3851">
        <v>365</v>
      </c>
      <c r="D3851">
        <v>94</v>
      </c>
      <c r="E3851">
        <v>2</v>
      </c>
      <c r="F3851">
        <v>188</v>
      </c>
      <c r="G3851">
        <v>1</v>
      </c>
      <c r="H3851" t="str">
        <f>VLOOKUP($C3851,'Raw-products'!$A$2:$H$1261,MATCH(H$1,'Raw-products'!$A$1:$H$1,0))</f>
        <v>Shirt</v>
      </c>
      <c r="I3851" t="str">
        <f>VLOOKUP($C3851,'Raw-products'!$A$2:$H$1261,MATCH(I$1,'Raw-products'!$A$1:$H$1,0))</f>
        <v>Henley</v>
      </c>
      <c r="J3851" t="str">
        <f>VLOOKUP($C3851,'Raw-products'!$A$2:$H$1261,MATCH(J$1,'Raw-products'!$A$1:$H$1,0))</f>
        <v>XS</v>
      </c>
      <c r="K3851" t="str">
        <f>VLOOKUP($C3851,'Raw-products'!$A$2:$H$1261,MATCH(K$1,'Raw-products'!$A$1:$H$1,0))</f>
        <v>green</v>
      </c>
      <c r="L3851">
        <f>VLOOKUP($C3851,'Raw-products'!$A$2:$H$1261,MATCH(L$1,'Raw-products'!$A$1:$H$1,0))</f>
        <v>92</v>
      </c>
      <c r="M3851">
        <f>VLOOKUP($C3851,'Raw-products'!$A$2:$H$1261,MATCH(M$1,'Raw-products'!$A$1:$H$1,0))</f>
        <v>61</v>
      </c>
      <c r="N3851" s="5">
        <f t="shared" si="120"/>
        <v>5612</v>
      </c>
      <c r="O3851" cm="1">
        <f t="array" ref="O3851:R3851">_xlfn.XLOOKUP($B3851,'Raw -orders'!$A:$A,'Raw -orders'!$B:$E)</f>
        <v>422</v>
      </c>
      <c r="P3851">
        <v>32501</v>
      </c>
      <c r="Q3851" s="1">
        <v>44449</v>
      </c>
      <c r="R3851" s="1">
        <v>44473</v>
      </c>
      <c r="S3851" t="str" cm="1">
        <f t="array" ref="S3851:Z3851">_xlfn.XLOOKUP($O3851,'Raw - customers'!$A:$A,'Raw - customers'!$B:$I)</f>
        <v>Farah Schukert</v>
      </c>
      <c r="T3851" t="str">
        <v>Agender</v>
      </c>
      <c r="U3851">
        <v>34</v>
      </c>
      <c r="V3851" t="str">
        <v>58 Heaney SquareApt. 870</v>
      </c>
      <c r="W3851">
        <v>1342</v>
      </c>
      <c r="X3851" t="str">
        <v>Feeneymouth</v>
      </c>
      <c r="Y3851" t="str">
        <v>Queensland</v>
      </c>
      <c r="Z3851" t="str">
        <v>Australia</v>
      </c>
      <c r="AA3851">
        <v>9</v>
      </c>
      <c r="AB3851" s="3" t="str">
        <f t="shared" si="121"/>
        <v>20 to 30</v>
      </c>
      <c r="AM3851" s="6">
        <v>422</v>
      </c>
      <c r="AN3851" s="6" t="s">
        <v>1355</v>
      </c>
    </row>
    <row r="3852" spans="1:40" x14ac:dyDescent="0.25">
      <c r="A3852">
        <v>3850</v>
      </c>
      <c r="B3852">
        <v>770</v>
      </c>
      <c r="C3852">
        <v>1209</v>
      </c>
      <c r="D3852">
        <v>105</v>
      </c>
      <c r="E3852">
        <v>3</v>
      </c>
      <c r="F3852">
        <v>315</v>
      </c>
      <c r="G3852">
        <v>1</v>
      </c>
      <c r="H3852" t="str">
        <f>VLOOKUP($C3852,'Raw-products'!$A$2:$H$1261,MATCH(H$1,'Raw-products'!$A$1:$H$1,0))</f>
        <v>Trousers</v>
      </c>
      <c r="I3852" t="str">
        <f>VLOOKUP($C3852,'Raw-products'!$A$2:$H$1261,MATCH(I$1,'Raw-products'!$A$1:$H$1,0))</f>
        <v>Pleated</v>
      </c>
      <c r="J3852" t="str">
        <f>VLOOKUP($C3852,'Raw-products'!$A$2:$H$1261,MATCH(J$1,'Raw-products'!$A$1:$H$1,0))</f>
        <v>XL</v>
      </c>
      <c r="K3852" t="str">
        <f>VLOOKUP($C3852,'Raw-products'!$A$2:$H$1261,MATCH(K$1,'Raw-products'!$A$1:$H$1,0))</f>
        <v>green</v>
      </c>
      <c r="L3852">
        <f>VLOOKUP($C3852,'Raw-products'!$A$2:$H$1261,MATCH(L$1,'Raw-products'!$A$1:$H$1,0))</f>
        <v>90</v>
      </c>
      <c r="M3852">
        <f>VLOOKUP($C3852,'Raw-products'!$A$2:$H$1261,MATCH(M$1,'Raw-products'!$A$1:$H$1,0))</f>
        <v>55</v>
      </c>
      <c r="N3852" s="5">
        <f t="shared" si="120"/>
        <v>4950</v>
      </c>
      <c r="O3852" cm="1">
        <f t="array" ref="O3852:R3852">_xlfn.XLOOKUP($B3852,'Raw -orders'!$A:$A,'Raw -orders'!$B:$E)</f>
        <v>868</v>
      </c>
      <c r="P3852">
        <v>22564</v>
      </c>
      <c r="Q3852" s="1">
        <v>44233</v>
      </c>
      <c r="R3852" s="1">
        <v>44255</v>
      </c>
      <c r="S3852" t="str" cm="1">
        <f t="array" ref="S3852:Z3852">_xlfn.XLOOKUP($O3852,'Raw - customers'!$A:$A,'Raw - customers'!$B:$I)</f>
        <v>Berry Rosiello</v>
      </c>
      <c r="T3852" t="str">
        <v>Agender</v>
      </c>
      <c r="U3852">
        <v>28</v>
      </c>
      <c r="V3852" t="str">
        <v>682 Alyssa CrestApt. 916</v>
      </c>
      <c r="W3852">
        <v>8448</v>
      </c>
      <c r="X3852" t="str">
        <v>New Charlieville</v>
      </c>
      <c r="Y3852" t="str">
        <v>Western Australia</v>
      </c>
      <c r="Z3852" t="str">
        <v>Australia</v>
      </c>
      <c r="AA3852">
        <v>2</v>
      </c>
      <c r="AB3852" s="3" t="str">
        <f t="shared" si="121"/>
        <v>20 to 30</v>
      </c>
      <c r="AM3852" s="6">
        <v>868</v>
      </c>
      <c r="AN3852" s="6" t="s">
        <v>1377</v>
      </c>
    </row>
    <row r="3853" spans="1:40" x14ac:dyDescent="0.25">
      <c r="A3853">
        <v>3851</v>
      </c>
      <c r="B3853">
        <v>770</v>
      </c>
      <c r="C3853">
        <v>665</v>
      </c>
      <c r="D3853">
        <v>113</v>
      </c>
      <c r="E3853">
        <v>1</v>
      </c>
      <c r="F3853">
        <v>113</v>
      </c>
      <c r="G3853">
        <v>1</v>
      </c>
      <c r="H3853" t="str">
        <f>VLOOKUP($C3853,'Raw-products'!$A$2:$H$1261,MATCH(H$1,'Raw-products'!$A$1:$H$1,0))</f>
        <v>Jacket</v>
      </c>
      <c r="I3853" t="str">
        <f>VLOOKUP($C3853,'Raw-products'!$A$2:$H$1261,MATCH(I$1,'Raw-products'!$A$1:$H$1,0))</f>
        <v>Parka</v>
      </c>
      <c r="J3853" t="str">
        <f>VLOOKUP($C3853,'Raw-products'!$A$2:$H$1261,MATCH(J$1,'Raw-products'!$A$1:$H$1,0))</f>
        <v>XS</v>
      </c>
      <c r="K3853" t="str">
        <f>VLOOKUP($C3853,'Raw-products'!$A$2:$H$1261,MATCH(K$1,'Raw-products'!$A$1:$H$1,0))</f>
        <v>red</v>
      </c>
      <c r="L3853">
        <f>VLOOKUP($C3853,'Raw-products'!$A$2:$H$1261,MATCH(L$1,'Raw-products'!$A$1:$H$1,0))</f>
        <v>119</v>
      </c>
      <c r="M3853">
        <f>VLOOKUP($C3853,'Raw-products'!$A$2:$H$1261,MATCH(M$1,'Raw-products'!$A$1:$H$1,0))</f>
        <v>65</v>
      </c>
      <c r="N3853" s="5">
        <f t="shared" si="120"/>
        <v>7735</v>
      </c>
      <c r="O3853" cm="1">
        <f t="array" ref="O3853:R3853">_xlfn.XLOOKUP($B3853,'Raw -orders'!$A:$A,'Raw -orders'!$B:$E)</f>
        <v>868</v>
      </c>
      <c r="P3853">
        <v>22564</v>
      </c>
      <c r="Q3853" s="1">
        <v>44233</v>
      </c>
      <c r="R3853" s="1">
        <v>44255</v>
      </c>
      <c r="S3853" t="str" cm="1">
        <f t="array" ref="S3853:Z3853">_xlfn.XLOOKUP($O3853,'Raw - customers'!$A:$A,'Raw - customers'!$B:$I)</f>
        <v>Berry Rosiello</v>
      </c>
      <c r="T3853" t="str">
        <v>Agender</v>
      </c>
      <c r="U3853">
        <v>28</v>
      </c>
      <c r="V3853" t="str">
        <v>682 Alyssa CrestApt. 916</v>
      </c>
      <c r="W3853">
        <v>8448</v>
      </c>
      <c r="X3853" t="str">
        <v>New Charlieville</v>
      </c>
      <c r="Y3853" t="str">
        <v>Western Australia</v>
      </c>
      <c r="Z3853" t="str">
        <v>Australia</v>
      </c>
      <c r="AA3853">
        <v>2</v>
      </c>
      <c r="AB3853" s="3" t="str">
        <f t="shared" si="121"/>
        <v>20 to 30</v>
      </c>
      <c r="AM3853" s="6">
        <v>868</v>
      </c>
      <c r="AN3853" s="6" t="s">
        <v>1377</v>
      </c>
    </row>
    <row r="3854" spans="1:40" x14ac:dyDescent="0.25">
      <c r="A3854">
        <v>3852</v>
      </c>
      <c r="B3854">
        <v>770</v>
      </c>
      <c r="C3854">
        <v>869</v>
      </c>
      <c r="D3854">
        <v>113</v>
      </c>
      <c r="E3854">
        <v>2</v>
      </c>
      <c r="F3854">
        <v>226</v>
      </c>
      <c r="G3854">
        <v>1</v>
      </c>
      <c r="H3854" t="str">
        <f>VLOOKUP($C3854,'Raw-products'!$A$2:$H$1261,MATCH(H$1,'Raw-products'!$A$1:$H$1,0))</f>
        <v>Trousers</v>
      </c>
      <c r="I3854" t="str">
        <f>VLOOKUP($C3854,'Raw-products'!$A$2:$H$1261,MATCH(I$1,'Raw-products'!$A$1:$H$1,0))</f>
        <v>Chinos</v>
      </c>
      <c r="J3854" t="str">
        <f>VLOOKUP($C3854,'Raw-products'!$A$2:$H$1261,MATCH(J$1,'Raw-products'!$A$1:$H$1,0))</f>
        <v>XL</v>
      </c>
      <c r="K3854" t="str">
        <f>VLOOKUP($C3854,'Raw-products'!$A$2:$H$1261,MATCH(K$1,'Raw-products'!$A$1:$H$1,0))</f>
        <v>indigo</v>
      </c>
      <c r="L3854">
        <f>VLOOKUP($C3854,'Raw-products'!$A$2:$H$1261,MATCH(L$1,'Raw-products'!$A$1:$H$1,0))</f>
        <v>100</v>
      </c>
      <c r="M3854">
        <f>VLOOKUP($C3854,'Raw-products'!$A$2:$H$1261,MATCH(M$1,'Raw-products'!$A$1:$H$1,0))</f>
        <v>78</v>
      </c>
      <c r="N3854" s="5">
        <f t="shared" si="120"/>
        <v>7800</v>
      </c>
      <c r="O3854" cm="1">
        <f t="array" ref="O3854:R3854">_xlfn.XLOOKUP($B3854,'Raw -orders'!$A:$A,'Raw -orders'!$B:$E)</f>
        <v>868</v>
      </c>
      <c r="P3854">
        <v>22564</v>
      </c>
      <c r="Q3854" s="1">
        <v>44233</v>
      </c>
      <c r="R3854" s="1">
        <v>44255</v>
      </c>
      <c r="S3854" t="str" cm="1">
        <f t="array" ref="S3854:Z3854">_xlfn.XLOOKUP($O3854,'Raw - customers'!$A:$A,'Raw - customers'!$B:$I)</f>
        <v>Berry Rosiello</v>
      </c>
      <c r="T3854" t="str">
        <v>Agender</v>
      </c>
      <c r="U3854">
        <v>28</v>
      </c>
      <c r="V3854" t="str">
        <v>682 Alyssa CrestApt. 916</v>
      </c>
      <c r="W3854">
        <v>8448</v>
      </c>
      <c r="X3854" t="str">
        <v>New Charlieville</v>
      </c>
      <c r="Y3854" t="str">
        <v>Western Australia</v>
      </c>
      <c r="Z3854" t="str">
        <v>Australia</v>
      </c>
      <c r="AA3854">
        <v>2</v>
      </c>
      <c r="AB3854" s="3" t="str">
        <f t="shared" si="121"/>
        <v>20 to 30</v>
      </c>
      <c r="AM3854" s="6">
        <v>868</v>
      </c>
      <c r="AN3854" s="6" t="s">
        <v>1377</v>
      </c>
    </row>
    <row r="3855" spans="1:40" x14ac:dyDescent="0.25">
      <c r="A3855">
        <v>3853</v>
      </c>
      <c r="B3855">
        <v>771</v>
      </c>
      <c r="C3855">
        <v>443</v>
      </c>
      <c r="D3855">
        <v>107</v>
      </c>
      <c r="E3855">
        <v>2</v>
      </c>
      <c r="F3855">
        <v>214</v>
      </c>
      <c r="G3855">
        <v>1</v>
      </c>
      <c r="H3855" t="str">
        <f>VLOOKUP($C3855,'Raw-products'!$A$2:$H$1261,MATCH(H$1,'Raw-products'!$A$1:$H$1,0))</f>
        <v>Jacket</v>
      </c>
      <c r="I3855" t="str">
        <f>VLOOKUP($C3855,'Raw-products'!$A$2:$H$1261,MATCH(I$1,'Raw-products'!$A$1:$H$1,0))</f>
        <v>Denim</v>
      </c>
      <c r="J3855" t="str">
        <f>VLOOKUP($C3855,'Raw-products'!$A$2:$H$1261,MATCH(J$1,'Raw-products'!$A$1:$H$1,0))</f>
        <v>L</v>
      </c>
      <c r="K3855" t="str">
        <f>VLOOKUP($C3855,'Raw-products'!$A$2:$H$1261,MATCH(K$1,'Raw-products'!$A$1:$H$1,0))</f>
        <v>blue</v>
      </c>
      <c r="L3855">
        <f>VLOOKUP($C3855,'Raw-products'!$A$2:$H$1261,MATCH(L$1,'Raw-products'!$A$1:$H$1,0))</f>
        <v>92</v>
      </c>
      <c r="M3855">
        <f>VLOOKUP($C3855,'Raw-products'!$A$2:$H$1261,MATCH(M$1,'Raw-products'!$A$1:$H$1,0))</f>
        <v>42</v>
      </c>
      <c r="N3855" s="5">
        <f t="shared" si="120"/>
        <v>3864</v>
      </c>
      <c r="O3855" cm="1">
        <f t="array" ref="O3855:R3855">_xlfn.XLOOKUP($B3855,'Raw -orders'!$A:$A,'Raw -orders'!$B:$E)</f>
        <v>970</v>
      </c>
      <c r="P3855">
        <v>33204</v>
      </c>
      <c r="Q3855" s="1">
        <v>44353</v>
      </c>
      <c r="R3855" s="1">
        <v>44365</v>
      </c>
      <c r="S3855" t="str" cm="1">
        <f t="array" ref="S3855:Z3855">_xlfn.XLOOKUP($O3855,'Raw - customers'!$A:$A,'Raw - customers'!$B:$I)</f>
        <v>Delcine Pickthorn</v>
      </c>
      <c r="T3855" t="str">
        <v>Genderfluid</v>
      </c>
      <c r="U3855">
        <v>44</v>
      </c>
      <c r="V3855" t="str">
        <v>967 Skye DriveApt. 746</v>
      </c>
      <c r="W3855">
        <v>7005</v>
      </c>
      <c r="X3855" t="str">
        <v>Lake Lincoln</v>
      </c>
      <c r="Y3855" t="str">
        <v>Queensland</v>
      </c>
      <c r="Z3855" t="str">
        <v>Australia</v>
      </c>
      <c r="AA3855">
        <v>6</v>
      </c>
      <c r="AB3855" s="3" t="str">
        <f t="shared" si="121"/>
        <v>10 to 20</v>
      </c>
      <c r="AM3855" s="6">
        <v>970</v>
      </c>
      <c r="AN3855" s="6" t="s">
        <v>1355</v>
      </c>
    </row>
    <row r="3856" spans="1:40" x14ac:dyDescent="0.25">
      <c r="A3856">
        <v>3854</v>
      </c>
      <c r="B3856">
        <v>771</v>
      </c>
      <c r="C3856">
        <v>762</v>
      </c>
      <c r="D3856">
        <v>109</v>
      </c>
      <c r="E3856">
        <v>1</v>
      </c>
      <c r="F3856">
        <v>109</v>
      </c>
      <c r="G3856">
        <v>1</v>
      </c>
      <c r="H3856" t="str">
        <f>VLOOKUP($C3856,'Raw-products'!$A$2:$H$1261,MATCH(H$1,'Raw-products'!$A$1:$H$1,0))</f>
        <v>Jacket</v>
      </c>
      <c r="I3856" t="str">
        <f>VLOOKUP($C3856,'Raw-products'!$A$2:$H$1261,MATCH(I$1,'Raw-products'!$A$1:$H$1,0))</f>
        <v>Peacoat</v>
      </c>
      <c r="J3856" t="str">
        <f>VLOOKUP($C3856,'Raw-products'!$A$2:$H$1261,MATCH(J$1,'Raw-products'!$A$1:$H$1,0))</f>
        <v>M</v>
      </c>
      <c r="K3856" t="str">
        <f>VLOOKUP($C3856,'Raw-products'!$A$2:$H$1261,MATCH(K$1,'Raw-products'!$A$1:$H$1,0))</f>
        <v>indigo</v>
      </c>
      <c r="L3856">
        <f>VLOOKUP($C3856,'Raw-products'!$A$2:$H$1261,MATCH(L$1,'Raw-products'!$A$1:$H$1,0))</f>
        <v>102</v>
      </c>
      <c r="M3856">
        <f>VLOOKUP($C3856,'Raw-products'!$A$2:$H$1261,MATCH(M$1,'Raw-products'!$A$1:$H$1,0))</f>
        <v>52</v>
      </c>
      <c r="N3856" s="5">
        <f t="shared" si="120"/>
        <v>5304</v>
      </c>
      <c r="O3856" cm="1">
        <f t="array" ref="O3856:R3856">_xlfn.XLOOKUP($B3856,'Raw -orders'!$A:$A,'Raw -orders'!$B:$E)</f>
        <v>970</v>
      </c>
      <c r="P3856">
        <v>33204</v>
      </c>
      <c r="Q3856" s="1">
        <v>44353</v>
      </c>
      <c r="R3856" s="1">
        <v>44365</v>
      </c>
      <c r="S3856" t="str" cm="1">
        <f t="array" ref="S3856:Z3856">_xlfn.XLOOKUP($O3856,'Raw - customers'!$A:$A,'Raw - customers'!$B:$I)</f>
        <v>Delcine Pickthorn</v>
      </c>
      <c r="T3856" t="str">
        <v>Genderfluid</v>
      </c>
      <c r="U3856">
        <v>44</v>
      </c>
      <c r="V3856" t="str">
        <v>967 Skye DriveApt. 746</v>
      </c>
      <c r="W3856">
        <v>7005</v>
      </c>
      <c r="X3856" t="str">
        <v>Lake Lincoln</v>
      </c>
      <c r="Y3856" t="str">
        <v>Queensland</v>
      </c>
      <c r="Z3856" t="str">
        <v>Australia</v>
      </c>
      <c r="AA3856">
        <v>6</v>
      </c>
      <c r="AB3856" s="3" t="str">
        <f t="shared" si="121"/>
        <v>10 to 20</v>
      </c>
      <c r="AM3856" s="6">
        <v>970</v>
      </c>
      <c r="AN3856" s="6" t="s">
        <v>1355</v>
      </c>
    </row>
    <row r="3857" spans="1:40" x14ac:dyDescent="0.25">
      <c r="A3857">
        <v>3855</v>
      </c>
      <c r="B3857">
        <v>771</v>
      </c>
      <c r="C3857">
        <v>156</v>
      </c>
      <c r="D3857">
        <v>91</v>
      </c>
      <c r="E3857">
        <v>2</v>
      </c>
      <c r="F3857">
        <v>182</v>
      </c>
      <c r="G3857">
        <v>1</v>
      </c>
      <c r="H3857" t="str">
        <f>VLOOKUP($C3857,'Raw-products'!$A$2:$H$1261,MATCH(H$1,'Raw-products'!$A$1:$H$1,0))</f>
        <v>Shirt</v>
      </c>
      <c r="I3857" t="str">
        <f>VLOOKUP($C3857,'Raw-products'!$A$2:$H$1261,MATCH(I$1,'Raw-products'!$A$1:$H$1,0))</f>
        <v>Linen</v>
      </c>
      <c r="J3857" t="str">
        <f>VLOOKUP($C3857,'Raw-products'!$A$2:$H$1261,MATCH(J$1,'Raw-products'!$A$1:$H$1,0))</f>
        <v>S</v>
      </c>
      <c r="K3857" t="str">
        <f>VLOOKUP($C3857,'Raw-products'!$A$2:$H$1261,MATCH(K$1,'Raw-products'!$A$1:$H$1,0))</f>
        <v>green</v>
      </c>
      <c r="L3857">
        <f>VLOOKUP($C3857,'Raw-products'!$A$2:$H$1261,MATCH(L$1,'Raw-products'!$A$1:$H$1,0))</f>
        <v>116</v>
      </c>
      <c r="M3857">
        <f>VLOOKUP($C3857,'Raw-products'!$A$2:$H$1261,MATCH(M$1,'Raw-products'!$A$1:$H$1,0))</f>
        <v>58</v>
      </c>
      <c r="N3857" s="5">
        <f t="shared" si="120"/>
        <v>6728</v>
      </c>
      <c r="O3857" cm="1">
        <f t="array" ref="O3857:R3857">_xlfn.XLOOKUP($B3857,'Raw -orders'!$A:$A,'Raw -orders'!$B:$E)</f>
        <v>970</v>
      </c>
      <c r="P3857">
        <v>33204</v>
      </c>
      <c r="Q3857" s="1">
        <v>44353</v>
      </c>
      <c r="R3857" s="1">
        <v>44365</v>
      </c>
      <c r="S3857" t="str" cm="1">
        <f t="array" ref="S3857:Z3857">_xlfn.XLOOKUP($O3857,'Raw - customers'!$A:$A,'Raw - customers'!$B:$I)</f>
        <v>Delcine Pickthorn</v>
      </c>
      <c r="T3857" t="str">
        <v>Genderfluid</v>
      </c>
      <c r="U3857">
        <v>44</v>
      </c>
      <c r="V3857" t="str">
        <v>967 Skye DriveApt. 746</v>
      </c>
      <c r="W3857">
        <v>7005</v>
      </c>
      <c r="X3857" t="str">
        <v>Lake Lincoln</v>
      </c>
      <c r="Y3857" t="str">
        <v>Queensland</v>
      </c>
      <c r="Z3857" t="str">
        <v>Australia</v>
      </c>
      <c r="AA3857">
        <v>6</v>
      </c>
      <c r="AB3857" s="3" t="str">
        <f t="shared" si="121"/>
        <v>10 to 20</v>
      </c>
      <c r="AM3857" s="6">
        <v>970</v>
      </c>
      <c r="AN3857" s="6" t="s">
        <v>1355</v>
      </c>
    </row>
    <row r="3858" spans="1:40" x14ac:dyDescent="0.25">
      <c r="A3858">
        <v>3856</v>
      </c>
      <c r="B3858">
        <v>772</v>
      </c>
      <c r="C3858">
        <v>1018</v>
      </c>
      <c r="D3858">
        <v>90</v>
      </c>
      <c r="E3858">
        <v>3</v>
      </c>
      <c r="F3858">
        <v>270</v>
      </c>
      <c r="G3858">
        <v>1</v>
      </c>
      <c r="H3858" t="str">
        <f>VLOOKUP($C3858,'Raw-products'!$A$2:$H$1261,MATCH(H$1,'Raw-products'!$A$1:$H$1,0))</f>
        <v>Trousers</v>
      </c>
      <c r="I3858" t="str">
        <f>VLOOKUP($C3858,'Raw-products'!$A$2:$H$1261,MATCH(I$1,'Raw-products'!$A$1:$H$1,0))</f>
        <v>Relaxed Leg</v>
      </c>
      <c r="J3858" t="str">
        <f>VLOOKUP($C3858,'Raw-products'!$A$2:$H$1261,MATCH(J$1,'Raw-products'!$A$1:$H$1,0))</f>
        <v>L</v>
      </c>
      <c r="K3858" t="str">
        <f>VLOOKUP($C3858,'Raw-products'!$A$2:$H$1261,MATCH(K$1,'Raw-products'!$A$1:$H$1,0))</f>
        <v>red</v>
      </c>
      <c r="L3858">
        <f>VLOOKUP($C3858,'Raw-products'!$A$2:$H$1261,MATCH(L$1,'Raw-products'!$A$1:$H$1,0))</f>
        <v>95</v>
      </c>
      <c r="M3858">
        <f>VLOOKUP($C3858,'Raw-products'!$A$2:$H$1261,MATCH(M$1,'Raw-products'!$A$1:$H$1,0))</f>
        <v>63</v>
      </c>
      <c r="N3858" s="5">
        <f t="shared" si="120"/>
        <v>5985</v>
      </c>
      <c r="O3858" cm="1">
        <f t="array" ref="O3858:R3858">_xlfn.XLOOKUP($B3858,'Raw -orders'!$A:$A,'Raw -orders'!$B:$E)</f>
        <v>573</v>
      </c>
      <c r="P3858">
        <v>32936</v>
      </c>
      <c r="Q3858" s="1">
        <v>44354</v>
      </c>
      <c r="R3858" s="1">
        <v>44374</v>
      </c>
      <c r="S3858" t="str" cm="1">
        <f t="array" ref="S3858:Z3858">_xlfn.XLOOKUP($O3858,'Raw - customers'!$A:$A,'Raw - customers'!$B:$I)</f>
        <v>Atlante Dissman</v>
      </c>
      <c r="T3858" t="str">
        <v>Male</v>
      </c>
      <c r="U3858">
        <v>37</v>
      </c>
      <c r="V3858" t="str">
        <v>80 Charles CircuitSuite 023</v>
      </c>
      <c r="W3858">
        <v>7541</v>
      </c>
      <c r="X3858" t="str">
        <v>Abbeyshire</v>
      </c>
      <c r="Y3858" t="str">
        <v>South Australia</v>
      </c>
      <c r="Z3858" t="str">
        <v>Australia</v>
      </c>
      <c r="AA3858">
        <v>6</v>
      </c>
      <c r="AB3858" s="3" t="str">
        <f t="shared" si="121"/>
        <v>10 to 20</v>
      </c>
      <c r="AM3858" s="6">
        <v>573</v>
      </c>
      <c r="AN3858" s="6" t="s">
        <v>1345</v>
      </c>
    </row>
    <row r="3859" spans="1:40" x14ac:dyDescent="0.25">
      <c r="A3859">
        <v>3857</v>
      </c>
      <c r="B3859">
        <v>772</v>
      </c>
      <c r="C3859">
        <v>308</v>
      </c>
      <c r="D3859">
        <v>105</v>
      </c>
      <c r="E3859">
        <v>3</v>
      </c>
      <c r="F3859">
        <v>315</v>
      </c>
      <c r="G3859">
        <v>1</v>
      </c>
      <c r="H3859" t="str">
        <f>VLOOKUP($C3859,'Raw-products'!$A$2:$H$1261,MATCH(H$1,'Raw-products'!$A$1:$H$1,0))</f>
        <v>Shirt</v>
      </c>
      <c r="I3859" t="str">
        <f>VLOOKUP($C3859,'Raw-products'!$A$2:$H$1261,MATCH(I$1,'Raw-products'!$A$1:$H$1,0))</f>
        <v>Cuban Collar</v>
      </c>
      <c r="J3859" t="str">
        <f>VLOOKUP($C3859,'Raw-products'!$A$2:$H$1261,MATCH(J$1,'Raw-products'!$A$1:$H$1,0))</f>
        <v>L</v>
      </c>
      <c r="K3859" t="str">
        <f>VLOOKUP($C3859,'Raw-products'!$A$2:$H$1261,MATCH(K$1,'Raw-products'!$A$1:$H$1,0))</f>
        <v>indigo</v>
      </c>
      <c r="L3859">
        <f>VLOOKUP($C3859,'Raw-products'!$A$2:$H$1261,MATCH(L$1,'Raw-products'!$A$1:$H$1,0))</f>
        <v>93</v>
      </c>
      <c r="M3859">
        <f>VLOOKUP($C3859,'Raw-products'!$A$2:$H$1261,MATCH(M$1,'Raw-products'!$A$1:$H$1,0))</f>
        <v>65</v>
      </c>
      <c r="N3859" s="5">
        <f t="shared" si="120"/>
        <v>6045</v>
      </c>
      <c r="O3859" cm="1">
        <f t="array" ref="O3859:R3859">_xlfn.XLOOKUP($B3859,'Raw -orders'!$A:$A,'Raw -orders'!$B:$E)</f>
        <v>573</v>
      </c>
      <c r="P3859">
        <v>32936</v>
      </c>
      <c r="Q3859" s="1">
        <v>44354</v>
      </c>
      <c r="R3859" s="1">
        <v>44374</v>
      </c>
      <c r="S3859" t="str" cm="1">
        <f t="array" ref="S3859:Z3859">_xlfn.XLOOKUP($O3859,'Raw - customers'!$A:$A,'Raw - customers'!$B:$I)</f>
        <v>Atlante Dissman</v>
      </c>
      <c r="T3859" t="str">
        <v>Male</v>
      </c>
      <c r="U3859">
        <v>37</v>
      </c>
      <c r="V3859" t="str">
        <v>80 Charles CircuitSuite 023</v>
      </c>
      <c r="W3859">
        <v>7541</v>
      </c>
      <c r="X3859" t="str">
        <v>Abbeyshire</v>
      </c>
      <c r="Y3859" t="str">
        <v>South Australia</v>
      </c>
      <c r="Z3859" t="str">
        <v>Australia</v>
      </c>
      <c r="AA3859">
        <v>6</v>
      </c>
      <c r="AB3859" s="3" t="str">
        <f t="shared" si="121"/>
        <v>10 to 20</v>
      </c>
      <c r="AM3859" s="6">
        <v>573</v>
      </c>
      <c r="AN3859" s="6" t="s">
        <v>1345</v>
      </c>
    </row>
    <row r="3860" spans="1:40" x14ac:dyDescent="0.25">
      <c r="A3860">
        <v>3858</v>
      </c>
      <c r="B3860">
        <v>772</v>
      </c>
      <c r="C3860">
        <v>606</v>
      </c>
      <c r="D3860">
        <v>112</v>
      </c>
      <c r="E3860">
        <v>2</v>
      </c>
      <c r="F3860">
        <v>224</v>
      </c>
      <c r="G3860">
        <v>1</v>
      </c>
      <c r="H3860" t="str">
        <f>VLOOKUP($C3860,'Raw-products'!$A$2:$H$1261,MATCH(H$1,'Raw-products'!$A$1:$H$1,0))</f>
        <v>Jacket</v>
      </c>
      <c r="I3860" t="str">
        <f>VLOOKUP($C3860,'Raw-products'!$A$2:$H$1261,MATCH(I$1,'Raw-products'!$A$1:$H$1,0))</f>
        <v>Cardigan</v>
      </c>
      <c r="J3860" t="str">
        <f>VLOOKUP($C3860,'Raw-products'!$A$2:$H$1261,MATCH(J$1,'Raw-products'!$A$1:$H$1,0))</f>
        <v>S</v>
      </c>
      <c r="K3860" t="str">
        <f>VLOOKUP($C3860,'Raw-products'!$A$2:$H$1261,MATCH(K$1,'Raw-products'!$A$1:$H$1,0))</f>
        <v>yellow</v>
      </c>
      <c r="L3860">
        <f>VLOOKUP($C3860,'Raw-products'!$A$2:$H$1261,MATCH(L$1,'Raw-products'!$A$1:$H$1,0))</f>
        <v>118</v>
      </c>
      <c r="M3860">
        <f>VLOOKUP($C3860,'Raw-products'!$A$2:$H$1261,MATCH(M$1,'Raw-products'!$A$1:$H$1,0))</f>
        <v>79</v>
      </c>
      <c r="N3860" s="5">
        <f t="shared" si="120"/>
        <v>9322</v>
      </c>
      <c r="O3860" cm="1">
        <f t="array" ref="O3860:R3860">_xlfn.XLOOKUP($B3860,'Raw -orders'!$A:$A,'Raw -orders'!$B:$E)</f>
        <v>573</v>
      </c>
      <c r="P3860">
        <v>32936</v>
      </c>
      <c r="Q3860" s="1">
        <v>44354</v>
      </c>
      <c r="R3860" s="1">
        <v>44374</v>
      </c>
      <c r="S3860" t="str" cm="1">
        <f t="array" ref="S3860:Z3860">_xlfn.XLOOKUP($O3860,'Raw - customers'!$A:$A,'Raw - customers'!$B:$I)</f>
        <v>Atlante Dissman</v>
      </c>
      <c r="T3860" t="str">
        <v>Male</v>
      </c>
      <c r="U3860">
        <v>37</v>
      </c>
      <c r="V3860" t="str">
        <v>80 Charles CircuitSuite 023</v>
      </c>
      <c r="W3860">
        <v>7541</v>
      </c>
      <c r="X3860" t="str">
        <v>Abbeyshire</v>
      </c>
      <c r="Y3860" t="str">
        <v>South Australia</v>
      </c>
      <c r="Z3860" t="str">
        <v>Australia</v>
      </c>
      <c r="AA3860">
        <v>6</v>
      </c>
      <c r="AB3860" s="3" t="str">
        <f t="shared" si="121"/>
        <v>10 to 20</v>
      </c>
      <c r="AM3860" s="6">
        <v>573</v>
      </c>
      <c r="AN3860" s="6" t="s">
        <v>1345</v>
      </c>
    </row>
    <row r="3861" spans="1:40" x14ac:dyDescent="0.25">
      <c r="A3861">
        <v>3859</v>
      </c>
      <c r="B3861">
        <v>773</v>
      </c>
      <c r="C3861">
        <v>398</v>
      </c>
      <c r="D3861">
        <v>119</v>
      </c>
      <c r="E3861">
        <v>2</v>
      </c>
      <c r="F3861">
        <v>238</v>
      </c>
      <c r="G3861">
        <v>1</v>
      </c>
      <c r="H3861" t="str">
        <f>VLOOKUP($C3861,'Raw-products'!$A$2:$H$1261,MATCH(H$1,'Raw-products'!$A$1:$H$1,0))</f>
        <v>Shirt</v>
      </c>
      <c r="I3861" t="str">
        <f>VLOOKUP($C3861,'Raw-products'!$A$2:$H$1261,MATCH(I$1,'Raw-products'!$A$1:$H$1,0))</f>
        <v>Casual Slim Fit</v>
      </c>
      <c r="J3861" t="str">
        <f>VLOOKUP($C3861,'Raw-products'!$A$2:$H$1261,MATCH(J$1,'Raw-products'!$A$1:$H$1,0))</f>
        <v>L</v>
      </c>
      <c r="K3861" t="str">
        <f>VLOOKUP($C3861,'Raw-products'!$A$2:$H$1261,MATCH(K$1,'Raw-products'!$A$1:$H$1,0))</f>
        <v>yellow</v>
      </c>
      <c r="L3861">
        <f>VLOOKUP($C3861,'Raw-products'!$A$2:$H$1261,MATCH(L$1,'Raw-products'!$A$1:$H$1,0))</f>
        <v>113</v>
      </c>
      <c r="M3861">
        <f>VLOOKUP($C3861,'Raw-products'!$A$2:$H$1261,MATCH(M$1,'Raw-products'!$A$1:$H$1,0))</f>
        <v>63</v>
      </c>
      <c r="N3861" s="5">
        <f t="shared" si="120"/>
        <v>7119</v>
      </c>
      <c r="O3861" cm="1">
        <f t="array" ref="O3861:R3861">_xlfn.XLOOKUP($B3861,'Raw -orders'!$A:$A,'Raw -orders'!$B:$E)</f>
        <v>998</v>
      </c>
      <c r="P3861">
        <v>21349</v>
      </c>
      <c r="Q3861" s="1">
        <v>44396</v>
      </c>
      <c r="R3861" s="1">
        <v>44415</v>
      </c>
      <c r="S3861" t="str" cm="1">
        <f t="array" ref="S3861:Z3861">_xlfn.XLOOKUP($O3861,'Raw - customers'!$A:$A,'Raw - customers'!$B:$I)</f>
        <v>Rebecka Fabler</v>
      </c>
      <c r="T3861" t="str">
        <v>Polygender</v>
      </c>
      <c r="U3861">
        <v>32</v>
      </c>
      <c r="V3861" t="str">
        <v>72 Annabelle PassApt. 446</v>
      </c>
      <c r="W3861">
        <v>52</v>
      </c>
      <c r="X3861" t="str">
        <v>Kohlerberg</v>
      </c>
      <c r="Y3861" t="str">
        <v>Queensland</v>
      </c>
      <c r="Z3861" t="str">
        <v>Australia</v>
      </c>
      <c r="AA3861">
        <v>7</v>
      </c>
      <c r="AB3861" s="3" t="str">
        <f t="shared" si="121"/>
        <v>10 to 20</v>
      </c>
      <c r="AM3861" s="6">
        <v>998</v>
      </c>
      <c r="AN3861" s="6" t="s">
        <v>1355</v>
      </c>
    </row>
    <row r="3862" spans="1:40" x14ac:dyDescent="0.25">
      <c r="A3862">
        <v>3860</v>
      </c>
      <c r="B3862">
        <v>773</v>
      </c>
      <c r="C3862">
        <v>147</v>
      </c>
      <c r="D3862">
        <v>91</v>
      </c>
      <c r="E3862">
        <v>1</v>
      </c>
      <c r="F3862">
        <v>91</v>
      </c>
      <c r="G3862">
        <v>1</v>
      </c>
      <c r="H3862" t="str">
        <f>VLOOKUP($C3862,'Raw-products'!$A$2:$H$1261,MATCH(H$1,'Raw-products'!$A$1:$H$1,0))</f>
        <v>Shirt</v>
      </c>
      <c r="I3862" t="str">
        <f>VLOOKUP($C3862,'Raw-products'!$A$2:$H$1261,MATCH(I$1,'Raw-products'!$A$1:$H$1,0))</f>
        <v>Linen</v>
      </c>
      <c r="J3862" t="str">
        <f>VLOOKUP($C3862,'Raw-products'!$A$2:$H$1261,MATCH(J$1,'Raw-products'!$A$1:$H$1,0))</f>
        <v>M</v>
      </c>
      <c r="K3862" t="str">
        <f>VLOOKUP($C3862,'Raw-products'!$A$2:$H$1261,MATCH(K$1,'Raw-products'!$A$1:$H$1,0))</f>
        <v>orange</v>
      </c>
      <c r="L3862">
        <f>VLOOKUP($C3862,'Raw-products'!$A$2:$H$1261,MATCH(L$1,'Raw-products'!$A$1:$H$1,0))</f>
        <v>116</v>
      </c>
      <c r="M3862">
        <f>VLOOKUP($C3862,'Raw-products'!$A$2:$H$1261,MATCH(M$1,'Raw-products'!$A$1:$H$1,0))</f>
        <v>42</v>
      </c>
      <c r="N3862" s="5">
        <f t="shared" si="120"/>
        <v>4872</v>
      </c>
      <c r="O3862" cm="1">
        <f t="array" ref="O3862:R3862">_xlfn.XLOOKUP($B3862,'Raw -orders'!$A:$A,'Raw -orders'!$B:$E)</f>
        <v>998</v>
      </c>
      <c r="P3862">
        <v>21349</v>
      </c>
      <c r="Q3862" s="1">
        <v>44396</v>
      </c>
      <c r="R3862" s="1">
        <v>44415</v>
      </c>
      <c r="S3862" t="str" cm="1">
        <f t="array" ref="S3862:Z3862">_xlfn.XLOOKUP($O3862,'Raw - customers'!$A:$A,'Raw - customers'!$B:$I)</f>
        <v>Rebecka Fabler</v>
      </c>
      <c r="T3862" t="str">
        <v>Polygender</v>
      </c>
      <c r="U3862">
        <v>32</v>
      </c>
      <c r="V3862" t="str">
        <v>72 Annabelle PassApt. 446</v>
      </c>
      <c r="W3862">
        <v>52</v>
      </c>
      <c r="X3862" t="str">
        <v>Kohlerberg</v>
      </c>
      <c r="Y3862" t="str">
        <v>Queensland</v>
      </c>
      <c r="Z3862" t="str">
        <v>Australia</v>
      </c>
      <c r="AA3862">
        <v>7</v>
      </c>
      <c r="AB3862" s="3" t="str">
        <f t="shared" si="121"/>
        <v>10 to 20</v>
      </c>
      <c r="AM3862" s="6">
        <v>998</v>
      </c>
      <c r="AN3862" s="6" t="s">
        <v>1355</v>
      </c>
    </row>
    <row r="3863" spans="1:40" x14ac:dyDescent="0.25">
      <c r="A3863">
        <v>3861</v>
      </c>
      <c r="B3863">
        <v>773</v>
      </c>
      <c r="C3863">
        <v>563</v>
      </c>
      <c r="D3863">
        <v>100</v>
      </c>
      <c r="E3863">
        <v>3</v>
      </c>
      <c r="F3863">
        <v>300</v>
      </c>
      <c r="G3863">
        <v>1</v>
      </c>
      <c r="H3863" t="str">
        <f>VLOOKUP($C3863,'Raw-products'!$A$2:$H$1261,MATCH(H$1,'Raw-products'!$A$1:$H$1,0))</f>
        <v>Jacket</v>
      </c>
      <c r="I3863" t="str">
        <f>VLOOKUP($C3863,'Raw-products'!$A$2:$H$1261,MATCH(I$1,'Raw-products'!$A$1:$H$1,0))</f>
        <v>Bomber</v>
      </c>
      <c r="J3863" t="str">
        <f>VLOOKUP($C3863,'Raw-products'!$A$2:$H$1261,MATCH(J$1,'Raw-products'!$A$1:$H$1,0))</f>
        <v>L</v>
      </c>
      <c r="K3863" t="str">
        <f>VLOOKUP($C3863,'Raw-products'!$A$2:$H$1261,MATCH(K$1,'Raw-products'!$A$1:$H$1,0))</f>
        <v>red</v>
      </c>
      <c r="L3863">
        <f>VLOOKUP($C3863,'Raw-products'!$A$2:$H$1261,MATCH(L$1,'Raw-products'!$A$1:$H$1,0))</f>
        <v>90</v>
      </c>
      <c r="M3863">
        <f>VLOOKUP($C3863,'Raw-products'!$A$2:$H$1261,MATCH(M$1,'Raw-products'!$A$1:$H$1,0))</f>
        <v>50</v>
      </c>
      <c r="N3863" s="5">
        <f t="shared" si="120"/>
        <v>4500</v>
      </c>
      <c r="O3863" cm="1">
        <f t="array" ref="O3863:R3863">_xlfn.XLOOKUP($B3863,'Raw -orders'!$A:$A,'Raw -orders'!$B:$E)</f>
        <v>998</v>
      </c>
      <c r="P3863">
        <v>21349</v>
      </c>
      <c r="Q3863" s="1">
        <v>44396</v>
      </c>
      <c r="R3863" s="1">
        <v>44415</v>
      </c>
      <c r="S3863" t="str" cm="1">
        <f t="array" ref="S3863:Z3863">_xlfn.XLOOKUP($O3863,'Raw - customers'!$A:$A,'Raw - customers'!$B:$I)</f>
        <v>Rebecka Fabler</v>
      </c>
      <c r="T3863" t="str">
        <v>Polygender</v>
      </c>
      <c r="U3863">
        <v>32</v>
      </c>
      <c r="V3863" t="str">
        <v>72 Annabelle PassApt. 446</v>
      </c>
      <c r="W3863">
        <v>52</v>
      </c>
      <c r="X3863" t="str">
        <v>Kohlerberg</v>
      </c>
      <c r="Y3863" t="str">
        <v>Queensland</v>
      </c>
      <c r="Z3863" t="str">
        <v>Australia</v>
      </c>
      <c r="AA3863">
        <v>7</v>
      </c>
      <c r="AB3863" s="3" t="str">
        <f t="shared" si="121"/>
        <v>10 to 20</v>
      </c>
      <c r="AM3863" s="6">
        <v>998</v>
      </c>
      <c r="AN3863" s="6" t="s">
        <v>1355</v>
      </c>
    </row>
    <row r="3864" spans="1:40" x14ac:dyDescent="0.25">
      <c r="A3864">
        <v>3862</v>
      </c>
      <c r="B3864">
        <v>773</v>
      </c>
      <c r="C3864">
        <v>1067</v>
      </c>
      <c r="D3864">
        <v>93</v>
      </c>
      <c r="E3864">
        <v>2</v>
      </c>
      <c r="F3864">
        <v>186</v>
      </c>
      <c r="G3864">
        <v>1</v>
      </c>
      <c r="H3864" t="str">
        <f>VLOOKUP($C3864,'Raw-products'!$A$2:$H$1261,MATCH(H$1,'Raw-products'!$A$1:$H$1,0))</f>
        <v>Trousers</v>
      </c>
      <c r="I3864" t="str">
        <f>VLOOKUP($C3864,'Raw-products'!$A$2:$H$1261,MATCH(I$1,'Raw-products'!$A$1:$H$1,0))</f>
        <v>Joggers</v>
      </c>
      <c r="J3864" t="str">
        <f>VLOOKUP($C3864,'Raw-products'!$A$2:$H$1261,MATCH(J$1,'Raw-products'!$A$1:$H$1,0))</f>
        <v>M</v>
      </c>
      <c r="K3864" t="str">
        <f>VLOOKUP($C3864,'Raw-products'!$A$2:$H$1261,MATCH(K$1,'Raw-products'!$A$1:$H$1,0))</f>
        <v>green</v>
      </c>
      <c r="L3864">
        <f>VLOOKUP($C3864,'Raw-products'!$A$2:$H$1261,MATCH(L$1,'Raw-products'!$A$1:$H$1,0))</f>
        <v>94</v>
      </c>
      <c r="M3864">
        <f>VLOOKUP($C3864,'Raw-products'!$A$2:$H$1261,MATCH(M$1,'Raw-products'!$A$1:$H$1,0))</f>
        <v>54</v>
      </c>
      <c r="N3864" s="5">
        <f t="shared" si="120"/>
        <v>5076</v>
      </c>
      <c r="O3864" cm="1">
        <f t="array" ref="O3864:R3864">_xlfn.XLOOKUP($B3864,'Raw -orders'!$A:$A,'Raw -orders'!$B:$E)</f>
        <v>998</v>
      </c>
      <c r="P3864">
        <v>21349</v>
      </c>
      <c r="Q3864" s="1">
        <v>44396</v>
      </c>
      <c r="R3864" s="1">
        <v>44415</v>
      </c>
      <c r="S3864" t="str" cm="1">
        <f t="array" ref="S3864:Z3864">_xlfn.XLOOKUP($O3864,'Raw - customers'!$A:$A,'Raw - customers'!$B:$I)</f>
        <v>Rebecka Fabler</v>
      </c>
      <c r="T3864" t="str">
        <v>Polygender</v>
      </c>
      <c r="U3864">
        <v>32</v>
      </c>
      <c r="V3864" t="str">
        <v>72 Annabelle PassApt. 446</v>
      </c>
      <c r="W3864">
        <v>52</v>
      </c>
      <c r="X3864" t="str">
        <v>Kohlerberg</v>
      </c>
      <c r="Y3864" t="str">
        <v>Queensland</v>
      </c>
      <c r="Z3864" t="str">
        <v>Australia</v>
      </c>
      <c r="AA3864">
        <v>7</v>
      </c>
      <c r="AB3864" s="3" t="str">
        <f t="shared" si="121"/>
        <v>10 to 20</v>
      </c>
      <c r="AM3864" s="6">
        <v>998</v>
      </c>
      <c r="AN3864" s="6" t="s">
        <v>1355</v>
      </c>
    </row>
    <row r="3865" spans="1:40" x14ac:dyDescent="0.25">
      <c r="A3865">
        <v>3863</v>
      </c>
      <c r="B3865">
        <v>773</v>
      </c>
      <c r="C3865">
        <v>261</v>
      </c>
      <c r="D3865">
        <v>95</v>
      </c>
      <c r="E3865">
        <v>2</v>
      </c>
      <c r="F3865">
        <v>190</v>
      </c>
      <c r="G3865">
        <v>1</v>
      </c>
      <c r="H3865" t="str">
        <f>VLOOKUP($C3865,'Raw-products'!$A$2:$H$1261,MATCH(H$1,'Raw-products'!$A$1:$H$1,0))</f>
        <v>Shirt</v>
      </c>
      <c r="I3865" t="str">
        <f>VLOOKUP($C3865,'Raw-products'!$A$2:$H$1261,MATCH(I$1,'Raw-products'!$A$1:$H$1,0))</f>
        <v>Polo</v>
      </c>
      <c r="J3865" t="str">
        <f>VLOOKUP($C3865,'Raw-products'!$A$2:$H$1261,MATCH(J$1,'Raw-products'!$A$1:$H$1,0))</f>
        <v>S</v>
      </c>
      <c r="K3865" t="str">
        <f>VLOOKUP($C3865,'Raw-products'!$A$2:$H$1261,MATCH(K$1,'Raw-products'!$A$1:$H$1,0))</f>
        <v>green</v>
      </c>
      <c r="L3865">
        <f>VLOOKUP($C3865,'Raw-products'!$A$2:$H$1261,MATCH(L$1,'Raw-products'!$A$1:$H$1,0))</f>
        <v>117</v>
      </c>
      <c r="M3865">
        <f>VLOOKUP($C3865,'Raw-products'!$A$2:$H$1261,MATCH(M$1,'Raw-products'!$A$1:$H$1,0))</f>
        <v>71</v>
      </c>
      <c r="N3865" s="5">
        <f t="shared" si="120"/>
        <v>8307</v>
      </c>
      <c r="O3865" cm="1">
        <f t="array" ref="O3865:R3865">_xlfn.XLOOKUP($B3865,'Raw -orders'!$A:$A,'Raw -orders'!$B:$E)</f>
        <v>998</v>
      </c>
      <c r="P3865">
        <v>21349</v>
      </c>
      <c r="Q3865" s="1">
        <v>44396</v>
      </c>
      <c r="R3865" s="1">
        <v>44415</v>
      </c>
      <c r="S3865" t="str" cm="1">
        <f t="array" ref="S3865:Z3865">_xlfn.XLOOKUP($O3865,'Raw - customers'!$A:$A,'Raw - customers'!$B:$I)</f>
        <v>Rebecka Fabler</v>
      </c>
      <c r="T3865" t="str">
        <v>Polygender</v>
      </c>
      <c r="U3865">
        <v>32</v>
      </c>
      <c r="V3865" t="str">
        <v>72 Annabelle PassApt. 446</v>
      </c>
      <c r="W3865">
        <v>52</v>
      </c>
      <c r="X3865" t="str">
        <v>Kohlerberg</v>
      </c>
      <c r="Y3865" t="str">
        <v>Queensland</v>
      </c>
      <c r="Z3865" t="str">
        <v>Australia</v>
      </c>
      <c r="AA3865">
        <v>7</v>
      </c>
      <c r="AB3865" s="3" t="str">
        <f t="shared" si="121"/>
        <v>10 to 20</v>
      </c>
      <c r="AM3865" s="6">
        <v>998</v>
      </c>
      <c r="AN3865" s="6" t="s">
        <v>1355</v>
      </c>
    </row>
    <row r="3866" spans="1:40" x14ac:dyDescent="0.25">
      <c r="A3866">
        <v>3864</v>
      </c>
      <c r="B3866">
        <v>774</v>
      </c>
      <c r="C3866">
        <v>871</v>
      </c>
      <c r="D3866">
        <v>113</v>
      </c>
      <c r="E3866">
        <v>3</v>
      </c>
      <c r="F3866">
        <v>339</v>
      </c>
      <c r="G3866">
        <v>1</v>
      </c>
      <c r="H3866" t="str">
        <f>VLOOKUP($C3866,'Raw-products'!$A$2:$H$1261,MATCH(H$1,'Raw-products'!$A$1:$H$1,0))</f>
        <v>Trousers</v>
      </c>
      <c r="I3866" t="str">
        <f>VLOOKUP($C3866,'Raw-products'!$A$2:$H$1261,MATCH(I$1,'Raw-products'!$A$1:$H$1,0))</f>
        <v>Chinos</v>
      </c>
      <c r="J3866" t="str">
        <f>VLOOKUP($C3866,'Raw-products'!$A$2:$H$1261,MATCH(J$1,'Raw-products'!$A$1:$H$1,0))</f>
        <v>S</v>
      </c>
      <c r="K3866" t="str">
        <f>VLOOKUP($C3866,'Raw-products'!$A$2:$H$1261,MATCH(K$1,'Raw-products'!$A$1:$H$1,0))</f>
        <v>violet</v>
      </c>
      <c r="L3866">
        <f>VLOOKUP($C3866,'Raw-products'!$A$2:$H$1261,MATCH(L$1,'Raw-products'!$A$1:$H$1,0))</f>
        <v>100</v>
      </c>
      <c r="M3866">
        <f>VLOOKUP($C3866,'Raw-products'!$A$2:$H$1261,MATCH(M$1,'Raw-products'!$A$1:$H$1,0))</f>
        <v>64</v>
      </c>
      <c r="N3866" s="5">
        <f t="shared" si="120"/>
        <v>6400</v>
      </c>
      <c r="O3866" cm="1">
        <f t="array" ref="O3866:R3866">_xlfn.XLOOKUP($B3866,'Raw -orders'!$A:$A,'Raw -orders'!$B:$E)</f>
        <v>416</v>
      </c>
      <c r="P3866">
        <v>31076</v>
      </c>
      <c r="Q3866" s="1">
        <v>44370</v>
      </c>
      <c r="R3866" s="1">
        <v>44390</v>
      </c>
      <c r="S3866" t="str" cm="1">
        <f t="array" ref="S3866:Z3866">_xlfn.XLOOKUP($O3866,'Raw - customers'!$A:$A,'Raw - customers'!$B:$I)</f>
        <v>Leonore Yakunikov</v>
      </c>
      <c r="T3866" t="str">
        <v>Agender</v>
      </c>
      <c r="U3866">
        <v>21</v>
      </c>
      <c r="V3866" t="str">
        <v>59 Gibson MeadowApt. 565</v>
      </c>
      <c r="W3866">
        <v>4767</v>
      </c>
      <c r="X3866" t="str">
        <v>Langworthville</v>
      </c>
      <c r="Y3866" t="str">
        <v>New South Wales</v>
      </c>
      <c r="Z3866" t="str">
        <v>Australia</v>
      </c>
      <c r="AA3866">
        <v>6</v>
      </c>
      <c r="AB3866" s="3" t="str">
        <f t="shared" si="121"/>
        <v>10 to 20</v>
      </c>
      <c r="AM3866" s="6">
        <v>416</v>
      </c>
      <c r="AN3866" s="6" t="s">
        <v>1362</v>
      </c>
    </row>
    <row r="3867" spans="1:40" x14ac:dyDescent="0.25">
      <c r="A3867">
        <v>3865</v>
      </c>
      <c r="B3867">
        <v>774</v>
      </c>
      <c r="C3867">
        <v>321</v>
      </c>
      <c r="D3867">
        <v>109</v>
      </c>
      <c r="E3867">
        <v>1</v>
      </c>
      <c r="F3867">
        <v>109</v>
      </c>
      <c r="G3867">
        <v>1</v>
      </c>
      <c r="H3867" t="str">
        <f>VLOOKUP($C3867,'Raw-products'!$A$2:$H$1261,MATCH(H$1,'Raw-products'!$A$1:$H$1,0))</f>
        <v>Shirt</v>
      </c>
      <c r="I3867" t="str">
        <f>VLOOKUP($C3867,'Raw-products'!$A$2:$H$1261,MATCH(I$1,'Raw-products'!$A$1:$H$1,0))</f>
        <v>Mandarin Collar</v>
      </c>
      <c r="J3867" t="str">
        <f>VLOOKUP($C3867,'Raw-products'!$A$2:$H$1261,MATCH(J$1,'Raw-products'!$A$1:$H$1,0))</f>
        <v>S</v>
      </c>
      <c r="K3867" t="str">
        <f>VLOOKUP($C3867,'Raw-products'!$A$2:$H$1261,MATCH(K$1,'Raw-products'!$A$1:$H$1,0))</f>
        <v>orange</v>
      </c>
      <c r="L3867">
        <f>VLOOKUP($C3867,'Raw-products'!$A$2:$H$1261,MATCH(L$1,'Raw-products'!$A$1:$H$1,0))</f>
        <v>108</v>
      </c>
      <c r="M3867">
        <f>VLOOKUP($C3867,'Raw-products'!$A$2:$H$1261,MATCH(M$1,'Raw-products'!$A$1:$H$1,0))</f>
        <v>52</v>
      </c>
      <c r="N3867" s="5">
        <f t="shared" si="120"/>
        <v>5616</v>
      </c>
      <c r="O3867" cm="1">
        <f t="array" ref="O3867:R3867">_xlfn.XLOOKUP($B3867,'Raw -orders'!$A:$A,'Raw -orders'!$B:$E)</f>
        <v>416</v>
      </c>
      <c r="P3867">
        <v>31076</v>
      </c>
      <c r="Q3867" s="1">
        <v>44370</v>
      </c>
      <c r="R3867" s="1">
        <v>44390</v>
      </c>
      <c r="S3867" t="str" cm="1">
        <f t="array" ref="S3867:Z3867">_xlfn.XLOOKUP($O3867,'Raw - customers'!$A:$A,'Raw - customers'!$B:$I)</f>
        <v>Leonore Yakunikov</v>
      </c>
      <c r="T3867" t="str">
        <v>Agender</v>
      </c>
      <c r="U3867">
        <v>21</v>
      </c>
      <c r="V3867" t="str">
        <v>59 Gibson MeadowApt. 565</v>
      </c>
      <c r="W3867">
        <v>4767</v>
      </c>
      <c r="X3867" t="str">
        <v>Langworthville</v>
      </c>
      <c r="Y3867" t="str">
        <v>New South Wales</v>
      </c>
      <c r="Z3867" t="str">
        <v>Australia</v>
      </c>
      <c r="AA3867">
        <v>6</v>
      </c>
      <c r="AB3867" s="3" t="str">
        <f t="shared" si="121"/>
        <v>10 to 20</v>
      </c>
      <c r="AM3867" s="6">
        <v>416</v>
      </c>
      <c r="AN3867" s="6" t="s">
        <v>1362</v>
      </c>
    </row>
    <row r="3868" spans="1:40" x14ac:dyDescent="0.25">
      <c r="A3868">
        <v>3866</v>
      </c>
      <c r="B3868">
        <v>774</v>
      </c>
      <c r="C3868">
        <v>214</v>
      </c>
      <c r="D3868">
        <v>106</v>
      </c>
      <c r="E3868">
        <v>2</v>
      </c>
      <c r="F3868">
        <v>212</v>
      </c>
      <c r="G3868">
        <v>1</v>
      </c>
      <c r="H3868" t="str">
        <f>VLOOKUP($C3868,'Raw-products'!$A$2:$H$1261,MATCH(H$1,'Raw-products'!$A$1:$H$1,0))</f>
        <v>Shirt</v>
      </c>
      <c r="I3868" t="str">
        <f>VLOOKUP($C3868,'Raw-products'!$A$2:$H$1261,MATCH(I$1,'Raw-products'!$A$1:$H$1,0))</f>
        <v>Chambray</v>
      </c>
      <c r="J3868" t="str">
        <f>VLOOKUP($C3868,'Raw-products'!$A$2:$H$1261,MATCH(J$1,'Raw-products'!$A$1:$H$1,0))</f>
        <v>XL</v>
      </c>
      <c r="K3868" t="str">
        <f>VLOOKUP($C3868,'Raw-products'!$A$2:$H$1261,MATCH(K$1,'Raw-products'!$A$1:$H$1,0))</f>
        <v>red</v>
      </c>
      <c r="L3868">
        <f>VLOOKUP($C3868,'Raw-products'!$A$2:$H$1261,MATCH(L$1,'Raw-products'!$A$1:$H$1,0))</f>
        <v>105</v>
      </c>
      <c r="M3868">
        <f>VLOOKUP($C3868,'Raw-products'!$A$2:$H$1261,MATCH(M$1,'Raw-products'!$A$1:$H$1,0))</f>
        <v>42</v>
      </c>
      <c r="N3868" s="5">
        <f t="shared" si="120"/>
        <v>4410</v>
      </c>
      <c r="O3868" cm="1">
        <f t="array" ref="O3868:R3868">_xlfn.XLOOKUP($B3868,'Raw -orders'!$A:$A,'Raw -orders'!$B:$E)</f>
        <v>416</v>
      </c>
      <c r="P3868">
        <v>31076</v>
      </c>
      <c r="Q3868" s="1">
        <v>44370</v>
      </c>
      <c r="R3868" s="1">
        <v>44390</v>
      </c>
      <c r="S3868" t="str" cm="1">
        <f t="array" ref="S3868:Z3868">_xlfn.XLOOKUP($O3868,'Raw - customers'!$A:$A,'Raw - customers'!$B:$I)</f>
        <v>Leonore Yakunikov</v>
      </c>
      <c r="T3868" t="str">
        <v>Agender</v>
      </c>
      <c r="U3868">
        <v>21</v>
      </c>
      <c r="V3868" t="str">
        <v>59 Gibson MeadowApt. 565</v>
      </c>
      <c r="W3868">
        <v>4767</v>
      </c>
      <c r="X3868" t="str">
        <v>Langworthville</v>
      </c>
      <c r="Y3868" t="str">
        <v>New South Wales</v>
      </c>
      <c r="Z3868" t="str">
        <v>Australia</v>
      </c>
      <c r="AA3868">
        <v>6</v>
      </c>
      <c r="AB3868" s="3" t="str">
        <f t="shared" si="121"/>
        <v>10 to 20</v>
      </c>
      <c r="AM3868" s="6">
        <v>416</v>
      </c>
      <c r="AN3868" s="6" t="s">
        <v>1362</v>
      </c>
    </row>
    <row r="3869" spans="1:40" x14ac:dyDescent="0.25">
      <c r="A3869">
        <v>3867</v>
      </c>
      <c r="B3869">
        <v>775</v>
      </c>
      <c r="C3869">
        <v>1214</v>
      </c>
      <c r="D3869">
        <v>105</v>
      </c>
      <c r="E3869">
        <v>2</v>
      </c>
      <c r="F3869">
        <v>210</v>
      </c>
      <c r="G3869">
        <v>1</v>
      </c>
      <c r="H3869" t="str">
        <f>VLOOKUP($C3869,'Raw-products'!$A$2:$H$1261,MATCH(H$1,'Raw-products'!$A$1:$H$1,0))</f>
        <v>Trousers</v>
      </c>
      <c r="I3869" t="str">
        <f>VLOOKUP($C3869,'Raw-products'!$A$2:$H$1261,MATCH(I$1,'Raw-products'!$A$1:$H$1,0))</f>
        <v>Pleated</v>
      </c>
      <c r="J3869" t="str">
        <f>VLOOKUP($C3869,'Raw-products'!$A$2:$H$1261,MATCH(J$1,'Raw-products'!$A$1:$H$1,0))</f>
        <v>XL</v>
      </c>
      <c r="K3869" t="str">
        <f>VLOOKUP($C3869,'Raw-products'!$A$2:$H$1261,MATCH(K$1,'Raw-products'!$A$1:$H$1,0))</f>
        <v>blue</v>
      </c>
      <c r="L3869">
        <f>VLOOKUP($C3869,'Raw-products'!$A$2:$H$1261,MATCH(L$1,'Raw-products'!$A$1:$H$1,0))</f>
        <v>90</v>
      </c>
      <c r="M3869">
        <f>VLOOKUP($C3869,'Raw-products'!$A$2:$H$1261,MATCH(M$1,'Raw-products'!$A$1:$H$1,0))</f>
        <v>55</v>
      </c>
      <c r="N3869" s="5">
        <f t="shared" si="120"/>
        <v>4950</v>
      </c>
      <c r="O3869" cm="1">
        <f t="array" ref="O3869:R3869">_xlfn.XLOOKUP($B3869,'Raw -orders'!$A:$A,'Raw -orders'!$B:$E)</f>
        <v>348</v>
      </c>
      <c r="P3869">
        <v>21561</v>
      </c>
      <c r="Q3869" s="1">
        <v>44358</v>
      </c>
      <c r="R3869" s="1">
        <v>44382</v>
      </c>
      <c r="S3869" t="str" cm="1">
        <f t="array" ref="S3869:Z3869">_xlfn.XLOOKUP($O3869,'Raw - customers'!$A:$A,'Raw - customers'!$B:$I)</f>
        <v>Thorny Nornable</v>
      </c>
      <c r="T3869" t="str">
        <v>Genderqueer</v>
      </c>
      <c r="U3869">
        <v>76</v>
      </c>
      <c r="V3869" t="str">
        <v>4070 Nathan CircuitSuite 296</v>
      </c>
      <c r="W3869">
        <v>1840</v>
      </c>
      <c r="X3869" t="str">
        <v>Rubyfort</v>
      </c>
      <c r="Y3869" t="str">
        <v>Tasmania</v>
      </c>
      <c r="Z3869" t="str">
        <v>Australia</v>
      </c>
      <c r="AA3869">
        <v>6</v>
      </c>
      <c r="AB3869" s="3" t="str">
        <f t="shared" si="121"/>
        <v>20 to 30</v>
      </c>
      <c r="AM3869" s="6">
        <v>348</v>
      </c>
      <c r="AN3869" s="6" t="s">
        <v>1414</v>
      </c>
    </row>
    <row r="3870" spans="1:40" x14ac:dyDescent="0.25">
      <c r="A3870">
        <v>3868</v>
      </c>
      <c r="B3870">
        <v>775</v>
      </c>
      <c r="C3870">
        <v>619</v>
      </c>
      <c r="D3870">
        <v>112</v>
      </c>
      <c r="E3870">
        <v>3</v>
      </c>
      <c r="F3870">
        <v>336</v>
      </c>
      <c r="G3870">
        <v>1</v>
      </c>
      <c r="H3870" t="str">
        <f>VLOOKUP($C3870,'Raw-products'!$A$2:$H$1261,MATCH(H$1,'Raw-products'!$A$1:$H$1,0))</f>
        <v>Jacket</v>
      </c>
      <c r="I3870" t="str">
        <f>VLOOKUP($C3870,'Raw-products'!$A$2:$H$1261,MATCH(I$1,'Raw-products'!$A$1:$H$1,0))</f>
        <v>Cardigan</v>
      </c>
      <c r="J3870" t="str">
        <f>VLOOKUP($C3870,'Raw-products'!$A$2:$H$1261,MATCH(J$1,'Raw-products'!$A$1:$H$1,0))</f>
        <v>XL</v>
      </c>
      <c r="K3870" t="str">
        <f>VLOOKUP($C3870,'Raw-products'!$A$2:$H$1261,MATCH(K$1,'Raw-products'!$A$1:$H$1,0))</f>
        <v>blue</v>
      </c>
      <c r="L3870">
        <f>VLOOKUP($C3870,'Raw-products'!$A$2:$H$1261,MATCH(L$1,'Raw-products'!$A$1:$H$1,0))</f>
        <v>118</v>
      </c>
      <c r="M3870">
        <f>VLOOKUP($C3870,'Raw-products'!$A$2:$H$1261,MATCH(M$1,'Raw-products'!$A$1:$H$1,0))</f>
        <v>57</v>
      </c>
      <c r="N3870" s="5">
        <f t="shared" si="120"/>
        <v>6726</v>
      </c>
      <c r="O3870" cm="1">
        <f t="array" ref="O3870:R3870">_xlfn.XLOOKUP($B3870,'Raw -orders'!$A:$A,'Raw -orders'!$B:$E)</f>
        <v>348</v>
      </c>
      <c r="P3870">
        <v>21561</v>
      </c>
      <c r="Q3870" s="1">
        <v>44358</v>
      </c>
      <c r="R3870" s="1">
        <v>44382</v>
      </c>
      <c r="S3870" t="str" cm="1">
        <f t="array" ref="S3870:Z3870">_xlfn.XLOOKUP($O3870,'Raw - customers'!$A:$A,'Raw - customers'!$B:$I)</f>
        <v>Thorny Nornable</v>
      </c>
      <c r="T3870" t="str">
        <v>Genderqueer</v>
      </c>
      <c r="U3870">
        <v>76</v>
      </c>
      <c r="V3870" t="str">
        <v>4070 Nathan CircuitSuite 296</v>
      </c>
      <c r="W3870">
        <v>1840</v>
      </c>
      <c r="X3870" t="str">
        <v>Rubyfort</v>
      </c>
      <c r="Y3870" t="str">
        <v>Tasmania</v>
      </c>
      <c r="Z3870" t="str">
        <v>Australia</v>
      </c>
      <c r="AA3870">
        <v>6</v>
      </c>
      <c r="AB3870" s="3" t="str">
        <f t="shared" si="121"/>
        <v>20 to 30</v>
      </c>
      <c r="AM3870" s="6">
        <v>348</v>
      </c>
      <c r="AN3870" s="6" t="s">
        <v>1414</v>
      </c>
    </row>
    <row r="3871" spans="1:40" x14ac:dyDescent="0.25">
      <c r="A3871">
        <v>3869</v>
      </c>
      <c r="B3871">
        <v>775</v>
      </c>
      <c r="C3871">
        <v>1039</v>
      </c>
      <c r="D3871">
        <v>90</v>
      </c>
      <c r="E3871">
        <v>1</v>
      </c>
      <c r="F3871">
        <v>90</v>
      </c>
      <c r="G3871">
        <v>1</v>
      </c>
      <c r="H3871" t="str">
        <f>VLOOKUP($C3871,'Raw-products'!$A$2:$H$1261,MATCH(H$1,'Raw-products'!$A$1:$H$1,0))</f>
        <v>Trousers</v>
      </c>
      <c r="I3871" t="str">
        <f>VLOOKUP($C3871,'Raw-products'!$A$2:$H$1261,MATCH(I$1,'Raw-products'!$A$1:$H$1,0))</f>
        <v>Relaxed Leg</v>
      </c>
      <c r="J3871" t="str">
        <f>VLOOKUP($C3871,'Raw-products'!$A$2:$H$1261,MATCH(J$1,'Raw-products'!$A$1:$H$1,0))</f>
        <v>XL</v>
      </c>
      <c r="K3871" t="str">
        <f>VLOOKUP($C3871,'Raw-products'!$A$2:$H$1261,MATCH(K$1,'Raw-products'!$A$1:$H$1,0))</f>
        <v>blue</v>
      </c>
      <c r="L3871">
        <f>VLOOKUP($C3871,'Raw-products'!$A$2:$H$1261,MATCH(L$1,'Raw-products'!$A$1:$H$1,0))</f>
        <v>95</v>
      </c>
      <c r="M3871">
        <f>VLOOKUP($C3871,'Raw-products'!$A$2:$H$1261,MATCH(M$1,'Raw-products'!$A$1:$H$1,0))</f>
        <v>40</v>
      </c>
      <c r="N3871" s="5">
        <f t="shared" si="120"/>
        <v>3800</v>
      </c>
      <c r="O3871" cm="1">
        <f t="array" ref="O3871:R3871">_xlfn.XLOOKUP($B3871,'Raw -orders'!$A:$A,'Raw -orders'!$B:$E)</f>
        <v>348</v>
      </c>
      <c r="P3871">
        <v>21561</v>
      </c>
      <c r="Q3871" s="1">
        <v>44358</v>
      </c>
      <c r="R3871" s="1">
        <v>44382</v>
      </c>
      <c r="S3871" t="str" cm="1">
        <f t="array" ref="S3871:Z3871">_xlfn.XLOOKUP($O3871,'Raw - customers'!$A:$A,'Raw - customers'!$B:$I)</f>
        <v>Thorny Nornable</v>
      </c>
      <c r="T3871" t="str">
        <v>Genderqueer</v>
      </c>
      <c r="U3871">
        <v>76</v>
      </c>
      <c r="V3871" t="str">
        <v>4070 Nathan CircuitSuite 296</v>
      </c>
      <c r="W3871">
        <v>1840</v>
      </c>
      <c r="X3871" t="str">
        <v>Rubyfort</v>
      </c>
      <c r="Y3871" t="str">
        <v>Tasmania</v>
      </c>
      <c r="Z3871" t="str">
        <v>Australia</v>
      </c>
      <c r="AA3871">
        <v>6</v>
      </c>
      <c r="AB3871" s="3" t="str">
        <f t="shared" si="121"/>
        <v>20 to 30</v>
      </c>
      <c r="AM3871" s="6">
        <v>348</v>
      </c>
      <c r="AN3871" s="6" t="s">
        <v>1414</v>
      </c>
    </row>
    <row r="3872" spans="1:40" x14ac:dyDescent="0.25">
      <c r="A3872">
        <v>3870</v>
      </c>
      <c r="B3872">
        <v>775</v>
      </c>
      <c r="C3872">
        <v>697</v>
      </c>
      <c r="D3872">
        <v>113</v>
      </c>
      <c r="E3872">
        <v>1</v>
      </c>
      <c r="F3872">
        <v>113</v>
      </c>
      <c r="G3872">
        <v>1</v>
      </c>
      <c r="H3872" t="str">
        <f>VLOOKUP($C3872,'Raw-products'!$A$2:$H$1261,MATCH(H$1,'Raw-products'!$A$1:$H$1,0))</f>
        <v>Jacket</v>
      </c>
      <c r="I3872" t="str">
        <f>VLOOKUP($C3872,'Raw-products'!$A$2:$H$1261,MATCH(I$1,'Raw-products'!$A$1:$H$1,0))</f>
        <v>Parka</v>
      </c>
      <c r="J3872" t="str">
        <f>VLOOKUP($C3872,'Raw-products'!$A$2:$H$1261,MATCH(J$1,'Raw-products'!$A$1:$H$1,0))</f>
        <v>M</v>
      </c>
      <c r="K3872" t="str">
        <f>VLOOKUP($C3872,'Raw-products'!$A$2:$H$1261,MATCH(K$1,'Raw-products'!$A$1:$H$1,0))</f>
        <v>violet</v>
      </c>
      <c r="L3872">
        <f>VLOOKUP($C3872,'Raw-products'!$A$2:$H$1261,MATCH(L$1,'Raw-products'!$A$1:$H$1,0))</f>
        <v>119</v>
      </c>
      <c r="M3872">
        <f>VLOOKUP($C3872,'Raw-products'!$A$2:$H$1261,MATCH(M$1,'Raw-products'!$A$1:$H$1,0))</f>
        <v>75</v>
      </c>
      <c r="N3872" s="5">
        <f t="shared" si="120"/>
        <v>8925</v>
      </c>
      <c r="O3872" cm="1">
        <f t="array" ref="O3872:R3872">_xlfn.XLOOKUP($B3872,'Raw -orders'!$A:$A,'Raw -orders'!$B:$E)</f>
        <v>348</v>
      </c>
      <c r="P3872">
        <v>21561</v>
      </c>
      <c r="Q3872" s="1">
        <v>44358</v>
      </c>
      <c r="R3872" s="1">
        <v>44382</v>
      </c>
      <c r="S3872" t="str" cm="1">
        <f t="array" ref="S3872:Z3872">_xlfn.XLOOKUP($O3872,'Raw - customers'!$A:$A,'Raw - customers'!$B:$I)</f>
        <v>Thorny Nornable</v>
      </c>
      <c r="T3872" t="str">
        <v>Genderqueer</v>
      </c>
      <c r="U3872">
        <v>76</v>
      </c>
      <c r="V3872" t="str">
        <v>4070 Nathan CircuitSuite 296</v>
      </c>
      <c r="W3872">
        <v>1840</v>
      </c>
      <c r="X3872" t="str">
        <v>Rubyfort</v>
      </c>
      <c r="Y3872" t="str">
        <v>Tasmania</v>
      </c>
      <c r="Z3872" t="str">
        <v>Australia</v>
      </c>
      <c r="AA3872">
        <v>6</v>
      </c>
      <c r="AB3872" s="3" t="str">
        <f t="shared" si="121"/>
        <v>20 to 30</v>
      </c>
      <c r="AM3872" s="6">
        <v>348</v>
      </c>
      <c r="AN3872" s="6" t="s">
        <v>1414</v>
      </c>
    </row>
    <row r="3873" spans="1:40" x14ac:dyDescent="0.25">
      <c r="A3873">
        <v>3871</v>
      </c>
      <c r="B3873">
        <v>775</v>
      </c>
      <c r="C3873">
        <v>1139</v>
      </c>
      <c r="D3873">
        <v>102</v>
      </c>
      <c r="E3873">
        <v>3</v>
      </c>
      <c r="F3873">
        <v>306</v>
      </c>
      <c r="G3873">
        <v>1</v>
      </c>
      <c r="H3873" t="str">
        <f>VLOOKUP($C3873,'Raw-products'!$A$2:$H$1261,MATCH(H$1,'Raw-products'!$A$1:$H$1,0))</f>
        <v>Trousers</v>
      </c>
      <c r="I3873" t="str">
        <f>VLOOKUP($C3873,'Raw-products'!$A$2:$H$1261,MATCH(I$1,'Raw-products'!$A$1:$H$1,0))</f>
        <v>Cargo Pants</v>
      </c>
      <c r="J3873" t="str">
        <f>VLOOKUP($C3873,'Raw-products'!$A$2:$H$1261,MATCH(J$1,'Raw-products'!$A$1:$H$1,0))</f>
        <v>XL</v>
      </c>
      <c r="K3873" t="str">
        <f>VLOOKUP($C3873,'Raw-products'!$A$2:$H$1261,MATCH(K$1,'Raw-products'!$A$1:$H$1,0))</f>
        <v>green</v>
      </c>
      <c r="L3873">
        <f>VLOOKUP($C3873,'Raw-products'!$A$2:$H$1261,MATCH(L$1,'Raw-products'!$A$1:$H$1,0))</f>
        <v>106</v>
      </c>
      <c r="M3873">
        <f>VLOOKUP($C3873,'Raw-products'!$A$2:$H$1261,MATCH(M$1,'Raw-products'!$A$1:$H$1,0))</f>
        <v>65</v>
      </c>
      <c r="N3873" s="5">
        <f t="shared" si="120"/>
        <v>6890</v>
      </c>
      <c r="O3873" cm="1">
        <f t="array" ref="O3873:R3873">_xlfn.XLOOKUP($B3873,'Raw -orders'!$A:$A,'Raw -orders'!$B:$E)</f>
        <v>348</v>
      </c>
      <c r="P3873">
        <v>21561</v>
      </c>
      <c r="Q3873" s="1">
        <v>44358</v>
      </c>
      <c r="R3873" s="1">
        <v>44382</v>
      </c>
      <c r="S3873" t="str" cm="1">
        <f t="array" ref="S3873:Z3873">_xlfn.XLOOKUP($O3873,'Raw - customers'!$A:$A,'Raw - customers'!$B:$I)</f>
        <v>Thorny Nornable</v>
      </c>
      <c r="T3873" t="str">
        <v>Genderqueer</v>
      </c>
      <c r="U3873">
        <v>76</v>
      </c>
      <c r="V3873" t="str">
        <v>4070 Nathan CircuitSuite 296</v>
      </c>
      <c r="W3873">
        <v>1840</v>
      </c>
      <c r="X3873" t="str">
        <v>Rubyfort</v>
      </c>
      <c r="Y3873" t="str">
        <v>Tasmania</v>
      </c>
      <c r="Z3873" t="str">
        <v>Australia</v>
      </c>
      <c r="AA3873">
        <v>6</v>
      </c>
      <c r="AB3873" s="3" t="str">
        <f t="shared" si="121"/>
        <v>20 to 30</v>
      </c>
      <c r="AM3873" s="6">
        <v>348</v>
      </c>
      <c r="AN3873" s="6" t="s">
        <v>1414</v>
      </c>
    </row>
    <row r="3874" spans="1:40" x14ac:dyDescent="0.25">
      <c r="A3874">
        <v>3872</v>
      </c>
      <c r="B3874">
        <v>776</v>
      </c>
      <c r="C3874">
        <v>372</v>
      </c>
      <c r="D3874">
        <v>94</v>
      </c>
      <c r="E3874">
        <v>2</v>
      </c>
      <c r="F3874">
        <v>188</v>
      </c>
      <c r="G3874">
        <v>1</v>
      </c>
      <c r="H3874" t="str">
        <f>VLOOKUP($C3874,'Raw-products'!$A$2:$H$1261,MATCH(H$1,'Raw-products'!$A$1:$H$1,0))</f>
        <v>Shirt</v>
      </c>
      <c r="I3874" t="str">
        <f>VLOOKUP($C3874,'Raw-products'!$A$2:$H$1261,MATCH(I$1,'Raw-products'!$A$1:$H$1,0))</f>
        <v>Henley</v>
      </c>
      <c r="J3874" t="str">
        <f>VLOOKUP($C3874,'Raw-products'!$A$2:$H$1261,MATCH(J$1,'Raw-products'!$A$1:$H$1,0))</f>
        <v>M</v>
      </c>
      <c r="K3874" t="str">
        <f>VLOOKUP($C3874,'Raw-products'!$A$2:$H$1261,MATCH(K$1,'Raw-products'!$A$1:$H$1,0))</f>
        <v>blue</v>
      </c>
      <c r="L3874">
        <f>VLOOKUP($C3874,'Raw-products'!$A$2:$H$1261,MATCH(L$1,'Raw-products'!$A$1:$H$1,0))</f>
        <v>92</v>
      </c>
      <c r="M3874">
        <f>VLOOKUP($C3874,'Raw-products'!$A$2:$H$1261,MATCH(M$1,'Raw-products'!$A$1:$H$1,0))</f>
        <v>42</v>
      </c>
      <c r="N3874" s="5">
        <f t="shared" si="120"/>
        <v>3864</v>
      </c>
      <c r="O3874" cm="1">
        <f t="array" ref="O3874:R3874">_xlfn.XLOOKUP($B3874,'Raw -orders'!$A:$A,'Raw -orders'!$B:$E)</f>
        <v>265</v>
      </c>
      <c r="P3874">
        <v>44395</v>
      </c>
      <c r="Q3874" s="1">
        <v>44441</v>
      </c>
      <c r="R3874" s="1">
        <v>44466</v>
      </c>
      <c r="S3874" t="str" cm="1">
        <f t="array" ref="S3874:Z3874">_xlfn.XLOOKUP($O3874,'Raw - customers'!$A:$A,'Raw - customers'!$B:$I)</f>
        <v>Ianthe Magowan</v>
      </c>
      <c r="T3874" t="str">
        <v>Male</v>
      </c>
      <c r="U3874">
        <v>52</v>
      </c>
      <c r="V3874" t="str">
        <v>35 Baumbach HillApt. 244</v>
      </c>
      <c r="W3874">
        <v>5072</v>
      </c>
      <c r="X3874" t="str">
        <v>Lake Laurenview</v>
      </c>
      <c r="Y3874" t="str">
        <v>Tasmania</v>
      </c>
      <c r="Z3874" t="str">
        <v>Australia</v>
      </c>
      <c r="AA3874">
        <v>9</v>
      </c>
      <c r="AB3874" s="3" t="str">
        <f t="shared" si="121"/>
        <v>20 to 30</v>
      </c>
      <c r="AM3874" s="6">
        <v>265</v>
      </c>
      <c r="AN3874" s="6" t="s">
        <v>1414</v>
      </c>
    </row>
    <row r="3875" spans="1:40" x14ac:dyDescent="0.25">
      <c r="A3875">
        <v>3873</v>
      </c>
      <c r="B3875">
        <v>776</v>
      </c>
      <c r="C3875">
        <v>789</v>
      </c>
      <c r="D3875">
        <v>91</v>
      </c>
      <c r="E3875">
        <v>1</v>
      </c>
      <c r="F3875">
        <v>91</v>
      </c>
      <c r="G3875">
        <v>1</v>
      </c>
      <c r="H3875" t="str">
        <f>VLOOKUP($C3875,'Raw-products'!$A$2:$H$1261,MATCH(H$1,'Raw-products'!$A$1:$H$1,0))</f>
        <v>Jacket</v>
      </c>
      <c r="I3875" t="str">
        <f>VLOOKUP($C3875,'Raw-products'!$A$2:$H$1261,MATCH(I$1,'Raw-products'!$A$1:$H$1,0))</f>
        <v>Pullover</v>
      </c>
      <c r="J3875" t="str">
        <f>VLOOKUP($C3875,'Raw-products'!$A$2:$H$1261,MATCH(J$1,'Raw-products'!$A$1:$H$1,0))</f>
        <v>XL</v>
      </c>
      <c r="K3875" t="str">
        <f>VLOOKUP($C3875,'Raw-products'!$A$2:$H$1261,MATCH(K$1,'Raw-products'!$A$1:$H$1,0))</f>
        <v>green</v>
      </c>
      <c r="L3875">
        <f>VLOOKUP($C3875,'Raw-products'!$A$2:$H$1261,MATCH(L$1,'Raw-products'!$A$1:$H$1,0))</f>
        <v>114</v>
      </c>
      <c r="M3875">
        <f>VLOOKUP($C3875,'Raw-products'!$A$2:$H$1261,MATCH(M$1,'Raw-products'!$A$1:$H$1,0))</f>
        <v>65</v>
      </c>
      <c r="N3875" s="5">
        <f t="shared" si="120"/>
        <v>7410</v>
      </c>
      <c r="O3875" cm="1">
        <f t="array" ref="O3875:R3875">_xlfn.XLOOKUP($B3875,'Raw -orders'!$A:$A,'Raw -orders'!$B:$E)</f>
        <v>265</v>
      </c>
      <c r="P3875">
        <v>44395</v>
      </c>
      <c r="Q3875" s="1">
        <v>44441</v>
      </c>
      <c r="R3875" s="1">
        <v>44466</v>
      </c>
      <c r="S3875" t="str" cm="1">
        <f t="array" ref="S3875:Z3875">_xlfn.XLOOKUP($O3875,'Raw - customers'!$A:$A,'Raw - customers'!$B:$I)</f>
        <v>Ianthe Magowan</v>
      </c>
      <c r="T3875" t="str">
        <v>Male</v>
      </c>
      <c r="U3875">
        <v>52</v>
      </c>
      <c r="V3875" t="str">
        <v>35 Baumbach HillApt. 244</v>
      </c>
      <c r="W3875">
        <v>5072</v>
      </c>
      <c r="X3875" t="str">
        <v>Lake Laurenview</v>
      </c>
      <c r="Y3875" t="str">
        <v>Tasmania</v>
      </c>
      <c r="Z3875" t="str">
        <v>Australia</v>
      </c>
      <c r="AA3875">
        <v>9</v>
      </c>
      <c r="AB3875" s="3" t="str">
        <f t="shared" si="121"/>
        <v>20 to 30</v>
      </c>
      <c r="AM3875" s="6">
        <v>265</v>
      </c>
      <c r="AN3875" s="6" t="s">
        <v>1414</v>
      </c>
    </row>
    <row r="3876" spans="1:40" x14ac:dyDescent="0.25">
      <c r="A3876">
        <v>3874</v>
      </c>
      <c r="B3876">
        <v>776</v>
      </c>
      <c r="C3876">
        <v>419</v>
      </c>
      <c r="D3876">
        <v>119</v>
      </c>
      <c r="E3876">
        <v>2</v>
      </c>
      <c r="F3876">
        <v>238</v>
      </c>
      <c r="G3876">
        <v>1</v>
      </c>
      <c r="H3876" t="str">
        <f>VLOOKUP($C3876,'Raw-products'!$A$2:$H$1261,MATCH(H$1,'Raw-products'!$A$1:$H$1,0))</f>
        <v>Shirt</v>
      </c>
      <c r="I3876" t="str">
        <f>VLOOKUP($C3876,'Raw-products'!$A$2:$H$1261,MATCH(I$1,'Raw-products'!$A$1:$H$1,0))</f>
        <v>Casual Slim Fit</v>
      </c>
      <c r="J3876" t="str">
        <f>VLOOKUP($C3876,'Raw-products'!$A$2:$H$1261,MATCH(J$1,'Raw-products'!$A$1:$H$1,0))</f>
        <v>XL</v>
      </c>
      <c r="K3876" t="str">
        <f>VLOOKUP($C3876,'Raw-products'!$A$2:$H$1261,MATCH(K$1,'Raw-products'!$A$1:$H$1,0))</f>
        <v>violet</v>
      </c>
      <c r="L3876">
        <f>VLOOKUP($C3876,'Raw-products'!$A$2:$H$1261,MATCH(L$1,'Raw-products'!$A$1:$H$1,0))</f>
        <v>113</v>
      </c>
      <c r="M3876">
        <f>VLOOKUP($C3876,'Raw-products'!$A$2:$H$1261,MATCH(M$1,'Raw-products'!$A$1:$H$1,0))</f>
        <v>57</v>
      </c>
      <c r="N3876" s="5">
        <f t="shared" si="120"/>
        <v>6441</v>
      </c>
      <c r="O3876" cm="1">
        <f t="array" ref="O3876:R3876">_xlfn.XLOOKUP($B3876,'Raw -orders'!$A:$A,'Raw -orders'!$B:$E)</f>
        <v>265</v>
      </c>
      <c r="P3876">
        <v>44395</v>
      </c>
      <c r="Q3876" s="1">
        <v>44441</v>
      </c>
      <c r="R3876" s="1">
        <v>44466</v>
      </c>
      <c r="S3876" t="str" cm="1">
        <f t="array" ref="S3876:Z3876">_xlfn.XLOOKUP($O3876,'Raw - customers'!$A:$A,'Raw - customers'!$B:$I)</f>
        <v>Ianthe Magowan</v>
      </c>
      <c r="T3876" t="str">
        <v>Male</v>
      </c>
      <c r="U3876">
        <v>52</v>
      </c>
      <c r="V3876" t="str">
        <v>35 Baumbach HillApt. 244</v>
      </c>
      <c r="W3876">
        <v>5072</v>
      </c>
      <c r="X3876" t="str">
        <v>Lake Laurenview</v>
      </c>
      <c r="Y3876" t="str">
        <v>Tasmania</v>
      </c>
      <c r="Z3876" t="str">
        <v>Australia</v>
      </c>
      <c r="AA3876">
        <v>9</v>
      </c>
      <c r="AB3876" s="3" t="str">
        <f t="shared" si="121"/>
        <v>20 to 30</v>
      </c>
      <c r="AM3876" s="6">
        <v>265</v>
      </c>
      <c r="AN3876" s="6" t="s">
        <v>1414</v>
      </c>
    </row>
    <row r="3877" spans="1:40" x14ac:dyDescent="0.25">
      <c r="A3877">
        <v>3875</v>
      </c>
      <c r="B3877">
        <v>776</v>
      </c>
      <c r="C3877">
        <v>694</v>
      </c>
      <c r="D3877">
        <v>113</v>
      </c>
      <c r="E3877">
        <v>2</v>
      </c>
      <c r="F3877">
        <v>226</v>
      </c>
      <c r="G3877">
        <v>1</v>
      </c>
      <c r="H3877" t="str">
        <f>VLOOKUP($C3877,'Raw-products'!$A$2:$H$1261,MATCH(H$1,'Raw-products'!$A$1:$H$1,0))</f>
        <v>Jacket</v>
      </c>
      <c r="I3877" t="str">
        <f>VLOOKUP($C3877,'Raw-products'!$A$2:$H$1261,MATCH(I$1,'Raw-products'!$A$1:$H$1,0))</f>
        <v>Parka</v>
      </c>
      <c r="J3877" t="str">
        <f>VLOOKUP($C3877,'Raw-products'!$A$2:$H$1261,MATCH(J$1,'Raw-products'!$A$1:$H$1,0))</f>
        <v>XL</v>
      </c>
      <c r="K3877" t="str">
        <f>VLOOKUP($C3877,'Raw-products'!$A$2:$H$1261,MATCH(K$1,'Raw-products'!$A$1:$H$1,0))</f>
        <v>indigo</v>
      </c>
      <c r="L3877">
        <f>VLOOKUP($C3877,'Raw-products'!$A$2:$H$1261,MATCH(L$1,'Raw-products'!$A$1:$H$1,0))</f>
        <v>119</v>
      </c>
      <c r="M3877">
        <f>VLOOKUP($C3877,'Raw-products'!$A$2:$H$1261,MATCH(M$1,'Raw-products'!$A$1:$H$1,0))</f>
        <v>78</v>
      </c>
      <c r="N3877" s="5">
        <f t="shared" si="120"/>
        <v>9282</v>
      </c>
      <c r="O3877" cm="1">
        <f t="array" ref="O3877:R3877">_xlfn.XLOOKUP($B3877,'Raw -orders'!$A:$A,'Raw -orders'!$B:$E)</f>
        <v>265</v>
      </c>
      <c r="P3877">
        <v>44395</v>
      </c>
      <c r="Q3877" s="1">
        <v>44441</v>
      </c>
      <c r="R3877" s="1">
        <v>44466</v>
      </c>
      <c r="S3877" t="str" cm="1">
        <f t="array" ref="S3877:Z3877">_xlfn.XLOOKUP($O3877,'Raw - customers'!$A:$A,'Raw - customers'!$B:$I)</f>
        <v>Ianthe Magowan</v>
      </c>
      <c r="T3877" t="str">
        <v>Male</v>
      </c>
      <c r="U3877">
        <v>52</v>
      </c>
      <c r="V3877" t="str">
        <v>35 Baumbach HillApt. 244</v>
      </c>
      <c r="W3877">
        <v>5072</v>
      </c>
      <c r="X3877" t="str">
        <v>Lake Laurenview</v>
      </c>
      <c r="Y3877" t="str">
        <v>Tasmania</v>
      </c>
      <c r="Z3877" t="str">
        <v>Australia</v>
      </c>
      <c r="AA3877">
        <v>9</v>
      </c>
      <c r="AB3877" s="3" t="str">
        <f t="shared" si="121"/>
        <v>20 to 30</v>
      </c>
      <c r="AM3877" s="6">
        <v>265</v>
      </c>
      <c r="AN3877" s="6" t="s">
        <v>1414</v>
      </c>
    </row>
    <row r="3878" spans="1:40" x14ac:dyDescent="0.25">
      <c r="A3878">
        <v>3876</v>
      </c>
      <c r="B3878">
        <v>777</v>
      </c>
      <c r="C3878">
        <v>625</v>
      </c>
      <c r="D3878">
        <v>112</v>
      </c>
      <c r="E3878">
        <v>2</v>
      </c>
      <c r="F3878">
        <v>224</v>
      </c>
      <c r="G3878">
        <v>1</v>
      </c>
      <c r="H3878" t="str">
        <f>VLOOKUP($C3878,'Raw-products'!$A$2:$H$1261,MATCH(H$1,'Raw-products'!$A$1:$H$1,0))</f>
        <v>Jacket</v>
      </c>
      <c r="I3878" t="str">
        <f>VLOOKUP($C3878,'Raw-products'!$A$2:$H$1261,MATCH(I$1,'Raw-products'!$A$1:$H$1,0))</f>
        <v>Cardigan</v>
      </c>
      <c r="J3878" t="str">
        <f>VLOOKUP($C3878,'Raw-products'!$A$2:$H$1261,MATCH(J$1,'Raw-products'!$A$1:$H$1,0))</f>
        <v>XS</v>
      </c>
      <c r="K3878" t="str">
        <f>VLOOKUP($C3878,'Raw-products'!$A$2:$H$1261,MATCH(K$1,'Raw-products'!$A$1:$H$1,0))</f>
        <v>violet</v>
      </c>
      <c r="L3878">
        <f>VLOOKUP($C3878,'Raw-products'!$A$2:$H$1261,MATCH(L$1,'Raw-products'!$A$1:$H$1,0))</f>
        <v>118</v>
      </c>
      <c r="M3878">
        <f>VLOOKUP($C3878,'Raw-products'!$A$2:$H$1261,MATCH(M$1,'Raw-products'!$A$1:$H$1,0))</f>
        <v>40</v>
      </c>
      <c r="N3878" s="5">
        <f t="shared" si="120"/>
        <v>4720</v>
      </c>
      <c r="O3878" cm="1">
        <f t="array" ref="O3878:R3878">_xlfn.XLOOKUP($B3878,'Raw -orders'!$A:$A,'Raw -orders'!$B:$E)</f>
        <v>431</v>
      </c>
      <c r="P3878">
        <v>13696</v>
      </c>
      <c r="Q3878" s="1">
        <v>44212</v>
      </c>
      <c r="R3878" s="1">
        <v>44236</v>
      </c>
      <c r="S3878" t="str" cm="1">
        <f t="array" ref="S3878:Z3878">_xlfn.XLOOKUP($O3878,'Raw - customers'!$A:$A,'Raw - customers'!$B:$I)</f>
        <v>Ronni Gruszczak</v>
      </c>
      <c r="T3878" t="str">
        <v>Agender</v>
      </c>
      <c r="U3878">
        <v>41</v>
      </c>
      <c r="V3878" t="str">
        <v>535 Angelina CourtSuite 875</v>
      </c>
      <c r="W3878">
        <v>8422</v>
      </c>
      <c r="X3878" t="str">
        <v>Jademouth</v>
      </c>
      <c r="Y3878" t="str">
        <v>Victoria</v>
      </c>
      <c r="Z3878" t="str">
        <v>Australia</v>
      </c>
      <c r="AA3878">
        <v>1</v>
      </c>
      <c r="AB3878" s="3" t="str">
        <f t="shared" si="121"/>
        <v>20 to 30</v>
      </c>
      <c r="AM3878" s="6">
        <v>431</v>
      </c>
      <c r="AN3878" s="6" t="s">
        <v>1396</v>
      </c>
    </row>
    <row r="3879" spans="1:40" x14ac:dyDescent="0.25">
      <c r="A3879">
        <v>3877</v>
      </c>
      <c r="B3879">
        <v>777</v>
      </c>
      <c r="C3879">
        <v>401</v>
      </c>
      <c r="D3879">
        <v>119</v>
      </c>
      <c r="E3879">
        <v>3</v>
      </c>
      <c r="F3879">
        <v>357</v>
      </c>
      <c r="G3879">
        <v>1</v>
      </c>
      <c r="H3879" t="str">
        <f>VLOOKUP($C3879,'Raw-products'!$A$2:$H$1261,MATCH(H$1,'Raw-products'!$A$1:$H$1,0))</f>
        <v>Shirt</v>
      </c>
      <c r="I3879" t="str">
        <f>VLOOKUP($C3879,'Raw-products'!$A$2:$H$1261,MATCH(I$1,'Raw-products'!$A$1:$H$1,0))</f>
        <v>Casual Slim Fit</v>
      </c>
      <c r="J3879" t="str">
        <f>VLOOKUP($C3879,'Raw-products'!$A$2:$H$1261,MATCH(J$1,'Raw-products'!$A$1:$H$1,0))</f>
        <v>S</v>
      </c>
      <c r="K3879" t="str">
        <f>VLOOKUP($C3879,'Raw-products'!$A$2:$H$1261,MATCH(K$1,'Raw-products'!$A$1:$H$1,0))</f>
        <v>green</v>
      </c>
      <c r="L3879">
        <f>VLOOKUP($C3879,'Raw-products'!$A$2:$H$1261,MATCH(L$1,'Raw-products'!$A$1:$H$1,0))</f>
        <v>113</v>
      </c>
      <c r="M3879">
        <f>VLOOKUP($C3879,'Raw-products'!$A$2:$H$1261,MATCH(M$1,'Raw-products'!$A$1:$H$1,0))</f>
        <v>72</v>
      </c>
      <c r="N3879" s="5">
        <f t="shared" si="120"/>
        <v>8136</v>
      </c>
      <c r="O3879" cm="1">
        <f t="array" ref="O3879:R3879">_xlfn.XLOOKUP($B3879,'Raw -orders'!$A:$A,'Raw -orders'!$B:$E)</f>
        <v>431</v>
      </c>
      <c r="P3879">
        <v>13696</v>
      </c>
      <c r="Q3879" s="1">
        <v>44212</v>
      </c>
      <c r="R3879" s="1">
        <v>44236</v>
      </c>
      <c r="S3879" t="str" cm="1">
        <f t="array" ref="S3879:Z3879">_xlfn.XLOOKUP($O3879,'Raw - customers'!$A:$A,'Raw - customers'!$B:$I)</f>
        <v>Ronni Gruszczak</v>
      </c>
      <c r="T3879" t="str">
        <v>Agender</v>
      </c>
      <c r="U3879">
        <v>41</v>
      </c>
      <c r="V3879" t="str">
        <v>535 Angelina CourtSuite 875</v>
      </c>
      <c r="W3879">
        <v>8422</v>
      </c>
      <c r="X3879" t="str">
        <v>Jademouth</v>
      </c>
      <c r="Y3879" t="str">
        <v>Victoria</v>
      </c>
      <c r="Z3879" t="str">
        <v>Australia</v>
      </c>
      <c r="AA3879">
        <v>1</v>
      </c>
      <c r="AB3879" s="3" t="str">
        <f t="shared" si="121"/>
        <v>20 to 30</v>
      </c>
      <c r="AM3879" s="6">
        <v>431</v>
      </c>
      <c r="AN3879" s="6" t="s">
        <v>1396</v>
      </c>
    </row>
    <row r="3880" spans="1:40" x14ac:dyDescent="0.25">
      <c r="A3880">
        <v>3878</v>
      </c>
      <c r="B3880">
        <v>777</v>
      </c>
      <c r="C3880">
        <v>1126</v>
      </c>
      <c r="D3880">
        <v>102</v>
      </c>
      <c r="E3880">
        <v>3</v>
      </c>
      <c r="F3880">
        <v>306</v>
      </c>
      <c r="G3880">
        <v>1</v>
      </c>
      <c r="H3880" t="str">
        <f>VLOOKUP($C3880,'Raw-products'!$A$2:$H$1261,MATCH(H$1,'Raw-products'!$A$1:$H$1,0))</f>
        <v>Trousers</v>
      </c>
      <c r="I3880" t="str">
        <f>VLOOKUP($C3880,'Raw-products'!$A$2:$H$1261,MATCH(I$1,'Raw-products'!$A$1:$H$1,0))</f>
        <v>Cargo Pants</v>
      </c>
      <c r="J3880" t="str">
        <f>VLOOKUP($C3880,'Raw-products'!$A$2:$H$1261,MATCH(J$1,'Raw-products'!$A$1:$H$1,0))</f>
        <v>S</v>
      </c>
      <c r="K3880" t="str">
        <f>VLOOKUP($C3880,'Raw-products'!$A$2:$H$1261,MATCH(K$1,'Raw-products'!$A$1:$H$1,0))</f>
        <v>orange</v>
      </c>
      <c r="L3880">
        <f>VLOOKUP($C3880,'Raw-products'!$A$2:$H$1261,MATCH(L$1,'Raw-products'!$A$1:$H$1,0))</f>
        <v>106</v>
      </c>
      <c r="M3880">
        <f>VLOOKUP($C3880,'Raw-products'!$A$2:$H$1261,MATCH(M$1,'Raw-products'!$A$1:$H$1,0))</f>
        <v>60</v>
      </c>
      <c r="N3880" s="5">
        <f t="shared" si="120"/>
        <v>6360</v>
      </c>
      <c r="O3880" cm="1">
        <f t="array" ref="O3880:R3880">_xlfn.XLOOKUP($B3880,'Raw -orders'!$A:$A,'Raw -orders'!$B:$E)</f>
        <v>431</v>
      </c>
      <c r="P3880">
        <v>13696</v>
      </c>
      <c r="Q3880" s="1">
        <v>44212</v>
      </c>
      <c r="R3880" s="1">
        <v>44236</v>
      </c>
      <c r="S3880" t="str" cm="1">
        <f t="array" ref="S3880:Z3880">_xlfn.XLOOKUP($O3880,'Raw - customers'!$A:$A,'Raw - customers'!$B:$I)</f>
        <v>Ronni Gruszczak</v>
      </c>
      <c r="T3880" t="str">
        <v>Agender</v>
      </c>
      <c r="U3880">
        <v>41</v>
      </c>
      <c r="V3880" t="str">
        <v>535 Angelina CourtSuite 875</v>
      </c>
      <c r="W3880">
        <v>8422</v>
      </c>
      <c r="X3880" t="str">
        <v>Jademouth</v>
      </c>
      <c r="Y3880" t="str">
        <v>Victoria</v>
      </c>
      <c r="Z3880" t="str">
        <v>Australia</v>
      </c>
      <c r="AA3880">
        <v>1</v>
      </c>
      <c r="AB3880" s="3" t="str">
        <f t="shared" si="121"/>
        <v>20 to 30</v>
      </c>
      <c r="AM3880" s="6">
        <v>431</v>
      </c>
      <c r="AN3880" s="6" t="s">
        <v>1396</v>
      </c>
    </row>
    <row r="3881" spans="1:40" x14ac:dyDescent="0.25">
      <c r="A3881">
        <v>3879</v>
      </c>
      <c r="B3881">
        <v>777</v>
      </c>
      <c r="C3881">
        <v>577</v>
      </c>
      <c r="D3881">
        <v>100</v>
      </c>
      <c r="E3881">
        <v>1</v>
      </c>
      <c r="F3881">
        <v>100</v>
      </c>
      <c r="G3881">
        <v>1</v>
      </c>
      <c r="H3881" t="str">
        <f>VLOOKUP($C3881,'Raw-products'!$A$2:$H$1261,MATCH(H$1,'Raw-products'!$A$1:$H$1,0))</f>
        <v>Jacket</v>
      </c>
      <c r="I3881" t="str">
        <f>VLOOKUP($C3881,'Raw-products'!$A$2:$H$1261,MATCH(I$1,'Raw-products'!$A$1:$H$1,0))</f>
        <v>Bomber</v>
      </c>
      <c r="J3881" t="str">
        <f>VLOOKUP($C3881,'Raw-products'!$A$2:$H$1261,MATCH(J$1,'Raw-products'!$A$1:$H$1,0))</f>
        <v>M</v>
      </c>
      <c r="K3881" t="str">
        <f>VLOOKUP($C3881,'Raw-products'!$A$2:$H$1261,MATCH(K$1,'Raw-products'!$A$1:$H$1,0))</f>
        <v>green</v>
      </c>
      <c r="L3881">
        <f>VLOOKUP($C3881,'Raw-products'!$A$2:$H$1261,MATCH(L$1,'Raw-products'!$A$1:$H$1,0))</f>
        <v>90</v>
      </c>
      <c r="M3881">
        <f>VLOOKUP($C3881,'Raw-products'!$A$2:$H$1261,MATCH(M$1,'Raw-products'!$A$1:$H$1,0))</f>
        <v>61</v>
      </c>
      <c r="N3881" s="5">
        <f t="shared" si="120"/>
        <v>5490</v>
      </c>
      <c r="O3881" cm="1">
        <f t="array" ref="O3881:R3881">_xlfn.XLOOKUP($B3881,'Raw -orders'!$A:$A,'Raw -orders'!$B:$E)</f>
        <v>431</v>
      </c>
      <c r="P3881">
        <v>13696</v>
      </c>
      <c r="Q3881" s="1">
        <v>44212</v>
      </c>
      <c r="R3881" s="1">
        <v>44236</v>
      </c>
      <c r="S3881" t="str" cm="1">
        <f t="array" ref="S3881:Z3881">_xlfn.XLOOKUP($O3881,'Raw - customers'!$A:$A,'Raw - customers'!$B:$I)</f>
        <v>Ronni Gruszczak</v>
      </c>
      <c r="T3881" t="str">
        <v>Agender</v>
      </c>
      <c r="U3881">
        <v>41</v>
      </c>
      <c r="V3881" t="str">
        <v>535 Angelina CourtSuite 875</v>
      </c>
      <c r="W3881">
        <v>8422</v>
      </c>
      <c r="X3881" t="str">
        <v>Jademouth</v>
      </c>
      <c r="Y3881" t="str">
        <v>Victoria</v>
      </c>
      <c r="Z3881" t="str">
        <v>Australia</v>
      </c>
      <c r="AA3881">
        <v>1</v>
      </c>
      <c r="AB3881" s="3" t="str">
        <f t="shared" si="121"/>
        <v>20 to 30</v>
      </c>
      <c r="AM3881" s="6">
        <v>431</v>
      </c>
      <c r="AN3881" s="6" t="s">
        <v>1396</v>
      </c>
    </row>
    <row r="3882" spans="1:40" x14ac:dyDescent="0.25">
      <c r="A3882">
        <v>3880</v>
      </c>
      <c r="B3882">
        <v>777</v>
      </c>
      <c r="C3882">
        <v>721</v>
      </c>
      <c r="D3882">
        <v>119</v>
      </c>
      <c r="E3882">
        <v>2</v>
      </c>
      <c r="F3882">
        <v>238</v>
      </c>
      <c r="G3882">
        <v>1</v>
      </c>
      <c r="H3882" t="str">
        <f>VLOOKUP($C3882,'Raw-products'!$A$2:$H$1261,MATCH(H$1,'Raw-products'!$A$1:$H$1,0))</f>
        <v>Jacket</v>
      </c>
      <c r="I3882" t="str">
        <f>VLOOKUP($C3882,'Raw-products'!$A$2:$H$1261,MATCH(I$1,'Raw-products'!$A$1:$H$1,0))</f>
        <v>Trench Coat</v>
      </c>
      <c r="J3882" t="str">
        <f>VLOOKUP($C3882,'Raw-products'!$A$2:$H$1261,MATCH(J$1,'Raw-products'!$A$1:$H$1,0))</f>
        <v>S</v>
      </c>
      <c r="K3882" t="str">
        <f>VLOOKUP($C3882,'Raw-products'!$A$2:$H$1261,MATCH(K$1,'Raw-products'!$A$1:$H$1,0))</f>
        <v>blue</v>
      </c>
      <c r="L3882">
        <f>VLOOKUP($C3882,'Raw-products'!$A$2:$H$1261,MATCH(L$1,'Raw-products'!$A$1:$H$1,0))</f>
        <v>112</v>
      </c>
      <c r="M3882">
        <f>VLOOKUP($C3882,'Raw-products'!$A$2:$H$1261,MATCH(M$1,'Raw-products'!$A$1:$H$1,0))</f>
        <v>64</v>
      </c>
      <c r="N3882" s="5">
        <f t="shared" si="120"/>
        <v>7168</v>
      </c>
      <c r="O3882" cm="1">
        <f t="array" ref="O3882:R3882">_xlfn.XLOOKUP($B3882,'Raw -orders'!$A:$A,'Raw -orders'!$B:$E)</f>
        <v>431</v>
      </c>
      <c r="P3882">
        <v>13696</v>
      </c>
      <c r="Q3882" s="1">
        <v>44212</v>
      </c>
      <c r="R3882" s="1">
        <v>44236</v>
      </c>
      <c r="S3882" t="str" cm="1">
        <f t="array" ref="S3882:Z3882">_xlfn.XLOOKUP($O3882,'Raw - customers'!$A:$A,'Raw - customers'!$B:$I)</f>
        <v>Ronni Gruszczak</v>
      </c>
      <c r="T3882" t="str">
        <v>Agender</v>
      </c>
      <c r="U3882">
        <v>41</v>
      </c>
      <c r="V3882" t="str">
        <v>535 Angelina CourtSuite 875</v>
      </c>
      <c r="W3882">
        <v>8422</v>
      </c>
      <c r="X3882" t="str">
        <v>Jademouth</v>
      </c>
      <c r="Y3882" t="str">
        <v>Victoria</v>
      </c>
      <c r="Z3882" t="str">
        <v>Australia</v>
      </c>
      <c r="AA3882">
        <v>1</v>
      </c>
      <c r="AB3882" s="3" t="str">
        <f t="shared" si="121"/>
        <v>20 to 30</v>
      </c>
      <c r="AM3882" s="6">
        <v>431</v>
      </c>
      <c r="AN3882" s="6" t="s">
        <v>1396</v>
      </c>
    </row>
    <row r="3883" spans="1:40" x14ac:dyDescent="0.25">
      <c r="A3883">
        <v>3881</v>
      </c>
      <c r="B3883">
        <v>777</v>
      </c>
      <c r="C3883">
        <v>657</v>
      </c>
      <c r="D3883">
        <v>93</v>
      </c>
      <c r="E3883">
        <v>3</v>
      </c>
      <c r="F3883">
        <v>279</v>
      </c>
      <c r="G3883">
        <v>1</v>
      </c>
      <c r="H3883" t="str">
        <f>VLOOKUP($C3883,'Raw-products'!$A$2:$H$1261,MATCH(H$1,'Raw-products'!$A$1:$H$1,0))</f>
        <v>Jacket</v>
      </c>
      <c r="I3883" t="str">
        <f>VLOOKUP($C3883,'Raw-products'!$A$2:$H$1261,MATCH(I$1,'Raw-products'!$A$1:$H$1,0))</f>
        <v>Coach</v>
      </c>
      <c r="J3883" t="str">
        <f>VLOOKUP($C3883,'Raw-products'!$A$2:$H$1261,MATCH(J$1,'Raw-products'!$A$1:$H$1,0))</f>
        <v>M</v>
      </c>
      <c r="K3883" t="str">
        <f>VLOOKUP($C3883,'Raw-products'!$A$2:$H$1261,MATCH(K$1,'Raw-products'!$A$1:$H$1,0))</f>
        <v>indigo</v>
      </c>
      <c r="L3883">
        <f>VLOOKUP($C3883,'Raw-products'!$A$2:$H$1261,MATCH(L$1,'Raw-products'!$A$1:$H$1,0))</f>
        <v>115</v>
      </c>
      <c r="M3883">
        <f>VLOOKUP($C3883,'Raw-products'!$A$2:$H$1261,MATCH(M$1,'Raw-products'!$A$1:$H$1,0))</f>
        <v>64</v>
      </c>
      <c r="N3883" s="5">
        <f t="shared" si="120"/>
        <v>7360</v>
      </c>
      <c r="O3883" cm="1">
        <f t="array" ref="O3883:R3883">_xlfn.XLOOKUP($B3883,'Raw -orders'!$A:$A,'Raw -orders'!$B:$E)</f>
        <v>431</v>
      </c>
      <c r="P3883">
        <v>13696</v>
      </c>
      <c r="Q3883" s="1">
        <v>44212</v>
      </c>
      <c r="R3883" s="1">
        <v>44236</v>
      </c>
      <c r="S3883" t="str" cm="1">
        <f t="array" ref="S3883:Z3883">_xlfn.XLOOKUP($O3883,'Raw - customers'!$A:$A,'Raw - customers'!$B:$I)</f>
        <v>Ronni Gruszczak</v>
      </c>
      <c r="T3883" t="str">
        <v>Agender</v>
      </c>
      <c r="U3883">
        <v>41</v>
      </c>
      <c r="V3883" t="str">
        <v>535 Angelina CourtSuite 875</v>
      </c>
      <c r="W3883">
        <v>8422</v>
      </c>
      <c r="X3883" t="str">
        <v>Jademouth</v>
      </c>
      <c r="Y3883" t="str">
        <v>Victoria</v>
      </c>
      <c r="Z3883" t="str">
        <v>Australia</v>
      </c>
      <c r="AA3883">
        <v>1</v>
      </c>
      <c r="AB3883" s="3" t="str">
        <f t="shared" si="121"/>
        <v>20 to 30</v>
      </c>
      <c r="AM3883" s="6">
        <v>431</v>
      </c>
      <c r="AN3883" s="6" t="s">
        <v>1396</v>
      </c>
    </row>
    <row r="3884" spans="1:40" x14ac:dyDescent="0.25">
      <c r="A3884">
        <v>3882</v>
      </c>
      <c r="B3884">
        <v>777</v>
      </c>
      <c r="C3884">
        <v>823</v>
      </c>
      <c r="D3884">
        <v>117</v>
      </c>
      <c r="E3884">
        <v>3</v>
      </c>
      <c r="F3884">
        <v>351</v>
      </c>
      <c r="G3884">
        <v>1</v>
      </c>
      <c r="H3884" t="str">
        <f>VLOOKUP($C3884,'Raw-products'!$A$2:$H$1261,MATCH(H$1,'Raw-products'!$A$1:$H$1,0))</f>
        <v>Jacket</v>
      </c>
      <c r="I3884" t="str">
        <f>VLOOKUP($C3884,'Raw-products'!$A$2:$H$1261,MATCH(I$1,'Raw-products'!$A$1:$H$1,0))</f>
        <v>Shearling</v>
      </c>
      <c r="J3884" t="str">
        <f>VLOOKUP($C3884,'Raw-products'!$A$2:$H$1261,MATCH(J$1,'Raw-products'!$A$1:$H$1,0))</f>
        <v>L</v>
      </c>
      <c r="K3884" t="str">
        <f>VLOOKUP($C3884,'Raw-products'!$A$2:$H$1261,MATCH(K$1,'Raw-products'!$A$1:$H$1,0))</f>
        <v>green</v>
      </c>
      <c r="L3884">
        <f>VLOOKUP($C3884,'Raw-products'!$A$2:$H$1261,MATCH(L$1,'Raw-products'!$A$1:$H$1,0))</f>
        <v>95</v>
      </c>
      <c r="M3884">
        <f>VLOOKUP($C3884,'Raw-products'!$A$2:$H$1261,MATCH(M$1,'Raw-products'!$A$1:$H$1,0))</f>
        <v>66</v>
      </c>
      <c r="N3884" s="5">
        <f t="shared" si="120"/>
        <v>6270</v>
      </c>
      <c r="O3884" cm="1">
        <f t="array" ref="O3884:R3884">_xlfn.XLOOKUP($B3884,'Raw -orders'!$A:$A,'Raw -orders'!$B:$E)</f>
        <v>431</v>
      </c>
      <c r="P3884">
        <v>13696</v>
      </c>
      <c r="Q3884" s="1">
        <v>44212</v>
      </c>
      <c r="R3884" s="1">
        <v>44236</v>
      </c>
      <c r="S3884" t="str" cm="1">
        <f t="array" ref="S3884:Z3884">_xlfn.XLOOKUP($O3884,'Raw - customers'!$A:$A,'Raw - customers'!$B:$I)</f>
        <v>Ronni Gruszczak</v>
      </c>
      <c r="T3884" t="str">
        <v>Agender</v>
      </c>
      <c r="U3884">
        <v>41</v>
      </c>
      <c r="V3884" t="str">
        <v>535 Angelina CourtSuite 875</v>
      </c>
      <c r="W3884">
        <v>8422</v>
      </c>
      <c r="X3884" t="str">
        <v>Jademouth</v>
      </c>
      <c r="Y3884" t="str">
        <v>Victoria</v>
      </c>
      <c r="Z3884" t="str">
        <v>Australia</v>
      </c>
      <c r="AA3884">
        <v>1</v>
      </c>
      <c r="AB3884" s="3" t="str">
        <f t="shared" si="121"/>
        <v>20 to 30</v>
      </c>
      <c r="AM3884" s="6">
        <v>431</v>
      </c>
      <c r="AN3884" s="6" t="s">
        <v>1396</v>
      </c>
    </row>
    <row r="3885" spans="1:40" x14ac:dyDescent="0.25">
      <c r="A3885">
        <v>3883</v>
      </c>
      <c r="B3885">
        <v>778</v>
      </c>
      <c r="C3885">
        <v>594</v>
      </c>
      <c r="D3885">
        <v>100</v>
      </c>
      <c r="E3885">
        <v>2</v>
      </c>
      <c r="F3885">
        <v>200</v>
      </c>
      <c r="G3885">
        <v>1</v>
      </c>
      <c r="H3885" t="str">
        <f>VLOOKUP($C3885,'Raw-products'!$A$2:$H$1261,MATCH(H$1,'Raw-products'!$A$1:$H$1,0))</f>
        <v>Jacket</v>
      </c>
      <c r="I3885" t="str">
        <f>VLOOKUP($C3885,'Raw-products'!$A$2:$H$1261,MATCH(I$1,'Raw-products'!$A$1:$H$1,0))</f>
        <v>Bomber</v>
      </c>
      <c r="J3885" t="str">
        <f>VLOOKUP($C3885,'Raw-products'!$A$2:$H$1261,MATCH(J$1,'Raw-products'!$A$1:$H$1,0))</f>
        <v>XL</v>
      </c>
      <c r="K3885" t="str">
        <f>VLOOKUP($C3885,'Raw-products'!$A$2:$H$1261,MATCH(K$1,'Raw-products'!$A$1:$H$1,0))</f>
        <v>violet</v>
      </c>
      <c r="L3885">
        <f>VLOOKUP($C3885,'Raw-products'!$A$2:$H$1261,MATCH(L$1,'Raw-products'!$A$1:$H$1,0))</f>
        <v>90</v>
      </c>
      <c r="M3885">
        <f>VLOOKUP($C3885,'Raw-products'!$A$2:$H$1261,MATCH(M$1,'Raw-products'!$A$1:$H$1,0))</f>
        <v>53</v>
      </c>
      <c r="N3885" s="5">
        <f t="shared" si="120"/>
        <v>4770</v>
      </c>
      <c r="O3885" cm="1">
        <f t="array" ref="O3885:R3885">_xlfn.XLOOKUP($B3885,'Raw -orders'!$A:$A,'Raw -orders'!$B:$E)</f>
        <v>42</v>
      </c>
      <c r="P3885">
        <v>19228</v>
      </c>
      <c r="Q3885" s="1">
        <v>44220</v>
      </c>
      <c r="R3885" s="1">
        <v>44234</v>
      </c>
      <c r="S3885" t="str" cm="1">
        <f t="array" ref="S3885:Z3885">_xlfn.XLOOKUP($O3885,'Raw - customers'!$A:$A,'Raw - customers'!$B:$I)</f>
        <v>Horatius Genever</v>
      </c>
      <c r="T3885" t="str">
        <v>Genderqueer</v>
      </c>
      <c r="U3885">
        <v>37</v>
      </c>
      <c r="V3885" t="str">
        <v>778 Wilkinson RidgeSuite 101</v>
      </c>
      <c r="W3885">
        <v>268</v>
      </c>
      <c r="X3885" t="str">
        <v>Gabriellatown</v>
      </c>
      <c r="Y3885" t="str">
        <v>Victoria</v>
      </c>
      <c r="Z3885" t="str">
        <v>Australia</v>
      </c>
      <c r="AA3885">
        <v>1</v>
      </c>
      <c r="AB3885" s="3" t="str">
        <f t="shared" si="121"/>
        <v>10 to 20</v>
      </c>
      <c r="AM3885" s="6">
        <v>42</v>
      </c>
      <c r="AN3885" s="6" t="s">
        <v>1396</v>
      </c>
    </row>
    <row r="3886" spans="1:40" x14ac:dyDescent="0.25">
      <c r="A3886">
        <v>3884</v>
      </c>
      <c r="B3886">
        <v>778</v>
      </c>
      <c r="C3886">
        <v>536</v>
      </c>
      <c r="D3886">
        <v>98</v>
      </c>
      <c r="E3886">
        <v>3</v>
      </c>
      <c r="F3886">
        <v>294</v>
      </c>
      <c r="G3886">
        <v>1</v>
      </c>
      <c r="H3886" t="str">
        <f>VLOOKUP($C3886,'Raw-products'!$A$2:$H$1261,MATCH(H$1,'Raw-products'!$A$1:$H$1,0))</f>
        <v>Jacket</v>
      </c>
      <c r="I3886" t="str">
        <f>VLOOKUP($C3886,'Raw-products'!$A$2:$H$1261,MATCH(I$1,'Raw-products'!$A$1:$H$1,0))</f>
        <v>Leather</v>
      </c>
      <c r="J3886" t="str">
        <f>VLOOKUP($C3886,'Raw-products'!$A$2:$H$1261,MATCH(J$1,'Raw-products'!$A$1:$H$1,0))</f>
        <v>S</v>
      </c>
      <c r="K3886" t="str">
        <f>VLOOKUP($C3886,'Raw-products'!$A$2:$H$1261,MATCH(K$1,'Raw-products'!$A$1:$H$1,0))</f>
        <v>yellow</v>
      </c>
      <c r="L3886">
        <f>VLOOKUP($C3886,'Raw-products'!$A$2:$H$1261,MATCH(L$1,'Raw-products'!$A$1:$H$1,0))</f>
        <v>113</v>
      </c>
      <c r="M3886">
        <f>VLOOKUP($C3886,'Raw-products'!$A$2:$H$1261,MATCH(M$1,'Raw-products'!$A$1:$H$1,0))</f>
        <v>41</v>
      </c>
      <c r="N3886" s="5">
        <f t="shared" si="120"/>
        <v>4633</v>
      </c>
      <c r="O3886" cm="1">
        <f t="array" ref="O3886:R3886">_xlfn.XLOOKUP($B3886,'Raw -orders'!$A:$A,'Raw -orders'!$B:$E)</f>
        <v>42</v>
      </c>
      <c r="P3886">
        <v>19228</v>
      </c>
      <c r="Q3886" s="1">
        <v>44220</v>
      </c>
      <c r="R3886" s="1">
        <v>44234</v>
      </c>
      <c r="S3886" t="str" cm="1">
        <f t="array" ref="S3886:Z3886">_xlfn.XLOOKUP($O3886,'Raw - customers'!$A:$A,'Raw - customers'!$B:$I)</f>
        <v>Horatius Genever</v>
      </c>
      <c r="T3886" t="str">
        <v>Genderqueer</v>
      </c>
      <c r="U3886">
        <v>37</v>
      </c>
      <c r="V3886" t="str">
        <v>778 Wilkinson RidgeSuite 101</v>
      </c>
      <c r="W3886">
        <v>268</v>
      </c>
      <c r="X3886" t="str">
        <v>Gabriellatown</v>
      </c>
      <c r="Y3886" t="str">
        <v>Victoria</v>
      </c>
      <c r="Z3886" t="str">
        <v>Australia</v>
      </c>
      <c r="AA3886">
        <v>1</v>
      </c>
      <c r="AB3886" s="3" t="str">
        <f t="shared" si="121"/>
        <v>10 to 20</v>
      </c>
      <c r="AM3886" s="6">
        <v>42</v>
      </c>
      <c r="AN3886" s="6" t="s">
        <v>1396</v>
      </c>
    </row>
    <row r="3887" spans="1:40" x14ac:dyDescent="0.25">
      <c r="A3887">
        <v>3885</v>
      </c>
      <c r="B3887">
        <v>778</v>
      </c>
      <c r="C3887">
        <v>526</v>
      </c>
      <c r="D3887">
        <v>98</v>
      </c>
      <c r="E3887">
        <v>1</v>
      </c>
      <c r="F3887">
        <v>98</v>
      </c>
      <c r="G3887">
        <v>1</v>
      </c>
      <c r="H3887" t="str">
        <f>VLOOKUP($C3887,'Raw-products'!$A$2:$H$1261,MATCH(H$1,'Raw-products'!$A$1:$H$1,0))</f>
        <v>Jacket</v>
      </c>
      <c r="I3887" t="str">
        <f>VLOOKUP($C3887,'Raw-products'!$A$2:$H$1261,MATCH(I$1,'Raw-products'!$A$1:$H$1,0))</f>
        <v>Leather</v>
      </c>
      <c r="J3887" t="str">
        <f>VLOOKUP($C3887,'Raw-products'!$A$2:$H$1261,MATCH(J$1,'Raw-products'!$A$1:$H$1,0))</f>
        <v>S</v>
      </c>
      <c r="K3887" t="str">
        <f>VLOOKUP($C3887,'Raw-products'!$A$2:$H$1261,MATCH(K$1,'Raw-products'!$A$1:$H$1,0))</f>
        <v>red</v>
      </c>
      <c r="L3887">
        <f>VLOOKUP($C3887,'Raw-products'!$A$2:$H$1261,MATCH(L$1,'Raw-products'!$A$1:$H$1,0))</f>
        <v>113</v>
      </c>
      <c r="M3887">
        <f>VLOOKUP($C3887,'Raw-products'!$A$2:$H$1261,MATCH(M$1,'Raw-products'!$A$1:$H$1,0))</f>
        <v>80</v>
      </c>
      <c r="N3887" s="5">
        <f t="shared" si="120"/>
        <v>9040</v>
      </c>
      <c r="O3887" cm="1">
        <f t="array" ref="O3887:R3887">_xlfn.XLOOKUP($B3887,'Raw -orders'!$A:$A,'Raw -orders'!$B:$E)</f>
        <v>42</v>
      </c>
      <c r="P3887">
        <v>19228</v>
      </c>
      <c r="Q3887" s="1">
        <v>44220</v>
      </c>
      <c r="R3887" s="1">
        <v>44234</v>
      </c>
      <c r="S3887" t="str" cm="1">
        <f t="array" ref="S3887:Z3887">_xlfn.XLOOKUP($O3887,'Raw - customers'!$A:$A,'Raw - customers'!$B:$I)</f>
        <v>Horatius Genever</v>
      </c>
      <c r="T3887" t="str">
        <v>Genderqueer</v>
      </c>
      <c r="U3887">
        <v>37</v>
      </c>
      <c r="V3887" t="str">
        <v>778 Wilkinson RidgeSuite 101</v>
      </c>
      <c r="W3887">
        <v>268</v>
      </c>
      <c r="X3887" t="str">
        <v>Gabriellatown</v>
      </c>
      <c r="Y3887" t="str">
        <v>Victoria</v>
      </c>
      <c r="Z3887" t="str">
        <v>Australia</v>
      </c>
      <c r="AA3887">
        <v>1</v>
      </c>
      <c r="AB3887" s="3" t="str">
        <f t="shared" si="121"/>
        <v>10 to 20</v>
      </c>
      <c r="AM3887" s="6">
        <v>42</v>
      </c>
      <c r="AN3887" s="6" t="s">
        <v>1396</v>
      </c>
    </row>
    <row r="3888" spans="1:40" x14ac:dyDescent="0.25">
      <c r="A3888">
        <v>3886</v>
      </c>
      <c r="B3888">
        <v>778</v>
      </c>
      <c r="C3888">
        <v>1147</v>
      </c>
      <c r="D3888">
        <v>102</v>
      </c>
      <c r="E3888">
        <v>2</v>
      </c>
      <c r="F3888">
        <v>204</v>
      </c>
      <c r="G3888">
        <v>1</v>
      </c>
      <c r="H3888" t="str">
        <f>VLOOKUP($C3888,'Raw-products'!$A$2:$H$1261,MATCH(H$1,'Raw-products'!$A$1:$H$1,0))</f>
        <v>Trousers</v>
      </c>
      <c r="I3888" t="str">
        <f>VLOOKUP($C3888,'Raw-products'!$A$2:$H$1261,MATCH(I$1,'Raw-products'!$A$1:$H$1,0))</f>
        <v>Cargo Pants</v>
      </c>
      <c r="J3888" t="str">
        <f>VLOOKUP($C3888,'Raw-products'!$A$2:$H$1261,MATCH(J$1,'Raw-products'!$A$1:$H$1,0))</f>
        <v>M</v>
      </c>
      <c r="K3888" t="str">
        <f>VLOOKUP($C3888,'Raw-products'!$A$2:$H$1261,MATCH(K$1,'Raw-products'!$A$1:$H$1,0))</f>
        <v>indigo</v>
      </c>
      <c r="L3888">
        <f>VLOOKUP($C3888,'Raw-products'!$A$2:$H$1261,MATCH(L$1,'Raw-products'!$A$1:$H$1,0))</f>
        <v>106</v>
      </c>
      <c r="M3888">
        <f>VLOOKUP($C3888,'Raw-products'!$A$2:$H$1261,MATCH(M$1,'Raw-products'!$A$1:$H$1,0))</f>
        <v>51</v>
      </c>
      <c r="N3888" s="5">
        <f t="shared" si="120"/>
        <v>5406</v>
      </c>
      <c r="O3888" cm="1">
        <f t="array" ref="O3888:R3888">_xlfn.XLOOKUP($B3888,'Raw -orders'!$A:$A,'Raw -orders'!$B:$E)</f>
        <v>42</v>
      </c>
      <c r="P3888">
        <v>19228</v>
      </c>
      <c r="Q3888" s="1">
        <v>44220</v>
      </c>
      <c r="R3888" s="1">
        <v>44234</v>
      </c>
      <c r="S3888" t="str" cm="1">
        <f t="array" ref="S3888:Z3888">_xlfn.XLOOKUP($O3888,'Raw - customers'!$A:$A,'Raw - customers'!$B:$I)</f>
        <v>Horatius Genever</v>
      </c>
      <c r="T3888" t="str">
        <v>Genderqueer</v>
      </c>
      <c r="U3888">
        <v>37</v>
      </c>
      <c r="V3888" t="str">
        <v>778 Wilkinson RidgeSuite 101</v>
      </c>
      <c r="W3888">
        <v>268</v>
      </c>
      <c r="X3888" t="str">
        <v>Gabriellatown</v>
      </c>
      <c r="Y3888" t="str">
        <v>Victoria</v>
      </c>
      <c r="Z3888" t="str">
        <v>Australia</v>
      </c>
      <c r="AA3888">
        <v>1</v>
      </c>
      <c r="AB3888" s="3" t="str">
        <f t="shared" si="121"/>
        <v>10 to 20</v>
      </c>
      <c r="AM3888" s="6">
        <v>42</v>
      </c>
      <c r="AN3888" s="6" t="s">
        <v>1396</v>
      </c>
    </row>
    <row r="3889" spans="1:40" x14ac:dyDescent="0.25">
      <c r="A3889">
        <v>3887</v>
      </c>
      <c r="B3889">
        <v>778</v>
      </c>
      <c r="C3889">
        <v>230</v>
      </c>
      <c r="D3889">
        <v>106</v>
      </c>
      <c r="E3889">
        <v>2</v>
      </c>
      <c r="F3889">
        <v>212</v>
      </c>
      <c r="G3889">
        <v>1</v>
      </c>
      <c r="H3889" t="str">
        <f>VLOOKUP($C3889,'Raw-products'!$A$2:$H$1261,MATCH(H$1,'Raw-products'!$A$1:$H$1,0))</f>
        <v>Shirt</v>
      </c>
      <c r="I3889" t="str">
        <f>VLOOKUP($C3889,'Raw-products'!$A$2:$H$1261,MATCH(I$1,'Raw-products'!$A$1:$H$1,0))</f>
        <v>Chambray</v>
      </c>
      <c r="J3889" t="str">
        <f>VLOOKUP($C3889,'Raw-products'!$A$2:$H$1261,MATCH(J$1,'Raw-products'!$A$1:$H$1,0))</f>
        <v>XS</v>
      </c>
      <c r="K3889" t="str">
        <f>VLOOKUP($C3889,'Raw-products'!$A$2:$H$1261,MATCH(K$1,'Raw-products'!$A$1:$H$1,0))</f>
        <v>blue</v>
      </c>
      <c r="L3889">
        <f>VLOOKUP($C3889,'Raw-products'!$A$2:$H$1261,MATCH(L$1,'Raw-products'!$A$1:$H$1,0))</f>
        <v>105</v>
      </c>
      <c r="M3889">
        <f>VLOOKUP($C3889,'Raw-products'!$A$2:$H$1261,MATCH(M$1,'Raw-products'!$A$1:$H$1,0))</f>
        <v>76</v>
      </c>
      <c r="N3889" s="5">
        <f t="shared" si="120"/>
        <v>7980</v>
      </c>
      <c r="O3889" cm="1">
        <f t="array" ref="O3889:R3889">_xlfn.XLOOKUP($B3889,'Raw -orders'!$A:$A,'Raw -orders'!$B:$E)</f>
        <v>42</v>
      </c>
      <c r="P3889">
        <v>19228</v>
      </c>
      <c r="Q3889" s="1">
        <v>44220</v>
      </c>
      <c r="R3889" s="1">
        <v>44234</v>
      </c>
      <c r="S3889" t="str" cm="1">
        <f t="array" ref="S3889:Z3889">_xlfn.XLOOKUP($O3889,'Raw - customers'!$A:$A,'Raw - customers'!$B:$I)</f>
        <v>Horatius Genever</v>
      </c>
      <c r="T3889" t="str">
        <v>Genderqueer</v>
      </c>
      <c r="U3889">
        <v>37</v>
      </c>
      <c r="V3889" t="str">
        <v>778 Wilkinson RidgeSuite 101</v>
      </c>
      <c r="W3889">
        <v>268</v>
      </c>
      <c r="X3889" t="str">
        <v>Gabriellatown</v>
      </c>
      <c r="Y3889" t="str">
        <v>Victoria</v>
      </c>
      <c r="Z3889" t="str">
        <v>Australia</v>
      </c>
      <c r="AA3889">
        <v>1</v>
      </c>
      <c r="AB3889" s="3" t="str">
        <f t="shared" si="121"/>
        <v>10 to 20</v>
      </c>
      <c r="AM3889" s="6">
        <v>42</v>
      </c>
      <c r="AN3889" s="6" t="s">
        <v>1396</v>
      </c>
    </row>
    <row r="3890" spans="1:40" x14ac:dyDescent="0.25">
      <c r="A3890">
        <v>3888</v>
      </c>
      <c r="B3890">
        <v>778</v>
      </c>
      <c r="C3890">
        <v>780</v>
      </c>
      <c r="D3890">
        <v>91</v>
      </c>
      <c r="E3890">
        <v>1</v>
      </c>
      <c r="F3890">
        <v>91</v>
      </c>
      <c r="G3890">
        <v>1</v>
      </c>
      <c r="H3890" t="str">
        <f>VLOOKUP($C3890,'Raw-products'!$A$2:$H$1261,MATCH(H$1,'Raw-products'!$A$1:$H$1,0))</f>
        <v>Jacket</v>
      </c>
      <c r="I3890" t="str">
        <f>VLOOKUP($C3890,'Raw-products'!$A$2:$H$1261,MATCH(I$1,'Raw-products'!$A$1:$H$1,0))</f>
        <v>Pullover</v>
      </c>
      <c r="J3890" t="str">
        <f>VLOOKUP($C3890,'Raw-products'!$A$2:$H$1261,MATCH(J$1,'Raw-products'!$A$1:$H$1,0))</f>
        <v>XS</v>
      </c>
      <c r="K3890" t="str">
        <f>VLOOKUP($C3890,'Raw-products'!$A$2:$H$1261,MATCH(K$1,'Raw-products'!$A$1:$H$1,0))</f>
        <v>yellow</v>
      </c>
      <c r="L3890">
        <f>VLOOKUP($C3890,'Raw-products'!$A$2:$H$1261,MATCH(L$1,'Raw-products'!$A$1:$H$1,0))</f>
        <v>114</v>
      </c>
      <c r="M3890">
        <f>VLOOKUP($C3890,'Raw-products'!$A$2:$H$1261,MATCH(M$1,'Raw-products'!$A$1:$H$1,0))</f>
        <v>65</v>
      </c>
      <c r="N3890" s="5">
        <f t="shared" si="120"/>
        <v>7410</v>
      </c>
      <c r="O3890" cm="1">
        <f t="array" ref="O3890:R3890">_xlfn.XLOOKUP($B3890,'Raw -orders'!$A:$A,'Raw -orders'!$B:$E)</f>
        <v>42</v>
      </c>
      <c r="P3890">
        <v>19228</v>
      </c>
      <c r="Q3890" s="1">
        <v>44220</v>
      </c>
      <c r="R3890" s="1">
        <v>44234</v>
      </c>
      <c r="S3890" t="str" cm="1">
        <f t="array" ref="S3890:Z3890">_xlfn.XLOOKUP($O3890,'Raw - customers'!$A:$A,'Raw - customers'!$B:$I)</f>
        <v>Horatius Genever</v>
      </c>
      <c r="T3890" t="str">
        <v>Genderqueer</v>
      </c>
      <c r="U3890">
        <v>37</v>
      </c>
      <c r="V3890" t="str">
        <v>778 Wilkinson RidgeSuite 101</v>
      </c>
      <c r="W3890">
        <v>268</v>
      </c>
      <c r="X3890" t="str">
        <v>Gabriellatown</v>
      </c>
      <c r="Y3890" t="str">
        <v>Victoria</v>
      </c>
      <c r="Z3890" t="str">
        <v>Australia</v>
      </c>
      <c r="AA3890">
        <v>1</v>
      </c>
      <c r="AB3890" s="3" t="str">
        <f t="shared" si="121"/>
        <v>10 to 20</v>
      </c>
      <c r="AM3890" s="6">
        <v>42</v>
      </c>
      <c r="AN3890" s="6" t="s">
        <v>1396</v>
      </c>
    </row>
    <row r="3891" spans="1:40" x14ac:dyDescent="0.25">
      <c r="A3891">
        <v>3889</v>
      </c>
      <c r="B3891">
        <v>779</v>
      </c>
      <c r="C3891">
        <v>561</v>
      </c>
      <c r="D3891">
        <v>100</v>
      </c>
      <c r="E3891">
        <v>2</v>
      </c>
      <c r="F3891">
        <v>200</v>
      </c>
      <c r="G3891">
        <v>1</v>
      </c>
      <c r="H3891" t="str">
        <f>VLOOKUP($C3891,'Raw-products'!$A$2:$H$1261,MATCH(H$1,'Raw-products'!$A$1:$H$1,0))</f>
        <v>Jacket</v>
      </c>
      <c r="I3891" t="str">
        <f>VLOOKUP($C3891,'Raw-products'!$A$2:$H$1261,MATCH(I$1,'Raw-products'!$A$1:$H$1,0))</f>
        <v>Bomber</v>
      </c>
      <c r="J3891" t="str">
        <f>VLOOKUP($C3891,'Raw-products'!$A$2:$H$1261,MATCH(J$1,'Raw-products'!$A$1:$H$1,0))</f>
        <v>S</v>
      </c>
      <c r="K3891" t="str">
        <f>VLOOKUP($C3891,'Raw-products'!$A$2:$H$1261,MATCH(K$1,'Raw-products'!$A$1:$H$1,0))</f>
        <v>red</v>
      </c>
      <c r="L3891">
        <f>VLOOKUP($C3891,'Raw-products'!$A$2:$H$1261,MATCH(L$1,'Raw-products'!$A$1:$H$1,0))</f>
        <v>90</v>
      </c>
      <c r="M3891">
        <f>VLOOKUP($C3891,'Raw-products'!$A$2:$H$1261,MATCH(M$1,'Raw-products'!$A$1:$H$1,0))</f>
        <v>74</v>
      </c>
      <c r="N3891" s="5">
        <f t="shared" si="120"/>
        <v>6660</v>
      </c>
      <c r="O3891" cm="1">
        <f t="array" ref="O3891:R3891">_xlfn.XLOOKUP($B3891,'Raw -orders'!$A:$A,'Raw -orders'!$B:$E)</f>
        <v>698</v>
      </c>
      <c r="P3891">
        <v>39836</v>
      </c>
      <c r="Q3891" s="1">
        <v>44384</v>
      </c>
      <c r="R3891" s="1">
        <v>44398</v>
      </c>
      <c r="S3891" t="str" cm="1">
        <f t="array" ref="S3891:Z3891">_xlfn.XLOOKUP($O3891,'Raw - customers'!$A:$A,'Raw - customers'!$B:$I)</f>
        <v>Cary Boaler</v>
      </c>
      <c r="T3891" t="str">
        <v>Genderfluid</v>
      </c>
      <c r="U3891">
        <v>27</v>
      </c>
      <c r="V3891" t="str">
        <v>623 Abigail BoulevardSuite 973</v>
      </c>
      <c r="W3891">
        <v>9139</v>
      </c>
      <c r="X3891" t="str">
        <v>New Isaac</v>
      </c>
      <c r="Y3891" t="str">
        <v>Victoria</v>
      </c>
      <c r="Z3891" t="str">
        <v>Australia</v>
      </c>
      <c r="AA3891">
        <v>7</v>
      </c>
      <c r="AB3891" s="3" t="str">
        <f t="shared" si="121"/>
        <v>10 to 20</v>
      </c>
      <c r="AM3891" s="6">
        <v>698</v>
      </c>
      <c r="AN3891" s="6" t="s">
        <v>1396</v>
      </c>
    </row>
    <row r="3892" spans="1:40" x14ac:dyDescent="0.25">
      <c r="A3892">
        <v>3890</v>
      </c>
      <c r="B3892">
        <v>779</v>
      </c>
      <c r="C3892">
        <v>616</v>
      </c>
      <c r="D3892">
        <v>112</v>
      </c>
      <c r="E3892">
        <v>3</v>
      </c>
      <c r="F3892">
        <v>336</v>
      </c>
      <c r="G3892">
        <v>1</v>
      </c>
      <c r="H3892" t="str">
        <f>VLOOKUP($C3892,'Raw-products'!$A$2:$H$1261,MATCH(H$1,'Raw-products'!$A$1:$H$1,0))</f>
        <v>Jacket</v>
      </c>
      <c r="I3892" t="str">
        <f>VLOOKUP($C3892,'Raw-products'!$A$2:$H$1261,MATCH(I$1,'Raw-products'!$A$1:$H$1,0))</f>
        <v>Cardigan</v>
      </c>
      <c r="J3892" t="str">
        <f>VLOOKUP($C3892,'Raw-products'!$A$2:$H$1261,MATCH(J$1,'Raw-products'!$A$1:$H$1,0))</f>
        <v>S</v>
      </c>
      <c r="K3892" t="str">
        <f>VLOOKUP($C3892,'Raw-products'!$A$2:$H$1261,MATCH(K$1,'Raw-products'!$A$1:$H$1,0))</f>
        <v>blue</v>
      </c>
      <c r="L3892">
        <f>VLOOKUP($C3892,'Raw-products'!$A$2:$H$1261,MATCH(L$1,'Raw-products'!$A$1:$H$1,0))</f>
        <v>118</v>
      </c>
      <c r="M3892">
        <f>VLOOKUP($C3892,'Raw-products'!$A$2:$H$1261,MATCH(M$1,'Raw-products'!$A$1:$H$1,0))</f>
        <v>53</v>
      </c>
      <c r="N3892" s="5">
        <f t="shared" si="120"/>
        <v>6254</v>
      </c>
      <c r="O3892" cm="1">
        <f t="array" ref="O3892:R3892">_xlfn.XLOOKUP($B3892,'Raw -orders'!$A:$A,'Raw -orders'!$B:$E)</f>
        <v>698</v>
      </c>
      <c r="P3892">
        <v>39836</v>
      </c>
      <c r="Q3892" s="1">
        <v>44384</v>
      </c>
      <c r="R3892" s="1">
        <v>44398</v>
      </c>
      <c r="S3892" t="str" cm="1">
        <f t="array" ref="S3892:Z3892">_xlfn.XLOOKUP($O3892,'Raw - customers'!$A:$A,'Raw - customers'!$B:$I)</f>
        <v>Cary Boaler</v>
      </c>
      <c r="T3892" t="str">
        <v>Genderfluid</v>
      </c>
      <c r="U3892">
        <v>27</v>
      </c>
      <c r="V3892" t="str">
        <v>623 Abigail BoulevardSuite 973</v>
      </c>
      <c r="W3892">
        <v>9139</v>
      </c>
      <c r="X3892" t="str">
        <v>New Isaac</v>
      </c>
      <c r="Y3892" t="str">
        <v>Victoria</v>
      </c>
      <c r="Z3892" t="str">
        <v>Australia</v>
      </c>
      <c r="AA3892">
        <v>7</v>
      </c>
      <c r="AB3892" s="3" t="str">
        <f t="shared" si="121"/>
        <v>10 to 20</v>
      </c>
      <c r="AM3892" s="6">
        <v>698</v>
      </c>
      <c r="AN3892" s="6" t="s">
        <v>1396</v>
      </c>
    </row>
    <row r="3893" spans="1:40" x14ac:dyDescent="0.25">
      <c r="A3893">
        <v>3891</v>
      </c>
      <c r="B3893">
        <v>779</v>
      </c>
      <c r="C3893">
        <v>383</v>
      </c>
      <c r="D3893">
        <v>94</v>
      </c>
      <c r="E3893">
        <v>1</v>
      </c>
      <c r="F3893">
        <v>94</v>
      </c>
      <c r="G3893">
        <v>1</v>
      </c>
      <c r="H3893" t="str">
        <f>VLOOKUP($C3893,'Raw-products'!$A$2:$H$1261,MATCH(H$1,'Raw-products'!$A$1:$H$1,0))</f>
        <v>Shirt</v>
      </c>
      <c r="I3893" t="str">
        <f>VLOOKUP($C3893,'Raw-products'!$A$2:$H$1261,MATCH(I$1,'Raw-products'!$A$1:$H$1,0))</f>
        <v>Henley</v>
      </c>
      <c r="J3893" t="str">
        <f>VLOOKUP($C3893,'Raw-products'!$A$2:$H$1261,MATCH(J$1,'Raw-products'!$A$1:$H$1,0))</f>
        <v>L</v>
      </c>
      <c r="K3893" t="str">
        <f>VLOOKUP($C3893,'Raw-products'!$A$2:$H$1261,MATCH(K$1,'Raw-products'!$A$1:$H$1,0))</f>
        <v>violet</v>
      </c>
      <c r="L3893">
        <f>VLOOKUP($C3893,'Raw-products'!$A$2:$H$1261,MATCH(L$1,'Raw-products'!$A$1:$H$1,0))</f>
        <v>92</v>
      </c>
      <c r="M3893">
        <f>VLOOKUP($C3893,'Raw-products'!$A$2:$H$1261,MATCH(M$1,'Raw-products'!$A$1:$H$1,0))</f>
        <v>51</v>
      </c>
      <c r="N3893" s="5">
        <f t="shared" si="120"/>
        <v>4692</v>
      </c>
      <c r="O3893" cm="1">
        <f t="array" ref="O3893:R3893">_xlfn.XLOOKUP($B3893,'Raw -orders'!$A:$A,'Raw -orders'!$B:$E)</f>
        <v>698</v>
      </c>
      <c r="P3893">
        <v>39836</v>
      </c>
      <c r="Q3893" s="1">
        <v>44384</v>
      </c>
      <c r="R3893" s="1">
        <v>44398</v>
      </c>
      <c r="S3893" t="str" cm="1">
        <f t="array" ref="S3893:Z3893">_xlfn.XLOOKUP($O3893,'Raw - customers'!$A:$A,'Raw - customers'!$B:$I)</f>
        <v>Cary Boaler</v>
      </c>
      <c r="T3893" t="str">
        <v>Genderfluid</v>
      </c>
      <c r="U3893">
        <v>27</v>
      </c>
      <c r="V3893" t="str">
        <v>623 Abigail BoulevardSuite 973</v>
      </c>
      <c r="W3893">
        <v>9139</v>
      </c>
      <c r="X3893" t="str">
        <v>New Isaac</v>
      </c>
      <c r="Y3893" t="str">
        <v>Victoria</v>
      </c>
      <c r="Z3893" t="str">
        <v>Australia</v>
      </c>
      <c r="AA3893">
        <v>7</v>
      </c>
      <c r="AB3893" s="3" t="str">
        <f t="shared" si="121"/>
        <v>10 to 20</v>
      </c>
      <c r="AM3893" s="6">
        <v>698</v>
      </c>
      <c r="AN3893" s="6" t="s">
        <v>1396</v>
      </c>
    </row>
    <row r="3894" spans="1:40" x14ac:dyDescent="0.25">
      <c r="A3894">
        <v>3892</v>
      </c>
      <c r="B3894">
        <v>779</v>
      </c>
      <c r="C3894">
        <v>180</v>
      </c>
      <c r="D3894">
        <v>98</v>
      </c>
      <c r="E3894">
        <v>3</v>
      </c>
      <c r="F3894">
        <v>294</v>
      </c>
      <c r="G3894">
        <v>1</v>
      </c>
      <c r="H3894" t="str">
        <f>VLOOKUP($C3894,'Raw-products'!$A$2:$H$1261,MATCH(H$1,'Raw-products'!$A$1:$H$1,0))</f>
        <v>Shirt</v>
      </c>
      <c r="I3894" t="str">
        <f>VLOOKUP($C3894,'Raw-products'!$A$2:$H$1261,MATCH(I$1,'Raw-products'!$A$1:$H$1,0))</f>
        <v>Camp Collared</v>
      </c>
      <c r="J3894" t="str">
        <f>VLOOKUP($C3894,'Raw-products'!$A$2:$H$1261,MATCH(J$1,'Raw-products'!$A$1:$H$1,0))</f>
        <v>XS</v>
      </c>
      <c r="K3894" t="str">
        <f>VLOOKUP($C3894,'Raw-products'!$A$2:$H$1261,MATCH(K$1,'Raw-products'!$A$1:$H$1,0))</f>
        <v>orange</v>
      </c>
      <c r="L3894">
        <f>VLOOKUP($C3894,'Raw-products'!$A$2:$H$1261,MATCH(L$1,'Raw-products'!$A$1:$H$1,0))</f>
        <v>112</v>
      </c>
      <c r="M3894">
        <f>VLOOKUP($C3894,'Raw-products'!$A$2:$H$1261,MATCH(M$1,'Raw-products'!$A$1:$H$1,0))</f>
        <v>52</v>
      </c>
      <c r="N3894" s="5">
        <f t="shared" si="120"/>
        <v>5824</v>
      </c>
      <c r="O3894" cm="1">
        <f t="array" ref="O3894:R3894">_xlfn.XLOOKUP($B3894,'Raw -orders'!$A:$A,'Raw -orders'!$B:$E)</f>
        <v>698</v>
      </c>
      <c r="P3894">
        <v>39836</v>
      </c>
      <c r="Q3894" s="1">
        <v>44384</v>
      </c>
      <c r="R3894" s="1">
        <v>44398</v>
      </c>
      <c r="S3894" t="str" cm="1">
        <f t="array" ref="S3894:Z3894">_xlfn.XLOOKUP($O3894,'Raw - customers'!$A:$A,'Raw - customers'!$B:$I)</f>
        <v>Cary Boaler</v>
      </c>
      <c r="T3894" t="str">
        <v>Genderfluid</v>
      </c>
      <c r="U3894">
        <v>27</v>
      </c>
      <c r="V3894" t="str">
        <v>623 Abigail BoulevardSuite 973</v>
      </c>
      <c r="W3894">
        <v>9139</v>
      </c>
      <c r="X3894" t="str">
        <v>New Isaac</v>
      </c>
      <c r="Y3894" t="str">
        <v>Victoria</v>
      </c>
      <c r="Z3894" t="str">
        <v>Australia</v>
      </c>
      <c r="AA3894">
        <v>7</v>
      </c>
      <c r="AB3894" s="3" t="str">
        <f t="shared" si="121"/>
        <v>10 to 20</v>
      </c>
      <c r="AM3894" s="6">
        <v>698</v>
      </c>
      <c r="AN3894" s="6" t="s">
        <v>1396</v>
      </c>
    </row>
    <row r="3895" spans="1:40" x14ac:dyDescent="0.25">
      <c r="A3895">
        <v>3893</v>
      </c>
      <c r="B3895">
        <v>779</v>
      </c>
      <c r="C3895">
        <v>751</v>
      </c>
      <c r="D3895">
        <v>109</v>
      </c>
      <c r="E3895">
        <v>3</v>
      </c>
      <c r="F3895">
        <v>327</v>
      </c>
      <c r="G3895">
        <v>1</v>
      </c>
      <c r="H3895" t="str">
        <f>VLOOKUP($C3895,'Raw-products'!$A$2:$H$1261,MATCH(H$1,'Raw-products'!$A$1:$H$1,0))</f>
        <v>Jacket</v>
      </c>
      <c r="I3895" t="str">
        <f>VLOOKUP($C3895,'Raw-products'!$A$2:$H$1261,MATCH(I$1,'Raw-products'!$A$1:$H$1,0))</f>
        <v>Peacoat</v>
      </c>
      <c r="J3895" t="str">
        <f>VLOOKUP($C3895,'Raw-products'!$A$2:$H$1261,MATCH(J$1,'Raw-products'!$A$1:$H$1,0))</f>
        <v>S</v>
      </c>
      <c r="K3895" t="str">
        <f>VLOOKUP($C3895,'Raw-products'!$A$2:$H$1261,MATCH(K$1,'Raw-products'!$A$1:$H$1,0))</f>
        <v>green</v>
      </c>
      <c r="L3895">
        <f>VLOOKUP($C3895,'Raw-products'!$A$2:$H$1261,MATCH(L$1,'Raw-products'!$A$1:$H$1,0))</f>
        <v>102</v>
      </c>
      <c r="M3895">
        <f>VLOOKUP($C3895,'Raw-products'!$A$2:$H$1261,MATCH(M$1,'Raw-products'!$A$1:$H$1,0))</f>
        <v>41</v>
      </c>
      <c r="N3895" s="5">
        <f t="shared" si="120"/>
        <v>4182</v>
      </c>
      <c r="O3895" cm="1">
        <f t="array" ref="O3895:R3895">_xlfn.XLOOKUP($B3895,'Raw -orders'!$A:$A,'Raw -orders'!$B:$E)</f>
        <v>698</v>
      </c>
      <c r="P3895">
        <v>39836</v>
      </c>
      <c r="Q3895" s="1">
        <v>44384</v>
      </c>
      <c r="R3895" s="1">
        <v>44398</v>
      </c>
      <c r="S3895" t="str" cm="1">
        <f t="array" ref="S3895:Z3895">_xlfn.XLOOKUP($O3895,'Raw - customers'!$A:$A,'Raw - customers'!$B:$I)</f>
        <v>Cary Boaler</v>
      </c>
      <c r="T3895" t="str">
        <v>Genderfluid</v>
      </c>
      <c r="U3895">
        <v>27</v>
      </c>
      <c r="V3895" t="str">
        <v>623 Abigail BoulevardSuite 973</v>
      </c>
      <c r="W3895">
        <v>9139</v>
      </c>
      <c r="X3895" t="str">
        <v>New Isaac</v>
      </c>
      <c r="Y3895" t="str">
        <v>Victoria</v>
      </c>
      <c r="Z3895" t="str">
        <v>Australia</v>
      </c>
      <c r="AA3895">
        <v>7</v>
      </c>
      <c r="AB3895" s="3" t="str">
        <f t="shared" si="121"/>
        <v>10 to 20</v>
      </c>
      <c r="AM3895" s="6">
        <v>698</v>
      </c>
      <c r="AN3895" s="6" t="s">
        <v>1396</v>
      </c>
    </row>
    <row r="3896" spans="1:40" x14ac:dyDescent="0.25">
      <c r="A3896">
        <v>3894</v>
      </c>
      <c r="B3896">
        <v>779</v>
      </c>
      <c r="C3896">
        <v>166</v>
      </c>
      <c r="D3896">
        <v>91</v>
      </c>
      <c r="E3896">
        <v>1</v>
      </c>
      <c r="F3896">
        <v>91</v>
      </c>
      <c r="G3896">
        <v>1</v>
      </c>
      <c r="H3896" t="str">
        <f>VLOOKUP($C3896,'Raw-products'!$A$2:$H$1261,MATCH(H$1,'Raw-products'!$A$1:$H$1,0))</f>
        <v>Shirt</v>
      </c>
      <c r="I3896" t="str">
        <f>VLOOKUP($C3896,'Raw-products'!$A$2:$H$1261,MATCH(I$1,'Raw-products'!$A$1:$H$1,0))</f>
        <v>Linen</v>
      </c>
      <c r="J3896" t="str">
        <f>VLOOKUP($C3896,'Raw-products'!$A$2:$H$1261,MATCH(J$1,'Raw-products'!$A$1:$H$1,0))</f>
        <v>S</v>
      </c>
      <c r="K3896" t="str">
        <f>VLOOKUP($C3896,'Raw-products'!$A$2:$H$1261,MATCH(K$1,'Raw-products'!$A$1:$H$1,0))</f>
        <v>indigo</v>
      </c>
      <c r="L3896">
        <f>VLOOKUP($C3896,'Raw-products'!$A$2:$H$1261,MATCH(L$1,'Raw-products'!$A$1:$H$1,0))</f>
        <v>116</v>
      </c>
      <c r="M3896">
        <f>VLOOKUP($C3896,'Raw-products'!$A$2:$H$1261,MATCH(M$1,'Raw-products'!$A$1:$H$1,0))</f>
        <v>72</v>
      </c>
      <c r="N3896" s="5">
        <f t="shared" si="120"/>
        <v>8352</v>
      </c>
      <c r="O3896" cm="1">
        <f t="array" ref="O3896:R3896">_xlfn.XLOOKUP($B3896,'Raw -orders'!$A:$A,'Raw -orders'!$B:$E)</f>
        <v>698</v>
      </c>
      <c r="P3896">
        <v>39836</v>
      </c>
      <c r="Q3896" s="1">
        <v>44384</v>
      </c>
      <c r="R3896" s="1">
        <v>44398</v>
      </c>
      <c r="S3896" t="str" cm="1">
        <f t="array" ref="S3896:Z3896">_xlfn.XLOOKUP($O3896,'Raw - customers'!$A:$A,'Raw - customers'!$B:$I)</f>
        <v>Cary Boaler</v>
      </c>
      <c r="T3896" t="str">
        <v>Genderfluid</v>
      </c>
      <c r="U3896">
        <v>27</v>
      </c>
      <c r="V3896" t="str">
        <v>623 Abigail BoulevardSuite 973</v>
      </c>
      <c r="W3896">
        <v>9139</v>
      </c>
      <c r="X3896" t="str">
        <v>New Isaac</v>
      </c>
      <c r="Y3896" t="str">
        <v>Victoria</v>
      </c>
      <c r="Z3896" t="str">
        <v>Australia</v>
      </c>
      <c r="AA3896">
        <v>7</v>
      </c>
      <c r="AB3896" s="3" t="str">
        <f t="shared" si="121"/>
        <v>10 to 20</v>
      </c>
      <c r="AM3896" s="6">
        <v>698</v>
      </c>
      <c r="AN3896" s="6" t="s">
        <v>1396</v>
      </c>
    </row>
    <row r="3897" spans="1:40" x14ac:dyDescent="0.25">
      <c r="A3897">
        <v>3895</v>
      </c>
      <c r="B3897">
        <v>779</v>
      </c>
      <c r="C3897">
        <v>21</v>
      </c>
      <c r="D3897">
        <v>96</v>
      </c>
      <c r="E3897">
        <v>2</v>
      </c>
      <c r="F3897">
        <v>192</v>
      </c>
      <c r="G3897">
        <v>1</v>
      </c>
      <c r="H3897" t="str">
        <f>VLOOKUP($C3897,'Raw-products'!$A$2:$H$1261,MATCH(H$1,'Raw-products'!$A$1:$H$1,0))</f>
        <v>Shirt</v>
      </c>
      <c r="I3897" t="str">
        <f>VLOOKUP($C3897,'Raw-products'!$A$2:$H$1261,MATCH(I$1,'Raw-products'!$A$1:$H$1,0))</f>
        <v>Oxford Cloth</v>
      </c>
      <c r="J3897" t="str">
        <f>VLOOKUP($C3897,'Raw-products'!$A$2:$H$1261,MATCH(J$1,'Raw-products'!$A$1:$H$1,0))</f>
        <v>S</v>
      </c>
      <c r="K3897" t="str">
        <f>VLOOKUP($C3897,'Raw-products'!$A$2:$H$1261,MATCH(K$1,'Raw-products'!$A$1:$H$1,0))</f>
        <v>blue</v>
      </c>
      <c r="L3897">
        <f>VLOOKUP($C3897,'Raw-products'!$A$2:$H$1261,MATCH(L$1,'Raw-products'!$A$1:$H$1,0))</f>
        <v>114</v>
      </c>
      <c r="M3897">
        <f>VLOOKUP($C3897,'Raw-products'!$A$2:$H$1261,MATCH(M$1,'Raw-products'!$A$1:$H$1,0))</f>
        <v>51</v>
      </c>
      <c r="N3897" s="5">
        <f t="shared" si="120"/>
        <v>5814</v>
      </c>
      <c r="O3897" cm="1">
        <f t="array" ref="O3897:R3897">_xlfn.XLOOKUP($B3897,'Raw -orders'!$A:$A,'Raw -orders'!$B:$E)</f>
        <v>698</v>
      </c>
      <c r="P3897">
        <v>39836</v>
      </c>
      <c r="Q3897" s="1">
        <v>44384</v>
      </c>
      <c r="R3897" s="1">
        <v>44398</v>
      </c>
      <c r="S3897" t="str" cm="1">
        <f t="array" ref="S3897:Z3897">_xlfn.XLOOKUP($O3897,'Raw - customers'!$A:$A,'Raw - customers'!$B:$I)</f>
        <v>Cary Boaler</v>
      </c>
      <c r="T3897" t="str">
        <v>Genderfluid</v>
      </c>
      <c r="U3897">
        <v>27</v>
      </c>
      <c r="V3897" t="str">
        <v>623 Abigail BoulevardSuite 973</v>
      </c>
      <c r="W3897">
        <v>9139</v>
      </c>
      <c r="X3897" t="str">
        <v>New Isaac</v>
      </c>
      <c r="Y3897" t="str">
        <v>Victoria</v>
      </c>
      <c r="Z3897" t="str">
        <v>Australia</v>
      </c>
      <c r="AA3897">
        <v>7</v>
      </c>
      <c r="AB3897" s="3" t="str">
        <f t="shared" si="121"/>
        <v>10 to 20</v>
      </c>
      <c r="AM3897" s="6">
        <v>698</v>
      </c>
      <c r="AN3897" s="6" t="s">
        <v>1396</v>
      </c>
    </row>
    <row r="3898" spans="1:40" x14ac:dyDescent="0.25">
      <c r="A3898">
        <v>3896</v>
      </c>
      <c r="B3898">
        <v>779</v>
      </c>
      <c r="C3898">
        <v>409</v>
      </c>
      <c r="D3898">
        <v>119</v>
      </c>
      <c r="E3898">
        <v>2</v>
      </c>
      <c r="F3898">
        <v>238</v>
      </c>
      <c r="G3898">
        <v>1</v>
      </c>
      <c r="H3898" t="str">
        <f>VLOOKUP($C3898,'Raw-products'!$A$2:$H$1261,MATCH(H$1,'Raw-products'!$A$1:$H$1,0))</f>
        <v>Shirt</v>
      </c>
      <c r="I3898" t="str">
        <f>VLOOKUP($C3898,'Raw-products'!$A$2:$H$1261,MATCH(I$1,'Raw-products'!$A$1:$H$1,0))</f>
        <v>Casual Slim Fit</v>
      </c>
      <c r="J3898" t="str">
        <f>VLOOKUP($C3898,'Raw-products'!$A$2:$H$1261,MATCH(J$1,'Raw-products'!$A$1:$H$1,0))</f>
        <v>XL</v>
      </c>
      <c r="K3898" t="str">
        <f>VLOOKUP($C3898,'Raw-products'!$A$2:$H$1261,MATCH(K$1,'Raw-products'!$A$1:$H$1,0))</f>
        <v>blue</v>
      </c>
      <c r="L3898">
        <f>VLOOKUP($C3898,'Raw-products'!$A$2:$H$1261,MATCH(L$1,'Raw-products'!$A$1:$H$1,0))</f>
        <v>113</v>
      </c>
      <c r="M3898">
        <f>VLOOKUP($C3898,'Raw-products'!$A$2:$H$1261,MATCH(M$1,'Raw-products'!$A$1:$H$1,0))</f>
        <v>68</v>
      </c>
      <c r="N3898" s="5">
        <f t="shared" si="120"/>
        <v>7684</v>
      </c>
      <c r="O3898" cm="1">
        <f t="array" ref="O3898:R3898">_xlfn.XLOOKUP($B3898,'Raw -orders'!$A:$A,'Raw -orders'!$B:$E)</f>
        <v>698</v>
      </c>
      <c r="P3898">
        <v>39836</v>
      </c>
      <c r="Q3898" s="1">
        <v>44384</v>
      </c>
      <c r="R3898" s="1">
        <v>44398</v>
      </c>
      <c r="S3898" t="str" cm="1">
        <f t="array" ref="S3898:Z3898">_xlfn.XLOOKUP($O3898,'Raw - customers'!$A:$A,'Raw - customers'!$B:$I)</f>
        <v>Cary Boaler</v>
      </c>
      <c r="T3898" t="str">
        <v>Genderfluid</v>
      </c>
      <c r="U3898">
        <v>27</v>
      </c>
      <c r="V3898" t="str">
        <v>623 Abigail BoulevardSuite 973</v>
      </c>
      <c r="W3898">
        <v>9139</v>
      </c>
      <c r="X3898" t="str">
        <v>New Isaac</v>
      </c>
      <c r="Y3898" t="str">
        <v>Victoria</v>
      </c>
      <c r="Z3898" t="str">
        <v>Australia</v>
      </c>
      <c r="AA3898">
        <v>7</v>
      </c>
      <c r="AB3898" s="3" t="str">
        <f t="shared" si="121"/>
        <v>10 to 20</v>
      </c>
      <c r="AM3898" s="6">
        <v>698</v>
      </c>
      <c r="AN3898" s="6" t="s">
        <v>1396</v>
      </c>
    </row>
    <row r="3899" spans="1:40" x14ac:dyDescent="0.25">
      <c r="A3899">
        <v>3897</v>
      </c>
      <c r="B3899">
        <v>780</v>
      </c>
      <c r="C3899">
        <v>902</v>
      </c>
      <c r="D3899">
        <v>94</v>
      </c>
      <c r="E3899">
        <v>1</v>
      </c>
      <c r="F3899">
        <v>94</v>
      </c>
      <c r="G3899">
        <v>1</v>
      </c>
      <c r="H3899" t="str">
        <f>VLOOKUP($C3899,'Raw-products'!$A$2:$H$1261,MATCH(H$1,'Raw-products'!$A$1:$H$1,0))</f>
        <v>Trousers</v>
      </c>
      <c r="I3899" t="str">
        <f>VLOOKUP($C3899,'Raw-products'!$A$2:$H$1261,MATCH(I$1,'Raw-products'!$A$1:$H$1,0))</f>
        <v>Cords</v>
      </c>
      <c r="J3899" t="str">
        <f>VLOOKUP($C3899,'Raw-products'!$A$2:$H$1261,MATCH(J$1,'Raw-products'!$A$1:$H$1,0))</f>
        <v>M</v>
      </c>
      <c r="K3899" t="str">
        <f>VLOOKUP($C3899,'Raw-products'!$A$2:$H$1261,MATCH(K$1,'Raw-products'!$A$1:$H$1,0))</f>
        <v>indigo</v>
      </c>
      <c r="L3899">
        <f>VLOOKUP($C3899,'Raw-products'!$A$2:$H$1261,MATCH(L$1,'Raw-products'!$A$1:$H$1,0))</f>
        <v>113</v>
      </c>
      <c r="M3899">
        <f>VLOOKUP($C3899,'Raw-products'!$A$2:$H$1261,MATCH(M$1,'Raw-products'!$A$1:$H$1,0))</f>
        <v>52</v>
      </c>
      <c r="N3899" s="5">
        <f t="shared" si="120"/>
        <v>5876</v>
      </c>
      <c r="O3899" cm="1">
        <f t="array" ref="O3899:R3899">_xlfn.XLOOKUP($B3899,'Raw -orders'!$A:$A,'Raw -orders'!$B:$E)</f>
        <v>100</v>
      </c>
      <c r="P3899">
        <v>37821</v>
      </c>
      <c r="Q3899" s="1">
        <v>44223</v>
      </c>
      <c r="R3899" s="1">
        <v>44225</v>
      </c>
      <c r="S3899" t="str" cm="1">
        <f t="array" ref="S3899:Z3899">_xlfn.XLOOKUP($O3899,'Raw - customers'!$A:$A,'Raw - customers'!$B:$I)</f>
        <v>Wilhelm Blaber</v>
      </c>
      <c r="T3899" t="str">
        <v>Genderfluid</v>
      </c>
      <c r="U3899">
        <v>69</v>
      </c>
      <c r="V3899" t="str">
        <v>093 Jessica AvenueSuite 154</v>
      </c>
      <c r="W3899">
        <v>768</v>
      </c>
      <c r="X3899" t="str">
        <v>Lake Callumville</v>
      </c>
      <c r="Y3899" t="str">
        <v>Queensland</v>
      </c>
      <c r="Z3899" t="str">
        <v>Australia</v>
      </c>
      <c r="AA3899">
        <v>1</v>
      </c>
      <c r="AB3899" s="3" t="str">
        <f t="shared" si="121"/>
        <v>0 to 10</v>
      </c>
      <c r="AM3899" s="6">
        <v>100</v>
      </c>
      <c r="AN3899" s="6" t="s">
        <v>1355</v>
      </c>
    </row>
    <row r="3900" spans="1:40" x14ac:dyDescent="0.25">
      <c r="A3900">
        <v>3898</v>
      </c>
      <c r="B3900">
        <v>780</v>
      </c>
      <c r="C3900">
        <v>295</v>
      </c>
      <c r="D3900">
        <v>105</v>
      </c>
      <c r="E3900">
        <v>2</v>
      </c>
      <c r="F3900">
        <v>210</v>
      </c>
      <c r="G3900">
        <v>1</v>
      </c>
      <c r="H3900" t="str">
        <f>VLOOKUP($C3900,'Raw-products'!$A$2:$H$1261,MATCH(H$1,'Raw-products'!$A$1:$H$1,0))</f>
        <v>Shirt</v>
      </c>
      <c r="I3900" t="str">
        <f>VLOOKUP($C3900,'Raw-products'!$A$2:$H$1261,MATCH(I$1,'Raw-products'!$A$1:$H$1,0))</f>
        <v>Cuban Collar</v>
      </c>
      <c r="J3900" t="str">
        <f>VLOOKUP($C3900,'Raw-products'!$A$2:$H$1261,MATCH(J$1,'Raw-products'!$A$1:$H$1,0))</f>
        <v>XS</v>
      </c>
      <c r="K3900" t="str">
        <f>VLOOKUP($C3900,'Raw-products'!$A$2:$H$1261,MATCH(K$1,'Raw-products'!$A$1:$H$1,0))</f>
        <v>green</v>
      </c>
      <c r="L3900">
        <f>VLOOKUP($C3900,'Raw-products'!$A$2:$H$1261,MATCH(L$1,'Raw-products'!$A$1:$H$1,0))</f>
        <v>93</v>
      </c>
      <c r="M3900">
        <f>VLOOKUP($C3900,'Raw-products'!$A$2:$H$1261,MATCH(M$1,'Raw-products'!$A$1:$H$1,0))</f>
        <v>63</v>
      </c>
      <c r="N3900" s="5">
        <f t="shared" si="120"/>
        <v>5859</v>
      </c>
      <c r="O3900" cm="1">
        <f t="array" ref="O3900:R3900">_xlfn.XLOOKUP($B3900,'Raw -orders'!$A:$A,'Raw -orders'!$B:$E)</f>
        <v>100</v>
      </c>
      <c r="P3900">
        <v>37821</v>
      </c>
      <c r="Q3900" s="1">
        <v>44223</v>
      </c>
      <c r="R3900" s="1">
        <v>44225</v>
      </c>
      <c r="S3900" t="str" cm="1">
        <f t="array" ref="S3900:Z3900">_xlfn.XLOOKUP($O3900,'Raw - customers'!$A:$A,'Raw - customers'!$B:$I)</f>
        <v>Wilhelm Blaber</v>
      </c>
      <c r="T3900" t="str">
        <v>Genderfluid</v>
      </c>
      <c r="U3900">
        <v>69</v>
      </c>
      <c r="V3900" t="str">
        <v>093 Jessica AvenueSuite 154</v>
      </c>
      <c r="W3900">
        <v>768</v>
      </c>
      <c r="X3900" t="str">
        <v>Lake Callumville</v>
      </c>
      <c r="Y3900" t="str">
        <v>Queensland</v>
      </c>
      <c r="Z3900" t="str">
        <v>Australia</v>
      </c>
      <c r="AA3900">
        <v>1</v>
      </c>
      <c r="AB3900" s="3" t="str">
        <f t="shared" si="121"/>
        <v>0 to 10</v>
      </c>
      <c r="AM3900" s="6">
        <v>100</v>
      </c>
      <c r="AN3900" s="6" t="s">
        <v>1355</v>
      </c>
    </row>
    <row r="3901" spans="1:40" x14ac:dyDescent="0.25">
      <c r="A3901">
        <v>3899</v>
      </c>
      <c r="B3901">
        <v>780</v>
      </c>
      <c r="C3901">
        <v>21</v>
      </c>
      <c r="D3901">
        <v>96</v>
      </c>
      <c r="E3901">
        <v>1</v>
      </c>
      <c r="F3901">
        <v>96</v>
      </c>
      <c r="G3901">
        <v>1</v>
      </c>
      <c r="H3901" t="str">
        <f>VLOOKUP($C3901,'Raw-products'!$A$2:$H$1261,MATCH(H$1,'Raw-products'!$A$1:$H$1,0))</f>
        <v>Shirt</v>
      </c>
      <c r="I3901" t="str">
        <f>VLOOKUP($C3901,'Raw-products'!$A$2:$H$1261,MATCH(I$1,'Raw-products'!$A$1:$H$1,0))</f>
        <v>Oxford Cloth</v>
      </c>
      <c r="J3901" t="str">
        <f>VLOOKUP($C3901,'Raw-products'!$A$2:$H$1261,MATCH(J$1,'Raw-products'!$A$1:$H$1,0))</f>
        <v>S</v>
      </c>
      <c r="K3901" t="str">
        <f>VLOOKUP($C3901,'Raw-products'!$A$2:$H$1261,MATCH(K$1,'Raw-products'!$A$1:$H$1,0))</f>
        <v>blue</v>
      </c>
      <c r="L3901">
        <f>VLOOKUP($C3901,'Raw-products'!$A$2:$H$1261,MATCH(L$1,'Raw-products'!$A$1:$H$1,0))</f>
        <v>114</v>
      </c>
      <c r="M3901">
        <f>VLOOKUP($C3901,'Raw-products'!$A$2:$H$1261,MATCH(M$1,'Raw-products'!$A$1:$H$1,0))</f>
        <v>51</v>
      </c>
      <c r="N3901" s="5">
        <f t="shared" si="120"/>
        <v>5814</v>
      </c>
      <c r="O3901" cm="1">
        <f t="array" ref="O3901:R3901">_xlfn.XLOOKUP($B3901,'Raw -orders'!$A:$A,'Raw -orders'!$B:$E)</f>
        <v>100</v>
      </c>
      <c r="P3901">
        <v>37821</v>
      </c>
      <c r="Q3901" s="1">
        <v>44223</v>
      </c>
      <c r="R3901" s="1">
        <v>44225</v>
      </c>
      <c r="S3901" t="str" cm="1">
        <f t="array" ref="S3901:Z3901">_xlfn.XLOOKUP($O3901,'Raw - customers'!$A:$A,'Raw - customers'!$B:$I)</f>
        <v>Wilhelm Blaber</v>
      </c>
      <c r="T3901" t="str">
        <v>Genderfluid</v>
      </c>
      <c r="U3901">
        <v>69</v>
      </c>
      <c r="V3901" t="str">
        <v>093 Jessica AvenueSuite 154</v>
      </c>
      <c r="W3901">
        <v>768</v>
      </c>
      <c r="X3901" t="str">
        <v>Lake Callumville</v>
      </c>
      <c r="Y3901" t="str">
        <v>Queensland</v>
      </c>
      <c r="Z3901" t="str">
        <v>Australia</v>
      </c>
      <c r="AA3901">
        <v>1</v>
      </c>
      <c r="AB3901" s="3" t="str">
        <f t="shared" si="121"/>
        <v>0 to 10</v>
      </c>
      <c r="AM3901" s="6">
        <v>100</v>
      </c>
      <c r="AN3901" s="6" t="s">
        <v>1355</v>
      </c>
    </row>
    <row r="3902" spans="1:40" x14ac:dyDescent="0.25">
      <c r="A3902">
        <v>3900</v>
      </c>
      <c r="B3902">
        <v>780</v>
      </c>
      <c r="C3902">
        <v>1249</v>
      </c>
      <c r="D3902">
        <v>112</v>
      </c>
      <c r="E3902">
        <v>3</v>
      </c>
      <c r="F3902">
        <v>336</v>
      </c>
      <c r="G3902">
        <v>1</v>
      </c>
      <c r="H3902" t="str">
        <f>VLOOKUP($C3902,'Raw-products'!$A$2:$H$1261,MATCH(H$1,'Raw-products'!$A$1:$H$1,0))</f>
        <v>Trousers</v>
      </c>
      <c r="I3902" t="str">
        <f>VLOOKUP($C3902,'Raw-products'!$A$2:$H$1261,MATCH(I$1,'Raw-products'!$A$1:$H$1,0))</f>
        <v>Tracksuit Bottoms</v>
      </c>
      <c r="J3902" t="str">
        <f>VLOOKUP($C3902,'Raw-products'!$A$2:$H$1261,MATCH(J$1,'Raw-products'!$A$1:$H$1,0))</f>
        <v>XL</v>
      </c>
      <c r="K3902" t="str">
        <f>VLOOKUP($C3902,'Raw-products'!$A$2:$H$1261,MATCH(K$1,'Raw-products'!$A$1:$H$1,0))</f>
        <v>blue</v>
      </c>
      <c r="L3902">
        <f>VLOOKUP($C3902,'Raw-products'!$A$2:$H$1261,MATCH(L$1,'Raw-products'!$A$1:$H$1,0))</f>
        <v>91</v>
      </c>
      <c r="M3902">
        <f>VLOOKUP($C3902,'Raw-products'!$A$2:$H$1261,MATCH(M$1,'Raw-products'!$A$1:$H$1,0))</f>
        <v>68</v>
      </c>
      <c r="N3902" s="5">
        <f t="shared" si="120"/>
        <v>6188</v>
      </c>
      <c r="O3902" cm="1">
        <f t="array" ref="O3902:R3902">_xlfn.XLOOKUP($B3902,'Raw -orders'!$A:$A,'Raw -orders'!$B:$E)</f>
        <v>100</v>
      </c>
      <c r="P3902">
        <v>37821</v>
      </c>
      <c r="Q3902" s="1">
        <v>44223</v>
      </c>
      <c r="R3902" s="1">
        <v>44225</v>
      </c>
      <c r="S3902" t="str" cm="1">
        <f t="array" ref="S3902:Z3902">_xlfn.XLOOKUP($O3902,'Raw - customers'!$A:$A,'Raw - customers'!$B:$I)</f>
        <v>Wilhelm Blaber</v>
      </c>
      <c r="T3902" t="str">
        <v>Genderfluid</v>
      </c>
      <c r="U3902">
        <v>69</v>
      </c>
      <c r="V3902" t="str">
        <v>093 Jessica AvenueSuite 154</v>
      </c>
      <c r="W3902">
        <v>768</v>
      </c>
      <c r="X3902" t="str">
        <v>Lake Callumville</v>
      </c>
      <c r="Y3902" t="str">
        <v>Queensland</v>
      </c>
      <c r="Z3902" t="str">
        <v>Australia</v>
      </c>
      <c r="AA3902">
        <v>1</v>
      </c>
      <c r="AB3902" s="3" t="str">
        <f t="shared" si="121"/>
        <v>0 to 10</v>
      </c>
      <c r="AM3902" s="6">
        <v>100</v>
      </c>
      <c r="AN3902" s="6" t="s">
        <v>1355</v>
      </c>
    </row>
    <row r="3903" spans="1:40" x14ac:dyDescent="0.25">
      <c r="A3903">
        <v>3901</v>
      </c>
      <c r="B3903">
        <v>780</v>
      </c>
      <c r="C3903">
        <v>165</v>
      </c>
      <c r="D3903">
        <v>91</v>
      </c>
      <c r="E3903">
        <v>1</v>
      </c>
      <c r="F3903">
        <v>91</v>
      </c>
      <c r="G3903">
        <v>1</v>
      </c>
      <c r="H3903" t="str">
        <f>VLOOKUP($C3903,'Raw-products'!$A$2:$H$1261,MATCH(H$1,'Raw-products'!$A$1:$H$1,0))</f>
        <v>Shirt</v>
      </c>
      <c r="I3903" t="str">
        <f>VLOOKUP($C3903,'Raw-products'!$A$2:$H$1261,MATCH(I$1,'Raw-products'!$A$1:$H$1,0))</f>
        <v>Linen</v>
      </c>
      <c r="J3903" t="str">
        <f>VLOOKUP($C3903,'Raw-products'!$A$2:$H$1261,MATCH(J$1,'Raw-products'!$A$1:$H$1,0))</f>
        <v>XS</v>
      </c>
      <c r="K3903" t="str">
        <f>VLOOKUP($C3903,'Raw-products'!$A$2:$H$1261,MATCH(K$1,'Raw-products'!$A$1:$H$1,0))</f>
        <v>indigo</v>
      </c>
      <c r="L3903">
        <f>VLOOKUP($C3903,'Raw-products'!$A$2:$H$1261,MATCH(L$1,'Raw-products'!$A$1:$H$1,0))</f>
        <v>116</v>
      </c>
      <c r="M3903">
        <f>VLOOKUP($C3903,'Raw-products'!$A$2:$H$1261,MATCH(M$1,'Raw-products'!$A$1:$H$1,0))</f>
        <v>70</v>
      </c>
      <c r="N3903" s="5">
        <f t="shared" si="120"/>
        <v>8120</v>
      </c>
      <c r="O3903" cm="1">
        <f t="array" ref="O3903:R3903">_xlfn.XLOOKUP($B3903,'Raw -orders'!$A:$A,'Raw -orders'!$B:$E)</f>
        <v>100</v>
      </c>
      <c r="P3903">
        <v>37821</v>
      </c>
      <c r="Q3903" s="1">
        <v>44223</v>
      </c>
      <c r="R3903" s="1">
        <v>44225</v>
      </c>
      <c r="S3903" t="str" cm="1">
        <f t="array" ref="S3903:Z3903">_xlfn.XLOOKUP($O3903,'Raw - customers'!$A:$A,'Raw - customers'!$B:$I)</f>
        <v>Wilhelm Blaber</v>
      </c>
      <c r="T3903" t="str">
        <v>Genderfluid</v>
      </c>
      <c r="U3903">
        <v>69</v>
      </c>
      <c r="V3903" t="str">
        <v>093 Jessica AvenueSuite 154</v>
      </c>
      <c r="W3903">
        <v>768</v>
      </c>
      <c r="X3903" t="str">
        <v>Lake Callumville</v>
      </c>
      <c r="Y3903" t="str">
        <v>Queensland</v>
      </c>
      <c r="Z3903" t="str">
        <v>Australia</v>
      </c>
      <c r="AA3903">
        <v>1</v>
      </c>
      <c r="AB3903" s="3" t="str">
        <f t="shared" si="121"/>
        <v>0 to 10</v>
      </c>
      <c r="AM3903" s="6">
        <v>100</v>
      </c>
      <c r="AN3903" s="6" t="s">
        <v>1355</v>
      </c>
    </row>
    <row r="3904" spans="1:40" x14ac:dyDescent="0.25">
      <c r="A3904">
        <v>3902</v>
      </c>
      <c r="B3904">
        <v>780</v>
      </c>
      <c r="C3904">
        <v>1217</v>
      </c>
      <c r="D3904">
        <v>105</v>
      </c>
      <c r="E3904">
        <v>1</v>
      </c>
      <c r="F3904">
        <v>105</v>
      </c>
      <c r="G3904">
        <v>1</v>
      </c>
      <c r="H3904" t="str">
        <f>VLOOKUP($C3904,'Raw-products'!$A$2:$H$1261,MATCH(H$1,'Raw-products'!$A$1:$H$1,0))</f>
        <v>Trousers</v>
      </c>
      <c r="I3904" t="str">
        <f>VLOOKUP($C3904,'Raw-products'!$A$2:$H$1261,MATCH(I$1,'Raw-products'!$A$1:$H$1,0))</f>
        <v>Pleated</v>
      </c>
      <c r="J3904" t="str">
        <f>VLOOKUP($C3904,'Raw-products'!$A$2:$H$1261,MATCH(J$1,'Raw-products'!$A$1:$H$1,0))</f>
        <v>M</v>
      </c>
      <c r="K3904" t="str">
        <f>VLOOKUP($C3904,'Raw-products'!$A$2:$H$1261,MATCH(K$1,'Raw-products'!$A$1:$H$1,0))</f>
        <v>indigo</v>
      </c>
      <c r="L3904">
        <f>VLOOKUP($C3904,'Raw-products'!$A$2:$H$1261,MATCH(L$1,'Raw-products'!$A$1:$H$1,0))</f>
        <v>90</v>
      </c>
      <c r="M3904">
        <f>VLOOKUP($C3904,'Raw-products'!$A$2:$H$1261,MATCH(M$1,'Raw-products'!$A$1:$H$1,0))</f>
        <v>48</v>
      </c>
      <c r="N3904" s="5">
        <f t="shared" si="120"/>
        <v>4320</v>
      </c>
      <c r="O3904" cm="1">
        <f t="array" ref="O3904:R3904">_xlfn.XLOOKUP($B3904,'Raw -orders'!$A:$A,'Raw -orders'!$B:$E)</f>
        <v>100</v>
      </c>
      <c r="P3904">
        <v>37821</v>
      </c>
      <c r="Q3904" s="1">
        <v>44223</v>
      </c>
      <c r="R3904" s="1">
        <v>44225</v>
      </c>
      <c r="S3904" t="str" cm="1">
        <f t="array" ref="S3904:Z3904">_xlfn.XLOOKUP($O3904,'Raw - customers'!$A:$A,'Raw - customers'!$B:$I)</f>
        <v>Wilhelm Blaber</v>
      </c>
      <c r="T3904" t="str">
        <v>Genderfluid</v>
      </c>
      <c r="U3904">
        <v>69</v>
      </c>
      <c r="V3904" t="str">
        <v>093 Jessica AvenueSuite 154</v>
      </c>
      <c r="W3904">
        <v>768</v>
      </c>
      <c r="X3904" t="str">
        <v>Lake Callumville</v>
      </c>
      <c r="Y3904" t="str">
        <v>Queensland</v>
      </c>
      <c r="Z3904" t="str">
        <v>Australia</v>
      </c>
      <c r="AA3904">
        <v>1</v>
      </c>
      <c r="AB3904" s="3" t="str">
        <f t="shared" si="121"/>
        <v>0 to 10</v>
      </c>
      <c r="AM3904" s="6">
        <v>100</v>
      </c>
      <c r="AN3904" s="6" t="s">
        <v>1355</v>
      </c>
    </row>
    <row r="3905" spans="1:40" x14ac:dyDescent="0.25">
      <c r="A3905">
        <v>3903</v>
      </c>
      <c r="B3905">
        <v>780</v>
      </c>
      <c r="C3905">
        <v>402</v>
      </c>
      <c r="D3905">
        <v>119</v>
      </c>
      <c r="E3905">
        <v>1</v>
      </c>
      <c r="F3905">
        <v>119</v>
      </c>
      <c r="G3905">
        <v>1</v>
      </c>
      <c r="H3905" t="str">
        <f>VLOOKUP($C3905,'Raw-products'!$A$2:$H$1261,MATCH(H$1,'Raw-products'!$A$1:$H$1,0))</f>
        <v>Shirt</v>
      </c>
      <c r="I3905" t="str">
        <f>VLOOKUP($C3905,'Raw-products'!$A$2:$H$1261,MATCH(I$1,'Raw-products'!$A$1:$H$1,0))</f>
        <v>Casual Slim Fit</v>
      </c>
      <c r="J3905" t="str">
        <f>VLOOKUP($C3905,'Raw-products'!$A$2:$H$1261,MATCH(J$1,'Raw-products'!$A$1:$H$1,0))</f>
        <v>M</v>
      </c>
      <c r="K3905" t="str">
        <f>VLOOKUP($C3905,'Raw-products'!$A$2:$H$1261,MATCH(K$1,'Raw-products'!$A$1:$H$1,0))</f>
        <v>green</v>
      </c>
      <c r="L3905">
        <f>VLOOKUP($C3905,'Raw-products'!$A$2:$H$1261,MATCH(L$1,'Raw-products'!$A$1:$H$1,0))</f>
        <v>113</v>
      </c>
      <c r="M3905">
        <f>VLOOKUP($C3905,'Raw-products'!$A$2:$H$1261,MATCH(M$1,'Raw-products'!$A$1:$H$1,0))</f>
        <v>67</v>
      </c>
      <c r="N3905" s="5">
        <f t="shared" si="120"/>
        <v>7571</v>
      </c>
      <c r="O3905" cm="1">
        <f t="array" ref="O3905:R3905">_xlfn.XLOOKUP($B3905,'Raw -orders'!$A:$A,'Raw -orders'!$B:$E)</f>
        <v>100</v>
      </c>
      <c r="P3905">
        <v>37821</v>
      </c>
      <c r="Q3905" s="1">
        <v>44223</v>
      </c>
      <c r="R3905" s="1">
        <v>44225</v>
      </c>
      <c r="S3905" t="str" cm="1">
        <f t="array" ref="S3905:Z3905">_xlfn.XLOOKUP($O3905,'Raw - customers'!$A:$A,'Raw - customers'!$B:$I)</f>
        <v>Wilhelm Blaber</v>
      </c>
      <c r="T3905" t="str">
        <v>Genderfluid</v>
      </c>
      <c r="U3905">
        <v>69</v>
      </c>
      <c r="V3905" t="str">
        <v>093 Jessica AvenueSuite 154</v>
      </c>
      <c r="W3905">
        <v>768</v>
      </c>
      <c r="X3905" t="str">
        <v>Lake Callumville</v>
      </c>
      <c r="Y3905" t="str">
        <v>Queensland</v>
      </c>
      <c r="Z3905" t="str">
        <v>Australia</v>
      </c>
      <c r="AA3905">
        <v>1</v>
      </c>
      <c r="AB3905" s="3" t="str">
        <f t="shared" si="121"/>
        <v>0 to 10</v>
      </c>
      <c r="AM3905" s="6">
        <v>100</v>
      </c>
      <c r="AN3905" s="6" t="s">
        <v>1355</v>
      </c>
    </row>
    <row r="3906" spans="1:40" x14ac:dyDescent="0.25">
      <c r="A3906">
        <v>3904</v>
      </c>
      <c r="B3906">
        <v>781</v>
      </c>
      <c r="C3906">
        <v>1153</v>
      </c>
      <c r="D3906">
        <v>102</v>
      </c>
      <c r="E3906">
        <v>1</v>
      </c>
      <c r="F3906">
        <v>102</v>
      </c>
      <c r="G3906">
        <v>1</v>
      </c>
      <c r="H3906" t="str">
        <f>VLOOKUP($C3906,'Raw-products'!$A$2:$H$1261,MATCH(H$1,'Raw-products'!$A$1:$H$1,0))</f>
        <v>Trousers</v>
      </c>
      <c r="I3906" t="str">
        <f>VLOOKUP($C3906,'Raw-products'!$A$2:$H$1261,MATCH(I$1,'Raw-products'!$A$1:$H$1,0))</f>
        <v>Cargo Pants</v>
      </c>
      <c r="J3906" t="str">
        <f>VLOOKUP($C3906,'Raw-products'!$A$2:$H$1261,MATCH(J$1,'Raw-products'!$A$1:$H$1,0))</f>
        <v>L</v>
      </c>
      <c r="K3906" t="str">
        <f>VLOOKUP($C3906,'Raw-products'!$A$2:$H$1261,MATCH(K$1,'Raw-products'!$A$1:$H$1,0))</f>
        <v>violet</v>
      </c>
      <c r="L3906">
        <f>VLOOKUP($C3906,'Raw-products'!$A$2:$H$1261,MATCH(L$1,'Raw-products'!$A$1:$H$1,0))</f>
        <v>106</v>
      </c>
      <c r="M3906">
        <f>VLOOKUP($C3906,'Raw-products'!$A$2:$H$1261,MATCH(M$1,'Raw-products'!$A$1:$H$1,0))</f>
        <v>74</v>
      </c>
      <c r="N3906" s="5">
        <f t="shared" si="120"/>
        <v>7844</v>
      </c>
      <c r="O3906" cm="1">
        <f t="array" ref="O3906:R3906">_xlfn.XLOOKUP($B3906,'Raw -orders'!$A:$A,'Raw -orders'!$B:$E)</f>
        <v>465</v>
      </c>
      <c r="P3906">
        <v>44121</v>
      </c>
      <c r="Q3906" s="1">
        <v>44429</v>
      </c>
      <c r="R3906" s="1">
        <v>44450</v>
      </c>
      <c r="S3906" t="str" cm="1">
        <f t="array" ref="S3906:Z3906">_xlfn.XLOOKUP($O3906,'Raw - customers'!$A:$A,'Raw - customers'!$B:$I)</f>
        <v>Mallory Castellani</v>
      </c>
      <c r="T3906" t="str">
        <v>Female</v>
      </c>
      <c r="U3906">
        <v>38</v>
      </c>
      <c r="V3906" t="str">
        <v>115 Wilkinson CrestSuite 858</v>
      </c>
      <c r="W3906">
        <v>4700</v>
      </c>
      <c r="X3906" t="str">
        <v>Williammouth</v>
      </c>
      <c r="Y3906" t="str">
        <v>Victoria</v>
      </c>
      <c r="Z3906" t="str">
        <v>Australia</v>
      </c>
      <c r="AA3906">
        <v>8</v>
      </c>
      <c r="AB3906" s="3" t="str">
        <f t="shared" si="121"/>
        <v>20 to 30</v>
      </c>
      <c r="AM3906" s="6">
        <v>465</v>
      </c>
      <c r="AN3906" s="6" t="s">
        <v>1396</v>
      </c>
    </row>
    <row r="3907" spans="1:40" x14ac:dyDescent="0.25">
      <c r="A3907">
        <v>3905</v>
      </c>
      <c r="B3907">
        <v>781</v>
      </c>
      <c r="C3907">
        <v>1060</v>
      </c>
      <c r="D3907">
        <v>93</v>
      </c>
      <c r="E3907">
        <v>2</v>
      </c>
      <c r="F3907">
        <v>186</v>
      </c>
      <c r="G3907">
        <v>1</v>
      </c>
      <c r="H3907" t="str">
        <f>VLOOKUP($C3907,'Raw-products'!$A$2:$H$1261,MATCH(H$1,'Raw-products'!$A$1:$H$1,0))</f>
        <v>Trousers</v>
      </c>
      <c r="I3907" t="str">
        <f>VLOOKUP($C3907,'Raw-products'!$A$2:$H$1261,MATCH(I$1,'Raw-products'!$A$1:$H$1,0))</f>
        <v>Joggers</v>
      </c>
      <c r="J3907" t="str">
        <f>VLOOKUP($C3907,'Raw-products'!$A$2:$H$1261,MATCH(J$1,'Raw-products'!$A$1:$H$1,0))</f>
        <v>XS</v>
      </c>
      <c r="K3907" t="str">
        <f>VLOOKUP($C3907,'Raw-products'!$A$2:$H$1261,MATCH(K$1,'Raw-products'!$A$1:$H$1,0))</f>
        <v>yellow</v>
      </c>
      <c r="L3907">
        <f>VLOOKUP($C3907,'Raw-products'!$A$2:$H$1261,MATCH(L$1,'Raw-products'!$A$1:$H$1,0))</f>
        <v>94</v>
      </c>
      <c r="M3907">
        <f>VLOOKUP($C3907,'Raw-products'!$A$2:$H$1261,MATCH(M$1,'Raw-products'!$A$1:$H$1,0))</f>
        <v>62</v>
      </c>
      <c r="N3907" s="5">
        <f t="shared" ref="N3907:N3970" si="122">$L3907*$M3907</f>
        <v>5828</v>
      </c>
      <c r="O3907" cm="1">
        <f t="array" ref="O3907:R3907">_xlfn.XLOOKUP($B3907,'Raw -orders'!$A:$A,'Raw -orders'!$B:$E)</f>
        <v>465</v>
      </c>
      <c r="P3907">
        <v>44121</v>
      </c>
      <c r="Q3907" s="1">
        <v>44429</v>
      </c>
      <c r="R3907" s="1">
        <v>44450</v>
      </c>
      <c r="S3907" t="str" cm="1">
        <f t="array" ref="S3907:Z3907">_xlfn.XLOOKUP($O3907,'Raw - customers'!$A:$A,'Raw - customers'!$B:$I)</f>
        <v>Mallory Castellani</v>
      </c>
      <c r="T3907" t="str">
        <v>Female</v>
      </c>
      <c r="U3907">
        <v>38</v>
      </c>
      <c r="V3907" t="str">
        <v>115 Wilkinson CrestSuite 858</v>
      </c>
      <c r="W3907">
        <v>4700</v>
      </c>
      <c r="X3907" t="str">
        <v>Williammouth</v>
      </c>
      <c r="Y3907" t="str">
        <v>Victoria</v>
      </c>
      <c r="Z3907" t="str">
        <v>Australia</v>
      </c>
      <c r="AA3907">
        <v>8</v>
      </c>
      <c r="AB3907" s="3" t="str">
        <f t="shared" ref="AB3907:AB3970" si="123">IF(AND(DATEDIF($Q3907,$R3907,"D")&gt;0,DATEDIF($Q3907,$R3907,"D")&lt;=10),"0 to 10",IF(AND(DATEDIF($Q3907,$R3907,"D")&gt;10,DATEDIF($Q3907,$R3907,"D")&lt;=20),"10 to 20",IF(AND(DATEDIF($Q3907,$R3907,"D")&gt;20,DATEDIF($Q3907,$R3907,"D")&lt;=30),"20 to 30")))</f>
        <v>20 to 30</v>
      </c>
      <c r="AM3907" s="6">
        <v>465</v>
      </c>
      <c r="AN3907" s="6" t="s">
        <v>1396</v>
      </c>
    </row>
    <row r="3908" spans="1:40" x14ac:dyDescent="0.25">
      <c r="A3908">
        <v>3906</v>
      </c>
      <c r="B3908">
        <v>781</v>
      </c>
      <c r="C3908">
        <v>927</v>
      </c>
      <c r="D3908">
        <v>96</v>
      </c>
      <c r="E3908">
        <v>3</v>
      </c>
      <c r="F3908">
        <v>288</v>
      </c>
      <c r="G3908">
        <v>1</v>
      </c>
      <c r="H3908" t="str">
        <f>VLOOKUP($C3908,'Raw-products'!$A$2:$H$1261,MATCH(H$1,'Raw-products'!$A$1:$H$1,0))</f>
        <v>Trousers</v>
      </c>
      <c r="I3908" t="str">
        <f>VLOOKUP($C3908,'Raw-products'!$A$2:$H$1261,MATCH(I$1,'Raw-products'!$A$1:$H$1,0))</f>
        <v>Drawstring</v>
      </c>
      <c r="J3908" t="str">
        <f>VLOOKUP($C3908,'Raw-products'!$A$2:$H$1261,MATCH(J$1,'Raw-products'!$A$1:$H$1,0))</f>
        <v>M</v>
      </c>
      <c r="K3908" t="str">
        <f>VLOOKUP($C3908,'Raw-products'!$A$2:$H$1261,MATCH(K$1,'Raw-products'!$A$1:$H$1,0))</f>
        <v>green</v>
      </c>
      <c r="L3908">
        <f>VLOOKUP($C3908,'Raw-products'!$A$2:$H$1261,MATCH(L$1,'Raw-products'!$A$1:$H$1,0))</f>
        <v>104</v>
      </c>
      <c r="M3908">
        <f>VLOOKUP($C3908,'Raw-products'!$A$2:$H$1261,MATCH(M$1,'Raw-products'!$A$1:$H$1,0))</f>
        <v>52</v>
      </c>
      <c r="N3908" s="5">
        <f t="shared" si="122"/>
        <v>5408</v>
      </c>
      <c r="O3908" cm="1">
        <f t="array" ref="O3908:R3908">_xlfn.XLOOKUP($B3908,'Raw -orders'!$A:$A,'Raw -orders'!$B:$E)</f>
        <v>465</v>
      </c>
      <c r="P3908">
        <v>44121</v>
      </c>
      <c r="Q3908" s="1">
        <v>44429</v>
      </c>
      <c r="R3908" s="1">
        <v>44450</v>
      </c>
      <c r="S3908" t="str" cm="1">
        <f t="array" ref="S3908:Z3908">_xlfn.XLOOKUP($O3908,'Raw - customers'!$A:$A,'Raw - customers'!$B:$I)</f>
        <v>Mallory Castellani</v>
      </c>
      <c r="T3908" t="str">
        <v>Female</v>
      </c>
      <c r="U3908">
        <v>38</v>
      </c>
      <c r="V3908" t="str">
        <v>115 Wilkinson CrestSuite 858</v>
      </c>
      <c r="W3908">
        <v>4700</v>
      </c>
      <c r="X3908" t="str">
        <v>Williammouth</v>
      </c>
      <c r="Y3908" t="str">
        <v>Victoria</v>
      </c>
      <c r="Z3908" t="str">
        <v>Australia</v>
      </c>
      <c r="AA3908">
        <v>8</v>
      </c>
      <c r="AB3908" s="3" t="str">
        <f t="shared" si="123"/>
        <v>20 to 30</v>
      </c>
      <c r="AM3908" s="6">
        <v>465</v>
      </c>
      <c r="AN3908" s="6" t="s">
        <v>1396</v>
      </c>
    </row>
    <row r="3909" spans="1:40" x14ac:dyDescent="0.25">
      <c r="A3909">
        <v>3907</v>
      </c>
      <c r="B3909">
        <v>781</v>
      </c>
      <c r="C3909">
        <v>125</v>
      </c>
      <c r="D3909">
        <v>92</v>
      </c>
      <c r="E3909">
        <v>2</v>
      </c>
      <c r="F3909">
        <v>184</v>
      </c>
      <c r="G3909">
        <v>1</v>
      </c>
      <c r="H3909" t="str">
        <f>VLOOKUP($C3909,'Raw-products'!$A$2:$H$1261,MATCH(H$1,'Raw-products'!$A$1:$H$1,0))</f>
        <v>Shirt</v>
      </c>
      <c r="I3909" t="str">
        <f>VLOOKUP($C3909,'Raw-products'!$A$2:$H$1261,MATCH(I$1,'Raw-products'!$A$1:$H$1,0))</f>
        <v>Denim</v>
      </c>
      <c r="J3909" t="str">
        <f>VLOOKUP($C3909,'Raw-products'!$A$2:$H$1261,MATCH(J$1,'Raw-products'!$A$1:$H$1,0))</f>
        <v>XS</v>
      </c>
      <c r="K3909" t="str">
        <f>VLOOKUP($C3909,'Raw-products'!$A$2:$H$1261,MATCH(K$1,'Raw-products'!$A$1:$H$1,0))</f>
        <v>blue</v>
      </c>
      <c r="L3909">
        <f>VLOOKUP($C3909,'Raw-products'!$A$2:$H$1261,MATCH(L$1,'Raw-products'!$A$1:$H$1,0))</f>
        <v>115</v>
      </c>
      <c r="M3909">
        <f>VLOOKUP($C3909,'Raw-products'!$A$2:$H$1261,MATCH(M$1,'Raw-products'!$A$1:$H$1,0))</f>
        <v>76</v>
      </c>
      <c r="N3909" s="5">
        <f t="shared" si="122"/>
        <v>8740</v>
      </c>
      <c r="O3909" cm="1">
        <f t="array" ref="O3909:R3909">_xlfn.XLOOKUP($B3909,'Raw -orders'!$A:$A,'Raw -orders'!$B:$E)</f>
        <v>465</v>
      </c>
      <c r="P3909">
        <v>44121</v>
      </c>
      <c r="Q3909" s="1">
        <v>44429</v>
      </c>
      <c r="R3909" s="1">
        <v>44450</v>
      </c>
      <c r="S3909" t="str" cm="1">
        <f t="array" ref="S3909:Z3909">_xlfn.XLOOKUP($O3909,'Raw - customers'!$A:$A,'Raw - customers'!$B:$I)</f>
        <v>Mallory Castellani</v>
      </c>
      <c r="T3909" t="str">
        <v>Female</v>
      </c>
      <c r="U3909">
        <v>38</v>
      </c>
      <c r="V3909" t="str">
        <v>115 Wilkinson CrestSuite 858</v>
      </c>
      <c r="W3909">
        <v>4700</v>
      </c>
      <c r="X3909" t="str">
        <v>Williammouth</v>
      </c>
      <c r="Y3909" t="str">
        <v>Victoria</v>
      </c>
      <c r="Z3909" t="str">
        <v>Australia</v>
      </c>
      <c r="AA3909">
        <v>8</v>
      </c>
      <c r="AB3909" s="3" t="str">
        <f t="shared" si="123"/>
        <v>20 to 30</v>
      </c>
      <c r="AM3909" s="6">
        <v>465</v>
      </c>
      <c r="AN3909" s="6" t="s">
        <v>1396</v>
      </c>
    </row>
    <row r="3910" spans="1:40" x14ac:dyDescent="0.25">
      <c r="A3910">
        <v>3908</v>
      </c>
      <c r="B3910">
        <v>781</v>
      </c>
      <c r="C3910">
        <v>118</v>
      </c>
      <c r="D3910">
        <v>92</v>
      </c>
      <c r="E3910">
        <v>1</v>
      </c>
      <c r="F3910">
        <v>92</v>
      </c>
      <c r="G3910">
        <v>1</v>
      </c>
      <c r="H3910" t="str">
        <f>VLOOKUP($C3910,'Raw-products'!$A$2:$H$1261,MATCH(H$1,'Raw-products'!$A$1:$H$1,0))</f>
        <v>Shirt</v>
      </c>
      <c r="I3910" t="str">
        <f>VLOOKUP($C3910,'Raw-products'!$A$2:$H$1261,MATCH(I$1,'Raw-products'!$A$1:$H$1,0))</f>
        <v>Denim</v>
      </c>
      <c r="J3910" t="str">
        <f>VLOOKUP($C3910,'Raw-products'!$A$2:$H$1261,MATCH(J$1,'Raw-products'!$A$1:$H$1,0))</f>
        <v>L</v>
      </c>
      <c r="K3910" t="str">
        <f>VLOOKUP($C3910,'Raw-products'!$A$2:$H$1261,MATCH(K$1,'Raw-products'!$A$1:$H$1,0))</f>
        <v>yellow</v>
      </c>
      <c r="L3910">
        <f>VLOOKUP($C3910,'Raw-products'!$A$2:$H$1261,MATCH(L$1,'Raw-products'!$A$1:$H$1,0))</f>
        <v>115</v>
      </c>
      <c r="M3910">
        <f>VLOOKUP($C3910,'Raw-products'!$A$2:$H$1261,MATCH(M$1,'Raw-products'!$A$1:$H$1,0))</f>
        <v>75</v>
      </c>
      <c r="N3910" s="5">
        <f t="shared" si="122"/>
        <v>8625</v>
      </c>
      <c r="O3910" cm="1">
        <f t="array" ref="O3910:R3910">_xlfn.XLOOKUP($B3910,'Raw -orders'!$A:$A,'Raw -orders'!$B:$E)</f>
        <v>465</v>
      </c>
      <c r="P3910">
        <v>44121</v>
      </c>
      <c r="Q3910" s="1">
        <v>44429</v>
      </c>
      <c r="R3910" s="1">
        <v>44450</v>
      </c>
      <c r="S3910" t="str" cm="1">
        <f t="array" ref="S3910:Z3910">_xlfn.XLOOKUP($O3910,'Raw - customers'!$A:$A,'Raw - customers'!$B:$I)</f>
        <v>Mallory Castellani</v>
      </c>
      <c r="T3910" t="str">
        <v>Female</v>
      </c>
      <c r="U3910">
        <v>38</v>
      </c>
      <c r="V3910" t="str">
        <v>115 Wilkinson CrestSuite 858</v>
      </c>
      <c r="W3910">
        <v>4700</v>
      </c>
      <c r="X3910" t="str">
        <v>Williammouth</v>
      </c>
      <c r="Y3910" t="str">
        <v>Victoria</v>
      </c>
      <c r="Z3910" t="str">
        <v>Australia</v>
      </c>
      <c r="AA3910">
        <v>8</v>
      </c>
      <c r="AB3910" s="3" t="str">
        <f t="shared" si="123"/>
        <v>20 to 30</v>
      </c>
      <c r="AM3910" s="6">
        <v>465</v>
      </c>
      <c r="AN3910" s="6" t="s">
        <v>1396</v>
      </c>
    </row>
    <row r="3911" spans="1:40" x14ac:dyDescent="0.25">
      <c r="A3911">
        <v>3909</v>
      </c>
      <c r="B3911">
        <v>781</v>
      </c>
      <c r="C3911">
        <v>1230</v>
      </c>
      <c r="D3911">
        <v>112</v>
      </c>
      <c r="E3911">
        <v>2</v>
      </c>
      <c r="F3911">
        <v>224</v>
      </c>
      <c r="G3911">
        <v>1</v>
      </c>
      <c r="H3911" t="str">
        <f>VLOOKUP($C3911,'Raw-products'!$A$2:$H$1261,MATCH(H$1,'Raw-products'!$A$1:$H$1,0))</f>
        <v>Trousers</v>
      </c>
      <c r="I3911" t="str">
        <f>VLOOKUP($C3911,'Raw-products'!$A$2:$H$1261,MATCH(I$1,'Raw-products'!$A$1:$H$1,0))</f>
        <v>Tracksuit Bottoms</v>
      </c>
      <c r="J3911" t="str">
        <f>VLOOKUP($C3911,'Raw-products'!$A$2:$H$1261,MATCH(J$1,'Raw-products'!$A$1:$H$1,0))</f>
        <v>XS</v>
      </c>
      <c r="K3911" t="str">
        <f>VLOOKUP($C3911,'Raw-products'!$A$2:$H$1261,MATCH(K$1,'Raw-products'!$A$1:$H$1,0))</f>
        <v>orange</v>
      </c>
      <c r="L3911">
        <f>VLOOKUP($C3911,'Raw-products'!$A$2:$H$1261,MATCH(L$1,'Raw-products'!$A$1:$H$1,0))</f>
        <v>91</v>
      </c>
      <c r="M3911">
        <f>VLOOKUP($C3911,'Raw-products'!$A$2:$H$1261,MATCH(M$1,'Raw-products'!$A$1:$H$1,0))</f>
        <v>57</v>
      </c>
      <c r="N3911" s="5">
        <f t="shared" si="122"/>
        <v>5187</v>
      </c>
      <c r="O3911" cm="1">
        <f t="array" ref="O3911:R3911">_xlfn.XLOOKUP($B3911,'Raw -orders'!$A:$A,'Raw -orders'!$B:$E)</f>
        <v>465</v>
      </c>
      <c r="P3911">
        <v>44121</v>
      </c>
      <c r="Q3911" s="1">
        <v>44429</v>
      </c>
      <c r="R3911" s="1">
        <v>44450</v>
      </c>
      <c r="S3911" t="str" cm="1">
        <f t="array" ref="S3911:Z3911">_xlfn.XLOOKUP($O3911,'Raw - customers'!$A:$A,'Raw - customers'!$B:$I)</f>
        <v>Mallory Castellani</v>
      </c>
      <c r="T3911" t="str">
        <v>Female</v>
      </c>
      <c r="U3911">
        <v>38</v>
      </c>
      <c r="V3911" t="str">
        <v>115 Wilkinson CrestSuite 858</v>
      </c>
      <c r="W3911">
        <v>4700</v>
      </c>
      <c r="X3911" t="str">
        <v>Williammouth</v>
      </c>
      <c r="Y3911" t="str">
        <v>Victoria</v>
      </c>
      <c r="Z3911" t="str">
        <v>Australia</v>
      </c>
      <c r="AA3911">
        <v>8</v>
      </c>
      <c r="AB3911" s="3" t="str">
        <f t="shared" si="123"/>
        <v>20 to 30</v>
      </c>
      <c r="AM3911" s="6">
        <v>465</v>
      </c>
      <c r="AN3911" s="6" t="s">
        <v>1396</v>
      </c>
    </row>
    <row r="3912" spans="1:40" x14ac:dyDescent="0.25">
      <c r="A3912">
        <v>3910</v>
      </c>
      <c r="B3912">
        <v>782</v>
      </c>
      <c r="C3912">
        <v>171</v>
      </c>
      <c r="D3912">
        <v>91</v>
      </c>
      <c r="E3912">
        <v>3</v>
      </c>
      <c r="F3912">
        <v>273</v>
      </c>
      <c r="G3912">
        <v>1</v>
      </c>
      <c r="H3912" t="str">
        <f>VLOOKUP($C3912,'Raw-products'!$A$2:$H$1261,MATCH(H$1,'Raw-products'!$A$1:$H$1,0))</f>
        <v>Shirt</v>
      </c>
      <c r="I3912" t="str">
        <f>VLOOKUP($C3912,'Raw-products'!$A$2:$H$1261,MATCH(I$1,'Raw-products'!$A$1:$H$1,0))</f>
        <v>Linen</v>
      </c>
      <c r="J3912" t="str">
        <f>VLOOKUP($C3912,'Raw-products'!$A$2:$H$1261,MATCH(J$1,'Raw-products'!$A$1:$H$1,0))</f>
        <v>S</v>
      </c>
      <c r="K3912" t="str">
        <f>VLOOKUP($C3912,'Raw-products'!$A$2:$H$1261,MATCH(K$1,'Raw-products'!$A$1:$H$1,0))</f>
        <v>violet</v>
      </c>
      <c r="L3912">
        <f>VLOOKUP($C3912,'Raw-products'!$A$2:$H$1261,MATCH(L$1,'Raw-products'!$A$1:$H$1,0))</f>
        <v>116</v>
      </c>
      <c r="M3912">
        <f>VLOOKUP($C3912,'Raw-products'!$A$2:$H$1261,MATCH(M$1,'Raw-products'!$A$1:$H$1,0))</f>
        <v>44</v>
      </c>
      <c r="N3912" s="5">
        <f t="shared" si="122"/>
        <v>5104</v>
      </c>
      <c r="O3912" cm="1">
        <f t="array" ref="O3912:R3912">_xlfn.XLOOKUP($B3912,'Raw -orders'!$A:$A,'Raw -orders'!$B:$E)</f>
        <v>872</v>
      </c>
      <c r="P3912">
        <v>28459</v>
      </c>
      <c r="Q3912" s="1">
        <v>44262</v>
      </c>
      <c r="R3912" s="1">
        <v>44278</v>
      </c>
      <c r="S3912" t="str" cm="1">
        <f t="array" ref="S3912:Z3912">_xlfn.XLOOKUP($O3912,'Raw - customers'!$A:$A,'Raw - customers'!$B:$I)</f>
        <v>Brendis Blackboro</v>
      </c>
      <c r="T3912" t="str">
        <v>Non-binary</v>
      </c>
      <c r="U3912">
        <v>74</v>
      </c>
      <c r="V3912" t="str">
        <v>17 Beatty Station StApt. 918</v>
      </c>
      <c r="W3912">
        <v>7892</v>
      </c>
      <c r="X3912" t="str">
        <v>West Lukeshire</v>
      </c>
      <c r="Y3912" t="str">
        <v>New South Wales</v>
      </c>
      <c r="Z3912" t="str">
        <v>Australia</v>
      </c>
      <c r="AA3912">
        <v>3</v>
      </c>
      <c r="AB3912" s="3" t="str">
        <f t="shared" si="123"/>
        <v>10 to 20</v>
      </c>
      <c r="AM3912" s="6">
        <v>872</v>
      </c>
      <c r="AN3912" s="6" t="s">
        <v>1362</v>
      </c>
    </row>
    <row r="3913" spans="1:40" x14ac:dyDescent="0.25">
      <c r="A3913">
        <v>3911</v>
      </c>
      <c r="B3913">
        <v>782</v>
      </c>
      <c r="C3913">
        <v>176</v>
      </c>
      <c r="D3913">
        <v>98</v>
      </c>
      <c r="E3913">
        <v>1</v>
      </c>
      <c r="F3913">
        <v>98</v>
      </c>
      <c r="G3913">
        <v>1</v>
      </c>
      <c r="H3913" t="str">
        <f>VLOOKUP($C3913,'Raw-products'!$A$2:$H$1261,MATCH(H$1,'Raw-products'!$A$1:$H$1,0))</f>
        <v>Shirt</v>
      </c>
      <c r="I3913" t="str">
        <f>VLOOKUP($C3913,'Raw-products'!$A$2:$H$1261,MATCH(I$1,'Raw-products'!$A$1:$H$1,0))</f>
        <v>Camp Collared</v>
      </c>
      <c r="J3913" t="str">
        <f>VLOOKUP($C3913,'Raw-products'!$A$2:$H$1261,MATCH(J$1,'Raw-products'!$A$1:$H$1,0))</f>
        <v>S</v>
      </c>
      <c r="K3913" t="str">
        <f>VLOOKUP($C3913,'Raw-products'!$A$2:$H$1261,MATCH(K$1,'Raw-products'!$A$1:$H$1,0))</f>
        <v>red</v>
      </c>
      <c r="L3913">
        <f>VLOOKUP($C3913,'Raw-products'!$A$2:$H$1261,MATCH(L$1,'Raw-products'!$A$1:$H$1,0))</f>
        <v>112</v>
      </c>
      <c r="M3913">
        <f>VLOOKUP($C3913,'Raw-products'!$A$2:$H$1261,MATCH(M$1,'Raw-products'!$A$1:$H$1,0))</f>
        <v>67</v>
      </c>
      <c r="N3913" s="5">
        <f t="shared" si="122"/>
        <v>7504</v>
      </c>
      <c r="O3913" cm="1">
        <f t="array" ref="O3913:R3913">_xlfn.XLOOKUP($B3913,'Raw -orders'!$A:$A,'Raw -orders'!$B:$E)</f>
        <v>872</v>
      </c>
      <c r="P3913">
        <v>28459</v>
      </c>
      <c r="Q3913" s="1">
        <v>44262</v>
      </c>
      <c r="R3913" s="1">
        <v>44278</v>
      </c>
      <c r="S3913" t="str" cm="1">
        <f t="array" ref="S3913:Z3913">_xlfn.XLOOKUP($O3913,'Raw - customers'!$A:$A,'Raw - customers'!$B:$I)</f>
        <v>Brendis Blackboro</v>
      </c>
      <c r="T3913" t="str">
        <v>Non-binary</v>
      </c>
      <c r="U3913">
        <v>74</v>
      </c>
      <c r="V3913" t="str">
        <v>17 Beatty Station StApt. 918</v>
      </c>
      <c r="W3913">
        <v>7892</v>
      </c>
      <c r="X3913" t="str">
        <v>West Lukeshire</v>
      </c>
      <c r="Y3913" t="str">
        <v>New South Wales</v>
      </c>
      <c r="Z3913" t="str">
        <v>Australia</v>
      </c>
      <c r="AA3913">
        <v>3</v>
      </c>
      <c r="AB3913" s="3" t="str">
        <f t="shared" si="123"/>
        <v>10 to 20</v>
      </c>
      <c r="AM3913" s="6">
        <v>872</v>
      </c>
      <c r="AN3913" s="6" t="s">
        <v>1362</v>
      </c>
    </row>
    <row r="3914" spans="1:40" x14ac:dyDescent="0.25">
      <c r="A3914">
        <v>3912</v>
      </c>
      <c r="B3914">
        <v>782</v>
      </c>
      <c r="C3914">
        <v>495</v>
      </c>
      <c r="D3914">
        <v>102</v>
      </c>
      <c r="E3914">
        <v>1</v>
      </c>
      <c r="F3914">
        <v>102</v>
      </c>
      <c r="G3914">
        <v>1</v>
      </c>
      <c r="H3914" t="str">
        <f>VLOOKUP($C3914,'Raw-products'!$A$2:$H$1261,MATCH(H$1,'Raw-products'!$A$1:$H$1,0))</f>
        <v>Jacket</v>
      </c>
      <c r="I3914" t="str">
        <f>VLOOKUP($C3914,'Raw-products'!$A$2:$H$1261,MATCH(I$1,'Raw-products'!$A$1:$H$1,0))</f>
        <v>Windbreaker</v>
      </c>
      <c r="J3914" t="str">
        <f>VLOOKUP($C3914,'Raw-products'!$A$2:$H$1261,MATCH(J$1,'Raw-products'!$A$1:$H$1,0))</f>
        <v>XS</v>
      </c>
      <c r="K3914" t="str">
        <f>VLOOKUP($C3914,'Raw-products'!$A$2:$H$1261,MATCH(K$1,'Raw-products'!$A$1:$H$1,0))</f>
        <v>orange</v>
      </c>
      <c r="L3914">
        <f>VLOOKUP($C3914,'Raw-products'!$A$2:$H$1261,MATCH(L$1,'Raw-products'!$A$1:$H$1,0))</f>
        <v>109</v>
      </c>
      <c r="M3914">
        <f>VLOOKUP($C3914,'Raw-products'!$A$2:$H$1261,MATCH(M$1,'Raw-products'!$A$1:$H$1,0))</f>
        <v>70</v>
      </c>
      <c r="N3914" s="5">
        <f t="shared" si="122"/>
        <v>7630</v>
      </c>
      <c r="O3914" cm="1">
        <f t="array" ref="O3914:R3914">_xlfn.XLOOKUP($B3914,'Raw -orders'!$A:$A,'Raw -orders'!$B:$E)</f>
        <v>872</v>
      </c>
      <c r="P3914">
        <v>28459</v>
      </c>
      <c r="Q3914" s="1">
        <v>44262</v>
      </c>
      <c r="R3914" s="1">
        <v>44278</v>
      </c>
      <c r="S3914" t="str" cm="1">
        <f t="array" ref="S3914:Z3914">_xlfn.XLOOKUP($O3914,'Raw - customers'!$A:$A,'Raw - customers'!$B:$I)</f>
        <v>Brendis Blackboro</v>
      </c>
      <c r="T3914" t="str">
        <v>Non-binary</v>
      </c>
      <c r="U3914">
        <v>74</v>
      </c>
      <c r="V3914" t="str">
        <v>17 Beatty Station StApt. 918</v>
      </c>
      <c r="W3914">
        <v>7892</v>
      </c>
      <c r="X3914" t="str">
        <v>West Lukeshire</v>
      </c>
      <c r="Y3914" t="str">
        <v>New South Wales</v>
      </c>
      <c r="Z3914" t="str">
        <v>Australia</v>
      </c>
      <c r="AA3914">
        <v>3</v>
      </c>
      <c r="AB3914" s="3" t="str">
        <f t="shared" si="123"/>
        <v>10 to 20</v>
      </c>
      <c r="AM3914" s="6">
        <v>872</v>
      </c>
      <c r="AN3914" s="6" t="s">
        <v>1362</v>
      </c>
    </row>
    <row r="3915" spans="1:40" x14ac:dyDescent="0.25">
      <c r="A3915">
        <v>3913</v>
      </c>
      <c r="B3915">
        <v>782</v>
      </c>
      <c r="C3915">
        <v>590</v>
      </c>
      <c r="D3915">
        <v>100</v>
      </c>
      <c r="E3915">
        <v>2</v>
      </c>
      <c r="F3915">
        <v>200</v>
      </c>
      <c r="G3915">
        <v>1</v>
      </c>
      <c r="H3915" t="str">
        <f>VLOOKUP($C3915,'Raw-products'!$A$2:$H$1261,MATCH(H$1,'Raw-products'!$A$1:$H$1,0))</f>
        <v>Jacket</v>
      </c>
      <c r="I3915" t="str">
        <f>VLOOKUP($C3915,'Raw-products'!$A$2:$H$1261,MATCH(I$1,'Raw-products'!$A$1:$H$1,0))</f>
        <v>Bomber</v>
      </c>
      <c r="J3915" t="str">
        <f>VLOOKUP($C3915,'Raw-products'!$A$2:$H$1261,MATCH(J$1,'Raw-products'!$A$1:$H$1,0))</f>
        <v>XS</v>
      </c>
      <c r="K3915" t="str">
        <f>VLOOKUP($C3915,'Raw-products'!$A$2:$H$1261,MATCH(K$1,'Raw-products'!$A$1:$H$1,0))</f>
        <v>violet</v>
      </c>
      <c r="L3915">
        <f>VLOOKUP($C3915,'Raw-products'!$A$2:$H$1261,MATCH(L$1,'Raw-products'!$A$1:$H$1,0))</f>
        <v>90</v>
      </c>
      <c r="M3915">
        <f>VLOOKUP($C3915,'Raw-products'!$A$2:$H$1261,MATCH(M$1,'Raw-products'!$A$1:$H$1,0))</f>
        <v>75</v>
      </c>
      <c r="N3915" s="5">
        <f t="shared" si="122"/>
        <v>6750</v>
      </c>
      <c r="O3915" cm="1">
        <f t="array" ref="O3915:R3915">_xlfn.XLOOKUP($B3915,'Raw -orders'!$A:$A,'Raw -orders'!$B:$E)</f>
        <v>872</v>
      </c>
      <c r="P3915">
        <v>28459</v>
      </c>
      <c r="Q3915" s="1">
        <v>44262</v>
      </c>
      <c r="R3915" s="1">
        <v>44278</v>
      </c>
      <c r="S3915" t="str" cm="1">
        <f t="array" ref="S3915:Z3915">_xlfn.XLOOKUP($O3915,'Raw - customers'!$A:$A,'Raw - customers'!$B:$I)</f>
        <v>Brendis Blackboro</v>
      </c>
      <c r="T3915" t="str">
        <v>Non-binary</v>
      </c>
      <c r="U3915">
        <v>74</v>
      </c>
      <c r="V3915" t="str">
        <v>17 Beatty Station StApt. 918</v>
      </c>
      <c r="W3915">
        <v>7892</v>
      </c>
      <c r="X3915" t="str">
        <v>West Lukeshire</v>
      </c>
      <c r="Y3915" t="str">
        <v>New South Wales</v>
      </c>
      <c r="Z3915" t="str">
        <v>Australia</v>
      </c>
      <c r="AA3915">
        <v>3</v>
      </c>
      <c r="AB3915" s="3" t="str">
        <f t="shared" si="123"/>
        <v>10 to 20</v>
      </c>
      <c r="AM3915" s="6">
        <v>872</v>
      </c>
      <c r="AN3915" s="6" t="s">
        <v>1362</v>
      </c>
    </row>
    <row r="3916" spans="1:40" x14ac:dyDescent="0.25">
      <c r="A3916">
        <v>3914</v>
      </c>
      <c r="B3916">
        <v>782</v>
      </c>
      <c r="C3916">
        <v>187</v>
      </c>
      <c r="D3916">
        <v>98</v>
      </c>
      <c r="E3916">
        <v>3</v>
      </c>
      <c r="F3916">
        <v>294</v>
      </c>
      <c r="G3916">
        <v>1</v>
      </c>
      <c r="H3916" t="str">
        <f>VLOOKUP($C3916,'Raw-products'!$A$2:$H$1261,MATCH(H$1,'Raw-products'!$A$1:$H$1,0))</f>
        <v>Shirt</v>
      </c>
      <c r="I3916" t="str">
        <f>VLOOKUP($C3916,'Raw-products'!$A$2:$H$1261,MATCH(I$1,'Raw-products'!$A$1:$H$1,0))</f>
        <v>Camp Collared</v>
      </c>
      <c r="J3916" t="str">
        <f>VLOOKUP($C3916,'Raw-products'!$A$2:$H$1261,MATCH(J$1,'Raw-products'!$A$1:$H$1,0))</f>
        <v>M</v>
      </c>
      <c r="K3916" t="str">
        <f>VLOOKUP($C3916,'Raw-products'!$A$2:$H$1261,MATCH(K$1,'Raw-products'!$A$1:$H$1,0))</f>
        <v>yellow</v>
      </c>
      <c r="L3916">
        <f>VLOOKUP($C3916,'Raw-products'!$A$2:$H$1261,MATCH(L$1,'Raw-products'!$A$1:$H$1,0))</f>
        <v>112</v>
      </c>
      <c r="M3916">
        <f>VLOOKUP($C3916,'Raw-products'!$A$2:$H$1261,MATCH(M$1,'Raw-products'!$A$1:$H$1,0))</f>
        <v>49</v>
      </c>
      <c r="N3916" s="5">
        <f t="shared" si="122"/>
        <v>5488</v>
      </c>
      <c r="O3916" cm="1">
        <f t="array" ref="O3916:R3916">_xlfn.XLOOKUP($B3916,'Raw -orders'!$A:$A,'Raw -orders'!$B:$E)</f>
        <v>872</v>
      </c>
      <c r="P3916">
        <v>28459</v>
      </c>
      <c r="Q3916" s="1">
        <v>44262</v>
      </c>
      <c r="R3916" s="1">
        <v>44278</v>
      </c>
      <c r="S3916" t="str" cm="1">
        <f t="array" ref="S3916:Z3916">_xlfn.XLOOKUP($O3916,'Raw - customers'!$A:$A,'Raw - customers'!$B:$I)</f>
        <v>Brendis Blackboro</v>
      </c>
      <c r="T3916" t="str">
        <v>Non-binary</v>
      </c>
      <c r="U3916">
        <v>74</v>
      </c>
      <c r="V3916" t="str">
        <v>17 Beatty Station StApt. 918</v>
      </c>
      <c r="W3916">
        <v>7892</v>
      </c>
      <c r="X3916" t="str">
        <v>West Lukeshire</v>
      </c>
      <c r="Y3916" t="str">
        <v>New South Wales</v>
      </c>
      <c r="Z3916" t="str">
        <v>Australia</v>
      </c>
      <c r="AA3916">
        <v>3</v>
      </c>
      <c r="AB3916" s="3" t="str">
        <f t="shared" si="123"/>
        <v>10 to 20</v>
      </c>
      <c r="AM3916" s="6">
        <v>872</v>
      </c>
      <c r="AN3916" s="6" t="s">
        <v>1362</v>
      </c>
    </row>
    <row r="3917" spans="1:40" x14ac:dyDescent="0.25">
      <c r="A3917">
        <v>3915</v>
      </c>
      <c r="B3917">
        <v>782</v>
      </c>
      <c r="C3917">
        <v>93</v>
      </c>
      <c r="D3917">
        <v>118</v>
      </c>
      <c r="E3917">
        <v>1</v>
      </c>
      <c r="F3917">
        <v>118</v>
      </c>
      <c r="G3917">
        <v>1</v>
      </c>
      <c r="H3917" t="str">
        <f>VLOOKUP($C3917,'Raw-products'!$A$2:$H$1261,MATCH(H$1,'Raw-products'!$A$1:$H$1,0))</f>
        <v>Shirt</v>
      </c>
      <c r="I3917" t="str">
        <f>VLOOKUP($C3917,'Raw-products'!$A$2:$H$1261,MATCH(I$1,'Raw-products'!$A$1:$H$1,0))</f>
        <v>Flannel</v>
      </c>
      <c r="J3917" t="str">
        <f>VLOOKUP($C3917,'Raw-products'!$A$2:$H$1261,MATCH(J$1,'Raw-products'!$A$1:$H$1,0))</f>
        <v>L</v>
      </c>
      <c r="K3917" t="str">
        <f>VLOOKUP($C3917,'Raw-products'!$A$2:$H$1261,MATCH(K$1,'Raw-products'!$A$1:$H$1,0))</f>
        <v>blue</v>
      </c>
      <c r="L3917">
        <f>VLOOKUP($C3917,'Raw-products'!$A$2:$H$1261,MATCH(L$1,'Raw-products'!$A$1:$H$1,0))</f>
        <v>96</v>
      </c>
      <c r="M3917">
        <f>VLOOKUP($C3917,'Raw-products'!$A$2:$H$1261,MATCH(M$1,'Raw-products'!$A$1:$H$1,0))</f>
        <v>44</v>
      </c>
      <c r="N3917" s="5">
        <f t="shared" si="122"/>
        <v>4224</v>
      </c>
      <c r="O3917" cm="1">
        <f t="array" ref="O3917:R3917">_xlfn.XLOOKUP($B3917,'Raw -orders'!$A:$A,'Raw -orders'!$B:$E)</f>
        <v>872</v>
      </c>
      <c r="P3917">
        <v>28459</v>
      </c>
      <c r="Q3917" s="1">
        <v>44262</v>
      </c>
      <c r="R3917" s="1">
        <v>44278</v>
      </c>
      <c r="S3917" t="str" cm="1">
        <f t="array" ref="S3917:Z3917">_xlfn.XLOOKUP($O3917,'Raw - customers'!$A:$A,'Raw - customers'!$B:$I)</f>
        <v>Brendis Blackboro</v>
      </c>
      <c r="T3917" t="str">
        <v>Non-binary</v>
      </c>
      <c r="U3917">
        <v>74</v>
      </c>
      <c r="V3917" t="str">
        <v>17 Beatty Station StApt. 918</v>
      </c>
      <c r="W3917">
        <v>7892</v>
      </c>
      <c r="X3917" t="str">
        <v>West Lukeshire</v>
      </c>
      <c r="Y3917" t="str">
        <v>New South Wales</v>
      </c>
      <c r="Z3917" t="str">
        <v>Australia</v>
      </c>
      <c r="AA3917">
        <v>3</v>
      </c>
      <c r="AB3917" s="3" t="str">
        <f t="shared" si="123"/>
        <v>10 to 20</v>
      </c>
      <c r="AM3917" s="6">
        <v>872</v>
      </c>
      <c r="AN3917" s="6" t="s">
        <v>1362</v>
      </c>
    </row>
    <row r="3918" spans="1:40" x14ac:dyDescent="0.25">
      <c r="A3918">
        <v>3916</v>
      </c>
      <c r="B3918">
        <v>783</v>
      </c>
      <c r="C3918">
        <v>88</v>
      </c>
      <c r="D3918">
        <v>118</v>
      </c>
      <c r="E3918">
        <v>1</v>
      </c>
      <c r="F3918">
        <v>118</v>
      </c>
      <c r="G3918">
        <v>1</v>
      </c>
      <c r="H3918" t="str">
        <f>VLOOKUP($C3918,'Raw-products'!$A$2:$H$1261,MATCH(H$1,'Raw-products'!$A$1:$H$1,0))</f>
        <v>Shirt</v>
      </c>
      <c r="I3918" t="str">
        <f>VLOOKUP($C3918,'Raw-products'!$A$2:$H$1261,MATCH(I$1,'Raw-products'!$A$1:$H$1,0))</f>
        <v>Flannel</v>
      </c>
      <c r="J3918" t="str">
        <f>VLOOKUP($C3918,'Raw-products'!$A$2:$H$1261,MATCH(J$1,'Raw-products'!$A$1:$H$1,0))</f>
        <v>L</v>
      </c>
      <c r="K3918" t="str">
        <f>VLOOKUP($C3918,'Raw-products'!$A$2:$H$1261,MATCH(K$1,'Raw-products'!$A$1:$H$1,0))</f>
        <v>green</v>
      </c>
      <c r="L3918">
        <f>VLOOKUP($C3918,'Raw-products'!$A$2:$H$1261,MATCH(L$1,'Raw-products'!$A$1:$H$1,0))</f>
        <v>96</v>
      </c>
      <c r="M3918">
        <f>VLOOKUP($C3918,'Raw-products'!$A$2:$H$1261,MATCH(M$1,'Raw-products'!$A$1:$H$1,0))</f>
        <v>72</v>
      </c>
      <c r="N3918" s="5">
        <f t="shared" si="122"/>
        <v>6912</v>
      </c>
      <c r="O3918" cm="1">
        <f t="array" ref="O3918:R3918">_xlfn.XLOOKUP($B3918,'Raw -orders'!$A:$A,'Raw -orders'!$B:$E)</f>
        <v>683</v>
      </c>
      <c r="P3918">
        <v>31824</v>
      </c>
      <c r="Q3918" s="1">
        <v>44213</v>
      </c>
      <c r="R3918" s="1">
        <v>44215</v>
      </c>
      <c r="S3918" t="str" cm="1">
        <f t="array" ref="S3918:Z3918">_xlfn.XLOOKUP($O3918,'Raw - customers'!$A:$A,'Raw - customers'!$B:$I)</f>
        <v>Esteban Hensmans</v>
      </c>
      <c r="T3918" t="str">
        <v>Genderfluid</v>
      </c>
      <c r="U3918">
        <v>45</v>
      </c>
      <c r="V3918" t="str">
        <v>098 Clarke ParkwayApt. 312</v>
      </c>
      <c r="W3918">
        <v>3661</v>
      </c>
      <c r="X3918" t="str">
        <v>West Finnberg</v>
      </c>
      <c r="Y3918" t="str">
        <v>Australian Capital Territory</v>
      </c>
      <c r="Z3918" t="str">
        <v>Australia</v>
      </c>
      <c r="AA3918">
        <v>1</v>
      </c>
      <c r="AB3918" s="3" t="str">
        <f t="shared" si="123"/>
        <v>0 to 10</v>
      </c>
      <c r="AM3918" s="6">
        <v>683</v>
      </c>
      <c r="AN3918" s="6" t="s">
        <v>1350</v>
      </c>
    </row>
    <row r="3919" spans="1:40" x14ac:dyDescent="0.25">
      <c r="A3919">
        <v>3917</v>
      </c>
      <c r="B3919">
        <v>783</v>
      </c>
      <c r="C3919">
        <v>458</v>
      </c>
      <c r="D3919">
        <v>118</v>
      </c>
      <c r="E3919">
        <v>2</v>
      </c>
      <c r="F3919">
        <v>236</v>
      </c>
      <c r="G3919">
        <v>1</v>
      </c>
      <c r="H3919" t="str">
        <f>VLOOKUP($C3919,'Raw-products'!$A$2:$H$1261,MATCH(H$1,'Raw-products'!$A$1:$H$1,0))</f>
        <v>Jacket</v>
      </c>
      <c r="I3919" t="str">
        <f>VLOOKUP($C3919,'Raw-products'!$A$2:$H$1261,MATCH(I$1,'Raw-products'!$A$1:$H$1,0))</f>
        <v>Puffer</v>
      </c>
      <c r="J3919" t="str">
        <f>VLOOKUP($C3919,'Raw-products'!$A$2:$H$1261,MATCH(J$1,'Raw-products'!$A$1:$H$1,0))</f>
        <v>L</v>
      </c>
      <c r="K3919" t="str">
        <f>VLOOKUP($C3919,'Raw-products'!$A$2:$H$1261,MATCH(K$1,'Raw-products'!$A$1:$H$1,0))</f>
        <v>red</v>
      </c>
      <c r="L3919">
        <f>VLOOKUP($C3919,'Raw-products'!$A$2:$H$1261,MATCH(L$1,'Raw-products'!$A$1:$H$1,0))</f>
        <v>110</v>
      </c>
      <c r="M3919">
        <f>VLOOKUP($C3919,'Raw-products'!$A$2:$H$1261,MATCH(M$1,'Raw-products'!$A$1:$H$1,0))</f>
        <v>44</v>
      </c>
      <c r="N3919" s="5">
        <f t="shared" si="122"/>
        <v>4840</v>
      </c>
      <c r="O3919" cm="1">
        <f t="array" ref="O3919:R3919">_xlfn.XLOOKUP($B3919,'Raw -orders'!$A:$A,'Raw -orders'!$B:$E)</f>
        <v>683</v>
      </c>
      <c r="P3919">
        <v>31824</v>
      </c>
      <c r="Q3919" s="1">
        <v>44213</v>
      </c>
      <c r="R3919" s="1">
        <v>44215</v>
      </c>
      <c r="S3919" t="str" cm="1">
        <f t="array" ref="S3919:Z3919">_xlfn.XLOOKUP($O3919,'Raw - customers'!$A:$A,'Raw - customers'!$B:$I)</f>
        <v>Esteban Hensmans</v>
      </c>
      <c r="T3919" t="str">
        <v>Genderfluid</v>
      </c>
      <c r="U3919">
        <v>45</v>
      </c>
      <c r="V3919" t="str">
        <v>098 Clarke ParkwayApt. 312</v>
      </c>
      <c r="W3919">
        <v>3661</v>
      </c>
      <c r="X3919" t="str">
        <v>West Finnberg</v>
      </c>
      <c r="Y3919" t="str">
        <v>Australian Capital Territory</v>
      </c>
      <c r="Z3919" t="str">
        <v>Australia</v>
      </c>
      <c r="AA3919">
        <v>1</v>
      </c>
      <c r="AB3919" s="3" t="str">
        <f t="shared" si="123"/>
        <v>0 to 10</v>
      </c>
      <c r="AM3919" s="6">
        <v>683</v>
      </c>
      <c r="AN3919" s="6" t="s">
        <v>1350</v>
      </c>
    </row>
    <row r="3920" spans="1:40" x14ac:dyDescent="0.25">
      <c r="A3920">
        <v>3918</v>
      </c>
      <c r="B3920">
        <v>783</v>
      </c>
      <c r="C3920">
        <v>705</v>
      </c>
      <c r="D3920">
        <v>119</v>
      </c>
      <c r="E3920">
        <v>1</v>
      </c>
      <c r="F3920">
        <v>119</v>
      </c>
      <c r="G3920">
        <v>1</v>
      </c>
      <c r="H3920" t="str">
        <f>VLOOKUP($C3920,'Raw-products'!$A$2:$H$1261,MATCH(H$1,'Raw-products'!$A$1:$H$1,0))</f>
        <v>Jacket</v>
      </c>
      <c r="I3920" t="str">
        <f>VLOOKUP($C3920,'Raw-products'!$A$2:$H$1261,MATCH(I$1,'Raw-products'!$A$1:$H$1,0))</f>
        <v>Trench Coat</v>
      </c>
      <c r="J3920" t="str">
        <f>VLOOKUP($C3920,'Raw-products'!$A$2:$H$1261,MATCH(J$1,'Raw-products'!$A$1:$H$1,0))</f>
        <v>XS</v>
      </c>
      <c r="K3920" t="str">
        <f>VLOOKUP($C3920,'Raw-products'!$A$2:$H$1261,MATCH(K$1,'Raw-products'!$A$1:$H$1,0))</f>
        <v>orange</v>
      </c>
      <c r="L3920">
        <f>VLOOKUP($C3920,'Raw-products'!$A$2:$H$1261,MATCH(L$1,'Raw-products'!$A$1:$H$1,0))</f>
        <v>112</v>
      </c>
      <c r="M3920">
        <f>VLOOKUP($C3920,'Raw-products'!$A$2:$H$1261,MATCH(M$1,'Raw-products'!$A$1:$H$1,0))</f>
        <v>69</v>
      </c>
      <c r="N3920" s="5">
        <f t="shared" si="122"/>
        <v>7728</v>
      </c>
      <c r="O3920" cm="1">
        <f t="array" ref="O3920:R3920">_xlfn.XLOOKUP($B3920,'Raw -orders'!$A:$A,'Raw -orders'!$B:$E)</f>
        <v>683</v>
      </c>
      <c r="P3920">
        <v>31824</v>
      </c>
      <c r="Q3920" s="1">
        <v>44213</v>
      </c>
      <c r="R3920" s="1">
        <v>44215</v>
      </c>
      <c r="S3920" t="str" cm="1">
        <f t="array" ref="S3920:Z3920">_xlfn.XLOOKUP($O3920,'Raw - customers'!$A:$A,'Raw - customers'!$B:$I)</f>
        <v>Esteban Hensmans</v>
      </c>
      <c r="T3920" t="str">
        <v>Genderfluid</v>
      </c>
      <c r="U3920">
        <v>45</v>
      </c>
      <c r="V3920" t="str">
        <v>098 Clarke ParkwayApt. 312</v>
      </c>
      <c r="W3920">
        <v>3661</v>
      </c>
      <c r="X3920" t="str">
        <v>West Finnberg</v>
      </c>
      <c r="Y3920" t="str">
        <v>Australian Capital Territory</v>
      </c>
      <c r="Z3920" t="str">
        <v>Australia</v>
      </c>
      <c r="AA3920">
        <v>1</v>
      </c>
      <c r="AB3920" s="3" t="str">
        <f t="shared" si="123"/>
        <v>0 to 10</v>
      </c>
      <c r="AM3920" s="6">
        <v>683</v>
      </c>
      <c r="AN3920" s="6" t="s">
        <v>1350</v>
      </c>
    </row>
    <row r="3921" spans="1:40" x14ac:dyDescent="0.25">
      <c r="A3921">
        <v>3919</v>
      </c>
      <c r="B3921">
        <v>783</v>
      </c>
      <c r="C3921">
        <v>69</v>
      </c>
      <c r="D3921">
        <v>104</v>
      </c>
      <c r="E3921">
        <v>1</v>
      </c>
      <c r="F3921">
        <v>104</v>
      </c>
      <c r="G3921">
        <v>1</v>
      </c>
      <c r="H3921" t="str">
        <f>VLOOKUP($C3921,'Raw-products'!$A$2:$H$1261,MATCH(H$1,'Raw-products'!$A$1:$H$1,0))</f>
        <v>Shirt</v>
      </c>
      <c r="I3921" t="str">
        <f>VLOOKUP($C3921,'Raw-products'!$A$2:$H$1261,MATCH(I$1,'Raw-products'!$A$1:$H$1,0))</f>
        <v>Dress</v>
      </c>
      <c r="J3921" t="str">
        <f>VLOOKUP($C3921,'Raw-products'!$A$2:$H$1261,MATCH(J$1,'Raw-products'!$A$1:$H$1,0))</f>
        <v>XL</v>
      </c>
      <c r="K3921" t="str">
        <f>VLOOKUP($C3921,'Raw-products'!$A$2:$H$1261,MATCH(K$1,'Raw-products'!$A$1:$H$1,0))</f>
        <v>violet</v>
      </c>
      <c r="L3921">
        <f>VLOOKUP($C3921,'Raw-products'!$A$2:$H$1261,MATCH(L$1,'Raw-products'!$A$1:$H$1,0))</f>
        <v>119</v>
      </c>
      <c r="M3921">
        <f>VLOOKUP($C3921,'Raw-products'!$A$2:$H$1261,MATCH(M$1,'Raw-products'!$A$1:$H$1,0))</f>
        <v>77</v>
      </c>
      <c r="N3921" s="5">
        <f t="shared" si="122"/>
        <v>9163</v>
      </c>
      <c r="O3921" cm="1">
        <f t="array" ref="O3921:R3921">_xlfn.XLOOKUP($B3921,'Raw -orders'!$A:$A,'Raw -orders'!$B:$E)</f>
        <v>683</v>
      </c>
      <c r="P3921">
        <v>31824</v>
      </c>
      <c r="Q3921" s="1">
        <v>44213</v>
      </c>
      <c r="R3921" s="1">
        <v>44215</v>
      </c>
      <c r="S3921" t="str" cm="1">
        <f t="array" ref="S3921:Z3921">_xlfn.XLOOKUP($O3921,'Raw - customers'!$A:$A,'Raw - customers'!$B:$I)</f>
        <v>Esteban Hensmans</v>
      </c>
      <c r="T3921" t="str">
        <v>Genderfluid</v>
      </c>
      <c r="U3921">
        <v>45</v>
      </c>
      <c r="V3921" t="str">
        <v>098 Clarke ParkwayApt. 312</v>
      </c>
      <c r="W3921">
        <v>3661</v>
      </c>
      <c r="X3921" t="str">
        <v>West Finnberg</v>
      </c>
      <c r="Y3921" t="str">
        <v>Australian Capital Territory</v>
      </c>
      <c r="Z3921" t="str">
        <v>Australia</v>
      </c>
      <c r="AA3921">
        <v>1</v>
      </c>
      <c r="AB3921" s="3" t="str">
        <f t="shared" si="123"/>
        <v>0 to 10</v>
      </c>
      <c r="AM3921" s="6">
        <v>683</v>
      </c>
      <c r="AN3921" s="6" t="s">
        <v>1350</v>
      </c>
    </row>
    <row r="3922" spans="1:40" x14ac:dyDescent="0.25">
      <c r="A3922">
        <v>3920</v>
      </c>
      <c r="B3922">
        <v>783</v>
      </c>
      <c r="C3922">
        <v>1121</v>
      </c>
      <c r="D3922">
        <v>102</v>
      </c>
      <c r="E3922">
        <v>2</v>
      </c>
      <c r="F3922">
        <v>204</v>
      </c>
      <c r="G3922">
        <v>1</v>
      </c>
      <c r="H3922" t="str">
        <f>VLOOKUP($C3922,'Raw-products'!$A$2:$H$1261,MATCH(H$1,'Raw-products'!$A$1:$H$1,0))</f>
        <v>Trousers</v>
      </c>
      <c r="I3922" t="str">
        <f>VLOOKUP($C3922,'Raw-products'!$A$2:$H$1261,MATCH(I$1,'Raw-products'!$A$1:$H$1,0))</f>
        <v>Cargo Pants</v>
      </c>
      <c r="J3922" t="str">
        <f>VLOOKUP($C3922,'Raw-products'!$A$2:$H$1261,MATCH(J$1,'Raw-products'!$A$1:$H$1,0))</f>
        <v>S</v>
      </c>
      <c r="K3922" t="str">
        <f>VLOOKUP($C3922,'Raw-products'!$A$2:$H$1261,MATCH(K$1,'Raw-products'!$A$1:$H$1,0))</f>
        <v>red</v>
      </c>
      <c r="L3922">
        <f>VLOOKUP($C3922,'Raw-products'!$A$2:$H$1261,MATCH(L$1,'Raw-products'!$A$1:$H$1,0))</f>
        <v>106</v>
      </c>
      <c r="M3922">
        <f>VLOOKUP($C3922,'Raw-products'!$A$2:$H$1261,MATCH(M$1,'Raw-products'!$A$1:$H$1,0))</f>
        <v>63</v>
      </c>
      <c r="N3922" s="5">
        <f t="shared" si="122"/>
        <v>6678</v>
      </c>
      <c r="O3922" cm="1">
        <f t="array" ref="O3922:R3922">_xlfn.XLOOKUP($B3922,'Raw -orders'!$A:$A,'Raw -orders'!$B:$E)</f>
        <v>683</v>
      </c>
      <c r="P3922">
        <v>31824</v>
      </c>
      <c r="Q3922" s="1">
        <v>44213</v>
      </c>
      <c r="R3922" s="1">
        <v>44215</v>
      </c>
      <c r="S3922" t="str" cm="1">
        <f t="array" ref="S3922:Z3922">_xlfn.XLOOKUP($O3922,'Raw - customers'!$A:$A,'Raw - customers'!$B:$I)</f>
        <v>Esteban Hensmans</v>
      </c>
      <c r="T3922" t="str">
        <v>Genderfluid</v>
      </c>
      <c r="U3922">
        <v>45</v>
      </c>
      <c r="V3922" t="str">
        <v>098 Clarke ParkwayApt. 312</v>
      </c>
      <c r="W3922">
        <v>3661</v>
      </c>
      <c r="X3922" t="str">
        <v>West Finnberg</v>
      </c>
      <c r="Y3922" t="str">
        <v>Australian Capital Territory</v>
      </c>
      <c r="Z3922" t="str">
        <v>Australia</v>
      </c>
      <c r="AA3922">
        <v>1</v>
      </c>
      <c r="AB3922" s="3" t="str">
        <f t="shared" si="123"/>
        <v>0 to 10</v>
      </c>
      <c r="AM3922" s="6">
        <v>683</v>
      </c>
      <c r="AN3922" s="6" t="s">
        <v>1350</v>
      </c>
    </row>
    <row r="3923" spans="1:40" x14ac:dyDescent="0.25">
      <c r="A3923">
        <v>3921</v>
      </c>
      <c r="B3923">
        <v>784</v>
      </c>
      <c r="C3923">
        <v>936</v>
      </c>
      <c r="D3923">
        <v>96</v>
      </c>
      <c r="E3923">
        <v>2</v>
      </c>
      <c r="F3923">
        <v>192</v>
      </c>
      <c r="G3923">
        <v>1</v>
      </c>
      <c r="H3923" t="str">
        <f>VLOOKUP($C3923,'Raw-products'!$A$2:$H$1261,MATCH(H$1,'Raw-products'!$A$1:$H$1,0))</f>
        <v>Trousers</v>
      </c>
      <c r="I3923" t="str">
        <f>VLOOKUP($C3923,'Raw-products'!$A$2:$H$1261,MATCH(I$1,'Raw-products'!$A$1:$H$1,0))</f>
        <v>Drawstring</v>
      </c>
      <c r="J3923" t="str">
        <f>VLOOKUP($C3923,'Raw-products'!$A$2:$H$1261,MATCH(J$1,'Raw-products'!$A$1:$H$1,0))</f>
        <v>S</v>
      </c>
      <c r="K3923" t="str">
        <f>VLOOKUP($C3923,'Raw-products'!$A$2:$H$1261,MATCH(K$1,'Raw-products'!$A$1:$H$1,0))</f>
        <v>indigo</v>
      </c>
      <c r="L3923">
        <f>VLOOKUP($C3923,'Raw-products'!$A$2:$H$1261,MATCH(L$1,'Raw-products'!$A$1:$H$1,0))</f>
        <v>104</v>
      </c>
      <c r="M3923">
        <f>VLOOKUP($C3923,'Raw-products'!$A$2:$H$1261,MATCH(M$1,'Raw-products'!$A$1:$H$1,0))</f>
        <v>46</v>
      </c>
      <c r="N3923" s="5">
        <f t="shared" si="122"/>
        <v>4784</v>
      </c>
      <c r="O3923" cm="1">
        <f t="array" ref="O3923:R3923">_xlfn.XLOOKUP($B3923,'Raw -orders'!$A:$A,'Raw -orders'!$B:$E)</f>
        <v>436</v>
      </c>
      <c r="P3923">
        <v>45143</v>
      </c>
      <c r="Q3923" s="1">
        <v>44269</v>
      </c>
      <c r="R3923" s="1">
        <v>44290</v>
      </c>
      <c r="S3923" t="str" cm="1">
        <f t="array" ref="S3923:Z3923">_xlfn.XLOOKUP($O3923,'Raw - customers'!$A:$A,'Raw - customers'!$B:$I)</f>
        <v>Meredith Canniffe</v>
      </c>
      <c r="T3923" t="str">
        <v>Polygender</v>
      </c>
      <c r="U3923">
        <v>41</v>
      </c>
      <c r="V3923" t="str">
        <v>120 Eli PlazaApt. 906</v>
      </c>
      <c r="W3923">
        <v>7809</v>
      </c>
      <c r="X3923" t="str">
        <v>Port Siennaport</v>
      </c>
      <c r="Y3923" t="str">
        <v>South Australia</v>
      </c>
      <c r="Z3923" t="str">
        <v>Australia</v>
      </c>
      <c r="AA3923">
        <v>3</v>
      </c>
      <c r="AB3923" s="3" t="str">
        <f t="shared" si="123"/>
        <v>20 to 30</v>
      </c>
      <c r="AM3923" s="6">
        <v>436</v>
      </c>
      <c r="AN3923" s="6" t="s">
        <v>1345</v>
      </c>
    </row>
    <row r="3924" spans="1:40" x14ac:dyDescent="0.25">
      <c r="A3924">
        <v>3922</v>
      </c>
      <c r="B3924">
        <v>784</v>
      </c>
      <c r="C3924">
        <v>869</v>
      </c>
      <c r="D3924">
        <v>113</v>
      </c>
      <c r="E3924">
        <v>2</v>
      </c>
      <c r="F3924">
        <v>226</v>
      </c>
      <c r="G3924">
        <v>1</v>
      </c>
      <c r="H3924" t="str">
        <f>VLOOKUP($C3924,'Raw-products'!$A$2:$H$1261,MATCH(H$1,'Raw-products'!$A$1:$H$1,0))</f>
        <v>Trousers</v>
      </c>
      <c r="I3924" t="str">
        <f>VLOOKUP($C3924,'Raw-products'!$A$2:$H$1261,MATCH(I$1,'Raw-products'!$A$1:$H$1,0))</f>
        <v>Chinos</v>
      </c>
      <c r="J3924" t="str">
        <f>VLOOKUP($C3924,'Raw-products'!$A$2:$H$1261,MATCH(J$1,'Raw-products'!$A$1:$H$1,0))</f>
        <v>XL</v>
      </c>
      <c r="K3924" t="str">
        <f>VLOOKUP($C3924,'Raw-products'!$A$2:$H$1261,MATCH(K$1,'Raw-products'!$A$1:$H$1,0))</f>
        <v>indigo</v>
      </c>
      <c r="L3924">
        <f>VLOOKUP($C3924,'Raw-products'!$A$2:$H$1261,MATCH(L$1,'Raw-products'!$A$1:$H$1,0))</f>
        <v>100</v>
      </c>
      <c r="M3924">
        <f>VLOOKUP($C3924,'Raw-products'!$A$2:$H$1261,MATCH(M$1,'Raw-products'!$A$1:$H$1,0))</f>
        <v>78</v>
      </c>
      <c r="N3924" s="5">
        <f t="shared" si="122"/>
        <v>7800</v>
      </c>
      <c r="O3924" cm="1">
        <f t="array" ref="O3924:R3924">_xlfn.XLOOKUP($B3924,'Raw -orders'!$A:$A,'Raw -orders'!$B:$E)</f>
        <v>436</v>
      </c>
      <c r="P3924">
        <v>45143</v>
      </c>
      <c r="Q3924" s="1">
        <v>44269</v>
      </c>
      <c r="R3924" s="1">
        <v>44290</v>
      </c>
      <c r="S3924" t="str" cm="1">
        <f t="array" ref="S3924:Z3924">_xlfn.XLOOKUP($O3924,'Raw - customers'!$A:$A,'Raw - customers'!$B:$I)</f>
        <v>Meredith Canniffe</v>
      </c>
      <c r="T3924" t="str">
        <v>Polygender</v>
      </c>
      <c r="U3924">
        <v>41</v>
      </c>
      <c r="V3924" t="str">
        <v>120 Eli PlazaApt. 906</v>
      </c>
      <c r="W3924">
        <v>7809</v>
      </c>
      <c r="X3924" t="str">
        <v>Port Siennaport</v>
      </c>
      <c r="Y3924" t="str">
        <v>South Australia</v>
      </c>
      <c r="Z3924" t="str">
        <v>Australia</v>
      </c>
      <c r="AA3924">
        <v>3</v>
      </c>
      <c r="AB3924" s="3" t="str">
        <f t="shared" si="123"/>
        <v>20 to 30</v>
      </c>
      <c r="AM3924" s="6">
        <v>436</v>
      </c>
      <c r="AN3924" s="6" t="s">
        <v>1345</v>
      </c>
    </row>
    <row r="3925" spans="1:40" x14ac:dyDescent="0.25">
      <c r="A3925">
        <v>3923</v>
      </c>
      <c r="B3925">
        <v>784</v>
      </c>
      <c r="C3925">
        <v>1033</v>
      </c>
      <c r="D3925">
        <v>90</v>
      </c>
      <c r="E3925">
        <v>1</v>
      </c>
      <c r="F3925">
        <v>90</v>
      </c>
      <c r="G3925">
        <v>1</v>
      </c>
      <c r="H3925" t="str">
        <f>VLOOKUP($C3925,'Raw-products'!$A$2:$H$1261,MATCH(H$1,'Raw-products'!$A$1:$H$1,0))</f>
        <v>Trousers</v>
      </c>
      <c r="I3925" t="str">
        <f>VLOOKUP($C3925,'Raw-products'!$A$2:$H$1261,MATCH(I$1,'Raw-products'!$A$1:$H$1,0))</f>
        <v>Relaxed Leg</v>
      </c>
      <c r="J3925" t="str">
        <f>VLOOKUP($C3925,'Raw-products'!$A$2:$H$1261,MATCH(J$1,'Raw-products'!$A$1:$H$1,0))</f>
        <v>L</v>
      </c>
      <c r="K3925" t="str">
        <f>VLOOKUP($C3925,'Raw-products'!$A$2:$H$1261,MATCH(K$1,'Raw-products'!$A$1:$H$1,0))</f>
        <v>green</v>
      </c>
      <c r="L3925">
        <f>VLOOKUP($C3925,'Raw-products'!$A$2:$H$1261,MATCH(L$1,'Raw-products'!$A$1:$H$1,0))</f>
        <v>95</v>
      </c>
      <c r="M3925">
        <f>VLOOKUP($C3925,'Raw-products'!$A$2:$H$1261,MATCH(M$1,'Raw-products'!$A$1:$H$1,0))</f>
        <v>62</v>
      </c>
      <c r="N3925" s="5">
        <f t="shared" si="122"/>
        <v>5890</v>
      </c>
      <c r="O3925" cm="1">
        <f t="array" ref="O3925:R3925">_xlfn.XLOOKUP($B3925,'Raw -orders'!$A:$A,'Raw -orders'!$B:$E)</f>
        <v>436</v>
      </c>
      <c r="P3925">
        <v>45143</v>
      </c>
      <c r="Q3925" s="1">
        <v>44269</v>
      </c>
      <c r="R3925" s="1">
        <v>44290</v>
      </c>
      <c r="S3925" t="str" cm="1">
        <f t="array" ref="S3925:Z3925">_xlfn.XLOOKUP($O3925,'Raw - customers'!$A:$A,'Raw - customers'!$B:$I)</f>
        <v>Meredith Canniffe</v>
      </c>
      <c r="T3925" t="str">
        <v>Polygender</v>
      </c>
      <c r="U3925">
        <v>41</v>
      </c>
      <c r="V3925" t="str">
        <v>120 Eli PlazaApt. 906</v>
      </c>
      <c r="W3925">
        <v>7809</v>
      </c>
      <c r="X3925" t="str">
        <v>Port Siennaport</v>
      </c>
      <c r="Y3925" t="str">
        <v>South Australia</v>
      </c>
      <c r="Z3925" t="str">
        <v>Australia</v>
      </c>
      <c r="AA3925">
        <v>3</v>
      </c>
      <c r="AB3925" s="3" t="str">
        <f t="shared" si="123"/>
        <v>20 to 30</v>
      </c>
      <c r="AM3925" s="6">
        <v>436</v>
      </c>
      <c r="AN3925" s="6" t="s">
        <v>1345</v>
      </c>
    </row>
    <row r="3926" spans="1:40" x14ac:dyDescent="0.25">
      <c r="A3926">
        <v>3924</v>
      </c>
      <c r="B3926">
        <v>784</v>
      </c>
      <c r="C3926">
        <v>151</v>
      </c>
      <c r="D3926">
        <v>91</v>
      </c>
      <c r="E3926">
        <v>3</v>
      </c>
      <c r="F3926">
        <v>273</v>
      </c>
      <c r="G3926">
        <v>1</v>
      </c>
      <c r="H3926" t="str">
        <f>VLOOKUP($C3926,'Raw-products'!$A$2:$H$1261,MATCH(H$1,'Raw-products'!$A$1:$H$1,0))</f>
        <v>Shirt</v>
      </c>
      <c r="I3926" t="str">
        <f>VLOOKUP($C3926,'Raw-products'!$A$2:$H$1261,MATCH(I$1,'Raw-products'!$A$1:$H$1,0))</f>
        <v>Linen</v>
      </c>
      <c r="J3926" t="str">
        <f>VLOOKUP($C3926,'Raw-products'!$A$2:$H$1261,MATCH(J$1,'Raw-products'!$A$1:$H$1,0))</f>
        <v>S</v>
      </c>
      <c r="K3926" t="str">
        <f>VLOOKUP($C3926,'Raw-products'!$A$2:$H$1261,MATCH(K$1,'Raw-products'!$A$1:$H$1,0))</f>
        <v>yellow</v>
      </c>
      <c r="L3926">
        <f>VLOOKUP($C3926,'Raw-products'!$A$2:$H$1261,MATCH(L$1,'Raw-products'!$A$1:$H$1,0))</f>
        <v>116</v>
      </c>
      <c r="M3926">
        <f>VLOOKUP($C3926,'Raw-products'!$A$2:$H$1261,MATCH(M$1,'Raw-products'!$A$1:$H$1,0))</f>
        <v>60</v>
      </c>
      <c r="N3926" s="5">
        <f t="shared" si="122"/>
        <v>6960</v>
      </c>
      <c r="O3926" cm="1">
        <f t="array" ref="O3926:R3926">_xlfn.XLOOKUP($B3926,'Raw -orders'!$A:$A,'Raw -orders'!$B:$E)</f>
        <v>436</v>
      </c>
      <c r="P3926">
        <v>45143</v>
      </c>
      <c r="Q3926" s="1">
        <v>44269</v>
      </c>
      <c r="R3926" s="1">
        <v>44290</v>
      </c>
      <c r="S3926" t="str" cm="1">
        <f t="array" ref="S3926:Z3926">_xlfn.XLOOKUP($O3926,'Raw - customers'!$A:$A,'Raw - customers'!$B:$I)</f>
        <v>Meredith Canniffe</v>
      </c>
      <c r="T3926" t="str">
        <v>Polygender</v>
      </c>
      <c r="U3926">
        <v>41</v>
      </c>
      <c r="V3926" t="str">
        <v>120 Eli PlazaApt. 906</v>
      </c>
      <c r="W3926">
        <v>7809</v>
      </c>
      <c r="X3926" t="str">
        <v>Port Siennaport</v>
      </c>
      <c r="Y3926" t="str">
        <v>South Australia</v>
      </c>
      <c r="Z3926" t="str">
        <v>Australia</v>
      </c>
      <c r="AA3926">
        <v>3</v>
      </c>
      <c r="AB3926" s="3" t="str">
        <f t="shared" si="123"/>
        <v>20 to 30</v>
      </c>
      <c r="AM3926" s="6">
        <v>436</v>
      </c>
      <c r="AN3926" s="6" t="s">
        <v>1345</v>
      </c>
    </row>
    <row r="3927" spans="1:40" x14ac:dyDescent="0.25">
      <c r="A3927">
        <v>3925</v>
      </c>
      <c r="B3927">
        <v>784</v>
      </c>
      <c r="C3927">
        <v>1028</v>
      </c>
      <c r="D3927">
        <v>90</v>
      </c>
      <c r="E3927">
        <v>2</v>
      </c>
      <c r="F3927">
        <v>180</v>
      </c>
      <c r="G3927">
        <v>1</v>
      </c>
      <c r="H3927" t="str">
        <f>VLOOKUP($C3927,'Raw-products'!$A$2:$H$1261,MATCH(H$1,'Raw-products'!$A$1:$H$1,0))</f>
        <v>Trousers</v>
      </c>
      <c r="I3927" t="str">
        <f>VLOOKUP($C3927,'Raw-products'!$A$2:$H$1261,MATCH(I$1,'Raw-products'!$A$1:$H$1,0))</f>
        <v>Relaxed Leg</v>
      </c>
      <c r="J3927" t="str">
        <f>VLOOKUP($C3927,'Raw-products'!$A$2:$H$1261,MATCH(J$1,'Raw-products'!$A$1:$H$1,0))</f>
        <v>L</v>
      </c>
      <c r="K3927" t="str">
        <f>VLOOKUP($C3927,'Raw-products'!$A$2:$H$1261,MATCH(K$1,'Raw-products'!$A$1:$H$1,0))</f>
        <v>yellow</v>
      </c>
      <c r="L3927">
        <f>VLOOKUP($C3927,'Raw-products'!$A$2:$H$1261,MATCH(L$1,'Raw-products'!$A$1:$H$1,0))</f>
        <v>95</v>
      </c>
      <c r="M3927">
        <f>VLOOKUP($C3927,'Raw-products'!$A$2:$H$1261,MATCH(M$1,'Raw-products'!$A$1:$H$1,0))</f>
        <v>65</v>
      </c>
      <c r="N3927" s="5">
        <f t="shared" si="122"/>
        <v>6175</v>
      </c>
      <c r="O3927" cm="1">
        <f t="array" ref="O3927:R3927">_xlfn.XLOOKUP($B3927,'Raw -orders'!$A:$A,'Raw -orders'!$B:$E)</f>
        <v>436</v>
      </c>
      <c r="P3927">
        <v>45143</v>
      </c>
      <c r="Q3927" s="1">
        <v>44269</v>
      </c>
      <c r="R3927" s="1">
        <v>44290</v>
      </c>
      <c r="S3927" t="str" cm="1">
        <f t="array" ref="S3927:Z3927">_xlfn.XLOOKUP($O3927,'Raw - customers'!$A:$A,'Raw - customers'!$B:$I)</f>
        <v>Meredith Canniffe</v>
      </c>
      <c r="T3927" t="str">
        <v>Polygender</v>
      </c>
      <c r="U3927">
        <v>41</v>
      </c>
      <c r="V3927" t="str">
        <v>120 Eli PlazaApt. 906</v>
      </c>
      <c r="W3927">
        <v>7809</v>
      </c>
      <c r="X3927" t="str">
        <v>Port Siennaport</v>
      </c>
      <c r="Y3927" t="str">
        <v>South Australia</v>
      </c>
      <c r="Z3927" t="str">
        <v>Australia</v>
      </c>
      <c r="AA3927">
        <v>3</v>
      </c>
      <c r="AB3927" s="3" t="str">
        <f t="shared" si="123"/>
        <v>20 to 30</v>
      </c>
      <c r="AM3927" s="6">
        <v>436</v>
      </c>
      <c r="AN3927" s="6" t="s">
        <v>1345</v>
      </c>
    </row>
    <row r="3928" spans="1:40" x14ac:dyDescent="0.25">
      <c r="A3928">
        <v>3926</v>
      </c>
      <c r="B3928">
        <v>784</v>
      </c>
      <c r="C3928">
        <v>397</v>
      </c>
      <c r="D3928">
        <v>119</v>
      </c>
      <c r="E3928">
        <v>1</v>
      </c>
      <c r="F3928">
        <v>119</v>
      </c>
      <c r="G3928">
        <v>1</v>
      </c>
      <c r="H3928" t="str">
        <f>VLOOKUP($C3928,'Raw-products'!$A$2:$H$1261,MATCH(H$1,'Raw-products'!$A$1:$H$1,0))</f>
        <v>Shirt</v>
      </c>
      <c r="I3928" t="str">
        <f>VLOOKUP($C3928,'Raw-products'!$A$2:$H$1261,MATCH(I$1,'Raw-products'!$A$1:$H$1,0))</f>
        <v>Casual Slim Fit</v>
      </c>
      <c r="J3928" t="str">
        <f>VLOOKUP($C3928,'Raw-products'!$A$2:$H$1261,MATCH(J$1,'Raw-products'!$A$1:$H$1,0))</f>
        <v>M</v>
      </c>
      <c r="K3928" t="str">
        <f>VLOOKUP($C3928,'Raw-products'!$A$2:$H$1261,MATCH(K$1,'Raw-products'!$A$1:$H$1,0))</f>
        <v>yellow</v>
      </c>
      <c r="L3928">
        <f>VLOOKUP($C3928,'Raw-products'!$A$2:$H$1261,MATCH(L$1,'Raw-products'!$A$1:$H$1,0))</f>
        <v>113</v>
      </c>
      <c r="M3928">
        <f>VLOOKUP($C3928,'Raw-products'!$A$2:$H$1261,MATCH(M$1,'Raw-products'!$A$1:$H$1,0))</f>
        <v>76</v>
      </c>
      <c r="N3928" s="5">
        <f t="shared" si="122"/>
        <v>8588</v>
      </c>
      <c r="O3928" cm="1">
        <f t="array" ref="O3928:R3928">_xlfn.XLOOKUP($B3928,'Raw -orders'!$A:$A,'Raw -orders'!$B:$E)</f>
        <v>436</v>
      </c>
      <c r="P3928">
        <v>45143</v>
      </c>
      <c r="Q3928" s="1">
        <v>44269</v>
      </c>
      <c r="R3928" s="1">
        <v>44290</v>
      </c>
      <c r="S3928" t="str" cm="1">
        <f t="array" ref="S3928:Z3928">_xlfn.XLOOKUP($O3928,'Raw - customers'!$A:$A,'Raw - customers'!$B:$I)</f>
        <v>Meredith Canniffe</v>
      </c>
      <c r="T3928" t="str">
        <v>Polygender</v>
      </c>
      <c r="U3928">
        <v>41</v>
      </c>
      <c r="V3928" t="str">
        <v>120 Eli PlazaApt. 906</v>
      </c>
      <c r="W3928">
        <v>7809</v>
      </c>
      <c r="X3928" t="str">
        <v>Port Siennaport</v>
      </c>
      <c r="Y3928" t="str">
        <v>South Australia</v>
      </c>
      <c r="Z3928" t="str">
        <v>Australia</v>
      </c>
      <c r="AA3928">
        <v>3</v>
      </c>
      <c r="AB3928" s="3" t="str">
        <f t="shared" si="123"/>
        <v>20 to 30</v>
      </c>
      <c r="AM3928" s="6">
        <v>436</v>
      </c>
      <c r="AN3928" s="6" t="s">
        <v>1345</v>
      </c>
    </row>
    <row r="3929" spans="1:40" x14ac:dyDescent="0.25">
      <c r="A3929">
        <v>3927</v>
      </c>
      <c r="B3929">
        <v>785</v>
      </c>
      <c r="C3929">
        <v>1231</v>
      </c>
      <c r="D3929">
        <v>112</v>
      </c>
      <c r="E3929">
        <v>1</v>
      </c>
      <c r="F3929">
        <v>112</v>
      </c>
      <c r="G3929">
        <v>1</v>
      </c>
      <c r="H3929" t="str">
        <f>VLOOKUP($C3929,'Raw-products'!$A$2:$H$1261,MATCH(H$1,'Raw-products'!$A$1:$H$1,0))</f>
        <v>Trousers</v>
      </c>
      <c r="I3929" t="str">
        <f>VLOOKUP($C3929,'Raw-products'!$A$2:$H$1261,MATCH(I$1,'Raw-products'!$A$1:$H$1,0))</f>
        <v>Tracksuit Bottoms</v>
      </c>
      <c r="J3929" t="str">
        <f>VLOOKUP($C3929,'Raw-products'!$A$2:$H$1261,MATCH(J$1,'Raw-products'!$A$1:$H$1,0))</f>
        <v>S</v>
      </c>
      <c r="K3929" t="str">
        <f>VLOOKUP($C3929,'Raw-products'!$A$2:$H$1261,MATCH(K$1,'Raw-products'!$A$1:$H$1,0))</f>
        <v>orange</v>
      </c>
      <c r="L3929">
        <f>VLOOKUP($C3929,'Raw-products'!$A$2:$H$1261,MATCH(L$1,'Raw-products'!$A$1:$H$1,0))</f>
        <v>91</v>
      </c>
      <c r="M3929">
        <f>VLOOKUP($C3929,'Raw-products'!$A$2:$H$1261,MATCH(M$1,'Raw-products'!$A$1:$H$1,0))</f>
        <v>59</v>
      </c>
      <c r="N3929" s="5">
        <f t="shared" si="122"/>
        <v>5369</v>
      </c>
      <c r="O3929" cm="1">
        <f t="array" ref="O3929:R3929">_xlfn.XLOOKUP($B3929,'Raw -orders'!$A:$A,'Raw -orders'!$B:$E)</f>
        <v>445</v>
      </c>
      <c r="P3929">
        <v>52702</v>
      </c>
      <c r="Q3929" s="1">
        <v>44277</v>
      </c>
      <c r="R3929" s="1">
        <v>44288</v>
      </c>
      <c r="S3929" t="str" cm="1">
        <f t="array" ref="S3929:Z3929">_xlfn.XLOOKUP($O3929,'Raw - customers'!$A:$A,'Raw - customers'!$B:$I)</f>
        <v>Margret Yeabsley</v>
      </c>
      <c r="T3929" t="str">
        <v>Polygender</v>
      </c>
      <c r="U3929">
        <v>44</v>
      </c>
      <c r="V3929" t="str">
        <v>543 Nader CrestSuite 019</v>
      </c>
      <c r="W3929">
        <v>1927</v>
      </c>
      <c r="X3929" t="str">
        <v>Macdonaldchester</v>
      </c>
      <c r="Y3929" t="str">
        <v>Victoria</v>
      </c>
      <c r="Z3929" t="str">
        <v>Australia</v>
      </c>
      <c r="AA3929">
        <v>3</v>
      </c>
      <c r="AB3929" s="3" t="str">
        <f t="shared" si="123"/>
        <v>10 to 20</v>
      </c>
      <c r="AM3929" s="6">
        <v>445</v>
      </c>
      <c r="AN3929" s="6" t="s">
        <v>1396</v>
      </c>
    </row>
    <row r="3930" spans="1:40" x14ac:dyDescent="0.25">
      <c r="A3930">
        <v>3928</v>
      </c>
      <c r="B3930">
        <v>785</v>
      </c>
      <c r="C3930">
        <v>1148</v>
      </c>
      <c r="D3930">
        <v>102</v>
      </c>
      <c r="E3930">
        <v>2</v>
      </c>
      <c r="F3930">
        <v>204</v>
      </c>
      <c r="G3930">
        <v>1</v>
      </c>
      <c r="H3930" t="str">
        <f>VLOOKUP($C3930,'Raw-products'!$A$2:$H$1261,MATCH(H$1,'Raw-products'!$A$1:$H$1,0))</f>
        <v>Trousers</v>
      </c>
      <c r="I3930" t="str">
        <f>VLOOKUP($C3930,'Raw-products'!$A$2:$H$1261,MATCH(I$1,'Raw-products'!$A$1:$H$1,0))</f>
        <v>Cargo Pants</v>
      </c>
      <c r="J3930" t="str">
        <f>VLOOKUP($C3930,'Raw-products'!$A$2:$H$1261,MATCH(J$1,'Raw-products'!$A$1:$H$1,0))</f>
        <v>L</v>
      </c>
      <c r="K3930" t="str">
        <f>VLOOKUP($C3930,'Raw-products'!$A$2:$H$1261,MATCH(K$1,'Raw-products'!$A$1:$H$1,0))</f>
        <v>indigo</v>
      </c>
      <c r="L3930">
        <f>VLOOKUP($C3930,'Raw-products'!$A$2:$H$1261,MATCH(L$1,'Raw-products'!$A$1:$H$1,0))</f>
        <v>106</v>
      </c>
      <c r="M3930">
        <f>VLOOKUP($C3930,'Raw-products'!$A$2:$H$1261,MATCH(M$1,'Raw-products'!$A$1:$H$1,0))</f>
        <v>46</v>
      </c>
      <c r="N3930" s="5">
        <f t="shared" si="122"/>
        <v>4876</v>
      </c>
      <c r="O3930" cm="1">
        <f t="array" ref="O3930:R3930">_xlfn.XLOOKUP($B3930,'Raw -orders'!$A:$A,'Raw -orders'!$B:$E)</f>
        <v>445</v>
      </c>
      <c r="P3930">
        <v>52702</v>
      </c>
      <c r="Q3930" s="1">
        <v>44277</v>
      </c>
      <c r="R3930" s="1">
        <v>44288</v>
      </c>
      <c r="S3930" t="str" cm="1">
        <f t="array" ref="S3930:Z3930">_xlfn.XLOOKUP($O3930,'Raw - customers'!$A:$A,'Raw - customers'!$B:$I)</f>
        <v>Margret Yeabsley</v>
      </c>
      <c r="T3930" t="str">
        <v>Polygender</v>
      </c>
      <c r="U3930">
        <v>44</v>
      </c>
      <c r="V3930" t="str">
        <v>543 Nader CrestSuite 019</v>
      </c>
      <c r="W3930">
        <v>1927</v>
      </c>
      <c r="X3930" t="str">
        <v>Macdonaldchester</v>
      </c>
      <c r="Y3930" t="str">
        <v>Victoria</v>
      </c>
      <c r="Z3930" t="str">
        <v>Australia</v>
      </c>
      <c r="AA3930">
        <v>3</v>
      </c>
      <c r="AB3930" s="3" t="str">
        <f t="shared" si="123"/>
        <v>10 to 20</v>
      </c>
      <c r="AM3930" s="6">
        <v>445</v>
      </c>
      <c r="AN3930" s="6" t="s">
        <v>1396</v>
      </c>
    </row>
    <row r="3931" spans="1:40" x14ac:dyDescent="0.25">
      <c r="A3931">
        <v>3929</v>
      </c>
      <c r="B3931">
        <v>785</v>
      </c>
      <c r="C3931">
        <v>469</v>
      </c>
      <c r="D3931">
        <v>118</v>
      </c>
      <c r="E3931">
        <v>3</v>
      </c>
      <c r="F3931">
        <v>354</v>
      </c>
      <c r="G3931">
        <v>1</v>
      </c>
      <c r="H3931" t="str">
        <f>VLOOKUP($C3931,'Raw-products'!$A$2:$H$1261,MATCH(H$1,'Raw-products'!$A$1:$H$1,0))</f>
        <v>Jacket</v>
      </c>
      <c r="I3931" t="str">
        <f>VLOOKUP($C3931,'Raw-products'!$A$2:$H$1261,MATCH(I$1,'Raw-products'!$A$1:$H$1,0))</f>
        <v>Puffer</v>
      </c>
      <c r="J3931" t="str">
        <f>VLOOKUP($C3931,'Raw-products'!$A$2:$H$1261,MATCH(J$1,'Raw-products'!$A$1:$H$1,0))</f>
        <v>XL</v>
      </c>
      <c r="K3931" t="str">
        <f>VLOOKUP($C3931,'Raw-products'!$A$2:$H$1261,MATCH(K$1,'Raw-products'!$A$1:$H$1,0))</f>
        <v>yellow</v>
      </c>
      <c r="L3931">
        <f>VLOOKUP($C3931,'Raw-products'!$A$2:$H$1261,MATCH(L$1,'Raw-products'!$A$1:$H$1,0))</f>
        <v>110</v>
      </c>
      <c r="M3931">
        <f>VLOOKUP($C3931,'Raw-products'!$A$2:$H$1261,MATCH(M$1,'Raw-products'!$A$1:$H$1,0))</f>
        <v>65</v>
      </c>
      <c r="N3931" s="5">
        <f t="shared" si="122"/>
        <v>7150</v>
      </c>
      <c r="O3931" cm="1">
        <f t="array" ref="O3931:R3931">_xlfn.XLOOKUP($B3931,'Raw -orders'!$A:$A,'Raw -orders'!$B:$E)</f>
        <v>445</v>
      </c>
      <c r="P3931">
        <v>52702</v>
      </c>
      <c r="Q3931" s="1">
        <v>44277</v>
      </c>
      <c r="R3931" s="1">
        <v>44288</v>
      </c>
      <c r="S3931" t="str" cm="1">
        <f t="array" ref="S3931:Z3931">_xlfn.XLOOKUP($O3931,'Raw - customers'!$A:$A,'Raw - customers'!$B:$I)</f>
        <v>Margret Yeabsley</v>
      </c>
      <c r="T3931" t="str">
        <v>Polygender</v>
      </c>
      <c r="U3931">
        <v>44</v>
      </c>
      <c r="V3931" t="str">
        <v>543 Nader CrestSuite 019</v>
      </c>
      <c r="W3931">
        <v>1927</v>
      </c>
      <c r="X3931" t="str">
        <v>Macdonaldchester</v>
      </c>
      <c r="Y3931" t="str">
        <v>Victoria</v>
      </c>
      <c r="Z3931" t="str">
        <v>Australia</v>
      </c>
      <c r="AA3931">
        <v>3</v>
      </c>
      <c r="AB3931" s="3" t="str">
        <f t="shared" si="123"/>
        <v>10 to 20</v>
      </c>
      <c r="AM3931" s="6">
        <v>445</v>
      </c>
      <c r="AN3931" s="6" t="s">
        <v>1396</v>
      </c>
    </row>
    <row r="3932" spans="1:40" x14ac:dyDescent="0.25">
      <c r="A3932">
        <v>3930</v>
      </c>
      <c r="B3932">
        <v>785</v>
      </c>
      <c r="C3932">
        <v>95</v>
      </c>
      <c r="D3932">
        <v>118</v>
      </c>
      <c r="E3932">
        <v>3</v>
      </c>
      <c r="F3932">
        <v>354</v>
      </c>
      <c r="G3932">
        <v>1</v>
      </c>
      <c r="H3932" t="str">
        <f>VLOOKUP($C3932,'Raw-products'!$A$2:$H$1261,MATCH(H$1,'Raw-products'!$A$1:$H$1,0))</f>
        <v>Shirt</v>
      </c>
      <c r="I3932" t="str">
        <f>VLOOKUP($C3932,'Raw-products'!$A$2:$H$1261,MATCH(I$1,'Raw-products'!$A$1:$H$1,0))</f>
        <v>Flannel</v>
      </c>
      <c r="J3932" t="str">
        <f>VLOOKUP($C3932,'Raw-products'!$A$2:$H$1261,MATCH(J$1,'Raw-products'!$A$1:$H$1,0))</f>
        <v>XS</v>
      </c>
      <c r="K3932" t="str">
        <f>VLOOKUP($C3932,'Raw-products'!$A$2:$H$1261,MATCH(K$1,'Raw-products'!$A$1:$H$1,0))</f>
        <v>indigo</v>
      </c>
      <c r="L3932">
        <f>VLOOKUP($C3932,'Raw-products'!$A$2:$H$1261,MATCH(L$1,'Raw-products'!$A$1:$H$1,0))</f>
        <v>96</v>
      </c>
      <c r="M3932">
        <f>VLOOKUP($C3932,'Raw-products'!$A$2:$H$1261,MATCH(M$1,'Raw-products'!$A$1:$H$1,0))</f>
        <v>46</v>
      </c>
      <c r="N3932" s="5">
        <f t="shared" si="122"/>
        <v>4416</v>
      </c>
      <c r="O3932" cm="1">
        <f t="array" ref="O3932:R3932">_xlfn.XLOOKUP($B3932,'Raw -orders'!$A:$A,'Raw -orders'!$B:$E)</f>
        <v>445</v>
      </c>
      <c r="P3932">
        <v>52702</v>
      </c>
      <c r="Q3932" s="1">
        <v>44277</v>
      </c>
      <c r="R3932" s="1">
        <v>44288</v>
      </c>
      <c r="S3932" t="str" cm="1">
        <f t="array" ref="S3932:Z3932">_xlfn.XLOOKUP($O3932,'Raw - customers'!$A:$A,'Raw - customers'!$B:$I)</f>
        <v>Margret Yeabsley</v>
      </c>
      <c r="T3932" t="str">
        <v>Polygender</v>
      </c>
      <c r="U3932">
        <v>44</v>
      </c>
      <c r="V3932" t="str">
        <v>543 Nader CrestSuite 019</v>
      </c>
      <c r="W3932">
        <v>1927</v>
      </c>
      <c r="X3932" t="str">
        <v>Macdonaldchester</v>
      </c>
      <c r="Y3932" t="str">
        <v>Victoria</v>
      </c>
      <c r="Z3932" t="str">
        <v>Australia</v>
      </c>
      <c r="AA3932">
        <v>3</v>
      </c>
      <c r="AB3932" s="3" t="str">
        <f t="shared" si="123"/>
        <v>10 to 20</v>
      </c>
      <c r="AM3932" s="6">
        <v>445</v>
      </c>
      <c r="AN3932" s="6" t="s">
        <v>1396</v>
      </c>
    </row>
    <row r="3933" spans="1:40" x14ac:dyDescent="0.25">
      <c r="A3933">
        <v>3931</v>
      </c>
      <c r="B3933">
        <v>785</v>
      </c>
      <c r="C3933">
        <v>1242</v>
      </c>
      <c r="D3933">
        <v>112</v>
      </c>
      <c r="E3933">
        <v>2</v>
      </c>
      <c r="F3933">
        <v>224</v>
      </c>
      <c r="G3933">
        <v>1</v>
      </c>
      <c r="H3933" t="str">
        <f>VLOOKUP($C3933,'Raw-products'!$A$2:$H$1261,MATCH(H$1,'Raw-products'!$A$1:$H$1,0))</f>
        <v>Trousers</v>
      </c>
      <c r="I3933" t="str">
        <f>VLOOKUP($C3933,'Raw-products'!$A$2:$H$1261,MATCH(I$1,'Raw-products'!$A$1:$H$1,0))</f>
        <v>Tracksuit Bottoms</v>
      </c>
      <c r="J3933" t="str">
        <f>VLOOKUP($C3933,'Raw-products'!$A$2:$H$1261,MATCH(J$1,'Raw-products'!$A$1:$H$1,0))</f>
        <v>M</v>
      </c>
      <c r="K3933" t="str">
        <f>VLOOKUP($C3933,'Raw-products'!$A$2:$H$1261,MATCH(K$1,'Raw-products'!$A$1:$H$1,0))</f>
        <v>green</v>
      </c>
      <c r="L3933">
        <f>VLOOKUP($C3933,'Raw-products'!$A$2:$H$1261,MATCH(L$1,'Raw-products'!$A$1:$H$1,0))</f>
        <v>91</v>
      </c>
      <c r="M3933">
        <f>VLOOKUP($C3933,'Raw-products'!$A$2:$H$1261,MATCH(M$1,'Raw-products'!$A$1:$H$1,0))</f>
        <v>47</v>
      </c>
      <c r="N3933" s="5">
        <f t="shared" si="122"/>
        <v>4277</v>
      </c>
      <c r="O3933" cm="1">
        <f t="array" ref="O3933:R3933">_xlfn.XLOOKUP($B3933,'Raw -orders'!$A:$A,'Raw -orders'!$B:$E)</f>
        <v>445</v>
      </c>
      <c r="P3933">
        <v>52702</v>
      </c>
      <c r="Q3933" s="1">
        <v>44277</v>
      </c>
      <c r="R3933" s="1">
        <v>44288</v>
      </c>
      <c r="S3933" t="str" cm="1">
        <f t="array" ref="S3933:Z3933">_xlfn.XLOOKUP($O3933,'Raw - customers'!$A:$A,'Raw - customers'!$B:$I)</f>
        <v>Margret Yeabsley</v>
      </c>
      <c r="T3933" t="str">
        <v>Polygender</v>
      </c>
      <c r="U3933">
        <v>44</v>
      </c>
      <c r="V3933" t="str">
        <v>543 Nader CrestSuite 019</v>
      </c>
      <c r="W3933">
        <v>1927</v>
      </c>
      <c r="X3933" t="str">
        <v>Macdonaldchester</v>
      </c>
      <c r="Y3933" t="str">
        <v>Victoria</v>
      </c>
      <c r="Z3933" t="str">
        <v>Australia</v>
      </c>
      <c r="AA3933">
        <v>3</v>
      </c>
      <c r="AB3933" s="3" t="str">
        <f t="shared" si="123"/>
        <v>10 to 20</v>
      </c>
      <c r="AM3933" s="6">
        <v>445</v>
      </c>
      <c r="AN3933" s="6" t="s">
        <v>1396</v>
      </c>
    </row>
    <row r="3934" spans="1:40" x14ac:dyDescent="0.25">
      <c r="A3934">
        <v>3932</v>
      </c>
      <c r="B3934">
        <v>785</v>
      </c>
      <c r="C3934">
        <v>835</v>
      </c>
      <c r="D3934">
        <v>117</v>
      </c>
      <c r="E3934">
        <v>3</v>
      </c>
      <c r="F3934">
        <v>351</v>
      </c>
      <c r="G3934">
        <v>1</v>
      </c>
      <c r="H3934" t="str">
        <f>VLOOKUP($C3934,'Raw-products'!$A$2:$H$1261,MATCH(H$1,'Raw-products'!$A$1:$H$1,0))</f>
        <v>Jacket</v>
      </c>
      <c r="I3934" t="str">
        <f>VLOOKUP($C3934,'Raw-products'!$A$2:$H$1261,MATCH(I$1,'Raw-products'!$A$1:$H$1,0))</f>
        <v>Shearling</v>
      </c>
      <c r="J3934" t="str">
        <f>VLOOKUP($C3934,'Raw-products'!$A$2:$H$1261,MATCH(J$1,'Raw-products'!$A$1:$H$1,0))</f>
        <v>XS</v>
      </c>
      <c r="K3934" t="str">
        <f>VLOOKUP($C3934,'Raw-products'!$A$2:$H$1261,MATCH(K$1,'Raw-products'!$A$1:$H$1,0))</f>
        <v>violet</v>
      </c>
      <c r="L3934">
        <f>VLOOKUP($C3934,'Raw-products'!$A$2:$H$1261,MATCH(L$1,'Raw-products'!$A$1:$H$1,0))</f>
        <v>95</v>
      </c>
      <c r="M3934">
        <f>VLOOKUP($C3934,'Raw-products'!$A$2:$H$1261,MATCH(M$1,'Raw-products'!$A$1:$H$1,0))</f>
        <v>75</v>
      </c>
      <c r="N3934" s="5">
        <f t="shared" si="122"/>
        <v>7125</v>
      </c>
      <c r="O3934" cm="1">
        <f t="array" ref="O3934:R3934">_xlfn.XLOOKUP($B3934,'Raw -orders'!$A:$A,'Raw -orders'!$B:$E)</f>
        <v>445</v>
      </c>
      <c r="P3934">
        <v>52702</v>
      </c>
      <c r="Q3934" s="1">
        <v>44277</v>
      </c>
      <c r="R3934" s="1">
        <v>44288</v>
      </c>
      <c r="S3934" t="str" cm="1">
        <f t="array" ref="S3934:Z3934">_xlfn.XLOOKUP($O3934,'Raw - customers'!$A:$A,'Raw - customers'!$B:$I)</f>
        <v>Margret Yeabsley</v>
      </c>
      <c r="T3934" t="str">
        <v>Polygender</v>
      </c>
      <c r="U3934">
        <v>44</v>
      </c>
      <c r="V3934" t="str">
        <v>543 Nader CrestSuite 019</v>
      </c>
      <c r="W3934">
        <v>1927</v>
      </c>
      <c r="X3934" t="str">
        <v>Macdonaldchester</v>
      </c>
      <c r="Y3934" t="str">
        <v>Victoria</v>
      </c>
      <c r="Z3934" t="str">
        <v>Australia</v>
      </c>
      <c r="AA3934">
        <v>3</v>
      </c>
      <c r="AB3934" s="3" t="str">
        <f t="shared" si="123"/>
        <v>10 to 20</v>
      </c>
      <c r="AM3934" s="6">
        <v>445</v>
      </c>
      <c r="AN3934" s="6" t="s">
        <v>1396</v>
      </c>
    </row>
    <row r="3935" spans="1:40" x14ac:dyDescent="0.25">
      <c r="A3935">
        <v>3933</v>
      </c>
      <c r="B3935">
        <v>785</v>
      </c>
      <c r="C3935">
        <v>877</v>
      </c>
      <c r="D3935">
        <v>94</v>
      </c>
      <c r="E3935">
        <v>1</v>
      </c>
      <c r="F3935">
        <v>94</v>
      </c>
      <c r="G3935">
        <v>1</v>
      </c>
      <c r="H3935" t="str">
        <f>VLOOKUP($C3935,'Raw-products'!$A$2:$H$1261,MATCH(H$1,'Raw-products'!$A$1:$H$1,0))</f>
        <v>Trousers</v>
      </c>
      <c r="I3935" t="str">
        <f>VLOOKUP($C3935,'Raw-products'!$A$2:$H$1261,MATCH(I$1,'Raw-products'!$A$1:$H$1,0))</f>
        <v>Cords</v>
      </c>
      <c r="J3935" t="str">
        <f>VLOOKUP($C3935,'Raw-products'!$A$2:$H$1261,MATCH(J$1,'Raw-products'!$A$1:$H$1,0))</f>
        <v>M</v>
      </c>
      <c r="K3935" t="str">
        <f>VLOOKUP($C3935,'Raw-products'!$A$2:$H$1261,MATCH(K$1,'Raw-products'!$A$1:$H$1,0))</f>
        <v>red</v>
      </c>
      <c r="L3935">
        <f>VLOOKUP($C3935,'Raw-products'!$A$2:$H$1261,MATCH(L$1,'Raw-products'!$A$1:$H$1,0))</f>
        <v>113</v>
      </c>
      <c r="M3935">
        <f>VLOOKUP($C3935,'Raw-products'!$A$2:$H$1261,MATCH(M$1,'Raw-products'!$A$1:$H$1,0))</f>
        <v>68</v>
      </c>
      <c r="N3935" s="5">
        <f t="shared" si="122"/>
        <v>7684</v>
      </c>
      <c r="O3935" cm="1">
        <f t="array" ref="O3935:R3935">_xlfn.XLOOKUP($B3935,'Raw -orders'!$A:$A,'Raw -orders'!$B:$E)</f>
        <v>445</v>
      </c>
      <c r="P3935">
        <v>52702</v>
      </c>
      <c r="Q3935" s="1">
        <v>44277</v>
      </c>
      <c r="R3935" s="1">
        <v>44288</v>
      </c>
      <c r="S3935" t="str" cm="1">
        <f t="array" ref="S3935:Z3935">_xlfn.XLOOKUP($O3935,'Raw - customers'!$A:$A,'Raw - customers'!$B:$I)</f>
        <v>Margret Yeabsley</v>
      </c>
      <c r="T3935" t="str">
        <v>Polygender</v>
      </c>
      <c r="U3935">
        <v>44</v>
      </c>
      <c r="V3935" t="str">
        <v>543 Nader CrestSuite 019</v>
      </c>
      <c r="W3935">
        <v>1927</v>
      </c>
      <c r="X3935" t="str">
        <v>Macdonaldchester</v>
      </c>
      <c r="Y3935" t="str">
        <v>Victoria</v>
      </c>
      <c r="Z3935" t="str">
        <v>Australia</v>
      </c>
      <c r="AA3935">
        <v>3</v>
      </c>
      <c r="AB3935" s="3" t="str">
        <f t="shared" si="123"/>
        <v>10 to 20</v>
      </c>
      <c r="AM3935" s="6">
        <v>445</v>
      </c>
      <c r="AN3935" s="6" t="s">
        <v>1396</v>
      </c>
    </row>
    <row r="3936" spans="1:40" x14ac:dyDescent="0.25">
      <c r="A3936">
        <v>3934</v>
      </c>
      <c r="B3936">
        <v>786</v>
      </c>
      <c r="C3936">
        <v>167</v>
      </c>
      <c r="D3936">
        <v>91</v>
      </c>
      <c r="E3936">
        <v>3</v>
      </c>
      <c r="F3936">
        <v>273</v>
      </c>
      <c r="G3936">
        <v>1</v>
      </c>
      <c r="H3936" t="str">
        <f>VLOOKUP($C3936,'Raw-products'!$A$2:$H$1261,MATCH(H$1,'Raw-products'!$A$1:$H$1,0))</f>
        <v>Shirt</v>
      </c>
      <c r="I3936" t="str">
        <f>VLOOKUP($C3936,'Raw-products'!$A$2:$H$1261,MATCH(I$1,'Raw-products'!$A$1:$H$1,0))</f>
        <v>Linen</v>
      </c>
      <c r="J3936" t="str">
        <f>VLOOKUP($C3936,'Raw-products'!$A$2:$H$1261,MATCH(J$1,'Raw-products'!$A$1:$H$1,0))</f>
        <v>M</v>
      </c>
      <c r="K3936" t="str">
        <f>VLOOKUP($C3936,'Raw-products'!$A$2:$H$1261,MATCH(K$1,'Raw-products'!$A$1:$H$1,0))</f>
        <v>indigo</v>
      </c>
      <c r="L3936">
        <f>VLOOKUP($C3936,'Raw-products'!$A$2:$H$1261,MATCH(L$1,'Raw-products'!$A$1:$H$1,0))</f>
        <v>116</v>
      </c>
      <c r="M3936">
        <f>VLOOKUP($C3936,'Raw-products'!$A$2:$H$1261,MATCH(M$1,'Raw-products'!$A$1:$H$1,0))</f>
        <v>72</v>
      </c>
      <c r="N3936" s="5">
        <f t="shared" si="122"/>
        <v>8352</v>
      </c>
      <c r="O3936" cm="1">
        <f t="array" ref="O3936:R3936">_xlfn.XLOOKUP($B3936,'Raw -orders'!$A:$A,'Raw -orders'!$B:$E)</f>
        <v>472</v>
      </c>
      <c r="P3936">
        <v>51344</v>
      </c>
      <c r="Q3936" s="1">
        <v>44318</v>
      </c>
      <c r="R3936" s="1">
        <v>44324</v>
      </c>
      <c r="S3936" t="str" cm="1">
        <f t="array" ref="S3936:Z3936">_xlfn.XLOOKUP($O3936,'Raw - customers'!$A:$A,'Raw - customers'!$B:$I)</f>
        <v>Hal Saker</v>
      </c>
      <c r="T3936" t="str">
        <v>Male</v>
      </c>
      <c r="U3936">
        <v>57</v>
      </c>
      <c r="V3936" t="str">
        <v>64 Aiden View RdSuite 085</v>
      </c>
      <c r="W3936">
        <v>4994</v>
      </c>
      <c r="X3936" t="str">
        <v>Parisianmouth</v>
      </c>
      <c r="Y3936" t="str">
        <v>Queensland</v>
      </c>
      <c r="Z3936" t="str">
        <v>Australia</v>
      </c>
      <c r="AA3936">
        <v>5</v>
      </c>
      <c r="AB3936" s="3" t="str">
        <f t="shared" si="123"/>
        <v>0 to 10</v>
      </c>
      <c r="AM3936" s="6">
        <v>472</v>
      </c>
      <c r="AN3936" s="6" t="s">
        <v>1355</v>
      </c>
    </row>
    <row r="3937" spans="1:40" x14ac:dyDescent="0.25">
      <c r="A3937">
        <v>3935</v>
      </c>
      <c r="B3937">
        <v>786</v>
      </c>
      <c r="C3937">
        <v>46</v>
      </c>
      <c r="D3937">
        <v>104</v>
      </c>
      <c r="E3937">
        <v>1</v>
      </c>
      <c r="F3937">
        <v>104</v>
      </c>
      <c r="G3937">
        <v>1</v>
      </c>
      <c r="H3937" t="str">
        <f>VLOOKUP($C3937,'Raw-products'!$A$2:$H$1261,MATCH(H$1,'Raw-products'!$A$1:$H$1,0))</f>
        <v>Shirt</v>
      </c>
      <c r="I3937" t="str">
        <f>VLOOKUP($C3937,'Raw-products'!$A$2:$H$1261,MATCH(I$1,'Raw-products'!$A$1:$H$1,0))</f>
        <v>Dress</v>
      </c>
      <c r="J3937" t="str">
        <f>VLOOKUP($C3937,'Raw-products'!$A$2:$H$1261,MATCH(J$1,'Raw-products'!$A$1:$H$1,0))</f>
        <v>S</v>
      </c>
      <c r="K3937" t="str">
        <f>VLOOKUP($C3937,'Raw-products'!$A$2:$H$1261,MATCH(K$1,'Raw-products'!$A$1:$H$1,0))</f>
        <v>yellow</v>
      </c>
      <c r="L3937">
        <f>VLOOKUP($C3937,'Raw-products'!$A$2:$H$1261,MATCH(L$1,'Raw-products'!$A$1:$H$1,0))</f>
        <v>119</v>
      </c>
      <c r="M3937">
        <f>VLOOKUP($C3937,'Raw-products'!$A$2:$H$1261,MATCH(M$1,'Raw-products'!$A$1:$H$1,0))</f>
        <v>56</v>
      </c>
      <c r="N3937" s="5">
        <f t="shared" si="122"/>
        <v>6664</v>
      </c>
      <c r="O3937" cm="1">
        <f t="array" ref="O3937:R3937">_xlfn.XLOOKUP($B3937,'Raw -orders'!$A:$A,'Raw -orders'!$B:$E)</f>
        <v>472</v>
      </c>
      <c r="P3937">
        <v>51344</v>
      </c>
      <c r="Q3937" s="1">
        <v>44318</v>
      </c>
      <c r="R3937" s="1">
        <v>44324</v>
      </c>
      <c r="S3937" t="str" cm="1">
        <f t="array" ref="S3937:Z3937">_xlfn.XLOOKUP($O3937,'Raw - customers'!$A:$A,'Raw - customers'!$B:$I)</f>
        <v>Hal Saker</v>
      </c>
      <c r="T3937" t="str">
        <v>Male</v>
      </c>
      <c r="U3937">
        <v>57</v>
      </c>
      <c r="V3937" t="str">
        <v>64 Aiden View RdSuite 085</v>
      </c>
      <c r="W3937">
        <v>4994</v>
      </c>
      <c r="X3937" t="str">
        <v>Parisianmouth</v>
      </c>
      <c r="Y3937" t="str">
        <v>Queensland</v>
      </c>
      <c r="Z3937" t="str">
        <v>Australia</v>
      </c>
      <c r="AA3937">
        <v>5</v>
      </c>
      <c r="AB3937" s="3" t="str">
        <f t="shared" si="123"/>
        <v>0 to 10</v>
      </c>
      <c r="AM3937" s="6">
        <v>472</v>
      </c>
      <c r="AN3937" s="6" t="s">
        <v>1355</v>
      </c>
    </row>
    <row r="3938" spans="1:40" x14ac:dyDescent="0.25">
      <c r="A3938">
        <v>3936</v>
      </c>
      <c r="B3938">
        <v>786</v>
      </c>
      <c r="C3938">
        <v>1255</v>
      </c>
      <c r="D3938">
        <v>112</v>
      </c>
      <c r="E3938">
        <v>2</v>
      </c>
      <c r="F3938">
        <v>224</v>
      </c>
      <c r="G3938">
        <v>1</v>
      </c>
      <c r="H3938" t="str">
        <f>VLOOKUP($C3938,'Raw-products'!$A$2:$H$1261,MATCH(H$1,'Raw-products'!$A$1:$H$1,0))</f>
        <v>Trousers</v>
      </c>
      <c r="I3938" t="str">
        <f>VLOOKUP($C3938,'Raw-products'!$A$2:$H$1261,MATCH(I$1,'Raw-products'!$A$1:$H$1,0))</f>
        <v>Tracksuit Bottoms</v>
      </c>
      <c r="J3938" t="str">
        <f>VLOOKUP($C3938,'Raw-products'!$A$2:$H$1261,MATCH(J$1,'Raw-products'!$A$1:$H$1,0))</f>
        <v>XS</v>
      </c>
      <c r="K3938" t="str">
        <f>VLOOKUP($C3938,'Raw-products'!$A$2:$H$1261,MATCH(K$1,'Raw-products'!$A$1:$H$1,0))</f>
        <v>violet</v>
      </c>
      <c r="L3938">
        <f>VLOOKUP($C3938,'Raw-products'!$A$2:$H$1261,MATCH(L$1,'Raw-products'!$A$1:$H$1,0))</f>
        <v>91</v>
      </c>
      <c r="M3938">
        <f>VLOOKUP($C3938,'Raw-products'!$A$2:$H$1261,MATCH(M$1,'Raw-products'!$A$1:$H$1,0))</f>
        <v>67</v>
      </c>
      <c r="N3938" s="5">
        <f t="shared" si="122"/>
        <v>6097</v>
      </c>
      <c r="O3938" cm="1">
        <f t="array" ref="O3938:R3938">_xlfn.XLOOKUP($B3938,'Raw -orders'!$A:$A,'Raw -orders'!$B:$E)</f>
        <v>472</v>
      </c>
      <c r="P3938">
        <v>51344</v>
      </c>
      <c r="Q3938" s="1">
        <v>44318</v>
      </c>
      <c r="R3938" s="1">
        <v>44324</v>
      </c>
      <c r="S3938" t="str" cm="1">
        <f t="array" ref="S3938:Z3938">_xlfn.XLOOKUP($O3938,'Raw - customers'!$A:$A,'Raw - customers'!$B:$I)</f>
        <v>Hal Saker</v>
      </c>
      <c r="T3938" t="str">
        <v>Male</v>
      </c>
      <c r="U3938">
        <v>57</v>
      </c>
      <c r="V3938" t="str">
        <v>64 Aiden View RdSuite 085</v>
      </c>
      <c r="W3938">
        <v>4994</v>
      </c>
      <c r="X3938" t="str">
        <v>Parisianmouth</v>
      </c>
      <c r="Y3938" t="str">
        <v>Queensland</v>
      </c>
      <c r="Z3938" t="str">
        <v>Australia</v>
      </c>
      <c r="AA3938">
        <v>5</v>
      </c>
      <c r="AB3938" s="3" t="str">
        <f t="shared" si="123"/>
        <v>0 to 10</v>
      </c>
      <c r="AM3938" s="6">
        <v>472</v>
      </c>
      <c r="AN3938" s="6" t="s">
        <v>1355</v>
      </c>
    </row>
    <row r="3939" spans="1:40" x14ac:dyDescent="0.25">
      <c r="A3939">
        <v>3937</v>
      </c>
      <c r="B3939">
        <v>786</v>
      </c>
      <c r="C3939">
        <v>1151</v>
      </c>
      <c r="D3939">
        <v>102</v>
      </c>
      <c r="E3939">
        <v>2</v>
      </c>
      <c r="F3939">
        <v>204</v>
      </c>
      <c r="G3939">
        <v>1</v>
      </c>
      <c r="H3939" t="str">
        <f>VLOOKUP($C3939,'Raw-products'!$A$2:$H$1261,MATCH(H$1,'Raw-products'!$A$1:$H$1,0))</f>
        <v>Trousers</v>
      </c>
      <c r="I3939" t="str">
        <f>VLOOKUP($C3939,'Raw-products'!$A$2:$H$1261,MATCH(I$1,'Raw-products'!$A$1:$H$1,0))</f>
        <v>Cargo Pants</v>
      </c>
      <c r="J3939" t="str">
        <f>VLOOKUP($C3939,'Raw-products'!$A$2:$H$1261,MATCH(J$1,'Raw-products'!$A$1:$H$1,0))</f>
        <v>S</v>
      </c>
      <c r="K3939" t="str">
        <f>VLOOKUP($C3939,'Raw-products'!$A$2:$H$1261,MATCH(K$1,'Raw-products'!$A$1:$H$1,0))</f>
        <v>violet</v>
      </c>
      <c r="L3939">
        <f>VLOOKUP($C3939,'Raw-products'!$A$2:$H$1261,MATCH(L$1,'Raw-products'!$A$1:$H$1,0))</f>
        <v>106</v>
      </c>
      <c r="M3939">
        <f>VLOOKUP($C3939,'Raw-products'!$A$2:$H$1261,MATCH(M$1,'Raw-products'!$A$1:$H$1,0))</f>
        <v>79</v>
      </c>
      <c r="N3939" s="5">
        <f t="shared" si="122"/>
        <v>8374</v>
      </c>
      <c r="O3939" cm="1">
        <f t="array" ref="O3939:R3939">_xlfn.XLOOKUP($B3939,'Raw -orders'!$A:$A,'Raw -orders'!$B:$E)</f>
        <v>472</v>
      </c>
      <c r="P3939">
        <v>51344</v>
      </c>
      <c r="Q3939" s="1">
        <v>44318</v>
      </c>
      <c r="R3939" s="1">
        <v>44324</v>
      </c>
      <c r="S3939" t="str" cm="1">
        <f t="array" ref="S3939:Z3939">_xlfn.XLOOKUP($O3939,'Raw - customers'!$A:$A,'Raw - customers'!$B:$I)</f>
        <v>Hal Saker</v>
      </c>
      <c r="T3939" t="str">
        <v>Male</v>
      </c>
      <c r="U3939">
        <v>57</v>
      </c>
      <c r="V3939" t="str">
        <v>64 Aiden View RdSuite 085</v>
      </c>
      <c r="W3939">
        <v>4994</v>
      </c>
      <c r="X3939" t="str">
        <v>Parisianmouth</v>
      </c>
      <c r="Y3939" t="str">
        <v>Queensland</v>
      </c>
      <c r="Z3939" t="str">
        <v>Australia</v>
      </c>
      <c r="AA3939">
        <v>5</v>
      </c>
      <c r="AB3939" s="3" t="str">
        <f t="shared" si="123"/>
        <v>0 to 10</v>
      </c>
      <c r="AM3939" s="6">
        <v>472</v>
      </c>
      <c r="AN3939" s="6" t="s">
        <v>1355</v>
      </c>
    </row>
    <row r="3940" spans="1:40" x14ac:dyDescent="0.25">
      <c r="A3940">
        <v>3938</v>
      </c>
      <c r="B3940">
        <v>786</v>
      </c>
      <c r="C3940">
        <v>1210</v>
      </c>
      <c r="D3940">
        <v>105</v>
      </c>
      <c r="E3940">
        <v>1</v>
      </c>
      <c r="F3940">
        <v>105</v>
      </c>
      <c r="G3940">
        <v>1</v>
      </c>
      <c r="H3940" t="str">
        <f>VLOOKUP($C3940,'Raw-products'!$A$2:$H$1261,MATCH(H$1,'Raw-products'!$A$1:$H$1,0))</f>
        <v>Trousers</v>
      </c>
      <c r="I3940" t="str">
        <f>VLOOKUP($C3940,'Raw-products'!$A$2:$H$1261,MATCH(I$1,'Raw-products'!$A$1:$H$1,0))</f>
        <v>Pleated</v>
      </c>
      <c r="J3940" t="str">
        <f>VLOOKUP($C3940,'Raw-products'!$A$2:$H$1261,MATCH(J$1,'Raw-products'!$A$1:$H$1,0))</f>
        <v>XS</v>
      </c>
      <c r="K3940" t="str">
        <f>VLOOKUP($C3940,'Raw-products'!$A$2:$H$1261,MATCH(K$1,'Raw-products'!$A$1:$H$1,0))</f>
        <v>blue</v>
      </c>
      <c r="L3940">
        <f>VLOOKUP($C3940,'Raw-products'!$A$2:$H$1261,MATCH(L$1,'Raw-products'!$A$1:$H$1,0))</f>
        <v>90</v>
      </c>
      <c r="M3940">
        <f>VLOOKUP($C3940,'Raw-products'!$A$2:$H$1261,MATCH(M$1,'Raw-products'!$A$1:$H$1,0))</f>
        <v>62</v>
      </c>
      <c r="N3940" s="5">
        <f t="shared" si="122"/>
        <v>5580</v>
      </c>
      <c r="O3940" cm="1">
        <f t="array" ref="O3940:R3940">_xlfn.XLOOKUP($B3940,'Raw -orders'!$A:$A,'Raw -orders'!$B:$E)</f>
        <v>472</v>
      </c>
      <c r="P3940">
        <v>51344</v>
      </c>
      <c r="Q3940" s="1">
        <v>44318</v>
      </c>
      <c r="R3940" s="1">
        <v>44324</v>
      </c>
      <c r="S3940" t="str" cm="1">
        <f t="array" ref="S3940:Z3940">_xlfn.XLOOKUP($O3940,'Raw - customers'!$A:$A,'Raw - customers'!$B:$I)</f>
        <v>Hal Saker</v>
      </c>
      <c r="T3940" t="str">
        <v>Male</v>
      </c>
      <c r="U3940">
        <v>57</v>
      </c>
      <c r="V3940" t="str">
        <v>64 Aiden View RdSuite 085</v>
      </c>
      <c r="W3940">
        <v>4994</v>
      </c>
      <c r="X3940" t="str">
        <v>Parisianmouth</v>
      </c>
      <c r="Y3940" t="str">
        <v>Queensland</v>
      </c>
      <c r="Z3940" t="str">
        <v>Australia</v>
      </c>
      <c r="AA3940">
        <v>5</v>
      </c>
      <c r="AB3940" s="3" t="str">
        <f t="shared" si="123"/>
        <v>0 to 10</v>
      </c>
      <c r="AM3940" s="6">
        <v>472</v>
      </c>
      <c r="AN3940" s="6" t="s">
        <v>1355</v>
      </c>
    </row>
    <row r="3941" spans="1:40" x14ac:dyDescent="0.25">
      <c r="A3941">
        <v>3939</v>
      </c>
      <c r="B3941">
        <v>786</v>
      </c>
      <c r="C3941">
        <v>721</v>
      </c>
      <c r="D3941">
        <v>119</v>
      </c>
      <c r="E3941">
        <v>3</v>
      </c>
      <c r="F3941">
        <v>357</v>
      </c>
      <c r="G3941">
        <v>1</v>
      </c>
      <c r="H3941" t="str">
        <f>VLOOKUP($C3941,'Raw-products'!$A$2:$H$1261,MATCH(H$1,'Raw-products'!$A$1:$H$1,0))</f>
        <v>Jacket</v>
      </c>
      <c r="I3941" t="str">
        <f>VLOOKUP($C3941,'Raw-products'!$A$2:$H$1261,MATCH(I$1,'Raw-products'!$A$1:$H$1,0))</f>
        <v>Trench Coat</v>
      </c>
      <c r="J3941" t="str">
        <f>VLOOKUP($C3941,'Raw-products'!$A$2:$H$1261,MATCH(J$1,'Raw-products'!$A$1:$H$1,0))</f>
        <v>S</v>
      </c>
      <c r="K3941" t="str">
        <f>VLOOKUP($C3941,'Raw-products'!$A$2:$H$1261,MATCH(K$1,'Raw-products'!$A$1:$H$1,0))</f>
        <v>blue</v>
      </c>
      <c r="L3941">
        <f>VLOOKUP($C3941,'Raw-products'!$A$2:$H$1261,MATCH(L$1,'Raw-products'!$A$1:$H$1,0))</f>
        <v>112</v>
      </c>
      <c r="M3941">
        <f>VLOOKUP($C3941,'Raw-products'!$A$2:$H$1261,MATCH(M$1,'Raw-products'!$A$1:$H$1,0))</f>
        <v>64</v>
      </c>
      <c r="N3941" s="5">
        <f t="shared" si="122"/>
        <v>7168</v>
      </c>
      <c r="O3941" cm="1">
        <f t="array" ref="O3941:R3941">_xlfn.XLOOKUP($B3941,'Raw -orders'!$A:$A,'Raw -orders'!$B:$E)</f>
        <v>472</v>
      </c>
      <c r="P3941">
        <v>51344</v>
      </c>
      <c r="Q3941" s="1">
        <v>44318</v>
      </c>
      <c r="R3941" s="1">
        <v>44324</v>
      </c>
      <c r="S3941" t="str" cm="1">
        <f t="array" ref="S3941:Z3941">_xlfn.XLOOKUP($O3941,'Raw - customers'!$A:$A,'Raw - customers'!$B:$I)</f>
        <v>Hal Saker</v>
      </c>
      <c r="T3941" t="str">
        <v>Male</v>
      </c>
      <c r="U3941">
        <v>57</v>
      </c>
      <c r="V3941" t="str">
        <v>64 Aiden View RdSuite 085</v>
      </c>
      <c r="W3941">
        <v>4994</v>
      </c>
      <c r="X3941" t="str">
        <v>Parisianmouth</v>
      </c>
      <c r="Y3941" t="str">
        <v>Queensland</v>
      </c>
      <c r="Z3941" t="str">
        <v>Australia</v>
      </c>
      <c r="AA3941">
        <v>5</v>
      </c>
      <c r="AB3941" s="3" t="str">
        <f t="shared" si="123"/>
        <v>0 to 10</v>
      </c>
      <c r="AM3941" s="6">
        <v>472</v>
      </c>
      <c r="AN3941" s="6" t="s">
        <v>1355</v>
      </c>
    </row>
    <row r="3942" spans="1:40" x14ac:dyDescent="0.25">
      <c r="A3942">
        <v>3940</v>
      </c>
      <c r="B3942">
        <v>786</v>
      </c>
      <c r="C3942">
        <v>855</v>
      </c>
      <c r="D3942">
        <v>113</v>
      </c>
      <c r="E3942">
        <v>1</v>
      </c>
      <c r="F3942">
        <v>113</v>
      </c>
      <c r="G3942">
        <v>1</v>
      </c>
      <c r="H3942" t="str">
        <f>VLOOKUP($C3942,'Raw-products'!$A$2:$H$1261,MATCH(H$1,'Raw-products'!$A$1:$H$1,0))</f>
        <v>Trousers</v>
      </c>
      <c r="I3942" t="str">
        <f>VLOOKUP($C3942,'Raw-products'!$A$2:$H$1261,MATCH(I$1,'Raw-products'!$A$1:$H$1,0))</f>
        <v>Chinos</v>
      </c>
      <c r="J3942" t="str">
        <f>VLOOKUP($C3942,'Raw-products'!$A$2:$H$1261,MATCH(J$1,'Raw-products'!$A$1:$H$1,0))</f>
        <v>XS</v>
      </c>
      <c r="K3942" t="str">
        <f>VLOOKUP($C3942,'Raw-products'!$A$2:$H$1261,MATCH(K$1,'Raw-products'!$A$1:$H$1,0))</f>
        <v>green</v>
      </c>
      <c r="L3942">
        <f>VLOOKUP($C3942,'Raw-products'!$A$2:$H$1261,MATCH(L$1,'Raw-products'!$A$1:$H$1,0))</f>
        <v>100</v>
      </c>
      <c r="M3942">
        <f>VLOOKUP($C3942,'Raw-products'!$A$2:$H$1261,MATCH(M$1,'Raw-products'!$A$1:$H$1,0))</f>
        <v>75</v>
      </c>
      <c r="N3942" s="5">
        <f t="shared" si="122"/>
        <v>7500</v>
      </c>
      <c r="O3942" cm="1">
        <f t="array" ref="O3942:R3942">_xlfn.XLOOKUP($B3942,'Raw -orders'!$A:$A,'Raw -orders'!$B:$E)</f>
        <v>472</v>
      </c>
      <c r="P3942">
        <v>51344</v>
      </c>
      <c r="Q3942" s="1">
        <v>44318</v>
      </c>
      <c r="R3942" s="1">
        <v>44324</v>
      </c>
      <c r="S3942" t="str" cm="1">
        <f t="array" ref="S3942:Z3942">_xlfn.XLOOKUP($O3942,'Raw - customers'!$A:$A,'Raw - customers'!$B:$I)</f>
        <v>Hal Saker</v>
      </c>
      <c r="T3942" t="str">
        <v>Male</v>
      </c>
      <c r="U3942">
        <v>57</v>
      </c>
      <c r="V3942" t="str">
        <v>64 Aiden View RdSuite 085</v>
      </c>
      <c r="W3942">
        <v>4994</v>
      </c>
      <c r="X3942" t="str">
        <v>Parisianmouth</v>
      </c>
      <c r="Y3942" t="str">
        <v>Queensland</v>
      </c>
      <c r="Z3942" t="str">
        <v>Australia</v>
      </c>
      <c r="AA3942">
        <v>5</v>
      </c>
      <c r="AB3942" s="3" t="str">
        <f t="shared" si="123"/>
        <v>0 to 10</v>
      </c>
      <c r="AM3942" s="6">
        <v>472</v>
      </c>
      <c r="AN3942" s="6" t="s">
        <v>1355</v>
      </c>
    </row>
    <row r="3943" spans="1:40" x14ac:dyDescent="0.25">
      <c r="A3943">
        <v>3941</v>
      </c>
      <c r="B3943">
        <v>787</v>
      </c>
      <c r="C3943">
        <v>966</v>
      </c>
      <c r="D3943">
        <v>97</v>
      </c>
      <c r="E3943">
        <v>1</v>
      </c>
      <c r="F3943">
        <v>97</v>
      </c>
      <c r="G3943">
        <v>1</v>
      </c>
      <c r="H3943" t="str">
        <f>VLOOKUP($C3943,'Raw-products'!$A$2:$H$1261,MATCH(H$1,'Raw-products'!$A$1:$H$1,0))</f>
        <v>Trousers</v>
      </c>
      <c r="I3943" t="str">
        <f>VLOOKUP($C3943,'Raw-products'!$A$2:$H$1261,MATCH(I$1,'Raw-products'!$A$1:$H$1,0))</f>
        <v>Slim-Fit</v>
      </c>
      <c r="J3943" t="str">
        <f>VLOOKUP($C3943,'Raw-products'!$A$2:$H$1261,MATCH(J$1,'Raw-products'!$A$1:$H$1,0))</f>
        <v>S</v>
      </c>
      <c r="K3943" t="str">
        <f>VLOOKUP($C3943,'Raw-products'!$A$2:$H$1261,MATCH(K$1,'Raw-products'!$A$1:$H$1,0))</f>
        <v>blue</v>
      </c>
      <c r="L3943">
        <f>VLOOKUP($C3943,'Raw-products'!$A$2:$H$1261,MATCH(L$1,'Raw-products'!$A$1:$H$1,0))</f>
        <v>119</v>
      </c>
      <c r="M3943">
        <f>VLOOKUP($C3943,'Raw-products'!$A$2:$H$1261,MATCH(M$1,'Raw-products'!$A$1:$H$1,0))</f>
        <v>49</v>
      </c>
      <c r="N3943" s="5">
        <f t="shared" si="122"/>
        <v>5831</v>
      </c>
      <c r="O3943" cm="1">
        <f t="array" ref="O3943:R3943">_xlfn.XLOOKUP($B3943,'Raw -orders'!$A:$A,'Raw -orders'!$B:$E)</f>
        <v>44</v>
      </c>
      <c r="P3943">
        <v>59055</v>
      </c>
      <c r="Q3943" s="1">
        <v>44395</v>
      </c>
      <c r="R3943" s="1">
        <v>44408</v>
      </c>
      <c r="S3943" t="str" cm="1">
        <f t="array" ref="S3943:Z3943">_xlfn.XLOOKUP($O3943,'Raw - customers'!$A:$A,'Raw - customers'!$B:$I)</f>
        <v>Avivah Chipchase</v>
      </c>
      <c r="T3943" t="str">
        <v>Bigender</v>
      </c>
      <c r="U3943">
        <v>60</v>
      </c>
      <c r="V3943" t="str">
        <v>6308 Amelie MeadowSuite 634</v>
      </c>
      <c r="W3943">
        <v>9842</v>
      </c>
      <c r="X3943" t="str">
        <v>Eliburgh</v>
      </c>
      <c r="Y3943" t="str">
        <v>Tasmania</v>
      </c>
      <c r="Z3943" t="str">
        <v>Australia</v>
      </c>
      <c r="AA3943">
        <v>7</v>
      </c>
      <c r="AB3943" s="3" t="str">
        <f t="shared" si="123"/>
        <v>10 to 20</v>
      </c>
      <c r="AM3943" s="6">
        <v>44</v>
      </c>
      <c r="AN3943" s="6" t="s">
        <v>1414</v>
      </c>
    </row>
    <row r="3944" spans="1:40" x14ac:dyDescent="0.25">
      <c r="A3944">
        <v>3942</v>
      </c>
      <c r="B3944">
        <v>787</v>
      </c>
      <c r="C3944">
        <v>68</v>
      </c>
      <c r="D3944">
        <v>104</v>
      </c>
      <c r="E3944">
        <v>2</v>
      </c>
      <c r="F3944">
        <v>208</v>
      </c>
      <c r="G3944">
        <v>1</v>
      </c>
      <c r="H3944" t="str">
        <f>VLOOKUP($C3944,'Raw-products'!$A$2:$H$1261,MATCH(H$1,'Raw-products'!$A$1:$H$1,0))</f>
        <v>Shirt</v>
      </c>
      <c r="I3944" t="str">
        <f>VLOOKUP($C3944,'Raw-products'!$A$2:$H$1261,MATCH(I$1,'Raw-products'!$A$1:$H$1,0))</f>
        <v>Dress</v>
      </c>
      <c r="J3944" t="str">
        <f>VLOOKUP($C3944,'Raw-products'!$A$2:$H$1261,MATCH(J$1,'Raw-products'!$A$1:$H$1,0))</f>
        <v>L</v>
      </c>
      <c r="K3944" t="str">
        <f>VLOOKUP($C3944,'Raw-products'!$A$2:$H$1261,MATCH(K$1,'Raw-products'!$A$1:$H$1,0))</f>
        <v>violet</v>
      </c>
      <c r="L3944">
        <f>VLOOKUP($C3944,'Raw-products'!$A$2:$H$1261,MATCH(L$1,'Raw-products'!$A$1:$H$1,0))</f>
        <v>119</v>
      </c>
      <c r="M3944">
        <f>VLOOKUP($C3944,'Raw-products'!$A$2:$H$1261,MATCH(M$1,'Raw-products'!$A$1:$H$1,0))</f>
        <v>74</v>
      </c>
      <c r="N3944" s="5">
        <f t="shared" si="122"/>
        <v>8806</v>
      </c>
      <c r="O3944" cm="1">
        <f t="array" ref="O3944:R3944">_xlfn.XLOOKUP($B3944,'Raw -orders'!$A:$A,'Raw -orders'!$B:$E)</f>
        <v>44</v>
      </c>
      <c r="P3944">
        <v>59055</v>
      </c>
      <c r="Q3944" s="1">
        <v>44395</v>
      </c>
      <c r="R3944" s="1">
        <v>44408</v>
      </c>
      <c r="S3944" t="str" cm="1">
        <f t="array" ref="S3944:Z3944">_xlfn.XLOOKUP($O3944,'Raw - customers'!$A:$A,'Raw - customers'!$B:$I)</f>
        <v>Avivah Chipchase</v>
      </c>
      <c r="T3944" t="str">
        <v>Bigender</v>
      </c>
      <c r="U3944">
        <v>60</v>
      </c>
      <c r="V3944" t="str">
        <v>6308 Amelie MeadowSuite 634</v>
      </c>
      <c r="W3944">
        <v>9842</v>
      </c>
      <c r="X3944" t="str">
        <v>Eliburgh</v>
      </c>
      <c r="Y3944" t="str">
        <v>Tasmania</v>
      </c>
      <c r="Z3944" t="str">
        <v>Australia</v>
      </c>
      <c r="AA3944">
        <v>7</v>
      </c>
      <c r="AB3944" s="3" t="str">
        <f t="shared" si="123"/>
        <v>10 to 20</v>
      </c>
      <c r="AM3944" s="6">
        <v>44</v>
      </c>
      <c r="AN3944" s="6" t="s">
        <v>1414</v>
      </c>
    </row>
    <row r="3945" spans="1:40" x14ac:dyDescent="0.25">
      <c r="A3945">
        <v>3943</v>
      </c>
      <c r="B3945">
        <v>787</v>
      </c>
      <c r="C3945">
        <v>508</v>
      </c>
      <c r="D3945">
        <v>102</v>
      </c>
      <c r="E3945">
        <v>2</v>
      </c>
      <c r="F3945">
        <v>204</v>
      </c>
      <c r="G3945">
        <v>1</v>
      </c>
      <c r="H3945" t="str">
        <f>VLOOKUP($C3945,'Raw-products'!$A$2:$H$1261,MATCH(H$1,'Raw-products'!$A$1:$H$1,0))</f>
        <v>Jacket</v>
      </c>
      <c r="I3945" t="str">
        <f>VLOOKUP($C3945,'Raw-products'!$A$2:$H$1261,MATCH(I$1,'Raw-products'!$A$1:$H$1,0))</f>
        <v>Windbreaker</v>
      </c>
      <c r="J3945" t="str">
        <f>VLOOKUP($C3945,'Raw-products'!$A$2:$H$1261,MATCH(J$1,'Raw-products'!$A$1:$H$1,0))</f>
        <v>L</v>
      </c>
      <c r="K3945" t="str">
        <f>VLOOKUP($C3945,'Raw-products'!$A$2:$H$1261,MATCH(K$1,'Raw-products'!$A$1:$H$1,0))</f>
        <v>green</v>
      </c>
      <c r="L3945">
        <f>VLOOKUP($C3945,'Raw-products'!$A$2:$H$1261,MATCH(L$1,'Raw-products'!$A$1:$H$1,0))</f>
        <v>109</v>
      </c>
      <c r="M3945">
        <f>VLOOKUP($C3945,'Raw-products'!$A$2:$H$1261,MATCH(M$1,'Raw-products'!$A$1:$H$1,0))</f>
        <v>62</v>
      </c>
      <c r="N3945" s="5">
        <f t="shared" si="122"/>
        <v>6758</v>
      </c>
      <c r="O3945" cm="1">
        <f t="array" ref="O3945:R3945">_xlfn.XLOOKUP($B3945,'Raw -orders'!$A:$A,'Raw -orders'!$B:$E)</f>
        <v>44</v>
      </c>
      <c r="P3945">
        <v>59055</v>
      </c>
      <c r="Q3945" s="1">
        <v>44395</v>
      </c>
      <c r="R3945" s="1">
        <v>44408</v>
      </c>
      <c r="S3945" t="str" cm="1">
        <f t="array" ref="S3945:Z3945">_xlfn.XLOOKUP($O3945,'Raw - customers'!$A:$A,'Raw - customers'!$B:$I)</f>
        <v>Avivah Chipchase</v>
      </c>
      <c r="T3945" t="str">
        <v>Bigender</v>
      </c>
      <c r="U3945">
        <v>60</v>
      </c>
      <c r="V3945" t="str">
        <v>6308 Amelie MeadowSuite 634</v>
      </c>
      <c r="W3945">
        <v>9842</v>
      </c>
      <c r="X3945" t="str">
        <v>Eliburgh</v>
      </c>
      <c r="Y3945" t="str">
        <v>Tasmania</v>
      </c>
      <c r="Z3945" t="str">
        <v>Australia</v>
      </c>
      <c r="AA3945">
        <v>7</v>
      </c>
      <c r="AB3945" s="3" t="str">
        <f t="shared" si="123"/>
        <v>10 to 20</v>
      </c>
      <c r="AM3945" s="6">
        <v>44</v>
      </c>
      <c r="AN3945" s="6" t="s">
        <v>1414</v>
      </c>
    </row>
    <row r="3946" spans="1:40" x14ac:dyDescent="0.25">
      <c r="A3946">
        <v>3944</v>
      </c>
      <c r="B3946">
        <v>787</v>
      </c>
      <c r="C3946">
        <v>1077</v>
      </c>
      <c r="D3946">
        <v>93</v>
      </c>
      <c r="E3946">
        <v>3</v>
      </c>
      <c r="F3946">
        <v>279</v>
      </c>
      <c r="G3946">
        <v>1</v>
      </c>
      <c r="H3946" t="str">
        <f>VLOOKUP($C3946,'Raw-products'!$A$2:$H$1261,MATCH(H$1,'Raw-products'!$A$1:$H$1,0))</f>
        <v>Trousers</v>
      </c>
      <c r="I3946" t="str">
        <f>VLOOKUP($C3946,'Raw-products'!$A$2:$H$1261,MATCH(I$1,'Raw-products'!$A$1:$H$1,0))</f>
        <v>Joggers</v>
      </c>
      <c r="J3946" t="str">
        <f>VLOOKUP($C3946,'Raw-products'!$A$2:$H$1261,MATCH(J$1,'Raw-products'!$A$1:$H$1,0))</f>
        <v>M</v>
      </c>
      <c r="K3946" t="str">
        <f>VLOOKUP($C3946,'Raw-products'!$A$2:$H$1261,MATCH(K$1,'Raw-products'!$A$1:$H$1,0))</f>
        <v>indigo</v>
      </c>
      <c r="L3946">
        <f>VLOOKUP($C3946,'Raw-products'!$A$2:$H$1261,MATCH(L$1,'Raw-products'!$A$1:$H$1,0))</f>
        <v>94</v>
      </c>
      <c r="M3946">
        <f>VLOOKUP($C3946,'Raw-products'!$A$2:$H$1261,MATCH(M$1,'Raw-products'!$A$1:$H$1,0))</f>
        <v>66</v>
      </c>
      <c r="N3946" s="5">
        <f t="shared" si="122"/>
        <v>6204</v>
      </c>
      <c r="O3946" cm="1">
        <f t="array" ref="O3946:R3946">_xlfn.XLOOKUP($B3946,'Raw -orders'!$A:$A,'Raw -orders'!$B:$E)</f>
        <v>44</v>
      </c>
      <c r="P3946">
        <v>59055</v>
      </c>
      <c r="Q3946" s="1">
        <v>44395</v>
      </c>
      <c r="R3946" s="1">
        <v>44408</v>
      </c>
      <c r="S3946" t="str" cm="1">
        <f t="array" ref="S3946:Z3946">_xlfn.XLOOKUP($O3946,'Raw - customers'!$A:$A,'Raw - customers'!$B:$I)</f>
        <v>Avivah Chipchase</v>
      </c>
      <c r="T3946" t="str">
        <v>Bigender</v>
      </c>
      <c r="U3946">
        <v>60</v>
      </c>
      <c r="V3946" t="str">
        <v>6308 Amelie MeadowSuite 634</v>
      </c>
      <c r="W3946">
        <v>9842</v>
      </c>
      <c r="X3946" t="str">
        <v>Eliburgh</v>
      </c>
      <c r="Y3946" t="str">
        <v>Tasmania</v>
      </c>
      <c r="Z3946" t="str">
        <v>Australia</v>
      </c>
      <c r="AA3946">
        <v>7</v>
      </c>
      <c r="AB3946" s="3" t="str">
        <f t="shared" si="123"/>
        <v>10 to 20</v>
      </c>
      <c r="AM3946" s="6">
        <v>44</v>
      </c>
      <c r="AN3946" s="6" t="s">
        <v>1414</v>
      </c>
    </row>
    <row r="3947" spans="1:40" x14ac:dyDescent="0.25">
      <c r="A3947">
        <v>3945</v>
      </c>
      <c r="B3947">
        <v>787</v>
      </c>
      <c r="C3947">
        <v>397</v>
      </c>
      <c r="D3947">
        <v>119</v>
      </c>
      <c r="E3947">
        <v>1</v>
      </c>
      <c r="F3947">
        <v>119</v>
      </c>
      <c r="G3947">
        <v>1</v>
      </c>
      <c r="H3947" t="str">
        <f>VLOOKUP($C3947,'Raw-products'!$A$2:$H$1261,MATCH(H$1,'Raw-products'!$A$1:$H$1,0))</f>
        <v>Shirt</v>
      </c>
      <c r="I3947" t="str">
        <f>VLOOKUP($C3947,'Raw-products'!$A$2:$H$1261,MATCH(I$1,'Raw-products'!$A$1:$H$1,0))</f>
        <v>Casual Slim Fit</v>
      </c>
      <c r="J3947" t="str">
        <f>VLOOKUP($C3947,'Raw-products'!$A$2:$H$1261,MATCH(J$1,'Raw-products'!$A$1:$H$1,0))</f>
        <v>M</v>
      </c>
      <c r="K3947" t="str">
        <f>VLOOKUP($C3947,'Raw-products'!$A$2:$H$1261,MATCH(K$1,'Raw-products'!$A$1:$H$1,0))</f>
        <v>yellow</v>
      </c>
      <c r="L3947">
        <f>VLOOKUP($C3947,'Raw-products'!$A$2:$H$1261,MATCH(L$1,'Raw-products'!$A$1:$H$1,0))</f>
        <v>113</v>
      </c>
      <c r="M3947">
        <f>VLOOKUP($C3947,'Raw-products'!$A$2:$H$1261,MATCH(M$1,'Raw-products'!$A$1:$H$1,0))</f>
        <v>76</v>
      </c>
      <c r="N3947" s="5">
        <f t="shared" si="122"/>
        <v>8588</v>
      </c>
      <c r="O3947" cm="1">
        <f t="array" ref="O3947:R3947">_xlfn.XLOOKUP($B3947,'Raw -orders'!$A:$A,'Raw -orders'!$B:$E)</f>
        <v>44</v>
      </c>
      <c r="P3947">
        <v>59055</v>
      </c>
      <c r="Q3947" s="1">
        <v>44395</v>
      </c>
      <c r="R3947" s="1">
        <v>44408</v>
      </c>
      <c r="S3947" t="str" cm="1">
        <f t="array" ref="S3947:Z3947">_xlfn.XLOOKUP($O3947,'Raw - customers'!$A:$A,'Raw - customers'!$B:$I)</f>
        <v>Avivah Chipchase</v>
      </c>
      <c r="T3947" t="str">
        <v>Bigender</v>
      </c>
      <c r="U3947">
        <v>60</v>
      </c>
      <c r="V3947" t="str">
        <v>6308 Amelie MeadowSuite 634</v>
      </c>
      <c r="W3947">
        <v>9842</v>
      </c>
      <c r="X3947" t="str">
        <v>Eliburgh</v>
      </c>
      <c r="Y3947" t="str">
        <v>Tasmania</v>
      </c>
      <c r="Z3947" t="str">
        <v>Australia</v>
      </c>
      <c r="AA3947">
        <v>7</v>
      </c>
      <c r="AB3947" s="3" t="str">
        <f t="shared" si="123"/>
        <v>10 to 20</v>
      </c>
      <c r="AM3947" s="6">
        <v>44</v>
      </c>
      <c r="AN3947" s="6" t="s">
        <v>1414</v>
      </c>
    </row>
    <row r="3948" spans="1:40" x14ac:dyDescent="0.25">
      <c r="A3948">
        <v>3946</v>
      </c>
      <c r="B3948">
        <v>787</v>
      </c>
      <c r="C3948">
        <v>356</v>
      </c>
      <c r="D3948">
        <v>94</v>
      </c>
      <c r="E3948">
        <v>2</v>
      </c>
      <c r="F3948">
        <v>188</v>
      </c>
      <c r="G3948">
        <v>1</v>
      </c>
      <c r="H3948" t="str">
        <f>VLOOKUP($C3948,'Raw-products'!$A$2:$H$1261,MATCH(H$1,'Raw-products'!$A$1:$H$1,0))</f>
        <v>Shirt</v>
      </c>
      <c r="I3948" t="str">
        <f>VLOOKUP($C3948,'Raw-products'!$A$2:$H$1261,MATCH(I$1,'Raw-products'!$A$1:$H$1,0))</f>
        <v>Henley</v>
      </c>
      <c r="J3948" t="str">
        <f>VLOOKUP($C3948,'Raw-products'!$A$2:$H$1261,MATCH(J$1,'Raw-products'!$A$1:$H$1,0))</f>
        <v>S</v>
      </c>
      <c r="K3948" t="str">
        <f>VLOOKUP($C3948,'Raw-products'!$A$2:$H$1261,MATCH(K$1,'Raw-products'!$A$1:$H$1,0))</f>
        <v>orange</v>
      </c>
      <c r="L3948">
        <f>VLOOKUP($C3948,'Raw-products'!$A$2:$H$1261,MATCH(L$1,'Raw-products'!$A$1:$H$1,0))</f>
        <v>92</v>
      </c>
      <c r="M3948">
        <f>VLOOKUP($C3948,'Raw-products'!$A$2:$H$1261,MATCH(M$1,'Raw-products'!$A$1:$H$1,0))</f>
        <v>46</v>
      </c>
      <c r="N3948" s="5">
        <f t="shared" si="122"/>
        <v>4232</v>
      </c>
      <c r="O3948" cm="1">
        <f t="array" ref="O3948:R3948">_xlfn.XLOOKUP($B3948,'Raw -orders'!$A:$A,'Raw -orders'!$B:$E)</f>
        <v>44</v>
      </c>
      <c r="P3948">
        <v>59055</v>
      </c>
      <c r="Q3948" s="1">
        <v>44395</v>
      </c>
      <c r="R3948" s="1">
        <v>44408</v>
      </c>
      <c r="S3948" t="str" cm="1">
        <f t="array" ref="S3948:Z3948">_xlfn.XLOOKUP($O3948,'Raw - customers'!$A:$A,'Raw - customers'!$B:$I)</f>
        <v>Avivah Chipchase</v>
      </c>
      <c r="T3948" t="str">
        <v>Bigender</v>
      </c>
      <c r="U3948">
        <v>60</v>
      </c>
      <c r="V3948" t="str">
        <v>6308 Amelie MeadowSuite 634</v>
      </c>
      <c r="W3948">
        <v>9842</v>
      </c>
      <c r="X3948" t="str">
        <v>Eliburgh</v>
      </c>
      <c r="Y3948" t="str">
        <v>Tasmania</v>
      </c>
      <c r="Z3948" t="str">
        <v>Australia</v>
      </c>
      <c r="AA3948">
        <v>7</v>
      </c>
      <c r="AB3948" s="3" t="str">
        <f t="shared" si="123"/>
        <v>10 to 20</v>
      </c>
      <c r="AM3948" s="6">
        <v>44</v>
      </c>
      <c r="AN3948" s="6" t="s">
        <v>1414</v>
      </c>
    </row>
    <row r="3949" spans="1:40" x14ac:dyDescent="0.25">
      <c r="A3949">
        <v>3947</v>
      </c>
      <c r="B3949">
        <v>787</v>
      </c>
      <c r="C3949">
        <v>1182</v>
      </c>
      <c r="D3949">
        <v>99</v>
      </c>
      <c r="E3949">
        <v>1</v>
      </c>
      <c r="F3949">
        <v>99</v>
      </c>
      <c r="G3949">
        <v>1</v>
      </c>
      <c r="H3949" t="str">
        <f>VLOOKUP($C3949,'Raw-products'!$A$2:$H$1261,MATCH(H$1,'Raw-products'!$A$1:$H$1,0))</f>
        <v>Trousers</v>
      </c>
      <c r="I3949" t="str">
        <f>VLOOKUP($C3949,'Raw-products'!$A$2:$H$1261,MATCH(I$1,'Raw-products'!$A$1:$H$1,0))</f>
        <v>High-Waisted</v>
      </c>
      <c r="J3949" t="str">
        <f>VLOOKUP($C3949,'Raw-products'!$A$2:$H$1261,MATCH(J$1,'Raw-products'!$A$1:$H$1,0))</f>
        <v>M</v>
      </c>
      <c r="K3949" t="str">
        <f>VLOOKUP($C3949,'Raw-products'!$A$2:$H$1261,MATCH(K$1,'Raw-products'!$A$1:$H$1,0))</f>
        <v>indigo</v>
      </c>
      <c r="L3949">
        <f>VLOOKUP($C3949,'Raw-products'!$A$2:$H$1261,MATCH(L$1,'Raw-products'!$A$1:$H$1,0))</f>
        <v>98</v>
      </c>
      <c r="M3949">
        <f>VLOOKUP($C3949,'Raw-products'!$A$2:$H$1261,MATCH(M$1,'Raw-products'!$A$1:$H$1,0))</f>
        <v>61</v>
      </c>
      <c r="N3949" s="5">
        <f t="shared" si="122"/>
        <v>5978</v>
      </c>
      <c r="O3949" cm="1">
        <f t="array" ref="O3949:R3949">_xlfn.XLOOKUP($B3949,'Raw -orders'!$A:$A,'Raw -orders'!$B:$E)</f>
        <v>44</v>
      </c>
      <c r="P3949">
        <v>59055</v>
      </c>
      <c r="Q3949" s="1">
        <v>44395</v>
      </c>
      <c r="R3949" s="1">
        <v>44408</v>
      </c>
      <c r="S3949" t="str" cm="1">
        <f t="array" ref="S3949:Z3949">_xlfn.XLOOKUP($O3949,'Raw - customers'!$A:$A,'Raw - customers'!$B:$I)</f>
        <v>Avivah Chipchase</v>
      </c>
      <c r="T3949" t="str">
        <v>Bigender</v>
      </c>
      <c r="U3949">
        <v>60</v>
      </c>
      <c r="V3949" t="str">
        <v>6308 Amelie MeadowSuite 634</v>
      </c>
      <c r="W3949">
        <v>9842</v>
      </c>
      <c r="X3949" t="str">
        <v>Eliburgh</v>
      </c>
      <c r="Y3949" t="str">
        <v>Tasmania</v>
      </c>
      <c r="Z3949" t="str">
        <v>Australia</v>
      </c>
      <c r="AA3949">
        <v>7</v>
      </c>
      <c r="AB3949" s="3" t="str">
        <f t="shared" si="123"/>
        <v>10 to 20</v>
      </c>
      <c r="AM3949" s="6">
        <v>44</v>
      </c>
      <c r="AN3949" s="6" t="s">
        <v>1414</v>
      </c>
    </row>
    <row r="3950" spans="1:40" x14ac:dyDescent="0.25">
      <c r="A3950">
        <v>3948</v>
      </c>
      <c r="B3950">
        <v>788</v>
      </c>
      <c r="C3950">
        <v>184</v>
      </c>
      <c r="D3950">
        <v>98</v>
      </c>
      <c r="E3950">
        <v>1</v>
      </c>
      <c r="F3950">
        <v>98</v>
      </c>
      <c r="G3950">
        <v>1</v>
      </c>
      <c r="H3950" t="str">
        <f>VLOOKUP($C3950,'Raw-products'!$A$2:$H$1261,MATCH(H$1,'Raw-products'!$A$1:$H$1,0))</f>
        <v>Shirt</v>
      </c>
      <c r="I3950" t="str">
        <f>VLOOKUP($C3950,'Raw-products'!$A$2:$H$1261,MATCH(I$1,'Raw-products'!$A$1:$H$1,0))</f>
        <v>Camp Collared</v>
      </c>
      <c r="J3950" t="str">
        <f>VLOOKUP($C3950,'Raw-products'!$A$2:$H$1261,MATCH(J$1,'Raw-products'!$A$1:$H$1,0))</f>
        <v>XL</v>
      </c>
      <c r="K3950" t="str">
        <f>VLOOKUP($C3950,'Raw-products'!$A$2:$H$1261,MATCH(K$1,'Raw-products'!$A$1:$H$1,0))</f>
        <v>orange</v>
      </c>
      <c r="L3950">
        <f>VLOOKUP($C3950,'Raw-products'!$A$2:$H$1261,MATCH(L$1,'Raw-products'!$A$1:$H$1,0))</f>
        <v>112</v>
      </c>
      <c r="M3950">
        <f>VLOOKUP($C3950,'Raw-products'!$A$2:$H$1261,MATCH(M$1,'Raw-products'!$A$1:$H$1,0))</f>
        <v>48</v>
      </c>
      <c r="N3950" s="5">
        <f t="shared" si="122"/>
        <v>5376</v>
      </c>
      <c r="O3950" cm="1">
        <f t="array" ref="O3950:R3950">_xlfn.XLOOKUP($B3950,'Raw -orders'!$A:$A,'Raw -orders'!$B:$E)</f>
        <v>108</v>
      </c>
      <c r="P3950">
        <v>18355</v>
      </c>
      <c r="Q3950" s="1">
        <v>44477</v>
      </c>
      <c r="R3950" s="1">
        <v>44482</v>
      </c>
      <c r="S3950" t="str" cm="1">
        <f t="array" ref="S3950:Z3950">_xlfn.XLOOKUP($O3950,'Raw - customers'!$A:$A,'Raw - customers'!$B:$I)</f>
        <v>Merrill Care</v>
      </c>
      <c r="T3950" t="str">
        <v>Bigender</v>
      </c>
      <c r="U3950">
        <v>57</v>
      </c>
      <c r="V3950" t="str">
        <v>7285 Mason BoulevardSuite 754</v>
      </c>
      <c r="W3950">
        <v>1392</v>
      </c>
      <c r="X3950" t="str">
        <v>Port Rosemouth</v>
      </c>
      <c r="Y3950" t="str">
        <v>Queensland</v>
      </c>
      <c r="Z3950" t="str">
        <v>Australia</v>
      </c>
      <c r="AA3950">
        <v>10</v>
      </c>
      <c r="AB3950" s="3" t="str">
        <f t="shared" si="123"/>
        <v>0 to 10</v>
      </c>
      <c r="AM3950" s="6">
        <v>108</v>
      </c>
      <c r="AN3950" s="6" t="s">
        <v>1355</v>
      </c>
    </row>
    <row r="3951" spans="1:40" x14ac:dyDescent="0.25">
      <c r="A3951">
        <v>3949</v>
      </c>
      <c r="B3951">
        <v>788</v>
      </c>
      <c r="C3951">
        <v>528</v>
      </c>
      <c r="D3951">
        <v>98</v>
      </c>
      <c r="E3951">
        <v>2</v>
      </c>
      <c r="F3951">
        <v>196</v>
      </c>
      <c r="G3951">
        <v>1</v>
      </c>
      <c r="H3951" t="str">
        <f>VLOOKUP($C3951,'Raw-products'!$A$2:$H$1261,MATCH(H$1,'Raw-products'!$A$1:$H$1,0))</f>
        <v>Jacket</v>
      </c>
      <c r="I3951" t="str">
        <f>VLOOKUP($C3951,'Raw-products'!$A$2:$H$1261,MATCH(I$1,'Raw-products'!$A$1:$H$1,0))</f>
        <v>Leather</v>
      </c>
      <c r="J3951" t="str">
        <f>VLOOKUP($C3951,'Raw-products'!$A$2:$H$1261,MATCH(J$1,'Raw-products'!$A$1:$H$1,0))</f>
        <v>L</v>
      </c>
      <c r="K3951" t="str">
        <f>VLOOKUP($C3951,'Raw-products'!$A$2:$H$1261,MATCH(K$1,'Raw-products'!$A$1:$H$1,0))</f>
        <v>red</v>
      </c>
      <c r="L3951">
        <f>VLOOKUP($C3951,'Raw-products'!$A$2:$H$1261,MATCH(L$1,'Raw-products'!$A$1:$H$1,0))</f>
        <v>113</v>
      </c>
      <c r="M3951">
        <f>VLOOKUP($C3951,'Raw-products'!$A$2:$H$1261,MATCH(M$1,'Raw-products'!$A$1:$H$1,0))</f>
        <v>76</v>
      </c>
      <c r="N3951" s="5">
        <f t="shared" si="122"/>
        <v>8588</v>
      </c>
      <c r="O3951" cm="1">
        <f t="array" ref="O3951:R3951">_xlfn.XLOOKUP($B3951,'Raw -orders'!$A:$A,'Raw -orders'!$B:$E)</f>
        <v>108</v>
      </c>
      <c r="P3951">
        <v>18355</v>
      </c>
      <c r="Q3951" s="1">
        <v>44477</v>
      </c>
      <c r="R3951" s="1">
        <v>44482</v>
      </c>
      <c r="S3951" t="str" cm="1">
        <f t="array" ref="S3951:Z3951">_xlfn.XLOOKUP($O3951,'Raw - customers'!$A:$A,'Raw - customers'!$B:$I)</f>
        <v>Merrill Care</v>
      </c>
      <c r="T3951" t="str">
        <v>Bigender</v>
      </c>
      <c r="U3951">
        <v>57</v>
      </c>
      <c r="V3951" t="str">
        <v>7285 Mason BoulevardSuite 754</v>
      </c>
      <c r="W3951">
        <v>1392</v>
      </c>
      <c r="X3951" t="str">
        <v>Port Rosemouth</v>
      </c>
      <c r="Y3951" t="str">
        <v>Queensland</v>
      </c>
      <c r="Z3951" t="str">
        <v>Australia</v>
      </c>
      <c r="AA3951">
        <v>10</v>
      </c>
      <c r="AB3951" s="3" t="str">
        <f t="shared" si="123"/>
        <v>0 to 10</v>
      </c>
      <c r="AM3951" s="6">
        <v>108</v>
      </c>
      <c r="AN3951" s="6" t="s">
        <v>1355</v>
      </c>
    </row>
    <row r="3952" spans="1:40" x14ac:dyDescent="0.25">
      <c r="A3952">
        <v>3950</v>
      </c>
      <c r="B3952">
        <v>788</v>
      </c>
      <c r="C3952">
        <v>18</v>
      </c>
      <c r="D3952">
        <v>96</v>
      </c>
      <c r="E3952">
        <v>3</v>
      </c>
      <c r="F3952">
        <v>288</v>
      </c>
      <c r="G3952">
        <v>1</v>
      </c>
      <c r="H3952" t="str">
        <f>VLOOKUP($C3952,'Raw-products'!$A$2:$H$1261,MATCH(H$1,'Raw-products'!$A$1:$H$1,0))</f>
        <v>Shirt</v>
      </c>
      <c r="I3952" t="str">
        <f>VLOOKUP($C3952,'Raw-products'!$A$2:$H$1261,MATCH(I$1,'Raw-products'!$A$1:$H$1,0))</f>
        <v>Oxford Cloth</v>
      </c>
      <c r="J3952" t="str">
        <f>VLOOKUP($C3952,'Raw-products'!$A$2:$H$1261,MATCH(J$1,'Raw-products'!$A$1:$H$1,0))</f>
        <v>L</v>
      </c>
      <c r="K3952" t="str">
        <f>VLOOKUP($C3952,'Raw-products'!$A$2:$H$1261,MATCH(K$1,'Raw-products'!$A$1:$H$1,0))</f>
        <v>green</v>
      </c>
      <c r="L3952">
        <f>VLOOKUP($C3952,'Raw-products'!$A$2:$H$1261,MATCH(L$1,'Raw-products'!$A$1:$H$1,0))</f>
        <v>114</v>
      </c>
      <c r="M3952">
        <f>VLOOKUP($C3952,'Raw-products'!$A$2:$H$1261,MATCH(M$1,'Raw-products'!$A$1:$H$1,0))</f>
        <v>52</v>
      </c>
      <c r="N3952" s="5">
        <f t="shared" si="122"/>
        <v>5928</v>
      </c>
      <c r="O3952" cm="1">
        <f t="array" ref="O3952:R3952">_xlfn.XLOOKUP($B3952,'Raw -orders'!$A:$A,'Raw -orders'!$B:$E)</f>
        <v>108</v>
      </c>
      <c r="P3952">
        <v>18355</v>
      </c>
      <c r="Q3952" s="1">
        <v>44477</v>
      </c>
      <c r="R3952" s="1">
        <v>44482</v>
      </c>
      <c r="S3952" t="str" cm="1">
        <f t="array" ref="S3952:Z3952">_xlfn.XLOOKUP($O3952,'Raw - customers'!$A:$A,'Raw - customers'!$B:$I)</f>
        <v>Merrill Care</v>
      </c>
      <c r="T3952" t="str">
        <v>Bigender</v>
      </c>
      <c r="U3952">
        <v>57</v>
      </c>
      <c r="V3952" t="str">
        <v>7285 Mason BoulevardSuite 754</v>
      </c>
      <c r="W3952">
        <v>1392</v>
      </c>
      <c r="X3952" t="str">
        <v>Port Rosemouth</v>
      </c>
      <c r="Y3952" t="str">
        <v>Queensland</v>
      </c>
      <c r="Z3952" t="str">
        <v>Australia</v>
      </c>
      <c r="AA3952">
        <v>10</v>
      </c>
      <c r="AB3952" s="3" t="str">
        <f t="shared" si="123"/>
        <v>0 to 10</v>
      </c>
      <c r="AM3952" s="6">
        <v>108</v>
      </c>
      <c r="AN3952" s="6" t="s">
        <v>1355</v>
      </c>
    </row>
    <row r="3953" spans="1:40" x14ac:dyDescent="0.25">
      <c r="A3953">
        <v>3951</v>
      </c>
      <c r="B3953">
        <v>788</v>
      </c>
      <c r="C3953">
        <v>830</v>
      </c>
      <c r="D3953">
        <v>117</v>
      </c>
      <c r="E3953">
        <v>2</v>
      </c>
      <c r="F3953">
        <v>234</v>
      </c>
      <c r="G3953">
        <v>1</v>
      </c>
      <c r="H3953" t="str">
        <f>VLOOKUP($C3953,'Raw-products'!$A$2:$H$1261,MATCH(H$1,'Raw-products'!$A$1:$H$1,0))</f>
        <v>Jacket</v>
      </c>
      <c r="I3953" t="str">
        <f>VLOOKUP($C3953,'Raw-products'!$A$2:$H$1261,MATCH(I$1,'Raw-products'!$A$1:$H$1,0))</f>
        <v>Shearling</v>
      </c>
      <c r="J3953" t="str">
        <f>VLOOKUP($C3953,'Raw-products'!$A$2:$H$1261,MATCH(J$1,'Raw-products'!$A$1:$H$1,0))</f>
        <v>XS</v>
      </c>
      <c r="K3953" t="str">
        <f>VLOOKUP($C3953,'Raw-products'!$A$2:$H$1261,MATCH(K$1,'Raw-products'!$A$1:$H$1,0))</f>
        <v>indigo</v>
      </c>
      <c r="L3953">
        <f>VLOOKUP($C3953,'Raw-products'!$A$2:$H$1261,MATCH(L$1,'Raw-products'!$A$1:$H$1,0))</f>
        <v>95</v>
      </c>
      <c r="M3953">
        <f>VLOOKUP($C3953,'Raw-products'!$A$2:$H$1261,MATCH(M$1,'Raw-products'!$A$1:$H$1,0))</f>
        <v>68</v>
      </c>
      <c r="N3953" s="5">
        <f t="shared" si="122"/>
        <v>6460</v>
      </c>
      <c r="O3953" cm="1">
        <f t="array" ref="O3953:R3953">_xlfn.XLOOKUP($B3953,'Raw -orders'!$A:$A,'Raw -orders'!$B:$E)</f>
        <v>108</v>
      </c>
      <c r="P3953">
        <v>18355</v>
      </c>
      <c r="Q3953" s="1">
        <v>44477</v>
      </c>
      <c r="R3953" s="1">
        <v>44482</v>
      </c>
      <c r="S3953" t="str" cm="1">
        <f t="array" ref="S3953:Z3953">_xlfn.XLOOKUP($O3953,'Raw - customers'!$A:$A,'Raw - customers'!$B:$I)</f>
        <v>Merrill Care</v>
      </c>
      <c r="T3953" t="str">
        <v>Bigender</v>
      </c>
      <c r="U3953">
        <v>57</v>
      </c>
      <c r="V3953" t="str">
        <v>7285 Mason BoulevardSuite 754</v>
      </c>
      <c r="W3953">
        <v>1392</v>
      </c>
      <c r="X3953" t="str">
        <v>Port Rosemouth</v>
      </c>
      <c r="Y3953" t="str">
        <v>Queensland</v>
      </c>
      <c r="Z3953" t="str">
        <v>Australia</v>
      </c>
      <c r="AA3953">
        <v>10</v>
      </c>
      <c r="AB3953" s="3" t="str">
        <f t="shared" si="123"/>
        <v>0 to 10</v>
      </c>
      <c r="AM3953" s="6">
        <v>108</v>
      </c>
      <c r="AN3953" s="6" t="s">
        <v>1355</v>
      </c>
    </row>
    <row r="3954" spans="1:40" x14ac:dyDescent="0.25">
      <c r="A3954">
        <v>3952</v>
      </c>
      <c r="B3954">
        <v>788</v>
      </c>
      <c r="C3954">
        <v>490</v>
      </c>
      <c r="D3954">
        <v>102</v>
      </c>
      <c r="E3954">
        <v>1</v>
      </c>
      <c r="F3954">
        <v>102</v>
      </c>
      <c r="G3954">
        <v>1</v>
      </c>
      <c r="H3954" t="str">
        <f>VLOOKUP($C3954,'Raw-products'!$A$2:$H$1261,MATCH(H$1,'Raw-products'!$A$1:$H$1,0))</f>
        <v>Jacket</v>
      </c>
      <c r="I3954" t="str">
        <f>VLOOKUP($C3954,'Raw-products'!$A$2:$H$1261,MATCH(I$1,'Raw-products'!$A$1:$H$1,0))</f>
        <v>Windbreaker</v>
      </c>
      <c r="J3954" t="str">
        <f>VLOOKUP($C3954,'Raw-products'!$A$2:$H$1261,MATCH(J$1,'Raw-products'!$A$1:$H$1,0))</f>
        <v>XS</v>
      </c>
      <c r="K3954" t="str">
        <f>VLOOKUP($C3954,'Raw-products'!$A$2:$H$1261,MATCH(K$1,'Raw-products'!$A$1:$H$1,0))</f>
        <v>red</v>
      </c>
      <c r="L3954">
        <f>VLOOKUP($C3954,'Raw-products'!$A$2:$H$1261,MATCH(L$1,'Raw-products'!$A$1:$H$1,0))</f>
        <v>109</v>
      </c>
      <c r="M3954">
        <f>VLOOKUP($C3954,'Raw-products'!$A$2:$H$1261,MATCH(M$1,'Raw-products'!$A$1:$H$1,0))</f>
        <v>79</v>
      </c>
      <c r="N3954" s="5">
        <f t="shared" si="122"/>
        <v>8611</v>
      </c>
      <c r="O3954" cm="1">
        <f t="array" ref="O3954:R3954">_xlfn.XLOOKUP($B3954,'Raw -orders'!$A:$A,'Raw -orders'!$B:$E)</f>
        <v>108</v>
      </c>
      <c r="P3954">
        <v>18355</v>
      </c>
      <c r="Q3954" s="1">
        <v>44477</v>
      </c>
      <c r="R3954" s="1">
        <v>44482</v>
      </c>
      <c r="S3954" t="str" cm="1">
        <f t="array" ref="S3954:Z3954">_xlfn.XLOOKUP($O3954,'Raw - customers'!$A:$A,'Raw - customers'!$B:$I)</f>
        <v>Merrill Care</v>
      </c>
      <c r="T3954" t="str">
        <v>Bigender</v>
      </c>
      <c r="U3954">
        <v>57</v>
      </c>
      <c r="V3954" t="str">
        <v>7285 Mason BoulevardSuite 754</v>
      </c>
      <c r="W3954">
        <v>1392</v>
      </c>
      <c r="X3954" t="str">
        <v>Port Rosemouth</v>
      </c>
      <c r="Y3954" t="str">
        <v>Queensland</v>
      </c>
      <c r="Z3954" t="str">
        <v>Australia</v>
      </c>
      <c r="AA3954">
        <v>10</v>
      </c>
      <c r="AB3954" s="3" t="str">
        <f t="shared" si="123"/>
        <v>0 to 10</v>
      </c>
      <c r="AM3954" s="6">
        <v>108</v>
      </c>
      <c r="AN3954" s="6" t="s">
        <v>1355</v>
      </c>
    </row>
    <row r="3955" spans="1:40" x14ac:dyDescent="0.25">
      <c r="A3955">
        <v>3953</v>
      </c>
      <c r="B3955">
        <v>788</v>
      </c>
      <c r="C3955">
        <v>1162</v>
      </c>
      <c r="D3955">
        <v>99</v>
      </c>
      <c r="E3955">
        <v>3</v>
      </c>
      <c r="F3955">
        <v>297</v>
      </c>
      <c r="G3955">
        <v>1</v>
      </c>
      <c r="H3955" t="str">
        <f>VLOOKUP($C3955,'Raw-products'!$A$2:$H$1261,MATCH(H$1,'Raw-products'!$A$1:$H$1,0))</f>
        <v>Trousers</v>
      </c>
      <c r="I3955" t="str">
        <f>VLOOKUP($C3955,'Raw-products'!$A$2:$H$1261,MATCH(I$1,'Raw-products'!$A$1:$H$1,0))</f>
        <v>High-Waisted</v>
      </c>
      <c r="J3955" t="str">
        <f>VLOOKUP($C3955,'Raw-products'!$A$2:$H$1261,MATCH(J$1,'Raw-products'!$A$1:$H$1,0))</f>
        <v>M</v>
      </c>
      <c r="K3955" t="str">
        <f>VLOOKUP($C3955,'Raw-products'!$A$2:$H$1261,MATCH(K$1,'Raw-products'!$A$1:$H$1,0))</f>
        <v>orange</v>
      </c>
      <c r="L3955">
        <f>VLOOKUP($C3955,'Raw-products'!$A$2:$H$1261,MATCH(L$1,'Raw-products'!$A$1:$H$1,0))</f>
        <v>98</v>
      </c>
      <c r="M3955">
        <f>VLOOKUP($C3955,'Raw-products'!$A$2:$H$1261,MATCH(M$1,'Raw-products'!$A$1:$H$1,0))</f>
        <v>69</v>
      </c>
      <c r="N3955" s="5">
        <f t="shared" si="122"/>
        <v>6762</v>
      </c>
      <c r="O3955" cm="1">
        <f t="array" ref="O3955:R3955">_xlfn.XLOOKUP($B3955,'Raw -orders'!$A:$A,'Raw -orders'!$B:$E)</f>
        <v>108</v>
      </c>
      <c r="P3955">
        <v>18355</v>
      </c>
      <c r="Q3955" s="1">
        <v>44477</v>
      </c>
      <c r="R3955" s="1">
        <v>44482</v>
      </c>
      <c r="S3955" t="str" cm="1">
        <f t="array" ref="S3955:Z3955">_xlfn.XLOOKUP($O3955,'Raw - customers'!$A:$A,'Raw - customers'!$B:$I)</f>
        <v>Merrill Care</v>
      </c>
      <c r="T3955" t="str">
        <v>Bigender</v>
      </c>
      <c r="U3955">
        <v>57</v>
      </c>
      <c r="V3955" t="str">
        <v>7285 Mason BoulevardSuite 754</v>
      </c>
      <c r="W3955">
        <v>1392</v>
      </c>
      <c r="X3955" t="str">
        <v>Port Rosemouth</v>
      </c>
      <c r="Y3955" t="str">
        <v>Queensland</v>
      </c>
      <c r="Z3955" t="str">
        <v>Australia</v>
      </c>
      <c r="AA3955">
        <v>10</v>
      </c>
      <c r="AB3955" s="3" t="str">
        <f t="shared" si="123"/>
        <v>0 to 10</v>
      </c>
      <c r="AM3955" s="6">
        <v>108</v>
      </c>
      <c r="AN3955" s="6" t="s">
        <v>1355</v>
      </c>
    </row>
    <row r="3956" spans="1:40" x14ac:dyDescent="0.25">
      <c r="A3956">
        <v>3954</v>
      </c>
      <c r="B3956">
        <v>789</v>
      </c>
      <c r="C3956">
        <v>1006</v>
      </c>
      <c r="D3956">
        <v>106</v>
      </c>
      <c r="E3956">
        <v>2</v>
      </c>
      <c r="F3956">
        <v>212</v>
      </c>
      <c r="G3956">
        <v>1</v>
      </c>
      <c r="H3956" t="str">
        <f>VLOOKUP($C3956,'Raw-products'!$A$2:$H$1261,MATCH(H$1,'Raw-products'!$A$1:$H$1,0))</f>
        <v>Trousers</v>
      </c>
      <c r="I3956" t="str">
        <f>VLOOKUP($C3956,'Raw-products'!$A$2:$H$1261,MATCH(I$1,'Raw-products'!$A$1:$H$1,0))</f>
        <v>Wool</v>
      </c>
      <c r="J3956" t="str">
        <f>VLOOKUP($C3956,'Raw-products'!$A$2:$H$1261,MATCH(J$1,'Raw-products'!$A$1:$H$1,0))</f>
        <v>S</v>
      </c>
      <c r="K3956" t="str">
        <f>VLOOKUP($C3956,'Raw-products'!$A$2:$H$1261,MATCH(K$1,'Raw-products'!$A$1:$H$1,0))</f>
        <v>indigo</v>
      </c>
      <c r="L3956">
        <f>VLOOKUP($C3956,'Raw-products'!$A$2:$H$1261,MATCH(L$1,'Raw-products'!$A$1:$H$1,0))</f>
        <v>111</v>
      </c>
      <c r="M3956">
        <f>VLOOKUP($C3956,'Raw-products'!$A$2:$H$1261,MATCH(M$1,'Raw-products'!$A$1:$H$1,0))</f>
        <v>45</v>
      </c>
      <c r="N3956" s="5">
        <f t="shared" si="122"/>
        <v>4995</v>
      </c>
      <c r="O3956" cm="1">
        <f t="array" ref="O3956:R3956">_xlfn.XLOOKUP($B3956,'Raw -orders'!$A:$A,'Raw -orders'!$B:$E)</f>
        <v>762</v>
      </c>
      <c r="P3956">
        <v>35084</v>
      </c>
      <c r="Q3956" s="1">
        <v>44480</v>
      </c>
      <c r="R3956" s="1">
        <v>44503</v>
      </c>
      <c r="S3956" t="str" cm="1">
        <f t="array" ref="S3956:Z3956">_xlfn.XLOOKUP($O3956,'Raw - customers'!$A:$A,'Raw - customers'!$B:$I)</f>
        <v>Eloise Ondrusek</v>
      </c>
      <c r="T3956" t="str">
        <v>Polygender</v>
      </c>
      <c r="U3956">
        <v>43</v>
      </c>
      <c r="V3956" t="str">
        <v>07 Lily LoopSuite 494</v>
      </c>
      <c r="W3956">
        <v>8719</v>
      </c>
      <c r="X3956" t="str">
        <v>South Codyhaven</v>
      </c>
      <c r="Y3956" t="str">
        <v>Tasmania</v>
      </c>
      <c r="Z3956" t="str">
        <v>Australia</v>
      </c>
      <c r="AA3956">
        <v>10</v>
      </c>
      <c r="AB3956" s="3" t="str">
        <f t="shared" si="123"/>
        <v>20 to 30</v>
      </c>
      <c r="AM3956" s="6">
        <v>762</v>
      </c>
      <c r="AN3956" s="6" t="s">
        <v>1414</v>
      </c>
    </row>
    <row r="3957" spans="1:40" x14ac:dyDescent="0.25">
      <c r="A3957">
        <v>3955</v>
      </c>
      <c r="B3957">
        <v>789</v>
      </c>
      <c r="C3957">
        <v>813</v>
      </c>
      <c r="D3957">
        <v>117</v>
      </c>
      <c r="E3957">
        <v>2</v>
      </c>
      <c r="F3957">
        <v>234</v>
      </c>
      <c r="G3957">
        <v>1</v>
      </c>
      <c r="H3957" t="str">
        <f>VLOOKUP($C3957,'Raw-products'!$A$2:$H$1261,MATCH(H$1,'Raw-products'!$A$1:$H$1,0))</f>
        <v>Jacket</v>
      </c>
      <c r="I3957" t="str">
        <f>VLOOKUP($C3957,'Raw-products'!$A$2:$H$1261,MATCH(I$1,'Raw-products'!$A$1:$H$1,0))</f>
        <v>Shearling</v>
      </c>
      <c r="J3957" t="str">
        <f>VLOOKUP($C3957,'Raw-products'!$A$2:$H$1261,MATCH(J$1,'Raw-products'!$A$1:$H$1,0))</f>
        <v>L</v>
      </c>
      <c r="K3957" t="str">
        <f>VLOOKUP($C3957,'Raw-products'!$A$2:$H$1261,MATCH(K$1,'Raw-products'!$A$1:$H$1,0))</f>
        <v>orange</v>
      </c>
      <c r="L3957">
        <f>VLOOKUP($C3957,'Raw-products'!$A$2:$H$1261,MATCH(L$1,'Raw-products'!$A$1:$H$1,0))</f>
        <v>95</v>
      </c>
      <c r="M3957">
        <f>VLOOKUP($C3957,'Raw-products'!$A$2:$H$1261,MATCH(M$1,'Raw-products'!$A$1:$H$1,0))</f>
        <v>58</v>
      </c>
      <c r="N3957" s="5">
        <f t="shared" si="122"/>
        <v>5510</v>
      </c>
      <c r="O3957" cm="1">
        <f t="array" ref="O3957:R3957">_xlfn.XLOOKUP($B3957,'Raw -orders'!$A:$A,'Raw -orders'!$B:$E)</f>
        <v>762</v>
      </c>
      <c r="P3957">
        <v>35084</v>
      </c>
      <c r="Q3957" s="1">
        <v>44480</v>
      </c>
      <c r="R3957" s="1">
        <v>44503</v>
      </c>
      <c r="S3957" t="str" cm="1">
        <f t="array" ref="S3957:Z3957">_xlfn.XLOOKUP($O3957,'Raw - customers'!$A:$A,'Raw - customers'!$B:$I)</f>
        <v>Eloise Ondrusek</v>
      </c>
      <c r="T3957" t="str">
        <v>Polygender</v>
      </c>
      <c r="U3957">
        <v>43</v>
      </c>
      <c r="V3957" t="str">
        <v>07 Lily LoopSuite 494</v>
      </c>
      <c r="W3957">
        <v>8719</v>
      </c>
      <c r="X3957" t="str">
        <v>South Codyhaven</v>
      </c>
      <c r="Y3957" t="str">
        <v>Tasmania</v>
      </c>
      <c r="Z3957" t="str">
        <v>Australia</v>
      </c>
      <c r="AA3957">
        <v>10</v>
      </c>
      <c r="AB3957" s="3" t="str">
        <f t="shared" si="123"/>
        <v>20 to 30</v>
      </c>
      <c r="AM3957" s="6">
        <v>762</v>
      </c>
      <c r="AN3957" s="6" t="s">
        <v>1414</v>
      </c>
    </row>
    <row r="3958" spans="1:40" x14ac:dyDescent="0.25">
      <c r="A3958">
        <v>3956</v>
      </c>
      <c r="B3958">
        <v>789</v>
      </c>
      <c r="C3958">
        <v>931</v>
      </c>
      <c r="D3958">
        <v>96</v>
      </c>
      <c r="E3958">
        <v>1</v>
      </c>
      <c r="F3958">
        <v>96</v>
      </c>
      <c r="G3958">
        <v>1</v>
      </c>
      <c r="H3958" t="str">
        <f>VLOOKUP($C3958,'Raw-products'!$A$2:$H$1261,MATCH(H$1,'Raw-products'!$A$1:$H$1,0))</f>
        <v>Trousers</v>
      </c>
      <c r="I3958" t="str">
        <f>VLOOKUP($C3958,'Raw-products'!$A$2:$H$1261,MATCH(I$1,'Raw-products'!$A$1:$H$1,0))</f>
        <v>Drawstring</v>
      </c>
      <c r="J3958" t="str">
        <f>VLOOKUP($C3958,'Raw-products'!$A$2:$H$1261,MATCH(J$1,'Raw-products'!$A$1:$H$1,0))</f>
        <v>S</v>
      </c>
      <c r="K3958" t="str">
        <f>VLOOKUP($C3958,'Raw-products'!$A$2:$H$1261,MATCH(K$1,'Raw-products'!$A$1:$H$1,0))</f>
        <v>blue</v>
      </c>
      <c r="L3958">
        <f>VLOOKUP($C3958,'Raw-products'!$A$2:$H$1261,MATCH(L$1,'Raw-products'!$A$1:$H$1,0))</f>
        <v>104</v>
      </c>
      <c r="M3958">
        <f>VLOOKUP($C3958,'Raw-products'!$A$2:$H$1261,MATCH(M$1,'Raw-products'!$A$1:$H$1,0))</f>
        <v>48</v>
      </c>
      <c r="N3958" s="5">
        <f t="shared" si="122"/>
        <v>4992</v>
      </c>
      <c r="O3958" cm="1">
        <f t="array" ref="O3958:R3958">_xlfn.XLOOKUP($B3958,'Raw -orders'!$A:$A,'Raw -orders'!$B:$E)</f>
        <v>762</v>
      </c>
      <c r="P3958">
        <v>35084</v>
      </c>
      <c r="Q3958" s="1">
        <v>44480</v>
      </c>
      <c r="R3958" s="1">
        <v>44503</v>
      </c>
      <c r="S3958" t="str" cm="1">
        <f t="array" ref="S3958:Z3958">_xlfn.XLOOKUP($O3958,'Raw - customers'!$A:$A,'Raw - customers'!$B:$I)</f>
        <v>Eloise Ondrusek</v>
      </c>
      <c r="T3958" t="str">
        <v>Polygender</v>
      </c>
      <c r="U3958">
        <v>43</v>
      </c>
      <c r="V3958" t="str">
        <v>07 Lily LoopSuite 494</v>
      </c>
      <c r="W3958">
        <v>8719</v>
      </c>
      <c r="X3958" t="str">
        <v>South Codyhaven</v>
      </c>
      <c r="Y3958" t="str">
        <v>Tasmania</v>
      </c>
      <c r="Z3958" t="str">
        <v>Australia</v>
      </c>
      <c r="AA3958">
        <v>10</v>
      </c>
      <c r="AB3958" s="3" t="str">
        <f t="shared" si="123"/>
        <v>20 to 30</v>
      </c>
      <c r="AM3958" s="6">
        <v>762</v>
      </c>
      <c r="AN3958" s="6" t="s">
        <v>1414</v>
      </c>
    </row>
    <row r="3959" spans="1:40" x14ac:dyDescent="0.25">
      <c r="A3959">
        <v>3957</v>
      </c>
      <c r="B3959">
        <v>789</v>
      </c>
      <c r="C3959">
        <v>972</v>
      </c>
      <c r="D3959">
        <v>97</v>
      </c>
      <c r="E3959">
        <v>2</v>
      </c>
      <c r="F3959">
        <v>194</v>
      </c>
      <c r="G3959">
        <v>1</v>
      </c>
      <c r="H3959" t="str">
        <f>VLOOKUP($C3959,'Raw-products'!$A$2:$H$1261,MATCH(H$1,'Raw-products'!$A$1:$H$1,0))</f>
        <v>Trousers</v>
      </c>
      <c r="I3959" t="str">
        <f>VLOOKUP($C3959,'Raw-products'!$A$2:$H$1261,MATCH(I$1,'Raw-products'!$A$1:$H$1,0))</f>
        <v>Slim-Fit</v>
      </c>
      <c r="J3959" t="str">
        <f>VLOOKUP($C3959,'Raw-products'!$A$2:$H$1261,MATCH(J$1,'Raw-products'!$A$1:$H$1,0))</f>
        <v>M</v>
      </c>
      <c r="K3959" t="str">
        <f>VLOOKUP($C3959,'Raw-products'!$A$2:$H$1261,MATCH(K$1,'Raw-products'!$A$1:$H$1,0))</f>
        <v>indigo</v>
      </c>
      <c r="L3959">
        <f>VLOOKUP($C3959,'Raw-products'!$A$2:$H$1261,MATCH(L$1,'Raw-products'!$A$1:$H$1,0))</f>
        <v>119</v>
      </c>
      <c r="M3959">
        <f>VLOOKUP($C3959,'Raw-products'!$A$2:$H$1261,MATCH(M$1,'Raw-products'!$A$1:$H$1,0))</f>
        <v>67</v>
      </c>
      <c r="N3959" s="5">
        <f t="shared" si="122"/>
        <v>7973</v>
      </c>
      <c r="O3959" cm="1">
        <f t="array" ref="O3959:R3959">_xlfn.XLOOKUP($B3959,'Raw -orders'!$A:$A,'Raw -orders'!$B:$E)</f>
        <v>762</v>
      </c>
      <c r="P3959">
        <v>35084</v>
      </c>
      <c r="Q3959" s="1">
        <v>44480</v>
      </c>
      <c r="R3959" s="1">
        <v>44503</v>
      </c>
      <c r="S3959" t="str" cm="1">
        <f t="array" ref="S3959:Z3959">_xlfn.XLOOKUP($O3959,'Raw - customers'!$A:$A,'Raw - customers'!$B:$I)</f>
        <v>Eloise Ondrusek</v>
      </c>
      <c r="T3959" t="str">
        <v>Polygender</v>
      </c>
      <c r="U3959">
        <v>43</v>
      </c>
      <c r="V3959" t="str">
        <v>07 Lily LoopSuite 494</v>
      </c>
      <c r="W3959">
        <v>8719</v>
      </c>
      <c r="X3959" t="str">
        <v>South Codyhaven</v>
      </c>
      <c r="Y3959" t="str">
        <v>Tasmania</v>
      </c>
      <c r="Z3959" t="str">
        <v>Australia</v>
      </c>
      <c r="AA3959">
        <v>10</v>
      </c>
      <c r="AB3959" s="3" t="str">
        <f t="shared" si="123"/>
        <v>20 to 30</v>
      </c>
      <c r="AM3959" s="6">
        <v>762</v>
      </c>
      <c r="AN3959" s="6" t="s">
        <v>1414</v>
      </c>
    </row>
    <row r="3960" spans="1:40" x14ac:dyDescent="0.25">
      <c r="A3960">
        <v>3958</v>
      </c>
      <c r="B3960">
        <v>790</v>
      </c>
      <c r="C3960">
        <v>1021</v>
      </c>
      <c r="D3960">
        <v>90</v>
      </c>
      <c r="E3960">
        <v>3</v>
      </c>
      <c r="F3960">
        <v>270</v>
      </c>
      <c r="G3960">
        <v>1</v>
      </c>
      <c r="H3960" t="str">
        <f>VLOOKUP($C3960,'Raw-products'!$A$2:$H$1261,MATCH(H$1,'Raw-products'!$A$1:$H$1,0))</f>
        <v>Trousers</v>
      </c>
      <c r="I3960" t="str">
        <f>VLOOKUP($C3960,'Raw-products'!$A$2:$H$1261,MATCH(I$1,'Raw-products'!$A$1:$H$1,0))</f>
        <v>Relaxed Leg</v>
      </c>
      <c r="J3960" t="str">
        <f>VLOOKUP($C3960,'Raw-products'!$A$2:$H$1261,MATCH(J$1,'Raw-products'!$A$1:$H$1,0))</f>
        <v>S</v>
      </c>
      <c r="K3960" t="str">
        <f>VLOOKUP($C3960,'Raw-products'!$A$2:$H$1261,MATCH(K$1,'Raw-products'!$A$1:$H$1,0))</f>
        <v>orange</v>
      </c>
      <c r="L3960">
        <f>VLOOKUP($C3960,'Raw-products'!$A$2:$H$1261,MATCH(L$1,'Raw-products'!$A$1:$H$1,0))</f>
        <v>95</v>
      </c>
      <c r="M3960">
        <f>VLOOKUP($C3960,'Raw-products'!$A$2:$H$1261,MATCH(M$1,'Raw-products'!$A$1:$H$1,0))</f>
        <v>47</v>
      </c>
      <c r="N3960" s="5">
        <f t="shared" si="122"/>
        <v>4465</v>
      </c>
      <c r="O3960" cm="1">
        <f t="array" ref="O3960:R3960">_xlfn.XLOOKUP($B3960,'Raw -orders'!$A:$A,'Raw -orders'!$B:$E)</f>
        <v>187</v>
      </c>
      <c r="P3960">
        <v>46050</v>
      </c>
      <c r="Q3960" s="1">
        <v>44332</v>
      </c>
      <c r="R3960" s="1">
        <v>44343</v>
      </c>
      <c r="S3960" t="str" cm="1">
        <f t="array" ref="S3960:Z3960">_xlfn.XLOOKUP($O3960,'Raw - customers'!$A:$A,'Raw - customers'!$B:$I)</f>
        <v>Trenton Lydiard</v>
      </c>
      <c r="T3960" t="str">
        <v>Genderfluid</v>
      </c>
      <c r="U3960">
        <v>70</v>
      </c>
      <c r="V3960" t="str">
        <v>30 Williamson SummitApt. 594</v>
      </c>
      <c r="W3960">
        <v>1007</v>
      </c>
      <c r="X3960" t="str">
        <v>West Isabelton</v>
      </c>
      <c r="Y3960" t="str">
        <v>Queensland</v>
      </c>
      <c r="Z3960" t="str">
        <v>Australia</v>
      </c>
      <c r="AA3960">
        <v>5</v>
      </c>
      <c r="AB3960" s="3" t="str">
        <f t="shared" si="123"/>
        <v>10 to 20</v>
      </c>
      <c r="AM3960" s="6">
        <v>187</v>
      </c>
      <c r="AN3960" s="6" t="s">
        <v>1355</v>
      </c>
    </row>
    <row r="3961" spans="1:40" x14ac:dyDescent="0.25">
      <c r="A3961">
        <v>3959</v>
      </c>
      <c r="B3961">
        <v>790</v>
      </c>
      <c r="C3961">
        <v>727</v>
      </c>
      <c r="D3961">
        <v>119</v>
      </c>
      <c r="E3961">
        <v>3</v>
      </c>
      <c r="F3961">
        <v>357</v>
      </c>
      <c r="G3961">
        <v>1</v>
      </c>
      <c r="H3961" t="str">
        <f>VLOOKUP($C3961,'Raw-products'!$A$2:$H$1261,MATCH(H$1,'Raw-products'!$A$1:$H$1,0))</f>
        <v>Jacket</v>
      </c>
      <c r="I3961" t="str">
        <f>VLOOKUP($C3961,'Raw-products'!$A$2:$H$1261,MATCH(I$1,'Raw-products'!$A$1:$H$1,0))</f>
        <v>Trench Coat</v>
      </c>
      <c r="J3961" t="str">
        <f>VLOOKUP($C3961,'Raw-products'!$A$2:$H$1261,MATCH(J$1,'Raw-products'!$A$1:$H$1,0))</f>
        <v>M</v>
      </c>
      <c r="K3961" t="str">
        <f>VLOOKUP($C3961,'Raw-products'!$A$2:$H$1261,MATCH(K$1,'Raw-products'!$A$1:$H$1,0))</f>
        <v>indigo</v>
      </c>
      <c r="L3961">
        <f>VLOOKUP($C3961,'Raw-products'!$A$2:$H$1261,MATCH(L$1,'Raw-products'!$A$1:$H$1,0))</f>
        <v>112</v>
      </c>
      <c r="M3961">
        <f>VLOOKUP($C3961,'Raw-products'!$A$2:$H$1261,MATCH(M$1,'Raw-products'!$A$1:$H$1,0))</f>
        <v>42</v>
      </c>
      <c r="N3961" s="5">
        <f t="shared" si="122"/>
        <v>4704</v>
      </c>
      <c r="O3961" cm="1">
        <f t="array" ref="O3961:R3961">_xlfn.XLOOKUP($B3961,'Raw -orders'!$A:$A,'Raw -orders'!$B:$E)</f>
        <v>187</v>
      </c>
      <c r="P3961">
        <v>46050</v>
      </c>
      <c r="Q3961" s="1">
        <v>44332</v>
      </c>
      <c r="R3961" s="1">
        <v>44343</v>
      </c>
      <c r="S3961" t="str" cm="1">
        <f t="array" ref="S3961:Z3961">_xlfn.XLOOKUP($O3961,'Raw - customers'!$A:$A,'Raw - customers'!$B:$I)</f>
        <v>Trenton Lydiard</v>
      </c>
      <c r="T3961" t="str">
        <v>Genderfluid</v>
      </c>
      <c r="U3961">
        <v>70</v>
      </c>
      <c r="V3961" t="str">
        <v>30 Williamson SummitApt. 594</v>
      </c>
      <c r="W3961">
        <v>1007</v>
      </c>
      <c r="X3961" t="str">
        <v>West Isabelton</v>
      </c>
      <c r="Y3961" t="str">
        <v>Queensland</v>
      </c>
      <c r="Z3961" t="str">
        <v>Australia</v>
      </c>
      <c r="AA3961">
        <v>5</v>
      </c>
      <c r="AB3961" s="3" t="str">
        <f t="shared" si="123"/>
        <v>10 to 20</v>
      </c>
      <c r="AM3961" s="6">
        <v>187</v>
      </c>
      <c r="AN3961" s="6" t="s">
        <v>1355</v>
      </c>
    </row>
    <row r="3962" spans="1:40" x14ac:dyDescent="0.25">
      <c r="A3962">
        <v>3960</v>
      </c>
      <c r="B3962">
        <v>790</v>
      </c>
      <c r="C3962">
        <v>877</v>
      </c>
      <c r="D3962">
        <v>94</v>
      </c>
      <c r="E3962">
        <v>1</v>
      </c>
      <c r="F3962">
        <v>94</v>
      </c>
      <c r="G3962">
        <v>1</v>
      </c>
      <c r="H3962" t="str">
        <f>VLOOKUP($C3962,'Raw-products'!$A$2:$H$1261,MATCH(H$1,'Raw-products'!$A$1:$H$1,0))</f>
        <v>Trousers</v>
      </c>
      <c r="I3962" t="str">
        <f>VLOOKUP($C3962,'Raw-products'!$A$2:$H$1261,MATCH(I$1,'Raw-products'!$A$1:$H$1,0))</f>
        <v>Cords</v>
      </c>
      <c r="J3962" t="str">
        <f>VLOOKUP($C3962,'Raw-products'!$A$2:$H$1261,MATCH(J$1,'Raw-products'!$A$1:$H$1,0))</f>
        <v>M</v>
      </c>
      <c r="K3962" t="str">
        <f>VLOOKUP($C3962,'Raw-products'!$A$2:$H$1261,MATCH(K$1,'Raw-products'!$A$1:$H$1,0))</f>
        <v>red</v>
      </c>
      <c r="L3962">
        <f>VLOOKUP($C3962,'Raw-products'!$A$2:$H$1261,MATCH(L$1,'Raw-products'!$A$1:$H$1,0))</f>
        <v>113</v>
      </c>
      <c r="M3962">
        <f>VLOOKUP($C3962,'Raw-products'!$A$2:$H$1261,MATCH(M$1,'Raw-products'!$A$1:$H$1,0))</f>
        <v>68</v>
      </c>
      <c r="N3962" s="5">
        <f t="shared" si="122"/>
        <v>7684</v>
      </c>
      <c r="O3962" cm="1">
        <f t="array" ref="O3962:R3962">_xlfn.XLOOKUP($B3962,'Raw -orders'!$A:$A,'Raw -orders'!$B:$E)</f>
        <v>187</v>
      </c>
      <c r="P3962">
        <v>46050</v>
      </c>
      <c r="Q3962" s="1">
        <v>44332</v>
      </c>
      <c r="R3962" s="1">
        <v>44343</v>
      </c>
      <c r="S3962" t="str" cm="1">
        <f t="array" ref="S3962:Z3962">_xlfn.XLOOKUP($O3962,'Raw - customers'!$A:$A,'Raw - customers'!$B:$I)</f>
        <v>Trenton Lydiard</v>
      </c>
      <c r="T3962" t="str">
        <v>Genderfluid</v>
      </c>
      <c r="U3962">
        <v>70</v>
      </c>
      <c r="V3962" t="str">
        <v>30 Williamson SummitApt. 594</v>
      </c>
      <c r="W3962">
        <v>1007</v>
      </c>
      <c r="X3962" t="str">
        <v>West Isabelton</v>
      </c>
      <c r="Y3962" t="str">
        <v>Queensland</v>
      </c>
      <c r="Z3962" t="str">
        <v>Australia</v>
      </c>
      <c r="AA3962">
        <v>5</v>
      </c>
      <c r="AB3962" s="3" t="str">
        <f t="shared" si="123"/>
        <v>10 to 20</v>
      </c>
      <c r="AM3962" s="6">
        <v>187</v>
      </c>
      <c r="AN3962" s="6" t="s">
        <v>1355</v>
      </c>
    </row>
    <row r="3963" spans="1:40" x14ac:dyDescent="0.25">
      <c r="A3963">
        <v>3961</v>
      </c>
      <c r="B3963">
        <v>790</v>
      </c>
      <c r="C3963">
        <v>718</v>
      </c>
      <c r="D3963">
        <v>119</v>
      </c>
      <c r="E3963">
        <v>2</v>
      </c>
      <c r="F3963">
        <v>238</v>
      </c>
      <c r="G3963">
        <v>1</v>
      </c>
      <c r="H3963" t="str">
        <f>VLOOKUP($C3963,'Raw-products'!$A$2:$H$1261,MATCH(H$1,'Raw-products'!$A$1:$H$1,0))</f>
        <v>Jacket</v>
      </c>
      <c r="I3963" t="str">
        <f>VLOOKUP($C3963,'Raw-products'!$A$2:$H$1261,MATCH(I$1,'Raw-products'!$A$1:$H$1,0))</f>
        <v>Trench Coat</v>
      </c>
      <c r="J3963" t="str">
        <f>VLOOKUP($C3963,'Raw-products'!$A$2:$H$1261,MATCH(J$1,'Raw-products'!$A$1:$H$1,0))</f>
        <v>L</v>
      </c>
      <c r="K3963" t="str">
        <f>VLOOKUP($C3963,'Raw-products'!$A$2:$H$1261,MATCH(K$1,'Raw-products'!$A$1:$H$1,0))</f>
        <v>green</v>
      </c>
      <c r="L3963">
        <f>VLOOKUP($C3963,'Raw-products'!$A$2:$H$1261,MATCH(L$1,'Raw-products'!$A$1:$H$1,0))</f>
        <v>112</v>
      </c>
      <c r="M3963">
        <f>VLOOKUP($C3963,'Raw-products'!$A$2:$H$1261,MATCH(M$1,'Raw-products'!$A$1:$H$1,0))</f>
        <v>73</v>
      </c>
      <c r="N3963" s="5">
        <f t="shared" si="122"/>
        <v>8176</v>
      </c>
      <c r="O3963" cm="1">
        <f t="array" ref="O3963:R3963">_xlfn.XLOOKUP($B3963,'Raw -orders'!$A:$A,'Raw -orders'!$B:$E)</f>
        <v>187</v>
      </c>
      <c r="P3963">
        <v>46050</v>
      </c>
      <c r="Q3963" s="1">
        <v>44332</v>
      </c>
      <c r="R3963" s="1">
        <v>44343</v>
      </c>
      <c r="S3963" t="str" cm="1">
        <f t="array" ref="S3963:Z3963">_xlfn.XLOOKUP($O3963,'Raw - customers'!$A:$A,'Raw - customers'!$B:$I)</f>
        <v>Trenton Lydiard</v>
      </c>
      <c r="T3963" t="str">
        <v>Genderfluid</v>
      </c>
      <c r="U3963">
        <v>70</v>
      </c>
      <c r="V3963" t="str">
        <v>30 Williamson SummitApt. 594</v>
      </c>
      <c r="W3963">
        <v>1007</v>
      </c>
      <c r="X3963" t="str">
        <v>West Isabelton</v>
      </c>
      <c r="Y3963" t="str">
        <v>Queensland</v>
      </c>
      <c r="Z3963" t="str">
        <v>Australia</v>
      </c>
      <c r="AA3963">
        <v>5</v>
      </c>
      <c r="AB3963" s="3" t="str">
        <f t="shared" si="123"/>
        <v>10 to 20</v>
      </c>
      <c r="AM3963" s="6">
        <v>187</v>
      </c>
      <c r="AN3963" s="6" t="s">
        <v>1355</v>
      </c>
    </row>
    <row r="3964" spans="1:40" x14ac:dyDescent="0.25">
      <c r="A3964">
        <v>3962</v>
      </c>
      <c r="B3964">
        <v>790</v>
      </c>
      <c r="C3964">
        <v>1218</v>
      </c>
      <c r="D3964">
        <v>105</v>
      </c>
      <c r="E3964">
        <v>3</v>
      </c>
      <c r="F3964">
        <v>315</v>
      </c>
      <c r="G3964">
        <v>1</v>
      </c>
      <c r="H3964" t="str">
        <f>VLOOKUP($C3964,'Raw-products'!$A$2:$H$1261,MATCH(H$1,'Raw-products'!$A$1:$H$1,0))</f>
        <v>Trousers</v>
      </c>
      <c r="I3964" t="str">
        <f>VLOOKUP($C3964,'Raw-products'!$A$2:$H$1261,MATCH(I$1,'Raw-products'!$A$1:$H$1,0))</f>
        <v>Pleated</v>
      </c>
      <c r="J3964" t="str">
        <f>VLOOKUP($C3964,'Raw-products'!$A$2:$H$1261,MATCH(J$1,'Raw-products'!$A$1:$H$1,0))</f>
        <v>L</v>
      </c>
      <c r="K3964" t="str">
        <f>VLOOKUP($C3964,'Raw-products'!$A$2:$H$1261,MATCH(K$1,'Raw-products'!$A$1:$H$1,0))</f>
        <v>indigo</v>
      </c>
      <c r="L3964">
        <f>VLOOKUP($C3964,'Raw-products'!$A$2:$H$1261,MATCH(L$1,'Raw-products'!$A$1:$H$1,0))</f>
        <v>90</v>
      </c>
      <c r="M3964">
        <f>VLOOKUP($C3964,'Raw-products'!$A$2:$H$1261,MATCH(M$1,'Raw-products'!$A$1:$H$1,0))</f>
        <v>73</v>
      </c>
      <c r="N3964" s="5">
        <f t="shared" si="122"/>
        <v>6570</v>
      </c>
      <c r="O3964" cm="1">
        <f t="array" ref="O3964:R3964">_xlfn.XLOOKUP($B3964,'Raw -orders'!$A:$A,'Raw -orders'!$B:$E)</f>
        <v>187</v>
      </c>
      <c r="P3964">
        <v>46050</v>
      </c>
      <c r="Q3964" s="1">
        <v>44332</v>
      </c>
      <c r="R3964" s="1">
        <v>44343</v>
      </c>
      <c r="S3964" t="str" cm="1">
        <f t="array" ref="S3964:Z3964">_xlfn.XLOOKUP($O3964,'Raw - customers'!$A:$A,'Raw - customers'!$B:$I)</f>
        <v>Trenton Lydiard</v>
      </c>
      <c r="T3964" t="str">
        <v>Genderfluid</v>
      </c>
      <c r="U3964">
        <v>70</v>
      </c>
      <c r="V3964" t="str">
        <v>30 Williamson SummitApt. 594</v>
      </c>
      <c r="W3964">
        <v>1007</v>
      </c>
      <c r="X3964" t="str">
        <v>West Isabelton</v>
      </c>
      <c r="Y3964" t="str">
        <v>Queensland</v>
      </c>
      <c r="Z3964" t="str">
        <v>Australia</v>
      </c>
      <c r="AA3964">
        <v>5</v>
      </c>
      <c r="AB3964" s="3" t="str">
        <f t="shared" si="123"/>
        <v>10 to 20</v>
      </c>
      <c r="AM3964" s="6">
        <v>187</v>
      </c>
      <c r="AN3964" s="6" t="s">
        <v>1355</v>
      </c>
    </row>
    <row r="3965" spans="1:40" x14ac:dyDescent="0.25">
      <c r="A3965">
        <v>3963</v>
      </c>
      <c r="B3965">
        <v>790</v>
      </c>
      <c r="C3965">
        <v>293</v>
      </c>
      <c r="D3965">
        <v>105</v>
      </c>
      <c r="E3965">
        <v>2</v>
      </c>
      <c r="F3965">
        <v>210</v>
      </c>
      <c r="G3965">
        <v>1</v>
      </c>
      <c r="H3965" t="str">
        <f>VLOOKUP($C3965,'Raw-products'!$A$2:$H$1261,MATCH(H$1,'Raw-products'!$A$1:$H$1,0))</f>
        <v>Shirt</v>
      </c>
      <c r="I3965" t="str">
        <f>VLOOKUP($C3965,'Raw-products'!$A$2:$H$1261,MATCH(I$1,'Raw-products'!$A$1:$H$1,0))</f>
        <v>Cuban Collar</v>
      </c>
      <c r="J3965" t="str">
        <f>VLOOKUP($C3965,'Raw-products'!$A$2:$H$1261,MATCH(J$1,'Raw-products'!$A$1:$H$1,0))</f>
        <v>L</v>
      </c>
      <c r="K3965" t="str">
        <f>VLOOKUP($C3965,'Raw-products'!$A$2:$H$1261,MATCH(K$1,'Raw-products'!$A$1:$H$1,0))</f>
        <v>yellow</v>
      </c>
      <c r="L3965">
        <f>VLOOKUP($C3965,'Raw-products'!$A$2:$H$1261,MATCH(L$1,'Raw-products'!$A$1:$H$1,0))</f>
        <v>93</v>
      </c>
      <c r="M3965">
        <f>VLOOKUP($C3965,'Raw-products'!$A$2:$H$1261,MATCH(M$1,'Raw-products'!$A$1:$H$1,0))</f>
        <v>77</v>
      </c>
      <c r="N3965" s="5">
        <f t="shared" si="122"/>
        <v>7161</v>
      </c>
      <c r="O3965" cm="1">
        <f t="array" ref="O3965:R3965">_xlfn.XLOOKUP($B3965,'Raw -orders'!$A:$A,'Raw -orders'!$B:$E)</f>
        <v>187</v>
      </c>
      <c r="P3965">
        <v>46050</v>
      </c>
      <c r="Q3965" s="1">
        <v>44332</v>
      </c>
      <c r="R3965" s="1">
        <v>44343</v>
      </c>
      <c r="S3965" t="str" cm="1">
        <f t="array" ref="S3965:Z3965">_xlfn.XLOOKUP($O3965,'Raw - customers'!$A:$A,'Raw - customers'!$B:$I)</f>
        <v>Trenton Lydiard</v>
      </c>
      <c r="T3965" t="str">
        <v>Genderfluid</v>
      </c>
      <c r="U3965">
        <v>70</v>
      </c>
      <c r="V3965" t="str">
        <v>30 Williamson SummitApt. 594</v>
      </c>
      <c r="W3965">
        <v>1007</v>
      </c>
      <c r="X3965" t="str">
        <v>West Isabelton</v>
      </c>
      <c r="Y3965" t="str">
        <v>Queensland</v>
      </c>
      <c r="Z3965" t="str">
        <v>Australia</v>
      </c>
      <c r="AA3965">
        <v>5</v>
      </c>
      <c r="AB3965" s="3" t="str">
        <f t="shared" si="123"/>
        <v>10 to 20</v>
      </c>
      <c r="AM3965" s="6">
        <v>187</v>
      </c>
      <c r="AN3965" s="6" t="s">
        <v>1355</v>
      </c>
    </row>
    <row r="3966" spans="1:40" x14ac:dyDescent="0.25">
      <c r="A3966">
        <v>3964</v>
      </c>
      <c r="B3966">
        <v>790</v>
      </c>
      <c r="C3966">
        <v>189</v>
      </c>
      <c r="D3966">
        <v>98</v>
      </c>
      <c r="E3966">
        <v>2</v>
      </c>
      <c r="F3966">
        <v>196</v>
      </c>
      <c r="G3966">
        <v>1</v>
      </c>
      <c r="H3966" t="str">
        <f>VLOOKUP($C3966,'Raw-products'!$A$2:$H$1261,MATCH(H$1,'Raw-products'!$A$1:$H$1,0))</f>
        <v>Shirt</v>
      </c>
      <c r="I3966" t="str">
        <f>VLOOKUP($C3966,'Raw-products'!$A$2:$H$1261,MATCH(I$1,'Raw-products'!$A$1:$H$1,0))</f>
        <v>Camp Collared</v>
      </c>
      <c r="J3966" t="str">
        <f>VLOOKUP($C3966,'Raw-products'!$A$2:$H$1261,MATCH(J$1,'Raw-products'!$A$1:$H$1,0))</f>
        <v>XL</v>
      </c>
      <c r="K3966" t="str">
        <f>VLOOKUP($C3966,'Raw-products'!$A$2:$H$1261,MATCH(K$1,'Raw-products'!$A$1:$H$1,0))</f>
        <v>yellow</v>
      </c>
      <c r="L3966">
        <f>VLOOKUP($C3966,'Raw-products'!$A$2:$H$1261,MATCH(L$1,'Raw-products'!$A$1:$H$1,0))</f>
        <v>112</v>
      </c>
      <c r="M3966">
        <f>VLOOKUP($C3966,'Raw-products'!$A$2:$H$1261,MATCH(M$1,'Raw-products'!$A$1:$H$1,0))</f>
        <v>44</v>
      </c>
      <c r="N3966" s="5">
        <f t="shared" si="122"/>
        <v>4928</v>
      </c>
      <c r="O3966" cm="1">
        <f t="array" ref="O3966:R3966">_xlfn.XLOOKUP($B3966,'Raw -orders'!$A:$A,'Raw -orders'!$B:$E)</f>
        <v>187</v>
      </c>
      <c r="P3966">
        <v>46050</v>
      </c>
      <c r="Q3966" s="1">
        <v>44332</v>
      </c>
      <c r="R3966" s="1">
        <v>44343</v>
      </c>
      <c r="S3966" t="str" cm="1">
        <f t="array" ref="S3966:Z3966">_xlfn.XLOOKUP($O3966,'Raw - customers'!$A:$A,'Raw - customers'!$B:$I)</f>
        <v>Trenton Lydiard</v>
      </c>
      <c r="T3966" t="str">
        <v>Genderfluid</v>
      </c>
      <c r="U3966">
        <v>70</v>
      </c>
      <c r="V3966" t="str">
        <v>30 Williamson SummitApt. 594</v>
      </c>
      <c r="W3966">
        <v>1007</v>
      </c>
      <c r="X3966" t="str">
        <v>West Isabelton</v>
      </c>
      <c r="Y3966" t="str">
        <v>Queensland</v>
      </c>
      <c r="Z3966" t="str">
        <v>Australia</v>
      </c>
      <c r="AA3966">
        <v>5</v>
      </c>
      <c r="AB3966" s="3" t="str">
        <f t="shared" si="123"/>
        <v>10 to 20</v>
      </c>
      <c r="AM3966" s="6">
        <v>187</v>
      </c>
      <c r="AN3966" s="6" t="s">
        <v>1355</v>
      </c>
    </row>
    <row r="3967" spans="1:40" x14ac:dyDescent="0.25">
      <c r="A3967">
        <v>3965</v>
      </c>
      <c r="B3967">
        <v>790</v>
      </c>
      <c r="C3967">
        <v>1013</v>
      </c>
      <c r="D3967">
        <v>106</v>
      </c>
      <c r="E3967">
        <v>3</v>
      </c>
      <c r="F3967">
        <v>318</v>
      </c>
      <c r="G3967">
        <v>1</v>
      </c>
      <c r="H3967" t="str">
        <f>VLOOKUP($C3967,'Raw-products'!$A$2:$H$1261,MATCH(H$1,'Raw-products'!$A$1:$H$1,0))</f>
        <v>Trousers</v>
      </c>
      <c r="I3967" t="str">
        <f>VLOOKUP($C3967,'Raw-products'!$A$2:$H$1261,MATCH(I$1,'Raw-products'!$A$1:$H$1,0))</f>
        <v>Wool</v>
      </c>
      <c r="J3967" t="str">
        <f>VLOOKUP($C3967,'Raw-products'!$A$2:$H$1261,MATCH(J$1,'Raw-products'!$A$1:$H$1,0))</f>
        <v>L</v>
      </c>
      <c r="K3967" t="str">
        <f>VLOOKUP($C3967,'Raw-products'!$A$2:$H$1261,MATCH(K$1,'Raw-products'!$A$1:$H$1,0))</f>
        <v>violet</v>
      </c>
      <c r="L3967">
        <f>VLOOKUP($C3967,'Raw-products'!$A$2:$H$1261,MATCH(L$1,'Raw-products'!$A$1:$H$1,0))</f>
        <v>111</v>
      </c>
      <c r="M3967">
        <f>VLOOKUP($C3967,'Raw-products'!$A$2:$H$1261,MATCH(M$1,'Raw-products'!$A$1:$H$1,0))</f>
        <v>61</v>
      </c>
      <c r="N3967" s="5">
        <f t="shared" si="122"/>
        <v>6771</v>
      </c>
      <c r="O3967" cm="1">
        <f t="array" ref="O3967:R3967">_xlfn.XLOOKUP($B3967,'Raw -orders'!$A:$A,'Raw -orders'!$B:$E)</f>
        <v>187</v>
      </c>
      <c r="P3967">
        <v>46050</v>
      </c>
      <c r="Q3967" s="1">
        <v>44332</v>
      </c>
      <c r="R3967" s="1">
        <v>44343</v>
      </c>
      <c r="S3967" t="str" cm="1">
        <f t="array" ref="S3967:Z3967">_xlfn.XLOOKUP($O3967,'Raw - customers'!$A:$A,'Raw - customers'!$B:$I)</f>
        <v>Trenton Lydiard</v>
      </c>
      <c r="T3967" t="str">
        <v>Genderfluid</v>
      </c>
      <c r="U3967">
        <v>70</v>
      </c>
      <c r="V3967" t="str">
        <v>30 Williamson SummitApt. 594</v>
      </c>
      <c r="W3967">
        <v>1007</v>
      </c>
      <c r="X3967" t="str">
        <v>West Isabelton</v>
      </c>
      <c r="Y3967" t="str">
        <v>Queensland</v>
      </c>
      <c r="Z3967" t="str">
        <v>Australia</v>
      </c>
      <c r="AA3967">
        <v>5</v>
      </c>
      <c r="AB3967" s="3" t="str">
        <f t="shared" si="123"/>
        <v>10 to 20</v>
      </c>
      <c r="AM3967" s="6">
        <v>187</v>
      </c>
      <c r="AN3967" s="6" t="s">
        <v>1355</v>
      </c>
    </row>
    <row r="3968" spans="1:40" x14ac:dyDescent="0.25">
      <c r="A3968">
        <v>3966</v>
      </c>
      <c r="B3968">
        <v>791</v>
      </c>
      <c r="C3968">
        <v>227</v>
      </c>
      <c r="D3968">
        <v>106</v>
      </c>
      <c r="E3968">
        <v>3</v>
      </c>
      <c r="F3968">
        <v>318</v>
      </c>
      <c r="G3968">
        <v>1</v>
      </c>
      <c r="H3968" t="str">
        <f>VLOOKUP($C3968,'Raw-products'!$A$2:$H$1261,MATCH(H$1,'Raw-products'!$A$1:$H$1,0))</f>
        <v>Shirt</v>
      </c>
      <c r="I3968" t="str">
        <f>VLOOKUP($C3968,'Raw-products'!$A$2:$H$1261,MATCH(I$1,'Raw-products'!$A$1:$H$1,0))</f>
        <v>Chambray</v>
      </c>
      <c r="J3968" t="str">
        <f>VLOOKUP($C3968,'Raw-products'!$A$2:$H$1261,MATCH(J$1,'Raw-products'!$A$1:$H$1,0))</f>
        <v>M</v>
      </c>
      <c r="K3968" t="str">
        <f>VLOOKUP($C3968,'Raw-products'!$A$2:$H$1261,MATCH(K$1,'Raw-products'!$A$1:$H$1,0))</f>
        <v>green</v>
      </c>
      <c r="L3968">
        <f>VLOOKUP($C3968,'Raw-products'!$A$2:$H$1261,MATCH(L$1,'Raw-products'!$A$1:$H$1,0))</f>
        <v>105</v>
      </c>
      <c r="M3968">
        <f>VLOOKUP($C3968,'Raw-products'!$A$2:$H$1261,MATCH(M$1,'Raw-products'!$A$1:$H$1,0))</f>
        <v>56</v>
      </c>
      <c r="N3968" s="5">
        <f t="shared" si="122"/>
        <v>5880</v>
      </c>
      <c r="O3968" cm="1">
        <f t="array" ref="O3968:R3968">_xlfn.XLOOKUP($B3968,'Raw -orders'!$A:$A,'Raw -orders'!$B:$E)</f>
        <v>476</v>
      </c>
      <c r="P3968">
        <v>51003</v>
      </c>
      <c r="Q3968" s="1">
        <v>44321</v>
      </c>
      <c r="R3968" s="1">
        <v>44337</v>
      </c>
      <c r="S3968" t="str" cm="1">
        <f t="array" ref="S3968:Z3968">_xlfn.XLOOKUP($O3968,'Raw - customers'!$A:$A,'Raw - customers'!$B:$I)</f>
        <v>Orton Heigl</v>
      </c>
      <c r="T3968" t="str">
        <v>Genderfluid</v>
      </c>
      <c r="U3968">
        <v>64</v>
      </c>
      <c r="V3968" t="str">
        <v>01 Piper ManorApt. 376</v>
      </c>
      <c r="W3968">
        <v>1127</v>
      </c>
      <c r="X3968" t="str">
        <v>West Jackfort</v>
      </c>
      <c r="Y3968" t="str">
        <v>South Australia</v>
      </c>
      <c r="Z3968" t="str">
        <v>Australia</v>
      </c>
      <c r="AA3968">
        <v>5</v>
      </c>
      <c r="AB3968" s="3" t="str">
        <f t="shared" si="123"/>
        <v>10 to 20</v>
      </c>
      <c r="AM3968" s="6">
        <v>476</v>
      </c>
      <c r="AN3968" s="6" t="s">
        <v>1345</v>
      </c>
    </row>
    <row r="3969" spans="1:40" x14ac:dyDescent="0.25">
      <c r="A3969">
        <v>3967</v>
      </c>
      <c r="B3969">
        <v>791</v>
      </c>
      <c r="C3969">
        <v>660</v>
      </c>
      <c r="D3969">
        <v>93</v>
      </c>
      <c r="E3969">
        <v>2</v>
      </c>
      <c r="F3969">
        <v>186</v>
      </c>
      <c r="G3969">
        <v>1</v>
      </c>
      <c r="H3969" t="str">
        <f>VLOOKUP($C3969,'Raw-products'!$A$2:$H$1261,MATCH(H$1,'Raw-products'!$A$1:$H$1,0))</f>
        <v>Jacket</v>
      </c>
      <c r="I3969" t="str">
        <f>VLOOKUP($C3969,'Raw-products'!$A$2:$H$1261,MATCH(I$1,'Raw-products'!$A$1:$H$1,0))</f>
        <v>Coach</v>
      </c>
      <c r="J3969" t="str">
        <f>VLOOKUP($C3969,'Raw-products'!$A$2:$H$1261,MATCH(J$1,'Raw-products'!$A$1:$H$1,0))</f>
        <v>XS</v>
      </c>
      <c r="K3969" t="str">
        <f>VLOOKUP($C3969,'Raw-products'!$A$2:$H$1261,MATCH(K$1,'Raw-products'!$A$1:$H$1,0))</f>
        <v>violet</v>
      </c>
      <c r="L3969">
        <f>VLOOKUP($C3969,'Raw-products'!$A$2:$H$1261,MATCH(L$1,'Raw-products'!$A$1:$H$1,0))</f>
        <v>115</v>
      </c>
      <c r="M3969">
        <f>VLOOKUP($C3969,'Raw-products'!$A$2:$H$1261,MATCH(M$1,'Raw-products'!$A$1:$H$1,0))</f>
        <v>58</v>
      </c>
      <c r="N3969" s="5">
        <f t="shared" si="122"/>
        <v>6670</v>
      </c>
      <c r="O3969" cm="1">
        <f t="array" ref="O3969:R3969">_xlfn.XLOOKUP($B3969,'Raw -orders'!$A:$A,'Raw -orders'!$B:$E)</f>
        <v>476</v>
      </c>
      <c r="P3969">
        <v>51003</v>
      </c>
      <c r="Q3969" s="1">
        <v>44321</v>
      </c>
      <c r="R3969" s="1">
        <v>44337</v>
      </c>
      <c r="S3969" t="str" cm="1">
        <f t="array" ref="S3969:Z3969">_xlfn.XLOOKUP($O3969,'Raw - customers'!$A:$A,'Raw - customers'!$B:$I)</f>
        <v>Orton Heigl</v>
      </c>
      <c r="T3969" t="str">
        <v>Genderfluid</v>
      </c>
      <c r="U3969">
        <v>64</v>
      </c>
      <c r="V3969" t="str">
        <v>01 Piper ManorApt. 376</v>
      </c>
      <c r="W3969">
        <v>1127</v>
      </c>
      <c r="X3969" t="str">
        <v>West Jackfort</v>
      </c>
      <c r="Y3969" t="str">
        <v>South Australia</v>
      </c>
      <c r="Z3969" t="str">
        <v>Australia</v>
      </c>
      <c r="AA3969">
        <v>5</v>
      </c>
      <c r="AB3969" s="3" t="str">
        <f t="shared" si="123"/>
        <v>10 to 20</v>
      </c>
      <c r="AM3969" s="6">
        <v>476</v>
      </c>
      <c r="AN3969" s="6" t="s">
        <v>1345</v>
      </c>
    </row>
    <row r="3970" spans="1:40" x14ac:dyDescent="0.25">
      <c r="A3970">
        <v>3968</v>
      </c>
      <c r="B3970">
        <v>791</v>
      </c>
      <c r="C3970">
        <v>380</v>
      </c>
      <c r="D3970">
        <v>94</v>
      </c>
      <c r="E3970">
        <v>1</v>
      </c>
      <c r="F3970">
        <v>94</v>
      </c>
      <c r="G3970">
        <v>1</v>
      </c>
      <c r="H3970" t="str">
        <f>VLOOKUP($C3970,'Raw-products'!$A$2:$H$1261,MATCH(H$1,'Raw-products'!$A$1:$H$1,0))</f>
        <v>Shirt</v>
      </c>
      <c r="I3970" t="str">
        <f>VLOOKUP($C3970,'Raw-products'!$A$2:$H$1261,MATCH(I$1,'Raw-products'!$A$1:$H$1,0))</f>
        <v>Henley</v>
      </c>
      <c r="J3970" t="str">
        <f>VLOOKUP($C3970,'Raw-products'!$A$2:$H$1261,MATCH(J$1,'Raw-products'!$A$1:$H$1,0))</f>
        <v>XS</v>
      </c>
      <c r="K3970" t="str">
        <f>VLOOKUP($C3970,'Raw-products'!$A$2:$H$1261,MATCH(K$1,'Raw-products'!$A$1:$H$1,0))</f>
        <v>violet</v>
      </c>
      <c r="L3970">
        <f>VLOOKUP($C3970,'Raw-products'!$A$2:$H$1261,MATCH(L$1,'Raw-products'!$A$1:$H$1,0))</f>
        <v>92</v>
      </c>
      <c r="M3970">
        <f>VLOOKUP($C3970,'Raw-products'!$A$2:$H$1261,MATCH(M$1,'Raw-products'!$A$1:$H$1,0))</f>
        <v>50</v>
      </c>
      <c r="N3970" s="5">
        <f t="shared" si="122"/>
        <v>4600</v>
      </c>
      <c r="O3970" cm="1">
        <f t="array" ref="O3970:R3970">_xlfn.XLOOKUP($B3970,'Raw -orders'!$A:$A,'Raw -orders'!$B:$E)</f>
        <v>476</v>
      </c>
      <c r="P3970">
        <v>51003</v>
      </c>
      <c r="Q3970" s="1">
        <v>44321</v>
      </c>
      <c r="R3970" s="1">
        <v>44337</v>
      </c>
      <c r="S3970" t="str" cm="1">
        <f t="array" ref="S3970:Z3970">_xlfn.XLOOKUP($O3970,'Raw - customers'!$A:$A,'Raw - customers'!$B:$I)</f>
        <v>Orton Heigl</v>
      </c>
      <c r="T3970" t="str">
        <v>Genderfluid</v>
      </c>
      <c r="U3970">
        <v>64</v>
      </c>
      <c r="V3970" t="str">
        <v>01 Piper ManorApt. 376</v>
      </c>
      <c r="W3970">
        <v>1127</v>
      </c>
      <c r="X3970" t="str">
        <v>West Jackfort</v>
      </c>
      <c r="Y3970" t="str">
        <v>South Australia</v>
      </c>
      <c r="Z3970" t="str">
        <v>Australia</v>
      </c>
      <c r="AA3970">
        <v>5</v>
      </c>
      <c r="AB3970" s="3" t="str">
        <f t="shared" si="123"/>
        <v>10 to 20</v>
      </c>
      <c r="AM3970" s="6">
        <v>476</v>
      </c>
      <c r="AN3970" s="6" t="s">
        <v>1345</v>
      </c>
    </row>
    <row r="3971" spans="1:40" x14ac:dyDescent="0.25">
      <c r="A3971">
        <v>3969</v>
      </c>
      <c r="B3971">
        <v>791</v>
      </c>
      <c r="C3971">
        <v>1188</v>
      </c>
      <c r="D3971">
        <v>99</v>
      </c>
      <c r="E3971">
        <v>3</v>
      </c>
      <c r="F3971">
        <v>297</v>
      </c>
      <c r="G3971">
        <v>1</v>
      </c>
      <c r="H3971" t="str">
        <f>VLOOKUP($C3971,'Raw-products'!$A$2:$H$1261,MATCH(H$1,'Raw-products'!$A$1:$H$1,0))</f>
        <v>Trousers</v>
      </c>
      <c r="I3971" t="str">
        <f>VLOOKUP($C3971,'Raw-products'!$A$2:$H$1261,MATCH(I$1,'Raw-products'!$A$1:$H$1,0))</f>
        <v>High-Waisted</v>
      </c>
      <c r="J3971" t="str">
        <f>VLOOKUP($C3971,'Raw-products'!$A$2:$H$1261,MATCH(J$1,'Raw-products'!$A$1:$H$1,0))</f>
        <v>L</v>
      </c>
      <c r="K3971" t="str">
        <f>VLOOKUP($C3971,'Raw-products'!$A$2:$H$1261,MATCH(K$1,'Raw-products'!$A$1:$H$1,0))</f>
        <v>violet</v>
      </c>
      <c r="L3971">
        <f>VLOOKUP($C3971,'Raw-products'!$A$2:$H$1261,MATCH(L$1,'Raw-products'!$A$1:$H$1,0))</f>
        <v>98</v>
      </c>
      <c r="M3971">
        <f>VLOOKUP($C3971,'Raw-products'!$A$2:$H$1261,MATCH(M$1,'Raw-products'!$A$1:$H$1,0))</f>
        <v>68</v>
      </c>
      <c r="N3971" s="5">
        <f t="shared" ref="N3971:N4034" si="124">$L3971*$M3971</f>
        <v>6664</v>
      </c>
      <c r="O3971" cm="1">
        <f t="array" ref="O3971:R3971">_xlfn.XLOOKUP($B3971,'Raw -orders'!$A:$A,'Raw -orders'!$B:$E)</f>
        <v>476</v>
      </c>
      <c r="P3971">
        <v>51003</v>
      </c>
      <c r="Q3971" s="1">
        <v>44321</v>
      </c>
      <c r="R3971" s="1">
        <v>44337</v>
      </c>
      <c r="S3971" t="str" cm="1">
        <f t="array" ref="S3971:Z3971">_xlfn.XLOOKUP($O3971,'Raw - customers'!$A:$A,'Raw - customers'!$B:$I)</f>
        <v>Orton Heigl</v>
      </c>
      <c r="T3971" t="str">
        <v>Genderfluid</v>
      </c>
      <c r="U3971">
        <v>64</v>
      </c>
      <c r="V3971" t="str">
        <v>01 Piper ManorApt. 376</v>
      </c>
      <c r="W3971">
        <v>1127</v>
      </c>
      <c r="X3971" t="str">
        <v>West Jackfort</v>
      </c>
      <c r="Y3971" t="str">
        <v>South Australia</v>
      </c>
      <c r="Z3971" t="str">
        <v>Australia</v>
      </c>
      <c r="AA3971">
        <v>5</v>
      </c>
      <c r="AB3971" s="3" t="str">
        <f t="shared" ref="AB3971:AB4034" si="125">IF(AND(DATEDIF($Q3971,$R3971,"D")&gt;0,DATEDIF($Q3971,$R3971,"D")&lt;=10),"0 to 10",IF(AND(DATEDIF($Q3971,$R3971,"D")&gt;10,DATEDIF($Q3971,$R3971,"D")&lt;=20),"10 to 20",IF(AND(DATEDIF($Q3971,$R3971,"D")&gt;20,DATEDIF($Q3971,$R3971,"D")&lt;=30),"20 to 30")))</f>
        <v>10 to 20</v>
      </c>
      <c r="AM3971" s="6">
        <v>476</v>
      </c>
      <c r="AN3971" s="6" t="s">
        <v>1345</v>
      </c>
    </row>
    <row r="3972" spans="1:40" x14ac:dyDescent="0.25">
      <c r="A3972">
        <v>3970</v>
      </c>
      <c r="B3972">
        <v>791</v>
      </c>
      <c r="C3972">
        <v>1203</v>
      </c>
      <c r="D3972">
        <v>105</v>
      </c>
      <c r="E3972">
        <v>1</v>
      </c>
      <c r="F3972">
        <v>105</v>
      </c>
      <c r="G3972">
        <v>1</v>
      </c>
      <c r="H3972" t="str">
        <f>VLOOKUP($C3972,'Raw-products'!$A$2:$H$1261,MATCH(H$1,'Raw-products'!$A$1:$H$1,0))</f>
        <v>Trousers</v>
      </c>
      <c r="I3972" t="str">
        <f>VLOOKUP($C3972,'Raw-products'!$A$2:$H$1261,MATCH(I$1,'Raw-products'!$A$1:$H$1,0))</f>
        <v>Pleated</v>
      </c>
      <c r="J3972" t="str">
        <f>VLOOKUP($C3972,'Raw-products'!$A$2:$H$1261,MATCH(J$1,'Raw-products'!$A$1:$H$1,0))</f>
        <v>L</v>
      </c>
      <c r="K3972" t="str">
        <f>VLOOKUP($C3972,'Raw-products'!$A$2:$H$1261,MATCH(K$1,'Raw-products'!$A$1:$H$1,0))</f>
        <v>yellow</v>
      </c>
      <c r="L3972">
        <f>VLOOKUP($C3972,'Raw-products'!$A$2:$H$1261,MATCH(L$1,'Raw-products'!$A$1:$H$1,0))</f>
        <v>90</v>
      </c>
      <c r="M3972">
        <f>VLOOKUP($C3972,'Raw-products'!$A$2:$H$1261,MATCH(M$1,'Raw-products'!$A$1:$H$1,0))</f>
        <v>62</v>
      </c>
      <c r="N3972" s="5">
        <f t="shared" si="124"/>
        <v>5580</v>
      </c>
      <c r="O3972" cm="1">
        <f t="array" ref="O3972:R3972">_xlfn.XLOOKUP($B3972,'Raw -orders'!$A:$A,'Raw -orders'!$B:$E)</f>
        <v>476</v>
      </c>
      <c r="P3972">
        <v>51003</v>
      </c>
      <c r="Q3972" s="1">
        <v>44321</v>
      </c>
      <c r="R3972" s="1">
        <v>44337</v>
      </c>
      <c r="S3972" t="str" cm="1">
        <f t="array" ref="S3972:Z3972">_xlfn.XLOOKUP($O3972,'Raw - customers'!$A:$A,'Raw - customers'!$B:$I)</f>
        <v>Orton Heigl</v>
      </c>
      <c r="T3972" t="str">
        <v>Genderfluid</v>
      </c>
      <c r="U3972">
        <v>64</v>
      </c>
      <c r="V3972" t="str">
        <v>01 Piper ManorApt. 376</v>
      </c>
      <c r="W3972">
        <v>1127</v>
      </c>
      <c r="X3972" t="str">
        <v>West Jackfort</v>
      </c>
      <c r="Y3972" t="str">
        <v>South Australia</v>
      </c>
      <c r="Z3972" t="str">
        <v>Australia</v>
      </c>
      <c r="AA3972">
        <v>5</v>
      </c>
      <c r="AB3972" s="3" t="str">
        <f t="shared" si="125"/>
        <v>10 to 20</v>
      </c>
      <c r="AM3972" s="6">
        <v>476</v>
      </c>
      <c r="AN3972" s="6" t="s">
        <v>1345</v>
      </c>
    </row>
    <row r="3973" spans="1:40" x14ac:dyDescent="0.25">
      <c r="A3973">
        <v>3971</v>
      </c>
      <c r="B3973">
        <v>791</v>
      </c>
      <c r="C3973">
        <v>709</v>
      </c>
      <c r="D3973">
        <v>119</v>
      </c>
      <c r="E3973">
        <v>1</v>
      </c>
      <c r="F3973">
        <v>119</v>
      </c>
      <c r="G3973">
        <v>1</v>
      </c>
      <c r="H3973" t="str">
        <f>VLOOKUP($C3973,'Raw-products'!$A$2:$H$1261,MATCH(H$1,'Raw-products'!$A$1:$H$1,0))</f>
        <v>Jacket</v>
      </c>
      <c r="I3973" t="str">
        <f>VLOOKUP($C3973,'Raw-products'!$A$2:$H$1261,MATCH(I$1,'Raw-products'!$A$1:$H$1,0))</f>
        <v>Trench Coat</v>
      </c>
      <c r="J3973" t="str">
        <f>VLOOKUP($C3973,'Raw-products'!$A$2:$H$1261,MATCH(J$1,'Raw-products'!$A$1:$H$1,0))</f>
        <v>XL</v>
      </c>
      <c r="K3973" t="str">
        <f>VLOOKUP($C3973,'Raw-products'!$A$2:$H$1261,MATCH(K$1,'Raw-products'!$A$1:$H$1,0))</f>
        <v>orange</v>
      </c>
      <c r="L3973">
        <f>VLOOKUP($C3973,'Raw-products'!$A$2:$H$1261,MATCH(L$1,'Raw-products'!$A$1:$H$1,0))</f>
        <v>112</v>
      </c>
      <c r="M3973">
        <f>VLOOKUP($C3973,'Raw-products'!$A$2:$H$1261,MATCH(M$1,'Raw-products'!$A$1:$H$1,0))</f>
        <v>71</v>
      </c>
      <c r="N3973" s="5">
        <f t="shared" si="124"/>
        <v>7952</v>
      </c>
      <c r="O3973" cm="1">
        <f t="array" ref="O3973:R3973">_xlfn.XLOOKUP($B3973,'Raw -orders'!$A:$A,'Raw -orders'!$B:$E)</f>
        <v>476</v>
      </c>
      <c r="P3973">
        <v>51003</v>
      </c>
      <c r="Q3973" s="1">
        <v>44321</v>
      </c>
      <c r="R3973" s="1">
        <v>44337</v>
      </c>
      <c r="S3973" t="str" cm="1">
        <f t="array" ref="S3973:Z3973">_xlfn.XLOOKUP($O3973,'Raw - customers'!$A:$A,'Raw - customers'!$B:$I)</f>
        <v>Orton Heigl</v>
      </c>
      <c r="T3973" t="str">
        <v>Genderfluid</v>
      </c>
      <c r="U3973">
        <v>64</v>
      </c>
      <c r="V3973" t="str">
        <v>01 Piper ManorApt. 376</v>
      </c>
      <c r="W3973">
        <v>1127</v>
      </c>
      <c r="X3973" t="str">
        <v>West Jackfort</v>
      </c>
      <c r="Y3973" t="str">
        <v>South Australia</v>
      </c>
      <c r="Z3973" t="str">
        <v>Australia</v>
      </c>
      <c r="AA3973">
        <v>5</v>
      </c>
      <c r="AB3973" s="3" t="str">
        <f t="shared" si="125"/>
        <v>10 to 20</v>
      </c>
      <c r="AM3973" s="6">
        <v>476</v>
      </c>
      <c r="AN3973" s="6" t="s">
        <v>1345</v>
      </c>
    </row>
    <row r="3974" spans="1:40" x14ac:dyDescent="0.25">
      <c r="A3974">
        <v>3972</v>
      </c>
      <c r="B3974">
        <v>792</v>
      </c>
      <c r="C3974">
        <v>283</v>
      </c>
      <c r="D3974">
        <v>105</v>
      </c>
      <c r="E3974">
        <v>2</v>
      </c>
      <c r="F3974">
        <v>210</v>
      </c>
      <c r="G3974">
        <v>1</v>
      </c>
      <c r="H3974" t="str">
        <f>VLOOKUP($C3974,'Raw-products'!$A$2:$H$1261,MATCH(H$1,'Raw-products'!$A$1:$H$1,0))</f>
        <v>Shirt</v>
      </c>
      <c r="I3974" t="str">
        <f>VLOOKUP($C3974,'Raw-products'!$A$2:$H$1261,MATCH(I$1,'Raw-products'!$A$1:$H$1,0))</f>
        <v>Cuban Collar</v>
      </c>
      <c r="J3974" t="str">
        <f>VLOOKUP($C3974,'Raw-products'!$A$2:$H$1261,MATCH(J$1,'Raw-products'!$A$1:$H$1,0))</f>
        <v>L</v>
      </c>
      <c r="K3974" t="str">
        <f>VLOOKUP($C3974,'Raw-products'!$A$2:$H$1261,MATCH(K$1,'Raw-products'!$A$1:$H$1,0))</f>
        <v>red</v>
      </c>
      <c r="L3974">
        <f>VLOOKUP($C3974,'Raw-products'!$A$2:$H$1261,MATCH(L$1,'Raw-products'!$A$1:$H$1,0))</f>
        <v>93</v>
      </c>
      <c r="M3974">
        <f>VLOOKUP($C3974,'Raw-products'!$A$2:$H$1261,MATCH(M$1,'Raw-products'!$A$1:$H$1,0))</f>
        <v>45</v>
      </c>
      <c r="N3974" s="5">
        <f t="shared" si="124"/>
        <v>4185</v>
      </c>
      <c r="O3974" cm="1">
        <f t="array" ref="O3974:R3974">_xlfn.XLOOKUP($B3974,'Raw -orders'!$A:$A,'Raw -orders'!$B:$E)</f>
        <v>240</v>
      </c>
      <c r="P3974">
        <v>13672</v>
      </c>
      <c r="Q3974" s="1">
        <v>44393</v>
      </c>
      <c r="R3974" s="1">
        <v>44420</v>
      </c>
      <c r="S3974" t="str" cm="1">
        <f t="array" ref="S3974:Z3974">_xlfn.XLOOKUP($O3974,'Raw - customers'!$A:$A,'Raw - customers'!$B:$I)</f>
        <v>Brian Finnes</v>
      </c>
      <c r="T3974" t="str">
        <v>Genderqueer</v>
      </c>
      <c r="U3974">
        <v>25</v>
      </c>
      <c r="V3974" t="str">
        <v>069 Claire GroveSuite 234</v>
      </c>
      <c r="W3974">
        <v>7740</v>
      </c>
      <c r="X3974" t="str">
        <v>New Codyville</v>
      </c>
      <c r="Y3974" t="str">
        <v>Victoria</v>
      </c>
      <c r="Z3974" t="str">
        <v>Australia</v>
      </c>
      <c r="AA3974">
        <v>7</v>
      </c>
      <c r="AB3974" s="3" t="str">
        <f t="shared" si="125"/>
        <v>20 to 30</v>
      </c>
      <c r="AM3974" s="6">
        <v>240</v>
      </c>
      <c r="AN3974" s="6" t="s">
        <v>1396</v>
      </c>
    </row>
    <row r="3975" spans="1:40" x14ac:dyDescent="0.25">
      <c r="A3975">
        <v>3973</v>
      </c>
      <c r="B3975">
        <v>792</v>
      </c>
      <c r="C3975">
        <v>725</v>
      </c>
      <c r="D3975">
        <v>119</v>
      </c>
      <c r="E3975">
        <v>1</v>
      </c>
      <c r="F3975">
        <v>119</v>
      </c>
      <c r="G3975">
        <v>1</v>
      </c>
      <c r="H3975" t="str">
        <f>VLOOKUP($C3975,'Raw-products'!$A$2:$H$1261,MATCH(H$1,'Raw-products'!$A$1:$H$1,0))</f>
        <v>Jacket</v>
      </c>
      <c r="I3975" t="str">
        <f>VLOOKUP($C3975,'Raw-products'!$A$2:$H$1261,MATCH(I$1,'Raw-products'!$A$1:$H$1,0))</f>
        <v>Trench Coat</v>
      </c>
      <c r="J3975" t="str">
        <f>VLOOKUP($C3975,'Raw-products'!$A$2:$H$1261,MATCH(J$1,'Raw-products'!$A$1:$H$1,0))</f>
        <v>XS</v>
      </c>
      <c r="K3975" t="str">
        <f>VLOOKUP($C3975,'Raw-products'!$A$2:$H$1261,MATCH(K$1,'Raw-products'!$A$1:$H$1,0))</f>
        <v>indigo</v>
      </c>
      <c r="L3975">
        <f>VLOOKUP($C3975,'Raw-products'!$A$2:$H$1261,MATCH(L$1,'Raw-products'!$A$1:$H$1,0))</f>
        <v>112</v>
      </c>
      <c r="M3975">
        <f>VLOOKUP($C3975,'Raw-products'!$A$2:$H$1261,MATCH(M$1,'Raw-products'!$A$1:$H$1,0))</f>
        <v>56</v>
      </c>
      <c r="N3975" s="5">
        <f t="shared" si="124"/>
        <v>6272</v>
      </c>
      <c r="O3975" cm="1">
        <f t="array" ref="O3975:R3975">_xlfn.XLOOKUP($B3975,'Raw -orders'!$A:$A,'Raw -orders'!$B:$E)</f>
        <v>240</v>
      </c>
      <c r="P3975">
        <v>13672</v>
      </c>
      <c r="Q3975" s="1">
        <v>44393</v>
      </c>
      <c r="R3975" s="1">
        <v>44420</v>
      </c>
      <c r="S3975" t="str" cm="1">
        <f t="array" ref="S3975:Z3975">_xlfn.XLOOKUP($O3975,'Raw - customers'!$A:$A,'Raw - customers'!$B:$I)</f>
        <v>Brian Finnes</v>
      </c>
      <c r="T3975" t="str">
        <v>Genderqueer</v>
      </c>
      <c r="U3975">
        <v>25</v>
      </c>
      <c r="V3975" t="str">
        <v>069 Claire GroveSuite 234</v>
      </c>
      <c r="W3975">
        <v>7740</v>
      </c>
      <c r="X3975" t="str">
        <v>New Codyville</v>
      </c>
      <c r="Y3975" t="str">
        <v>Victoria</v>
      </c>
      <c r="Z3975" t="str">
        <v>Australia</v>
      </c>
      <c r="AA3975">
        <v>7</v>
      </c>
      <c r="AB3975" s="3" t="str">
        <f t="shared" si="125"/>
        <v>20 to 30</v>
      </c>
      <c r="AM3975" s="6">
        <v>240</v>
      </c>
      <c r="AN3975" s="6" t="s">
        <v>1396</v>
      </c>
    </row>
    <row r="3976" spans="1:40" x14ac:dyDescent="0.25">
      <c r="A3976">
        <v>3974</v>
      </c>
      <c r="B3976">
        <v>792</v>
      </c>
      <c r="C3976">
        <v>971</v>
      </c>
      <c r="D3976">
        <v>97</v>
      </c>
      <c r="E3976">
        <v>2</v>
      </c>
      <c r="F3976">
        <v>194</v>
      </c>
      <c r="G3976">
        <v>1</v>
      </c>
      <c r="H3976" t="str">
        <f>VLOOKUP($C3976,'Raw-products'!$A$2:$H$1261,MATCH(H$1,'Raw-products'!$A$1:$H$1,0))</f>
        <v>Trousers</v>
      </c>
      <c r="I3976" t="str">
        <f>VLOOKUP($C3976,'Raw-products'!$A$2:$H$1261,MATCH(I$1,'Raw-products'!$A$1:$H$1,0))</f>
        <v>Slim-Fit</v>
      </c>
      <c r="J3976" t="str">
        <f>VLOOKUP($C3976,'Raw-products'!$A$2:$H$1261,MATCH(J$1,'Raw-products'!$A$1:$H$1,0))</f>
        <v>S</v>
      </c>
      <c r="K3976" t="str">
        <f>VLOOKUP($C3976,'Raw-products'!$A$2:$H$1261,MATCH(K$1,'Raw-products'!$A$1:$H$1,0))</f>
        <v>indigo</v>
      </c>
      <c r="L3976">
        <f>VLOOKUP($C3976,'Raw-products'!$A$2:$H$1261,MATCH(L$1,'Raw-products'!$A$1:$H$1,0))</f>
        <v>119</v>
      </c>
      <c r="M3976">
        <f>VLOOKUP($C3976,'Raw-products'!$A$2:$H$1261,MATCH(M$1,'Raw-products'!$A$1:$H$1,0))</f>
        <v>41</v>
      </c>
      <c r="N3976" s="5">
        <f t="shared" si="124"/>
        <v>4879</v>
      </c>
      <c r="O3976" cm="1">
        <f t="array" ref="O3976:R3976">_xlfn.XLOOKUP($B3976,'Raw -orders'!$A:$A,'Raw -orders'!$B:$E)</f>
        <v>240</v>
      </c>
      <c r="P3976">
        <v>13672</v>
      </c>
      <c r="Q3976" s="1">
        <v>44393</v>
      </c>
      <c r="R3976" s="1">
        <v>44420</v>
      </c>
      <c r="S3976" t="str" cm="1">
        <f t="array" ref="S3976:Z3976">_xlfn.XLOOKUP($O3976,'Raw - customers'!$A:$A,'Raw - customers'!$B:$I)</f>
        <v>Brian Finnes</v>
      </c>
      <c r="T3976" t="str">
        <v>Genderqueer</v>
      </c>
      <c r="U3976">
        <v>25</v>
      </c>
      <c r="V3976" t="str">
        <v>069 Claire GroveSuite 234</v>
      </c>
      <c r="W3976">
        <v>7740</v>
      </c>
      <c r="X3976" t="str">
        <v>New Codyville</v>
      </c>
      <c r="Y3976" t="str">
        <v>Victoria</v>
      </c>
      <c r="Z3976" t="str">
        <v>Australia</v>
      </c>
      <c r="AA3976">
        <v>7</v>
      </c>
      <c r="AB3976" s="3" t="str">
        <f t="shared" si="125"/>
        <v>20 to 30</v>
      </c>
      <c r="AM3976" s="6">
        <v>240</v>
      </c>
      <c r="AN3976" s="6" t="s">
        <v>1396</v>
      </c>
    </row>
    <row r="3977" spans="1:40" x14ac:dyDescent="0.25">
      <c r="A3977">
        <v>3975</v>
      </c>
      <c r="B3977">
        <v>792</v>
      </c>
      <c r="C3977">
        <v>621</v>
      </c>
      <c r="D3977">
        <v>112</v>
      </c>
      <c r="E3977">
        <v>3</v>
      </c>
      <c r="F3977">
        <v>336</v>
      </c>
      <c r="G3977">
        <v>1</v>
      </c>
      <c r="H3977" t="str">
        <f>VLOOKUP($C3977,'Raw-products'!$A$2:$H$1261,MATCH(H$1,'Raw-products'!$A$1:$H$1,0))</f>
        <v>Jacket</v>
      </c>
      <c r="I3977" t="str">
        <f>VLOOKUP($C3977,'Raw-products'!$A$2:$H$1261,MATCH(I$1,'Raw-products'!$A$1:$H$1,0))</f>
        <v>Cardigan</v>
      </c>
      <c r="J3977" t="str">
        <f>VLOOKUP($C3977,'Raw-products'!$A$2:$H$1261,MATCH(J$1,'Raw-products'!$A$1:$H$1,0))</f>
        <v>S</v>
      </c>
      <c r="K3977" t="str">
        <f>VLOOKUP($C3977,'Raw-products'!$A$2:$H$1261,MATCH(K$1,'Raw-products'!$A$1:$H$1,0))</f>
        <v>indigo</v>
      </c>
      <c r="L3977">
        <f>VLOOKUP($C3977,'Raw-products'!$A$2:$H$1261,MATCH(L$1,'Raw-products'!$A$1:$H$1,0))</f>
        <v>118</v>
      </c>
      <c r="M3977">
        <f>VLOOKUP($C3977,'Raw-products'!$A$2:$H$1261,MATCH(M$1,'Raw-products'!$A$1:$H$1,0))</f>
        <v>61</v>
      </c>
      <c r="N3977" s="5">
        <f t="shared" si="124"/>
        <v>7198</v>
      </c>
      <c r="O3977" cm="1">
        <f t="array" ref="O3977:R3977">_xlfn.XLOOKUP($B3977,'Raw -orders'!$A:$A,'Raw -orders'!$B:$E)</f>
        <v>240</v>
      </c>
      <c r="P3977">
        <v>13672</v>
      </c>
      <c r="Q3977" s="1">
        <v>44393</v>
      </c>
      <c r="R3977" s="1">
        <v>44420</v>
      </c>
      <c r="S3977" t="str" cm="1">
        <f t="array" ref="S3977:Z3977">_xlfn.XLOOKUP($O3977,'Raw - customers'!$A:$A,'Raw - customers'!$B:$I)</f>
        <v>Brian Finnes</v>
      </c>
      <c r="T3977" t="str">
        <v>Genderqueer</v>
      </c>
      <c r="U3977">
        <v>25</v>
      </c>
      <c r="V3977" t="str">
        <v>069 Claire GroveSuite 234</v>
      </c>
      <c r="W3977">
        <v>7740</v>
      </c>
      <c r="X3977" t="str">
        <v>New Codyville</v>
      </c>
      <c r="Y3977" t="str">
        <v>Victoria</v>
      </c>
      <c r="Z3977" t="str">
        <v>Australia</v>
      </c>
      <c r="AA3977">
        <v>7</v>
      </c>
      <c r="AB3977" s="3" t="str">
        <f t="shared" si="125"/>
        <v>20 to 30</v>
      </c>
      <c r="AM3977" s="6">
        <v>240</v>
      </c>
      <c r="AN3977" s="6" t="s">
        <v>1396</v>
      </c>
    </row>
    <row r="3978" spans="1:40" x14ac:dyDescent="0.25">
      <c r="A3978">
        <v>3976</v>
      </c>
      <c r="B3978">
        <v>792</v>
      </c>
      <c r="C3978">
        <v>205</v>
      </c>
      <c r="D3978">
        <v>98</v>
      </c>
      <c r="E3978">
        <v>2</v>
      </c>
      <c r="F3978">
        <v>196</v>
      </c>
      <c r="G3978">
        <v>1</v>
      </c>
      <c r="H3978" t="str">
        <f>VLOOKUP($C3978,'Raw-products'!$A$2:$H$1261,MATCH(H$1,'Raw-products'!$A$1:$H$1,0))</f>
        <v>Shirt</v>
      </c>
      <c r="I3978" t="str">
        <f>VLOOKUP($C3978,'Raw-products'!$A$2:$H$1261,MATCH(I$1,'Raw-products'!$A$1:$H$1,0))</f>
        <v>Camp Collared</v>
      </c>
      <c r="J3978" t="str">
        <f>VLOOKUP($C3978,'Raw-products'!$A$2:$H$1261,MATCH(J$1,'Raw-products'!$A$1:$H$1,0))</f>
        <v>XS</v>
      </c>
      <c r="K3978" t="str">
        <f>VLOOKUP($C3978,'Raw-products'!$A$2:$H$1261,MATCH(K$1,'Raw-products'!$A$1:$H$1,0))</f>
        <v>violet</v>
      </c>
      <c r="L3978">
        <f>VLOOKUP($C3978,'Raw-products'!$A$2:$H$1261,MATCH(L$1,'Raw-products'!$A$1:$H$1,0))</f>
        <v>112</v>
      </c>
      <c r="M3978">
        <f>VLOOKUP($C3978,'Raw-products'!$A$2:$H$1261,MATCH(M$1,'Raw-products'!$A$1:$H$1,0))</f>
        <v>72</v>
      </c>
      <c r="N3978" s="5">
        <f t="shared" si="124"/>
        <v>8064</v>
      </c>
      <c r="O3978" cm="1">
        <f t="array" ref="O3978:R3978">_xlfn.XLOOKUP($B3978,'Raw -orders'!$A:$A,'Raw -orders'!$B:$E)</f>
        <v>240</v>
      </c>
      <c r="P3978">
        <v>13672</v>
      </c>
      <c r="Q3978" s="1">
        <v>44393</v>
      </c>
      <c r="R3978" s="1">
        <v>44420</v>
      </c>
      <c r="S3978" t="str" cm="1">
        <f t="array" ref="S3978:Z3978">_xlfn.XLOOKUP($O3978,'Raw - customers'!$A:$A,'Raw - customers'!$B:$I)</f>
        <v>Brian Finnes</v>
      </c>
      <c r="T3978" t="str">
        <v>Genderqueer</v>
      </c>
      <c r="U3978">
        <v>25</v>
      </c>
      <c r="V3978" t="str">
        <v>069 Claire GroveSuite 234</v>
      </c>
      <c r="W3978">
        <v>7740</v>
      </c>
      <c r="X3978" t="str">
        <v>New Codyville</v>
      </c>
      <c r="Y3978" t="str">
        <v>Victoria</v>
      </c>
      <c r="Z3978" t="str">
        <v>Australia</v>
      </c>
      <c r="AA3978">
        <v>7</v>
      </c>
      <c r="AB3978" s="3" t="str">
        <f t="shared" si="125"/>
        <v>20 to 30</v>
      </c>
      <c r="AM3978" s="6">
        <v>240</v>
      </c>
      <c r="AN3978" s="6" t="s">
        <v>1396</v>
      </c>
    </row>
    <row r="3979" spans="1:40" x14ac:dyDescent="0.25">
      <c r="A3979">
        <v>3977</v>
      </c>
      <c r="B3979">
        <v>792</v>
      </c>
      <c r="C3979">
        <v>158</v>
      </c>
      <c r="D3979">
        <v>91</v>
      </c>
      <c r="E3979">
        <v>1</v>
      </c>
      <c r="F3979">
        <v>91</v>
      </c>
      <c r="G3979">
        <v>1</v>
      </c>
      <c r="H3979" t="str">
        <f>VLOOKUP($C3979,'Raw-products'!$A$2:$H$1261,MATCH(H$1,'Raw-products'!$A$1:$H$1,0))</f>
        <v>Shirt</v>
      </c>
      <c r="I3979" t="str">
        <f>VLOOKUP($C3979,'Raw-products'!$A$2:$H$1261,MATCH(I$1,'Raw-products'!$A$1:$H$1,0))</f>
        <v>Linen</v>
      </c>
      <c r="J3979" t="str">
        <f>VLOOKUP($C3979,'Raw-products'!$A$2:$H$1261,MATCH(J$1,'Raw-products'!$A$1:$H$1,0))</f>
        <v>L</v>
      </c>
      <c r="K3979" t="str">
        <f>VLOOKUP($C3979,'Raw-products'!$A$2:$H$1261,MATCH(K$1,'Raw-products'!$A$1:$H$1,0))</f>
        <v>green</v>
      </c>
      <c r="L3979">
        <f>VLOOKUP($C3979,'Raw-products'!$A$2:$H$1261,MATCH(L$1,'Raw-products'!$A$1:$H$1,0))</f>
        <v>116</v>
      </c>
      <c r="M3979">
        <f>VLOOKUP($C3979,'Raw-products'!$A$2:$H$1261,MATCH(M$1,'Raw-products'!$A$1:$H$1,0))</f>
        <v>72</v>
      </c>
      <c r="N3979" s="5">
        <f t="shared" si="124"/>
        <v>8352</v>
      </c>
      <c r="O3979" cm="1">
        <f t="array" ref="O3979:R3979">_xlfn.XLOOKUP($B3979,'Raw -orders'!$A:$A,'Raw -orders'!$B:$E)</f>
        <v>240</v>
      </c>
      <c r="P3979">
        <v>13672</v>
      </c>
      <c r="Q3979" s="1">
        <v>44393</v>
      </c>
      <c r="R3979" s="1">
        <v>44420</v>
      </c>
      <c r="S3979" t="str" cm="1">
        <f t="array" ref="S3979:Z3979">_xlfn.XLOOKUP($O3979,'Raw - customers'!$A:$A,'Raw - customers'!$B:$I)</f>
        <v>Brian Finnes</v>
      </c>
      <c r="T3979" t="str">
        <v>Genderqueer</v>
      </c>
      <c r="U3979">
        <v>25</v>
      </c>
      <c r="V3979" t="str">
        <v>069 Claire GroveSuite 234</v>
      </c>
      <c r="W3979">
        <v>7740</v>
      </c>
      <c r="X3979" t="str">
        <v>New Codyville</v>
      </c>
      <c r="Y3979" t="str">
        <v>Victoria</v>
      </c>
      <c r="Z3979" t="str">
        <v>Australia</v>
      </c>
      <c r="AA3979">
        <v>7</v>
      </c>
      <c r="AB3979" s="3" t="str">
        <f t="shared" si="125"/>
        <v>20 to 30</v>
      </c>
      <c r="AM3979" s="6">
        <v>240</v>
      </c>
      <c r="AN3979" s="6" t="s">
        <v>1396</v>
      </c>
    </row>
    <row r="3980" spans="1:40" x14ac:dyDescent="0.25">
      <c r="A3980">
        <v>3978</v>
      </c>
      <c r="B3980">
        <v>792</v>
      </c>
      <c r="C3980">
        <v>1008</v>
      </c>
      <c r="D3980">
        <v>106</v>
      </c>
      <c r="E3980">
        <v>2</v>
      </c>
      <c r="F3980">
        <v>212</v>
      </c>
      <c r="G3980">
        <v>1</v>
      </c>
      <c r="H3980" t="str">
        <f>VLOOKUP($C3980,'Raw-products'!$A$2:$H$1261,MATCH(H$1,'Raw-products'!$A$1:$H$1,0))</f>
        <v>Trousers</v>
      </c>
      <c r="I3980" t="str">
        <f>VLOOKUP($C3980,'Raw-products'!$A$2:$H$1261,MATCH(I$1,'Raw-products'!$A$1:$H$1,0))</f>
        <v>Wool</v>
      </c>
      <c r="J3980" t="str">
        <f>VLOOKUP($C3980,'Raw-products'!$A$2:$H$1261,MATCH(J$1,'Raw-products'!$A$1:$H$1,0))</f>
        <v>L</v>
      </c>
      <c r="K3980" t="str">
        <f>VLOOKUP($C3980,'Raw-products'!$A$2:$H$1261,MATCH(K$1,'Raw-products'!$A$1:$H$1,0))</f>
        <v>indigo</v>
      </c>
      <c r="L3980">
        <f>VLOOKUP($C3980,'Raw-products'!$A$2:$H$1261,MATCH(L$1,'Raw-products'!$A$1:$H$1,0))</f>
        <v>111</v>
      </c>
      <c r="M3980">
        <f>VLOOKUP($C3980,'Raw-products'!$A$2:$H$1261,MATCH(M$1,'Raw-products'!$A$1:$H$1,0))</f>
        <v>41</v>
      </c>
      <c r="N3980" s="5">
        <f t="shared" si="124"/>
        <v>4551</v>
      </c>
      <c r="O3980" cm="1">
        <f t="array" ref="O3980:R3980">_xlfn.XLOOKUP($B3980,'Raw -orders'!$A:$A,'Raw -orders'!$B:$E)</f>
        <v>240</v>
      </c>
      <c r="P3980">
        <v>13672</v>
      </c>
      <c r="Q3980" s="1">
        <v>44393</v>
      </c>
      <c r="R3980" s="1">
        <v>44420</v>
      </c>
      <c r="S3980" t="str" cm="1">
        <f t="array" ref="S3980:Z3980">_xlfn.XLOOKUP($O3980,'Raw - customers'!$A:$A,'Raw - customers'!$B:$I)</f>
        <v>Brian Finnes</v>
      </c>
      <c r="T3980" t="str">
        <v>Genderqueer</v>
      </c>
      <c r="U3980">
        <v>25</v>
      </c>
      <c r="V3980" t="str">
        <v>069 Claire GroveSuite 234</v>
      </c>
      <c r="W3980">
        <v>7740</v>
      </c>
      <c r="X3980" t="str">
        <v>New Codyville</v>
      </c>
      <c r="Y3980" t="str">
        <v>Victoria</v>
      </c>
      <c r="Z3980" t="str">
        <v>Australia</v>
      </c>
      <c r="AA3980">
        <v>7</v>
      </c>
      <c r="AB3980" s="3" t="str">
        <f t="shared" si="125"/>
        <v>20 to 30</v>
      </c>
      <c r="AM3980" s="6">
        <v>240</v>
      </c>
      <c r="AN3980" s="6" t="s">
        <v>1396</v>
      </c>
    </row>
    <row r="3981" spans="1:40" x14ac:dyDescent="0.25">
      <c r="A3981">
        <v>3979</v>
      </c>
      <c r="B3981">
        <v>792</v>
      </c>
      <c r="C3981">
        <v>477</v>
      </c>
      <c r="D3981">
        <v>118</v>
      </c>
      <c r="E3981">
        <v>3</v>
      </c>
      <c r="F3981">
        <v>354</v>
      </c>
      <c r="G3981">
        <v>1</v>
      </c>
      <c r="H3981" t="str">
        <f>VLOOKUP($C3981,'Raw-products'!$A$2:$H$1261,MATCH(H$1,'Raw-products'!$A$1:$H$1,0))</f>
        <v>Jacket</v>
      </c>
      <c r="I3981" t="str">
        <f>VLOOKUP($C3981,'Raw-products'!$A$2:$H$1261,MATCH(I$1,'Raw-products'!$A$1:$H$1,0))</f>
        <v>Puffer</v>
      </c>
      <c r="J3981" t="str">
        <f>VLOOKUP($C3981,'Raw-products'!$A$2:$H$1261,MATCH(J$1,'Raw-products'!$A$1:$H$1,0))</f>
        <v>M</v>
      </c>
      <c r="K3981" t="str">
        <f>VLOOKUP($C3981,'Raw-products'!$A$2:$H$1261,MATCH(K$1,'Raw-products'!$A$1:$H$1,0))</f>
        <v>blue</v>
      </c>
      <c r="L3981">
        <f>VLOOKUP($C3981,'Raw-products'!$A$2:$H$1261,MATCH(L$1,'Raw-products'!$A$1:$H$1,0))</f>
        <v>110</v>
      </c>
      <c r="M3981">
        <f>VLOOKUP($C3981,'Raw-products'!$A$2:$H$1261,MATCH(M$1,'Raw-products'!$A$1:$H$1,0))</f>
        <v>60</v>
      </c>
      <c r="N3981" s="5">
        <f t="shared" si="124"/>
        <v>6600</v>
      </c>
      <c r="O3981" cm="1">
        <f t="array" ref="O3981:R3981">_xlfn.XLOOKUP($B3981,'Raw -orders'!$A:$A,'Raw -orders'!$B:$E)</f>
        <v>240</v>
      </c>
      <c r="P3981">
        <v>13672</v>
      </c>
      <c r="Q3981" s="1">
        <v>44393</v>
      </c>
      <c r="R3981" s="1">
        <v>44420</v>
      </c>
      <c r="S3981" t="str" cm="1">
        <f t="array" ref="S3981:Z3981">_xlfn.XLOOKUP($O3981,'Raw - customers'!$A:$A,'Raw - customers'!$B:$I)</f>
        <v>Brian Finnes</v>
      </c>
      <c r="T3981" t="str">
        <v>Genderqueer</v>
      </c>
      <c r="U3981">
        <v>25</v>
      </c>
      <c r="V3981" t="str">
        <v>069 Claire GroveSuite 234</v>
      </c>
      <c r="W3981">
        <v>7740</v>
      </c>
      <c r="X3981" t="str">
        <v>New Codyville</v>
      </c>
      <c r="Y3981" t="str">
        <v>Victoria</v>
      </c>
      <c r="Z3981" t="str">
        <v>Australia</v>
      </c>
      <c r="AA3981">
        <v>7</v>
      </c>
      <c r="AB3981" s="3" t="str">
        <f t="shared" si="125"/>
        <v>20 to 30</v>
      </c>
      <c r="AM3981" s="6">
        <v>240</v>
      </c>
      <c r="AN3981" s="6" t="s">
        <v>1396</v>
      </c>
    </row>
    <row r="3982" spans="1:40" x14ac:dyDescent="0.25">
      <c r="A3982">
        <v>3980</v>
      </c>
      <c r="B3982">
        <v>792</v>
      </c>
      <c r="C3982">
        <v>131</v>
      </c>
      <c r="D3982">
        <v>92</v>
      </c>
      <c r="E3982">
        <v>2</v>
      </c>
      <c r="F3982">
        <v>184</v>
      </c>
      <c r="G3982">
        <v>1</v>
      </c>
      <c r="H3982" t="str">
        <f>VLOOKUP($C3982,'Raw-products'!$A$2:$H$1261,MATCH(H$1,'Raw-products'!$A$1:$H$1,0))</f>
        <v>Shirt</v>
      </c>
      <c r="I3982" t="str">
        <f>VLOOKUP($C3982,'Raw-products'!$A$2:$H$1261,MATCH(I$1,'Raw-products'!$A$1:$H$1,0))</f>
        <v>Denim</v>
      </c>
      <c r="J3982" t="str">
        <f>VLOOKUP($C3982,'Raw-products'!$A$2:$H$1261,MATCH(J$1,'Raw-products'!$A$1:$H$1,0))</f>
        <v>S</v>
      </c>
      <c r="K3982" t="str">
        <f>VLOOKUP($C3982,'Raw-products'!$A$2:$H$1261,MATCH(K$1,'Raw-products'!$A$1:$H$1,0))</f>
        <v>indigo</v>
      </c>
      <c r="L3982">
        <f>VLOOKUP($C3982,'Raw-products'!$A$2:$H$1261,MATCH(L$1,'Raw-products'!$A$1:$H$1,0))</f>
        <v>115</v>
      </c>
      <c r="M3982">
        <f>VLOOKUP($C3982,'Raw-products'!$A$2:$H$1261,MATCH(M$1,'Raw-products'!$A$1:$H$1,0))</f>
        <v>69</v>
      </c>
      <c r="N3982" s="5">
        <f t="shared" si="124"/>
        <v>7935</v>
      </c>
      <c r="O3982" cm="1">
        <f t="array" ref="O3982:R3982">_xlfn.XLOOKUP($B3982,'Raw -orders'!$A:$A,'Raw -orders'!$B:$E)</f>
        <v>240</v>
      </c>
      <c r="P3982">
        <v>13672</v>
      </c>
      <c r="Q3982" s="1">
        <v>44393</v>
      </c>
      <c r="R3982" s="1">
        <v>44420</v>
      </c>
      <c r="S3982" t="str" cm="1">
        <f t="array" ref="S3982:Z3982">_xlfn.XLOOKUP($O3982,'Raw - customers'!$A:$A,'Raw - customers'!$B:$I)</f>
        <v>Brian Finnes</v>
      </c>
      <c r="T3982" t="str">
        <v>Genderqueer</v>
      </c>
      <c r="U3982">
        <v>25</v>
      </c>
      <c r="V3982" t="str">
        <v>069 Claire GroveSuite 234</v>
      </c>
      <c r="W3982">
        <v>7740</v>
      </c>
      <c r="X3982" t="str">
        <v>New Codyville</v>
      </c>
      <c r="Y3982" t="str">
        <v>Victoria</v>
      </c>
      <c r="Z3982" t="str">
        <v>Australia</v>
      </c>
      <c r="AA3982">
        <v>7</v>
      </c>
      <c r="AB3982" s="3" t="str">
        <f t="shared" si="125"/>
        <v>20 to 30</v>
      </c>
      <c r="AM3982" s="6">
        <v>240</v>
      </c>
      <c r="AN3982" s="6" t="s">
        <v>1396</v>
      </c>
    </row>
    <row r="3983" spans="1:40" x14ac:dyDescent="0.25">
      <c r="A3983">
        <v>3981</v>
      </c>
      <c r="B3983">
        <v>793</v>
      </c>
      <c r="C3983">
        <v>372</v>
      </c>
      <c r="D3983">
        <v>94</v>
      </c>
      <c r="E3983">
        <v>1</v>
      </c>
      <c r="F3983">
        <v>94</v>
      </c>
      <c r="G3983">
        <v>1</v>
      </c>
      <c r="H3983" t="str">
        <f>VLOOKUP($C3983,'Raw-products'!$A$2:$H$1261,MATCH(H$1,'Raw-products'!$A$1:$H$1,0))</f>
        <v>Shirt</v>
      </c>
      <c r="I3983" t="str">
        <f>VLOOKUP($C3983,'Raw-products'!$A$2:$H$1261,MATCH(I$1,'Raw-products'!$A$1:$H$1,0))</f>
        <v>Henley</v>
      </c>
      <c r="J3983" t="str">
        <f>VLOOKUP($C3983,'Raw-products'!$A$2:$H$1261,MATCH(J$1,'Raw-products'!$A$1:$H$1,0))</f>
        <v>M</v>
      </c>
      <c r="K3983" t="str">
        <f>VLOOKUP($C3983,'Raw-products'!$A$2:$H$1261,MATCH(K$1,'Raw-products'!$A$1:$H$1,0))</f>
        <v>blue</v>
      </c>
      <c r="L3983">
        <f>VLOOKUP($C3983,'Raw-products'!$A$2:$H$1261,MATCH(L$1,'Raw-products'!$A$1:$H$1,0))</f>
        <v>92</v>
      </c>
      <c r="M3983">
        <f>VLOOKUP($C3983,'Raw-products'!$A$2:$H$1261,MATCH(M$1,'Raw-products'!$A$1:$H$1,0))</f>
        <v>42</v>
      </c>
      <c r="N3983" s="5">
        <f t="shared" si="124"/>
        <v>3864</v>
      </c>
      <c r="O3983" cm="1">
        <f t="array" ref="O3983:R3983">_xlfn.XLOOKUP($B3983,'Raw -orders'!$A:$A,'Raw -orders'!$B:$E)</f>
        <v>258</v>
      </c>
      <c r="P3983">
        <v>39635</v>
      </c>
      <c r="Q3983" s="1">
        <v>44223</v>
      </c>
      <c r="R3983" s="1">
        <v>44230</v>
      </c>
      <c r="S3983" t="str" cm="1">
        <f t="array" ref="S3983:Z3983">_xlfn.XLOOKUP($O3983,'Raw - customers'!$A:$A,'Raw - customers'!$B:$I)</f>
        <v>Mira Heinonen</v>
      </c>
      <c r="T3983" t="str">
        <v>Female</v>
      </c>
      <c r="U3983">
        <v>62</v>
      </c>
      <c r="V3983" t="str">
        <v>2719 Dietrich KnollApt. 175</v>
      </c>
      <c r="W3983">
        <v>1252</v>
      </c>
      <c r="X3983" t="str">
        <v>South Declan</v>
      </c>
      <c r="Y3983" t="str">
        <v>Queensland</v>
      </c>
      <c r="Z3983" t="str">
        <v>Australia</v>
      </c>
      <c r="AA3983">
        <v>1</v>
      </c>
      <c r="AB3983" s="3" t="str">
        <f t="shared" si="125"/>
        <v>0 to 10</v>
      </c>
      <c r="AM3983" s="6">
        <v>258</v>
      </c>
      <c r="AN3983" s="6" t="s">
        <v>1355</v>
      </c>
    </row>
    <row r="3984" spans="1:40" x14ac:dyDescent="0.25">
      <c r="A3984">
        <v>3982</v>
      </c>
      <c r="B3984">
        <v>793</v>
      </c>
      <c r="C3984">
        <v>970</v>
      </c>
      <c r="D3984">
        <v>97</v>
      </c>
      <c r="E3984">
        <v>3</v>
      </c>
      <c r="F3984">
        <v>291</v>
      </c>
      <c r="G3984">
        <v>1</v>
      </c>
      <c r="H3984" t="str">
        <f>VLOOKUP($C3984,'Raw-products'!$A$2:$H$1261,MATCH(H$1,'Raw-products'!$A$1:$H$1,0))</f>
        <v>Trousers</v>
      </c>
      <c r="I3984" t="str">
        <f>VLOOKUP($C3984,'Raw-products'!$A$2:$H$1261,MATCH(I$1,'Raw-products'!$A$1:$H$1,0))</f>
        <v>Slim-Fit</v>
      </c>
      <c r="J3984" t="str">
        <f>VLOOKUP($C3984,'Raw-products'!$A$2:$H$1261,MATCH(J$1,'Raw-products'!$A$1:$H$1,0))</f>
        <v>XS</v>
      </c>
      <c r="K3984" t="str">
        <f>VLOOKUP($C3984,'Raw-products'!$A$2:$H$1261,MATCH(K$1,'Raw-products'!$A$1:$H$1,0))</f>
        <v>indigo</v>
      </c>
      <c r="L3984">
        <f>VLOOKUP($C3984,'Raw-products'!$A$2:$H$1261,MATCH(L$1,'Raw-products'!$A$1:$H$1,0))</f>
        <v>119</v>
      </c>
      <c r="M3984">
        <f>VLOOKUP($C3984,'Raw-products'!$A$2:$H$1261,MATCH(M$1,'Raw-products'!$A$1:$H$1,0))</f>
        <v>74</v>
      </c>
      <c r="N3984" s="5">
        <f t="shared" si="124"/>
        <v>8806</v>
      </c>
      <c r="O3984" cm="1">
        <f t="array" ref="O3984:R3984">_xlfn.XLOOKUP($B3984,'Raw -orders'!$A:$A,'Raw -orders'!$B:$E)</f>
        <v>258</v>
      </c>
      <c r="P3984">
        <v>39635</v>
      </c>
      <c r="Q3984" s="1">
        <v>44223</v>
      </c>
      <c r="R3984" s="1">
        <v>44230</v>
      </c>
      <c r="S3984" t="str" cm="1">
        <f t="array" ref="S3984:Z3984">_xlfn.XLOOKUP($O3984,'Raw - customers'!$A:$A,'Raw - customers'!$B:$I)</f>
        <v>Mira Heinonen</v>
      </c>
      <c r="T3984" t="str">
        <v>Female</v>
      </c>
      <c r="U3984">
        <v>62</v>
      </c>
      <c r="V3984" t="str">
        <v>2719 Dietrich KnollApt. 175</v>
      </c>
      <c r="W3984">
        <v>1252</v>
      </c>
      <c r="X3984" t="str">
        <v>South Declan</v>
      </c>
      <c r="Y3984" t="str">
        <v>Queensland</v>
      </c>
      <c r="Z3984" t="str">
        <v>Australia</v>
      </c>
      <c r="AA3984">
        <v>1</v>
      </c>
      <c r="AB3984" s="3" t="str">
        <f t="shared" si="125"/>
        <v>0 to 10</v>
      </c>
      <c r="AM3984" s="6">
        <v>258</v>
      </c>
      <c r="AN3984" s="6" t="s">
        <v>1355</v>
      </c>
    </row>
    <row r="3985" spans="1:40" x14ac:dyDescent="0.25">
      <c r="A3985">
        <v>3983</v>
      </c>
      <c r="B3985">
        <v>793</v>
      </c>
      <c r="C3985">
        <v>783</v>
      </c>
      <c r="D3985">
        <v>91</v>
      </c>
      <c r="E3985">
        <v>3</v>
      </c>
      <c r="F3985">
        <v>273</v>
      </c>
      <c r="G3985">
        <v>1</v>
      </c>
      <c r="H3985" t="str">
        <f>VLOOKUP($C3985,'Raw-products'!$A$2:$H$1261,MATCH(H$1,'Raw-products'!$A$1:$H$1,0))</f>
        <v>Jacket</v>
      </c>
      <c r="I3985" t="str">
        <f>VLOOKUP($C3985,'Raw-products'!$A$2:$H$1261,MATCH(I$1,'Raw-products'!$A$1:$H$1,0))</f>
        <v>Pullover</v>
      </c>
      <c r="J3985" t="str">
        <f>VLOOKUP($C3985,'Raw-products'!$A$2:$H$1261,MATCH(J$1,'Raw-products'!$A$1:$H$1,0))</f>
        <v>L</v>
      </c>
      <c r="K3985" t="str">
        <f>VLOOKUP($C3985,'Raw-products'!$A$2:$H$1261,MATCH(K$1,'Raw-products'!$A$1:$H$1,0))</f>
        <v>yellow</v>
      </c>
      <c r="L3985">
        <f>VLOOKUP($C3985,'Raw-products'!$A$2:$H$1261,MATCH(L$1,'Raw-products'!$A$1:$H$1,0))</f>
        <v>114</v>
      </c>
      <c r="M3985">
        <f>VLOOKUP($C3985,'Raw-products'!$A$2:$H$1261,MATCH(M$1,'Raw-products'!$A$1:$H$1,0))</f>
        <v>43</v>
      </c>
      <c r="N3985" s="5">
        <f t="shared" si="124"/>
        <v>4902</v>
      </c>
      <c r="O3985" cm="1">
        <f t="array" ref="O3985:R3985">_xlfn.XLOOKUP($B3985,'Raw -orders'!$A:$A,'Raw -orders'!$B:$E)</f>
        <v>258</v>
      </c>
      <c r="P3985">
        <v>39635</v>
      </c>
      <c r="Q3985" s="1">
        <v>44223</v>
      </c>
      <c r="R3985" s="1">
        <v>44230</v>
      </c>
      <c r="S3985" t="str" cm="1">
        <f t="array" ref="S3985:Z3985">_xlfn.XLOOKUP($O3985,'Raw - customers'!$A:$A,'Raw - customers'!$B:$I)</f>
        <v>Mira Heinonen</v>
      </c>
      <c r="T3985" t="str">
        <v>Female</v>
      </c>
      <c r="U3985">
        <v>62</v>
      </c>
      <c r="V3985" t="str">
        <v>2719 Dietrich KnollApt. 175</v>
      </c>
      <c r="W3985">
        <v>1252</v>
      </c>
      <c r="X3985" t="str">
        <v>South Declan</v>
      </c>
      <c r="Y3985" t="str">
        <v>Queensland</v>
      </c>
      <c r="Z3985" t="str">
        <v>Australia</v>
      </c>
      <c r="AA3985">
        <v>1</v>
      </c>
      <c r="AB3985" s="3" t="str">
        <f t="shared" si="125"/>
        <v>0 to 10</v>
      </c>
      <c r="AM3985" s="6">
        <v>258</v>
      </c>
      <c r="AN3985" s="6" t="s">
        <v>1355</v>
      </c>
    </row>
    <row r="3986" spans="1:40" x14ac:dyDescent="0.25">
      <c r="A3986">
        <v>3984</v>
      </c>
      <c r="B3986">
        <v>793</v>
      </c>
      <c r="C3986">
        <v>987</v>
      </c>
      <c r="D3986">
        <v>106</v>
      </c>
      <c r="E3986">
        <v>2</v>
      </c>
      <c r="F3986">
        <v>212</v>
      </c>
      <c r="G3986">
        <v>1</v>
      </c>
      <c r="H3986" t="str">
        <f>VLOOKUP($C3986,'Raw-products'!$A$2:$H$1261,MATCH(H$1,'Raw-products'!$A$1:$H$1,0))</f>
        <v>Trousers</v>
      </c>
      <c r="I3986" t="str">
        <f>VLOOKUP($C3986,'Raw-products'!$A$2:$H$1261,MATCH(I$1,'Raw-products'!$A$1:$H$1,0))</f>
        <v>Wool</v>
      </c>
      <c r="J3986" t="str">
        <f>VLOOKUP($C3986,'Raw-products'!$A$2:$H$1261,MATCH(J$1,'Raw-products'!$A$1:$H$1,0))</f>
        <v>M</v>
      </c>
      <c r="K3986" t="str">
        <f>VLOOKUP($C3986,'Raw-products'!$A$2:$H$1261,MATCH(K$1,'Raw-products'!$A$1:$H$1,0))</f>
        <v>orange</v>
      </c>
      <c r="L3986">
        <f>VLOOKUP($C3986,'Raw-products'!$A$2:$H$1261,MATCH(L$1,'Raw-products'!$A$1:$H$1,0))</f>
        <v>111</v>
      </c>
      <c r="M3986">
        <f>VLOOKUP($C3986,'Raw-products'!$A$2:$H$1261,MATCH(M$1,'Raw-products'!$A$1:$H$1,0))</f>
        <v>75</v>
      </c>
      <c r="N3986" s="5">
        <f t="shared" si="124"/>
        <v>8325</v>
      </c>
      <c r="O3986" cm="1">
        <f t="array" ref="O3986:R3986">_xlfn.XLOOKUP($B3986,'Raw -orders'!$A:$A,'Raw -orders'!$B:$E)</f>
        <v>258</v>
      </c>
      <c r="P3986">
        <v>39635</v>
      </c>
      <c r="Q3986" s="1">
        <v>44223</v>
      </c>
      <c r="R3986" s="1">
        <v>44230</v>
      </c>
      <c r="S3986" t="str" cm="1">
        <f t="array" ref="S3986:Z3986">_xlfn.XLOOKUP($O3986,'Raw - customers'!$A:$A,'Raw - customers'!$B:$I)</f>
        <v>Mira Heinonen</v>
      </c>
      <c r="T3986" t="str">
        <v>Female</v>
      </c>
      <c r="U3986">
        <v>62</v>
      </c>
      <c r="V3986" t="str">
        <v>2719 Dietrich KnollApt. 175</v>
      </c>
      <c r="W3986">
        <v>1252</v>
      </c>
      <c r="X3986" t="str">
        <v>South Declan</v>
      </c>
      <c r="Y3986" t="str">
        <v>Queensland</v>
      </c>
      <c r="Z3986" t="str">
        <v>Australia</v>
      </c>
      <c r="AA3986">
        <v>1</v>
      </c>
      <c r="AB3986" s="3" t="str">
        <f t="shared" si="125"/>
        <v>0 to 10</v>
      </c>
      <c r="AM3986" s="6">
        <v>258</v>
      </c>
      <c r="AN3986" s="6" t="s">
        <v>1355</v>
      </c>
    </row>
    <row r="3987" spans="1:40" x14ac:dyDescent="0.25">
      <c r="A3987">
        <v>3985</v>
      </c>
      <c r="B3987">
        <v>793</v>
      </c>
      <c r="C3987">
        <v>222</v>
      </c>
      <c r="D3987">
        <v>106</v>
      </c>
      <c r="E3987">
        <v>1</v>
      </c>
      <c r="F3987">
        <v>106</v>
      </c>
      <c r="G3987">
        <v>1</v>
      </c>
      <c r="H3987" t="str">
        <f>VLOOKUP($C3987,'Raw-products'!$A$2:$H$1261,MATCH(H$1,'Raw-products'!$A$1:$H$1,0))</f>
        <v>Shirt</v>
      </c>
      <c r="I3987" t="str">
        <f>VLOOKUP($C3987,'Raw-products'!$A$2:$H$1261,MATCH(I$1,'Raw-products'!$A$1:$H$1,0))</f>
        <v>Chambray</v>
      </c>
      <c r="J3987" t="str">
        <f>VLOOKUP($C3987,'Raw-products'!$A$2:$H$1261,MATCH(J$1,'Raw-products'!$A$1:$H$1,0))</f>
        <v>M</v>
      </c>
      <c r="K3987" t="str">
        <f>VLOOKUP($C3987,'Raw-products'!$A$2:$H$1261,MATCH(K$1,'Raw-products'!$A$1:$H$1,0))</f>
        <v>yellow</v>
      </c>
      <c r="L3987">
        <f>VLOOKUP($C3987,'Raw-products'!$A$2:$H$1261,MATCH(L$1,'Raw-products'!$A$1:$H$1,0))</f>
        <v>105</v>
      </c>
      <c r="M3987">
        <f>VLOOKUP($C3987,'Raw-products'!$A$2:$H$1261,MATCH(M$1,'Raw-products'!$A$1:$H$1,0))</f>
        <v>62</v>
      </c>
      <c r="N3987" s="5">
        <f t="shared" si="124"/>
        <v>6510</v>
      </c>
      <c r="O3987" cm="1">
        <f t="array" ref="O3987:R3987">_xlfn.XLOOKUP($B3987,'Raw -orders'!$A:$A,'Raw -orders'!$B:$E)</f>
        <v>258</v>
      </c>
      <c r="P3987">
        <v>39635</v>
      </c>
      <c r="Q3987" s="1">
        <v>44223</v>
      </c>
      <c r="R3987" s="1">
        <v>44230</v>
      </c>
      <c r="S3987" t="str" cm="1">
        <f t="array" ref="S3987:Z3987">_xlfn.XLOOKUP($O3987,'Raw - customers'!$A:$A,'Raw - customers'!$B:$I)</f>
        <v>Mira Heinonen</v>
      </c>
      <c r="T3987" t="str">
        <v>Female</v>
      </c>
      <c r="U3987">
        <v>62</v>
      </c>
      <c r="V3987" t="str">
        <v>2719 Dietrich KnollApt. 175</v>
      </c>
      <c r="W3987">
        <v>1252</v>
      </c>
      <c r="X3987" t="str">
        <v>South Declan</v>
      </c>
      <c r="Y3987" t="str">
        <v>Queensland</v>
      </c>
      <c r="Z3987" t="str">
        <v>Australia</v>
      </c>
      <c r="AA3987">
        <v>1</v>
      </c>
      <c r="AB3987" s="3" t="str">
        <f t="shared" si="125"/>
        <v>0 to 10</v>
      </c>
      <c r="AM3987" s="6">
        <v>258</v>
      </c>
      <c r="AN3987" s="6" t="s">
        <v>1355</v>
      </c>
    </row>
    <row r="3988" spans="1:40" x14ac:dyDescent="0.25">
      <c r="A3988">
        <v>3986</v>
      </c>
      <c r="B3988">
        <v>793</v>
      </c>
      <c r="C3988">
        <v>849</v>
      </c>
      <c r="D3988">
        <v>113</v>
      </c>
      <c r="E3988">
        <v>2</v>
      </c>
      <c r="F3988">
        <v>226</v>
      </c>
      <c r="G3988">
        <v>1</v>
      </c>
      <c r="H3988" t="str">
        <f>VLOOKUP($C3988,'Raw-products'!$A$2:$H$1261,MATCH(H$1,'Raw-products'!$A$1:$H$1,0))</f>
        <v>Trousers</v>
      </c>
      <c r="I3988" t="str">
        <f>VLOOKUP($C3988,'Raw-products'!$A$2:$H$1261,MATCH(I$1,'Raw-products'!$A$1:$H$1,0))</f>
        <v>Chinos</v>
      </c>
      <c r="J3988" t="str">
        <f>VLOOKUP($C3988,'Raw-products'!$A$2:$H$1261,MATCH(J$1,'Raw-products'!$A$1:$H$1,0))</f>
        <v>XL</v>
      </c>
      <c r="K3988" t="str">
        <f>VLOOKUP($C3988,'Raw-products'!$A$2:$H$1261,MATCH(K$1,'Raw-products'!$A$1:$H$1,0))</f>
        <v>orange</v>
      </c>
      <c r="L3988">
        <f>VLOOKUP($C3988,'Raw-products'!$A$2:$H$1261,MATCH(L$1,'Raw-products'!$A$1:$H$1,0))</f>
        <v>100</v>
      </c>
      <c r="M3988">
        <f>VLOOKUP($C3988,'Raw-products'!$A$2:$H$1261,MATCH(M$1,'Raw-products'!$A$1:$H$1,0))</f>
        <v>48</v>
      </c>
      <c r="N3988" s="5">
        <f t="shared" si="124"/>
        <v>4800</v>
      </c>
      <c r="O3988" cm="1">
        <f t="array" ref="O3988:R3988">_xlfn.XLOOKUP($B3988,'Raw -orders'!$A:$A,'Raw -orders'!$B:$E)</f>
        <v>258</v>
      </c>
      <c r="P3988">
        <v>39635</v>
      </c>
      <c r="Q3988" s="1">
        <v>44223</v>
      </c>
      <c r="R3988" s="1">
        <v>44230</v>
      </c>
      <c r="S3988" t="str" cm="1">
        <f t="array" ref="S3988:Z3988">_xlfn.XLOOKUP($O3988,'Raw - customers'!$A:$A,'Raw - customers'!$B:$I)</f>
        <v>Mira Heinonen</v>
      </c>
      <c r="T3988" t="str">
        <v>Female</v>
      </c>
      <c r="U3988">
        <v>62</v>
      </c>
      <c r="V3988" t="str">
        <v>2719 Dietrich KnollApt. 175</v>
      </c>
      <c r="W3988">
        <v>1252</v>
      </c>
      <c r="X3988" t="str">
        <v>South Declan</v>
      </c>
      <c r="Y3988" t="str">
        <v>Queensland</v>
      </c>
      <c r="Z3988" t="str">
        <v>Australia</v>
      </c>
      <c r="AA3988">
        <v>1</v>
      </c>
      <c r="AB3988" s="3" t="str">
        <f t="shared" si="125"/>
        <v>0 to 10</v>
      </c>
      <c r="AM3988" s="6">
        <v>258</v>
      </c>
      <c r="AN3988" s="6" t="s">
        <v>1355</v>
      </c>
    </row>
    <row r="3989" spans="1:40" x14ac:dyDescent="0.25">
      <c r="A3989">
        <v>3987</v>
      </c>
      <c r="B3989">
        <v>793</v>
      </c>
      <c r="C3989">
        <v>72</v>
      </c>
      <c r="D3989">
        <v>118</v>
      </c>
      <c r="E3989">
        <v>3</v>
      </c>
      <c r="F3989">
        <v>354</v>
      </c>
      <c r="G3989">
        <v>1</v>
      </c>
      <c r="H3989" t="str">
        <f>VLOOKUP($C3989,'Raw-products'!$A$2:$H$1261,MATCH(H$1,'Raw-products'!$A$1:$H$1,0))</f>
        <v>Shirt</v>
      </c>
      <c r="I3989" t="str">
        <f>VLOOKUP($C3989,'Raw-products'!$A$2:$H$1261,MATCH(I$1,'Raw-products'!$A$1:$H$1,0))</f>
        <v>Flannel</v>
      </c>
      <c r="J3989" t="str">
        <f>VLOOKUP($C3989,'Raw-products'!$A$2:$H$1261,MATCH(J$1,'Raw-products'!$A$1:$H$1,0))</f>
        <v>M</v>
      </c>
      <c r="K3989" t="str">
        <f>VLOOKUP($C3989,'Raw-products'!$A$2:$H$1261,MATCH(K$1,'Raw-products'!$A$1:$H$1,0))</f>
        <v>red</v>
      </c>
      <c r="L3989">
        <f>VLOOKUP($C3989,'Raw-products'!$A$2:$H$1261,MATCH(L$1,'Raw-products'!$A$1:$H$1,0))</f>
        <v>96</v>
      </c>
      <c r="M3989">
        <f>VLOOKUP($C3989,'Raw-products'!$A$2:$H$1261,MATCH(M$1,'Raw-products'!$A$1:$H$1,0))</f>
        <v>68</v>
      </c>
      <c r="N3989" s="5">
        <f t="shared" si="124"/>
        <v>6528</v>
      </c>
      <c r="O3989" cm="1">
        <f t="array" ref="O3989:R3989">_xlfn.XLOOKUP($B3989,'Raw -orders'!$A:$A,'Raw -orders'!$B:$E)</f>
        <v>258</v>
      </c>
      <c r="P3989">
        <v>39635</v>
      </c>
      <c r="Q3989" s="1">
        <v>44223</v>
      </c>
      <c r="R3989" s="1">
        <v>44230</v>
      </c>
      <c r="S3989" t="str" cm="1">
        <f t="array" ref="S3989:Z3989">_xlfn.XLOOKUP($O3989,'Raw - customers'!$A:$A,'Raw - customers'!$B:$I)</f>
        <v>Mira Heinonen</v>
      </c>
      <c r="T3989" t="str">
        <v>Female</v>
      </c>
      <c r="U3989">
        <v>62</v>
      </c>
      <c r="V3989" t="str">
        <v>2719 Dietrich KnollApt. 175</v>
      </c>
      <c r="W3989">
        <v>1252</v>
      </c>
      <c r="X3989" t="str">
        <v>South Declan</v>
      </c>
      <c r="Y3989" t="str">
        <v>Queensland</v>
      </c>
      <c r="Z3989" t="str">
        <v>Australia</v>
      </c>
      <c r="AA3989">
        <v>1</v>
      </c>
      <c r="AB3989" s="3" t="str">
        <f t="shared" si="125"/>
        <v>0 to 10</v>
      </c>
      <c r="AM3989" s="6">
        <v>258</v>
      </c>
      <c r="AN3989" s="6" t="s">
        <v>1355</v>
      </c>
    </row>
    <row r="3990" spans="1:40" x14ac:dyDescent="0.25">
      <c r="A3990">
        <v>3988</v>
      </c>
      <c r="B3990">
        <v>794</v>
      </c>
      <c r="C3990">
        <v>972</v>
      </c>
      <c r="D3990">
        <v>97</v>
      </c>
      <c r="E3990">
        <v>1</v>
      </c>
      <c r="F3990">
        <v>97</v>
      </c>
      <c r="G3990">
        <v>1</v>
      </c>
      <c r="H3990" t="str">
        <f>VLOOKUP($C3990,'Raw-products'!$A$2:$H$1261,MATCH(H$1,'Raw-products'!$A$1:$H$1,0))</f>
        <v>Trousers</v>
      </c>
      <c r="I3990" t="str">
        <f>VLOOKUP($C3990,'Raw-products'!$A$2:$H$1261,MATCH(I$1,'Raw-products'!$A$1:$H$1,0))</f>
        <v>Slim-Fit</v>
      </c>
      <c r="J3990" t="str">
        <f>VLOOKUP($C3990,'Raw-products'!$A$2:$H$1261,MATCH(J$1,'Raw-products'!$A$1:$H$1,0))</f>
        <v>M</v>
      </c>
      <c r="K3990" t="str">
        <f>VLOOKUP($C3990,'Raw-products'!$A$2:$H$1261,MATCH(K$1,'Raw-products'!$A$1:$H$1,0))</f>
        <v>indigo</v>
      </c>
      <c r="L3990">
        <f>VLOOKUP($C3990,'Raw-products'!$A$2:$H$1261,MATCH(L$1,'Raw-products'!$A$1:$H$1,0))</f>
        <v>119</v>
      </c>
      <c r="M3990">
        <f>VLOOKUP($C3990,'Raw-products'!$A$2:$H$1261,MATCH(M$1,'Raw-products'!$A$1:$H$1,0))</f>
        <v>67</v>
      </c>
      <c r="N3990" s="5">
        <f t="shared" si="124"/>
        <v>7973</v>
      </c>
      <c r="O3990" cm="1">
        <f t="array" ref="O3990:R3990">_xlfn.XLOOKUP($B3990,'Raw -orders'!$A:$A,'Raw -orders'!$B:$E)</f>
        <v>418</v>
      </c>
      <c r="P3990">
        <v>55757</v>
      </c>
      <c r="Q3990" s="1">
        <v>44304</v>
      </c>
      <c r="R3990" s="1">
        <v>44324</v>
      </c>
      <c r="S3990" t="str" cm="1">
        <f t="array" ref="S3990:Z3990">_xlfn.XLOOKUP($O3990,'Raw - customers'!$A:$A,'Raw - customers'!$B:$I)</f>
        <v>Luelle Fernanando</v>
      </c>
      <c r="T3990" t="str">
        <v>Agender</v>
      </c>
      <c r="U3990">
        <v>57</v>
      </c>
      <c r="V3990" t="str">
        <v>855 Beahan IslandSuite 560</v>
      </c>
      <c r="W3990">
        <v>2775</v>
      </c>
      <c r="X3990" t="str">
        <v>North Sebastianberg</v>
      </c>
      <c r="Y3990" t="str">
        <v>Australian Capital Territory</v>
      </c>
      <c r="Z3990" t="str">
        <v>Australia</v>
      </c>
      <c r="AA3990">
        <v>4</v>
      </c>
      <c r="AB3990" s="3" t="str">
        <f t="shared" si="125"/>
        <v>10 to 20</v>
      </c>
      <c r="AM3990" s="6">
        <v>418</v>
      </c>
      <c r="AN3990" s="6" t="s">
        <v>1350</v>
      </c>
    </row>
    <row r="3991" spans="1:40" x14ac:dyDescent="0.25">
      <c r="A3991">
        <v>3989</v>
      </c>
      <c r="B3991">
        <v>794</v>
      </c>
      <c r="C3991">
        <v>209</v>
      </c>
      <c r="D3991">
        <v>98</v>
      </c>
      <c r="E3991">
        <v>2</v>
      </c>
      <c r="F3991">
        <v>196</v>
      </c>
      <c r="G3991">
        <v>1</v>
      </c>
      <c r="H3991" t="str">
        <f>VLOOKUP($C3991,'Raw-products'!$A$2:$H$1261,MATCH(H$1,'Raw-products'!$A$1:$H$1,0))</f>
        <v>Shirt</v>
      </c>
      <c r="I3991" t="str">
        <f>VLOOKUP($C3991,'Raw-products'!$A$2:$H$1261,MATCH(I$1,'Raw-products'!$A$1:$H$1,0))</f>
        <v>Camp Collared</v>
      </c>
      <c r="J3991" t="str">
        <f>VLOOKUP($C3991,'Raw-products'!$A$2:$H$1261,MATCH(J$1,'Raw-products'!$A$1:$H$1,0))</f>
        <v>XL</v>
      </c>
      <c r="K3991" t="str">
        <f>VLOOKUP($C3991,'Raw-products'!$A$2:$H$1261,MATCH(K$1,'Raw-products'!$A$1:$H$1,0))</f>
        <v>violet</v>
      </c>
      <c r="L3991">
        <f>VLOOKUP($C3991,'Raw-products'!$A$2:$H$1261,MATCH(L$1,'Raw-products'!$A$1:$H$1,0))</f>
        <v>112</v>
      </c>
      <c r="M3991">
        <f>VLOOKUP($C3991,'Raw-products'!$A$2:$H$1261,MATCH(M$1,'Raw-products'!$A$1:$H$1,0))</f>
        <v>40</v>
      </c>
      <c r="N3991" s="5">
        <f t="shared" si="124"/>
        <v>4480</v>
      </c>
      <c r="O3991" cm="1">
        <f t="array" ref="O3991:R3991">_xlfn.XLOOKUP($B3991,'Raw -orders'!$A:$A,'Raw -orders'!$B:$E)</f>
        <v>418</v>
      </c>
      <c r="P3991">
        <v>55757</v>
      </c>
      <c r="Q3991" s="1">
        <v>44304</v>
      </c>
      <c r="R3991" s="1">
        <v>44324</v>
      </c>
      <c r="S3991" t="str" cm="1">
        <f t="array" ref="S3991:Z3991">_xlfn.XLOOKUP($O3991,'Raw - customers'!$A:$A,'Raw - customers'!$B:$I)</f>
        <v>Luelle Fernanando</v>
      </c>
      <c r="T3991" t="str">
        <v>Agender</v>
      </c>
      <c r="U3991">
        <v>57</v>
      </c>
      <c r="V3991" t="str">
        <v>855 Beahan IslandSuite 560</v>
      </c>
      <c r="W3991">
        <v>2775</v>
      </c>
      <c r="X3991" t="str">
        <v>North Sebastianberg</v>
      </c>
      <c r="Y3991" t="str">
        <v>Australian Capital Territory</v>
      </c>
      <c r="Z3991" t="str">
        <v>Australia</v>
      </c>
      <c r="AA3991">
        <v>4</v>
      </c>
      <c r="AB3991" s="3" t="str">
        <f t="shared" si="125"/>
        <v>10 to 20</v>
      </c>
      <c r="AM3991" s="6">
        <v>418</v>
      </c>
      <c r="AN3991" s="6" t="s">
        <v>1350</v>
      </c>
    </row>
    <row r="3992" spans="1:40" x14ac:dyDescent="0.25">
      <c r="A3992">
        <v>3990</v>
      </c>
      <c r="B3992">
        <v>794</v>
      </c>
      <c r="C3992">
        <v>582</v>
      </c>
      <c r="D3992">
        <v>100</v>
      </c>
      <c r="E3992">
        <v>3</v>
      </c>
      <c r="F3992">
        <v>300</v>
      </c>
      <c r="G3992">
        <v>1</v>
      </c>
      <c r="H3992" t="str">
        <f>VLOOKUP($C3992,'Raw-products'!$A$2:$H$1261,MATCH(H$1,'Raw-products'!$A$1:$H$1,0))</f>
        <v>Jacket</v>
      </c>
      <c r="I3992" t="str">
        <f>VLOOKUP($C3992,'Raw-products'!$A$2:$H$1261,MATCH(I$1,'Raw-products'!$A$1:$H$1,0))</f>
        <v>Bomber</v>
      </c>
      <c r="J3992" t="str">
        <f>VLOOKUP($C3992,'Raw-products'!$A$2:$H$1261,MATCH(J$1,'Raw-products'!$A$1:$H$1,0))</f>
        <v>M</v>
      </c>
      <c r="K3992" t="str">
        <f>VLOOKUP($C3992,'Raw-products'!$A$2:$H$1261,MATCH(K$1,'Raw-products'!$A$1:$H$1,0))</f>
        <v>blue</v>
      </c>
      <c r="L3992">
        <f>VLOOKUP($C3992,'Raw-products'!$A$2:$H$1261,MATCH(L$1,'Raw-products'!$A$1:$H$1,0))</f>
        <v>90</v>
      </c>
      <c r="M3992">
        <f>VLOOKUP($C3992,'Raw-products'!$A$2:$H$1261,MATCH(M$1,'Raw-products'!$A$1:$H$1,0))</f>
        <v>44</v>
      </c>
      <c r="N3992" s="5">
        <f t="shared" si="124"/>
        <v>3960</v>
      </c>
      <c r="O3992" cm="1">
        <f t="array" ref="O3992:R3992">_xlfn.XLOOKUP($B3992,'Raw -orders'!$A:$A,'Raw -orders'!$B:$E)</f>
        <v>418</v>
      </c>
      <c r="P3992">
        <v>55757</v>
      </c>
      <c r="Q3992" s="1">
        <v>44304</v>
      </c>
      <c r="R3992" s="1">
        <v>44324</v>
      </c>
      <c r="S3992" t="str" cm="1">
        <f t="array" ref="S3992:Z3992">_xlfn.XLOOKUP($O3992,'Raw - customers'!$A:$A,'Raw - customers'!$B:$I)</f>
        <v>Luelle Fernanando</v>
      </c>
      <c r="T3992" t="str">
        <v>Agender</v>
      </c>
      <c r="U3992">
        <v>57</v>
      </c>
      <c r="V3992" t="str">
        <v>855 Beahan IslandSuite 560</v>
      </c>
      <c r="W3992">
        <v>2775</v>
      </c>
      <c r="X3992" t="str">
        <v>North Sebastianberg</v>
      </c>
      <c r="Y3992" t="str">
        <v>Australian Capital Territory</v>
      </c>
      <c r="Z3992" t="str">
        <v>Australia</v>
      </c>
      <c r="AA3992">
        <v>4</v>
      </c>
      <c r="AB3992" s="3" t="str">
        <f t="shared" si="125"/>
        <v>10 to 20</v>
      </c>
      <c r="AM3992" s="6">
        <v>418</v>
      </c>
      <c r="AN3992" s="6" t="s">
        <v>1350</v>
      </c>
    </row>
    <row r="3993" spans="1:40" x14ac:dyDescent="0.25">
      <c r="A3993">
        <v>3991</v>
      </c>
      <c r="B3993">
        <v>794</v>
      </c>
      <c r="C3993">
        <v>247</v>
      </c>
      <c r="D3993">
        <v>95</v>
      </c>
      <c r="E3993">
        <v>2</v>
      </c>
      <c r="F3993">
        <v>190</v>
      </c>
      <c r="G3993">
        <v>1</v>
      </c>
      <c r="H3993" t="str">
        <f>VLOOKUP($C3993,'Raw-products'!$A$2:$H$1261,MATCH(H$1,'Raw-products'!$A$1:$H$1,0))</f>
        <v>Shirt</v>
      </c>
      <c r="I3993" t="str">
        <f>VLOOKUP($C3993,'Raw-products'!$A$2:$H$1261,MATCH(I$1,'Raw-products'!$A$1:$H$1,0))</f>
        <v>Polo</v>
      </c>
      <c r="J3993" t="str">
        <f>VLOOKUP($C3993,'Raw-products'!$A$2:$H$1261,MATCH(J$1,'Raw-products'!$A$1:$H$1,0))</f>
        <v>M</v>
      </c>
      <c r="K3993" t="str">
        <f>VLOOKUP($C3993,'Raw-products'!$A$2:$H$1261,MATCH(K$1,'Raw-products'!$A$1:$H$1,0))</f>
        <v>red</v>
      </c>
      <c r="L3993">
        <f>VLOOKUP($C3993,'Raw-products'!$A$2:$H$1261,MATCH(L$1,'Raw-products'!$A$1:$H$1,0))</f>
        <v>117</v>
      </c>
      <c r="M3993">
        <f>VLOOKUP($C3993,'Raw-products'!$A$2:$H$1261,MATCH(M$1,'Raw-products'!$A$1:$H$1,0))</f>
        <v>70</v>
      </c>
      <c r="N3993" s="5">
        <f t="shared" si="124"/>
        <v>8190</v>
      </c>
      <c r="O3993" cm="1">
        <f t="array" ref="O3993:R3993">_xlfn.XLOOKUP($B3993,'Raw -orders'!$A:$A,'Raw -orders'!$B:$E)</f>
        <v>418</v>
      </c>
      <c r="P3993">
        <v>55757</v>
      </c>
      <c r="Q3993" s="1">
        <v>44304</v>
      </c>
      <c r="R3993" s="1">
        <v>44324</v>
      </c>
      <c r="S3993" t="str" cm="1">
        <f t="array" ref="S3993:Z3993">_xlfn.XLOOKUP($O3993,'Raw - customers'!$A:$A,'Raw - customers'!$B:$I)</f>
        <v>Luelle Fernanando</v>
      </c>
      <c r="T3993" t="str">
        <v>Agender</v>
      </c>
      <c r="U3993">
        <v>57</v>
      </c>
      <c r="V3993" t="str">
        <v>855 Beahan IslandSuite 560</v>
      </c>
      <c r="W3993">
        <v>2775</v>
      </c>
      <c r="X3993" t="str">
        <v>North Sebastianberg</v>
      </c>
      <c r="Y3993" t="str">
        <v>Australian Capital Territory</v>
      </c>
      <c r="Z3993" t="str">
        <v>Australia</v>
      </c>
      <c r="AA3993">
        <v>4</v>
      </c>
      <c r="AB3993" s="3" t="str">
        <f t="shared" si="125"/>
        <v>10 to 20</v>
      </c>
      <c r="AM3993" s="6">
        <v>418</v>
      </c>
      <c r="AN3993" s="6" t="s">
        <v>1350</v>
      </c>
    </row>
    <row r="3994" spans="1:40" x14ac:dyDescent="0.25">
      <c r="A3994">
        <v>3992</v>
      </c>
      <c r="B3994">
        <v>794</v>
      </c>
      <c r="C3994">
        <v>724</v>
      </c>
      <c r="D3994">
        <v>119</v>
      </c>
      <c r="E3994">
        <v>3</v>
      </c>
      <c r="F3994">
        <v>357</v>
      </c>
      <c r="G3994">
        <v>1</v>
      </c>
      <c r="H3994" t="str">
        <f>VLOOKUP($C3994,'Raw-products'!$A$2:$H$1261,MATCH(H$1,'Raw-products'!$A$1:$H$1,0))</f>
        <v>Jacket</v>
      </c>
      <c r="I3994" t="str">
        <f>VLOOKUP($C3994,'Raw-products'!$A$2:$H$1261,MATCH(I$1,'Raw-products'!$A$1:$H$1,0))</f>
        <v>Trench Coat</v>
      </c>
      <c r="J3994" t="str">
        <f>VLOOKUP($C3994,'Raw-products'!$A$2:$H$1261,MATCH(J$1,'Raw-products'!$A$1:$H$1,0))</f>
        <v>XL</v>
      </c>
      <c r="K3994" t="str">
        <f>VLOOKUP($C3994,'Raw-products'!$A$2:$H$1261,MATCH(K$1,'Raw-products'!$A$1:$H$1,0))</f>
        <v>blue</v>
      </c>
      <c r="L3994">
        <f>VLOOKUP($C3994,'Raw-products'!$A$2:$H$1261,MATCH(L$1,'Raw-products'!$A$1:$H$1,0))</f>
        <v>112</v>
      </c>
      <c r="M3994">
        <f>VLOOKUP($C3994,'Raw-products'!$A$2:$H$1261,MATCH(M$1,'Raw-products'!$A$1:$H$1,0))</f>
        <v>69</v>
      </c>
      <c r="N3994" s="5">
        <f t="shared" si="124"/>
        <v>7728</v>
      </c>
      <c r="O3994" cm="1">
        <f t="array" ref="O3994:R3994">_xlfn.XLOOKUP($B3994,'Raw -orders'!$A:$A,'Raw -orders'!$B:$E)</f>
        <v>418</v>
      </c>
      <c r="P3994">
        <v>55757</v>
      </c>
      <c r="Q3994" s="1">
        <v>44304</v>
      </c>
      <c r="R3994" s="1">
        <v>44324</v>
      </c>
      <c r="S3994" t="str" cm="1">
        <f t="array" ref="S3994:Z3994">_xlfn.XLOOKUP($O3994,'Raw - customers'!$A:$A,'Raw - customers'!$B:$I)</f>
        <v>Luelle Fernanando</v>
      </c>
      <c r="T3994" t="str">
        <v>Agender</v>
      </c>
      <c r="U3994">
        <v>57</v>
      </c>
      <c r="V3994" t="str">
        <v>855 Beahan IslandSuite 560</v>
      </c>
      <c r="W3994">
        <v>2775</v>
      </c>
      <c r="X3994" t="str">
        <v>North Sebastianberg</v>
      </c>
      <c r="Y3994" t="str">
        <v>Australian Capital Territory</v>
      </c>
      <c r="Z3994" t="str">
        <v>Australia</v>
      </c>
      <c r="AA3994">
        <v>4</v>
      </c>
      <c r="AB3994" s="3" t="str">
        <f t="shared" si="125"/>
        <v>10 to 20</v>
      </c>
      <c r="AM3994" s="6">
        <v>418</v>
      </c>
      <c r="AN3994" s="6" t="s">
        <v>1350</v>
      </c>
    </row>
    <row r="3995" spans="1:40" x14ac:dyDescent="0.25">
      <c r="A3995">
        <v>3993</v>
      </c>
      <c r="B3995">
        <v>794</v>
      </c>
      <c r="C3995">
        <v>470</v>
      </c>
      <c r="D3995">
        <v>118</v>
      </c>
      <c r="E3995">
        <v>2</v>
      </c>
      <c r="F3995">
        <v>236</v>
      </c>
      <c r="G3995">
        <v>1</v>
      </c>
      <c r="H3995" t="str">
        <f>VLOOKUP($C3995,'Raw-products'!$A$2:$H$1261,MATCH(H$1,'Raw-products'!$A$1:$H$1,0))</f>
        <v>Jacket</v>
      </c>
      <c r="I3995" t="str">
        <f>VLOOKUP($C3995,'Raw-products'!$A$2:$H$1261,MATCH(I$1,'Raw-products'!$A$1:$H$1,0))</f>
        <v>Puffer</v>
      </c>
      <c r="J3995" t="str">
        <f>VLOOKUP($C3995,'Raw-products'!$A$2:$H$1261,MATCH(J$1,'Raw-products'!$A$1:$H$1,0))</f>
        <v>XS</v>
      </c>
      <c r="K3995" t="str">
        <f>VLOOKUP($C3995,'Raw-products'!$A$2:$H$1261,MATCH(K$1,'Raw-products'!$A$1:$H$1,0))</f>
        <v>green</v>
      </c>
      <c r="L3995">
        <f>VLOOKUP($C3995,'Raw-products'!$A$2:$H$1261,MATCH(L$1,'Raw-products'!$A$1:$H$1,0))</f>
        <v>110</v>
      </c>
      <c r="M3995">
        <f>VLOOKUP($C3995,'Raw-products'!$A$2:$H$1261,MATCH(M$1,'Raw-products'!$A$1:$H$1,0))</f>
        <v>41</v>
      </c>
      <c r="N3995" s="5">
        <f t="shared" si="124"/>
        <v>4510</v>
      </c>
      <c r="O3995" cm="1">
        <f t="array" ref="O3995:R3995">_xlfn.XLOOKUP($B3995,'Raw -orders'!$A:$A,'Raw -orders'!$B:$E)</f>
        <v>418</v>
      </c>
      <c r="P3995">
        <v>55757</v>
      </c>
      <c r="Q3995" s="1">
        <v>44304</v>
      </c>
      <c r="R3995" s="1">
        <v>44324</v>
      </c>
      <c r="S3995" t="str" cm="1">
        <f t="array" ref="S3995:Z3995">_xlfn.XLOOKUP($O3995,'Raw - customers'!$A:$A,'Raw - customers'!$B:$I)</f>
        <v>Luelle Fernanando</v>
      </c>
      <c r="T3995" t="str">
        <v>Agender</v>
      </c>
      <c r="U3995">
        <v>57</v>
      </c>
      <c r="V3995" t="str">
        <v>855 Beahan IslandSuite 560</v>
      </c>
      <c r="W3995">
        <v>2775</v>
      </c>
      <c r="X3995" t="str">
        <v>North Sebastianberg</v>
      </c>
      <c r="Y3995" t="str">
        <v>Australian Capital Territory</v>
      </c>
      <c r="Z3995" t="str">
        <v>Australia</v>
      </c>
      <c r="AA3995">
        <v>4</v>
      </c>
      <c r="AB3995" s="3" t="str">
        <f t="shared" si="125"/>
        <v>10 to 20</v>
      </c>
      <c r="AM3995" s="6">
        <v>418</v>
      </c>
      <c r="AN3995" s="6" t="s">
        <v>1350</v>
      </c>
    </row>
    <row r="3996" spans="1:40" x14ac:dyDescent="0.25">
      <c r="A3996">
        <v>3994</v>
      </c>
      <c r="B3996">
        <v>794</v>
      </c>
      <c r="C3996">
        <v>922</v>
      </c>
      <c r="D3996">
        <v>96</v>
      </c>
      <c r="E3996">
        <v>2</v>
      </c>
      <c r="F3996">
        <v>192</v>
      </c>
      <c r="G3996">
        <v>1</v>
      </c>
      <c r="H3996" t="str">
        <f>VLOOKUP($C3996,'Raw-products'!$A$2:$H$1261,MATCH(H$1,'Raw-products'!$A$1:$H$1,0))</f>
        <v>Trousers</v>
      </c>
      <c r="I3996" t="str">
        <f>VLOOKUP($C3996,'Raw-products'!$A$2:$H$1261,MATCH(I$1,'Raw-products'!$A$1:$H$1,0))</f>
        <v>Drawstring</v>
      </c>
      <c r="J3996" t="str">
        <f>VLOOKUP($C3996,'Raw-products'!$A$2:$H$1261,MATCH(J$1,'Raw-products'!$A$1:$H$1,0))</f>
        <v>M</v>
      </c>
      <c r="K3996" t="str">
        <f>VLOOKUP($C3996,'Raw-products'!$A$2:$H$1261,MATCH(K$1,'Raw-products'!$A$1:$H$1,0))</f>
        <v>yellow</v>
      </c>
      <c r="L3996">
        <f>VLOOKUP($C3996,'Raw-products'!$A$2:$H$1261,MATCH(L$1,'Raw-products'!$A$1:$H$1,0))</f>
        <v>104</v>
      </c>
      <c r="M3996">
        <f>VLOOKUP($C3996,'Raw-products'!$A$2:$H$1261,MATCH(M$1,'Raw-products'!$A$1:$H$1,0))</f>
        <v>55</v>
      </c>
      <c r="N3996" s="5">
        <f t="shared" si="124"/>
        <v>5720</v>
      </c>
      <c r="O3996" cm="1">
        <f t="array" ref="O3996:R3996">_xlfn.XLOOKUP($B3996,'Raw -orders'!$A:$A,'Raw -orders'!$B:$E)</f>
        <v>418</v>
      </c>
      <c r="P3996">
        <v>55757</v>
      </c>
      <c r="Q3996" s="1">
        <v>44304</v>
      </c>
      <c r="R3996" s="1">
        <v>44324</v>
      </c>
      <c r="S3996" t="str" cm="1">
        <f t="array" ref="S3996:Z3996">_xlfn.XLOOKUP($O3996,'Raw - customers'!$A:$A,'Raw - customers'!$B:$I)</f>
        <v>Luelle Fernanando</v>
      </c>
      <c r="T3996" t="str">
        <v>Agender</v>
      </c>
      <c r="U3996">
        <v>57</v>
      </c>
      <c r="V3996" t="str">
        <v>855 Beahan IslandSuite 560</v>
      </c>
      <c r="W3996">
        <v>2775</v>
      </c>
      <c r="X3996" t="str">
        <v>North Sebastianberg</v>
      </c>
      <c r="Y3996" t="str">
        <v>Australian Capital Territory</v>
      </c>
      <c r="Z3996" t="str">
        <v>Australia</v>
      </c>
      <c r="AA3996">
        <v>4</v>
      </c>
      <c r="AB3996" s="3" t="str">
        <f t="shared" si="125"/>
        <v>10 to 20</v>
      </c>
      <c r="AM3996" s="6">
        <v>418</v>
      </c>
      <c r="AN3996" s="6" t="s">
        <v>1350</v>
      </c>
    </row>
    <row r="3997" spans="1:40" x14ac:dyDescent="0.25">
      <c r="A3997">
        <v>3995</v>
      </c>
      <c r="B3997">
        <v>795</v>
      </c>
      <c r="C3997">
        <v>11</v>
      </c>
      <c r="D3997">
        <v>96</v>
      </c>
      <c r="E3997">
        <v>3</v>
      </c>
      <c r="F3997">
        <v>288</v>
      </c>
      <c r="G3997">
        <v>1</v>
      </c>
      <c r="H3997" t="str">
        <f>VLOOKUP($C3997,'Raw-products'!$A$2:$H$1261,MATCH(H$1,'Raw-products'!$A$1:$H$1,0))</f>
        <v>Shirt</v>
      </c>
      <c r="I3997" t="str">
        <f>VLOOKUP($C3997,'Raw-products'!$A$2:$H$1261,MATCH(I$1,'Raw-products'!$A$1:$H$1,0))</f>
        <v>Oxford Cloth</v>
      </c>
      <c r="J3997" t="str">
        <f>VLOOKUP($C3997,'Raw-products'!$A$2:$H$1261,MATCH(J$1,'Raw-products'!$A$1:$H$1,0))</f>
        <v>S</v>
      </c>
      <c r="K3997" t="str">
        <f>VLOOKUP($C3997,'Raw-products'!$A$2:$H$1261,MATCH(K$1,'Raw-products'!$A$1:$H$1,0))</f>
        <v>yellow</v>
      </c>
      <c r="L3997">
        <f>VLOOKUP($C3997,'Raw-products'!$A$2:$H$1261,MATCH(L$1,'Raw-products'!$A$1:$H$1,0))</f>
        <v>114</v>
      </c>
      <c r="M3997">
        <f>VLOOKUP($C3997,'Raw-products'!$A$2:$H$1261,MATCH(M$1,'Raw-products'!$A$1:$H$1,0))</f>
        <v>78</v>
      </c>
      <c r="N3997" s="5">
        <f t="shared" si="124"/>
        <v>8892</v>
      </c>
      <c r="O3997" cm="1">
        <f t="array" ref="O3997:R3997">_xlfn.XLOOKUP($B3997,'Raw -orders'!$A:$A,'Raw -orders'!$B:$E)</f>
        <v>427</v>
      </c>
      <c r="P3997">
        <v>51672</v>
      </c>
      <c r="Q3997" s="1">
        <v>44354</v>
      </c>
      <c r="R3997" s="1">
        <v>44377</v>
      </c>
      <c r="S3997" t="str" cm="1">
        <f t="array" ref="S3997:Z3997">_xlfn.XLOOKUP($O3997,'Raw - customers'!$A:$A,'Raw - customers'!$B:$I)</f>
        <v>Tomaso Mullin</v>
      </c>
      <c r="T3997" t="str">
        <v>Genderqueer</v>
      </c>
      <c r="U3997">
        <v>25</v>
      </c>
      <c r="V3997" t="str">
        <v>51 Gabriel KnollApt. 819</v>
      </c>
      <c r="W3997">
        <v>8556</v>
      </c>
      <c r="X3997" t="str">
        <v>New Ava</v>
      </c>
      <c r="Y3997" t="str">
        <v>Queensland</v>
      </c>
      <c r="Z3997" t="str">
        <v>Australia</v>
      </c>
      <c r="AA3997">
        <v>6</v>
      </c>
      <c r="AB3997" s="3" t="str">
        <f t="shared" si="125"/>
        <v>20 to 30</v>
      </c>
      <c r="AM3997" s="6">
        <v>427</v>
      </c>
      <c r="AN3997" s="6" t="s">
        <v>1355</v>
      </c>
    </row>
    <row r="3998" spans="1:40" x14ac:dyDescent="0.25">
      <c r="A3998">
        <v>3996</v>
      </c>
      <c r="B3998">
        <v>795</v>
      </c>
      <c r="C3998">
        <v>830</v>
      </c>
      <c r="D3998">
        <v>117</v>
      </c>
      <c r="E3998">
        <v>2</v>
      </c>
      <c r="F3998">
        <v>234</v>
      </c>
      <c r="G3998">
        <v>1</v>
      </c>
      <c r="H3998" t="str">
        <f>VLOOKUP($C3998,'Raw-products'!$A$2:$H$1261,MATCH(H$1,'Raw-products'!$A$1:$H$1,0))</f>
        <v>Jacket</v>
      </c>
      <c r="I3998" t="str">
        <f>VLOOKUP($C3998,'Raw-products'!$A$2:$H$1261,MATCH(I$1,'Raw-products'!$A$1:$H$1,0))</f>
        <v>Shearling</v>
      </c>
      <c r="J3998" t="str">
        <f>VLOOKUP($C3998,'Raw-products'!$A$2:$H$1261,MATCH(J$1,'Raw-products'!$A$1:$H$1,0))</f>
        <v>XS</v>
      </c>
      <c r="K3998" t="str">
        <f>VLOOKUP($C3998,'Raw-products'!$A$2:$H$1261,MATCH(K$1,'Raw-products'!$A$1:$H$1,0))</f>
        <v>indigo</v>
      </c>
      <c r="L3998">
        <f>VLOOKUP($C3998,'Raw-products'!$A$2:$H$1261,MATCH(L$1,'Raw-products'!$A$1:$H$1,0))</f>
        <v>95</v>
      </c>
      <c r="M3998">
        <f>VLOOKUP($C3998,'Raw-products'!$A$2:$H$1261,MATCH(M$1,'Raw-products'!$A$1:$H$1,0))</f>
        <v>68</v>
      </c>
      <c r="N3998" s="5">
        <f t="shared" si="124"/>
        <v>6460</v>
      </c>
      <c r="O3998" cm="1">
        <f t="array" ref="O3998:R3998">_xlfn.XLOOKUP($B3998,'Raw -orders'!$A:$A,'Raw -orders'!$B:$E)</f>
        <v>427</v>
      </c>
      <c r="P3998">
        <v>51672</v>
      </c>
      <c r="Q3998" s="1">
        <v>44354</v>
      </c>
      <c r="R3998" s="1">
        <v>44377</v>
      </c>
      <c r="S3998" t="str" cm="1">
        <f t="array" ref="S3998:Z3998">_xlfn.XLOOKUP($O3998,'Raw - customers'!$A:$A,'Raw - customers'!$B:$I)</f>
        <v>Tomaso Mullin</v>
      </c>
      <c r="T3998" t="str">
        <v>Genderqueer</v>
      </c>
      <c r="U3998">
        <v>25</v>
      </c>
      <c r="V3998" t="str">
        <v>51 Gabriel KnollApt. 819</v>
      </c>
      <c r="W3998">
        <v>8556</v>
      </c>
      <c r="X3998" t="str">
        <v>New Ava</v>
      </c>
      <c r="Y3998" t="str">
        <v>Queensland</v>
      </c>
      <c r="Z3998" t="str">
        <v>Australia</v>
      </c>
      <c r="AA3998">
        <v>6</v>
      </c>
      <c r="AB3998" s="3" t="str">
        <f t="shared" si="125"/>
        <v>20 to 30</v>
      </c>
      <c r="AM3998" s="6">
        <v>427</v>
      </c>
      <c r="AN3998" s="6" t="s">
        <v>1355</v>
      </c>
    </row>
    <row r="3999" spans="1:40" x14ac:dyDescent="0.25">
      <c r="A3999">
        <v>3997</v>
      </c>
      <c r="B3999">
        <v>796</v>
      </c>
      <c r="C3999">
        <v>362</v>
      </c>
      <c r="D3999">
        <v>94</v>
      </c>
      <c r="E3999">
        <v>2</v>
      </c>
      <c r="F3999">
        <v>188</v>
      </c>
      <c r="G3999">
        <v>1</v>
      </c>
      <c r="H3999" t="str">
        <f>VLOOKUP($C3999,'Raw-products'!$A$2:$H$1261,MATCH(H$1,'Raw-products'!$A$1:$H$1,0))</f>
        <v>Shirt</v>
      </c>
      <c r="I3999" t="str">
        <f>VLOOKUP($C3999,'Raw-products'!$A$2:$H$1261,MATCH(I$1,'Raw-products'!$A$1:$H$1,0))</f>
        <v>Henley</v>
      </c>
      <c r="J3999" t="str">
        <f>VLOOKUP($C3999,'Raw-products'!$A$2:$H$1261,MATCH(J$1,'Raw-products'!$A$1:$H$1,0))</f>
        <v>M</v>
      </c>
      <c r="K3999" t="str">
        <f>VLOOKUP($C3999,'Raw-products'!$A$2:$H$1261,MATCH(K$1,'Raw-products'!$A$1:$H$1,0))</f>
        <v>yellow</v>
      </c>
      <c r="L3999">
        <f>VLOOKUP($C3999,'Raw-products'!$A$2:$H$1261,MATCH(L$1,'Raw-products'!$A$1:$H$1,0))</f>
        <v>92</v>
      </c>
      <c r="M3999">
        <f>VLOOKUP($C3999,'Raw-products'!$A$2:$H$1261,MATCH(M$1,'Raw-products'!$A$1:$H$1,0))</f>
        <v>71</v>
      </c>
      <c r="N3999" s="5">
        <f t="shared" si="124"/>
        <v>6532</v>
      </c>
      <c r="O3999" cm="1">
        <f t="array" ref="O3999:R3999">_xlfn.XLOOKUP($B3999,'Raw -orders'!$A:$A,'Raw -orders'!$B:$E)</f>
        <v>592</v>
      </c>
      <c r="P3999">
        <v>18804</v>
      </c>
      <c r="Q3999" s="1">
        <v>44408</v>
      </c>
      <c r="R3999" s="1">
        <v>44414</v>
      </c>
      <c r="S3999" t="str" cm="1">
        <f t="array" ref="S3999:Z3999">_xlfn.XLOOKUP($O3999,'Raw - customers'!$A:$A,'Raw - customers'!$B:$I)</f>
        <v>Salomo Shuttell</v>
      </c>
      <c r="T3999" t="str">
        <v>Bigender</v>
      </c>
      <c r="U3999">
        <v>64</v>
      </c>
      <c r="V3999" t="str">
        <v>88 D'amore CircleApt. 533</v>
      </c>
      <c r="W3999">
        <v>354</v>
      </c>
      <c r="X3999" t="str">
        <v>North Stephanie</v>
      </c>
      <c r="Y3999" t="str">
        <v>South Australia</v>
      </c>
      <c r="Z3999" t="str">
        <v>Australia</v>
      </c>
      <c r="AA3999">
        <v>7</v>
      </c>
      <c r="AB3999" s="3" t="str">
        <f t="shared" si="125"/>
        <v>0 to 10</v>
      </c>
      <c r="AM3999" s="6">
        <v>592</v>
      </c>
      <c r="AN3999" s="6" t="s">
        <v>1345</v>
      </c>
    </row>
    <row r="4000" spans="1:40" x14ac:dyDescent="0.25">
      <c r="A4000">
        <v>3998</v>
      </c>
      <c r="B4000">
        <v>796</v>
      </c>
      <c r="C4000">
        <v>437</v>
      </c>
      <c r="D4000">
        <v>107</v>
      </c>
      <c r="E4000">
        <v>1</v>
      </c>
      <c r="F4000">
        <v>107</v>
      </c>
      <c r="G4000">
        <v>1</v>
      </c>
      <c r="H4000" t="str">
        <f>VLOOKUP($C4000,'Raw-products'!$A$2:$H$1261,MATCH(H$1,'Raw-products'!$A$1:$H$1,0))</f>
        <v>Jacket</v>
      </c>
      <c r="I4000" t="str">
        <f>VLOOKUP($C4000,'Raw-products'!$A$2:$H$1261,MATCH(I$1,'Raw-products'!$A$1:$H$1,0))</f>
        <v>Denim</v>
      </c>
      <c r="J4000" t="str">
        <f>VLOOKUP($C4000,'Raw-products'!$A$2:$H$1261,MATCH(J$1,'Raw-products'!$A$1:$H$1,0))</f>
        <v>M</v>
      </c>
      <c r="K4000" t="str">
        <f>VLOOKUP($C4000,'Raw-products'!$A$2:$H$1261,MATCH(K$1,'Raw-products'!$A$1:$H$1,0))</f>
        <v>green</v>
      </c>
      <c r="L4000">
        <f>VLOOKUP($C4000,'Raw-products'!$A$2:$H$1261,MATCH(L$1,'Raw-products'!$A$1:$H$1,0))</f>
        <v>92</v>
      </c>
      <c r="M4000">
        <f>VLOOKUP($C4000,'Raw-products'!$A$2:$H$1261,MATCH(M$1,'Raw-products'!$A$1:$H$1,0))</f>
        <v>79</v>
      </c>
      <c r="N4000" s="5">
        <f t="shared" si="124"/>
        <v>7268</v>
      </c>
      <c r="O4000" cm="1">
        <f t="array" ref="O4000:R4000">_xlfn.XLOOKUP($B4000,'Raw -orders'!$A:$A,'Raw -orders'!$B:$E)</f>
        <v>592</v>
      </c>
      <c r="P4000">
        <v>18804</v>
      </c>
      <c r="Q4000" s="1">
        <v>44408</v>
      </c>
      <c r="R4000" s="1">
        <v>44414</v>
      </c>
      <c r="S4000" t="str" cm="1">
        <f t="array" ref="S4000:Z4000">_xlfn.XLOOKUP($O4000,'Raw - customers'!$A:$A,'Raw - customers'!$B:$I)</f>
        <v>Salomo Shuttell</v>
      </c>
      <c r="T4000" t="str">
        <v>Bigender</v>
      </c>
      <c r="U4000">
        <v>64</v>
      </c>
      <c r="V4000" t="str">
        <v>88 D'amore CircleApt. 533</v>
      </c>
      <c r="W4000">
        <v>354</v>
      </c>
      <c r="X4000" t="str">
        <v>North Stephanie</v>
      </c>
      <c r="Y4000" t="str">
        <v>South Australia</v>
      </c>
      <c r="Z4000" t="str">
        <v>Australia</v>
      </c>
      <c r="AA4000">
        <v>7</v>
      </c>
      <c r="AB4000" s="3" t="str">
        <f t="shared" si="125"/>
        <v>0 to 10</v>
      </c>
      <c r="AM4000" s="6">
        <v>592</v>
      </c>
      <c r="AN4000" s="6" t="s">
        <v>1345</v>
      </c>
    </row>
    <row r="4001" spans="1:40" x14ac:dyDescent="0.25">
      <c r="A4001">
        <v>3999</v>
      </c>
      <c r="B4001">
        <v>797</v>
      </c>
      <c r="C4001">
        <v>904</v>
      </c>
      <c r="D4001">
        <v>94</v>
      </c>
      <c r="E4001">
        <v>1</v>
      </c>
      <c r="F4001">
        <v>94</v>
      </c>
      <c r="G4001">
        <v>1</v>
      </c>
      <c r="H4001" t="str">
        <f>VLOOKUP($C4001,'Raw-products'!$A$2:$H$1261,MATCH(H$1,'Raw-products'!$A$1:$H$1,0))</f>
        <v>Trousers</v>
      </c>
      <c r="I4001" t="str">
        <f>VLOOKUP($C4001,'Raw-products'!$A$2:$H$1261,MATCH(I$1,'Raw-products'!$A$1:$H$1,0))</f>
        <v>Cords</v>
      </c>
      <c r="J4001" t="str">
        <f>VLOOKUP($C4001,'Raw-products'!$A$2:$H$1261,MATCH(J$1,'Raw-products'!$A$1:$H$1,0))</f>
        <v>XL</v>
      </c>
      <c r="K4001" t="str">
        <f>VLOOKUP($C4001,'Raw-products'!$A$2:$H$1261,MATCH(K$1,'Raw-products'!$A$1:$H$1,0))</f>
        <v>indigo</v>
      </c>
      <c r="L4001">
        <f>VLOOKUP($C4001,'Raw-products'!$A$2:$H$1261,MATCH(L$1,'Raw-products'!$A$1:$H$1,0))</f>
        <v>113</v>
      </c>
      <c r="M4001">
        <f>VLOOKUP($C4001,'Raw-products'!$A$2:$H$1261,MATCH(M$1,'Raw-products'!$A$1:$H$1,0))</f>
        <v>70</v>
      </c>
      <c r="N4001" s="5">
        <f t="shared" si="124"/>
        <v>7910</v>
      </c>
      <c r="O4001" cm="1">
        <f t="array" ref="O4001:R4001">_xlfn.XLOOKUP($B4001,'Raw -orders'!$A:$A,'Raw -orders'!$B:$E)</f>
        <v>908</v>
      </c>
      <c r="P4001">
        <v>41715</v>
      </c>
      <c r="Q4001" s="1">
        <v>44402</v>
      </c>
      <c r="R4001" s="1">
        <v>44414</v>
      </c>
      <c r="S4001" t="str" cm="1">
        <f t="array" ref="S4001:Z4001">_xlfn.XLOOKUP($O4001,'Raw - customers'!$A:$A,'Raw - customers'!$B:$I)</f>
        <v>Kakalina Ragge</v>
      </c>
      <c r="T4001" t="str">
        <v>Genderqueer</v>
      </c>
      <c r="U4001">
        <v>42</v>
      </c>
      <c r="V4001" t="str">
        <v>69 Sophie PlazaSuite 598</v>
      </c>
      <c r="W4001">
        <v>3603</v>
      </c>
      <c r="X4001" t="str">
        <v>South Alexandraview</v>
      </c>
      <c r="Y4001" t="str">
        <v>Queensland</v>
      </c>
      <c r="Z4001" t="str">
        <v>Australia</v>
      </c>
      <c r="AA4001">
        <v>7</v>
      </c>
      <c r="AB4001" s="3" t="str">
        <f t="shared" si="125"/>
        <v>10 to 20</v>
      </c>
      <c r="AM4001" s="6">
        <v>908</v>
      </c>
      <c r="AN4001" s="6" t="s">
        <v>1355</v>
      </c>
    </row>
    <row r="4002" spans="1:40" x14ac:dyDescent="0.25">
      <c r="A4002">
        <v>4000</v>
      </c>
      <c r="B4002">
        <v>797</v>
      </c>
      <c r="C4002">
        <v>51</v>
      </c>
      <c r="D4002">
        <v>104</v>
      </c>
      <c r="E4002">
        <v>1</v>
      </c>
      <c r="F4002">
        <v>104</v>
      </c>
      <c r="G4002">
        <v>1</v>
      </c>
      <c r="H4002" t="str">
        <f>VLOOKUP($C4002,'Raw-products'!$A$2:$H$1261,MATCH(H$1,'Raw-products'!$A$1:$H$1,0))</f>
        <v>Shirt</v>
      </c>
      <c r="I4002" t="str">
        <f>VLOOKUP($C4002,'Raw-products'!$A$2:$H$1261,MATCH(I$1,'Raw-products'!$A$1:$H$1,0))</f>
        <v>Dress</v>
      </c>
      <c r="J4002" t="str">
        <f>VLOOKUP($C4002,'Raw-products'!$A$2:$H$1261,MATCH(J$1,'Raw-products'!$A$1:$H$1,0))</f>
        <v>S</v>
      </c>
      <c r="K4002" t="str">
        <f>VLOOKUP($C4002,'Raw-products'!$A$2:$H$1261,MATCH(K$1,'Raw-products'!$A$1:$H$1,0))</f>
        <v>green</v>
      </c>
      <c r="L4002">
        <f>VLOOKUP($C4002,'Raw-products'!$A$2:$H$1261,MATCH(L$1,'Raw-products'!$A$1:$H$1,0))</f>
        <v>119</v>
      </c>
      <c r="M4002">
        <f>VLOOKUP($C4002,'Raw-products'!$A$2:$H$1261,MATCH(M$1,'Raw-products'!$A$1:$H$1,0))</f>
        <v>60</v>
      </c>
      <c r="N4002" s="5">
        <f t="shared" si="124"/>
        <v>7140</v>
      </c>
      <c r="O4002" cm="1">
        <f t="array" ref="O4002:R4002">_xlfn.XLOOKUP($B4002,'Raw -orders'!$A:$A,'Raw -orders'!$B:$E)</f>
        <v>908</v>
      </c>
      <c r="P4002">
        <v>41715</v>
      </c>
      <c r="Q4002" s="1">
        <v>44402</v>
      </c>
      <c r="R4002" s="1">
        <v>44414</v>
      </c>
      <c r="S4002" t="str" cm="1">
        <f t="array" ref="S4002:Z4002">_xlfn.XLOOKUP($O4002,'Raw - customers'!$A:$A,'Raw - customers'!$B:$I)</f>
        <v>Kakalina Ragge</v>
      </c>
      <c r="T4002" t="str">
        <v>Genderqueer</v>
      </c>
      <c r="U4002">
        <v>42</v>
      </c>
      <c r="V4002" t="str">
        <v>69 Sophie PlazaSuite 598</v>
      </c>
      <c r="W4002">
        <v>3603</v>
      </c>
      <c r="X4002" t="str">
        <v>South Alexandraview</v>
      </c>
      <c r="Y4002" t="str">
        <v>Queensland</v>
      </c>
      <c r="Z4002" t="str">
        <v>Australia</v>
      </c>
      <c r="AA4002">
        <v>7</v>
      </c>
      <c r="AB4002" s="3" t="str">
        <f t="shared" si="125"/>
        <v>10 to 20</v>
      </c>
      <c r="AM4002" s="6">
        <v>908</v>
      </c>
      <c r="AN4002" s="6" t="s">
        <v>1355</v>
      </c>
    </row>
    <row r="4003" spans="1:40" x14ac:dyDescent="0.25">
      <c r="A4003">
        <v>4001</v>
      </c>
      <c r="B4003">
        <v>797</v>
      </c>
      <c r="C4003">
        <v>610</v>
      </c>
      <c r="D4003">
        <v>112</v>
      </c>
      <c r="E4003">
        <v>3</v>
      </c>
      <c r="F4003">
        <v>336</v>
      </c>
      <c r="G4003">
        <v>1</v>
      </c>
      <c r="H4003" t="str">
        <f>VLOOKUP($C4003,'Raw-products'!$A$2:$H$1261,MATCH(H$1,'Raw-products'!$A$1:$H$1,0))</f>
        <v>Jacket</v>
      </c>
      <c r="I4003" t="str">
        <f>VLOOKUP($C4003,'Raw-products'!$A$2:$H$1261,MATCH(I$1,'Raw-products'!$A$1:$H$1,0))</f>
        <v>Cardigan</v>
      </c>
      <c r="J4003" t="str">
        <f>VLOOKUP($C4003,'Raw-products'!$A$2:$H$1261,MATCH(J$1,'Raw-products'!$A$1:$H$1,0))</f>
        <v>XS</v>
      </c>
      <c r="K4003" t="str">
        <f>VLOOKUP($C4003,'Raw-products'!$A$2:$H$1261,MATCH(K$1,'Raw-products'!$A$1:$H$1,0))</f>
        <v>green</v>
      </c>
      <c r="L4003">
        <f>VLOOKUP($C4003,'Raw-products'!$A$2:$H$1261,MATCH(L$1,'Raw-products'!$A$1:$H$1,0))</f>
        <v>118</v>
      </c>
      <c r="M4003">
        <f>VLOOKUP($C4003,'Raw-products'!$A$2:$H$1261,MATCH(M$1,'Raw-products'!$A$1:$H$1,0))</f>
        <v>40</v>
      </c>
      <c r="N4003" s="5">
        <f t="shared" si="124"/>
        <v>4720</v>
      </c>
      <c r="O4003" cm="1">
        <f t="array" ref="O4003:R4003">_xlfn.XLOOKUP($B4003,'Raw -orders'!$A:$A,'Raw -orders'!$B:$E)</f>
        <v>908</v>
      </c>
      <c r="P4003">
        <v>41715</v>
      </c>
      <c r="Q4003" s="1">
        <v>44402</v>
      </c>
      <c r="R4003" s="1">
        <v>44414</v>
      </c>
      <c r="S4003" t="str" cm="1">
        <f t="array" ref="S4003:Z4003">_xlfn.XLOOKUP($O4003,'Raw - customers'!$A:$A,'Raw - customers'!$B:$I)</f>
        <v>Kakalina Ragge</v>
      </c>
      <c r="T4003" t="str">
        <v>Genderqueer</v>
      </c>
      <c r="U4003">
        <v>42</v>
      </c>
      <c r="V4003" t="str">
        <v>69 Sophie PlazaSuite 598</v>
      </c>
      <c r="W4003">
        <v>3603</v>
      </c>
      <c r="X4003" t="str">
        <v>South Alexandraview</v>
      </c>
      <c r="Y4003" t="str">
        <v>Queensland</v>
      </c>
      <c r="Z4003" t="str">
        <v>Australia</v>
      </c>
      <c r="AA4003">
        <v>7</v>
      </c>
      <c r="AB4003" s="3" t="str">
        <f t="shared" si="125"/>
        <v>10 to 20</v>
      </c>
      <c r="AM4003" s="6">
        <v>908</v>
      </c>
      <c r="AN4003" s="6" t="s">
        <v>1355</v>
      </c>
    </row>
    <row r="4004" spans="1:40" x14ac:dyDescent="0.25">
      <c r="A4004">
        <v>4002</v>
      </c>
      <c r="B4004">
        <v>797</v>
      </c>
      <c r="C4004">
        <v>523</v>
      </c>
      <c r="D4004">
        <v>102</v>
      </c>
      <c r="E4004">
        <v>2</v>
      </c>
      <c r="F4004">
        <v>204</v>
      </c>
      <c r="G4004">
        <v>1</v>
      </c>
      <c r="H4004" t="str">
        <f>VLOOKUP($C4004,'Raw-products'!$A$2:$H$1261,MATCH(H$1,'Raw-products'!$A$1:$H$1,0))</f>
        <v>Jacket</v>
      </c>
      <c r="I4004" t="str">
        <f>VLOOKUP($C4004,'Raw-products'!$A$2:$H$1261,MATCH(I$1,'Raw-products'!$A$1:$H$1,0))</f>
        <v>Windbreaker</v>
      </c>
      <c r="J4004" t="str">
        <f>VLOOKUP($C4004,'Raw-products'!$A$2:$H$1261,MATCH(J$1,'Raw-products'!$A$1:$H$1,0))</f>
        <v>L</v>
      </c>
      <c r="K4004" t="str">
        <f>VLOOKUP($C4004,'Raw-products'!$A$2:$H$1261,MATCH(K$1,'Raw-products'!$A$1:$H$1,0))</f>
        <v>violet</v>
      </c>
      <c r="L4004">
        <f>VLOOKUP($C4004,'Raw-products'!$A$2:$H$1261,MATCH(L$1,'Raw-products'!$A$1:$H$1,0))</f>
        <v>109</v>
      </c>
      <c r="M4004">
        <f>VLOOKUP($C4004,'Raw-products'!$A$2:$H$1261,MATCH(M$1,'Raw-products'!$A$1:$H$1,0))</f>
        <v>72</v>
      </c>
      <c r="N4004" s="5">
        <f t="shared" si="124"/>
        <v>7848</v>
      </c>
      <c r="O4004" cm="1">
        <f t="array" ref="O4004:R4004">_xlfn.XLOOKUP($B4004,'Raw -orders'!$A:$A,'Raw -orders'!$B:$E)</f>
        <v>908</v>
      </c>
      <c r="P4004">
        <v>41715</v>
      </c>
      <c r="Q4004" s="1">
        <v>44402</v>
      </c>
      <c r="R4004" s="1">
        <v>44414</v>
      </c>
      <c r="S4004" t="str" cm="1">
        <f t="array" ref="S4004:Z4004">_xlfn.XLOOKUP($O4004,'Raw - customers'!$A:$A,'Raw - customers'!$B:$I)</f>
        <v>Kakalina Ragge</v>
      </c>
      <c r="T4004" t="str">
        <v>Genderqueer</v>
      </c>
      <c r="U4004">
        <v>42</v>
      </c>
      <c r="V4004" t="str">
        <v>69 Sophie PlazaSuite 598</v>
      </c>
      <c r="W4004">
        <v>3603</v>
      </c>
      <c r="X4004" t="str">
        <v>South Alexandraview</v>
      </c>
      <c r="Y4004" t="str">
        <v>Queensland</v>
      </c>
      <c r="Z4004" t="str">
        <v>Australia</v>
      </c>
      <c r="AA4004">
        <v>7</v>
      </c>
      <c r="AB4004" s="3" t="str">
        <f t="shared" si="125"/>
        <v>10 to 20</v>
      </c>
      <c r="AM4004" s="6">
        <v>908</v>
      </c>
      <c r="AN4004" s="6" t="s">
        <v>1355</v>
      </c>
    </row>
    <row r="4005" spans="1:40" x14ac:dyDescent="0.25">
      <c r="A4005">
        <v>4003</v>
      </c>
      <c r="B4005">
        <v>797</v>
      </c>
      <c r="C4005">
        <v>981</v>
      </c>
      <c r="D4005">
        <v>106</v>
      </c>
      <c r="E4005">
        <v>1</v>
      </c>
      <c r="F4005">
        <v>106</v>
      </c>
      <c r="G4005">
        <v>1</v>
      </c>
      <c r="H4005" t="str">
        <f>VLOOKUP($C4005,'Raw-products'!$A$2:$H$1261,MATCH(H$1,'Raw-products'!$A$1:$H$1,0))</f>
        <v>Trousers</v>
      </c>
      <c r="I4005" t="str">
        <f>VLOOKUP($C4005,'Raw-products'!$A$2:$H$1261,MATCH(I$1,'Raw-products'!$A$1:$H$1,0))</f>
        <v>Wool</v>
      </c>
      <c r="J4005" t="str">
        <f>VLOOKUP($C4005,'Raw-products'!$A$2:$H$1261,MATCH(J$1,'Raw-products'!$A$1:$H$1,0))</f>
        <v>S</v>
      </c>
      <c r="K4005" t="str">
        <f>VLOOKUP($C4005,'Raw-products'!$A$2:$H$1261,MATCH(K$1,'Raw-products'!$A$1:$H$1,0))</f>
        <v>red</v>
      </c>
      <c r="L4005">
        <f>VLOOKUP($C4005,'Raw-products'!$A$2:$H$1261,MATCH(L$1,'Raw-products'!$A$1:$H$1,0))</f>
        <v>111</v>
      </c>
      <c r="M4005">
        <f>VLOOKUP($C4005,'Raw-products'!$A$2:$H$1261,MATCH(M$1,'Raw-products'!$A$1:$H$1,0))</f>
        <v>65</v>
      </c>
      <c r="N4005" s="5">
        <f t="shared" si="124"/>
        <v>7215</v>
      </c>
      <c r="O4005" cm="1">
        <f t="array" ref="O4005:R4005">_xlfn.XLOOKUP($B4005,'Raw -orders'!$A:$A,'Raw -orders'!$B:$E)</f>
        <v>908</v>
      </c>
      <c r="P4005">
        <v>41715</v>
      </c>
      <c r="Q4005" s="1">
        <v>44402</v>
      </c>
      <c r="R4005" s="1">
        <v>44414</v>
      </c>
      <c r="S4005" t="str" cm="1">
        <f t="array" ref="S4005:Z4005">_xlfn.XLOOKUP($O4005,'Raw - customers'!$A:$A,'Raw - customers'!$B:$I)</f>
        <v>Kakalina Ragge</v>
      </c>
      <c r="T4005" t="str">
        <v>Genderqueer</v>
      </c>
      <c r="U4005">
        <v>42</v>
      </c>
      <c r="V4005" t="str">
        <v>69 Sophie PlazaSuite 598</v>
      </c>
      <c r="W4005">
        <v>3603</v>
      </c>
      <c r="X4005" t="str">
        <v>South Alexandraview</v>
      </c>
      <c r="Y4005" t="str">
        <v>Queensland</v>
      </c>
      <c r="Z4005" t="str">
        <v>Australia</v>
      </c>
      <c r="AA4005">
        <v>7</v>
      </c>
      <c r="AB4005" s="3" t="str">
        <f t="shared" si="125"/>
        <v>10 to 20</v>
      </c>
      <c r="AM4005" s="6">
        <v>908</v>
      </c>
      <c r="AN4005" s="6" t="s">
        <v>1355</v>
      </c>
    </row>
    <row r="4006" spans="1:40" x14ac:dyDescent="0.25">
      <c r="A4006">
        <v>4004</v>
      </c>
      <c r="B4006">
        <v>797</v>
      </c>
      <c r="C4006">
        <v>292</v>
      </c>
      <c r="D4006">
        <v>105</v>
      </c>
      <c r="E4006">
        <v>3</v>
      </c>
      <c r="F4006">
        <v>315</v>
      </c>
      <c r="G4006">
        <v>1</v>
      </c>
      <c r="H4006" t="str">
        <f>VLOOKUP($C4006,'Raw-products'!$A$2:$H$1261,MATCH(H$1,'Raw-products'!$A$1:$H$1,0))</f>
        <v>Shirt</v>
      </c>
      <c r="I4006" t="str">
        <f>VLOOKUP($C4006,'Raw-products'!$A$2:$H$1261,MATCH(I$1,'Raw-products'!$A$1:$H$1,0))</f>
        <v>Cuban Collar</v>
      </c>
      <c r="J4006" t="str">
        <f>VLOOKUP($C4006,'Raw-products'!$A$2:$H$1261,MATCH(J$1,'Raw-products'!$A$1:$H$1,0))</f>
        <v>M</v>
      </c>
      <c r="K4006" t="str">
        <f>VLOOKUP($C4006,'Raw-products'!$A$2:$H$1261,MATCH(K$1,'Raw-products'!$A$1:$H$1,0))</f>
        <v>yellow</v>
      </c>
      <c r="L4006">
        <f>VLOOKUP($C4006,'Raw-products'!$A$2:$H$1261,MATCH(L$1,'Raw-products'!$A$1:$H$1,0))</f>
        <v>93</v>
      </c>
      <c r="M4006">
        <f>VLOOKUP($C4006,'Raw-products'!$A$2:$H$1261,MATCH(M$1,'Raw-products'!$A$1:$H$1,0))</f>
        <v>49</v>
      </c>
      <c r="N4006" s="5">
        <f t="shared" si="124"/>
        <v>4557</v>
      </c>
      <c r="O4006" cm="1">
        <f t="array" ref="O4006:R4006">_xlfn.XLOOKUP($B4006,'Raw -orders'!$A:$A,'Raw -orders'!$B:$E)</f>
        <v>908</v>
      </c>
      <c r="P4006">
        <v>41715</v>
      </c>
      <c r="Q4006" s="1">
        <v>44402</v>
      </c>
      <c r="R4006" s="1">
        <v>44414</v>
      </c>
      <c r="S4006" t="str" cm="1">
        <f t="array" ref="S4006:Z4006">_xlfn.XLOOKUP($O4006,'Raw - customers'!$A:$A,'Raw - customers'!$B:$I)</f>
        <v>Kakalina Ragge</v>
      </c>
      <c r="T4006" t="str">
        <v>Genderqueer</v>
      </c>
      <c r="U4006">
        <v>42</v>
      </c>
      <c r="V4006" t="str">
        <v>69 Sophie PlazaSuite 598</v>
      </c>
      <c r="W4006">
        <v>3603</v>
      </c>
      <c r="X4006" t="str">
        <v>South Alexandraview</v>
      </c>
      <c r="Y4006" t="str">
        <v>Queensland</v>
      </c>
      <c r="Z4006" t="str">
        <v>Australia</v>
      </c>
      <c r="AA4006">
        <v>7</v>
      </c>
      <c r="AB4006" s="3" t="str">
        <f t="shared" si="125"/>
        <v>10 to 20</v>
      </c>
      <c r="AM4006" s="6">
        <v>908</v>
      </c>
      <c r="AN4006" s="6" t="s">
        <v>1355</v>
      </c>
    </row>
    <row r="4007" spans="1:40" x14ac:dyDescent="0.25">
      <c r="A4007">
        <v>4005</v>
      </c>
      <c r="B4007">
        <v>797</v>
      </c>
      <c r="C4007">
        <v>64</v>
      </c>
      <c r="D4007">
        <v>104</v>
      </c>
      <c r="E4007">
        <v>2</v>
      </c>
      <c r="F4007">
        <v>208</v>
      </c>
      <c r="G4007">
        <v>1</v>
      </c>
      <c r="H4007" t="str">
        <f>VLOOKUP($C4007,'Raw-products'!$A$2:$H$1261,MATCH(H$1,'Raw-products'!$A$1:$H$1,0))</f>
        <v>Shirt</v>
      </c>
      <c r="I4007" t="str">
        <f>VLOOKUP($C4007,'Raw-products'!$A$2:$H$1261,MATCH(I$1,'Raw-products'!$A$1:$H$1,0))</f>
        <v>Dress</v>
      </c>
      <c r="J4007" t="str">
        <f>VLOOKUP($C4007,'Raw-products'!$A$2:$H$1261,MATCH(J$1,'Raw-products'!$A$1:$H$1,0))</f>
        <v>XL</v>
      </c>
      <c r="K4007" t="str">
        <f>VLOOKUP($C4007,'Raw-products'!$A$2:$H$1261,MATCH(K$1,'Raw-products'!$A$1:$H$1,0))</f>
        <v>indigo</v>
      </c>
      <c r="L4007">
        <f>VLOOKUP($C4007,'Raw-products'!$A$2:$H$1261,MATCH(L$1,'Raw-products'!$A$1:$H$1,0))</f>
        <v>119</v>
      </c>
      <c r="M4007">
        <f>VLOOKUP($C4007,'Raw-products'!$A$2:$H$1261,MATCH(M$1,'Raw-products'!$A$1:$H$1,0))</f>
        <v>75</v>
      </c>
      <c r="N4007" s="5">
        <f t="shared" si="124"/>
        <v>8925</v>
      </c>
      <c r="O4007" cm="1">
        <f t="array" ref="O4007:R4007">_xlfn.XLOOKUP($B4007,'Raw -orders'!$A:$A,'Raw -orders'!$B:$E)</f>
        <v>908</v>
      </c>
      <c r="P4007">
        <v>41715</v>
      </c>
      <c r="Q4007" s="1">
        <v>44402</v>
      </c>
      <c r="R4007" s="1">
        <v>44414</v>
      </c>
      <c r="S4007" t="str" cm="1">
        <f t="array" ref="S4007:Z4007">_xlfn.XLOOKUP($O4007,'Raw - customers'!$A:$A,'Raw - customers'!$B:$I)</f>
        <v>Kakalina Ragge</v>
      </c>
      <c r="T4007" t="str">
        <v>Genderqueer</v>
      </c>
      <c r="U4007">
        <v>42</v>
      </c>
      <c r="V4007" t="str">
        <v>69 Sophie PlazaSuite 598</v>
      </c>
      <c r="W4007">
        <v>3603</v>
      </c>
      <c r="X4007" t="str">
        <v>South Alexandraview</v>
      </c>
      <c r="Y4007" t="str">
        <v>Queensland</v>
      </c>
      <c r="Z4007" t="str">
        <v>Australia</v>
      </c>
      <c r="AA4007">
        <v>7</v>
      </c>
      <c r="AB4007" s="3" t="str">
        <f t="shared" si="125"/>
        <v>10 to 20</v>
      </c>
      <c r="AM4007" s="6">
        <v>908</v>
      </c>
      <c r="AN4007" s="6" t="s">
        <v>1355</v>
      </c>
    </row>
    <row r="4008" spans="1:40" x14ac:dyDescent="0.25">
      <c r="A4008">
        <v>4006</v>
      </c>
      <c r="B4008">
        <v>798</v>
      </c>
      <c r="C4008">
        <v>979</v>
      </c>
      <c r="D4008">
        <v>97</v>
      </c>
      <c r="E4008">
        <v>2</v>
      </c>
      <c r="F4008">
        <v>194</v>
      </c>
      <c r="G4008">
        <v>1</v>
      </c>
      <c r="H4008" t="str">
        <f>VLOOKUP($C4008,'Raw-products'!$A$2:$H$1261,MATCH(H$1,'Raw-products'!$A$1:$H$1,0))</f>
        <v>Trousers</v>
      </c>
      <c r="I4008" t="str">
        <f>VLOOKUP($C4008,'Raw-products'!$A$2:$H$1261,MATCH(I$1,'Raw-products'!$A$1:$H$1,0))</f>
        <v>Slim-Fit</v>
      </c>
      <c r="J4008" t="str">
        <f>VLOOKUP($C4008,'Raw-products'!$A$2:$H$1261,MATCH(J$1,'Raw-products'!$A$1:$H$1,0))</f>
        <v>XL</v>
      </c>
      <c r="K4008" t="str">
        <f>VLOOKUP($C4008,'Raw-products'!$A$2:$H$1261,MATCH(K$1,'Raw-products'!$A$1:$H$1,0))</f>
        <v>violet</v>
      </c>
      <c r="L4008">
        <f>VLOOKUP($C4008,'Raw-products'!$A$2:$H$1261,MATCH(L$1,'Raw-products'!$A$1:$H$1,0))</f>
        <v>119</v>
      </c>
      <c r="M4008">
        <f>VLOOKUP($C4008,'Raw-products'!$A$2:$H$1261,MATCH(M$1,'Raw-products'!$A$1:$H$1,0))</f>
        <v>48</v>
      </c>
      <c r="N4008" s="5">
        <f t="shared" si="124"/>
        <v>5712</v>
      </c>
      <c r="O4008" cm="1">
        <f t="array" ref="O4008:R4008">_xlfn.XLOOKUP($B4008,'Raw -orders'!$A:$A,'Raw -orders'!$B:$E)</f>
        <v>825</v>
      </c>
      <c r="P4008">
        <v>54551</v>
      </c>
      <c r="Q4008" s="1">
        <v>44272</v>
      </c>
      <c r="R4008" s="1">
        <v>44287</v>
      </c>
      <c r="S4008" t="str" cm="1">
        <f t="array" ref="S4008:Z4008">_xlfn.XLOOKUP($O4008,'Raw - customers'!$A:$A,'Raw - customers'!$B:$I)</f>
        <v>Judith Plimmer</v>
      </c>
      <c r="T4008" t="str">
        <v>Male</v>
      </c>
      <c r="U4008">
        <v>46</v>
      </c>
      <c r="V4008" t="str">
        <v>271 Ava MewsApt. 686</v>
      </c>
      <c r="W4008">
        <v>9750</v>
      </c>
      <c r="X4008" t="str">
        <v>Thomaschester</v>
      </c>
      <c r="Y4008" t="str">
        <v>Tasmania</v>
      </c>
      <c r="Z4008" t="str">
        <v>Australia</v>
      </c>
      <c r="AA4008">
        <v>3</v>
      </c>
      <c r="AB4008" s="3" t="str">
        <f t="shared" si="125"/>
        <v>10 to 20</v>
      </c>
      <c r="AM4008" s="6">
        <v>825</v>
      </c>
      <c r="AN4008" s="6" t="s">
        <v>1414</v>
      </c>
    </row>
    <row r="4009" spans="1:40" x14ac:dyDescent="0.25">
      <c r="A4009">
        <v>4007</v>
      </c>
      <c r="B4009">
        <v>798</v>
      </c>
      <c r="C4009">
        <v>560</v>
      </c>
      <c r="D4009">
        <v>100</v>
      </c>
      <c r="E4009">
        <v>2</v>
      </c>
      <c r="F4009">
        <v>200</v>
      </c>
      <c r="G4009">
        <v>1</v>
      </c>
      <c r="H4009" t="str">
        <f>VLOOKUP($C4009,'Raw-products'!$A$2:$H$1261,MATCH(H$1,'Raw-products'!$A$1:$H$1,0))</f>
        <v>Jacket</v>
      </c>
      <c r="I4009" t="str">
        <f>VLOOKUP($C4009,'Raw-products'!$A$2:$H$1261,MATCH(I$1,'Raw-products'!$A$1:$H$1,0))</f>
        <v>Bomber</v>
      </c>
      <c r="J4009" t="str">
        <f>VLOOKUP($C4009,'Raw-products'!$A$2:$H$1261,MATCH(J$1,'Raw-products'!$A$1:$H$1,0))</f>
        <v>XS</v>
      </c>
      <c r="K4009" t="str">
        <f>VLOOKUP($C4009,'Raw-products'!$A$2:$H$1261,MATCH(K$1,'Raw-products'!$A$1:$H$1,0))</f>
        <v>red</v>
      </c>
      <c r="L4009">
        <f>VLOOKUP($C4009,'Raw-products'!$A$2:$H$1261,MATCH(L$1,'Raw-products'!$A$1:$H$1,0))</f>
        <v>90</v>
      </c>
      <c r="M4009">
        <f>VLOOKUP($C4009,'Raw-products'!$A$2:$H$1261,MATCH(M$1,'Raw-products'!$A$1:$H$1,0))</f>
        <v>76</v>
      </c>
      <c r="N4009" s="5">
        <f t="shared" si="124"/>
        <v>6840</v>
      </c>
      <c r="O4009" cm="1">
        <f t="array" ref="O4009:R4009">_xlfn.XLOOKUP($B4009,'Raw -orders'!$A:$A,'Raw -orders'!$B:$E)</f>
        <v>825</v>
      </c>
      <c r="P4009">
        <v>54551</v>
      </c>
      <c r="Q4009" s="1">
        <v>44272</v>
      </c>
      <c r="R4009" s="1">
        <v>44287</v>
      </c>
      <c r="S4009" t="str" cm="1">
        <f t="array" ref="S4009:Z4009">_xlfn.XLOOKUP($O4009,'Raw - customers'!$A:$A,'Raw - customers'!$B:$I)</f>
        <v>Judith Plimmer</v>
      </c>
      <c r="T4009" t="str">
        <v>Male</v>
      </c>
      <c r="U4009">
        <v>46</v>
      </c>
      <c r="V4009" t="str">
        <v>271 Ava MewsApt. 686</v>
      </c>
      <c r="W4009">
        <v>9750</v>
      </c>
      <c r="X4009" t="str">
        <v>Thomaschester</v>
      </c>
      <c r="Y4009" t="str">
        <v>Tasmania</v>
      </c>
      <c r="Z4009" t="str">
        <v>Australia</v>
      </c>
      <c r="AA4009">
        <v>3</v>
      </c>
      <c r="AB4009" s="3" t="str">
        <f t="shared" si="125"/>
        <v>10 to 20</v>
      </c>
      <c r="AM4009" s="6">
        <v>825</v>
      </c>
      <c r="AN4009" s="6" t="s">
        <v>1414</v>
      </c>
    </row>
    <row r="4010" spans="1:40" x14ac:dyDescent="0.25">
      <c r="A4010">
        <v>4008</v>
      </c>
      <c r="B4010">
        <v>798</v>
      </c>
      <c r="C4010">
        <v>686</v>
      </c>
      <c r="D4010">
        <v>113</v>
      </c>
      <c r="E4010">
        <v>1</v>
      </c>
      <c r="F4010">
        <v>113</v>
      </c>
      <c r="G4010">
        <v>1</v>
      </c>
      <c r="H4010" t="str">
        <f>VLOOKUP($C4010,'Raw-products'!$A$2:$H$1261,MATCH(H$1,'Raw-products'!$A$1:$H$1,0))</f>
        <v>Jacket</v>
      </c>
      <c r="I4010" t="str">
        <f>VLOOKUP($C4010,'Raw-products'!$A$2:$H$1261,MATCH(I$1,'Raw-products'!$A$1:$H$1,0))</f>
        <v>Parka</v>
      </c>
      <c r="J4010" t="str">
        <f>VLOOKUP($C4010,'Raw-products'!$A$2:$H$1261,MATCH(J$1,'Raw-products'!$A$1:$H$1,0))</f>
        <v>S</v>
      </c>
      <c r="K4010" t="str">
        <f>VLOOKUP($C4010,'Raw-products'!$A$2:$H$1261,MATCH(K$1,'Raw-products'!$A$1:$H$1,0))</f>
        <v>blue</v>
      </c>
      <c r="L4010">
        <f>VLOOKUP($C4010,'Raw-products'!$A$2:$H$1261,MATCH(L$1,'Raw-products'!$A$1:$H$1,0))</f>
        <v>119</v>
      </c>
      <c r="M4010">
        <f>VLOOKUP($C4010,'Raw-products'!$A$2:$H$1261,MATCH(M$1,'Raw-products'!$A$1:$H$1,0))</f>
        <v>72</v>
      </c>
      <c r="N4010" s="5">
        <f t="shared" si="124"/>
        <v>8568</v>
      </c>
      <c r="O4010" cm="1">
        <f t="array" ref="O4010:R4010">_xlfn.XLOOKUP($B4010,'Raw -orders'!$A:$A,'Raw -orders'!$B:$E)</f>
        <v>825</v>
      </c>
      <c r="P4010">
        <v>54551</v>
      </c>
      <c r="Q4010" s="1">
        <v>44272</v>
      </c>
      <c r="R4010" s="1">
        <v>44287</v>
      </c>
      <c r="S4010" t="str" cm="1">
        <f t="array" ref="S4010:Z4010">_xlfn.XLOOKUP($O4010,'Raw - customers'!$A:$A,'Raw - customers'!$B:$I)</f>
        <v>Judith Plimmer</v>
      </c>
      <c r="T4010" t="str">
        <v>Male</v>
      </c>
      <c r="U4010">
        <v>46</v>
      </c>
      <c r="V4010" t="str">
        <v>271 Ava MewsApt. 686</v>
      </c>
      <c r="W4010">
        <v>9750</v>
      </c>
      <c r="X4010" t="str">
        <v>Thomaschester</v>
      </c>
      <c r="Y4010" t="str">
        <v>Tasmania</v>
      </c>
      <c r="Z4010" t="str">
        <v>Australia</v>
      </c>
      <c r="AA4010">
        <v>3</v>
      </c>
      <c r="AB4010" s="3" t="str">
        <f t="shared" si="125"/>
        <v>10 to 20</v>
      </c>
      <c r="AM4010" s="6">
        <v>825</v>
      </c>
      <c r="AN4010" s="6" t="s">
        <v>1414</v>
      </c>
    </row>
    <row r="4011" spans="1:40" x14ac:dyDescent="0.25">
      <c r="A4011">
        <v>4009</v>
      </c>
      <c r="B4011">
        <v>798</v>
      </c>
      <c r="C4011">
        <v>916</v>
      </c>
      <c r="D4011">
        <v>96</v>
      </c>
      <c r="E4011">
        <v>2</v>
      </c>
      <c r="F4011">
        <v>192</v>
      </c>
      <c r="G4011">
        <v>1</v>
      </c>
      <c r="H4011" t="str">
        <f>VLOOKUP($C4011,'Raw-products'!$A$2:$H$1261,MATCH(H$1,'Raw-products'!$A$1:$H$1,0))</f>
        <v>Trousers</v>
      </c>
      <c r="I4011" t="str">
        <f>VLOOKUP($C4011,'Raw-products'!$A$2:$H$1261,MATCH(I$1,'Raw-products'!$A$1:$H$1,0))</f>
        <v>Drawstring</v>
      </c>
      <c r="J4011" t="str">
        <f>VLOOKUP($C4011,'Raw-products'!$A$2:$H$1261,MATCH(J$1,'Raw-products'!$A$1:$H$1,0))</f>
        <v>S</v>
      </c>
      <c r="K4011" t="str">
        <f>VLOOKUP($C4011,'Raw-products'!$A$2:$H$1261,MATCH(K$1,'Raw-products'!$A$1:$H$1,0))</f>
        <v>orange</v>
      </c>
      <c r="L4011">
        <f>VLOOKUP($C4011,'Raw-products'!$A$2:$H$1261,MATCH(L$1,'Raw-products'!$A$1:$H$1,0))</f>
        <v>104</v>
      </c>
      <c r="M4011">
        <f>VLOOKUP($C4011,'Raw-products'!$A$2:$H$1261,MATCH(M$1,'Raw-products'!$A$1:$H$1,0))</f>
        <v>58</v>
      </c>
      <c r="N4011" s="5">
        <f t="shared" si="124"/>
        <v>6032</v>
      </c>
      <c r="O4011" cm="1">
        <f t="array" ref="O4011:R4011">_xlfn.XLOOKUP($B4011,'Raw -orders'!$A:$A,'Raw -orders'!$B:$E)</f>
        <v>825</v>
      </c>
      <c r="P4011">
        <v>54551</v>
      </c>
      <c r="Q4011" s="1">
        <v>44272</v>
      </c>
      <c r="R4011" s="1">
        <v>44287</v>
      </c>
      <c r="S4011" t="str" cm="1">
        <f t="array" ref="S4011:Z4011">_xlfn.XLOOKUP($O4011,'Raw - customers'!$A:$A,'Raw - customers'!$B:$I)</f>
        <v>Judith Plimmer</v>
      </c>
      <c r="T4011" t="str">
        <v>Male</v>
      </c>
      <c r="U4011">
        <v>46</v>
      </c>
      <c r="V4011" t="str">
        <v>271 Ava MewsApt. 686</v>
      </c>
      <c r="W4011">
        <v>9750</v>
      </c>
      <c r="X4011" t="str">
        <v>Thomaschester</v>
      </c>
      <c r="Y4011" t="str">
        <v>Tasmania</v>
      </c>
      <c r="Z4011" t="str">
        <v>Australia</v>
      </c>
      <c r="AA4011">
        <v>3</v>
      </c>
      <c r="AB4011" s="3" t="str">
        <f t="shared" si="125"/>
        <v>10 to 20</v>
      </c>
      <c r="AM4011" s="6">
        <v>825</v>
      </c>
      <c r="AN4011" s="6" t="s">
        <v>1414</v>
      </c>
    </row>
    <row r="4012" spans="1:40" x14ac:dyDescent="0.25">
      <c r="A4012">
        <v>4010</v>
      </c>
      <c r="B4012">
        <v>798</v>
      </c>
      <c r="C4012">
        <v>791</v>
      </c>
      <c r="D4012">
        <v>91</v>
      </c>
      <c r="E4012">
        <v>2</v>
      </c>
      <c r="F4012">
        <v>182</v>
      </c>
      <c r="G4012">
        <v>1</v>
      </c>
      <c r="H4012" t="str">
        <f>VLOOKUP($C4012,'Raw-products'!$A$2:$H$1261,MATCH(H$1,'Raw-products'!$A$1:$H$1,0))</f>
        <v>Jacket</v>
      </c>
      <c r="I4012" t="str">
        <f>VLOOKUP($C4012,'Raw-products'!$A$2:$H$1261,MATCH(I$1,'Raw-products'!$A$1:$H$1,0))</f>
        <v>Pullover</v>
      </c>
      <c r="J4012" t="str">
        <f>VLOOKUP($C4012,'Raw-products'!$A$2:$H$1261,MATCH(J$1,'Raw-products'!$A$1:$H$1,0))</f>
        <v>S</v>
      </c>
      <c r="K4012" t="str">
        <f>VLOOKUP($C4012,'Raw-products'!$A$2:$H$1261,MATCH(K$1,'Raw-products'!$A$1:$H$1,0))</f>
        <v>blue</v>
      </c>
      <c r="L4012">
        <f>VLOOKUP($C4012,'Raw-products'!$A$2:$H$1261,MATCH(L$1,'Raw-products'!$A$1:$H$1,0))</f>
        <v>114</v>
      </c>
      <c r="M4012">
        <f>VLOOKUP($C4012,'Raw-products'!$A$2:$H$1261,MATCH(M$1,'Raw-products'!$A$1:$H$1,0))</f>
        <v>73</v>
      </c>
      <c r="N4012" s="5">
        <f t="shared" si="124"/>
        <v>8322</v>
      </c>
      <c r="O4012" cm="1">
        <f t="array" ref="O4012:R4012">_xlfn.XLOOKUP($B4012,'Raw -orders'!$A:$A,'Raw -orders'!$B:$E)</f>
        <v>825</v>
      </c>
      <c r="P4012">
        <v>54551</v>
      </c>
      <c r="Q4012" s="1">
        <v>44272</v>
      </c>
      <c r="R4012" s="1">
        <v>44287</v>
      </c>
      <c r="S4012" t="str" cm="1">
        <f t="array" ref="S4012:Z4012">_xlfn.XLOOKUP($O4012,'Raw - customers'!$A:$A,'Raw - customers'!$B:$I)</f>
        <v>Judith Plimmer</v>
      </c>
      <c r="T4012" t="str">
        <v>Male</v>
      </c>
      <c r="U4012">
        <v>46</v>
      </c>
      <c r="V4012" t="str">
        <v>271 Ava MewsApt. 686</v>
      </c>
      <c r="W4012">
        <v>9750</v>
      </c>
      <c r="X4012" t="str">
        <v>Thomaschester</v>
      </c>
      <c r="Y4012" t="str">
        <v>Tasmania</v>
      </c>
      <c r="Z4012" t="str">
        <v>Australia</v>
      </c>
      <c r="AA4012">
        <v>3</v>
      </c>
      <c r="AB4012" s="3" t="str">
        <f t="shared" si="125"/>
        <v>10 to 20</v>
      </c>
      <c r="AM4012" s="6">
        <v>825</v>
      </c>
      <c r="AN4012" s="6" t="s">
        <v>1414</v>
      </c>
    </row>
    <row r="4013" spans="1:40" x14ac:dyDescent="0.25">
      <c r="A4013">
        <v>4011</v>
      </c>
      <c r="B4013">
        <v>799</v>
      </c>
      <c r="C4013">
        <v>331</v>
      </c>
      <c r="D4013">
        <v>109</v>
      </c>
      <c r="E4013">
        <v>3</v>
      </c>
      <c r="F4013">
        <v>327</v>
      </c>
      <c r="G4013">
        <v>1</v>
      </c>
      <c r="H4013" t="str">
        <f>VLOOKUP($C4013,'Raw-products'!$A$2:$H$1261,MATCH(H$1,'Raw-products'!$A$1:$H$1,0))</f>
        <v>Shirt</v>
      </c>
      <c r="I4013" t="str">
        <f>VLOOKUP($C4013,'Raw-products'!$A$2:$H$1261,MATCH(I$1,'Raw-products'!$A$1:$H$1,0))</f>
        <v>Mandarin Collar</v>
      </c>
      <c r="J4013" t="str">
        <f>VLOOKUP($C4013,'Raw-products'!$A$2:$H$1261,MATCH(J$1,'Raw-products'!$A$1:$H$1,0))</f>
        <v>S</v>
      </c>
      <c r="K4013" t="str">
        <f>VLOOKUP($C4013,'Raw-products'!$A$2:$H$1261,MATCH(K$1,'Raw-products'!$A$1:$H$1,0))</f>
        <v>green</v>
      </c>
      <c r="L4013">
        <f>VLOOKUP($C4013,'Raw-products'!$A$2:$H$1261,MATCH(L$1,'Raw-products'!$A$1:$H$1,0))</f>
        <v>108</v>
      </c>
      <c r="M4013">
        <f>VLOOKUP($C4013,'Raw-products'!$A$2:$H$1261,MATCH(M$1,'Raw-products'!$A$1:$H$1,0))</f>
        <v>74</v>
      </c>
      <c r="N4013" s="5">
        <f t="shared" si="124"/>
        <v>7992</v>
      </c>
      <c r="O4013" cm="1">
        <f t="array" ref="O4013:R4013">_xlfn.XLOOKUP($B4013,'Raw -orders'!$A:$A,'Raw -orders'!$B:$E)</f>
        <v>651</v>
      </c>
      <c r="P4013">
        <v>41626</v>
      </c>
      <c r="Q4013" s="1">
        <v>44266</v>
      </c>
      <c r="R4013" s="1">
        <v>44290</v>
      </c>
      <c r="S4013" t="str" cm="1">
        <f t="array" ref="S4013:Z4013">_xlfn.XLOOKUP($O4013,'Raw - customers'!$A:$A,'Raw - customers'!$B:$I)</f>
        <v>Beckie Nasey</v>
      </c>
      <c r="T4013" t="str">
        <v>Genderfluid</v>
      </c>
      <c r="U4013">
        <v>61</v>
      </c>
      <c r="V4013" t="str">
        <v>42 Max View RdSuite 078</v>
      </c>
      <c r="W4013">
        <v>1313</v>
      </c>
      <c r="X4013" t="str">
        <v>Evastad</v>
      </c>
      <c r="Y4013" t="str">
        <v>South Australia</v>
      </c>
      <c r="Z4013" t="str">
        <v>Australia</v>
      </c>
      <c r="AA4013">
        <v>3</v>
      </c>
      <c r="AB4013" s="3" t="str">
        <f t="shared" si="125"/>
        <v>20 to 30</v>
      </c>
      <c r="AM4013" s="6">
        <v>651</v>
      </c>
      <c r="AN4013" s="6" t="s">
        <v>1345</v>
      </c>
    </row>
    <row r="4014" spans="1:40" x14ac:dyDescent="0.25">
      <c r="A4014">
        <v>4012</v>
      </c>
      <c r="B4014">
        <v>799</v>
      </c>
      <c r="C4014">
        <v>1208</v>
      </c>
      <c r="D4014">
        <v>105</v>
      </c>
      <c r="E4014">
        <v>3</v>
      </c>
      <c r="F4014">
        <v>315</v>
      </c>
      <c r="G4014">
        <v>1</v>
      </c>
      <c r="H4014" t="str">
        <f>VLOOKUP($C4014,'Raw-products'!$A$2:$H$1261,MATCH(H$1,'Raw-products'!$A$1:$H$1,0))</f>
        <v>Trousers</v>
      </c>
      <c r="I4014" t="str">
        <f>VLOOKUP($C4014,'Raw-products'!$A$2:$H$1261,MATCH(I$1,'Raw-products'!$A$1:$H$1,0))</f>
        <v>Pleated</v>
      </c>
      <c r="J4014" t="str">
        <f>VLOOKUP($C4014,'Raw-products'!$A$2:$H$1261,MATCH(J$1,'Raw-products'!$A$1:$H$1,0))</f>
        <v>L</v>
      </c>
      <c r="K4014" t="str">
        <f>VLOOKUP($C4014,'Raw-products'!$A$2:$H$1261,MATCH(K$1,'Raw-products'!$A$1:$H$1,0))</f>
        <v>green</v>
      </c>
      <c r="L4014">
        <f>VLOOKUP($C4014,'Raw-products'!$A$2:$H$1261,MATCH(L$1,'Raw-products'!$A$1:$H$1,0))</f>
        <v>90</v>
      </c>
      <c r="M4014">
        <f>VLOOKUP($C4014,'Raw-products'!$A$2:$H$1261,MATCH(M$1,'Raw-products'!$A$1:$H$1,0))</f>
        <v>47</v>
      </c>
      <c r="N4014" s="5">
        <f t="shared" si="124"/>
        <v>4230</v>
      </c>
      <c r="O4014" cm="1">
        <f t="array" ref="O4014:R4014">_xlfn.XLOOKUP($B4014,'Raw -orders'!$A:$A,'Raw -orders'!$B:$E)</f>
        <v>651</v>
      </c>
      <c r="P4014">
        <v>41626</v>
      </c>
      <c r="Q4014" s="1">
        <v>44266</v>
      </c>
      <c r="R4014" s="1">
        <v>44290</v>
      </c>
      <c r="S4014" t="str" cm="1">
        <f t="array" ref="S4014:Z4014">_xlfn.XLOOKUP($O4014,'Raw - customers'!$A:$A,'Raw - customers'!$B:$I)</f>
        <v>Beckie Nasey</v>
      </c>
      <c r="T4014" t="str">
        <v>Genderfluid</v>
      </c>
      <c r="U4014">
        <v>61</v>
      </c>
      <c r="V4014" t="str">
        <v>42 Max View RdSuite 078</v>
      </c>
      <c r="W4014">
        <v>1313</v>
      </c>
      <c r="X4014" t="str">
        <v>Evastad</v>
      </c>
      <c r="Y4014" t="str">
        <v>South Australia</v>
      </c>
      <c r="Z4014" t="str">
        <v>Australia</v>
      </c>
      <c r="AA4014">
        <v>3</v>
      </c>
      <c r="AB4014" s="3" t="str">
        <f t="shared" si="125"/>
        <v>20 to 30</v>
      </c>
      <c r="AM4014" s="6">
        <v>651</v>
      </c>
      <c r="AN4014" s="6" t="s">
        <v>1345</v>
      </c>
    </row>
    <row r="4015" spans="1:40" x14ac:dyDescent="0.25">
      <c r="A4015">
        <v>4013</v>
      </c>
      <c r="B4015">
        <v>799</v>
      </c>
      <c r="C4015">
        <v>886</v>
      </c>
      <c r="D4015">
        <v>94</v>
      </c>
      <c r="E4015">
        <v>1</v>
      </c>
      <c r="F4015">
        <v>94</v>
      </c>
      <c r="G4015">
        <v>1</v>
      </c>
      <c r="H4015" t="str">
        <f>VLOOKUP($C4015,'Raw-products'!$A$2:$H$1261,MATCH(H$1,'Raw-products'!$A$1:$H$1,0))</f>
        <v>Trousers</v>
      </c>
      <c r="I4015" t="str">
        <f>VLOOKUP($C4015,'Raw-products'!$A$2:$H$1261,MATCH(I$1,'Raw-products'!$A$1:$H$1,0))</f>
        <v>Cords</v>
      </c>
      <c r="J4015" t="str">
        <f>VLOOKUP($C4015,'Raw-products'!$A$2:$H$1261,MATCH(J$1,'Raw-products'!$A$1:$H$1,0))</f>
        <v>S</v>
      </c>
      <c r="K4015" t="str">
        <f>VLOOKUP($C4015,'Raw-products'!$A$2:$H$1261,MATCH(K$1,'Raw-products'!$A$1:$H$1,0))</f>
        <v>yellow</v>
      </c>
      <c r="L4015">
        <f>VLOOKUP($C4015,'Raw-products'!$A$2:$H$1261,MATCH(L$1,'Raw-products'!$A$1:$H$1,0))</f>
        <v>113</v>
      </c>
      <c r="M4015">
        <f>VLOOKUP($C4015,'Raw-products'!$A$2:$H$1261,MATCH(M$1,'Raw-products'!$A$1:$H$1,0))</f>
        <v>68</v>
      </c>
      <c r="N4015" s="5">
        <f t="shared" si="124"/>
        <v>7684</v>
      </c>
      <c r="O4015" cm="1">
        <f t="array" ref="O4015:R4015">_xlfn.XLOOKUP($B4015,'Raw -orders'!$A:$A,'Raw -orders'!$B:$E)</f>
        <v>651</v>
      </c>
      <c r="P4015">
        <v>41626</v>
      </c>
      <c r="Q4015" s="1">
        <v>44266</v>
      </c>
      <c r="R4015" s="1">
        <v>44290</v>
      </c>
      <c r="S4015" t="str" cm="1">
        <f t="array" ref="S4015:Z4015">_xlfn.XLOOKUP($O4015,'Raw - customers'!$A:$A,'Raw - customers'!$B:$I)</f>
        <v>Beckie Nasey</v>
      </c>
      <c r="T4015" t="str">
        <v>Genderfluid</v>
      </c>
      <c r="U4015">
        <v>61</v>
      </c>
      <c r="V4015" t="str">
        <v>42 Max View RdSuite 078</v>
      </c>
      <c r="W4015">
        <v>1313</v>
      </c>
      <c r="X4015" t="str">
        <v>Evastad</v>
      </c>
      <c r="Y4015" t="str">
        <v>South Australia</v>
      </c>
      <c r="Z4015" t="str">
        <v>Australia</v>
      </c>
      <c r="AA4015">
        <v>3</v>
      </c>
      <c r="AB4015" s="3" t="str">
        <f t="shared" si="125"/>
        <v>20 to 30</v>
      </c>
      <c r="AM4015" s="6">
        <v>651</v>
      </c>
      <c r="AN4015" s="6" t="s">
        <v>1345</v>
      </c>
    </row>
    <row r="4016" spans="1:40" x14ac:dyDescent="0.25">
      <c r="A4016">
        <v>4014</v>
      </c>
      <c r="B4016">
        <v>799</v>
      </c>
      <c r="C4016">
        <v>1191</v>
      </c>
      <c r="D4016">
        <v>105</v>
      </c>
      <c r="E4016">
        <v>1</v>
      </c>
      <c r="F4016">
        <v>105</v>
      </c>
      <c r="G4016">
        <v>1</v>
      </c>
      <c r="H4016" t="str">
        <f>VLOOKUP($C4016,'Raw-products'!$A$2:$H$1261,MATCH(H$1,'Raw-products'!$A$1:$H$1,0))</f>
        <v>Trousers</v>
      </c>
      <c r="I4016" t="str">
        <f>VLOOKUP($C4016,'Raw-products'!$A$2:$H$1261,MATCH(I$1,'Raw-products'!$A$1:$H$1,0))</f>
        <v>Pleated</v>
      </c>
      <c r="J4016" t="str">
        <f>VLOOKUP($C4016,'Raw-products'!$A$2:$H$1261,MATCH(J$1,'Raw-products'!$A$1:$H$1,0))</f>
        <v>S</v>
      </c>
      <c r="K4016" t="str">
        <f>VLOOKUP($C4016,'Raw-products'!$A$2:$H$1261,MATCH(K$1,'Raw-products'!$A$1:$H$1,0))</f>
        <v>red</v>
      </c>
      <c r="L4016">
        <f>VLOOKUP($C4016,'Raw-products'!$A$2:$H$1261,MATCH(L$1,'Raw-products'!$A$1:$H$1,0))</f>
        <v>90</v>
      </c>
      <c r="M4016">
        <f>VLOOKUP($C4016,'Raw-products'!$A$2:$H$1261,MATCH(M$1,'Raw-products'!$A$1:$H$1,0))</f>
        <v>78</v>
      </c>
      <c r="N4016" s="5">
        <f t="shared" si="124"/>
        <v>7020</v>
      </c>
      <c r="O4016" cm="1">
        <f t="array" ref="O4016:R4016">_xlfn.XLOOKUP($B4016,'Raw -orders'!$A:$A,'Raw -orders'!$B:$E)</f>
        <v>651</v>
      </c>
      <c r="P4016">
        <v>41626</v>
      </c>
      <c r="Q4016" s="1">
        <v>44266</v>
      </c>
      <c r="R4016" s="1">
        <v>44290</v>
      </c>
      <c r="S4016" t="str" cm="1">
        <f t="array" ref="S4016:Z4016">_xlfn.XLOOKUP($O4016,'Raw - customers'!$A:$A,'Raw - customers'!$B:$I)</f>
        <v>Beckie Nasey</v>
      </c>
      <c r="T4016" t="str">
        <v>Genderfluid</v>
      </c>
      <c r="U4016">
        <v>61</v>
      </c>
      <c r="V4016" t="str">
        <v>42 Max View RdSuite 078</v>
      </c>
      <c r="W4016">
        <v>1313</v>
      </c>
      <c r="X4016" t="str">
        <v>Evastad</v>
      </c>
      <c r="Y4016" t="str">
        <v>South Australia</v>
      </c>
      <c r="Z4016" t="str">
        <v>Australia</v>
      </c>
      <c r="AA4016">
        <v>3</v>
      </c>
      <c r="AB4016" s="3" t="str">
        <f t="shared" si="125"/>
        <v>20 to 30</v>
      </c>
      <c r="AM4016" s="6">
        <v>651</v>
      </c>
      <c r="AN4016" s="6" t="s">
        <v>1345</v>
      </c>
    </row>
    <row r="4017" spans="1:40" x14ac:dyDescent="0.25">
      <c r="A4017">
        <v>4015</v>
      </c>
      <c r="B4017">
        <v>799</v>
      </c>
      <c r="C4017">
        <v>17</v>
      </c>
      <c r="D4017">
        <v>96</v>
      </c>
      <c r="E4017">
        <v>1</v>
      </c>
      <c r="F4017">
        <v>96</v>
      </c>
      <c r="G4017">
        <v>1</v>
      </c>
      <c r="H4017" t="str">
        <f>VLOOKUP($C4017,'Raw-products'!$A$2:$H$1261,MATCH(H$1,'Raw-products'!$A$1:$H$1,0))</f>
        <v>Shirt</v>
      </c>
      <c r="I4017" t="str">
        <f>VLOOKUP($C4017,'Raw-products'!$A$2:$H$1261,MATCH(I$1,'Raw-products'!$A$1:$H$1,0))</f>
        <v>Oxford Cloth</v>
      </c>
      <c r="J4017" t="str">
        <f>VLOOKUP($C4017,'Raw-products'!$A$2:$H$1261,MATCH(J$1,'Raw-products'!$A$1:$H$1,0))</f>
        <v>M</v>
      </c>
      <c r="K4017" t="str">
        <f>VLOOKUP($C4017,'Raw-products'!$A$2:$H$1261,MATCH(K$1,'Raw-products'!$A$1:$H$1,0))</f>
        <v>green</v>
      </c>
      <c r="L4017">
        <f>VLOOKUP($C4017,'Raw-products'!$A$2:$H$1261,MATCH(L$1,'Raw-products'!$A$1:$H$1,0))</f>
        <v>114</v>
      </c>
      <c r="M4017">
        <f>VLOOKUP($C4017,'Raw-products'!$A$2:$H$1261,MATCH(M$1,'Raw-products'!$A$1:$H$1,0))</f>
        <v>60</v>
      </c>
      <c r="N4017" s="5">
        <f t="shared" si="124"/>
        <v>6840</v>
      </c>
      <c r="O4017" cm="1">
        <f t="array" ref="O4017:R4017">_xlfn.XLOOKUP($B4017,'Raw -orders'!$A:$A,'Raw -orders'!$B:$E)</f>
        <v>651</v>
      </c>
      <c r="P4017">
        <v>41626</v>
      </c>
      <c r="Q4017" s="1">
        <v>44266</v>
      </c>
      <c r="R4017" s="1">
        <v>44290</v>
      </c>
      <c r="S4017" t="str" cm="1">
        <f t="array" ref="S4017:Z4017">_xlfn.XLOOKUP($O4017,'Raw - customers'!$A:$A,'Raw - customers'!$B:$I)</f>
        <v>Beckie Nasey</v>
      </c>
      <c r="T4017" t="str">
        <v>Genderfluid</v>
      </c>
      <c r="U4017">
        <v>61</v>
      </c>
      <c r="V4017" t="str">
        <v>42 Max View RdSuite 078</v>
      </c>
      <c r="W4017">
        <v>1313</v>
      </c>
      <c r="X4017" t="str">
        <v>Evastad</v>
      </c>
      <c r="Y4017" t="str">
        <v>South Australia</v>
      </c>
      <c r="Z4017" t="str">
        <v>Australia</v>
      </c>
      <c r="AA4017">
        <v>3</v>
      </c>
      <c r="AB4017" s="3" t="str">
        <f t="shared" si="125"/>
        <v>20 to 30</v>
      </c>
      <c r="AM4017" s="6">
        <v>651</v>
      </c>
      <c r="AN4017" s="6" t="s">
        <v>1345</v>
      </c>
    </row>
    <row r="4018" spans="1:40" x14ac:dyDescent="0.25">
      <c r="A4018">
        <v>4016</v>
      </c>
      <c r="B4018">
        <v>800</v>
      </c>
      <c r="C4018">
        <v>229</v>
      </c>
      <c r="D4018">
        <v>106</v>
      </c>
      <c r="E4018">
        <v>3</v>
      </c>
      <c r="F4018">
        <v>318</v>
      </c>
      <c r="G4018">
        <v>1</v>
      </c>
      <c r="H4018" t="str">
        <f>VLOOKUP($C4018,'Raw-products'!$A$2:$H$1261,MATCH(H$1,'Raw-products'!$A$1:$H$1,0))</f>
        <v>Shirt</v>
      </c>
      <c r="I4018" t="str">
        <f>VLOOKUP($C4018,'Raw-products'!$A$2:$H$1261,MATCH(I$1,'Raw-products'!$A$1:$H$1,0))</f>
        <v>Chambray</v>
      </c>
      <c r="J4018" t="str">
        <f>VLOOKUP($C4018,'Raw-products'!$A$2:$H$1261,MATCH(J$1,'Raw-products'!$A$1:$H$1,0))</f>
        <v>XL</v>
      </c>
      <c r="K4018" t="str">
        <f>VLOOKUP($C4018,'Raw-products'!$A$2:$H$1261,MATCH(K$1,'Raw-products'!$A$1:$H$1,0))</f>
        <v>green</v>
      </c>
      <c r="L4018">
        <f>VLOOKUP($C4018,'Raw-products'!$A$2:$H$1261,MATCH(L$1,'Raw-products'!$A$1:$H$1,0))</f>
        <v>105</v>
      </c>
      <c r="M4018">
        <f>VLOOKUP($C4018,'Raw-products'!$A$2:$H$1261,MATCH(M$1,'Raw-products'!$A$1:$H$1,0))</f>
        <v>58</v>
      </c>
      <c r="N4018" s="5">
        <f t="shared" si="124"/>
        <v>6090</v>
      </c>
      <c r="O4018" cm="1">
        <f t="array" ref="O4018:R4018">_xlfn.XLOOKUP($B4018,'Raw -orders'!$A:$A,'Raw -orders'!$B:$E)</f>
        <v>422</v>
      </c>
      <c r="P4018">
        <v>20089</v>
      </c>
      <c r="Q4018" s="1">
        <v>44368</v>
      </c>
      <c r="R4018" s="1">
        <v>44370</v>
      </c>
      <c r="S4018" t="str" cm="1">
        <f t="array" ref="S4018:Z4018">_xlfn.XLOOKUP($O4018,'Raw - customers'!$A:$A,'Raw - customers'!$B:$I)</f>
        <v>Farah Schukert</v>
      </c>
      <c r="T4018" t="str">
        <v>Agender</v>
      </c>
      <c r="U4018">
        <v>34</v>
      </c>
      <c r="V4018" t="str">
        <v>58 Heaney SquareApt. 870</v>
      </c>
      <c r="W4018">
        <v>1342</v>
      </c>
      <c r="X4018" t="str">
        <v>Feeneymouth</v>
      </c>
      <c r="Y4018" t="str">
        <v>Queensland</v>
      </c>
      <c r="Z4018" t="str">
        <v>Australia</v>
      </c>
      <c r="AA4018">
        <v>6</v>
      </c>
      <c r="AB4018" s="3" t="str">
        <f t="shared" si="125"/>
        <v>0 to 10</v>
      </c>
      <c r="AM4018" s="6">
        <v>422</v>
      </c>
      <c r="AN4018" s="6" t="s">
        <v>1355</v>
      </c>
    </row>
    <row r="4019" spans="1:40" x14ac:dyDescent="0.25">
      <c r="A4019">
        <v>4017</v>
      </c>
      <c r="B4019">
        <v>800</v>
      </c>
      <c r="C4019">
        <v>1203</v>
      </c>
      <c r="D4019">
        <v>105</v>
      </c>
      <c r="E4019">
        <v>3</v>
      </c>
      <c r="F4019">
        <v>315</v>
      </c>
      <c r="G4019">
        <v>1</v>
      </c>
      <c r="H4019" t="str">
        <f>VLOOKUP($C4019,'Raw-products'!$A$2:$H$1261,MATCH(H$1,'Raw-products'!$A$1:$H$1,0))</f>
        <v>Trousers</v>
      </c>
      <c r="I4019" t="str">
        <f>VLOOKUP($C4019,'Raw-products'!$A$2:$H$1261,MATCH(I$1,'Raw-products'!$A$1:$H$1,0))</f>
        <v>Pleated</v>
      </c>
      <c r="J4019" t="str">
        <f>VLOOKUP($C4019,'Raw-products'!$A$2:$H$1261,MATCH(J$1,'Raw-products'!$A$1:$H$1,0))</f>
        <v>L</v>
      </c>
      <c r="K4019" t="str">
        <f>VLOOKUP($C4019,'Raw-products'!$A$2:$H$1261,MATCH(K$1,'Raw-products'!$A$1:$H$1,0))</f>
        <v>yellow</v>
      </c>
      <c r="L4019">
        <f>VLOOKUP($C4019,'Raw-products'!$A$2:$H$1261,MATCH(L$1,'Raw-products'!$A$1:$H$1,0))</f>
        <v>90</v>
      </c>
      <c r="M4019">
        <f>VLOOKUP($C4019,'Raw-products'!$A$2:$H$1261,MATCH(M$1,'Raw-products'!$A$1:$H$1,0))</f>
        <v>62</v>
      </c>
      <c r="N4019" s="5">
        <f t="shared" si="124"/>
        <v>5580</v>
      </c>
      <c r="O4019" cm="1">
        <f t="array" ref="O4019:R4019">_xlfn.XLOOKUP($B4019,'Raw -orders'!$A:$A,'Raw -orders'!$B:$E)</f>
        <v>422</v>
      </c>
      <c r="P4019">
        <v>20089</v>
      </c>
      <c r="Q4019" s="1">
        <v>44368</v>
      </c>
      <c r="R4019" s="1">
        <v>44370</v>
      </c>
      <c r="S4019" t="str" cm="1">
        <f t="array" ref="S4019:Z4019">_xlfn.XLOOKUP($O4019,'Raw - customers'!$A:$A,'Raw - customers'!$B:$I)</f>
        <v>Farah Schukert</v>
      </c>
      <c r="T4019" t="str">
        <v>Agender</v>
      </c>
      <c r="U4019">
        <v>34</v>
      </c>
      <c r="V4019" t="str">
        <v>58 Heaney SquareApt. 870</v>
      </c>
      <c r="W4019">
        <v>1342</v>
      </c>
      <c r="X4019" t="str">
        <v>Feeneymouth</v>
      </c>
      <c r="Y4019" t="str">
        <v>Queensland</v>
      </c>
      <c r="Z4019" t="str">
        <v>Australia</v>
      </c>
      <c r="AA4019">
        <v>6</v>
      </c>
      <c r="AB4019" s="3" t="str">
        <f t="shared" si="125"/>
        <v>0 to 10</v>
      </c>
      <c r="AM4019" s="6">
        <v>422</v>
      </c>
      <c r="AN4019" s="6" t="s">
        <v>1355</v>
      </c>
    </row>
    <row r="4020" spans="1:40" x14ac:dyDescent="0.25">
      <c r="A4020">
        <v>4018</v>
      </c>
      <c r="B4020">
        <v>800</v>
      </c>
      <c r="C4020">
        <v>77</v>
      </c>
      <c r="D4020">
        <v>118</v>
      </c>
      <c r="E4020">
        <v>1</v>
      </c>
      <c r="F4020">
        <v>118</v>
      </c>
      <c r="G4020">
        <v>1</v>
      </c>
      <c r="H4020" t="str">
        <f>VLOOKUP($C4020,'Raw-products'!$A$2:$H$1261,MATCH(H$1,'Raw-products'!$A$1:$H$1,0))</f>
        <v>Shirt</v>
      </c>
      <c r="I4020" t="str">
        <f>VLOOKUP($C4020,'Raw-products'!$A$2:$H$1261,MATCH(I$1,'Raw-products'!$A$1:$H$1,0))</f>
        <v>Flannel</v>
      </c>
      <c r="J4020" t="str">
        <f>VLOOKUP($C4020,'Raw-products'!$A$2:$H$1261,MATCH(J$1,'Raw-products'!$A$1:$H$1,0))</f>
        <v>M</v>
      </c>
      <c r="K4020" t="str">
        <f>VLOOKUP($C4020,'Raw-products'!$A$2:$H$1261,MATCH(K$1,'Raw-products'!$A$1:$H$1,0))</f>
        <v>orange</v>
      </c>
      <c r="L4020">
        <f>VLOOKUP($C4020,'Raw-products'!$A$2:$H$1261,MATCH(L$1,'Raw-products'!$A$1:$H$1,0))</f>
        <v>96</v>
      </c>
      <c r="M4020">
        <f>VLOOKUP($C4020,'Raw-products'!$A$2:$H$1261,MATCH(M$1,'Raw-products'!$A$1:$H$1,0))</f>
        <v>68</v>
      </c>
      <c r="N4020" s="5">
        <f t="shared" si="124"/>
        <v>6528</v>
      </c>
      <c r="O4020" cm="1">
        <f t="array" ref="O4020:R4020">_xlfn.XLOOKUP($B4020,'Raw -orders'!$A:$A,'Raw -orders'!$B:$E)</f>
        <v>422</v>
      </c>
      <c r="P4020">
        <v>20089</v>
      </c>
      <c r="Q4020" s="1">
        <v>44368</v>
      </c>
      <c r="R4020" s="1">
        <v>44370</v>
      </c>
      <c r="S4020" t="str" cm="1">
        <f t="array" ref="S4020:Z4020">_xlfn.XLOOKUP($O4020,'Raw - customers'!$A:$A,'Raw - customers'!$B:$I)</f>
        <v>Farah Schukert</v>
      </c>
      <c r="T4020" t="str">
        <v>Agender</v>
      </c>
      <c r="U4020">
        <v>34</v>
      </c>
      <c r="V4020" t="str">
        <v>58 Heaney SquareApt. 870</v>
      </c>
      <c r="W4020">
        <v>1342</v>
      </c>
      <c r="X4020" t="str">
        <v>Feeneymouth</v>
      </c>
      <c r="Y4020" t="str">
        <v>Queensland</v>
      </c>
      <c r="Z4020" t="str">
        <v>Australia</v>
      </c>
      <c r="AA4020">
        <v>6</v>
      </c>
      <c r="AB4020" s="3" t="str">
        <f t="shared" si="125"/>
        <v>0 to 10</v>
      </c>
      <c r="AM4020" s="6">
        <v>422</v>
      </c>
      <c r="AN4020" s="6" t="s">
        <v>1355</v>
      </c>
    </row>
    <row r="4021" spans="1:40" x14ac:dyDescent="0.25">
      <c r="A4021">
        <v>4019</v>
      </c>
      <c r="B4021">
        <v>800</v>
      </c>
      <c r="C4021">
        <v>401</v>
      </c>
      <c r="D4021">
        <v>119</v>
      </c>
      <c r="E4021">
        <v>2</v>
      </c>
      <c r="F4021">
        <v>238</v>
      </c>
      <c r="G4021">
        <v>1</v>
      </c>
      <c r="H4021" t="str">
        <f>VLOOKUP($C4021,'Raw-products'!$A$2:$H$1261,MATCH(H$1,'Raw-products'!$A$1:$H$1,0))</f>
        <v>Shirt</v>
      </c>
      <c r="I4021" t="str">
        <f>VLOOKUP($C4021,'Raw-products'!$A$2:$H$1261,MATCH(I$1,'Raw-products'!$A$1:$H$1,0))</f>
        <v>Casual Slim Fit</v>
      </c>
      <c r="J4021" t="str">
        <f>VLOOKUP($C4021,'Raw-products'!$A$2:$H$1261,MATCH(J$1,'Raw-products'!$A$1:$H$1,0))</f>
        <v>S</v>
      </c>
      <c r="K4021" t="str">
        <f>VLOOKUP($C4021,'Raw-products'!$A$2:$H$1261,MATCH(K$1,'Raw-products'!$A$1:$H$1,0))</f>
        <v>green</v>
      </c>
      <c r="L4021">
        <f>VLOOKUP($C4021,'Raw-products'!$A$2:$H$1261,MATCH(L$1,'Raw-products'!$A$1:$H$1,0))</f>
        <v>113</v>
      </c>
      <c r="M4021">
        <f>VLOOKUP($C4021,'Raw-products'!$A$2:$H$1261,MATCH(M$1,'Raw-products'!$A$1:$H$1,0))</f>
        <v>72</v>
      </c>
      <c r="N4021" s="5">
        <f t="shared" si="124"/>
        <v>8136</v>
      </c>
      <c r="O4021" cm="1">
        <f t="array" ref="O4021:R4021">_xlfn.XLOOKUP($B4021,'Raw -orders'!$A:$A,'Raw -orders'!$B:$E)</f>
        <v>422</v>
      </c>
      <c r="P4021">
        <v>20089</v>
      </c>
      <c r="Q4021" s="1">
        <v>44368</v>
      </c>
      <c r="R4021" s="1">
        <v>44370</v>
      </c>
      <c r="S4021" t="str" cm="1">
        <f t="array" ref="S4021:Z4021">_xlfn.XLOOKUP($O4021,'Raw - customers'!$A:$A,'Raw - customers'!$B:$I)</f>
        <v>Farah Schukert</v>
      </c>
      <c r="T4021" t="str">
        <v>Agender</v>
      </c>
      <c r="U4021">
        <v>34</v>
      </c>
      <c r="V4021" t="str">
        <v>58 Heaney SquareApt. 870</v>
      </c>
      <c r="W4021">
        <v>1342</v>
      </c>
      <c r="X4021" t="str">
        <v>Feeneymouth</v>
      </c>
      <c r="Y4021" t="str">
        <v>Queensland</v>
      </c>
      <c r="Z4021" t="str">
        <v>Australia</v>
      </c>
      <c r="AA4021">
        <v>6</v>
      </c>
      <c r="AB4021" s="3" t="str">
        <f t="shared" si="125"/>
        <v>0 to 10</v>
      </c>
      <c r="AM4021" s="6">
        <v>422</v>
      </c>
      <c r="AN4021" s="6" t="s">
        <v>1355</v>
      </c>
    </row>
    <row r="4022" spans="1:40" x14ac:dyDescent="0.25">
      <c r="A4022">
        <v>4020</v>
      </c>
      <c r="B4022">
        <v>801</v>
      </c>
      <c r="C4022">
        <v>1085</v>
      </c>
      <c r="D4022">
        <v>115</v>
      </c>
      <c r="E4022">
        <v>2</v>
      </c>
      <c r="F4022">
        <v>230</v>
      </c>
      <c r="G4022">
        <v>1</v>
      </c>
      <c r="H4022" t="str">
        <f>VLOOKUP($C4022,'Raw-products'!$A$2:$H$1261,MATCH(H$1,'Raw-products'!$A$1:$H$1,0))</f>
        <v>Trousers</v>
      </c>
      <c r="I4022" t="str">
        <f>VLOOKUP($C4022,'Raw-products'!$A$2:$H$1261,MATCH(I$1,'Raw-products'!$A$1:$H$1,0))</f>
        <v>Cropped</v>
      </c>
      <c r="J4022" t="str">
        <f>VLOOKUP($C4022,'Raw-products'!$A$2:$H$1261,MATCH(J$1,'Raw-products'!$A$1:$H$1,0))</f>
        <v>XS</v>
      </c>
      <c r="K4022" t="str">
        <f>VLOOKUP($C4022,'Raw-products'!$A$2:$H$1261,MATCH(K$1,'Raw-products'!$A$1:$H$1,0))</f>
        <v>red</v>
      </c>
      <c r="L4022">
        <f>VLOOKUP($C4022,'Raw-products'!$A$2:$H$1261,MATCH(L$1,'Raw-products'!$A$1:$H$1,0))</f>
        <v>99</v>
      </c>
      <c r="M4022">
        <f>VLOOKUP($C4022,'Raw-products'!$A$2:$H$1261,MATCH(M$1,'Raw-products'!$A$1:$H$1,0))</f>
        <v>75</v>
      </c>
      <c r="N4022" s="5">
        <f t="shared" si="124"/>
        <v>7425</v>
      </c>
      <c r="O4022" cm="1">
        <f t="array" ref="O4022:R4022">_xlfn.XLOOKUP($B4022,'Raw -orders'!$A:$A,'Raw -orders'!$B:$E)</f>
        <v>995</v>
      </c>
      <c r="P4022">
        <v>58829</v>
      </c>
      <c r="Q4022" s="1">
        <v>44410</v>
      </c>
      <c r="R4022" s="1">
        <v>44425</v>
      </c>
      <c r="S4022" t="str" cm="1">
        <f t="array" ref="S4022:Z4022">_xlfn.XLOOKUP($O4022,'Raw - customers'!$A:$A,'Raw - customers'!$B:$I)</f>
        <v>Leandra Derks</v>
      </c>
      <c r="T4022" t="str">
        <v>Polygender</v>
      </c>
      <c r="U4022">
        <v>63</v>
      </c>
      <c r="V4022" t="str">
        <v>19 Jordan Station StSuite 655</v>
      </c>
      <c r="W4022">
        <v>3742</v>
      </c>
      <c r="X4022" t="str">
        <v>Hermistonberg</v>
      </c>
      <c r="Y4022" t="str">
        <v>Western Australia</v>
      </c>
      <c r="Z4022" t="str">
        <v>Australia</v>
      </c>
      <c r="AA4022">
        <v>8</v>
      </c>
      <c r="AB4022" s="3" t="str">
        <f t="shared" si="125"/>
        <v>10 to 20</v>
      </c>
      <c r="AM4022" s="6">
        <v>995</v>
      </c>
      <c r="AN4022" s="6" t="s">
        <v>1377</v>
      </c>
    </row>
    <row r="4023" spans="1:40" x14ac:dyDescent="0.25">
      <c r="A4023">
        <v>4021</v>
      </c>
      <c r="B4023">
        <v>801</v>
      </c>
      <c r="C4023">
        <v>960</v>
      </c>
      <c r="D4023">
        <v>97</v>
      </c>
      <c r="E4023">
        <v>2</v>
      </c>
      <c r="F4023">
        <v>194</v>
      </c>
      <c r="G4023">
        <v>1</v>
      </c>
      <c r="H4023" t="str">
        <f>VLOOKUP($C4023,'Raw-products'!$A$2:$H$1261,MATCH(H$1,'Raw-products'!$A$1:$H$1,0))</f>
        <v>Trousers</v>
      </c>
      <c r="I4023" t="str">
        <f>VLOOKUP($C4023,'Raw-products'!$A$2:$H$1261,MATCH(I$1,'Raw-products'!$A$1:$H$1,0))</f>
        <v>Slim-Fit</v>
      </c>
      <c r="J4023" t="str">
        <f>VLOOKUP($C4023,'Raw-products'!$A$2:$H$1261,MATCH(J$1,'Raw-products'!$A$1:$H$1,0))</f>
        <v>XS</v>
      </c>
      <c r="K4023" t="str">
        <f>VLOOKUP($C4023,'Raw-products'!$A$2:$H$1261,MATCH(K$1,'Raw-products'!$A$1:$H$1,0))</f>
        <v>green</v>
      </c>
      <c r="L4023">
        <f>VLOOKUP($C4023,'Raw-products'!$A$2:$H$1261,MATCH(L$1,'Raw-products'!$A$1:$H$1,0))</f>
        <v>119</v>
      </c>
      <c r="M4023">
        <f>VLOOKUP($C4023,'Raw-products'!$A$2:$H$1261,MATCH(M$1,'Raw-products'!$A$1:$H$1,0))</f>
        <v>74</v>
      </c>
      <c r="N4023" s="5">
        <f t="shared" si="124"/>
        <v>8806</v>
      </c>
      <c r="O4023" cm="1">
        <f t="array" ref="O4023:R4023">_xlfn.XLOOKUP($B4023,'Raw -orders'!$A:$A,'Raw -orders'!$B:$E)</f>
        <v>995</v>
      </c>
      <c r="P4023">
        <v>58829</v>
      </c>
      <c r="Q4023" s="1">
        <v>44410</v>
      </c>
      <c r="R4023" s="1">
        <v>44425</v>
      </c>
      <c r="S4023" t="str" cm="1">
        <f t="array" ref="S4023:Z4023">_xlfn.XLOOKUP($O4023,'Raw - customers'!$A:$A,'Raw - customers'!$B:$I)</f>
        <v>Leandra Derks</v>
      </c>
      <c r="T4023" t="str">
        <v>Polygender</v>
      </c>
      <c r="U4023">
        <v>63</v>
      </c>
      <c r="V4023" t="str">
        <v>19 Jordan Station StSuite 655</v>
      </c>
      <c r="W4023">
        <v>3742</v>
      </c>
      <c r="X4023" t="str">
        <v>Hermistonberg</v>
      </c>
      <c r="Y4023" t="str">
        <v>Western Australia</v>
      </c>
      <c r="Z4023" t="str">
        <v>Australia</v>
      </c>
      <c r="AA4023">
        <v>8</v>
      </c>
      <c r="AB4023" s="3" t="str">
        <f t="shared" si="125"/>
        <v>10 to 20</v>
      </c>
      <c r="AM4023" s="6">
        <v>995</v>
      </c>
      <c r="AN4023" s="6" t="s">
        <v>1377</v>
      </c>
    </row>
    <row r="4024" spans="1:40" x14ac:dyDescent="0.25">
      <c r="A4024">
        <v>4022</v>
      </c>
      <c r="B4024">
        <v>801</v>
      </c>
      <c r="C4024">
        <v>152</v>
      </c>
      <c r="D4024">
        <v>91</v>
      </c>
      <c r="E4024">
        <v>3</v>
      </c>
      <c r="F4024">
        <v>273</v>
      </c>
      <c r="G4024">
        <v>1</v>
      </c>
      <c r="H4024" t="str">
        <f>VLOOKUP($C4024,'Raw-products'!$A$2:$H$1261,MATCH(H$1,'Raw-products'!$A$1:$H$1,0))</f>
        <v>Shirt</v>
      </c>
      <c r="I4024" t="str">
        <f>VLOOKUP($C4024,'Raw-products'!$A$2:$H$1261,MATCH(I$1,'Raw-products'!$A$1:$H$1,0))</f>
        <v>Linen</v>
      </c>
      <c r="J4024" t="str">
        <f>VLOOKUP($C4024,'Raw-products'!$A$2:$H$1261,MATCH(J$1,'Raw-products'!$A$1:$H$1,0))</f>
        <v>M</v>
      </c>
      <c r="K4024" t="str">
        <f>VLOOKUP($C4024,'Raw-products'!$A$2:$H$1261,MATCH(K$1,'Raw-products'!$A$1:$H$1,0))</f>
        <v>yellow</v>
      </c>
      <c r="L4024">
        <f>VLOOKUP($C4024,'Raw-products'!$A$2:$H$1261,MATCH(L$1,'Raw-products'!$A$1:$H$1,0))</f>
        <v>116</v>
      </c>
      <c r="M4024">
        <f>VLOOKUP($C4024,'Raw-products'!$A$2:$H$1261,MATCH(M$1,'Raw-products'!$A$1:$H$1,0))</f>
        <v>59</v>
      </c>
      <c r="N4024" s="5">
        <f t="shared" si="124"/>
        <v>6844</v>
      </c>
      <c r="O4024" cm="1">
        <f t="array" ref="O4024:R4024">_xlfn.XLOOKUP($B4024,'Raw -orders'!$A:$A,'Raw -orders'!$B:$E)</f>
        <v>995</v>
      </c>
      <c r="P4024">
        <v>58829</v>
      </c>
      <c r="Q4024" s="1">
        <v>44410</v>
      </c>
      <c r="R4024" s="1">
        <v>44425</v>
      </c>
      <c r="S4024" t="str" cm="1">
        <f t="array" ref="S4024:Z4024">_xlfn.XLOOKUP($O4024,'Raw - customers'!$A:$A,'Raw - customers'!$B:$I)</f>
        <v>Leandra Derks</v>
      </c>
      <c r="T4024" t="str">
        <v>Polygender</v>
      </c>
      <c r="U4024">
        <v>63</v>
      </c>
      <c r="V4024" t="str">
        <v>19 Jordan Station StSuite 655</v>
      </c>
      <c r="W4024">
        <v>3742</v>
      </c>
      <c r="X4024" t="str">
        <v>Hermistonberg</v>
      </c>
      <c r="Y4024" t="str">
        <v>Western Australia</v>
      </c>
      <c r="Z4024" t="str">
        <v>Australia</v>
      </c>
      <c r="AA4024">
        <v>8</v>
      </c>
      <c r="AB4024" s="3" t="str">
        <f t="shared" si="125"/>
        <v>10 to 20</v>
      </c>
      <c r="AM4024" s="6">
        <v>995</v>
      </c>
      <c r="AN4024" s="6" t="s">
        <v>1377</v>
      </c>
    </row>
    <row r="4025" spans="1:40" x14ac:dyDescent="0.25">
      <c r="A4025">
        <v>4023</v>
      </c>
      <c r="B4025">
        <v>801</v>
      </c>
      <c r="C4025">
        <v>724</v>
      </c>
      <c r="D4025">
        <v>119</v>
      </c>
      <c r="E4025">
        <v>1</v>
      </c>
      <c r="F4025">
        <v>119</v>
      </c>
      <c r="G4025">
        <v>1</v>
      </c>
      <c r="H4025" t="str">
        <f>VLOOKUP($C4025,'Raw-products'!$A$2:$H$1261,MATCH(H$1,'Raw-products'!$A$1:$H$1,0))</f>
        <v>Jacket</v>
      </c>
      <c r="I4025" t="str">
        <f>VLOOKUP($C4025,'Raw-products'!$A$2:$H$1261,MATCH(I$1,'Raw-products'!$A$1:$H$1,0))</f>
        <v>Trench Coat</v>
      </c>
      <c r="J4025" t="str">
        <f>VLOOKUP($C4025,'Raw-products'!$A$2:$H$1261,MATCH(J$1,'Raw-products'!$A$1:$H$1,0))</f>
        <v>XL</v>
      </c>
      <c r="K4025" t="str">
        <f>VLOOKUP($C4025,'Raw-products'!$A$2:$H$1261,MATCH(K$1,'Raw-products'!$A$1:$H$1,0))</f>
        <v>blue</v>
      </c>
      <c r="L4025">
        <f>VLOOKUP($C4025,'Raw-products'!$A$2:$H$1261,MATCH(L$1,'Raw-products'!$A$1:$H$1,0))</f>
        <v>112</v>
      </c>
      <c r="M4025">
        <f>VLOOKUP($C4025,'Raw-products'!$A$2:$H$1261,MATCH(M$1,'Raw-products'!$A$1:$H$1,0))</f>
        <v>69</v>
      </c>
      <c r="N4025" s="5">
        <f t="shared" si="124"/>
        <v>7728</v>
      </c>
      <c r="O4025" cm="1">
        <f t="array" ref="O4025:R4025">_xlfn.XLOOKUP($B4025,'Raw -orders'!$A:$A,'Raw -orders'!$B:$E)</f>
        <v>995</v>
      </c>
      <c r="P4025">
        <v>58829</v>
      </c>
      <c r="Q4025" s="1">
        <v>44410</v>
      </c>
      <c r="R4025" s="1">
        <v>44425</v>
      </c>
      <c r="S4025" t="str" cm="1">
        <f t="array" ref="S4025:Z4025">_xlfn.XLOOKUP($O4025,'Raw - customers'!$A:$A,'Raw - customers'!$B:$I)</f>
        <v>Leandra Derks</v>
      </c>
      <c r="T4025" t="str">
        <v>Polygender</v>
      </c>
      <c r="U4025">
        <v>63</v>
      </c>
      <c r="V4025" t="str">
        <v>19 Jordan Station StSuite 655</v>
      </c>
      <c r="W4025">
        <v>3742</v>
      </c>
      <c r="X4025" t="str">
        <v>Hermistonberg</v>
      </c>
      <c r="Y4025" t="str">
        <v>Western Australia</v>
      </c>
      <c r="Z4025" t="str">
        <v>Australia</v>
      </c>
      <c r="AA4025">
        <v>8</v>
      </c>
      <c r="AB4025" s="3" t="str">
        <f t="shared" si="125"/>
        <v>10 to 20</v>
      </c>
      <c r="AM4025" s="6">
        <v>995</v>
      </c>
      <c r="AN4025" s="6" t="s">
        <v>1377</v>
      </c>
    </row>
    <row r="4026" spans="1:40" x14ac:dyDescent="0.25">
      <c r="A4026">
        <v>4024</v>
      </c>
      <c r="B4026">
        <v>801</v>
      </c>
      <c r="C4026">
        <v>139</v>
      </c>
      <c r="D4026">
        <v>92</v>
      </c>
      <c r="E4026">
        <v>3</v>
      </c>
      <c r="F4026">
        <v>276</v>
      </c>
      <c r="G4026">
        <v>1</v>
      </c>
      <c r="H4026" t="str">
        <f>VLOOKUP($C4026,'Raw-products'!$A$2:$H$1261,MATCH(H$1,'Raw-products'!$A$1:$H$1,0))</f>
        <v>Shirt</v>
      </c>
      <c r="I4026" t="str">
        <f>VLOOKUP($C4026,'Raw-products'!$A$2:$H$1261,MATCH(I$1,'Raw-products'!$A$1:$H$1,0))</f>
        <v>Denim</v>
      </c>
      <c r="J4026" t="str">
        <f>VLOOKUP($C4026,'Raw-products'!$A$2:$H$1261,MATCH(J$1,'Raw-products'!$A$1:$H$1,0))</f>
        <v>XL</v>
      </c>
      <c r="K4026" t="str">
        <f>VLOOKUP($C4026,'Raw-products'!$A$2:$H$1261,MATCH(K$1,'Raw-products'!$A$1:$H$1,0))</f>
        <v>violet</v>
      </c>
      <c r="L4026">
        <f>VLOOKUP($C4026,'Raw-products'!$A$2:$H$1261,MATCH(L$1,'Raw-products'!$A$1:$H$1,0))</f>
        <v>115</v>
      </c>
      <c r="M4026">
        <f>VLOOKUP($C4026,'Raw-products'!$A$2:$H$1261,MATCH(M$1,'Raw-products'!$A$1:$H$1,0))</f>
        <v>73</v>
      </c>
      <c r="N4026" s="5">
        <f t="shared" si="124"/>
        <v>8395</v>
      </c>
      <c r="O4026" cm="1">
        <f t="array" ref="O4026:R4026">_xlfn.XLOOKUP($B4026,'Raw -orders'!$A:$A,'Raw -orders'!$B:$E)</f>
        <v>995</v>
      </c>
      <c r="P4026">
        <v>58829</v>
      </c>
      <c r="Q4026" s="1">
        <v>44410</v>
      </c>
      <c r="R4026" s="1">
        <v>44425</v>
      </c>
      <c r="S4026" t="str" cm="1">
        <f t="array" ref="S4026:Z4026">_xlfn.XLOOKUP($O4026,'Raw - customers'!$A:$A,'Raw - customers'!$B:$I)</f>
        <v>Leandra Derks</v>
      </c>
      <c r="T4026" t="str">
        <v>Polygender</v>
      </c>
      <c r="U4026">
        <v>63</v>
      </c>
      <c r="V4026" t="str">
        <v>19 Jordan Station StSuite 655</v>
      </c>
      <c r="W4026">
        <v>3742</v>
      </c>
      <c r="X4026" t="str">
        <v>Hermistonberg</v>
      </c>
      <c r="Y4026" t="str">
        <v>Western Australia</v>
      </c>
      <c r="Z4026" t="str">
        <v>Australia</v>
      </c>
      <c r="AA4026">
        <v>8</v>
      </c>
      <c r="AB4026" s="3" t="str">
        <f t="shared" si="125"/>
        <v>10 to 20</v>
      </c>
      <c r="AM4026" s="6">
        <v>995</v>
      </c>
      <c r="AN4026" s="6" t="s">
        <v>1377</v>
      </c>
    </row>
    <row r="4027" spans="1:40" x14ac:dyDescent="0.25">
      <c r="A4027">
        <v>4025</v>
      </c>
      <c r="B4027">
        <v>801</v>
      </c>
      <c r="C4027">
        <v>879</v>
      </c>
      <c r="D4027">
        <v>94</v>
      </c>
      <c r="E4027">
        <v>2</v>
      </c>
      <c r="F4027">
        <v>188</v>
      </c>
      <c r="G4027">
        <v>1</v>
      </c>
      <c r="H4027" t="str">
        <f>VLOOKUP($C4027,'Raw-products'!$A$2:$H$1261,MATCH(H$1,'Raw-products'!$A$1:$H$1,0))</f>
        <v>Trousers</v>
      </c>
      <c r="I4027" t="str">
        <f>VLOOKUP($C4027,'Raw-products'!$A$2:$H$1261,MATCH(I$1,'Raw-products'!$A$1:$H$1,0))</f>
        <v>Cords</v>
      </c>
      <c r="J4027" t="str">
        <f>VLOOKUP($C4027,'Raw-products'!$A$2:$H$1261,MATCH(J$1,'Raw-products'!$A$1:$H$1,0))</f>
        <v>XL</v>
      </c>
      <c r="K4027" t="str">
        <f>VLOOKUP($C4027,'Raw-products'!$A$2:$H$1261,MATCH(K$1,'Raw-products'!$A$1:$H$1,0))</f>
        <v>red</v>
      </c>
      <c r="L4027">
        <f>VLOOKUP($C4027,'Raw-products'!$A$2:$H$1261,MATCH(L$1,'Raw-products'!$A$1:$H$1,0))</f>
        <v>113</v>
      </c>
      <c r="M4027">
        <f>VLOOKUP($C4027,'Raw-products'!$A$2:$H$1261,MATCH(M$1,'Raw-products'!$A$1:$H$1,0))</f>
        <v>80</v>
      </c>
      <c r="N4027" s="5">
        <f t="shared" si="124"/>
        <v>9040</v>
      </c>
      <c r="O4027" cm="1">
        <f t="array" ref="O4027:R4027">_xlfn.XLOOKUP($B4027,'Raw -orders'!$A:$A,'Raw -orders'!$B:$E)</f>
        <v>995</v>
      </c>
      <c r="P4027">
        <v>58829</v>
      </c>
      <c r="Q4027" s="1">
        <v>44410</v>
      </c>
      <c r="R4027" s="1">
        <v>44425</v>
      </c>
      <c r="S4027" t="str" cm="1">
        <f t="array" ref="S4027:Z4027">_xlfn.XLOOKUP($O4027,'Raw - customers'!$A:$A,'Raw - customers'!$B:$I)</f>
        <v>Leandra Derks</v>
      </c>
      <c r="T4027" t="str">
        <v>Polygender</v>
      </c>
      <c r="U4027">
        <v>63</v>
      </c>
      <c r="V4027" t="str">
        <v>19 Jordan Station StSuite 655</v>
      </c>
      <c r="W4027">
        <v>3742</v>
      </c>
      <c r="X4027" t="str">
        <v>Hermistonberg</v>
      </c>
      <c r="Y4027" t="str">
        <v>Western Australia</v>
      </c>
      <c r="Z4027" t="str">
        <v>Australia</v>
      </c>
      <c r="AA4027">
        <v>8</v>
      </c>
      <c r="AB4027" s="3" t="str">
        <f t="shared" si="125"/>
        <v>10 to 20</v>
      </c>
      <c r="AM4027" s="6">
        <v>995</v>
      </c>
      <c r="AN4027" s="6" t="s">
        <v>1377</v>
      </c>
    </row>
    <row r="4028" spans="1:40" x14ac:dyDescent="0.25">
      <c r="A4028">
        <v>4026</v>
      </c>
      <c r="B4028">
        <v>801</v>
      </c>
      <c r="C4028">
        <v>26</v>
      </c>
      <c r="D4028">
        <v>96</v>
      </c>
      <c r="E4028">
        <v>3</v>
      </c>
      <c r="F4028">
        <v>288</v>
      </c>
      <c r="G4028">
        <v>1</v>
      </c>
      <c r="H4028" t="str">
        <f>VLOOKUP($C4028,'Raw-products'!$A$2:$H$1261,MATCH(H$1,'Raw-products'!$A$1:$H$1,0))</f>
        <v>Shirt</v>
      </c>
      <c r="I4028" t="str">
        <f>VLOOKUP($C4028,'Raw-products'!$A$2:$H$1261,MATCH(I$1,'Raw-products'!$A$1:$H$1,0))</f>
        <v>Oxford Cloth</v>
      </c>
      <c r="J4028" t="str">
        <f>VLOOKUP($C4028,'Raw-products'!$A$2:$H$1261,MATCH(J$1,'Raw-products'!$A$1:$H$1,0))</f>
        <v>S</v>
      </c>
      <c r="K4028" t="str">
        <f>VLOOKUP($C4028,'Raw-products'!$A$2:$H$1261,MATCH(K$1,'Raw-products'!$A$1:$H$1,0))</f>
        <v>indigo</v>
      </c>
      <c r="L4028">
        <f>VLOOKUP($C4028,'Raw-products'!$A$2:$H$1261,MATCH(L$1,'Raw-products'!$A$1:$H$1,0))</f>
        <v>114</v>
      </c>
      <c r="M4028">
        <f>VLOOKUP($C4028,'Raw-products'!$A$2:$H$1261,MATCH(M$1,'Raw-products'!$A$1:$H$1,0))</f>
        <v>59</v>
      </c>
      <c r="N4028" s="5">
        <f t="shared" si="124"/>
        <v>6726</v>
      </c>
      <c r="O4028" cm="1">
        <f t="array" ref="O4028:R4028">_xlfn.XLOOKUP($B4028,'Raw -orders'!$A:$A,'Raw -orders'!$B:$E)</f>
        <v>995</v>
      </c>
      <c r="P4028">
        <v>58829</v>
      </c>
      <c r="Q4028" s="1">
        <v>44410</v>
      </c>
      <c r="R4028" s="1">
        <v>44425</v>
      </c>
      <c r="S4028" t="str" cm="1">
        <f t="array" ref="S4028:Z4028">_xlfn.XLOOKUP($O4028,'Raw - customers'!$A:$A,'Raw - customers'!$B:$I)</f>
        <v>Leandra Derks</v>
      </c>
      <c r="T4028" t="str">
        <v>Polygender</v>
      </c>
      <c r="U4028">
        <v>63</v>
      </c>
      <c r="V4028" t="str">
        <v>19 Jordan Station StSuite 655</v>
      </c>
      <c r="W4028">
        <v>3742</v>
      </c>
      <c r="X4028" t="str">
        <v>Hermistonberg</v>
      </c>
      <c r="Y4028" t="str">
        <v>Western Australia</v>
      </c>
      <c r="Z4028" t="str">
        <v>Australia</v>
      </c>
      <c r="AA4028">
        <v>8</v>
      </c>
      <c r="AB4028" s="3" t="str">
        <f t="shared" si="125"/>
        <v>10 to 20</v>
      </c>
      <c r="AM4028" s="6">
        <v>995</v>
      </c>
      <c r="AN4028" s="6" t="s">
        <v>1377</v>
      </c>
    </row>
    <row r="4029" spans="1:40" x14ac:dyDescent="0.25">
      <c r="A4029">
        <v>4027</v>
      </c>
      <c r="B4029">
        <v>801</v>
      </c>
      <c r="C4029">
        <v>397</v>
      </c>
      <c r="D4029">
        <v>119</v>
      </c>
      <c r="E4029">
        <v>3</v>
      </c>
      <c r="F4029">
        <v>357</v>
      </c>
      <c r="G4029">
        <v>1</v>
      </c>
      <c r="H4029" t="str">
        <f>VLOOKUP($C4029,'Raw-products'!$A$2:$H$1261,MATCH(H$1,'Raw-products'!$A$1:$H$1,0))</f>
        <v>Shirt</v>
      </c>
      <c r="I4029" t="str">
        <f>VLOOKUP($C4029,'Raw-products'!$A$2:$H$1261,MATCH(I$1,'Raw-products'!$A$1:$H$1,0))</f>
        <v>Casual Slim Fit</v>
      </c>
      <c r="J4029" t="str">
        <f>VLOOKUP($C4029,'Raw-products'!$A$2:$H$1261,MATCH(J$1,'Raw-products'!$A$1:$H$1,0))</f>
        <v>M</v>
      </c>
      <c r="K4029" t="str">
        <f>VLOOKUP($C4029,'Raw-products'!$A$2:$H$1261,MATCH(K$1,'Raw-products'!$A$1:$H$1,0))</f>
        <v>yellow</v>
      </c>
      <c r="L4029">
        <f>VLOOKUP($C4029,'Raw-products'!$A$2:$H$1261,MATCH(L$1,'Raw-products'!$A$1:$H$1,0))</f>
        <v>113</v>
      </c>
      <c r="M4029">
        <f>VLOOKUP($C4029,'Raw-products'!$A$2:$H$1261,MATCH(M$1,'Raw-products'!$A$1:$H$1,0))</f>
        <v>76</v>
      </c>
      <c r="N4029" s="5">
        <f t="shared" si="124"/>
        <v>8588</v>
      </c>
      <c r="O4029" cm="1">
        <f t="array" ref="O4029:R4029">_xlfn.XLOOKUP($B4029,'Raw -orders'!$A:$A,'Raw -orders'!$B:$E)</f>
        <v>995</v>
      </c>
      <c r="P4029">
        <v>58829</v>
      </c>
      <c r="Q4029" s="1">
        <v>44410</v>
      </c>
      <c r="R4029" s="1">
        <v>44425</v>
      </c>
      <c r="S4029" t="str" cm="1">
        <f t="array" ref="S4029:Z4029">_xlfn.XLOOKUP($O4029,'Raw - customers'!$A:$A,'Raw - customers'!$B:$I)</f>
        <v>Leandra Derks</v>
      </c>
      <c r="T4029" t="str">
        <v>Polygender</v>
      </c>
      <c r="U4029">
        <v>63</v>
      </c>
      <c r="V4029" t="str">
        <v>19 Jordan Station StSuite 655</v>
      </c>
      <c r="W4029">
        <v>3742</v>
      </c>
      <c r="X4029" t="str">
        <v>Hermistonberg</v>
      </c>
      <c r="Y4029" t="str">
        <v>Western Australia</v>
      </c>
      <c r="Z4029" t="str">
        <v>Australia</v>
      </c>
      <c r="AA4029">
        <v>8</v>
      </c>
      <c r="AB4029" s="3" t="str">
        <f t="shared" si="125"/>
        <v>10 to 20</v>
      </c>
      <c r="AM4029" s="6">
        <v>995</v>
      </c>
      <c r="AN4029" s="6" t="s">
        <v>1377</v>
      </c>
    </row>
    <row r="4030" spans="1:40" x14ac:dyDescent="0.25">
      <c r="A4030">
        <v>4028</v>
      </c>
      <c r="B4030">
        <v>801</v>
      </c>
      <c r="C4030">
        <v>200</v>
      </c>
      <c r="D4030">
        <v>98</v>
      </c>
      <c r="E4030">
        <v>1</v>
      </c>
      <c r="F4030">
        <v>98</v>
      </c>
      <c r="G4030">
        <v>1</v>
      </c>
      <c r="H4030" t="str">
        <f>VLOOKUP($C4030,'Raw-products'!$A$2:$H$1261,MATCH(H$1,'Raw-products'!$A$1:$H$1,0))</f>
        <v>Shirt</v>
      </c>
      <c r="I4030" t="str">
        <f>VLOOKUP($C4030,'Raw-products'!$A$2:$H$1261,MATCH(I$1,'Raw-products'!$A$1:$H$1,0))</f>
        <v>Camp Collared</v>
      </c>
      <c r="J4030" t="str">
        <f>VLOOKUP($C4030,'Raw-products'!$A$2:$H$1261,MATCH(J$1,'Raw-products'!$A$1:$H$1,0))</f>
        <v>XS</v>
      </c>
      <c r="K4030" t="str">
        <f>VLOOKUP($C4030,'Raw-products'!$A$2:$H$1261,MATCH(K$1,'Raw-products'!$A$1:$H$1,0))</f>
        <v>indigo</v>
      </c>
      <c r="L4030">
        <f>VLOOKUP($C4030,'Raw-products'!$A$2:$H$1261,MATCH(L$1,'Raw-products'!$A$1:$H$1,0))</f>
        <v>112</v>
      </c>
      <c r="M4030">
        <f>VLOOKUP($C4030,'Raw-products'!$A$2:$H$1261,MATCH(M$1,'Raw-products'!$A$1:$H$1,0))</f>
        <v>64</v>
      </c>
      <c r="N4030" s="5">
        <f t="shared" si="124"/>
        <v>7168</v>
      </c>
      <c r="O4030" cm="1">
        <f t="array" ref="O4030:R4030">_xlfn.XLOOKUP($B4030,'Raw -orders'!$A:$A,'Raw -orders'!$B:$E)</f>
        <v>995</v>
      </c>
      <c r="P4030">
        <v>58829</v>
      </c>
      <c r="Q4030" s="1">
        <v>44410</v>
      </c>
      <c r="R4030" s="1">
        <v>44425</v>
      </c>
      <c r="S4030" t="str" cm="1">
        <f t="array" ref="S4030:Z4030">_xlfn.XLOOKUP($O4030,'Raw - customers'!$A:$A,'Raw - customers'!$B:$I)</f>
        <v>Leandra Derks</v>
      </c>
      <c r="T4030" t="str">
        <v>Polygender</v>
      </c>
      <c r="U4030">
        <v>63</v>
      </c>
      <c r="V4030" t="str">
        <v>19 Jordan Station StSuite 655</v>
      </c>
      <c r="W4030">
        <v>3742</v>
      </c>
      <c r="X4030" t="str">
        <v>Hermistonberg</v>
      </c>
      <c r="Y4030" t="str">
        <v>Western Australia</v>
      </c>
      <c r="Z4030" t="str">
        <v>Australia</v>
      </c>
      <c r="AA4030">
        <v>8</v>
      </c>
      <c r="AB4030" s="3" t="str">
        <f t="shared" si="125"/>
        <v>10 to 20</v>
      </c>
      <c r="AM4030" s="6">
        <v>995</v>
      </c>
      <c r="AN4030" s="6" t="s">
        <v>1377</v>
      </c>
    </row>
    <row r="4031" spans="1:40" x14ac:dyDescent="0.25">
      <c r="A4031">
        <v>4029</v>
      </c>
      <c r="B4031">
        <v>801</v>
      </c>
      <c r="C4031">
        <v>818</v>
      </c>
      <c r="D4031">
        <v>117</v>
      </c>
      <c r="E4031">
        <v>1</v>
      </c>
      <c r="F4031">
        <v>117</v>
      </c>
      <c r="G4031">
        <v>1</v>
      </c>
      <c r="H4031" t="str">
        <f>VLOOKUP($C4031,'Raw-products'!$A$2:$H$1261,MATCH(H$1,'Raw-products'!$A$1:$H$1,0))</f>
        <v>Jacket</v>
      </c>
      <c r="I4031" t="str">
        <f>VLOOKUP($C4031,'Raw-products'!$A$2:$H$1261,MATCH(I$1,'Raw-products'!$A$1:$H$1,0))</f>
        <v>Shearling</v>
      </c>
      <c r="J4031" t="str">
        <f>VLOOKUP($C4031,'Raw-products'!$A$2:$H$1261,MATCH(J$1,'Raw-products'!$A$1:$H$1,0))</f>
        <v>L</v>
      </c>
      <c r="K4031" t="str">
        <f>VLOOKUP($C4031,'Raw-products'!$A$2:$H$1261,MATCH(K$1,'Raw-products'!$A$1:$H$1,0))</f>
        <v>yellow</v>
      </c>
      <c r="L4031">
        <f>VLOOKUP($C4031,'Raw-products'!$A$2:$H$1261,MATCH(L$1,'Raw-products'!$A$1:$H$1,0))</f>
        <v>95</v>
      </c>
      <c r="M4031">
        <f>VLOOKUP($C4031,'Raw-products'!$A$2:$H$1261,MATCH(M$1,'Raw-products'!$A$1:$H$1,0))</f>
        <v>58</v>
      </c>
      <c r="N4031" s="5">
        <f t="shared" si="124"/>
        <v>5510</v>
      </c>
      <c r="O4031" cm="1">
        <f t="array" ref="O4031:R4031">_xlfn.XLOOKUP($B4031,'Raw -orders'!$A:$A,'Raw -orders'!$B:$E)</f>
        <v>995</v>
      </c>
      <c r="P4031">
        <v>58829</v>
      </c>
      <c r="Q4031" s="1">
        <v>44410</v>
      </c>
      <c r="R4031" s="1">
        <v>44425</v>
      </c>
      <c r="S4031" t="str" cm="1">
        <f t="array" ref="S4031:Z4031">_xlfn.XLOOKUP($O4031,'Raw - customers'!$A:$A,'Raw - customers'!$B:$I)</f>
        <v>Leandra Derks</v>
      </c>
      <c r="T4031" t="str">
        <v>Polygender</v>
      </c>
      <c r="U4031">
        <v>63</v>
      </c>
      <c r="V4031" t="str">
        <v>19 Jordan Station StSuite 655</v>
      </c>
      <c r="W4031">
        <v>3742</v>
      </c>
      <c r="X4031" t="str">
        <v>Hermistonberg</v>
      </c>
      <c r="Y4031" t="str">
        <v>Western Australia</v>
      </c>
      <c r="Z4031" t="str">
        <v>Australia</v>
      </c>
      <c r="AA4031">
        <v>8</v>
      </c>
      <c r="AB4031" s="3" t="str">
        <f t="shared" si="125"/>
        <v>10 to 20</v>
      </c>
      <c r="AM4031" s="6">
        <v>995</v>
      </c>
      <c r="AN4031" s="6" t="s">
        <v>1377</v>
      </c>
    </row>
    <row r="4032" spans="1:40" x14ac:dyDescent="0.25">
      <c r="A4032">
        <v>4030</v>
      </c>
      <c r="B4032">
        <v>802</v>
      </c>
      <c r="C4032">
        <v>716</v>
      </c>
      <c r="D4032">
        <v>119</v>
      </c>
      <c r="E4032">
        <v>2</v>
      </c>
      <c r="F4032">
        <v>238</v>
      </c>
      <c r="G4032">
        <v>1</v>
      </c>
      <c r="H4032" t="str">
        <f>VLOOKUP($C4032,'Raw-products'!$A$2:$H$1261,MATCH(H$1,'Raw-products'!$A$1:$H$1,0))</f>
        <v>Jacket</v>
      </c>
      <c r="I4032" t="str">
        <f>VLOOKUP($C4032,'Raw-products'!$A$2:$H$1261,MATCH(I$1,'Raw-products'!$A$1:$H$1,0))</f>
        <v>Trench Coat</v>
      </c>
      <c r="J4032" t="str">
        <f>VLOOKUP($C4032,'Raw-products'!$A$2:$H$1261,MATCH(J$1,'Raw-products'!$A$1:$H$1,0))</f>
        <v>S</v>
      </c>
      <c r="K4032" t="str">
        <f>VLOOKUP($C4032,'Raw-products'!$A$2:$H$1261,MATCH(K$1,'Raw-products'!$A$1:$H$1,0))</f>
        <v>green</v>
      </c>
      <c r="L4032">
        <f>VLOOKUP($C4032,'Raw-products'!$A$2:$H$1261,MATCH(L$1,'Raw-products'!$A$1:$H$1,0))</f>
        <v>112</v>
      </c>
      <c r="M4032">
        <f>VLOOKUP($C4032,'Raw-products'!$A$2:$H$1261,MATCH(M$1,'Raw-products'!$A$1:$H$1,0))</f>
        <v>53</v>
      </c>
      <c r="N4032" s="5">
        <f t="shared" si="124"/>
        <v>5936</v>
      </c>
      <c r="O4032" cm="1">
        <f t="array" ref="O4032:R4032">_xlfn.XLOOKUP($B4032,'Raw -orders'!$A:$A,'Raw -orders'!$B:$E)</f>
        <v>501</v>
      </c>
      <c r="P4032">
        <v>52930</v>
      </c>
      <c r="Q4032" s="1">
        <v>44474</v>
      </c>
      <c r="R4032" s="1">
        <v>44492</v>
      </c>
      <c r="S4032" t="str" cm="1">
        <f t="array" ref="S4032:Z4032">_xlfn.XLOOKUP($O4032,'Raw - customers'!$A:$A,'Raw - customers'!$B:$I)</f>
        <v>Archibaldo Taffurelli</v>
      </c>
      <c r="T4032" t="str">
        <v>Genderqueer</v>
      </c>
      <c r="U4032">
        <v>73</v>
      </c>
      <c r="V4032" t="str">
        <v>457 Evans View RdApt. 385</v>
      </c>
      <c r="W4032">
        <v>2482</v>
      </c>
      <c r="X4032" t="str">
        <v>Kiehnchester</v>
      </c>
      <c r="Y4032" t="str">
        <v>Tasmania</v>
      </c>
      <c r="Z4032" t="str">
        <v>Australia</v>
      </c>
      <c r="AA4032">
        <v>10</v>
      </c>
      <c r="AB4032" s="3" t="str">
        <f t="shared" si="125"/>
        <v>10 to 20</v>
      </c>
      <c r="AM4032" s="6">
        <v>501</v>
      </c>
      <c r="AN4032" s="6" t="s">
        <v>1414</v>
      </c>
    </row>
    <row r="4033" spans="1:40" x14ac:dyDescent="0.25">
      <c r="A4033">
        <v>4031</v>
      </c>
      <c r="B4033">
        <v>803</v>
      </c>
      <c r="C4033">
        <v>511</v>
      </c>
      <c r="D4033">
        <v>102</v>
      </c>
      <c r="E4033">
        <v>2</v>
      </c>
      <c r="F4033">
        <v>204</v>
      </c>
      <c r="G4033">
        <v>1</v>
      </c>
      <c r="H4033" t="str">
        <f>VLOOKUP($C4033,'Raw-products'!$A$2:$H$1261,MATCH(H$1,'Raw-products'!$A$1:$H$1,0))</f>
        <v>Jacket</v>
      </c>
      <c r="I4033" t="str">
        <f>VLOOKUP($C4033,'Raw-products'!$A$2:$H$1261,MATCH(I$1,'Raw-products'!$A$1:$H$1,0))</f>
        <v>Windbreaker</v>
      </c>
      <c r="J4033" t="str">
        <f>VLOOKUP($C4033,'Raw-products'!$A$2:$H$1261,MATCH(J$1,'Raw-products'!$A$1:$H$1,0))</f>
        <v>S</v>
      </c>
      <c r="K4033" t="str">
        <f>VLOOKUP($C4033,'Raw-products'!$A$2:$H$1261,MATCH(K$1,'Raw-products'!$A$1:$H$1,0))</f>
        <v>blue</v>
      </c>
      <c r="L4033">
        <f>VLOOKUP($C4033,'Raw-products'!$A$2:$H$1261,MATCH(L$1,'Raw-products'!$A$1:$H$1,0))</f>
        <v>109</v>
      </c>
      <c r="M4033">
        <f>VLOOKUP($C4033,'Raw-products'!$A$2:$H$1261,MATCH(M$1,'Raw-products'!$A$1:$H$1,0))</f>
        <v>41</v>
      </c>
      <c r="N4033" s="5">
        <f t="shared" si="124"/>
        <v>4469</v>
      </c>
      <c r="O4033" cm="1">
        <f t="array" ref="O4033:R4033">_xlfn.XLOOKUP($B4033,'Raw -orders'!$A:$A,'Raw -orders'!$B:$E)</f>
        <v>625</v>
      </c>
      <c r="P4033">
        <v>25565</v>
      </c>
      <c r="Q4033" s="1">
        <v>44289</v>
      </c>
      <c r="R4033" s="1">
        <v>44302</v>
      </c>
      <c r="S4033" t="str" cm="1">
        <f t="array" ref="S4033:Z4033">_xlfn.XLOOKUP($O4033,'Raw - customers'!$A:$A,'Raw - customers'!$B:$I)</f>
        <v>Zorina Rabl</v>
      </c>
      <c r="T4033" t="str">
        <v>Bigender</v>
      </c>
      <c r="U4033">
        <v>31</v>
      </c>
      <c r="V4033" t="str">
        <v>7615 Hyatt TrailSuite 179</v>
      </c>
      <c r="W4033">
        <v>5972</v>
      </c>
      <c r="X4033" t="str">
        <v>Lake Phoebe</v>
      </c>
      <c r="Y4033" t="str">
        <v>Western Australia</v>
      </c>
      <c r="Z4033" t="str">
        <v>Australia</v>
      </c>
      <c r="AA4033">
        <v>4</v>
      </c>
      <c r="AB4033" s="3" t="str">
        <f t="shared" si="125"/>
        <v>10 to 20</v>
      </c>
      <c r="AM4033" s="6">
        <v>625</v>
      </c>
      <c r="AN4033" s="6" t="s">
        <v>1377</v>
      </c>
    </row>
    <row r="4034" spans="1:40" x14ac:dyDescent="0.25">
      <c r="A4034">
        <v>4032</v>
      </c>
      <c r="B4034">
        <v>803</v>
      </c>
      <c r="C4034">
        <v>861</v>
      </c>
      <c r="D4034">
        <v>113</v>
      </c>
      <c r="E4034">
        <v>3</v>
      </c>
      <c r="F4034">
        <v>339</v>
      </c>
      <c r="G4034">
        <v>1</v>
      </c>
      <c r="H4034" t="str">
        <f>VLOOKUP($C4034,'Raw-products'!$A$2:$H$1261,MATCH(H$1,'Raw-products'!$A$1:$H$1,0))</f>
        <v>Trousers</v>
      </c>
      <c r="I4034" t="str">
        <f>VLOOKUP($C4034,'Raw-products'!$A$2:$H$1261,MATCH(I$1,'Raw-products'!$A$1:$H$1,0))</f>
        <v>Chinos</v>
      </c>
      <c r="J4034" t="str">
        <f>VLOOKUP($C4034,'Raw-products'!$A$2:$H$1261,MATCH(J$1,'Raw-products'!$A$1:$H$1,0))</f>
        <v>S</v>
      </c>
      <c r="K4034" t="str">
        <f>VLOOKUP($C4034,'Raw-products'!$A$2:$H$1261,MATCH(K$1,'Raw-products'!$A$1:$H$1,0))</f>
        <v>blue</v>
      </c>
      <c r="L4034">
        <f>VLOOKUP($C4034,'Raw-products'!$A$2:$H$1261,MATCH(L$1,'Raw-products'!$A$1:$H$1,0))</f>
        <v>100</v>
      </c>
      <c r="M4034">
        <f>VLOOKUP($C4034,'Raw-products'!$A$2:$H$1261,MATCH(M$1,'Raw-products'!$A$1:$H$1,0))</f>
        <v>51</v>
      </c>
      <c r="N4034" s="5">
        <f t="shared" si="124"/>
        <v>5100</v>
      </c>
      <c r="O4034" cm="1">
        <f t="array" ref="O4034:R4034">_xlfn.XLOOKUP($B4034,'Raw -orders'!$A:$A,'Raw -orders'!$B:$E)</f>
        <v>625</v>
      </c>
      <c r="P4034">
        <v>25565</v>
      </c>
      <c r="Q4034" s="1">
        <v>44289</v>
      </c>
      <c r="R4034" s="1">
        <v>44302</v>
      </c>
      <c r="S4034" t="str" cm="1">
        <f t="array" ref="S4034:Z4034">_xlfn.XLOOKUP($O4034,'Raw - customers'!$A:$A,'Raw - customers'!$B:$I)</f>
        <v>Zorina Rabl</v>
      </c>
      <c r="T4034" t="str">
        <v>Bigender</v>
      </c>
      <c r="U4034">
        <v>31</v>
      </c>
      <c r="V4034" t="str">
        <v>7615 Hyatt TrailSuite 179</v>
      </c>
      <c r="W4034">
        <v>5972</v>
      </c>
      <c r="X4034" t="str">
        <v>Lake Phoebe</v>
      </c>
      <c r="Y4034" t="str">
        <v>Western Australia</v>
      </c>
      <c r="Z4034" t="str">
        <v>Australia</v>
      </c>
      <c r="AA4034">
        <v>4</v>
      </c>
      <c r="AB4034" s="3" t="str">
        <f t="shared" si="125"/>
        <v>10 to 20</v>
      </c>
      <c r="AM4034" s="6">
        <v>625</v>
      </c>
      <c r="AN4034" s="6" t="s">
        <v>1377</v>
      </c>
    </row>
    <row r="4035" spans="1:40" x14ac:dyDescent="0.25">
      <c r="A4035">
        <v>4033</v>
      </c>
      <c r="B4035">
        <v>803</v>
      </c>
      <c r="C4035">
        <v>930</v>
      </c>
      <c r="D4035">
        <v>96</v>
      </c>
      <c r="E4035">
        <v>3</v>
      </c>
      <c r="F4035">
        <v>288</v>
      </c>
      <c r="G4035">
        <v>1</v>
      </c>
      <c r="H4035" t="str">
        <f>VLOOKUP($C4035,'Raw-products'!$A$2:$H$1261,MATCH(H$1,'Raw-products'!$A$1:$H$1,0))</f>
        <v>Trousers</v>
      </c>
      <c r="I4035" t="str">
        <f>VLOOKUP($C4035,'Raw-products'!$A$2:$H$1261,MATCH(I$1,'Raw-products'!$A$1:$H$1,0))</f>
        <v>Drawstring</v>
      </c>
      <c r="J4035" t="str">
        <f>VLOOKUP($C4035,'Raw-products'!$A$2:$H$1261,MATCH(J$1,'Raw-products'!$A$1:$H$1,0))</f>
        <v>XS</v>
      </c>
      <c r="K4035" t="str">
        <f>VLOOKUP($C4035,'Raw-products'!$A$2:$H$1261,MATCH(K$1,'Raw-products'!$A$1:$H$1,0))</f>
        <v>blue</v>
      </c>
      <c r="L4035">
        <f>VLOOKUP($C4035,'Raw-products'!$A$2:$H$1261,MATCH(L$1,'Raw-products'!$A$1:$H$1,0))</f>
        <v>104</v>
      </c>
      <c r="M4035">
        <f>VLOOKUP($C4035,'Raw-products'!$A$2:$H$1261,MATCH(M$1,'Raw-products'!$A$1:$H$1,0))</f>
        <v>45</v>
      </c>
      <c r="N4035" s="5">
        <f t="shared" ref="N4035:N4098" si="126">$L4035*$M4035</f>
        <v>4680</v>
      </c>
      <c r="O4035" cm="1">
        <f t="array" ref="O4035:R4035">_xlfn.XLOOKUP($B4035,'Raw -orders'!$A:$A,'Raw -orders'!$B:$E)</f>
        <v>625</v>
      </c>
      <c r="P4035">
        <v>25565</v>
      </c>
      <c r="Q4035" s="1">
        <v>44289</v>
      </c>
      <c r="R4035" s="1">
        <v>44302</v>
      </c>
      <c r="S4035" t="str" cm="1">
        <f t="array" ref="S4035:Z4035">_xlfn.XLOOKUP($O4035,'Raw - customers'!$A:$A,'Raw - customers'!$B:$I)</f>
        <v>Zorina Rabl</v>
      </c>
      <c r="T4035" t="str">
        <v>Bigender</v>
      </c>
      <c r="U4035">
        <v>31</v>
      </c>
      <c r="V4035" t="str">
        <v>7615 Hyatt TrailSuite 179</v>
      </c>
      <c r="W4035">
        <v>5972</v>
      </c>
      <c r="X4035" t="str">
        <v>Lake Phoebe</v>
      </c>
      <c r="Y4035" t="str">
        <v>Western Australia</v>
      </c>
      <c r="Z4035" t="str">
        <v>Australia</v>
      </c>
      <c r="AA4035">
        <v>4</v>
      </c>
      <c r="AB4035" s="3" t="str">
        <f t="shared" ref="AB4035:AB4098" si="127">IF(AND(DATEDIF($Q4035,$R4035,"D")&gt;0,DATEDIF($Q4035,$R4035,"D")&lt;=10),"0 to 10",IF(AND(DATEDIF($Q4035,$R4035,"D")&gt;10,DATEDIF($Q4035,$R4035,"D")&lt;=20),"10 to 20",IF(AND(DATEDIF($Q4035,$R4035,"D")&gt;20,DATEDIF($Q4035,$R4035,"D")&lt;=30),"20 to 30")))</f>
        <v>10 to 20</v>
      </c>
      <c r="AM4035" s="6">
        <v>625</v>
      </c>
      <c r="AN4035" s="6" t="s">
        <v>1377</v>
      </c>
    </row>
    <row r="4036" spans="1:40" x14ac:dyDescent="0.25">
      <c r="A4036">
        <v>4034</v>
      </c>
      <c r="B4036">
        <v>803</v>
      </c>
      <c r="C4036">
        <v>399</v>
      </c>
      <c r="D4036">
        <v>119</v>
      </c>
      <c r="E4036">
        <v>1</v>
      </c>
      <c r="F4036">
        <v>119</v>
      </c>
      <c r="G4036">
        <v>1</v>
      </c>
      <c r="H4036" t="str">
        <f>VLOOKUP($C4036,'Raw-products'!$A$2:$H$1261,MATCH(H$1,'Raw-products'!$A$1:$H$1,0))</f>
        <v>Shirt</v>
      </c>
      <c r="I4036" t="str">
        <f>VLOOKUP($C4036,'Raw-products'!$A$2:$H$1261,MATCH(I$1,'Raw-products'!$A$1:$H$1,0))</f>
        <v>Casual Slim Fit</v>
      </c>
      <c r="J4036" t="str">
        <f>VLOOKUP($C4036,'Raw-products'!$A$2:$H$1261,MATCH(J$1,'Raw-products'!$A$1:$H$1,0))</f>
        <v>XL</v>
      </c>
      <c r="K4036" t="str">
        <f>VLOOKUP($C4036,'Raw-products'!$A$2:$H$1261,MATCH(K$1,'Raw-products'!$A$1:$H$1,0))</f>
        <v>yellow</v>
      </c>
      <c r="L4036">
        <f>VLOOKUP($C4036,'Raw-products'!$A$2:$H$1261,MATCH(L$1,'Raw-products'!$A$1:$H$1,0))</f>
        <v>113</v>
      </c>
      <c r="M4036">
        <f>VLOOKUP($C4036,'Raw-products'!$A$2:$H$1261,MATCH(M$1,'Raw-products'!$A$1:$H$1,0))</f>
        <v>78</v>
      </c>
      <c r="N4036" s="5">
        <f t="shared" si="126"/>
        <v>8814</v>
      </c>
      <c r="O4036" cm="1">
        <f t="array" ref="O4036:R4036">_xlfn.XLOOKUP($B4036,'Raw -orders'!$A:$A,'Raw -orders'!$B:$E)</f>
        <v>625</v>
      </c>
      <c r="P4036">
        <v>25565</v>
      </c>
      <c r="Q4036" s="1">
        <v>44289</v>
      </c>
      <c r="R4036" s="1">
        <v>44302</v>
      </c>
      <c r="S4036" t="str" cm="1">
        <f t="array" ref="S4036:Z4036">_xlfn.XLOOKUP($O4036,'Raw - customers'!$A:$A,'Raw - customers'!$B:$I)</f>
        <v>Zorina Rabl</v>
      </c>
      <c r="T4036" t="str">
        <v>Bigender</v>
      </c>
      <c r="U4036">
        <v>31</v>
      </c>
      <c r="V4036" t="str">
        <v>7615 Hyatt TrailSuite 179</v>
      </c>
      <c r="W4036">
        <v>5972</v>
      </c>
      <c r="X4036" t="str">
        <v>Lake Phoebe</v>
      </c>
      <c r="Y4036" t="str">
        <v>Western Australia</v>
      </c>
      <c r="Z4036" t="str">
        <v>Australia</v>
      </c>
      <c r="AA4036">
        <v>4</v>
      </c>
      <c r="AB4036" s="3" t="str">
        <f t="shared" si="127"/>
        <v>10 to 20</v>
      </c>
      <c r="AM4036" s="6">
        <v>625</v>
      </c>
      <c r="AN4036" s="6" t="s">
        <v>1377</v>
      </c>
    </row>
    <row r="4037" spans="1:40" x14ac:dyDescent="0.25">
      <c r="A4037">
        <v>4035</v>
      </c>
      <c r="B4037">
        <v>804</v>
      </c>
      <c r="C4037">
        <v>923</v>
      </c>
      <c r="D4037">
        <v>96</v>
      </c>
      <c r="E4037">
        <v>1</v>
      </c>
      <c r="F4037">
        <v>96</v>
      </c>
      <c r="G4037">
        <v>1</v>
      </c>
      <c r="H4037" t="str">
        <f>VLOOKUP($C4037,'Raw-products'!$A$2:$H$1261,MATCH(H$1,'Raw-products'!$A$1:$H$1,0))</f>
        <v>Trousers</v>
      </c>
      <c r="I4037" t="str">
        <f>VLOOKUP($C4037,'Raw-products'!$A$2:$H$1261,MATCH(I$1,'Raw-products'!$A$1:$H$1,0))</f>
        <v>Drawstring</v>
      </c>
      <c r="J4037" t="str">
        <f>VLOOKUP($C4037,'Raw-products'!$A$2:$H$1261,MATCH(J$1,'Raw-products'!$A$1:$H$1,0))</f>
        <v>L</v>
      </c>
      <c r="K4037" t="str">
        <f>VLOOKUP($C4037,'Raw-products'!$A$2:$H$1261,MATCH(K$1,'Raw-products'!$A$1:$H$1,0))</f>
        <v>yellow</v>
      </c>
      <c r="L4037">
        <f>VLOOKUP($C4037,'Raw-products'!$A$2:$H$1261,MATCH(L$1,'Raw-products'!$A$1:$H$1,0))</f>
        <v>104</v>
      </c>
      <c r="M4037">
        <f>VLOOKUP($C4037,'Raw-products'!$A$2:$H$1261,MATCH(M$1,'Raw-products'!$A$1:$H$1,0))</f>
        <v>68</v>
      </c>
      <c r="N4037" s="5">
        <f t="shared" si="126"/>
        <v>7072</v>
      </c>
      <c r="O4037" cm="1">
        <f t="array" ref="O4037:R4037">_xlfn.XLOOKUP($B4037,'Raw -orders'!$A:$A,'Raw -orders'!$B:$E)</f>
        <v>323</v>
      </c>
      <c r="P4037">
        <v>18090</v>
      </c>
      <c r="Q4037" s="1">
        <v>44296</v>
      </c>
      <c r="R4037" s="1">
        <v>44307</v>
      </c>
      <c r="S4037" t="str" cm="1">
        <f t="array" ref="S4037:Z4037">_xlfn.XLOOKUP($O4037,'Raw - customers'!$A:$A,'Raw - customers'!$B:$I)</f>
        <v>Ellerey Kaesmakers</v>
      </c>
      <c r="T4037" t="str">
        <v>Genderfluid</v>
      </c>
      <c r="U4037">
        <v>40</v>
      </c>
      <c r="V4037" t="str">
        <v>56 Marcus SquareSuite 361</v>
      </c>
      <c r="W4037">
        <v>7986</v>
      </c>
      <c r="X4037" t="str">
        <v>South Jayden</v>
      </c>
      <c r="Y4037" t="str">
        <v>South Australia</v>
      </c>
      <c r="Z4037" t="str">
        <v>Australia</v>
      </c>
      <c r="AA4037">
        <v>4</v>
      </c>
      <c r="AB4037" s="3" t="str">
        <f t="shared" si="127"/>
        <v>10 to 20</v>
      </c>
      <c r="AM4037" s="6">
        <v>323</v>
      </c>
      <c r="AN4037" s="6" t="s">
        <v>1345</v>
      </c>
    </row>
    <row r="4038" spans="1:40" x14ac:dyDescent="0.25">
      <c r="A4038">
        <v>4036</v>
      </c>
      <c r="B4038">
        <v>804</v>
      </c>
      <c r="C4038">
        <v>1133</v>
      </c>
      <c r="D4038">
        <v>102</v>
      </c>
      <c r="E4038">
        <v>1</v>
      </c>
      <c r="F4038">
        <v>102</v>
      </c>
      <c r="G4038">
        <v>1</v>
      </c>
      <c r="H4038" t="str">
        <f>VLOOKUP($C4038,'Raw-products'!$A$2:$H$1261,MATCH(H$1,'Raw-products'!$A$1:$H$1,0))</f>
        <v>Trousers</v>
      </c>
      <c r="I4038" t="str">
        <f>VLOOKUP($C4038,'Raw-products'!$A$2:$H$1261,MATCH(I$1,'Raw-products'!$A$1:$H$1,0))</f>
        <v>Cargo Pants</v>
      </c>
      <c r="J4038" t="str">
        <f>VLOOKUP($C4038,'Raw-products'!$A$2:$H$1261,MATCH(J$1,'Raw-products'!$A$1:$H$1,0))</f>
        <v>L</v>
      </c>
      <c r="K4038" t="str">
        <f>VLOOKUP($C4038,'Raw-products'!$A$2:$H$1261,MATCH(K$1,'Raw-products'!$A$1:$H$1,0))</f>
        <v>yellow</v>
      </c>
      <c r="L4038">
        <f>VLOOKUP($C4038,'Raw-products'!$A$2:$H$1261,MATCH(L$1,'Raw-products'!$A$1:$H$1,0))</f>
        <v>106</v>
      </c>
      <c r="M4038">
        <f>VLOOKUP($C4038,'Raw-products'!$A$2:$H$1261,MATCH(M$1,'Raw-products'!$A$1:$H$1,0))</f>
        <v>71</v>
      </c>
      <c r="N4038" s="5">
        <f t="shared" si="126"/>
        <v>7526</v>
      </c>
      <c r="O4038" cm="1">
        <f t="array" ref="O4038:R4038">_xlfn.XLOOKUP($B4038,'Raw -orders'!$A:$A,'Raw -orders'!$B:$E)</f>
        <v>323</v>
      </c>
      <c r="P4038">
        <v>18090</v>
      </c>
      <c r="Q4038" s="1">
        <v>44296</v>
      </c>
      <c r="R4038" s="1">
        <v>44307</v>
      </c>
      <c r="S4038" t="str" cm="1">
        <f t="array" ref="S4038:Z4038">_xlfn.XLOOKUP($O4038,'Raw - customers'!$A:$A,'Raw - customers'!$B:$I)</f>
        <v>Ellerey Kaesmakers</v>
      </c>
      <c r="T4038" t="str">
        <v>Genderfluid</v>
      </c>
      <c r="U4038">
        <v>40</v>
      </c>
      <c r="V4038" t="str">
        <v>56 Marcus SquareSuite 361</v>
      </c>
      <c r="W4038">
        <v>7986</v>
      </c>
      <c r="X4038" t="str">
        <v>South Jayden</v>
      </c>
      <c r="Y4038" t="str">
        <v>South Australia</v>
      </c>
      <c r="Z4038" t="str">
        <v>Australia</v>
      </c>
      <c r="AA4038">
        <v>4</v>
      </c>
      <c r="AB4038" s="3" t="str">
        <f t="shared" si="127"/>
        <v>10 to 20</v>
      </c>
      <c r="AM4038" s="6">
        <v>323</v>
      </c>
      <c r="AN4038" s="6" t="s">
        <v>1345</v>
      </c>
    </row>
    <row r="4039" spans="1:40" x14ac:dyDescent="0.25">
      <c r="A4039">
        <v>4037</v>
      </c>
      <c r="B4039">
        <v>804</v>
      </c>
      <c r="C4039">
        <v>332</v>
      </c>
      <c r="D4039">
        <v>109</v>
      </c>
      <c r="E4039">
        <v>1</v>
      </c>
      <c r="F4039">
        <v>109</v>
      </c>
      <c r="G4039">
        <v>1</v>
      </c>
      <c r="H4039" t="str">
        <f>VLOOKUP($C4039,'Raw-products'!$A$2:$H$1261,MATCH(H$1,'Raw-products'!$A$1:$H$1,0))</f>
        <v>Shirt</v>
      </c>
      <c r="I4039" t="str">
        <f>VLOOKUP($C4039,'Raw-products'!$A$2:$H$1261,MATCH(I$1,'Raw-products'!$A$1:$H$1,0))</f>
        <v>Mandarin Collar</v>
      </c>
      <c r="J4039" t="str">
        <f>VLOOKUP($C4039,'Raw-products'!$A$2:$H$1261,MATCH(J$1,'Raw-products'!$A$1:$H$1,0))</f>
        <v>M</v>
      </c>
      <c r="K4039" t="str">
        <f>VLOOKUP($C4039,'Raw-products'!$A$2:$H$1261,MATCH(K$1,'Raw-products'!$A$1:$H$1,0))</f>
        <v>green</v>
      </c>
      <c r="L4039">
        <f>VLOOKUP($C4039,'Raw-products'!$A$2:$H$1261,MATCH(L$1,'Raw-products'!$A$1:$H$1,0))</f>
        <v>108</v>
      </c>
      <c r="M4039">
        <f>VLOOKUP($C4039,'Raw-products'!$A$2:$H$1261,MATCH(M$1,'Raw-products'!$A$1:$H$1,0))</f>
        <v>57</v>
      </c>
      <c r="N4039" s="5">
        <f t="shared" si="126"/>
        <v>6156</v>
      </c>
      <c r="O4039" cm="1">
        <f t="array" ref="O4039:R4039">_xlfn.XLOOKUP($B4039,'Raw -orders'!$A:$A,'Raw -orders'!$B:$E)</f>
        <v>323</v>
      </c>
      <c r="P4039">
        <v>18090</v>
      </c>
      <c r="Q4039" s="1">
        <v>44296</v>
      </c>
      <c r="R4039" s="1">
        <v>44307</v>
      </c>
      <c r="S4039" t="str" cm="1">
        <f t="array" ref="S4039:Z4039">_xlfn.XLOOKUP($O4039,'Raw - customers'!$A:$A,'Raw - customers'!$B:$I)</f>
        <v>Ellerey Kaesmakers</v>
      </c>
      <c r="T4039" t="str">
        <v>Genderfluid</v>
      </c>
      <c r="U4039">
        <v>40</v>
      </c>
      <c r="V4039" t="str">
        <v>56 Marcus SquareSuite 361</v>
      </c>
      <c r="W4039">
        <v>7986</v>
      </c>
      <c r="X4039" t="str">
        <v>South Jayden</v>
      </c>
      <c r="Y4039" t="str">
        <v>South Australia</v>
      </c>
      <c r="Z4039" t="str">
        <v>Australia</v>
      </c>
      <c r="AA4039">
        <v>4</v>
      </c>
      <c r="AB4039" s="3" t="str">
        <f t="shared" si="127"/>
        <v>10 to 20</v>
      </c>
      <c r="AM4039" s="6">
        <v>323</v>
      </c>
      <c r="AN4039" s="6" t="s">
        <v>1345</v>
      </c>
    </row>
    <row r="4040" spans="1:40" x14ac:dyDescent="0.25">
      <c r="A4040">
        <v>4038</v>
      </c>
      <c r="B4040">
        <v>804</v>
      </c>
      <c r="C4040">
        <v>710</v>
      </c>
      <c r="D4040">
        <v>119</v>
      </c>
      <c r="E4040">
        <v>3</v>
      </c>
      <c r="F4040">
        <v>357</v>
      </c>
      <c r="G4040">
        <v>1</v>
      </c>
      <c r="H4040" t="str">
        <f>VLOOKUP($C4040,'Raw-products'!$A$2:$H$1261,MATCH(H$1,'Raw-products'!$A$1:$H$1,0))</f>
        <v>Jacket</v>
      </c>
      <c r="I4040" t="str">
        <f>VLOOKUP($C4040,'Raw-products'!$A$2:$H$1261,MATCH(I$1,'Raw-products'!$A$1:$H$1,0))</f>
        <v>Trench Coat</v>
      </c>
      <c r="J4040" t="str">
        <f>VLOOKUP($C4040,'Raw-products'!$A$2:$H$1261,MATCH(J$1,'Raw-products'!$A$1:$H$1,0))</f>
        <v>XS</v>
      </c>
      <c r="K4040" t="str">
        <f>VLOOKUP($C4040,'Raw-products'!$A$2:$H$1261,MATCH(K$1,'Raw-products'!$A$1:$H$1,0))</f>
        <v>yellow</v>
      </c>
      <c r="L4040">
        <f>VLOOKUP($C4040,'Raw-products'!$A$2:$H$1261,MATCH(L$1,'Raw-products'!$A$1:$H$1,0))</f>
        <v>112</v>
      </c>
      <c r="M4040">
        <f>VLOOKUP($C4040,'Raw-products'!$A$2:$H$1261,MATCH(M$1,'Raw-products'!$A$1:$H$1,0))</f>
        <v>78</v>
      </c>
      <c r="N4040" s="5">
        <f t="shared" si="126"/>
        <v>8736</v>
      </c>
      <c r="O4040" cm="1">
        <f t="array" ref="O4040:R4040">_xlfn.XLOOKUP($B4040,'Raw -orders'!$A:$A,'Raw -orders'!$B:$E)</f>
        <v>323</v>
      </c>
      <c r="P4040">
        <v>18090</v>
      </c>
      <c r="Q4040" s="1">
        <v>44296</v>
      </c>
      <c r="R4040" s="1">
        <v>44307</v>
      </c>
      <c r="S4040" t="str" cm="1">
        <f t="array" ref="S4040:Z4040">_xlfn.XLOOKUP($O4040,'Raw - customers'!$A:$A,'Raw - customers'!$B:$I)</f>
        <v>Ellerey Kaesmakers</v>
      </c>
      <c r="T4040" t="str">
        <v>Genderfluid</v>
      </c>
      <c r="U4040">
        <v>40</v>
      </c>
      <c r="V4040" t="str">
        <v>56 Marcus SquareSuite 361</v>
      </c>
      <c r="W4040">
        <v>7986</v>
      </c>
      <c r="X4040" t="str">
        <v>South Jayden</v>
      </c>
      <c r="Y4040" t="str">
        <v>South Australia</v>
      </c>
      <c r="Z4040" t="str">
        <v>Australia</v>
      </c>
      <c r="AA4040">
        <v>4</v>
      </c>
      <c r="AB4040" s="3" t="str">
        <f t="shared" si="127"/>
        <v>10 to 20</v>
      </c>
      <c r="AM4040" s="6">
        <v>323</v>
      </c>
      <c r="AN4040" s="6" t="s">
        <v>1345</v>
      </c>
    </row>
    <row r="4041" spans="1:40" x14ac:dyDescent="0.25">
      <c r="A4041">
        <v>4039</v>
      </c>
      <c r="B4041">
        <v>804</v>
      </c>
      <c r="C4041">
        <v>554</v>
      </c>
      <c r="D4041">
        <v>98</v>
      </c>
      <c r="E4041">
        <v>1</v>
      </c>
      <c r="F4041">
        <v>98</v>
      </c>
      <c r="G4041">
        <v>1</v>
      </c>
      <c r="H4041" t="str">
        <f>VLOOKUP($C4041,'Raw-products'!$A$2:$H$1261,MATCH(H$1,'Raw-products'!$A$1:$H$1,0))</f>
        <v>Jacket</v>
      </c>
      <c r="I4041" t="str">
        <f>VLOOKUP($C4041,'Raw-products'!$A$2:$H$1261,MATCH(I$1,'Raw-products'!$A$1:$H$1,0))</f>
        <v>Leather</v>
      </c>
      <c r="J4041" t="str">
        <f>VLOOKUP($C4041,'Raw-products'!$A$2:$H$1261,MATCH(J$1,'Raw-products'!$A$1:$H$1,0))</f>
        <v>XL</v>
      </c>
      <c r="K4041" t="str">
        <f>VLOOKUP($C4041,'Raw-products'!$A$2:$H$1261,MATCH(K$1,'Raw-products'!$A$1:$H$1,0))</f>
        <v>indigo</v>
      </c>
      <c r="L4041">
        <f>VLOOKUP($C4041,'Raw-products'!$A$2:$H$1261,MATCH(L$1,'Raw-products'!$A$1:$H$1,0))</f>
        <v>113</v>
      </c>
      <c r="M4041">
        <f>VLOOKUP($C4041,'Raw-products'!$A$2:$H$1261,MATCH(M$1,'Raw-products'!$A$1:$H$1,0))</f>
        <v>52</v>
      </c>
      <c r="N4041" s="5">
        <f t="shared" si="126"/>
        <v>5876</v>
      </c>
      <c r="O4041" cm="1">
        <f t="array" ref="O4041:R4041">_xlfn.XLOOKUP($B4041,'Raw -orders'!$A:$A,'Raw -orders'!$B:$E)</f>
        <v>323</v>
      </c>
      <c r="P4041">
        <v>18090</v>
      </c>
      <c r="Q4041" s="1">
        <v>44296</v>
      </c>
      <c r="R4041" s="1">
        <v>44307</v>
      </c>
      <c r="S4041" t="str" cm="1">
        <f t="array" ref="S4041:Z4041">_xlfn.XLOOKUP($O4041,'Raw - customers'!$A:$A,'Raw - customers'!$B:$I)</f>
        <v>Ellerey Kaesmakers</v>
      </c>
      <c r="T4041" t="str">
        <v>Genderfluid</v>
      </c>
      <c r="U4041">
        <v>40</v>
      </c>
      <c r="V4041" t="str">
        <v>56 Marcus SquareSuite 361</v>
      </c>
      <c r="W4041">
        <v>7986</v>
      </c>
      <c r="X4041" t="str">
        <v>South Jayden</v>
      </c>
      <c r="Y4041" t="str">
        <v>South Australia</v>
      </c>
      <c r="Z4041" t="str">
        <v>Australia</v>
      </c>
      <c r="AA4041">
        <v>4</v>
      </c>
      <c r="AB4041" s="3" t="str">
        <f t="shared" si="127"/>
        <v>10 to 20</v>
      </c>
      <c r="AM4041" s="6">
        <v>323</v>
      </c>
      <c r="AN4041" s="6" t="s">
        <v>1345</v>
      </c>
    </row>
    <row r="4042" spans="1:40" x14ac:dyDescent="0.25">
      <c r="A4042">
        <v>4040</v>
      </c>
      <c r="B4042">
        <v>804</v>
      </c>
      <c r="C4042">
        <v>995</v>
      </c>
      <c r="D4042">
        <v>106</v>
      </c>
      <c r="E4042">
        <v>2</v>
      </c>
      <c r="F4042">
        <v>212</v>
      </c>
      <c r="G4042">
        <v>1</v>
      </c>
      <c r="H4042" t="str">
        <f>VLOOKUP($C4042,'Raw-products'!$A$2:$H$1261,MATCH(H$1,'Raw-products'!$A$1:$H$1,0))</f>
        <v>Trousers</v>
      </c>
      <c r="I4042" t="str">
        <f>VLOOKUP($C4042,'Raw-products'!$A$2:$H$1261,MATCH(I$1,'Raw-products'!$A$1:$H$1,0))</f>
        <v>Wool</v>
      </c>
      <c r="J4042" t="str">
        <f>VLOOKUP($C4042,'Raw-products'!$A$2:$H$1261,MATCH(J$1,'Raw-products'!$A$1:$H$1,0))</f>
        <v>XS</v>
      </c>
      <c r="K4042" t="str">
        <f>VLOOKUP($C4042,'Raw-products'!$A$2:$H$1261,MATCH(K$1,'Raw-products'!$A$1:$H$1,0))</f>
        <v>green</v>
      </c>
      <c r="L4042">
        <f>VLOOKUP($C4042,'Raw-products'!$A$2:$H$1261,MATCH(L$1,'Raw-products'!$A$1:$H$1,0))</f>
        <v>111</v>
      </c>
      <c r="M4042">
        <f>VLOOKUP($C4042,'Raw-products'!$A$2:$H$1261,MATCH(M$1,'Raw-products'!$A$1:$H$1,0))</f>
        <v>73</v>
      </c>
      <c r="N4042" s="5">
        <f t="shared" si="126"/>
        <v>8103</v>
      </c>
      <c r="O4042" cm="1">
        <f t="array" ref="O4042:R4042">_xlfn.XLOOKUP($B4042,'Raw -orders'!$A:$A,'Raw -orders'!$B:$E)</f>
        <v>323</v>
      </c>
      <c r="P4042">
        <v>18090</v>
      </c>
      <c r="Q4042" s="1">
        <v>44296</v>
      </c>
      <c r="R4042" s="1">
        <v>44307</v>
      </c>
      <c r="S4042" t="str" cm="1">
        <f t="array" ref="S4042:Z4042">_xlfn.XLOOKUP($O4042,'Raw - customers'!$A:$A,'Raw - customers'!$B:$I)</f>
        <v>Ellerey Kaesmakers</v>
      </c>
      <c r="T4042" t="str">
        <v>Genderfluid</v>
      </c>
      <c r="U4042">
        <v>40</v>
      </c>
      <c r="V4042" t="str">
        <v>56 Marcus SquareSuite 361</v>
      </c>
      <c r="W4042">
        <v>7986</v>
      </c>
      <c r="X4042" t="str">
        <v>South Jayden</v>
      </c>
      <c r="Y4042" t="str">
        <v>South Australia</v>
      </c>
      <c r="Z4042" t="str">
        <v>Australia</v>
      </c>
      <c r="AA4042">
        <v>4</v>
      </c>
      <c r="AB4042" s="3" t="str">
        <f t="shared" si="127"/>
        <v>10 to 20</v>
      </c>
      <c r="AM4042" s="6">
        <v>323</v>
      </c>
      <c r="AN4042" s="6" t="s">
        <v>1345</v>
      </c>
    </row>
    <row r="4043" spans="1:40" x14ac:dyDescent="0.25">
      <c r="A4043">
        <v>4041</v>
      </c>
      <c r="B4043">
        <v>804</v>
      </c>
      <c r="C4043">
        <v>509</v>
      </c>
      <c r="D4043">
        <v>102</v>
      </c>
      <c r="E4043">
        <v>3</v>
      </c>
      <c r="F4043">
        <v>306</v>
      </c>
      <c r="G4043">
        <v>1</v>
      </c>
      <c r="H4043" t="str">
        <f>VLOOKUP($C4043,'Raw-products'!$A$2:$H$1261,MATCH(H$1,'Raw-products'!$A$1:$H$1,0))</f>
        <v>Jacket</v>
      </c>
      <c r="I4043" t="str">
        <f>VLOOKUP($C4043,'Raw-products'!$A$2:$H$1261,MATCH(I$1,'Raw-products'!$A$1:$H$1,0))</f>
        <v>Windbreaker</v>
      </c>
      <c r="J4043" t="str">
        <f>VLOOKUP($C4043,'Raw-products'!$A$2:$H$1261,MATCH(J$1,'Raw-products'!$A$1:$H$1,0))</f>
        <v>XL</v>
      </c>
      <c r="K4043" t="str">
        <f>VLOOKUP($C4043,'Raw-products'!$A$2:$H$1261,MATCH(K$1,'Raw-products'!$A$1:$H$1,0))</f>
        <v>green</v>
      </c>
      <c r="L4043">
        <f>VLOOKUP($C4043,'Raw-products'!$A$2:$H$1261,MATCH(L$1,'Raw-products'!$A$1:$H$1,0))</f>
        <v>109</v>
      </c>
      <c r="M4043">
        <f>VLOOKUP($C4043,'Raw-products'!$A$2:$H$1261,MATCH(M$1,'Raw-products'!$A$1:$H$1,0))</f>
        <v>71</v>
      </c>
      <c r="N4043" s="5">
        <f t="shared" si="126"/>
        <v>7739</v>
      </c>
      <c r="O4043" cm="1">
        <f t="array" ref="O4043:R4043">_xlfn.XLOOKUP($B4043,'Raw -orders'!$A:$A,'Raw -orders'!$B:$E)</f>
        <v>323</v>
      </c>
      <c r="P4043">
        <v>18090</v>
      </c>
      <c r="Q4043" s="1">
        <v>44296</v>
      </c>
      <c r="R4043" s="1">
        <v>44307</v>
      </c>
      <c r="S4043" t="str" cm="1">
        <f t="array" ref="S4043:Z4043">_xlfn.XLOOKUP($O4043,'Raw - customers'!$A:$A,'Raw - customers'!$B:$I)</f>
        <v>Ellerey Kaesmakers</v>
      </c>
      <c r="T4043" t="str">
        <v>Genderfluid</v>
      </c>
      <c r="U4043">
        <v>40</v>
      </c>
      <c r="V4043" t="str">
        <v>56 Marcus SquareSuite 361</v>
      </c>
      <c r="W4043">
        <v>7986</v>
      </c>
      <c r="X4043" t="str">
        <v>South Jayden</v>
      </c>
      <c r="Y4043" t="str">
        <v>South Australia</v>
      </c>
      <c r="Z4043" t="str">
        <v>Australia</v>
      </c>
      <c r="AA4043">
        <v>4</v>
      </c>
      <c r="AB4043" s="3" t="str">
        <f t="shared" si="127"/>
        <v>10 to 20</v>
      </c>
      <c r="AM4043" s="6">
        <v>323</v>
      </c>
      <c r="AN4043" s="6" t="s">
        <v>1345</v>
      </c>
    </row>
    <row r="4044" spans="1:40" x14ac:dyDescent="0.25">
      <c r="A4044">
        <v>4042</v>
      </c>
      <c r="B4044">
        <v>804</v>
      </c>
      <c r="C4044">
        <v>962</v>
      </c>
      <c r="D4044">
        <v>97</v>
      </c>
      <c r="E4044">
        <v>3</v>
      </c>
      <c r="F4044">
        <v>291</v>
      </c>
      <c r="G4044">
        <v>1</v>
      </c>
      <c r="H4044" t="str">
        <f>VLOOKUP($C4044,'Raw-products'!$A$2:$H$1261,MATCH(H$1,'Raw-products'!$A$1:$H$1,0))</f>
        <v>Trousers</v>
      </c>
      <c r="I4044" t="str">
        <f>VLOOKUP($C4044,'Raw-products'!$A$2:$H$1261,MATCH(I$1,'Raw-products'!$A$1:$H$1,0))</f>
        <v>Slim-Fit</v>
      </c>
      <c r="J4044" t="str">
        <f>VLOOKUP($C4044,'Raw-products'!$A$2:$H$1261,MATCH(J$1,'Raw-products'!$A$1:$H$1,0))</f>
        <v>M</v>
      </c>
      <c r="K4044" t="str">
        <f>VLOOKUP($C4044,'Raw-products'!$A$2:$H$1261,MATCH(K$1,'Raw-products'!$A$1:$H$1,0))</f>
        <v>green</v>
      </c>
      <c r="L4044">
        <f>VLOOKUP($C4044,'Raw-products'!$A$2:$H$1261,MATCH(L$1,'Raw-products'!$A$1:$H$1,0))</f>
        <v>119</v>
      </c>
      <c r="M4044">
        <f>VLOOKUP($C4044,'Raw-products'!$A$2:$H$1261,MATCH(M$1,'Raw-products'!$A$1:$H$1,0))</f>
        <v>78</v>
      </c>
      <c r="N4044" s="5">
        <f t="shared" si="126"/>
        <v>9282</v>
      </c>
      <c r="O4044" cm="1">
        <f t="array" ref="O4044:R4044">_xlfn.XLOOKUP($B4044,'Raw -orders'!$A:$A,'Raw -orders'!$B:$E)</f>
        <v>323</v>
      </c>
      <c r="P4044">
        <v>18090</v>
      </c>
      <c r="Q4044" s="1">
        <v>44296</v>
      </c>
      <c r="R4044" s="1">
        <v>44307</v>
      </c>
      <c r="S4044" t="str" cm="1">
        <f t="array" ref="S4044:Z4044">_xlfn.XLOOKUP($O4044,'Raw - customers'!$A:$A,'Raw - customers'!$B:$I)</f>
        <v>Ellerey Kaesmakers</v>
      </c>
      <c r="T4044" t="str">
        <v>Genderfluid</v>
      </c>
      <c r="U4044">
        <v>40</v>
      </c>
      <c r="V4044" t="str">
        <v>56 Marcus SquareSuite 361</v>
      </c>
      <c r="W4044">
        <v>7986</v>
      </c>
      <c r="X4044" t="str">
        <v>South Jayden</v>
      </c>
      <c r="Y4044" t="str">
        <v>South Australia</v>
      </c>
      <c r="Z4044" t="str">
        <v>Australia</v>
      </c>
      <c r="AA4044">
        <v>4</v>
      </c>
      <c r="AB4044" s="3" t="str">
        <f t="shared" si="127"/>
        <v>10 to 20</v>
      </c>
      <c r="AM4044" s="6">
        <v>323</v>
      </c>
      <c r="AN4044" s="6" t="s">
        <v>1345</v>
      </c>
    </row>
    <row r="4045" spans="1:40" x14ac:dyDescent="0.25">
      <c r="A4045">
        <v>4043</v>
      </c>
      <c r="B4045">
        <v>805</v>
      </c>
      <c r="C4045">
        <v>1054</v>
      </c>
      <c r="D4045">
        <v>93</v>
      </c>
      <c r="E4045">
        <v>2</v>
      </c>
      <c r="F4045">
        <v>186</v>
      </c>
      <c r="G4045">
        <v>1</v>
      </c>
      <c r="H4045" t="str">
        <f>VLOOKUP($C4045,'Raw-products'!$A$2:$H$1261,MATCH(H$1,'Raw-products'!$A$1:$H$1,0))</f>
        <v>Trousers</v>
      </c>
      <c r="I4045" t="str">
        <f>VLOOKUP($C4045,'Raw-products'!$A$2:$H$1261,MATCH(I$1,'Raw-products'!$A$1:$H$1,0))</f>
        <v>Joggers</v>
      </c>
      <c r="J4045" t="str">
        <f>VLOOKUP($C4045,'Raw-products'!$A$2:$H$1261,MATCH(J$1,'Raw-products'!$A$1:$H$1,0))</f>
        <v>XL</v>
      </c>
      <c r="K4045" t="str">
        <f>VLOOKUP($C4045,'Raw-products'!$A$2:$H$1261,MATCH(K$1,'Raw-products'!$A$1:$H$1,0))</f>
        <v>red</v>
      </c>
      <c r="L4045">
        <f>VLOOKUP($C4045,'Raw-products'!$A$2:$H$1261,MATCH(L$1,'Raw-products'!$A$1:$H$1,0))</f>
        <v>94</v>
      </c>
      <c r="M4045">
        <f>VLOOKUP($C4045,'Raw-products'!$A$2:$H$1261,MATCH(M$1,'Raw-products'!$A$1:$H$1,0))</f>
        <v>58</v>
      </c>
      <c r="N4045" s="5">
        <f t="shared" si="126"/>
        <v>5452</v>
      </c>
      <c r="O4045" cm="1">
        <f t="array" ref="O4045:R4045">_xlfn.XLOOKUP($B4045,'Raw -orders'!$A:$A,'Raw -orders'!$B:$E)</f>
        <v>416</v>
      </c>
      <c r="P4045">
        <v>13968</v>
      </c>
      <c r="Q4045" s="1">
        <v>44471</v>
      </c>
      <c r="R4045" s="1">
        <v>44472</v>
      </c>
      <c r="S4045" t="str" cm="1">
        <f t="array" ref="S4045:Z4045">_xlfn.XLOOKUP($O4045,'Raw - customers'!$A:$A,'Raw - customers'!$B:$I)</f>
        <v>Leonore Yakunikov</v>
      </c>
      <c r="T4045" t="str">
        <v>Agender</v>
      </c>
      <c r="U4045">
        <v>21</v>
      </c>
      <c r="V4045" t="str">
        <v>59 Gibson MeadowApt. 565</v>
      </c>
      <c r="W4045">
        <v>4767</v>
      </c>
      <c r="X4045" t="str">
        <v>Langworthville</v>
      </c>
      <c r="Y4045" t="str">
        <v>New South Wales</v>
      </c>
      <c r="Z4045" t="str">
        <v>Australia</v>
      </c>
      <c r="AA4045">
        <v>10</v>
      </c>
      <c r="AB4045" s="3" t="str">
        <f t="shared" si="127"/>
        <v>0 to 10</v>
      </c>
      <c r="AM4045" s="6">
        <v>416</v>
      </c>
      <c r="AN4045" s="6" t="s">
        <v>1362</v>
      </c>
    </row>
    <row r="4046" spans="1:40" x14ac:dyDescent="0.25">
      <c r="A4046">
        <v>4044</v>
      </c>
      <c r="B4046">
        <v>805</v>
      </c>
      <c r="C4046">
        <v>258</v>
      </c>
      <c r="D4046">
        <v>95</v>
      </c>
      <c r="E4046">
        <v>2</v>
      </c>
      <c r="F4046">
        <v>190</v>
      </c>
      <c r="G4046">
        <v>1</v>
      </c>
      <c r="H4046" t="str">
        <f>VLOOKUP($C4046,'Raw-products'!$A$2:$H$1261,MATCH(H$1,'Raw-products'!$A$1:$H$1,0))</f>
        <v>Shirt</v>
      </c>
      <c r="I4046" t="str">
        <f>VLOOKUP($C4046,'Raw-products'!$A$2:$H$1261,MATCH(I$1,'Raw-products'!$A$1:$H$1,0))</f>
        <v>Polo</v>
      </c>
      <c r="J4046" t="str">
        <f>VLOOKUP($C4046,'Raw-products'!$A$2:$H$1261,MATCH(J$1,'Raw-products'!$A$1:$H$1,0))</f>
        <v>L</v>
      </c>
      <c r="K4046" t="str">
        <f>VLOOKUP($C4046,'Raw-products'!$A$2:$H$1261,MATCH(K$1,'Raw-products'!$A$1:$H$1,0))</f>
        <v>yellow</v>
      </c>
      <c r="L4046">
        <f>VLOOKUP($C4046,'Raw-products'!$A$2:$H$1261,MATCH(L$1,'Raw-products'!$A$1:$H$1,0))</f>
        <v>117</v>
      </c>
      <c r="M4046">
        <f>VLOOKUP($C4046,'Raw-products'!$A$2:$H$1261,MATCH(M$1,'Raw-products'!$A$1:$H$1,0))</f>
        <v>46</v>
      </c>
      <c r="N4046" s="5">
        <f t="shared" si="126"/>
        <v>5382</v>
      </c>
      <c r="O4046" cm="1">
        <f t="array" ref="O4046:R4046">_xlfn.XLOOKUP($B4046,'Raw -orders'!$A:$A,'Raw -orders'!$B:$E)</f>
        <v>416</v>
      </c>
      <c r="P4046">
        <v>13968</v>
      </c>
      <c r="Q4046" s="1">
        <v>44471</v>
      </c>
      <c r="R4046" s="1">
        <v>44472</v>
      </c>
      <c r="S4046" t="str" cm="1">
        <f t="array" ref="S4046:Z4046">_xlfn.XLOOKUP($O4046,'Raw - customers'!$A:$A,'Raw - customers'!$B:$I)</f>
        <v>Leonore Yakunikov</v>
      </c>
      <c r="T4046" t="str">
        <v>Agender</v>
      </c>
      <c r="U4046">
        <v>21</v>
      </c>
      <c r="V4046" t="str">
        <v>59 Gibson MeadowApt. 565</v>
      </c>
      <c r="W4046">
        <v>4767</v>
      </c>
      <c r="X4046" t="str">
        <v>Langworthville</v>
      </c>
      <c r="Y4046" t="str">
        <v>New South Wales</v>
      </c>
      <c r="Z4046" t="str">
        <v>Australia</v>
      </c>
      <c r="AA4046">
        <v>10</v>
      </c>
      <c r="AB4046" s="3" t="str">
        <f t="shared" si="127"/>
        <v>0 to 10</v>
      </c>
      <c r="AM4046" s="6">
        <v>416</v>
      </c>
      <c r="AN4046" s="6" t="s">
        <v>1362</v>
      </c>
    </row>
    <row r="4047" spans="1:40" x14ac:dyDescent="0.25">
      <c r="A4047">
        <v>4045</v>
      </c>
      <c r="B4047">
        <v>805</v>
      </c>
      <c r="C4047">
        <v>1166</v>
      </c>
      <c r="D4047">
        <v>99</v>
      </c>
      <c r="E4047">
        <v>1</v>
      </c>
      <c r="F4047">
        <v>99</v>
      </c>
      <c r="G4047">
        <v>1</v>
      </c>
      <c r="H4047" t="str">
        <f>VLOOKUP($C4047,'Raw-products'!$A$2:$H$1261,MATCH(H$1,'Raw-products'!$A$1:$H$1,0))</f>
        <v>Trousers</v>
      </c>
      <c r="I4047" t="str">
        <f>VLOOKUP($C4047,'Raw-products'!$A$2:$H$1261,MATCH(I$1,'Raw-products'!$A$1:$H$1,0))</f>
        <v>High-Waisted</v>
      </c>
      <c r="J4047" t="str">
        <f>VLOOKUP($C4047,'Raw-products'!$A$2:$H$1261,MATCH(J$1,'Raw-products'!$A$1:$H$1,0))</f>
        <v>S</v>
      </c>
      <c r="K4047" t="str">
        <f>VLOOKUP($C4047,'Raw-products'!$A$2:$H$1261,MATCH(K$1,'Raw-products'!$A$1:$H$1,0))</f>
        <v>yellow</v>
      </c>
      <c r="L4047">
        <f>VLOOKUP($C4047,'Raw-products'!$A$2:$H$1261,MATCH(L$1,'Raw-products'!$A$1:$H$1,0))</f>
        <v>98</v>
      </c>
      <c r="M4047">
        <f>VLOOKUP($C4047,'Raw-products'!$A$2:$H$1261,MATCH(M$1,'Raw-products'!$A$1:$H$1,0))</f>
        <v>56</v>
      </c>
      <c r="N4047" s="5">
        <f t="shared" si="126"/>
        <v>5488</v>
      </c>
      <c r="O4047" cm="1">
        <f t="array" ref="O4047:R4047">_xlfn.XLOOKUP($B4047,'Raw -orders'!$A:$A,'Raw -orders'!$B:$E)</f>
        <v>416</v>
      </c>
      <c r="P4047">
        <v>13968</v>
      </c>
      <c r="Q4047" s="1">
        <v>44471</v>
      </c>
      <c r="R4047" s="1">
        <v>44472</v>
      </c>
      <c r="S4047" t="str" cm="1">
        <f t="array" ref="S4047:Z4047">_xlfn.XLOOKUP($O4047,'Raw - customers'!$A:$A,'Raw - customers'!$B:$I)</f>
        <v>Leonore Yakunikov</v>
      </c>
      <c r="T4047" t="str">
        <v>Agender</v>
      </c>
      <c r="U4047">
        <v>21</v>
      </c>
      <c r="V4047" t="str">
        <v>59 Gibson MeadowApt. 565</v>
      </c>
      <c r="W4047">
        <v>4767</v>
      </c>
      <c r="X4047" t="str">
        <v>Langworthville</v>
      </c>
      <c r="Y4047" t="str">
        <v>New South Wales</v>
      </c>
      <c r="Z4047" t="str">
        <v>Australia</v>
      </c>
      <c r="AA4047">
        <v>10</v>
      </c>
      <c r="AB4047" s="3" t="str">
        <f t="shared" si="127"/>
        <v>0 to 10</v>
      </c>
      <c r="AM4047" s="6">
        <v>416</v>
      </c>
      <c r="AN4047" s="6" t="s">
        <v>1362</v>
      </c>
    </row>
    <row r="4048" spans="1:40" x14ac:dyDescent="0.25">
      <c r="A4048">
        <v>4046</v>
      </c>
      <c r="B4048">
        <v>805</v>
      </c>
      <c r="C4048">
        <v>25</v>
      </c>
      <c r="D4048">
        <v>96</v>
      </c>
      <c r="E4048">
        <v>3</v>
      </c>
      <c r="F4048">
        <v>288</v>
      </c>
      <c r="G4048">
        <v>1</v>
      </c>
      <c r="H4048" t="str">
        <f>VLOOKUP($C4048,'Raw-products'!$A$2:$H$1261,MATCH(H$1,'Raw-products'!$A$1:$H$1,0))</f>
        <v>Shirt</v>
      </c>
      <c r="I4048" t="str">
        <f>VLOOKUP($C4048,'Raw-products'!$A$2:$H$1261,MATCH(I$1,'Raw-products'!$A$1:$H$1,0))</f>
        <v>Oxford Cloth</v>
      </c>
      <c r="J4048" t="str">
        <f>VLOOKUP($C4048,'Raw-products'!$A$2:$H$1261,MATCH(J$1,'Raw-products'!$A$1:$H$1,0))</f>
        <v>XS</v>
      </c>
      <c r="K4048" t="str">
        <f>VLOOKUP($C4048,'Raw-products'!$A$2:$H$1261,MATCH(K$1,'Raw-products'!$A$1:$H$1,0))</f>
        <v>indigo</v>
      </c>
      <c r="L4048">
        <f>VLOOKUP($C4048,'Raw-products'!$A$2:$H$1261,MATCH(L$1,'Raw-products'!$A$1:$H$1,0))</f>
        <v>114</v>
      </c>
      <c r="M4048">
        <f>VLOOKUP($C4048,'Raw-products'!$A$2:$H$1261,MATCH(M$1,'Raw-products'!$A$1:$H$1,0))</f>
        <v>61</v>
      </c>
      <c r="N4048" s="5">
        <f t="shared" si="126"/>
        <v>6954</v>
      </c>
      <c r="O4048" cm="1">
        <f t="array" ref="O4048:R4048">_xlfn.XLOOKUP($B4048,'Raw -orders'!$A:$A,'Raw -orders'!$B:$E)</f>
        <v>416</v>
      </c>
      <c r="P4048">
        <v>13968</v>
      </c>
      <c r="Q4048" s="1">
        <v>44471</v>
      </c>
      <c r="R4048" s="1">
        <v>44472</v>
      </c>
      <c r="S4048" t="str" cm="1">
        <f t="array" ref="S4048:Z4048">_xlfn.XLOOKUP($O4048,'Raw - customers'!$A:$A,'Raw - customers'!$B:$I)</f>
        <v>Leonore Yakunikov</v>
      </c>
      <c r="T4048" t="str">
        <v>Agender</v>
      </c>
      <c r="U4048">
        <v>21</v>
      </c>
      <c r="V4048" t="str">
        <v>59 Gibson MeadowApt. 565</v>
      </c>
      <c r="W4048">
        <v>4767</v>
      </c>
      <c r="X4048" t="str">
        <v>Langworthville</v>
      </c>
      <c r="Y4048" t="str">
        <v>New South Wales</v>
      </c>
      <c r="Z4048" t="str">
        <v>Australia</v>
      </c>
      <c r="AA4048">
        <v>10</v>
      </c>
      <c r="AB4048" s="3" t="str">
        <f t="shared" si="127"/>
        <v>0 to 10</v>
      </c>
      <c r="AM4048" s="6">
        <v>416</v>
      </c>
      <c r="AN4048" s="6" t="s">
        <v>1362</v>
      </c>
    </row>
    <row r="4049" spans="1:40" x14ac:dyDescent="0.25">
      <c r="A4049">
        <v>4047</v>
      </c>
      <c r="B4049">
        <v>805</v>
      </c>
      <c r="C4049">
        <v>453</v>
      </c>
      <c r="D4049">
        <v>107</v>
      </c>
      <c r="E4049">
        <v>2</v>
      </c>
      <c r="F4049">
        <v>214</v>
      </c>
      <c r="G4049">
        <v>1</v>
      </c>
      <c r="H4049" t="str">
        <f>VLOOKUP($C4049,'Raw-products'!$A$2:$H$1261,MATCH(H$1,'Raw-products'!$A$1:$H$1,0))</f>
        <v>Jacket</v>
      </c>
      <c r="I4049" t="str">
        <f>VLOOKUP($C4049,'Raw-products'!$A$2:$H$1261,MATCH(I$1,'Raw-products'!$A$1:$H$1,0))</f>
        <v>Denim</v>
      </c>
      <c r="J4049" t="str">
        <f>VLOOKUP($C4049,'Raw-products'!$A$2:$H$1261,MATCH(J$1,'Raw-products'!$A$1:$H$1,0))</f>
        <v>L</v>
      </c>
      <c r="K4049" t="str">
        <f>VLOOKUP($C4049,'Raw-products'!$A$2:$H$1261,MATCH(K$1,'Raw-products'!$A$1:$H$1,0))</f>
        <v>violet</v>
      </c>
      <c r="L4049">
        <f>VLOOKUP($C4049,'Raw-products'!$A$2:$H$1261,MATCH(L$1,'Raw-products'!$A$1:$H$1,0))</f>
        <v>92</v>
      </c>
      <c r="M4049">
        <f>VLOOKUP($C4049,'Raw-products'!$A$2:$H$1261,MATCH(M$1,'Raw-products'!$A$1:$H$1,0))</f>
        <v>50</v>
      </c>
      <c r="N4049" s="5">
        <f t="shared" si="126"/>
        <v>4600</v>
      </c>
      <c r="O4049" cm="1">
        <f t="array" ref="O4049:R4049">_xlfn.XLOOKUP($B4049,'Raw -orders'!$A:$A,'Raw -orders'!$B:$E)</f>
        <v>416</v>
      </c>
      <c r="P4049">
        <v>13968</v>
      </c>
      <c r="Q4049" s="1">
        <v>44471</v>
      </c>
      <c r="R4049" s="1">
        <v>44472</v>
      </c>
      <c r="S4049" t="str" cm="1">
        <f t="array" ref="S4049:Z4049">_xlfn.XLOOKUP($O4049,'Raw - customers'!$A:$A,'Raw - customers'!$B:$I)</f>
        <v>Leonore Yakunikov</v>
      </c>
      <c r="T4049" t="str">
        <v>Agender</v>
      </c>
      <c r="U4049">
        <v>21</v>
      </c>
      <c r="V4049" t="str">
        <v>59 Gibson MeadowApt. 565</v>
      </c>
      <c r="W4049">
        <v>4767</v>
      </c>
      <c r="X4049" t="str">
        <v>Langworthville</v>
      </c>
      <c r="Y4049" t="str">
        <v>New South Wales</v>
      </c>
      <c r="Z4049" t="str">
        <v>Australia</v>
      </c>
      <c r="AA4049">
        <v>10</v>
      </c>
      <c r="AB4049" s="3" t="str">
        <f t="shared" si="127"/>
        <v>0 to 10</v>
      </c>
      <c r="AM4049" s="6">
        <v>416</v>
      </c>
      <c r="AN4049" s="6" t="s">
        <v>1362</v>
      </c>
    </row>
    <row r="4050" spans="1:40" x14ac:dyDescent="0.25">
      <c r="A4050">
        <v>4048</v>
      </c>
      <c r="B4050">
        <v>805</v>
      </c>
      <c r="C4050">
        <v>715</v>
      </c>
      <c r="D4050">
        <v>119</v>
      </c>
      <c r="E4050">
        <v>2</v>
      </c>
      <c r="F4050">
        <v>238</v>
      </c>
      <c r="G4050">
        <v>1</v>
      </c>
      <c r="H4050" t="str">
        <f>VLOOKUP($C4050,'Raw-products'!$A$2:$H$1261,MATCH(H$1,'Raw-products'!$A$1:$H$1,0))</f>
        <v>Jacket</v>
      </c>
      <c r="I4050" t="str">
        <f>VLOOKUP($C4050,'Raw-products'!$A$2:$H$1261,MATCH(I$1,'Raw-products'!$A$1:$H$1,0))</f>
        <v>Trench Coat</v>
      </c>
      <c r="J4050" t="str">
        <f>VLOOKUP($C4050,'Raw-products'!$A$2:$H$1261,MATCH(J$1,'Raw-products'!$A$1:$H$1,0))</f>
        <v>XS</v>
      </c>
      <c r="K4050" t="str">
        <f>VLOOKUP($C4050,'Raw-products'!$A$2:$H$1261,MATCH(K$1,'Raw-products'!$A$1:$H$1,0))</f>
        <v>green</v>
      </c>
      <c r="L4050">
        <f>VLOOKUP($C4050,'Raw-products'!$A$2:$H$1261,MATCH(L$1,'Raw-products'!$A$1:$H$1,0))</f>
        <v>112</v>
      </c>
      <c r="M4050">
        <f>VLOOKUP($C4050,'Raw-products'!$A$2:$H$1261,MATCH(M$1,'Raw-products'!$A$1:$H$1,0))</f>
        <v>62</v>
      </c>
      <c r="N4050" s="5">
        <f t="shared" si="126"/>
        <v>6944</v>
      </c>
      <c r="O4050" cm="1">
        <f t="array" ref="O4050:R4050">_xlfn.XLOOKUP($B4050,'Raw -orders'!$A:$A,'Raw -orders'!$B:$E)</f>
        <v>416</v>
      </c>
      <c r="P4050">
        <v>13968</v>
      </c>
      <c r="Q4050" s="1">
        <v>44471</v>
      </c>
      <c r="R4050" s="1">
        <v>44472</v>
      </c>
      <c r="S4050" t="str" cm="1">
        <f t="array" ref="S4050:Z4050">_xlfn.XLOOKUP($O4050,'Raw - customers'!$A:$A,'Raw - customers'!$B:$I)</f>
        <v>Leonore Yakunikov</v>
      </c>
      <c r="T4050" t="str">
        <v>Agender</v>
      </c>
      <c r="U4050">
        <v>21</v>
      </c>
      <c r="V4050" t="str">
        <v>59 Gibson MeadowApt. 565</v>
      </c>
      <c r="W4050">
        <v>4767</v>
      </c>
      <c r="X4050" t="str">
        <v>Langworthville</v>
      </c>
      <c r="Y4050" t="str">
        <v>New South Wales</v>
      </c>
      <c r="Z4050" t="str">
        <v>Australia</v>
      </c>
      <c r="AA4050">
        <v>10</v>
      </c>
      <c r="AB4050" s="3" t="str">
        <f t="shared" si="127"/>
        <v>0 to 10</v>
      </c>
      <c r="AM4050" s="6">
        <v>416</v>
      </c>
      <c r="AN4050" s="6" t="s">
        <v>1362</v>
      </c>
    </row>
    <row r="4051" spans="1:40" x14ac:dyDescent="0.25">
      <c r="A4051">
        <v>4049</v>
      </c>
      <c r="B4051">
        <v>805</v>
      </c>
      <c r="C4051">
        <v>798</v>
      </c>
      <c r="D4051">
        <v>91</v>
      </c>
      <c r="E4051">
        <v>2</v>
      </c>
      <c r="F4051">
        <v>182</v>
      </c>
      <c r="G4051">
        <v>1</v>
      </c>
      <c r="H4051" t="str">
        <f>VLOOKUP($C4051,'Raw-products'!$A$2:$H$1261,MATCH(H$1,'Raw-products'!$A$1:$H$1,0))</f>
        <v>Jacket</v>
      </c>
      <c r="I4051" t="str">
        <f>VLOOKUP($C4051,'Raw-products'!$A$2:$H$1261,MATCH(I$1,'Raw-products'!$A$1:$H$1,0))</f>
        <v>Pullover</v>
      </c>
      <c r="J4051" t="str">
        <f>VLOOKUP($C4051,'Raw-products'!$A$2:$H$1261,MATCH(J$1,'Raw-products'!$A$1:$H$1,0))</f>
        <v>L</v>
      </c>
      <c r="K4051" t="str">
        <f>VLOOKUP($C4051,'Raw-products'!$A$2:$H$1261,MATCH(K$1,'Raw-products'!$A$1:$H$1,0))</f>
        <v>indigo</v>
      </c>
      <c r="L4051">
        <f>VLOOKUP($C4051,'Raw-products'!$A$2:$H$1261,MATCH(L$1,'Raw-products'!$A$1:$H$1,0))</f>
        <v>114</v>
      </c>
      <c r="M4051">
        <f>VLOOKUP($C4051,'Raw-products'!$A$2:$H$1261,MATCH(M$1,'Raw-products'!$A$1:$H$1,0))</f>
        <v>50</v>
      </c>
      <c r="N4051" s="5">
        <f t="shared" si="126"/>
        <v>5700</v>
      </c>
      <c r="O4051" cm="1">
        <f t="array" ref="O4051:R4051">_xlfn.XLOOKUP($B4051,'Raw -orders'!$A:$A,'Raw -orders'!$B:$E)</f>
        <v>416</v>
      </c>
      <c r="P4051">
        <v>13968</v>
      </c>
      <c r="Q4051" s="1">
        <v>44471</v>
      </c>
      <c r="R4051" s="1">
        <v>44472</v>
      </c>
      <c r="S4051" t="str" cm="1">
        <f t="array" ref="S4051:Z4051">_xlfn.XLOOKUP($O4051,'Raw - customers'!$A:$A,'Raw - customers'!$B:$I)</f>
        <v>Leonore Yakunikov</v>
      </c>
      <c r="T4051" t="str">
        <v>Agender</v>
      </c>
      <c r="U4051">
        <v>21</v>
      </c>
      <c r="V4051" t="str">
        <v>59 Gibson MeadowApt. 565</v>
      </c>
      <c r="W4051">
        <v>4767</v>
      </c>
      <c r="X4051" t="str">
        <v>Langworthville</v>
      </c>
      <c r="Y4051" t="str">
        <v>New South Wales</v>
      </c>
      <c r="Z4051" t="str">
        <v>Australia</v>
      </c>
      <c r="AA4051">
        <v>10</v>
      </c>
      <c r="AB4051" s="3" t="str">
        <f t="shared" si="127"/>
        <v>0 to 10</v>
      </c>
      <c r="AM4051" s="6">
        <v>416</v>
      </c>
      <c r="AN4051" s="6" t="s">
        <v>1362</v>
      </c>
    </row>
    <row r="4052" spans="1:40" x14ac:dyDescent="0.25">
      <c r="A4052">
        <v>4050</v>
      </c>
      <c r="B4052">
        <v>806</v>
      </c>
      <c r="C4052">
        <v>522</v>
      </c>
      <c r="D4052">
        <v>102</v>
      </c>
      <c r="E4052">
        <v>1</v>
      </c>
      <c r="F4052">
        <v>102</v>
      </c>
      <c r="G4052">
        <v>1</v>
      </c>
      <c r="H4052" t="str">
        <f>VLOOKUP($C4052,'Raw-products'!$A$2:$H$1261,MATCH(H$1,'Raw-products'!$A$1:$H$1,0))</f>
        <v>Jacket</v>
      </c>
      <c r="I4052" t="str">
        <f>VLOOKUP($C4052,'Raw-products'!$A$2:$H$1261,MATCH(I$1,'Raw-products'!$A$1:$H$1,0))</f>
        <v>Windbreaker</v>
      </c>
      <c r="J4052" t="str">
        <f>VLOOKUP($C4052,'Raw-products'!$A$2:$H$1261,MATCH(J$1,'Raw-products'!$A$1:$H$1,0))</f>
        <v>M</v>
      </c>
      <c r="K4052" t="str">
        <f>VLOOKUP($C4052,'Raw-products'!$A$2:$H$1261,MATCH(K$1,'Raw-products'!$A$1:$H$1,0))</f>
        <v>violet</v>
      </c>
      <c r="L4052">
        <f>VLOOKUP($C4052,'Raw-products'!$A$2:$H$1261,MATCH(L$1,'Raw-products'!$A$1:$H$1,0))</f>
        <v>109</v>
      </c>
      <c r="M4052">
        <f>VLOOKUP($C4052,'Raw-products'!$A$2:$H$1261,MATCH(M$1,'Raw-products'!$A$1:$H$1,0))</f>
        <v>64</v>
      </c>
      <c r="N4052" s="5">
        <f t="shared" si="126"/>
        <v>6976</v>
      </c>
      <c r="O4052" cm="1">
        <f t="array" ref="O4052:R4052">_xlfn.XLOOKUP($B4052,'Raw -orders'!$A:$A,'Raw -orders'!$B:$E)</f>
        <v>684</v>
      </c>
      <c r="P4052">
        <v>41441</v>
      </c>
      <c r="Q4052" s="1">
        <v>44409</v>
      </c>
      <c r="R4052" s="1">
        <v>44424</v>
      </c>
      <c r="S4052" t="str" cm="1">
        <f t="array" ref="S4052:Z4052">_xlfn.XLOOKUP($O4052,'Raw - customers'!$A:$A,'Raw - customers'!$B:$I)</f>
        <v>Camala Llywarch</v>
      </c>
      <c r="T4052" t="str">
        <v>Agender</v>
      </c>
      <c r="U4052">
        <v>78</v>
      </c>
      <c r="V4052" t="str">
        <v>2079 Phoebe AvenueSuite 629</v>
      </c>
      <c r="W4052">
        <v>8834</v>
      </c>
      <c r="X4052" t="str">
        <v>Laurenview</v>
      </c>
      <c r="Y4052" t="str">
        <v>Western Australia</v>
      </c>
      <c r="Z4052" t="str">
        <v>Australia</v>
      </c>
      <c r="AA4052">
        <v>8</v>
      </c>
      <c r="AB4052" s="3" t="str">
        <f t="shared" si="127"/>
        <v>10 to 20</v>
      </c>
      <c r="AM4052" s="6">
        <v>684</v>
      </c>
      <c r="AN4052" s="6" t="s">
        <v>1377</v>
      </c>
    </row>
    <row r="4053" spans="1:40" x14ac:dyDescent="0.25">
      <c r="A4053">
        <v>4051</v>
      </c>
      <c r="B4053">
        <v>806</v>
      </c>
      <c r="C4053">
        <v>482</v>
      </c>
      <c r="D4053">
        <v>118</v>
      </c>
      <c r="E4053">
        <v>3</v>
      </c>
      <c r="F4053">
        <v>354</v>
      </c>
      <c r="G4053">
        <v>1</v>
      </c>
      <c r="H4053" t="str">
        <f>VLOOKUP($C4053,'Raw-products'!$A$2:$H$1261,MATCH(H$1,'Raw-products'!$A$1:$H$1,0))</f>
        <v>Jacket</v>
      </c>
      <c r="I4053" t="str">
        <f>VLOOKUP($C4053,'Raw-products'!$A$2:$H$1261,MATCH(I$1,'Raw-products'!$A$1:$H$1,0))</f>
        <v>Puffer</v>
      </c>
      <c r="J4053" t="str">
        <f>VLOOKUP($C4053,'Raw-products'!$A$2:$H$1261,MATCH(J$1,'Raw-products'!$A$1:$H$1,0))</f>
        <v>M</v>
      </c>
      <c r="K4053" t="str">
        <f>VLOOKUP($C4053,'Raw-products'!$A$2:$H$1261,MATCH(K$1,'Raw-products'!$A$1:$H$1,0))</f>
        <v>indigo</v>
      </c>
      <c r="L4053">
        <f>VLOOKUP($C4053,'Raw-products'!$A$2:$H$1261,MATCH(L$1,'Raw-products'!$A$1:$H$1,0))</f>
        <v>110</v>
      </c>
      <c r="M4053">
        <f>VLOOKUP($C4053,'Raw-products'!$A$2:$H$1261,MATCH(M$1,'Raw-products'!$A$1:$H$1,0))</f>
        <v>49</v>
      </c>
      <c r="N4053" s="5">
        <f t="shared" si="126"/>
        <v>5390</v>
      </c>
      <c r="O4053" cm="1">
        <f t="array" ref="O4053:R4053">_xlfn.XLOOKUP($B4053,'Raw -orders'!$A:$A,'Raw -orders'!$B:$E)</f>
        <v>684</v>
      </c>
      <c r="P4053">
        <v>41441</v>
      </c>
      <c r="Q4053" s="1">
        <v>44409</v>
      </c>
      <c r="R4053" s="1">
        <v>44424</v>
      </c>
      <c r="S4053" t="str" cm="1">
        <f t="array" ref="S4053:Z4053">_xlfn.XLOOKUP($O4053,'Raw - customers'!$A:$A,'Raw - customers'!$B:$I)</f>
        <v>Camala Llywarch</v>
      </c>
      <c r="T4053" t="str">
        <v>Agender</v>
      </c>
      <c r="U4053">
        <v>78</v>
      </c>
      <c r="V4053" t="str">
        <v>2079 Phoebe AvenueSuite 629</v>
      </c>
      <c r="W4053">
        <v>8834</v>
      </c>
      <c r="X4053" t="str">
        <v>Laurenview</v>
      </c>
      <c r="Y4053" t="str">
        <v>Western Australia</v>
      </c>
      <c r="Z4053" t="str">
        <v>Australia</v>
      </c>
      <c r="AA4053">
        <v>8</v>
      </c>
      <c r="AB4053" s="3" t="str">
        <f t="shared" si="127"/>
        <v>10 to 20</v>
      </c>
      <c r="AM4053" s="6">
        <v>684</v>
      </c>
      <c r="AN4053" s="6" t="s">
        <v>1377</v>
      </c>
    </row>
    <row r="4054" spans="1:40" x14ac:dyDescent="0.25">
      <c r="A4054">
        <v>4052</v>
      </c>
      <c r="B4054">
        <v>807</v>
      </c>
      <c r="C4054">
        <v>897</v>
      </c>
      <c r="D4054">
        <v>94</v>
      </c>
      <c r="E4054">
        <v>1</v>
      </c>
      <c r="F4054">
        <v>94</v>
      </c>
      <c r="G4054">
        <v>1</v>
      </c>
      <c r="H4054" t="str">
        <f>VLOOKUP($C4054,'Raw-products'!$A$2:$H$1261,MATCH(H$1,'Raw-products'!$A$1:$H$1,0))</f>
        <v>Trousers</v>
      </c>
      <c r="I4054" t="str">
        <f>VLOOKUP($C4054,'Raw-products'!$A$2:$H$1261,MATCH(I$1,'Raw-products'!$A$1:$H$1,0))</f>
        <v>Cords</v>
      </c>
      <c r="J4054" t="str">
        <f>VLOOKUP($C4054,'Raw-products'!$A$2:$H$1261,MATCH(J$1,'Raw-products'!$A$1:$H$1,0))</f>
        <v>M</v>
      </c>
      <c r="K4054" t="str">
        <f>VLOOKUP($C4054,'Raw-products'!$A$2:$H$1261,MATCH(K$1,'Raw-products'!$A$1:$H$1,0))</f>
        <v>blue</v>
      </c>
      <c r="L4054">
        <f>VLOOKUP($C4054,'Raw-products'!$A$2:$H$1261,MATCH(L$1,'Raw-products'!$A$1:$H$1,0))</f>
        <v>113</v>
      </c>
      <c r="M4054">
        <f>VLOOKUP($C4054,'Raw-products'!$A$2:$H$1261,MATCH(M$1,'Raw-products'!$A$1:$H$1,0))</f>
        <v>47</v>
      </c>
      <c r="N4054" s="5">
        <f t="shared" si="126"/>
        <v>5311</v>
      </c>
      <c r="O4054" cm="1">
        <f t="array" ref="O4054:R4054">_xlfn.XLOOKUP($B4054,'Raw -orders'!$A:$A,'Raw -orders'!$B:$E)</f>
        <v>636</v>
      </c>
      <c r="P4054">
        <v>47092</v>
      </c>
      <c r="Q4054" s="1">
        <v>44244</v>
      </c>
      <c r="R4054" s="1">
        <v>44258</v>
      </c>
      <c r="S4054" t="str" cm="1">
        <f t="array" ref="S4054:Z4054">_xlfn.XLOOKUP($O4054,'Raw - customers'!$A:$A,'Raw - customers'!$B:$I)</f>
        <v>Nara Legerwood</v>
      </c>
      <c r="T4054" t="str">
        <v>Male</v>
      </c>
      <c r="U4054">
        <v>24</v>
      </c>
      <c r="V4054" t="str">
        <v>74 Anderson RoadApt. 779</v>
      </c>
      <c r="W4054">
        <v>9149</v>
      </c>
      <c r="X4054" t="str">
        <v>Abbottburgh</v>
      </c>
      <c r="Y4054" t="str">
        <v>Northern Territory</v>
      </c>
      <c r="Z4054" t="str">
        <v>Australia</v>
      </c>
      <c r="AA4054">
        <v>2</v>
      </c>
      <c r="AB4054" s="3" t="str">
        <f t="shared" si="127"/>
        <v>10 to 20</v>
      </c>
      <c r="AM4054" s="6">
        <v>636</v>
      </c>
      <c r="AN4054" s="6" t="s">
        <v>1339</v>
      </c>
    </row>
    <row r="4055" spans="1:40" x14ac:dyDescent="0.25">
      <c r="A4055">
        <v>4053</v>
      </c>
      <c r="B4055">
        <v>807</v>
      </c>
      <c r="C4055">
        <v>1017</v>
      </c>
      <c r="D4055">
        <v>90</v>
      </c>
      <c r="E4055">
        <v>1</v>
      </c>
      <c r="F4055">
        <v>90</v>
      </c>
      <c r="G4055">
        <v>1</v>
      </c>
      <c r="H4055" t="str">
        <f>VLOOKUP($C4055,'Raw-products'!$A$2:$H$1261,MATCH(H$1,'Raw-products'!$A$1:$H$1,0))</f>
        <v>Trousers</v>
      </c>
      <c r="I4055" t="str">
        <f>VLOOKUP($C4055,'Raw-products'!$A$2:$H$1261,MATCH(I$1,'Raw-products'!$A$1:$H$1,0))</f>
        <v>Relaxed Leg</v>
      </c>
      <c r="J4055" t="str">
        <f>VLOOKUP($C4055,'Raw-products'!$A$2:$H$1261,MATCH(J$1,'Raw-products'!$A$1:$H$1,0))</f>
        <v>M</v>
      </c>
      <c r="K4055" t="str">
        <f>VLOOKUP($C4055,'Raw-products'!$A$2:$H$1261,MATCH(K$1,'Raw-products'!$A$1:$H$1,0))</f>
        <v>red</v>
      </c>
      <c r="L4055">
        <f>VLOOKUP($C4055,'Raw-products'!$A$2:$H$1261,MATCH(L$1,'Raw-products'!$A$1:$H$1,0))</f>
        <v>95</v>
      </c>
      <c r="M4055">
        <f>VLOOKUP($C4055,'Raw-products'!$A$2:$H$1261,MATCH(M$1,'Raw-products'!$A$1:$H$1,0))</f>
        <v>56</v>
      </c>
      <c r="N4055" s="5">
        <f t="shared" si="126"/>
        <v>5320</v>
      </c>
      <c r="O4055" cm="1">
        <f t="array" ref="O4055:R4055">_xlfn.XLOOKUP($B4055,'Raw -orders'!$A:$A,'Raw -orders'!$B:$E)</f>
        <v>636</v>
      </c>
      <c r="P4055">
        <v>47092</v>
      </c>
      <c r="Q4055" s="1">
        <v>44244</v>
      </c>
      <c r="R4055" s="1">
        <v>44258</v>
      </c>
      <c r="S4055" t="str" cm="1">
        <f t="array" ref="S4055:Z4055">_xlfn.XLOOKUP($O4055,'Raw - customers'!$A:$A,'Raw - customers'!$B:$I)</f>
        <v>Nara Legerwood</v>
      </c>
      <c r="T4055" t="str">
        <v>Male</v>
      </c>
      <c r="U4055">
        <v>24</v>
      </c>
      <c r="V4055" t="str">
        <v>74 Anderson RoadApt. 779</v>
      </c>
      <c r="W4055">
        <v>9149</v>
      </c>
      <c r="X4055" t="str">
        <v>Abbottburgh</v>
      </c>
      <c r="Y4055" t="str">
        <v>Northern Territory</v>
      </c>
      <c r="Z4055" t="str">
        <v>Australia</v>
      </c>
      <c r="AA4055">
        <v>2</v>
      </c>
      <c r="AB4055" s="3" t="str">
        <f t="shared" si="127"/>
        <v>10 to 20</v>
      </c>
      <c r="AM4055" s="6">
        <v>636</v>
      </c>
      <c r="AN4055" s="6" t="s">
        <v>1339</v>
      </c>
    </row>
    <row r="4056" spans="1:40" x14ac:dyDescent="0.25">
      <c r="A4056">
        <v>4054</v>
      </c>
      <c r="B4056">
        <v>807</v>
      </c>
      <c r="C4056">
        <v>26</v>
      </c>
      <c r="D4056">
        <v>96</v>
      </c>
      <c r="E4056">
        <v>2</v>
      </c>
      <c r="F4056">
        <v>192</v>
      </c>
      <c r="G4056">
        <v>1</v>
      </c>
      <c r="H4056" t="str">
        <f>VLOOKUP($C4056,'Raw-products'!$A$2:$H$1261,MATCH(H$1,'Raw-products'!$A$1:$H$1,0))</f>
        <v>Shirt</v>
      </c>
      <c r="I4056" t="str">
        <f>VLOOKUP($C4056,'Raw-products'!$A$2:$H$1261,MATCH(I$1,'Raw-products'!$A$1:$H$1,0))</f>
        <v>Oxford Cloth</v>
      </c>
      <c r="J4056" t="str">
        <f>VLOOKUP($C4056,'Raw-products'!$A$2:$H$1261,MATCH(J$1,'Raw-products'!$A$1:$H$1,0))</f>
        <v>S</v>
      </c>
      <c r="K4056" t="str">
        <f>VLOOKUP($C4056,'Raw-products'!$A$2:$H$1261,MATCH(K$1,'Raw-products'!$A$1:$H$1,0))</f>
        <v>indigo</v>
      </c>
      <c r="L4056">
        <f>VLOOKUP($C4056,'Raw-products'!$A$2:$H$1261,MATCH(L$1,'Raw-products'!$A$1:$H$1,0))</f>
        <v>114</v>
      </c>
      <c r="M4056">
        <f>VLOOKUP($C4056,'Raw-products'!$A$2:$H$1261,MATCH(M$1,'Raw-products'!$A$1:$H$1,0))</f>
        <v>59</v>
      </c>
      <c r="N4056" s="5">
        <f t="shared" si="126"/>
        <v>6726</v>
      </c>
      <c r="O4056" cm="1">
        <f t="array" ref="O4056:R4056">_xlfn.XLOOKUP($B4056,'Raw -orders'!$A:$A,'Raw -orders'!$B:$E)</f>
        <v>636</v>
      </c>
      <c r="P4056">
        <v>47092</v>
      </c>
      <c r="Q4056" s="1">
        <v>44244</v>
      </c>
      <c r="R4056" s="1">
        <v>44258</v>
      </c>
      <c r="S4056" t="str" cm="1">
        <f t="array" ref="S4056:Z4056">_xlfn.XLOOKUP($O4056,'Raw - customers'!$A:$A,'Raw - customers'!$B:$I)</f>
        <v>Nara Legerwood</v>
      </c>
      <c r="T4056" t="str">
        <v>Male</v>
      </c>
      <c r="U4056">
        <v>24</v>
      </c>
      <c r="V4056" t="str">
        <v>74 Anderson RoadApt. 779</v>
      </c>
      <c r="W4056">
        <v>9149</v>
      </c>
      <c r="X4056" t="str">
        <v>Abbottburgh</v>
      </c>
      <c r="Y4056" t="str">
        <v>Northern Territory</v>
      </c>
      <c r="Z4056" t="str">
        <v>Australia</v>
      </c>
      <c r="AA4056">
        <v>2</v>
      </c>
      <c r="AB4056" s="3" t="str">
        <f t="shared" si="127"/>
        <v>10 to 20</v>
      </c>
      <c r="AM4056" s="6">
        <v>636</v>
      </c>
      <c r="AN4056" s="6" t="s">
        <v>1339</v>
      </c>
    </row>
    <row r="4057" spans="1:40" x14ac:dyDescent="0.25">
      <c r="A4057">
        <v>4055</v>
      </c>
      <c r="B4057">
        <v>807</v>
      </c>
      <c r="C4057">
        <v>199</v>
      </c>
      <c r="D4057">
        <v>98</v>
      </c>
      <c r="E4057">
        <v>2</v>
      </c>
      <c r="F4057">
        <v>196</v>
      </c>
      <c r="G4057">
        <v>1</v>
      </c>
      <c r="H4057" t="str">
        <f>VLOOKUP($C4057,'Raw-products'!$A$2:$H$1261,MATCH(H$1,'Raw-products'!$A$1:$H$1,0))</f>
        <v>Shirt</v>
      </c>
      <c r="I4057" t="str">
        <f>VLOOKUP($C4057,'Raw-products'!$A$2:$H$1261,MATCH(I$1,'Raw-products'!$A$1:$H$1,0))</f>
        <v>Camp Collared</v>
      </c>
      <c r="J4057" t="str">
        <f>VLOOKUP($C4057,'Raw-products'!$A$2:$H$1261,MATCH(J$1,'Raw-products'!$A$1:$H$1,0))</f>
        <v>XL</v>
      </c>
      <c r="K4057" t="str">
        <f>VLOOKUP($C4057,'Raw-products'!$A$2:$H$1261,MATCH(K$1,'Raw-products'!$A$1:$H$1,0))</f>
        <v>blue</v>
      </c>
      <c r="L4057">
        <f>VLOOKUP($C4057,'Raw-products'!$A$2:$H$1261,MATCH(L$1,'Raw-products'!$A$1:$H$1,0))</f>
        <v>112</v>
      </c>
      <c r="M4057">
        <f>VLOOKUP($C4057,'Raw-products'!$A$2:$H$1261,MATCH(M$1,'Raw-products'!$A$1:$H$1,0))</f>
        <v>51</v>
      </c>
      <c r="N4057" s="5">
        <f t="shared" si="126"/>
        <v>5712</v>
      </c>
      <c r="O4057" cm="1">
        <f t="array" ref="O4057:R4057">_xlfn.XLOOKUP($B4057,'Raw -orders'!$A:$A,'Raw -orders'!$B:$E)</f>
        <v>636</v>
      </c>
      <c r="P4057">
        <v>47092</v>
      </c>
      <c r="Q4057" s="1">
        <v>44244</v>
      </c>
      <c r="R4057" s="1">
        <v>44258</v>
      </c>
      <c r="S4057" t="str" cm="1">
        <f t="array" ref="S4057:Z4057">_xlfn.XLOOKUP($O4057,'Raw - customers'!$A:$A,'Raw - customers'!$B:$I)</f>
        <v>Nara Legerwood</v>
      </c>
      <c r="T4057" t="str">
        <v>Male</v>
      </c>
      <c r="U4057">
        <v>24</v>
      </c>
      <c r="V4057" t="str">
        <v>74 Anderson RoadApt. 779</v>
      </c>
      <c r="W4057">
        <v>9149</v>
      </c>
      <c r="X4057" t="str">
        <v>Abbottburgh</v>
      </c>
      <c r="Y4057" t="str">
        <v>Northern Territory</v>
      </c>
      <c r="Z4057" t="str">
        <v>Australia</v>
      </c>
      <c r="AA4057">
        <v>2</v>
      </c>
      <c r="AB4057" s="3" t="str">
        <f t="shared" si="127"/>
        <v>10 to 20</v>
      </c>
      <c r="AM4057" s="6">
        <v>636</v>
      </c>
      <c r="AN4057" s="6" t="s">
        <v>1339</v>
      </c>
    </row>
    <row r="4058" spans="1:40" x14ac:dyDescent="0.25">
      <c r="A4058">
        <v>4056</v>
      </c>
      <c r="B4058">
        <v>808</v>
      </c>
      <c r="C4058">
        <v>309</v>
      </c>
      <c r="D4058">
        <v>105</v>
      </c>
      <c r="E4058">
        <v>2</v>
      </c>
      <c r="F4058">
        <v>210</v>
      </c>
      <c r="G4058">
        <v>1</v>
      </c>
      <c r="H4058" t="str">
        <f>VLOOKUP($C4058,'Raw-products'!$A$2:$H$1261,MATCH(H$1,'Raw-products'!$A$1:$H$1,0))</f>
        <v>Shirt</v>
      </c>
      <c r="I4058" t="str">
        <f>VLOOKUP($C4058,'Raw-products'!$A$2:$H$1261,MATCH(I$1,'Raw-products'!$A$1:$H$1,0))</f>
        <v>Cuban Collar</v>
      </c>
      <c r="J4058" t="str">
        <f>VLOOKUP($C4058,'Raw-products'!$A$2:$H$1261,MATCH(J$1,'Raw-products'!$A$1:$H$1,0))</f>
        <v>XL</v>
      </c>
      <c r="K4058" t="str">
        <f>VLOOKUP($C4058,'Raw-products'!$A$2:$H$1261,MATCH(K$1,'Raw-products'!$A$1:$H$1,0))</f>
        <v>indigo</v>
      </c>
      <c r="L4058">
        <f>VLOOKUP($C4058,'Raw-products'!$A$2:$H$1261,MATCH(L$1,'Raw-products'!$A$1:$H$1,0))</f>
        <v>93</v>
      </c>
      <c r="M4058">
        <f>VLOOKUP($C4058,'Raw-products'!$A$2:$H$1261,MATCH(M$1,'Raw-products'!$A$1:$H$1,0))</f>
        <v>53</v>
      </c>
      <c r="N4058" s="5">
        <f t="shared" si="126"/>
        <v>4929</v>
      </c>
      <c r="O4058" cm="1">
        <f t="array" ref="O4058:R4058">_xlfn.XLOOKUP($B4058,'Raw -orders'!$A:$A,'Raw -orders'!$B:$E)</f>
        <v>219</v>
      </c>
      <c r="P4058">
        <v>50929</v>
      </c>
      <c r="Q4058" s="1">
        <v>44482</v>
      </c>
      <c r="R4058" s="1">
        <v>44499</v>
      </c>
      <c r="S4058" t="str" cm="1">
        <f t="array" ref="S4058:Z4058">_xlfn.XLOOKUP($O4058,'Raw - customers'!$A:$A,'Raw - customers'!$B:$I)</f>
        <v>Jerald Macmeeking</v>
      </c>
      <c r="T4058" t="str">
        <v>Male</v>
      </c>
      <c r="U4058">
        <v>44</v>
      </c>
      <c r="V4058" t="str">
        <v>5040 Isabel TerraceSuite 158</v>
      </c>
      <c r="W4058">
        <v>8174</v>
      </c>
      <c r="X4058" t="str">
        <v>Connellyport</v>
      </c>
      <c r="Y4058" t="str">
        <v>Tasmania</v>
      </c>
      <c r="Z4058" t="str">
        <v>Australia</v>
      </c>
      <c r="AA4058">
        <v>10</v>
      </c>
      <c r="AB4058" s="3" t="str">
        <f t="shared" si="127"/>
        <v>10 to 20</v>
      </c>
      <c r="AM4058" s="6">
        <v>219</v>
      </c>
      <c r="AN4058" s="6" t="s">
        <v>1414</v>
      </c>
    </row>
    <row r="4059" spans="1:40" x14ac:dyDescent="0.25">
      <c r="A4059">
        <v>4057</v>
      </c>
      <c r="B4059">
        <v>808</v>
      </c>
      <c r="C4059">
        <v>1195</v>
      </c>
      <c r="D4059">
        <v>105</v>
      </c>
      <c r="E4059">
        <v>1</v>
      </c>
      <c r="F4059">
        <v>105</v>
      </c>
      <c r="G4059">
        <v>1</v>
      </c>
      <c r="H4059" t="str">
        <f>VLOOKUP($C4059,'Raw-products'!$A$2:$H$1261,MATCH(H$1,'Raw-products'!$A$1:$H$1,0))</f>
        <v>Trousers</v>
      </c>
      <c r="I4059" t="str">
        <f>VLOOKUP($C4059,'Raw-products'!$A$2:$H$1261,MATCH(I$1,'Raw-products'!$A$1:$H$1,0))</f>
        <v>Pleated</v>
      </c>
      <c r="J4059" t="str">
        <f>VLOOKUP($C4059,'Raw-products'!$A$2:$H$1261,MATCH(J$1,'Raw-products'!$A$1:$H$1,0))</f>
        <v>XS</v>
      </c>
      <c r="K4059" t="str">
        <f>VLOOKUP($C4059,'Raw-products'!$A$2:$H$1261,MATCH(K$1,'Raw-products'!$A$1:$H$1,0))</f>
        <v>orange</v>
      </c>
      <c r="L4059">
        <f>VLOOKUP($C4059,'Raw-products'!$A$2:$H$1261,MATCH(L$1,'Raw-products'!$A$1:$H$1,0))</f>
        <v>90</v>
      </c>
      <c r="M4059">
        <f>VLOOKUP($C4059,'Raw-products'!$A$2:$H$1261,MATCH(M$1,'Raw-products'!$A$1:$H$1,0))</f>
        <v>74</v>
      </c>
      <c r="N4059" s="5">
        <f t="shared" si="126"/>
        <v>6660</v>
      </c>
      <c r="O4059" cm="1">
        <f t="array" ref="O4059:R4059">_xlfn.XLOOKUP($B4059,'Raw -orders'!$A:$A,'Raw -orders'!$B:$E)</f>
        <v>219</v>
      </c>
      <c r="P4059">
        <v>50929</v>
      </c>
      <c r="Q4059" s="1">
        <v>44482</v>
      </c>
      <c r="R4059" s="1">
        <v>44499</v>
      </c>
      <c r="S4059" t="str" cm="1">
        <f t="array" ref="S4059:Z4059">_xlfn.XLOOKUP($O4059,'Raw - customers'!$A:$A,'Raw - customers'!$B:$I)</f>
        <v>Jerald Macmeeking</v>
      </c>
      <c r="T4059" t="str">
        <v>Male</v>
      </c>
      <c r="U4059">
        <v>44</v>
      </c>
      <c r="V4059" t="str">
        <v>5040 Isabel TerraceSuite 158</v>
      </c>
      <c r="W4059">
        <v>8174</v>
      </c>
      <c r="X4059" t="str">
        <v>Connellyport</v>
      </c>
      <c r="Y4059" t="str">
        <v>Tasmania</v>
      </c>
      <c r="Z4059" t="str">
        <v>Australia</v>
      </c>
      <c r="AA4059">
        <v>10</v>
      </c>
      <c r="AB4059" s="3" t="str">
        <f t="shared" si="127"/>
        <v>10 to 20</v>
      </c>
      <c r="AM4059" s="6">
        <v>219</v>
      </c>
      <c r="AN4059" s="6" t="s">
        <v>1414</v>
      </c>
    </row>
    <row r="4060" spans="1:40" x14ac:dyDescent="0.25">
      <c r="A4060">
        <v>4058</v>
      </c>
      <c r="B4060">
        <v>808</v>
      </c>
      <c r="C4060">
        <v>378</v>
      </c>
      <c r="D4060">
        <v>94</v>
      </c>
      <c r="E4060">
        <v>3</v>
      </c>
      <c r="F4060">
        <v>282</v>
      </c>
      <c r="G4060">
        <v>1</v>
      </c>
      <c r="H4060" t="str">
        <f>VLOOKUP($C4060,'Raw-products'!$A$2:$H$1261,MATCH(H$1,'Raw-products'!$A$1:$H$1,0))</f>
        <v>Shirt</v>
      </c>
      <c r="I4060" t="str">
        <f>VLOOKUP($C4060,'Raw-products'!$A$2:$H$1261,MATCH(I$1,'Raw-products'!$A$1:$H$1,0))</f>
        <v>Henley</v>
      </c>
      <c r="J4060" t="str">
        <f>VLOOKUP($C4060,'Raw-products'!$A$2:$H$1261,MATCH(J$1,'Raw-products'!$A$1:$H$1,0))</f>
        <v>L</v>
      </c>
      <c r="K4060" t="str">
        <f>VLOOKUP($C4060,'Raw-products'!$A$2:$H$1261,MATCH(K$1,'Raw-products'!$A$1:$H$1,0))</f>
        <v>indigo</v>
      </c>
      <c r="L4060">
        <f>VLOOKUP($C4060,'Raw-products'!$A$2:$H$1261,MATCH(L$1,'Raw-products'!$A$1:$H$1,0))</f>
        <v>92</v>
      </c>
      <c r="M4060">
        <f>VLOOKUP($C4060,'Raw-products'!$A$2:$H$1261,MATCH(M$1,'Raw-products'!$A$1:$H$1,0))</f>
        <v>44</v>
      </c>
      <c r="N4060" s="5">
        <f t="shared" si="126"/>
        <v>4048</v>
      </c>
      <c r="O4060" cm="1">
        <f t="array" ref="O4060:R4060">_xlfn.XLOOKUP($B4060,'Raw -orders'!$A:$A,'Raw -orders'!$B:$E)</f>
        <v>219</v>
      </c>
      <c r="P4060">
        <v>50929</v>
      </c>
      <c r="Q4060" s="1">
        <v>44482</v>
      </c>
      <c r="R4060" s="1">
        <v>44499</v>
      </c>
      <c r="S4060" t="str" cm="1">
        <f t="array" ref="S4060:Z4060">_xlfn.XLOOKUP($O4060,'Raw - customers'!$A:$A,'Raw - customers'!$B:$I)</f>
        <v>Jerald Macmeeking</v>
      </c>
      <c r="T4060" t="str">
        <v>Male</v>
      </c>
      <c r="U4060">
        <v>44</v>
      </c>
      <c r="V4060" t="str">
        <v>5040 Isabel TerraceSuite 158</v>
      </c>
      <c r="W4060">
        <v>8174</v>
      </c>
      <c r="X4060" t="str">
        <v>Connellyport</v>
      </c>
      <c r="Y4060" t="str">
        <v>Tasmania</v>
      </c>
      <c r="Z4060" t="str">
        <v>Australia</v>
      </c>
      <c r="AA4060">
        <v>10</v>
      </c>
      <c r="AB4060" s="3" t="str">
        <f t="shared" si="127"/>
        <v>10 to 20</v>
      </c>
      <c r="AM4060" s="6">
        <v>219</v>
      </c>
      <c r="AN4060" s="6" t="s">
        <v>1414</v>
      </c>
    </row>
    <row r="4061" spans="1:40" x14ac:dyDescent="0.25">
      <c r="A4061">
        <v>4059</v>
      </c>
      <c r="B4061">
        <v>808</v>
      </c>
      <c r="C4061">
        <v>551</v>
      </c>
      <c r="D4061">
        <v>98</v>
      </c>
      <c r="E4061">
        <v>1</v>
      </c>
      <c r="F4061">
        <v>98</v>
      </c>
      <c r="G4061">
        <v>1</v>
      </c>
      <c r="H4061" t="str">
        <f>VLOOKUP($C4061,'Raw-products'!$A$2:$H$1261,MATCH(H$1,'Raw-products'!$A$1:$H$1,0))</f>
        <v>Jacket</v>
      </c>
      <c r="I4061" t="str">
        <f>VLOOKUP($C4061,'Raw-products'!$A$2:$H$1261,MATCH(I$1,'Raw-products'!$A$1:$H$1,0))</f>
        <v>Leather</v>
      </c>
      <c r="J4061" t="str">
        <f>VLOOKUP($C4061,'Raw-products'!$A$2:$H$1261,MATCH(J$1,'Raw-products'!$A$1:$H$1,0))</f>
        <v>S</v>
      </c>
      <c r="K4061" t="str">
        <f>VLOOKUP($C4061,'Raw-products'!$A$2:$H$1261,MATCH(K$1,'Raw-products'!$A$1:$H$1,0))</f>
        <v>indigo</v>
      </c>
      <c r="L4061">
        <f>VLOOKUP($C4061,'Raw-products'!$A$2:$H$1261,MATCH(L$1,'Raw-products'!$A$1:$H$1,0))</f>
        <v>113</v>
      </c>
      <c r="M4061">
        <f>VLOOKUP($C4061,'Raw-products'!$A$2:$H$1261,MATCH(M$1,'Raw-products'!$A$1:$H$1,0))</f>
        <v>40</v>
      </c>
      <c r="N4061" s="5">
        <f t="shared" si="126"/>
        <v>4520</v>
      </c>
      <c r="O4061" cm="1">
        <f t="array" ref="O4061:R4061">_xlfn.XLOOKUP($B4061,'Raw -orders'!$A:$A,'Raw -orders'!$B:$E)</f>
        <v>219</v>
      </c>
      <c r="P4061">
        <v>50929</v>
      </c>
      <c r="Q4061" s="1">
        <v>44482</v>
      </c>
      <c r="R4061" s="1">
        <v>44499</v>
      </c>
      <c r="S4061" t="str" cm="1">
        <f t="array" ref="S4061:Z4061">_xlfn.XLOOKUP($O4061,'Raw - customers'!$A:$A,'Raw - customers'!$B:$I)</f>
        <v>Jerald Macmeeking</v>
      </c>
      <c r="T4061" t="str">
        <v>Male</v>
      </c>
      <c r="U4061">
        <v>44</v>
      </c>
      <c r="V4061" t="str">
        <v>5040 Isabel TerraceSuite 158</v>
      </c>
      <c r="W4061">
        <v>8174</v>
      </c>
      <c r="X4061" t="str">
        <v>Connellyport</v>
      </c>
      <c r="Y4061" t="str">
        <v>Tasmania</v>
      </c>
      <c r="Z4061" t="str">
        <v>Australia</v>
      </c>
      <c r="AA4061">
        <v>10</v>
      </c>
      <c r="AB4061" s="3" t="str">
        <f t="shared" si="127"/>
        <v>10 to 20</v>
      </c>
      <c r="AM4061" s="6">
        <v>219</v>
      </c>
      <c r="AN4061" s="6" t="s">
        <v>1414</v>
      </c>
    </row>
    <row r="4062" spans="1:40" x14ac:dyDescent="0.25">
      <c r="A4062">
        <v>4060</v>
      </c>
      <c r="B4062">
        <v>808</v>
      </c>
      <c r="C4062">
        <v>850</v>
      </c>
      <c r="D4062">
        <v>113</v>
      </c>
      <c r="E4062">
        <v>2</v>
      </c>
      <c r="F4062">
        <v>226</v>
      </c>
      <c r="G4062">
        <v>1</v>
      </c>
      <c r="H4062" t="str">
        <f>VLOOKUP($C4062,'Raw-products'!$A$2:$H$1261,MATCH(H$1,'Raw-products'!$A$1:$H$1,0))</f>
        <v>Trousers</v>
      </c>
      <c r="I4062" t="str">
        <f>VLOOKUP($C4062,'Raw-products'!$A$2:$H$1261,MATCH(I$1,'Raw-products'!$A$1:$H$1,0))</f>
        <v>Chinos</v>
      </c>
      <c r="J4062" t="str">
        <f>VLOOKUP($C4062,'Raw-products'!$A$2:$H$1261,MATCH(J$1,'Raw-products'!$A$1:$H$1,0))</f>
        <v>XS</v>
      </c>
      <c r="K4062" t="str">
        <f>VLOOKUP($C4062,'Raw-products'!$A$2:$H$1261,MATCH(K$1,'Raw-products'!$A$1:$H$1,0))</f>
        <v>yellow</v>
      </c>
      <c r="L4062">
        <f>VLOOKUP($C4062,'Raw-products'!$A$2:$H$1261,MATCH(L$1,'Raw-products'!$A$1:$H$1,0))</f>
        <v>100</v>
      </c>
      <c r="M4062">
        <f>VLOOKUP($C4062,'Raw-products'!$A$2:$H$1261,MATCH(M$1,'Raw-products'!$A$1:$H$1,0))</f>
        <v>41</v>
      </c>
      <c r="N4062" s="5">
        <f t="shared" si="126"/>
        <v>4100</v>
      </c>
      <c r="O4062" cm="1">
        <f t="array" ref="O4062:R4062">_xlfn.XLOOKUP($B4062,'Raw -orders'!$A:$A,'Raw -orders'!$B:$E)</f>
        <v>219</v>
      </c>
      <c r="P4062">
        <v>50929</v>
      </c>
      <c r="Q4062" s="1">
        <v>44482</v>
      </c>
      <c r="R4062" s="1">
        <v>44499</v>
      </c>
      <c r="S4062" t="str" cm="1">
        <f t="array" ref="S4062:Z4062">_xlfn.XLOOKUP($O4062,'Raw - customers'!$A:$A,'Raw - customers'!$B:$I)</f>
        <v>Jerald Macmeeking</v>
      </c>
      <c r="T4062" t="str">
        <v>Male</v>
      </c>
      <c r="U4062">
        <v>44</v>
      </c>
      <c r="V4062" t="str">
        <v>5040 Isabel TerraceSuite 158</v>
      </c>
      <c r="W4062">
        <v>8174</v>
      </c>
      <c r="X4062" t="str">
        <v>Connellyport</v>
      </c>
      <c r="Y4062" t="str">
        <v>Tasmania</v>
      </c>
      <c r="Z4062" t="str">
        <v>Australia</v>
      </c>
      <c r="AA4062">
        <v>10</v>
      </c>
      <c r="AB4062" s="3" t="str">
        <f t="shared" si="127"/>
        <v>10 to 20</v>
      </c>
      <c r="AM4062" s="6">
        <v>219</v>
      </c>
      <c r="AN4062" s="6" t="s">
        <v>1414</v>
      </c>
    </row>
    <row r="4063" spans="1:40" x14ac:dyDescent="0.25">
      <c r="A4063">
        <v>4061</v>
      </c>
      <c r="B4063">
        <v>809</v>
      </c>
      <c r="C4063">
        <v>398</v>
      </c>
      <c r="D4063">
        <v>119</v>
      </c>
      <c r="E4063">
        <v>3</v>
      </c>
      <c r="F4063">
        <v>357</v>
      </c>
      <c r="G4063">
        <v>1</v>
      </c>
      <c r="H4063" t="str">
        <f>VLOOKUP($C4063,'Raw-products'!$A$2:$H$1261,MATCH(H$1,'Raw-products'!$A$1:$H$1,0))</f>
        <v>Shirt</v>
      </c>
      <c r="I4063" t="str">
        <f>VLOOKUP($C4063,'Raw-products'!$A$2:$H$1261,MATCH(I$1,'Raw-products'!$A$1:$H$1,0))</f>
        <v>Casual Slim Fit</v>
      </c>
      <c r="J4063" t="str">
        <f>VLOOKUP($C4063,'Raw-products'!$A$2:$H$1261,MATCH(J$1,'Raw-products'!$A$1:$H$1,0))</f>
        <v>L</v>
      </c>
      <c r="K4063" t="str">
        <f>VLOOKUP($C4063,'Raw-products'!$A$2:$H$1261,MATCH(K$1,'Raw-products'!$A$1:$H$1,0))</f>
        <v>yellow</v>
      </c>
      <c r="L4063">
        <f>VLOOKUP($C4063,'Raw-products'!$A$2:$H$1261,MATCH(L$1,'Raw-products'!$A$1:$H$1,0))</f>
        <v>113</v>
      </c>
      <c r="M4063">
        <f>VLOOKUP($C4063,'Raw-products'!$A$2:$H$1261,MATCH(M$1,'Raw-products'!$A$1:$H$1,0))</f>
        <v>63</v>
      </c>
      <c r="N4063" s="5">
        <f t="shared" si="126"/>
        <v>7119</v>
      </c>
      <c r="O4063" cm="1">
        <f t="array" ref="O4063:R4063">_xlfn.XLOOKUP($B4063,'Raw -orders'!$A:$A,'Raw -orders'!$B:$E)</f>
        <v>73</v>
      </c>
      <c r="P4063">
        <v>26098</v>
      </c>
      <c r="Q4063" s="1">
        <v>44238</v>
      </c>
      <c r="R4063" s="1">
        <v>44252</v>
      </c>
      <c r="S4063" t="str" cm="1">
        <f t="array" ref="S4063:Z4063">_xlfn.XLOOKUP($O4063,'Raw - customers'!$A:$A,'Raw - customers'!$B:$I)</f>
        <v>Jehanna Water</v>
      </c>
      <c r="T4063" t="str">
        <v>Polygender</v>
      </c>
      <c r="U4063">
        <v>48</v>
      </c>
      <c r="V4063" t="str">
        <v>672 Graham MewsApt. 407</v>
      </c>
      <c r="W4063">
        <v>5208</v>
      </c>
      <c r="X4063" t="str">
        <v>Monahanside</v>
      </c>
      <c r="Y4063" t="str">
        <v>South Australia</v>
      </c>
      <c r="Z4063" t="str">
        <v>Australia</v>
      </c>
      <c r="AA4063">
        <v>2</v>
      </c>
      <c r="AB4063" s="3" t="str">
        <f t="shared" si="127"/>
        <v>10 to 20</v>
      </c>
      <c r="AM4063" s="6">
        <v>73</v>
      </c>
      <c r="AN4063" s="6" t="s">
        <v>1345</v>
      </c>
    </row>
    <row r="4064" spans="1:40" x14ac:dyDescent="0.25">
      <c r="A4064">
        <v>4062</v>
      </c>
      <c r="B4064">
        <v>809</v>
      </c>
      <c r="C4064">
        <v>824</v>
      </c>
      <c r="D4064">
        <v>117</v>
      </c>
      <c r="E4064">
        <v>2</v>
      </c>
      <c r="F4064">
        <v>234</v>
      </c>
      <c r="G4064">
        <v>1</v>
      </c>
      <c r="H4064" t="str">
        <f>VLOOKUP($C4064,'Raw-products'!$A$2:$H$1261,MATCH(H$1,'Raw-products'!$A$1:$H$1,0))</f>
        <v>Jacket</v>
      </c>
      <c r="I4064" t="str">
        <f>VLOOKUP($C4064,'Raw-products'!$A$2:$H$1261,MATCH(I$1,'Raw-products'!$A$1:$H$1,0))</f>
        <v>Shearling</v>
      </c>
      <c r="J4064" t="str">
        <f>VLOOKUP($C4064,'Raw-products'!$A$2:$H$1261,MATCH(J$1,'Raw-products'!$A$1:$H$1,0))</f>
        <v>XL</v>
      </c>
      <c r="K4064" t="str">
        <f>VLOOKUP($C4064,'Raw-products'!$A$2:$H$1261,MATCH(K$1,'Raw-products'!$A$1:$H$1,0))</f>
        <v>green</v>
      </c>
      <c r="L4064">
        <f>VLOOKUP($C4064,'Raw-products'!$A$2:$H$1261,MATCH(L$1,'Raw-products'!$A$1:$H$1,0))</f>
        <v>95</v>
      </c>
      <c r="M4064">
        <f>VLOOKUP($C4064,'Raw-products'!$A$2:$H$1261,MATCH(M$1,'Raw-products'!$A$1:$H$1,0))</f>
        <v>51</v>
      </c>
      <c r="N4064" s="5">
        <f t="shared" si="126"/>
        <v>4845</v>
      </c>
      <c r="O4064" cm="1">
        <f t="array" ref="O4064:R4064">_xlfn.XLOOKUP($B4064,'Raw -orders'!$A:$A,'Raw -orders'!$B:$E)</f>
        <v>73</v>
      </c>
      <c r="P4064">
        <v>26098</v>
      </c>
      <c r="Q4064" s="1">
        <v>44238</v>
      </c>
      <c r="R4064" s="1">
        <v>44252</v>
      </c>
      <c r="S4064" t="str" cm="1">
        <f t="array" ref="S4064:Z4064">_xlfn.XLOOKUP($O4064,'Raw - customers'!$A:$A,'Raw - customers'!$B:$I)</f>
        <v>Jehanna Water</v>
      </c>
      <c r="T4064" t="str">
        <v>Polygender</v>
      </c>
      <c r="U4064">
        <v>48</v>
      </c>
      <c r="V4064" t="str">
        <v>672 Graham MewsApt. 407</v>
      </c>
      <c r="W4064">
        <v>5208</v>
      </c>
      <c r="X4064" t="str">
        <v>Monahanside</v>
      </c>
      <c r="Y4064" t="str">
        <v>South Australia</v>
      </c>
      <c r="Z4064" t="str">
        <v>Australia</v>
      </c>
      <c r="AA4064">
        <v>2</v>
      </c>
      <c r="AB4064" s="3" t="str">
        <f t="shared" si="127"/>
        <v>10 to 20</v>
      </c>
      <c r="AM4064" s="6">
        <v>73</v>
      </c>
      <c r="AN4064" s="6" t="s">
        <v>1345</v>
      </c>
    </row>
    <row r="4065" spans="1:40" x14ac:dyDescent="0.25">
      <c r="A4065">
        <v>4063</v>
      </c>
      <c r="B4065">
        <v>809</v>
      </c>
      <c r="C4065">
        <v>512</v>
      </c>
      <c r="D4065">
        <v>102</v>
      </c>
      <c r="E4065">
        <v>1</v>
      </c>
      <c r="F4065">
        <v>102</v>
      </c>
      <c r="G4065">
        <v>1</v>
      </c>
      <c r="H4065" t="str">
        <f>VLOOKUP($C4065,'Raw-products'!$A$2:$H$1261,MATCH(H$1,'Raw-products'!$A$1:$H$1,0))</f>
        <v>Jacket</v>
      </c>
      <c r="I4065" t="str">
        <f>VLOOKUP($C4065,'Raw-products'!$A$2:$H$1261,MATCH(I$1,'Raw-products'!$A$1:$H$1,0))</f>
        <v>Windbreaker</v>
      </c>
      <c r="J4065" t="str">
        <f>VLOOKUP($C4065,'Raw-products'!$A$2:$H$1261,MATCH(J$1,'Raw-products'!$A$1:$H$1,0))</f>
        <v>M</v>
      </c>
      <c r="K4065" t="str">
        <f>VLOOKUP($C4065,'Raw-products'!$A$2:$H$1261,MATCH(K$1,'Raw-products'!$A$1:$H$1,0))</f>
        <v>blue</v>
      </c>
      <c r="L4065">
        <f>VLOOKUP($C4065,'Raw-products'!$A$2:$H$1261,MATCH(L$1,'Raw-products'!$A$1:$H$1,0))</f>
        <v>109</v>
      </c>
      <c r="M4065">
        <f>VLOOKUP($C4065,'Raw-products'!$A$2:$H$1261,MATCH(M$1,'Raw-products'!$A$1:$H$1,0))</f>
        <v>70</v>
      </c>
      <c r="N4065" s="5">
        <f t="shared" si="126"/>
        <v>7630</v>
      </c>
      <c r="O4065" cm="1">
        <f t="array" ref="O4065:R4065">_xlfn.XLOOKUP($B4065,'Raw -orders'!$A:$A,'Raw -orders'!$B:$E)</f>
        <v>73</v>
      </c>
      <c r="P4065">
        <v>26098</v>
      </c>
      <c r="Q4065" s="1">
        <v>44238</v>
      </c>
      <c r="R4065" s="1">
        <v>44252</v>
      </c>
      <c r="S4065" t="str" cm="1">
        <f t="array" ref="S4065:Z4065">_xlfn.XLOOKUP($O4065,'Raw - customers'!$A:$A,'Raw - customers'!$B:$I)</f>
        <v>Jehanna Water</v>
      </c>
      <c r="T4065" t="str">
        <v>Polygender</v>
      </c>
      <c r="U4065">
        <v>48</v>
      </c>
      <c r="V4065" t="str">
        <v>672 Graham MewsApt. 407</v>
      </c>
      <c r="W4065">
        <v>5208</v>
      </c>
      <c r="X4065" t="str">
        <v>Monahanside</v>
      </c>
      <c r="Y4065" t="str">
        <v>South Australia</v>
      </c>
      <c r="Z4065" t="str">
        <v>Australia</v>
      </c>
      <c r="AA4065">
        <v>2</v>
      </c>
      <c r="AB4065" s="3" t="str">
        <f t="shared" si="127"/>
        <v>10 to 20</v>
      </c>
      <c r="AM4065" s="6">
        <v>73</v>
      </c>
      <c r="AN4065" s="6" t="s">
        <v>1345</v>
      </c>
    </row>
    <row r="4066" spans="1:40" x14ac:dyDescent="0.25">
      <c r="A4066">
        <v>4064</v>
      </c>
      <c r="B4066">
        <v>809</v>
      </c>
      <c r="C4066">
        <v>778</v>
      </c>
      <c r="D4066">
        <v>91</v>
      </c>
      <c r="E4066">
        <v>1</v>
      </c>
      <c r="F4066">
        <v>91</v>
      </c>
      <c r="G4066">
        <v>1</v>
      </c>
      <c r="H4066" t="str">
        <f>VLOOKUP($C4066,'Raw-products'!$A$2:$H$1261,MATCH(H$1,'Raw-products'!$A$1:$H$1,0))</f>
        <v>Jacket</v>
      </c>
      <c r="I4066" t="str">
        <f>VLOOKUP($C4066,'Raw-products'!$A$2:$H$1261,MATCH(I$1,'Raw-products'!$A$1:$H$1,0))</f>
        <v>Pullover</v>
      </c>
      <c r="J4066" t="str">
        <f>VLOOKUP($C4066,'Raw-products'!$A$2:$H$1261,MATCH(J$1,'Raw-products'!$A$1:$H$1,0))</f>
        <v>L</v>
      </c>
      <c r="K4066" t="str">
        <f>VLOOKUP($C4066,'Raw-products'!$A$2:$H$1261,MATCH(K$1,'Raw-products'!$A$1:$H$1,0))</f>
        <v>orange</v>
      </c>
      <c r="L4066">
        <f>VLOOKUP($C4066,'Raw-products'!$A$2:$H$1261,MATCH(L$1,'Raw-products'!$A$1:$H$1,0))</f>
        <v>114</v>
      </c>
      <c r="M4066">
        <f>VLOOKUP($C4066,'Raw-products'!$A$2:$H$1261,MATCH(M$1,'Raw-products'!$A$1:$H$1,0))</f>
        <v>56</v>
      </c>
      <c r="N4066" s="5">
        <f t="shared" si="126"/>
        <v>6384</v>
      </c>
      <c r="O4066" cm="1">
        <f t="array" ref="O4066:R4066">_xlfn.XLOOKUP($B4066,'Raw -orders'!$A:$A,'Raw -orders'!$B:$E)</f>
        <v>73</v>
      </c>
      <c r="P4066">
        <v>26098</v>
      </c>
      <c r="Q4066" s="1">
        <v>44238</v>
      </c>
      <c r="R4066" s="1">
        <v>44252</v>
      </c>
      <c r="S4066" t="str" cm="1">
        <f t="array" ref="S4066:Z4066">_xlfn.XLOOKUP($O4066,'Raw - customers'!$A:$A,'Raw - customers'!$B:$I)</f>
        <v>Jehanna Water</v>
      </c>
      <c r="T4066" t="str">
        <v>Polygender</v>
      </c>
      <c r="U4066">
        <v>48</v>
      </c>
      <c r="V4066" t="str">
        <v>672 Graham MewsApt. 407</v>
      </c>
      <c r="W4066">
        <v>5208</v>
      </c>
      <c r="X4066" t="str">
        <v>Monahanside</v>
      </c>
      <c r="Y4066" t="str">
        <v>South Australia</v>
      </c>
      <c r="Z4066" t="str">
        <v>Australia</v>
      </c>
      <c r="AA4066">
        <v>2</v>
      </c>
      <c r="AB4066" s="3" t="str">
        <f t="shared" si="127"/>
        <v>10 to 20</v>
      </c>
      <c r="AM4066" s="6">
        <v>73</v>
      </c>
      <c r="AN4066" s="6" t="s">
        <v>1345</v>
      </c>
    </row>
    <row r="4067" spans="1:40" x14ac:dyDescent="0.25">
      <c r="A4067">
        <v>4065</v>
      </c>
      <c r="B4067">
        <v>809</v>
      </c>
      <c r="C4067">
        <v>136</v>
      </c>
      <c r="D4067">
        <v>92</v>
      </c>
      <c r="E4067">
        <v>1</v>
      </c>
      <c r="F4067">
        <v>92</v>
      </c>
      <c r="G4067">
        <v>1</v>
      </c>
      <c r="H4067" t="str">
        <f>VLOOKUP($C4067,'Raw-products'!$A$2:$H$1261,MATCH(H$1,'Raw-products'!$A$1:$H$1,0))</f>
        <v>Shirt</v>
      </c>
      <c r="I4067" t="str">
        <f>VLOOKUP($C4067,'Raw-products'!$A$2:$H$1261,MATCH(I$1,'Raw-products'!$A$1:$H$1,0))</f>
        <v>Denim</v>
      </c>
      <c r="J4067" t="str">
        <f>VLOOKUP($C4067,'Raw-products'!$A$2:$H$1261,MATCH(J$1,'Raw-products'!$A$1:$H$1,0))</f>
        <v>S</v>
      </c>
      <c r="K4067" t="str">
        <f>VLOOKUP($C4067,'Raw-products'!$A$2:$H$1261,MATCH(K$1,'Raw-products'!$A$1:$H$1,0))</f>
        <v>violet</v>
      </c>
      <c r="L4067">
        <f>VLOOKUP($C4067,'Raw-products'!$A$2:$H$1261,MATCH(L$1,'Raw-products'!$A$1:$H$1,0))</f>
        <v>115</v>
      </c>
      <c r="M4067">
        <f>VLOOKUP($C4067,'Raw-products'!$A$2:$H$1261,MATCH(M$1,'Raw-products'!$A$1:$H$1,0))</f>
        <v>54</v>
      </c>
      <c r="N4067" s="5">
        <f t="shared" si="126"/>
        <v>6210</v>
      </c>
      <c r="O4067" cm="1">
        <f t="array" ref="O4067:R4067">_xlfn.XLOOKUP($B4067,'Raw -orders'!$A:$A,'Raw -orders'!$B:$E)</f>
        <v>73</v>
      </c>
      <c r="P4067">
        <v>26098</v>
      </c>
      <c r="Q4067" s="1">
        <v>44238</v>
      </c>
      <c r="R4067" s="1">
        <v>44252</v>
      </c>
      <c r="S4067" t="str" cm="1">
        <f t="array" ref="S4067:Z4067">_xlfn.XLOOKUP($O4067,'Raw - customers'!$A:$A,'Raw - customers'!$B:$I)</f>
        <v>Jehanna Water</v>
      </c>
      <c r="T4067" t="str">
        <v>Polygender</v>
      </c>
      <c r="U4067">
        <v>48</v>
      </c>
      <c r="V4067" t="str">
        <v>672 Graham MewsApt. 407</v>
      </c>
      <c r="W4067">
        <v>5208</v>
      </c>
      <c r="X4067" t="str">
        <v>Monahanside</v>
      </c>
      <c r="Y4067" t="str">
        <v>South Australia</v>
      </c>
      <c r="Z4067" t="str">
        <v>Australia</v>
      </c>
      <c r="AA4067">
        <v>2</v>
      </c>
      <c r="AB4067" s="3" t="str">
        <f t="shared" si="127"/>
        <v>10 to 20</v>
      </c>
      <c r="AM4067" s="6">
        <v>73</v>
      </c>
      <c r="AN4067" s="6" t="s">
        <v>1345</v>
      </c>
    </row>
    <row r="4068" spans="1:40" x14ac:dyDescent="0.25">
      <c r="A4068">
        <v>4066</v>
      </c>
      <c r="B4068">
        <v>810</v>
      </c>
      <c r="C4068">
        <v>1221</v>
      </c>
      <c r="D4068">
        <v>105</v>
      </c>
      <c r="E4068">
        <v>2</v>
      </c>
      <c r="F4068">
        <v>210</v>
      </c>
      <c r="G4068">
        <v>1</v>
      </c>
      <c r="H4068" t="str">
        <f>VLOOKUP($C4068,'Raw-products'!$A$2:$H$1261,MATCH(H$1,'Raw-products'!$A$1:$H$1,0))</f>
        <v>Trousers</v>
      </c>
      <c r="I4068" t="str">
        <f>VLOOKUP($C4068,'Raw-products'!$A$2:$H$1261,MATCH(I$1,'Raw-products'!$A$1:$H$1,0))</f>
        <v>Pleated</v>
      </c>
      <c r="J4068" t="str">
        <f>VLOOKUP($C4068,'Raw-products'!$A$2:$H$1261,MATCH(J$1,'Raw-products'!$A$1:$H$1,0))</f>
        <v>S</v>
      </c>
      <c r="K4068" t="str">
        <f>VLOOKUP($C4068,'Raw-products'!$A$2:$H$1261,MATCH(K$1,'Raw-products'!$A$1:$H$1,0))</f>
        <v>violet</v>
      </c>
      <c r="L4068">
        <f>VLOOKUP($C4068,'Raw-products'!$A$2:$H$1261,MATCH(L$1,'Raw-products'!$A$1:$H$1,0))</f>
        <v>90</v>
      </c>
      <c r="M4068">
        <f>VLOOKUP($C4068,'Raw-products'!$A$2:$H$1261,MATCH(M$1,'Raw-products'!$A$1:$H$1,0))</f>
        <v>50</v>
      </c>
      <c r="N4068" s="5">
        <f t="shared" si="126"/>
        <v>4500</v>
      </c>
      <c r="O4068" cm="1">
        <f t="array" ref="O4068:R4068">_xlfn.XLOOKUP($B4068,'Raw -orders'!$A:$A,'Raw -orders'!$B:$E)</f>
        <v>768</v>
      </c>
      <c r="P4068">
        <v>37440</v>
      </c>
      <c r="Q4068" s="1">
        <v>44277</v>
      </c>
      <c r="R4068" s="1">
        <v>44290</v>
      </c>
      <c r="S4068" t="str" cm="1">
        <f t="array" ref="S4068:Z4068">_xlfn.XLOOKUP($O4068,'Raw - customers'!$A:$A,'Raw - customers'!$B:$I)</f>
        <v>Aida Warsap</v>
      </c>
      <c r="T4068" t="str">
        <v>Bigender</v>
      </c>
      <c r="U4068">
        <v>52</v>
      </c>
      <c r="V4068" t="str">
        <v>11 Joel CircuitSuite 126</v>
      </c>
      <c r="W4068">
        <v>1876</v>
      </c>
      <c r="X4068" t="str">
        <v>Port Isabel</v>
      </c>
      <c r="Y4068" t="str">
        <v>Northern Territory</v>
      </c>
      <c r="Z4068" t="str">
        <v>Australia</v>
      </c>
      <c r="AA4068">
        <v>3</v>
      </c>
      <c r="AB4068" s="3" t="str">
        <f t="shared" si="127"/>
        <v>10 to 20</v>
      </c>
      <c r="AM4068" s="6">
        <v>768</v>
      </c>
      <c r="AN4068" s="6" t="s">
        <v>1339</v>
      </c>
    </row>
    <row r="4069" spans="1:40" x14ac:dyDescent="0.25">
      <c r="A4069">
        <v>4067</v>
      </c>
      <c r="B4069">
        <v>810</v>
      </c>
      <c r="C4069">
        <v>356</v>
      </c>
      <c r="D4069">
        <v>94</v>
      </c>
      <c r="E4069">
        <v>1</v>
      </c>
      <c r="F4069">
        <v>94</v>
      </c>
      <c r="G4069">
        <v>1</v>
      </c>
      <c r="H4069" t="str">
        <f>VLOOKUP($C4069,'Raw-products'!$A$2:$H$1261,MATCH(H$1,'Raw-products'!$A$1:$H$1,0))</f>
        <v>Shirt</v>
      </c>
      <c r="I4069" t="str">
        <f>VLOOKUP($C4069,'Raw-products'!$A$2:$H$1261,MATCH(I$1,'Raw-products'!$A$1:$H$1,0))</f>
        <v>Henley</v>
      </c>
      <c r="J4069" t="str">
        <f>VLOOKUP($C4069,'Raw-products'!$A$2:$H$1261,MATCH(J$1,'Raw-products'!$A$1:$H$1,0))</f>
        <v>S</v>
      </c>
      <c r="K4069" t="str">
        <f>VLOOKUP($C4069,'Raw-products'!$A$2:$H$1261,MATCH(K$1,'Raw-products'!$A$1:$H$1,0))</f>
        <v>orange</v>
      </c>
      <c r="L4069">
        <f>VLOOKUP($C4069,'Raw-products'!$A$2:$H$1261,MATCH(L$1,'Raw-products'!$A$1:$H$1,0))</f>
        <v>92</v>
      </c>
      <c r="M4069">
        <f>VLOOKUP($C4069,'Raw-products'!$A$2:$H$1261,MATCH(M$1,'Raw-products'!$A$1:$H$1,0))</f>
        <v>46</v>
      </c>
      <c r="N4069" s="5">
        <f t="shared" si="126"/>
        <v>4232</v>
      </c>
      <c r="O4069" cm="1">
        <f t="array" ref="O4069:R4069">_xlfn.XLOOKUP($B4069,'Raw -orders'!$A:$A,'Raw -orders'!$B:$E)</f>
        <v>768</v>
      </c>
      <c r="P4069">
        <v>37440</v>
      </c>
      <c r="Q4069" s="1">
        <v>44277</v>
      </c>
      <c r="R4069" s="1">
        <v>44290</v>
      </c>
      <c r="S4069" t="str" cm="1">
        <f t="array" ref="S4069:Z4069">_xlfn.XLOOKUP($O4069,'Raw - customers'!$A:$A,'Raw - customers'!$B:$I)</f>
        <v>Aida Warsap</v>
      </c>
      <c r="T4069" t="str">
        <v>Bigender</v>
      </c>
      <c r="U4069">
        <v>52</v>
      </c>
      <c r="V4069" t="str">
        <v>11 Joel CircuitSuite 126</v>
      </c>
      <c r="W4069">
        <v>1876</v>
      </c>
      <c r="X4069" t="str">
        <v>Port Isabel</v>
      </c>
      <c r="Y4069" t="str">
        <v>Northern Territory</v>
      </c>
      <c r="Z4069" t="str">
        <v>Australia</v>
      </c>
      <c r="AA4069">
        <v>3</v>
      </c>
      <c r="AB4069" s="3" t="str">
        <f t="shared" si="127"/>
        <v>10 to 20</v>
      </c>
      <c r="AM4069" s="6">
        <v>768</v>
      </c>
      <c r="AN4069" s="6" t="s">
        <v>1339</v>
      </c>
    </row>
    <row r="4070" spans="1:40" x14ac:dyDescent="0.25">
      <c r="A4070">
        <v>4068</v>
      </c>
      <c r="B4070">
        <v>810</v>
      </c>
      <c r="C4070">
        <v>689</v>
      </c>
      <c r="D4070">
        <v>113</v>
      </c>
      <c r="E4070">
        <v>2</v>
      </c>
      <c r="F4070">
        <v>226</v>
      </c>
      <c r="G4070">
        <v>1</v>
      </c>
      <c r="H4070" t="str">
        <f>VLOOKUP($C4070,'Raw-products'!$A$2:$H$1261,MATCH(H$1,'Raw-products'!$A$1:$H$1,0))</f>
        <v>Jacket</v>
      </c>
      <c r="I4070" t="str">
        <f>VLOOKUP($C4070,'Raw-products'!$A$2:$H$1261,MATCH(I$1,'Raw-products'!$A$1:$H$1,0))</f>
        <v>Parka</v>
      </c>
      <c r="J4070" t="str">
        <f>VLOOKUP($C4070,'Raw-products'!$A$2:$H$1261,MATCH(J$1,'Raw-products'!$A$1:$H$1,0))</f>
        <v>XL</v>
      </c>
      <c r="K4070" t="str">
        <f>VLOOKUP($C4070,'Raw-products'!$A$2:$H$1261,MATCH(K$1,'Raw-products'!$A$1:$H$1,0))</f>
        <v>blue</v>
      </c>
      <c r="L4070">
        <f>VLOOKUP($C4070,'Raw-products'!$A$2:$H$1261,MATCH(L$1,'Raw-products'!$A$1:$H$1,0))</f>
        <v>119</v>
      </c>
      <c r="M4070">
        <f>VLOOKUP($C4070,'Raw-products'!$A$2:$H$1261,MATCH(M$1,'Raw-products'!$A$1:$H$1,0))</f>
        <v>47</v>
      </c>
      <c r="N4070" s="5">
        <f t="shared" si="126"/>
        <v>5593</v>
      </c>
      <c r="O4070" cm="1">
        <f t="array" ref="O4070:R4070">_xlfn.XLOOKUP($B4070,'Raw -orders'!$A:$A,'Raw -orders'!$B:$E)</f>
        <v>768</v>
      </c>
      <c r="P4070">
        <v>37440</v>
      </c>
      <c r="Q4070" s="1">
        <v>44277</v>
      </c>
      <c r="R4070" s="1">
        <v>44290</v>
      </c>
      <c r="S4070" t="str" cm="1">
        <f t="array" ref="S4070:Z4070">_xlfn.XLOOKUP($O4070,'Raw - customers'!$A:$A,'Raw - customers'!$B:$I)</f>
        <v>Aida Warsap</v>
      </c>
      <c r="T4070" t="str">
        <v>Bigender</v>
      </c>
      <c r="U4070">
        <v>52</v>
      </c>
      <c r="V4070" t="str">
        <v>11 Joel CircuitSuite 126</v>
      </c>
      <c r="W4070">
        <v>1876</v>
      </c>
      <c r="X4070" t="str">
        <v>Port Isabel</v>
      </c>
      <c r="Y4070" t="str">
        <v>Northern Territory</v>
      </c>
      <c r="Z4070" t="str">
        <v>Australia</v>
      </c>
      <c r="AA4070">
        <v>3</v>
      </c>
      <c r="AB4070" s="3" t="str">
        <f t="shared" si="127"/>
        <v>10 to 20</v>
      </c>
      <c r="AM4070" s="6">
        <v>768</v>
      </c>
      <c r="AN4070" s="6" t="s">
        <v>1339</v>
      </c>
    </row>
    <row r="4071" spans="1:40" x14ac:dyDescent="0.25">
      <c r="A4071">
        <v>4069</v>
      </c>
      <c r="B4071">
        <v>810</v>
      </c>
      <c r="C4071">
        <v>762</v>
      </c>
      <c r="D4071">
        <v>109</v>
      </c>
      <c r="E4071">
        <v>1</v>
      </c>
      <c r="F4071">
        <v>109</v>
      </c>
      <c r="G4071">
        <v>1</v>
      </c>
      <c r="H4071" t="str">
        <f>VLOOKUP($C4071,'Raw-products'!$A$2:$H$1261,MATCH(H$1,'Raw-products'!$A$1:$H$1,0))</f>
        <v>Jacket</v>
      </c>
      <c r="I4071" t="str">
        <f>VLOOKUP($C4071,'Raw-products'!$A$2:$H$1261,MATCH(I$1,'Raw-products'!$A$1:$H$1,0))</f>
        <v>Peacoat</v>
      </c>
      <c r="J4071" t="str">
        <f>VLOOKUP($C4071,'Raw-products'!$A$2:$H$1261,MATCH(J$1,'Raw-products'!$A$1:$H$1,0))</f>
        <v>M</v>
      </c>
      <c r="K4071" t="str">
        <f>VLOOKUP($C4071,'Raw-products'!$A$2:$H$1261,MATCH(K$1,'Raw-products'!$A$1:$H$1,0))</f>
        <v>indigo</v>
      </c>
      <c r="L4071">
        <f>VLOOKUP($C4071,'Raw-products'!$A$2:$H$1261,MATCH(L$1,'Raw-products'!$A$1:$H$1,0))</f>
        <v>102</v>
      </c>
      <c r="M4071">
        <f>VLOOKUP($C4071,'Raw-products'!$A$2:$H$1261,MATCH(M$1,'Raw-products'!$A$1:$H$1,0))</f>
        <v>52</v>
      </c>
      <c r="N4071" s="5">
        <f t="shared" si="126"/>
        <v>5304</v>
      </c>
      <c r="O4071" cm="1">
        <f t="array" ref="O4071:R4071">_xlfn.XLOOKUP($B4071,'Raw -orders'!$A:$A,'Raw -orders'!$B:$E)</f>
        <v>768</v>
      </c>
      <c r="P4071">
        <v>37440</v>
      </c>
      <c r="Q4071" s="1">
        <v>44277</v>
      </c>
      <c r="R4071" s="1">
        <v>44290</v>
      </c>
      <c r="S4071" t="str" cm="1">
        <f t="array" ref="S4071:Z4071">_xlfn.XLOOKUP($O4071,'Raw - customers'!$A:$A,'Raw - customers'!$B:$I)</f>
        <v>Aida Warsap</v>
      </c>
      <c r="T4071" t="str">
        <v>Bigender</v>
      </c>
      <c r="U4071">
        <v>52</v>
      </c>
      <c r="V4071" t="str">
        <v>11 Joel CircuitSuite 126</v>
      </c>
      <c r="W4071">
        <v>1876</v>
      </c>
      <c r="X4071" t="str">
        <v>Port Isabel</v>
      </c>
      <c r="Y4071" t="str">
        <v>Northern Territory</v>
      </c>
      <c r="Z4071" t="str">
        <v>Australia</v>
      </c>
      <c r="AA4071">
        <v>3</v>
      </c>
      <c r="AB4071" s="3" t="str">
        <f t="shared" si="127"/>
        <v>10 to 20</v>
      </c>
      <c r="AM4071" s="6">
        <v>768</v>
      </c>
      <c r="AN4071" s="6" t="s">
        <v>1339</v>
      </c>
    </row>
    <row r="4072" spans="1:40" x14ac:dyDescent="0.25">
      <c r="A4072">
        <v>4070</v>
      </c>
      <c r="B4072">
        <v>810</v>
      </c>
      <c r="C4072">
        <v>1202</v>
      </c>
      <c r="D4072">
        <v>105</v>
      </c>
      <c r="E4072">
        <v>3</v>
      </c>
      <c r="F4072">
        <v>315</v>
      </c>
      <c r="G4072">
        <v>1</v>
      </c>
      <c r="H4072" t="str">
        <f>VLOOKUP($C4072,'Raw-products'!$A$2:$H$1261,MATCH(H$1,'Raw-products'!$A$1:$H$1,0))</f>
        <v>Trousers</v>
      </c>
      <c r="I4072" t="str">
        <f>VLOOKUP($C4072,'Raw-products'!$A$2:$H$1261,MATCH(I$1,'Raw-products'!$A$1:$H$1,0))</f>
        <v>Pleated</v>
      </c>
      <c r="J4072" t="str">
        <f>VLOOKUP($C4072,'Raw-products'!$A$2:$H$1261,MATCH(J$1,'Raw-products'!$A$1:$H$1,0))</f>
        <v>M</v>
      </c>
      <c r="K4072" t="str">
        <f>VLOOKUP($C4072,'Raw-products'!$A$2:$H$1261,MATCH(K$1,'Raw-products'!$A$1:$H$1,0))</f>
        <v>yellow</v>
      </c>
      <c r="L4072">
        <f>VLOOKUP($C4072,'Raw-products'!$A$2:$H$1261,MATCH(L$1,'Raw-products'!$A$1:$H$1,0))</f>
        <v>90</v>
      </c>
      <c r="M4072">
        <f>VLOOKUP($C4072,'Raw-products'!$A$2:$H$1261,MATCH(M$1,'Raw-products'!$A$1:$H$1,0))</f>
        <v>54</v>
      </c>
      <c r="N4072" s="5">
        <f t="shared" si="126"/>
        <v>4860</v>
      </c>
      <c r="O4072" cm="1">
        <f t="array" ref="O4072:R4072">_xlfn.XLOOKUP($B4072,'Raw -orders'!$A:$A,'Raw -orders'!$B:$E)</f>
        <v>768</v>
      </c>
      <c r="P4072">
        <v>37440</v>
      </c>
      <c r="Q4072" s="1">
        <v>44277</v>
      </c>
      <c r="R4072" s="1">
        <v>44290</v>
      </c>
      <c r="S4072" t="str" cm="1">
        <f t="array" ref="S4072:Z4072">_xlfn.XLOOKUP($O4072,'Raw - customers'!$A:$A,'Raw - customers'!$B:$I)</f>
        <v>Aida Warsap</v>
      </c>
      <c r="T4072" t="str">
        <v>Bigender</v>
      </c>
      <c r="U4072">
        <v>52</v>
      </c>
      <c r="V4072" t="str">
        <v>11 Joel CircuitSuite 126</v>
      </c>
      <c r="W4072">
        <v>1876</v>
      </c>
      <c r="X4072" t="str">
        <v>Port Isabel</v>
      </c>
      <c r="Y4072" t="str">
        <v>Northern Territory</v>
      </c>
      <c r="Z4072" t="str">
        <v>Australia</v>
      </c>
      <c r="AA4072">
        <v>3</v>
      </c>
      <c r="AB4072" s="3" t="str">
        <f t="shared" si="127"/>
        <v>10 to 20</v>
      </c>
      <c r="AM4072" s="6">
        <v>768</v>
      </c>
      <c r="AN4072" s="6" t="s">
        <v>1339</v>
      </c>
    </row>
    <row r="4073" spans="1:40" x14ac:dyDescent="0.25">
      <c r="A4073">
        <v>4071</v>
      </c>
      <c r="B4073">
        <v>810</v>
      </c>
      <c r="C4073">
        <v>130</v>
      </c>
      <c r="D4073">
        <v>92</v>
      </c>
      <c r="E4073">
        <v>3</v>
      </c>
      <c r="F4073">
        <v>276</v>
      </c>
      <c r="G4073">
        <v>1</v>
      </c>
      <c r="H4073" t="str">
        <f>VLOOKUP($C4073,'Raw-products'!$A$2:$H$1261,MATCH(H$1,'Raw-products'!$A$1:$H$1,0))</f>
        <v>Shirt</v>
      </c>
      <c r="I4073" t="str">
        <f>VLOOKUP($C4073,'Raw-products'!$A$2:$H$1261,MATCH(I$1,'Raw-products'!$A$1:$H$1,0))</f>
        <v>Denim</v>
      </c>
      <c r="J4073" t="str">
        <f>VLOOKUP($C4073,'Raw-products'!$A$2:$H$1261,MATCH(J$1,'Raw-products'!$A$1:$H$1,0))</f>
        <v>XS</v>
      </c>
      <c r="K4073" t="str">
        <f>VLOOKUP($C4073,'Raw-products'!$A$2:$H$1261,MATCH(K$1,'Raw-products'!$A$1:$H$1,0))</f>
        <v>indigo</v>
      </c>
      <c r="L4073">
        <f>VLOOKUP($C4073,'Raw-products'!$A$2:$H$1261,MATCH(L$1,'Raw-products'!$A$1:$H$1,0))</f>
        <v>115</v>
      </c>
      <c r="M4073">
        <f>VLOOKUP($C4073,'Raw-products'!$A$2:$H$1261,MATCH(M$1,'Raw-products'!$A$1:$H$1,0))</f>
        <v>79</v>
      </c>
      <c r="N4073" s="5">
        <f t="shared" si="126"/>
        <v>9085</v>
      </c>
      <c r="O4073" cm="1">
        <f t="array" ref="O4073:R4073">_xlfn.XLOOKUP($B4073,'Raw -orders'!$A:$A,'Raw -orders'!$B:$E)</f>
        <v>768</v>
      </c>
      <c r="P4073">
        <v>37440</v>
      </c>
      <c r="Q4073" s="1">
        <v>44277</v>
      </c>
      <c r="R4073" s="1">
        <v>44290</v>
      </c>
      <c r="S4073" t="str" cm="1">
        <f t="array" ref="S4073:Z4073">_xlfn.XLOOKUP($O4073,'Raw - customers'!$A:$A,'Raw - customers'!$B:$I)</f>
        <v>Aida Warsap</v>
      </c>
      <c r="T4073" t="str">
        <v>Bigender</v>
      </c>
      <c r="U4073">
        <v>52</v>
      </c>
      <c r="V4073" t="str">
        <v>11 Joel CircuitSuite 126</v>
      </c>
      <c r="W4073">
        <v>1876</v>
      </c>
      <c r="X4073" t="str">
        <v>Port Isabel</v>
      </c>
      <c r="Y4073" t="str">
        <v>Northern Territory</v>
      </c>
      <c r="Z4073" t="str">
        <v>Australia</v>
      </c>
      <c r="AA4073">
        <v>3</v>
      </c>
      <c r="AB4073" s="3" t="str">
        <f t="shared" si="127"/>
        <v>10 to 20</v>
      </c>
      <c r="AM4073" s="6">
        <v>768</v>
      </c>
      <c r="AN4073" s="6" t="s">
        <v>1339</v>
      </c>
    </row>
    <row r="4074" spans="1:40" x14ac:dyDescent="0.25">
      <c r="A4074">
        <v>4072</v>
      </c>
      <c r="B4074">
        <v>810</v>
      </c>
      <c r="C4074">
        <v>691</v>
      </c>
      <c r="D4074">
        <v>113</v>
      </c>
      <c r="E4074">
        <v>3</v>
      </c>
      <c r="F4074">
        <v>339</v>
      </c>
      <c r="G4074">
        <v>1</v>
      </c>
      <c r="H4074" t="str">
        <f>VLOOKUP($C4074,'Raw-products'!$A$2:$H$1261,MATCH(H$1,'Raw-products'!$A$1:$H$1,0))</f>
        <v>Jacket</v>
      </c>
      <c r="I4074" t="str">
        <f>VLOOKUP($C4074,'Raw-products'!$A$2:$H$1261,MATCH(I$1,'Raw-products'!$A$1:$H$1,0))</f>
        <v>Parka</v>
      </c>
      <c r="J4074" t="str">
        <f>VLOOKUP($C4074,'Raw-products'!$A$2:$H$1261,MATCH(J$1,'Raw-products'!$A$1:$H$1,0))</f>
        <v>S</v>
      </c>
      <c r="K4074" t="str">
        <f>VLOOKUP($C4074,'Raw-products'!$A$2:$H$1261,MATCH(K$1,'Raw-products'!$A$1:$H$1,0))</f>
        <v>indigo</v>
      </c>
      <c r="L4074">
        <f>VLOOKUP($C4074,'Raw-products'!$A$2:$H$1261,MATCH(L$1,'Raw-products'!$A$1:$H$1,0))</f>
        <v>119</v>
      </c>
      <c r="M4074">
        <f>VLOOKUP($C4074,'Raw-products'!$A$2:$H$1261,MATCH(M$1,'Raw-products'!$A$1:$H$1,0))</f>
        <v>53</v>
      </c>
      <c r="N4074" s="5">
        <f t="shared" si="126"/>
        <v>6307</v>
      </c>
      <c r="O4074" cm="1">
        <f t="array" ref="O4074:R4074">_xlfn.XLOOKUP($B4074,'Raw -orders'!$A:$A,'Raw -orders'!$B:$E)</f>
        <v>768</v>
      </c>
      <c r="P4074">
        <v>37440</v>
      </c>
      <c r="Q4074" s="1">
        <v>44277</v>
      </c>
      <c r="R4074" s="1">
        <v>44290</v>
      </c>
      <c r="S4074" t="str" cm="1">
        <f t="array" ref="S4074:Z4074">_xlfn.XLOOKUP($O4074,'Raw - customers'!$A:$A,'Raw - customers'!$B:$I)</f>
        <v>Aida Warsap</v>
      </c>
      <c r="T4074" t="str">
        <v>Bigender</v>
      </c>
      <c r="U4074">
        <v>52</v>
      </c>
      <c r="V4074" t="str">
        <v>11 Joel CircuitSuite 126</v>
      </c>
      <c r="W4074">
        <v>1876</v>
      </c>
      <c r="X4074" t="str">
        <v>Port Isabel</v>
      </c>
      <c r="Y4074" t="str">
        <v>Northern Territory</v>
      </c>
      <c r="Z4074" t="str">
        <v>Australia</v>
      </c>
      <c r="AA4074">
        <v>3</v>
      </c>
      <c r="AB4074" s="3" t="str">
        <f t="shared" si="127"/>
        <v>10 to 20</v>
      </c>
      <c r="AM4074" s="6">
        <v>768</v>
      </c>
      <c r="AN4074" s="6" t="s">
        <v>1339</v>
      </c>
    </row>
    <row r="4075" spans="1:40" x14ac:dyDescent="0.25">
      <c r="A4075">
        <v>4073</v>
      </c>
      <c r="B4075">
        <v>810</v>
      </c>
      <c r="C4075">
        <v>1166</v>
      </c>
      <c r="D4075">
        <v>99</v>
      </c>
      <c r="E4075">
        <v>3</v>
      </c>
      <c r="F4075">
        <v>297</v>
      </c>
      <c r="G4075">
        <v>1</v>
      </c>
      <c r="H4075" t="str">
        <f>VLOOKUP($C4075,'Raw-products'!$A$2:$H$1261,MATCH(H$1,'Raw-products'!$A$1:$H$1,0))</f>
        <v>Trousers</v>
      </c>
      <c r="I4075" t="str">
        <f>VLOOKUP($C4075,'Raw-products'!$A$2:$H$1261,MATCH(I$1,'Raw-products'!$A$1:$H$1,0))</f>
        <v>High-Waisted</v>
      </c>
      <c r="J4075" t="str">
        <f>VLOOKUP($C4075,'Raw-products'!$A$2:$H$1261,MATCH(J$1,'Raw-products'!$A$1:$H$1,0))</f>
        <v>S</v>
      </c>
      <c r="K4075" t="str">
        <f>VLOOKUP($C4075,'Raw-products'!$A$2:$H$1261,MATCH(K$1,'Raw-products'!$A$1:$H$1,0))</f>
        <v>yellow</v>
      </c>
      <c r="L4075">
        <f>VLOOKUP($C4075,'Raw-products'!$A$2:$H$1261,MATCH(L$1,'Raw-products'!$A$1:$H$1,0))</f>
        <v>98</v>
      </c>
      <c r="M4075">
        <f>VLOOKUP($C4075,'Raw-products'!$A$2:$H$1261,MATCH(M$1,'Raw-products'!$A$1:$H$1,0))</f>
        <v>56</v>
      </c>
      <c r="N4075" s="5">
        <f t="shared" si="126"/>
        <v>5488</v>
      </c>
      <c r="O4075" cm="1">
        <f t="array" ref="O4075:R4075">_xlfn.XLOOKUP($B4075,'Raw -orders'!$A:$A,'Raw -orders'!$B:$E)</f>
        <v>768</v>
      </c>
      <c r="P4075">
        <v>37440</v>
      </c>
      <c r="Q4075" s="1">
        <v>44277</v>
      </c>
      <c r="R4075" s="1">
        <v>44290</v>
      </c>
      <c r="S4075" t="str" cm="1">
        <f t="array" ref="S4075:Z4075">_xlfn.XLOOKUP($O4075,'Raw - customers'!$A:$A,'Raw - customers'!$B:$I)</f>
        <v>Aida Warsap</v>
      </c>
      <c r="T4075" t="str">
        <v>Bigender</v>
      </c>
      <c r="U4075">
        <v>52</v>
      </c>
      <c r="V4075" t="str">
        <v>11 Joel CircuitSuite 126</v>
      </c>
      <c r="W4075">
        <v>1876</v>
      </c>
      <c r="X4075" t="str">
        <v>Port Isabel</v>
      </c>
      <c r="Y4075" t="str">
        <v>Northern Territory</v>
      </c>
      <c r="Z4075" t="str">
        <v>Australia</v>
      </c>
      <c r="AA4075">
        <v>3</v>
      </c>
      <c r="AB4075" s="3" t="str">
        <f t="shared" si="127"/>
        <v>10 to 20</v>
      </c>
      <c r="AM4075" s="6">
        <v>768</v>
      </c>
      <c r="AN4075" s="6" t="s">
        <v>1339</v>
      </c>
    </row>
    <row r="4076" spans="1:40" x14ac:dyDescent="0.25">
      <c r="A4076">
        <v>4074</v>
      </c>
      <c r="B4076">
        <v>810</v>
      </c>
      <c r="C4076">
        <v>1025</v>
      </c>
      <c r="D4076">
        <v>90</v>
      </c>
      <c r="E4076">
        <v>3</v>
      </c>
      <c r="F4076">
        <v>270</v>
      </c>
      <c r="G4076">
        <v>1</v>
      </c>
      <c r="H4076" t="str">
        <f>VLOOKUP($C4076,'Raw-products'!$A$2:$H$1261,MATCH(H$1,'Raw-products'!$A$1:$H$1,0))</f>
        <v>Trousers</v>
      </c>
      <c r="I4076" t="str">
        <f>VLOOKUP($C4076,'Raw-products'!$A$2:$H$1261,MATCH(I$1,'Raw-products'!$A$1:$H$1,0))</f>
        <v>Relaxed Leg</v>
      </c>
      <c r="J4076" t="str">
        <f>VLOOKUP($C4076,'Raw-products'!$A$2:$H$1261,MATCH(J$1,'Raw-products'!$A$1:$H$1,0))</f>
        <v>XS</v>
      </c>
      <c r="K4076" t="str">
        <f>VLOOKUP($C4076,'Raw-products'!$A$2:$H$1261,MATCH(K$1,'Raw-products'!$A$1:$H$1,0))</f>
        <v>yellow</v>
      </c>
      <c r="L4076">
        <f>VLOOKUP($C4076,'Raw-products'!$A$2:$H$1261,MATCH(L$1,'Raw-products'!$A$1:$H$1,0))</f>
        <v>95</v>
      </c>
      <c r="M4076">
        <f>VLOOKUP($C4076,'Raw-products'!$A$2:$H$1261,MATCH(M$1,'Raw-products'!$A$1:$H$1,0))</f>
        <v>44</v>
      </c>
      <c r="N4076" s="5">
        <f t="shared" si="126"/>
        <v>4180</v>
      </c>
      <c r="O4076" cm="1">
        <f t="array" ref="O4076:R4076">_xlfn.XLOOKUP($B4076,'Raw -orders'!$A:$A,'Raw -orders'!$B:$E)</f>
        <v>768</v>
      </c>
      <c r="P4076">
        <v>37440</v>
      </c>
      <c r="Q4076" s="1">
        <v>44277</v>
      </c>
      <c r="R4076" s="1">
        <v>44290</v>
      </c>
      <c r="S4076" t="str" cm="1">
        <f t="array" ref="S4076:Z4076">_xlfn.XLOOKUP($O4076,'Raw - customers'!$A:$A,'Raw - customers'!$B:$I)</f>
        <v>Aida Warsap</v>
      </c>
      <c r="T4076" t="str">
        <v>Bigender</v>
      </c>
      <c r="U4076">
        <v>52</v>
      </c>
      <c r="V4076" t="str">
        <v>11 Joel CircuitSuite 126</v>
      </c>
      <c r="W4076">
        <v>1876</v>
      </c>
      <c r="X4076" t="str">
        <v>Port Isabel</v>
      </c>
      <c r="Y4076" t="str">
        <v>Northern Territory</v>
      </c>
      <c r="Z4076" t="str">
        <v>Australia</v>
      </c>
      <c r="AA4076">
        <v>3</v>
      </c>
      <c r="AB4076" s="3" t="str">
        <f t="shared" si="127"/>
        <v>10 to 20</v>
      </c>
      <c r="AM4076" s="6">
        <v>768</v>
      </c>
      <c r="AN4076" s="6" t="s">
        <v>1339</v>
      </c>
    </row>
    <row r="4077" spans="1:40" x14ac:dyDescent="0.25">
      <c r="A4077">
        <v>4075</v>
      </c>
      <c r="B4077">
        <v>811</v>
      </c>
      <c r="C4077">
        <v>976</v>
      </c>
      <c r="D4077">
        <v>97</v>
      </c>
      <c r="E4077">
        <v>1</v>
      </c>
      <c r="F4077">
        <v>97</v>
      </c>
      <c r="G4077">
        <v>1</v>
      </c>
      <c r="H4077" t="str">
        <f>VLOOKUP($C4077,'Raw-products'!$A$2:$H$1261,MATCH(H$1,'Raw-products'!$A$1:$H$1,0))</f>
        <v>Trousers</v>
      </c>
      <c r="I4077" t="str">
        <f>VLOOKUP($C4077,'Raw-products'!$A$2:$H$1261,MATCH(I$1,'Raw-products'!$A$1:$H$1,0))</f>
        <v>Slim-Fit</v>
      </c>
      <c r="J4077" t="str">
        <f>VLOOKUP($C4077,'Raw-products'!$A$2:$H$1261,MATCH(J$1,'Raw-products'!$A$1:$H$1,0))</f>
        <v>S</v>
      </c>
      <c r="K4077" t="str">
        <f>VLOOKUP($C4077,'Raw-products'!$A$2:$H$1261,MATCH(K$1,'Raw-products'!$A$1:$H$1,0))</f>
        <v>violet</v>
      </c>
      <c r="L4077">
        <f>VLOOKUP($C4077,'Raw-products'!$A$2:$H$1261,MATCH(L$1,'Raw-products'!$A$1:$H$1,0))</f>
        <v>119</v>
      </c>
      <c r="M4077">
        <f>VLOOKUP($C4077,'Raw-products'!$A$2:$H$1261,MATCH(M$1,'Raw-products'!$A$1:$H$1,0))</f>
        <v>46</v>
      </c>
      <c r="N4077" s="5">
        <f t="shared" si="126"/>
        <v>5474</v>
      </c>
      <c r="O4077" cm="1">
        <f t="array" ref="O4077:R4077">_xlfn.XLOOKUP($B4077,'Raw -orders'!$A:$A,'Raw -orders'!$B:$E)</f>
        <v>764</v>
      </c>
      <c r="P4077">
        <v>23731</v>
      </c>
      <c r="Q4077" s="1">
        <v>44491</v>
      </c>
      <c r="R4077" s="1">
        <v>44493</v>
      </c>
      <c r="S4077" t="str" cm="1">
        <f t="array" ref="S4077:Z4077">_xlfn.XLOOKUP($O4077,'Raw - customers'!$A:$A,'Raw - customers'!$B:$I)</f>
        <v>Brod Phifer</v>
      </c>
      <c r="T4077" t="str">
        <v>Polygender</v>
      </c>
      <c r="U4077">
        <v>32</v>
      </c>
      <c r="V4077" t="str">
        <v>05 Fahey CircleSuite 721</v>
      </c>
      <c r="W4077">
        <v>9998</v>
      </c>
      <c r="X4077" t="str">
        <v>Hettingerfort</v>
      </c>
      <c r="Y4077" t="str">
        <v>Western Australia</v>
      </c>
      <c r="Z4077" t="str">
        <v>Australia</v>
      </c>
      <c r="AA4077">
        <v>10</v>
      </c>
      <c r="AB4077" s="3" t="str">
        <f t="shared" si="127"/>
        <v>0 to 10</v>
      </c>
      <c r="AM4077" s="6">
        <v>764</v>
      </c>
      <c r="AN4077" s="6" t="s">
        <v>1377</v>
      </c>
    </row>
    <row r="4078" spans="1:40" x14ac:dyDescent="0.25">
      <c r="A4078">
        <v>4076</v>
      </c>
      <c r="B4078">
        <v>811</v>
      </c>
      <c r="C4078">
        <v>521</v>
      </c>
      <c r="D4078">
        <v>102</v>
      </c>
      <c r="E4078">
        <v>2</v>
      </c>
      <c r="F4078">
        <v>204</v>
      </c>
      <c r="G4078">
        <v>1</v>
      </c>
      <c r="H4078" t="str">
        <f>VLOOKUP($C4078,'Raw-products'!$A$2:$H$1261,MATCH(H$1,'Raw-products'!$A$1:$H$1,0))</f>
        <v>Jacket</v>
      </c>
      <c r="I4078" t="str">
        <f>VLOOKUP($C4078,'Raw-products'!$A$2:$H$1261,MATCH(I$1,'Raw-products'!$A$1:$H$1,0))</f>
        <v>Windbreaker</v>
      </c>
      <c r="J4078" t="str">
        <f>VLOOKUP($C4078,'Raw-products'!$A$2:$H$1261,MATCH(J$1,'Raw-products'!$A$1:$H$1,0))</f>
        <v>S</v>
      </c>
      <c r="K4078" t="str">
        <f>VLOOKUP($C4078,'Raw-products'!$A$2:$H$1261,MATCH(K$1,'Raw-products'!$A$1:$H$1,0))</f>
        <v>violet</v>
      </c>
      <c r="L4078">
        <f>VLOOKUP($C4078,'Raw-products'!$A$2:$H$1261,MATCH(L$1,'Raw-products'!$A$1:$H$1,0))</f>
        <v>109</v>
      </c>
      <c r="M4078">
        <f>VLOOKUP($C4078,'Raw-products'!$A$2:$H$1261,MATCH(M$1,'Raw-products'!$A$1:$H$1,0))</f>
        <v>46</v>
      </c>
      <c r="N4078" s="5">
        <f t="shared" si="126"/>
        <v>5014</v>
      </c>
      <c r="O4078" cm="1">
        <f t="array" ref="O4078:R4078">_xlfn.XLOOKUP($B4078,'Raw -orders'!$A:$A,'Raw -orders'!$B:$E)</f>
        <v>764</v>
      </c>
      <c r="P4078">
        <v>23731</v>
      </c>
      <c r="Q4078" s="1">
        <v>44491</v>
      </c>
      <c r="R4078" s="1">
        <v>44493</v>
      </c>
      <c r="S4078" t="str" cm="1">
        <f t="array" ref="S4078:Z4078">_xlfn.XLOOKUP($O4078,'Raw - customers'!$A:$A,'Raw - customers'!$B:$I)</f>
        <v>Brod Phifer</v>
      </c>
      <c r="T4078" t="str">
        <v>Polygender</v>
      </c>
      <c r="U4078">
        <v>32</v>
      </c>
      <c r="V4078" t="str">
        <v>05 Fahey CircleSuite 721</v>
      </c>
      <c r="W4078">
        <v>9998</v>
      </c>
      <c r="X4078" t="str">
        <v>Hettingerfort</v>
      </c>
      <c r="Y4078" t="str">
        <v>Western Australia</v>
      </c>
      <c r="Z4078" t="str">
        <v>Australia</v>
      </c>
      <c r="AA4078">
        <v>10</v>
      </c>
      <c r="AB4078" s="3" t="str">
        <f t="shared" si="127"/>
        <v>0 to 10</v>
      </c>
      <c r="AM4078" s="6">
        <v>764</v>
      </c>
      <c r="AN4078" s="6" t="s">
        <v>1377</v>
      </c>
    </row>
    <row r="4079" spans="1:40" x14ac:dyDescent="0.25">
      <c r="A4079">
        <v>4077</v>
      </c>
      <c r="B4079">
        <v>811</v>
      </c>
      <c r="C4079">
        <v>287</v>
      </c>
      <c r="D4079">
        <v>105</v>
      </c>
      <c r="E4079">
        <v>3</v>
      </c>
      <c r="F4079">
        <v>315</v>
      </c>
      <c r="G4079">
        <v>1</v>
      </c>
      <c r="H4079" t="str">
        <f>VLOOKUP($C4079,'Raw-products'!$A$2:$H$1261,MATCH(H$1,'Raw-products'!$A$1:$H$1,0))</f>
        <v>Shirt</v>
      </c>
      <c r="I4079" t="str">
        <f>VLOOKUP($C4079,'Raw-products'!$A$2:$H$1261,MATCH(I$1,'Raw-products'!$A$1:$H$1,0))</f>
        <v>Cuban Collar</v>
      </c>
      <c r="J4079" t="str">
        <f>VLOOKUP($C4079,'Raw-products'!$A$2:$H$1261,MATCH(J$1,'Raw-products'!$A$1:$H$1,0))</f>
        <v>M</v>
      </c>
      <c r="K4079" t="str">
        <f>VLOOKUP($C4079,'Raw-products'!$A$2:$H$1261,MATCH(K$1,'Raw-products'!$A$1:$H$1,0))</f>
        <v>orange</v>
      </c>
      <c r="L4079">
        <f>VLOOKUP($C4079,'Raw-products'!$A$2:$H$1261,MATCH(L$1,'Raw-products'!$A$1:$H$1,0))</f>
        <v>93</v>
      </c>
      <c r="M4079">
        <f>VLOOKUP($C4079,'Raw-products'!$A$2:$H$1261,MATCH(M$1,'Raw-products'!$A$1:$H$1,0))</f>
        <v>49</v>
      </c>
      <c r="N4079" s="5">
        <f t="shared" si="126"/>
        <v>4557</v>
      </c>
      <c r="O4079" cm="1">
        <f t="array" ref="O4079:R4079">_xlfn.XLOOKUP($B4079,'Raw -orders'!$A:$A,'Raw -orders'!$B:$E)</f>
        <v>764</v>
      </c>
      <c r="P4079">
        <v>23731</v>
      </c>
      <c r="Q4079" s="1">
        <v>44491</v>
      </c>
      <c r="R4079" s="1">
        <v>44493</v>
      </c>
      <c r="S4079" t="str" cm="1">
        <f t="array" ref="S4079:Z4079">_xlfn.XLOOKUP($O4079,'Raw - customers'!$A:$A,'Raw - customers'!$B:$I)</f>
        <v>Brod Phifer</v>
      </c>
      <c r="T4079" t="str">
        <v>Polygender</v>
      </c>
      <c r="U4079">
        <v>32</v>
      </c>
      <c r="V4079" t="str">
        <v>05 Fahey CircleSuite 721</v>
      </c>
      <c r="W4079">
        <v>9998</v>
      </c>
      <c r="X4079" t="str">
        <v>Hettingerfort</v>
      </c>
      <c r="Y4079" t="str">
        <v>Western Australia</v>
      </c>
      <c r="Z4079" t="str">
        <v>Australia</v>
      </c>
      <c r="AA4079">
        <v>10</v>
      </c>
      <c r="AB4079" s="3" t="str">
        <f t="shared" si="127"/>
        <v>0 to 10</v>
      </c>
      <c r="AM4079" s="6">
        <v>764</v>
      </c>
      <c r="AN4079" s="6" t="s">
        <v>1377</v>
      </c>
    </row>
    <row r="4080" spans="1:40" x14ac:dyDescent="0.25">
      <c r="A4080">
        <v>4078</v>
      </c>
      <c r="B4080">
        <v>812</v>
      </c>
      <c r="C4080">
        <v>796</v>
      </c>
      <c r="D4080">
        <v>91</v>
      </c>
      <c r="E4080">
        <v>1</v>
      </c>
      <c r="F4080">
        <v>91</v>
      </c>
      <c r="G4080">
        <v>1</v>
      </c>
      <c r="H4080" t="str">
        <f>VLOOKUP($C4080,'Raw-products'!$A$2:$H$1261,MATCH(H$1,'Raw-products'!$A$1:$H$1,0))</f>
        <v>Jacket</v>
      </c>
      <c r="I4080" t="str">
        <f>VLOOKUP($C4080,'Raw-products'!$A$2:$H$1261,MATCH(I$1,'Raw-products'!$A$1:$H$1,0))</f>
        <v>Pullover</v>
      </c>
      <c r="J4080" t="str">
        <f>VLOOKUP($C4080,'Raw-products'!$A$2:$H$1261,MATCH(J$1,'Raw-products'!$A$1:$H$1,0))</f>
        <v>S</v>
      </c>
      <c r="K4080" t="str">
        <f>VLOOKUP($C4080,'Raw-products'!$A$2:$H$1261,MATCH(K$1,'Raw-products'!$A$1:$H$1,0))</f>
        <v>indigo</v>
      </c>
      <c r="L4080">
        <f>VLOOKUP($C4080,'Raw-products'!$A$2:$H$1261,MATCH(L$1,'Raw-products'!$A$1:$H$1,0))</f>
        <v>114</v>
      </c>
      <c r="M4080">
        <f>VLOOKUP($C4080,'Raw-products'!$A$2:$H$1261,MATCH(M$1,'Raw-products'!$A$1:$H$1,0))</f>
        <v>44</v>
      </c>
      <c r="N4080" s="5">
        <f t="shared" si="126"/>
        <v>5016</v>
      </c>
      <c r="O4080" cm="1">
        <f t="array" ref="O4080:R4080">_xlfn.XLOOKUP($B4080,'Raw -orders'!$A:$A,'Raw -orders'!$B:$E)</f>
        <v>183</v>
      </c>
      <c r="P4080">
        <v>51668</v>
      </c>
      <c r="Q4080" s="1">
        <v>44386</v>
      </c>
      <c r="R4080" s="1">
        <v>44390</v>
      </c>
      <c r="S4080" t="str" cm="1">
        <f t="array" ref="S4080:Z4080">_xlfn.XLOOKUP($O4080,'Raw - customers'!$A:$A,'Raw - customers'!$B:$I)</f>
        <v>Martin O'Mailey</v>
      </c>
      <c r="T4080" t="str">
        <v>Female</v>
      </c>
      <c r="U4080">
        <v>44</v>
      </c>
      <c r="V4080" t="str">
        <v>639 Griffiths ParkwayApt. 162</v>
      </c>
      <c r="W4080">
        <v>9583</v>
      </c>
      <c r="X4080" t="str">
        <v>New Angelina</v>
      </c>
      <c r="Y4080" t="str">
        <v>Queensland</v>
      </c>
      <c r="Z4080" t="str">
        <v>Australia</v>
      </c>
      <c r="AA4080">
        <v>7</v>
      </c>
      <c r="AB4080" s="3" t="str">
        <f t="shared" si="127"/>
        <v>0 to 10</v>
      </c>
      <c r="AM4080" s="6">
        <v>183</v>
      </c>
      <c r="AN4080" s="6" t="s">
        <v>1355</v>
      </c>
    </row>
    <row r="4081" spans="1:40" x14ac:dyDescent="0.25">
      <c r="A4081">
        <v>4079</v>
      </c>
      <c r="B4081">
        <v>812</v>
      </c>
      <c r="C4081">
        <v>7</v>
      </c>
      <c r="D4081">
        <v>96</v>
      </c>
      <c r="E4081">
        <v>3</v>
      </c>
      <c r="F4081">
        <v>288</v>
      </c>
      <c r="G4081">
        <v>1</v>
      </c>
      <c r="H4081" t="str">
        <f>VLOOKUP($C4081,'Raw-products'!$A$2:$H$1261,MATCH(H$1,'Raw-products'!$A$1:$H$1,0))</f>
        <v>Shirt</v>
      </c>
      <c r="I4081" t="str">
        <f>VLOOKUP($C4081,'Raw-products'!$A$2:$H$1261,MATCH(I$1,'Raw-products'!$A$1:$H$1,0))</f>
        <v>Oxford Cloth</v>
      </c>
      <c r="J4081" t="str">
        <f>VLOOKUP($C4081,'Raw-products'!$A$2:$H$1261,MATCH(J$1,'Raw-products'!$A$1:$H$1,0))</f>
        <v>M</v>
      </c>
      <c r="K4081" t="str">
        <f>VLOOKUP($C4081,'Raw-products'!$A$2:$H$1261,MATCH(K$1,'Raw-products'!$A$1:$H$1,0))</f>
        <v>orange</v>
      </c>
      <c r="L4081">
        <f>VLOOKUP($C4081,'Raw-products'!$A$2:$H$1261,MATCH(L$1,'Raw-products'!$A$1:$H$1,0))</f>
        <v>114</v>
      </c>
      <c r="M4081">
        <f>VLOOKUP($C4081,'Raw-products'!$A$2:$H$1261,MATCH(M$1,'Raw-products'!$A$1:$H$1,0))</f>
        <v>77</v>
      </c>
      <c r="N4081" s="5">
        <f t="shared" si="126"/>
        <v>8778</v>
      </c>
      <c r="O4081" cm="1">
        <f t="array" ref="O4081:R4081">_xlfn.XLOOKUP($B4081,'Raw -orders'!$A:$A,'Raw -orders'!$B:$E)</f>
        <v>183</v>
      </c>
      <c r="P4081">
        <v>51668</v>
      </c>
      <c r="Q4081" s="1">
        <v>44386</v>
      </c>
      <c r="R4081" s="1">
        <v>44390</v>
      </c>
      <c r="S4081" t="str" cm="1">
        <f t="array" ref="S4081:Z4081">_xlfn.XLOOKUP($O4081,'Raw - customers'!$A:$A,'Raw - customers'!$B:$I)</f>
        <v>Martin O'Mailey</v>
      </c>
      <c r="T4081" t="str">
        <v>Female</v>
      </c>
      <c r="U4081">
        <v>44</v>
      </c>
      <c r="V4081" t="str">
        <v>639 Griffiths ParkwayApt. 162</v>
      </c>
      <c r="W4081">
        <v>9583</v>
      </c>
      <c r="X4081" t="str">
        <v>New Angelina</v>
      </c>
      <c r="Y4081" t="str">
        <v>Queensland</v>
      </c>
      <c r="Z4081" t="str">
        <v>Australia</v>
      </c>
      <c r="AA4081">
        <v>7</v>
      </c>
      <c r="AB4081" s="3" t="str">
        <f t="shared" si="127"/>
        <v>0 to 10</v>
      </c>
      <c r="AM4081" s="6">
        <v>183</v>
      </c>
      <c r="AN4081" s="6" t="s">
        <v>1355</v>
      </c>
    </row>
    <row r="4082" spans="1:40" x14ac:dyDescent="0.25">
      <c r="A4082">
        <v>4080</v>
      </c>
      <c r="B4082">
        <v>812</v>
      </c>
      <c r="C4082">
        <v>717</v>
      </c>
      <c r="D4082">
        <v>119</v>
      </c>
      <c r="E4082">
        <v>2</v>
      </c>
      <c r="F4082">
        <v>238</v>
      </c>
      <c r="G4082">
        <v>1</v>
      </c>
      <c r="H4082" t="str">
        <f>VLOOKUP($C4082,'Raw-products'!$A$2:$H$1261,MATCH(H$1,'Raw-products'!$A$1:$H$1,0))</f>
        <v>Jacket</v>
      </c>
      <c r="I4082" t="str">
        <f>VLOOKUP($C4082,'Raw-products'!$A$2:$H$1261,MATCH(I$1,'Raw-products'!$A$1:$H$1,0))</f>
        <v>Trench Coat</v>
      </c>
      <c r="J4082" t="str">
        <f>VLOOKUP($C4082,'Raw-products'!$A$2:$H$1261,MATCH(J$1,'Raw-products'!$A$1:$H$1,0))</f>
        <v>M</v>
      </c>
      <c r="K4082" t="str">
        <f>VLOOKUP($C4082,'Raw-products'!$A$2:$H$1261,MATCH(K$1,'Raw-products'!$A$1:$H$1,0))</f>
        <v>green</v>
      </c>
      <c r="L4082">
        <f>VLOOKUP($C4082,'Raw-products'!$A$2:$H$1261,MATCH(L$1,'Raw-products'!$A$1:$H$1,0))</f>
        <v>112</v>
      </c>
      <c r="M4082">
        <f>VLOOKUP($C4082,'Raw-products'!$A$2:$H$1261,MATCH(M$1,'Raw-products'!$A$1:$H$1,0))</f>
        <v>67</v>
      </c>
      <c r="N4082" s="5">
        <f t="shared" si="126"/>
        <v>7504</v>
      </c>
      <c r="O4082" cm="1">
        <f t="array" ref="O4082:R4082">_xlfn.XLOOKUP($B4082,'Raw -orders'!$A:$A,'Raw -orders'!$B:$E)</f>
        <v>183</v>
      </c>
      <c r="P4082">
        <v>51668</v>
      </c>
      <c r="Q4082" s="1">
        <v>44386</v>
      </c>
      <c r="R4082" s="1">
        <v>44390</v>
      </c>
      <c r="S4082" t="str" cm="1">
        <f t="array" ref="S4082:Z4082">_xlfn.XLOOKUP($O4082,'Raw - customers'!$A:$A,'Raw - customers'!$B:$I)</f>
        <v>Martin O'Mailey</v>
      </c>
      <c r="T4082" t="str">
        <v>Female</v>
      </c>
      <c r="U4082">
        <v>44</v>
      </c>
      <c r="V4082" t="str">
        <v>639 Griffiths ParkwayApt. 162</v>
      </c>
      <c r="W4082">
        <v>9583</v>
      </c>
      <c r="X4082" t="str">
        <v>New Angelina</v>
      </c>
      <c r="Y4082" t="str">
        <v>Queensland</v>
      </c>
      <c r="Z4082" t="str">
        <v>Australia</v>
      </c>
      <c r="AA4082">
        <v>7</v>
      </c>
      <c r="AB4082" s="3" t="str">
        <f t="shared" si="127"/>
        <v>0 to 10</v>
      </c>
      <c r="AM4082" s="6">
        <v>183</v>
      </c>
      <c r="AN4082" s="6" t="s">
        <v>1355</v>
      </c>
    </row>
    <row r="4083" spans="1:40" x14ac:dyDescent="0.25">
      <c r="A4083">
        <v>4081</v>
      </c>
      <c r="B4083">
        <v>812</v>
      </c>
      <c r="C4083">
        <v>900</v>
      </c>
      <c r="D4083">
        <v>94</v>
      </c>
      <c r="E4083">
        <v>2</v>
      </c>
      <c r="F4083">
        <v>188</v>
      </c>
      <c r="G4083">
        <v>1</v>
      </c>
      <c r="H4083" t="str">
        <f>VLOOKUP($C4083,'Raw-products'!$A$2:$H$1261,MATCH(H$1,'Raw-products'!$A$1:$H$1,0))</f>
        <v>Trousers</v>
      </c>
      <c r="I4083" t="str">
        <f>VLOOKUP($C4083,'Raw-products'!$A$2:$H$1261,MATCH(I$1,'Raw-products'!$A$1:$H$1,0))</f>
        <v>Cords</v>
      </c>
      <c r="J4083" t="str">
        <f>VLOOKUP($C4083,'Raw-products'!$A$2:$H$1261,MATCH(J$1,'Raw-products'!$A$1:$H$1,0))</f>
        <v>XS</v>
      </c>
      <c r="K4083" t="str">
        <f>VLOOKUP($C4083,'Raw-products'!$A$2:$H$1261,MATCH(K$1,'Raw-products'!$A$1:$H$1,0))</f>
        <v>indigo</v>
      </c>
      <c r="L4083">
        <f>VLOOKUP($C4083,'Raw-products'!$A$2:$H$1261,MATCH(L$1,'Raw-products'!$A$1:$H$1,0))</f>
        <v>113</v>
      </c>
      <c r="M4083">
        <f>VLOOKUP($C4083,'Raw-products'!$A$2:$H$1261,MATCH(M$1,'Raw-products'!$A$1:$H$1,0))</f>
        <v>47</v>
      </c>
      <c r="N4083" s="5">
        <f t="shared" si="126"/>
        <v>5311</v>
      </c>
      <c r="O4083" cm="1">
        <f t="array" ref="O4083:R4083">_xlfn.XLOOKUP($B4083,'Raw -orders'!$A:$A,'Raw -orders'!$B:$E)</f>
        <v>183</v>
      </c>
      <c r="P4083">
        <v>51668</v>
      </c>
      <c r="Q4083" s="1">
        <v>44386</v>
      </c>
      <c r="R4083" s="1">
        <v>44390</v>
      </c>
      <c r="S4083" t="str" cm="1">
        <f t="array" ref="S4083:Z4083">_xlfn.XLOOKUP($O4083,'Raw - customers'!$A:$A,'Raw - customers'!$B:$I)</f>
        <v>Martin O'Mailey</v>
      </c>
      <c r="T4083" t="str">
        <v>Female</v>
      </c>
      <c r="U4083">
        <v>44</v>
      </c>
      <c r="V4083" t="str">
        <v>639 Griffiths ParkwayApt. 162</v>
      </c>
      <c r="W4083">
        <v>9583</v>
      </c>
      <c r="X4083" t="str">
        <v>New Angelina</v>
      </c>
      <c r="Y4083" t="str">
        <v>Queensland</v>
      </c>
      <c r="Z4083" t="str">
        <v>Australia</v>
      </c>
      <c r="AA4083">
        <v>7</v>
      </c>
      <c r="AB4083" s="3" t="str">
        <f t="shared" si="127"/>
        <v>0 to 10</v>
      </c>
      <c r="AM4083" s="6">
        <v>183</v>
      </c>
      <c r="AN4083" s="6" t="s">
        <v>1355</v>
      </c>
    </row>
    <row r="4084" spans="1:40" x14ac:dyDescent="0.25">
      <c r="A4084">
        <v>4082</v>
      </c>
      <c r="B4084">
        <v>813</v>
      </c>
      <c r="C4084">
        <v>272</v>
      </c>
      <c r="D4084">
        <v>95</v>
      </c>
      <c r="E4084">
        <v>2</v>
      </c>
      <c r="F4084">
        <v>190</v>
      </c>
      <c r="G4084">
        <v>1</v>
      </c>
      <c r="H4084" t="str">
        <f>VLOOKUP($C4084,'Raw-products'!$A$2:$H$1261,MATCH(H$1,'Raw-products'!$A$1:$H$1,0))</f>
        <v>Shirt</v>
      </c>
      <c r="I4084" t="str">
        <f>VLOOKUP($C4084,'Raw-products'!$A$2:$H$1261,MATCH(I$1,'Raw-products'!$A$1:$H$1,0))</f>
        <v>Polo</v>
      </c>
      <c r="J4084" t="str">
        <f>VLOOKUP($C4084,'Raw-products'!$A$2:$H$1261,MATCH(J$1,'Raw-products'!$A$1:$H$1,0))</f>
        <v>M</v>
      </c>
      <c r="K4084" t="str">
        <f>VLOOKUP($C4084,'Raw-products'!$A$2:$H$1261,MATCH(K$1,'Raw-products'!$A$1:$H$1,0))</f>
        <v>indigo</v>
      </c>
      <c r="L4084">
        <f>VLOOKUP($C4084,'Raw-products'!$A$2:$H$1261,MATCH(L$1,'Raw-products'!$A$1:$H$1,0))</f>
        <v>117</v>
      </c>
      <c r="M4084">
        <f>VLOOKUP($C4084,'Raw-products'!$A$2:$H$1261,MATCH(M$1,'Raw-products'!$A$1:$H$1,0))</f>
        <v>62</v>
      </c>
      <c r="N4084" s="5">
        <f t="shared" si="126"/>
        <v>7254</v>
      </c>
      <c r="O4084" cm="1">
        <f t="array" ref="O4084:R4084">_xlfn.XLOOKUP($B4084,'Raw -orders'!$A:$A,'Raw -orders'!$B:$E)</f>
        <v>908</v>
      </c>
      <c r="P4084">
        <v>52226</v>
      </c>
      <c r="Q4084" s="1">
        <v>44419</v>
      </c>
      <c r="R4084" s="1">
        <v>44440</v>
      </c>
      <c r="S4084" t="str" cm="1">
        <f t="array" ref="S4084:Z4084">_xlfn.XLOOKUP($O4084,'Raw - customers'!$A:$A,'Raw - customers'!$B:$I)</f>
        <v>Kakalina Ragge</v>
      </c>
      <c r="T4084" t="str">
        <v>Genderqueer</v>
      </c>
      <c r="U4084">
        <v>42</v>
      </c>
      <c r="V4084" t="str">
        <v>69 Sophie PlazaSuite 598</v>
      </c>
      <c r="W4084">
        <v>3603</v>
      </c>
      <c r="X4084" t="str">
        <v>South Alexandraview</v>
      </c>
      <c r="Y4084" t="str">
        <v>Queensland</v>
      </c>
      <c r="Z4084" t="str">
        <v>Australia</v>
      </c>
      <c r="AA4084">
        <v>8</v>
      </c>
      <c r="AB4084" s="3" t="str">
        <f t="shared" si="127"/>
        <v>20 to 30</v>
      </c>
      <c r="AM4084" s="6">
        <v>908</v>
      </c>
      <c r="AN4084" s="6" t="s">
        <v>1355</v>
      </c>
    </row>
    <row r="4085" spans="1:40" x14ac:dyDescent="0.25">
      <c r="A4085">
        <v>4083</v>
      </c>
      <c r="B4085">
        <v>813</v>
      </c>
      <c r="C4085">
        <v>474</v>
      </c>
      <c r="D4085">
        <v>118</v>
      </c>
      <c r="E4085">
        <v>2</v>
      </c>
      <c r="F4085">
        <v>236</v>
      </c>
      <c r="G4085">
        <v>1</v>
      </c>
      <c r="H4085" t="str">
        <f>VLOOKUP($C4085,'Raw-products'!$A$2:$H$1261,MATCH(H$1,'Raw-products'!$A$1:$H$1,0))</f>
        <v>Jacket</v>
      </c>
      <c r="I4085" t="str">
        <f>VLOOKUP($C4085,'Raw-products'!$A$2:$H$1261,MATCH(I$1,'Raw-products'!$A$1:$H$1,0))</f>
        <v>Puffer</v>
      </c>
      <c r="J4085" t="str">
        <f>VLOOKUP($C4085,'Raw-products'!$A$2:$H$1261,MATCH(J$1,'Raw-products'!$A$1:$H$1,0))</f>
        <v>XL</v>
      </c>
      <c r="K4085" t="str">
        <f>VLOOKUP($C4085,'Raw-products'!$A$2:$H$1261,MATCH(K$1,'Raw-products'!$A$1:$H$1,0))</f>
        <v>green</v>
      </c>
      <c r="L4085">
        <f>VLOOKUP($C4085,'Raw-products'!$A$2:$H$1261,MATCH(L$1,'Raw-products'!$A$1:$H$1,0))</f>
        <v>110</v>
      </c>
      <c r="M4085">
        <f>VLOOKUP($C4085,'Raw-products'!$A$2:$H$1261,MATCH(M$1,'Raw-products'!$A$1:$H$1,0))</f>
        <v>42</v>
      </c>
      <c r="N4085" s="5">
        <f t="shared" si="126"/>
        <v>4620</v>
      </c>
      <c r="O4085" cm="1">
        <f t="array" ref="O4085:R4085">_xlfn.XLOOKUP($B4085,'Raw -orders'!$A:$A,'Raw -orders'!$B:$E)</f>
        <v>908</v>
      </c>
      <c r="P4085">
        <v>52226</v>
      </c>
      <c r="Q4085" s="1">
        <v>44419</v>
      </c>
      <c r="R4085" s="1">
        <v>44440</v>
      </c>
      <c r="S4085" t="str" cm="1">
        <f t="array" ref="S4085:Z4085">_xlfn.XLOOKUP($O4085,'Raw - customers'!$A:$A,'Raw - customers'!$B:$I)</f>
        <v>Kakalina Ragge</v>
      </c>
      <c r="T4085" t="str">
        <v>Genderqueer</v>
      </c>
      <c r="U4085">
        <v>42</v>
      </c>
      <c r="V4085" t="str">
        <v>69 Sophie PlazaSuite 598</v>
      </c>
      <c r="W4085">
        <v>3603</v>
      </c>
      <c r="X4085" t="str">
        <v>South Alexandraview</v>
      </c>
      <c r="Y4085" t="str">
        <v>Queensland</v>
      </c>
      <c r="Z4085" t="str">
        <v>Australia</v>
      </c>
      <c r="AA4085">
        <v>8</v>
      </c>
      <c r="AB4085" s="3" t="str">
        <f t="shared" si="127"/>
        <v>20 to 30</v>
      </c>
      <c r="AM4085" s="6">
        <v>908</v>
      </c>
      <c r="AN4085" s="6" t="s">
        <v>1355</v>
      </c>
    </row>
    <row r="4086" spans="1:40" x14ac:dyDescent="0.25">
      <c r="A4086">
        <v>4084</v>
      </c>
      <c r="B4086">
        <v>813</v>
      </c>
      <c r="C4086">
        <v>567</v>
      </c>
      <c r="D4086">
        <v>100</v>
      </c>
      <c r="E4086">
        <v>3</v>
      </c>
      <c r="F4086">
        <v>300</v>
      </c>
      <c r="G4086">
        <v>1</v>
      </c>
      <c r="H4086" t="str">
        <f>VLOOKUP($C4086,'Raw-products'!$A$2:$H$1261,MATCH(H$1,'Raw-products'!$A$1:$H$1,0))</f>
        <v>Jacket</v>
      </c>
      <c r="I4086" t="str">
        <f>VLOOKUP($C4086,'Raw-products'!$A$2:$H$1261,MATCH(I$1,'Raw-products'!$A$1:$H$1,0))</f>
        <v>Bomber</v>
      </c>
      <c r="J4086" t="str">
        <f>VLOOKUP($C4086,'Raw-products'!$A$2:$H$1261,MATCH(J$1,'Raw-products'!$A$1:$H$1,0))</f>
        <v>M</v>
      </c>
      <c r="K4086" t="str">
        <f>VLOOKUP($C4086,'Raw-products'!$A$2:$H$1261,MATCH(K$1,'Raw-products'!$A$1:$H$1,0))</f>
        <v>orange</v>
      </c>
      <c r="L4086">
        <f>VLOOKUP($C4086,'Raw-products'!$A$2:$H$1261,MATCH(L$1,'Raw-products'!$A$1:$H$1,0))</f>
        <v>90</v>
      </c>
      <c r="M4086">
        <f>VLOOKUP($C4086,'Raw-products'!$A$2:$H$1261,MATCH(M$1,'Raw-products'!$A$1:$H$1,0))</f>
        <v>69</v>
      </c>
      <c r="N4086" s="5">
        <f t="shared" si="126"/>
        <v>6210</v>
      </c>
      <c r="O4086" cm="1">
        <f t="array" ref="O4086:R4086">_xlfn.XLOOKUP($B4086,'Raw -orders'!$A:$A,'Raw -orders'!$B:$E)</f>
        <v>908</v>
      </c>
      <c r="P4086">
        <v>52226</v>
      </c>
      <c r="Q4086" s="1">
        <v>44419</v>
      </c>
      <c r="R4086" s="1">
        <v>44440</v>
      </c>
      <c r="S4086" t="str" cm="1">
        <f t="array" ref="S4086:Z4086">_xlfn.XLOOKUP($O4086,'Raw - customers'!$A:$A,'Raw - customers'!$B:$I)</f>
        <v>Kakalina Ragge</v>
      </c>
      <c r="T4086" t="str">
        <v>Genderqueer</v>
      </c>
      <c r="U4086">
        <v>42</v>
      </c>
      <c r="V4086" t="str">
        <v>69 Sophie PlazaSuite 598</v>
      </c>
      <c r="W4086">
        <v>3603</v>
      </c>
      <c r="X4086" t="str">
        <v>South Alexandraview</v>
      </c>
      <c r="Y4086" t="str">
        <v>Queensland</v>
      </c>
      <c r="Z4086" t="str">
        <v>Australia</v>
      </c>
      <c r="AA4086">
        <v>8</v>
      </c>
      <c r="AB4086" s="3" t="str">
        <f t="shared" si="127"/>
        <v>20 to 30</v>
      </c>
      <c r="AM4086" s="6">
        <v>908</v>
      </c>
      <c r="AN4086" s="6" t="s">
        <v>1355</v>
      </c>
    </row>
    <row r="4087" spans="1:40" x14ac:dyDescent="0.25">
      <c r="A4087">
        <v>4085</v>
      </c>
      <c r="B4087">
        <v>813</v>
      </c>
      <c r="C4087">
        <v>583</v>
      </c>
      <c r="D4087">
        <v>100</v>
      </c>
      <c r="E4087">
        <v>1</v>
      </c>
      <c r="F4087">
        <v>100</v>
      </c>
      <c r="G4087">
        <v>1</v>
      </c>
      <c r="H4087" t="str">
        <f>VLOOKUP($C4087,'Raw-products'!$A$2:$H$1261,MATCH(H$1,'Raw-products'!$A$1:$H$1,0))</f>
        <v>Jacket</v>
      </c>
      <c r="I4087" t="str">
        <f>VLOOKUP($C4087,'Raw-products'!$A$2:$H$1261,MATCH(I$1,'Raw-products'!$A$1:$H$1,0))</f>
        <v>Bomber</v>
      </c>
      <c r="J4087" t="str">
        <f>VLOOKUP($C4087,'Raw-products'!$A$2:$H$1261,MATCH(J$1,'Raw-products'!$A$1:$H$1,0))</f>
        <v>L</v>
      </c>
      <c r="K4087" t="str">
        <f>VLOOKUP($C4087,'Raw-products'!$A$2:$H$1261,MATCH(K$1,'Raw-products'!$A$1:$H$1,0))</f>
        <v>blue</v>
      </c>
      <c r="L4087">
        <f>VLOOKUP($C4087,'Raw-products'!$A$2:$H$1261,MATCH(L$1,'Raw-products'!$A$1:$H$1,0))</f>
        <v>90</v>
      </c>
      <c r="M4087">
        <f>VLOOKUP($C4087,'Raw-products'!$A$2:$H$1261,MATCH(M$1,'Raw-products'!$A$1:$H$1,0))</f>
        <v>64</v>
      </c>
      <c r="N4087" s="5">
        <f t="shared" si="126"/>
        <v>5760</v>
      </c>
      <c r="O4087" cm="1">
        <f t="array" ref="O4087:R4087">_xlfn.XLOOKUP($B4087,'Raw -orders'!$A:$A,'Raw -orders'!$B:$E)</f>
        <v>908</v>
      </c>
      <c r="P4087">
        <v>52226</v>
      </c>
      <c r="Q4087" s="1">
        <v>44419</v>
      </c>
      <c r="R4087" s="1">
        <v>44440</v>
      </c>
      <c r="S4087" t="str" cm="1">
        <f t="array" ref="S4087:Z4087">_xlfn.XLOOKUP($O4087,'Raw - customers'!$A:$A,'Raw - customers'!$B:$I)</f>
        <v>Kakalina Ragge</v>
      </c>
      <c r="T4087" t="str">
        <v>Genderqueer</v>
      </c>
      <c r="U4087">
        <v>42</v>
      </c>
      <c r="V4087" t="str">
        <v>69 Sophie PlazaSuite 598</v>
      </c>
      <c r="W4087">
        <v>3603</v>
      </c>
      <c r="X4087" t="str">
        <v>South Alexandraview</v>
      </c>
      <c r="Y4087" t="str">
        <v>Queensland</v>
      </c>
      <c r="Z4087" t="str">
        <v>Australia</v>
      </c>
      <c r="AA4087">
        <v>8</v>
      </c>
      <c r="AB4087" s="3" t="str">
        <f t="shared" si="127"/>
        <v>20 to 30</v>
      </c>
      <c r="AM4087" s="6">
        <v>908</v>
      </c>
      <c r="AN4087" s="6" t="s">
        <v>1355</v>
      </c>
    </row>
    <row r="4088" spans="1:40" x14ac:dyDescent="0.25">
      <c r="A4088">
        <v>4086</v>
      </c>
      <c r="B4088">
        <v>813</v>
      </c>
      <c r="C4088">
        <v>259</v>
      </c>
      <c r="D4088">
        <v>95</v>
      </c>
      <c r="E4088">
        <v>3</v>
      </c>
      <c r="F4088">
        <v>285</v>
      </c>
      <c r="G4088">
        <v>1</v>
      </c>
      <c r="H4088" t="str">
        <f>VLOOKUP($C4088,'Raw-products'!$A$2:$H$1261,MATCH(H$1,'Raw-products'!$A$1:$H$1,0))</f>
        <v>Shirt</v>
      </c>
      <c r="I4088" t="str">
        <f>VLOOKUP($C4088,'Raw-products'!$A$2:$H$1261,MATCH(I$1,'Raw-products'!$A$1:$H$1,0))</f>
        <v>Polo</v>
      </c>
      <c r="J4088" t="str">
        <f>VLOOKUP($C4088,'Raw-products'!$A$2:$H$1261,MATCH(J$1,'Raw-products'!$A$1:$H$1,0))</f>
        <v>XL</v>
      </c>
      <c r="K4088" t="str">
        <f>VLOOKUP($C4088,'Raw-products'!$A$2:$H$1261,MATCH(K$1,'Raw-products'!$A$1:$H$1,0))</f>
        <v>yellow</v>
      </c>
      <c r="L4088">
        <f>VLOOKUP($C4088,'Raw-products'!$A$2:$H$1261,MATCH(L$1,'Raw-products'!$A$1:$H$1,0))</f>
        <v>117</v>
      </c>
      <c r="M4088">
        <f>VLOOKUP($C4088,'Raw-products'!$A$2:$H$1261,MATCH(M$1,'Raw-products'!$A$1:$H$1,0))</f>
        <v>46</v>
      </c>
      <c r="N4088" s="5">
        <f t="shared" si="126"/>
        <v>5382</v>
      </c>
      <c r="O4088" cm="1">
        <f t="array" ref="O4088:R4088">_xlfn.XLOOKUP($B4088,'Raw -orders'!$A:$A,'Raw -orders'!$B:$E)</f>
        <v>908</v>
      </c>
      <c r="P4088">
        <v>52226</v>
      </c>
      <c r="Q4088" s="1">
        <v>44419</v>
      </c>
      <c r="R4088" s="1">
        <v>44440</v>
      </c>
      <c r="S4088" t="str" cm="1">
        <f t="array" ref="S4088:Z4088">_xlfn.XLOOKUP($O4088,'Raw - customers'!$A:$A,'Raw - customers'!$B:$I)</f>
        <v>Kakalina Ragge</v>
      </c>
      <c r="T4088" t="str">
        <v>Genderqueer</v>
      </c>
      <c r="U4088">
        <v>42</v>
      </c>
      <c r="V4088" t="str">
        <v>69 Sophie PlazaSuite 598</v>
      </c>
      <c r="W4088">
        <v>3603</v>
      </c>
      <c r="X4088" t="str">
        <v>South Alexandraview</v>
      </c>
      <c r="Y4088" t="str">
        <v>Queensland</v>
      </c>
      <c r="Z4088" t="str">
        <v>Australia</v>
      </c>
      <c r="AA4088">
        <v>8</v>
      </c>
      <c r="AB4088" s="3" t="str">
        <f t="shared" si="127"/>
        <v>20 to 30</v>
      </c>
      <c r="AM4088" s="6">
        <v>908</v>
      </c>
      <c r="AN4088" s="6" t="s">
        <v>1355</v>
      </c>
    </row>
    <row r="4089" spans="1:40" x14ac:dyDescent="0.25">
      <c r="A4089">
        <v>4087</v>
      </c>
      <c r="B4089">
        <v>813</v>
      </c>
      <c r="C4089">
        <v>251</v>
      </c>
      <c r="D4089">
        <v>95</v>
      </c>
      <c r="E4089">
        <v>3</v>
      </c>
      <c r="F4089">
        <v>285</v>
      </c>
      <c r="G4089">
        <v>1</v>
      </c>
      <c r="H4089" t="str">
        <f>VLOOKUP($C4089,'Raw-products'!$A$2:$H$1261,MATCH(H$1,'Raw-products'!$A$1:$H$1,0))</f>
        <v>Shirt</v>
      </c>
      <c r="I4089" t="str">
        <f>VLOOKUP($C4089,'Raw-products'!$A$2:$H$1261,MATCH(I$1,'Raw-products'!$A$1:$H$1,0))</f>
        <v>Polo</v>
      </c>
      <c r="J4089" t="str">
        <f>VLOOKUP($C4089,'Raw-products'!$A$2:$H$1261,MATCH(J$1,'Raw-products'!$A$1:$H$1,0))</f>
        <v>S</v>
      </c>
      <c r="K4089" t="str">
        <f>VLOOKUP($C4089,'Raw-products'!$A$2:$H$1261,MATCH(K$1,'Raw-products'!$A$1:$H$1,0))</f>
        <v>orange</v>
      </c>
      <c r="L4089">
        <f>VLOOKUP($C4089,'Raw-products'!$A$2:$H$1261,MATCH(L$1,'Raw-products'!$A$1:$H$1,0))</f>
        <v>117</v>
      </c>
      <c r="M4089">
        <f>VLOOKUP($C4089,'Raw-products'!$A$2:$H$1261,MATCH(M$1,'Raw-products'!$A$1:$H$1,0))</f>
        <v>78</v>
      </c>
      <c r="N4089" s="5">
        <f t="shared" si="126"/>
        <v>9126</v>
      </c>
      <c r="O4089" cm="1">
        <f t="array" ref="O4089:R4089">_xlfn.XLOOKUP($B4089,'Raw -orders'!$A:$A,'Raw -orders'!$B:$E)</f>
        <v>908</v>
      </c>
      <c r="P4089">
        <v>52226</v>
      </c>
      <c r="Q4089" s="1">
        <v>44419</v>
      </c>
      <c r="R4089" s="1">
        <v>44440</v>
      </c>
      <c r="S4089" t="str" cm="1">
        <f t="array" ref="S4089:Z4089">_xlfn.XLOOKUP($O4089,'Raw - customers'!$A:$A,'Raw - customers'!$B:$I)</f>
        <v>Kakalina Ragge</v>
      </c>
      <c r="T4089" t="str">
        <v>Genderqueer</v>
      </c>
      <c r="U4089">
        <v>42</v>
      </c>
      <c r="V4089" t="str">
        <v>69 Sophie PlazaSuite 598</v>
      </c>
      <c r="W4089">
        <v>3603</v>
      </c>
      <c r="X4089" t="str">
        <v>South Alexandraview</v>
      </c>
      <c r="Y4089" t="str">
        <v>Queensland</v>
      </c>
      <c r="Z4089" t="str">
        <v>Australia</v>
      </c>
      <c r="AA4089">
        <v>8</v>
      </c>
      <c r="AB4089" s="3" t="str">
        <f t="shared" si="127"/>
        <v>20 to 30</v>
      </c>
      <c r="AM4089" s="6">
        <v>908</v>
      </c>
      <c r="AN4089" s="6" t="s">
        <v>1355</v>
      </c>
    </row>
    <row r="4090" spans="1:40" x14ac:dyDescent="0.25">
      <c r="A4090">
        <v>4088</v>
      </c>
      <c r="B4090">
        <v>813</v>
      </c>
      <c r="C4090">
        <v>431</v>
      </c>
      <c r="D4090">
        <v>107</v>
      </c>
      <c r="E4090">
        <v>3</v>
      </c>
      <c r="F4090">
        <v>321</v>
      </c>
      <c r="G4090">
        <v>1</v>
      </c>
      <c r="H4090" t="str">
        <f>VLOOKUP($C4090,'Raw-products'!$A$2:$H$1261,MATCH(H$1,'Raw-products'!$A$1:$H$1,0))</f>
        <v>Jacket</v>
      </c>
      <c r="I4090" t="str">
        <f>VLOOKUP($C4090,'Raw-products'!$A$2:$H$1261,MATCH(I$1,'Raw-products'!$A$1:$H$1,0))</f>
        <v>Denim</v>
      </c>
      <c r="J4090" t="str">
        <f>VLOOKUP($C4090,'Raw-products'!$A$2:$H$1261,MATCH(J$1,'Raw-products'!$A$1:$H$1,0))</f>
        <v>S</v>
      </c>
      <c r="K4090" t="str">
        <f>VLOOKUP($C4090,'Raw-products'!$A$2:$H$1261,MATCH(K$1,'Raw-products'!$A$1:$H$1,0))</f>
        <v>yellow</v>
      </c>
      <c r="L4090">
        <f>VLOOKUP($C4090,'Raw-products'!$A$2:$H$1261,MATCH(L$1,'Raw-products'!$A$1:$H$1,0))</f>
        <v>92</v>
      </c>
      <c r="M4090">
        <f>VLOOKUP($C4090,'Raw-products'!$A$2:$H$1261,MATCH(M$1,'Raw-products'!$A$1:$H$1,0))</f>
        <v>43</v>
      </c>
      <c r="N4090" s="5">
        <f t="shared" si="126"/>
        <v>3956</v>
      </c>
      <c r="O4090" cm="1">
        <f t="array" ref="O4090:R4090">_xlfn.XLOOKUP($B4090,'Raw -orders'!$A:$A,'Raw -orders'!$B:$E)</f>
        <v>908</v>
      </c>
      <c r="P4090">
        <v>52226</v>
      </c>
      <c r="Q4090" s="1">
        <v>44419</v>
      </c>
      <c r="R4090" s="1">
        <v>44440</v>
      </c>
      <c r="S4090" t="str" cm="1">
        <f t="array" ref="S4090:Z4090">_xlfn.XLOOKUP($O4090,'Raw - customers'!$A:$A,'Raw - customers'!$B:$I)</f>
        <v>Kakalina Ragge</v>
      </c>
      <c r="T4090" t="str">
        <v>Genderqueer</v>
      </c>
      <c r="U4090">
        <v>42</v>
      </c>
      <c r="V4090" t="str">
        <v>69 Sophie PlazaSuite 598</v>
      </c>
      <c r="W4090">
        <v>3603</v>
      </c>
      <c r="X4090" t="str">
        <v>South Alexandraview</v>
      </c>
      <c r="Y4090" t="str">
        <v>Queensland</v>
      </c>
      <c r="Z4090" t="str">
        <v>Australia</v>
      </c>
      <c r="AA4090">
        <v>8</v>
      </c>
      <c r="AB4090" s="3" t="str">
        <f t="shared" si="127"/>
        <v>20 to 30</v>
      </c>
      <c r="AM4090" s="6">
        <v>908</v>
      </c>
      <c r="AN4090" s="6" t="s">
        <v>1355</v>
      </c>
    </row>
    <row r="4091" spans="1:40" x14ac:dyDescent="0.25">
      <c r="A4091">
        <v>4089</v>
      </c>
      <c r="B4091">
        <v>813</v>
      </c>
      <c r="C4091">
        <v>1248</v>
      </c>
      <c r="D4091">
        <v>112</v>
      </c>
      <c r="E4091">
        <v>2</v>
      </c>
      <c r="F4091">
        <v>224</v>
      </c>
      <c r="G4091">
        <v>1</v>
      </c>
      <c r="H4091" t="str">
        <f>VLOOKUP($C4091,'Raw-products'!$A$2:$H$1261,MATCH(H$1,'Raw-products'!$A$1:$H$1,0))</f>
        <v>Trousers</v>
      </c>
      <c r="I4091" t="str">
        <f>VLOOKUP($C4091,'Raw-products'!$A$2:$H$1261,MATCH(I$1,'Raw-products'!$A$1:$H$1,0))</f>
        <v>Tracksuit Bottoms</v>
      </c>
      <c r="J4091" t="str">
        <f>VLOOKUP($C4091,'Raw-products'!$A$2:$H$1261,MATCH(J$1,'Raw-products'!$A$1:$H$1,0))</f>
        <v>L</v>
      </c>
      <c r="K4091" t="str">
        <f>VLOOKUP($C4091,'Raw-products'!$A$2:$H$1261,MATCH(K$1,'Raw-products'!$A$1:$H$1,0))</f>
        <v>blue</v>
      </c>
      <c r="L4091">
        <f>VLOOKUP($C4091,'Raw-products'!$A$2:$H$1261,MATCH(L$1,'Raw-products'!$A$1:$H$1,0))</f>
        <v>91</v>
      </c>
      <c r="M4091">
        <f>VLOOKUP($C4091,'Raw-products'!$A$2:$H$1261,MATCH(M$1,'Raw-products'!$A$1:$H$1,0))</f>
        <v>72</v>
      </c>
      <c r="N4091" s="5">
        <f t="shared" si="126"/>
        <v>6552</v>
      </c>
      <c r="O4091" cm="1">
        <f t="array" ref="O4091:R4091">_xlfn.XLOOKUP($B4091,'Raw -orders'!$A:$A,'Raw -orders'!$B:$E)</f>
        <v>908</v>
      </c>
      <c r="P4091">
        <v>52226</v>
      </c>
      <c r="Q4091" s="1">
        <v>44419</v>
      </c>
      <c r="R4091" s="1">
        <v>44440</v>
      </c>
      <c r="S4091" t="str" cm="1">
        <f t="array" ref="S4091:Z4091">_xlfn.XLOOKUP($O4091,'Raw - customers'!$A:$A,'Raw - customers'!$B:$I)</f>
        <v>Kakalina Ragge</v>
      </c>
      <c r="T4091" t="str">
        <v>Genderqueer</v>
      </c>
      <c r="U4091">
        <v>42</v>
      </c>
      <c r="V4091" t="str">
        <v>69 Sophie PlazaSuite 598</v>
      </c>
      <c r="W4091">
        <v>3603</v>
      </c>
      <c r="X4091" t="str">
        <v>South Alexandraview</v>
      </c>
      <c r="Y4091" t="str">
        <v>Queensland</v>
      </c>
      <c r="Z4091" t="str">
        <v>Australia</v>
      </c>
      <c r="AA4091">
        <v>8</v>
      </c>
      <c r="AB4091" s="3" t="str">
        <f t="shared" si="127"/>
        <v>20 to 30</v>
      </c>
      <c r="AM4091" s="6">
        <v>908</v>
      </c>
      <c r="AN4091" s="6" t="s">
        <v>1355</v>
      </c>
    </row>
    <row r="4092" spans="1:40" x14ac:dyDescent="0.25">
      <c r="A4092">
        <v>4090</v>
      </c>
      <c r="B4092">
        <v>813</v>
      </c>
      <c r="C4092">
        <v>164</v>
      </c>
      <c r="D4092">
        <v>91</v>
      </c>
      <c r="E4092">
        <v>1</v>
      </c>
      <c r="F4092">
        <v>91</v>
      </c>
      <c r="G4092">
        <v>1</v>
      </c>
      <c r="H4092" t="str">
        <f>VLOOKUP($C4092,'Raw-products'!$A$2:$H$1261,MATCH(H$1,'Raw-products'!$A$1:$H$1,0))</f>
        <v>Shirt</v>
      </c>
      <c r="I4092" t="str">
        <f>VLOOKUP($C4092,'Raw-products'!$A$2:$H$1261,MATCH(I$1,'Raw-products'!$A$1:$H$1,0))</f>
        <v>Linen</v>
      </c>
      <c r="J4092" t="str">
        <f>VLOOKUP($C4092,'Raw-products'!$A$2:$H$1261,MATCH(J$1,'Raw-products'!$A$1:$H$1,0))</f>
        <v>XL</v>
      </c>
      <c r="K4092" t="str">
        <f>VLOOKUP($C4092,'Raw-products'!$A$2:$H$1261,MATCH(K$1,'Raw-products'!$A$1:$H$1,0))</f>
        <v>blue</v>
      </c>
      <c r="L4092">
        <f>VLOOKUP($C4092,'Raw-products'!$A$2:$H$1261,MATCH(L$1,'Raw-products'!$A$1:$H$1,0))</f>
        <v>116</v>
      </c>
      <c r="M4092">
        <f>VLOOKUP($C4092,'Raw-products'!$A$2:$H$1261,MATCH(M$1,'Raw-products'!$A$1:$H$1,0))</f>
        <v>47</v>
      </c>
      <c r="N4092" s="5">
        <f t="shared" si="126"/>
        <v>5452</v>
      </c>
      <c r="O4092" cm="1">
        <f t="array" ref="O4092:R4092">_xlfn.XLOOKUP($B4092,'Raw -orders'!$A:$A,'Raw -orders'!$B:$E)</f>
        <v>908</v>
      </c>
      <c r="P4092">
        <v>52226</v>
      </c>
      <c r="Q4092" s="1">
        <v>44419</v>
      </c>
      <c r="R4092" s="1">
        <v>44440</v>
      </c>
      <c r="S4092" t="str" cm="1">
        <f t="array" ref="S4092:Z4092">_xlfn.XLOOKUP($O4092,'Raw - customers'!$A:$A,'Raw - customers'!$B:$I)</f>
        <v>Kakalina Ragge</v>
      </c>
      <c r="T4092" t="str">
        <v>Genderqueer</v>
      </c>
      <c r="U4092">
        <v>42</v>
      </c>
      <c r="V4092" t="str">
        <v>69 Sophie PlazaSuite 598</v>
      </c>
      <c r="W4092">
        <v>3603</v>
      </c>
      <c r="X4092" t="str">
        <v>South Alexandraview</v>
      </c>
      <c r="Y4092" t="str">
        <v>Queensland</v>
      </c>
      <c r="Z4092" t="str">
        <v>Australia</v>
      </c>
      <c r="AA4092">
        <v>8</v>
      </c>
      <c r="AB4092" s="3" t="str">
        <f t="shared" si="127"/>
        <v>20 to 30</v>
      </c>
      <c r="AM4092" s="6">
        <v>908</v>
      </c>
      <c r="AN4092" s="6" t="s">
        <v>1355</v>
      </c>
    </row>
    <row r="4093" spans="1:40" x14ac:dyDescent="0.25">
      <c r="A4093">
        <v>4091</v>
      </c>
      <c r="B4093">
        <v>814</v>
      </c>
      <c r="C4093">
        <v>398</v>
      </c>
      <c r="D4093">
        <v>119</v>
      </c>
      <c r="E4093">
        <v>3</v>
      </c>
      <c r="F4093">
        <v>357</v>
      </c>
      <c r="G4093">
        <v>1</v>
      </c>
      <c r="H4093" t="str">
        <f>VLOOKUP($C4093,'Raw-products'!$A$2:$H$1261,MATCH(H$1,'Raw-products'!$A$1:$H$1,0))</f>
        <v>Shirt</v>
      </c>
      <c r="I4093" t="str">
        <f>VLOOKUP($C4093,'Raw-products'!$A$2:$H$1261,MATCH(I$1,'Raw-products'!$A$1:$H$1,0))</f>
        <v>Casual Slim Fit</v>
      </c>
      <c r="J4093" t="str">
        <f>VLOOKUP($C4093,'Raw-products'!$A$2:$H$1261,MATCH(J$1,'Raw-products'!$A$1:$H$1,0))</f>
        <v>L</v>
      </c>
      <c r="K4093" t="str">
        <f>VLOOKUP($C4093,'Raw-products'!$A$2:$H$1261,MATCH(K$1,'Raw-products'!$A$1:$H$1,0))</f>
        <v>yellow</v>
      </c>
      <c r="L4093">
        <f>VLOOKUP($C4093,'Raw-products'!$A$2:$H$1261,MATCH(L$1,'Raw-products'!$A$1:$H$1,0))</f>
        <v>113</v>
      </c>
      <c r="M4093">
        <f>VLOOKUP($C4093,'Raw-products'!$A$2:$H$1261,MATCH(M$1,'Raw-products'!$A$1:$H$1,0))</f>
        <v>63</v>
      </c>
      <c r="N4093" s="5">
        <f t="shared" si="126"/>
        <v>7119</v>
      </c>
      <c r="O4093" cm="1">
        <f t="array" ref="O4093:R4093">_xlfn.XLOOKUP($B4093,'Raw -orders'!$A:$A,'Raw -orders'!$B:$E)</f>
        <v>664</v>
      </c>
      <c r="P4093">
        <v>47232</v>
      </c>
      <c r="Q4093" s="1">
        <v>44259</v>
      </c>
      <c r="R4093" s="1">
        <v>44283</v>
      </c>
      <c r="S4093" t="str" cm="1">
        <f t="array" ref="S4093:Z4093">_xlfn.XLOOKUP($O4093,'Raw - customers'!$A:$A,'Raw - customers'!$B:$I)</f>
        <v>Dannie Fidler</v>
      </c>
      <c r="T4093" t="str">
        <v>Genderfluid</v>
      </c>
      <c r="U4093">
        <v>32</v>
      </c>
      <c r="V4093" t="str">
        <v>157 Rohan MallApt. 466</v>
      </c>
      <c r="W4093">
        <v>4145</v>
      </c>
      <c r="X4093" t="str">
        <v>East Max</v>
      </c>
      <c r="Y4093" t="str">
        <v>Tasmania</v>
      </c>
      <c r="Z4093" t="str">
        <v>Australia</v>
      </c>
      <c r="AA4093">
        <v>3</v>
      </c>
      <c r="AB4093" s="3" t="str">
        <f t="shared" si="127"/>
        <v>20 to 30</v>
      </c>
      <c r="AM4093" s="6">
        <v>664</v>
      </c>
      <c r="AN4093" s="6" t="s">
        <v>1414</v>
      </c>
    </row>
    <row r="4094" spans="1:40" x14ac:dyDescent="0.25">
      <c r="A4094">
        <v>4092</v>
      </c>
      <c r="B4094">
        <v>814</v>
      </c>
      <c r="C4094">
        <v>11</v>
      </c>
      <c r="D4094">
        <v>96</v>
      </c>
      <c r="E4094">
        <v>3</v>
      </c>
      <c r="F4094">
        <v>288</v>
      </c>
      <c r="G4094">
        <v>1</v>
      </c>
      <c r="H4094" t="str">
        <f>VLOOKUP($C4094,'Raw-products'!$A$2:$H$1261,MATCH(H$1,'Raw-products'!$A$1:$H$1,0))</f>
        <v>Shirt</v>
      </c>
      <c r="I4094" t="str">
        <f>VLOOKUP($C4094,'Raw-products'!$A$2:$H$1261,MATCH(I$1,'Raw-products'!$A$1:$H$1,0))</f>
        <v>Oxford Cloth</v>
      </c>
      <c r="J4094" t="str">
        <f>VLOOKUP($C4094,'Raw-products'!$A$2:$H$1261,MATCH(J$1,'Raw-products'!$A$1:$H$1,0))</f>
        <v>S</v>
      </c>
      <c r="K4094" t="str">
        <f>VLOOKUP($C4094,'Raw-products'!$A$2:$H$1261,MATCH(K$1,'Raw-products'!$A$1:$H$1,0))</f>
        <v>yellow</v>
      </c>
      <c r="L4094">
        <f>VLOOKUP($C4094,'Raw-products'!$A$2:$H$1261,MATCH(L$1,'Raw-products'!$A$1:$H$1,0))</f>
        <v>114</v>
      </c>
      <c r="M4094">
        <f>VLOOKUP($C4094,'Raw-products'!$A$2:$H$1261,MATCH(M$1,'Raw-products'!$A$1:$H$1,0))</f>
        <v>78</v>
      </c>
      <c r="N4094" s="5">
        <f t="shared" si="126"/>
        <v>8892</v>
      </c>
      <c r="O4094" cm="1">
        <f t="array" ref="O4094:R4094">_xlfn.XLOOKUP($B4094,'Raw -orders'!$A:$A,'Raw -orders'!$B:$E)</f>
        <v>664</v>
      </c>
      <c r="P4094">
        <v>47232</v>
      </c>
      <c r="Q4094" s="1">
        <v>44259</v>
      </c>
      <c r="R4094" s="1">
        <v>44283</v>
      </c>
      <c r="S4094" t="str" cm="1">
        <f t="array" ref="S4094:Z4094">_xlfn.XLOOKUP($O4094,'Raw - customers'!$A:$A,'Raw - customers'!$B:$I)</f>
        <v>Dannie Fidler</v>
      </c>
      <c r="T4094" t="str">
        <v>Genderfluid</v>
      </c>
      <c r="U4094">
        <v>32</v>
      </c>
      <c r="V4094" t="str">
        <v>157 Rohan MallApt. 466</v>
      </c>
      <c r="W4094">
        <v>4145</v>
      </c>
      <c r="X4094" t="str">
        <v>East Max</v>
      </c>
      <c r="Y4094" t="str">
        <v>Tasmania</v>
      </c>
      <c r="Z4094" t="str">
        <v>Australia</v>
      </c>
      <c r="AA4094">
        <v>3</v>
      </c>
      <c r="AB4094" s="3" t="str">
        <f t="shared" si="127"/>
        <v>20 to 30</v>
      </c>
      <c r="AM4094" s="6">
        <v>664</v>
      </c>
      <c r="AN4094" s="6" t="s">
        <v>1414</v>
      </c>
    </row>
    <row r="4095" spans="1:40" x14ac:dyDescent="0.25">
      <c r="A4095">
        <v>4093</v>
      </c>
      <c r="B4095">
        <v>814</v>
      </c>
      <c r="C4095">
        <v>983</v>
      </c>
      <c r="D4095">
        <v>106</v>
      </c>
      <c r="E4095">
        <v>1</v>
      </c>
      <c r="F4095">
        <v>106</v>
      </c>
      <c r="G4095">
        <v>1</v>
      </c>
      <c r="H4095" t="str">
        <f>VLOOKUP($C4095,'Raw-products'!$A$2:$H$1261,MATCH(H$1,'Raw-products'!$A$1:$H$1,0))</f>
        <v>Trousers</v>
      </c>
      <c r="I4095" t="str">
        <f>VLOOKUP($C4095,'Raw-products'!$A$2:$H$1261,MATCH(I$1,'Raw-products'!$A$1:$H$1,0))</f>
        <v>Wool</v>
      </c>
      <c r="J4095" t="str">
        <f>VLOOKUP($C4095,'Raw-products'!$A$2:$H$1261,MATCH(J$1,'Raw-products'!$A$1:$H$1,0))</f>
        <v>L</v>
      </c>
      <c r="K4095" t="str">
        <f>VLOOKUP($C4095,'Raw-products'!$A$2:$H$1261,MATCH(K$1,'Raw-products'!$A$1:$H$1,0))</f>
        <v>red</v>
      </c>
      <c r="L4095">
        <f>VLOOKUP($C4095,'Raw-products'!$A$2:$H$1261,MATCH(L$1,'Raw-products'!$A$1:$H$1,0))</f>
        <v>111</v>
      </c>
      <c r="M4095">
        <f>VLOOKUP($C4095,'Raw-products'!$A$2:$H$1261,MATCH(M$1,'Raw-products'!$A$1:$H$1,0))</f>
        <v>74</v>
      </c>
      <c r="N4095" s="5">
        <f t="shared" si="126"/>
        <v>8214</v>
      </c>
      <c r="O4095" cm="1">
        <f t="array" ref="O4095:R4095">_xlfn.XLOOKUP($B4095,'Raw -orders'!$A:$A,'Raw -orders'!$B:$E)</f>
        <v>664</v>
      </c>
      <c r="P4095">
        <v>47232</v>
      </c>
      <c r="Q4095" s="1">
        <v>44259</v>
      </c>
      <c r="R4095" s="1">
        <v>44283</v>
      </c>
      <c r="S4095" t="str" cm="1">
        <f t="array" ref="S4095:Z4095">_xlfn.XLOOKUP($O4095,'Raw - customers'!$A:$A,'Raw - customers'!$B:$I)</f>
        <v>Dannie Fidler</v>
      </c>
      <c r="T4095" t="str">
        <v>Genderfluid</v>
      </c>
      <c r="U4095">
        <v>32</v>
      </c>
      <c r="V4095" t="str">
        <v>157 Rohan MallApt. 466</v>
      </c>
      <c r="W4095">
        <v>4145</v>
      </c>
      <c r="X4095" t="str">
        <v>East Max</v>
      </c>
      <c r="Y4095" t="str">
        <v>Tasmania</v>
      </c>
      <c r="Z4095" t="str">
        <v>Australia</v>
      </c>
      <c r="AA4095">
        <v>3</v>
      </c>
      <c r="AB4095" s="3" t="str">
        <f t="shared" si="127"/>
        <v>20 to 30</v>
      </c>
      <c r="AM4095" s="6">
        <v>664</v>
      </c>
      <c r="AN4095" s="6" t="s">
        <v>1414</v>
      </c>
    </row>
    <row r="4096" spans="1:40" x14ac:dyDescent="0.25">
      <c r="A4096">
        <v>4094</v>
      </c>
      <c r="B4096">
        <v>814</v>
      </c>
      <c r="C4096">
        <v>488</v>
      </c>
      <c r="D4096">
        <v>118</v>
      </c>
      <c r="E4096">
        <v>3</v>
      </c>
      <c r="F4096">
        <v>354</v>
      </c>
      <c r="G4096">
        <v>1</v>
      </c>
      <c r="H4096" t="str">
        <f>VLOOKUP($C4096,'Raw-products'!$A$2:$H$1261,MATCH(H$1,'Raw-products'!$A$1:$H$1,0))</f>
        <v>Jacket</v>
      </c>
      <c r="I4096" t="str">
        <f>VLOOKUP($C4096,'Raw-products'!$A$2:$H$1261,MATCH(I$1,'Raw-products'!$A$1:$H$1,0))</f>
        <v>Puffer</v>
      </c>
      <c r="J4096" t="str">
        <f>VLOOKUP($C4096,'Raw-products'!$A$2:$H$1261,MATCH(J$1,'Raw-products'!$A$1:$H$1,0))</f>
        <v>L</v>
      </c>
      <c r="K4096" t="str">
        <f>VLOOKUP($C4096,'Raw-products'!$A$2:$H$1261,MATCH(K$1,'Raw-products'!$A$1:$H$1,0))</f>
        <v>violet</v>
      </c>
      <c r="L4096">
        <f>VLOOKUP($C4096,'Raw-products'!$A$2:$H$1261,MATCH(L$1,'Raw-products'!$A$1:$H$1,0))</f>
        <v>110</v>
      </c>
      <c r="M4096">
        <f>VLOOKUP($C4096,'Raw-products'!$A$2:$H$1261,MATCH(M$1,'Raw-products'!$A$1:$H$1,0))</f>
        <v>49</v>
      </c>
      <c r="N4096" s="5">
        <f t="shared" si="126"/>
        <v>5390</v>
      </c>
      <c r="O4096" cm="1">
        <f t="array" ref="O4096:R4096">_xlfn.XLOOKUP($B4096,'Raw -orders'!$A:$A,'Raw -orders'!$B:$E)</f>
        <v>664</v>
      </c>
      <c r="P4096">
        <v>47232</v>
      </c>
      <c r="Q4096" s="1">
        <v>44259</v>
      </c>
      <c r="R4096" s="1">
        <v>44283</v>
      </c>
      <c r="S4096" t="str" cm="1">
        <f t="array" ref="S4096:Z4096">_xlfn.XLOOKUP($O4096,'Raw - customers'!$A:$A,'Raw - customers'!$B:$I)</f>
        <v>Dannie Fidler</v>
      </c>
      <c r="T4096" t="str">
        <v>Genderfluid</v>
      </c>
      <c r="U4096">
        <v>32</v>
      </c>
      <c r="V4096" t="str">
        <v>157 Rohan MallApt. 466</v>
      </c>
      <c r="W4096">
        <v>4145</v>
      </c>
      <c r="X4096" t="str">
        <v>East Max</v>
      </c>
      <c r="Y4096" t="str">
        <v>Tasmania</v>
      </c>
      <c r="Z4096" t="str">
        <v>Australia</v>
      </c>
      <c r="AA4096">
        <v>3</v>
      </c>
      <c r="AB4096" s="3" t="str">
        <f t="shared" si="127"/>
        <v>20 to 30</v>
      </c>
      <c r="AM4096" s="6">
        <v>664</v>
      </c>
      <c r="AN4096" s="6" t="s">
        <v>1414</v>
      </c>
    </row>
    <row r="4097" spans="1:40" x14ac:dyDescent="0.25">
      <c r="A4097">
        <v>4095</v>
      </c>
      <c r="B4097">
        <v>814</v>
      </c>
      <c r="C4097">
        <v>342</v>
      </c>
      <c r="D4097">
        <v>109</v>
      </c>
      <c r="E4097">
        <v>2</v>
      </c>
      <c r="F4097">
        <v>218</v>
      </c>
      <c r="G4097">
        <v>1</v>
      </c>
      <c r="H4097" t="str">
        <f>VLOOKUP($C4097,'Raw-products'!$A$2:$H$1261,MATCH(H$1,'Raw-products'!$A$1:$H$1,0))</f>
        <v>Shirt</v>
      </c>
      <c r="I4097" t="str">
        <f>VLOOKUP($C4097,'Raw-products'!$A$2:$H$1261,MATCH(I$1,'Raw-products'!$A$1:$H$1,0))</f>
        <v>Mandarin Collar</v>
      </c>
      <c r="J4097" t="str">
        <f>VLOOKUP($C4097,'Raw-products'!$A$2:$H$1261,MATCH(J$1,'Raw-products'!$A$1:$H$1,0))</f>
        <v>M</v>
      </c>
      <c r="K4097" t="str">
        <f>VLOOKUP($C4097,'Raw-products'!$A$2:$H$1261,MATCH(K$1,'Raw-products'!$A$1:$H$1,0))</f>
        <v>indigo</v>
      </c>
      <c r="L4097">
        <f>VLOOKUP($C4097,'Raw-products'!$A$2:$H$1261,MATCH(L$1,'Raw-products'!$A$1:$H$1,0))</f>
        <v>108</v>
      </c>
      <c r="M4097">
        <f>VLOOKUP($C4097,'Raw-products'!$A$2:$H$1261,MATCH(M$1,'Raw-products'!$A$1:$H$1,0))</f>
        <v>51</v>
      </c>
      <c r="N4097" s="5">
        <f t="shared" si="126"/>
        <v>5508</v>
      </c>
      <c r="O4097" cm="1">
        <f t="array" ref="O4097:R4097">_xlfn.XLOOKUP($B4097,'Raw -orders'!$A:$A,'Raw -orders'!$B:$E)</f>
        <v>664</v>
      </c>
      <c r="P4097">
        <v>47232</v>
      </c>
      <c r="Q4097" s="1">
        <v>44259</v>
      </c>
      <c r="R4097" s="1">
        <v>44283</v>
      </c>
      <c r="S4097" t="str" cm="1">
        <f t="array" ref="S4097:Z4097">_xlfn.XLOOKUP($O4097,'Raw - customers'!$A:$A,'Raw - customers'!$B:$I)</f>
        <v>Dannie Fidler</v>
      </c>
      <c r="T4097" t="str">
        <v>Genderfluid</v>
      </c>
      <c r="U4097">
        <v>32</v>
      </c>
      <c r="V4097" t="str">
        <v>157 Rohan MallApt. 466</v>
      </c>
      <c r="W4097">
        <v>4145</v>
      </c>
      <c r="X4097" t="str">
        <v>East Max</v>
      </c>
      <c r="Y4097" t="str">
        <v>Tasmania</v>
      </c>
      <c r="Z4097" t="str">
        <v>Australia</v>
      </c>
      <c r="AA4097">
        <v>3</v>
      </c>
      <c r="AB4097" s="3" t="str">
        <f t="shared" si="127"/>
        <v>20 to 30</v>
      </c>
      <c r="AM4097" s="6">
        <v>664</v>
      </c>
      <c r="AN4097" s="6" t="s">
        <v>1414</v>
      </c>
    </row>
    <row r="4098" spans="1:40" x14ac:dyDescent="0.25">
      <c r="A4098">
        <v>4096</v>
      </c>
      <c r="B4098">
        <v>814</v>
      </c>
      <c r="C4098">
        <v>49</v>
      </c>
      <c r="D4098">
        <v>104</v>
      </c>
      <c r="E4098">
        <v>2</v>
      </c>
      <c r="F4098">
        <v>208</v>
      </c>
      <c r="G4098">
        <v>1</v>
      </c>
      <c r="H4098" t="str">
        <f>VLOOKUP($C4098,'Raw-products'!$A$2:$H$1261,MATCH(H$1,'Raw-products'!$A$1:$H$1,0))</f>
        <v>Shirt</v>
      </c>
      <c r="I4098" t="str">
        <f>VLOOKUP($C4098,'Raw-products'!$A$2:$H$1261,MATCH(I$1,'Raw-products'!$A$1:$H$1,0))</f>
        <v>Dress</v>
      </c>
      <c r="J4098" t="str">
        <f>VLOOKUP($C4098,'Raw-products'!$A$2:$H$1261,MATCH(J$1,'Raw-products'!$A$1:$H$1,0))</f>
        <v>XL</v>
      </c>
      <c r="K4098" t="str">
        <f>VLOOKUP($C4098,'Raw-products'!$A$2:$H$1261,MATCH(K$1,'Raw-products'!$A$1:$H$1,0))</f>
        <v>yellow</v>
      </c>
      <c r="L4098">
        <f>VLOOKUP($C4098,'Raw-products'!$A$2:$H$1261,MATCH(L$1,'Raw-products'!$A$1:$H$1,0))</f>
        <v>119</v>
      </c>
      <c r="M4098">
        <f>VLOOKUP($C4098,'Raw-products'!$A$2:$H$1261,MATCH(M$1,'Raw-products'!$A$1:$H$1,0))</f>
        <v>75</v>
      </c>
      <c r="N4098" s="5">
        <f t="shared" si="126"/>
        <v>8925</v>
      </c>
      <c r="O4098" cm="1">
        <f t="array" ref="O4098:R4098">_xlfn.XLOOKUP($B4098,'Raw -orders'!$A:$A,'Raw -orders'!$B:$E)</f>
        <v>664</v>
      </c>
      <c r="P4098">
        <v>47232</v>
      </c>
      <c r="Q4098" s="1">
        <v>44259</v>
      </c>
      <c r="R4098" s="1">
        <v>44283</v>
      </c>
      <c r="S4098" t="str" cm="1">
        <f t="array" ref="S4098:Z4098">_xlfn.XLOOKUP($O4098,'Raw - customers'!$A:$A,'Raw - customers'!$B:$I)</f>
        <v>Dannie Fidler</v>
      </c>
      <c r="T4098" t="str">
        <v>Genderfluid</v>
      </c>
      <c r="U4098">
        <v>32</v>
      </c>
      <c r="V4098" t="str">
        <v>157 Rohan MallApt. 466</v>
      </c>
      <c r="W4098">
        <v>4145</v>
      </c>
      <c r="X4098" t="str">
        <v>East Max</v>
      </c>
      <c r="Y4098" t="str">
        <v>Tasmania</v>
      </c>
      <c r="Z4098" t="str">
        <v>Australia</v>
      </c>
      <c r="AA4098">
        <v>3</v>
      </c>
      <c r="AB4098" s="3" t="str">
        <f t="shared" si="127"/>
        <v>20 to 30</v>
      </c>
      <c r="AM4098" s="6">
        <v>664</v>
      </c>
      <c r="AN4098" s="6" t="s">
        <v>1414</v>
      </c>
    </row>
    <row r="4099" spans="1:40" x14ac:dyDescent="0.25">
      <c r="A4099">
        <v>4097</v>
      </c>
      <c r="B4099">
        <v>814</v>
      </c>
      <c r="C4099">
        <v>727</v>
      </c>
      <c r="D4099">
        <v>119</v>
      </c>
      <c r="E4099">
        <v>3</v>
      </c>
      <c r="F4099">
        <v>357</v>
      </c>
      <c r="G4099">
        <v>1</v>
      </c>
      <c r="H4099" t="str">
        <f>VLOOKUP($C4099,'Raw-products'!$A$2:$H$1261,MATCH(H$1,'Raw-products'!$A$1:$H$1,0))</f>
        <v>Jacket</v>
      </c>
      <c r="I4099" t="str">
        <f>VLOOKUP($C4099,'Raw-products'!$A$2:$H$1261,MATCH(I$1,'Raw-products'!$A$1:$H$1,0))</f>
        <v>Trench Coat</v>
      </c>
      <c r="J4099" t="str">
        <f>VLOOKUP($C4099,'Raw-products'!$A$2:$H$1261,MATCH(J$1,'Raw-products'!$A$1:$H$1,0))</f>
        <v>M</v>
      </c>
      <c r="K4099" t="str">
        <f>VLOOKUP($C4099,'Raw-products'!$A$2:$H$1261,MATCH(K$1,'Raw-products'!$A$1:$H$1,0))</f>
        <v>indigo</v>
      </c>
      <c r="L4099">
        <f>VLOOKUP($C4099,'Raw-products'!$A$2:$H$1261,MATCH(L$1,'Raw-products'!$A$1:$H$1,0))</f>
        <v>112</v>
      </c>
      <c r="M4099">
        <f>VLOOKUP($C4099,'Raw-products'!$A$2:$H$1261,MATCH(M$1,'Raw-products'!$A$1:$H$1,0))</f>
        <v>42</v>
      </c>
      <c r="N4099" s="5">
        <f t="shared" ref="N4099:N4162" si="128">$L4099*$M4099</f>
        <v>4704</v>
      </c>
      <c r="O4099" cm="1">
        <f t="array" ref="O4099:R4099">_xlfn.XLOOKUP($B4099,'Raw -orders'!$A:$A,'Raw -orders'!$B:$E)</f>
        <v>664</v>
      </c>
      <c r="P4099">
        <v>47232</v>
      </c>
      <c r="Q4099" s="1">
        <v>44259</v>
      </c>
      <c r="R4099" s="1">
        <v>44283</v>
      </c>
      <c r="S4099" t="str" cm="1">
        <f t="array" ref="S4099:Z4099">_xlfn.XLOOKUP($O4099,'Raw - customers'!$A:$A,'Raw - customers'!$B:$I)</f>
        <v>Dannie Fidler</v>
      </c>
      <c r="T4099" t="str">
        <v>Genderfluid</v>
      </c>
      <c r="U4099">
        <v>32</v>
      </c>
      <c r="V4099" t="str">
        <v>157 Rohan MallApt. 466</v>
      </c>
      <c r="W4099">
        <v>4145</v>
      </c>
      <c r="X4099" t="str">
        <v>East Max</v>
      </c>
      <c r="Y4099" t="str">
        <v>Tasmania</v>
      </c>
      <c r="Z4099" t="str">
        <v>Australia</v>
      </c>
      <c r="AA4099">
        <v>3</v>
      </c>
      <c r="AB4099" s="3" t="str">
        <f t="shared" ref="AB4099:AB4162" si="129">IF(AND(DATEDIF($Q4099,$R4099,"D")&gt;0,DATEDIF($Q4099,$R4099,"D")&lt;=10),"0 to 10",IF(AND(DATEDIF($Q4099,$R4099,"D")&gt;10,DATEDIF($Q4099,$R4099,"D")&lt;=20),"10 to 20",IF(AND(DATEDIF($Q4099,$R4099,"D")&gt;20,DATEDIF($Q4099,$R4099,"D")&lt;=30),"20 to 30")))</f>
        <v>20 to 30</v>
      </c>
      <c r="AM4099" s="6">
        <v>664</v>
      </c>
      <c r="AN4099" s="6" t="s">
        <v>1414</v>
      </c>
    </row>
    <row r="4100" spans="1:40" x14ac:dyDescent="0.25">
      <c r="A4100">
        <v>4098</v>
      </c>
      <c r="B4100">
        <v>815</v>
      </c>
      <c r="C4100">
        <v>1204</v>
      </c>
      <c r="D4100">
        <v>105</v>
      </c>
      <c r="E4100">
        <v>3</v>
      </c>
      <c r="F4100">
        <v>315</v>
      </c>
      <c r="G4100">
        <v>1</v>
      </c>
      <c r="H4100" t="str">
        <f>VLOOKUP($C4100,'Raw-products'!$A$2:$H$1261,MATCH(H$1,'Raw-products'!$A$1:$H$1,0))</f>
        <v>Trousers</v>
      </c>
      <c r="I4100" t="str">
        <f>VLOOKUP($C4100,'Raw-products'!$A$2:$H$1261,MATCH(I$1,'Raw-products'!$A$1:$H$1,0))</f>
        <v>Pleated</v>
      </c>
      <c r="J4100" t="str">
        <f>VLOOKUP($C4100,'Raw-products'!$A$2:$H$1261,MATCH(J$1,'Raw-products'!$A$1:$H$1,0))</f>
        <v>XL</v>
      </c>
      <c r="K4100" t="str">
        <f>VLOOKUP($C4100,'Raw-products'!$A$2:$H$1261,MATCH(K$1,'Raw-products'!$A$1:$H$1,0))</f>
        <v>yellow</v>
      </c>
      <c r="L4100">
        <f>VLOOKUP($C4100,'Raw-products'!$A$2:$H$1261,MATCH(L$1,'Raw-products'!$A$1:$H$1,0))</f>
        <v>90</v>
      </c>
      <c r="M4100">
        <f>VLOOKUP($C4100,'Raw-products'!$A$2:$H$1261,MATCH(M$1,'Raw-products'!$A$1:$H$1,0))</f>
        <v>52</v>
      </c>
      <c r="N4100" s="5">
        <f t="shared" si="128"/>
        <v>4680</v>
      </c>
      <c r="O4100" cm="1">
        <f t="array" ref="O4100:R4100">_xlfn.XLOOKUP($B4100,'Raw -orders'!$A:$A,'Raw -orders'!$B:$E)</f>
        <v>572</v>
      </c>
      <c r="P4100">
        <v>50066</v>
      </c>
      <c r="Q4100" s="1">
        <v>44318</v>
      </c>
      <c r="R4100" s="1">
        <v>44333</v>
      </c>
      <c r="S4100" t="str" cm="1">
        <f t="array" ref="S4100:Z4100">_xlfn.XLOOKUP($O4100,'Raw - customers'!$A:$A,'Raw - customers'!$B:$I)</f>
        <v>Raquela Swinnard</v>
      </c>
      <c r="T4100" t="str">
        <v>Agender</v>
      </c>
      <c r="U4100">
        <v>27</v>
      </c>
      <c r="V4100" t="str">
        <v>12 Nate RidgeApt. 107</v>
      </c>
      <c r="W4100">
        <v>7611</v>
      </c>
      <c r="X4100" t="str">
        <v>Sanfordton</v>
      </c>
      <c r="Y4100" t="str">
        <v>South Australia</v>
      </c>
      <c r="Z4100" t="str">
        <v>Australia</v>
      </c>
      <c r="AA4100">
        <v>5</v>
      </c>
      <c r="AB4100" s="3" t="str">
        <f t="shared" si="129"/>
        <v>10 to 20</v>
      </c>
      <c r="AM4100" s="6">
        <v>572</v>
      </c>
      <c r="AN4100" s="6" t="s">
        <v>1345</v>
      </c>
    </row>
    <row r="4101" spans="1:40" x14ac:dyDescent="0.25">
      <c r="A4101">
        <v>4099</v>
      </c>
      <c r="B4101">
        <v>815</v>
      </c>
      <c r="C4101">
        <v>927</v>
      </c>
      <c r="D4101">
        <v>96</v>
      </c>
      <c r="E4101">
        <v>2</v>
      </c>
      <c r="F4101">
        <v>192</v>
      </c>
      <c r="G4101">
        <v>1</v>
      </c>
      <c r="H4101" t="str">
        <f>VLOOKUP($C4101,'Raw-products'!$A$2:$H$1261,MATCH(H$1,'Raw-products'!$A$1:$H$1,0))</f>
        <v>Trousers</v>
      </c>
      <c r="I4101" t="str">
        <f>VLOOKUP($C4101,'Raw-products'!$A$2:$H$1261,MATCH(I$1,'Raw-products'!$A$1:$H$1,0))</f>
        <v>Drawstring</v>
      </c>
      <c r="J4101" t="str">
        <f>VLOOKUP($C4101,'Raw-products'!$A$2:$H$1261,MATCH(J$1,'Raw-products'!$A$1:$H$1,0))</f>
        <v>M</v>
      </c>
      <c r="K4101" t="str">
        <f>VLOOKUP($C4101,'Raw-products'!$A$2:$H$1261,MATCH(K$1,'Raw-products'!$A$1:$H$1,0))</f>
        <v>green</v>
      </c>
      <c r="L4101">
        <f>VLOOKUP($C4101,'Raw-products'!$A$2:$H$1261,MATCH(L$1,'Raw-products'!$A$1:$H$1,0))</f>
        <v>104</v>
      </c>
      <c r="M4101">
        <f>VLOOKUP($C4101,'Raw-products'!$A$2:$H$1261,MATCH(M$1,'Raw-products'!$A$1:$H$1,0))</f>
        <v>52</v>
      </c>
      <c r="N4101" s="5">
        <f t="shared" si="128"/>
        <v>5408</v>
      </c>
      <c r="O4101" cm="1">
        <f t="array" ref="O4101:R4101">_xlfn.XLOOKUP($B4101,'Raw -orders'!$A:$A,'Raw -orders'!$B:$E)</f>
        <v>572</v>
      </c>
      <c r="P4101">
        <v>50066</v>
      </c>
      <c r="Q4101" s="1">
        <v>44318</v>
      </c>
      <c r="R4101" s="1">
        <v>44333</v>
      </c>
      <c r="S4101" t="str" cm="1">
        <f t="array" ref="S4101:Z4101">_xlfn.XLOOKUP($O4101,'Raw - customers'!$A:$A,'Raw - customers'!$B:$I)</f>
        <v>Raquela Swinnard</v>
      </c>
      <c r="T4101" t="str">
        <v>Agender</v>
      </c>
      <c r="U4101">
        <v>27</v>
      </c>
      <c r="V4101" t="str">
        <v>12 Nate RidgeApt. 107</v>
      </c>
      <c r="W4101">
        <v>7611</v>
      </c>
      <c r="X4101" t="str">
        <v>Sanfordton</v>
      </c>
      <c r="Y4101" t="str">
        <v>South Australia</v>
      </c>
      <c r="Z4101" t="str">
        <v>Australia</v>
      </c>
      <c r="AA4101">
        <v>5</v>
      </c>
      <c r="AB4101" s="3" t="str">
        <f t="shared" si="129"/>
        <v>10 to 20</v>
      </c>
      <c r="AM4101" s="6">
        <v>572</v>
      </c>
      <c r="AN4101" s="6" t="s">
        <v>1345</v>
      </c>
    </row>
    <row r="4102" spans="1:40" x14ac:dyDescent="0.25">
      <c r="A4102">
        <v>4100</v>
      </c>
      <c r="B4102">
        <v>815</v>
      </c>
      <c r="C4102">
        <v>1059</v>
      </c>
      <c r="D4102">
        <v>93</v>
      </c>
      <c r="E4102">
        <v>1</v>
      </c>
      <c r="F4102">
        <v>93</v>
      </c>
      <c r="G4102">
        <v>1</v>
      </c>
      <c r="H4102" t="str">
        <f>VLOOKUP($C4102,'Raw-products'!$A$2:$H$1261,MATCH(H$1,'Raw-products'!$A$1:$H$1,0))</f>
        <v>Trousers</v>
      </c>
      <c r="I4102" t="str">
        <f>VLOOKUP($C4102,'Raw-products'!$A$2:$H$1261,MATCH(I$1,'Raw-products'!$A$1:$H$1,0))</f>
        <v>Joggers</v>
      </c>
      <c r="J4102" t="str">
        <f>VLOOKUP($C4102,'Raw-products'!$A$2:$H$1261,MATCH(J$1,'Raw-products'!$A$1:$H$1,0))</f>
        <v>XL</v>
      </c>
      <c r="K4102" t="str">
        <f>VLOOKUP($C4102,'Raw-products'!$A$2:$H$1261,MATCH(K$1,'Raw-products'!$A$1:$H$1,0))</f>
        <v>orange</v>
      </c>
      <c r="L4102">
        <f>VLOOKUP($C4102,'Raw-products'!$A$2:$H$1261,MATCH(L$1,'Raw-products'!$A$1:$H$1,0))</f>
        <v>94</v>
      </c>
      <c r="M4102">
        <f>VLOOKUP($C4102,'Raw-products'!$A$2:$H$1261,MATCH(M$1,'Raw-products'!$A$1:$H$1,0))</f>
        <v>44</v>
      </c>
      <c r="N4102" s="5">
        <f t="shared" si="128"/>
        <v>4136</v>
      </c>
      <c r="O4102" cm="1">
        <f t="array" ref="O4102:R4102">_xlfn.XLOOKUP($B4102,'Raw -orders'!$A:$A,'Raw -orders'!$B:$E)</f>
        <v>572</v>
      </c>
      <c r="P4102">
        <v>50066</v>
      </c>
      <c r="Q4102" s="1">
        <v>44318</v>
      </c>
      <c r="R4102" s="1">
        <v>44333</v>
      </c>
      <c r="S4102" t="str" cm="1">
        <f t="array" ref="S4102:Z4102">_xlfn.XLOOKUP($O4102,'Raw - customers'!$A:$A,'Raw - customers'!$B:$I)</f>
        <v>Raquela Swinnard</v>
      </c>
      <c r="T4102" t="str">
        <v>Agender</v>
      </c>
      <c r="U4102">
        <v>27</v>
      </c>
      <c r="V4102" t="str">
        <v>12 Nate RidgeApt. 107</v>
      </c>
      <c r="W4102">
        <v>7611</v>
      </c>
      <c r="X4102" t="str">
        <v>Sanfordton</v>
      </c>
      <c r="Y4102" t="str">
        <v>South Australia</v>
      </c>
      <c r="Z4102" t="str">
        <v>Australia</v>
      </c>
      <c r="AA4102">
        <v>5</v>
      </c>
      <c r="AB4102" s="3" t="str">
        <f t="shared" si="129"/>
        <v>10 to 20</v>
      </c>
      <c r="AM4102" s="6">
        <v>572</v>
      </c>
      <c r="AN4102" s="6" t="s">
        <v>1345</v>
      </c>
    </row>
    <row r="4103" spans="1:40" x14ac:dyDescent="0.25">
      <c r="A4103">
        <v>4101</v>
      </c>
      <c r="B4103">
        <v>815</v>
      </c>
      <c r="C4103">
        <v>448</v>
      </c>
      <c r="D4103">
        <v>107</v>
      </c>
      <c r="E4103">
        <v>2</v>
      </c>
      <c r="F4103">
        <v>214</v>
      </c>
      <c r="G4103">
        <v>1</v>
      </c>
      <c r="H4103" t="str">
        <f>VLOOKUP($C4103,'Raw-products'!$A$2:$H$1261,MATCH(H$1,'Raw-products'!$A$1:$H$1,0))</f>
        <v>Jacket</v>
      </c>
      <c r="I4103" t="str">
        <f>VLOOKUP($C4103,'Raw-products'!$A$2:$H$1261,MATCH(I$1,'Raw-products'!$A$1:$H$1,0))</f>
        <v>Denim</v>
      </c>
      <c r="J4103" t="str">
        <f>VLOOKUP($C4103,'Raw-products'!$A$2:$H$1261,MATCH(J$1,'Raw-products'!$A$1:$H$1,0))</f>
        <v>L</v>
      </c>
      <c r="K4103" t="str">
        <f>VLOOKUP($C4103,'Raw-products'!$A$2:$H$1261,MATCH(K$1,'Raw-products'!$A$1:$H$1,0))</f>
        <v>indigo</v>
      </c>
      <c r="L4103">
        <f>VLOOKUP($C4103,'Raw-products'!$A$2:$H$1261,MATCH(L$1,'Raw-products'!$A$1:$H$1,0))</f>
        <v>92</v>
      </c>
      <c r="M4103">
        <f>VLOOKUP($C4103,'Raw-products'!$A$2:$H$1261,MATCH(M$1,'Raw-products'!$A$1:$H$1,0))</f>
        <v>67</v>
      </c>
      <c r="N4103" s="5">
        <f t="shared" si="128"/>
        <v>6164</v>
      </c>
      <c r="O4103" cm="1">
        <f t="array" ref="O4103:R4103">_xlfn.XLOOKUP($B4103,'Raw -orders'!$A:$A,'Raw -orders'!$B:$E)</f>
        <v>572</v>
      </c>
      <c r="P4103">
        <v>50066</v>
      </c>
      <c r="Q4103" s="1">
        <v>44318</v>
      </c>
      <c r="R4103" s="1">
        <v>44333</v>
      </c>
      <c r="S4103" t="str" cm="1">
        <f t="array" ref="S4103:Z4103">_xlfn.XLOOKUP($O4103,'Raw - customers'!$A:$A,'Raw - customers'!$B:$I)</f>
        <v>Raquela Swinnard</v>
      </c>
      <c r="T4103" t="str">
        <v>Agender</v>
      </c>
      <c r="U4103">
        <v>27</v>
      </c>
      <c r="V4103" t="str">
        <v>12 Nate RidgeApt. 107</v>
      </c>
      <c r="W4103">
        <v>7611</v>
      </c>
      <c r="X4103" t="str">
        <v>Sanfordton</v>
      </c>
      <c r="Y4103" t="str">
        <v>South Australia</v>
      </c>
      <c r="Z4103" t="str">
        <v>Australia</v>
      </c>
      <c r="AA4103">
        <v>5</v>
      </c>
      <c r="AB4103" s="3" t="str">
        <f t="shared" si="129"/>
        <v>10 to 20</v>
      </c>
      <c r="AM4103" s="6">
        <v>572</v>
      </c>
      <c r="AN4103" s="6" t="s">
        <v>1345</v>
      </c>
    </row>
    <row r="4104" spans="1:40" x14ac:dyDescent="0.25">
      <c r="A4104">
        <v>4102</v>
      </c>
      <c r="B4104">
        <v>815</v>
      </c>
      <c r="C4104">
        <v>903</v>
      </c>
      <c r="D4104">
        <v>94</v>
      </c>
      <c r="E4104">
        <v>1</v>
      </c>
      <c r="F4104">
        <v>94</v>
      </c>
      <c r="G4104">
        <v>1</v>
      </c>
      <c r="H4104" t="str">
        <f>VLOOKUP($C4104,'Raw-products'!$A$2:$H$1261,MATCH(H$1,'Raw-products'!$A$1:$H$1,0))</f>
        <v>Trousers</v>
      </c>
      <c r="I4104" t="str">
        <f>VLOOKUP($C4104,'Raw-products'!$A$2:$H$1261,MATCH(I$1,'Raw-products'!$A$1:$H$1,0))</f>
        <v>Cords</v>
      </c>
      <c r="J4104" t="str">
        <f>VLOOKUP($C4104,'Raw-products'!$A$2:$H$1261,MATCH(J$1,'Raw-products'!$A$1:$H$1,0))</f>
        <v>L</v>
      </c>
      <c r="K4104" t="str">
        <f>VLOOKUP($C4104,'Raw-products'!$A$2:$H$1261,MATCH(K$1,'Raw-products'!$A$1:$H$1,0))</f>
        <v>indigo</v>
      </c>
      <c r="L4104">
        <f>VLOOKUP($C4104,'Raw-products'!$A$2:$H$1261,MATCH(L$1,'Raw-products'!$A$1:$H$1,0))</f>
        <v>113</v>
      </c>
      <c r="M4104">
        <f>VLOOKUP($C4104,'Raw-products'!$A$2:$H$1261,MATCH(M$1,'Raw-products'!$A$1:$H$1,0))</f>
        <v>62</v>
      </c>
      <c r="N4104" s="5">
        <f t="shared" si="128"/>
        <v>7006</v>
      </c>
      <c r="O4104" cm="1">
        <f t="array" ref="O4104:R4104">_xlfn.XLOOKUP($B4104,'Raw -orders'!$A:$A,'Raw -orders'!$B:$E)</f>
        <v>572</v>
      </c>
      <c r="P4104">
        <v>50066</v>
      </c>
      <c r="Q4104" s="1">
        <v>44318</v>
      </c>
      <c r="R4104" s="1">
        <v>44333</v>
      </c>
      <c r="S4104" t="str" cm="1">
        <f t="array" ref="S4104:Z4104">_xlfn.XLOOKUP($O4104,'Raw - customers'!$A:$A,'Raw - customers'!$B:$I)</f>
        <v>Raquela Swinnard</v>
      </c>
      <c r="T4104" t="str">
        <v>Agender</v>
      </c>
      <c r="U4104">
        <v>27</v>
      </c>
      <c r="V4104" t="str">
        <v>12 Nate RidgeApt. 107</v>
      </c>
      <c r="W4104">
        <v>7611</v>
      </c>
      <c r="X4104" t="str">
        <v>Sanfordton</v>
      </c>
      <c r="Y4104" t="str">
        <v>South Australia</v>
      </c>
      <c r="Z4104" t="str">
        <v>Australia</v>
      </c>
      <c r="AA4104">
        <v>5</v>
      </c>
      <c r="AB4104" s="3" t="str">
        <f t="shared" si="129"/>
        <v>10 to 20</v>
      </c>
      <c r="AM4104" s="6">
        <v>572</v>
      </c>
      <c r="AN4104" s="6" t="s">
        <v>1345</v>
      </c>
    </row>
    <row r="4105" spans="1:40" x14ac:dyDescent="0.25">
      <c r="A4105">
        <v>4103</v>
      </c>
      <c r="B4105">
        <v>815</v>
      </c>
      <c r="C4105">
        <v>1025</v>
      </c>
      <c r="D4105">
        <v>90</v>
      </c>
      <c r="E4105">
        <v>3</v>
      </c>
      <c r="F4105">
        <v>270</v>
      </c>
      <c r="G4105">
        <v>1</v>
      </c>
      <c r="H4105" t="str">
        <f>VLOOKUP($C4105,'Raw-products'!$A$2:$H$1261,MATCH(H$1,'Raw-products'!$A$1:$H$1,0))</f>
        <v>Trousers</v>
      </c>
      <c r="I4105" t="str">
        <f>VLOOKUP($C4105,'Raw-products'!$A$2:$H$1261,MATCH(I$1,'Raw-products'!$A$1:$H$1,0))</f>
        <v>Relaxed Leg</v>
      </c>
      <c r="J4105" t="str">
        <f>VLOOKUP($C4105,'Raw-products'!$A$2:$H$1261,MATCH(J$1,'Raw-products'!$A$1:$H$1,0))</f>
        <v>XS</v>
      </c>
      <c r="K4105" t="str">
        <f>VLOOKUP($C4105,'Raw-products'!$A$2:$H$1261,MATCH(K$1,'Raw-products'!$A$1:$H$1,0))</f>
        <v>yellow</v>
      </c>
      <c r="L4105">
        <f>VLOOKUP($C4105,'Raw-products'!$A$2:$H$1261,MATCH(L$1,'Raw-products'!$A$1:$H$1,0))</f>
        <v>95</v>
      </c>
      <c r="M4105">
        <f>VLOOKUP($C4105,'Raw-products'!$A$2:$H$1261,MATCH(M$1,'Raw-products'!$A$1:$H$1,0))</f>
        <v>44</v>
      </c>
      <c r="N4105" s="5">
        <f t="shared" si="128"/>
        <v>4180</v>
      </c>
      <c r="O4105" cm="1">
        <f t="array" ref="O4105:R4105">_xlfn.XLOOKUP($B4105,'Raw -orders'!$A:$A,'Raw -orders'!$B:$E)</f>
        <v>572</v>
      </c>
      <c r="P4105">
        <v>50066</v>
      </c>
      <c r="Q4105" s="1">
        <v>44318</v>
      </c>
      <c r="R4105" s="1">
        <v>44333</v>
      </c>
      <c r="S4105" t="str" cm="1">
        <f t="array" ref="S4105:Z4105">_xlfn.XLOOKUP($O4105,'Raw - customers'!$A:$A,'Raw - customers'!$B:$I)</f>
        <v>Raquela Swinnard</v>
      </c>
      <c r="T4105" t="str">
        <v>Agender</v>
      </c>
      <c r="U4105">
        <v>27</v>
      </c>
      <c r="V4105" t="str">
        <v>12 Nate RidgeApt. 107</v>
      </c>
      <c r="W4105">
        <v>7611</v>
      </c>
      <c r="X4105" t="str">
        <v>Sanfordton</v>
      </c>
      <c r="Y4105" t="str">
        <v>South Australia</v>
      </c>
      <c r="Z4105" t="str">
        <v>Australia</v>
      </c>
      <c r="AA4105">
        <v>5</v>
      </c>
      <c r="AB4105" s="3" t="str">
        <f t="shared" si="129"/>
        <v>10 to 20</v>
      </c>
      <c r="AM4105" s="6">
        <v>572</v>
      </c>
      <c r="AN4105" s="6" t="s">
        <v>1345</v>
      </c>
    </row>
    <row r="4106" spans="1:40" x14ac:dyDescent="0.25">
      <c r="A4106">
        <v>4104</v>
      </c>
      <c r="B4106">
        <v>815</v>
      </c>
      <c r="C4106">
        <v>556</v>
      </c>
      <c r="D4106">
        <v>98</v>
      </c>
      <c r="E4106">
        <v>2</v>
      </c>
      <c r="F4106">
        <v>196</v>
      </c>
      <c r="G4106">
        <v>1</v>
      </c>
      <c r="H4106" t="str">
        <f>VLOOKUP($C4106,'Raw-products'!$A$2:$H$1261,MATCH(H$1,'Raw-products'!$A$1:$H$1,0))</f>
        <v>Jacket</v>
      </c>
      <c r="I4106" t="str">
        <f>VLOOKUP($C4106,'Raw-products'!$A$2:$H$1261,MATCH(I$1,'Raw-products'!$A$1:$H$1,0))</f>
        <v>Leather</v>
      </c>
      <c r="J4106" t="str">
        <f>VLOOKUP($C4106,'Raw-products'!$A$2:$H$1261,MATCH(J$1,'Raw-products'!$A$1:$H$1,0))</f>
        <v>S</v>
      </c>
      <c r="K4106" t="str">
        <f>VLOOKUP($C4106,'Raw-products'!$A$2:$H$1261,MATCH(K$1,'Raw-products'!$A$1:$H$1,0))</f>
        <v>violet</v>
      </c>
      <c r="L4106">
        <f>VLOOKUP($C4106,'Raw-products'!$A$2:$H$1261,MATCH(L$1,'Raw-products'!$A$1:$H$1,0))</f>
        <v>113</v>
      </c>
      <c r="M4106">
        <f>VLOOKUP($C4106,'Raw-products'!$A$2:$H$1261,MATCH(M$1,'Raw-products'!$A$1:$H$1,0))</f>
        <v>65</v>
      </c>
      <c r="N4106" s="5">
        <f t="shared" si="128"/>
        <v>7345</v>
      </c>
      <c r="O4106" cm="1">
        <f t="array" ref="O4106:R4106">_xlfn.XLOOKUP($B4106,'Raw -orders'!$A:$A,'Raw -orders'!$B:$E)</f>
        <v>572</v>
      </c>
      <c r="P4106">
        <v>50066</v>
      </c>
      <c r="Q4106" s="1">
        <v>44318</v>
      </c>
      <c r="R4106" s="1">
        <v>44333</v>
      </c>
      <c r="S4106" t="str" cm="1">
        <f t="array" ref="S4106:Z4106">_xlfn.XLOOKUP($O4106,'Raw - customers'!$A:$A,'Raw - customers'!$B:$I)</f>
        <v>Raquela Swinnard</v>
      </c>
      <c r="T4106" t="str">
        <v>Agender</v>
      </c>
      <c r="U4106">
        <v>27</v>
      </c>
      <c r="V4106" t="str">
        <v>12 Nate RidgeApt. 107</v>
      </c>
      <c r="W4106">
        <v>7611</v>
      </c>
      <c r="X4106" t="str">
        <v>Sanfordton</v>
      </c>
      <c r="Y4106" t="str">
        <v>South Australia</v>
      </c>
      <c r="Z4106" t="str">
        <v>Australia</v>
      </c>
      <c r="AA4106">
        <v>5</v>
      </c>
      <c r="AB4106" s="3" t="str">
        <f t="shared" si="129"/>
        <v>10 to 20</v>
      </c>
      <c r="AM4106" s="6">
        <v>572</v>
      </c>
      <c r="AN4106" s="6" t="s">
        <v>1345</v>
      </c>
    </row>
    <row r="4107" spans="1:40" x14ac:dyDescent="0.25">
      <c r="A4107">
        <v>4105</v>
      </c>
      <c r="B4107">
        <v>815</v>
      </c>
      <c r="C4107">
        <v>702</v>
      </c>
      <c r="D4107">
        <v>119</v>
      </c>
      <c r="E4107">
        <v>2</v>
      </c>
      <c r="F4107">
        <v>238</v>
      </c>
      <c r="G4107">
        <v>1</v>
      </c>
      <c r="H4107" t="str">
        <f>VLOOKUP($C4107,'Raw-products'!$A$2:$H$1261,MATCH(H$1,'Raw-products'!$A$1:$H$1,0))</f>
        <v>Jacket</v>
      </c>
      <c r="I4107" t="str">
        <f>VLOOKUP($C4107,'Raw-products'!$A$2:$H$1261,MATCH(I$1,'Raw-products'!$A$1:$H$1,0))</f>
        <v>Trench Coat</v>
      </c>
      <c r="J4107" t="str">
        <f>VLOOKUP($C4107,'Raw-products'!$A$2:$H$1261,MATCH(J$1,'Raw-products'!$A$1:$H$1,0))</f>
        <v>M</v>
      </c>
      <c r="K4107" t="str">
        <f>VLOOKUP($C4107,'Raw-products'!$A$2:$H$1261,MATCH(K$1,'Raw-products'!$A$1:$H$1,0))</f>
        <v>red</v>
      </c>
      <c r="L4107">
        <f>VLOOKUP($C4107,'Raw-products'!$A$2:$H$1261,MATCH(L$1,'Raw-products'!$A$1:$H$1,0))</f>
        <v>112</v>
      </c>
      <c r="M4107">
        <f>VLOOKUP($C4107,'Raw-products'!$A$2:$H$1261,MATCH(M$1,'Raw-products'!$A$1:$H$1,0))</f>
        <v>57</v>
      </c>
      <c r="N4107" s="5">
        <f t="shared" si="128"/>
        <v>6384</v>
      </c>
      <c r="O4107" cm="1">
        <f t="array" ref="O4107:R4107">_xlfn.XLOOKUP($B4107,'Raw -orders'!$A:$A,'Raw -orders'!$B:$E)</f>
        <v>572</v>
      </c>
      <c r="P4107">
        <v>50066</v>
      </c>
      <c r="Q4107" s="1">
        <v>44318</v>
      </c>
      <c r="R4107" s="1">
        <v>44333</v>
      </c>
      <c r="S4107" t="str" cm="1">
        <f t="array" ref="S4107:Z4107">_xlfn.XLOOKUP($O4107,'Raw - customers'!$A:$A,'Raw - customers'!$B:$I)</f>
        <v>Raquela Swinnard</v>
      </c>
      <c r="T4107" t="str">
        <v>Agender</v>
      </c>
      <c r="U4107">
        <v>27</v>
      </c>
      <c r="V4107" t="str">
        <v>12 Nate RidgeApt. 107</v>
      </c>
      <c r="W4107">
        <v>7611</v>
      </c>
      <c r="X4107" t="str">
        <v>Sanfordton</v>
      </c>
      <c r="Y4107" t="str">
        <v>South Australia</v>
      </c>
      <c r="Z4107" t="str">
        <v>Australia</v>
      </c>
      <c r="AA4107">
        <v>5</v>
      </c>
      <c r="AB4107" s="3" t="str">
        <f t="shared" si="129"/>
        <v>10 to 20</v>
      </c>
      <c r="AM4107" s="6">
        <v>572</v>
      </c>
      <c r="AN4107" s="6" t="s">
        <v>1345</v>
      </c>
    </row>
    <row r="4108" spans="1:40" x14ac:dyDescent="0.25">
      <c r="A4108">
        <v>4106</v>
      </c>
      <c r="B4108">
        <v>816</v>
      </c>
      <c r="C4108">
        <v>954</v>
      </c>
      <c r="D4108">
        <v>97</v>
      </c>
      <c r="E4108">
        <v>1</v>
      </c>
      <c r="F4108">
        <v>97</v>
      </c>
      <c r="G4108">
        <v>1</v>
      </c>
      <c r="H4108" t="str">
        <f>VLOOKUP($C4108,'Raw-products'!$A$2:$H$1261,MATCH(H$1,'Raw-products'!$A$1:$H$1,0))</f>
        <v>Trousers</v>
      </c>
      <c r="I4108" t="str">
        <f>VLOOKUP($C4108,'Raw-products'!$A$2:$H$1261,MATCH(I$1,'Raw-products'!$A$1:$H$1,0))</f>
        <v>Slim-Fit</v>
      </c>
      <c r="J4108" t="str">
        <f>VLOOKUP($C4108,'Raw-products'!$A$2:$H$1261,MATCH(J$1,'Raw-products'!$A$1:$H$1,0))</f>
        <v>XL</v>
      </c>
      <c r="K4108" t="str">
        <f>VLOOKUP($C4108,'Raw-products'!$A$2:$H$1261,MATCH(K$1,'Raw-products'!$A$1:$H$1,0))</f>
        <v>orange</v>
      </c>
      <c r="L4108">
        <f>VLOOKUP($C4108,'Raw-products'!$A$2:$H$1261,MATCH(L$1,'Raw-products'!$A$1:$H$1,0))</f>
        <v>119</v>
      </c>
      <c r="M4108">
        <f>VLOOKUP($C4108,'Raw-products'!$A$2:$H$1261,MATCH(M$1,'Raw-products'!$A$1:$H$1,0))</f>
        <v>78</v>
      </c>
      <c r="N4108" s="5">
        <f t="shared" si="128"/>
        <v>9282</v>
      </c>
      <c r="O4108" cm="1">
        <f t="array" ref="O4108:R4108">_xlfn.XLOOKUP($B4108,'Raw -orders'!$A:$A,'Raw -orders'!$B:$E)</f>
        <v>620</v>
      </c>
      <c r="P4108">
        <v>32362</v>
      </c>
      <c r="Q4108" s="1">
        <v>44229</v>
      </c>
      <c r="R4108" s="1">
        <v>44233</v>
      </c>
      <c r="S4108" t="str" cm="1">
        <f t="array" ref="S4108:Z4108">_xlfn.XLOOKUP($O4108,'Raw - customers'!$A:$A,'Raw - customers'!$B:$I)</f>
        <v>Phillipe Gatecliffe</v>
      </c>
      <c r="T4108" t="str">
        <v>Male</v>
      </c>
      <c r="U4108">
        <v>35</v>
      </c>
      <c r="V4108" t="str">
        <v>150 Nate LoopApt. 614</v>
      </c>
      <c r="W4108">
        <v>902</v>
      </c>
      <c r="X4108" t="str">
        <v>Jettstad</v>
      </c>
      <c r="Y4108" t="str">
        <v>Australian Capital Territory</v>
      </c>
      <c r="Z4108" t="str">
        <v>Australia</v>
      </c>
      <c r="AA4108">
        <v>2</v>
      </c>
      <c r="AB4108" s="3" t="str">
        <f t="shared" si="129"/>
        <v>0 to 10</v>
      </c>
      <c r="AM4108" s="6">
        <v>620</v>
      </c>
      <c r="AN4108" s="6" t="s">
        <v>1350</v>
      </c>
    </row>
    <row r="4109" spans="1:40" x14ac:dyDescent="0.25">
      <c r="A4109">
        <v>4107</v>
      </c>
      <c r="B4109">
        <v>816</v>
      </c>
      <c r="C4109">
        <v>595</v>
      </c>
      <c r="D4109">
        <v>112</v>
      </c>
      <c r="E4109">
        <v>3</v>
      </c>
      <c r="F4109">
        <v>336</v>
      </c>
      <c r="G4109">
        <v>1</v>
      </c>
      <c r="H4109" t="str">
        <f>VLOOKUP($C4109,'Raw-products'!$A$2:$H$1261,MATCH(H$1,'Raw-products'!$A$1:$H$1,0))</f>
        <v>Jacket</v>
      </c>
      <c r="I4109" t="str">
        <f>VLOOKUP($C4109,'Raw-products'!$A$2:$H$1261,MATCH(I$1,'Raw-products'!$A$1:$H$1,0))</f>
        <v>Cardigan</v>
      </c>
      <c r="J4109" t="str">
        <f>VLOOKUP($C4109,'Raw-products'!$A$2:$H$1261,MATCH(J$1,'Raw-products'!$A$1:$H$1,0))</f>
        <v>XS</v>
      </c>
      <c r="K4109" t="str">
        <f>VLOOKUP($C4109,'Raw-products'!$A$2:$H$1261,MATCH(K$1,'Raw-products'!$A$1:$H$1,0))</f>
        <v>red</v>
      </c>
      <c r="L4109">
        <f>VLOOKUP($C4109,'Raw-products'!$A$2:$H$1261,MATCH(L$1,'Raw-products'!$A$1:$H$1,0))</f>
        <v>118</v>
      </c>
      <c r="M4109">
        <f>VLOOKUP($C4109,'Raw-products'!$A$2:$H$1261,MATCH(M$1,'Raw-products'!$A$1:$H$1,0))</f>
        <v>51</v>
      </c>
      <c r="N4109" s="5">
        <f t="shared" si="128"/>
        <v>6018</v>
      </c>
      <c r="O4109" cm="1">
        <f t="array" ref="O4109:R4109">_xlfn.XLOOKUP($B4109,'Raw -orders'!$A:$A,'Raw -orders'!$B:$E)</f>
        <v>620</v>
      </c>
      <c r="P4109">
        <v>32362</v>
      </c>
      <c r="Q4109" s="1">
        <v>44229</v>
      </c>
      <c r="R4109" s="1">
        <v>44233</v>
      </c>
      <c r="S4109" t="str" cm="1">
        <f t="array" ref="S4109:Z4109">_xlfn.XLOOKUP($O4109,'Raw - customers'!$A:$A,'Raw - customers'!$B:$I)</f>
        <v>Phillipe Gatecliffe</v>
      </c>
      <c r="T4109" t="str">
        <v>Male</v>
      </c>
      <c r="U4109">
        <v>35</v>
      </c>
      <c r="V4109" t="str">
        <v>150 Nate LoopApt. 614</v>
      </c>
      <c r="W4109">
        <v>902</v>
      </c>
      <c r="X4109" t="str">
        <v>Jettstad</v>
      </c>
      <c r="Y4109" t="str">
        <v>Australian Capital Territory</v>
      </c>
      <c r="Z4109" t="str">
        <v>Australia</v>
      </c>
      <c r="AA4109">
        <v>2</v>
      </c>
      <c r="AB4109" s="3" t="str">
        <f t="shared" si="129"/>
        <v>0 to 10</v>
      </c>
      <c r="AM4109" s="6">
        <v>620</v>
      </c>
      <c r="AN4109" s="6" t="s">
        <v>1350</v>
      </c>
    </row>
    <row r="4110" spans="1:40" x14ac:dyDescent="0.25">
      <c r="A4110">
        <v>4108</v>
      </c>
      <c r="B4110">
        <v>816</v>
      </c>
      <c r="C4110">
        <v>1085</v>
      </c>
      <c r="D4110">
        <v>115</v>
      </c>
      <c r="E4110">
        <v>2</v>
      </c>
      <c r="F4110">
        <v>230</v>
      </c>
      <c r="G4110">
        <v>1</v>
      </c>
      <c r="H4110" t="str">
        <f>VLOOKUP($C4110,'Raw-products'!$A$2:$H$1261,MATCH(H$1,'Raw-products'!$A$1:$H$1,0))</f>
        <v>Trousers</v>
      </c>
      <c r="I4110" t="str">
        <f>VLOOKUP($C4110,'Raw-products'!$A$2:$H$1261,MATCH(I$1,'Raw-products'!$A$1:$H$1,0))</f>
        <v>Cropped</v>
      </c>
      <c r="J4110" t="str">
        <f>VLOOKUP($C4110,'Raw-products'!$A$2:$H$1261,MATCH(J$1,'Raw-products'!$A$1:$H$1,0))</f>
        <v>XS</v>
      </c>
      <c r="K4110" t="str">
        <f>VLOOKUP($C4110,'Raw-products'!$A$2:$H$1261,MATCH(K$1,'Raw-products'!$A$1:$H$1,0))</f>
        <v>red</v>
      </c>
      <c r="L4110">
        <f>VLOOKUP($C4110,'Raw-products'!$A$2:$H$1261,MATCH(L$1,'Raw-products'!$A$1:$H$1,0))</f>
        <v>99</v>
      </c>
      <c r="M4110">
        <f>VLOOKUP($C4110,'Raw-products'!$A$2:$H$1261,MATCH(M$1,'Raw-products'!$A$1:$H$1,0))</f>
        <v>75</v>
      </c>
      <c r="N4110" s="5">
        <f t="shared" si="128"/>
        <v>7425</v>
      </c>
      <c r="O4110" cm="1">
        <f t="array" ref="O4110:R4110">_xlfn.XLOOKUP($B4110,'Raw -orders'!$A:$A,'Raw -orders'!$B:$E)</f>
        <v>620</v>
      </c>
      <c r="P4110">
        <v>32362</v>
      </c>
      <c r="Q4110" s="1">
        <v>44229</v>
      </c>
      <c r="R4110" s="1">
        <v>44233</v>
      </c>
      <c r="S4110" t="str" cm="1">
        <f t="array" ref="S4110:Z4110">_xlfn.XLOOKUP($O4110,'Raw - customers'!$A:$A,'Raw - customers'!$B:$I)</f>
        <v>Phillipe Gatecliffe</v>
      </c>
      <c r="T4110" t="str">
        <v>Male</v>
      </c>
      <c r="U4110">
        <v>35</v>
      </c>
      <c r="V4110" t="str">
        <v>150 Nate LoopApt. 614</v>
      </c>
      <c r="W4110">
        <v>902</v>
      </c>
      <c r="X4110" t="str">
        <v>Jettstad</v>
      </c>
      <c r="Y4110" t="str">
        <v>Australian Capital Territory</v>
      </c>
      <c r="Z4110" t="str">
        <v>Australia</v>
      </c>
      <c r="AA4110">
        <v>2</v>
      </c>
      <c r="AB4110" s="3" t="str">
        <f t="shared" si="129"/>
        <v>0 to 10</v>
      </c>
      <c r="AM4110" s="6">
        <v>620</v>
      </c>
      <c r="AN4110" s="6" t="s">
        <v>1350</v>
      </c>
    </row>
    <row r="4111" spans="1:40" x14ac:dyDescent="0.25">
      <c r="A4111">
        <v>4109</v>
      </c>
      <c r="B4111">
        <v>816</v>
      </c>
      <c r="C4111">
        <v>460</v>
      </c>
      <c r="D4111">
        <v>118</v>
      </c>
      <c r="E4111">
        <v>1</v>
      </c>
      <c r="F4111">
        <v>118</v>
      </c>
      <c r="G4111">
        <v>1</v>
      </c>
      <c r="H4111" t="str">
        <f>VLOOKUP($C4111,'Raw-products'!$A$2:$H$1261,MATCH(H$1,'Raw-products'!$A$1:$H$1,0))</f>
        <v>Jacket</v>
      </c>
      <c r="I4111" t="str">
        <f>VLOOKUP($C4111,'Raw-products'!$A$2:$H$1261,MATCH(I$1,'Raw-products'!$A$1:$H$1,0))</f>
        <v>Puffer</v>
      </c>
      <c r="J4111" t="str">
        <f>VLOOKUP($C4111,'Raw-products'!$A$2:$H$1261,MATCH(J$1,'Raw-products'!$A$1:$H$1,0))</f>
        <v>XS</v>
      </c>
      <c r="K4111" t="str">
        <f>VLOOKUP($C4111,'Raw-products'!$A$2:$H$1261,MATCH(K$1,'Raw-products'!$A$1:$H$1,0))</f>
        <v>orange</v>
      </c>
      <c r="L4111">
        <f>VLOOKUP($C4111,'Raw-products'!$A$2:$H$1261,MATCH(L$1,'Raw-products'!$A$1:$H$1,0))</f>
        <v>110</v>
      </c>
      <c r="M4111">
        <f>VLOOKUP($C4111,'Raw-products'!$A$2:$H$1261,MATCH(M$1,'Raw-products'!$A$1:$H$1,0))</f>
        <v>47</v>
      </c>
      <c r="N4111" s="5">
        <f t="shared" si="128"/>
        <v>5170</v>
      </c>
      <c r="O4111" cm="1">
        <f t="array" ref="O4111:R4111">_xlfn.XLOOKUP($B4111,'Raw -orders'!$A:$A,'Raw -orders'!$B:$E)</f>
        <v>620</v>
      </c>
      <c r="P4111">
        <v>32362</v>
      </c>
      <c r="Q4111" s="1">
        <v>44229</v>
      </c>
      <c r="R4111" s="1">
        <v>44233</v>
      </c>
      <c r="S4111" t="str" cm="1">
        <f t="array" ref="S4111:Z4111">_xlfn.XLOOKUP($O4111,'Raw - customers'!$A:$A,'Raw - customers'!$B:$I)</f>
        <v>Phillipe Gatecliffe</v>
      </c>
      <c r="T4111" t="str">
        <v>Male</v>
      </c>
      <c r="U4111">
        <v>35</v>
      </c>
      <c r="V4111" t="str">
        <v>150 Nate LoopApt. 614</v>
      </c>
      <c r="W4111">
        <v>902</v>
      </c>
      <c r="X4111" t="str">
        <v>Jettstad</v>
      </c>
      <c r="Y4111" t="str">
        <v>Australian Capital Territory</v>
      </c>
      <c r="Z4111" t="str">
        <v>Australia</v>
      </c>
      <c r="AA4111">
        <v>2</v>
      </c>
      <c r="AB4111" s="3" t="str">
        <f t="shared" si="129"/>
        <v>0 to 10</v>
      </c>
      <c r="AM4111" s="6">
        <v>620</v>
      </c>
      <c r="AN4111" s="6" t="s">
        <v>1350</v>
      </c>
    </row>
    <row r="4112" spans="1:40" x14ac:dyDescent="0.25">
      <c r="A4112">
        <v>4110</v>
      </c>
      <c r="B4112">
        <v>816</v>
      </c>
      <c r="C4112">
        <v>271</v>
      </c>
      <c r="D4112">
        <v>95</v>
      </c>
      <c r="E4112">
        <v>1</v>
      </c>
      <c r="F4112">
        <v>95</v>
      </c>
      <c r="G4112">
        <v>1</v>
      </c>
      <c r="H4112" t="str">
        <f>VLOOKUP($C4112,'Raw-products'!$A$2:$H$1261,MATCH(H$1,'Raw-products'!$A$1:$H$1,0))</f>
        <v>Shirt</v>
      </c>
      <c r="I4112" t="str">
        <f>VLOOKUP($C4112,'Raw-products'!$A$2:$H$1261,MATCH(I$1,'Raw-products'!$A$1:$H$1,0))</f>
        <v>Polo</v>
      </c>
      <c r="J4112" t="str">
        <f>VLOOKUP($C4112,'Raw-products'!$A$2:$H$1261,MATCH(J$1,'Raw-products'!$A$1:$H$1,0))</f>
        <v>S</v>
      </c>
      <c r="K4112" t="str">
        <f>VLOOKUP($C4112,'Raw-products'!$A$2:$H$1261,MATCH(K$1,'Raw-products'!$A$1:$H$1,0))</f>
        <v>indigo</v>
      </c>
      <c r="L4112">
        <f>VLOOKUP($C4112,'Raw-products'!$A$2:$H$1261,MATCH(L$1,'Raw-products'!$A$1:$H$1,0))</f>
        <v>117</v>
      </c>
      <c r="M4112">
        <f>VLOOKUP($C4112,'Raw-products'!$A$2:$H$1261,MATCH(M$1,'Raw-products'!$A$1:$H$1,0))</f>
        <v>50</v>
      </c>
      <c r="N4112" s="5">
        <f t="shared" si="128"/>
        <v>5850</v>
      </c>
      <c r="O4112" cm="1">
        <f t="array" ref="O4112:R4112">_xlfn.XLOOKUP($B4112,'Raw -orders'!$A:$A,'Raw -orders'!$B:$E)</f>
        <v>620</v>
      </c>
      <c r="P4112">
        <v>32362</v>
      </c>
      <c r="Q4112" s="1">
        <v>44229</v>
      </c>
      <c r="R4112" s="1">
        <v>44233</v>
      </c>
      <c r="S4112" t="str" cm="1">
        <f t="array" ref="S4112:Z4112">_xlfn.XLOOKUP($O4112,'Raw - customers'!$A:$A,'Raw - customers'!$B:$I)</f>
        <v>Phillipe Gatecliffe</v>
      </c>
      <c r="T4112" t="str">
        <v>Male</v>
      </c>
      <c r="U4112">
        <v>35</v>
      </c>
      <c r="V4112" t="str">
        <v>150 Nate LoopApt. 614</v>
      </c>
      <c r="W4112">
        <v>902</v>
      </c>
      <c r="X4112" t="str">
        <v>Jettstad</v>
      </c>
      <c r="Y4112" t="str">
        <v>Australian Capital Territory</v>
      </c>
      <c r="Z4112" t="str">
        <v>Australia</v>
      </c>
      <c r="AA4112">
        <v>2</v>
      </c>
      <c r="AB4112" s="3" t="str">
        <f t="shared" si="129"/>
        <v>0 to 10</v>
      </c>
      <c r="AM4112" s="6">
        <v>620</v>
      </c>
      <c r="AN4112" s="6" t="s">
        <v>1350</v>
      </c>
    </row>
    <row r="4113" spans="1:40" x14ac:dyDescent="0.25">
      <c r="A4113">
        <v>4111</v>
      </c>
      <c r="B4113">
        <v>816</v>
      </c>
      <c r="C4113">
        <v>214</v>
      </c>
      <c r="D4113">
        <v>106</v>
      </c>
      <c r="E4113">
        <v>1</v>
      </c>
      <c r="F4113">
        <v>106</v>
      </c>
      <c r="G4113">
        <v>1</v>
      </c>
      <c r="H4113" t="str">
        <f>VLOOKUP($C4113,'Raw-products'!$A$2:$H$1261,MATCH(H$1,'Raw-products'!$A$1:$H$1,0))</f>
        <v>Shirt</v>
      </c>
      <c r="I4113" t="str">
        <f>VLOOKUP($C4113,'Raw-products'!$A$2:$H$1261,MATCH(I$1,'Raw-products'!$A$1:$H$1,0))</f>
        <v>Chambray</v>
      </c>
      <c r="J4113" t="str">
        <f>VLOOKUP($C4113,'Raw-products'!$A$2:$H$1261,MATCH(J$1,'Raw-products'!$A$1:$H$1,0))</f>
        <v>XL</v>
      </c>
      <c r="K4113" t="str">
        <f>VLOOKUP($C4113,'Raw-products'!$A$2:$H$1261,MATCH(K$1,'Raw-products'!$A$1:$H$1,0))</f>
        <v>red</v>
      </c>
      <c r="L4113">
        <f>VLOOKUP($C4113,'Raw-products'!$A$2:$H$1261,MATCH(L$1,'Raw-products'!$A$1:$H$1,0))</f>
        <v>105</v>
      </c>
      <c r="M4113">
        <f>VLOOKUP($C4113,'Raw-products'!$A$2:$H$1261,MATCH(M$1,'Raw-products'!$A$1:$H$1,0))</f>
        <v>42</v>
      </c>
      <c r="N4113" s="5">
        <f t="shared" si="128"/>
        <v>4410</v>
      </c>
      <c r="O4113" cm="1">
        <f t="array" ref="O4113:R4113">_xlfn.XLOOKUP($B4113,'Raw -orders'!$A:$A,'Raw -orders'!$B:$E)</f>
        <v>620</v>
      </c>
      <c r="P4113">
        <v>32362</v>
      </c>
      <c r="Q4113" s="1">
        <v>44229</v>
      </c>
      <c r="R4113" s="1">
        <v>44233</v>
      </c>
      <c r="S4113" t="str" cm="1">
        <f t="array" ref="S4113:Z4113">_xlfn.XLOOKUP($O4113,'Raw - customers'!$A:$A,'Raw - customers'!$B:$I)</f>
        <v>Phillipe Gatecliffe</v>
      </c>
      <c r="T4113" t="str">
        <v>Male</v>
      </c>
      <c r="U4113">
        <v>35</v>
      </c>
      <c r="V4113" t="str">
        <v>150 Nate LoopApt. 614</v>
      </c>
      <c r="W4113">
        <v>902</v>
      </c>
      <c r="X4113" t="str">
        <v>Jettstad</v>
      </c>
      <c r="Y4113" t="str">
        <v>Australian Capital Territory</v>
      </c>
      <c r="Z4113" t="str">
        <v>Australia</v>
      </c>
      <c r="AA4113">
        <v>2</v>
      </c>
      <c r="AB4113" s="3" t="str">
        <f t="shared" si="129"/>
        <v>0 to 10</v>
      </c>
      <c r="AM4113" s="6">
        <v>620</v>
      </c>
      <c r="AN4113" s="6" t="s">
        <v>1350</v>
      </c>
    </row>
    <row r="4114" spans="1:40" x14ac:dyDescent="0.25">
      <c r="A4114">
        <v>4112</v>
      </c>
      <c r="B4114">
        <v>817</v>
      </c>
      <c r="C4114">
        <v>783</v>
      </c>
      <c r="D4114">
        <v>91</v>
      </c>
      <c r="E4114">
        <v>1</v>
      </c>
      <c r="F4114">
        <v>91</v>
      </c>
      <c r="G4114">
        <v>1</v>
      </c>
      <c r="H4114" t="str">
        <f>VLOOKUP($C4114,'Raw-products'!$A$2:$H$1261,MATCH(H$1,'Raw-products'!$A$1:$H$1,0))</f>
        <v>Jacket</v>
      </c>
      <c r="I4114" t="str">
        <f>VLOOKUP($C4114,'Raw-products'!$A$2:$H$1261,MATCH(I$1,'Raw-products'!$A$1:$H$1,0))</f>
        <v>Pullover</v>
      </c>
      <c r="J4114" t="str">
        <f>VLOOKUP($C4114,'Raw-products'!$A$2:$H$1261,MATCH(J$1,'Raw-products'!$A$1:$H$1,0))</f>
        <v>L</v>
      </c>
      <c r="K4114" t="str">
        <f>VLOOKUP($C4114,'Raw-products'!$A$2:$H$1261,MATCH(K$1,'Raw-products'!$A$1:$H$1,0))</f>
        <v>yellow</v>
      </c>
      <c r="L4114">
        <f>VLOOKUP($C4114,'Raw-products'!$A$2:$H$1261,MATCH(L$1,'Raw-products'!$A$1:$H$1,0))</f>
        <v>114</v>
      </c>
      <c r="M4114">
        <f>VLOOKUP($C4114,'Raw-products'!$A$2:$H$1261,MATCH(M$1,'Raw-products'!$A$1:$H$1,0))</f>
        <v>43</v>
      </c>
      <c r="N4114" s="5">
        <f t="shared" si="128"/>
        <v>4902</v>
      </c>
      <c r="O4114" cm="1">
        <f t="array" ref="O4114:R4114">_xlfn.XLOOKUP($B4114,'Raw -orders'!$A:$A,'Raw -orders'!$B:$E)</f>
        <v>944</v>
      </c>
      <c r="P4114">
        <v>35818</v>
      </c>
      <c r="Q4114" s="1">
        <v>44374</v>
      </c>
      <c r="R4114" s="1">
        <v>44382</v>
      </c>
      <c r="S4114" t="str" cm="1">
        <f t="array" ref="S4114:Z4114">_xlfn.XLOOKUP($O4114,'Raw - customers'!$A:$A,'Raw - customers'!$B:$I)</f>
        <v>Peri Pilsworth</v>
      </c>
      <c r="T4114" t="str">
        <v>Genderfluid</v>
      </c>
      <c r="U4114">
        <v>36</v>
      </c>
      <c r="V4114" t="str">
        <v>409 Alyssa CourtApt. 204</v>
      </c>
      <c r="W4114">
        <v>8196</v>
      </c>
      <c r="X4114" t="str">
        <v>Walterland</v>
      </c>
      <c r="Y4114" t="str">
        <v>Victoria</v>
      </c>
      <c r="Z4114" t="str">
        <v>Australia</v>
      </c>
      <c r="AA4114">
        <v>6</v>
      </c>
      <c r="AB4114" s="3" t="str">
        <f t="shared" si="129"/>
        <v>0 to 10</v>
      </c>
      <c r="AM4114" s="6">
        <v>944</v>
      </c>
      <c r="AN4114" s="6" t="s">
        <v>1396</v>
      </c>
    </row>
    <row r="4115" spans="1:40" x14ac:dyDescent="0.25">
      <c r="A4115">
        <v>4113</v>
      </c>
      <c r="B4115">
        <v>817</v>
      </c>
      <c r="C4115">
        <v>181</v>
      </c>
      <c r="D4115">
        <v>98</v>
      </c>
      <c r="E4115">
        <v>1</v>
      </c>
      <c r="F4115">
        <v>98</v>
      </c>
      <c r="G4115">
        <v>1</v>
      </c>
      <c r="H4115" t="str">
        <f>VLOOKUP($C4115,'Raw-products'!$A$2:$H$1261,MATCH(H$1,'Raw-products'!$A$1:$H$1,0))</f>
        <v>Shirt</v>
      </c>
      <c r="I4115" t="str">
        <f>VLOOKUP($C4115,'Raw-products'!$A$2:$H$1261,MATCH(I$1,'Raw-products'!$A$1:$H$1,0))</f>
        <v>Camp Collared</v>
      </c>
      <c r="J4115" t="str">
        <f>VLOOKUP($C4115,'Raw-products'!$A$2:$H$1261,MATCH(J$1,'Raw-products'!$A$1:$H$1,0))</f>
        <v>S</v>
      </c>
      <c r="K4115" t="str">
        <f>VLOOKUP($C4115,'Raw-products'!$A$2:$H$1261,MATCH(K$1,'Raw-products'!$A$1:$H$1,0))</f>
        <v>orange</v>
      </c>
      <c r="L4115">
        <f>VLOOKUP($C4115,'Raw-products'!$A$2:$H$1261,MATCH(L$1,'Raw-products'!$A$1:$H$1,0))</f>
        <v>112</v>
      </c>
      <c r="M4115">
        <f>VLOOKUP($C4115,'Raw-products'!$A$2:$H$1261,MATCH(M$1,'Raw-products'!$A$1:$H$1,0))</f>
        <v>62</v>
      </c>
      <c r="N4115" s="5">
        <f t="shared" si="128"/>
        <v>6944</v>
      </c>
      <c r="O4115" cm="1">
        <f t="array" ref="O4115:R4115">_xlfn.XLOOKUP($B4115,'Raw -orders'!$A:$A,'Raw -orders'!$B:$E)</f>
        <v>944</v>
      </c>
      <c r="P4115">
        <v>35818</v>
      </c>
      <c r="Q4115" s="1">
        <v>44374</v>
      </c>
      <c r="R4115" s="1">
        <v>44382</v>
      </c>
      <c r="S4115" t="str" cm="1">
        <f t="array" ref="S4115:Z4115">_xlfn.XLOOKUP($O4115,'Raw - customers'!$A:$A,'Raw - customers'!$B:$I)</f>
        <v>Peri Pilsworth</v>
      </c>
      <c r="T4115" t="str">
        <v>Genderfluid</v>
      </c>
      <c r="U4115">
        <v>36</v>
      </c>
      <c r="V4115" t="str">
        <v>409 Alyssa CourtApt. 204</v>
      </c>
      <c r="W4115">
        <v>8196</v>
      </c>
      <c r="X4115" t="str">
        <v>Walterland</v>
      </c>
      <c r="Y4115" t="str">
        <v>Victoria</v>
      </c>
      <c r="Z4115" t="str">
        <v>Australia</v>
      </c>
      <c r="AA4115">
        <v>6</v>
      </c>
      <c r="AB4115" s="3" t="str">
        <f t="shared" si="129"/>
        <v>0 to 10</v>
      </c>
      <c r="AM4115" s="6">
        <v>944</v>
      </c>
      <c r="AN4115" s="6" t="s">
        <v>1396</v>
      </c>
    </row>
    <row r="4116" spans="1:40" x14ac:dyDescent="0.25">
      <c r="A4116">
        <v>4114</v>
      </c>
      <c r="B4116">
        <v>817</v>
      </c>
      <c r="C4116">
        <v>1153</v>
      </c>
      <c r="D4116">
        <v>102</v>
      </c>
      <c r="E4116">
        <v>3</v>
      </c>
      <c r="F4116">
        <v>306</v>
      </c>
      <c r="G4116">
        <v>1</v>
      </c>
      <c r="H4116" t="str">
        <f>VLOOKUP($C4116,'Raw-products'!$A$2:$H$1261,MATCH(H$1,'Raw-products'!$A$1:$H$1,0))</f>
        <v>Trousers</v>
      </c>
      <c r="I4116" t="str">
        <f>VLOOKUP($C4116,'Raw-products'!$A$2:$H$1261,MATCH(I$1,'Raw-products'!$A$1:$H$1,0))</f>
        <v>Cargo Pants</v>
      </c>
      <c r="J4116" t="str">
        <f>VLOOKUP($C4116,'Raw-products'!$A$2:$H$1261,MATCH(J$1,'Raw-products'!$A$1:$H$1,0))</f>
        <v>L</v>
      </c>
      <c r="K4116" t="str">
        <f>VLOOKUP($C4116,'Raw-products'!$A$2:$H$1261,MATCH(K$1,'Raw-products'!$A$1:$H$1,0))</f>
        <v>violet</v>
      </c>
      <c r="L4116">
        <f>VLOOKUP($C4116,'Raw-products'!$A$2:$H$1261,MATCH(L$1,'Raw-products'!$A$1:$H$1,0))</f>
        <v>106</v>
      </c>
      <c r="M4116">
        <f>VLOOKUP($C4116,'Raw-products'!$A$2:$H$1261,MATCH(M$1,'Raw-products'!$A$1:$H$1,0))</f>
        <v>74</v>
      </c>
      <c r="N4116" s="5">
        <f t="shared" si="128"/>
        <v>7844</v>
      </c>
      <c r="O4116" cm="1">
        <f t="array" ref="O4116:R4116">_xlfn.XLOOKUP($B4116,'Raw -orders'!$A:$A,'Raw -orders'!$B:$E)</f>
        <v>944</v>
      </c>
      <c r="P4116">
        <v>35818</v>
      </c>
      <c r="Q4116" s="1">
        <v>44374</v>
      </c>
      <c r="R4116" s="1">
        <v>44382</v>
      </c>
      <c r="S4116" t="str" cm="1">
        <f t="array" ref="S4116:Z4116">_xlfn.XLOOKUP($O4116,'Raw - customers'!$A:$A,'Raw - customers'!$B:$I)</f>
        <v>Peri Pilsworth</v>
      </c>
      <c r="T4116" t="str">
        <v>Genderfluid</v>
      </c>
      <c r="U4116">
        <v>36</v>
      </c>
      <c r="V4116" t="str">
        <v>409 Alyssa CourtApt. 204</v>
      </c>
      <c r="W4116">
        <v>8196</v>
      </c>
      <c r="X4116" t="str">
        <v>Walterland</v>
      </c>
      <c r="Y4116" t="str">
        <v>Victoria</v>
      </c>
      <c r="Z4116" t="str">
        <v>Australia</v>
      </c>
      <c r="AA4116">
        <v>6</v>
      </c>
      <c r="AB4116" s="3" t="str">
        <f t="shared" si="129"/>
        <v>0 to 10</v>
      </c>
      <c r="AM4116" s="6">
        <v>944</v>
      </c>
      <c r="AN4116" s="6" t="s">
        <v>1396</v>
      </c>
    </row>
    <row r="4117" spans="1:40" x14ac:dyDescent="0.25">
      <c r="A4117">
        <v>4115</v>
      </c>
      <c r="B4117">
        <v>817</v>
      </c>
      <c r="C4117">
        <v>149</v>
      </c>
      <c r="D4117">
        <v>91</v>
      </c>
      <c r="E4117">
        <v>1</v>
      </c>
      <c r="F4117">
        <v>91</v>
      </c>
      <c r="G4117">
        <v>1</v>
      </c>
      <c r="H4117" t="str">
        <f>VLOOKUP($C4117,'Raw-products'!$A$2:$H$1261,MATCH(H$1,'Raw-products'!$A$1:$H$1,0))</f>
        <v>Shirt</v>
      </c>
      <c r="I4117" t="str">
        <f>VLOOKUP($C4117,'Raw-products'!$A$2:$H$1261,MATCH(I$1,'Raw-products'!$A$1:$H$1,0))</f>
        <v>Linen</v>
      </c>
      <c r="J4117" t="str">
        <f>VLOOKUP($C4117,'Raw-products'!$A$2:$H$1261,MATCH(J$1,'Raw-products'!$A$1:$H$1,0))</f>
        <v>XL</v>
      </c>
      <c r="K4117" t="str">
        <f>VLOOKUP($C4117,'Raw-products'!$A$2:$H$1261,MATCH(K$1,'Raw-products'!$A$1:$H$1,0))</f>
        <v>orange</v>
      </c>
      <c r="L4117">
        <f>VLOOKUP($C4117,'Raw-products'!$A$2:$H$1261,MATCH(L$1,'Raw-products'!$A$1:$H$1,0))</f>
        <v>116</v>
      </c>
      <c r="M4117">
        <f>VLOOKUP($C4117,'Raw-products'!$A$2:$H$1261,MATCH(M$1,'Raw-products'!$A$1:$H$1,0))</f>
        <v>59</v>
      </c>
      <c r="N4117" s="5">
        <f t="shared" si="128"/>
        <v>6844</v>
      </c>
      <c r="O4117" cm="1">
        <f t="array" ref="O4117:R4117">_xlfn.XLOOKUP($B4117,'Raw -orders'!$A:$A,'Raw -orders'!$B:$E)</f>
        <v>944</v>
      </c>
      <c r="P4117">
        <v>35818</v>
      </c>
      <c r="Q4117" s="1">
        <v>44374</v>
      </c>
      <c r="R4117" s="1">
        <v>44382</v>
      </c>
      <c r="S4117" t="str" cm="1">
        <f t="array" ref="S4117:Z4117">_xlfn.XLOOKUP($O4117,'Raw - customers'!$A:$A,'Raw - customers'!$B:$I)</f>
        <v>Peri Pilsworth</v>
      </c>
      <c r="T4117" t="str">
        <v>Genderfluid</v>
      </c>
      <c r="U4117">
        <v>36</v>
      </c>
      <c r="V4117" t="str">
        <v>409 Alyssa CourtApt. 204</v>
      </c>
      <c r="W4117">
        <v>8196</v>
      </c>
      <c r="X4117" t="str">
        <v>Walterland</v>
      </c>
      <c r="Y4117" t="str">
        <v>Victoria</v>
      </c>
      <c r="Z4117" t="str">
        <v>Australia</v>
      </c>
      <c r="AA4117">
        <v>6</v>
      </c>
      <c r="AB4117" s="3" t="str">
        <f t="shared" si="129"/>
        <v>0 to 10</v>
      </c>
      <c r="AM4117" s="6">
        <v>944</v>
      </c>
      <c r="AN4117" s="6" t="s">
        <v>1396</v>
      </c>
    </row>
    <row r="4118" spans="1:40" x14ac:dyDescent="0.25">
      <c r="A4118">
        <v>4116</v>
      </c>
      <c r="B4118">
        <v>817</v>
      </c>
      <c r="C4118">
        <v>622</v>
      </c>
      <c r="D4118">
        <v>112</v>
      </c>
      <c r="E4118">
        <v>2</v>
      </c>
      <c r="F4118">
        <v>224</v>
      </c>
      <c r="G4118">
        <v>1</v>
      </c>
      <c r="H4118" t="str">
        <f>VLOOKUP($C4118,'Raw-products'!$A$2:$H$1261,MATCH(H$1,'Raw-products'!$A$1:$H$1,0))</f>
        <v>Jacket</v>
      </c>
      <c r="I4118" t="str">
        <f>VLOOKUP($C4118,'Raw-products'!$A$2:$H$1261,MATCH(I$1,'Raw-products'!$A$1:$H$1,0))</f>
        <v>Cardigan</v>
      </c>
      <c r="J4118" t="str">
        <f>VLOOKUP($C4118,'Raw-products'!$A$2:$H$1261,MATCH(J$1,'Raw-products'!$A$1:$H$1,0))</f>
        <v>M</v>
      </c>
      <c r="K4118" t="str">
        <f>VLOOKUP($C4118,'Raw-products'!$A$2:$H$1261,MATCH(K$1,'Raw-products'!$A$1:$H$1,0))</f>
        <v>indigo</v>
      </c>
      <c r="L4118">
        <f>VLOOKUP($C4118,'Raw-products'!$A$2:$H$1261,MATCH(L$1,'Raw-products'!$A$1:$H$1,0))</f>
        <v>118</v>
      </c>
      <c r="M4118">
        <f>VLOOKUP($C4118,'Raw-products'!$A$2:$H$1261,MATCH(M$1,'Raw-products'!$A$1:$H$1,0))</f>
        <v>58</v>
      </c>
      <c r="N4118" s="5">
        <f t="shared" si="128"/>
        <v>6844</v>
      </c>
      <c r="O4118" cm="1">
        <f t="array" ref="O4118:R4118">_xlfn.XLOOKUP($B4118,'Raw -orders'!$A:$A,'Raw -orders'!$B:$E)</f>
        <v>944</v>
      </c>
      <c r="P4118">
        <v>35818</v>
      </c>
      <c r="Q4118" s="1">
        <v>44374</v>
      </c>
      <c r="R4118" s="1">
        <v>44382</v>
      </c>
      <c r="S4118" t="str" cm="1">
        <f t="array" ref="S4118:Z4118">_xlfn.XLOOKUP($O4118,'Raw - customers'!$A:$A,'Raw - customers'!$B:$I)</f>
        <v>Peri Pilsworth</v>
      </c>
      <c r="T4118" t="str">
        <v>Genderfluid</v>
      </c>
      <c r="U4118">
        <v>36</v>
      </c>
      <c r="V4118" t="str">
        <v>409 Alyssa CourtApt. 204</v>
      </c>
      <c r="W4118">
        <v>8196</v>
      </c>
      <c r="X4118" t="str">
        <v>Walterland</v>
      </c>
      <c r="Y4118" t="str">
        <v>Victoria</v>
      </c>
      <c r="Z4118" t="str">
        <v>Australia</v>
      </c>
      <c r="AA4118">
        <v>6</v>
      </c>
      <c r="AB4118" s="3" t="str">
        <f t="shared" si="129"/>
        <v>0 to 10</v>
      </c>
      <c r="AM4118" s="6">
        <v>944</v>
      </c>
      <c r="AN4118" s="6" t="s">
        <v>1396</v>
      </c>
    </row>
    <row r="4119" spans="1:40" x14ac:dyDescent="0.25">
      <c r="A4119">
        <v>4117</v>
      </c>
      <c r="B4119">
        <v>818</v>
      </c>
      <c r="C4119">
        <v>1240</v>
      </c>
      <c r="D4119">
        <v>112</v>
      </c>
      <c r="E4119">
        <v>1</v>
      </c>
      <c r="F4119">
        <v>112</v>
      </c>
      <c r="G4119">
        <v>1</v>
      </c>
      <c r="H4119" t="str">
        <f>VLOOKUP($C4119,'Raw-products'!$A$2:$H$1261,MATCH(H$1,'Raw-products'!$A$1:$H$1,0))</f>
        <v>Trousers</v>
      </c>
      <c r="I4119" t="str">
        <f>VLOOKUP($C4119,'Raw-products'!$A$2:$H$1261,MATCH(I$1,'Raw-products'!$A$1:$H$1,0))</f>
        <v>Tracksuit Bottoms</v>
      </c>
      <c r="J4119" t="str">
        <f>VLOOKUP($C4119,'Raw-products'!$A$2:$H$1261,MATCH(J$1,'Raw-products'!$A$1:$H$1,0))</f>
        <v>XS</v>
      </c>
      <c r="K4119" t="str">
        <f>VLOOKUP($C4119,'Raw-products'!$A$2:$H$1261,MATCH(K$1,'Raw-products'!$A$1:$H$1,0))</f>
        <v>green</v>
      </c>
      <c r="L4119">
        <f>VLOOKUP($C4119,'Raw-products'!$A$2:$H$1261,MATCH(L$1,'Raw-products'!$A$1:$H$1,0))</f>
        <v>91</v>
      </c>
      <c r="M4119">
        <f>VLOOKUP($C4119,'Raw-products'!$A$2:$H$1261,MATCH(M$1,'Raw-products'!$A$1:$H$1,0))</f>
        <v>69</v>
      </c>
      <c r="N4119" s="5">
        <f t="shared" si="128"/>
        <v>6279</v>
      </c>
      <c r="O4119" cm="1">
        <f t="array" ref="O4119:R4119">_xlfn.XLOOKUP($B4119,'Raw -orders'!$A:$A,'Raw -orders'!$B:$E)</f>
        <v>865</v>
      </c>
      <c r="P4119">
        <v>16625</v>
      </c>
      <c r="Q4119" s="1">
        <v>44270</v>
      </c>
      <c r="R4119" s="1">
        <v>44296</v>
      </c>
      <c r="S4119" t="str" cm="1">
        <f t="array" ref="S4119:Z4119">_xlfn.XLOOKUP($O4119,'Raw - customers'!$A:$A,'Raw - customers'!$B:$I)</f>
        <v>Ondrea Apark</v>
      </c>
      <c r="T4119" t="str">
        <v>Agender</v>
      </c>
      <c r="U4119">
        <v>44</v>
      </c>
      <c r="V4119" t="str">
        <v>97 Rowe CrestApt. 828</v>
      </c>
      <c r="W4119">
        <v>6913</v>
      </c>
      <c r="X4119" t="str">
        <v>North Riley</v>
      </c>
      <c r="Y4119" t="str">
        <v>Victoria</v>
      </c>
      <c r="Z4119" t="str">
        <v>Australia</v>
      </c>
      <c r="AA4119">
        <v>3</v>
      </c>
      <c r="AB4119" s="3" t="str">
        <f t="shared" si="129"/>
        <v>20 to 30</v>
      </c>
      <c r="AM4119" s="6">
        <v>865</v>
      </c>
      <c r="AN4119" s="6" t="s">
        <v>1396</v>
      </c>
    </row>
    <row r="4120" spans="1:40" x14ac:dyDescent="0.25">
      <c r="A4120">
        <v>4118</v>
      </c>
      <c r="B4120">
        <v>818</v>
      </c>
      <c r="C4120">
        <v>931</v>
      </c>
      <c r="D4120">
        <v>96</v>
      </c>
      <c r="E4120">
        <v>3</v>
      </c>
      <c r="F4120">
        <v>288</v>
      </c>
      <c r="G4120">
        <v>1</v>
      </c>
      <c r="H4120" t="str">
        <f>VLOOKUP($C4120,'Raw-products'!$A$2:$H$1261,MATCH(H$1,'Raw-products'!$A$1:$H$1,0))</f>
        <v>Trousers</v>
      </c>
      <c r="I4120" t="str">
        <f>VLOOKUP($C4120,'Raw-products'!$A$2:$H$1261,MATCH(I$1,'Raw-products'!$A$1:$H$1,0))</f>
        <v>Drawstring</v>
      </c>
      <c r="J4120" t="str">
        <f>VLOOKUP($C4120,'Raw-products'!$A$2:$H$1261,MATCH(J$1,'Raw-products'!$A$1:$H$1,0))</f>
        <v>S</v>
      </c>
      <c r="K4120" t="str">
        <f>VLOOKUP($C4120,'Raw-products'!$A$2:$H$1261,MATCH(K$1,'Raw-products'!$A$1:$H$1,0))</f>
        <v>blue</v>
      </c>
      <c r="L4120">
        <f>VLOOKUP($C4120,'Raw-products'!$A$2:$H$1261,MATCH(L$1,'Raw-products'!$A$1:$H$1,0))</f>
        <v>104</v>
      </c>
      <c r="M4120">
        <f>VLOOKUP($C4120,'Raw-products'!$A$2:$H$1261,MATCH(M$1,'Raw-products'!$A$1:$H$1,0))</f>
        <v>48</v>
      </c>
      <c r="N4120" s="5">
        <f t="shared" si="128"/>
        <v>4992</v>
      </c>
      <c r="O4120" cm="1">
        <f t="array" ref="O4120:R4120">_xlfn.XLOOKUP($B4120,'Raw -orders'!$A:$A,'Raw -orders'!$B:$E)</f>
        <v>865</v>
      </c>
      <c r="P4120">
        <v>16625</v>
      </c>
      <c r="Q4120" s="1">
        <v>44270</v>
      </c>
      <c r="R4120" s="1">
        <v>44296</v>
      </c>
      <c r="S4120" t="str" cm="1">
        <f t="array" ref="S4120:Z4120">_xlfn.XLOOKUP($O4120,'Raw - customers'!$A:$A,'Raw - customers'!$B:$I)</f>
        <v>Ondrea Apark</v>
      </c>
      <c r="T4120" t="str">
        <v>Agender</v>
      </c>
      <c r="U4120">
        <v>44</v>
      </c>
      <c r="V4120" t="str">
        <v>97 Rowe CrestApt. 828</v>
      </c>
      <c r="W4120">
        <v>6913</v>
      </c>
      <c r="X4120" t="str">
        <v>North Riley</v>
      </c>
      <c r="Y4120" t="str">
        <v>Victoria</v>
      </c>
      <c r="Z4120" t="str">
        <v>Australia</v>
      </c>
      <c r="AA4120">
        <v>3</v>
      </c>
      <c r="AB4120" s="3" t="str">
        <f t="shared" si="129"/>
        <v>20 to 30</v>
      </c>
      <c r="AM4120" s="6">
        <v>865</v>
      </c>
      <c r="AN4120" s="6" t="s">
        <v>1396</v>
      </c>
    </row>
    <row r="4121" spans="1:40" x14ac:dyDescent="0.25">
      <c r="A4121">
        <v>4119</v>
      </c>
      <c r="B4121">
        <v>819</v>
      </c>
      <c r="C4121">
        <v>843</v>
      </c>
      <c r="D4121">
        <v>113</v>
      </c>
      <c r="E4121">
        <v>2</v>
      </c>
      <c r="F4121">
        <v>226</v>
      </c>
      <c r="G4121">
        <v>1</v>
      </c>
      <c r="H4121" t="str">
        <f>VLOOKUP($C4121,'Raw-products'!$A$2:$H$1261,MATCH(H$1,'Raw-products'!$A$1:$H$1,0))</f>
        <v>Trousers</v>
      </c>
      <c r="I4121" t="str">
        <f>VLOOKUP($C4121,'Raw-products'!$A$2:$H$1261,MATCH(I$1,'Raw-products'!$A$1:$H$1,0))</f>
        <v>Chinos</v>
      </c>
      <c r="J4121" t="str">
        <f>VLOOKUP($C4121,'Raw-products'!$A$2:$H$1261,MATCH(J$1,'Raw-products'!$A$1:$H$1,0))</f>
        <v>L</v>
      </c>
      <c r="K4121" t="str">
        <f>VLOOKUP($C4121,'Raw-products'!$A$2:$H$1261,MATCH(K$1,'Raw-products'!$A$1:$H$1,0))</f>
        <v>red</v>
      </c>
      <c r="L4121">
        <f>VLOOKUP($C4121,'Raw-products'!$A$2:$H$1261,MATCH(L$1,'Raw-products'!$A$1:$H$1,0))</f>
        <v>100</v>
      </c>
      <c r="M4121">
        <f>VLOOKUP($C4121,'Raw-products'!$A$2:$H$1261,MATCH(M$1,'Raw-products'!$A$1:$H$1,0))</f>
        <v>44</v>
      </c>
      <c r="N4121" s="5">
        <f t="shared" si="128"/>
        <v>4400</v>
      </c>
      <c r="O4121" cm="1">
        <f t="array" ref="O4121:R4121">_xlfn.XLOOKUP($B4121,'Raw -orders'!$A:$A,'Raw -orders'!$B:$E)</f>
        <v>461</v>
      </c>
      <c r="P4121">
        <v>48601</v>
      </c>
      <c r="Q4121" s="1">
        <v>44215</v>
      </c>
      <c r="R4121" s="1">
        <v>44218</v>
      </c>
      <c r="S4121" t="str" cm="1">
        <f t="array" ref="S4121:Z4121">_xlfn.XLOOKUP($O4121,'Raw - customers'!$A:$A,'Raw - customers'!$B:$I)</f>
        <v>Alina Strotton</v>
      </c>
      <c r="T4121" t="str">
        <v>Female</v>
      </c>
      <c r="U4121">
        <v>54</v>
      </c>
      <c r="V4121" t="str">
        <v>2501 Hackett ManorSuite 051</v>
      </c>
      <c r="W4121">
        <v>60</v>
      </c>
      <c r="X4121" t="str">
        <v>West Chasemouth</v>
      </c>
      <c r="Y4121" t="str">
        <v>Australian Capital Territory</v>
      </c>
      <c r="Z4121" t="str">
        <v>Australia</v>
      </c>
      <c r="AA4121">
        <v>1</v>
      </c>
      <c r="AB4121" s="3" t="str">
        <f t="shared" si="129"/>
        <v>0 to 10</v>
      </c>
      <c r="AM4121" s="6">
        <v>461</v>
      </c>
      <c r="AN4121" s="6" t="s">
        <v>1350</v>
      </c>
    </row>
    <row r="4122" spans="1:40" x14ac:dyDescent="0.25">
      <c r="A4122">
        <v>4120</v>
      </c>
      <c r="B4122">
        <v>819</v>
      </c>
      <c r="C4122">
        <v>109</v>
      </c>
      <c r="D4122">
        <v>92</v>
      </c>
      <c r="E4122">
        <v>2</v>
      </c>
      <c r="F4122">
        <v>184</v>
      </c>
      <c r="G4122">
        <v>1</v>
      </c>
      <c r="H4122" t="str">
        <f>VLOOKUP($C4122,'Raw-products'!$A$2:$H$1261,MATCH(H$1,'Raw-products'!$A$1:$H$1,0))</f>
        <v>Shirt</v>
      </c>
      <c r="I4122" t="str">
        <f>VLOOKUP($C4122,'Raw-products'!$A$2:$H$1261,MATCH(I$1,'Raw-products'!$A$1:$H$1,0))</f>
        <v>Denim</v>
      </c>
      <c r="J4122" t="str">
        <f>VLOOKUP($C4122,'Raw-products'!$A$2:$H$1261,MATCH(J$1,'Raw-products'!$A$1:$H$1,0))</f>
        <v>XL</v>
      </c>
      <c r="K4122" t="str">
        <f>VLOOKUP($C4122,'Raw-products'!$A$2:$H$1261,MATCH(K$1,'Raw-products'!$A$1:$H$1,0))</f>
        <v>red</v>
      </c>
      <c r="L4122">
        <f>VLOOKUP($C4122,'Raw-products'!$A$2:$H$1261,MATCH(L$1,'Raw-products'!$A$1:$H$1,0))</f>
        <v>115</v>
      </c>
      <c r="M4122">
        <f>VLOOKUP($C4122,'Raw-products'!$A$2:$H$1261,MATCH(M$1,'Raw-products'!$A$1:$H$1,0))</f>
        <v>63</v>
      </c>
      <c r="N4122" s="5">
        <f t="shared" si="128"/>
        <v>7245</v>
      </c>
      <c r="O4122" cm="1">
        <f t="array" ref="O4122:R4122">_xlfn.XLOOKUP($B4122,'Raw -orders'!$A:$A,'Raw -orders'!$B:$E)</f>
        <v>461</v>
      </c>
      <c r="P4122">
        <v>48601</v>
      </c>
      <c r="Q4122" s="1">
        <v>44215</v>
      </c>
      <c r="R4122" s="1">
        <v>44218</v>
      </c>
      <c r="S4122" t="str" cm="1">
        <f t="array" ref="S4122:Z4122">_xlfn.XLOOKUP($O4122,'Raw - customers'!$A:$A,'Raw - customers'!$B:$I)</f>
        <v>Alina Strotton</v>
      </c>
      <c r="T4122" t="str">
        <v>Female</v>
      </c>
      <c r="U4122">
        <v>54</v>
      </c>
      <c r="V4122" t="str">
        <v>2501 Hackett ManorSuite 051</v>
      </c>
      <c r="W4122">
        <v>60</v>
      </c>
      <c r="X4122" t="str">
        <v>West Chasemouth</v>
      </c>
      <c r="Y4122" t="str">
        <v>Australian Capital Territory</v>
      </c>
      <c r="Z4122" t="str">
        <v>Australia</v>
      </c>
      <c r="AA4122">
        <v>1</v>
      </c>
      <c r="AB4122" s="3" t="str">
        <f t="shared" si="129"/>
        <v>0 to 10</v>
      </c>
      <c r="AM4122" s="6">
        <v>461</v>
      </c>
      <c r="AN4122" s="6" t="s">
        <v>1350</v>
      </c>
    </row>
    <row r="4123" spans="1:40" x14ac:dyDescent="0.25">
      <c r="A4123">
        <v>4121</v>
      </c>
      <c r="B4123">
        <v>819</v>
      </c>
      <c r="C4123">
        <v>1144</v>
      </c>
      <c r="D4123">
        <v>102</v>
      </c>
      <c r="E4123">
        <v>2</v>
      </c>
      <c r="F4123">
        <v>204</v>
      </c>
      <c r="G4123">
        <v>1</v>
      </c>
      <c r="H4123" t="str">
        <f>VLOOKUP($C4123,'Raw-products'!$A$2:$H$1261,MATCH(H$1,'Raw-products'!$A$1:$H$1,0))</f>
        <v>Trousers</v>
      </c>
      <c r="I4123" t="str">
        <f>VLOOKUP($C4123,'Raw-products'!$A$2:$H$1261,MATCH(I$1,'Raw-products'!$A$1:$H$1,0))</f>
        <v>Cargo Pants</v>
      </c>
      <c r="J4123" t="str">
        <f>VLOOKUP($C4123,'Raw-products'!$A$2:$H$1261,MATCH(J$1,'Raw-products'!$A$1:$H$1,0))</f>
        <v>XL</v>
      </c>
      <c r="K4123" t="str">
        <f>VLOOKUP($C4123,'Raw-products'!$A$2:$H$1261,MATCH(K$1,'Raw-products'!$A$1:$H$1,0))</f>
        <v>blue</v>
      </c>
      <c r="L4123">
        <f>VLOOKUP($C4123,'Raw-products'!$A$2:$H$1261,MATCH(L$1,'Raw-products'!$A$1:$H$1,0))</f>
        <v>106</v>
      </c>
      <c r="M4123">
        <f>VLOOKUP($C4123,'Raw-products'!$A$2:$H$1261,MATCH(M$1,'Raw-products'!$A$1:$H$1,0))</f>
        <v>57</v>
      </c>
      <c r="N4123" s="5">
        <f t="shared" si="128"/>
        <v>6042</v>
      </c>
      <c r="O4123" cm="1">
        <f t="array" ref="O4123:R4123">_xlfn.XLOOKUP($B4123,'Raw -orders'!$A:$A,'Raw -orders'!$B:$E)</f>
        <v>461</v>
      </c>
      <c r="P4123">
        <v>48601</v>
      </c>
      <c r="Q4123" s="1">
        <v>44215</v>
      </c>
      <c r="R4123" s="1">
        <v>44218</v>
      </c>
      <c r="S4123" t="str" cm="1">
        <f t="array" ref="S4123:Z4123">_xlfn.XLOOKUP($O4123,'Raw - customers'!$A:$A,'Raw - customers'!$B:$I)</f>
        <v>Alina Strotton</v>
      </c>
      <c r="T4123" t="str">
        <v>Female</v>
      </c>
      <c r="U4123">
        <v>54</v>
      </c>
      <c r="V4123" t="str">
        <v>2501 Hackett ManorSuite 051</v>
      </c>
      <c r="W4123">
        <v>60</v>
      </c>
      <c r="X4123" t="str">
        <v>West Chasemouth</v>
      </c>
      <c r="Y4123" t="str">
        <v>Australian Capital Territory</v>
      </c>
      <c r="Z4123" t="str">
        <v>Australia</v>
      </c>
      <c r="AA4123">
        <v>1</v>
      </c>
      <c r="AB4123" s="3" t="str">
        <f t="shared" si="129"/>
        <v>0 to 10</v>
      </c>
      <c r="AM4123" s="6">
        <v>461</v>
      </c>
      <c r="AN4123" s="6" t="s">
        <v>1350</v>
      </c>
    </row>
    <row r="4124" spans="1:40" x14ac:dyDescent="0.25">
      <c r="A4124">
        <v>4122</v>
      </c>
      <c r="B4124">
        <v>819</v>
      </c>
      <c r="C4124">
        <v>130</v>
      </c>
      <c r="D4124">
        <v>92</v>
      </c>
      <c r="E4124">
        <v>3</v>
      </c>
      <c r="F4124">
        <v>276</v>
      </c>
      <c r="G4124">
        <v>1</v>
      </c>
      <c r="H4124" t="str">
        <f>VLOOKUP($C4124,'Raw-products'!$A$2:$H$1261,MATCH(H$1,'Raw-products'!$A$1:$H$1,0))</f>
        <v>Shirt</v>
      </c>
      <c r="I4124" t="str">
        <f>VLOOKUP($C4124,'Raw-products'!$A$2:$H$1261,MATCH(I$1,'Raw-products'!$A$1:$H$1,0))</f>
        <v>Denim</v>
      </c>
      <c r="J4124" t="str">
        <f>VLOOKUP($C4124,'Raw-products'!$A$2:$H$1261,MATCH(J$1,'Raw-products'!$A$1:$H$1,0))</f>
        <v>XS</v>
      </c>
      <c r="K4124" t="str">
        <f>VLOOKUP($C4124,'Raw-products'!$A$2:$H$1261,MATCH(K$1,'Raw-products'!$A$1:$H$1,0))</f>
        <v>indigo</v>
      </c>
      <c r="L4124">
        <f>VLOOKUP($C4124,'Raw-products'!$A$2:$H$1261,MATCH(L$1,'Raw-products'!$A$1:$H$1,0))</f>
        <v>115</v>
      </c>
      <c r="M4124">
        <f>VLOOKUP($C4124,'Raw-products'!$A$2:$H$1261,MATCH(M$1,'Raw-products'!$A$1:$H$1,0))</f>
        <v>79</v>
      </c>
      <c r="N4124" s="5">
        <f t="shared" si="128"/>
        <v>9085</v>
      </c>
      <c r="O4124" cm="1">
        <f t="array" ref="O4124:R4124">_xlfn.XLOOKUP($B4124,'Raw -orders'!$A:$A,'Raw -orders'!$B:$E)</f>
        <v>461</v>
      </c>
      <c r="P4124">
        <v>48601</v>
      </c>
      <c r="Q4124" s="1">
        <v>44215</v>
      </c>
      <c r="R4124" s="1">
        <v>44218</v>
      </c>
      <c r="S4124" t="str" cm="1">
        <f t="array" ref="S4124:Z4124">_xlfn.XLOOKUP($O4124,'Raw - customers'!$A:$A,'Raw - customers'!$B:$I)</f>
        <v>Alina Strotton</v>
      </c>
      <c r="T4124" t="str">
        <v>Female</v>
      </c>
      <c r="U4124">
        <v>54</v>
      </c>
      <c r="V4124" t="str">
        <v>2501 Hackett ManorSuite 051</v>
      </c>
      <c r="W4124">
        <v>60</v>
      </c>
      <c r="X4124" t="str">
        <v>West Chasemouth</v>
      </c>
      <c r="Y4124" t="str">
        <v>Australian Capital Territory</v>
      </c>
      <c r="Z4124" t="str">
        <v>Australia</v>
      </c>
      <c r="AA4124">
        <v>1</v>
      </c>
      <c r="AB4124" s="3" t="str">
        <f t="shared" si="129"/>
        <v>0 to 10</v>
      </c>
      <c r="AM4124" s="6">
        <v>461</v>
      </c>
      <c r="AN4124" s="6" t="s">
        <v>1350</v>
      </c>
    </row>
    <row r="4125" spans="1:40" x14ac:dyDescent="0.25">
      <c r="A4125">
        <v>4123</v>
      </c>
      <c r="B4125">
        <v>820</v>
      </c>
      <c r="C4125">
        <v>292</v>
      </c>
      <c r="D4125">
        <v>105</v>
      </c>
      <c r="E4125">
        <v>2</v>
      </c>
      <c r="F4125">
        <v>210</v>
      </c>
      <c r="G4125">
        <v>1</v>
      </c>
      <c r="H4125" t="str">
        <f>VLOOKUP($C4125,'Raw-products'!$A$2:$H$1261,MATCH(H$1,'Raw-products'!$A$1:$H$1,0))</f>
        <v>Shirt</v>
      </c>
      <c r="I4125" t="str">
        <f>VLOOKUP($C4125,'Raw-products'!$A$2:$H$1261,MATCH(I$1,'Raw-products'!$A$1:$H$1,0))</f>
        <v>Cuban Collar</v>
      </c>
      <c r="J4125" t="str">
        <f>VLOOKUP($C4125,'Raw-products'!$A$2:$H$1261,MATCH(J$1,'Raw-products'!$A$1:$H$1,0))</f>
        <v>M</v>
      </c>
      <c r="K4125" t="str">
        <f>VLOOKUP($C4125,'Raw-products'!$A$2:$H$1261,MATCH(K$1,'Raw-products'!$A$1:$H$1,0))</f>
        <v>yellow</v>
      </c>
      <c r="L4125">
        <f>VLOOKUP($C4125,'Raw-products'!$A$2:$H$1261,MATCH(L$1,'Raw-products'!$A$1:$H$1,0))</f>
        <v>93</v>
      </c>
      <c r="M4125">
        <f>VLOOKUP($C4125,'Raw-products'!$A$2:$H$1261,MATCH(M$1,'Raw-products'!$A$1:$H$1,0))</f>
        <v>49</v>
      </c>
      <c r="N4125" s="5">
        <f t="shared" si="128"/>
        <v>4557</v>
      </c>
      <c r="O4125" cm="1">
        <f t="array" ref="O4125:R4125">_xlfn.XLOOKUP($B4125,'Raw -orders'!$A:$A,'Raw -orders'!$B:$E)</f>
        <v>801</v>
      </c>
      <c r="P4125">
        <v>33182</v>
      </c>
      <c r="Q4125" s="1">
        <v>44464</v>
      </c>
      <c r="R4125" s="1">
        <v>44472</v>
      </c>
      <c r="S4125" t="str" cm="1">
        <f t="array" ref="S4125:Z4125">_xlfn.XLOOKUP($O4125,'Raw - customers'!$A:$A,'Raw - customers'!$B:$I)</f>
        <v>Morgana Weymouth</v>
      </c>
      <c r="T4125" t="str">
        <v>Female</v>
      </c>
      <c r="U4125">
        <v>64</v>
      </c>
      <c r="V4125" t="str">
        <v>843 Goodwin MewsApt. 699</v>
      </c>
      <c r="W4125">
        <v>3128</v>
      </c>
      <c r="X4125" t="str">
        <v>Blakeborough</v>
      </c>
      <c r="Y4125" t="str">
        <v>Australian Capital Territory</v>
      </c>
      <c r="Z4125" t="str">
        <v>Australia</v>
      </c>
      <c r="AA4125">
        <v>9</v>
      </c>
      <c r="AB4125" s="3" t="str">
        <f t="shared" si="129"/>
        <v>0 to 10</v>
      </c>
      <c r="AM4125" s="6">
        <v>801</v>
      </c>
      <c r="AN4125" s="6" t="s">
        <v>1350</v>
      </c>
    </row>
    <row r="4126" spans="1:40" x14ac:dyDescent="0.25">
      <c r="A4126">
        <v>4124</v>
      </c>
      <c r="B4126">
        <v>820</v>
      </c>
      <c r="C4126">
        <v>1118</v>
      </c>
      <c r="D4126">
        <v>115</v>
      </c>
      <c r="E4126">
        <v>1</v>
      </c>
      <c r="F4126">
        <v>115</v>
      </c>
      <c r="G4126">
        <v>1</v>
      </c>
      <c r="H4126" t="str">
        <f>VLOOKUP($C4126,'Raw-products'!$A$2:$H$1261,MATCH(H$1,'Raw-products'!$A$1:$H$1,0))</f>
        <v>Trousers</v>
      </c>
      <c r="I4126" t="str">
        <f>VLOOKUP($C4126,'Raw-products'!$A$2:$H$1261,MATCH(I$1,'Raw-products'!$A$1:$H$1,0))</f>
        <v>Cropped</v>
      </c>
      <c r="J4126" t="str">
        <f>VLOOKUP($C4126,'Raw-products'!$A$2:$H$1261,MATCH(J$1,'Raw-products'!$A$1:$H$1,0))</f>
        <v>L</v>
      </c>
      <c r="K4126" t="str">
        <f>VLOOKUP($C4126,'Raw-products'!$A$2:$H$1261,MATCH(K$1,'Raw-products'!$A$1:$H$1,0))</f>
        <v>violet</v>
      </c>
      <c r="L4126">
        <f>VLOOKUP($C4126,'Raw-products'!$A$2:$H$1261,MATCH(L$1,'Raw-products'!$A$1:$H$1,0))</f>
        <v>99</v>
      </c>
      <c r="M4126">
        <f>VLOOKUP($C4126,'Raw-products'!$A$2:$H$1261,MATCH(M$1,'Raw-products'!$A$1:$H$1,0))</f>
        <v>40</v>
      </c>
      <c r="N4126" s="5">
        <f t="shared" si="128"/>
        <v>3960</v>
      </c>
      <c r="O4126" cm="1">
        <f t="array" ref="O4126:R4126">_xlfn.XLOOKUP($B4126,'Raw -orders'!$A:$A,'Raw -orders'!$B:$E)</f>
        <v>801</v>
      </c>
      <c r="P4126">
        <v>33182</v>
      </c>
      <c r="Q4126" s="1">
        <v>44464</v>
      </c>
      <c r="R4126" s="1">
        <v>44472</v>
      </c>
      <c r="S4126" t="str" cm="1">
        <f t="array" ref="S4126:Z4126">_xlfn.XLOOKUP($O4126,'Raw - customers'!$A:$A,'Raw - customers'!$B:$I)</f>
        <v>Morgana Weymouth</v>
      </c>
      <c r="T4126" t="str">
        <v>Female</v>
      </c>
      <c r="U4126">
        <v>64</v>
      </c>
      <c r="V4126" t="str">
        <v>843 Goodwin MewsApt. 699</v>
      </c>
      <c r="W4126">
        <v>3128</v>
      </c>
      <c r="X4126" t="str">
        <v>Blakeborough</v>
      </c>
      <c r="Y4126" t="str">
        <v>Australian Capital Territory</v>
      </c>
      <c r="Z4126" t="str">
        <v>Australia</v>
      </c>
      <c r="AA4126">
        <v>9</v>
      </c>
      <c r="AB4126" s="3" t="str">
        <f t="shared" si="129"/>
        <v>0 to 10</v>
      </c>
      <c r="AM4126" s="6">
        <v>801</v>
      </c>
      <c r="AN4126" s="6" t="s">
        <v>1350</v>
      </c>
    </row>
    <row r="4127" spans="1:40" x14ac:dyDescent="0.25">
      <c r="A4127">
        <v>4125</v>
      </c>
      <c r="B4127">
        <v>820</v>
      </c>
      <c r="C4127">
        <v>1163</v>
      </c>
      <c r="D4127">
        <v>99</v>
      </c>
      <c r="E4127">
        <v>1</v>
      </c>
      <c r="F4127">
        <v>99</v>
      </c>
      <c r="G4127">
        <v>1</v>
      </c>
      <c r="H4127" t="str">
        <f>VLOOKUP($C4127,'Raw-products'!$A$2:$H$1261,MATCH(H$1,'Raw-products'!$A$1:$H$1,0))</f>
        <v>Trousers</v>
      </c>
      <c r="I4127" t="str">
        <f>VLOOKUP($C4127,'Raw-products'!$A$2:$H$1261,MATCH(I$1,'Raw-products'!$A$1:$H$1,0))</f>
        <v>High-Waisted</v>
      </c>
      <c r="J4127" t="str">
        <f>VLOOKUP($C4127,'Raw-products'!$A$2:$H$1261,MATCH(J$1,'Raw-products'!$A$1:$H$1,0))</f>
        <v>L</v>
      </c>
      <c r="K4127" t="str">
        <f>VLOOKUP($C4127,'Raw-products'!$A$2:$H$1261,MATCH(K$1,'Raw-products'!$A$1:$H$1,0))</f>
        <v>orange</v>
      </c>
      <c r="L4127">
        <f>VLOOKUP($C4127,'Raw-products'!$A$2:$H$1261,MATCH(L$1,'Raw-products'!$A$1:$H$1,0))</f>
        <v>98</v>
      </c>
      <c r="M4127">
        <f>VLOOKUP($C4127,'Raw-products'!$A$2:$H$1261,MATCH(M$1,'Raw-products'!$A$1:$H$1,0))</f>
        <v>78</v>
      </c>
      <c r="N4127" s="5">
        <f t="shared" si="128"/>
        <v>7644</v>
      </c>
      <c r="O4127" cm="1">
        <f t="array" ref="O4127:R4127">_xlfn.XLOOKUP($B4127,'Raw -orders'!$A:$A,'Raw -orders'!$B:$E)</f>
        <v>801</v>
      </c>
      <c r="P4127">
        <v>33182</v>
      </c>
      <c r="Q4127" s="1">
        <v>44464</v>
      </c>
      <c r="R4127" s="1">
        <v>44472</v>
      </c>
      <c r="S4127" t="str" cm="1">
        <f t="array" ref="S4127:Z4127">_xlfn.XLOOKUP($O4127,'Raw - customers'!$A:$A,'Raw - customers'!$B:$I)</f>
        <v>Morgana Weymouth</v>
      </c>
      <c r="T4127" t="str">
        <v>Female</v>
      </c>
      <c r="U4127">
        <v>64</v>
      </c>
      <c r="V4127" t="str">
        <v>843 Goodwin MewsApt. 699</v>
      </c>
      <c r="W4127">
        <v>3128</v>
      </c>
      <c r="X4127" t="str">
        <v>Blakeborough</v>
      </c>
      <c r="Y4127" t="str">
        <v>Australian Capital Territory</v>
      </c>
      <c r="Z4127" t="str">
        <v>Australia</v>
      </c>
      <c r="AA4127">
        <v>9</v>
      </c>
      <c r="AB4127" s="3" t="str">
        <f t="shared" si="129"/>
        <v>0 to 10</v>
      </c>
      <c r="AM4127" s="6">
        <v>801</v>
      </c>
      <c r="AN4127" s="6" t="s">
        <v>1350</v>
      </c>
    </row>
    <row r="4128" spans="1:40" x14ac:dyDescent="0.25">
      <c r="A4128">
        <v>4126</v>
      </c>
      <c r="B4128">
        <v>820</v>
      </c>
      <c r="C4128">
        <v>1085</v>
      </c>
      <c r="D4128">
        <v>115</v>
      </c>
      <c r="E4128">
        <v>2</v>
      </c>
      <c r="F4128">
        <v>230</v>
      </c>
      <c r="G4128">
        <v>1</v>
      </c>
      <c r="H4128" t="str">
        <f>VLOOKUP($C4128,'Raw-products'!$A$2:$H$1261,MATCH(H$1,'Raw-products'!$A$1:$H$1,0))</f>
        <v>Trousers</v>
      </c>
      <c r="I4128" t="str">
        <f>VLOOKUP($C4128,'Raw-products'!$A$2:$H$1261,MATCH(I$1,'Raw-products'!$A$1:$H$1,0))</f>
        <v>Cropped</v>
      </c>
      <c r="J4128" t="str">
        <f>VLOOKUP($C4128,'Raw-products'!$A$2:$H$1261,MATCH(J$1,'Raw-products'!$A$1:$H$1,0))</f>
        <v>XS</v>
      </c>
      <c r="K4128" t="str">
        <f>VLOOKUP($C4128,'Raw-products'!$A$2:$H$1261,MATCH(K$1,'Raw-products'!$A$1:$H$1,0))</f>
        <v>red</v>
      </c>
      <c r="L4128">
        <f>VLOOKUP($C4128,'Raw-products'!$A$2:$H$1261,MATCH(L$1,'Raw-products'!$A$1:$H$1,0))</f>
        <v>99</v>
      </c>
      <c r="M4128">
        <f>VLOOKUP($C4128,'Raw-products'!$A$2:$H$1261,MATCH(M$1,'Raw-products'!$A$1:$H$1,0))</f>
        <v>75</v>
      </c>
      <c r="N4128" s="5">
        <f t="shared" si="128"/>
        <v>7425</v>
      </c>
      <c r="O4128" cm="1">
        <f t="array" ref="O4128:R4128">_xlfn.XLOOKUP($B4128,'Raw -orders'!$A:$A,'Raw -orders'!$B:$E)</f>
        <v>801</v>
      </c>
      <c r="P4128">
        <v>33182</v>
      </c>
      <c r="Q4128" s="1">
        <v>44464</v>
      </c>
      <c r="R4128" s="1">
        <v>44472</v>
      </c>
      <c r="S4128" t="str" cm="1">
        <f t="array" ref="S4128:Z4128">_xlfn.XLOOKUP($O4128,'Raw - customers'!$A:$A,'Raw - customers'!$B:$I)</f>
        <v>Morgana Weymouth</v>
      </c>
      <c r="T4128" t="str">
        <v>Female</v>
      </c>
      <c r="U4128">
        <v>64</v>
      </c>
      <c r="V4128" t="str">
        <v>843 Goodwin MewsApt. 699</v>
      </c>
      <c r="W4128">
        <v>3128</v>
      </c>
      <c r="X4128" t="str">
        <v>Blakeborough</v>
      </c>
      <c r="Y4128" t="str">
        <v>Australian Capital Territory</v>
      </c>
      <c r="Z4128" t="str">
        <v>Australia</v>
      </c>
      <c r="AA4128">
        <v>9</v>
      </c>
      <c r="AB4128" s="3" t="str">
        <f t="shared" si="129"/>
        <v>0 to 10</v>
      </c>
      <c r="AM4128" s="6">
        <v>801</v>
      </c>
      <c r="AN4128" s="6" t="s">
        <v>1350</v>
      </c>
    </row>
    <row r="4129" spans="1:40" x14ac:dyDescent="0.25">
      <c r="A4129">
        <v>4127</v>
      </c>
      <c r="B4129">
        <v>820</v>
      </c>
      <c r="C4129">
        <v>748</v>
      </c>
      <c r="D4129">
        <v>109</v>
      </c>
      <c r="E4129">
        <v>1</v>
      </c>
      <c r="F4129">
        <v>109</v>
      </c>
      <c r="G4129">
        <v>1</v>
      </c>
      <c r="H4129" t="str">
        <f>VLOOKUP($C4129,'Raw-products'!$A$2:$H$1261,MATCH(H$1,'Raw-products'!$A$1:$H$1,0))</f>
        <v>Jacket</v>
      </c>
      <c r="I4129" t="str">
        <f>VLOOKUP($C4129,'Raw-products'!$A$2:$H$1261,MATCH(I$1,'Raw-products'!$A$1:$H$1,0))</f>
        <v>Peacoat</v>
      </c>
      <c r="J4129" t="str">
        <f>VLOOKUP($C4129,'Raw-products'!$A$2:$H$1261,MATCH(J$1,'Raw-products'!$A$1:$H$1,0))</f>
        <v>L</v>
      </c>
      <c r="K4129" t="str">
        <f>VLOOKUP($C4129,'Raw-products'!$A$2:$H$1261,MATCH(K$1,'Raw-products'!$A$1:$H$1,0))</f>
        <v>yellow</v>
      </c>
      <c r="L4129">
        <f>VLOOKUP($C4129,'Raw-products'!$A$2:$H$1261,MATCH(L$1,'Raw-products'!$A$1:$H$1,0))</f>
        <v>102</v>
      </c>
      <c r="M4129">
        <f>VLOOKUP($C4129,'Raw-products'!$A$2:$H$1261,MATCH(M$1,'Raw-products'!$A$1:$H$1,0))</f>
        <v>63</v>
      </c>
      <c r="N4129" s="5">
        <f t="shared" si="128"/>
        <v>6426</v>
      </c>
      <c r="O4129" cm="1">
        <f t="array" ref="O4129:R4129">_xlfn.XLOOKUP($B4129,'Raw -orders'!$A:$A,'Raw -orders'!$B:$E)</f>
        <v>801</v>
      </c>
      <c r="P4129">
        <v>33182</v>
      </c>
      <c r="Q4129" s="1">
        <v>44464</v>
      </c>
      <c r="R4129" s="1">
        <v>44472</v>
      </c>
      <c r="S4129" t="str" cm="1">
        <f t="array" ref="S4129:Z4129">_xlfn.XLOOKUP($O4129,'Raw - customers'!$A:$A,'Raw - customers'!$B:$I)</f>
        <v>Morgana Weymouth</v>
      </c>
      <c r="T4129" t="str">
        <v>Female</v>
      </c>
      <c r="U4129">
        <v>64</v>
      </c>
      <c r="V4129" t="str">
        <v>843 Goodwin MewsApt. 699</v>
      </c>
      <c r="W4129">
        <v>3128</v>
      </c>
      <c r="X4129" t="str">
        <v>Blakeborough</v>
      </c>
      <c r="Y4129" t="str">
        <v>Australian Capital Territory</v>
      </c>
      <c r="Z4129" t="str">
        <v>Australia</v>
      </c>
      <c r="AA4129">
        <v>9</v>
      </c>
      <c r="AB4129" s="3" t="str">
        <f t="shared" si="129"/>
        <v>0 to 10</v>
      </c>
      <c r="AM4129" s="6">
        <v>801</v>
      </c>
      <c r="AN4129" s="6" t="s">
        <v>1350</v>
      </c>
    </row>
    <row r="4130" spans="1:40" x14ac:dyDescent="0.25">
      <c r="A4130">
        <v>4128</v>
      </c>
      <c r="B4130">
        <v>820</v>
      </c>
      <c r="C4130">
        <v>591</v>
      </c>
      <c r="D4130">
        <v>100</v>
      </c>
      <c r="E4130">
        <v>2</v>
      </c>
      <c r="F4130">
        <v>200</v>
      </c>
      <c r="G4130">
        <v>1</v>
      </c>
      <c r="H4130" t="str">
        <f>VLOOKUP($C4130,'Raw-products'!$A$2:$H$1261,MATCH(H$1,'Raw-products'!$A$1:$H$1,0))</f>
        <v>Jacket</v>
      </c>
      <c r="I4130" t="str">
        <f>VLOOKUP($C4130,'Raw-products'!$A$2:$H$1261,MATCH(I$1,'Raw-products'!$A$1:$H$1,0))</f>
        <v>Bomber</v>
      </c>
      <c r="J4130" t="str">
        <f>VLOOKUP($C4130,'Raw-products'!$A$2:$H$1261,MATCH(J$1,'Raw-products'!$A$1:$H$1,0))</f>
        <v>S</v>
      </c>
      <c r="K4130" t="str">
        <f>VLOOKUP($C4130,'Raw-products'!$A$2:$H$1261,MATCH(K$1,'Raw-products'!$A$1:$H$1,0))</f>
        <v>violet</v>
      </c>
      <c r="L4130">
        <f>VLOOKUP($C4130,'Raw-products'!$A$2:$H$1261,MATCH(L$1,'Raw-products'!$A$1:$H$1,0))</f>
        <v>90</v>
      </c>
      <c r="M4130">
        <f>VLOOKUP($C4130,'Raw-products'!$A$2:$H$1261,MATCH(M$1,'Raw-products'!$A$1:$H$1,0))</f>
        <v>45</v>
      </c>
      <c r="N4130" s="5">
        <f t="shared" si="128"/>
        <v>4050</v>
      </c>
      <c r="O4130" cm="1">
        <f t="array" ref="O4130:R4130">_xlfn.XLOOKUP($B4130,'Raw -orders'!$A:$A,'Raw -orders'!$B:$E)</f>
        <v>801</v>
      </c>
      <c r="P4130">
        <v>33182</v>
      </c>
      <c r="Q4130" s="1">
        <v>44464</v>
      </c>
      <c r="R4130" s="1">
        <v>44472</v>
      </c>
      <c r="S4130" t="str" cm="1">
        <f t="array" ref="S4130:Z4130">_xlfn.XLOOKUP($O4130,'Raw - customers'!$A:$A,'Raw - customers'!$B:$I)</f>
        <v>Morgana Weymouth</v>
      </c>
      <c r="T4130" t="str">
        <v>Female</v>
      </c>
      <c r="U4130">
        <v>64</v>
      </c>
      <c r="V4130" t="str">
        <v>843 Goodwin MewsApt. 699</v>
      </c>
      <c r="W4130">
        <v>3128</v>
      </c>
      <c r="X4130" t="str">
        <v>Blakeborough</v>
      </c>
      <c r="Y4130" t="str">
        <v>Australian Capital Territory</v>
      </c>
      <c r="Z4130" t="str">
        <v>Australia</v>
      </c>
      <c r="AA4130">
        <v>9</v>
      </c>
      <c r="AB4130" s="3" t="str">
        <f t="shared" si="129"/>
        <v>0 to 10</v>
      </c>
      <c r="AM4130" s="6">
        <v>801</v>
      </c>
      <c r="AN4130" s="6" t="s">
        <v>1350</v>
      </c>
    </row>
    <row r="4131" spans="1:40" x14ac:dyDescent="0.25">
      <c r="A4131">
        <v>4129</v>
      </c>
      <c r="B4131">
        <v>820</v>
      </c>
      <c r="C4131">
        <v>1165</v>
      </c>
      <c r="D4131">
        <v>99</v>
      </c>
      <c r="E4131">
        <v>1</v>
      </c>
      <c r="F4131">
        <v>99</v>
      </c>
      <c r="G4131">
        <v>1</v>
      </c>
      <c r="H4131" t="str">
        <f>VLOOKUP($C4131,'Raw-products'!$A$2:$H$1261,MATCH(H$1,'Raw-products'!$A$1:$H$1,0))</f>
        <v>Trousers</v>
      </c>
      <c r="I4131" t="str">
        <f>VLOOKUP($C4131,'Raw-products'!$A$2:$H$1261,MATCH(I$1,'Raw-products'!$A$1:$H$1,0))</f>
        <v>High-Waisted</v>
      </c>
      <c r="J4131" t="str">
        <f>VLOOKUP($C4131,'Raw-products'!$A$2:$H$1261,MATCH(J$1,'Raw-products'!$A$1:$H$1,0))</f>
        <v>XS</v>
      </c>
      <c r="K4131" t="str">
        <f>VLOOKUP($C4131,'Raw-products'!$A$2:$H$1261,MATCH(K$1,'Raw-products'!$A$1:$H$1,0))</f>
        <v>yellow</v>
      </c>
      <c r="L4131">
        <f>VLOOKUP($C4131,'Raw-products'!$A$2:$H$1261,MATCH(L$1,'Raw-products'!$A$1:$H$1,0))</f>
        <v>98</v>
      </c>
      <c r="M4131">
        <f>VLOOKUP($C4131,'Raw-products'!$A$2:$H$1261,MATCH(M$1,'Raw-products'!$A$1:$H$1,0))</f>
        <v>64</v>
      </c>
      <c r="N4131" s="5">
        <f t="shared" si="128"/>
        <v>6272</v>
      </c>
      <c r="O4131" cm="1">
        <f t="array" ref="O4131:R4131">_xlfn.XLOOKUP($B4131,'Raw -orders'!$A:$A,'Raw -orders'!$B:$E)</f>
        <v>801</v>
      </c>
      <c r="P4131">
        <v>33182</v>
      </c>
      <c r="Q4131" s="1">
        <v>44464</v>
      </c>
      <c r="R4131" s="1">
        <v>44472</v>
      </c>
      <c r="S4131" t="str" cm="1">
        <f t="array" ref="S4131:Z4131">_xlfn.XLOOKUP($O4131,'Raw - customers'!$A:$A,'Raw - customers'!$B:$I)</f>
        <v>Morgana Weymouth</v>
      </c>
      <c r="T4131" t="str">
        <v>Female</v>
      </c>
      <c r="U4131">
        <v>64</v>
      </c>
      <c r="V4131" t="str">
        <v>843 Goodwin MewsApt. 699</v>
      </c>
      <c r="W4131">
        <v>3128</v>
      </c>
      <c r="X4131" t="str">
        <v>Blakeborough</v>
      </c>
      <c r="Y4131" t="str">
        <v>Australian Capital Territory</v>
      </c>
      <c r="Z4131" t="str">
        <v>Australia</v>
      </c>
      <c r="AA4131">
        <v>9</v>
      </c>
      <c r="AB4131" s="3" t="str">
        <f t="shared" si="129"/>
        <v>0 to 10</v>
      </c>
      <c r="AM4131" s="6">
        <v>801</v>
      </c>
      <c r="AN4131" s="6" t="s">
        <v>1350</v>
      </c>
    </row>
    <row r="4132" spans="1:40" x14ac:dyDescent="0.25">
      <c r="A4132">
        <v>4130</v>
      </c>
      <c r="B4132">
        <v>821</v>
      </c>
      <c r="C4132">
        <v>961</v>
      </c>
      <c r="D4132">
        <v>97</v>
      </c>
      <c r="E4132">
        <v>3</v>
      </c>
      <c r="F4132">
        <v>291</v>
      </c>
      <c r="G4132">
        <v>1</v>
      </c>
      <c r="H4132" t="str">
        <f>VLOOKUP($C4132,'Raw-products'!$A$2:$H$1261,MATCH(H$1,'Raw-products'!$A$1:$H$1,0))</f>
        <v>Trousers</v>
      </c>
      <c r="I4132" t="str">
        <f>VLOOKUP($C4132,'Raw-products'!$A$2:$H$1261,MATCH(I$1,'Raw-products'!$A$1:$H$1,0))</f>
        <v>Slim-Fit</v>
      </c>
      <c r="J4132" t="str">
        <f>VLOOKUP($C4132,'Raw-products'!$A$2:$H$1261,MATCH(J$1,'Raw-products'!$A$1:$H$1,0))</f>
        <v>S</v>
      </c>
      <c r="K4132" t="str">
        <f>VLOOKUP($C4132,'Raw-products'!$A$2:$H$1261,MATCH(K$1,'Raw-products'!$A$1:$H$1,0))</f>
        <v>green</v>
      </c>
      <c r="L4132">
        <f>VLOOKUP($C4132,'Raw-products'!$A$2:$H$1261,MATCH(L$1,'Raw-products'!$A$1:$H$1,0))</f>
        <v>119</v>
      </c>
      <c r="M4132">
        <f>VLOOKUP($C4132,'Raw-products'!$A$2:$H$1261,MATCH(M$1,'Raw-products'!$A$1:$H$1,0))</f>
        <v>70</v>
      </c>
      <c r="N4132" s="5">
        <f t="shared" si="128"/>
        <v>8330</v>
      </c>
      <c r="O4132" cm="1">
        <f t="array" ref="O4132:R4132">_xlfn.XLOOKUP($B4132,'Raw -orders'!$A:$A,'Raw -orders'!$B:$E)</f>
        <v>118</v>
      </c>
      <c r="P4132">
        <v>27802</v>
      </c>
      <c r="Q4132" s="1">
        <v>44199</v>
      </c>
      <c r="R4132" s="1">
        <v>44206</v>
      </c>
      <c r="S4132" t="str" cm="1">
        <f t="array" ref="S4132:Z4132">_xlfn.XLOOKUP($O4132,'Raw - customers'!$A:$A,'Raw - customers'!$B:$I)</f>
        <v>Meghan Simic</v>
      </c>
      <c r="T4132" t="str">
        <v>Male</v>
      </c>
      <c r="U4132">
        <v>57</v>
      </c>
      <c r="V4132" t="str">
        <v>164 Fisher RidgeSuite 516</v>
      </c>
      <c r="W4132">
        <v>9963</v>
      </c>
      <c r="X4132" t="str">
        <v>South Cameron</v>
      </c>
      <c r="Y4132" t="str">
        <v>Australian Capital Territory</v>
      </c>
      <c r="Z4132" t="str">
        <v>Australia</v>
      </c>
      <c r="AA4132">
        <v>1</v>
      </c>
      <c r="AB4132" s="3" t="str">
        <f t="shared" si="129"/>
        <v>0 to 10</v>
      </c>
      <c r="AM4132" s="6">
        <v>118</v>
      </c>
      <c r="AN4132" s="6" t="s">
        <v>1350</v>
      </c>
    </row>
    <row r="4133" spans="1:40" x14ac:dyDescent="0.25">
      <c r="A4133">
        <v>4131</v>
      </c>
      <c r="B4133">
        <v>821</v>
      </c>
      <c r="C4133">
        <v>317</v>
      </c>
      <c r="D4133">
        <v>109</v>
      </c>
      <c r="E4133">
        <v>2</v>
      </c>
      <c r="F4133">
        <v>218</v>
      </c>
      <c r="G4133">
        <v>1</v>
      </c>
      <c r="H4133" t="str">
        <f>VLOOKUP($C4133,'Raw-products'!$A$2:$H$1261,MATCH(H$1,'Raw-products'!$A$1:$H$1,0))</f>
        <v>Shirt</v>
      </c>
      <c r="I4133" t="str">
        <f>VLOOKUP($C4133,'Raw-products'!$A$2:$H$1261,MATCH(I$1,'Raw-products'!$A$1:$H$1,0))</f>
        <v>Mandarin Collar</v>
      </c>
      <c r="J4133" t="str">
        <f>VLOOKUP($C4133,'Raw-products'!$A$2:$H$1261,MATCH(J$1,'Raw-products'!$A$1:$H$1,0))</f>
        <v>M</v>
      </c>
      <c r="K4133" t="str">
        <f>VLOOKUP($C4133,'Raw-products'!$A$2:$H$1261,MATCH(K$1,'Raw-products'!$A$1:$H$1,0))</f>
        <v>red</v>
      </c>
      <c r="L4133">
        <f>VLOOKUP($C4133,'Raw-products'!$A$2:$H$1261,MATCH(L$1,'Raw-products'!$A$1:$H$1,0))</f>
        <v>108</v>
      </c>
      <c r="M4133">
        <f>VLOOKUP($C4133,'Raw-products'!$A$2:$H$1261,MATCH(M$1,'Raw-products'!$A$1:$H$1,0))</f>
        <v>60</v>
      </c>
      <c r="N4133" s="5">
        <f t="shared" si="128"/>
        <v>6480</v>
      </c>
      <c r="O4133" cm="1">
        <f t="array" ref="O4133:R4133">_xlfn.XLOOKUP($B4133,'Raw -orders'!$A:$A,'Raw -orders'!$B:$E)</f>
        <v>118</v>
      </c>
      <c r="P4133">
        <v>27802</v>
      </c>
      <c r="Q4133" s="1">
        <v>44199</v>
      </c>
      <c r="R4133" s="1">
        <v>44206</v>
      </c>
      <c r="S4133" t="str" cm="1">
        <f t="array" ref="S4133:Z4133">_xlfn.XLOOKUP($O4133,'Raw - customers'!$A:$A,'Raw - customers'!$B:$I)</f>
        <v>Meghan Simic</v>
      </c>
      <c r="T4133" t="str">
        <v>Male</v>
      </c>
      <c r="U4133">
        <v>57</v>
      </c>
      <c r="V4133" t="str">
        <v>164 Fisher RidgeSuite 516</v>
      </c>
      <c r="W4133">
        <v>9963</v>
      </c>
      <c r="X4133" t="str">
        <v>South Cameron</v>
      </c>
      <c r="Y4133" t="str">
        <v>Australian Capital Territory</v>
      </c>
      <c r="Z4133" t="str">
        <v>Australia</v>
      </c>
      <c r="AA4133">
        <v>1</v>
      </c>
      <c r="AB4133" s="3" t="str">
        <f t="shared" si="129"/>
        <v>0 to 10</v>
      </c>
      <c r="AM4133" s="6">
        <v>118</v>
      </c>
      <c r="AN4133" s="6" t="s">
        <v>1350</v>
      </c>
    </row>
    <row r="4134" spans="1:40" x14ac:dyDescent="0.25">
      <c r="A4134">
        <v>4132</v>
      </c>
      <c r="B4134">
        <v>821</v>
      </c>
      <c r="C4134">
        <v>1084</v>
      </c>
      <c r="D4134">
        <v>93</v>
      </c>
      <c r="E4134">
        <v>3</v>
      </c>
      <c r="F4134">
        <v>279</v>
      </c>
      <c r="G4134">
        <v>1</v>
      </c>
      <c r="H4134" t="str">
        <f>VLOOKUP($C4134,'Raw-products'!$A$2:$H$1261,MATCH(H$1,'Raw-products'!$A$1:$H$1,0))</f>
        <v>Trousers</v>
      </c>
      <c r="I4134" t="str">
        <f>VLOOKUP($C4134,'Raw-products'!$A$2:$H$1261,MATCH(I$1,'Raw-products'!$A$1:$H$1,0))</f>
        <v>Joggers</v>
      </c>
      <c r="J4134" t="str">
        <f>VLOOKUP($C4134,'Raw-products'!$A$2:$H$1261,MATCH(J$1,'Raw-products'!$A$1:$H$1,0))</f>
        <v>XL</v>
      </c>
      <c r="K4134" t="str">
        <f>VLOOKUP($C4134,'Raw-products'!$A$2:$H$1261,MATCH(K$1,'Raw-products'!$A$1:$H$1,0))</f>
        <v>violet</v>
      </c>
      <c r="L4134">
        <f>VLOOKUP($C4134,'Raw-products'!$A$2:$H$1261,MATCH(L$1,'Raw-products'!$A$1:$H$1,0))</f>
        <v>94</v>
      </c>
      <c r="M4134">
        <f>VLOOKUP($C4134,'Raw-products'!$A$2:$H$1261,MATCH(M$1,'Raw-products'!$A$1:$H$1,0))</f>
        <v>40</v>
      </c>
      <c r="N4134" s="5">
        <f t="shared" si="128"/>
        <v>3760</v>
      </c>
      <c r="O4134" cm="1">
        <f t="array" ref="O4134:R4134">_xlfn.XLOOKUP($B4134,'Raw -orders'!$A:$A,'Raw -orders'!$B:$E)</f>
        <v>118</v>
      </c>
      <c r="P4134">
        <v>27802</v>
      </c>
      <c r="Q4134" s="1">
        <v>44199</v>
      </c>
      <c r="R4134" s="1">
        <v>44206</v>
      </c>
      <c r="S4134" t="str" cm="1">
        <f t="array" ref="S4134:Z4134">_xlfn.XLOOKUP($O4134,'Raw - customers'!$A:$A,'Raw - customers'!$B:$I)</f>
        <v>Meghan Simic</v>
      </c>
      <c r="T4134" t="str">
        <v>Male</v>
      </c>
      <c r="U4134">
        <v>57</v>
      </c>
      <c r="V4134" t="str">
        <v>164 Fisher RidgeSuite 516</v>
      </c>
      <c r="W4134">
        <v>9963</v>
      </c>
      <c r="X4134" t="str">
        <v>South Cameron</v>
      </c>
      <c r="Y4134" t="str">
        <v>Australian Capital Territory</v>
      </c>
      <c r="Z4134" t="str">
        <v>Australia</v>
      </c>
      <c r="AA4134">
        <v>1</v>
      </c>
      <c r="AB4134" s="3" t="str">
        <f t="shared" si="129"/>
        <v>0 to 10</v>
      </c>
      <c r="AM4134" s="6">
        <v>118</v>
      </c>
      <c r="AN4134" s="6" t="s">
        <v>1350</v>
      </c>
    </row>
    <row r="4135" spans="1:40" x14ac:dyDescent="0.25">
      <c r="A4135">
        <v>4133</v>
      </c>
      <c r="B4135">
        <v>822</v>
      </c>
      <c r="C4135">
        <v>715</v>
      </c>
      <c r="D4135">
        <v>119</v>
      </c>
      <c r="E4135">
        <v>1</v>
      </c>
      <c r="F4135">
        <v>119</v>
      </c>
      <c r="G4135">
        <v>1</v>
      </c>
      <c r="H4135" t="str">
        <f>VLOOKUP($C4135,'Raw-products'!$A$2:$H$1261,MATCH(H$1,'Raw-products'!$A$1:$H$1,0))</f>
        <v>Jacket</v>
      </c>
      <c r="I4135" t="str">
        <f>VLOOKUP($C4135,'Raw-products'!$A$2:$H$1261,MATCH(I$1,'Raw-products'!$A$1:$H$1,0))</f>
        <v>Trench Coat</v>
      </c>
      <c r="J4135" t="str">
        <f>VLOOKUP($C4135,'Raw-products'!$A$2:$H$1261,MATCH(J$1,'Raw-products'!$A$1:$H$1,0))</f>
        <v>XS</v>
      </c>
      <c r="K4135" t="str">
        <f>VLOOKUP($C4135,'Raw-products'!$A$2:$H$1261,MATCH(K$1,'Raw-products'!$A$1:$H$1,0))</f>
        <v>green</v>
      </c>
      <c r="L4135">
        <f>VLOOKUP($C4135,'Raw-products'!$A$2:$H$1261,MATCH(L$1,'Raw-products'!$A$1:$H$1,0))</f>
        <v>112</v>
      </c>
      <c r="M4135">
        <f>VLOOKUP($C4135,'Raw-products'!$A$2:$H$1261,MATCH(M$1,'Raw-products'!$A$1:$H$1,0))</f>
        <v>62</v>
      </c>
      <c r="N4135" s="5">
        <f t="shared" si="128"/>
        <v>6944</v>
      </c>
      <c r="O4135" cm="1">
        <f t="array" ref="O4135:R4135">_xlfn.XLOOKUP($B4135,'Raw -orders'!$A:$A,'Raw -orders'!$B:$E)</f>
        <v>524</v>
      </c>
      <c r="P4135">
        <v>17615</v>
      </c>
      <c r="Q4135" s="1">
        <v>44444</v>
      </c>
      <c r="R4135" s="1">
        <v>44451</v>
      </c>
      <c r="S4135" t="str" cm="1">
        <f t="array" ref="S4135:Z4135">_xlfn.XLOOKUP($O4135,'Raw - customers'!$A:$A,'Raw - customers'!$B:$I)</f>
        <v>Beverlie Bansal</v>
      </c>
      <c r="T4135" t="str">
        <v>Agender</v>
      </c>
      <c r="U4135">
        <v>80</v>
      </c>
      <c r="V4135" t="str">
        <v>0358 Ashley WayApt. 506</v>
      </c>
      <c r="W4135">
        <v>3345</v>
      </c>
      <c r="X4135" t="str">
        <v>Port Sebastianland</v>
      </c>
      <c r="Y4135" t="str">
        <v>Queensland</v>
      </c>
      <c r="Z4135" t="str">
        <v>Australia</v>
      </c>
      <c r="AA4135">
        <v>9</v>
      </c>
      <c r="AB4135" s="3" t="str">
        <f t="shared" si="129"/>
        <v>0 to 10</v>
      </c>
      <c r="AM4135" s="6">
        <v>524</v>
      </c>
      <c r="AN4135" s="6" t="s">
        <v>1355</v>
      </c>
    </row>
    <row r="4136" spans="1:40" x14ac:dyDescent="0.25">
      <c r="A4136">
        <v>4134</v>
      </c>
      <c r="B4136">
        <v>822</v>
      </c>
      <c r="C4136">
        <v>662</v>
      </c>
      <c r="D4136">
        <v>93</v>
      </c>
      <c r="E4136">
        <v>2</v>
      </c>
      <c r="F4136">
        <v>186</v>
      </c>
      <c r="G4136">
        <v>1</v>
      </c>
      <c r="H4136" t="str">
        <f>VLOOKUP($C4136,'Raw-products'!$A$2:$H$1261,MATCH(H$1,'Raw-products'!$A$1:$H$1,0))</f>
        <v>Jacket</v>
      </c>
      <c r="I4136" t="str">
        <f>VLOOKUP($C4136,'Raw-products'!$A$2:$H$1261,MATCH(I$1,'Raw-products'!$A$1:$H$1,0))</f>
        <v>Coach</v>
      </c>
      <c r="J4136" t="str">
        <f>VLOOKUP($C4136,'Raw-products'!$A$2:$H$1261,MATCH(J$1,'Raw-products'!$A$1:$H$1,0))</f>
        <v>M</v>
      </c>
      <c r="K4136" t="str">
        <f>VLOOKUP($C4136,'Raw-products'!$A$2:$H$1261,MATCH(K$1,'Raw-products'!$A$1:$H$1,0))</f>
        <v>violet</v>
      </c>
      <c r="L4136">
        <f>VLOOKUP($C4136,'Raw-products'!$A$2:$H$1261,MATCH(L$1,'Raw-products'!$A$1:$H$1,0))</f>
        <v>115</v>
      </c>
      <c r="M4136">
        <f>VLOOKUP($C4136,'Raw-products'!$A$2:$H$1261,MATCH(M$1,'Raw-products'!$A$1:$H$1,0))</f>
        <v>74</v>
      </c>
      <c r="N4136" s="5">
        <f t="shared" si="128"/>
        <v>8510</v>
      </c>
      <c r="O4136" cm="1">
        <f t="array" ref="O4136:R4136">_xlfn.XLOOKUP($B4136,'Raw -orders'!$A:$A,'Raw -orders'!$B:$E)</f>
        <v>524</v>
      </c>
      <c r="P4136">
        <v>17615</v>
      </c>
      <c r="Q4136" s="1">
        <v>44444</v>
      </c>
      <c r="R4136" s="1">
        <v>44451</v>
      </c>
      <c r="S4136" t="str" cm="1">
        <f t="array" ref="S4136:Z4136">_xlfn.XLOOKUP($O4136,'Raw - customers'!$A:$A,'Raw - customers'!$B:$I)</f>
        <v>Beverlie Bansal</v>
      </c>
      <c r="T4136" t="str">
        <v>Agender</v>
      </c>
      <c r="U4136">
        <v>80</v>
      </c>
      <c r="V4136" t="str">
        <v>0358 Ashley WayApt. 506</v>
      </c>
      <c r="W4136">
        <v>3345</v>
      </c>
      <c r="X4136" t="str">
        <v>Port Sebastianland</v>
      </c>
      <c r="Y4136" t="str">
        <v>Queensland</v>
      </c>
      <c r="Z4136" t="str">
        <v>Australia</v>
      </c>
      <c r="AA4136">
        <v>9</v>
      </c>
      <c r="AB4136" s="3" t="str">
        <f t="shared" si="129"/>
        <v>0 to 10</v>
      </c>
      <c r="AM4136" s="6">
        <v>524</v>
      </c>
      <c r="AN4136" s="6" t="s">
        <v>1355</v>
      </c>
    </row>
    <row r="4137" spans="1:40" x14ac:dyDescent="0.25">
      <c r="A4137">
        <v>4135</v>
      </c>
      <c r="B4137">
        <v>822</v>
      </c>
      <c r="C4137">
        <v>857</v>
      </c>
      <c r="D4137">
        <v>113</v>
      </c>
      <c r="E4137">
        <v>2</v>
      </c>
      <c r="F4137">
        <v>226</v>
      </c>
      <c r="G4137">
        <v>1</v>
      </c>
      <c r="H4137" t="str">
        <f>VLOOKUP($C4137,'Raw-products'!$A$2:$H$1261,MATCH(H$1,'Raw-products'!$A$1:$H$1,0))</f>
        <v>Trousers</v>
      </c>
      <c r="I4137" t="str">
        <f>VLOOKUP($C4137,'Raw-products'!$A$2:$H$1261,MATCH(I$1,'Raw-products'!$A$1:$H$1,0))</f>
        <v>Chinos</v>
      </c>
      <c r="J4137" t="str">
        <f>VLOOKUP($C4137,'Raw-products'!$A$2:$H$1261,MATCH(J$1,'Raw-products'!$A$1:$H$1,0))</f>
        <v>M</v>
      </c>
      <c r="K4137" t="str">
        <f>VLOOKUP($C4137,'Raw-products'!$A$2:$H$1261,MATCH(K$1,'Raw-products'!$A$1:$H$1,0))</f>
        <v>green</v>
      </c>
      <c r="L4137">
        <f>VLOOKUP($C4137,'Raw-products'!$A$2:$H$1261,MATCH(L$1,'Raw-products'!$A$1:$H$1,0))</f>
        <v>100</v>
      </c>
      <c r="M4137">
        <f>VLOOKUP($C4137,'Raw-products'!$A$2:$H$1261,MATCH(M$1,'Raw-products'!$A$1:$H$1,0))</f>
        <v>49</v>
      </c>
      <c r="N4137" s="5">
        <f t="shared" si="128"/>
        <v>4900</v>
      </c>
      <c r="O4137" cm="1">
        <f t="array" ref="O4137:R4137">_xlfn.XLOOKUP($B4137,'Raw -orders'!$A:$A,'Raw -orders'!$B:$E)</f>
        <v>524</v>
      </c>
      <c r="P4137">
        <v>17615</v>
      </c>
      <c r="Q4137" s="1">
        <v>44444</v>
      </c>
      <c r="R4137" s="1">
        <v>44451</v>
      </c>
      <c r="S4137" t="str" cm="1">
        <f t="array" ref="S4137:Z4137">_xlfn.XLOOKUP($O4137,'Raw - customers'!$A:$A,'Raw - customers'!$B:$I)</f>
        <v>Beverlie Bansal</v>
      </c>
      <c r="T4137" t="str">
        <v>Agender</v>
      </c>
      <c r="U4137">
        <v>80</v>
      </c>
      <c r="V4137" t="str">
        <v>0358 Ashley WayApt. 506</v>
      </c>
      <c r="W4137">
        <v>3345</v>
      </c>
      <c r="X4137" t="str">
        <v>Port Sebastianland</v>
      </c>
      <c r="Y4137" t="str">
        <v>Queensland</v>
      </c>
      <c r="Z4137" t="str">
        <v>Australia</v>
      </c>
      <c r="AA4137">
        <v>9</v>
      </c>
      <c r="AB4137" s="3" t="str">
        <f t="shared" si="129"/>
        <v>0 to 10</v>
      </c>
      <c r="AM4137" s="6">
        <v>524</v>
      </c>
      <c r="AN4137" s="6" t="s">
        <v>1355</v>
      </c>
    </row>
    <row r="4138" spans="1:40" x14ac:dyDescent="0.25">
      <c r="A4138">
        <v>4136</v>
      </c>
      <c r="B4138">
        <v>822</v>
      </c>
      <c r="C4138">
        <v>181</v>
      </c>
      <c r="D4138">
        <v>98</v>
      </c>
      <c r="E4138">
        <v>1</v>
      </c>
      <c r="F4138">
        <v>98</v>
      </c>
      <c r="G4138">
        <v>1</v>
      </c>
      <c r="H4138" t="str">
        <f>VLOOKUP($C4138,'Raw-products'!$A$2:$H$1261,MATCH(H$1,'Raw-products'!$A$1:$H$1,0))</f>
        <v>Shirt</v>
      </c>
      <c r="I4138" t="str">
        <f>VLOOKUP($C4138,'Raw-products'!$A$2:$H$1261,MATCH(I$1,'Raw-products'!$A$1:$H$1,0))</f>
        <v>Camp Collared</v>
      </c>
      <c r="J4138" t="str">
        <f>VLOOKUP($C4138,'Raw-products'!$A$2:$H$1261,MATCH(J$1,'Raw-products'!$A$1:$H$1,0))</f>
        <v>S</v>
      </c>
      <c r="K4138" t="str">
        <f>VLOOKUP($C4138,'Raw-products'!$A$2:$H$1261,MATCH(K$1,'Raw-products'!$A$1:$H$1,0))</f>
        <v>orange</v>
      </c>
      <c r="L4138">
        <f>VLOOKUP($C4138,'Raw-products'!$A$2:$H$1261,MATCH(L$1,'Raw-products'!$A$1:$H$1,0))</f>
        <v>112</v>
      </c>
      <c r="M4138">
        <f>VLOOKUP($C4138,'Raw-products'!$A$2:$H$1261,MATCH(M$1,'Raw-products'!$A$1:$H$1,0))</f>
        <v>62</v>
      </c>
      <c r="N4138" s="5">
        <f t="shared" si="128"/>
        <v>6944</v>
      </c>
      <c r="O4138" cm="1">
        <f t="array" ref="O4138:R4138">_xlfn.XLOOKUP($B4138,'Raw -orders'!$A:$A,'Raw -orders'!$B:$E)</f>
        <v>524</v>
      </c>
      <c r="P4138">
        <v>17615</v>
      </c>
      <c r="Q4138" s="1">
        <v>44444</v>
      </c>
      <c r="R4138" s="1">
        <v>44451</v>
      </c>
      <c r="S4138" t="str" cm="1">
        <f t="array" ref="S4138:Z4138">_xlfn.XLOOKUP($O4138,'Raw - customers'!$A:$A,'Raw - customers'!$B:$I)</f>
        <v>Beverlie Bansal</v>
      </c>
      <c r="T4138" t="str">
        <v>Agender</v>
      </c>
      <c r="U4138">
        <v>80</v>
      </c>
      <c r="V4138" t="str">
        <v>0358 Ashley WayApt. 506</v>
      </c>
      <c r="W4138">
        <v>3345</v>
      </c>
      <c r="X4138" t="str">
        <v>Port Sebastianland</v>
      </c>
      <c r="Y4138" t="str">
        <v>Queensland</v>
      </c>
      <c r="Z4138" t="str">
        <v>Australia</v>
      </c>
      <c r="AA4138">
        <v>9</v>
      </c>
      <c r="AB4138" s="3" t="str">
        <f t="shared" si="129"/>
        <v>0 to 10</v>
      </c>
      <c r="AM4138" s="6">
        <v>524</v>
      </c>
      <c r="AN4138" s="6" t="s">
        <v>1355</v>
      </c>
    </row>
    <row r="4139" spans="1:40" x14ac:dyDescent="0.25">
      <c r="A4139">
        <v>4137</v>
      </c>
      <c r="B4139">
        <v>822</v>
      </c>
      <c r="C4139">
        <v>952</v>
      </c>
      <c r="D4139">
        <v>97</v>
      </c>
      <c r="E4139">
        <v>1</v>
      </c>
      <c r="F4139">
        <v>97</v>
      </c>
      <c r="G4139">
        <v>1</v>
      </c>
      <c r="H4139" t="str">
        <f>VLOOKUP($C4139,'Raw-products'!$A$2:$H$1261,MATCH(H$1,'Raw-products'!$A$1:$H$1,0))</f>
        <v>Trousers</v>
      </c>
      <c r="I4139" t="str">
        <f>VLOOKUP($C4139,'Raw-products'!$A$2:$H$1261,MATCH(I$1,'Raw-products'!$A$1:$H$1,0))</f>
        <v>Slim-Fit</v>
      </c>
      <c r="J4139" t="str">
        <f>VLOOKUP($C4139,'Raw-products'!$A$2:$H$1261,MATCH(J$1,'Raw-products'!$A$1:$H$1,0))</f>
        <v>M</v>
      </c>
      <c r="K4139" t="str">
        <f>VLOOKUP($C4139,'Raw-products'!$A$2:$H$1261,MATCH(K$1,'Raw-products'!$A$1:$H$1,0))</f>
        <v>orange</v>
      </c>
      <c r="L4139">
        <f>VLOOKUP($C4139,'Raw-products'!$A$2:$H$1261,MATCH(L$1,'Raw-products'!$A$1:$H$1,0))</f>
        <v>119</v>
      </c>
      <c r="M4139">
        <f>VLOOKUP($C4139,'Raw-products'!$A$2:$H$1261,MATCH(M$1,'Raw-products'!$A$1:$H$1,0))</f>
        <v>44</v>
      </c>
      <c r="N4139" s="5">
        <f t="shared" si="128"/>
        <v>5236</v>
      </c>
      <c r="O4139" cm="1">
        <f t="array" ref="O4139:R4139">_xlfn.XLOOKUP($B4139,'Raw -orders'!$A:$A,'Raw -orders'!$B:$E)</f>
        <v>524</v>
      </c>
      <c r="P4139">
        <v>17615</v>
      </c>
      <c r="Q4139" s="1">
        <v>44444</v>
      </c>
      <c r="R4139" s="1">
        <v>44451</v>
      </c>
      <c r="S4139" t="str" cm="1">
        <f t="array" ref="S4139:Z4139">_xlfn.XLOOKUP($O4139,'Raw - customers'!$A:$A,'Raw - customers'!$B:$I)</f>
        <v>Beverlie Bansal</v>
      </c>
      <c r="T4139" t="str">
        <v>Agender</v>
      </c>
      <c r="U4139">
        <v>80</v>
      </c>
      <c r="V4139" t="str">
        <v>0358 Ashley WayApt. 506</v>
      </c>
      <c r="W4139">
        <v>3345</v>
      </c>
      <c r="X4139" t="str">
        <v>Port Sebastianland</v>
      </c>
      <c r="Y4139" t="str">
        <v>Queensland</v>
      </c>
      <c r="Z4139" t="str">
        <v>Australia</v>
      </c>
      <c r="AA4139">
        <v>9</v>
      </c>
      <c r="AB4139" s="3" t="str">
        <f t="shared" si="129"/>
        <v>0 to 10</v>
      </c>
      <c r="AM4139" s="6">
        <v>524</v>
      </c>
      <c r="AN4139" s="6" t="s">
        <v>1355</v>
      </c>
    </row>
    <row r="4140" spans="1:40" x14ac:dyDescent="0.25">
      <c r="A4140">
        <v>4138</v>
      </c>
      <c r="B4140">
        <v>824</v>
      </c>
      <c r="C4140">
        <v>24</v>
      </c>
      <c r="D4140">
        <v>96</v>
      </c>
      <c r="E4140">
        <v>3</v>
      </c>
      <c r="F4140">
        <v>288</v>
      </c>
      <c r="G4140">
        <v>1</v>
      </c>
      <c r="H4140" t="str">
        <f>VLOOKUP($C4140,'Raw-products'!$A$2:$H$1261,MATCH(H$1,'Raw-products'!$A$1:$H$1,0))</f>
        <v>Shirt</v>
      </c>
      <c r="I4140" t="str">
        <f>VLOOKUP($C4140,'Raw-products'!$A$2:$H$1261,MATCH(I$1,'Raw-products'!$A$1:$H$1,0))</f>
        <v>Oxford Cloth</v>
      </c>
      <c r="J4140" t="str">
        <f>VLOOKUP($C4140,'Raw-products'!$A$2:$H$1261,MATCH(J$1,'Raw-products'!$A$1:$H$1,0))</f>
        <v>XL</v>
      </c>
      <c r="K4140" t="str">
        <f>VLOOKUP($C4140,'Raw-products'!$A$2:$H$1261,MATCH(K$1,'Raw-products'!$A$1:$H$1,0))</f>
        <v>blue</v>
      </c>
      <c r="L4140">
        <f>VLOOKUP($C4140,'Raw-products'!$A$2:$H$1261,MATCH(L$1,'Raw-products'!$A$1:$H$1,0))</f>
        <v>114</v>
      </c>
      <c r="M4140">
        <f>VLOOKUP($C4140,'Raw-products'!$A$2:$H$1261,MATCH(M$1,'Raw-products'!$A$1:$H$1,0))</f>
        <v>60</v>
      </c>
      <c r="N4140" s="5">
        <f t="shared" si="128"/>
        <v>6840</v>
      </c>
      <c r="O4140" cm="1">
        <f t="array" ref="O4140:R4140">_xlfn.XLOOKUP($B4140,'Raw -orders'!$A:$A,'Raw -orders'!$B:$E)</f>
        <v>724</v>
      </c>
      <c r="P4140">
        <v>51124</v>
      </c>
      <c r="Q4140" s="1">
        <v>44200</v>
      </c>
      <c r="R4140" s="1">
        <v>44224</v>
      </c>
      <c r="S4140" t="str" cm="1">
        <f t="array" ref="S4140:Z4140">_xlfn.XLOOKUP($O4140,'Raw - customers'!$A:$A,'Raw - customers'!$B:$I)</f>
        <v>Etheline Bahde</v>
      </c>
      <c r="T4140" t="str">
        <v>Female</v>
      </c>
      <c r="U4140">
        <v>66</v>
      </c>
      <c r="V4140" t="str">
        <v>71 Annabelle RunApt. 053</v>
      </c>
      <c r="W4140">
        <v>110</v>
      </c>
      <c r="X4140" t="str">
        <v>Hoppeville</v>
      </c>
      <c r="Y4140" t="str">
        <v>New South Wales</v>
      </c>
      <c r="Z4140" t="str">
        <v>Australia</v>
      </c>
      <c r="AA4140">
        <v>1</v>
      </c>
      <c r="AB4140" s="3" t="str">
        <f t="shared" si="129"/>
        <v>20 to 30</v>
      </c>
      <c r="AM4140" s="6">
        <v>724</v>
      </c>
      <c r="AN4140" s="6" t="s">
        <v>1362</v>
      </c>
    </row>
    <row r="4141" spans="1:40" x14ac:dyDescent="0.25">
      <c r="A4141">
        <v>4139</v>
      </c>
      <c r="B4141">
        <v>824</v>
      </c>
      <c r="C4141">
        <v>589</v>
      </c>
      <c r="D4141">
        <v>100</v>
      </c>
      <c r="E4141">
        <v>2</v>
      </c>
      <c r="F4141">
        <v>200</v>
      </c>
      <c r="G4141">
        <v>1</v>
      </c>
      <c r="H4141" t="str">
        <f>VLOOKUP($C4141,'Raw-products'!$A$2:$H$1261,MATCH(H$1,'Raw-products'!$A$1:$H$1,0))</f>
        <v>Jacket</v>
      </c>
      <c r="I4141" t="str">
        <f>VLOOKUP($C4141,'Raw-products'!$A$2:$H$1261,MATCH(I$1,'Raw-products'!$A$1:$H$1,0))</f>
        <v>Bomber</v>
      </c>
      <c r="J4141" t="str">
        <f>VLOOKUP($C4141,'Raw-products'!$A$2:$H$1261,MATCH(J$1,'Raw-products'!$A$1:$H$1,0))</f>
        <v>XL</v>
      </c>
      <c r="K4141" t="str">
        <f>VLOOKUP($C4141,'Raw-products'!$A$2:$H$1261,MATCH(K$1,'Raw-products'!$A$1:$H$1,0))</f>
        <v>indigo</v>
      </c>
      <c r="L4141">
        <f>VLOOKUP($C4141,'Raw-products'!$A$2:$H$1261,MATCH(L$1,'Raw-products'!$A$1:$H$1,0))</f>
        <v>90</v>
      </c>
      <c r="M4141">
        <f>VLOOKUP($C4141,'Raw-products'!$A$2:$H$1261,MATCH(M$1,'Raw-products'!$A$1:$H$1,0))</f>
        <v>50</v>
      </c>
      <c r="N4141" s="5">
        <f t="shared" si="128"/>
        <v>4500</v>
      </c>
      <c r="O4141" cm="1">
        <f t="array" ref="O4141:R4141">_xlfn.XLOOKUP($B4141,'Raw -orders'!$A:$A,'Raw -orders'!$B:$E)</f>
        <v>724</v>
      </c>
      <c r="P4141">
        <v>51124</v>
      </c>
      <c r="Q4141" s="1">
        <v>44200</v>
      </c>
      <c r="R4141" s="1">
        <v>44224</v>
      </c>
      <c r="S4141" t="str" cm="1">
        <f t="array" ref="S4141:Z4141">_xlfn.XLOOKUP($O4141,'Raw - customers'!$A:$A,'Raw - customers'!$B:$I)</f>
        <v>Etheline Bahde</v>
      </c>
      <c r="T4141" t="str">
        <v>Female</v>
      </c>
      <c r="U4141">
        <v>66</v>
      </c>
      <c r="V4141" t="str">
        <v>71 Annabelle RunApt. 053</v>
      </c>
      <c r="W4141">
        <v>110</v>
      </c>
      <c r="X4141" t="str">
        <v>Hoppeville</v>
      </c>
      <c r="Y4141" t="str">
        <v>New South Wales</v>
      </c>
      <c r="Z4141" t="str">
        <v>Australia</v>
      </c>
      <c r="AA4141">
        <v>1</v>
      </c>
      <c r="AB4141" s="3" t="str">
        <f t="shared" si="129"/>
        <v>20 to 30</v>
      </c>
      <c r="AM4141" s="6">
        <v>724</v>
      </c>
      <c r="AN4141" s="6" t="s">
        <v>1362</v>
      </c>
    </row>
    <row r="4142" spans="1:40" x14ac:dyDescent="0.25">
      <c r="A4142">
        <v>4140</v>
      </c>
      <c r="B4142">
        <v>824</v>
      </c>
      <c r="C4142">
        <v>68</v>
      </c>
      <c r="D4142">
        <v>104</v>
      </c>
      <c r="E4142">
        <v>1</v>
      </c>
      <c r="F4142">
        <v>104</v>
      </c>
      <c r="G4142">
        <v>1</v>
      </c>
      <c r="H4142" t="str">
        <f>VLOOKUP($C4142,'Raw-products'!$A$2:$H$1261,MATCH(H$1,'Raw-products'!$A$1:$H$1,0))</f>
        <v>Shirt</v>
      </c>
      <c r="I4142" t="str">
        <f>VLOOKUP($C4142,'Raw-products'!$A$2:$H$1261,MATCH(I$1,'Raw-products'!$A$1:$H$1,0))</f>
        <v>Dress</v>
      </c>
      <c r="J4142" t="str">
        <f>VLOOKUP($C4142,'Raw-products'!$A$2:$H$1261,MATCH(J$1,'Raw-products'!$A$1:$H$1,0))</f>
        <v>L</v>
      </c>
      <c r="K4142" t="str">
        <f>VLOOKUP($C4142,'Raw-products'!$A$2:$H$1261,MATCH(K$1,'Raw-products'!$A$1:$H$1,0))</f>
        <v>violet</v>
      </c>
      <c r="L4142">
        <f>VLOOKUP($C4142,'Raw-products'!$A$2:$H$1261,MATCH(L$1,'Raw-products'!$A$1:$H$1,0))</f>
        <v>119</v>
      </c>
      <c r="M4142">
        <f>VLOOKUP($C4142,'Raw-products'!$A$2:$H$1261,MATCH(M$1,'Raw-products'!$A$1:$H$1,0))</f>
        <v>74</v>
      </c>
      <c r="N4142" s="5">
        <f t="shared" si="128"/>
        <v>8806</v>
      </c>
      <c r="O4142" cm="1">
        <f t="array" ref="O4142:R4142">_xlfn.XLOOKUP($B4142,'Raw -orders'!$A:$A,'Raw -orders'!$B:$E)</f>
        <v>724</v>
      </c>
      <c r="P4142">
        <v>51124</v>
      </c>
      <c r="Q4142" s="1">
        <v>44200</v>
      </c>
      <c r="R4142" s="1">
        <v>44224</v>
      </c>
      <c r="S4142" t="str" cm="1">
        <f t="array" ref="S4142:Z4142">_xlfn.XLOOKUP($O4142,'Raw - customers'!$A:$A,'Raw - customers'!$B:$I)</f>
        <v>Etheline Bahde</v>
      </c>
      <c r="T4142" t="str">
        <v>Female</v>
      </c>
      <c r="U4142">
        <v>66</v>
      </c>
      <c r="V4142" t="str">
        <v>71 Annabelle RunApt. 053</v>
      </c>
      <c r="W4142">
        <v>110</v>
      </c>
      <c r="X4142" t="str">
        <v>Hoppeville</v>
      </c>
      <c r="Y4142" t="str">
        <v>New South Wales</v>
      </c>
      <c r="Z4142" t="str">
        <v>Australia</v>
      </c>
      <c r="AA4142">
        <v>1</v>
      </c>
      <c r="AB4142" s="3" t="str">
        <f t="shared" si="129"/>
        <v>20 to 30</v>
      </c>
      <c r="AM4142" s="6">
        <v>724</v>
      </c>
      <c r="AN4142" s="6" t="s">
        <v>1362</v>
      </c>
    </row>
    <row r="4143" spans="1:40" x14ac:dyDescent="0.25">
      <c r="A4143">
        <v>4141</v>
      </c>
      <c r="B4143">
        <v>825</v>
      </c>
      <c r="C4143">
        <v>563</v>
      </c>
      <c r="D4143">
        <v>100</v>
      </c>
      <c r="E4143">
        <v>1</v>
      </c>
      <c r="F4143">
        <v>100</v>
      </c>
      <c r="G4143">
        <v>1</v>
      </c>
      <c r="H4143" t="str">
        <f>VLOOKUP($C4143,'Raw-products'!$A$2:$H$1261,MATCH(H$1,'Raw-products'!$A$1:$H$1,0))</f>
        <v>Jacket</v>
      </c>
      <c r="I4143" t="str">
        <f>VLOOKUP($C4143,'Raw-products'!$A$2:$H$1261,MATCH(I$1,'Raw-products'!$A$1:$H$1,0))</f>
        <v>Bomber</v>
      </c>
      <c r="J4143" t="str">
        <f>VLOOKUP($C4143,'Raw-products'!$A$2:$H$1261,MATCH(J$1,'Raw-products'!$A$1:$H$1,0))</f>
        <v>L</v>
      </c>
      <c r="K4143" t="str">
        <f>VLOOKUP($C4143,'Raw-products'!$A$2:$H$1261,MATCH(K$1,'Raw-products'!$A$1:$H$1,0))</f>
        <v>red</v>
      </c>
      <c r="L4143">
        <f>VLOOKUP($C4143,'Raw-products'!$A$2:$H$1261,MATCH(L$1,'Raw-products'!$A$1:$H$1,0))</f>
        <v>90</v>
      </c>
      <c r="M4143">
        <f>VLOOKUP($C4143,'Raw-products'!$A$2:$H$1261,MATCH(M$1,'Raw-products'!$A$1:$H$1,0))</f>
        <v>50</v>
      </c>
      <c r="N4143" s="5">
        <f t="shared" si="128"/>
        <v>4500</v>
      </c>
      <c r="O4143" cm="1">
        <f t="array" ref="O4143:R4143">_xlfn.XLOOKUP($B4143,'Raw -orders'!$A:$A,'Raw -orders'!$B:$E)</f>
        <v>787</v>
      </c>
      <c r="P4143">
        <v>13832</v>
      </c>
      <c r="Q4143" s="1">
        <v>44223</v>
      </c>
      <c r="R4143" s="1">
        <v>44249</v>
      </c>
      <c r="S4143" t="str" cm="1">
        <f t="array" ref="S4143:Z4143">_xlfn.XLOOKUP($O4143,'Raw - customers'!$A:$A,'Raw - customers'!$B:$I)</f>
        <v>Sharl Izzett</v>
      </c>
      <c r="T4143" t="str">
        <v>Female</v>
      </c>
      <c r="U4143">
        <v>31</v>
      </c>
      <c r="V4143" t="str">
        <v>9871 Bailey SquareApt. 697</v>
      </c>
      <c r="W4143">
        <v>1417</v>
      </c>
      <c r="X4143" t="str">
        <v>Davidshire</v>
      </c>
      <c r="Y4143" t="str">
        <v>South Australia</v>
      </c>
      <c r="Z4143" t="str">
        <v>Australia</v>
      </c>
      <c r="AA4143">
        <v>1</v>
      </c>
      <c r="AB4143" s="3" t="str">
        <f t="shared" si="129"/>
        <v>20 to 30</v>
      </c>
      <c r="AM4143" s="6">
        <v>787</v>
      </c>
      <c r="AN4143" s="6" t="s">
        <v>1345</v>
      </c>
    </row>
    <row r="4144" spans="1:40" x14ac:dyDescent="0.25">
      <c r="A4144">
        <v>4142</v>
      </c>
      <c r="B4144">
        <v>825</v>
      </c>
      <c r="C4144">
        <v>1148</v>
      </c>
      <c r="D4144">
        <v>102</v>
      </c>
      <c r="E4144">
        <v>1</v>
      </c>
      <c r="F4144">
        <v>102</v>
      </c>
      <c r="G4144">
        <v>1</v>
      </c>
      <c r="H4144" t="str">
        <f>VLOOKUP($C4144,'Raw-products'!$A$2:$H$1261,MATCH(H$1,'Raw-products'!$A$1:$H$1,0))</f>
        <v>Trousers</v>
      </c>
      <c r="I4144" t="str">
        <f>VLOOKUP($C4144,'Raw-products'!$A$2:$H$1261,MATCH(I$1,'Raw-products'!$A$1:$H$1,0))</f>
        <v>Cargo Pants</v>
      </c>
      <c r="J4144" t="str">
        <f>VLOOKUP($C4144,'Raw-products'!$A$2:$H$1261,MATCH(J$1,'Raw-products'!$A$1:$H$1,0))</f>
        <v>L</v>
      </c>
      <c r="K4144" t="str">
        <f>VLOOKUP($C4144,'Raw-products'!$A$2:$H$1261,MATCH(K$1,'Raw-products'!$A$1:$H$1,0))</f>
        <v>indigo</v>
      </c>
      <c r="L4144">
        <f>VLOOKUP($C4144,'Raw-products'!$A$2:$H$1261,MATCH(L$1,'Raw-products'!$A$1:$H$1,0))</f>
        <v>106</v>
      </c>
      <c r="M4144">
        <f>VLOOKUP($C4144,'Raw-products'!$A$2:$H$1261,MATCH(M$1,'Raw-products'!$A$1:$H$1,0))</f>
        <v>46</v>
      </c>
      <c r="N4144" s="5">
        <f t="shared" si="128"/>
        <v>4876</v>
      </c>
      <c r="O4144" cm="1">
        <f t="array" ref="O4144:R4144">_xlfn.XLOOKUP($B4144,'Raw -orders'!$A:$A,'Raw -orders'!$B:$E)</f>
        <v>787</v>
      </c>
      <c r="P4144">
        <v>13832</v>
      </c>
      <c r="Q4144" s="1">
        <v>44223</v>
      </c>
      <c r="R4144" s="1">
        <v>44249</v>
      </c>
      <c r="S4144" t="str" cm="1">
        <f t="array" ref="S4144:Z4144">_xlfn.XLOOKUP($O4144,'Raw - customers'!$A:$A,'Raw - customers'!$B:$I)</f>
        <v>Sharl Izzett</v>
      </c>
      <c r="T4144" t="str">
        <v>Female</v>
      </c>
      <c r="U4144">
        <v>31</v>
      </c>
      <c r="V4144" t="str">
        <v>9871 Bailey SquareApt. 697</v>
      </c>
      <c r="W4144">
        <v>1417</v>
      </c>
      <c r="X4144" t="str">
        <v>Davidshire</v>
      </c>
      <c r="Y4144" t="str">
        <v>South Australia</v>
      </c>
      <c r="Z4144" t="str">
        <v>Australia</v>
      </c>
      <c r="AA4144">
        <v>1</v>
      </c>
      <c r="AB4144" s="3" t="str">
        <f t="shared" si="129"/>
        <v>20 to 30</v>
      </c>
      <c r="AM4144" s="6">
        <v>787</v>
      </c>
      <c r="AN4144" s="6" t="s">
        <v>1345</v>
      </c>
    </row>
    <row r="4145" spans="1:40" x14ac:dyDescent="0.25">
      <c r="A4145">
        <v>4143</v>
      </c>
      <c r="B4145">
        <v>825</v>
      </c>
      <c r="C4145">
        <v>164</v>
      </c>
      <c r="D4145">
        <v>91</v>
      </c>
      <c r="E4145">
        <v>1</v>
      </c>
      <c r="F4145">
        <v>91</v>
      </c>
      <c r="G4145">
        <v>1</v>
      </c>
      <c r="H4145" t="str">
        <f>VLOOKUP($C4145,'Raw-products'!$A$2:$H$1261,MATCH(H$1,'Raw-products'!$A$1:$H$1,0))</f>
        <v>Shirt</v>
      </c>
      <c r="I4145" t="str">
        <f>VLOOKUP($C4145,'Raw-products'!$A$2:$H$1261,MATCH(I$1,'Raw-products'!$A$1:$H$1,0))</f>
        <v>Linen</v>
      </c>
      <c r="J4145" t="str">
        <f>VLOOKUP($C4145,'Raw-products'!$A$2:$H$1261,MATCH(J$1,'Raw-products'!$A$1:$H$1,0))</f>
        <v>XL</v>
      </c>
      <c r="K4145" t="str">
        <f>VLOOKUP($C4145,'Raw-products'!$A$2:$H$1261,MATCH(K$1,'Raw-products'!$A$1:$H$1,0))</f>
        <v>blue</v>
      </c>
      <c r="L4145">
        <f>VLOOKUP($C4145,'Raw-products'!$A$2:$H$1261,MATCH(L$1,'Raw-products'!$A$1:$H$1,0))</f>
        <v>116</v>
      </c>
      <c r="M4145">
        <f>VLOOKUP($C4145,'Raw-products'!$A$2:$H$1261,MATCH(M$1,'Raw-products'!$A$1:$H$1,0))</f>
        <v>47</v>
      </c>
      <c r="N4145" s="5">
        <f t="shared" si="128"/>
        <v>5452</v>
      </c>
      <c r="O4145" cm="1">
        <f t="array" ref="O4145:R4145">_xlfn.XLOOKUP($B4145,'Raw -orders'!$A:$A,'Raw -orders'!$B:$E)</f>
        <v>787</v>
      </c>
      <c r="P4145">
        <v>13832</v>
      </c>
      <c r="Q4145" s="1">
        <v>44223</v>
      </c>
      <c r="R4145" s="1">
        <v>44249</v>
      </c>
      <c r="S4145" t="str" cm="1">
        <f t="array" ref="S4145:Z4145">_xlfn.XLOOKUP($O4145,'Raw - customers'!$A:$A,'Raw - customers'!$B:$I)</f>
        <v>Sharl Izzett</v>
      </c>
      <c r="T4145" t="str">
        <v>Female</v>
      </c>
      <c r="U4145">
        <v>31</v>
      </c>
      <c r="V4145" t="str">
        <v>9871 Bailey SquareApt. 697</v>
      </c>
      <c r="W4145">
        <v>1417</v>
      </c>
      <c r="X4145" t="str">
        <v>Davidshire</v>
      </c>
      <c r="Y4145" t="str">
        <v>South Australia</v>
      </c>
      <c r="Z4145" t="str">
        <v>Australia</v>
      </c>
      <c r="AA4145">
        <v>1</v>
      </c>
      <c r="AB4145" s="3" t="str">
        <f t="shared" si="129"/>
        <v>20 to 30</v>
      </c>
      <c r="AM4145" s="6">
        <v>787</v>
      </c>
      <c r="AN4145" s="6" t="s">
        <v>1345</v>
      </c>
    </row>
    <row r="4146" spans="1:40" x14ac:dyDescent="0.25">
      <c r="A4146">
        <v>4144</v>
      </c>
      <c r="B4146">
        <v>825</v>
      </c>
      <c r="C4146">
        <v>1008</v>
      </c>
      <c r="D4146">
        <v>106</v>
      </c>
      <c r="E4146">
        <v>2</v>
      </c>
      <c r="F4146">
        <v>212</v>
      </c>
      <c r="G4146">
        <v>1</v>
      </c>
      <c r="H4146" t="str">
        <f>VLOOKUP($C4146,'Raw-products'!$A$2:$H$1261,MATCH(H$1,'Raw-products'!$A$1:$H$1,0))</f>
        <v>Trousers</v>
      </c>
      <c r="I4146" t="str">
        <f>VLOOKUP($C4146,'Raw-products'!$A$2:$H$1261,MATCH(I$1,'Raw-products'!$A$1:$H$1,0))</f>
        <v>Wool</v>
      </c>
      <c r="J4146" t="str">
        <f>VLOOKUP($C4146,'Raw-products'!$A$2:$H$1261,MATCH(J$1,'Raw-products'!$A$1:$H$1,0))</f>
        <v>L</v>
      </c>
      <c r="K4146" t="str">
        <f>VLOOKUP($C4146,'Raw-products'!$A$2:$H$1261,MATCH(K$1,'Raw-products'!$A$1:$H$1,0))</f>
        <v>indigo</v>
      </c>
      <c r="L4146">
        <f>VLOOKUP($C4146,'Raw-products'!$A$2:$H$1261,MATCH(L$1,'Raw-products'!$A$1:$H$1,0))</f>
        <v>111</v>
      </c>
      <c r="M4146">
        <f>VLOOKUP($C4146,'Raw-products'!$A$2:$H$1261,MATCH(M$1,'Raw-products'!$A$1:$H$1,0))</f>
        <v>41</v>
      </c>
      <c r="N4146" s="5">
        <f t="shared" si="128"/>
        <v>4551</v>
      </c>
      <c r="O4146" cm="1">
        <f t="array" ref="O4146:R4146">_xlfn.XLOOKUP($B4146,'Raw -orders'!$A:$A,'Raw -orders'!$B:$E)</f>
        <v>787</v>
      </c>
      <c r="P4146">
        <v>13832</v>
      </c>
      <c r="Q4146" s="1">
        <v>44223</v>
      </c>
      <c r="R4146" s="1">
        <v>44249</v>
      </c>
      <c r="S4146" t="str" cm="1">
        <f t="array" ref="S4146:Z4146">_xlfn.XLOOKUP($O4146,'Raw - customers'!$A:$A,'Raw - customers'!$B:$I)</f>
        <v>Sharl Izzett</v>
      </c>
      <c r="T4146" t="str">
        <v>Female</v>
      </c>
      <c r="U4146">
        <v>31</v>
      </c>
      <c r="V4146" t="str">
        <v>9871 Bailey SquareApt. 697</v>
      </c>
      <c r="W4146">
        <v>1417</v>
      </c>
      <c r="X4146" t="str">
        <v>Davidshire</v>
      </c>
      <c r="Y4146" t="str">
        <v>South Australia</v>
      </c>
      <c r="Z4146" t="str">
        <v>Australia</v>
      </c>
      <c r="AA4146">
        <v>1</v>
      </c>
      <c r="AB4146" s="3" t="str">
        <f t="shared" si="129"/>
        <v>20 to 30</v>
      </c>
      <c r="AM4146" s="6">
        <v>787</v>
      </c>
      <c r="AN4146" s="6" t="s">
        <v>1345</v>
      </c>
    </row>
    <row r="4147" spans="1:40" x14ac:dyDescent="0.25">
      <c r="A4147">
        <v>4145</v>
      </c>
      <c r="B4147">
        <v>825</v>
      </c>
      <c r="C4147">
        <v>1115</v>
      </c>
      <c r="D4147">
        <v>115</v>
      </c>
      <c r="E4147">
        <v>2</v>
      </c>
      <c r="F4147">
        <v>230</v>
      </c>
      <c r="G4147">
        <v>1</v>
      </c>
      <c r="H4147" t="str">
        <f>VLOOKUP($C4147,'Raw-products'!$A$2:$H$1261,MATCH(H$1,'Raw-products'!$A$1:$H$1,0))</f>
        <v>Trousers</v>
      </c>
      <c r="I4147" t="str">
        <f>VLOOKUP($C4147,'Raw-products'!$A$2:$H$1261,MATCH(I$1,'Raw-products'!$A$1:$H$1,0))</f>
        <v>Cropped</v>
      </c>
      <c r="J4147" t="str">
        <f>VLOOKUP($C4147,'Raw-products'!$A$2:$H$1261,MATCH(J$1,'Raw-products'!$A$1:$H$1,0))</f>
        <v>XS</v>
      </c>
      <c r="K4147" t="str">
        <f>VLOOKUP($C4147,'Raw-products'!$A$2:$H$1261,MATCH(K$1,'Raw-products'!$A$1:$H$1,0))</f>
        <v>violet</v>
      </c>
      <c r="L4147">
        <f>VLOOKUP($C4147,'Raw-products'!$A$2:$H$1261,MATCH(L$1,'Raw-products'!$A$1:$H$1,0))</f>
        <v>99</v>
      </c>
      <c r="M4147">
        <f>VLOOKUP($C4147,'Raw-products'!$A$2:$H$1261,MATCH(M$1,'Raw-products'!$A$1:$H$1,0))</f>
        <v>65</v>
      </c>
      <c r="N4147" s="5">
        <f t="shared" si="128"/>
        <v>6435</v>
      </c>
      <c r="O4147" cm="1">
        <f t="array" ref="O4147:R4147">_xlfn.XLOOKUP($B4147,'Raw -orders'!$A:$A,'Raw -orders'!$B:$E)</f>
        <v>787</v>
      </c>
      <c r="P4147">
        <v>13832</v>
      </c>
      <c r="Q4147" s="1">
        <v>44223</v>
      </c>
      <c r="R4147" s="1">
        <v>44249</v>
      </c>
      <c r="S4147" t="str" cm="1">
        <f t="array" ref="S4147:Z4147">_xlfn.XLOOKUP($O4147,'Raw - customers'!$A:$A,'Raw - customers'!$B:$I)</f>
        <v>Sharl Izzett</v>
      </c>
      <c r="T4147" t="str">
        <v>Female</v>
      </c>
      <c r="U4147">
        <v>31</v>
      </c>
      <c r="V4147" t="str">
        <v>9871 Bailey SquareApt. 697</v>
      </c>
      <c r="W4147">
        <v>1417</v>
      </c>
      <c r="X4147" t="str">
        <v>Davidshire</v>
      </c>
      <c r="Y4147" t="str">
        <v>South Australia</v>
      </c>
      <c r="Z4147" t="str">
        <v>Australia</v>
      </c>
      <c r="AA4147">
        <v>1</v>
      </c>
      <c r="AB4147" s="3" t="str">
        <f t="shared" si="129"/>
        <v>20 to 30</v>
      </c>
      <c r="AM4147" s="6">
        <v>787</v>
      </c>
      <c r="AN4147" s="6" t="s">
        <v>1345</v>
      </c>
    </row>
    <row r="4148" spans="1:40" x14ac:dyDescent="0.25">
      <c r="A4148">
        <v>4146</v>
      </c>
      <c r="B4148">
        <v>825</v>
      </c>
      <c r="C4148">
        <v>109</v>
      </c>
      <c r="D4148">
        <v>92</v>
      </c>
      <c r="E4148">
        <v>2</v>
      </c>
      <c r="F4148">
        <v>184</v>
      </c>
      <c r="G4148">
        <v>1</v>
      </c>
      <c r="H4148" t="str">
        <f>VLOOKUP($C4148,'Raw-products'!$A$2:$H$1261,MATCH(H$1,'Raw-products'!$A$1:$H$1,0))</f>
        <v>Shirt</v>
      </c>
      <c r="I4148" t="str">
        <f>VLOOKUP($C4148,'Raw-products'!$A$2:$H$1261,MATCH(I$1,'Raw-products'!$A$1:$H$1,0))</f>
        <v>Denim</v>
      </c>
      <c r="J4148" t="str">
        <f>VLOOKUP($C4148,'Raw-products'!$A$2:$H$1261,MATCH(J$1,'Raw-products'!$A$1:$H$1,0))</f>
        <v>XL</v>
      </c>
      <c r="K4148" t="str">
        <f>VLOOKUP($C4148,'Raw-products'!$A$2:$H$1261,MATCH(K$1,'Raw-products'!$A$1:$H$1,0))</f>
        <v>red</v>
      </c>
      <c r="L4148">
        <f>VLOOKUP($C4148,'Raw-products'!$A$2:$H$1261,MATCH(L$1,'Raw-products'!$A$1:$H$1,0))</f>
        <v>115</v>
      </c>
      <c r="M4148">
        <f>VLOOKUP($C4148,'Raw-products'!$A$2:$H$1261,MATCH(M$1,'Raw-products'!$A$1:$H$1,0))</f>
        <v>63</v>
      </c>
      <c r="N4148" s="5">
        <f t="shared" si="128"/>
        <v>7245</v>
      </c>
      <c r="O4148" cm="1">
        <f t="array" ref="O4148:R4148">_xlfn.XLOOKUP($B4148,'Raw -orders'!$A:$A,'Raw -orders'!$B:$E)</f>
        <v>787</v>
      </c>
      <c r="P4148">
        <v>13832</v>
      </c>
      <c r="Q4148" s="1">
        <v>44223</v>
      </c>
      <c r="R4148" s="1">
        <v>44249</v>
      </c>
      <c r="S4148" t="str" cm="1">
        <f t="array" ref="S4148:Z4148">_xlfn.XLOOKUP($O4148,'Raw - customers'!$A:$A,'Raw - customers'!$B:$I)</f>
        <v>Sharl Izzett</v>
      </c>
      <c r="T4148" t="str">
        <v>Female</v>
      </c>
      <c r="U4148">
        <v>31</v>
      </c>
      <c r="V4148" t="str">
        <v>9871 Bailey SquareApt. 697</v>
      </c>
      <c r="W4148">
        <v>1417</v>
      </c>
      <c r="X4148" t="str">
        <v>Davidshire</v>
      </c>
      <c r="Y4148" t="str">
        <v>South Australia</v>
      </c>
      <c r="Z4148" t="str">
        <v>Australia</v>
      </c>
      <c r="AA4148">
        <v>1</v>
      </c>
      <c r="AB4148" s="3" t="str">
        <f t="shared" si="129"/>
        <v>20 to 30</v>
      </c>
      <c r="AM4148" s="6">
        <v>787</v>
      </c>
      <c r="AN4148" s="6" t="s">
        <v>1345</v>
      </c>
    </row>
    <row r="4149" spans="1:40" x14ac:dyDescent="0.25">
      <c r="A4149">
        <v>4147</v>
      </c>
      <c r="B4149">
        <v>825</v>
      </c>
      <c r="C4149">
        <v>936</v>
      </c>
      <c r="D4149">
        <v>96</v>
      </c>
      <c r="E4149">
        <v>1</v>
      </c>
      <c r="F4149">
        <v>96</v>
      </c>
      <c r="G4149">
        <v>1</v>
      </c>
      <c r="H4149" t="str">
        <f>VLOOKUP($C4149,'Raw-products'!$A$2:$H$1261,MATCH(H$1,'Raw-products'!$A$1:$H$1,0))</f>
        <v>Trousers</v>
      </c>
      <c r="I4149" t="str">
        <f>VLOOKUP($C4149,'Raw-products'!$A$2:$H$1261,MATCH(I$1,'Raw-products'!$A$1:$H$1,0))</f>
        <v>Drawstring</v>
      </c>
      <c r="J4149" t="str">
        <f>VLOOKUP($C4149,'Raw-products'!$A$2:$H$1261,MATCH(J$1,'Raw-products'!$A$1:$H$1,0))</f>
        <v>S</v>
      </c>
      <c r="K4149" t="str">
        <f>VLOOKUP($C4149,'Raw-products'!$A$2:$H$1261,MATCH(K$1,'Raw-products'!$A$1:$H$1,0))</f>
        <v>indigo</v>
      </c>
      <c r="L4149">
        <f>VLOOKUP($C4149,'Raw-products'!$A$2:$H$1261,MATCH(L$1,'Raw-products'!$A$1:$H$1,0))</f>
        <v>104</v>
      </c>
      <c r="M4149">
        <f>VLOOKUP($C4149,'Raw-products'!$A$2:$H$1261,MATCH(M$1,'Raw-products'!$A$1:$H$1,0))</f>
        <v>46</v>
      </c>
      <c r="N4149" s="5">
        <f t="shared" si="128"/>
        <v>4784</v>
      </c>
      <c r="O4149" cm="1">
        <f t="array" ref="O4149:R4149">_xlfn.XLOOKUP($B4149,'Raw -orders'!$A:$A,'Raw -orders'!$B:$E)</f>
        <v>787</v>
      </c>
      <c r="P4149">
        <v>13832</v>
      </c>
      <c r="Q4149" s="1">
        <v>44223</v>
      </c>
      <c r="R4149" s="1">
        <v>44249</v>
      </c>
      <c r="S4149" t="str" cm="1">
        <f t="array" ref="S4149:Z4149">_xlfn.XLOOKUP($O4149,'Raw - customers'!$A:$A,'Raw - customers'!$B:$I)</f>
        <v>Sharl Izzett</v>
      </c>
      <c r="T4149" t="str">
        <v>Female</v>
      </c>
      <c r="U4149">
        <v>31</v>
      </c>
      <c r="V4149" t="str">
        <v>9871 Bailey SquareApt. 697</v>
      </c>
      <c r="W4149">
        <v>1417</v>
      </c>
      <c r="X4149" t="str">
        <v>Davidshire</v>
      </c>
      <c r="Y4149" t="str">
        <v>South Australia</v>
      </c>
      <c r="Z4149" t="str">
        <v>Australia</v>
      </c>
      <c r="AA4149">
        <v>1</v>
      </c>
      <c r="AB4149" s="3" t="str">
        <f t="shared" si="129"/>
        <v>20 to 30</v>
      </c>
      <c r="AM4149" s="6">
        <v>787</v>
      </c>
      <c r="AN4149" s="6" t="s">
        <v>1345</v>
      </c>
    </row>
    <row r="4150" spans="1:40" x14ac:dyDescent="0.25">
      <c r="A4150">
        <v>4148</v>
      </c>
      <c r="B4150">
        <v>826</v>
      </c>
      <c r="C4150">
        <v>554</v>
      </c>
      <c r="D4150">
        <v>98</v>
      </c>
      <c r="E4150">
        <v>1</v>
      </c>
      <c r="F4150">
        <v>98</v>
      </c>
      <c r="G4150">
        <v>1</v>
      </c>
      <c r="H4150" t="str">
        <f>VLOOKUP($C4150,'Raw-products'!$A$2:$H$1261,MATCH(H$1,'Raw-products'!$A$1:$H$1,0))</f>
        <v>Jacket</v>
      </c>
      <c r="I4150" t="str">
        <f>VLOOKUP($C4150,'Raw-products'!$A$2:$H$1261,MATCH(I$1,'Raw-products'!$A$1:$H$1,0))</f>
        <v>Leather</v>
      </c>
      <c r="J4150" t="str">
        <f>VLOOKUP($C4150,'Raw-products'!$A$2:$H$1261,MATCH(J$1,'Raw-products'!$A$1:$H$1,0))</f>
        <v>XL</v>
      </c>
      <c r="K4150" t="str">
        <f>VLOOKUP($C4150,'Raw-products'!$A$2:$H$1261,MATCH(K$1,'Raw-products'!$A$1:$H$1,0))</f>
        <v>indigo</v>
      </c>
      <c r="L4150">
        <f>VLOOKUP($C4150,'Raw-products'!$A$2:$H$1261,MATCH(L$1,'Raw-products'!$A$1:$H$1,0))</f>
        <v>113</v>
      </c>
      <c r="M4150">
        <f>VLOOKUP($C4150,'Raw-products'!$A$2:$H$1261,MATCH(M$1,'Raw-products'!$A$1:$H$1,0))</f>
        <v>52</v>
      </c>
      <c r="N4150" s="5">
        <f t="shared" si="128"/>
        <v>5876</v>
      </c>
      <c r="O4150" cm="1">
        <f t="array" ref="O4150:R4150">_xlfn.XLOOKUP($B4150,'Raw -orders'!$A:$A,'Raw -orders'!$B:$E)</f>
        <v>375</v>
      </c>
      <c r="P4150">
        <v>32770</v>
      </c>
      <c r="Q4150" s="1">
        <v>44424</v>
      </c>
      <c r="R4150" s="1">
        <v>44445</v>
      </c>
      <c r="S4150" t="str" cm="1">
        <f t="array" ref="S4150:Z4150">_xlfn.XLOOKUP($O4150,'Raw - customers'!$A:$A,'Raw - customers'!$B:$I)</f>
        <v>Ninetta Phizakarley</v>
      </c>
      <c r="T4150" t="str">
        <v>Agender</v>
      </c>
      <c r="U4150">
        <v>77</v>
      </c>
      <c r="V4150" t="str">
        <v>716 Max IslandSuite 824</v>
      </c>
      <c r="W4150">
        <v>9232</v>
      </c>
      <c r="X4150" t="str">
        <v>Ernserland</v>
      </c>
      <c r="Y4150" t="str">
        <v>Northern Territory</v>
      </c>
      <c r="Z4150" t="str">
        <v>Australia</v>
      </c>
      <c r="AA4150">
        <v>8</v>
      </c>
      <c r="AB4150" s="3" t="str">
        <f t="shared" si="129"/>
        <v>20 to 30</v>
      </c>
      <c r="AM4150" s="6">
        <v>375</v>
      </c>
      <c r="AN4150" s="6" t="s">
        <v>1339</v>
      </c>
    </row>
    <row r="4151" spans="1:40" x14ac:dyDescent="0.25">
      <c r="A4151">
        <v>4149</v>
      </c>
      <c r="B4151">
        <v>826</v>
      </c>
      <c r="C4151">
        <v>547</v>
      </c>
      <c r="D4151">
        <v>98</v>
      </c>
      <c r="E4151">
        <v>2</v>
      </c>
      <c r="F4151">
        <v>196</v>
      </c>
      <c r="G4151">
        <v>1</v>
      </c>
      <c r="H4151" t="str">
        <f>VLOOKUP($C4151,'Raw-products'!$A$2:$H$1261,MATCH(H$1,'Raw-products'!$A$1:$H$1,0))</f>
        <v>Jacket</v>
      </c>
      <c r="I4151" t="str">
        <f>VLOOKUP($C4151,'Raw-products'!$A$2:$H$1261,MATCH(I$1,'Raw-products'!$A$1:$H$1,0))</f>
        <v>Leather</v>
      </c>
      <c r="J4151" t="str">
        <f>VLOOKUP($C4151,'Raw-products'!$A$2:$H$1261,MATCH(J$1,'Raw-products'!$A$1:$H$1,0))</f>
        <v>M</v>
      </c>
      <c r="K4151" t="str">
        <f>VLOOKUP($C4151,'Raw-products'!$A$2:$H$1261,MATCH(K$1,'Raw-products'!$A$1:$H$1,0))</f>
        <v>blue</v>
      </c>
      <c r="L4151">
        <f>VLOOKUP($C4151,'Raw-products'!$A$2:$H$1261,MATCH(L$1,'Raw-products'!$A$1:$H$1,0))</f>
        <v>113</v>
      </c>
      <c r="M4151">
        <f>VLOOKUP($C4151,'Raw-products'!$A$2:$H$1261,MATCH(M$1,'Raw-products'!$A$1:$H$1,0))</f>
        <v>60</v>
      </c>
      <c r="N4151" s="5">
        <f t="shared" si="128"/>
        <v>6780</v>
      </c>
      <c r="O4151" cm="1">
        <f t="array" ref="O4151:R4151">_xlfn.XLOOKUP($B4151,'Raw -orders'!$A:$A,'Raw -orders'!$B:$E)</f>
        <v>375</v>
      </c>
      <c r="P4151">
        <v>32770</v>
      </c>
      <c r="Q4151" s="1">
        <v>44424</v>
      </c>
      <c r="R4151" s="1">
        <v>44445</v>
      </c>
      <c r="S4151" t="str" cm="1">
        <f t="array" ref="S4151:Z4151">_xlfn.XLOOKUP($O4151,'Raw - customers'!$A:$A,'Raw - customers'!$B:$I)</f>
        <v>Ninetta Phizakarley</v>
      </c>
      <c r="T4151" t="str">
        <v>Agender</v>
      </c>
      <c r="U4151">
        <v>77</v>
      </c>
      <c r="V4151" t="str">
        <v>716 Max IslandSuite 824</v>
      </c>
      <c r="W4151">
        <v>9232</v>
      </c>
      <c r="X4151" t="str">
        <v>Ernserland</v>
      </c>
      <c r="Y4151" t="str">
        <v>Northern Territory</v>
      </c>
      <c r="Z4151" t="str">
        <v>Australia</v>
      </c>
      <c r="AA4151">
        <v>8</v>
      </c>
      <c r="AB4151" s="3" t="str">
        <f t="shared" si="129"/>
        <v>20 to 30</v>
      </c>
      <c r="AM4151" s="6">
        <v>375</v>
      </c>
      <c r="AN4151" s="6" t="s">
        <v>1339</v>
      </c>
    </row>
    <row r="4152" spans="1:40" x14ac:dyDescent="0.25">
      <c r="A4152">
        <v>4150</v>
      </c>
      <c r="B4152">
        <v>827</v>
      </c>
      <c r="C4152">
        <v>169</v>
      </c>
      <c r="D4152">
        <v>91</v>
      </c>
      <c r="E4152">
        <v>1</v>
      </c>
      <c r="F4152">
        <v>91</v>
      </c>
      <c r="G4152">
        <v>1</v>
      </c>
      <c r="H4152" t="str">
        <f>VLOOKUP($C4152,'Raw-products'!$A$2:$H$1261,MATCH(H$1,'Raw-products'!$A$1:$H$1,0))</f>
        <v>Shirt</v>
      </c>
      <c r="I4152" t="str">
        <f>VLOOKUP($C4152,'Raw-products'!$A$2:$H$1261,MATCH(I$1,'Raw-products'!$A$1:$H$1,0))</f>
        <v>Linen</v>
      </c>
      <c r="J4152" t="str">
        <f>VLOOKUP($C4152,'Raw-products'!$A$2:$H$1261,MATCH(J$1,'Raw-products'!$A$1:$H$1,0))</f>
        <v>XL</v>
      </c>
      <c r="K4152" t="str">
        <f>VLOOKUP($C4152,'Raw-products'!$A$2:$H$1261,MATCH(K$1,'Raw-products'!$A$1:$H$1,0))</f>
        <v>indigo</v>
      </c>
      <c r="L4152">
        <f>VLOOKUP($C4152,'Raw-products'!$A$2:$H$1261,MATCH(L$1,'Raw-products'!$A$1:$H$1,0))</f>
        <v>116</v>
      </c>
      <c r="M4152">
        <f>VLOOKUP($C4152,'Raw-products'!$A$2:$H$1261,MATCH(M$1,'Raw-products'!$A$1:$H$1,0))</f>
        <v>66</v>
      </c>
      <c r="N4152" s="5">
        <f t="shared" si="128"/>
        <v>7656</v>
      </c>
      <c r="O4152" cm="1">
        <f t="array" ref="O4152:R4152">_xlfn.XLOOKUP($B4152,'Raw -orders'!$A:$A,'Raw -orders'!$B:$E)</f>
        <v>292</v>
      </c>
      <c r="P4152">
        <v>27202</v>
      </c>
      <c r="Q4152" s="1">
        <v>44325</v>
      </c>
      <c r="R4152" s="1">
        <v>44352</v>
      </c>
      <c r="S4152" t="str" cm="1">
        <f t="array" ref="S4152:Z4152">_xlfn.XLOOKUP($O4152,'Raw - customers'!$A:$A,'Raw - customers'!$B:$I)</f>
        <v>Aldin Moline</v>
      </c>
      <c r="T4152" t="str">
        <v>Male</v>
      </c>
      <c r="U4152">
        <v>25</v>
      </c>
      <c r="V4152" t="str">
        <v>7210 Farrell HillApt. 735</v>
      </c>
      <c r="W4152">
        <v>6426</v>
      </c>
      <c r="X4152" t="str">
        <v>West Aidenview</v>
      </c>
      <c r="Y4152" t="str">
        <v>Victoria</v>
      </c>
      <c r="Z4152" t="str">
        <v>Australia</v>
      </c>
      <c r="AA4152">
        <v>5</v>
      </c>
      <c r="AB4152" s="3" t="str">
        <f t="shared" si="129"/>
        <v>20 to 30</v>
      </c>
      <c r="AM4152" s="6">
        <v>292</v>
      </c>
      <c r="AN4152" s="6" t="s">
        <v>1396</v>
      </c>
    </row>
    <row r="4153" spans="1:40" x14ac:dyDescent="0.25">
      <c r="A4153">
        <v>4151</v>
      </c>
      <c r="B4153">
        <v>827</v>
      </c>
      <c r="C4153">
        <v>873</v>
      </c>
      <c r="D4153">
        <v>113</v>
      </c>
      <c r="E4153">
        <v>1</v>
      </c>
      <c r="F4153">
        <v>113</v>
      </c>
      <c r="G4153">
        <v>1</v>
      </c>
      <c r="H4153" t="str">
        <f>VLOOKUP($C4153,'Raw-products'!$A$2:$H$1261,MATCH(H$1,'Raw-products'!$A$1:$H$1,0))</f>
        <v>Trousers</v>
      </c>
      <c r="I4153" t="str">
        <f>VLOOKUP($C4153,'Raw-products'!$A$2:$H$1261,MATCH(I$1,'Raw-products'!$A$1:$H$1,0))</f>
        <v>Chinos</v>
      </c>
      <c r="J4153" t="str">
        <f>VLOOKUP($C4153,'Raw-products'!$A$2:$H$1261,MATCH(J$1,'Raw-products'!$A$1:$H$1,0))</f>
        <v>L</v>
      </c>
      <c r="K4153" t="str">
        <f>VLOOKUP($C4153,'Raw-products'!$A$2:$H$1261,MATCH(K$1,'Raw-products'!$A$1:$H$1,0))</f>
        <v>violet</v>
      </c>
      <c r="L4153">
        <f>VLOOKUP($C4153,'Raw-products'!$A$2:$H$1261,MATCH(L$1,'Raw-products'!$A$1:$H$1,0))</f>
        <v>100</v>
      </c>
      <c r="M4153">
        <f>VLOOKUP($C4153,'Raw-products'!$A$2:$H$1261,MATCH(M$1,'Raw-products'!$A$1:$H$1,0))</f>
        <v>62</v>
      </c>
      <c r="N4153" s="5">
        <f t="shared" si="128"/>
        <v>6200</v>
      </c>
      <c r="O4153" cm="1">
        <f t="array" ref="O4153:R4153">_xlfn.XLOOKUP($B4153,'Raw -orders'!$A:$A,'Raw -orders'!$B:$E)</f>
        <v>292</v>
      </c>
      <c r="P4153">
        <v>27202</v>
      </c>
      <c r="Q4153" s="1">
        <v>44325</v>
      </c>
      <c r="R4153" s="1">
        <v>44352</v>
      </c>
      <c r="S4153" t="str" cm="1">
        <f t="array" ref="S4153:Z4153">_xlfn.XLOOKUP($O4153,'Raw - customers'!$A:$A,'Raw - customers'!$B:$I)</f>
        <v>Aldin Moline</v>
      </c>
      <c r="T4153" t="str">
        <v>Male</v>
      </c>
      <c r="U4153">
        <v>25</v>
      </c>
      <c r="V4153" t="str">
        <v>7210 Farrell HillApt. 735</v>
      </c>
      <c r="W4153">
        <v>6426</v>
      </c>
      <c r="X4153" t="str">
        <v>West Aidenview</v>
      </c>
      <c r="Y4153" t="str">
        <v>Victoria</v>
      </c>
      <c r="Z4153" t="str">
        <v>Australia</v>
      </c>
      <c r="AA4153">
        <v>5</v>
      </c>
      <c r="AB4153" s="3" t="str">
        <f t="shared" si="129"/>
        <v>20 to 30</v>
      </c>
      <c r="AM4153" s="6">
        <v>292</v>
      </c>
      <c r="AN4153" s="6" t="s">
        <v>1396</v>
      </c>
    </row>
    <row r="4154" spans="1:40" x14ac:dyDescent="0.25">
      <c r="A4154">
        <v>4152</v>
      </c>
      <c r="B4154">
        <v>827</v>
      </c>
      <c r="C4154">
        <v>363</v>
      </c>
      <c r="D4154">
        <v>94</v>
      </c>
      <c r="E4154">
        <v>1</v>
      </c>
      <c r="F4154">
        <v>94</v>
      </c>
      <c r="G4154">
        <v>1</v>
      </c>
      <c r="H4154" t="str">
        <f>VLOOKUP($C4154,'Raw-products'!$A$2:$H$1261,MATCH(H$1,'Raw-products'!$A$1:$H$1,0))</f>
        <v>Shirt</v>
      </c>
      <c r="I4154" t="str">
        <f>VLOOKUP($C4154,'Raw-products'!$A$2:$H$1261,MATCH(I$1,'Raw-products'!$A$1:$H$1,0))</f>
        <v>Henley</v>
      </c>
      <c r="J4154" t="str">
        <f>VLOOKUP($C4154,'Raw-products'!$A$2:$H$1261,MATCH(J$1,'Raw-products'!$A$1:$H$1,0))</f>
        <v>L</v>
      </c>
      <c r="K4154" t="str">
        <f>VLOOKUP($C4154,'Raw-products'!$A$2:$H$1261,MATCH(K$1,'Raw-products'!$A$1:$H$1,0))</f>
        <v>yellow</v>
      </c>
      <c r="L4154">
        <f>VLOOKUP($C4154,'Raw-products'!$A$2:$H$1261,MATCH(L$1,'Raw-products'!$A$1:$H$1,0))</f>
        <v>92</v>
      </c>
      <c r="M4154">
        <f>VLOOKUP($C4154,'Raw-products'!$A$2:$H$1261,MATCH(M$1,'Raw-products'!$A$1:$H$1,0))</f>
        <v>62</v>
      </c>
      <c r="N4154" s="5">
        <f t="shared" si="128"/>
        <v>5704</v>
      </c>
      <c r="O4154" cm="1">
        <f t="array" ref="O4154:R4154">_xlfn.XLOOKUP($B4154,'Raw -orders'!$A:$A,'Raw -orders'!$B:$E)</f>
        <v>292</v>
      </c>
      <c r="P4154">
        <v>27202</v>
      </c>
      <c r="Q4154" s="1">
        <v>44325</v>
      </c>
      <c r="R4154" s="1">
        <v>44352</v>
      </c>
      <c r="S4154" t="str" cm="1">
        <f t="array" ref="S4154:Z4154">_xlfn.XLOOKUP($O4154,'Raw - customers'!$A:$A,'Raw - customers'!$B:$I)</f>
        <v>Aldin Moline</v>
      </c>
      <c r="T4154" t="str">
        <v>Male</v>
      </c>
      <c r="U4154">
        <v>25</v>
      </c>
      <c r="V4154" t="str">
        <v>7210 Farrell HillApt. 735</v>
      </c>
      <c r="W4154">
        <v>6426</v>
      </c>
      <c r="X4154" t="str">
        <v>West Aidenview</v>
      </c>
      <c r="Y4154" t="str">
        <v>Victoria</v>
      </c>
      <c r="Z4154" t="str">
        <v>Australia</v>
      </c>
      <c r="AA4154">
        <v>5</v>
      </c>
      <c r="AB4154" s="3" t="str">
        <f t="shared" si="129"/>
        <v>20 to 30</v>
      </c>
      <c r="AM4154" s="6">
        <v>292</v>
      </c>
      <c r="AN4154" s="6" t="s">
        <v>1396</v>
      </c>
    </row>
    <row r="4155" spans="1:40" x14ac:dyDescent="0.25">
      <c r="A4155">
        <v>4153</v>
      </c>
      <c r="B4155">
        <v>827</v>
      </c>
      <c r="C4155">
        <v>919</v>
      </c>
      <c r="D4155">
        <v>96</v>
      </c>
      <c r="E4155">
        <v>1</v>
      </c>
      <c r="F4155">
        <v>96</v>
      </c>
      <c r="G4155">
        <v>1</v>
      </c>
      <c r="H4155" t="str">
        <f>VLOOKUP($C4155,'Raw-products'!$A$2:$H$1261,MATCH(H$1,'Raw-products'!$A$1:$H$1,0))</f>
        <v>Trousers</v>
      </c>
      <c r="I4155" t="str">
        <f>VLOOKUP($C4155,'Raw-products'!$A$2:$H$1261,MATCH(I$1,'Raw-products'!$A$1:$H$1,0))</f>
        <v>Drawstring</v>
      </c>
      <c r="J4155" t="str">
        <f>VLOOKUP($C4155,'Raw-products'!$A$2:$H$1261,MATCH(J$1,'Raw-products'!$A$1:$H$1,0))</f>
        <v>XL</v>
      </c>
      <c r="K4155" t="str">
        <f>VLOOKUP($C4155,'Raw-products'!$A$2:$H$1261,MATCH(K$1,'Raw-products'!$A$1:$H$1,0))</f>
        <v>orange</v>
      </c>
      <c r="L4155">
        <f>VLOOKUP($C4155,'Raw-products'!$A$2:$H$1261,MATCH(L$1,'Raw-products'!$A$1:$H$1,0))</f>
        <v>104</v>
      </c>
      <c r="M4155">
        <f>VLOOKUP($C4155,'Raw-products'!$A$2:$H$1261,MATCH(M$1,'Raw-products'!$A$1:$H$1,0))</f>
        <v>68</v>
      </c>
      <c r="N4155" s="5">
        <f t="shared" si="128"/>
        <v>7072</v>
      </c>
      <c r="O4155" cm="1">
        <f t="array" ref="O4155:R4155">_xlfn.XLOOKUP($B4155,'Raw -orders'!$A:$A,'Raw -orders'!$B:$E)</f>
        <v>292</v>
      </c>
      <c r="P4155">
        <v>27202</v>
      </c>
      <c r="Q4155" s="1">
        <v>44325</v>
      </c>
      <c r="R4155" s="1">
        <v>44352</v>
      </c>
      <c r="S4155" t="str" cm="1">
        <f t="array" ref="S4155:Z4155">_xlfn.XLOOKUP($O4155,'Raw - customers'!$A:$A,'Raw - customers'!$B:$I)</f>
        <v>Aldin Moline</v>
      </c>
      <c r="T4155" t="str">
        <v>Male</v>
      </c>
      <c r="U4155">
        <v>25</v>
      </c>
      <c r="V4155" t="str">
        <v>7210 Farrell HillApt. 735</v>
      </c>
      <c r="W4155">
        <v>6426</v>
      </c>
      <c r="X4155" t="str">
        <v>West Aidenview</v>
      </c>
      <c r="Y4155" t="str">
        <v>Victoria</v>
      </c>
      <c r="Z4155" t="str">
        <v>Australia</v>
      </c>
      <c r="AA4155">
        <v>5</v>
      </c>
      <c r="AB4155" s="3" t="str">
        <f t="shared" si="129"/>
        <v>20 to 30</v>
      </c>
      <c r="AM4155" s="6">
        <v>292</v>
      </c>
      <c r="AN4155" s="6" t="s">
        <v>1396</v>
      </c>
    </row>
    <row r="4156" spans="1:40" x14ac:dyDescent="0.25">
      <c r="A4156">
        <v>4154</v>
      </c>
      <c r="B4156">
        <v>827</v>
      </c>
      <c r="C4156">
        <v>589</v>
      </c>
      <c r="D4156">
        <v>100</v>
      </c>
      <c r="E4156">
        <v>3</v>
      </c>
      <c r="F4156">
        <v>300</v>
      </c>
      <c r="G4156">
        <v>1</v>
      </c>
      <c r="H4156" t="str">
        <f>VLOOKUP($C4156,'Raw-products'!$A$2:$H$1261,MATCH(H$1,'Raw-products'!$A$1:$H$1,0))</f>
        <v>Jacket</v>
      </c>
      <c r="I4156" t="str">
        <f>VLOOKUP($C4156,'Raw-products'!$A$2:$H$1261,MATCH(I$1,'Raw-products'!$A$1:$H$1,0))</f>
        <v>Bomber</v>
      </c>
      <c r="J4156" t="str">
        <f>VLOOKUP($C4156,'Raw-products'!$A$2:$H$1261,MATCH(J$1,'Raw-products'!$A$1:$H$1,0))</f>
        <v>XL</v>
      </c>
      <c r="K4156" t="str">
        <f>VLOOKUP($C4156,'Raw-products'!$A$2:$H$1261,MATCH(K$1,'Raw-products'!$A$1:$H$1,0))</f>
        <v>indigo</v>
      </c>
      <c r="L4156">
        <f>VLOOKUP($C4156,'Raw-products'!$A$2:$H$1261,MATCH(L$1,'Raw-products'!$A$1:$H$1,0))</f>
        <v>90</v>
      </c>
      <c r="M4156">
        <f>VLOOKUP($C4156,'Raw-products'!$A$2:$H$1261,MATCH(M$1,'Raw-products'!$A$1:$H$1,0))</f>
        <v>50</v>
      </c>
      <c r="N4156" s="5">
        <f t="shared" si="128"/>
        <v>4500</v>
      </c>
      <c r="O4156" cm="1">
        <f t="array" ref="O4156:R4156">_xlfn.XLOOKUP($B4156,'Raw -orders'!$A:$A,'Raw -orders'!$B:$E)</f>
        <v>292</v>
      </c>
      <c r="P4156">
        <v>27202</v>
      </c>
      <c r="Q4156" s="1">
        <v>44325</v>
      </c>
      <c r="R4156" s="1">
        <v>44352</v>
      </c>
      <c r="S4156" t="str" cm="1">
        <f t="array" ref="S4156:Z4156">_xlfn.XLOOKUP($O4156,'Raw - customers'!$A:$A,'Raw - customers'!$B:$I)</f>
        <v>Aldin Moline</v>
      </c>
      <c r="T4156" t="str">
        <v>Male</v>
      </c>
      <c r="U4156">
        <v>25</v>
      </c>
      <c r="V4156" t="str">
        <v>7210 Farrell HillApt. 735</v>
      </c>
      <c r="W4156">
        <v>6426</v>
      </c>
      <c r="X4156" t="str">
        <v>West Aidenview</v>
      </c>
      <c r="Y4156" t="str">
        <v>Victoria</v>
      </c>
      <c r="Z4156" t="str">
        <v>Australia</v>
      </c>
      <c r="AA4156">
        <v>5</v>
      </c>
      <c r="AB4156" s="3" t="str">
        <f t="shared" si="129"/>
        <v>20 to 30</v>
      </c>
      <c r="AM4156" s="6">
        <v>292</v>
      </c>
      <c r="AN4156" s="6" t="s">
        <v>1396</v>
      </c>
    </row>
    <row r="4157" spans="1:40" x14ac:dyDescent="0.25">
      <c r="A4157">
        <v>4155</v>
      </c>
      <c r="B4157">
        <v>827</v>
      </c>
      <c r="C4157">
        <v>488</v>
      </c>
      <c r="D4157">
        <v>118</v>
      </c>
      <c r="E4157">
        <v>1</v>
      </c>
      <c r="F4157">
        <v>118</v>
      </c>
      <c r="G4157">
        <v>1</v>
      </c>
      <c r="H4157" t="str">
        <f>VLOOKUP($C4157,'Raw-products'!$A$2:$H$1261,MATCH(H$1,'Raw-products'!$A$1:$H$1,0))</f>
        <v>Jacket</v>
      </c>
      <c r="I4157" t="str">
        <f>VLOOKUP($C4157,'Raw-products'!$A$2:$H$1261,MATCH(I$1,'Raw-products'!$A$1:$H$1,0))</f>
        <v>Puffer</v>
      </c>
      <c r="J4157" t="str">
        <f>VLOOKUP($C4157,'Raw-products'!$A$2:$H$1261,MATCH(J$1,'Raw-products'!$A$1:$H$1,0))</f>
        <v>L</v>
      </c>
      <c r="K4157" t="str">
        <f>VLOOKUP($C4157,'Raw-products'!$A$2:$H$1261,MATCH(K$1,'Raw-products'!$A$1:$H$1,0))</f>
        <v>violet</v>
      </c>
      <c r="L4157">
        <f>VLOOKUP($C4157,'Raw-products'!$A$2:$H$1261,MATCH(L$1,'Raw-products'!$A$1:$H$1,0))</f>
        <v>110</v>
      </c>
      <c r="M4157">
        <f>VLOOKUP($C4157,'Raw-products'!$A$2:$H$1261,MATCH(M$1,'Raw-products'!$A$1:$H$1,0))</f>
        <v>49</v>
      </c>
      <c r="N4157" s="5">
        <f t="shared" si="128"/>
        <v>5390</v>
      </c>
      <c r="O4157" cm="1">
        <f t="array" ref="O4157:R4157">_xlfn.XLOOKUP($B4157,'Raw -orders'!$A:$A,'Raw -orders'!$B:$E)</f>
        <v>292</v>
      </c>
      <c r="P4157">
        <v>27202</v>
      </c>
      <c r="Q4157" s="1">
        <v>44325</v>
      </c>
      <c r="R4157" s="1">
        <v>44352</v>
      </c>
      <c r="S4157" t="str" cm="1">
        <f t="array" ref="S4157:Z4157">_xlfn.XLOOKUP($O4157,'Raw - customers'!$A:$A,'Raw - customers'!$B:$I)</f>
        <v>Aldin Moline</v>
      </c>
      <c r="T4157" t="str">
        <v>Male</v>
      </c>
      <c r="U4157">
        <v>25</v>
      </c>
      <c r="V4157" t="str">
        <v>7210 Farrell HillApt. 735</v>
      </c>
      <c r="W4157">
        <v>6426</v>
      </c>
      <c r="X4157" t="str">
        <v>West Aidenview</v>
      </c>
      <c r="Y4157" t="str">
        <v>Victoria</v>
      </c>
      <c r="Z4157" t="str">
        <v>Australia</v>
      </c>
      <c r="AA4157">
        <v>5</v>
      </c>
      <c r="AB4157" s="3" t="str">
        <f t="shared" si="129"/>
        <v>20 to 30</v>
      </c>
      <c r="AM4157" s="6">
        <v>292</v>
      </c>
      <c r="AN4157" s="6" t="s">
        <v>1396</v>
      </c>
    </row>
    <row r="4158" spans="1:40" x14ac:dyDescent="0.25">
      <c r="A4158">
        <v>4156</v>
      </c>
      <c r="B4158">
        <v>827</v>
      </c>
      <c r="C4158">
        <v>604</v>
      </c>
      <c r="D4158">
        <v>112</v>
      </c>
      <c r="E4158">
        <v>3</v>
      </c>
      <c r="F4158">
        <v>336</v>
      </c>
      <c r="G4158">
        <v>1</v>
      </c>
      <c r="H4158" t="str">
        <f>VLOOKUP($C4158,'Raw-products'!$A$2:$H$1261,MATCH(H$1,'Raw-products'!$A$1:$H$1,0))</f>
        <v>Jacket</v>
      </c>
      <c r="I4158" t="str">
        <f>VLOOKUP($C4158,'Raw-products'!$A$2:$H$1261,MATCH(I$1,'Raw-products'!$A$1:$H$1,0))</f>
        <v>Cardigan</v>
      </c>
      <c r="J4158" t="str">
        <f>VLOOKUP($C4158,'Raw-products'!$A$2:$H$1261,MATCH(J$1,'Raw-products'!$A$1:$H$1,0))</f>
        <v>XL</v>
      </c>
      <c r="K4158" t="str">
        <f>VLOOKUP($C4158,'Raw-products'!$A$2:$H$1261,MATCH(K$1,'Raw-products'!$A$1:$H$1,0))</f>
        <v>orange</v>
      </c>
      <c r="L4158">
        <f>VLOOKUP($C4158,'Raw-products'!$A$2:$H$1261,MATCH(L$1,'Raw-products'!$A$1:$H$1,0))</f>
        <v>118</v>
      </c>
      <c r="M4158">
        <f>VLOOKUP($C4158,'Raw-products'!$A$2:$H$1261,MATCH(M$1,'Raw-products'!$A$1:$H$1,0))</f>
        <v>75</v>
      </c>
      <c r="N4158" s="5">
        <f t="shared" si="128"/>
        <v>8850</v>
      </c>
      <c r="O4158" cm="1">
        <f t="array" ref="O4158:R4158">_xlfn.XLOOKUP($B4158,'Raw -orders'!$A:$A,'Raw -orders'!$B:$E)</f>
        <v>292</v>
      </c>
      <c r="P4158">
        <v>27202</v>
      </c>
      <c r="Q4158" s="1">
        <v>44325</v>
      </c>
      <c r="R4158" s="1">
        <v>44352</v>
      </c>
      <c r="S4158" t="str" cm="1">
        <f t="array" ref="S4158:Z4158">_xlfn.XLOOKUP($O4158,'Raw - customers'!$A:$A,'Raw - customers'!$B:$I)</f>
        <v>Aldin Moline</v>
      </c>
      <c r="T4158" t="str">
        <v>Male</v>
      </c>
      <c r="U4158">
        <v>25</v>
      </c>
      <c r="V4158" t="str">
        <v>7210 Farrell HillApt. 735</v>
      </c>
      <c r="W4158">
        <v>6426</v>
      </c>
      <c r="X4158" t="str">
        <v>West Aidenview</v>
      </c>
      <c r="Y4158" t="str">
        <v>Victoria</v>
      </c>
      <c r="Z4158" t="str">
        <v>Australia</v>
      </c>
      <c r="AA4158">
        <v>5</v>
      </c>
      <c r="AB4158" s="3" t="str">
        <f t="shared" si="129"/>
        <v>20 to 30</v>
      </c>
      <c r="AM4158" s="6">
        <v>292</v>
      </c>
      <c r="AN4158" s="6" t="s">
        <v>1396</v>
      </c>
    </row>
    <row r="4159" spans="1:40" x14ac:dyDescent="0.25">
      <c r="A4159">
        <v>4157</v>
      </c>
      <c r="B4159">
        <v>827</v>
      </c>
      <c r="C4159">
        <v>736</v>
      </c>
      <c r="D4159">
        <v>109</v>
      </c>
      <c r="E4159">
        <v>2</v>
      </c>
      <c r="F4159">
        <v>218</v>
      </c>
      <c r="G4159">
        <v>1</v>
      </c>
      <c r="H4159" t="str">
        <f>VLOOKUP($C4159,'Raw-products'!$A$2:$H$1261,MATCH(H$1,'Raw-products'!$A$1:$H$1,0))</f>
        <v>Jacket</v>
      </c>
      <c r="I4159" t="str">
        <f>VLOOKUP($C4159,'Raw-products'!$A$2:$H$1261,MATCH(I$1,'Raw-products'!$A$1:$H$1,0))</f>
        <v>Peacoat</v>
      </c>
      <c r="J4159" t="str">
        <f>VLOOKUP($C4159,'Raw-products'!$A$2:$H$1261,MATCH(J$1,'Raw-products'!$A$1:$H$1,0))</f>
        <v>S</v>
      </c>
      <c r="K4159" t="str">
        <f>VLOOKUP($C4159,'Raw-products'!$A$2:$H$1261,MATCH(K$1,'Raw-products'!$A$1:$H$1,0))</f>
        <v>red</v>
      </c>
      <c r="L4159">
        <f>VLOOKUP($C4159,'Raw-products'!$A$2:$H$1261,MATCH(L$1,'Raw-products'!$A$1:$H$1,0))</f>
        <v>102</v>
      </c>
      <c r="M4159">
        <f>VLOOKUP($C4159,'Raw-products'!$A$2:$H$1261,MATCH(M$1,'Raw-products'!$A$1:$H$1,0))</f>
        <v>67</v>
      </c>
      <c r="N4159" s="5">
        <f t="shared" si="128"/>
        <v>6834</v>
      </c>
      <c r="O4159" cm="1">
        <f t="array" ref="O4159:R4159">_xlfn.XLOOKUP($B4159,'Raw -orders'!$A:$A,'Raw -orders'!$B:$E)</f>
        <v>292</v>
      </c>
      <c r="P4159">
        <v>27202</v>
      </c>
      <c r="Q4159" s="1">
        <v>44325</v>
      </c>
      <c r="R4159" s="1">
        <v>44352</v>
      </c>
      <c r="S4159" t="str" cm="1">
        <f t="array" ref="S4159:Z4159">_xlfn.XLOOKUP($O4159,'Raw - customers'!$A:$A,'Raw - customers'!$B:$I)</f>
        <v>Aldin Moline</v>
      </c>
      <c r="T4159" t="str">
        <v>Male</v>
      </c>
      <c r="U4159">
        <v>25</v>
      </c>
      <c r="V4159" t="str">
        <v>7210 Farrell HillApt. 735</v>
      </c>
      <c r="W4159">
        <v>6426</v>
      </c>
      <c r="X4159" t="str">
        <v>West Aidenview</v>
      </c>
      <c r="Y4159" t="str">
        <v>Victoria</v>
      </c>
      <c r="Z4159" t="str">
        <v>Australia</v>
      </c>
      <c r="AA4159">
        <v>5</v>
      </c>
      <c r="AB4159" s="3" t="str">
        <f t="shared" si="129"/>
        <v>20 to 30</v>
      </c>
      <c r="AM4159" s="6">
        <v>292</v>
      </c>
      <c r="AN4159" s="6" t="s">
        <v>1396</v>
      </c>
    </row>
    <row r="4160" spans="1:40" x14ac:dyDescent="0.25">
      <c r="A4160">
        <v>4158</v>
      </c>
      <c r="B4160">
        <v>827</v>
      </c>
      <c r="C4160">
        <v>1012</v>
      </c>
      <c r="D4160">
        <v>106</v>
      </c>
      <c r="E4160">
        <v>1</v>
      </c>
      <c r="F4160">
        <v>106</v>
      </c>
      <c r="G4160">
        <v>1</v>
      </c>
      <c r="H4160" t="str">
        <f>VLOOKUP($C4160,'Raw-products'!$A$2:$H$1261,MATCH(H$1,'Raw-products'!$A$1:$H$1,0))</f>
        <v>Trousers</v>
      </c>
      <c r="I4160" t="str">
        <f>VLOOKUP($C4160,'Raw-products'!$A$2:$H$1261,MATCH(I$1,'Raw-products'!$A$1:$H$1,0))</f>
        <v>Wool</v>
      </c>
      <c r="J4160" t="str">
        <f>VLOOKUP($C4160,'Raw-products'!$A$2:$H$1261,MATCH(J$1,'Raw-products'!$A$1:$H$1,0))</f>
        <v>M</v>
      </c>
      <c r="K4160" t="str">
        <f>VLOOKUP($C4160,'Raw-products'!$A$2:$H$1261,MATCH(K$1,'Raw-products'!$A$1:$H$1,0))</f>
        <v>violet</v>
      </c>
      <c r="L4160">
        <f>VLOOKUP($C4160,'Raw-products'!$A$2:$H$1261,MATCH(L$1,'Raw-products'!$A$1:$H$1,0))</f>
        <v>111</v>
      </c>
      <c r="M4160">
        <f>VLOOKUP($C4160,'Raw-products'!$A$2:$H$1261,MATCH(M$1,'Raw-products'!$A$1:$H$1,0))</f>
        <v>51</v>
      </c>
      <c r="N4160" s="5">
        <f t="shared" si="128"/>
        <v>5661</v>
      </c>
      <c r="O4160" cm="1">
        <f t="array" ref="O4160:R4160">_xlfn.XLOOKUP($B4160,'Raw -orders'!$A:$A,'Raw -orders'!$B:$E)</f>
        <v>292</v>
      </c>
      <c r="P4160">
        <v>27202</v>
      </c>
      <c r="Q4160" s="1">
        <v>44325</v>
      </c>
      <c r="R4160" s="1">
        <v>44352</v>
      </c>
      <c r="S4160" t="str" cm="1">
        <f t="array" ref="S4160:Z4160">_xlfn.XLOOKUP($O4160,'Raw - customers'!$A:$A,'Raw - customers'!$B:$I)</f>
        <v>Aldin Moline</v>
      </c>
      <c r="T4160" t="str">
        <v>Male</v>
      </c>
      <c r="U4160">
        <v>25</v>
      </c>
      <c r="V4160" t="str">
        <v>7210 Farrell HillApt. 735</v>
      </c>
      <c r="W4160">
        <v>6426</v>
      </c>
      <c r="X4160" t="str">
        <v>West Aidenview</v>
      </c>
      <c r="Y4160" t="str">
        <v>Victoria</v>
      </c>
      <c r="Z4160" t="str">
        <v>Australia</v>
      </c>
      <c r="AA4160">
        <v>5</v>
      </c>
      <c r="AB4160" s="3" t="str">
        <f t="shared" si="129"/>
        <v>20 to 30</v>
      </c>
      <c r="AM4160" s="6">
        <v>292</v>
      </c>
      <c r="AN4160" s="6" t="s">
        <v>1396</v>
      </c>
    </row>
    <row r="4161" spans="1:40" x14ac:dyDescent="0.25">
      <c r="A4161">
        <v>4159</v>
      </c>
      <c r="B4161">
        <v>828</v>
      </c>
      <c r="C4161">
        <v>626</v>
      </c>
      <c r="D4161">
        <v>112</v>
      </c>
      <c r="E4161">
        <v>2</v>
      </c>
      <c r="F4161">
        <v>224</v>
      </c>
      <c r="G4161">
        <v>1</v>
      </c>
      <c r="H4161" t="str">
        <f>VLOOKUP($C4161,'Raw-products'!$A$2:$H$1261,MATCH(H$1,'Raw-products'!$A$1:$H$1,0))</f>
        <v>Jacket</v>
      </c>
      <c r="I4161" t="str">
        <f>VLOOKUP($C4161,'Raw-products'!$A$2:$H$1261,MATCH(I$1,'Raw-products'!$A$1:$H$1,0))</f>
        <v>Cardigan</v>
      </c>
      <c r="J4161" t="str">
        <f>VLOOKUP($C4161,'Raw-products'!$A$2:$H$1261,MATCH(J$1,'Raw-products'!$A$1:$H$1,0))</f>
        <v>S</v>
      </c>
      <c r="K4161" t="str">
        <f>VLOOKUP($C4161,'Raw-products'!$A$2:$H$1261,MATCH(K$1,'Raw-products'!$A$1:$H$1,0))</f>
        <v>violet</v>
      </c>
      <c r="L4161">
        <f>VLOOKUP($C4161,'Raw-products'!$A$2:$H$1261,MATCH(L$1,'Raw-products'!$A$1:$H$1,0))</f>
        <v>118</v>
      </c>
      <c r="M4161">
        <f>VLOOKUP($C4161,'Raw-products'!$A$2:$H$1261,MATCH(M$1,'Raw-products'!$A$1:$H$1,0))</f>
        <v>49</v>
      </c>
      <c r="N4161" s="5">
        <f t="shared" si="128"/>
        <v>5782</v>
      </c>
      <c r="O4161" cm="1">
        <f t="array" ref="O4161:R4161">_xlfn.XLOOKUP($B4161,'Raw -orders'!$A:$A,'Raw -orders'!$B:$E)</f>
        <v>601</v>
      </c>
      <c r="P4161">
        <v>32593</v>
      </c>
      <c r="Q4161" s="1">
        <v>44205</v>
      </c>
      <c r="R4161" s="1">
        <v>44223</v>
      </c>
      <c r="S4161" t="str" cm="1">
        <f t="array" ref="S4161:Z4161">_xlfn.XLOOKUP($O4161,'Raw - customers'!$A:$A,'Raw - customers'!$B:$I)</f>
        <v>Sol Adhams</v>
      </c>
      <c r="T4161" t="str">
        <v>Male</v>
      </c>
      <c r="U4161">
        <v>55</v>
      </c>
      <c r="V4161" t="str">
        <v>010 Cartwright TrackApt. 920</v>
      </c>
      <c r="W4161">
        <v>1625</v>
      </c>
      <c r="X4161" t="str">
        <v>Sebastianbury</v>
      </c>
      <c r="Y4161" t="str">
        <v>South Australia</v>
      </c>
      <c r="Z4161" t="str">
        <v>Australia</v>
      </c>
      <c r="AA4161">
        <v>1</v>
      </c>
      <c r="AB4161" s="3" t="str">
        <f t="shared" si="129"/>
        <v>10 to 20</v>
      </c>
      <c r="AM4161" s="6">
        <v>601</v>
      </c>
      <c r="AN4161" s="6" t="s">
        <v>1345</v>
      </c>
    </row>
    <row r="4162" spans="1:40" x14ac:dyDescent="0.25">
      <c r="A4162">
        <v>4160</v>
      </c>
      <c r="B4162">
        <v>828</v>
      </c>
      <c r="C4162">
        <v>56</v>
      </c>
      <c r="D4162">
        <v>104</v>
      </c>
      <c r="E4162">
        <v>2</v>
      </c>
      <c r="F4162">
        <v>208</v>
      </c>
      <c r="G4162">
        <v>1</v>
      </c>
      <c r="H4162" t="str">
        <f>VLOOKUP($C4162,'Raw-products'!$A$2:$H$1261,MATCH(H$1,'Raw-products'!$A$1:$H$1,0))</f>
        <v>Shirt</v>
      </c>
      <c r="I4162" t="str">
        <f>VLOOKUP($C4162,'Raw-products'!$A$2:$H$1261,MATCH(I$1,'Raw-products'!$A$1:$H$1,0))</f>
        <v>Dress</v>
      </c>
      <c r="J4162" t="str">
        <f>VLOOKUP($C4162,'Raw-products'!$A$2:$H$1261,MATCH(J$1,'Raw-products'!$A$1:$H$1,0))</f>
        <v>S</v>
      </c>
      <c r="K4162" t="str">
        <f>VLOOKUP($C4162,'Raw-products'!$A$2:$H$1261,MATCH(K$1,'Raw-products'!$A$1:$H$1,0))</f>
        <v>blue</v>
      </c>
      <c r="L4162">
        <f>VLOOKUP($C4162,'Raw-products'!$A$2:$H$1261,MATCH(L$1,'Raw-products'!$A$1:$H$1,0))</f>
        <v>119</v>
      </c>
      <c r="M4162">
        <f>VLOOKUP($C4162,'Raw-products'!$A$2:$H$1261,MATCH(M$1,'Raw-products'!$A$1:$H$1,0))</f>
        <v>46</v>
      </c>
      <c r="N4162" s="5">
        <f t="shared" si="128"/>
        <v>5474</v>
      </c>
      <c r="O4162" cm="1">
        <f t="array" ref="O4162:R4162">_xlfn.XLOOKUP($B4162,'Raw -orders'!$A:$A,'Raw -orders'!$B:$E)</f>
        <v>601</v>
      </c>
      <c r="P4162">
        <v>32593</v>
      </c>
      <c r="Q4162" s="1">
        <v>44205</v>
      </c>
      <c r="R4162" s="1">
        <v>44223</v>
      </c>
      <c r="S4162" t="str" cm="1">
        <f t="array" ref="S4162:Z4162">_xlfn.XLOOKUP($O4162,'Raw - customers'!$A:$A,'Raw - customers'!$B:$I)</f>
        <v>Sol Adhams</v>
      </c>
      <c r="T4162" t="str">
        <v>Male</v>
      </c>
      <c r="U4162">
        <v>55</v>
      </c>
      <c r="V4162" t="str">
        <v>010 Cartwright TrackApt. 920</v>
      </c>
      <c r="W4162">
        <v>1625</v>
      </c>
      <c r="X4162" t="str">
        <v>Sebastianbury</v>
      </c>
      <c r="Y4162" t="str">
        <v>South Australia</v>
      </c>
      <c r="Z4162" t="str">
        <v>Australia</v>
      </c>
      <c r="AA4162">
        <v>1</v>
      </c>
      <c r="AB4162" s="3" t="str">
        <f t="shared" si="129"/>
        <v>10 to 20</v>
      </c>
      <c r="AM4162" s="6">
        <v>601</v>
      </c>
      <c r="AN4162" s="6" t="s">
        <v>1345</v>
      </c>
    </row>
    <row r="4163" spans="1:40" x14ac:dyDescent="0.25">
      <c r="A4163">
        <v>4161</v>
      </c>
      <c r="B4163">
        <v>828</v>
      </c>
      <c r="C4163">
        <v>39</v>
      </c>
      <c r="D4163">
        <v>104</v>
      </c>
      <c r="E4163">
        <v>3</v>
      </c>
      <c r="F4163">
        <v>312</v>
      </c>
      <c r="G4163">
        <v>1</v>
      </c>
      <c r="H4163" t="str">
        <f>VLOOKUP($C4163,'Raw-products'!$A$2:$H$1261,MATCH(H$1,'Raw-products'!$A$1:$H$1,0))</f>
        <v>Shirt</v>
      </c>
      <c r="I4163" t="str">
        <f>VLOOKUP($C4163,'Raw-products'!$A$2:$H$1261,MATCH(I$1,'Raw-products'!$A$1:$H$1,0))</f>
        <v>Dress</v>
      </c>
      <c r="J4163" t="str">
        <f>VLOOKUP($C4163,'Raw-products'!$A$2:$H$1261,MATCH(J$1,'Raw-products'!$A$1:$H$1,0))</f>
        <v>XL</v>
      </c>
      <c r="K4163" t="str">
        <f>VLOOKUP($C4163,'Raw-products'!$A$2:$H$1261,MATCH(K$1,'Raw-products'!$A$1:$H$1,0))</f>
        <v>red</v>
      </c>
      <c r="L4163">
        <f>VLOOKUP($C4163,'Raw-products'!$A$2:$H$1261,MATCH(L$1,'Raw-products'!$A$1:$H$1,0))</f>
        <v>119</v>
      </c>
      <c r="M4163">
        <f>VLOOKUP($C4163,'Raw-products'!$A$2:$H$1261,MATCH(M$1,'Raw-products'!$A$1:$H$1,0))</f>
        <v>47</v>
      </c>
      <c r="N4163" s="5">
        <f t="shared" ref="N4163:N4226" si="130">$L4163*$M4163</f>
        <v>5593</v>
      </c>
      <c r="O4163" cm="1">
        <f t="array" ref="O4163:R4163">_xlfn.XLOOKUP($B4163,'Raw -orders'!$A:$A,'Raw -orders'!$B:$E)</f>
        <v>601</v>
      </c>
      <c r="P4163">
        <v>32593</v>
      </c>
      <c r="Q4163" s="1">
        <v>44205</v>
      </c>
      <c r="R4163" s="1">
        <v>44223</v>
      </c>
      <c r="S4163" t="str" cm="1">
        <f t="array" ref="S4163:Z4163">_xlfn.XLOOKUP($O4163,'Raw - customers'!$A:$A,'Raw - customers'!$B:$I)</f>
        <v>Sol Adhams</v>
      </c>
      <c r="T4163" t="str">
        <v>Male</v>
      </c>
      <c r="U4163">
        <v>55</v>
      </c>
      <c r="V4163" t="str">
        <v>010 Cartwright TrackApt. 920</v>
      </c>
      <c r="W4163">
        <v>1625</v>
      </c>
      <c r="X4163" t="str">
        <v>Sebastianbury</v>
      </c>
      <c r="Y4163" t="str">
        <v>South Australia</v>
      </c>
      <c r="Z4163" t="str">
        <v>Australia</v>
      </c>
      <c r="AA4163">
        <v>1</v>
      </c>
      <c r="AB4163" s="3" t="str">
        <f t="shared" ref="AB4163:AB4226" si="131">IF(AND(DATEDIF($Q4163,$R4163,"D")&gt;0,DATEDIF($Q4163,$R4163,"D")&lt;=10),"0 to 10",IF(AND(DATEDIF($Q4163,$R4163,"D")&gt;10,DATEDIF($Q4163,$R4163,"D")&lt;=20),"10 to 20",IF(AND(DATEDIF($Q4163,$R4163,"D")&gt;20,DATEDIF($Q4163,$R4163,"D")&lt;=30),"20 to 30")))</f>
        <v>10 to 20</v>
      </c>
      <c r="AM4163" s="6">
        <v>601</v>
      </c>
      <c r="AN4163" s="6" t="s">
        <v>1345</v>
      </c>
    </row>
    <row r="4164" spans="1:40" x14ac:dyDescent="0.25">
      <c r="A4164">
        <v>4162</v>
      </c>
      <c r="B4164">
        <v>828</v>
      </c>
      <c r="C4164">
        <v>1114</v>
      </c>
      <c r="D4164">
        <v>115</v>
      </c>
      <c r="E4164">
        <v>1</v>
      </c>
      <c r="F4164">
        <v>115</v>
      </c>
      <c r="G4164">
        <v>1</v>
      </c>
      <c r="H4164" t="str">
        <f>VLOOKUP($C4164,'Raw-products'!$A$2:$H$1261,MATCH(H$1,'Raw-products'!$A$1:$H$1,0))</f>
        <v>Trousers</v>
      </c>
      <c r="I4164" t="str">
        <f>VLOOKUP($C4164,'Raw-products'!$A$2:$H$1261,MATCH(I$1,'Raw-products'!$A$1:$H$1,0))</f>
        <v>Cropped</v>
      </c>
      <c r="J4164" t="str">
        <f>VLOOKUP($C4164,'Raw-products'!$A$2:$H$1261,MATCH(J$1,'Raw-products'!$A$1:$H$1,0))</f>
        <v>XL</v>
      </c>
      <c r="K4164" t="str">
        <f>VLOOKUP($C4164,'Raw-products'!$A$2:$H$1261,MATCH(K$1,'Raw-products'!$A$1:$H$1,0))</f>
        <v>indigo</v>
      </c>
      <c r="L4164">
        <f>VLOOKUP($C4164,'Raw-products'!$A$2:$H$1261,MATCH(L$1,'Raw-products'!$A$1:$H$1,0))</f>
        <v>99</v>
      </c>
      <c r="M4164">
        <f>VLOOKUP($C4164,'Raw-products'!$A$2:$H$1261,MATCH(M$1,'Raw-products'!$A$1:$H$1,0))</f>
        <v>58</v>
      </c>
      <c r="N4164" s="5">
        <f t="shared" si="130"/>
        <v>5742</v>
      </c>
      <c r="O4164" cm="1">
        <f t="array" ref="O4164:R4164">_xlfn.XLOOKUP($B4164,'Raw -orders'!$A:$A,'Raw -orders'!$B:$E)</f>
        <v>601</v>
      </c>
      <c r="P4164">
        <v>32593</v>
      </c>
      <c r="Q4164" s="1">
        <v>44205</v>
      </c>
      <c r="R4164" s="1">
        <v>44223</v>
      </c>
      <c r="S4164" t="str" cm="1">
        <f t="array" ref="S4164:Z4164">_xlfn.XLOOKUP($O4164,'Raw - customers'!$A:$A,'Raw - customers'!$B:$I)</f>
        <v>Sol Adhams</v>
      </c>
      <c r="T4164" t="str">
        <v>Male</v>
      </c>
      <c r="U4164">
        <v>55</v>
      </c>
      <c r="V4164" t="str">
        <v>010 Cartwright TrackApt. 920</v>
      </c>
      <c r="W4164">
        <v>1625</v>
      </c>
      <c r="X4164" t="str">
        <v>Sebastianbury</v>
      </c>
      <c r="Y4164" t="str">
        <v>South Australia</v>
      </c>
      <c r="Z4164" t="str">
        <v>Australia</v>
      </c>
      <c r="AA4164">
        <v>1</v>
      </c>
      <c r="AB4164" s="3" t="str">
        <f t="shared" si="131"/>
        <v>10 to 20</v>
      </c>
      <c r="AM4164" s="6">
        <v>601</v>
      </c>
      <c r="AN4164" s="6" t="s">
        <v>1345</v>
      </c>
    </row>
    <row r="4165" spans="1:40" x14ac:dyDescent="0.25">
      <c r="A4165">
        <v>4163</v>
      </c>
      <c r="B4165">
        <v>829</v>
      </c>
      <c r="C4165">
        <v>1193</v>
      </c>
      <c r="D4165">
        <v>105</v>
      </c>
      <c r="E4165">
        <v>3</v>
      </c>
      <c r="F4165">
        <v>315</v>
      </c>
      <c r="G4165">
        <v>1</v>
      </c>
      <c r="H4165" t="str">
        <f>VLOOKUP($C4165,'Raw-products'!$A$2:$H$1261,MATCH(H$1,'Raw-products'!$A$1:$H$1,0))</f>
        <v>Trousers</v>
      </c>
      <c r="I4165" t="str">
        <f>VLOOKUP($C4165,'Raw-products'!$A$2:$H$1261,MATCH(I$1,'Raw-products'!$A$1:$H$1,0))</f>
        <v>Pleated</v>
      </c>
      <c r="J4165" t="str">
        <f>VLOOKUP($C4165,'Raw-products'!$A$2:$H$1261,MATCH(J$1,'Raw-products'!$A$1:$H$1,0))</f>
        <v>L</v>
      </c>
      <c r="K4165" t="str">
        <f>VLOOKUP($C4165,'Raw-products'!$A$2:$H$1261,MATCH(K$1,'Raw-products'!$A$1:$H$1,0))</f>
        <v>red</v>
      </c>
      <c r="L4165">
        <f>VLOOKUP($C4165,'Raw-products'!$A$2:$H$1261,MATCH(L$1,'Raw-products'!$A$1:$H$1,0))</f>
        <v>90</v>
      </c>
      <c r="M4165">
        <f>VLOOKUP($C4165,'Raw-products'!$A$2:$H$1261,MATCH(M$1,'Raw-products'!$A$1:$H$1,0))</f>
        <v>70</v>
      </c>
      <c r="N4165" s="5">
        <f t="shared" si="130"/>
        <v>6300</v>
      </c>
      <c r="O4165" cm="1">
        <f t="array" ref="O4165:R4165">_xlfn.XLOOKUP($B4165,'Raw -orders'!$A:$A,'Raw -orders'!$B:$E)</f>
        <v>951</v>
      </c>
      <c r="P4165">
        <v>22744</v>
      </c>
      <c r="Q4165" s="1">
        <v>44292</v>
      </c>
      <c r="R4165" s="1">
        <v>44314</v>
      </c>
      <c r="S4165" t="str" cm="1">
        <f t="array" ref="S4165:Z4165">_xlfn.XLOOKUP($O4165,'Raw - customers'!$A:$A,'Raw - customers'!$B:$I)</f>
        <v>Cy Sabbins</v>
      </c>
      <c r="T4165" t="str">
        <v>Male</v>
      </c>
      <c r="U4165">
        <v>66</v>
      </c>
      <c r="V4165" t="str">
        <v>62 Jonathan CrestSuite 012</v>
      </c>
      <c r="W4165">
        <v>8840</v>
      </c>
      <c r="X4165" t="str">
        <v>New Mollystad</v>
      </c>
      <c r="Y4165" t="str">
        <v>Tasmania</v>
      </c>
      <c r="Z4165" t="str">
        <v>Australia</v>
      </c>
      <c r="AA4165">
        <v>4</v>
      </c>
      <c r="AB4165" s="3" t="str">
        <f t="shared" si="131"/>
        <v>20 to 30</v>
      </c>
      <c r="AM4165" s="6">
        <v>951</v>
      </c>
      <c r="AN4165" s="6" t="s">
        <v>1414</v>
      </c>
    </row>
    <row r="4166" spans="1:40" x14ac:dyDescent="0.25">
      <c r="A4166">
        <v>4164</v>
      </c>
      <c r="B4166">
        <v>829</v>
      </c>
      <c r="C4166">
        <v>294</v>
      </c>
      <c r="D4166">
        <v>105</v>
      </c>
      <c r="E4166">
        <v>2</v>
      </c>
      <c r="F4166">
        <v>210</v>
      </c>
      <c r="G4166">
        <v>1</v>
      </c>
      <c r="H4166" t="str">
        <f>VLOOKUP($C4166,'Raw-products'!$A$2:$H$1261,MATCH(H$1,'Raw-products'!$A$1:$H$1,0))</f>
        <v>Shirt</v>
      </c>
      <c r="I4166" t="str">
        <f>VLOOKUP($C4166,'Raw-products'!$A$2:$H$1261,MATCH(I$1,'Raw-products'!$A$1:$H$1,0))</f>
        <v>Cuban Collar</v>
      </c>
      <c r="J4166" t="str">
        <f>VLOOKUP($C4166,'Raw-products'!$A$2:$H$1261,MATCH(J$1,'Raw-products'!$A$1:$H$1,0))</f>
        <v>XL</v>
      </c>
      <c r="K4166" t="str">
        <f>VLOOKUP($C4166,'Raw-products'!$A$2:$H$1261,MATCH(K$1,'Raw-products'!$A$1:$H$1,0))</f>
        <v>yellow</v>
      </c>
      <c r="L4166">
        <f>VLOOKUP($C4166,'Raw-products'!$A$2:$H$1261,MATCH(L$1,'Raw-products'!$A$1:$H$1,0))</f>
        <v>93</v>
      </c>
      <c r="M4166">
        <f>VLOOKUP($C4166,'Raw-products'!$A$2:$H$1261,MATCH(M$1,'Raw-products'!$A$1:$H$1,0))</f>
        <v>76</v>
      </c>
      <c r="N4166" s="5">
        <f t="shared" si="130"/>
        <v>7068</v>
      </c>
      <c r="O4166" cm="1">
        <f t="array" ref="O4166:R4166">_xlfn.XLOOKUP($B4166,'Raw -orders'!$A:$A,'Raw -orders'!$B:$E)</f>
        <v>951</v>
      </c>
      <c r="P4166">
        <v>22744</v>
      </c>
      <c r="Q4166" s="1">
        <v>44292</v>
      </c>
      <c r="R4166" s="1">
        <v>44314</v>
      </c>
      <c r="S4166" t="str" cm="1">
        <f t="array" ref="S4166:Z4166">_xlfn.XLOOKUP($O4166,'Raw - customers'!$A:$A,'Raw - customers'!$B:$I)</f>
        <v>Cy Sabbins</v>
      </c>
      <c r="T4166" t="str">
        <v>Male</v>
      </c>
      <c r="U4166">
        <v>66</v>
      </c>
      <c r="V4166" t="str">
        <v>62 Jonathan CrestSuite 012</v>
      </c>
      <c r="W4166">
        <v>8840</v>
      </c>
      <c r="X4166" t="str">
        <v>New Mollystad</v>
      </c>
      <c r="Y4166" t="str">
        <v>Tasmania</v>
      </c>
      <c r="Z4166" t="str">
        <v>Australia</v>
      </c>
      <c r="AA4166">
        <v>4</v>
      </c>
      <c r="AB4166" s="3" t="str">
        <f t="shared" si="131"/>
        <v>20 to 30</v>
      </c>
      <c r="AM4166" s="6">
        <v>951</v>
      </c>
      <c r="AN4166" s="6" t="s">
        <v>1414</v>
      </c>
    </row>
    <row r="4167" spans="1:40" x14ac:dyDescent="0.25">
      <c r="A4167">
        <v>4165</v>
      </c>
      <c r="B4167">
        <v>829</v>
      </c>
      <c r="C4167">
        <v>592</v>
      </c>
      <c r="D4167">
        <v>100</v>
      </c>
      <c r="E4167">
        <v>2</v>
      </c>
      <c r="F4167">
        <v>200</v>
      </c>
      <c r="G4167">
        <v>1</v>
      </c>
      <c r="H4167" t="str">
        <f>VLOOKUP($C4167,'Raw-products'!$A$2:$H$1261,MATCH(H$1,'Raw-products'!$A$1:$H$1,0))</f>
        <v>Jacket</v>
      </c>
      <c r="I4167" t="str">
        <f>VLOOKUP($C4167,'Raw-products'!$A$2:$H$1261,MATCH(I$1,'Raw-products'!$A$1:$H$1,0))</f>
        <v>Bomber</v>
      </c>
      <c r="J4167" t="str">
        <f>VLOOKUP($C4167,'Raw-products'!$A$2:$H$1261,MATCH(J$1,'Raw-products'!$A$1:$H$1,0))</f>
        <v>M</v>
      </c>
      <c r="K4167" t="str">
        <f>VLOOKUP($C4167,'Raw-products'!$A$2:$H$1261,MATCH(K$1,'Raw-products'!$A$1:$H$1,0))</f>
        <v>violet</v>
      </c>
      <c r="L4167">
        <f>VLOOKUP($C4167,'Raw-products'!$A$2:$H$1261,MATCH(L$1,'Raw-products'!$A$1:$H$1,0))</f>
        <v>90</v>
      </c>
      <c r="M4167">
        <f>VLOOKUP($C4167,'Raw-products'!$A$2:$H$1261,MATCH(M$1,'Raw-products'!$A$1:$H$1,0))</f>
        <v>45</v>
      </c>
      <c r="N4167" s="5">
        <f t="shared" si="130"/>
        <v>4050</v>
      </c>
      <c r="O4167" cm="1">
        <f t="array" ref="O4167:R4167">_xlfn.XLOOKUP($B4167,'Raw -orders'!$A:$A,'Raw -orders'!$B:$E)</f>
        <v>951</v>
      </c>
      <c r="P4167">
        <v>22744</v>
      </c>
      <c r="Q4167" s="1">
        <v>44292</v>
      </c>
      <c r="R4167" s="1">
        <v>44314</v>
      </c>
      <c r="S4167" t="str" cm="1">
        <f t="array" ref="S4167:Z4167">_xlfn.XLOOKUP($O4167,'Raw - customers'!$A:$A,'Raw - customers'!$B:$I)</f>
        <v>Cy Sabbins</v>
      </c>
      <c r="T4167" t="str">
        <v>Male</v>
      </c>
      <c r="U4167">
        <v>66</v>
      </c>
      <c r="V4167" t="str">
        <v>62 Jonathan CrestSuite 012</v>
      </c>
      <c r="W4167">
        <v>8840</v>
      </c>
      <c r="X4167" t="str">
        <v>New Mollystad</v>
      </c>
      <c r="Y4167" t="str">
        <v>Tasmania</v>
      </c>
      <c r="Z4167" t="str">
        <v>Australia</v>
      </c>
      <c r="AA4167">
        <v>4</v>
      </c>
      <c r="AB4167" s="3" t="str">
        <f t="shared" si="131"/>
        <v>20 to 30</v>
      </c>
      <c r="AM4167" s="6">
        <v>951</v>
      </c>
      <c r="AN4167" s="6" t="s">
        <v>1414</v>
      </c>
    </row>
    <row r="4168" spans="1:40" x14ac:dyDescent="0.25">
      <c r="A4168">
        <v>4166</v>
      </c>
      <c r="B4168">
        <v>829</v>
      </c>
      <c r="C4168">
        <v>1104</v>
      </c>
      <c r="D4168">
        <v>115</v>
      </c>
      <c r="E4168">
        <v>1</v>
      </c>
      <c r="F4168">
        <v>115</v>
      </c>
      <c r="G4168">
        <v>1</v>
      </c>
      <c r="H4168" t="str">
        <f>VLOOKUP($C4168,'Raw-products'!$A$2:$H$1261,MATCH(H$1,'Raw-products'!$A$1:$H$1,0))</f>
        <v>Trousers</v>
      </c>
      <c r="I4168" t="str">
        <f>VLOOKUP($C4168,'Raw-products'!$A$2:$H$1261,MATCH(I$1,'Raw-products'!$A$1:$H$1,0))</f>
        <v>Cropped</v>
      </c>
      <c r="J4168" t="str">
        <f>VLOOKUP($C4168,'Raw-products'!$A$2:$H$1261,MATCH(J$1,'Raw-products'!$A$1:$H$1,0))</f>
        <v>XL</v>
      </c>
      <c r="K4168" t="str">
        <f>VLOOKUP($C4168,'Raw-products'!$A$2:$H$1261,MATCH(K$1,'Raw-products'!$A$1:$H$1,0))</f>
        <v>green</v>
      </c>
      <c r="L4168">
        <f>VLOOKUP($C4168,'Raw-products'!$A$2:$H$1261,MATCH(L$1,'Raw-products'!$A$1:$H$1,0))</f>
        <v>99</v>
      </c>
      <c r="M4168">
        <f>VLOOKUP($C4168,'Raw-products'!$A$2:$H$1261,MATCH(M$1,'Raw-products'!$A$1:$H$1,0))</f>
        <v>49</v>
      </c>
      <c r="N4168" s="5">
        <f t="shared" si="130"/>
        <v>4851</v>
      </c>
      <c r="O4168" cm="1">
        <f t="array" ref="O4168:R4168">_xlfn.XLOOKUP($B4168,'Raw -orders'!$A:$A,'Raw -orders'!$B:$E)</f>
        <v>951</v>
      </c>
      <c r="P4168">
        <v>22744</v>
      </c>
      <c r="Q4168" s="1">
        <v>44292</v>
      </c>
      <c r="R4168" s="1">
        <v>44314</v>
      </c>
      <c r="S4168" t="str" cm="1">
        <f t="array" ref="S4168:Z4168">_xlfn.XLOOKUP($O4168,'Raw - customers'!$A:$A,'Raw - customers'!$B:$I)</f>
        <v>Cy Sabbins</v>
      </c>
      <c r="T4168" t="str">
        <v>Male</v>
      </c>
      <c r="U4168">
        <v>66</v>
      </c>
      <c r="V4168" t="str">
        <v>62 Jonathan CrestSuite 012</v>
      </c>
      <c r="W4168">
        <v>8840</v>
      </c>
      <c r="X4168" t="str">
        <v>New Mollystad</v>
      </c>
      <c r="Y4168" t="str">
        <v>Tasmania</v>
      </c>
      <c r="Z4168" t="str">
        <v>Australia</v>
      </c>
      <c r="AA4168">
        <v>4</v>
      </c>
      <c r="AB4168" s="3" t="str">
        <f t="shared" si="131"/>
        <v>20 to 30</v>
      </c>
      <c r="AM4168" s="6">
        <v>951</v>
      </c>
      <c r="AN4168" s="6" t="s">
        <v>1414</v>
      </c>
    </row>
    <row r="4169" spans="1:40" x14ac:dyDescent="0.25">
      <c r="A4169">
        <v>4167</v>
      </c>
      <c r="B4169">
        <v>830</v>
      </c>
      <c r="C4169">
        <v>804</v>
      </c>
      <c r="D4169">
        <v>91</v>
      </c>
      <c r="E4169">
        <v>2</v>
      </c>
      <c r="F4169">
        <v>182</v>
      </c>
      <c r="G4169">
        <v>1</v>
      </c>
      <c r="H4169" t="str">
        <f>VLOOKUP($C4169,'Raw-products'!$A$2:$H$1261,MATCH(H$1,'Raw-products'!$A$1:$H$1,0))</f>
        <v>Jacket</v>
      </c>
      <c r="I4169" t="str">
        <f>VLOOKUP($C4169,'Raw-products'!$A$2:$H$1261,MATCH(I$1,'Raw-products'!$A$1:$H$1,0))</f>
        <v>Pullover</v>
      </c>
      <c r="J4169" t="str">
        <f>VLOOKUP($C4169,'Raw-products'!$A$2:$H$1261,MATCH(J$1,'Raw-products'!$A$1:$H$1,0))</f>
        <v>XL</v>
      </c>
      <c r="K4169" t="str">
        <f>VLOOKUP($C4169,'Raw-products'!$A$2:$H$1261,MATCH(K$1,'Raw-products'!$A$1:$H$1,0))</f>
        <v>violet</v>
      </c>
      <c r="L4169">
        <f>VLOOKUP($C4169,'Raw-products'!$A$2:$H$1261,MATCH(L$1,'Raw-products'!$A$1:$H$1,0))</f>
        <v>114</v>
      </c>
      <c r="M4169">
        <f>VLOOKUP($C4169,'Raw-products'!$A$2:$H$1261,MATCH(M$1,'Raw-products'!$A$1:$H$1,0))</f>
        <v>69</v>
      </c>
      <c r="N4169" s="5">
        <f t="shared" si="130"/>
        <v>7866</v>
      </c>
      <c r="O4169" cm="1">
        <f t="array" ref="O4169:R4169">_xlfn.XLOOKUP($B4169,'Raw -orders'!$A:$A,'Raw -orders'!$B:$E)</f>
        <v>956</v>
      </c>
      <c r="P4169">
        <v>36830</v>
      </c>
      <c r="Q4169" s="1">
        <v>44277</v>
      </c>
      <c r="R4169" s="1">
        <v>44278</v>
      </c>
      <c r="S4169" t="str" cm="1">
        <f t="array" ref="S4169:Z4169">_xlfn.XLOOKUP($O4169,'Raw - customers'!$A:$A,'Raw - customers'!$B:$I)</f>
        <v>Camile Haveline</v>
      </c>
      <c r="T4169" t="str">
        <v>Genderfluid</v>
      </c>
      <c r="U4169">
        <v>20</v>
      </c>
      <c r="V4169" t="str">
        <v>408 Logan View RdApt. 841</v>
      </c>
      <c r="W4169">
        <v>6905</v>
      </c>
      <c r="X4169" t="str">
        <v>New Alexchester</v>
      </c>
      <c r="Y4169" t="str">
        <v>New South Wales</v>
      </c>
      <c r="Z4169" t="str">
        <v>Australia</v>
      </c>
      <c r="AA4169">
        <v>3</v>
      </c>
      <c r="AB4169" s="3" t="str">
        <f t="shared" si="131"/>
        <v>0 to 10</v>
      </c>
      <c r="AM4169" s="6">
        <v>956</v>
      </c>
      <c r="AN4169" s="6" t="s">
        <v>1362</v>
      </c>
    </row>
    <row r="4170" spans="1:40" x14ac:dyDescent="0.25">
      <c r="A4170">
        <v>4168</v>
      </c>
      <c r="B4170">
        <v>830</v>
      </c>
      <c r="C4170">
        <v>1006</v>
      </c>
      <c r="D4170">
        <v>106</v>
      </c>
      <c r="E4170">
        <v>1</v>
      </c>
      <c r="F4170">
        <v>106</v>
      </c>
      <c r="G4170">
        <v>1</v>
      </c>
      <c r="H4170" t="str">
        <f>VLOOKUP($C4170,'Raw-products'!$A$2:$H$1261,MATCH(H$1,'Raw-products'!$A$1:$H$1,0))</f>
        <v>Trousers</v>
      </c>
      <c r="I4170" t="str">
        <f>VLOOKUP($C4170,'Raw-products'!$A$2:$H$1261,MATCH(I$1,'Raw-products'!$A$1:$H$1,0))</f>
        <v>Wool</v>
      </c>
      <c r="J4170" t="str">
        <f>VLOOKUP($C4170,'Raw-products'!$A$2:$H$1261,MATCH(J$1,'Raw-products'!$A$1:$H$1,0))</f>
        <v>S</v>
      </c>
      <c r="K4170" t="str">
        <f>VLOOKUP($C4170,'Raw-products'!$A$2:$H$1261,MATCH(K$1,'Raw-products'!$A$1:$H$1,0))</f>
        <v>indigo</v>
      </c>
      <c r="L4170">
        <f>VLOOKUP($C4170,'Raw-products'!$A$2:$H$1261,MATCH(L$1,'Raw-products'!$A$1:$H$1,0))</f>
        <v>111</v>
      </c>
      <c r="M4170">
        <f>VLOOKUP($C4170,'Raw-products'!$A$2:$H$1261,MATCH(M$1,'Raw-products'!$A$1:$H$1,0))</f>
        <v>45</v>
      </c>
      <c r="N4170" s="5">
        <f t="shared" si="130"/>
        <v>4995</v>
      </c>
      <c r="O4170" cm="1">
        <f t="array" ref="O4170:R4170">_xlfn.XLOOKUP($B4170,'Raw -orders'!$A:$A,'Raw -orders'!$B:$E)</f>
        <v>956</v>
      </c>
      <c r="P4170">
        <v>36830</v>
      </c>
      <c r="Q4170" s="1">
        <v>44277</v>
      </c>
      <c r="R4170" s="1">
        <v>44278</v>
      </c>
      <c r="S4170" t="str" cm="1">
        <f t="array" ref="S4170:Z4170">_xlfn.XLOOKUP($O4170,'Raw - customers'!$A:$A,'Raw - customers'!$B:$I)</f>
        <v>Camile Haveline</v>
      </c>
      <c r="T4170" t="str">
        <v>Genderfluid</v>
      </c>
      <c r="U4170">
        <v>20</v>
      </c>
      <c r="V4170" t="str">
        <v>408 Logan View RdApt. 841</v>
      </c>
      <c r="W4170">
        <v>6905</v>
      </c>
      <c r="X4170" t="str">
        <v>New Alexchester</v>
      </c>
      <c r="Y4170" t="str">
        <v>New South Wales</v>
      </c>
      <c r="Z4170" t="str">
        <v>Australia</v>
      </c>
      <c r="AA4170">
        <v>3</v>
      </c>
      <c r="AB4170" s="3" t="str">
        <f t="shared" si="131"/>
        <v>0 to 10</v>
      </c>
      <c r="AM4170" s="6">
        <v>956</v>
      </c>
      <c r="AN4170" s="6" t="s">
        <v>1362</v>
      </c>
    </row>
    <row r="4171" spans="1:40" x14ac:dyDescent="0.25">
      <c r="A4171">
        <v>4169</v>
      </c>
      <c r="B4171">
        <v>830</v>
      </c>
      <c r="C4171">
        <v>328</v>
      </c>
      <c r="D4171">
        <v>109</v>
      </c>
      <c r="E4171">
        <v>2</v>
      </c>
      <c r="F4171">
        <v>218</v>
      </c>
      <c r="G4171">
        <v>1</v>
      </c>
      <c r="H4171" t="str">
        <f>VLOOKUP($C4171,'Raw-products'!$A$2:$H$1261,MATCH(H$1,'Raw-products'!$A$1:$H$1,0))</f>
        <v>Shirt</v>
      </c>
      <c r="I4171" t="str">
        <f>VLOOKUP($C4171,'Raw-products'!$A$2:$H$1261,MATCH(I$1,'Raw-products'!$A$1:$H$1,0))</f>
        <v>Mandarin Collar</v>
      </c>
      <c r="J4171" t="str">
        <f>VLOOKUP($C4171,'Raw-products'!$A$2:$H$1261,MATCH(J$1,'Raw-products'!$A$1:$H$1,0))</f>
        <v>L</v>
      </c>
      <c r="K4171" t="str">
        <f>VLOOKUP($C4171,'Raw-products'!$A$2:$H$1261,MATCH(K$1,'Raw-products'!$A$1:$H$1,0))</f>
        <v>yellow</v>
      </c>
      <c r="L4171">
        <f>VLOOKUP($C4171,'Raw-products'!$A$2:$H$1261,MATCH(L$1,'Raw-products'!$A$1:$H$1,0))</f>
        <v>108</v>
      </c>
      <c r="M4171">
        <f>VLOOKUP($C4171,'Raw-products'!$A$2:$H$1261,MATCH(M$1,'Raw-products'!$A$1:$H$1,0))</f>
        <v>78</v>
      </c>
      <c r="N4171" s="5">
        <f t="shared" si="130"/>
        <v>8424</v>
      </c>
      <c r="O4171" cm="1">
        <f t="array" ref="O4171:R4171">_xlfn.XLOOKUP($B4171,'Raw -orders'!$A:$A,'Raw -orders'!$B:$E)</f>
        <v>956</v>
      </c>
      <c r="P4171">
        <v>36830</v>
      </c>
      <c r="Q4171" s="1">
        <v>44277</v>
      </c>
      <c r="R4171" s="1">
        <v>44278</v>
      </c>
      <c r="S4171" t="str" cm="1">
        <f t="array" ref="S4171:Z4171">_xlfn.XLOOKUP($O4171,'Raw - customers'!$A:$A,'Raw - customers'!$B:$I)</f>
        <v>Camile Haveline</v>
      </c>
      <c r="T4171" t="str">
        <v>Genderfluid</v>
      </c>
      <c r="U4171">
        <v>20</v>
      </c>
      <c r="V4171" t="str">
        <v>408 Logan View RdApt. 841</v>
      </c>
      <c r="W4171">
        <v>6905</v>
      </c>
      <c r="X4171" t="str">
        <v>New Alexchester</v>
      </c>
      <c r="Y4171" t="str">
        <v>New South Wales</v>
      </c>
      <c r="Z4171" t="str">
        <v>Australia</v>
      </c>
      <c r="AA4171">
        <v>3</v>
      </c>
      <c r="AB4171" s="3" t="str">
        <f t="shared" si="131"/>
        <v>0 to 10</v>
      </c>
      <c r="AM4171" s="6">
        <v>956</v>
      </c>
      <c r="AN4171" s="6" t="s">
        <v>1362</v>
      </c>
    </row>
    <row r="4172" spans="1:40" x14ac:dyDescent="0.25">
      <c r="A4172">
        <v>4170</v>
      </c>
      <c r="B4172">
        <v>830</v>
      </c>
      <c r="C4172">
        <v>898</v>
      </c>
      <c r="D4172">
        <v>94</v>
      </c>
      <c r="E4172">
        <v>3</v>
      </c>
      <c r="F4172">
        <v>282</v>
      </c>
      <c r="G4172">
        <v>1</v>
      </c>
      <c r="H4172" t="str">
        <f>VLOOKUP($C4172,'Raw-products'!$A$2:$H$1261,MATCH(H$1,'Raw-products'!$A$1:$H$1,0))</f>
        <v>Trousers</v>
      </c>
      <c r="I4172" t="str">
        <f>VLOOKUP($C4172,'Raw-products'!$A$2:$H$1261,MATCH(I$1,'Raw-products'!$A$1:$H$1,0))</f>
        <v>Cords</v>
      </c>
      <c r="J4172" t="str">
        <f>VLOOKUP($C4172,'Raw-products'!$A$2:$H$1261,MATCH(J$1,'Raw-products'!$A$1:$H$1,0))</f>
        <v>L</v>
      </c>
      <c r="K4172" t="str">
        <f>VLOOKUP($C4172,'Raw-products'!$A$2:$H$1261,MATCH(K$1,'Raw-products'!$A$1:$H$1,0))</f>
        <v>blue</v>
      </c>
      <c r="L4172">
        <f>VLOOKUP($C4172,'Raw-products'!$A$2:$H$1261,MATCH(L$1,'Raw-products'!$A$1:$H$1,0))</f>
        <v>113</v>
      </c>
      <c r="M4172">
        <f>VLOOKUP($C4172,'Raw-products'!$A$2:$H$1261,MATCH(M$1,'Raw-products'!$A$1:$H$1,0))</f>
        <v>77</v>
      </c>
      <c r="N4172" s="5">
        <f t="shared" si="130"/>
        <v>8701</v>
      </c>
      <c r="O4172" cm="1">
        <f t="array" ref="O4172:R4172">_xlfn.XLOOKUP($B4172,'Raw -orders'!$A:$A,'Raw -orders'!$B:$E)</f>
        <v>956</v>
      </c>
      <c r="P4172">
        <v>36830</v>
      </c>
      <c r="Q4172" s="1">
        <v>44277</v>
      </c>
      <c r="R4172" s="1">
        <v>44278</v>
      </c>
      <c r="S4172" t="str" cm="1">
        <f t="array" ref="S4172:Z4172">_xlfn.XLOOKUP($O4172,'Raw - customers'!$A:$A,'Raw - customers'!$B:$I)</f>
        <v>Camile Haveline</v>
      </c>
      <c r="T4172" t="str">
        <v>Genderfluid</v>
      </c>
      <c r="U4172">
        <v>20</v>
      </c>
      <c r="V4172" t="str">
        <v>408 Logan View RdApt. 841</v>
      </c>
      <c r="W4172">
        <v>6905</v>
      </c>
      <c r="X4172" t="str">
        <v>New Alexchester</v>
      </c>
      <c r="Y4172" t="str">
        <v>New South Wales</v>
      </c>
      <c r="Z4172" t="str">
        <v>Australia</v>
      </c>
      <c r="AA4172">
        <v>3</v>
      </c>
      <c r="AB4172" s="3" t="str">
        <f t="shared" si="131"/>
        <v>0 to 10</v>
      </c>
      <c r="AM4172" s="6">
        <v>956</v>
      </c>
      <c r="AN4172" s="6" t="s">
        <v>1362</v>
      </c>
    </row>
    <row r="4173" spans="1:40" x14ac:dyDescent="0.25">
      <c r="A4173">
        <v>4171</v>
      </c>
      <c r="B4173">
        <v>830</v>
      </c>
      <c r="C4173">
        <v>238</v>
      </c>
      <c r="D4173">
        <v>106</v>
      </c>
      <c r="E4173">
        <v>3</v>
      </c>
      <c r="F4173">
        <v>318</v>
      </c>
      <c r="G4173">
        <v>1</v>
      </c>
      <c r="H4173" t="str">
        <f>VLOOKUP($C4173,'Raw-products'!$A$2:$H$1261,MATCH(H$1,'Raw-products'!$A$1:$H$1,0))</f>
        <v>Shirt</v>
      </c>
      <c r="I4173" t="str">
        <f>VLOOKUP($C4173,'Raw-products'!$A$2:$H$1261,MATCH(I$1,'Raw-products'!$A$1:$H$1,0))</f>
        <v>Chambray</v>
      </c>
      <c r="J4173" t="str">
        <f>VLOOKUP($C4173,'Raw-products'!$A$2:$H$1261,MATCH(J$1,'Raw-products'!$A$1:$H$1,0))</f>
        <v>L</v>
      </c>
      <c r="K4173" t="str">
        <f>VLOOKUP($C4173,'Raw-products'!$A$2:$H$1261,MATCH(K$1,'Raw-products'!$A$1:$H$1,0))</f>
        <v>indigo</v>
      </c>
      <c r="L4173">
        <f>VLOOKUP($C4173,'Raw-products'!$A$2:$H$1261,MATCH(L$1,'Raw-products'!$A$1:$H$1,0))</f>
        <v>105</v>
      </c>
      <c r="M4173">
        <f>VLOOKUP($C4173,'Raw-products'!$A$2:$H$1261,MATCH(M$1,'Raw-products'!$A$1:$H$1,0))</f>
        <v>79</v>
      </c>
      <c r="N4173" s="5">
        <f t="shared" si="130"/>
        <v>8295</v>
      </c>
      <c r="O4173" cm="1">
        <f t="array" ref="O4173:R4173">_xlfn.XLOOKUP($B4173,'Raw -orders'!$A:$A,'Raw -orders'!$B:$E)</f>
        <v>956</v>
      </c>
      <c r="P4173">
        <v>36830</v>
      </c>
      <c r="Q4173" s="1">
        <v>44277</v>
      </c>
      <c r="R4173" s="1">
        <v>44278</v>
      </c>
      <c r="S4173" t="str" cm="1">
        <f t="array" ref="S4173:Z4173">_xlfn.XLOOKUP($O4173,'Raw - customers'!$A:$A,'Raw - customers'!$B:$I)</f>
        <v>Camile Haveline</v>
      </c>
      <c r="T4173" t="str">
        <v>Genderfluid</v>
      </c>
      <c r="U4173">
        <v>20</v>
      </c>
      <c r="V4173" t="str">
        <v>408 Logan View RdApt. 841</v>
      </c>
      <c r="W4173">
        <v>6905</v>
      </c>
      <c r="X4173" t="str">
        <v>New Alexchester</v>
      </c>
      <c r="Y4173" t="str">
        <v>New South Wales</v>
      </c>
      <c r="Z4173" t="str">
        <v>Australia</v>
      </c>
      <c r="AA4173">
        <v>3</v>
      </c>
      <c r="AB4173" s="3" t="str">
        <f t="shared" si="131"/>
        <v>0 to 10</v>
      </c>
      <c r="AM4173" s="6">
        <v>956</v>
      </c>
      <c r="AN4173" s="6" t="s">
        <v>1362</v>
      </c>
    </row>
    <row r="4174" spans="1:40" x14ac:dyDescent="0.25">
      <c r="A4174">
        <v>4172</v>
      </c>
      <c r="B4174">
        <v>831</v>
      </c>
      <c r="C4174">
        <v>533</v>
      </c>
      <c r="D4174">
        <v>98</v>
      </c>
      <c r="E4174">
        <v>1</v>
      </c>
      <c r="F4174">
        <v>98</v>
      </c>
      <c r="G4174">
        <v>1</v>
      </c>
      <c r="H4174" t="str">
        <f>VLOOKUP($C4174,'Raw-products'!$A$2:$H$1261,MATCH(H$1,'Raw-products'!$A$1:$H$1,0))</f>
        <v>Jacket</v>
      </c>
      <c r="I4174" t="str">
        <f>VLOOKUP($C4174,'Raw-products'!$A$2:$H$1261,MATCH(I$1,'Raw-products'!$A$1:$H$1,0))</f>
        <v>Leather</v>
      </c>
      <c r="J4174" t="str">
        <f>VLOOKUP($C4174,'Raw-products'!$A$2:$H$1261,MATCH(J$1,'Raw-products'!$A$1:$H$1,0))</f>
        <v>L</v>
      </c>
      <c r="K4174" t="str">
        <f>VLOOKUP($C4174,'Raw-products'!$A$2:$H$1261,MATCH(K$1,'Raw-products'!$A$1:$H$1,0))</f>
        <v>orange</v>
      </c>
      <c r="L4174">
        <f>VLOOKUP($C4174,'Raw-products'!$A$2:$H$1261,MATCH(L$1,'Raw-products'!$A$1:$H$1,0))</f>
        <v>113</v>
      </c>
      <c r="M4174">
        <f>VLOOKUP($C4174,'Raw-products'!$A$2:$H$1261,MATCH(M$1,'Raw-products'!$A$1:$H$1,0))</f>
        <v>78</v>
      </c>
      <c r="N4174" s="5">
        <f t="shared" si="130"/>
        <v>8814</v>
      </c>
      <c r="O4174" cm="1">
        <f t="array" ref="O4174:R4174">_xlfn.XLOOKUP($B4174,'Raw -orders'!$A:$A,'Raw -orders'!$B:$E)</f>
        <v>338</v>
      </c>
      <c r="P4174">
        <v>17700</v>
      </c>
      <c r="Q4174" s="1">
        <v>44412</v>
      </c>
      <c r="R4174" s="1">
        <v>44428</v>
      </c>
      <c r="S4174" t="str" cm="1">
        <f t="array" ref="S4174:Z4174">_xlfn.XLOOKUP($O4174,'Raw - customers'!$A:$A,'Raw - customers'!$B:$I)</f>
        <v>Eve Stutard</v>
      </c>
      <c r="T4174" t="str">
        <v>Female</v>
      </c>
      <c r="U4174">
        <v>75</v>
      </c>
      <c r="V4174" t="str">
        <v>899 Lynch LaneSuite 349</v>
      </c>
      <c r="W4174">
        <v>2652</v>
      </c>
      <c r="X4174" t="str">
        <v>Monahanberg</v>
      </c>
      <c r="Y4174" t="str">
        <v>New South Wales</v>
      </c>
      <c r="Z4174" t="str">
        <v>Australia</v>
      </c>
      <c r="AA4174">
        <v>8</v>
      </c>
      <c r="AB4174" s="3" t="str">
        <f t="shared" si="131"/>
        <v>10 to 20</v>
      </c>
      <c r="AM4174" s="6">
        <v>338</v>
      </c>
      <c r="AN4174" s="6" t="s">
        <v>1362</v>
      </c>
    </row>
    <row r="4175" spans="1:40" x14ac:dyDescent="0.25">
      <c r="A4175">
        <v>4173</v>
      </c>
      <c r="B4175">
        <v>831</v>
      </c>
      <c r="C4175">
        <v>653</v>
      </c>
      <c r="D4175">
        <v>93</v>
      </c>
      <c r="E4175">
        <v>2</v>
      </c>
      <c r="F4175">
        <v>186</v>
      </c>
      <c r="G4175">
        <v>1</v>
      </c>
      <c r="H4175" t="str">
        <f>VLOOKUP($C4175,'Raw-products'!$A$2:$H$1261,MATCH(H$1,'Raw-products'!$A$1:$H$1,0))</f>
        <v>Jacket</v>
      </c>
      <c r="I4175" t="str">
        <f>VLOOKUP($C4175,'Raw-products'!$A$2:$H$1261,MATCH(I$1,'Raw-products'!$A$1:$H$1,0))</f>
        <v>Coach</v>
      </c>
      <c r="J4175" t="str">
        <f>VLOOKUP($C4175,'Raw-products'!$A$2:$H$1261,MATCH(J$1,'Raw-products'!$A$1:$H$1,0))</f>
        <v>L</v>
      </c>
      <c r="K4175" t="str">
        <f>VLOOKUP($C4175,'Raw-products'!$A$2:$H$1261,MATCH(K$1,'Raw-products'!$A$1:$H$1,0))</f>
        <v>blue</v>
      </c>
      <c r="L4175">
        <f>VLOOKUP($C4175,'Raw-products'!$A$2:$H$1261,MATCH(L$1,'Raw-products'!$A$1:$H$1,0))</f>
        <v>115</v>
      </c>
      <c r="M4175">
        <f>VLOOKUP($C4175,'Raw-products'!$A$2:$H$1261,MATCH(M$1,'Raw-products'!$A$1:$H$1,0))</f>
        <v>80</v>
      </c>
      <c r="N4175" s="5">
        <f t="shared" si="130"/>
        <v>9200</v>
      </c>
      <c r="O4175" cm="1">
        <f t="array" ref="O4175:R4175">_xlfn.XLOOKUP($B4175,'Raw -orders'!$A:$A,'Raw -orders'!$B:$E)</f>
        <v>338</v>
      </c>
      <c r="P4175">
        <v>17700</v>
      </c>
      <c r="Q4175" s="1">
        <v>44412</v>
      </c>
      <c r="R4175" s="1">
        <v>44428</v>
      </c>
      <c r="S4175" t="str" cm="1">
        <f t="array" ref="S4175:Z4175">_xlfn.XLOOKUP($O4175,'Raw - customers'!$A:$A,'Raw - customers'!$B:$I)</f>
        <v>Eve Stutard</v>
      </c>
      <c r="T4175" t="str">
        <v>Female</v>
      </c>
      <c r="U4175">
        <v>75</v>
      </c>
      <c r="V4175" t="str">
        <v>899 Lynch LaneSuite 349</v>
      </c>
      <c r="W4175">
        <v>2652</v>
      </c>
      <c r="X4175" t="str">
        <v>Monahanberg</v>
      </c>
      <c r="Y4175" t="str">
        <v>New South Wales</v>
      </c>
      <c r="Z4175" t="str">
        <v>Australia</v>
      </c>
      <c r="AA4175">
        <v>8</v>
      </c>
      <c r="AB4175" s="3" t="str">
        <f t="shared" si="131"/>
        <v>10 to 20</v>
      </c>
      <c r="AM4175" s="6">
        <v>338</v>
      </c>
      <c r="AN4175" s="6" t="s">
        <v>1362</v>
      </c>
    </row>
    <row r="4176" spans="1:40" x14ac:dyDescent="0.25">
      <c r="A4176">
        <v>4174</v>
      </c>
      <c r="B4176">
        <v>831</v>
      </c>
      <c r="C4176">
        <v>574</v>
      </c>
      <c r="D4176">
        <v>100</v>
      </c>
      <c r="E4176">
        <v>3</v>
      </c>
      <c r="F4176">
        <v>300</v>
      </c>
      <c r="G4176">
        <v>1</v>
      </c>
      <c r="H4176" t="str">
        <f>VLOOKUP($C4176,'Raw-products'!$A$2:$H$1261,MATCH(H$1,'Raw-products'!$A$1:$H$1,0))</f>
        <v>Jacket</v>
      </c>
      <c r="I4176" t="str">
        <f>VLOOKUP($C4176,'Raw-products'!$A$2:$H$1261,MATCH(I$1,'Raw-products'!$A$1:$H$1,0))</f>
        <v>Bomber</v>
      </c>
      <c r="J4176" t="str">
        <f>VLOOKUP($C4176,'Raw-products'!$A$2:$H$1261,MATCH(J$1,'Raw-products'!$A$1:$H$1,0))</f>
        <v>XL</v>
      </c>
      <c r="K4176" t="str">
        <f>VLOOKUP($C4176,'Raw-products'!$A$2:$H$1261,MATCH(K$1,'Raw-products'!$A$1:$H$1,0))</f>
        <v>yellow</v>
      </c>
      <c r="L4176">
        <f>VLOOKUP($C4176,'Raw-products'!$A$2:$H$1261,MATCH(L$1,'Raw-products'!$A$1:$H$1,0))</f>
        <v>90</v>
      </c>
      <c r="M4176">
        <f>VLOOKUP($C4176,'Raw-products'!$A$2:$H$1261,MATCH(M$1,'Raw-products'!$A$1:$H$1,0))</f>
        <v>50</v>
      </c>
      <c r="N4176" s="5">
        <f t="shared" si="130"/>
        <v>4500</v>
      </c>
      <c r="O4176" cm="1">
        <f t="array" ref="O4176:R4176">_xlfn.XLOOKUP($B4176,'Raw -orders'!$A:$A,'Raw -orders'!$B:$E)</f>
        <v>338</v>
      </c>
      <c r="P4176">
        <v>17700</v>
      </c>
      <c r="Q4176" s="1">
        <v>44412</v>
      </c>
      <c r="R4176" s="1">
        <v>44428</v>
      </c>
      <c r="S4176" t="str" cm="1">
        <f t="array" ref="S4176:Z4176">_xlfn.XLOOKUP($O4176,'Raw - customers'!$A:$A,'Raw - customers'!$B:$I)</f>
        <v>Eve Stutard</v>
      </c>
      <c r="T4176" t="str">
        <v>Female</v>
      </c>
      <c r="U4176">
        <v>75</v>
      </c>
      <c r="V4176" t="str">
        <v>899 Lynch LaneSuite 349</v>
      </c>
      <c r="W4176">
        <v>2652</v>
      </c>
      <c r="X4176" t="str">
        <v>Monahanberg</v>
      </c>
      <c r="Y4176" t="str">
        <v>New South Wales</v>
      </c>
      <c r="Z4176" t="str">
        <v>Australia</v>
      </c>
      <c r="AA4176">
        <v>8</v>
      </c>
      <c r="AB4176" s="3" t="str">
        <f t="shared" si="131"/>
        <v>10 to 20</v>
      </c>
      <c r="AM4176" s="6">
        <v>338</v>
      </c>
      <c r="AN4176" s="6" t="s">
        <v>1362</v>
      </c>
    </row>
    <row r="4177" spans="1:40" x14ac:dyDescent="0.25">
      <c r="A4177">
        <v>4175</v>
      </c>
      <c r="B4177">
        <v>831</v>
      </c>
      <c r="C4177">
        <v>351</v>
      </c>
      <c r="D4177">
        <v>94</v>
      </c>
      <c r="E4177">
        <v>2</v>
      </c>
      <c r="F4177">
        <v>188</v>
      </c>
      <c r="G4177">
        <v>1</v>
      </c>
      <c r="H4177" t="str">
        <f>VLOOKUP($C4177,'Raw-products'!$A$2:$H$1261,MATCH(H$1,'Raw-products'!$A$1:$H$1,0))</f>
        <v>Shirt</v>
      </c>
      <c r="I4177" t="str">
        <f>VLOOKUP($C4177,'Raw-products'!$A$2:$H$1261,MATCH(I$1,'Raw-products'!$A$1:$H$1,0))</f>
        <v>Henley</v>
      </c>
      <c r="J4177" t="str">
        <f>VLOOKUP($C4177,'Raw-products'!$A$2:$H$1261,MATCH(J$1,'Raw-products'!$A$1:$H$1,0))</f>
        <v>S</v>
      </c>
      <c r="K4177" t="str">
        <f>VLOOKUP($C4177,'Raw-products'!$A$2:$H$1261,MATCH(K$1,'Raw-products'!$A$1:$H$1,0))</f>
        <v>red</v>
      </c>
      <c r="L4177">
        <f>VLOOKUP($C4177,'Raw-products'!$A$2:$H$1261,MATCH(L$1,'Raw-products'!$A$1:$H$1,0))</f>
        <v>92</v>
      </c>
      <c r="M4177">
        <f>VLOOKUP($C4177,'Raw-products'!$A$2:$H$1261,MATCH(M$1,'Raw-products'!$A$1:$H$1,0))</f>
        <v>60</v>
      </c>
      <c r="N4177" s="5">
        <f t="shared" si="130"/>
        <v>5520</v>
      </c>
      <c r="O4177" cm="1">
        <f t="array" ref="O4177:R4177">_xlfn.XLOOKUP($B4177,'Raw -orders'!$A:$A,'Raw -orders'!$B:$E)</f>
        <v>338</v>
      </c>
      <c r="P4177">
        <v>17700</v>
      </c>
      <c r="Q4177" s="1">
        <v>44412</v>
      </c>
      <c r="R4177" s="1">
        <v>44428</v>
      </c>
      <c r="S4177" t="str" cm="1">
        <f t="array" ref="S4177:Z4177">_xlfn.XLOOKUP($O4177,'Raw - customers'!$A:$A,'Raw - customers'!$B:$I)</f>
        <v>Eve Stutard</v>
      </c>
      <c r="T4177" t="str">
        <v>Female</v>
      </c>
      <c r="U4177">
        <v>75</v>
      </c>
      <c r="V4177" t="str">
        <v>899 Lynch LaneSuite 349</v>
      </c>
      <c r="W4177">
        <v>2652</v>
      </c>
      <c r="X4177" t="str">
        <v>Monahanberg</v>
      </c>
      <c r="Y4177" t="str">
        <v>New South Wales</v>
      </c>
      <c r="Z4177" t="str">
        <v>Australia</v>
      </c>
      <c r="AA4177">
        <v>8</v>
      </c>
      <c r="AB4177" s="3" t="str">
        <f t="shared" si="131"/>
        <v>10 to 20</v>
      </c>
      <c r="AM4177" s="6">
        <v>338</v>
      </c>
      <c r="AN4177" s="6" t="s">
        <v>1362</v>
      </c>
    </row>
    <row r="4178" spans="1:40" x14ac:dyDescent="0.25">
      <c r="A4178">
        <v>4176</v>
      </c>
      <c r="B4178">
        <v>831</v>
      </c>
      <c r="C4178">
        <v>40</v>
      </c>
      <c r="D4178">
        <v>104</v>
      </c>
      <c r="E4178">
        <v>2</v>
      </c>
      <c r="F4178">
        <v>208</v>
      </c>
      <c r="G4178">
        <v>1</v>
      </c>
      <c r="H4178" t="str">
        <f>VLOOKUP($C4178,'Raw-products'!$A$2:$H$1261,MATCH(H$1,'Raw-products'!$A$1:$H$1,0))</f>
        <v>Shirt</v>
      </c>
      <c r="I4178" t="str">
        <f>VLOOKUP($C4178,'Raw-products'!$A$2:$H$1261,MATCH(I$1,'Raw-products'!$A$1:$H$1,0))</f>
        <v>Dress</v>
      </c>
      <c r="J4178" t="str">
        <f>VLOOKUP($C4178,'Raw-products'!$A$2:$H$1261,MATCH(J$1,'Raw-products'!$A$1:$H$1,0))</f>
        <v>XS</v>
      </c>
      <c r="K4178" t="str">
        <f>VLOOKUP($C4178,'Raw-products'!$A$2:$H$1261,MATCH(K$1,'Raw-products'!$A$1:$H$1,0))</f>
        <v>orange</v>
      </c>
      <c r="L4178">
        <f>VLOOKUP($C4178,'Raw-products'!$A$2:$H$1261,MATCH(L$1,'Raw-products'!$A$1:$H$1,0))</f>
        <v>119</v>
      </c>
      <c r="M4178">
        <f>VLOOKUP($C4178,'Raw-products'!$A$2:$H$1261,MATCH(M$1,'Raw-products'!$A$1:$H$1,0))</f>
        <v>58</v>
      </c>
      <c r="N4178" s="5">
        <f t="shared" si="130"/>
        <v>6902</v>
      </c>
      <c r="O4178" cm="1">
        <f t="array" ref="O4178:R4178">_xlfn.XLOOKUP($B4178,'Raw -orders'!$A:$A,'Raw -orders'!$B:$E)</f>
        <v>338</v>
      </c>
      <c r="P4178">
        <v>17700</v>
      </c>
      <c r="Q4178" s="1">
        <v>44412</v>
      </c>
      <c r="R4178" s="1">
        <v>44428</v>
      </c>
      <c r="S4178" t="str" cm="1">
        <f t="array" ref="S4178:Z4178">_xlfn.XLOOKUP($O4178,'Raw - customers'!$A:$A,'Raw - customers'!$B:$I)</f>
        <v>Eve Stutard</v>
      </c>
      <c r="T4178" t="str">
        <v>Female</v>
      </c>
      <c r="U4178">
        <v>75</v>
      </c>
      <c r="V4178" t="str">
        <v>899 Lynch LaneSuite 349</v>
      </c>
      <c r="W4178">
        <v>2652</v>
      </c>
      <c r="X4178" t="str">
        <v>Monahanberg</v>
      </c>
      <c r="Y4178" t="str">
        <v>New South Wales</v>
      </c>
      <c r="Z4178" t="str">
        <v>Australia</v>
      </c>
      <c r="AA4178">
        <v>8</v>
      </c>
      <c r="AB4178" s="3" t="str">
        <f t="shared" si="131"/>
        <v>10 to 20</v>
      </c>
      <c r="AM4178" s="6">
        <v>338</v>
      </c>
      <c r="AN4178" s="6" t="s">
        <v>1362</v>
      </c>
    </row>
    <row r="4179" spans="1:40" x14ac:dyDescent="0.25">
      <c r="A4179">
        <v>4177</v>
      </c>
      <c r="B4179">
        <v>832</v>
      </c>
      <c r="C4179">
        <v>258</v>
      </c>
      <c r="D4179">
        <v>95</v>
      </c>
      <c r="E4179">
        <v>1</v>
      </c>
      <c r="F4179">
        <v>95</v>
      </c>
      <c r="G4179">
        <v>1</v>
      </c>
      <c r="H4179" t="str">
        <f>VLOOKUP($C4179,'Raw-products'!$A$2:$H$1261,MATCH(H$1,'Raw-products'!$A$1:$H$1,0))</f>
        <v>Shirt</v>
      </c>
      <c r="I4179" t="str">
        <f>VLOOKUP($C4179,'Raw-products'!$A$2:$H$1261,MATCH(I$1,'Raw-products'!$A$1:$H$1,0))</f>
        <v>Polo</v>
      </c>
      <c r="J4179" t="str">
        <f>VLOOKUP($C4179,'Raw-products'!$A$2:$H$1261,MATCH(J$1,'Raw-products'!$A$1:$H$1,0))</f>
        <v>L</v>
      </c>
      <c r="K4179" t="str">
        <f>VLOOKUP($C4179,'Raw-products'!$A$2:$H$1261,MATCH(K$1,'Raw-products'!$A$1:$H$1,0))</f>
        <v>yellow</v>
      </c>
      <c r="L4179">
        <f>VLOOKUP($C4179,'Raw-products'!$A$2:$H$1261,MATCH(L$1,'Raw-products'!$A$1:$H$1,0))</f>
        <v>117</v>
      </c>
      <c r="M4179">
        <f>VLOOKUP($C4179,'Raw-products'!$A$2:$H$1261,MATCH(M$1,'Raw-products'!$A$1:$H$1,0))</f>
        <v>46</v>
      </c>
      <c r="N4179" s="5">
        <f t="shared" si="130"/>
        <v>5382</v>
      </c>
      <c r="O4179" cm="1">
        <f t="array" ref="O4179:R4179">_xlfn.XLOOKUP($B4179,'Raw -orders'!$A:$A,'Raw -orders'!$B:$E)</f>
        <v>627</v>
      </c>
      <c r="P4179">
        <v>52583</v>
      </c>
      <c r="Q4179" s="1">
        <v>44445</v>
      </c>
      <c r="R4179" s="1">
        <v>44466</v>
      </c>
      <c r="S4179" t="str" cm="1">
        <f t="array" ref="S4179:Z4179">_xlfn.XLOOKUP($O4179,'Raw - customers'!$A:$A,'Raw - customers'!$B:$I)</f>
        <v>Codie Everly</v>
      </c>
      <c r="T4179" t="str">
        <v>Genderfluid</v>
      </c>
      <c r="U4179">
        <v>51</v>
      </c>
      <c r="V4179" t="str">
        <v>66 Isla CrescentApt. 573</v>
      </c>
      <c r="W4179">
        <v>7404</v>
      </c>
      <c r="X4179" t="str">
        <v>Port Christopher</v>
      </c>
      <c r="Y4179" t="str">
        <v>South Australia</v>
      </c>
      <c r="Z4179" t="str">
        <v>Australia</v>
      </c>
      <c r="AA4179">
        <v>9</v>
      </c>
      <c r="AB4179" s="3" t="str">
        <f t="shared" si="131"/>
        <v>20 to 30</v>
      </c>
      <c r="AM4179" s="6">
        <v>627</v>
      </c>
      <c r="AN4179" s="6" t="s">
        <v>1345</v>
      </c>
    </row>
    <row r="4180" spans="1:40" x14ac:dyDescent="0.25">
      <c r="A4180">
        <v>4178</v>
      </c>
      <c r="B4180">
        <v>833</v>
      </c>
      <c r="C4180">
        <v>793</v>
      </c>
      <c r="D4180">
        <v>91</v>
      </c>
      <c r="E4180">
        <v>2</v>
      </c>
      <c r="F4180">
        <v>182</v>
      </c>
      <c r="G4180">
        <v>1</v>
      </c>
      <c r="H4180" t="str">
        <f>VLOOKUP($C4180,'Raw-products'!$A$2:$H$1261,MATCH(H$1,'Raw-products'!$A$1:$H$1,0))</f>
        <v>Jacket</v>
      </c>
      <c r="I4180" t="str">
        <f>VLOOKUP($C4180,'Raw-products'!$A$2:$H$1261,MATCH(I$1,'Raw-products'!$A$1:$H$1,0))</f>
        <v>Pullover</v>
      </c>
      <c r="J4180" t="str">
        <f>VLOOKUP($C4180,'Raw-products'!$A$2:$H$1261,MATCH(J$1,'Raw-products'!$A$1:$H$1,0))</f>
        <v>L</v>
      </c>
      <c r="K4180" t="str">
        <f>VLOOKUP($C4180,'Raw-products'!$A$2:$H$1261,MATCH(K$1,'Raw-products'!$A$1:$H$1,0))</f>
        <v>blue</v>
      </c>
      <c r="L4180">
        <f>VLOOKUP($C4180,'Raw-products'!$A$2:$H$1261,MATCH(L$1,'Raw-products'!$A$1:$H$1,0))</f>
        <v>114</v>
      </c>
      <c r="M4180">
        <f>VLOOKUP($C4180,'Raw-products'!$A$2:$H$1261,MATCH(M$1,'Raw-products'!$A$1:$H$1,0))</f>
        <v>66</v>
      </c>
      <c r="N4180" s="5">
        <f t="shared" si="130"/>
        <v>7524</v>
      </c>
      <c r="O4180" cm="1">
        <f t="array" ref="O4180:R4180">_xlfn.XLOOKUP($B4180,'Raw -orders'!$A:$A,'Raw -orders'!$B:$E)</f>
        <v>317</v>
      </c>
      <c r="P4180">
        <v>12955</v>
      </c>
      <c r="Q4180" s="1">
        <v>44258</v>
      </c>
      <c r="R4180" s="1">
        <v>44275</v>
      </c>
      <c r="S4180" t="str" cm="1">
        <f t="array" ref="S4180:Z4180">_xlfn.XLOOKUP($O4180,'Raw - customers'!$A:$A,'Raw - customers'!$B:$I)</f>
        <v>Gates Torrance</v>
      </c>
      <c r="T4180" t="str">
        <v>Male</v>
      </c>
      <c r="U4180">
        <v>48</v>
      </c>
      <c r="V4180" t="str">
        <v>26 Willow CourtApt. 822</v>
      </c>
      <c r="W4180">
        <v>9997</v>
      </c>
      <c r="X4180" t="str">
        <v>Miafort</v>
      </c>
      <c r="Y4180" t="str">
        <v>Australian Capital Territory</v>
      </c>
      <c r="Z4180" t="str">
        <v>Australia</v>
      </c>
      <c r="AA4180">
        <v>3</v>
      </c>
      <c r="AB4180" s="3" t="str">
        <f t="shared" si="131"/>
        <v>10 to 20</v>
      </c>
      <c r="AM4180" s="6">
        <v>317</v>
      </c>
      <c r="AN4180" s="6" t="s">
        <v>1350</v>
      </c>
    </row>
    <row r="4181" spans="1:40" x14ac:dyDescent="0.25">
      <c r="A4181">
        <v>4179</v>
      </c>
      <c r="B4181">
        <v>833</v>
      </c>
      <c r="C4181">
        <v>120</v>
      </c>
      <c r="D4181">
        <v>92</v>
      </c>
      <c r="E4181">
        <v>2</v>
      </c>
      <c r="F4181">
        <v>184</v>
      </c>
      <c r="G4181">
        <v>1</v>
      </c>
      <c r="H4181" t="str">
        <f>VLOOKUP($C4181,'Raw-products'!$A$2:$H$1261,MATCH(H$1,'Raw-products'!$A$1:$H$1,0))</f>
        <v>Shirt</v>
      </c>
      <c r="I4181" t="str">
        <f>VLOOKUP($C4181,'Raw-products'!$A$2:$H$1261,MATCH(I$1,'Raw-products'!$A$1:$H$1,0))</f>
        <v>Denim</v>
      </c>
      <c r="J4181" t="str">
        <f>VLOOKUP($C4181,'Raw-products'!$A$2:$H$1261,MATCH(J$1,'Raw-products'!$A$1:$H$1,0))</f>
        <v>XS</v>
      </c>
      <c r="K4181" t="str">
        <f>VLOOKUP($C4181,'Raw-products'!$A$2:$H$1261,MATCH(K$1,'Raw-products'!$A$1:$H$1,0))</f>
        <v>green</v>
      </c>
      <c r="L4181">
        <f>VLOOKUP($C4181,'Raw-products'!$A$2:$H$1261,MATCH(L$1,'Raw-products'!$A$1:$H$1,0))</f>
        <v>115</v>
      </c>
      <c r="M4181">
        <f>VLOOKUP($C4181,'Raw-products'!$A$2:$H$1261,MATCH(M$1,'Raw-products'!$A$1:$H$1,0))</f>
        <v>66</v>
      </c>
      <c r="N4181" s="5">
        <f t="shared" si="130"/>
        <v>7590</v>
      </c>
      <c r="O4181" cm="1">
        <f t="array" ref="O4181:R4181">_xlfn.XLOOKUP($B4181,'Raw -orders'!$A:$A,'Raw -orders'!$B:$E)</f>
        <v>317</v>
      </c>
      <c r="P4181">
        <v>12955</v>
      </c>
      <c r="Q4181" s="1">
        <v>44258</v>
      </c>
      <c r="R4181" s="1">
        <v>44275</v>
      </c>
      <c r="S4181" t="str" cm="1">
        <f t="array" ref="S4181:Z4181">_xlfn.XLOOKUP($O4181,'Raw - customers'!$A:$A,'Raw - customers'!$B:$I)</f>
        <v>Gates Torrance</v>
      </c>
      <c r="T4181" t="str">
        <v>Male</v>
      </c>
      <c r="U4181">
        <v>48</v>
      </c>
      <c r="V4181" t="str">
        <v>26 Willow CourtApt. 822</v>
      </c>
      <c r="W4181">
        <v>9997</v>
      </c>
      <c r="X4181" t="str">
        <v>Miafort</v>
      </c>
      <c r="Y4181" t="str">
        <v>Australian Capital Territory</v>
      </c>
      <c r="Z4181" t="str">
        <v>Australia</v>
      </c>
      <c r="AA4181">
        <v>3</v>
      </c>
      <c r="AB4181" s="3" t="str">
        <f t="shared" si="131"/>
        <v>10 to 20</v>
      </c>
      <c r="AM4181" s="6">
        <v>317</v>
      </c>
      <c r="AN4181" s="6" t="s">
        <v>1350</v>
      </c>
    </row>
    <row r="4182" spans="1:40" x14ac:dyDescent="0.25">
      <c r="A4182">
        <v>4180</v>
      </c>
      <c r="B4182">
        <v>833</v>
      </c>
      <c r="C4182">
        <v>824</v>
      </c>
      <c r="D4182">
        <v>117</v>
      </c>
      <c r="E4182">
        <v>2</v>
      </c>
      <c r="F4182">
        <v>234</v>
      </c>
      <c r="G4182">
        <v>1</v>
      </c>
      <c r="H4182" t="str">
        <f>VLOOKUP($C4182,'Raw-products'!$A$2:$H$1261,MATCH(H$1,'Raw-products'!$A$1:$H$1,0))</f>
        <v>Jacket</v>
      </c>
      <c r="I4182" t="str">
        <f>VLOOKUP($C4182,'Raw-products'!$A$2:$H$1261,MATCH(I$1,'Raw-products'!$A$1:$H$1,0))</f>
        <v>Shearling</v>
      </c>
      <c r="J4182" t="str">
        <f>VLOOKUP($C4182,'Raw-products'!$A$2:$H$1261,MATCH(J$1,'Raw-products'!$A$1:$H$1,0))</f>
        <v>XL</v>
      </c>
      <c r="K4182" t="str">
        <f>VLOOKUP($C4182,'Raw-products'!$A$2:$H$1261,MATCH(K$1,'Raw-products'!$A$1:$H$1,0))</f>
        <v>green</v>
      </c>
      <c r="L4182">
        <f>VLOOKUP($C4182,'Raw-products'!$A$2:$H$1261,MATCH(L$1,'Raw-products'!$A$1:$H$1,0))</f>
        <v>95</v>
      </c>
      <c r="M4182">
        <f>VLOOKUP($C4182,'Raw-products'!$A$2:$H$1261,MATCH(M$1,'Raw-products'!$A$1:$H$1,0))</f>
        <v>51</v>
      </c>
      <c r="N4182" s="5">
        <f t="shared" si="130"/>
        <v>4845</v>
      </c>
      <c r="O4182" cm="1">
        <f t="array" ref="O4182:R4182">_xlfn.XLOOKUP($B4182,'Raw -orders'!$A:$A,'Raw -orders'!$B:$E)</f>
        <v>317</v>
      </c>
      <c r="P4182">
        <v>12955</v>
      </c>
      <c r="Q4182" s="1">
        <v>44258</v>
      </c>
      <c r="R4182" s="1">
        <v>44275</v>
      </c>
      <c r="S4182" t="str" cm="1">
        <f t="array" ref="S4182:Z4182">_xlfn.XLOOKUP($O4182,'Raw - customers'!$A:$A,'Raw - customers'!$B:$I)</f>
        <v>Gates Torrance</v>
      </c>
      <c r="T4182" t="str">
        <v>Male</v>
      </c>
      <c r="U4182">
        <v>48</v>
      </c>
      <c r="V4182" t="str">
        <v>26 Willow CourtApt. 822</v>
      </c>
      <c r="W4182">
        <v>9997</v>
      </c>
      <c r="X4182" t="str">
        <v>Miafort</v>
      </c>
      <c r="Y4182" t="str">
        <v>Australian Capital Territory</v>
      </c>
      <c r="Z4182" t="str">
        <v>Australia</v>
      </c>
      <c r="AA4182">
        <v>3</v>
      </c>
      <c r="AB4182" s="3" t="str">
        <f t="shared" si="131"/>
        <v>10 to 20</v>
      </c>
      <c r="AM4182" s="6">
        <v>317</v>
      </c>
      <c r="AN4182" s="6" t="s">
        <v>1350</v>
      </c>
    </row>
    <row r="4183" spans="1:40" x14ac:dyDescent="0.25">
      <c r="A4183">
        <v>4181</v>
      </c>
      <c r="B4183">
        <v>833</v>
      </c>
      <c r="C4183">
        <v>1253</v>
      </c>
      <c r="D4183">
        <v>112</v>
      </c>
      <c r="E4183">
        <v>1</v>
      </c>
      <c r="F4183">
        <v>112</v>
      </c>
      <c r="G4183">
        <v>1</v>
      </c>
      <c r="H4183" t="str">
        <f>VLOOKUP($C4183,'Raw-products'!$A$2:$H$1261,MATCH(H$1,'Raw-products'!$A$1:$H$1,0))</f>
        <v>Trousers</v>
      </c>
      <c r="I4183" t="str">
        <f>VLOOKUP($C4183,'Raw-products'!$A$2:$H$1261,MATCH(I$1,'Raw-products'!$A$1:$H$1,0))</f>
        <v>Tracksuit Bottoms</v>
      </c>
      <c r="J4183" t="str">
        <f>VLOOKUP($C4183,'Raw-products'!$A$2:$H$1261,MATCH(J$1,'Raw-products'!$A$1:$H$1,0))</f>
        <v>L</v>
      </c>
      <c r="K4183" t="str">
        <f>VLOOKUP($C4183,'Raw-products'!$A$2:$H$1261,MATCH(K$1,'Raw-products'!$A$1:$H$1,0))</f>
        <v>indigo</v>
      </c>
      <c r="L4183">
        <f>VLOOKUP($C4183,'Raw-products'!$A$2:$H$1261,MATCH(L$1,'Raw-products'!$A$1:$H$1,0))</f>
        <v>91</v>
      </c>
      <c r="M4183">
        <f>VLOOKUP($C4183,'Raw-products'!$A$2:$H$1261,MATCH(M$1,'Raw-products'!$A$1:$H$1,0))</f>
        <v>50</v>
      </c>
      <c r="N4183" s="5">
        <f t="shared" si="130"/>
        <v>4550</v>
      </c>
      <c r="O4183" cm="1">
        <f t="array" ref="O4183:R4183">_xlfn.XLOOKUP($B4183,'Raw -orders'!$A:$A,'Raw -orders'!$B:$E)</f>
        <v>317</v>
      </c>
      <c r="P4183">
        <v>12955</v>
      </c>
      <c r="Q4183" s="1">
        <v>44258</v>
      </c>
      <c r="R4183" s="1">
        <v>44275</v>
      </c>
      <c r="S4183" t="str" cm="1">
        <f t="array" ref="S4183:Z4183">_xlfn.XLOOKUP($O4183,'Raw - customers'!$A:$A,'Raw - customers'!$B:$I)</f>
        <v>Gates Torrance</v>
      </c>
      <c r="T4183" t="str">
        <v>Male</v>
      </c>
      <c r="U4183">
        <v>48</v>
      </c>
      <c r="V4183" t="str">
        <v>26 Willow CourtApt. 822</v>
      </c>
      <c r="W4183">
        <v>9997</v>
      </c>
      <c r="X4183" t="str">
        <v>Miafort</v>
      </c>
      <c r="Y4183" t="str">
        <v>Australian Capital Territory</v>
      </c>
      <c r="Z4183" t="str">
        <v>Australia</v>
      </c>
      <c r="AA4183">
        <v>3</v>
      </c>
      <c r="AB4183" s="3" t="str">
        <f t="shared" si="131"/>
        <v>10 to 20</v>
      </c>
      <c r="AM4183" s="6">
        <v>317</v>
      </c>
      <c r="AN4183" s="6" t="s">
        <v>1350</v>
      </c>
    </row>
    <row r="4184" spans="1:40" x14ac:dyDescent="0.25">
      <c r="A4184">
        <v>4182</v>
      </c>
      <c r="B4184">
        <v>833</v>
      </c>
      <c r="C4184">
        <v>241</v>
      </c>
      <c r="D4184">
        <v>106</v>
      </c>
      <c r="E4184">
        <v>3</v>
      </c>
      <c r="F4184">
        <v>318</v>
      </c>
      <c r="G4184">
        <v>1</v>
      </c>
      <c r="H4184" t="str">
        <f>VLOOKUP($C4184,'Raw-products'!$A$2:$H$1261,MATCH(H$1,'Raw-products'!$A$1:$H$1,0))</f>
        <v>Shirt</v>
      </c>
      <c r="I4184" t="str">
        <f>VLOOKUP($C4184,'Raw-products'!$A$2:$H$1261,MATCH(I$1,'Raw-products'!$A$1:$H$1,0))</f>
        <v>Chambray</v>
      </c>
      <c r="J4184" t="str">
        <f>VLOOKUP($C4184,'Raw-products'!$A$2:$H$1261,MATCH(J$1,'Raw-products'!$A$1:$H$1,0))</f>
        <v>S</v>
      </c>
      <c r="K4184" t="str">
        <f>VLOOKUP($C4184,'Raw-products'!$A$2:$H$1261,MATCH(K$1,'Raw-products'!$A$1:$H$1,0))</f>
        <v>violet</v>
      </c>
      <c r="L4184">
        <f>VLOOKUP($C4184,'Raw-products'!$A$2:$H$1261,MATCH(L$1,'Raw-products'!$A$1:$H$1,0))</f>
        <v>105</v>
      </c>
      <c r="M4184">
        <f>VLOOKUP($C4184,'Raw-products'!$A$2:$H$1261,MATCH(M$1,'Raw-products'!$A$1:$H$1,0))</f>
        <v>52</v>
      </c>
      <c r="N4184" s="5">
        <f t="shared" si="130"/>
        <v>5460</v>
      </c>
      <c r="O4184" cm="1">
        <f t="array" ref="O4184:R4184">_xlfn.XLOOKUP($B4184,'Raw -orders'!$A:$A,'Raw -orders'!$B:$E)</f>
        <v>317</v>
      </c>
      <c r="P4184">
        <v>12955</v>
      </c>
      <c r="Q4184" s="1">
        <v>44258</v>
      </c>
      <c r="R4184" s="1">
        <v>44275</v>
      </c>
      <c r="S4184" t="str" cm="1">
        <f t="array" ref="S4184:Z4184">_xlfn.XLOOKUP($O4184,'Raw - customers'!$A:$A,'Raw - customers'!$B:$I)</f>
        <v>Gates Torrance</v>
      </c>
      <c r="T4184" t="str">
        <v>Male</v>
      </c>
      <c r="U4184">
        <v>48</v>
      </c>
      <c r="V4184" t="str">
        <v>26 Willow CourtApt. 822</v>
      </c>
      <c r="W4184">
        <v>9997</v>
      </c>
      <c r="X4184" t="str">
        <v>Miafort</v>
      </c>
      <c r="Y4184" t="str">
        <v>Australian Capital Territory</v>
      </c>
      <c r="Z4184" t="str">
        <v>Australia</v>
      </c>
      <c r="AA4184">
        <v>3</v>
      </c>
      <c r="AB4184" s="3" t="str">
        <f t="shared" si="131"/>
        <v>10 to 20</v>
      </c>
      <c r="AM4184" s="6">
        <v>317</v>
      </c>
      <c r="AN4184" s="6" t="s">
        <v>1350</v>
      </c>
    </row>
    <row r="4185" spans="1:40" x14ac:dyDescent="0.25">
      <c r="A4185">
        <v>4183</v>
      </c>
      <c r="B4185">
        <v>834</v>
      </c>
      <c r="C4185">
        <v>506</v>
      </c>
      <c r="D4185">
        <v>102</v>
      </c>
      <c r="E4185">
        <v>2</v>
      </c>
      <c r="F4185">
        <v>204</v>
      </c>
      <c r="G4185">
        <v>1</v>
      </c>
      <c r="H4185" t="str">
        <f>VLOOKUP($C4185,'Raw-products'!$A$2:$H$1261,MATCH(H$1,'Raw-products'!$A$1:$H$1,0))</f>
        <v>Jacket</v>
      </c>
      <c r="I4185" t="str">
        <f>VLOOKUP($C4185,'Raw-products'!$A$2:$H$1261,MATCH(I$1,'Raw-products'!$A$1:$H$1,0))</f>
        <v>Windbreaker</v>
      </c>
      <c r="J4185" t="str">
        <f>VLOOKUP($C4185,'Raw-products'!$A$2:$H$1261,MATCH(J$1,'Raw-products'!$A$1:$H$1,0))</f>
        <v>S</v>
      </c>
      <c r="K4185" t="str">
        <f>VLOOKUP($C4185,'Raw-products'!$A$2:$H$1261,MATCH(K$1,'Raw-products'!$A$1:$H$1,0))</f>
        <v>green</v>
      </c>
      <c r="L4185">
        <f>VLOOKUP($C4185,'Raw-products'!$A$2:$H$1261,MATCH(L$1,'Raw-products'!$A$1:$H$1,0))</f>
        <v>109</v>
      </c>
      <c r="M4185">
        <f>VLOOKUP($C4185,'Raw-products'!$A$2:$H$1261,MATCH(M$1,'Raw-products'!$A$1:$H$1,0))</f>
        <v>65</v>
      </c>
      <c r="N4185" s="5">
        <f t="shared" si="130"/>
        <v>7085</v>
      </c>
      <c r="O4185" cm="1">
        <f t="array" ref="O4185:R4185">_xlfn.XLOOKUP($B4185,'Raw -orders'!$A:$A,'Raw -orders'!$B:$E)</f>
        <v>139</v>
      </c>
      <c r="P4185">
        <v>27691</v>
      </c>
      <c r="Q4185" s="1">
        <v>44250</v>
      </c>
      <c r="R4185" s="1">
        <v>44263</v>
      </c>
      <c r="S4185" t="str" cm="1">
        <f t="array" ref="S4185:Z4185">_xlfn.XLOOKUP($O4185,'Raw - customers'!$A:$A,'Raw - customers'!$B:$I)</f>
        <v>Vida Matchitt</v>
      </c>
      <c r="T4185" t="str">
        <v>Male</v>
      </c>
      <c r="U4185">
        <v>73</v>
      </c>
      <c r="V4185" t="str">
        <v>69 Aiden ParkwaySuite 721</v>
      </c>
      <c r="W4185">
        <v>8569</v>
      </c>
      <c r="X4185" t="str">
        <v>Hudsonberg</v>
      </c>
      <c r="Y4185" t="str">
        <v>Australian Capital Territory</v>
      </c>
      <c r="Z4185" t="str">
        <v>Australia</v>
      </c>
      <c r="AA4185">
        <v>2</v>
      </c>
      <c r="AB4185" s="3" t="str">
        <f t="shared" si="131"/>
        <v>10 to 20</v>
      </c>
      <c r="AM4185" s="6">
        <v>139</v>
      </c>
      <c r="AN4185" s="6" t="s">
        <v>1350</v>
      </c>
    </row>
    <row r="4186" spans="1:40" x14ac:dyDescent="0.25">
      <c r="A4186">
        <v>4184</v>
      </c>
      <c r="B4186">
        <v>834</v>
      </c>
      <c r="C4186">
        <v>730</v>
      </c>
      <c r="D4186">
        <v>119</v>
      </c>
      <c r="E4186">
        <v>1</v>
      </c>
      <c r="F4186">
        <v>119</v>
      </c>
      <c r="G4186">
        <v>1</v>
      </c>
      <c r="H4186" t="str">
        <f>VLOOKUP($C4186,'Raw-products'!$A$2:$H$1261,MATCH(H$1,'Raw-products'!$A$1:$H$1,0))</f>
        <v>Jacket</v>
      </c>
      <c r="I4186" t="str">
        <f>VLOOKUP($C4186,'Raw-products'!$A$2:$H$1261,MATCH(I$1,'Raw-products'!$A$1:$H$1,0))</f>
        <v>Trench Coat</v>
      </c>
      <c r="J4186" t="str">
        <f>VLOOKUP($C4186,'Raw-products'!$A$2:$H$1261,MATCH(J$1,'Raw-products'!$A$1:$H$1,0))</f>
        <v>XS</v>
      </c>
      <c r="K4186" t="str">
        <f>VLOOKUP($C4186,'Raw-products'!$A$2:$H$1261,MATCH(K$1,'Raw-products'!$A$1:$H$1,0))</f>
        <v>violet</v>
      </c>
      <c r="L4186">
        <f>VLOOKUP($C4186,'Raw-products'!$A$2:$H$1261,MATCH(L$1,'Raw-products'!$A$1:$H$1,0))</f>
        <v>112</v>
      </c>
      <c r="M4186">
        <f>VLOOKUP($C4186,'Raw-products'!$A$2:$H$1261,MATCH(M$1,'Raw-products'!$A$1:$H$1,0))</f>
        <v>64</v>
      </c>
      <c r="N4186" s="5">
        <f t="shared" si="130"/>
        <v>7168</v>
      </c>
      <c r="O4186" cm="1">
        <f t="array" ref="O4186:R4186">_xlfn.XLOOKUP($B4186,'Raw -orders'!$A:$A,'Raw -orders'!$B:$E)</f>
        <v>139</v>
      </c>
      <c r="P4186">
        <v>27691</v>
      </c>
      <c r="Q4186" s="1">
        <v>44250</v>
      </c>
      <c r="R4186" s="1">
        <v>44263</v>
      </c>
      <c r="S4186" t="str" cm="1">
        <f t="array" ref="S4186:Z4186">_xlfn.XLOOKUP($O4186,'Raw - customers'!$A:$A,'Raw - customers'!$B:$I)</f>
        <v>Vida Matchitt</v>
      </c>
      <c r="T4186" t="str">
        <v>Male</v>
      </c>
      <c r="U4186">
        <v>73</v>
      </c>
      <c r="V4186" t="str">
        <v>69 Aiden ParkwaySuite 721</v>
      </c>
      <c r="W4186">
        <v>8569</v>
      </c>
      <c r="X4186" t="str">
        <v>Hudsonberg</v>
      </c>
      <c r="Y4186" t="str">
        <v>Australian Capital Territory</v>
      </c>
      <c r="Z4186" t="str">
        <v>Australia</v>
      </c>
      <c r="AA4186">
        <v>2</v>
      </c>
      <c r="AB4186" s="3" t="str">
        <f t="shared" si="131"/>
        <v>10 to 20</v>
      </c>
      <c r="AM4186" s="6">
        <v>139</v>
      </c>
      <c r="AN4186" s="6" t="s">
        <v>1350</v>
      </c>
    </row>
    <row r="4187" spans="1:40" x14ac:dyDescent="0.25">
      <c r="A4187">
        <v>4185</v>
      </c>
      <c r="B4187">
        <v>834</v>
      </c>
      <c r="C4187">
        <v>240</v>
      </c>
      <c r="D4187">
        <v>106</v>
      </c>
      <c r="E4187">
        <v>3</v>
      </c>
      <c r="F4187">
        <v>318</v>
      </c>
      <c r="G4187">
        <v>1</v>
      </c>
      <c r="H4187" t="str">
        <f>VLOOKUP($C4187,'Raw-products'!$A$2:$H$1261,MATCH(H$1,'Raw-products'!$A$1:$H$1,0))</f>
        <v>Shirt</v>
      </c>
      <c r="I4187" t="str">
        <f>VLOOKUP($C4187,'Raw-products'!$A$2:$H$1261,MATCH(I$1,'Raw-products'!$A$1:$H$1,0))</f>
        <v>Chambray</v>
      </c>
      <c r="J4187" t="str">
        <f>VLOOKUP($C4187,'Raw-products'!$A$2:$H$1261,MATCH(J$1,'Raw-products'!$A$1:$H$1,0))</f>
        <v>XS</v>
      </c>
      <c r="K4187" t="str">
        <f>VLOOKUP($C4187,'Raw-products'!$A$2:$H$1261,MATCH(K$1,'Raw-products'!$A$1:$H$1,0))</f>
        <v>violet</v>
      </c>
      <c r="L4187">
        <f>VLOOKUP($C4187,'Raw-products'!$A$2:$H$1261,MATCH(L$1,'Raw-products'!$A$1:$H$1,0))</f>
        <v>105</v>
      </c>
      <c r="M4187">
        <f>VLOOKUP($C4187,'Raw-products'!$A$2:$H$1261,MATCH(M$1,'Raw-products'!$A$1:$H$1,0))</f>
        <v>47</v>
      </c>
      <c r="N4187" s="5">
        <f t="shared" si="130"/>
        <v>4935</v>
      </c>
      <c r="O4187" cm="1">
        <f t="array" ref="O4187:R4187">_xlfn.XLOOKUP($B4187,'Raw -orders'!$A:$A,'Raw -orders'!$B:$E)</f>
        <v>139</v>
      </c>
      <c r="P4187">
        <v>27691</v>
      </c>
      <c r="Q4187" s="1">
        <v>44250</v>
      </c>
      <c r="R4187" s="1">
        <v>44263</v>
      </c>
      <c r="S4187" t="str" cm="1">
        <f t="array" ref="S4187:Z4187">_xlfn.XLOOKUP($O4187,'Raw - customers'!$A:$A,'Raw - customers'!$B:$I)</f>
        <v>Vida Matchitt</v>
      </c>
      <c r="T4187" t="str">
        <v>Male</v>
      </c>
      <c r="U4187">
        <v>73</v>
      </c>
      <c r="V4187" t="str">
        <v>69 Aiden ParkwaySuite 721</v>
      </c>
      <c r="W4187">
        <v>8569</v>
      </c>
      <c r="X4187" t="str">
        <v>Hudsonberg</v>
      </c>
      <c r="Y4187" t="str">
        <v>Australian Capital Territory</v>
      </c>
      <c r="Z4187" t="str">
        <v>Australia</v>
      </c>
      <c r="AA4187">
        <v>2</v>
      </c>
      <c r="AB4187" s="3" t="str">
        <f t="shared" si="131"/>
        <v>10 to 20</v>
      </c>
      <c r="AM4187" s="6">
        <v>139</v>
      </c>
      <c r="AN4187" s="6" t="s">
        <v>1350</v>
      </c>
    </row>
    <row r="4188" spans="1:40" x14ac:dyDescent="0.25">
      <c r="A4188">
        <v>4186</v>
      </c>
      <c r="B4188">
        <v>834</v>
      </c>
      <c r="C4188">
        <v>891</v>
      </c>
      <c r="D4188">
        <v>94</v>
      </c>
      <c r="E4188">
        <v>3</v>
      </c>
      <c r="F4188">
        <v>282</v>
      </c>
      <c r="G4188">
        <v>1</v>
      </c>
      <c r="H4188" t="str">
        <f>VLOOKUP($C4188,'Raw-products'!$A$2:$H$1261,MATCH(H$1,'Raw-products'!$A$1:$H$1,0))</f>
        <v>Trousers</v>
      </c>
      <c r="I4188" t="str">
        <f>VLOOKUP($C4188,'Raw-products'!$A$2:$H$1261,MATCH(I$1,'Raw-products'!$A$1:$H$1,0))</f>
        <v>Cords</v>
      </c>
      <c r="J4188" t="str">
        <f>VLOOKUP($C4188,'Raw-products'!$A$2:$H$1261,MATCH(J$1,'Raw-products'!$A$1:$H$1,0))</f>
        <v>S</v>
      </c>
      <c r="K4188" t="str">
        <f>VLOOKUP($C4188,'Raw-products'!$A$2:$H$1261,MATCH(K$1,'Raw-products'!$A$1:$H$1,0))</f>
        <v>green</v>
      </c>
      <c r="L4188">
        <f>VLOOKUP($C4188,'Raw-products'!$A$2:$H$1261,MATCH(L$1,'Raw-products'!$A$1:$H$1,0))</f>
        <v>113</v>
      </c>
      <c r="M4188">
        <f>VLOOKUP($C4188,'Raw-products'!$A$2:$H$1261,MATCH(M$1,'Raw-products'!$A$1:$H$1,0))</f>
        <v>78</v>
      </c>
      <c r="N4188" s="5">
        <f t="shared" si="130"/>
        <v>8814</v>
      </c>
      <c r="O4188" cm="1">
        <f t="array" ref="O4188:R4188">_xlfn.XLOOKUP($B4188,'Raw -orders'!$A:$A,'Raw -orders'!$B:$E)</f>
        <v>139</v>
      </c>
      <c r="P4188">
        <v>27691</v>
      </c>
      <c r="Q4188" s="1">
        <v>44250</v>
      </c>
      <c r="R4188" s="1">
        <v>44263</v>
      </c>
      <c r="S4188" t="str" cm="1">
        <f t="array" ref="S4188:Z4188">_xlfn.XLOOKUP($O4188,'Raw - customers'!$A:$A,'Raw - customers'!$B:$I)</f>
        <v>Vida Matchitt</v>
      </c>
      <c r="T4188" t="str">
        <v>Male</v>
      </c>
      <c r="U4188">
        <v>73</v>
      </c>
      <c r="V4188" t="str">
        <v>69 Aiden ParkwaySuite 721</v>
      </c>
      <c r="W4188">
        <v>8569</v>
      </c>
      <c r="X4188" t="str">
        <v>Hudsonberg</v>
      </c>
      <c r="Y4188" t="str">
        <v>Australian Capital Territory</v>
      </c>
      <c r="Z4188" t="str">
        <v>Australia</v>
      </c>
      <c r="AA4188">
        <v>2</v>
      </c>
      <c r="AB4188" s="3" t="str">
        <f t="shared" si="131"/>
        <v>10 to 20</v>
      </c>
      <c r="AM4188" s="6">
        <v>139</v>
      </c>
      <c r="AN4188" s="6" t="s">
        <v>1350</v>
      </c>
    </row>
    <row r="4189" spans="1:40" x14ac:dyDescent="0.25">
      <c r="A4189">
        <v>4187</v>
      </c>
      <c r="B4189">
        <v>835</v>
      </c>
      <c r="C4189">
        <v>1031</v>
      </c>
      <c r="D4189">
        <v>90</v>
      </c>
      <c r="E4189">
        <v>1</v>
      </c>
      <c r="F4189">
        <v>90</v>
      </c>
      <c r="G4189">
        <v>1</v>
      </c>
      <c r="H4189" t="str">
        <f>VLOOKUP($C4189,'Raw-products'!$A$2:$H$1261,MATCH(H$1,'Raw-products'!$A$1:$H$1,0))</f>
        <v>Trousers</v>
      </c>
      <c r="I4189" t="str">
        <f>VLOOKUP($C4189,'Raw-products'!$A$2:$H$1261,MATCH(I$1,'Raw-products'!$A$1:$H$1,0))</f>
        <v>Relaxed Leg</v>
      </c>
      <c r="J4189" t="str">
        <f>VLOOKUP($C4189,'Raw-products'!$A$2:$H$1261,MATCH(J$1,'Raw-products'!$A$1:$H$1,0))</f>
        <v>S</v>
      </c>
      <c r="K4189" t="str">
        <f>VLOOKUP($C4189,'Raw-products'!$A$2:$H$1261,MATCH(K$1,'Raw-products'!$A$1:$H$1,0))</f>
        <v>green</v>
      </c>
      <c r="L4189">
        <f>VLOOKUP($C4189,'Raw-products'!$A$2:$H$1261,MATCH(L$1,'Raw-products'!$A$1:$H$1,0))</f>
        <v>95</v>
      </c>
      <c r="M4189">
        <f>VLOOKUP($C4189,'Raw-products'!$A$2:$H$1261,MATCH(M$1,'Raw-products'!$A$1:$H$1,0))</f>
        <v>51</v>
      </c>
      <c r="N4189" s="5">
        <f t="shared" si="130"/>
        <v>4845</v>
      </c>
      <c r="O4189" cm="1">
        <f t="array" ref="O4189:R4189">_xlfn.XLOOKUP($B4189,'Raw -orders'!$A:$A,'Raw -orders'!$B:$E)</f>
        <v>106</v>
      </c>
      <c r="P4189">
        <v>34923</v>
      </c>
      <c r="Q4189" s="1">
        <v>44198</v>
      </c>
      <c r="R4189" s="1">
        <v>44203</v>
      </c>
      <c r="S4189" t="str" cm="1">
        <f t="array" ref="S4189:Z4189">_xlfn.XLOOKUP($O4189,'Raw - customers'!$A:$A,'Raw - customers'!$B:$I)</f>
        <v>Rachel Colebrook</v>
      </c>
      <c r="T4189" t="str">
        <v>Genderqueer</v>
      </c>
      <c r="U4189">
        <v>38</v>
      </c>
      <c r="V4189" t="str">
        <v>6553 Gibson AvenueSuite 245</v>
      </c>
      <c r="W4189">
        <v>7712</v>
      </c>
      <c r="X4189" t="str">
        <v>Stokestown</v>
      </c>
      <c r="Y4189" t="str">
        <v>Australian Capital Territory</v>
      </c>
      <c r="Z4189" t="str">
        <v>Australia</v>
      </c>
      <c r="AA4189">
        <v>1</v>
      </c>
      <c r="AB4189" s="3" t="str">
        <f t="shared" si="131"/>
        <v>0 to 10</v>
      </c>
      <c r="AM4189" s="6">
        <v>106</v>
      </c>
      <c r="AN4189" s="6" t="s">
        <v>1350</v>
      </c>
    </row>
    <row r="4190" spans="1:40" x14ac:dyDescent="0.25">
      <c r="A4190">
        <v>4188</v>
      </c>
      <c r="B4190">
        <v>835</v>
      </c>
      <c r="C4190">
        <v>52</v>
      </c>
      <c r="D4190">
        <v>104</v>
      </c>
      <c r="E4190">
        <v>2</v>
      </c>
      <c r="F4190">
        <v>208</v>
      </c>
      <c r="G4190">
        <v>1</v>
      </c>
      <c r="H4190" t="str">
        <f>VLOOKUP($C4190,'Raw-products'!$A$2:$H$1261,MATCH(H$1,'Raw-products'!$A$1:$H$1,0))</f>
        <v>Shirt</v>
      </c>
      <c r="I4190" t="str">
        <f>VLOOKUP($C4190,'Raw-products'!$A$2:$H$1261,MATCH(I$1,'Raw-products'!$A$1:$H$1,0))</f>
        <v>Dress</v>
      </c>
      <c r="J4190" t="str">
        <f>VLOOKUP($C4190,'Raw-products'!$A$2:$H$1261,MATCH(J$1,'Raw-products'!$A$1:$H$1,0))</f>
        <v>M</v>
      </c>
      <c r="K4190" t="str">
        <f>VLOOKUP($C4190,'Raw-products'!$A$2:$H$1261,MATCH(K$1,'Raw-products'!$A$1:$H$1,0))</f>
        <v>green</v>
      </c>
      <c r="L4190">
        <f>VLOOKUP($C4190,'Raw-products'!$A$2:$H$1261,MATCH(L$1,'Raw-products'!$A$1:$H$1,0))</f>
        <v>119</v>
      </c>
      <c r="M4190">
        <f>VLOOKUP($C4190,'Raw-products'!$A$2:$H$1261,MATCH(M$1,'Raw-products'!$A$1:$H$1,0))</f>
        <v>65</v>
      </c>
      <c r="N4190" s="5">
        <f t="shared" si="130"/>
        <v>7735</v>
      </c>
      <c r="O4190" cm="1">
        <f t="array" ref="O4190:R4190">_xlfn.XLOOKUP($B4190,'Raw -orders'!$A:$A,'Raw -orders'!$B:$E)</f>
        <v>106</v>
      </c>
      <c r="P4190">
        <v>34923</v>
      </c>
      <c r="Q4190" s="1">
        <v>44198</v>
      </c>
      <c r="R4190" s="1">
        <v>44203</v>
      </c>
      <c r="S4190" t="str" cm="1">
        <f t="array" ref="S4190:Z4190">_xlfn.XLOOKUP($O4190,'Raw - customers'!$A:$A,'Raw - customers'!$B:$I)</f>
        <v>Rachel Colebrook</v>
      </c>
      <c r="T4190" t="str">
        <v>Genderqueer</v>
      </c>
      <c r="U4190">
        <v>38</v>
      </c>
      <c r="V4190" t="str">
        <v>6553 Gibson AvenueSuite 245</v>
      </c>
      <c r="W4190">
        <v>7712</v>
      </c>
      <c r="X4190" t="str">
        <v>Stokestown</v>
      </c>
      <c r="Y4190" t="str">
        <v>Australian Capital Territory</v>
      </c>
      <c r="Z4190" t="str">
        <v>Australia</v>
      </c>
      <c r="AA4190">
        <v>1</v>
      </c>
      <c r="AB4190" s="3" t="str">
        <f t="shared" si="131"/>
        <v>0 to 10</v>
      </c>
      <c r="AM4190" s="6">
        <v>106</v>
      </c>
      <c r="AN4190" s="6" t="s">
        <v>1350</v>
      </c>
    </row>
    <row r="4191" spans="1:40" x14ac:dyDescent="0.25">
      <c r="A4191">
        <v>4189</v>
      </c>
      <c r="B4191">
        <v>835</v>
      </c>
      <c r="C4191">
        <v>279</v>
      </c>
      <c r="D4191">
        <v>95</v>
      </c>
      <c r="E4191">
        <v>3</v>
      </c>
      <c r="F4191">
        <v>285</v>
      </c>
      <c r="G4191">
        <v>1</v>
      </c>
      <c r="H4191" t="str">
        <f>VLOOKUP($C4191,'Raw-products'!$A$2:$H$1261,MATCH(H$1,'Raw-products'!$A$1:$H$1,0))</f>
        <v>Shirt</v>
      </c>
      <c r="I4191" t="str">
        <f>VLOOKUP($C4191,'Raw-products'!$A$2:$H$1261,MATCH(I$1,'Raw-products'!$A$1:$H$1,0))</f>
        <v>Polo</v>
      </c>
      <c r="J4191" t="str">
        <f>VLOOKUP($C4191,'Raw-products'!$A$2:$H$1261,MATCH(J$1,'Raw-products'!$A$1:$H$1,0))</f>
        <v>XL</v>
      </c>
      <c r="K4191" t="str">
        <f>VLOOKUP($C4191,'Raw-products'!$A$2:$H$1261,MATCH(K$1,'Raw-products'!$A$1:$H$1,0))</f>
        <v>violet</v>
      </c>
      <c r="L4191">
        <f>VLOOKUP($C4191,'Raw-products'!$A$2:$H$1261,MATCH(L$1,'Raw-products'!$A$1:$H$1,0))</f>
        <v>117</v>
      </c>
      <c r="M4191">
        <f>VLOOKUP($C4191,'Raw-products'!$A$2:$H$1261,MATCH(M$1,'Raw-products'!$A$1:$H$1,0))</f>
        <v>79</v>
      </c>
      <c r="N4191" s="5">
        <f t="shared" si="130"/>
        <v>9243</v>
      </c>
      <c r="O4191" cm="1">
        <f t="array" ref="O4191:R4191">_xlfn.XLOOKUP($B4191,'Raw -orders'!$A:$A,'Raw -orders'!$B:$E)</f>
        <v>106</v>
      </c>
      <c r="P4191">
        <v>34923</v>
      </c>
      <c r="Q4191" s="1">
        <v>44198</v>
      </c>
      <c r="R4191" s="1">
        <v>44203</v>
      </c>
      <c r="S4191" t="str" cm="1">
        <f t="array" ref="S4191:Z4191">_xlfn.XLOOKUP($O4191,'Raw - customers'!$A:$A,'Raw - customers'!$B:$I)</f>
        <v>Rachel Colebrook</v>
      </c>
      <c r="T4191" t="str">
        <v>Genderqueer</v>
      </c>
      <c r="U4191">
        <v>38</v>
      </c>
      <c r="V4191" t="str">
        <v>6553 Gibson AvenueSuite 245</v>
      </c>
      <c r="W4191">
        <v>7712</v>
      </c>
      <c r="X4191" t="str">
        <v>Stokestown</v>
      </c>
      <c r="Y4191" t="str">
        <v>Australian Capital Territory</v>
      </c>
      <c r="Z4191" t="str">
        <v>Australia</v>
      </c>
      <c r="AA4191">
        <v>1</v>
      </c>
      <c r="AB4191" s="3" t="str">
        <f t="shared" si="131"/>
        <v>0 to 10</v>
      </c>
      <c r="AM4191" s="6">
        <v>106</v>
      </c>
      <c r="AN4191" s="6" t="s">
        <v>1350</v>
      </c>
    </row>
    <row r="4192" spans="1:40" x14ac:dyDescent="0.25">
      <c r="A4192">
        <v>4190</v>
      </c>
      <c r="B4192">
        <v>835</v>
      </c>
      <c r="C4192">
        <v>922</v>
      </c>
      <c r="D4192">
        <v>96</v>
      </c>
      <c r="E4192">
        <v>2</v>
      </c>
      <c r="F4192">
        <v>192</v>
      </c>
      <c r="G4192">
        <v>1</v>
      </c>
      <c r="H4192" t="str">
        <f>VLOOKUP($C4192,'Raw-products'!$A$2:$H$1261,MATCH(H$1,'Raw-products'!$A$1:$H$1,0))</f>
        <v>Trousers</v>
      </c>
      <c r="I4192" t="str">
        <f>VLOOKUP($C4192,'Raw-products'!$A$2:$H$1261,MATCH(I$1,'Raw-products'!$A$1:$H$1,0))</f>
        <v>Drawstring</v>
      </c>
      <c r="J4192" t="str">
        <f>VLOOKUP($C4192,'Raw-products'!$A$2:$H$1261,MATCH(J$1,'Raw-products'!$A$1:$H$1,0))</f>
        <v>M</v>
      </c>
      <c r="K4192" t="str">
        <f>VLOOKUP($C4192,'Raw-products'!$A$2:$H$1261,MATCH(K$1,'Raw-products'!$A$1:$H$1,0))</f>
        <v>yellow</v>
      </c>
      <c r="L4192">
        <f>VLOOKUP($C4192,'Raw-products'!$A$2:$H$1261,MATCH(L$1,'Raw-products'!$A$1:$H$1,0))</f>
        <v>104</v>
      </c>
      <c r="M4192">
        <f>VLOOKUP($C4192,'Raw-products'!$A$2:$H$1261,MATCH(M$1,'Raw-products'!$A$1:$H$1,0))</f>
        <v>55</v>
      </c>
      <c r="N4192" s="5">
        <f t="shared" si="130"/>
        <v>5720</v>
      </c>
      <c r="O4192" cm="1">
        <f t="array" ref="O4192:R4192">_xlfn.XLOOKUP($B4192,'Raw -orders'!$A:$A,'Raw -orders'!$B:$E)</f>
        <v>106</v>
      </c>
      <c r="P4192">
        <v>34923</v>
      </c>
      <c r="Q4192" s="1">
        <v>44198</v>
      </c>
      <c r="R4192" s="1">
        <v>44203</v>
      </c>
      <c r="S4192" t="str" cm="1">
        <f t="array" ref="S4192:Z4192">_xlfn.XLOOKUP($O4192,'Raw - customers'!$A:$A,'Raw - customers'!$B:$I)</f>
        <v>Rachel Colebrook</v>
      </c>
      <c r="T4192" t="str">
        <v>Genderqueer</v>
      </c>
      <c r="U4192">
        <v>38</v>
      </c>
      <c r="V4192" t="str">
        <v>6553 Gibson AvenueSuite 245</v>
      </c>
      <c r="W4192">
        <v>7712</v>
      </c>
      <c r="X4192" t="str">
        <v>Stokestown</v>
      </c>
      <c r="Y4192" t="str">
        <v>Australian Capital Territory</v>
      </c>
      <c r="Z4192" t="str">
        <v>Australia</v>
      </c>
      <c r="AA4192">
        <v>1</v>
      </c>
      <c r="AB4192" s="3" t="str">
        <f t="shared" si="131"/>
        <v>0 to 10</v>
      </c>
      <c r="AM4192" s="6">
        <v>106</v>
      </c>
      <c r="AN4192" s="6" t="s">
        <v>1350</v>
      </c>
    </row>
    <row r="4193" spans="1:40" x14ac:dyDescent="0.25">
      <c r="A4193">
        <v>4191</v>
      </c>
      <c r="B4193">
        <v>835</v>
      </c>
      <c r="C4193">
        <v>379</v>
      </c>
      <c r="D4193">
        <v>94</v>
      </c>
      <c r="E4193">
        <v>3</v>
      </c>
      <c r="F4193">
        <v>282</v>
      </c>
      <c r="G4193">
        <v>1</v>
      </c>
      <c r="H4193" t="str">
        <f>VLOOKUP($C4193,'Raw-products'!$A$2:$H$1261,MATCH(H$1,'Raw-products'!$A$1:$H$1,0))</f>
        <v>Shirt</v>
      </c>
      <c r="I4193" t="str">
        <f>VLOOKUP($C4193,'Raw-products'!$A$2:$H$1261,MATCH(I$1,'Raw-products'!$A$1:$H$1,0))</f>
        <v>Henley</v>
      </c>
      <c r="J4193" t="str">
        <f>VLOOKUP($C4193,'Raw-products'!$A$2:$H$1261,MATCH(J$1,'Raw-products'!$A$1:$H$1,0))</f>
        <v>XL</v>
      </c>
      <c r="K4193" t="str">
        <f>VLOOKUP($C4193,'Raw-products'!$A$2:$H$1261,MATCH(K$1,'Raw-products'!$A$1:$H$1,0))</f>
        <v>indigo</v>
      </c>
      <c r="L4193">
        <f>VLOOKUP($C4193,'Raw-products'!$A$2:$H$1261,MATCH(L$1,'Raw-products'!$A$1:$H$1,0))</f>
        <v>92</v>
      </c>
      <c r="M4193">
        <f>VLOOKUP($C4193,'Raw-products'!$A$2:$H$1261,MATCH(M$1,'Raw-products'!$A$1:$H$1,0))</f>
        <v>52</v>
      </c>
      <c r="N4193" s="5">
        <f t="shared" si="130"/>
        <v>4784</v>
      </c>
      <c r="O4193" cm="1">
        <f t="array" ref="O4193:R4193">_xlfn.XLOOKUP($B4193,'Raw -orders'!$A:$A,'Raw -orders'!$B:$E)</f>
        <v>106</v>
      </c>
      <c r="P4193">
        <v>34923</v>
      </c>
      <c r="Q4193" s="1">
        <v>44198</v>
      </c>
      <c r="R4193" s="1">
        <v>44203</v>
      </c>
      <c r="S4193" t="str" cm="1">
        <f t="array" ref="S4193:Z4193">_xlfn.XLOOKUP($O4193,'Raw - customers'!$A:$A,'Raw - customers'!$B:$I)</f>
        <v>Rachel Colebrook</v>
      </c>
      <c r="T4193" t="str">
        <v>Genderqueer</v>
      </c>
      <c r="U4193">
        <v>38</v>
      </c>
      <c r="V4193" t="str">
        <v>6553 Gibson AvenueSuite 245</v>
      </c>
      <c r="W4193">
        <v>7712</v>
      </c>
      <c r="X4193" t="str">
        <v>Stokestown</v>
      </c>
      <c r="Y4193" t="str">
        <v>Australian Capital Territory</v>
      </c>
      <c r="Z4193" t="str">
        <v>Australia</v>
      </c>
      <c r="AA4193">
        <v>1</v>
      </c>
      <c r="AB4193" s="3" t="str">
        <f t="shared" si="131"/>
        <v>0 to 10</v>
      </c>
      <c r="AM4193" s="6">
        <v>106</v>
      </c>
      <c r="AN4193" s="6" t="s">
        <v>1350</v>
      </c>
    </row>
    <row r="4194" spans="1:40" x14ac:dyDescent="0.25">
      <c r="A4194">
        <v>4192</v>
      </c>
      <c r="B4194">
        <v>836</v>
      </c>
      <c r="C4194">
        <v>426</v>
      </c>
      <c r="D4194">
        <v>107</v>
      </c>
      <c r="E4194">
        <v>2</v>
      </c>
      <c r="F4194">
        <v>214</v>
      </c>
      <c r="G4194">
        <v>1</v>
      </c>
      <c r="H4194" t="str">
        <f>VLOOKUP($C4194,'Raw-products'!$A$2:$H$1261,MATCH(H$1,'Raw-products'!$A$1:$H$1,0))</f>
        <v>Jacket</v>
      </c>
      <c r="I4194" t="str">
        <f>VLOOKUP($C4194,'Raw-products'!$A$2:$H$1261,MATCH(I$1,'Raw-products'!$A$1:$H$1,0))</f>
        <v>Denim</v>
      </c>
      <c r="J4194" t="str">
        <f>VLOOKUP($C4194,'Raw-products'!$A$2:$H$1261,MATCH(J$1,'Raw-products'!$A$1:$H$1,0))</f>
        <v>S</v>
      </c>
      <c r="K4194" t="str">
        <f>VLOOKUP($C4194,'Raw-products'!$A$2:$H$1261,MATCH(K$1,'Raw-products'!$A$1:$H$1,0))</f>
        <v>orange</v>
      </c>
      <c r="L4194">
        <f>VLOOKUP($C4194,'Raw-products'!$A$2:$H$1261,MATCH(L$1,'Raw-products'!$A$1:$H$1,0))</f>
        <v>92</v>
      </c>
      <c r="M4194">
        <f>VLOOKUP($C4194,'Raw-products'!$A$2:$H$1261,MATCH(M$1,'Raw-products'!$A$1:$H$1,0))</f>
        <v>51</v>
      </c>
      <c r="N4194" s="5">
        <f t="shared" si="130"/>
        <v>4692</v>
      </c>
      <c r="O4194" cm="1">
        <f t="array" ref="O4194:R4194">_xlfn.XLOOKUP($B4194,'Raw -orders'!$A:$A,'Raw -orders'!$B:$E)</f>
        <v>971</v>
      </c>
      <c r="P4194">
        <v>16047</v>
      </c>
      <c r="Q4194" s="1">
        <v>44426</v>
      </c>
      <c r="R4194" s="1">
        <v>44432</v>
      </c>
      <c r="S4194" t="str" cm="1">
        <f t="array" ref="S4194:Z4194">_xlfn.XLOOKUP($O4194,'Raw - customers'!$A:$A,'Raw - customers'!$B:$I)</f>
        <v>Constance Piddington</v>
      </c>
      <c r="T4194" t="str">
        <v>Genderfluid</v>
      </c>
      <c r="U4194">
        <v>27</v>
      </c>
      <c r="V4194" t="str">
        <v>135 Ella RunApt. 424</v>
      </c>
      <c r="W4194">
        <v>4268</v>
      </c>
      <c r="X4194" t="str">
        <v>East Chasehaven</v>
      </c>
      <c r="Y4194" t="str">
        <v>Queensland</v>
      </c>
      <c r="Z4194" t="str">
        <v>Australia</v>
      </c>
      <c r="AA4194">
        <v>8</v>
      </c>
      <c r="AB4194" s="3" t="str">
        <f t="shared" si="131"/>
        <v>0 to 10</v>
      </c>
      <c r="AM4194" s="6">
        <v>971</v>
      </c>
      <c r="AN4194" s="6" t="s">
        <v>1355</v>
      </c>
    </row>
    <row r="4195" spans="1:40" x14ac:dyDescent="0.25">
      <c r="A4195">
        <v>4193</v>
      </c>
      <c r="B4195">
        <v>836</v>
      </c>
      <c r="C4195">
        <v>23</v>
      </c>
      <c r="D4195">
        <v>96</v>
      </c>
      <c r="E4195">
        <v>2</v>
      </c>
      <c r="F4195">
        <v>192</v>
      </c>
      <c r="G4195">
        <v>1</v>
      </c>
      <c r="H4195" t="str">
        <f>VLOOKUP($C4195,'Raw-products'!$A$2:$H$1261,MATCH(H$1,'Raw-products'!$A$1:$H$1,0))</f>
        <v>Shirt</v>
      </c>
      <c r="I4195" t="str">
        <f>VLOOKUP($C4195,'Raw-products'!$A$2:$H$1261,MATCH(I$1,'Raw-products'!$A$1:$H$1,0))</f>
        <v>Oxford Cloth</v>
      </c>
      <c r="J4195" t="str">
        <f>VLOOKUP($C4195,'Raw-products'!$A$2:$H$1261,MATCH(J$1,'Raw-products'!$A$1:$H$1,0))</f>
        <v>L</v>
      </c>
      <c r="K4195" t="str">
        <f>VLOOKUP($C4195,'Raw-products'!$A$2:$H$1261,MATCH(K$1,'Raw-products'!$A$1:$H$1,0))</f>
        <v>blue</v>
      </c>
      <c r="L4195">
        <f>VLOOKUP($C4195,'Raw-products'!$A$2:$H$1261,MATCH(L$1,'Raw-products'!$A$1:$H$1,0))</f>
        <v>114</v>
      </c>
      <c r="M4195">
        <f>VLOOKUP($C4195,'Raw-products'!$A$2:$H$1261,MATCH(M$1,'Raw-products'!$A$1:$H$1,0))</f>
        <v>59</v>
      </c>
      <c r="N4195" s="5">
        <f t="shared" si="130"/>
        <v>6726</v>
      </c>
      <c r="O4195" cm="1">
        <f t="array" ref="O4195:R4195">_xlfn.XLOOKUP($B4195,'Raw -orders'!$A:$A,'Raw -orders'!$B:$E)</f>
        <v>971</v>
      </c>
      <c r="P4195">
        <v>16047</v>
      </c>
      <c r="Q4195" s="1">
        <v>44426</v>
      </c>
      <c r="R4195" s="1">
        <v>44432</v>
      </c>
      <c r="S4195" t="str" cm="1">
        <f t="array" ref="S4195:Z4195">_xlfn.XLOOKUP($O4195,'Raw - customers'!$A:$A,'Raw - customers'!$B:$I)</f>
        <v>Constance Piddington</v>
      </c>
      <c r="T4195" t="str">
        <v>Genderfluid</v>
      </c>
      <c r="U4195">
        <v>27</v>
      </c>
      <c r="V4195" t="str">
        <v>135 Ella RunApt. 424</v>
      </c>
      <c r="W4195">
        <v>4268</v>
      </c>
      <c r="X4195" t="str">
        <v>East Chasehaven</v>
      </c>
      <c r="Y4195" t="str">
        <v>Queensland</v>
      </c>
      <c r="Z4195" t="str">
        <v>Australia</v>
      </c>
      <c r="AA4195">
        <v>8</v>
      </c>
      <c r="AB4195" s="3" t="str">
        <f t="shared" si="131"/>
        <v>0 to 10</v>
      </c>
      <c r="AM4195" s="6">
        <v>971</v>
      </c>
      <c r="AN4195" s="6" t="s">
        <v>1355</v>
      </c>
    </row>
    <row r="4196" spans="1:40" x14ac:dyDescent="0.25">
      <c r="A4196">
        <v>4194</v>
      </c>
      <c r="B4196">
        <v>836</v>
      </c>
      <c r="C4196">
        <v>593</v>
      </c>
      <c r="D4196">
        <v>100</v>
      </c>
      <c r="E4196">
        <v>1</v>
      </c>
      <c r="F4196">
        <v>100</v>
      </c>
      <c r="G4196">
        <v>1</v>
      </c>
      <c r="H4196" t="str">
        <f>VLOOKUP($C4196,'Raw-products'!$A$2:$H$1261,MATCH(H$1,'Raw-products'!$A$1:$H$1,0))</f>
        <v>Jacket</v>
      </c>
      <c r="I4196" t="str">
        <f>VLOOKUP($C4196,'Raw-products'!$A$2:$H$1261,MATCH(I$1,'Raw-products'!$A$1:$H$1,0))</f>
        <v>Bomber</v>
      </c>
      <c r="J4196" t="str">
        <f>VLOOKUP($C4196,'Raw-products'!$A$2:$H$1261,MATCH(J$1,'Raw-products'!$A$1:$H$1,0))</f>
        <v>L</v>
      </c>
      <c r="K4196" t="str">
        <f>VLOOKUP($C4196,'Raw-products'!$A$2:$H$1261,MATCH(K$1,'Raw-products'!$A$1:$H$1,0))</f>
        <v>violet</v>
      </c>
      <c r="L4196">
        <f>VLOOKUP($C4196,'Raw-products'!$A$2:$H$1261,MATCH(L$1,'Raw-products'!$A$1:$H$1,0))</f>
        <v>90</v>
      </c>
      <c r="M4196">
        <f>VLOOKUP($C4196,'Raw-products'!$A$2:$H$1261,MATCH(M$1,'Raw-products'!$A$1:$H$1,0))</f>
        <v>68</v>
      </c>
      <c r="N4196" s="5">
        <f t="shared" si="130"/>
        <v>6120</v>
      </c>
      <c r="O4196" cm="1">
        <f t="array" ref="O4196:R4196">_xlfn.XLOOKUP($B4196,'Raw -orders'!$A:$A,'Raw -orders'!$B:$E)</f>
        <v>971</v>
      </c>
      <c r="P4196">
        <v>16047</v>
      </c>
      <c r="Q4196" s="1">
        <v>44426</v>
      </c>
      <c r="R4196" s="1">
        <v>44432</v>
      </c>
      <c r="S4196" t="str" cm="1">
        <f t="array" ref="S4196:Z4196">_xlfn.XLOOKUP($O4196,'Raw - customers'!$A:$A,'Raw - customers'!$B:$I)</f>
        <v>Constance Piddington</v>
      </c>
      <c r="T4196" t="str">
        <v>Genderfluid</v>
      </c>
      <c r="U4196">
        <v>27</v>
      </c>
      <c r="V4196" t="str">
        <v>135 Ella RunApt. 424</v>
      </c>
      <c r="W4196">
        <v>4268</v>
      </c>
      <c r="X4196" t="str">
        <v>East Chasehaven</v>
      </c>
      <c r="Y4196" t="str">
        <v>Queensland</v>
      </c>
      <c r="Z4196" t="str">
        <v>Australia</v>
      </c>
      <c r="AA4196">
        <v>8</v>
      </c>
      <c r="AB4196" s="3" t="str">
        <f t="shared" si="131"/>
        <v>0 to 10</v>
      </c>
      <c r="AM4196" s="6">
        <v>971</v>
      </c>
      <c r="AN4196" s="6" t="s">
        <v>1355</v>
      </c>
    </row>
    <row r="4197" spans="1:40" x14ac:dyDescent="0.25">
      <c r="A4197">
        <v>4195</v>
      </c>
      <c r="B4197">
        <v>837</v>
      </c>
      <c r="C4197">
        <v>52</v>
      </c>
      <c r="D4197">
        <v>104</v>
      </c>
      <c r="E4197">
        <v>3</v>
      </c>
      <c r="F4197">
        <v>312</v>
      </c>
      <c r="G4197">
        <v>1</v>
      </c>
      <c r="H4197" t="str">
        <f>VLOOKUP($C4197,'Raw-products'!$A$2:$H$1261,MATCH(H$1,'Raw-products'!$A$1:$H$1,0))</f>
        <v>Shirt</v>
      </c>
      <c r="I4197" t="str">
        <f>VLOOKUP($C4197,'Raw-products'!$A$2:$H$1261,MATCH(I$1,'Raw-products'!$A$1:$H$1,0))</f>
        <v>Dress</v>
      </c>
      <c r="J4197" t="str">
        <f>VLOOKUP($C4197,'Raw-products'!$A$2:$H$1261,MATCH(J$1,'Raw-products'!$A$1:$H$1,0))</f>
        <v>M</v>
      </c>
      <c r="K4197" t="str">
        <f>VLOOKUP($C4197,'Raw-products'!$A$2:$H$1261,MATCH(K$1,'Raw-products'!$A$1:$H$1,0))</f>
        <v>green</v>
      </c>
      <c r="L4197">
        <f>VLOOKUP($C4197,'Raw-products'!$A$2:$H$1261,MATCH(L$1,'Raw-products'!$A$1:$H$1,0))</f>
        <v>119</v>
      </c>
      <c r="M4197">
        <f>VLOOKUP($C4197,'Raw-products'!$A$2:$H$1261,MATCH(M$1,'Raw-products'!$A$1:$H$1,0))</f>
        <v>65</v>
      </c>
      <c r="N4197" s="5">
        <f t="shared" si="130"/>
        <v>7735</v>
      </c>
      <c r="O4197" cm="1">
        <f t="array" ref="O4197:R4197">_xlfn.XLOOKUP($B4197,'Raw -orders'!$A:$A,'Raw -orders'!$B:$E)</f>
        <v>989</v>
      </c>
      <c r="P4197">
        <v>16281</v>
      </c>
      <c r="Q4197" s="1">
        <v>44208</v>
      </c>
      <c r="R4197" s="1">
        <v>44223</v>
      </c>
      <c r="S4197" t="str" cm="1">
        <f t="array" ref="S4197:Z4197">_xlfn.XLOOKUP($O4197,'Raw - customers'!$A:$A,'Raw - customers'!$B:$I)</f>
        <v>Sauncho Boosey</v>
      </c>
      <c r="T4197" t="str">
        <v>Bigender</v>
      </c>
      <c r="U4197">
        <v>53</v>
      </c>
      <c r="V4197" t="str">
        <v>9003 Gemma RidgeApt. 954</v>
      </c>
      <c r="W4197">
        <v>698</v>
      </c>
      <c r="X4197" t="str">
        <v>Stewartland</v>
      </c>
      <c r="Y4197" t="str">
        <v>Australian Capital Territory</v>
      </c>
      <c r="Z4197" t="str">
        <v>Australia</v>
      </c>
      <c r="AA4197">
        <v>1</v>
      </c>
      <c r="AB4197" s="3" t="str">
        <f t="shared" si="131"/>
        <v>10 to 20</v>
      </c>
      <c r="AM4197" s="6">
        <v>989</v>
      </c>
      <c r="AN4197" s="6" t="s">
        <v>1350</v>
      </c>
    </row>
    <row r="4198" spans="1:40" x14ac:dyDescent="0.25">
      <c r="A4198">
        <v>4196</v>
      </c>
      <c r="B4198">
        <v>837</v>
      </c>
      <c r="C4198">
        <v>87</v>
      </c>
      <c r="D4198">
        <v>118</v>
      </c>
      <c r="E4198">
        <v>1</v>
      </c>
      <c r="F4198">
        <v>118</v>
      </c>
      <c r="G4198">
        <v>1</v>
      </c>
      <c r="H4198" t="str">
        <f>VLOOKUP($C4198,'Raw-products'!$A$2:$H$1261,MATCH(H$1,'Raw-products'!$A$1:$H$1,0))</f>
        <v>Shirt</v>
      </c>
      <c r="I4198" t="str">
        <f>VLOOKUP($C4198,'Raw-products'!$A$2:$H$1261,MATCH(I$1,'Raw-products'!$A$1:$H$1,0))</f>
        <v>Flannel</v>
      </c>
      <c r="J4198" t="str">
        <f>VLOOKUP($C4198,'Raw-products'!$A$2:$H$1261,MATCH(J$1,'Raw-products'!$A$1:$H$1,0))</f>
        <v>M</v>
      </c>
      <c r="K4198" t="str">
        <f>VLOOKUP($C4198,'Raw-products'!$A$2:$H$1261,MATCH(K$1,'Raw-products'!$A$1:$H$1,0))</f>
        <v>green</v>
      </c>
      <c r="L4198">
        <f>VLOOKUP($C4198,'Raw-products'!$A$2:$H$1261,MATCH(L$1,'Raw-products'!$A$1:$H$1,0))</f>
        <v>96</v>
      </c>
      <c r="M4198">
        <f>VLOOKUP($C4198,'Raw-products'!$A$2:$H$1261,MATCH(M$1,'Raw-products'!$A$1:$H$1,0))</f>
        <v>66</v>
      </c>
      <c r="N4198" s="5">
        <f t="shared" si="130"/>
        <v>6336</v>
      </c>
      <c r="O4198" cm="1">
        <f t="array" ref="O4198:R4198">_xlfn.XLOOKUP($B4198,'Raw -orders'!$A:$A,'Raw -orders'!$B:$E)</f>
        <v>989</v>
      </c>
      <c r="P4198">
        <v>16281</v>
      </c>
      <c r="Q4198" s="1">
        <v>44208</v>
      </c>
      <c r="R4198" s="1">
        <v>44223</v>
      </c>
      <c r="S4198" t="str" cm="1">
        <f t="array" ref="S4198:Z4198">_xlfn.XLOOKUP($O4198,'Raw - customers'!$A:$A,'Raw - customers'!$B:$I)</f>
        <v>Sauncho Boosey</v>
      </c>
      <c r="T4198" t="str">
        <v>Bigender</v>
      </c>
      <c r="U4198">
        <v>53</v>
      </c>
      <c r="V4198" t="str">
        <v>9003 Gemma RidgeApt. 954</v>
      </c>
      <c r="W4198">
        <v>698</v>
      </c>
      <c r="X4198" t="str">
        <v>Stewartland</v>
      </c>
      <c r="Y4198" t="str">
        <v>Australian Capital Territory</v>
      </c>
      <c r="Z4198" t="str">
        <v>Australia</v>
      </c>
      <c r="AA4198">
        <v>1</v>
      </c>
      <c r="AB4198" s="3" t="str">
        <f t="shared" si="131"/>
        <v>10 to 20</v>
      </c>
      <c r="AM4198" s="6">
        <v>989</v>
      </c>
      <c r="AN4198" s="6" t="s">
        <v>1350</v>
      </c>
    </row>
    <row r="4199" spans="1:40" x14ac:dyDescent="0.25">
      <c r="A4199">
        <v>4197</v>
      </c>
      <c r="B4199">
        <v>837</v>
      </c>
      <c r="C4199">
        <v>1177</v>
      </c>
      <c r="D4199">
        <v>99</v>
      </c>
      <c r="E4199">
        <v>1</v>
      </c>
      <c r="F4199">
        <v>99</v>
      </c>
      <c r="G4199">
        <v>1</v>
      </c>
      <c r="H4199" t="str">
        <f>VLOOKUP($C4199,'Raw-products'!$A$2:$H$1261,MATCH(H$1,'Raw-products'!$A$1:$H$1,0))</f>
        <v>Trousers</v>
      </c>
      <c r="I4199" t="str">
        <f>VLOOKUP($C4199,'Raw-products'!$A$2:$H$1261,MATCH(I$1,'Raw-products'!$A$1:$H$1,0))</f>
        <v>High-Waisted</v>
      </c>
      <c r="J4199" t="str">
        <f>VLOOKUP($C4199,'Raw-products'!$A$2:$H$1261,MATCH(J$1,'Raw-products'!$A$1:$H$1,0))</f>
        <v>M</v>
      </c>
      <c r="K4199" t="str">
        <f>VLOOKUP($C4199,'Raw-products'!$A$2:$H$1261,MATCH(K$1,'Raw-products'!$A$1:$H$1,0))</f>
        <v>blue</v>
      </c>
      <c r="L4199">
        <f>VLOOKUP($C4199,'Raw-products'!$A$2:$H$1261,MATCH(L$1,'Raw-products'!$A$1:$H$1,0))</f>
        <v>98</v>
      </c>
      <c r="M4199">
        <f>VLOOKUP($C4199,'Raw-products'!$A$2:$H$1261,MATCH(M$1,'Raw-products'!$A$1:$H$1,0))</f>
        <v>52</v>
      </c>
      <c r="N4199" s="5">
        <f t="shared" si="130"/>
        <v>5096</v>
      </c>
      <c r="O4199" cm="1">
        <f t="array" ref="O4199:R4199">_xlfn.XLOOKUP($B4199,'Raw -orders'!$A:$A,'Raw -orders'!$B:$E)</f>
        <v>989</v>
      </c>
      <c r="P4199">
        <v>16281</v>
      </c>
      <c r="Q4199" s="1">
        <v>44208</v>
      </c>
      <c r="R4199" s="1">
        <v>44223</v>
      </c>
      <c r="S4199" t="str" cm="1">
        <f t="array" ref="S4199:Z4199">_xlfn.XLOOKUP($O4199,'Raw - customers'!$A:$A,'Raw - customers'!$B:$I)</f>
        <v>Sauncho Boosey</v>
      </c>
      <c r="T4199" t="str">
        <v>Bigender</v>
      </c>
      <c r="U4199">
        <v>53</v>
      </c>
      <c r="V4199" t="str">
        <v>9003 Gemma RidgeApt. 954</v>
      </c>
      <c r="W4199">
        <v>698</v>
      </c>
      <c r="X4199" t="str">
        <v>Stewartland</v>
      </c>
      <c r="Y4199" t="str">
        <v>Australian Capital Territory</v>
      </c>
      <c r="Z4199" t="str">
        <v>Australia</v>
      </c>
      <c r="AA4199">
        <v>1</v>
      </c>
      <c r="AB4199" s="3" t="str">
        <f t="shared" si="131"/>
        <v>10 to 20</v>
      </c>
      <c r="AM4199" s="6">
        <v>989</v>
      </c>
      <c r="AN4199" s="6" t="s">
        <v>1350</v>
      </c>
    </row>
    <row r="4200" spans="1:40" x14ac:dyDescent="0.25">
      <c r="A4200">
        <v>4198</v>
      </c>
      <c r="B4200">
        <v>837</v>
      </c>
      <c r="C4200">
        <v>713</v>
      </c>
      <c r="D4200">
        <v>119</v>
      </c>
      <c r="E4200">
        <v>3</v>
      </c>
      <c r="F4200">
        <v>357</v>
      </c>
      <c r="G4200">
        <v>1</v>
      </c>
      <c r="H4200" t="str">
        <f>VLOOKUP($C4200,'Raw-products'!$A$2:$H$1261,MATCH(H$1,'Raw-products'!$A$1:$H$1,0))</f>
        <v>Jacket</v>
      </c>
      <c r="I4200" t="str">
        <f>VLOOKUP($C4200,'Raw-products'!$A$2:$H$1261,MATCH(I$1,'Raw-products'!$A$1:$H$1,0))</f>
        <v>Trench Coat</v>
      </c>
      <c r="J4200" t="str">
        <f>VLOOKUP($C4200,'Raw-products'!$A$2:$H$1261,MATCH(J$1,'Raw-products'!$A$1:$H$1,0))</f>
        <v>L</v>
      </c>
      <c r="K4200" t="str">
        <f>VLOOKUP($C4200,'Raw-products'!$A$2:$H$1261,MATCH(K$1,'Raw-products'!$A$1:$H$1,0))</f>
        <v>yellow</v>
      </c>
      <c r="L4200">
        <f>VLOOKUP($C4200,'Raw-products'!$A$2:$H$1261,MATCH(L$1,'Raw-products'!$A$1:$H$1,0))</f>
        <v>112</v>
      </c>
      <c r="M4200">
        <f>VLOOKUP($C4200,'Raw-products'!$A$2:$H$1261,MATCH(M$1,'Raw-products'!$A$1:$H$1,0))</f>
        <v>77</v>
      </c>
      <c r="N4200" s="5">
        <f t="shared" si="130"/>
        <v>8624</v>
      </c>
      <c r="O4200" cm="1">
        <f t="array" ref="O4200:R4200">_xlfn.XLOOKUP($B4200,'Raw -orders'!$A:$A,'Raw -orders'!$B:$E)</f>
        <v>989</v>
      </c>
      <c r="P4200">
        <v>16281</v>
      </c>
      <c r="Q4200" s="1">
        <v>44208</v>
      </c>
      <c r="R4200" s="1">
        <v>44223</v>
      </c>
      <c r="S4200" t="str" cm="1">
        <f t="array" ref="S4200:Z4200">_xlfn.XLOOKUP($O4200,'Raw - customers'!$A:$A,'Raw - customers'!$B:$I)</f>
        <v>Sauncho Boosey</v>
      </c>
      <c r="T4200" t="str">
        <v>Bigender</v>
      </c>
      <c r="U4200">
        <v>53</v>
      </c>
      <c r="V4200" t="str">
        <v>9003 Gemma RidgeApt. 954</v>
      </c>
      <c r="W4200">
        <v>698</v>
      </c>
      <c r="X4200" t="str">
        <v>Stewartland</v>
      </c>
      <c r="Y4200" t="str">
        <v>Australian Capital Territory</v>
      </c>
      <c r="Z4200" t="str">
        <v>Australia</v>
      </c>
      <c r="AA4200">
        <v>1</v>
      </c>
      <c r="AB4200" s="3" t="str">
        <f t="shared" si="131"/>
        <v>10 to 20</v>
      </c>
      <c r="AM4200" s="6">
        <v>989</v>
      </c>
      <c r="AN4200" s="6" t="s">
        <v>1350</v>
      </c>
    </row>
    <row r="4201" spans="1:40" x14ac:dyDescent="0.25">
      <c r="A4201">
        <v>4199</v>
      </c>
      <c r="B4201">
        <v>837</v>
      </c>
      <c r="C4201">
        <v>237</v>
      </c>
      <c r="D4201">
        <v>106</v>
      </c>
      <c r="E4201">
        <v>2</v>
      </c>
      <c r="F4201">
        <v>212</v>
      </c>
      <c r="G4201">
        <v>1</v>
      </c>
      <c r="H4201" t="str">
        <f>VLOOKUP($C4201,'Raw-products'!$A$2:$H$1261,MATCH(H$1,'Raw-products'!$A$1:$H$1,0))</f>
        <v>Shirt</v>
      </c>
      <c r="I4201" t="str">
        <f>VLOOKUP($C4201,'Raw-products'!$A$2:$H$1261,MATCH(I$1,'Raw-products'!$A$1:$H$1,0))</f>
        <v>Chambray</v>
      </c>
      <c r="J4201" t="str">
        <f>VLOOKUP($C4201,'Raw-products'!$A$2:$H$1261,MATCH(J$1,'Raw-products'!$A$1:$H$1,0))</f>
        <v>M</v>
      </c>
      <c r="K4201" t="str">
        <f>VLOOKUP($C4201,'Raw-products'!$A$2:$H$1261,MATCH(K$1,'Raw-products'!$A$1:$H$1,0))</f>
        <v>indigo</v>
      </c>
      <c r="L4201">
        <f>VLOOKUP($C4201,'Raw-products'!$A$2:$H$1261,MATCH(L$1,'Raw-products'!$A$1:$H$1,0))</f>
        <v>105</v>
      </c>
      <c r="M4201">
        <f>VLOOKUP($C4201,'Raw-products'!$A$2:$H$1261,MATCH(M$1,'Raw-products'!$A$1:$H$1,0))</f>
        <v>62</v>
      </c>
      <c r="N4201" s="5">
        <f t="shared" si="130"/>
        <v>6510</v>
      </c>
      <c r="O4201" cm="1">
        <f t="array" ref="O4201:R4201">_xlfn.XLOOKUP($B4201,'Raw -orders'!$A:$A,'Raw -orders'!$B:$E)</f>
        <v>989</v>
      </c>
      <c r="P4201">
        <v>16281</v>
      </c>
      <c r="Q4201" s="1">
        <v>44208</v>
      </c>
      <c r="R4201" s="1">
        <v>44223</v>
      </c>
      <c r="S4201" t="str" cm="1">
        <f t="array" ref="S4201:Z4201">_xlfn.XLOOKUP($O4201,'Raw - customers'!$A:$A,'Raw - customers'!$B:$I)</f>
        <v>Sauncho Boosey</v>
      </c>
      <c r="T4201" t="str">
        <v>Bigender</v>
      </c>
      <c r="U4201">
        <v>53</v>
      </c>
      <c r="V4201" t="str">
        <v>9003 Gemma RidgeApt. 954</v>
      </c>
      <c r="W4201">
        <v>698</v>
      </c>
      <c r="X4201" t="str">
        <v>Stewartland</v>
      </c>
      <c r="Y4201" t="str">
        <v>Australian Capital Territory</v>
      </c>
      <c r="Z4201" t="str">
        <v>Australia</v>
      </c>
      <c r="AA4201">
        <v>1</v>
      </c>
      <c r="AB4201" s="3" t="str">
        <f t="shared" si="131"/>
        <v>10 to 20</v>
      </c>
      <c r="AM4201" s="6">
        <v>989</v>
      </c>
      <c r="AN4201" s="6" t="s">
        <v>1350</v>
      </c>
    </row>
    <row r="4202" spans="1:40" x14ac:dyDescent="0.25">
      <c r="A4202">
        <v>4200</v>
      </c>
      <c r="B4202">
        <v>838</v>
      </c>
      <c r="C4202">
        <v>1012</v>
      </c>
      <c r="D4202">
        <v>106</v>
      </c>
      <c r="E4202">
        <v>2</v>
      </c>
      <c r="F4202">
        <v>212</v>
      </c>
      <c r="G4202">
        <v>1</v>
      </c>
      <c r="H4202" t="str">
        <f>VLOOKUP($C4202,'Raw-products'!$A$2:$H$1261,MATCH(H$1,'Raw-products'!$A$1:$H$1,0))</f>
        <v>Trousers</v>
      </c>
      <c r="I4202" t="str">
        <f>VLOOKUP($C4202,'Raw-products'!$A$2:$H$1261,MATCH(I$1,'Raw-products'!$A$1:$H$1,0))</f>
        <v>Wool</v>
      </c>
      <c r="J4202" t="str">
        <f>VLOOKUP($C4202,'Raw-products'!$A$2:$H$1261,MATCH(J$1,'Raw-products'!$A$1:$H$1,0))</f>
        <v>M</v>
      </c>
      <c r="K4202" t="str">
        <f>VLOOKUP($C4202,'Raw-products'!$A$2:$H$1261,MATCH(K$1,'Raw-products'!$A$1:$H$1,0))</f>
        <v>violet</v>
      </c>
      <c r="L4202">
        <f>VLOOKUP($C4202,'Raw-products'!$A$2:$H$1261,MATCH(L$1,'Raw-products'!$A$1:$H$1,0))</f>
        <v>111</v>
      </c>
      <c r="M4202">
        <f>VLOOKUP($C4202,'Raw-products'!$A$2:$H$1261,MATCH(M$1,'Raw-products'!$A$1:$H$1,0))</f>
        <v>51</v>
      </c>
      <c r="N4202" s="5">
        <f t="shared" si="130"/>
        <v>5661</v>
      </c>
      <c r="O4202" cm="1">
        <f t="array" ref="O4202:R4202">_xlfn.XLOOKUP($B4202,'Raw -orders'!$A:$A,'Raw -orders'!$B:$E)</f>
        <v>946</v>
      </c>
      <c r="P4202">
        <v>56562</v>
      </c>
      <c r="Q4202" s="1">
        <v>44198</v>
      </c>
      <c r="R4202" s="1">
        <v>44211</v>
      </c>
      <c r="S4202" t="str" cm="1">
        <f t="array" ref="S4202:Z4202">_xlfn.XLOOKUP($O4202,'Raw - customers'!$A:$A,'Raw - customers'!$B:$I)</f>
        <v>Raul Crilly</v>
      </c>
      <c r="T4202" t="str">
        <v>Genderfluid</v>
      </c>
      <c r="U4202">
        <v>24</v>
      </c>
      <c r="V4202" t="str">
        <v>8227 Nicholas HillSuite 150</v>
      </c>
      <c r="W4202">
        <v>115</v>
      </c>
      <c r="X4202" t="str">
        <v>South Jasper</v>
      </c>
      <c r="Y4202" t="str">
        <v>Queensland</v>
      </c>
      <c r="Z4202" t="str">
        <v>Australia</v>
      </c>
      <c r="AA4202">
        <v>1</v>
      </c>
      <c r="AB4202" s="3" t="str">
        <f t="shared" si="131"/>
        <v>10 to 20</v>
      </c>
      <c r="AM4202" s="6">
        <v>946</v>
      </c>
      <c r="AN4202" s="6" t="s">
        <v>1355</v>
      </c>
    </row>
    <row r="4203" spans="1:40" x14ac:dyDescent="0.25">
      <c r="A4203">
        <v>4201</v>
      </c>
      <c r="B4203">
        <v>838</v>
      </c>
      <c r="C4203">
        <v>469</v>
      </c>
      <c r="D4203">
        <v>118</v>
      </c>
      <c r="E4203">
        <v>1</v>
      </c>
      <c r="F4203">
        <v>118</v>
      </c>
      <c r="G4203">
        <v>1</v>
      </c>
      <c r="H4203" t="str">
        <f>VLOOKUP($C4203,'Raw-products'!$A$2:$H$1261,MATCH(H$1,'Raw-products'!$A$1:$H$1,0))</f>
        <v>Jacket</v>
      </c>
      <c r="I4203" t="str">
        <f>VLOOKUP($C4203,'Raw-products'!$A$2:$H$1261,MATCH(I$1,'Raw-products'!$A$1:$H$1,0))</f>
        <v>Puffer</v>
      </c>
      <c r="J4203" t="str">
        <f>VLOOKUP($C4203,'Raw-products'!$A$2:$H$1261,MATCH(J$1,'Raw-products'!$A$1:$H$1,0))</f>
        <v>XL</v>
      </c>
      <c r="K4203" t="str">
        <f>VLOOKUP($C4203,'Raw-products'!$A$2:$H$1261,MATCH(K$1,'Raw-products'!$A$1:$H$1,0))</f>
        <v>yellow</v>
      </c>
      <c r="L4203">
        <f>VLOOKUP($C4203,'Raw-products'!$A$2:$H$1261,MATCH(L$1,'Raw-products'!$A$1:$H$1,0))</f>
        <v>110</v>
      </c>
      <c r="M4203">
        <f>VLOOKUP($C4203,'Raw-products'!$A$2:$H$1261,MATCH(M$1,'Raw-products'!$A$1:$H$1,0))</f>
        <v>65</v>
      </c>
      <c r="N4203" s="5">
        <f t="shared" si="130"/>
        <v>7150</v>
      </c>
      <c r="O4203" cm="1">
        <f t="array" ref="O4203:R4203">_xlfn.XLOOKUP($B4203,'Raw -orders'!$A:$A,'Raw -orders'!$B:$E)</f>
        <v>946</v>
      </c>
      <c r="P4203">
        <v>56562</v>
      </c>
      <c r="Q4203" s="1">
        <v>44198</v>
      </c>
      <c r="R4203" s="1">
        <v>44211</v>
      </c>
      <c r="S4203" t="str" cm="1">
        <f t="array" ref="S4203:Z4203">_xlfn.XLOOKUP($O4203,'Raw - customers'!$A:$A,'Raw - customers'!$B:$I)</f>
        <v>Raul Crilly</v>
      </c>
      <c r="T4203" t="str">
        <v>Genderfluid</v>
      </c>
      <c r="U4203">
        <v>24</v>
      </c>
      <c r="V4203" t="str">
        <v>8227 Nicholas HillSuite 150</v>
      </c>
      <c r="W4203">
        <v>115</v>
      </c>
      <c r="X4203" t="str">
        <v>South Jasper</v>
      </c>
      <c r="Y4203" t="str">
        <v>Queensland</v>
      </c>
      <c r="Z4203" t="str">
        <v>Australia</v>
      </c>
      <c r="AA4203">
        <v>1</v>
      </c>
      <c r="AB4203" s="3" t="str">
        <f t="shared" si="131"/>
        <v>10 to 20</v>
      </c>
      <c r="AM4203" s="6">
        <v>946</v>
      </c>
      <c r="AN4203" s="6" t="s">
        <v>1355</v>
      </c>
    </row>
    <row r="4204" spans="1:40" x14ac:dyDescent="0.25">
      <c r="A4204">
        <v>4202</v>
      </c>
      <c r="B4204">
        <v>838</v>
      </c>
      <c r="C4204">
        <v>1128</v>
      </c>
      <c r="D4204">
        <v>102</v>
      </c>
      <c r="E4204">
        <v>3</v>
      </c>
      <c r="F4204">
        <v>306</v>
      </c>
      <c r="G4204">
        <v>1</v>
      </c>
      <c r="H4204" t="str">
        <f>VLOOKUP($C4204,'Raw-products'!$A$2:$H$1261,MATCH(H$1,'Raw-products'!$A$1:$H$1,0))</f>
        <v>Trousers</v>
      </c>
      <c r="I4204" t="str">
        <f>VLOOKUP($C4204,'Raw-products'!$A$2:$H$1261,MATCH(I$1,'Raw-products'!$A$1:$H$1,0))</f>
        <v>Cargo Pants</v>
      </c>
      <c r="J4204" t="str">
        <f>VLOOKUP($C4204,'Raw-products'!$A$2:$H$1261,MATCH(J$1,'Raw-products'!$A$1:$H$1,0))</f>
        <v>L</v>
      </c>
      <c r="K4204" t="str">
        <f>VLOOKUP($C4204,'Raw-products'!$A$2:$H$1261,MATCH(K$1,'Raw-products'!$A$1:$H$1,0))</f>
        <v>orange</v>
      </c>
      <c r="L4204">
        <f>VLOOKUP($C4204,'Raw-products'!$A$2:$H$1261,MATCH(L$1,'Raw-products'!$A$1:$H$1,0))</f>
        <v>106</v>
      </c>
      <c r="M4204">
        <f>VLOOKUP($C4204,'Raw-products'!$A$2:$H$1261,MATCH(M$1,'Raw-products'!$A$1:$H$1,0))</f>
        <v>78</v>
      </c>
      <c r="N4204" s="5">
        <f t="shared" si="130"/>
        <v>8268</v>
      </c>
      <c r="O4204" cm="1">
        <f t="array" ref="O4204:R4204">_xlfn.XLOOKUP($B4204,'Raw -orders'!$A:$A,'Raw -orders'!$B:$E)</f>
        <v>946</v>
      </c>
      <c r="P4204">
        <v>56562</v>
      </c>
      <c r="Q4204" s="1">
        <v>44198</v>
      </c>
      <c r="R4204" s="1">
        <v>44211</v>
      </c>
      <c r="S4204" t="str" cm="1">
        <f t="array" ref="S4204:Z4204">_xlfn.XLOOKUP($O4204,'Raw - customers'!$A:$A,'Raw - customers'!$B:$I)</f>
        <v>Raul Crilly</v>
      </c>
      <c r="T4204" t="str">
        <v>Genderfluid</v>
      </c>
      <c r="U4204">
        <v>24</v>
      </c>
      <c r="V4204" t="str">
        <v>8227 Nicholas HillSuite 150</v>
      </c>
      <c r="W4204">
        <v>115</v>
      </c>
      <c r="X4204" t="str">
        <v>South Jasper</v>
      </c>
      <c r="Y4204" t="str">
        <v>Queensland</v>
      </c>
      <c r="Z4204" t="str">
        <v>Australia</v>
      </c>
      <c r="AA4204">
        <v>1</v>
      </c>
      <c r="AB4204" s="3" t="str">
        <f t="shared" si="131"/>
        <v>10 to 20</v>
      </c>
      <c r="AM4204" s="6">
        <v>946</v>
      </c>
      <c r="AN4204" s="6" t="s">
        <v>1355</v>
      </c>
    </row>
    <row r="4205" spans="1:40" x14ac:dyDescent="0.25">
      <c r="A4205">
        <v>4203</v>
      </c>
      <c r="B4205">
        <v>839</v>
      </c>
      <c r="C4205">
        <v>847</v>
      </c>
      <c r="D4205">
        <v>113</v>
      </c>
      <c r="E4205">
        <v>2</v>
      </c>
      <c r="F4205">
        <v>226</v>
      </c>
      <c r="G4205">
        <v>1</v>
      </c>
      <c r="H4205" t="str">
        <f>VLOOKUP($C4205,'Raw-products'!$A$2:$H$1261,MATCH(H$1,'Raw-products'!$A$1:$H$1,0))</f>
        <v>Trousers</v>
      </c>
      <c r="I4205" t="str">
        <f>VLOOKUP($C4205,'Raw-products'!$A$2:$H$1261,MATCH(I$1,'Raw-products'!$A$1:$H$1,0))</f>
        <v>Chinos</v>
      </c>
      <c r="J4205" t="str">
        <f>VLOOKUP($C4205,'Raw-products'!$A$2:$H$1261,MATCH(J$1,'Raw-products'!$A$1:$H$1,0))</f>
        <v>M</v>
      </c>
      <c r="K4205" t="str">
        <f>VLOOKUP($C4205,'Raw-products'!$A$2:$H$1261,MATCH(K$1,'Raw-products'!$A$1:$H$1,0))</f>
        <v>orange</v>
      </c>
      <c r="L4205">
        <f>VLOOKUP($C4205,'Raw-products'!$A$2:$H$1261,MATCH(L$1,'Raw-products'!$A$1:$H$1,0))</f>
        <v>100</v>
      </c>
      <c r="M4205">
        <f>VLOOKUP($C4205,'Raw-products'!$A$2:$H$1261,MATCH(M$1,'Raw-products'!$A$1:$H$1,0))</f>
        <v>73</v>
      </c>
      <c r="N4205" s="5">
        <f t="shared" si="130"/>
        <v>7300</v>
      </c>
      <c r="O4205" cm="1">
        <f t="array" ref="O4205:R4205">_xlfn.XLOOKUP($B4205,'Raw -orders'!$A:$A,'Raw -orders'!$B:$E)</f>
        <v>306</v>
      </c>
      <c r="P4205">
        <v>42095</v>
      </c>
      <c r="Q4205" s="1">
        <v>44455</v>
      </c>
      <c r="R4205" s="1">
        <v>44466</v>
      </c>
      <c r="S4205" t="str" cm="1">
        <f t="array" ref="S4205:Z4205">_xlfn.XLOOKUP($O4205,'Raw - customers'!$A:$A,'Raw - customers'!$B:$I)</f>
        <v>Silas Stephens</v>
      </c>
      <c r="T4205" t="str">
        <v>Polygender</v>
      </c>
      <c r="U4205">
        <v>68</v>
      </c>
      <c r="V4205" t="str">
        <v>344 Addison PlazaApt. 998</v>
      </c>
      <c r="W4205">
        <v>8581</v>
      </c>
      <c r="X4205" t="str">
        <v>West Audreyhaven</v>
      </c>
      <c r="Y4205" t="str">
        <v>Queensland</v>
      </c>
      <c r="Z4205" t="str">
        <v>Australia</v>
      </c>
      <c r="AA4205">
        <v>9</v>
      </c>
      <c r="AB4205" s="3" t="str">
        <f t="shared" si="131"/>
        <v>10 to 20</v>
      </c>
      <c r="AM4205" s="6">
        <v>306</v>
      </c>
      <c r="AN4205" s="6" t="s">
        <v>1355</v>
      </c>
    </row>
    <row r="4206" spans="1:40" x14ac:dyDescent="0.25">
      <c r="A4206">
        <v>4204</v>
      </c>
      <c r="B4206">
        <v>839</v>
      </c>
      <c r="C4206">
        <v>31</v>
      </c>
      <c r="D4206">
        <v>96</v>
      </c>
      <c r="E4206">
        <v>3</v>
      </c>
      <c r="F4206">
        <v>288</v>
      </c>
      <c r="G4206">
        <v>1</v>
      </c>
      <c r="H4206" t="str">
        <f>VLOOKUP($C4206,'Raw-products'!$A$2:$H$1261,MATCH(H$1,'Raw-products'!$A$1:$H$1,0))</f>
        <v>Shirt</v>
      </c>
      <c r="I4206" t="str">
        <f>VLOOKUP($C4206,'Raw-products'!$A$2:$H$1261,MATCH(I$1,'Raw-products'!$A$1:$H$1,0))</f>
        <v>Oxford Cloth</v>
      </c>
      <c r="J4206" t="str">
        <f>VLOOKUP($C4206,'Raw-products'!$A$2:$H$1261,MATCH(J$1,'Raw-products'!$A$1:$H$1,0))</f>
        <v>S</v>
      </c>
      <c r="K4206" t="str">
        <f>VLOOKUP($C4206,'Raw-products'!$A$2:$H$1261,MATCH(K$1,'Raw-products'!$A$1:$H$1,0))</f>
        <v>violet</v>
      </c>
      <c r="L4206">
        <f>VLOOKUP($C4206,'Raw-products'!$A$2:$H$1261,MATCH(L$1,'Raw-products'!$A$1:$H$1,0))</f>
        <v>114</v>
      </c>
      <c r="M4206">
        <f>VLOOKUP($C4206,'Raw-products'!$A$2:$H$1261,MATCH(M$1,'Raw-products'!$A$1:$H$1,0))</f>
        <v>41</v>
      </c>
      <c r="N4206" s="5">
        <f t="shared" si="130"/>
        <v>4674</v>
      </c>
      <c r="O4206" cm="1">
        <f t="array" ref="O4206:R4206">_xlfn.XLOOKUP($B4206,'Raw -orders'!$A:$A,'Raw -orders'!$B:$E)</f>
        <v>306</v>
      </c>
      <c r="P4206">
        <v>42095</v>
      </c>
      <c r="Q4206" s="1">
        <v>44455</v>
      </c>
      <c r="R4206" s="1">
        <v>44466</v>
      </c>
      <c r="S4206" t="str" cm="1">
        <f t="array" ref="S4206:Z4206">_xlfn.XLOOKUP($O4206,'Raw - customers'!$A:$A,'Raw - customers'!$B:$I)</f>
        <v>Silas Stephens</v>
      </c>
      <c r="T4206" t="str">
        <v>Polygender</v>
      </c>
      <c r="U4206">
        <v>68</v>
      </c>
      <c r="V4206" t="str">
        <v>344 Addison PlazaApt. 998</v>
      </c>
      <c r="W4206">
        <v>8581</v>
      </c>
      <c r="X4206" t="str">
        <v>West Audreyhaven</v>
      </c>
      <c r="Y4206" t="str">
        <v>Queensland</v>
      </c>
      <c r="Z4206" t="str">
        <v>Australia</v>
      </c>
      <c r="AA4206">
        <v>9</v>
      </c>
      <c r="AB4206" s="3" t="str">
        <f t="shared" si="131"/>
        <v>10 to 20</v>
      </c>
      <c r="AM4206" s="6">
        <v>306</v>
      </c>
      <c r="AN4206" s="6" t="s">
        <v>1355</v>
      </c>
    </row>
    <row r="4207" spans="1:40" x14ac:dyDescent="0.25">
      <c r="A4207">
        <v>4205</v>
      </c>
      <c r="B4207">
        <v>839</v>
      </c>
      <c r="C4207">
        <v>182</v>
      </c>
      <c r="D4207">
        <v>98</v>
      </c>
      <c r="E4207">
        <v>3</v>
      </c>
      <c r="F4207">
        <v>294</v>
      </c>
      <c r="G4207">
        <v>1</v>
      </c>
      <c r="H4207" t="str">
        <f>VLOOKUP($C4207,'Raw-products'!$A$2:$H$1261,MATCH(H$1,'Raw-products'!$A$1:$H$1,0))</f>
        <v>Shirt</v>
      </c>
      <c r="I4207" t="str">
        <f>VLOOKUP($C4207,'Raw-products'!$A$2:$H$1261,MATCH(I$1,'Raw-products'!$A$1:$H$1,0))</f>
        <v>Camp Collared</v>
      </c>
      <c r="J4207" t="str">
        <f>VLOOKUP($C4207,'Raw-products'!$A$2:$H$1261,MATCH(J$1,'Raw-products'!$A$1:$H$1,0))</f>
        <v>M</v>
      </c>
      <c r="K4207" t="str">
        <f>VLOOKUP($C4207,'Raw-products'!$A$2:$H$1261,MATCH(K$1,'Raw-products'!$A$1:$H$1,0))</f>
        <v>orange</v>
      </c>
      <c r="L4207">
        <f>VLOOKUP($C4207,'Raw-products'!$A$2:$H$1261,MATCH(L$1,'Raw-products'!$A$1:$H$1,0))</f>
        <v>112</v>
      </c>
      <c r="M4207">
        <f>VLOOKUP($C4207,'Raw-products'!$A$2:$H$1261,MATCH(M$1,'Raw-products'!$A$1:$H$1,0))</f>
        <v>65</v>
      </c>
      <c r="N4207" s="5">
        <f t="shared" si="130"/>
        <v>7280</v>
      </c>
      <c r="O4207" cm="1">
        <f t="array" ref="O4207:R4207">_xlfn.XLOOKUP($B4207,'Raw -orders'!$A:$A,'Raw -orders'!$B:$E)</f>
        <v>306</v>
      </c>
      <c r="P4207">
        <v>42095</v>
      </c>
      <c r="Q4207" s="1">
        <v>44455</v>
      </c>
      <c r="R4207" s="1">
        <v>44466</v>
      </c>
      <c r="S4207" t="str" cm="1">
        <f t="array" ref="S4207:Z4207">_xlfn.XLOOKUP($O4207,'Raw - customers'!$A:$A,'Raw - customers'!$B:$I)</f>
        <v>Silas Stephens</v>
      </c>
      <c r="T4207" t="str">
        <v>Polygender</v>
      </c>
      <c r="U4207">
        <v>68</v>
      </c>
      <c r="V4207" t="str">
        <v>344 Addison PlazaApt. 998</v>
      </c>
      <c r="W4207">
        <v>8581</v>
      </c>
      <c r="X4207" t="str">
        <v>West Audreyhaven</v>
      </c>
      <c r="Y4207" t="str">
        <v>Queensland</v>
      </c>
      <c r="Z4207" t="str">
        <v>Australia</v>
      </c>
      <c r="AA4207">
        <v>9</v>
      </c>
      <c r="AB4207" s="3" t="str">
        <f t="shared" si="131"/>
        <v>10 to 20</v>
      </c>
      <c r="AM4207" s="6">
        <v>306</v>
      </c>
      <c r="AN4207" s="6" t="s">
        <v>1355</v>
      </c>
    </row>
    <row r="4208" spans="1:40" x14ac:dyDescent="0.25">
      <c r="A4208">
        <v>4206</v>
      </c>
      <c r="B4208">
        <v>839</v>
      </c>
      <c r="C4208">
        <v>145</v>
      </c>
      <c r="D4208">
        <v>91</v>
      </c>
      <c r="E4208">
        <v>2</v>
      </c>
      <c r="F4208">
        <v>182</v>
      </c>
      <c r="G4208">
        <v>1</v>
      </c>
      <c r="H4208" t="str">
        <f>VLOOKUP($C4208,'Raw-products'!$A$2:$H$1261,MATCH(H$1,'Raw-products'!$A$1:$H$1,0))</f>
        <v>Shirt</v>
      </c>
      <c r="I4208" t="str">
        <f>VLOOKUP($C4208,'Raw-products'!$A$2:$H$1261,MATCH(I$1,'Raw-products'!$A$1:$H$1,0))</f>
        <v>Linen</v>
      </c>
      <c r="J4208" t="str">
        <f>VLOOKUP($C4208,'Raw-products'!$A$2:$H$1261,MATCH(J$1,'Raw-products'!$A$1:$H$1,0))</f>
        <v>XS</v>
      </c>
      <c r="K4208" t="str">
        <f>VLOOKUP($C4208,'Raw-products'!$A$2:$H$1261,MATCH(K$1,'Raw-products'!$A$1:$H$1,0))</f>
        <v>orange</v>
      </c>
      <c r="L4208">
        <f>VLOOKUP($C4208,'Raw-products'!$A$2:$H$1261,MATCH(L$1,'Raw-products'!$A$1:$H$1,0))</f>
        <v>116</v>
      </c>
      <c r="M4208">
        <f>VLOOKUP($C4208,'Raw-products'!$A$2:$H$1261,MATCH(M$1,'Raw-products'!$A$1:$H$1,0))</f>
        <v>70</v>
      </c>
      <c r="N4208" s="5">
        <f t="shared" si="130"/>
        <v>8120</v>
      </c>
      <c r="O4208" cm="1">
        <f t="array" ref="O4208:R4208">_xlfn.XLOOKUP($B4208,'Raw -orders'!$A:$A,'Raw -orders'!$B:$E)</f>
        <v>306</v>
      </c>
      <c r="P4208">
        <v>42095</v>
      </c>
      <c r="Q4208" s="1">
        <v>44455</v>
      </c>
      <c r="R4208" s="1">
        <v>44466</v>
      </c>
      <c r="S4208" t="str" cm="1">
        <f t="array" ref="S4208:Z4208">_xlfn.XLOOKUP($O4208,'Raw - customers'!$A:$A,'Raw - customers'!$B:$I)</f>
        <v>Silas Stephens</v>
      </c>
      <c r="T4208" t="str">
        <v>Polygender</v>
      </c>
      <c r="U4208">
        <v>68</v>
      </c>
      <c r="V4208" t="str">
        <v>344 Addison PlazaApt. 998</v>
      </c>
      <c r="W4208">
        <v>8581</v>
      </c>
      <c r="X4208" t="str">
        <v>West Audreyhaven</v>
      </c>
      <c r="Y4208" t="str">
        <v>Queensland</v>
      </c>
      <c r="Z4208" t="str">
        <v>Australia</v>
      </c>
      <c r="AA4208">
        <v>9</v>
      </c>
      <c r="AB4208" s="3" t="str">
        <f t="shared" si="131"/>
        <v>10 to 20</v>
      </c>
      <c r="AM4208" s="6">
        <v>306</v>
      </c>
      <c r="AN4208" s="6" t="s">
        <v>1355</v>
      </c>
    </row>
    <row r="4209" spans="1:40" x14ac:dyDescent="0.25">
      <c r="A4209">
        <v>4207</v>
      </c>
      <c r="B4209">
        <v>839</v>
      </c>
      <c r="C4209">
        <v>1019</v>
      </c>
      <c r="D4209">
        <v>90</v>
      </c>
      <c r="E4209">
        <v>3</v>
      </c>
      <c r="F4209">
        <v>270</v>
      </c>
      <c r="G4209">
        <v>1</v>
      </c>
      <c r="H4209" t="str">
        <f>VLOOKUP($C4209,'Raw-products'!$A$2:$H$1261,MATCH(H$1,'Raw-products'!$A$1:$H$1,0))</f>
        <v>Trousers</v>
      </c>
      <c r="I4209" t="str">
        <f>VLOOKUP($C4209,'Raw-products'!$A$2:$H$1261,MATCH(I$1,'Raw-products'!$A$1:$H$1,0))</f>
        <v>Relaxed Leg</v>
      </c>
      <c r="J4209" t="str">
        <f>VLOOKUP($C4209,'Raw-products'!$A$2:$H$1261,MATCH(J$1,'Raw-products'!$A$1:$H$1,0))</f>
        <v>XL</v>
      </c>
      <c r="K4209" t="str">
        <f>VLOOKUP($C4209,'Raw-products'!$A$2:$H$1261,MATCH(K$1,'Raw-products'!$A$1:$H$1,0))</f>
        <v>red</v>
      </c>
      <c r="L4209">
        <f>VLOOKUP($C4209,'Raw-products'!$A$2:$H$1261,MATCH(L$1,'Raw-products'!$A$1:$H$1,0))</f>
        <v>95</v>
      </c>
      <c r="M4209">
        <f>VLOOKUP($C4209,'Raw-products'!$A$2:$H$1261,MATCH(M$1,'Raw-products'!$A$1:$H$1,0))</f>
        <v>50</v>
      </c>
      <c r="N4209" s="5">
        <f t="shared" si="130"/>
        <v>4750</v>
      </c>
      <c r="O4209" cm="1">
        <f t="array" ref="O4209:R4209">_xlfn.XLOOKUP($B4209,'Raw -orders'!$A:$A,'Raw -orders'!$B:$E)</f>
        <v>306</v>
      </c>
      <c r="P4209">
        <v>42095</v>
      </c>
      <c r="Q4209" s="1">
        <v>44455</v>
      </c>
      <c r="R4209" s="1">
        <v>44466</v>
      </c>
      <c r="S4209" t="str" cm="1">
        <f t="array" ref="S4209:Z4209">_xlfn.XLOOKUP($O4209,'Raw - customers'!$A:$A,'Raw - customers'!$B:$I)</f>
        <v>Silas Stephens</v>
      </c>
      <c r="T4209" t="str">
        <v>Polygender</v>
      </c>
      <c r="U4209">
        <v>68</v>
      </c>
      <c r="V4209" t="str">
        <v>344 Addison PlazaApt. 998</v>
      </c>
      <c r="W4209">
        <v>8581</v>
      </c>
      <c r="X4209" t="str">
        <v>West Audreyhaven</v>
      </c>
      <c r="Y4209" t="str">
        <v>Queensland</v>
      </c>
      <c r="Z4209" t="str">
        <v>Australia</v>
      </c>
      <c r="AA4209">
        <v>9</v>
      </c>
      <c r="AB4209" s="3" t="str">
        <f t="shared" si="131"/>
        <v>10 to 20</v>
      </c>
      <c r="AM4209" s="6">
        <v>306</v>
      </c>
      <c r="AN4209" s="6" t="s">
        <v>1355</v>
      </c>
    </row>
    <row r="4210" spans="1:40" x14ac:dyDescent="0.25">
      <c r="A4210">
        <v>4208</v>
      </c>
      <c r="B4210">
        <v>839</v>
      </c>
      <c r="C4210">
        <v>1038</v>
      </c>
      <c r="D4210">
        <v>90</v>
      </c>
      <c r="E4210">
        <v>2</v>
      </c>
      <c r="F4210">
        <v>180</v>
      </c>
      <c r="G4210">
        <v>1</v>
      </c>
      <c r="H4210" t="str">
        <f>VLOOKUP($C4210,'Raw-products'!$A$2:$H$1261,MATCH(H$1,'Raw-products'!$A$1:$H$1,0))</f>
        <v>Trousers</v>
      </c>
      <c r="I4210" t="str">
        <f>VLOOKUP($C4210,'Raw-products'!$A$2:$H$1261,MATCH(I$1,'Raw-products'!$A$1:$H$1,0))</f>
        <v>Relaxed Leg</v>
      </c>
      <c r="J4210" t="str">
        <f>VLOOKUP($C4210,'Raw-products'!$A$2:$H$1261,MATCH(J$1,'Raw-products'!$A$1:$H$1,0))</f>
        <v>L</v>
      </c>
      <c r="K4210" t="str">
        <f>VLOOKUP($C4210,'Raw-products'!$A$2:$H$1261,MATCH(K$1,'Raw-products'!$A$1:$H$1,0))</f>
        <v>blue</v>
      </c>
      <c r="L4210">
        <f>VLOOKUP($C4210,'Raw-products'!$A$2:$H$1261,MATCH(L$1,'Raw-products'!$A$1:$H$1,0))</f>
        <v>95</v>
      </c>
      <c r="M4210">
        <f>VLOOKUP($C4210,'Raw-products'!$A$2:$H$1261,MATCH(M$1,'Raw-products'!$A$1:$H$1,0))</f>
        <v>61</v>
      </c>
      <c r="N4210" s="5">
        <f t="shared" si="130"/>
        <v>5795</v>
      </c>
      <c r="O4210" cm="1">
        <f t="array" ref="O4210:R4210">_xlfn.XLOOKUP($B4210,'Raw -orders'!$A:$A,'Raw -orders'!$B:$E)</f>
        <v>306</v>
      </c>
      <c r="P4210">
        <v>42095</v>
      </c>
      <c r="Q4210" s="1">
        <v>44455</v>
      </c>
      <c r="R4210" s="1">
        <v>44466</v>
      </c>
      <c r="S4210" t="str" cm="1">
        <f t="array" ref="S4210:Z4210">_xlfn.XLOOKUP($O4210,'Raw - customers'!$A:$A,'Raw - customers'!$B:$I)</f>
        <v>Silas Stephens</v>
      </c>
      <c r="T4210" t="str">
        <v>Polygender</v>
      </c>
      <c r="U4210">
        <v>68</v>
      </c>
      <c r="V4210" t="str">
        <v>344 Addison PlazaApt. 998</v>
      </c>
      <c r="W4210">
        <v>8581</v>
      </c>
      <c r="X4210" t="str">
        <v>West Audreyhaven</v>
      </c>
      <c r="Y4210" t="str">
        <v>Queensland</v>
      </c>
      <c r="Z4210" t="str">
        <v>Australia</v>
      </c>
      <c r="AA4210">
        <v>9</v>
      </c>
      <c r="AB4210" s="3" t="str">
        <f t="shared" si="131"/>
        <v>10 to 20</v>
      </c>
      <c r="AM4210" s="6">
        <v>306</v>
      </c>
      <c r="AN4210" s="6" t="s">
        <v>1355</v>
      </c>
    </row>
    <row r="4211" spans="1:40" x14ac:dyDescent="0.25">
      <c r="A4211">
        <v>4209</v>
      </c>
      <c r="B4211">
        <v>839</v>
      </c>
      <c r="C4211">
        <v>111</v>
      </c>
      <c r="D4211">
        <v>92</v>
      </c>
      <c r="E4211">
        <v>1</v>
      </c>
      <c r="F4211">
        <v>92</v>
      </c>
      <c r="G4211">
        <v>1</v>
      </c>
      <c r="H4211" t="str">
        <f>VLOOKUP($C4211,'Raw-products'!$A$2:$H$1261,MATCH(H$1,'Raw-products'!$A$1:$H$1,0))</f>
        <v>Shirt</v>
      </c>
      <c r="I4211" t="str">
        <f>VLOOKUP($C4211,'Raw-products'!$A$2:$H$1261,MATCH(I$1,'Raw-products'!$A$1:$H$1,0))</f>
        <v>Denim</v>
      </c>
      <c r="J4211" t="str">
        <f>VLOOKUP($C4211,'Raw-products'!$A$2:$H$1261,MATCH(J$1,'Raw-products'!$A$1:$H$1,0))</f>
        <v>S</v>
      </c>
      <c r="K4211" t="str">
        <f>VLOOKUP($C4211,'Raw-products'!$A$2:$H$1261,MATCH(K$1,'Raw-products'!$A$1:$H$1,0))</f>
        <v>orange</v>
      </c>
      <c r="L4211">
        <f>VLOOKUP($C4211,'Raw-products'!$A$2:$H$1261,MATCH(L$1,'Raw-products'!$A$1:$H$1,0))</f>
        <v>115</v>
      </c>
      <c r="M4211">
        <f>VLOOKUP($C4211,'Raw-products'!$A$2:$H$1261,MATCH(M$1,'Raw-products'!$A$1:$H$1,0))</f>
        <v>69</v>
      </c>
      <c r="N4211" s="5">
        <f t="shared" si="130"/>
        <v>7935</v>
      </c>
      <c r="O4211" cm="1">
        <f t="array" ref="O4211:R4211">_xlfn.XLOOKUP($B4211,'Raw -orders'!$A:$A,'Raw -orders'!$B:$E)</f>
        <v>306</v>
      </c>
      <c r="P4211">
        <v>42095</v>
      </c>
      <c r="Q4211" s="1">
        <v>44455</v>
      </c>
      <c r="R4211" s="1">
        <v>44466</v>
      </c>
      <c r="S4211" t="str" cm="1">
        <f t="array" ref="S4211:Z4211">_xlfn.XLOOKUP($O4211,'Raw - customers'!$A:$A,'Raw - customers'!$B:$I)</f>
        <v>Silas Stephens</v>
      </c>
      <c r="T4211" t="str">
        <v>Polygender</v>
      </c>
      <c r="U4211">
        <v>68</v>
      </c>
      <c r="V4211" t="str">
        <v>344 Addison PlazaApt. 998</v>
      </c>
      <c r="W4211">
        <v>8581</v>
      </c>
      <c r="X4211" t="str">
        <v>West Audreyhaven</v>
      </c>
      <c r="Y4211" t="str">
        <v>Queensland</v>
      </c>
      <c r="Z4211" t="str">
        <v>Australia</v>
      </c>
      <c r="AA4211">
        <v>9</v>
      </c>
      <c r="AB4211" s="3" t="str">
        <f t="shared" si="131"/>
        <v>10 to 20</v>
      </c>
      <c r="AM4211" s="6">
        <v>306</v>
      </c>
      <c r="AN4211" s="6" t="s">
        <v>1355</v>
      </c>
    </row>
    <row r="4212" spans="1:40" x14ac:dyDescent="0.25">
      <c r="A4212">
        <v>4210</v>
      </c>
      <c r="B4212">
        <v>839</v>
      </c>
      <c r="C4212">
        <v>558</v>
      </c>
      <c r="D4212">
        <v>98</v>
      </c>
      <c r="E4212">
        <v>3</v>
      </c>
      <c r="F4212">
        <v>294</v>
      </c>
      <c r="G4212">
        <v>1</v>
      </c>
      <c r="H4212" t="str">
        <f>VLOOKUP($C4212,'Raw-products'!$A$2:$H$1261,MATCH(H$1,'Raw-products'!$A$1:$H$1,0))</f>
        <v>Jacket</v>
      </c>
      <c r="I4212" t="str">
        <f>VLOOKUP($C4212,'Raw-products'!$A$2:$H$1261,MATCH(I$1,'Raw-products'!$A$1:$H$1,0))</f>
        <v>Leather</v>
      </c>
      <c r="J4212" t="str">
        <f>VLOOKUP($C4212,'Raw-products'!$A$2:$H$1261,MATCH(J$1,'Raw-products'!$A$1:$H$1,0))</f>
        <v>L</v>
      </c>
      <c r="K4212" t="str">
        <f>VLOOKUP($C4212,'Raw-products'!$A$2:$H$1261,MATCH(K$1,'Raw-products'!$A$1:$H$1,0))</f>
        <v>violet</v>
      </c>
      <c r="L4212">
        <f>VLOOKUP($C4212,'Raw-products'!$A$2:$H$1261,MATCH(L$1,'Raw-products'!$A$1:$H$1,0))</f>
        <v>113</v>
      </c>
      <c r="M4212">
        <f>VLOOKUP($C4212,'Raw-products'!$A$2:$H$1261,MATCH(M$1,'Raw-products'!$A$1:$H$1,0))</f>
        <v>78</v>
      </c>
      <c r="N4212" s="5">
        <f t="shared" si="130"/>
        <v>8814</v>
      </c>
      <c r="O4212" cm="1">
        <f t="array" ref="O4212:R4212">_xlfn.XLOOKUP($B4212,'Raw -orders'!$A:$A,'Raw -orders'!$B:$E)</f>
        <v>306</v>
      </c>
      <c r="P4212">
        <v>42095</v>
      </c>
      <c r="Q4212" s="1">
        <v>44455</v>
      </c>
      <c r="R4212" s="1">
        <v>44466</v>
      </c>
      <c r="S4212" t="str" cm="1">
        <f t="array" ref="S4212:Z4212">_xlfn.XLOOKUP($O4212,'Raw - customers'!$A:$A,'Raw - customers'!$B:$I)</f>
        <v>Silas Stephens</v>
      </c>
      <c r="T4212" t="str">
        <v>Polygender</v>
      </c>
      <c r="U4212">
        <v>68</v>
      </c>
      <c r="V4212" t="str">
        <v>344 Addison PlazaApt. 998</v>
      </c>
      <c r="W4212">
        <v>8581</v>
      </c>
      <c r="X4212" t="str">
        <v>West Audreyhaven</v>
      </c>
      <c r="Y4212" t="str">
        <v>Queensland</v>
      </c>
      <c r="Z4212" t="str">
        <v>Australia</v>
      </c>
      <c r="AA4212">
        <v>9</v>
      </c>
      <c r="AB4212" s="3" t="str">
        <f t="shared" si="131"/>
        <v>10 to 20</v>
      </c>
      <c r="AM4212" s="6">
        <v>306</v>
      </c>
      <c r="AN4212" s="6" t="s">
        <v>1355</v>
      </c>
    </row>
    <row r="4213" spans="1:40" x14ac:dyDescent="0.25">
      <c r="A4213">
        <v>4211</v>
      </c>
      <c r="B4213">
        <v>839</v>
      </c>
      <c r="C4213">
        <v>283</v>
      </c>
      <c r="D4213">
        <v>105</v>
      </c>
      <c r="E4213">
        <v>1</v>
      </c>
      <c r="F4213">
        <v>105</v>
      </c>
      <c r="G4213">
        <v>1</v>
      </c>
      <c r="H4213" t="str">
        <f>VLOOKUP($C4213,'Raw-products'!$A$2:$H$1261,MATCH(H$1,'Raw-products'!$A$1:$H$1,0))</f>
        <v>Shirt</v>
      </c>
      <c r="I4213" t="str">
        <f>VLOOKUP($C4213,'Raw-products'!$A$2:$H$1261,MATCH(I$1,'Raw-products'!$A$1:$H$1,0))</f>
        <v>Cuban Collar</v>
      </c>
      <c r="J4213" t="str">
        <f>VLOOKUP($C4213,'Raw-products'!$A$2:$H$1261,MATCH(J$1,'Raw-products'!$A$1:$H$1,0))</f>
        <v>L</v>
      </c>
      <c r="K4213" t="str">
        <f>VLOOKUP($C4213,'Raw-products'!$A$2:$H$1261,MATCH(K$1,'Raw-products'!$A$1:$H$1,0))</f>
        <v>red</v>
      </c>
      <c r="L4213">
        <f>VLOOKUP($C4213,'Raw-products'!$A$2:$H$1261,MATCH(L$1,'Raw-products'!$A$1:$H$1,0))</f>
        <v>93</v>
      </c>
      <c r="M4213">
        <f>VLOOKUP($C4213,'Raw-products'!$A$2:$H$1261,MATCH(M$1,'Raw-products'!$A$1:$H$1,0))</f>
        <v>45</v>
      </c>
      <c r="N4213" s="5">
        <f t="shared" si="130"/>
        <v>4185</v>
      </c>
      <c r="O4213" cm="1">
        <f t="array" ref="O4213:R4213">_xlfn.XLOOKUP($B4213,'Raw -orders'!$A:$A,'Raw -orders'!$B:$E)</f>
        <v>306</v>
      </c>
      <c r="P4213">
        <v>42095</v>
      </c>
      <c r="Q4213" s="1">
        <v>44455</v>
      </c>
      <c r="R4213" s="1">
        <v>44466</v>
      </c>
      <c r="S4213" t="str" cm="1">
        <f t="array" ref="S4213:Z4213">_xlfn.XLOOKUP($O4213,'Raw - customers'!$A:$A,'Raw - customers'!$B:$I)</f>
        <v>Silas Stephens</v>
      </c>
      <c r="T4213" t="str">
        <v>Polygender</v>
      </c>
      <c r="U4213">
        <v>68</v>
      </c>
      <c r="V4213" t="str">
        <v>344 Addison PlazaApt. 998</v>
      </c>
      <c r="W4213">
        <v>8581</v>
      </c>
      <c r="X4213" t="str">
        <v>West Audreyhaven</v>
      </c>
      <c r="Y4213" t="str">
        <v>Queensland</v>
      </c>
      <c r="Z4213" t="str">
        <v>Australia</v>
      </c>
      <c r="AA4213">
        <v>9</v>
      </c>
      <c r="AB4213" s="3" t="str">
        <f t="shared" si="131"/>
        <v>10 to 20</v>
      </c>
      <c r="AM4213" s="6">
        <v>306</v>
      </c>
      <c r="AN4213" s="6" t="s">
        <v>1355</v>
      </c>
    </row>
    <row r="4214" spans="1:40" x14ac:dyDescent="0.25">
      <c r="A4214">
        <v>4212</v>
      </c>
      <c r="B4214">
        <v>839</v>
      </c>
      <c r="C4214">
        <v>473</v>
      </c>
      <c r="D4214">
        <v>118</v>
      </c>
      <c r="E4214">
        <v>1</v>
      </c>
      <c r="F4214">
        <v>118</v>
      </c>
      <c r="G4214">
        <v>1</v>
      </c>
      <c r="H4214" t="str">
        <f>VLOOKUP($C4214,'Raw-products'!$A$2:$H$1261,MATCH(H$1,'Raw-products'!$A$1:$H$1,0))</f>
        <v>Jacket</v>
      </c>
      <c r="I4214" t="str">
        <f>VLOOKUP($C4214,'Raw-products'!$A$2:$H$1261,MATCH(I$1,'Raw-products'!$A$1:$H$1,0))</f>
        <v>Puffer</v>
      </c>
      <c r="J4214" t="str">
        <f>VLOOKUP($C4214,'Raw-products'!$A$2:$H$1261,MATCH(J$1,'Raw-products'!$A$1:$H$1,0))</f>
        <v>L</v>
      </c>
      <c r="K4214" t="str">
        <f>VLOOKUP($C4214,'Raw-products'!$A$2:$H$1261,MATCH(K$1,'Raw-products'!$A$1:$H$1,0))</f>
        <v>green</v>
      </c>
      <c r="L4214">
        <f>VLOOKUP($C4214,'Raw-products'!$A$2:$H$1261,MATCH(L$1,'Raw-products'!$A$1:$H$1,0))</f>
        <v>110</v>
      </c>
      <c r="M4214">
        <f>VLOOKUP($C4214,'Raw-products'!$A$2:$H$1261,MATCH(M$1,'Raw-products'!$A$1:$H$1,0))</f>
        <v>43</v>
      </c>
      <c r="N4214" s="5">
        <f t="shared" si="130"/>
        <v>4730</v>
      </c>
      <c r="O4214" cm="1">
        <f t="array" ref="O4214:R4214">_xlfn.XLOOKUP($B4214,'Raw -orders'!$A:$A,'Raw -orders'!$B:$E)</f>
        <v>306</v>
      </c>
      <c r="P4214">
        <v>42095</v>
      </c>
      <c r="Q4214" s="1">
        <v>44455</v>
      </c>
      <c r="R4214" s="1">
        <v>44466</v>
      </c>
      <c r="S4214" t="str" cm="1">
        <f t="array" ref="S4214:Z4214">_xlfn.XLOOKUP($O4214,'Raw - customers'!$A:$A,'Raw - customers'!$B:$I)</f>
        <v>Silas Stephens</v>
      </c>
      <c r="T4214" t="str">
        <v>Polygender</v>
      </c>
      <c r="U4214">
        <v>68</v>
      </c>
      <c r="V4214" t="str">
        <v>344 Addison PlazaApt. 998</v>
      </c>
      <c r="W4214">
        <v>8581</v>
      </c>
      <c r="X4214" t="str">
        <v>West Audreyhaven</v>
      </c>
      <c r="Y4214" t="str">
        <v>Queensland</v>
      </c>
      <c r="Z4214" t="str">
        <v>Australia</v>
      </c>
      <c r="AA4214">
        <v>9</v>
      </c>
      <c r="AB4214" s="3" t="str">
        <f t="shared" si="131"/>
        <v>10 to 20</v>
      </c>
      <c r="AM4214" s="6">
        <v>306</v>
      </c>
      <c r="AN4214" s="6" t="s">
        <v>1355</v>
      </c>
    </row>
    <row r="4215" spans="1:40" x14ac:dyDescent="0.25">
      <c r="A4215">
        <v>4213</v>
      </c>
      <c r="B4215">
        <v>839</v>
      </c>
      <c r="C4215">
        <v>1076</v>
      </c>
      <c r="D4215">
        <v>93</v>
      </c>
      <c r="E4215">
        <v>2</v>
      </c>
      <c r="F4215">
        <v>186</v>
      </c>
      <c r="G4215">
        <v>1</v>
      </c>
      <c r="H4215" t="str">
        <f>VLOOKUP($C4215,'Raw-products'!$A$2:$H$1261,MATCH(H$1,'Raw-products'!$A$1:$H$1,0))</f>
        <v>Trousers</v>
      </c>
      <c r="I4215" t="str">
        <f>VLOOKUP($C4215,'Raw-products'!$A$2:$H$1261,MATCH(I$1,'Raw-products'!$A$1:$H$1,0))</f>
        <v>Joggers</v>
      </c>
      <c r="J4215" t="str">
        <f>VLOOKUP($C4215,'Raw-products'!$A$2:$H$1261,MATCH(J$1,'Raw-products'!$A$1:$H$1,0))</f>
        <v>S</v>
      </c>
      <c r="K4215" t="str">
        <f>VLOOKUP($C4215,'Raw-products'!$A$2:$H$1261,MATCH(K$1,'Raw-products'!$A$1:$H$1,0))</f>
        <v>indigo</v>
      </c>
      <c r="L4215">
        <f>VLOOKUP($C4215,'Raw-products'!$A$2:$H$1261,MATCH(L$1,'Raw-products'!$A$1:$H$1,0))</f>
        <v>94</v>
      </c>
      <c r="M4215">
        <f>VLOOKUP($C4215,'Raw-products'!$A$2:$H$1261,MATCH(M$1,'Raw-products'!$A$1:$H$1,0))</f>
        <v>56</v>
      </c>
      <c r="N4215" s="5">
        <f t="shared" si="130"/>
        <v>5264</v>
      </c>
      <c r="O4215" cm="1">
        <f t="array" ref="O4215:R4215">_xlfn.XLOOKUP($B4215,'Raw -orders'!$A:$A,'Raw -orders'!$B:$E)</f>
        <v>306</v>
      </c>
      <c r="P4215">
        <v>42095</v>
      </c>
      <c r="Q4215" s="1">
        <v>44455</v>
      </c>
      <c r="R4215" s="1">
        <v>44466</v>
      </c>
      <c r="S4215" t="str" cm="1">
        <f t="array" ref="S4215:Z4215">_xlfn.XLOOKUP($O4215,'Raw - customers'!$A:$A,'Raw - customers'!$B:$I)</f>
        <v>Silas Stephens</v>
      </c>
      <c r="T4215" t="str">
        <v>Polygender</v>
      </c>
      <c r="U4215">
        <v>68</v>
      </c>
      <c r="V4215" t="str">
        <v>344 Addison PlazaApt. 998</v>
      </c>
      <c r="W4215">
        <v>8581</v>
      </c>
      <c r="X4215" t="str">
        <v>West Audreyhaven</v>
      </c>
      <c r="Y4215" t="str">
        <v>Queensland</v>
      </c>
      <c r="Z4215" t="str">
        <v>Australia</v>
      </c>
      <c r="AA4215">
        <v>9</v>
      </c>
      <c r="AB4215" s="3" t="str">
        <f t="shared" si="131"/>
        <v>10 to 20</v>
      </c>
      <c r="AM4215" s="6">
        <v>306</v>
      </c>
      <c r="AN4215" s="6" t="s">
        <v>1355</v>
      </c>
    </row>
    <row r="4216" spans="1:40" x14ac:dyDescent="0.25">
      <c r="A4216">
        <v>4214</v>
      </c>
      <c r="B4216">
        <v>840</v>
      </c>
      <c r="C4216">
        <v>1139</v>
      </c>
      <c r="D4216">
        <v>102</v>
      </c>
      <c r="E4216">
        <v>2</v>
      </c>
      <c r="F4216">
        <v>204</v>
      </c>
      <c r="G4216">
        <v>1</v>
      </c>
      <c r="H4216" t="str">
        <f>VLOOKUP($C4216,'Raw-products'!$A$2:$H$1261,MATCH(H$1,'Raw-products'!$A$1:$H$1,0))</f>
        <v>Trousers</v>
      </c>
      <c r="I4216" t="str">
        <f>VLOOKUP($C4216,'Raw-products'!$A$2:$H$1261,MATCH(I$1,'Raw-products'!$A$1:$H$1,0))</f>
        <v>Cargo Pants</v>
      </c>
      <c r="J4216" t="str">
        <f>VLOOKUP($C4216,'Raw-products'!$A$2:$H$1261,MATCH(J$1,'Raw-products'!$A$1:$H$1,0))</f>
        <v>XL</v>
      </c>
      <c r="K4216" t="str">
        <f>VLOOKUP($C4216,'Raw-products'!$A$2:$H$1261,MATCH(K$1,'Raw-products'!$A$1:$H$1,0))</f>
        <v>green</v>
      </c>
      <c r="L4216">
        <f>VLOOKUP($C4216,'Raw-products'!$A$2:$H$1261,MATCH(L$1,'Raw-products'!$A$1:$H$1,0))</f>
        <v>106</v>
      </c>
      <c r="M4216">
        <f>VLOOKUP($C4216,'Raw-products'!$A$2:$H$1261,MATCH(M$1,'Raw-products'!$A$1:$H$1,0))</f>
        <v>65</v>
      </c>
      <c r="N4216" s="5">
        <f t="shared" si="130"/>
        <v>6890</v>
      </c>
      <c r="O4216" cm="1">
        <f t="array" ref="O4216:R4216">_xlfn.XLOOKUP($B4216,'Raw -orders'!$A:$A,'Raw -orders'!$B:$E)</f>
        <v>183</v>
      </c>
      <c r="P4216">
        <v>50682</v>
      </c>
      <c r="Q4216" s="1">
        <v>44377</v>
      </c>
      <c r="R4216" s="1">
        <v>44385</v>
      </c>
      <c r="S4216" t="str" cm="1">
        <f t="array" ref="S4216:Z4216">_xlfn.XLOOKUP($O4216,'Raw - customers'!$A:$A,'Raw - customers'!$B:$I)</f>
        <v>Martin O'Mailey</v>
      </c>
      <c r="T4216" t="str">
        <v>Female</v>
      </c>
      <c r="U4216">
        <v>44</v>
      </c>
      <c r="V4216" t="str">
        <v>639 Griffiths ParkwayApt. 162</v>
      </c>
      <c r="W4216">
        <v>9583</v>
      </c>
      <c r="X4216" t="str">
        <v>New Angelina</v>
      </c>
      <c r="Y4216" t="str">
        <v>Queensland</v>
      </c>
      <c r="Z4216" t="str">
        <v>Australia</v>
      </c>
      <c r="AA4216">
        <v>6</v>
      </c>
      <c r="AB4216" s="3" t="str">
        <f t="shared" si="131"/>
        <v>0 to 10</v>
      </c>
      <c r="AM4216" s="6">
        <v>183</v>
      </c>
      <c r="AN4216" s="6" t="s">
        <v>1355</v>
      </c>
    </row>
    <row r="4217" spans="1:40" x14ac:dyDescent="0.25">
      <c r="A4217">
        <v>4215</v>
      </c>
      <c r="B4217">
        <v>840</v>
      </c>
      <c r="C4217">
        <v>600</v>
      </c>
      <c r="D4217">
        <v>112</v>
      </c>
      <c r="E4217">
        <v>1</v>
      </c>
      <c r="F4217">
        <v>112</v>
      </c>
      <c r="G4217">
        <v>1</v>
      </c>
      <c r="H4217" t="str">
        <f>VLOOKUP($C4217,'Raw-products'!$A$2:$H$1261,MATCH(H$1,'Raw-products'!$A$1:$H$1,0))</f>
        <v>Jacket</v>
      </c>
      <c r="I4217" t="str">
        <f>VLOOKUP($C4217,'Raw-products'!$A$2:$H$1261,MATCH(I$1,'Raw-products'!$A$1:$H$1,0))</f>
        <v>Cardigan</v>
      </c>
      <c r="J4217" t="str">
        <f>VLOOKUP($C4217,'Raw-products'!$A$2:$H$1261,MATCH(J$1,'Raw-products'!$A$1:$H$1,0))</f>
        <v>XS</v>
      </c>
      <c r="K4217" t="str">
        <f>VLOOKUP($C4217,'Raw-products'!$A$2:$H$1261,MATCH(K$1,'Raw-products'!$A$1:$H$1,0))</f>
        <v>orange</v>
      </c>
      <c r="L4217">
        <f>VLOOKUP($C4217,'Raw-products'!$A$2:$H$1261,MATCH(L$1,'Raw-products'!$A$1:$H$1,0))</f>
        <v>118</v>
      </c>
      <c r="M4217">
        <f>VLOOKUP($C4217,'Raw-products'!$A$2:$H$1261,MATCH(M$1,'Raw-products'!$A$1:$H$1,0))</f>
        <v>46</v>
      </c>
      <c r="N4217" s="5">
        <f t="shared" si="130"/>
        <v>5428</v>
      </c>
      <c r="O4217" cm="1">
        <f t="array" ref="O4217:R4217">_xlfn.XLOOKUP($B4217,'Raw -orders'!$A:$A,'Raw -orders'!$B:$E)</f>
        <v>183</v>
      </c>
      <c r="P4217">
        <v>50682</v>
      </c>
      <c r="Q4217" s="1">
        <v>44377</v>
      </c>
      <c r="R4217" s="1">
        <v>44385</v>
      </c>
      <c r="S4217" t="str" cm="1">
        <f t="array" ref="S4217:Z4217">_xlfn.XLOOKUP($O4217,'Raw - customers'!$A:$A,'Raw - customers'!$B:$I)</f>
        <v>Martin O'Mailey</v>
      </c>
      <c r="T4217" t="str">
        <v>Female</v>
      </c>
      <c r="U4217">
        <v>44</v>
      </c>
      <c r="V4217" t="str">
        <v>639 Griffiths ParkwayApt. 162</v>
      </c>
      <c r="W4217">
        <v>9583</v>
      </c>
      <c r="X4217" t="str">
        <v>New Angelina</v>
      </c>
      <c r="Y4217" t="str">
        <v>Queensland</v>
      </c>
      <c r="Z4217" t="str">
        <v>Australia</v>
      </c>
      <c r="AA4217">
        <v>6</v>
      </c>
      <c r="AB4217" s="3" t="str">
        <f t="shared" si="131"/>
        <v>0 to 10</v>
      </c>
      <c r="AM4217" s="6">
        <v>183</v>
      </c>
      <c r="AN4217" s="6" t="s">
        <v>1355</v>
      </c>
    </row>
    <row r="4218" spans="1:40" x14ac:dyDescent="0.25">
      <c r="A4218">
        <v>4216</v>
      </c>
      <c r="B4218">
        <v>840</v>
      </c>
      <c r="C4218">
        <v>757</v>
      </c>
      <c r="D4218">
        <v>109</v>
      </c>
      <c r="E4218">
        <v>2</v>
      </c>
      <c r="F4218">
        <v>218</v>
      </c>
      <c r="G4218">
        <v>1</v>
      </c>
      <c r="H4218" t="str">
        <f>VLOOKUP($C4218,'Raw-products'!$A$2:$H$1261,MATCH(H$1,'Raw-products'!$A$1:$H$1,0))</f>
        <v>Jacket</v>
      </c>
      <c r="I4218" t="str">
        <f>VLOOKUP($C4218,'Raw-products'!$A$2:$H$1261,MATCH(I$1,'Raw-products'!$A$1:$H$1,0))</f>
        <v>Peacoat</v>
      </c>
      <c r="J4218" t="str">
        <f>VLOOKUP($C4218,'Raw-products'!$A$2:$H$1261,MATCH(J$1,'Raw-products'!$A$1:$H$1,0))</f>
        <v>M</v>
      </c>
      <c r="K4218" t="str">
        <f>VLOOKUP($C4218,'Raw-products'!$A$2:$H$1261,MATCH(K$1,'Raw-products'!$A$1:$H$1,0))</f>
        <v>blue</v>
      </c>
      <c r="L4218">
        <f>VLOOKUP($C4218,'Raw-products'!$A$2:$H$1261,MATCH(L$1,'Raw-products'!$A$1:$H$1,0))</f>
        <v>102</v>
      </c>
      <c r="M4218">
        <f>VLOOKUP($C4218,'Raw-products'!$A$2:$H$1261,MATCH(M$1,'Raw-products'!$A$1:$H$1,0))</f>
        <v>71</v>
      </c>
      <c r="N4218" s="5">
        <f t="shared" si="130"/>
        <v>7242</v>
      </c>
      <c r="O4218" cm="1">
        <f t="array" ref="O4218:R4218">_xlfn.XLOOKUP($B4218,'Raw -orders'!$A:$A,'Raw -orders'!$B:$E)</f>
        <v>183</v>
      </c>
      <c r="P4218">
        <v>50682</v>
      </c>
      <c r="Q4218" s="1">
        <v>44377</v>
      </c>
      <c r="R4218" s="1">
        <v>44385</v>
      </c>
      <c r="S4218" t="str" cm="1">
        <f t="array" ref="S4218:Z4218">_xlfn.XLOOKUP($O4218,'Raw - customers'!$A:$A,'Raw - customers'!$B:$I)</f>
        <v>Martin O'Mailey</v>
      </c>
      <c r="T4218" t="str">
        <v>Female</v>
      </c>
      <c r="U4218">
        <v>44</v>
      </c>
      <c r="V4218" t="str">
        <v>639 Griffiths ParkwayApt. 162</v>
      </c>
      <c r="W4218">
        <v>9583</v>
      </c>
      <c r="X4218" t="str">
        <v>New Angelina</v>
      </c>
      <c r="Y4218" t="str">
        <v>Queensland</v>
      </c>
      <c r="Z4218" t="str">
        <v>Australia</v>
      </c>
      <c r="AA4218">
        <v>6</v>
      </c>
      <c r="AB4218" s="3" t="str">
        <f t="shared" si="131"/>
        <v>0 to 10</v>
      </c>
      <c r="AM4218" s="6">
        <v>183</v>
      </c>
      <c r="AN4218" s="6" t="s">
        <v>1355</v>
      </c>
    </row>
    <row r="4219" spans="1:40" x14ac:dyDescent="0.25">
      <c r="A4219">
        <v>4217</v>
      </c>
      <c r="B4219">
        <v>840</v>
      </c>
      <c r="C4219">
        <v>548</v>
      </c>
      <c r="D4219">
        <v>98</v>
      </c>
      <c r="E4219">
        <v>1</v>
      </c>
      <c r="F4219">
        <v>98</v>
      </c>
      <c r="G4219">
        <v>1</v>
      </c>
      <c r="H4219" t="str">
        <f>VLOOKUP($C4219,'Raw-products'!$A$2:$H$1261,MATCH(H$1,'Raw-products'!$A$1:$H$1,0))</f>
        <v>Jacket</v>
      </c>
      <c r="I4219" t="str">
        <f>VLOOKUP($C4219,'Raw-products'!$A$2:$H$1261,MATCH(I$1,'Raw-products'!$A$1:$H$1,0))</f>
        <v>Leather</v>
      </c>
      <c r="J4219" t="str">
        <f>VLOOKUP($C4219,'Raw-products'!$A$2:$H$1261,MATCH(J$1,'Raw-products'!$A$1:$H$1,0))</f>
        <v>L</v>
      </c>
      <c r="K4219" t="str">
        <f>VLOOKUP($C4219,'Raw-products'!$A$2:$H$1261,MATCH(K$1,'Raw-products'!$A$1:$H$1,0))</f>
        <v>blue</v>
      </c>
      <c r="L4219">
        <f>VLOOKUP($C4219,'Raw-products'!$A$2:$H$1261,MATCH(L$1,'Raw-products'!$A$1:$H$1,0))</f>
        <v>113</v>
      </c>
      <c r="M4219">
        <f>VLOOKUP($C4219,'Raw-products'!$A$2:$H$1261,MATCH(M$1,'Raw-products'!$A$1:$H$1,0))</f>
        <v>62</v>
      </c>
      <c r="N4219" s="5">
        <f t="shared" si="130"/>
        <v>7006</v>
      </c>
      <c r="O4219" cm="1">
        <f t="array" ref="O4219:R4219">_xlfn.XLOOKUP($B4219,'Raw -orders'!$A:$A,'Raw -orders'!$B:$E)</f>
        <v>183</v>
      </c>
      <c r="P4219">
        <v>50682</v>
      </c>
      <c r="Q4219" s="1">
        <v>44377</v>
      </c>
      <c r="R4219" s="1">
        <v>44385</v>
      </c>
      <c r="S4219" t="str" cm="1">
        <f t="array" ref="S4219:Z4219">_xlfn.XLOOKUP($O4219,'Raw - customers'!$A:$A,'Raw - customers'!$B:$I)</f>
        <v>Martin O'Mailey</v>
      </c>
      <c r="T4219" t="str">
        <v>Female</v>
      </c>
      <c r="U4219">
        <v>44</v>
      </c>
      <c r="V4219" t="str">
        <v>639 Griffiths ParkwayApt. 162</v>
      </c>
      <c r="W4219">
        <v>9583</v>
      </c>
      <c r="X4219" t="str">
        <v>New Angelina</v>
      </c>
      <c r="Y4219" t="str">
        <v>Queensland</v>
      </c>
      <c r="Z4219" t="str">
        <v>Australia</v>
      </c>
      <c r="AA4219">
        <v>6</v>
      </c>
      <c r="AB4219" s="3" t="str">
        <f t="shared" si="131"/>
        <v>0 to 10</v>
      </c>
      <c r="AM4219" s="6">
        <v>183</v>
      </c>
      <c r="AN4219" s="6" t="s">
        <v>1355</v>
      </c>
    </row>
    <row r="4220" spans="1:40" x14ac:dyDescent="0.25">
      <c r="A4220">
        <v>4218</v>
      </c>
      <c r="B4220">
        <v>840</v>
      </c>
      <c r="C4220">
        <v>108</v>
      </c>
      <c r="D4220">
        <v>92</v>
      </c>
      <c r="E4220">
        <v>3</v>
      </c>
      <c r="F4220">
        <v>276</v>
      </c>
      <c r="G4220">
        <v>1</v>
      </c>
      <c r="H4220" t="str">
        <f>VLOOKUP($C4220,'Raw-products'!$A$2:$H$1261,MATCH(H$1,'Raw-products'!$A$1:$H$1,0))</f>
        <v>Shirt</v>
      </c>
      <c r="I4220" t="str">
        <f>VLOOKUP($C4220,'Raw-products'!$A$2:$H$1261,MATCH(I$1,'Raw-products'!$A$1:$H$1,0))</f>
        <v>Denim</v>
      </c>
      <c r="J4220" t="str">
        <f>VLOOKUP($C4220,'Raw-products'!$A$2:$H$1261,MATCH(J$1,'Raw-products'!$A$1:$H$1,0))</f>
        <v>L</v>
      </c>
      <c r="K4220" t="str">
        <f>VLOOKUP($C4220,'Raw-products'!$A$2:$H$1261,MATCH(K$1,'Raw-products'!$A$1:$H$1,0))</f>
        <v>red</v>
      </c>
      <c r="L4220">
        <f>VLOOKUP($C4220,'Raw-products'!$A$2:$H$1261,MATCH(L$1,'Raw-products'!$A$1:$H$1,0))</f>
        <v>115</v>
      </c>
      <c r="M4220">
        <f>VLOOKUP($C4220,'Raw-products'!$A$2:$H$1261,MATCH(M$1,'Raw-products'!$A$1:$H$1,0))</f>
        <v>52</v>
      </c>
      <c r="N4220" s="5">
        <f t="shared" si="130"/>
        <v>5980</v>
      </c>
      <c r="O4220" cm="1">
        <f t="array" ref="O4220:R4220">_xlfn.XLOOKUP($B4220,'Raw -orders'!$A:$A,'Raw -orders'!$B:$E)</f>
        <v>183</v>
      </c>
      <c r="P4220">
        <v>50682</v>
      </c>
      <c r="Q4220" s="1">
        <v>44377</v>
      </c>
      <c r="R4220" s="1">
        <v>44385</v>
      </c>
      <c r="S4220" t="str" cm="1">
        <f t="array" ref="S4220:Z4220">_xlfn.XLOOKUP($O4220,'Raw - customers'!$A:$A,'Raw - customers'!$B:$I)</f>
        <v>Martin O'Mailey</v>
      </c>
      <c r="T4220" t="str">
        <v>Female</v>
      </c>
      <c r="U4220">
        <v>44</v>
      </c>
      <c r="V4220" t="str">
        <v>639 Griffiths ParkwayApt. 162</v>
      </c>
      <c r="W4220">
        <v>9583</v>
      </c>
      <c r="X4220" t="str">
        <v>New Angelina</v>
      </c>
      <c r="Y4220" t="str">
        <v>Queensland</v>
      </c>
      <c r="Z4220" t="str">
        <v>Australia</v>
      </c>
      <c r="AA4220">
        <v>6</v>
      </c>
      <c r="AB4220" s="3" t="str">
        <f t="shared" si="131"/>
        <v>0 to 10</v>
      </c>
      <c r="AM4220" s="6">
        <v>183</v>
      </c>
      <c r="AN4220" s="6" t="s">
        <v>1355</v>
      </c>
    </row>
    <row r="4221" spans="1:40" x14ac:dyDescent="0.25">
      <c r="A4221">
        <v>4219</v>
      </c>
      <c r="B4221">
        <v>840</v>
      </c>
      <c r="C4221">
        <v>1088</v>
      </c>
      <c r="D4221">
        <v>115</v>
      </c>
      <c r="E4221">
        <v>2</v>
      </c>
      <c r="F4221">
        <v>230</v>
      </c>
      <c r="G4221">
        <v>1</v>
      </c>
      <c r="H4221" t="str">
        <f>VLOOKUP($C4221,'Raw-products'!$A$2:$H$1261,MATCH(H$1,'Raw-products'!$A$1:$H$1,0))</f>
        <v>Trousers</v>
      </c>
      <c r="I4221" t="str">
        <f>VLOOKUP($C4221,'Raw-products'!$A$2:$H$1261,MATCH(I$1,'Raw-products'!$A$1:$H$1,0))</f>
        <v>Cropped</v>
      </c>
      <c r="J4221" t="str">
        <f>VLOOKUP($C4221,'Raw-products'!$A$2:$H$1261,MATCH(J$1,'Raw-products'!$A$1:$H$1,0))</f>
        <v>L</v>
      </c>
      <c r="K4221" t="str">
        <f>VLOOKUP($C4221,'Raw-products'!$A$2:$H$1261,MATCH(K$1,'Raw-products'!$A$1:$H$1,0))</f>
        <v>red</v>
      </c>
      <c r="L4221">
        <f>VLOOKUP($C4221,'Raw-products'!$A$2:$H$1261,MATCH(L$1,'Raw-products'!$A$1:$H$1,0))</f>
        <v>99</v>
      </c>
      <c r="M4221">
        <f>VLOOKUP($C4221,'Raw-products'!$A$2:$H$1261,MATCH(M$1,'Raw-products'!$A$1:$H$1,0))</f>
        <v>63</v>
      </c>
      <c r="N4221" s="5">
        <f t="shared" si="130"/>
        <v>6237</v>
      </c>
      <c r="O4221" cm="1">
        <f t="array" ref="O4221:R4221">_xlfn.XLOOKUP($B4221,'Raw -orders'!$A:$A,'Raw -orders'!$B:$E)</f>
        <v>183</v>
      </c>
      <c r="P4221">
        <v>50682</v>
      </c>
      <c r="Q4221" s="1">
        <v>44377</v>
      </c>
      <c r="R4221" s="1">
        <v>44385</v>
      </c>
      <c r="S4221" t="str" cm="1">
        <f t="array" ref="S4221:Z4221">_xlfn.XLOOKUP($O4221,'Raw - customers'!$A:$A,'Raw - customers'!$B:$I)</f>
        <v>Martin O'Mailey</v>
      </c>
      <c r="T4221" t="str">
        <v>Female</v>
      </c>
      <c r="U4221">
        <v>44</v>
      </c>
      <c r="V4221" t="str">
        <v>639 Griffiths ParkwayApt. 162</v>
      </c>
      <c r="W4221">
        <v>9583</v>
      </c>
      <c r="X4221" t="str">
        <v>New Angelina</v>
      </c>
      <c r="Y4221" t="str">
        <v>Queensland</v>
      </c>
      <c r="Z4221" t="str">
        <v>Australia</v>
      </c>
      <c r="AA4221">
        <v>6</v>
      </c>
      <c r="AB4221" s="3" t="str">
        <f t="shared" si="131"/>
        <v>0 to 10</v>
      </c>
      <c r="AM4221" s="6">
        <v>183</v>
      </c>
      <c r="AN4221" s="6" t="s">
        <v>1355</v>
      </c>
    </row>
    <row r="4222" spans="1:40" x14ac:dyDescent="0.25">
      <c r="A4222">
        <v>4220</v>
      </c>
      <c r="B4222">
        <v>841</v>
      </c>
      <c r="C4222">
        <v>866</v>
      </c>
      <c r="D4222">
        <v>113</v>
      </c>
      <c r="E4222">
        <v>1</v>
      </c>
      <c r="F4222">
        <v>113</v>
      </c>
      <c r="G4222">
        <v>1</v>
      </c>
      <c r="H4222" t="str">
        <f>VLOOKUP($C4222,'Raw-products'!$A$2:$H$1261,MATCH(H$1,'Raw-products'!$A$1:$H$1,0))</f>
        <v>Trousers</v>
      </c>
      <c r="I4222" t="str">
        <f>VLOOKUP($C4222,'Raw-products'!$A$2:$H$1261,MATCH(I$1,'Raw-products'!$A$1:$H$1,0))</f>
        <v>Chinos</v>
      </c>
      <c r="J4222" t="str">
        <f>VLOOKUP($C4222,'Raw-products'!$A$2:$H$1261,MATCH(J$1,'Raw-products'!$A$1:$H$1,0))</f>
        <v>S</v>
      </c>
      <c r="K4222" t="str">
        <f>VLOOKUP($C4222,'Raw-products'!$A$2:$H$1261,MATCH(K$1,'Raw-products'!$A$1:$H$1,0))</f>
        <v>indigo</v>
      </c>
      <c r="L4222">
        <f>VLOOKUP($C4222,'Raw-products'!$A$2:$H$1261,MATCH(L$1,'Raw-products'!$A$1:$H$1,0))</f>
        <v>100</v>
      </c>
      <c r="M4222">
        <f>VLOOKUP($C4222,'Raw-products'!$A$2:$H$1261,MATCH(M$1,'Raw-products'!$A$1:$H$1,0))</f>
        <v>67</v>
      </c>
      <c r="N4222" s="5">
        <f t="shared" si="130"/>
        <v>6700</v>
      </c>
      <c r="O4222" cm="1">
        <f t="array" ref="O4222:R4222">_xlfn.XLOOKUP($B4222,'Raw -orders'!$A:$A,'Raw -orders'!$B:$E)</f>
        <v>348</v>
      </c>
      <c r="P4222">
        <v>39690</v>
      </c>
      <c r="Q4222" s="1">
        <v>44376</v>
      </c>
      <c r="R4222" s="1">
        <v>44389</v>
      </c>
      <c r="S4222" t="str" cm="1">
        <f t="array" ref="S4222:Z4222">_xlfn.XLOOKUP($O4222,'Raw - customers'!$A:$A,'Raw - customers'!$B:$I)</f>
        <v>Thorny Nornable</v>
      </c>
      <c r="T4222" t="str">
        <v>Genderqueer</v>
      </c>
      <c r="U4222">
        <v>76</v>
      </c>
      <c r="V4222" t="str">
        <v>4070 Nathan CircuitSuite 296</v>
      </c>
      <c r="W4222">
        <v>1840</v>
      </c>
      <c r="X4222" t="str">
        <v>Rubyfort</v>
      </c>
      <c r="Y4222" t="str">
        <v>Tasmania</v>
      </c>
      <c r="Z4222" t="str">
        <v>Australia</v>
      </c>
      <c r="AA4222">
        <v>6</v>
      </c>
      <c r="AB4222" s="3" t="str">
        <f t="shared" si="131"/>
        <v>10 to 20</v>
      </c>
      <c r="AM4222" s="6">
        <v>348</v>
      </c>
      <c r="AN4222" s="6" t="s">
        <v>1414</v>
      </c>
    </row>
    <row r="4223" spans="1:40" x14ac:dyDescent="0.25">
      <c r="A4223">
        <v>4221</v>
      </c>
      <c r="B4223">
        <v>841</v>
      </c>
      <c r="C4223">
        <v>203</v>
      </c>
      <c r="D4223">
        <v>98</v>
      </c>
      <c r="E4223">
        <v>1</v>
      </c>
      <c r="F4223">
        <v>98</v>
      </c>
      <c r="G4223">
        <v>1</v>
      </c>
      <c r="H4223" t="str">
        <f>VLOOKUP($C4223,'Raw-products'!$A$2:$H$1261,MATCH(H$1,'Raw-products'!$A$1:$H$1,0))</f>
        <v>Shirt</v>
      </c>
      <c r="I4223" t="str">
        <f>VLOOKUP($C4223,'Raw-products'!$A$2:$H$1261,MATCH(I$1,'Raw-products'!$A$1:$H$1,0))</f>
        <v>Camp Collared</v>
      </c>
      <c r="J4223" t="str">
        <f>VLOOKUP($C4223,'Raw-products'!$A$2:$H$1261,MATCH(J$1,'Raw-products'!$A$1:$H$1,0))</f>
        <v>L</v>
      </c>
      <c r="K4223" t="str">
        <f>VLOOKUP($C4223,'Raw-products'!$A$2:$H$1261,MATCH(K$1,'Raw-products'!$A$1:$H$1,0))</f>
        <v>indigo</v>
      </c>
      <c r="L4223">
        <f>VLOOKUP($C4223,'Raw-products'!$A$2:$H$1261,MATCH(L$1,'Raw-products'!$A$1:$H$1,0))</f>
        <v>112</v>
      </c>
      <c r="M4223">
        <f>VLOOKUP($C4223,'Raw-products'!$A$2:$H$1261,MATCH(M$1,'Raw-products'!$A$1:$H$1,0))</f>
        <v>72</v>
      </c>
      <c r="N4223" s="5">
        <f t="shared" si="130"/>
        <v>8064</v>
      </c>
      <c r="O4223" cm="1">
        <f t="array" ref="O4223:R4223">_xlfn.XLOOKUP($B4223,'Raw -orders'!$A:$A,'Raw -orders'!$B:$E)</f>
        <v>348</v>
      </c>
      <c r="P4223">
        <v>39690</v>
      </c>
      <c r="Q4223" s="1">
        <v>44376</v>
      </c>
      <c r="R4223" s="1">
        <v>44389</v>
      </c>
      <c r="S4223" t="str" cm="1">
        <f t="array" ref="S4223:Z4223">_xlfn.XLOOKUP($O4223,'Raw - customers'!$A:$A,'Raw - customers'!$B:$I)</f>
        <v>Thorny Nornable</v>
      </c>
      <c r="T4223" t="str">
        <v>Genderqueer</v>
      </c>
      <c r="U4223">
        <v>76</v>
      </c>
      <c r="V4223" t="str">
        <v>4070 Nathan CircuitSuite 296</v>
      </c>
      <c r="W4223">
        <v>1840</v>
      </c>
      <c r="X4223" t="str">
        <v>Rubyfort</v>
      </c>
      <c r="Y4223" t="str">
        <v>Tasmania</v>
      </c>
      <c r="Z4223" t="str">
        <v>Australia</v>
      </c>
      <c r="AA4223">
        <v>6</v>
      </c>
      <c r="AB4223" s="3" t="str">
        <f t="shared" si="131"/>
        <v>10 to 20</v>
      </c>
      <c r="AM4223" s="6">
        <v>348</v>
      </c>
      <c r="AN4223" s="6" t="s">
        <v>1414</v>
      </c>
    </row>
    <row r="4224" spans="1:40" x14ac:dyDescent="0.25">
      <c r="A4224">
        <v>4222</v>
      </c>
      <c r="B4224">
        <v>841</v>
      </c>
      <c r="C4224">
        <v>473</v>
      </c>
      <c r="D4224">
        <v>118</v>
      </c>
      <c r="E4224">
        <v>1</v>
      </c>
      <c r="F4224">
        <v>118</v>
      </c>
      <c r="G4224">
        <v>1</v>
      </c>
      <c r="H4224" t="str">
        <f>VLOOKUP($C4224,'Raw-products'!$A$2:$H$1261,MATCH(H$1,'Raw-products'!$A$1:$H$1,0))</f>
        <v>Jacket</v>
      </c>
      <c r="I4224" t="str">
        <f>VLOOKUP($C4224,'Raw-products'!$A$2:$H$1261,MATCH(I$1,'Raw-products'!$A$1:$H$1,0))</f>
        <v>Puffer</v>
      </c>
      <c r="J4224" t="str">
        <f>VLOOKUP($C4224,'Raw-products'!$A$2:$H$1261,MATCH(J$1,'Raw-products'!$A$1:$H$1,0))</f>
        <v>L</v>
      </c>
      <c r="K4224" t="str">
        <f>VLOOKUP($C4224,'Raw-products'!$A$2:$H$1261,MATCH(K$1,'Raw-products'!$A$1:$H$1,0))</f>
        <v>green</v>
      </c>
      <c r="L4224">
        <f>VLOOKUP($C4224,'Raw-products'!$A$2:$H$1261,MATCH(L$1,'Raw-products'!$A$1:$H$1,0))</f>
        <v>110</v>
      </c>
      <c r="M4224">
        <f>VLOOKUP($C4224,'Raw-products'!$A$2:$H$1261,MATCH(M$1,'Raw-products'!$A$1:$H$1,0))</f>
        <v>43</v>
      </c>
      <c r="N4224" s="5">
        <f t="shared" si="130"/>
        <v>4730</v>
      </c>
      <c r="O4224" cm="1">
        <f t="array" ref="O4224:R4224">_xlfn.XLOOKUP($B4224,'Raw -orders'!$A:$A,'Raw -orders'!$B:$E)</f>
        <v>348</v>
      </c>
      <c r="P4224">
        <v>39690</v>
      </c>
      <c r="Q4224" s="1">
        <v>44376</v>
      </c>
      <c r="R4224" s="1">
        <v>44389</v>
      </c>
      <c r="S4224" t="str" cm="1">
        <f t="array" ref="S4224:Z4224">_xlfn.XLOOKUP($O4224,'Raw - customers'!$A:$A,'Raw - customers'!$B:$I)</f>
        <v>Thorny Nornable</v>
      </c>
      <c r="T4224" t="str">
        <v>Genderqueer</v>
      </c>
      <c r="U4224">
        <v>76</v>
      </c>
      <c r="V4224" t="str">
        <v>4070 Nathan CircuitSuite 296</v>
      </c>
      <c r="W4224">
        <v>1840</v>
      </c>
      <c r="X4224" t="str">
        <v>Rubyfort</v>
      </c>
      <c r="Y4224" t="str">
        <v>Tasmania</v>
      </c>
      <c r="Z4224" t="str">
        <v>Australia</v>
      </c>
      <c r="AA4224">
        <v>6</v>
      </c>
      <c r="AB4224" s="3" t="str">
        <f t="shared" si="131"/>
        <v>10 to 20</v>
      </c>
      <c r="AM4224" s="6">
        <v>348</v>
      </c>
      <c r="AN4224" s="6" t="s">
        <v>1414</v>
      </c>
    </row>
    <row r="4225" spans="1:40" x14ac:dyDescent="0.25">
      <c r="A4225">
        <v>4223</v>
      </c>
      <c r="B4225">
        <v>841</v>
      </c>
      <c r="C4225">
        <v>162</v>
      </c>
      <c r="D4225">
        <v>91</v>
      </c>
      <c r="E4225">
        <v>2</v>
      </c>
      <c r="F4225">
        <v>182</v>
      </c>
      <c r="G4225">
        <v>1</v>
      </c>
      <c r="H4225" t="str">
        <f>VLOOKUP($C4225,'Raw-products'!$A$2:$H$1261,MATCH(H$1,'Raw-products'!$A$1:$H$1,0))</f>
        <v>Shirt</v>
      </c>
      <c r="I4225" t="str">
        <f>VLOOKUP($C4225,'Raw-products'!$A$2:$H$1261,MATCH(I$1,'Raw-products'!$A$1:$H$1,0))</f>
        <v>Linen</v>
      </c>
      <c r="J4225" t="str">
        <f>VLOOKUP($C4225,'Raw-products'!$A$2:$H$1261,MATCH(J$1,'Raw-products'!$A$1:$H$1,0))</f>
        <v>M</v>
      </c>
      <c r="K4225" t="str">
        <f>VLOOKUP($C4225,'Raw-products'!$A$2:$H$1261,MATCH(K$1,'Raw-products'!$A$1:$H$1,0))</f>
        <v>blue</v>
      </c>
      <c r="L4225">
        <f>VLOOKUP($C4225,'Raw-products'!$A$2:$H$1261,MATCH(L$1,'Raw-products'!$A$1:$H$1,0))</f>
        <v>116</v>
      </c>
      <c r="M4225">
        <f>VLOOKUP($C4225,'Raw-products'!$A$2:$H$1261,MATCH(M$1,'Raw-products'!$A$1:$H$1,0))</f>
        <v>58</v>
      </c>
      <c r="N4225" s="5">
        <f t="shared" si="130"/>
        <v>6728</v>
      </c>
      <c r="O4225" cm="1">
        <f t="array" ref="O4225:R4225">_xlfn.XLOOKUP($B4225,'Raw -orders'!$A:$A,'Raw -orders'!$B:$E)</f>
        <v>348</v>
      </c>
      <c r="P4225">
        <v>39690</v>
      </c>
      <c r="Q4225" s="1">
        <v>44376</v>
      </c>
      <c r="R4225" s="1">
        <v>44389</v>
      </c>
      <c r="S4225" t="str" cm="1">
        <f t="array" ref="S4225:Z4225">_xlfn.XLOOKUP($O4225,'Raw - customers'!$A:$A,'Raw - customers'!$B:$I)</f>
        <v>Thorny Nornable</v>
      </c>
      <c r="T4225" t="str">
        <v>Genderqueer</v>
      </c>
      <c r="U4225">
        <v>76</v>
      </c>
      <c r="V4225" t="str">
        <v>4070 Nathan CircuitSuite 296</v>
      </c>
      <c r="W4225">
        <v>1840</v>
      </c>
      <c r="X4225" t="str">
        <v>Rubyfort</v>
      </c>
      <c r="Y4225" t="str">
        <v>Tasmania</v>
      </c>
      <c r="Z4225" t="str">
        <v>Australia</v>
      </c>
      <c r="AA4225">
        <v>6</v>
      </c>
      <c r="AB4225" s="3" t="str">
        <f t="shared" si="131"/>
        <v>10 to 20</v>
      </c>
      <c r="AM4225" s="6">
        <v>348</v>
      </c>
      <c r="AN4225" s="6" t="s">
        <v>1414</v>
      </c>
    </row>
    <row r="4226" spans="1:40" x14ac:dyDescent="0.25">
      <c r="A4226">
        <v>4224</v>
      </c>
      <c r="B4226">
        <v>841</v>
      </c>
      <c r="C4226">
        <v>1175</v>
      </c>
      <c r="D4226">
        <v>99</v>
      </c>
      <c r="E4226">
        <v>1</v>
      </c>
      <c r="F4226">
        <v>99</v>
      </c>
      <c r="G4226">
        <v>1</v>
      </c>
      <c r="H4226" t="str">
        <f>VLOOKUP($C4226,'Raw-products'!$A$2:$H$1261,MATCH(H$1,'Raw-products'!$A$1:$H$1,0))</f>
        <v>Trousers</v>
      </c>
      <c r="I4226" t="str">
        <f>VLOOKUP($C4226,'Raw-products'!$A$2:$H$1261,MATCH(I$1,'Raw-products'!$A$1:$H$1,0))</f>
        <v>High-Waisted</v>
      </c>
      <c r="J4226" t="str">
        <f>VLOOKUP($C4226,'Raw-products'!$A$2:$H$1261,MATCH(J$1,'Raw-products'!$A$1:$H$1,0))</f>
        <v>XS</v>
      </c>
      <c r="K4226" t="str">
        <f>VLOOKUP($C4226,'Raw-products'!$A$2:$H$1261,MATCH(K$1,'Raw-products'!$A$1:$H$1,0))</f>
        <v>blue</v>
      </c>
      <c r="L4226">
        <f>VLOOKUP($C4226,'Raw-products'!$A$2:$H$1261,MATCH(L$1,'Raw-products'!$A$1:$H$1,0))</f>
        <v>98</v>
      </c>
      <c r="M4226">
        <f>VLOOKUP($C4226,'Raw-products'!$A$2:$H$1261,MATCH(M$1,'Raw-products'!$A$1:$H$1,0))</f>
        <v>51</v>
      </c>
      <c r="N4226" s="5">
        <f t="shared" si="130"/>
        <v>4998</v>
      </c>
      <c r="O4226" cm="1">
        <f t="array" ref="O4226:R4226">_xlfn.XLOOKUP($B4226,'Raw -orders'!$A:$A,'Raw -orders'!$B:$E)</f>
        <v>348</v>
      </c>
      <c r="P4226">
        <v>39690</v>
      </c>
      <c r="Q4226" s="1">
        <v>44376</v>
      </c>
      <c r="R4226" s="1">
        <v>44389</v>
      </c>
      <c r="S4226" t="str" cm="1">
        <f t="array" ref="S4226:Z4226">_xlfn.XLOOKUP($O4226,'Raw - customers'!$A:$A,'Raw - customers'!$B:$I)</f>
        <v>Thorny Nornable</v>
      </c>
      <c r="T4226" t="str">
        <v>Genderqueer</v>
      </c>
      <c r="U4226">
        <v>76</v>
      </c>
      <c r="V4226" t="str">
        <v>4070 Nathan CircuitSuite 296</v>
      </c>
      <c r="W4226">
        <v>1840</v>
      </c>
      <c r="X4226" t="str">
        <v>Rubyfort</v>
      </c>
      <c r="Y4226" t="str">
        <v>Tasmania</v>
      </c>
      <c r="Z4226" t="str">
        <v>Australia</v>
      </c>
      <c r="AA4226">
        <v>6</v>
      </c>
      <c r="AB4226" s="3" t="str">
        <f t="shared" si="131"/>
        <v>10 to 20</v>
      </c>
      <c r="AM4226" s="6">
        <v>348</v>
      </c>
      <c r="AN4226" s="6" t="s">
        <v>1414</v>
      </c>
    </row>
    <row r="4227" spans="1:40" x14ac:dyDescent="0.25">
      <c r="A4227">
        <v>4225</v>
      </c>
      <c r="B4227">
        <v>841</v>
      </c>
      <c r="C4227">
        <v>501</v>
      </c>
      <c r="D4227">
        <v>102</v>
      </c>
      <c r="E4227">
        <v>3</v>
      </c>
      <c r="F4227">
        <v>306</v>
      </c>
      <c r="G4227">
        <v>1</v>
      </c>
      <c r="H4227" t="str">
        <f>VLOOKUP($C4227,'Raw-products'!$A$2:$H$1261,MATCH(H$1,'Raw-products'!$A$1:$H$1,0))</f>
        <v>Jacket</v>
      </c>
      <c r="I4227" t="str">
        <f>VLOOKUP($C4227,'Raw-products'!$A$2:$H$1261,MATCH(I$1,'Raw-products'!$A$1:$H$1,0))</f>
        <v>Windbreaker</v>
      </c>
      <c r="J4227" t="str">
        <f>VLOOKUP($C4227,'Raw-products'!$A$2:$H$1261,MATCH(J$1,'Raw-products'!$A$1:$H$1,0))</f>
        <v>S</v>
      </c>
      <c r="K4227" t="str">
        <f>VLOOKUP($C4227,'Raw-products'!$A$2:$H$1261,MATCH(K$1,'Raw-products'!$A$1:$H$1,0))</f>
        <v>yellow</v>
      </c>
      <c r="L4227">
        <f>VLOOKUP($C4227,'Raw-products'!$A$2:$H$1261,MATCH(L$1,'Raw-products'!$A$1:$H$1,0))</f>
        <v>109</v>
      </c>
      <c r="M4227">
        <f>VLOOKUP($C4227,'Raw-products'!$A$2:$H$1261,MATCH(M$1,'Raw-products'!$A$1:$H$1,0))</f>
        <v>66</v>
      </c>
      <c r="N4227" s="5">
        <f t="shared" ref="N4227:N4290" si="132">$L4227*$M4227</f>
        <v>7194</v>
      </c>
      <c r="O4227" cm="1">
        <f t="array" ref="O4227:R4227">_xlfn.XLOOKUP($B4227,'Raw -orders'!$A:$A,'Raw -orders'!$B:$E)</f>
        <v>348</v>
      </c>
      <c r="P4227">
        <v>39690</v>
      </c>
      <c r="Q4227" s="1">
        <v>44376</v>
      </c>
      <c r="R4227" s="1">
        <v>44389</v>
      </c>
      <c r="S4227" t="str" cm="1">
        <f t="array" ref="S4227:Z4227">_xlfn.XLOOKUP($O4227,'Raw - customers'!$A:$A,'Raw - customers'!$B:$I)</f>
        <v>Thorny Nornable</v>
      </c>
      <c r="T4227" t="str">
        <v>Genderqueer</v>
      </c>
      <c r="U4227">
        <v>76</v>
      </c>
      <c r="V4227" t="str">
        <v>4070 Nathan CircuitSuite 296</v>
      </c>
      <c r="W4227">
        <v>1840</v>
      </c>
      <c r="X4227" t="str">
        <v>Rubyfort</v>
      </c>
      <c r="Y4227" t="str">
        <v>Tasmania</v>
      </c>
      <c r="Z4227" t="str">
        <v>Australia</v>
      </c>
      <c r="AA4227">
        <v>6</v>
      </c>
      <c r="AB4227" s="3" t="str">
        <f t="shared" ref="AB4227:AB4290" si="133">IF(AND(DATEDIF($Q4227,$R4227,"D")&gt;0,DATEDIF($Q4227,$R4227,"D")&lt;=10),"0 to 10",IF(AND(DATEDIF($Q4227,$R4227,"D")&gt;10,DATEDIF($Q4227,$R4227,"D")&lt;=20),"10 to 20",IF(AND(DATEDIF($Q4227,$R4227,"D")&gt;20,DATEDIF($Q4227,$R4227,"D")&lt;=30),"20 to 30")))</f>
        <v>10 to 20</v>
      </c>
      <c r="AM4227" s="6">
        <v>348</v>
      </c>
      <c r="AN4227" s="6" t="s">
        <v>1414</v>
      </c>
    </row>
    <row r="4228" spans="1:40" x14ac:dyDescent="0.25">
      <c r="A4228">
        <v>4226</v>
      </c>
      <c r="B4228">
        <v>841</v>
      </c>
      <c r="C4228">
        <v>409</v>
      </c>
      <c r="D4228">
        <v>119</v>
      </c>
      <c r="E4228">
        <v>2</v>
      </c>
      <c r="F4228">
        <v>238</v>
      </c>
      <c r="G4228">
        <v>1</v>
      </c>
      <c r="H4228" t="str">
        <f>VLOOKUP($C4228,'Raw-products'!$A$2:$H$1261,MATCH(H$1,'Raw-products'!$A$1:$H$1,0))</f>
        <v>Shirt</v>
      </c>
      <c r="I4228" t="str">
        <f>VLOOKUP($C4228,'Raw-products'!$A$2:$H$1261,MATCH(I$1,'Raw-products'!$A$1:$H$1,0))</f>
        <v>Casual Slim Fit</v>
      </c>
      <c r="J4228" t="str">
        <f>VLOOKUP($C4228,'Raw-products'!$A$2:$H$1261,MATCH(J$1,'Raw-products'!$A$1:$H$1,0))</f>
        <v>XL</v>
      </c>
      <c r="K4228" t="str">
        <f>VLOOKUP($C4228,'Raw-products'!$A$2:$H$1261,MATCH(K$1,'Raw-products'!$A$1:$H$1,0))</f>
        <v>blue</v>
      </c>
      <c r="L4228">
        <f>VLOOKUP($C4228,'Raw-products'!$A$2:$H$1261,MATCH(L$1,'Raw-products'!$A$1:$H$1,0))</f>
        <v>113</v>
      </c>
      <c r="M4228">
        <f>VLOOKUP($C4228,'Raw-products'!$A$2:$H$1261,MATCH(M$1,'Raw-products'!$A$1:$H$1,0))</f>
        <v>68</v>
      </c>
      <c r="N4228" s="5">
        <f t="shared" si="132"/>
        <v>7684</v>
      </c>
      <c r="O4228" cm="1">
        <f t="array" ref="O4228:R4228">_xlfn.XLOOKUP($B4228,'Raw -orders'!$A:$A,'Raw -orders'!$B:$E)</f>
        <v>348</v>
      </c>
      <c r="P4228">
        <v>39690</v>
      </c>
      <c r="Q4228" s="1">
        <v>44376</v>
      </c>
      <c r="R4228" s="1">
        <v>44389</v>
      </c>
      <c r="S4228" t="str" cm="1">
        <f t="array" ref="S4228:Z4228">_xlfn.XLOOKUP($O4228,'Raw - customers'!$A:$A,'Raw - customers'!$B:$I)</f>
        <v>Thorny Nornable</v>
      </c>
      <c r="T4228" t="str">
        <v>Genderqueer</v>
      </c>
      <c r="U4228">
        <v>76</v>
      </c>
      <c r="V4228" t="str">
        <v>4070 Nathan CircuitSuite 296</v>
      </c>
      <c r="W4228">
        <v>1840</v>
      </c>
      <c r="X4228" t="str">
        <v>Rubyfort</v>
      </c>
      <c r="Y4228" t="str">
        <v>Tasmania</v>
      </c>
      <c r="Z4228" t="str">
        <v>Australia</v>
      </c>
      <c r="AA4228">
        <v>6</v>
      </c>
      <c r="AB4228" s="3" t="str">
        <f t="shared" si="133"/>
        <v>10 to 20</v>
      </c>
      <c r="AM4228" s="6">
        <v>348</v>
      </c>
      <c r="AN4228" s="6" t="s">
        <v>1414</v>
      </c>
    </row>
    <row r="4229" spans="1:40" x14ac:dyDescent="0.25">
      <c r="A4229">
        <v>4227</v>
      </c>
      <c r="B4229">
        <v>842</v>
      </c>
      <c r="C4229">
        <v>875</v>
      </c>
      <c r="D4229">
        <v>94</v>
      </c>
      <c r="E4229">
        <v>2</v>
      </c>
      <c r="F4229">
        <v>188</v>
      </c>
      <c r="G4229">
        <v>1</v>
      </c>
      <c r="H4229" t="str">
        <f>VLOOKUP($C4229,'Raw-products'!$A$2:$H$1261,MATCH(H$1,'Raw-products'!$A$1:$H$1,0))</f>
        <v>Trousers</v>
      </c>
      <c r="I4229" t="str">
        <f>VLOOKUP($C4229,'Raw-products'!$A$2:$H$1261,MATCH(I$1,'Raw-products'!$A$1:$H$1,0))</f>
        <v>Cords</v>
      </c>
      <c r="J4229" t="str">
        <f>VLOOKUP($C4229,'Raw-products'!$A$2:$H$1261,MATCH(J$1,'Raw-products'!$A$1:$H$1,0))</f>
        <v>XS</v>
      </c>
      <c r="K4229" t="str">
        <f>VLOOKUP($C4229,'Raw-products'!$A$2:$H$1261,MATCH(K$1,'Raw-products'!$A$1:$H$1,0))</f>
        <v>red</v>
      </c>
      <c r="L4229">
        <f>VLOOKUP($C4229,'Raw-products'!$A$2:$H$1261,MATCH(L$1,'Raw-products'!$A$1:$H$1,0))</f>
        <v>113</v>
      </c>
      <c r="M4229">
        <f>VLOOKUP($C4229,'Raw-products'!$A$2:$H$1261,MATCH(M$1,'Raw-products'!$A$1:$H$1,0))</f>
        <v>63</v>
      </c>
      <c r="N4229" s="5">
        <f t="shared" si="132"/>
        <v>7119</v>
      </c>
      <c r="O4229" cm="1">
        <f t="array" ref="O4229:R4229">_xlfn.XLOOKUP($B4229,'Raw -orders'!$A:$A,'Raw -orders'!$B:$E)</f>
        <v>310</v>
      </c>
      <c r="P4229">
        <v>22552</v>
      </c>
      <c r="Q4229" s="1">
        <v>44206</v>
      </c>
      <c r="R4229" s="1">
        <v>44225</v>
      </c>
      <c r="S4229" t="str" cm="1">
        <f t="array" ref="S4229:Z4229">_xlfn.XLOOKUP($O4229,'Raw - customers'!$A:$A,'Raw - customers'!$B:$I)</f>
        <v>Sharyl Royl</v>
      </c>
      <c r="T4229" t="str">
        <v>Polygender</v>
      </c>
      <c r="U4229">
        <v>61</v>
      </c>
      <c r="V4229" t="str">
        <v>29 Caitlin CrestSuite 875</v>
      </c>
      <c r="W4229">
        <v>7862</v>
      </c>
      <c r="X4229" t="str">
        <v>Fadelburgh</v>
      </c>
      <c r="Y4229" t="str">
        <v>New South Wales</v>
      </c>
      <c r="Z4229" t="str">
        <v>Australia</v>
      </c>
      <c r="AA4229">
        <v>1</v>
      </c>
      <c r="AB4229" s="3" t="str">
        <f t="shared" si="133"/>
        <v>10 to 20</v>
      </c>
      <c r="AM4229" s="6">
        <v>310</v>
      </c>
      <c r="AN4229" s="6" t="s">
        <v>1362</v>
      </c>
    </row>
    <row r="4230" spans="1:40" x14ac:dyDescent="0.25">
      <c r="A4230">
        <v>4228</v>
      </c>
      <c r="B4230">
        <v>842</v>
      </c>
      <c r="C4230">
        <v>374</v>
      </c>
      <c r="D4230">
        <v>94</v>
      </c>
      <c r="E4230">
        <v>3</v>
      </c>
      <c r="F4230">
        <v>282</v>
      </c>
      <c r="G4230">
        <v>1</v>
      </c>
      <c r="H4230" t="str">
        <f>VLOOKUP($C4230,'Raw-products'!$A$2:$H$1261,MATCH(H$1,'Raw-products'!$A$1:$H$1,0))</f>
        <v>Shirt</v>
      </c>
      <c r="I4230" t="str">
        <f>VLOOKUP($C4230,'Raw-products'!$A$2:$H$1261,MATCH(I$1,'Raw-products'!$A$1:$H$1,0))</f>
        <v>Henley</v>
      </c>
      <c r="J4230" t="str">
        <f>VLOOKUP($C4230,'Raw-products'!$A$2:$H$1261,MATCH(J$1,'Raw-products'!$A$1:$H$1,0))</f>
        <v>XL</v>
      </c>
      <c r="K4230" t="str">
        <f>VLOOKUP($C4230,'Raw-products'!$A$2:$H$1261,MATCH(K$1,'Raw-products'!$A$1:$H$1,0))</f>
        <v>blue</v>
      </c>
      <c r="L4230">
        <f>VLOOKUP($C4230,'Raw-products'!$A$2:$H$1261,MATCH(L$1,'Raw-products'!$A$1:$H$1,0))</f>
        <v>92</v>
      </c>
      <c r="M4230">
        <f>VLOOKUP($C4230,'Raw-products'!$A$2:$H$1261,MATCH(M$1,'Raw-products'!$A$1:$H$1,0))</f>
        <v>75</v>
      </c>
      <c r="N4230" s="5">
        <f t="shared" si="132"/>
        <v>6900</v>
      </c>
      <c r="O4230" cm="1">
        <f t="array" ref="O4230:R4230">_xlfn.XLOOKUP($B4230,'Raw -orders'!$A:$A,'Raw -orders'!$B:$E)</f>
        <v>310</v>
      </c>
      <c r="P4230">
        <v>22552</v>
      </c>
      <c r="Q4230" s="1">
        <v>44206</v>
      </c>
      <c r="R4230" s="1">
        <v>44225</v>
      </c>
      <c r="S4230" t="str" cm="1">
        <f t="array" ref="S4230:Z4230">_xlfn.XLOOKUP($O4230,'Raw - customers'!$A:$A,'Raw - customers'!$B:$I)</f>
        <v>Sharyl Royl</v>
      </c>
      <c r="T4230" t="str">
        <v>Polygender</v>
      </c>
      <c r="U4230">
        <v>61</v>
      </c>
      <c r="V4230" t="str">
        <v>29 Caitlin CrestSuite 875</v>
      </c>
      <c r="W4230">
        <v>7862</v>
      </c>
      <c r="X4230" t="str">
        <v>Fadelburgh</v>
      </c>
      <c r="Y4230" t="str">
        <v>New South Wales</v>
      </c>
      <c r="Z4230" t="str">
        <v>Australia</v>
      </c>
      <c r="AA4230">
        <v>1</v>
      </c>
      <c r="AB4230" s="3" t="str">
        <f t="shared" si="133"/>
        <v>10 to 20</v>
      </c>
      <c r="AM4230" s="6">
        <v>310</v>
      </c>
      <c r="AN4230" s="6" t="s">
        <v>1362</v>
      </c>
    </row>
    <row r="4231" spans="1:40" x14ac:dyDescent="0.25">
      <c r="A4231">
        <v>4229</v>
      </c>
      <c r="B4231">
        <v>842</v>
      </c>
      <c r="C4231">
        <v>645</v>
      </c>
      <c r="D4231">
        <v>93</v>
      </c>
      <c r="E4231">
        <v>3</v>
      </c>
      <c r="F4231">
        <v>279</v>
      </c>
      <c r="G4231">
        <v>1</v>
      </c>
      <c r="H4231" t="str">
        <f>VLOOKUP($C4231,'Raw-products'!$A$2:$H$1261,MATCH(H$1,'Raw-products'!$A$1:$H$1,0))</f>
        <v>Jacket</v>
      </c>
      <c r="I4231" t="str">
        <f>VLOOKUP($C4231,'Raw-products'!$A$2:$H$1261,MATCH(I$1,'Raw-products'!$A$1:$H$1,0))</f>
        <v>Coach</v>
      </c>
      <c r="J4231" t="str">
        <f>VLOOKUP($C4231,'Raw-products'!$A$2:$H$1261,MATCH(J$1,'Raw-products'!$A$1:$H$1,0))</f>
        <v>XS</v>
      </c>
      <c r="K4231" t="str">
        <f>VLOOKUP($C4231,'Raw-products'!$A$2:$H$1261,MATCH(K$1,'Raw-products'!$A$1:$H$1,0))</f>
        <v>green</v>
      </c>
      <c r="L4231">
        <f>VLOOKUP($C4231,'Raw-products'!$A$2:$H$1261,MATCH(L$1,'Raw-products'!$A$1:$H$1,0))</f>
        <v>115</v>
      </c>
      <c r="M4231">
        <f>VLOOKUP($C4231,'Raw-products'!$A$2:$H$1261,MATCH(M$1,'Raw-products'!$A$1:$H$1,0))</f>
        <v>78</v>
      </c>
      <c r="N4231" s="5">
        <f t="shared" si="132"/>
        <v>8970</v>
      </c>
      <c r="O4231" cm="1">
        <f t="array" ref="O4231:R4231">_xlfn.XLOOKUP($B4231,'Raw -orders'!$A:$A,'Raw -orders'!$B:$E)</f>
        <v>310</v>
      </c>
      <c r="P4231">
        <v>22552</v>
      </c>
      <c r="Q4231" s="1">
        <v>44206</v>
      </c>
      <c r="R4231" s="1">
        <v>44225</v>
      </c>
      <c r="S4231" t="str" cm="1">
        <f t="array" ref="S4231:Z4231">_xlfn.XLOOKUP($O4231,'Raw - customers'!$A:$A,'Raw - customers'!$B:$I)</f>
        <v>Sharyl Royl</v>
      </c>
      <c r="T4231" t="str">
        <v>Polygender</v>
      </c>
      <c r="U4231">
        <v>61</v>
      </c>
      <c r="V4231" t="str">
        <v>29 Caitlin CrestSuite 875</v>
      </c>
      <c r="W4231">
        <v>7862</v>
      </c>
      <c r="X4231" t="str">
        <v>Fadelburgh</v>
      </c>
      <c r="Y4231" t="str">
        <v>New South Wales</v>
      </c>
      <c r="Z4231" t="str">
        <v>Australia</v>
      </c>
      <c r="AA4231">
        <v>1</v>
      </c>
      <c r="AB4231" s="3" t="str">
        <f t="shared" si="133"/>
        <v>10 to 20</v>
      </c>
      <c r="AM4231" s="6">
        <v>310</v>
      </c>
      <c r="AN4231" s="6" t="s">
        <v>1362</v>
      </c>
    </row>
    <row r="4232" spans="1:40" x14ac:dyDescent="0.25">
      <c r="A4232">
        <v>4230</v>
      </c>
      <c r="B4232">
        <v>842</v>
      </c>
      <c r="C4232">
        <v>238</v>
      </c>
      <c r="D4232">
        <v>106</v>
      </c>
      <c r="E4232">
        <v>1</v>
      </c>
      <c r="F4232">
        <v>106</v>
      </c>
      <c r="G4232">
        <v>1</v>
      </c>
      <c r="H4232" t="str">
        <f>VLOOKUP($C4232,'Raw-products'!$A$2:$H$1261,MATCH(H$1,'Raw-products'!$A$1:$H$1,0))</f>
        <v>Shirt</v>
      </c>
      <c r="I4232" t="str">
        <f>VLOOKUP($C4232,'Raw-products'!$A$2:$H$1261,MATCH(I$1,'Raw-products'!$A$1:$H$1,0))</f>
        <v>Chambray</v>
      </c>
      <c r="J4232" t="str">
        <f>VLOOKUP($C4232,'Raw-products'!$A$2:$H$1261,MATCH(J$1,'Raw-products'!$A$1:$H$1,0))</f>
        <v>L</v>
      </c>
      <c r="K4232" t="str">
        <f>VLOOKUP($C4232,'Raw-products'!$A$2:$H$1261,MATCH(K$1,'Raw-products'!$A$1:$H$1,0))</f>
        <v>indigo</v>
      </c>
      <c r="L4232">
        <f>VLOOKUP($C4232,'Raw-products'!$A$2:$H$1261,MATCH(L$1,'Raw-products'!$A$1:$H$1,0))</f>
        <v>105</v>
      </c>
      <c r="M4232">
        <f>VLOOKUP($C4232,'Raw-products'!$A$2:$H$1261,MATCH(M$1,'Raw-products'!$A$1:$H$1,0))</f>
        <v>79</v>
      </c>
      <c r="N4232" s="5">
        <f t="shared" si="132"/>
        <v>8295</v>
      </c>
      <c r="O4232" cm="1">
        <f t="array" ref="O4232:R4232">_xlfn.XLOOKUP($B4232,'Raw -orders'!$A:$A,'Raw -orders'!$B:$E)</f>
        <v>310</v>
      </c>
      <c r="P4232">
        <v>22552</v>
      </c>
      <c r="Q4232" s="1">
        <v>44206</v>
      </c>
      <c r="R4232" s="1">
        <v>44225</v>
      </c>
      <c r="S4232" t="str" cm="1">
        <f t="array" ref="S4232:Z4232">_xlfn.XLOOKUP($O4232,'Raw - customers'!$A:$A,'Raw - customers'!$B:$I)</f>
        <v>Sharyl Royl</v>
      </c>
      <c r="T4232" t="str">
        <v>Polygender</v>
      </c>
      <c r="U4232">
        <v>61</v>
      </c>
      <c r="V4232" t="str">
        <v>29 Caitlin CrestSuite 875</v>
      </c>
      <c r="W4232">
        <v>7862</v>
      </c>
      <c r="X4232" t="str">
        <v>Fadelburgh</v>
      </c>
      <c r="Y4232" t="str">
        <v>New South Wales</v>
      </c>
      <c r="Z4232" t="str">
        <v>Australia</v>
      </c>
      <c r="AA4232">
        <v>1</v>
      </c>
      <c r="AB4232" s="3" t="str">
        <f t="shared" si="133"/>
        <v>10 to 20</v>
      </c>
      <c r="AM4232" s="6">
        <v>310</v>
      </c>
      <c r="AN4232" s="6" t="s">
        <v>1362</v>
      </c>
    </row>
    <row r="4233" spans="1:40" x14ac:dyDescent="0.25">
      <c r="A4233">
        <v>4231</v>
      </c>
      <c r="B4233">
        <v>843</v>
      </c>
      <c r="C4233">
        <v>1091</v>
      </c>
      <c r="D4233">
        <v>115</v>
      </c>
      <c r="E4233">
        <v>1</v>
      </c>
      <c r="F4233">
        <v>115</v>
      </c>
      <c r="G4233">
        <v>1</v>
      </c>
      <c r="H4233" t="str">
        <f>VLOOKUP($C4233,'Raw-products'!$A$2:$H$1261,MATCH(H$1,'Raw-products'!$A$1:$H$1,0))</f>
        <v>Trousers</v>
      </c>
      <c r="I4233" t="str">
        <f>VLOOKUP($C4233,'Raw-products'!$A$2:$H$1261,MATCH(I$1,'Raw-products'!$A$1:$H$1,0))</f>
        <v>Cropped</v>
      </c>
      <c r="J4233" t="str">
        <f>VLOOKUP($C4233,'Raw-products'!$A$2:$H$1261,MATCH(J$1,'Raw-products'!$A$1:$H$1,0))</f>
        <v>S</v>
      </c>
      <c r="K4233" t="str">
        <f>VLOOKUP($C4233,'Raw-products'!$A$2:$H$1261,MATCH(K$1,'Raw-products'!$A$1:$H$1,0))</f>
        <v>orange</v>
      </c>
      <c r="L4233">
        <f>VLOOKUP($C4233,'Raw-products'!$A$2:$H$1261,MATCH(L$1,'Raw-products'!$A$1:$H$1,0))</f>
        <v>99</v>
      </c>
      <c r="M4233">
        <f>VLOOKUP($C4233,'Raw-products'!$A$2:$H$1261,MATCH(M$1,'Raw-products'!$A$1:$H$1,0))</f>
        <v>78</v>
      </c>
      <c r="N4233" s="5">
        <f t="shared" si="132"/>
        <v>7722</v>
      </c>
      <c r="O4233" cm="1">
        <f t="array" ref="O4233:R4233">_xlfn.XLOOKUP($B4233,'Raw -orders'!$A:$A,'Raw -orders'!$B:$E)</f>
        <v>956</v>
      </c>
      <c r="P4233">
        <v>17717</v>
      </c>
      <c r="Q4233" s="1">
        <v>44380</v>
      </c>
      <c r="R4233" s="1">
        <v>44386</v>
      </c>
      <c r="S4233" t="str" cm="1">
        <f t="array" ref="S4233:Z4233">_xlfn.XLOOKUP($O4233,'Raw - customers'!$A:$A,'Raw - customers'!$B:$I)</f>
        <v>Camile Haveline</v>
      </c>
      <c r="T4233" t="str">
        <v>Genderfluid</v>
      </c>
      <c r="U4233">
        <v>20</v>
      </c>
      <c r="V4233" t="str">
        <v>408 Logan View RdApt. 841</v>
      </c>
      <c r="W4233">
        <v>6905</v>
      </c>
      <c r="X4233" t="str">
        <v>New Alexchester</v>
      </c>
      <c r="Y4233" t="str">
        <v>New South Wales</v>
      </c>
      <c r="Z4233" t="str">
        <v>Australia</v>
      </c>
      <c r="AA4233">
        <v>7</v>
      </c>
      <c r="AB4233" s="3" t="str">
        <f t="shared" si="133"/>
        <v>0 to 10</v>
      </c>
      <c r="AM4233" s="6">
        <v>956</v>
      </c>
      <c r="AN4233" s="6" t="s">
        <v>1362</v>
      </c>
    </row>
    <row r="4234" spans="1:40" x14ac:dyDescent="0.25">
      <c r="A4234">
        <v>4232</v>
      </c>
      <c r="B4234">
        <v>843</v>
      </c>
      <c r="C4234">
        <v>374</v>
      </c>
      <c r="D4234">
        <v>94</v>
      </c>
      <c r="E4234">
        <v>3</v>
      </c>
      <c r="F4234">
        <v>282</v>
      </c>
      <c r="G4234">
        <v>1</v>
      </c>
      <c r="H4234" t="str">
        <f>VLOOKUP($C4234,'Raw-products'!$A$2:$H$1261,MATCH(H$1,'Raw-products'!$A$1:$H$1,0))</f>
        <v>Shirt</v>
      </c>
      <c r="I4234" t="str">
        <f>VLOOKUP($C4234,'Raw-products'!$A$2:$H$1261,MATCH(I$1,'Raw-products'!$A$1:$H$1,0))</f>
        <v>Henley</v>
      </c>
      <c r="J4234" t="str">
        <f>VLOOKUP($C4234,'Raw-products'!$A$2:$H$1261,MATCH(J$1,'Raw-products'!$A$1:$H$1,0))</f>
        <v>XL</v>
      </c>
      <c r="K4234" t="str">
        <f>VLOOKUP($C4234,'Raw-products'!$A$2:$H$1261,MATCH(K$1,'Raw-products'!$A$1:$H$1,0))</f>
        <v>blue</v>
      </c>
      <c r="L4234">
        <f>VLOOKUP($C4234,'Raw-products'!$A$2:$H$1261,MATCH(L$1,'Raw-products'!$A$1:$H$1,0))</f>
        <v>92</v>
      </c>
      <c r="M4234">
        <f>VLOOKUP($C4234,'Raw-products'!$A$2:$H$1261,MATCH(M$1,'Raw-products'!$A$1:$H$1,0))</f>
        <v>75</v>
      </c>
      <c r="N4234" s="5">
        <f t="shared" si="132"/>
        <v>6900</v>
      </c>
      <c r="O4234" cm="1">
        <f t="array" ref="O4234:R4234">_xlfn.XLOOKUP($B4234,'Raw -orders'!$A:$A,'Raw -orders'!$B:$E)</f>
        <v>956</v>
      </c>
      <c r="P4234">
        <v>17717</v>
      </c>
      <c r="Q4234" s="1">
        <v>44380</v>
      </c>
      <c r="R4234" s="1">
        <v>44386</v>
      </c>
      <c r="S4234" t="str" cm="1">
        <f t="array" ref="S4234:Z4234">_xlfn.XLOOKUP($O4234,'Raw - customers'!$A:$A,'Raw - customers'!$B:$I)</f>
        <v>Camile Haveline</v>
      </c>
      <c r="T4234" t="str">
        <v>Genderfluid</v>
      </c>
      <c r="U4234">
        <v>20</v>
      </c>
      <c r="V4234" t="str">
        <v>408 Logan View RdApt. 841</v>
      </c>
      <c r="W4234">
        <v>6905</v>
      </c>
      <c r="X4234" t="str">
        <v>New Alexchester</v>
      </c>
      <c r="Y4234" t="str">
        <v>New South Wales</v>
      </c>
      <c r="Z4234" t="str">
        <v>Australia</v>
      </c>
      <c r="AA4234">
        <v>7</v>
      </c>
      <c r="AB4234" s="3" t="str">
        <f t="shared" si="133"/>
        <v>0 to 10</v>
      </c>
      <c r="AM4234" s="6">
        <v>956</v>
      </c>
      <c r="AN4234" s="6" t="s">
        <v>1362</v>
      </c>
    </row>
    <row r="4235" spans="1:40" x14ac:dyDescent="0.25">
      <c r="A4235">
        <v>4233</v>
      </c>
      <c r="B4235">
        <v>843</v>
      </c>
      <c r="C4235">
        <v>69</v>
      </c>
      <c r="D4235">
        <v>104</v>
      </c>
      <c r="E4235">
        <v>1</v>
      </c>
      <c r="F4235">
        <v>104</v>
      </c>
      <c r="G4235">
        <v>1</v>
      </c>
      <c r="H4235" t="str">
        <f>VLOOKUP($C4235,'Raw-products'!$A$2:$H$1261,MATCH(H$1,'Raw-products'!$A$1:$H$1,0))</f>
        <v>Shirt</v>
      </c>
      <c r="I4235" t="str">
        <f>VLOOKUP($C4235,'Raw-products'!$A$2:$H$1261,MATCH(I$1,'Raw-products'!$A$1:$H$1,0))</f>
        <v>Dress</v>
      </c>
      <c r="J4235" t="str">
        <f>VLOOKUP($C4235,'Raw-products'!$A$2:$H$1261,MATCH(J$1,'Raw-products'!$A$1:$H$1,0))</f>
        <v>XL</v>
      </c>
      <c r="K4235" t="str">
        <f>VLOOKUP($C4235,'Raw-products'!$A$2:$H$1261,MATCH(K$1,'Raw-products'!$A$1:$H$1,0))</f>
        <v>violet</v>
      </c>
      <c r="L4235">
        <f>VLOOKUP($C4235,'Raw-products'!$A$2:$H$1261,MATCH(L$1,'Raw-products'!$A$1:$H$1,0))</f>
        <v>119</v>
      </c>
      <c r="M4235">
        <f>VLOOKUP($C4235,'Raw-products'!$A$2:$H$1261,MATCH(M$1,'Raw-products'!$A$1:$H$1,0))</f>
        <v>77</v>
      </c>
      <c r="N4235" s="5">
        <f t="shared" si="132"/>
        <v>9163</v>
      </c>
      <c r="O4235" cm="1">
        <f t="array" ref="O4235:R4235">_xlfn.XLOOKUP($B4235,'Raw -orders'!$A:$A,'Raw -orders'!$B:$E)</f>
        <v>956</v>
      </c>
      <c r="P4235">
        <v>17717</v>
      </c>
      <c r="Q4235" s="1">
        <v>44380</v>
      </c>
      <c r="R4235" s="1">
        <v>44386</v>
      </c>
      <c r="S4235" t="str" cm="1">
        <f t="array" ref="S4235:Z4235">_xlfn.XLOOKUP($O4235,'Raw - customers'!$A:$A,'Raw - customers'!$B:$I)</f>
        <v>Camile Haveline</v>
      </c>
      <c r="T4235" t="str">
        <v>Genderfluid</v>
      </c>
      <c r="U4235">
        <v>20</v>
      </c>
      <c r="V4235" t="str">
        <v>408 Logan View RdApt. 841</v>
      </c>
      <c r="W4235">
        <v>6905</v>
      </c>
      <c r="X4235" t="str">
        <v>New Alexchester</v>
      </c>
      <c r="Y4235" t="str">
        <v>New South Wales</v>
      </c>
      <c r="Z4235" t="str">
        <v>Australia</v>
      </c>
      <c r="AA4235">
        <v>7</v>
      </c>
      <c r="AB4235" s="3" t="str">
        <f t="shared" si="133"/>
        <v>0 to 10</v>
      </c>
      <c r="AM4235" s="6">
        <v>956</v>
      </c>
      <c r="AN4235" s="6" t="s">
        <v>1362</v>
      </c>
    </row>
    <row r="4236" spans="1:40" x14ac:dyDescent="0.25">
      <c r="A4236">
        <v>4234</v>
      </c>
      <c r="B4236">
        <v>843</v>
      </c>
      <c r="C4236">
        <v>285</v>
      </c>
      <c r="D4236">
        <v>105</v>
      </c>
      <c r="E4236">
        <v>1</v>
      </c>
      <c r="F4236">
        <v>105</v>
      </c>
      <c r="G4236">
        <v>1</v>
      </c>
      <c r="H4236" t="str">
        <f>VLOOKUP($C4236,'Raw-products'!$A$2:$H$1261,MATCH(H$1,'Raw-products'!$A$1:$H$1,0))</f>
        <v>Shirt</v>
      </c>
      <c r="I4236" t="str">
        <f>VLOOKUP($C4236,'Raw-products'!$A$2:$H$1261,MATCH(I$1,'Raw-products'!$A$1:$H$1,0))</f>
        <v>Cuban Collar</v>
      </c>
      <c r="J4236" t="str">
        <f>VLOOKUP($C4236,'Raw-products'!$A$2:$H$1261,MATCH(J$1,'Raw-products'!$A$1:$H$1,0))</f>
        <v>XS</v>
      </c>
      <c r="K4236" t="str">
        <f>VLOOKUP($C4236,'Raw-products'!$A$2:$H$1261,MATCH(K$1,'Raw-products'!$A$1:$H$1,0))</f>
        <v>orange</v>
      </c>
      <c r="L4236">
        <f>VLOOKUP($C4236,'Raw-products'!$A$2:$H$1261,MATCH(L$1,'Raw-products'!$A$1:$H$1,0))</f>
        <v>93</v>
      </c>
      <c r="M4236">
        <f>VLOOKUP($C4236,'Raw-products'!$A$2:$H$1261,MATCH(M$1,'Raw-products'!$A$1:$H$1,0))</f>
        <v>62</v>
      </c>
      <c r="N4236" s="5">
        <f t="shared" si="132"/>
        <v>5766</v>
      </c>
      <c r="O4236" cm="1">
        <f t="array" ref="O4236:R4236">_xlfn.XLOOKUP($B4236,'Raw -orders'!$A:$A,'Raw -orders'!$B:$E)</f>
        <v>956</v>
      </c>
      <c r="P4236">
        <v>17717</v>
      </c>
      <c r="Q4236" s="1">
        <v>44380</v>
      </c>
      <c r="R4236" s="1">
        <v>44386</v>
      </c>
      <c r="S4236" t="str" cm="1">
        <f t="array" ref="S4236:Z4236">_xlfn.XLOOKUP($O4236,'Raw - customers'!$A:$A,'Raw - customers'!$B:$I)</f>
        <v>Camile Haveline</v>
      </c>
      <c r="T4236" t="str">
        <v>Genderfluid</v>
      </c>
      <c r="U4236">
        <v>20</v>
      </c>
      <c r="V4236" t="str">
        <v>408 Logan View RdApt. 841</v>
      </c>
      <c r="W4236">
        <v>6905</v>
      </c>
      <c r="X4236" t="str">
        <v>New Alexchester</v>
      </c>
      <c r="Y4236" t="str">
        <v>New South Wales</v>
      </c>
      <c r="Z4236" t="str">
        <v>Australia</v>
      </c>
      <c r="AA4236">
        <v>7</v>
      </c>
      <c r="AB4236" s="3" t="str">
        <f t="shared" si="133"/>
        <v>0 to 10</v>
      </c>
      <c r="AM4236" s="6">
        <v>956</v>
      </c>
      <c r="AN4236" s="6" t="s">
        <v>1362</v>
      </c>
    </row>
    <row r="4237" spans="1:40" x14ac:dyDescent="0.25">
      <c r="A4237">
        <v>4235</v>
      </c>
      <c r="B4237">
        <v>843</v>
      </c>
      <c r="C4237">
        <v>737</v>
      </c>
      <c r="D4237">
        <v>109</v>
      </c>
      <c r="E4237">
        <v>1</v>
      </c>
      <c r="F4237">
        <v>109</v>
      </c>
      <c r="G4237">
        <v>1</v>
      </c>
      <c r="H4237" t="str">
        <f>VLOOKUP($C4237,'Raw-products'!$A$2:$H$1261,MATCH(H$1,'Raw-products'!$A$1:$H$1,0))</f>
        <v>Jacket</v>
      </c>
      <c r="I4237" t="str">
        <f>VLOOKUP($C4237,'Raw-products'!$A$2:$H$1261,MATCH(I$1,'Raw-products'!$A$1:$H$1,0))</f>
        <v>Peacoat</v>
      </c>
      <c r="J4237" t="str">
        <f>VLOOKUP($C4237,'Raw-products'!$A$2:$H$1261,MATCH(J$1,'Raw-products'!$A$1:$H$1,0))</f>
        <v>M</v>
      </c>
      <c r="K4237" t="str">
        <f>VLOOKUP($C4237,'Raw-products'!$A$2:$H$1261,MATCH(K$1,'Raw-products'!$A$1:$H$1,0))</f>
        <v>red</v>
      </c>
      <c r="L4237">
        <f>VLOOKUP($C4237,'Raw-products'!$A$2:$H$1261,MATCH(L$1,'Raw-products'!$A$1:$H$1,0))</f>
        <v>102</v>
      </c>
      <c r="M4237">
        <f>VLOOKUP($C4237,'Raw-products'!$A$2:$H$1261,MATCH(M$1,'Raw-products'!$A$1:$H$1,0))</f>
        <v>59</v>
      </c>
      <c r="N4237" s="5">
        <f t="shared" si="132"/>
        <v>6018</v>
      </c>
      <c r="O4237" cm="1">
        <f t="array" ref="O4237:R4237">_xlfn.XLOOKUP($B4237,'Raw -orders'!$A:$A,'Raw -orders'!$B:$E)</f>
        <v>956</v>
      </c>
      <c r="P4237">
        <v>17717</v>
      </c>
      <c r="Q4237" s="1">
        <v>44380</v>
      </c>
      <c r="R4237" s="1">
        <v>44386</v>
      </c>
      <c r="S4237" t="str" cm="1">
        <f t="array" ref="S4237:Z4237">_xlfn.XLOOKUP($O4237,'Raw - customers'!$A:$A,'Raw - customers'!$B:$I)</f>
        <v>Camile Haveline</v>
      </c>
      <c r="T4237" t="str">
        <v>Genderfluid</v>
      </c>
      <c r="U4237">
        <v>20</v>
      </c>
      <c r="V4237" t="str">
        <v>408 Logan View RdApt. 841</v>
      </c>
      <c r="W4237">
        <v>6905</v>
      </c>
      <c r="X4237" t="str">
        <v>New Alexchester</v>
      </c>
      <c r="Y4237" t="str">
        <v>New South Wales</v>
      </c>
      <c r="Z4237" t="str">
        <v>Australia</v>
      </c>
      <c r="AA4237">
        <v>7</v>
      </c>
      <c r="AB4237" s="3" t="str">
        <f t="shared" si="133"/>
        <v>0 to 10</v>
      </c>
      <c r="AM4237" s="6">
        <v>956</v>
      </c>
      <c r="AN4237" s="6" t="s">
        <v>1362</v>
      </c>
    </row>
    <row r="4238" spans="1:40" x14ac:dyDescent="0.25">
      <c r="A4238">
        <v>4236</v>
      </c>
      <c r="B4238">
        <v>843</v>
      </c>
      <c r="C4238">
        <v>1236</v>
      </c>
      <c r="D4238">
        <v>112</v>
      </c>
      <c r="E4238">
        <v>3</v>
      </c>
      <c r="F4238">
        <v>336</v>
      </c>
      <c r="G4238">
        <v>1</v>
      </c>
      <c r="H4238" t="str">
        <f>VLOOKUP($C4238,'Raw-products'!$A$2:$H$1261,MATCH(H$1,'Raw-products'!$A$1:$H$1,0))</f>
        <v>Trousers</v>
      </c>
      <c r="I4238" t="str">
        <f>VLOOKUP($C4238,'Raw-products'!$A$2:$H$1261,MATCH(I$1,'Raw-products'!$A$1:$H$1,0))</f>
        <v>Tracksuit Bottoms</v>
      </c>
      <c r="J4238" t="str">
        <f>VLOOKUP($C4238,'Raw-products'!$A$2:$H$1261,MATCH(J$1,'Raw-products'!$A$1:$H$1,0))</f>
        <v>S</v>
      </c>
      <c r="K4238" t="str">
        <f>VLOOKUP($C4238,'Raw-products'!$A$2:$H$1261,MATCH(K$1,'Raw-products'!$A$1:$H$1,0))</f>
        <v>yellow</v>
      </c>
      <c r="L4238">
        <f>VLOOKUP($C4238,'Raw-products'!$A$2:$H$1261,MATCH(L$1,'Raw-products'!$A$1:$H$1,0))</f>
        <v>91</v>
      </c>
      <c r="M4238">
        <f>VLOOKUP($C4238,'Raw-products'!$A$2:$H$1261,MATCH(M$1,'Raw-products'!$A$1:$H$1,0))</f>
        <v>49</v>
      </c>
      <c r="N4238" s="5">
        <f t="shared" si="132"/>
        <v>4459</v>
      </c>
      <c r="O4238" cm="1">
        <f t="array" ref="O4238:R4238">_xlfn.XLOOKUP($B4238,'Raw -orders'!$A:$A,'Raw -orders'!$B:$E)</f>
        <v>956</v>
      </c>
      <c r="P4238">
        <v>17717</v>
      </c>
      <c r="Q4238" s="1">
        <v>44380</v>
      </c>
      <c r="R4238" s="1">
        <v>44386</v>
      </c>
      <c r="S4238" t="str" cm="1">
        <f t="array" ref="S4238:Z4238">_xlfn.XLOOKUP($O4238,'Raw - customers'!$A:$A,'Raw - customers'!$B:$I)</f>
        <v>Camile Haveline</v>
      </c>
      <c r="T4238" t="str">
        <v>Genderfluid</v>
      </c>
      <c r="U4238">
        <v>20</v>
      </c>
      <c r="V4238" t="str">
        <v>408 Logan View RdApt. 841</v>
      </c>
      <c r="W4238">
        <v>6905</v>
      </c>
      <c r="X4238" t="str">
        <v>New Alexchester</v>
      </c>
      <c r="Y4238" t="str">
        <v>New South Wales</v>
      </c>
      <c r="Z4238" t="str">
        <v>Australia</v>
      </c>
      <c r="AA4238">
        <v>7</v>
      </c>
      <c r="AB4238" s="3" t="str">
        <f t="shared" si="133"/>
        <v>0 to 10</v>
      </c>
      <c r="AM4238" s="6">
        <v>956</v>
      </c>
      <c r="AN4238" s="6" t="s">
        <v>1362</v>
      </c>
    </row>
    <row r="4239" spans="1:40" x14ac:dyDescent="0.25">
      <c r="A4239">
        <v>4237</v>
      </c>
      <c r="B4239">
        <v>843</v>
      </c>
      <c r="C4239">
        <v>886</v>
      </c>
      <c r="D4239">
        <v>94</v>
      </c>
      <c r="E4239">
        <v>3</v>
      </c>
      <c r="F4239">
        <v>282</v>
      </c>
      <c r="G4239">
        <v>1</v>
      </c>
      <c r="H4239" t="str">
        <f>VLOOKUP($C4239,'Raw-products'!$A$2:$H$1261,MATCH(H$1,'Raw-products'!$A$1:$H$1,0))</f>
        <v>Trousers</v>
      </c>
      <c r="I4239" t="str">
        <f>VLOOKUP($C4239,'Raw-products'!$A$2:$H$1261,MATCH(I$1,'Raw-products'!$A$1:$H$1,0))</f>
        <v>Cords</v>
      </c>
      <c r="J4239" t="str">
        <f>VLOOKUP($C4239,'Raw-products'!$A$2:$H$1261,MATCH(J$1,'Raw-products'!$A$1:$H$1,0))</f>
        <v>S</v>
      </c>
      <c r="K4239" t="str">
        <f>VLOOKUP($C4239,'Raw-products'!$A$2:$H$1261,MATCH(K$1,'Raw-products'!$A$1:$H$1,0))</f>
        <v>yellow</v>
      </c>
      <c r="L4239">
        <f>VLOOKUP($C4239,'Raw-products'!$A$2:$H$1261,MATCH(L$1,'Raw-products'!$A$1:$H$1,0))</f>
        <v>113</v>
      </c>
      <c r="M4239">
        <f>VLOOKUP($C4239,'Raw-products'!$A$2:$H$1261,MATCH(M$1,'Raw-products'!$A$1:$H$1,0))</f>
        <v>68</v>
      </c>
      <c r="N4239" s="5">
        <f t="shared" si="132"/>
        <v>7684</v>
      </c>
      <c r="O4239" cm="1">
        <f t="array" ref="O4239:R4239">_xlfn.XLOOKUP($B4239,'Raw -orders'!$A:$A,'Raw -orders'!$B:$E)</f>
        <v>956</v>
      </c>
      <c r="P4239">
        <v>17717</v>
      </c>
      <c r="Q4239" s="1">
        <v>44380</v>
      </c>
      <c r="R4239" s="1">
        <v>44386</v>
      </c>
      <c r="S4239" t="str" cm="1">
        <f t="array" ref="S4239:Z4239">_xlfn.XLOOKUP($O4239,'Raw - customers'!$A:$A,'Raw - customers'!$B:$I)</f>
        <v>Camile Haveline</v>
      </c>
      <c r="T4239" t="str">
        <v>Genderfluid</v>
      </c>
      <c r="U4239">
        <v>20</v>
      </c>
      <c r="V4239" t="str">
        <v>408 Logan View RdApt. 841</v>
      </c>
      <c r="W4239">
        <v>6905</v>
      </c>
      <c r="X4239" t="str">
        <v>New Alexchester</v>
      </c>
      <c r="Y4239" t="str">
        <v>New South Wales</v>
      </c>
      <c r="Z4239" t="str">
        <v>Australia</v>
      </c>
      <c r="AA4239">
        <v>7</v>
      </c>
      <c r="AB4239" s="3" t="str">
        <f t="shared" si="133"/>
        <v>0 to 10</v>
      </c>
      <c r="AM4239" s="6">
        <v>956</v>
      </c>
      <c r="AN4239" s="6" t="s">
        <v>1362</v>
      </c>
    </row>
    <row r="4240" spans="1:40" x14ac:dyDescent="0.25">
      <c r="A4240">
        <v>4238</v>
      </c>
      <c r="B4240">
        <v>843</v>
      </c>
      <c r="C4240">
        <v>962</v>
      </c>
      <c r="D4240">
        <v>97</v>
      </c>
      <c r="E4240">
        <v>2</v>
      </c>
      <c r="F4240">
        <v>194</v>
      </c>
      <c r="G4240">
        <v>1</v>
      </c>
      <c r="H4240" t="str">
        <f>VLOOKUP($C4240,'Raw-products'!$A$2:$H$1261,MATCH(H$1,'Raw-products'!$A$1:$H$1,0))</f>
        <v>Trousers</v>
      </c>
      <c r="I4240" t="str">
        <f>VLOOKUP($C4240,'Raw-products'!$A$2:$H$1261,MATCH(I$1,'Raw-products'!$A$1:$H$1,0))</f>
        <v>Slim-Fit</v>
      </c>
      <c r="J4240" t="str">
        <f>VLOOKUP($C4240,'Raw-products'!$A$2:$H$1261,MATCH(J$1,'Raw-products'!$A$1:$H$1,0))</f>
        <v>M</v>
      </c>
      <c r="K4240" t="str">
        <f>VLOOKUP($C4240,'Raw-products'!$A$2:$H$1261,MATCH(K$1,'Raw-products'!$A$1:$H$1,0))</f>
        <v>green</v>
      </c>
      <c r="L4240">
        <f>VLOOKUP($C4240,'Raw-products'!$A$2:$H$1261,MATCH(L$1,'Raw-products'!$A$1:$H$1,0))</f>
        <v>119</v>
      </c>
      <c r="M4240">
        <f>VLOOKUP($C4240,'Raw-products'!$A$2:$H$1261,MATCH(M$1,'Raw-products'!$A$1:$H$1,0))</f>
        <v>78</v>
      </c>
      <c r="N4240" s="5">
        <f t="shared" si="132"/>
        <v>9282</v>
      </c>
      <c r="O4240" cm="1">
        <f t="array" ref="O4240:R4240">_xlfn.XLOOKUP($B4240,'Raw -orders'!$A:$A,'Raw -orders'!$B:$E)</f>
        <v>956</v>
      </c>
      <c r="P4240">
        <v>17717</v>
      </c>
      <c r="Q4240" s="1">
        <v>44380</v>
      </c>
      <c r="R4240" s="1">
        <v>44386</v>
      </c>
      <c r="S4240" t="str" cm="1">
        <f t="array" ref="S4240:Z4240">_xlfn.XLOOKUP($O4240,'Raw - customers'!$A:$A,'Raw - customers'!$B:$I)</f>
        <v>Camile Haveline</v>
      </c>
      <c r="T4240" t="str">
        <v>Genderfluid</v>
      </c>
      <c r="U4240">
        <v>20</v>
      </c>
      <c r="V4240" t="str">
        <v>408 Logan View RdApt. 841</v>
      </c>
      <c r="W4240">
        <v>6905</v>
      </c>
      <c r="X4240" t="str">
        <v>New Alexchester</v>
      </c>
      <c r="Y4240" t="str">
        <v>New South Wales</v>
      </c>
      <c r="Z4240" t="str">
        <v>Australia</v>
      </c>
      <c r="AA4240">
        <v>7</v>
      </c>
      <c r="AB4240" s="3" t="str">
        <f t="shared" si="133"/>
        <v>0 to 10</v>
      </c>
      <c r="AM4240" s="6">
        <v>956</v>
      </c>
      <c r="AN4240" s="6" t="s">
        <v>1362</v>
      </c>
    </row>
    <row r="4241" spans="1:40" x14ac:dyDescent="0.25">
      <c r="A4241">
        <v>4239</v>
      </c>
      <c r="B4241">
        <v>843</v>
      </c>
      <c r="C4241">
        <v>207</v>
      </c>
      <c r="D4241">
        <v>98</v>
      </c>
      <c r="E4241">
        <v>3</v>
      </c>
      <c r="F4241">
        <v>294</v>
      </c>
      <c r="G4241">
        <v>1</v>
      </c>
      <c r="H4241" t="str">
        <f>VLOOKUP($C4241,'Raw-products'!$A$2:$H$1261,MATCH(H$1,'Raw-products'!$A$1:$H$1,0))</f>
        <v>Shirt</v>
      </c>
      <c r="I4241" t="str">
        <f>VLOOKUP($C4241,'Raw-products'!$A$2:$H$1261,MATCH(I$1,'Raw-products'!$A$1:$H$1,0))</f>
        <v>Camp Collared</v>
      </c>
      <c r="J4241" t="str">
        <f>VLOOKUP($C4241,'Raw-products'!$A$2:$H$1261,MATCH(J$1,'Raw-products'!$A$1:$H$1,0))</f>
        <v>M</v>
      </c>
      <c r="K4241" t="str">
        <f>VLOOKUP($C4241,'Raw-products'!$A$2:$H$1261,MATCH(K$1,'Raw-products'!$A$1:$H$1,0))</f>
        <v>violet</v>
      </c>
      <c r="L4241">
        <f>VLOOKUP($C4241,'Raw-products'!$A$2:$H$1261,MATCH(L$1,'Raw-products'!$A$1:$H$1,0))</f>
        <v>112</v>
      </c>
      <c r="M4241">
        <f>VLOOKUP($C4241,'Raw-products'!$A$2:$H$1261,MATCH(M$1,'Raw-products'!$A$1:$H$1,0))</f>
        <v>41</v>
      </c>
      <c r="N4241" s="5">
        <f t="shared" si="132"/>
        <v>4592</v>
      </c>
      <c r="O4241" cm="1">
        <f t="array" ref="O4241:R4241">_xlfn.XLOOKUP($B4241,'Raw -orders'!$A:$A,'Raw -orders'!$B:$E)</f>
        <v>956</v>
      </c>
      <c r="P4241">
        <v>17717</v>
      </c>
      <c r="Q4241" s="1">
        <v>44380</v>
      </c>
      <c r="R4241" s="1">
        <v>44386</v>
      </c>
      <c r="S4241" t="str" cm="1">
        <f t="array" ref="S4241:Z4241">_xlfn.XLOOKUP($O4241,'Raw - customers'!$A:$A,'Raw - customers'!$B:$I)</f>
        <v>Camile Haveline</v>
      </c>
      <c r="T4241" t="str">
        <v>Genderfluid</v>
      </c>
      <c r="U4241">
        <v>20</v>
      </c>
      <c r="V4241" t="str">
        <v>408 Logan View RdApt. 841</v>
      </c>
      <c r="W4241">
        <v>6905</v>
      </c>
      <c r="X4241" t="str">
        <v>New Alexchester</v>
      </c>
      <c r="Y4241" t="str">
        <v>New South Wales</v>
      </c>
      <c r="Z4241" t="str">
        <v>Australia</v>
      </c>
      <c r="AA4241">
        <v>7</v>
      </c>
      <c r="AB4241" s="3" t="str">
        <f t="shared" si="133"/>
        <v>0 to 10</v>
      </c>
      <c r="AM4241" s="6">
        <v>956</v>
      </c>
      <c r="AN4241" s="6" t="s">
        <v>1362</v>
      </c>
    </row>
    <row r="4242" spans="1:40" x14ac:dyDescent="0.25">
      <c r="A4242">
        <v>4240</v>
      </c>
      <c r="B4242">
        <v>843</v>
      </c>
      <c r="C4242">
        <v>1084</v>
      </c>
      <c r="D4242">
        <v>93</v>
      </c>
      <c r="E4242">
        <v>1</v>
      </c>
      <c r="F4242">
        <v>93</v>
      </c>
      <c r="G4242">
        <v>1</v>
      </c>
      <c r="H4242" t="str">
        <f>VLOOKUP($C4242,'Raw-products'!$A$2:$H$1261,MATCH(H$1,'Raw-products'!$A$1:$H$1,0))</f>
        <v>Trousers</v>
      </c>
      <c r="I4242" t="str">
        <f>VLOOKUP($C4242,'Raw-products'!$A$2:$H$1261,MATCH(I$1,'Raw-products'!$A$1:$H$1,0))</f>
        <v>Joggers</v>
      </c>
      <c r="J4242" t="str">
        <f>VLOOKUP($C4242,'Raw-products'!$A$2:$H$1261,MATCH(J$1,'Raw-products'!$A$1:$H$1,0))</f>
        <v>XL</v>
      </c>
      <c r="K4242" t="str">
        <f>VLOOKUP($C4242,'Raw-products'!$A$2:$H$1261,MATCH(K$1,'Raw-products'!$A$1:$H$1,0))</f>
        <v>violet</v>
      </c>
      <c r="L4242">
        <f>VLOOKUP($C4242,'Raw-products'!$A$2:$H$1261,MATCH(L$1,'Raw-products'!$A$1:$H$1,0))</f>
        <v>94</v>
      </c>
      <c r="M4242">
        <f>VLOOKUP($C4242,'Raw-products'!$A$2:$H$1261,MATCH(M$1,'Raw-products'!$A$1:$H$1,0))</f>
        <v>40</v>
      </c>
      <c r="N4242" s="5">
        <f t="shared" si="132"/>
        <v>3760</v>
      </c>
      <c r="O4242" cm="1">
        <f t="array" ref="O4242:R4242">_xlfn.XLOOKUP($B4242,'Raw -orders'!$A:$A,'Raw -orders'!$B:$E)</f>
        <v>956</v>
      </c>
      <c r="P4242">
        <v>17717</v>
      </c>
      <c r="Q4242" s="1">
        <v>44380</v>
      </c>
      <c r="R4242" s="1">
        <v>44386</v>
      </c>
      <c r="S4242" t="str" cm="1">
        <f t="array" ref="S4242:Z4242">_xlfn.XLOOKUP($O4242,'Raw - customers'!$A:$A,'Raw - customers'!$B:$I)</f>
        <v>Camile Haveline</v>
      </c>
      <c r="T4242" t="str">
        <v>Genderfluid</v>
      </c>
      <c r="U4242">
        <v>20</v>
      </c>
      <c r="V4242" t="str">
        <v>408 Logan View RdApt. 841</v>
      </c>
      <c r="W4242">
        <v>6905</v>
      </c>
      <c r="X4242" t="str">
        <v>New Alexchester</v>
      </c>
      <c r="Y4242" t="str">
        <v>New South Wales</v>
      </c>
      <c r="Z4242" t="str">
        <v>Australia</v>
      </c>
      <c r="AA4242">
        <v>7</v>
      </c>
      <c r="AB4242" s="3" t="str">
        <f t="shared" si="133"/>
        <v>0 to 10</v>
      </c>
      <c r="AM4242" s="6">
        <v>956</v>
      </c>
      <c r="AN4242" s="6" t="s">
        <v>1362</v>
      </c>
    </row>
    <row r="4243" spans="1:40" x14ac:dyDescent="0.25">
      <c r="A4243">
        <v>4241</v>
      </c>
      <c r="B4243">
        <v>844</v>
      </c>
      <c r="C4243">
        <v>1222</v>
      </c>
      <c r="D4243">
        <v>105</v>
      </c>
      <c r="E4243">
        <v>2</v>
      </c>
      <c r="F4243">
        <v>210</v>
      </c>
      <c r="G4243">
        <v>1</v>
      </c>
      <c r="H4243" t="str">
        <f>VLOOKUP($C4243,'Raw-products'!$A$2:$H$1261,MATCH(H$1,'Raw-products'!$A$1:$H$1,0))</f>
        <v>Trousers</v>
      </c>
      <c r="I4243" t="str">
        <f>VLOOKUP($C4243,'Raw-products'!$A$2:$H$1261,MATCH(I$1,'Raw-products'!$A$1:$H$1,0))</f>
        <v>Pleated</v>
      </c>
      <c r="J4243" t="str">
        <f>VLOOKUP($C4243,'Raw-products'!$A$2:$H$1261,MATCH(J$1,'Raw-products'!$A$1:$H$1,0))</f>
        <v>M</v>
      </c>
      <c r="K4243" t="str">
        <f>VLOOKUP($C4243,'Raw-products'!$A$2:$H$1261,MATCH(K$1,'Raw-products'!$A$1:$H$1,0))</f>
        <v>violet</v>
      </c>
      <c r="L4243">
        <f>VLOOKUP($C4243,'Raw-products'!$A$2:$H$1261,MATCH(L$1,'Raw-products'!$A$1:$H$1,0))</f>
        <v>90</v>
      </c>
      <c r="M4243">
        <f>VLOOKUP($C4243,'Raw-products'!$A$2:$H$1261,MATCH(M$1,'Raw-products'!$A$1:$H$1,0))</f>
        <v>45</v>
      </c>
      <c r="N4243" s="5">
        <f t="shared" si="132"/>
        <v>4050</v>
      </c>
      <c r="O4243" cm="1">
        <f t="array" ref="O4243:R4243">_xlfn.XLOOKUP($B4243,'Raw -orders'!$A:$A,'Raw -orders'!$B:$E)</f>
        <v>35</v>
      </c>
      <c r="P4243">
        <v>34733</v>
      </c>
      <c r="Q4243" s="1">
        <v>44465</v>
      </c>
      <c r="R4243" s="1">
        <v>44487</v>
      </c>
      <c r="S4243" t="str" cm="1">
        <f t="array" ref="S4243:Z4243">_xlfn.XLOOKUP($O4243,'Raw - customers'!$A:$A,'Raw - customers'!$B:$I)</f>
        <v>Adamo Saddington</v>
      </c>
      <c r="T4243" t="str">
        <v>Male</v>
      </c>
      <c r="U4243">
        <v>80</v>
      </c>
      <c r="V4243" t="str">
        <v>3168 Bartoletti CrescentSuite 878</v>
      </c>
      <c r="W4243">
        <v>593</v>
      </c>
      <c r="X4243" t="str">
        <v>Port Lucas</v>
      </c>
      <c r="Y4243" t="str">
        <v>Queensland</v>
      </c>
      <c r="Z4243" t="str">
        <v>Australia</v>
      </c>
      <c r="AA4243">
        <v>9</v>
      </c>
      <c r="AB4243" s="3" t="str">
        <f t="shared" si="133"/>
        <v>20 to 30</v>
      </c>
      <c r="AM4243" s="6">
        <v>35</v>
      </c>
      <c r="AN4243" s="6" t="s">
        <v>1355</v>
      </c>
    </row>
    <row r="4244" spans="1:40" x14ac:dyDescent="0.25">
      <c r="A4244">
        <v>4242</v>
      </c>
      <c r="B4244">
        <v>844</v>
      </c>
      <c r="C4244">
        <v>134</v>
      </c>
      <c r="D4244">
        <v>92</v>
      </c>
      <c r="E4244">
        <v>3</v>
      </c>
      <c r="F4244">
        <v>276</v>
      </c>
      <c r="G4244">
        <v>1</v>
      </c>
      <c r="H4244" t="str">
        <f>VLOOKUP($C4244,'Raw-products'!$A$2:$H$1261,MATCH(H$1,'Raw-products'!$A$1:$H$1,0))</f>
        <v>Shirt</v>
      </c>
      <c r="I4244" t="str">
        <f>VLOOKUP($C4244,'Raw-products'!$A$2:$H$1261,MATCH(I$1,'Raw-products'!$A$1:$H$1,0))</f>
        <v>Denim</v>
      </c>
      <c r="J4244" t="str">
        <f>VLOOKUP($C4244,'Raw-products'!$A$2:$H$1261,MATCH(J$1,'Raw-products'!$A$1:$H$1,0))</f>
        <v>XL</v>
      </c>
      <c r="K4244" t="str">
        <f>VLOOKUP($C4244,'Raw-products'!$A$2:$H$1261,MATCH(K$1,'Raw-products'!$A$1:$H$1,0))</f>
        <v>indigo</v>
      </c>
      <c r="L4244">
        <f>VLOOKUP($C4244,'Raw-products'!$A$2:$H$1261,MATCH(L$1,'Raw-products'!$A$1:$H$1,0))</f>
        <v>115</v>
      </c>
      <c r="M4244">
        <f>VLOOKUP($C4244,'Raw-products'!$A$2:$H$1261,MATCH(M$1,'Raw-products'!$A$1:$H$1,0))</f>
        <v>58</v>
      </c>
      <c r="N4244" s="5">
        <f t="shared" si="132"/>
        <v>6670</v>
      </c>
      <c r="O4244" cm="1">
        <f t="array" ref="O4244:R4244">_xlfn.XLOOKUP($B4244,'Raw -orders'!$A:$A,'Raw -orders'!$B:$E)</f>
        <v>35</v>
      </c>
      <c r="P4244">
        <v>34733</v>
      </c>
      <c r="Q4244" s="1">
        <v>44465</v>
      </c>
      <c r="R4244" s="1">
        <v>44487</v>
      </c>
      <c r="S4244" t="str" cm="1">
        <f t="array" ref="S4244:Z4244">_xlfn.XLOOKUP($O4244,'Raw - customers'!$A:$A,'Raw - customers'!$B:$I)</f>
        <v>Adamo Saddington</v>
      </c>
      <c r="T4244" t="str">
        <v>Male</v>
      </c>
      <c r="U4244">
        <v>80</v>
      </c>
      <c r="V4244" t="str">
        <v>3168 Bartoletti CrescentSuite 878</v>
      </c>
      <c r="W4244">
        <v>593</v>
      </c>
      <c r="X4244" t="str">
        <v>Port Lucas</v>
      </c>
      <c r="Y4244" t="str">
        <v>Queensland</v>
      </c>
      <c r="Z4244" t="str">
        <v>Australia</v>
      </c>
      <c r="AA4244">
        <v>9</v>
      </c>
      <c r="AB4244" s="3" t="str">
        <f t="shared" si="133"/>
        <v>20 to 30</v>
      </c>
      <c r="AM4244" s="6">
        <v>35</v>
      </c>
      <c r="AN4244" s="6" t="s">
        <v>1355</v>
      </c>
    </row>
    <row r="4245" spans="1:40" x14ac:dyDescent="0.25">
      <c r="A4245">
        <v>4243</v>
      </c>
      <c r="B4245">
        <v>844</v>
      </c>
      <c r="C4245">
        <v>1024</v>
      </c>
      <c r="D4245">
        <v>90</v>
      </c>
      <c r="E4245">
        <v>3</v>
      </c>
      <c r="F4245">
        <v>270</v>
      </c>
      <c r="G4245">
        <v>1</v>
      </c>
      <c r="H4245" t="str">
        <f>VLOOKUP($C4245,'Raw-products'!$A$2:$H$1261,MATCH(H$1,'Raw-products'!$A$1:$H$1,0))</f>
        <v>Trousers</v>
      </c>
      <c r="I4245" t="str">
        <f>VLOOKUP($C4245,'Raw-products'!$A$2:$H$1261,MATCH(I$1,'Raw-products'!$A$1:$H$1,0))</f>
        <v>Relaxed Leg</v>
      </c>
      <c r="J4245" t="str">
        <f>VLOOKUP($C4245,'Raw-products'!$A$2:$H$1261,MATCH(J$1,'Raw-products'!$A$1:$H$1,0))</f>
        <v>XL</v>
      </c>
      <c r="K4245" t="str">
        <f>VLOOKUP($C4245,'Raw-products'!$A$2:$H$1261,MATCH(K$1,'Raw-products'!$A$1:$H$1,0))</f>
        <v>orange</v>
      </c>
      <c r="L4245">
        <f>VLOOKUP($C4245,'Raw-products'!$A$2:$H$1261,MATCH(L$1,'Raw-products'!$A$1:$H$1,0))</f>
        <v>95</v>
      </c>
      <c r="M4245">
        <f>VLOOKUP($C4245,'Raw-products'!$A$2:$H$1261,MATCH(M$1,'Raw-products'!$A$1:$H$1,0))</f>
        <v>80</v>
      </c>
      <c r="N4245" s="5">
        <f t="shared" si="132"/>
        <v>7600</v>
      </c>
      <c r="O4245" cm="1">
        <f t="array" ref="O4245:R4245">_xlfn.XLOOKUP($B4245,'Raw -orders'!$A:$A,'Raw -orders'!$B:$E)</f>
        <v>35</v>
      </c>
      <c r="P4245">
        <v>34733</v>
      </c>
      <c r="Q4245" s="1">
        <v>44465</v>
      </c>
      <c r="R4245" s="1">
        <v>44487</v>
      </c>
      <c r="S4245" t="str" cm="1">
        <f t="array" ref="S4245:Z4245">_xlfn.XLOOKUP($O4245,'Raw - customers'!$A:$A,'Raw - customers'!$B:$I)</f>
        <v>Adamo Saddington</v>
      </c>
      <c r="T4245" t="str">
        <v>Male</v>
      </c>
      <c r="U4245">
        <v>80</v>
      </c>
      <c r="V4245" t="str">
        <v>3168 Bartoletti CrescentSuite 878</v>
      </c>
      <c r="W4245">
        <v>593</v>
      </c>
      <c r="X4245" t="str">
        <v>Port Lucas</v>
      </c>
      <c r="Y4245" t="str">
        <v>Queensland</v>
      </c>
      <c r="Z4245" t="str">
        <v>Australia</v>
      </c>
      <c r="AA4245">
        <v>9</v>
      </c>
      <c r="AB4245" s="3" t="str">
        <f t="shared" si="133"/>
        <v>20 to 30</v>
      </c>
      <c r="AM4245" s="6">
        <v>35</v>
      </c>
      <c r="AN4245" s="6" t="s">
        <v>1355</v>
      </c>
    </row>
    <row r="4246" spans="1:40" x14ac:dyDescent="0.25">
      <c r="A4246">
        <v>4244</v>
      </c>
      <c r="B4246">
        <v>844</v>
      </c>
      <c r="C4246">
        <v>139</v>
      </c>
      <c r="D4246">
        <v>92</v>
      </c>
      <c r="E4246">
        <v>1</v>
      </c>
      <c r="F4246">
        <v>92</v>
      </c>
      <c r="G4246">
        <v>1</v>
      </c>
      <c r="H4246" t="str">
        <f>VLOOKUP($C4246,'Raw-products'!$A$2:$H$1261,MATCH(H$1,'Raw-products'!$A$1:$H$1,0))</f>
        <v>Shirt</v>
      </c>
      <c r="I4246" t="str">
        <f>VLOOKUP($C4246,'Raw-products'!$A$2:$H$1261,MATCH(I$1,'Raw-products'!$A$1:$H$1,0))</f>
        <v>Denim</v>
      </c>
      <c r="J4246" t="str">
        <f>VLOOKUP($C4246,'Raw-products'!$A$2:$H$1261,MATCH(J$1,'Raw-products'!$A$1:$H$1,0))</f>
        <v>XL</v>
      </c>
      <c r="K4246" t="str">
        <f>VLOOKUP($C4246,'Raw-products'!$A$2:$H$1261,MATCH(K$1,'Raw-products'!$A$1:$H$1,0))</f>
        <v>violet</v>
      </c>
      <c r="L4246">
        <f>VLOOKUP($C4246,'Raw-products'!$A$2:$H$1261,MATCH(L$1,'Raw-products'!$A$1:$H$1,0))</f>
        <v>115</v>
      </c>
      <c r="M4246">
        <f>VLOOKUP($C4246,'Raw-products'!$A$2:$H$1261,MATCH(M$1,'Raw-products'!$A$1:$H$1,0))</f>
        <v>73</v>
      </c>
      <c r="N4246" s="5">
        <f t="shared" si="132"/>
        <v>8395</v>
      </c>
      <c r="O4246" cm="1">
        <f t="array" ref="O4246:R4246">_xlfn.XLOOKUP($B4246,'Raw -orders'!$A:$A,'Raw -orders'!$B:$E)</f>
        <v>35</v>
      </c>
      <c r="P4246">
        <v>34733</v>
      </c>
      <c r="Q4246" s="1">
        <v>44465</v>
      </c>
      <c r="R4246" s="1">
        <v>44487</v>
      </c>
      <c r="S4246" t="str" cm="1">
        <f t="array" ref="S4246:Z4246">_xlfn.XLOOKUP($O4246,'Raw - customers'!$A:$A,'Raw - customers'!$B:$I)</f>
        <v>Adamo Saddington</v>
      </c>
      <c r="T4246" t="str">
        <v>Male</v>
      </c>
      <c r="U4246">
        <v>80</v>
      </c>
      <c r="V4246" t="str">
        <v>3168 Bartoletti CrescentSuite 878</v>
      </c>
      <c r="W4246">
        <v>593</v>
      </c>
      <c r="X4246" t="str">
        <v>Port Lucas</v>
      </c>
      <c r="Y4246" t="str">
        <v>Queensland</v>
      </c>
      <c r="Z4246" t="str">
        <v>Australia</v>
      </c>
      <c r="AA4246">
        <v>9</v>
      </c>
      <c r="AB4246" s="3" t="str">
        <f t="shared" si="133"/>
        <v>20 to 30</v>
      </c>
      <c r="AM4246" s="6">
        <v>35</v>
      </c>
      <c r="AN4246" s="6" t="s">
        <v>1355</v>
      </c>
    </row>
    <row r="4247" spans="1:40" x14ac:dyDescent="0.25">
      <c r="A4247">
        <v>4245</v>
      </c>
      <c r="B4247">
        <v>844</v>
      </c>
      <c r="C4247">
        <v>586</v>
      </c>
      <c r="D4247">
        <v>100</v>
      </c>
      <c r="E4247">
        <v>3</v>
      </c>
      <c r="F4247">
        <v>300</v>
      </c>
      <c r="G4247">
        <v>1</v>
      </c>
      <c r="H4247" t="str">
        <f>VLOOKUP($C4247,'Raw-products'!$A$2:$H$1261,MATCH(H$1,'Raw-products'!$A$1:$H$1,0))</f>
        <v>Jacket</v>
      </c>
      <c r="I4247" t="str">
        <f>VLOOKUP($C4247,'Raw-products'!$A$2:$H$1261,MATCH(I$1,'Raw-products'!$A$1:$H$1,0))</f>
        <v>Bomber</v>
      </c>
      <c r="J4247" t="str">
        <f>VLOOKUP($C4247,'Raw-products'!$A$2:$H$1261,MATCH(J$1,'Raw-products'!$A$1:$H$1,0))</f>
        <v>S</v>
      </c>
      <c r="K4247" t="str">
        <f>VLOOKUP($C4247,'Raw-products'!$A$2:$H$1261,MATCH(K$1,'Raw-products'!$A$1:$H$1,0))</f>
        <v>indigo</v>
      </c>
      <c r="L4247">
        <f>VLOOKUP($C4247,'Raw-products'!$A$2:$H$1261,MATCH(L$1,'Raw-products'!$A$1:$H$1,0))</f>
        <v>90</v>
      </c>
      <c r="M4247">
        <f>VLOOKUP($C4247,'Raw-products'!$A$2:$H$1261,MATCH(M$1,'Raw-products'!$A$1:$H$1,0))</f>
        <v>41</v>
      </c>
      <c r="N4247" s="5">
        <f t="shared" si="132"/>
        <v>3690</v>
      </c>
      <c r="O4247" cm="1">
        <f t="array" ref="O4247:R4247">_xlfn.XLOOKUP($B4247,'Raw -orders'!$A:$A,'Raw -orders'!$B:$E)</f>
        <v>35</v>
      </c>
      <c r="P4247">
        <v>34733</v>
      </c>
      <c r="Q4247" s="1">
        <v>44465</v>
      </c>
      <c r="R4247" s="1">
        <v>44487</v>
      </c>
      <c r="S4247" t="str" cm="1">
        <f t="array" ref="S4247:Z4247">_xlfn.XLOOKUP($O4247,'Raw - customers'!$A:$A,'Raw - customers'!$B:$I)</f>
        <v>Adamo Saddington</v>
      </c>
      <c r="T4247" t="str">
        <v>Male</v>
      </c>
      <c r="U4247">
        <v>80</v>
      </c>
      <c r="V4247" t="str">
        <v>3168 Bartoletti CrescentSuite 878</v>
      </c>
      <c r="W4247">
        <v>593</v>
      </c>
      <c r="X4247" t="str">
        <v>Port Lucas</v>
      </c>
      <c r="Y4247" t="str">
        <v>Queensland</v>
      </c>
      <c r="Z4247" t="str">
        <v>Australia</v>
      </c>
      <c r="AA4247">
        <v>9</v>
      </c>
      <c r="AB4247" s="3" t="str">
        <f t="shared" si="133"/>
        <v>20 to 30</v>
      </c>
      <c r="AM4247" s="6">
        <v>35</v>
      </c>
      <c r="AN4247" s="6" t="s">
        <v>1355</v>
      </c>
    </row>
    <row r="4248" spans="1:40" x14ac:dyDescent="0.25">
      <c r="A4248">
        <v>4246</v>
      </c>
      <c r="B4248">
        <v>845</v>
      </c>
      <c r="C4248">
        <v>1073</v>
      </c>
      <c r="D4248">
        <v>93</v>
      </c>
      <c r="E4248">
        <v>3</v>
      </c>
      <c r="F4248">
        <v>279</v>
      </c>
      <c r="G4248">
        <v>1</v>
      </c>
      <c r="H4248" t="str">
        <f>VLOOKUP($C4248,'Raw-products'!$A$2:$H$1261,MATCH(H$1,'Raw-products'!$A$1:$H$1,0))</f>
        <v>Trousers</v>
      </c>
      <c r="I4248" t="str">
        <f>VLOOKUP($C4248,'Raw-products'!$A$2:$H$1261,MATCH(I$1,'Raw-products'!$A$1:$H$1,0))</f>
        <v>Joggers</v>
      </c>
      <c r="J4248" t="str">
        <f>VLOOKUP($C4248,'Raw-products'!$A$2:$H$1261,MATCH(J$1,'Raw-products'!$A$1:$H$1,0))</f>
        <v>L</v>
      </c>
      <c r="K4248" t="str">
        <f>VLOOKUP($C4248,'Raw-products'!$A$2:$H$1261,MATCH(K$1,'Raw-products'!$A$1:$H$1,0))</f>
        <v>blue</v>
      </c>
      <c r="L4248">
        <f>VLOOKUP($C4248,'Raw-products'!$A$2:$H$1261,MATCH(L$1,'Raw-products'!$A$1:$H$1,0))</f>
        <v>94</v>
      </c>
      <c r="M4248">
        <f>VLOOKUP($C4248,'Raw-products'!$A$2:$H$1261,MATCH(M$1,'Raw-products'!$A$1:$H$1,0))</f>
        <v>75</v>
      </c>
      <c r="N4248" s="5">
        <f t="shared" si="132"/>
        <v>7050</v>
      </c>
      <c r="O4248" cm="1">
        <f t="array" ref="O4248:R4248">_xlfn.XLOOKUP($B4248,'Raw -orders'!$A:$A,'Raw -orders'!$B:$E)</f>
        <v>457</v>
      </c>
      <c r="P4248">
        <v>11229</v>
      </c>
      <c r="Q4248" s="1">
        <v>44311</v>
      </c>
      <c r="R4248" s="1">
        <v>44338</v>
      </c>
      <c r="S4248" t="str" cm="1">
        <f t="array" ref="S4248:Z4248">_xlfn.XLOOKUP($O4248,'Raw - customers'!$A:$A,'Raw - customers'!$B:$I)</f>
        <v>North Diamond</v>
      </c>
      <c r="T4248" t="str">
        <v>Male</v>
      </c>
      <c r="U4248">
        <v>27</v>
      </c>
      <c r="V4248" t="str">
        <v>85 Mitchell StreetSuite 398</v>
      </c>
      <c r="W4248">
        <v>1849</v>
      </c>
      <c r="X4248" t="str">
        <v>Charlotteborough</v>
      </c>
      <c r="Y4248" t="str">
        <v>Victoria</v>
      </c>
      <c r="Z4248" t="str">
        <v>Australia</v>
      </c>
      <c r="AA4248">
        <v>4</v>
      </c>
      <c r="AB4248" s="3" t="str">
        <f t="shared" si="133"/>
        <v>20 to 30</v>
      </c>
      <c r="AM4248" s="6">
        <v>457</v>
      </c>
      <c r="AN4248" s="6" t="s">
        <v>1396</v>
      </c>
    </row>
    <row r="4249" spans="1:40" x14ac:dyDescent="0.25">
      <c r="A4249">
        <v>4247</v>
      </c>
      <c r="B4249">
        <v>845</v>
      </c>
      <c r="C4249">
        <v>1246</v>
      </c>
      <c r="D4249">
        <v>112</v>
      </c>
      <c r="E4249">
        <v>2</v>
      </c>
      <c r="F4249">
        <v>224</v>
      </c>
      <c r="G4249">
        <v>1</v>
      </c>
      <c r="H4249" t="str">
        <f>VLOOKUP($C4249,'Raw-products'!$A$2:$H$1261,MATCH(H$1,'Raw-products'!$A$1:$H$1,0))</f>
        <v>Trousers</v>
      </c>
      <c r="I4249" t="str">
        <f>VLOOKUP($C4249,'Raw-products'!$A$2:$H$1261,MATCH(I$1,'Raw-products'!$A$1:$H$1,0))</f>
        <v>Tracksuit Bottoms</v>
      </c>
      <c r="J4249" t="str">
        <f>VLOOKUP($C4249,'Raw-products'!$A$2:$H$1261,MATCH(J$1,'Raw-products'!$A$1:$H$1,0))</f>
        <v>S</v>
      </c>
      <c r="K4249" t="str">
        <f>VLOOKUP($C4249,'Raw-products'!$A$2:$H$1261,MATCH(K$1,'Raw-products'!$A$1:$H$1,0))</f>
        <v>blue</v>
      </c>
      <c r="L4249">
        <f>VLOOKUP($C4249,'Raw-products'!$A$2:$H$1261,MATCH(L$1,'Raw-products'!$A$1:$H$1,0))</f>
        <v>91</v>
      </c>
      <c r="M4249">
        <f>VLOOKUP($C4249,'Raw-products'!$A$2:$H$1261,MATCH(M$1,'Raw-products'!$A$1:$H$1,0))</f>
        <v>48</v>
      </c>
      <c r="N4249" s="5">
        <f t="shared" si="132"/>
        <v>4368</v>
      </c>
      <c r="O4249" cm="1">
        <f t="array" ref="O4249:R4249">_xlfn.XLOOKUP($B4249,'Raw -orders'!$A:$A,'Raw -orders'!$B:$E)</f>
        <v>457</v>
      </c>
      <c r="P4249">
        <v>11229</v>
      </c>
      <c r="Q4249" s="1">
        <v>44311</v>
      </c>
      <c r="R4249" s="1">
        <v>44338</v>
      </c>
      <c r="S4249" t="str" cm="1">
        <f t="array" ref="S4249:Z4249">_xlfn.XLOOKUP($O4249,'Raw - customers'!$A:$A,'Raw - customers'!$B:$I)</f>
        <v>North Diamond</v>
      </c>
      <c r="T4249" t="str">
        <v>Male</v>
      </c>
      <c r="U4249">
        <v>27</v>
      </c>
      <c r="V4249" t="str">
        <v>85 Mitchell StreetSuite 398</v>
      </c>
      <c r="W4249">
        <v>1849</v>
      </c>
      <c r="X4249" t="str">
        <v>Charlotteborough</v>
      </c>
      <c r="Y4249" t="str">
        <v>Victoria</v>
      </c>
      <c r="Z4249" t="str">
        <v>Australia</v>
      </c>
      <c r="AA4249">
        <v>4</v>
      </c>
      <c r="AB4249" s="3" t="str">
        <f t="shared" si="133"/>
        <v>20 to 30</v>
      </c>
      <c r="AM4249" s="6">
        <v>457</v>
      </c>
      <c r="AN4249" s="6" t="s">
        <v>1396</v>
      </c>
    </row>
    <row r="4250" spans="1:40" x14ac:dyDescent="0.25">
      <c r="A4250">
        <v>4248</v>
      </c>
      <c r="B4250">
        <v>845</v>
      </c>
      <c r="C4250">
        <v>335</v>
      </c>
      <c r="D4250">
        <v>109</v>
      </c>
      <c r="E4250">
        <v>3</v>
      </c>
      <c r="F4250">
        <v>327</v>
      </c>
      <c r="G4250">
        <v>1</v>
      </c>
      <c r="H4250" t="str">
        <f>VLOOKUP($C4250,'Raw-products'!$A$2:$H$1261,MATCH(H$1,'Raw-products'!$A$1:$H$1,0))</f>
        <v>Shirt</v>
      </c>
      <c r="I4250" t="str">
        <f>VLOOKUP($C4250,'Raw-products'!$A$2:$H$1261,MATCH(I$1,'Raw-products'!$A$1:$H$1,0))</f>
        <v>Mandarin Collar</v>
      </c>
      <c r="J4250" t="str">
        <f>VLOOKUP($C4250,'Raw-products'!$A$2:$H$1261,MATCH(J$1,'Raw-products'!$A$1:$H$1,0))</f>
        <v>XS</v>
      </c>
      <c r="K4250" t="str">
        <f>VLOOKUP($C4250,'Raw-products'!$A$2:$H$1261,MATCH(K$1,'Raw-products'!$A$1:$H$1,0))</f>
        <v>blue</v>
      </c>
      <c r="L4250">
        <f>VLOOKUP($C4250,'Raw-products'!$A$2:$H$1261,MATCH(L$1,'Raw-products'!$A$1:$H$1,0))</f>
        <v>108</v>
      </c>
      <c r="M4250">
        <f>VLOOKUP($C4250,'Raw-products'!$A$2:$H$1261,MATCH(M$1,'Raw-products'!$A$1:$H$1,0))</f>
        <v>59</v>
      </c>
      <c r="N4250" s="5">
        <f t="shared" si="132"/>
        <v>6372</v>
      </c>
      <c r="O4250" cm="1">
        <f t="array" ref="O4250:R4250">_xlfn.XLOOKUP($B4250,'Raw -orders'!$A:$A,'Raw -orders'!$B:$E)</f>
        <v>457</v>
      </c>
      <c r="P4250">
        <v>11229</v>
      </c>
      <c r="Q4250" s="1">
        <v>44311</v>
      </c>
      <c r="R4250" s="1">
        <v>44338</v>
      </c>
      <c r="S4250" t="str" cm="1">
        <f t="array" ref="S4250:Z4250">_xlfn.XLOOKUP($O4250,'Raw - customers'!$A:$A,'Raw - customers'!$B:$I)</f>
        <v>North Diamond</v>
      </c>
      <c r="T4250" t="str">
        <v>Male</v>
      </c>
      <c r="U4250">
        <v>27</v>
      </c>
      <c r="V4250" t="str">
        <v>85 Mitchell StreetSuite 398</v>
      </c>
      <c r="W4250">
        <v>1849</v>
      </c>
      <c r="X4250" t="str">
        <v>Charlotteborough</v>
      </c>
      <c r="Y4250" t="str">
        <v>Victoria</v>
      </c>
      <c r="Z4250" t="str">
        <v>Australia</v>
      </c>
      <c r="AA4250">
        <v>4</v>
      </c>
      <c r="AB4250" s="3" t="str">
        <f t="shared" si="133"/>
        <v>20 to 30</v>
      </c>
      <c r="AM4250" s="6">
        <v>457</v>
      </c>
      <c r="AN4250" s="6" t="s">
        <v>1396</v>
      </c>
    </row>
    <row r="4251" spans="1:40" x14ac:dyDescent="0.25">
      <c r="A4251">
        <v>4249</v>
      </c>
      <c r="B4251">
        <v>845</v>
      </c>
      <c r="C4251">
        <v>1038</v>
      </c>
      <c r="D4251">
        <v>90</v>
      </c>
      <c r="E4251">
        <v>3</v>
      </c>
      <c r="F4251">
        <v>270</v>
      </c>
      <c r="G4251">
        <v>1</v>
      </c>
      <c r="H4251" t="str">
        <f>VLOOKUP($C4251,'Raw-products'!$A$2:$H$1261,MATCH(H$1,'Raw-products'!$A$1:$H$1,0))</f>
        <v>Trousers</v>
      </c>
      <c r="I4251" t="str">
        <f>VLOOKUP($C4251,'Raw-products'!$A$2:$H$1261,MATCH(I$1,'Raw-products'!$A$1:$H$1,0))</f>
        <v>Relaxed Leg</v>
      </c>
      <c r="J4251" t="str">
        <f>VLOOKUP($C4251,'Raw-products'!$A$2:$H$1261,MATCH(J$1,'Raw-products'!$A$1:$H$1,0))</f>
        <v>L</v>
      </c>
      <c r="K4251" t="str">
        <f>VLOOKUP($C4251,'Raw-products'!$A$2:$H$1261,MATCH(K$1,'Raw-products'!$A$1:$H$1,0))</f>
        <v>blue</v>
      </c>
      <c r="L4251">
        <f>VLOOKUP($C4251,'Raw-products'!$A$2:$H$1261,MATCH(L$1,'Raw-products'!$A$1:$H$1,0))</f>
        <v>95</v>
      </c>
      <c r="M4251">
        <f>VLOOKUP($C4251,'Raw-products'!$A$2:$H$1261,MATCH(M$1,'Raw-products'!$A$1:$H$1,0))</f>
        <v>61</v>
      </c>
      <c r="N4251" s="5">
        <f t="shared" si="132"/>
        <v>5795</v>
      </c>
      <c r="O4251" cm="1">
        <f t="array" ref="O4251:R4251">_xlfn.XLOOKUP($B4251,'Raw -orders'!$A:$A,'Raw -orders'!$B:$E)</f>
        <v>457</v>
      </c>
      <c r="P4251">
        <v>11229</v>
      </c>
      <c r="Q4251" s="1">
        <v>44311</v>
      </c>
      <c r="R4251" s="1">
        <v>44338</v>
      </c>
      <c r="S4251" t="str" cm="1">
        <f t="array" ref="S4251:Z4251">_xlfn.XLOOKUP($O4251,'Raw - customers'!$A:$A,'Raw - customers'!$B:$I)</f>
        <v>North Diamond</v>
      </c>
      <c r="T4251" t="str">
        <v>Male</v>
      </c>
      <c r="U4251">
        <v>27</v>
      </c>
      <c r="V4251" t="str">
        <v>85 Mitchell StreetSuite 398</v>
      </c>
      <c r="W4251">
        <v>1849</v>
      </c>
      <c r="X4251" t="str">
        <v>Charlotteborough</v>
      </c>
      <c r="Y4251" t="str">
        <v>Victoria</v>
      </c>
      <c r="Z4251" t="str">
        <v>Australia</v>
      </c>
      <c r="AA4251">
        <v>4</v>
      </c>
      <c r="AB4251" s="3" t="str">
        <f t="shared" si="133"/>
        <v>20 to 30</v>
      </c>
      <c r="AM4251" s="6">
        <v>457</v>
      </c>
      <c r="AN4251" s="6" t="s">
        <v>1396</v>
      </c>
    </row>
    <row r="4252" spans="1:40" x14ac:dyDescent="0.25">
      <c r="A4252">
        <v>4250</v>
      </c>
      <c r="B4252">
        <v>845</v>
      </c>
      <c r="C4252">
        <v>1177</v>
      </c>
      <c r="D4252">
        <v>99</v>
      </c>
      <c r="E4252">
        <v>1</v>
      </c>
      <c r="F4252">
        <v>99</v>
      </c>
      <c r="G4252">
        <v>1</v>
      </c>
      <c r="H4252" t="str">
        <f>VLOOKUP($C4252,'Raw-products'!$A$2:$H$1261,MATCH(H$1,'Raw-products'!$A$1:$H$1,0))</f>
        <v>Trousers</v>
      </c>
      <c r="I4252" t="str">
        <f>VLOOKUP($C4252,'Raw-products'!$A$2:$H$1261,MATCH(I$1,'Raw-products'!$A$1:$H$1,0))</f>
        <v>High-Waisted</v>
      </c>
      <c r="J4252" t="str">
        <f>VLOOKUP($C4252,'Raw-products'!$A$2:$H$1261,MATCH(J$1,'Raw-products'!$A$1:$H$1,0))</f>
        <v>M</v>
      </c>
      <c r="K4252" t="str">
        <f>VLOOKUP($C4252,'Raw-products'!$A$2:$H$1261,MATCH(K$1,'Raw-products'!$A$1:$H$1,0))</f>
        <v>blue</v>
      </c>
      <c r="L4252">
        <f>VLOOKUP($C4252,'Raw-products'!$A$2:$H$1261,MATCH(L$1,'Raw-products'!$A$1:$H$1,0))</f>
        <v>98</v>
      </c>
      <c r="M4252">
        <f>VLOOKUP($C4252,'Raw-products'!$A$2:$H$1261,MATCH(M$1,'Raw-products'!$A$1:$H$1,0))</f>
        <v>52</v>
      </c>
      <c r="N4252" s="5">
        <f t="shared" si="132"/>
        <v>5096</v>
      </c>
      <c r="O4252" cm="1">
        <f t="array" ref="O4252:R4252">_xlfn.XLOOKUP($B4252,'Raw -orders'!$A:$A,'Raw -orders'!$B:$E)</f>
        <v>457</v>
      </c>
      <c r="P4252">
        <v>11229</v>
      </c>
      <c r="Q4252" s="1">
        <v>44311</v>
      </c>
      <c r="R4252" s="1">
        <v>44338</v>
      </c>
      <c r="S4252" t="str" cm="1">
        <f t="array" ref="S4252:Z4252">_xlfn.XLOOKUP($O4252,'Raw - customers'!$A:$A,'Raw - customers'!$B:$I)</f>
        <v>North Diamond</v>
      </c>
      <c r="T4252" t="str">
        <v>Male</v>
      </c>
      <c r="U4252">
        <v>27</v>
      </c>
      <c r="V4252" t="str">
        <v>85 Mitchell StreetSuite 398</v>
      </c>
      <c r="W4252">
        <v>1849</v>
      </c>
      <c r="X4252" t="str">
        <v>Charlotteborough</v>
      </c>
      <c r="Y4252" t="str">
        <v>Victoria</v>
      </c>
      <c r="Z4252" t="str">
        <v>Australia</v>
      </c>
      <c r="AA4252">
        <v>4</v>
      </c>
      <c r="AB4252" s="3" t="str">
        <f t="shared" si="133"/>
        <v>20 to 30</v>
      </c>
      <c r="AM4252" s="6">
        <v>457</v>
      </c>
      <c r="AN4252" s="6" t="s">
        <v>1396</v>
      </c>
    </row>
    <row r="4253" spans="1:40" x14ac:dyDescent="0.25">
      <c r="A4253">
        <v>4251</v>
      </c>
      <c r="B4253">
        <v>846</v>
      </c>
      <c r="C4253">
        <v>668</v>
      </c>
      <c r="D4253">
        <v>113</v>
      </c>
      <c r="E4253">
        <v>2</v>
      </c>
      <c r="F4253">
        <v>226</v>
      </c>
      <c r="G4253">
        <v>1</v>
      </c>
      <c r="H4253" t="str">
        <f>VLOOKUP($C4253,'Raw-products'!$A$2:$H$1261,MATCH(H$1,'Raw-products'!$A$1:$H$1,0))</f>
        <v>Jacket</v>
      </c>
      <c r="I4253" t="str">
        <f>VLOOKUP($C4253,'Raw-products'!$A$2:$H$1261,MATCH(I$1,'Raw-products'!$A$1:$H$1,0))</f>
        <v>Parka</v>
      </c>
      <c r="J4253" t="str">
        <f>VLOOKUP($C4253,'Raw-products'!$A$2:$H$1261,MATCH(J$1,'Raw-products'!$A$1:$H$1,0))</f>
        <v>L</v>
      </c>
      <c r="K4253" t="str">
        <f>VLOOKUP($C4253,'Raw-products'!$A$2:$H$1261,MATCH(K$1,'Raw-products'!$A$1:$H$1,0))</f>
        <v>red</v>
      </c>
      <c r="L4253">
        <f>VLOOKUP($C4253,'Raw-products'!$A$2:$H$1261,MATCH(L$1,'Raw-products'!$A$1:$H$1,0))</f>
        <v>119</v>
      </c>
      <c r="M4253">
        <f>VLOOKUP($C4253,'Raw-products'!$A$2:$H$1261,MATCH(M$1,'Raw-products'!$A$1:$H$1,0))</f>
        <v>73</v>
      </c>
      <c r="N4253" s="5">
        <f t="shared" si="132"/>
        <v>8687</v>
      </c>
      <c r="O4253" cm="1">
        <f t="array" ref="O4253:R4253">_xlfn.XLOOKUP($B4253,'Raw -orders'!$A:$A,'Raw -orders'!$B:$E)</f>
        <v>515</v>
      </c>
      <c r="P4253">
        <v>58585</v>
      </c>
      <c r="Q4253" s="1">
        <v>44456</v>
      </c>
      <c r="R4253" s="1">
        <v>44479</v>
      </c>
      <c r="S4253" t="str" cm="1">
        <f t="array" ref="S4253:Z4253">_xlfn.XLOOKUP($O4253,'Raw - customers'!$A:$A,'Raw - customers'!$B:$I)</f>
        <v>Joannes Pandie</v>
      </c>
      <c r="T4253" t="str">
        <v>Female</v>
      </c>
      <c r="U4253">
        <v>52</v>
      </c>
      <c r="V4253" t="str">
        <v>5778 Chloe CourtApt. 365</v>
      </c>
      <c r="W4253">
        <v>830</v>
      </c>
      <c r="X4253" t="str">
        <v>Huelhaven</v>
      </c>
      <c r="Y4253" t="str">
        <v>Australian Capital Territory</v>
      </c>
      <c r="Z4253" t="str">
        <v>Australia</v>
      </c>
      <c r="AA4253">
        <v>9</v>
      </c>
      <c r="AB4253" s="3" t="str">
        <f t="shared" si="133"/>
        <v>20 to 30</v>
      </c>
      <c r="AM4253" s="6">
        <v>515</v>
      </c>
      <c r="AN4253" s="6" t="s">
        <v>1350</v>
      </c>
    </row>
    <row r="4254" spans="1:40" x14ac:dyDescent="0.25">
      <c r="A4254">
        <v>4252</v>
      </c>
      <c r="B4254">
        <v>847</v>
      </c>
      <c r="C4254">
        <v>790</v>
      </c>
      <c r="D4254">
        <v>91</v>
      </c>
      <c r="E4254">
        <v>1</v>
      </c>
      <c r="F4254">
        <v>91</v>
      </c>
      <c r="G4254">
        <v>1</v>
      </c>
      <c r="H4254" t="str">
        <f>VLOOKUP($C4254,'Raw-products'!$A$2:$H$1261,MATCH(H$1,'Raw-products'!$A$1:$H$1,0))</f>
        <v>Jacket</v>
      </c>
      <c r="I4254" t="str">
        <f>VLOOKUP($C4254,'Raw-products'!$A$2:$H$1261,MATCH(I$1,'Raw-products'!$A$1:$H$1,0))</f>
        <v>Pullover</v>
      </c>
      <c r="J4254" t="str">
        <f>VLOOKUP($C4254,'Raw-products'!$A$2:$H$1261,MATCH(J$1,'Raw-products'!$A$1:$H$1,0))</f>
        <v>XS</v>
      </c>
      <c r="K4254" t="str">
        <f>VLOOKUP($C4254,'Raw-products'!$A$2:$H$1261,MATCH(K$1,'Raw-products'!$A$1:$H$1,0))</f>
        <v>blue</v>
      </c>
      <c r="L4254">
        <f>VLOOKUP($C4254,'Raw-products'!$A$2:$H$1261,MATCH(L$1,'Raw-products'!$A$1:$H$1,0))</f>
        <v>114</v>
      </c>
      <c r="M4254">
        <f>VLOOKUP($C4254,'Raw-products'!$A$2:$H$1261,MATCH(M$1,'Raw-products'!$A$1:$H$1,0))</f>
        <v>61</v>
      </c>
      <c r="N4254" s="5">
        <f t="shared" si="132"/>
        <v>6954</v>
      </c>
      <c r="O4254" cm="1">
        <f t="array" ref="O4254:R4254">_xlfn.XLOOKUP($B4254,'Raw -orders'!$A:$A,'Raw -orders'!$B:$E)</f>
        <v>566</v>
      </c>
      <c r="P4254">
        <v>43999</v>
      </c>
      <c r="Q4254" s="1">
        <v>44488</v>
      </c>
      <c r="R4254" s="1">
        <v>44504</v>
      </c>
      <c r="S4254" t="str" cm="1">
        <f t="array" ref="S4254:Z4254">_xlfn.XLOOKUP($O4254,'Raw - customers'!$A:$A,'Raw - customers'!$B:$I)</f>
        <v>Melissa Partkya</v>
      </c>
      <c r="T4254" t="str">
        <v>Male</v>
      </c>
      <c r="U4254">
        <v>23</v>
      </c>
      <c r="V4254" t="str">
        <v>95 Rice Station StSuite 985</v>
      </c>
      <c r="W4254">
        <v>2919</v>
      </c>
      <c r="X4254" t="str">
        <v>O'keefeton</v>
      </c>
      <c r="Y4254" t="str">
        <v>Tasmania</v>
      </c>
      <c r="Z4254" t="str">
        <v>Australia</v>
      </c>
      <c r="AA4254">
        <v>10</v>
      </c>
      <c r="AB4254" s="3" t="str">
        <f t="shared" si="133"/>
        <v>10 to 20</v>
      </c>
      <c r="AM4254" s="6">
        <v>566</v>
      </c>
      <c r="AN4254" s="6" t="s">
        <v>1414</v>
      </c>
    </row>
    <row r="4255" spans="1:40" x14ac:dyDescent="0.25">
      <c r="A4255">
        <v>4253</v>
      </c>
      <c r="B4255">
        <v>847</v>
      </c>
      <c r="C4255">
        <v>593</v>
      </c>
      <c r="D4255">
        <v>100</v>
      </c>
      <c r="E4255">
        <v>2</v>
      </c>
      <c r="F4255">
        <v>200</v>
      </c>
      <c r="G4255">
        <v>1</v>
      </c>
      <c r="H4255" t="str">
        <f>VLOOKUP($C4255,'Raw-products'!$A$2:$H$1261,MATCH(H$1,'Raw-products'!$A$1:$H$1,0))</f>
        <v>Jacket</v>
      </c>
      <c r="I4255" t="str">
        <f>VLOOKUP($C4255,'Raw-products'!$A$2:$H$1261,MATCH(I$1,'Raw-products'!$A$1:$H$1,0))</f>
        <v>Bomber</v>
      </c>
      <c r="J4255" t="str">
        <f>VLOOKUP($C4255,'Raw-products'!$A$2:$H$1261,MATCH(J$1,'Raw-products'!$A$1:$H$1,0))</f>
        <v>L</v>
      </c>
      <c r="K4255" t="str">
        <f>VLOOKUP($C4255,'Raw-products'!$A$2:$H$1261,MATCH(K$1,'Raw-products'!$A$1:$H$1,0))</f>
        <v>violet</v>
      </c>
      <c r="L4255">
        <f>VLOOKUP($C4255,'Raw-products'!$A$2:$H$1261,MATCH(L$1,'Raw-products'!$A$1:$H$1,0))</f>
        <v>90</v>
      </c>
      <c r="M4255">
        <f>VLOOKUP($C4255,'Raw-products'!$A$2:$H$1261,MATCH(M$1,'Raw-products'!$A$1:$H$1,0))</f>
        <v>68</v>
      </c>
      <c r="N4255" s="5">
        <f t="shared" si="132"/>
        <v>6120</v>
      </c>
      <c r="O4255" cm="1">
        <f t="array" ref="O4255:R4255">_xlfn.XLOOKUP($B4255,'Raw -orders'!$A:$A,'Raw -orders'!$B:$E)</f>
        <v>566</v>
      </c>
      <c r="P4255">
        <v>43999</v>
      </c>
      <c r="Q4255" s="1">
        <v>44488</v>
      </c>
      <c r="R4255" s="1">
        <v>44504</v>
      </c>
      <c r="S4255" t="str" cm="1">
        <f t="array" ref="S4255:Z4255">_xlfn.XLOOKUP($O4255,'Raw - customers'!$A:$A,'Raw - customers'!$B:$I)</f>
        <v>Melissa Partkya</v>
      </c>
      <c r="T4255" t="str">
        <v>Male</v>
      </c>
      <c r="U4255">
        <v>23</v>
      </c>
      <c r="V4255" t="str">
        <v>95 Rice Station StSuite 985</v>
      </c>
      <c r="W4255">
        <v>2919</v>
      </c>
      <c r="X4255" t="str">
        <v>O'keefeton</v>
      </c>
      <c r="Y4255" t="str">
        <v>Tasmania</v>
      </c>
      <c r="Z4255" t="str">
        <v>Australia</v>
      </c>
      <c r="AA4255">
        <v>10</v>
      </c>
      <c r="AB4255" s="3" t="str">
        <f t="shared" si="133"/>
        <v>10 to 20</v>
      </c>
      <c r="AM4255" s="6">
        <v>566</v>
      </c>
      <c r="AN4255" s="6" t="s">
        <v>1414</v>
      </c>
    </row>
    <row r="4256" spans="1:40" x14ac:dyDescent="0.25">
      <c r="A4256">
        <v>4254</v>
      </c>
      <c r="B4256">
        <v>847</v>
      </c>
      <c r="C4256">
        <v>500</v>
      </c>
      <c r="D4256">
        <v>102</v>
      </c>
      <c r="E4256">
        <v>2</v>
      </c>
      <c r="F4256">
        <v>204</v>
      </c>
      <c r="G4256">
        <v>1</v>
      </c>
      <c r="H4256" t="str">
        <f>VLOOKUP($C4256,'Raw-products'!$A$2:$H$1261,MATCH(H$1,'Raw-products'!$A$1:$H$1,0))</f>
        <v>Jacket</v>
      </c>
      <c r="I4256" t="str">
        <f>VLOOKUP($C4256,'Raw-products'!$A$2:$H$1261,MATCH(I$1,'Raw-products'!$A$1:$H$1,0))</f>
        <v>Windbreaker</v>
      </c>
      <c r="J4256" t="str">
        <f>VLOOKUP($C4256,'Raw-products'!$A$2:$H$1261,MATCH(J$1,'Raw-products'!$A$1:$H$1,0))</f>
        <v>XS</v>
      </c>
      <c r="K4256" t="str">
        <f>VLOOKUP($C4256,'Raw-products'!$A$2:$H$1261,MATCH(K$1,'Raw-products'!$A$1:$H$1,0))</f>
        <v>yellow</v>
      </c>
      <c r="L4256">
        <f>VLOOKUP($C4256,'Raw-products'!$A$2:$H$1261,MATCH(L$1,'Raw-products'!$A$1:$H$1,0))</f>
        <v>109</v>
      </c>
      <c r="M4256">
        <f>VLOOKUP($C4256,'Raw-products'!$A$2:$H$1261,MATCH(M$1,'Raw-products'!$A$1:$H$1,0))</f>
        <v>50</v>
      </c>
      <c r="N4256" s="5">
        <f t="shared" si="132"/>
        <v>5450</v>
      </c>
      <c r="O4256" cm="1">
        <f t="array" ref="O4256:R4256">_xlfn.XLOOKUP($B4256,'Raw -orders'!$A:$A,'Raw -orders'!$B:$E)</f>
        <v>566</v>
      </c>
      <c r="P4256">
        <v>43999</v>
      </c>
      <c r="Q4256" s="1">
        <v>44488</v>
      </c>
      <c r="R4256" s="1">
        <v>44504</v>
      </c>
      <c r="S4256" t="str" cm="1">
        <f t="array" ref="S4256:Z4256">_xlfn.XLOOKUP($O4256,'Raw - customers'!$A:$A,'Raw - customers'!$B:$I)</f>
        <v>Melissa Partkya</v>
      </c>
      <c r="T4256" t="str">
        <v>Male</v>
      </c>
      <c r="U4256">
        <v>23</v>
      </c>
      <c r="V4256" t="str">
        <v>95 Rice Station StSuite 985</v>
      </c>
      <c r="W4256">
        <v>2919</v>
      </c>
      <c r="X4256" t="str">
        <v>O'keefeton</v>
      </c>
      <c r="Y4256" t="str">
        <v>Tasmania</v>
      </c>
      <c r="Z4256" t="str">
        <v>Australia</v>
      </c>
      <c r="AA4256">
        <v>10</v>
      </c>
      <c r="AB4256" s="3" t="str">
        <f t="shared" si="133"/>
        <v>10 to 20</v>
      </c>
      <c r="AM4256" s="6">
        <v>566</v>
      </c>
      <c r="AN4256" s="6" t="s">
        <v>1414</v>
      </c>
    </row>
    <row r="4257" spans="1:40" x14ac:dyDescent="0.25">
      <c r="A4257">
        <v>4255</v>
      </c>
      <c r="B4257">
        <v>848</v>
      </c>
      <c r="C4257">
        <v>28</v>
      </c>
      <c r="D4257">
        <v>96</v>
      </c>
      <c r="E4257">
        <v>3</v>
      </c>
      <c r="F4257">
        <v>288</v>
      </c>
      <c r="G4257">
        <v>1</v>
      </c>
      <c r="H4257" t="str">
        <f>VLOOKUP($C4257,'Raw-products'!$A$2:$H$1261,MATCH(H$1,'Raw-products'!$A$1:$H$1,0))</f>
        <v>Shirt</v>
      </c>
      <c r="I4257" t="str">
        <f>VLOOKUP($C4257,'Raw-products'!$A$2:$H$1261,MATCH(I$1,'Raw-products'!$A$1:$H$1,0))</f>
        <v>Oxford Cloth</v>
      </c>
      <c r="J4257" t="str">
        <f>VLOOKUP($C4257,'Raw-products'!$A$2:$H$1261,MATCH(J$1,'Raw-products'!$A$1:$H$1,0))</f>
        <v>L</v>
      </c>
      <c r="K4257" t="str">
        <f>VLOOKUP($C4257,'Raw-products'!$A$2:$H$1261,MATCH(K$1,'Raw-products'!$A$1:$H$1,0))</f>
        <v>indigo</v>
      </c>
      <c r="L4257">
        <f>VLOOKUP($C4257,'Raw-products'!$A$2:$H$1261,MATCH(L$1,'Raw-products'!$A$1:$H$1,0))</f>
        <v>114</v>
      </c>
      <c r="M4257">
        <f>VLOOKUP($C4257,'Raw-products'!$A$2:$H$1261,MATCH(M$1,'Raw-products'!$A$1:$H$1,0))</f>
        <v>70</v>
      </c>
      <c r="N4257" s="5">
        <f t="shared" si="132"/>
        <v>7980</v>
      </c>
      <c r="O4257" cm="1">
        <f t="array" ref="O4257:R4257">_xlfn.XLOOKUP($B4257,'Raw -orders'!$A:$A,'Raw -orders'!$B:$E)</f>
        <v>813</v>
      </c>
      <c r="P4257">
        <v>18195</v>
      </c>
      <c r="Q4257" s="1">
        <v>44463</v>
      </c>
      <c r="R4257" s="1">
        <v>44483</v>
      </c>
      <c r="S4257" t="str" cm="1">
        <f t="array" ref="S4257:Z4257">_xlfn.XLOOKUP($O4257,'Raw - customers'!$A:$A,'Raw - customers'!$B:$I)</f>
        <v>Saul Franklyn</v>
      </c>
      <c r="T4257" t="str">
        <v>Male</v>
      </c>
      <c r="U4257">
        <v>62</v>
      </c>
      <c r="V4257" t="str">
        <v>82 Kirlin StreetSuite 641</v>
      </c>
      <c r="W4257">
        <v>372</v>
      </c>
      <c r="X4257" t="str">
        <v>Tillmanview</v>
      </c>
      <c r="Y4257" t="str">
        <v>New South Wales</v>
      </c>
      <c r="Z4257" t="str">
        <v>Australia</v>
      </c>
      <c r="AA4257">
        <v>9</v>
      </c>
      <c r="AB4257" s="3" t="str">
        <f t="shared" si="133"/>
        <v>10 to 20</v>
      </c>
      <c r="AM4257" s="6">
        <v>813</v>
      </c>
      <c r="AN4257" s="6" t="s">
        <v>1362</v>
      </c>
    </row>
    <row r="4258" spans="1:40" x14ac:dyDescent="0.25">
      <c r="A4258">
        <v>4256</v>
      </c>
      <c r="B4258">
        <v>848</v>
      </c>
      <c r="C4258">
        <v>66</v>
      </c>
      <c r="D4258">
        <v>104</v>
      </c>
      <c r="E4258">
        <v>2</v>
      </c>
      <c r="F4258">
        <v>208</v>
      </c>
      <c r="G4258">
        <v>1</v>
      </c>
      <c r="H4258" t="str">
        <f>VLOOKUP($C4258,'Raw-products'!$A$2:$H$1261,MATCH(H$1,'Raw-products'!$A$1:$H$1,0))</f>
        <v>Shirt</v>
      </c>
      <c r="I4258" t="str">
        <f>VLOOKUP($C4258,'Raw-products'!$A$2:$H$1261,MATCH(I$1,'Raw-products'!$A$1:$H$1,0))</f>
        <v>Dress</v>
      </c>
      <c r="J4258" t="str">
        <f>VLOOKUP($C4258,'Raw-products'!$A$2:$H$1261,MATCH(J$1,'Raw-products'!$A$1:$H$1,0))</f>
        <v>S</v>
      </c>
      <c r="K4258" t="str">
        <f>VLOOKUP($C4258,'Raw-products'!$A$2:$H$1261,MATCH(K$1,'Raw-products'!$A$1:$H$1,0))</f>
        <v>violet</v>
      </c>
      <c r="L4258">
        <f>VLOOKUP($C4258,'Raw-products'!$A$2:$H$1261,MATCH(L$1,'Raw-products'!$A$1:$H$1,0))</f>
        <v>119</v>
      </c>
      <c r="M4258">
        <f>VLOOKUP($C4258,'Raw-products'!$A$2:$H$1261,MATCH(M$1,'Raw-products'!$A$1:$H$1,0))</f>
        <v>69</v>
      </c>
      <c r="N4258" s="5">
        <f t="shared" si="132"/>
        <v>8211</v>
      </c>
      <c r="O4258" cm="1">
        <f t="array" ref="O4258:R4258">_xlfn.XLOOKUP($B4258,'Raw -orders'!$A:$A,'Raw -orders'!$B:$E)</f>
        <v>813</v>
      </c>
      <c r="P4258">
        <v>18195</v>
      </c>
      <c r="Q4258" s="1">
        <v>44463</v>
      </c>
      <c r="R4258" s="1">
        <v>44483</v>
      </c>
      <c r="S4258" t="str" cm="1">
        <f t="array" ref="S4258:Z4258">_xlfn.XLOOKUP($O4258,'Raw - customers'!$A:$A,'Raw - customers'!$B:$I)</f>
        <v>Saul Franklyn</v>
      </c>
      <c r="T4258" t="str">
        <v>Male</v>
      </c>
      <c r="U4258">
        <v>62</v>
      </c>
      <c r="V4258" t="str">
        <v>82 Kirlin StreetSuite 641</v>
      </c>
      <c r="W4258">
        <v>372</v>
      </c>
      <c r="X4258" t="str">
        <v>Tillmanview</v>
      </c>
      <c r="Y4258" t="str">
        <v>New South Wales</v>
      </c>
      <c r="Z4258" t="str">
        <v>Australia</v>
      </c>
      <c r="AA4258">
        <v>9</v>
      </c>
      <c r="AB4258" s="3" t="str">
        <f t="shared" si="133"/>
        <v>10 to 20</v>
      </c>
      <c r="AM4258" s="6">
        <v>813</v>
      </c>
      <c r="AN4258" s="6" t="s">
        <v>1362</v>
      </c>
    </row>
    <row r="4259" spans="1:40" x14ac:dyDescent="0.25">
      <c r="A4259">
        <v>4257</v>
      </c>
      <c r="B4259">
        <v>848</v>
      </c>
      <c r="C4259">
        <v>642</v>
      </c>
      <c r="D4259">
        <v>93</v>
      </c>
      <c r="E4259">
        <v>2</v>
      </c>
      <c r="F4259">
        <v>186</v>
      </c>
      <c r="G4259">
        <v>1</v>
      </c>
      <c r="H4259" t="str">
        <f>VLOOKUP($C4259,'Raw-products'!$A$2:$H$1261,MATCH(H$1,'Raw-products'!$A$1:$H$1,0))</f>
        <v>Jacket</v>
      </c>
      <c r="I4259" t="str">
        <f>VLOOKUP($C4259,'Raw-products'!$A$2:$H$1261,MATCH(I$1,'Raw-products'!$A$1:$H$1,0))</f>
        <v>Coach</v>
      </c>
      <c r="J4259" t="str">
        <f>VLOOKUP($C4259,'Raw-products'!$A$2:$H$1261,MATCH(J$1,'Raw-products'!$A$1:$H$1,0))</f>
        <v>M</v>
      </c>
      <c r="K4259" t="str">
        <f>VLOOKUP($C4259,'Raw-products'!$A$2:$H$1261,MATCH(K$1,'Raw-products'!$A$1:$H$1,0))</f>
        <v>yellow</v>
      </c>
      <c r="L4259">
        <f>VLOOKUP($C4259,'Raw-products'!$A$2:$H$1261,MATCH(L$1,'Raw-products'!$A$1:$H$1,0))</f>
        <v>115</v>
      </c>
      <c r="M4259">
        <f>VLOOKUP($C4259,'Raw-products'!$A$2:$H$1261,MATCH(M$1,'Raw-products'!$A$1:$H$1,0))</f>
        <v>48</v>
      </c>
      <c r="N4259" s="5">
        <f t="shared" si="132"/>
        <v>5520</v>
      </c>
      <c r="O4259" cm="1">
        <f t="array" ref="O4259:R4259">_xlfn.XLOOKUP($B4259,'Raw -orders'!$A:$A,'Raw -orders'!$B:$E)</f>
        <v>813</v>
      </c>
      <c r="P4259">
        <v>18195</v>
      </c>
      <c r="Q4259" s="1">
        <v>44463</v>
      </c>
      <c r="R4259" s="1">
        <v>44483</v>
      </c>
      <c r="S4259" t="str" cm="1">
        <f t="array" ref="S4259:Z4259">_xlfn.XLOOKUP($O4259,'Raw - customers'!$A:$A,'Raw - customers'!$B:$I)</f>
        <v>Saul Franklyn</v>
      </c>
      <c r="T4259" t="str">
        <v>Male</v>
      </c>
      <c r="U4259">
        <v>62</v>
      </c>
      <c r="V4259" t="str">
        <v>82 Kirlin StreetSuite 641</v>
      </c>
      <c r="W4259">
        <v>372</v>
      </c>
      <c r="X4259" t="str">
        <v>Tillmanview</v>
      </c>
      <c r="Y4259" t="str">
        <v>New South Wales</v>
      </c>
      <c r="Z4259" t="str">
        <v>Australia</v>
      </c>
      <c r="AA4259">
        <v>9</v>
      </c>
      <c r="AB4259" s="3" t="str">
        <f t="shared" si="133"/>
        <v>10 to 20</v>
      </c>
      <c r="AM4259" s="6">
        <v>813</v>
      </c>
      <c r="AN4259" s="6" t="s">
        <v>1362</v>
      </c>
    </row>
    <row r="4260" spans="1:40" x14ac:dyDescent="0.25">
      <c r="A4260">
        <v>4258</v>
      </c>
      <c r="B4260">
        <v>848</v>
      </c>
      <c r="C4260">
        <v>375</v>
      </c>
      <c r="D4260">
        <v>94</v>
      </c>
      <c r="E4260">
        <v>1</v>
      </c>
      <c r="F4260">
        <v>94</v>
      </c>
      <c r="G4260">
        <v>1</v>
      </c>
      <c r="H4260" t="str">
        <f>VLOOKUP($C4260,'Raw-products'!$A$2:$H$1261,MATCH(H$1,'Raw-products'!$A$1:$H$1,0))</f>
        <v>Shirt</v>
      </c>
      <c r="I4260" t="str">
        <f>VLOOKUP($C4260,'Raw-products'!$A$2:$H$1261,MATCH(I$1,'Raw-products'!$A$1:$H$1,0))</f>
        <v>Henley</v>
      </c>
      <c r="J4260" t="str">
        <f>VLOOKUP($C4260,'Raw-products'!$A$2:$H$1261,MATCH(J$1,'Raw-products'!$A$1:$H$1,0))</f>
        <v>XS</v>
      </c>
      <c r="K4260" t="str">
        <f>VLOOKUP($C4260,'Raw-products'!$A$2:$H$1261,MATCH(K$1,'Raw-products'!$A$1:$H$1,0))</f>
        <v>indigo</v>
      </c>
      <c r="L4260">
        <f>VLOOKUP($C4260,'Raw-products'!$A$2:$H$1261,MATCH(L$1,'Raw-products'!$A$1:$H$1,0))</f>
        <v>92</v>
      </c>
      <c r="M4260">
        <f>VLOOKUP($C4260,'Raw-products'!$A$2:$H$1261,MATCH(M$1,'Raw-products'!$A$1:$H$1,0))</f>
        <v>58</v>
      </c>
      <c r="N4260" s="5">
        <f t="shared" si="132"/>
        <v>5336</v>
      </c>
      <c r="O4260" cm="1">
        <f t="array" ref="O4260:R4260">_xlfn.XLOOKUP($B4260,'Raw -orders'!$A:$A,'Raw -orders'!$B:$E)</f>
        <v>813</v>
      </c>
      <c r="P4260">
        <v>18195</v>
      </c>
      <c r="Q4260" s="1">
        <v>44463</v>
      </c>
      <c r="R4260" s="1">
        <v>44483</v>
      </c>
      <c r="S4260" t="str" cm="1">
        <f t="array" ref="S4260:Z4260">_xlfn.XLOOKUP($O4260,'Raw - customers'!$A:$A,'Raw - customers'!$B:$I)</f>
        <v>Saul Franklyn</v>
      </c>
      <c r="T4260" t="str">
        <v>Male</v>
      </c>
      <c r="U4260">
        <v>62</v>
      </c>
      <c r="V4260" t="str">
        <v>82 Kirlin StreetSuite 641</v>
      </c>
      <c r="W4260">
        <v>372</v>
      </c>
      <c r="X4260" t="str">
        <v>Tillmanview</v>
      </c>
      <c r="Y4260" t="str">
        <v>New South Wales</v>
      </c>
      <c r="Z4260" t="str">
        <v>Australia</v>
      </c>
      <c r="AA4260">
        <v>9</v>
      </c>
      <c r="AB4260" s="3" t="str">
        <f t="shared" si="133"/>
        <v>10 to 20</v>
      </c>
      <c r="AM4260" s="6">
        <v>813</v>
      </c>
      <c r="AN4260" s="6" t="s">
        <v>1362</v>
      </c>
    </row>
    <row r="4261" spans="1:40" x14ac:dyDescent="0.25">
      <c r="A4261">
        <v>4259</v>
      </c>
      <c r="B4261">
        <v>848</v>
      </c>
      <c r="C4261">
        <v>201</v>
      </c>
      <c r="D4261">
        <v>98</v>
      </c>
      <c r="E4261">
        <v>3</v>
      </c>
      <c r="F4261">
        <v>294</v>
      </c>
      <c r="G4261">
        <v>1</v>
      </c>
      <c r="H4261" t="str">
        <f>VLOOKUP($C4261,'Raw-products'!$A$2:$H$1261,MATCH(H$1,'Raw-products'!$A$1:$H$1,0))</f>
        <v>Shirt</v>
      </c>
      <c r="I4261" t="str">
        <f>VLOOKUP($C4261,'Raw-products'!$A$2:$H$1261,MATCH(I$1,'Raw-products'!$A$1:$H$1,0))</f>
        <v>Camp Collared</v>
      </c>
      <c r="J4261" t="str">
        <f>VLOOKUP($C4261,'Raw-products'!$A$2:$H$1261,MATCH(J$1,'Raw-products'!$A$1:$H$1,0))</f>
        <v>S</v>
      </c>
      <c r="K4261" t="str">
        <f>VLOOKUP($C4261,'Raw-products'!$A$2:$H$1261,MATCH(K$1,'Raw-products'!$A$1:$H$1,0))</f>
        <v>indigo</v>
      </c>
      <c r="L4261">
        <f>VLOOKUP($C4261,'Raw-products'!$A$2:$H$1261,MATCH(L$1,'Raw-products'!$A$1:$H$1,0))</f>
        <v>112</v>
      </c>
      <c r="M4261">
        <f>VLOOKUP($C4261,'Raw-products'!$A$2:$H$1261,MATCH(M$1,'Raw-products'!$A$1:$H$1,0))</f>
        <v>50</v>
      </c>
      <c r="N4261" s="5">
        <f t="shared" si="132"/>
        <v>5600</v>
      </c>
      <c r="O4261" cm="1">
        <f t="array" ref="O4261:R4261">_xlfn.XLOOKUP($B4261,'Raw -orders'!$A:$A,'Raw -orders'!$B:$E)</f>
        <v>813</v>
      </c>
      <c r="P4261">
        <v>18195</v>
      </c>
      <c r="Q4261" s="1">
        <v>44463</v>
      </c>
      <c r="R4261" s="1">
        <v>44483</v>
      </c>
      <c r="S4261" t="str" cm="1">
        <f t="array" ref="S4261:Z4261">_xlfn.XLOOKUP($O4261,'Raw - customers'!$A:$A,'Raw - customers'!$B:$I)</f>
        <v>Saul Franklyn</v>
      </c>
      <c r="T4261" t="str">
        <v>Male</v>
      </c>
      <c r="U4261">
        <v>62</v>
      </c>
      <c r="V4261" t="str">
        <v>82 Kirlin StreetSuite 641</v>
      </c>
      <c r="W4261">
        <v>372</v>
      </c>
      <c r="X4261" t="str">
        <v>Tillmanview</v>
      </c>
      <c r="Y4261" t="str">
        <v>New South Wales</v>
      </c>
      <c r="Z4261" t="str">
        <v>Australia</v>
      </c>
      <c r="AA4261">
        <v>9</v>
      </c>
      <c r="AB4261" s="3" t="str">
        <f t="shared" si="133"/>
        <v>10 to 20</v>
      </c>
      <c r="AM4261" s="6">
        <v>813</v>
      </c>
      <c r="AN4261" s="6" t="s">
        <v>1362</v>
      </c>
    </row>
    <row r="4262" spans="1:40" x14ac:dyDescent="0.25">
      <c r="A4262">
        <v>4260</v>
      </c>
      <c r="B4262">
        <v>848</v>
      </c>
      <c r="C4262">
        <v>830</v>
      </c>
      <c r="D4262">
        <v>117</v>
      </c>
      <c r="E4262">
        <v>3</v>
      </c>
      <c r="F4262">
        <v>351</v>
      </c>
      <c r="G4262">
        <v>1</v>
      </c>
      <c r="H4262" t="str">
        <f>VLOOKUP($C4262,'Raw-products'!$A$2:$H$1261,MATCH(H$1,'Raw-products'!$A$1:$H$1,0))</f>
        <v>Jacket</v>
      </c>
      <c r="I4262" t="str">
        <f>VLOOKUP($C4262,'Raw-products'!$A$2:$H$1261,MATCH(I$1,'Raw-products'!$A$1:$H$1,0))</f>
        <v>Shearling</v>
      </c>
      <c r="J4262" t="str">
        <f>VLOOKUP($C4262,'Raw-products'!$A$2:$H$1261,MATCH(J$1,'Raw-products'!$A$1:$H$1,0))</f>
        <v>XS</v>
      </c>
      <c r="K4262" t="str">
        <f>VLOOKUP($C4262,'Raw-products'!$A$2:$H$1261,MATCH(K$1,'Raw-products'!$A$1:$H$1,0))</f>
        <v>indigo</v>
      </c>
      <c r="L4262">
        <f>VLOOKUP($C4262,'Raw-products'!$A$2:$H$1261,MATCH(L$1,'Raw-products'!$A$1:$H$1,0))</f>
        <v>95</v>
      </c>
      <c r="M4262">
        <f>VLOOKUP($C4262,'Raw-products'!$A$2:$H$1261,MATCH(M$1,'Raw-products'!$A$1:$H$1,0))</f>
        <v>68</v>
      </c>
      <c r="N4262" s="5">
        <f t="shared" si="132"/>
        <v>6460</v>
      </c>
      <c r="O4262" cm="1">
        <f t="array" ref="O4262:R4262">_xlfn.XLOOKUP($B4262,'Raw -orders'!$A:$A,'Raw -orders'!$B:$E)</f>
        <v>813</v>
      </c>
      <c r="P4262">
        <v>18195</v>
      </c>
      <c r="Q4262" s="1">
        <v>44463</v>
      </c>
      <c r="R4262" s="1">
        <v>44483</v>
      </c>
      <c r="S4262" t="str" cm="1">
        <f t="array" ref="S4262:Z4262">_xlfn.XLOOKUP($O4262,'Raw - customers'!$A:$A,'Raw - customers'!$B:$I)</f>
        <v>Saul Franklyn</v>
      </c>
      <c r="T4262" t="str">
        <v>Male</v>
      </c>
      <c r="U4262">
        <v>62</v>
      </c>
      <c r="V4262" t="str">
        <v>82 Kirlin StreetSuite 641</v>
      </c>
      <c r="W4262">
        <v>372</v>
      </c>
      <c r="X4262" t="str">
        <v>Tillmanview</v>
      </c>
      <c r="Y4262" t="str">
        <v>New South Wales</v>
      </c>
      <c r="Z4262" t="str">
        <v>Australia</v>
      </c>
      <c r="AA4262">
        <v>9</v>
      </c>
      <c r="AB4262" s="3" t="str">
        <f t="shared" si="133"/>
        <v>10 to 20</v>
      </c>
      <c r="AM4262" s="6">
        <v>813</v>
      </c>
      <c r="AN4262" s="6" t="s">
        <v>1362</v>
      </c>
    </row>
    <row r="4263" spans="1:40" x14ac:dyDescent="0.25">
      <c r="A4263">
        <v>4261</v>
      </c>
      <c r="B4263">
        <v>848</v>
      </c>
      <c r="C4263">
        <v>286</v>
      </c>
      <c r="D4263">
        <v>105</v>
      </c>
      <c r="E4263">
        <v>3</v>
      </c>
      <c r="F4263">
        <v>315</v>
      </c>
      <c r="G4263">
        <v>1</v>
      </c>
      <c r="H4263" t="str">
        <f>VLOOKUP($C4263,'Raw-products'!$A$2:$H$1261,MATCH(H$1,'Raw-products'!$A$1:$H$1,0))</f>
        <v>Shirt</v>
      </c>
      <c r="I4263" t="str">
        <f>VLOOKUP($C4263,'Raw-products'!$A$2:$H$1261,MATCH(I$1,'Raw-products'!$A$1:$H$1,0))</f>
        <v>Cuban Collar</v>
      </c>
      <c r="J4263" t="str">
        <f>VLOOKUP($C4263,'Raw-products'!$A$2:$H$1261,MATCH(J$1,'Raw-products'!$A$1:$H$1,0))</f>
        <v>S</v>
      </c>
      <c r="K4263" t="str">
        <f>VLOOKUP($C4263,'Raw-products'!$A$2:$H$1261,MATCH(K$1,'Raw-products'!$A$1:$H$1,0))</f>
        <v>orange</v>
      </c>
      <c r="L4263">
        <f>VLOOKUP($C4263,'Raw-products'!$A$2:$H$1261,MATCH(L$1,'Raw-products'!$A$1:$H$1,0))</f>
        <v>93</v>
      </c>
      <c r="M4263">
        <f>VLOOKUP($C4263,'Raw-products'!$A$2:$H$1261,MATCH(M$1,'Raw-products'!$A$1:$H$1,0))</f>
        <v>50</v>
      </c>
      <c r="N4263" s="5">
        <f t="shared" si="132"/>
        <v>4650</v>
      </c>
      <c r="O4263" cm="1">
        <f t="array" ref="O4263:R4263">_xlfn.XLOOKUP($B4263,'Raw -orders'!$A:$A,'Raw -orders'!$B:$E)</f>
        <v>813</v>
      </c>
      <c r="P4263">
        <v>18195</v>
      </c>
      <c r="Q4263" s="1">
        <v>44463</v>
      </c>
      <c r="R4263" s="1">
        <v>44483</v>
      </c>
      <c r="S4263" t="str" cm="1">
        <f t="array" ref="S4263:Z4263">_xlfn.XLOOKUP($O4263,'Raw - customers'!$A:$A,'Raw - customers'!$B:$I)</f>
        <v>Saul Franklyn</v>
      </c>
      <c r="T4263" t="str">
        <v>Male</v>
      </c>
      <c r="U4263">
        <v>62</v>
      </c>
      <c r="V4263" t="str">
        <v>82 Kirlin StreetSuite 641</v>
      </c>
      <c r="W4263">
        <v>372</v>
      </c>
      <c r="X4263" t="str">
        <v>Tillmanview</v>
      </c>
      <c r="Y4263" t="str">
        <v>New South Wales</v>
      </c>
      <c r="Z4263" t="str">
        <v>Australia</v>
      </c>
      <c r="AA4263">
        <v>9</v>
      </c>
      <c r="AB4263" s="3" t="str">
        <f t="shared" si="133"/>
        <v>10 to 20</v>
      </c>
      <c r="AM4263" s="6">
        <v>813</v>
      </c>
      <c r="AN4263" s="6" t="s">
        <v>1362</v>
      </c>
    </row>
    <row r="4264" spans="1:40" x14ac:dyDescent="0.25">
      <c r="A4264">
        <v>4262</v>
      </c>
      <c r="B4264">
        <v>848</v>
      </c>
      <c r="C4264">
        <v>583</v>
      </c>
      <c r="D4264">
        <v>100</v>
      </c>
      <c r="E4264">
        <v>3</v>
      </c>
      <c r="F4264">
        <v>300</v>
      </c>
      <c r="G4264">
        <v>1</v>
      </c>
      <c r="H4264" t="str">
        <f>VLOOKUP($C4264,'Raw-products'!$A$2:$H$1261,MATCH(H$1,'Raw-products'!$A$1:$H$1,0))</f>
        <v>Jacket</v>
      </c>
      <c r="I4264" t="str">
        <f>VLOOKUP($C4264,'Raw-products'!$A$2:$H$1261,MATCH(I$1,'Raw-products'!$A$1:$H$1,0))</f>
        <v>Bomber</v>
      </c>
      <c r="J4264" t="str">
        <f>VLOOKUP($C4264,'Raw-products'!$A$2:$H$1261,MATCH(J$1,'Raw-products'!$A$1:$H$1,0))</f>
        <v>L</v>
      </c>
      <c r="K4264" t="str">
        <f>VLOOKUP($C4264,'Raw-products'!$A$2:$H$1261,MATCH(K$1,'Raw-products'!$A$1:$H$1,0))</f>
        <v>blue</v>
      </c>
      <c r="L4264">
        <f>VLOOKUP($C4264,'Raw-products'!$A$2:$H$1261,MATCH(L$1,'Raw-products'!$A$1:$H$1,0))</f>
        <v>90</v>
      </c>
      <c r="M4264">
        <f>VLOOKUP($C4264,'Raw-products'!$A$2:$H$1261,MATCH(M$1,'Raw-products'!$A$1:$H$1,0))</f>
        <v>64</v>
      </c>
      <c r="N4264" s="5">
        <f t="shared" si="132"/>
        <v>5760</v>
      </c>
      <c r="O4264" cm="1">
        <f t="array" ref="O4264:R4264">_xlfn.XLOOKUP($B4264,'Raw -orders'!$A:$A,'Raw -orders'!$B:$E)</f>
        <v>813</v>
      </c>
      <c r="P4264">
        <v>18195</v>
      </c>
      <c r="Q4264" s="1">
        <v>44463</v>
      </c>
      <c r="R4264" s="1">
        <v>44483</v>
      </c>
      <c r="S4264" t="str" cm="1">
        <f t="array" ref="S4264:Z4264">_xlfn.XLOOKUP($O4264,'Raw - customers'!$A:$A,'Raw - customers'!$B:$I)</f>
        <v>Saul Franklyn</v>
      </c>
      <c r="T4264" t="str">
        <v>Male</v>
      </c>
      <c r="U4264">
        <v>62</v>
      </c>
      <c r="V4264" t="str">
        <v>82 Kirlin StreetSuite 641</v>
      </c>
      <c r="W4264">
        <v>372</v>
      </c>
      <c r="X4264" t="str">
        <v>Tillmanview</v>
      </c>
      <c r="Y4264" t="str">
        <v>New South Wales</v>
      </c>
      <c r="Z4264" t="str">
        <v>Australia</v>
      </c>
      <c r="AA4264">
        <v>9</v>
      </c>
      <c r="AB4264" s="3" t="str">
        <f t="shared" si="133"/>
        <v>10 to 20</v>
      </c>
      <c r="AM4264" s="6">
        <v>813</v>
      </c>
      <c r="AN4264" s="6" t="s">
        <v>1362</v>
      </c>
    </row>
    <row r="4265" spans="1:40" x14ac:dyDescent="0.25">
      <c r="A4265">
        <v>4263</v>
      </c>
      <c r="B4265">
        <v>848</v>
      </c>
      <c r="C4265">
        <v>591</v>
      </c>
      <c r="D4265">
        <v>100</v>
      </c>
      <c r="E4265">
        <v>2</v>
      </c>
      <c r="F4265">
        <v>200</v>
      </c>
      <c r="G4265">
        <v>1</v>
      </c>
      <c r="H4265" t="str">
        <f>VLOOKUP($C4265,'Raw-products'!$A$2:$H$1261,MATCH(H$1,'Raw-products'!$A$1:$H$1,0))</f>
        <v>Jacket</v>
      </c>
      <c r="I4265" t="str">
        <f>VLOOKUP($C4265,'Raw-products'!$A$2:$H$1261,MATCH(I$1,'Raw-products'!$A$1:$H$1,0))</f>
        <v>Bomber</v>
      </c>
      <c r="J4265" t="str">
        <f>VLOOKUP($C4265,'Raw-products'!$A$2:$H$1261,MATCH(J$1,'Raw-products'!$A$1:$H$1,0))</f>
        <v>S</v>
      </c>
      <c r="K4265" t="str">
        <f>VLOOKUP($C4265,'Raw-products'!$A$2:$H$1261,MATCH(K$1,'Raw-products'!$A$1:$H$1,0))</f>
        <v>violet</v>
      </c>
      <c r="L4265">
        <f>VLOOKUP($C4265,'Raw-products'!$A$2:$H$1261,MATCH(L$1,'Raw-products'!$A$1:$H$1,0))</f>
        <v>90</v>
      </c>
      <c r="M4265">
        <f>VLOOKUP($C4265,'Raw-products'!$A$2:$H$1261,MATCH(M$1,'Raw-products'!$A$1:$H$1,0))</f>
        <v>45</v>
      </c>
      <c r="N4265" s="5">
        <f t="shared" si="132"/>
        <v>4050</v>
      </c>
      <c r="O4265" cm="1">
        <f t="array" ref="O4265:R4265">_xlfn.XLOOKUP($B4265,'Raw -orders'!$A:$A,'Raw -orders'!$B:$E)</f>
        <v>813</v>
      </c>
      <c r="P4265">
        <v>18195</v>
      </c>
      <c r="Q4265" s="1">
        <v>44463</v>
      </c>
      <c r="R4265" s="1">
        <v>44483</v>
      </c>
      <c r="S4265" t="str" cm="1">
        <f t="array" ref="S4265:Z4265">_xlfn.XLOOKUP($O4265,'Raw - customers'!$A:$A,'Raw - customers'!$B:$I)</f>
        <v>Saul Franklyn</v>
      </c>
      <c r="T4265" t="str">
        <v>Male</v>
      </c>
      <c r="U4265">
        <v>62</v>
      </c>
      <c r="V4265" t="str">
        <v>82 Kirlin StreetSuite 641</v>
      </c>
      <c r="W4265">
        <v>372</v>
      </c>
      <c r="X4265" t="str">
        <v>Tillmanview</v>
      </c>
      <c r="Y4265" t="str">
        <v>New South Wales</v>
      </c>
      <c r="Z4265" t="str">
        <v>Australia</v>
      </c>
      <c r="AA4265">
        <v>9</v>
      </c>
      <c r="AB4265" s="3" t="str">
        <f t="shared" si="133"/>
        <v>10 to 20</v>
      </c>
      <c r="AM4265" s="6">
        <v>813</v>
      </c>
      <c r="AN4265" s="6" t="s">
        <v>1362</v>
      </c>
    </row>
    <row r="4266" spans="1:40" x14ac:dyDescent="0.25">
      <c r="A4266">
        <v>4264</v>
      </c>
      <c r="B4266">
        <v>849</v>
      </c>
      <c r="C4266">
        <v>73</v>
      </c>
      <c r="D4266">
        <v>118</v>
      </c>
      <c r="E4266">
        <v>2</v>
      </c>
      <c r="F4266">
        <v>236</v>
      </c>
      <c r="G4266">
        <v>1</v>
      </c>
      <c r="H4266" t="str">
        <f>VLOOKUP($C4266,'Raw-products'!$A$2:$H$1261,MATCH(H$1,'Raw-products'!$A$1:$H$1,0))</f>
        <v>Shirt</v>
      </c>
      <c r="I4266" t="str">
        <f>VLOOKUP($C4266,'Raw-products'!$A$2:$H$1261,MATCH(I$1,'Raw-products'!$A$1:$H$1,0))</f>
        <v>Flannel</v>
      </c>
      <c r="J4266" t="str">
        <f>VLOOKUP($C4266,'Raw-products'!$A$2:$H$1261,MATCH(J$1,'Raw-products'!$A$1:$H$1,0))</f>
        <v>L</v>
      </c>
      <c r="K4266" t="str">
        <f>VLOOKUP($C4266,'Raw-products'!$A$2:$H$1261,MATCH(K$1,'Raw-products'!$A$1:$H$1,0))</f>
        <v>red</v>
      </c>
      <c r="L4266">
        <f>VLOOKUP($C4266,'Raw-products'!$A$2:$H$1261,MATCH(L$1,'Raw-products'!$A$1:$H$1,0))</f>
        <v>96</v>
      </c>
      <c r="M4266">
        <f>VLOOKUP($C4266,'Raw-products'!$A$2:$H$1261,MATCH(M$1,'Raw-products'!$A$1:$H$1,0))</f>
        <v>77</v>
      </c>
      <c r="N4266" s="5">
        <f t="shared" si="132"/>
        <v>7392</v>
      </c>
      <c r="O4266" cm="1">
        <f t="array" ref="O4266:R4266">_xlfn.XLOOKUP($B4266,'Raw -orders'!$A:$A,'Raw -orders'!$B:$E)</f>
        <v>882</v>
      </c>
      <c r="P4266">
        <v>21468</v>
      </c>
      <c r="Q4266" s="1">
        <v>44419</v>
      </c>
      <c r="R4266" s="1">
        <v>44440</v>
      </c>
      <c r="S4266" t="str" cm="1">
        <f t="array" ref="S4266:Z4266">_xlfn.XLOOKUP($O4266,'Raw - customers'!$A:$A,'Raw - customers'!$B:$I)</f>
        <v>Bartel Clemendet</v>
      </c>
      <c r="T4266" t="str">
        <v>Genderqueer</v>
      </c>
      <c r="U4266">
        <v>43</v>
      </c>
      <c r="V4266" t="str">
        <v>46 Gemma BoulevardSuite 507</v>
      </c>
      <c r="W4266">
        <v>4847</v>
      </c>
      <c r="X4266" t="str">
        <v>Kiehnfurt</v>
      </c>
      <c r="Y4266" t="str">
        <v>South Australia</v>
      </c>
      <c r="Z4266" t="str">
        <v>Australia</v>
      </c>
      <c r="AA4266">
        <v>8</v>
      </c>
      <c r="AB4266" s="3" t="str">
        <f t="shared" si="133"/>
        <v>20 to 30</v>
      </c>
      <c r="AM4266" s="6">
        <v>882</v>
      </c>
      <c r="AN4266" s="6" t="s">
        <v>1345</v>
      </c>
    </row>
    <row r="4267" spans="1:40" x14ac:dyDescent="0.25">
      <c r="A4267">
        <v>4265</v>
      </c>
      <c r="B4267">
        <v>849</v>
      </c>
      <c r="C4267">
        <v>1074</v>
      </c>
      <c r="D4267">
        <v>93</v>
      </c>
      <c r="E4267">
        <v>3</v>
      </c>
      <c r="F4267">
        <v>279</v>
      </c>
      <c r="G4267">
        <v>1</v>
      </c>
      <c r="H4267" t="str">
        <f>VLOOKUP($C4267,'Raw-products'!$A$2:$H$1261,MATCH(H$1,'Raw-products'!$A$1:$H$1,0))</f>
        <v>Trousers</v>
      </c>
      <c r="I4267" t="str">
        <f>VLOOKUP($C4267,'Raw-products'!$A$2:$H$1261,MATCH(I$1,'Raw-products'!$A$1:$H$1,0))</f>
        <v>Joggers</v>
      </c>
      <c r="J4267" t="str">
        <f>VLOOKUP($C4267,'Raw-products'!$A$2:$H$1261,MATCH(J$1,'Raw-products'!$A$1:$H$1,0))</f>
        <v>XL</v>
      </c>
      <c r="K4267" t="str">
        <f>VLOOKUP($C4267,'Raw-products'!$A$2:$H$1261,MATCH(K$1,'Raw-products'!$A$1:$H$1,0))</f>
        <v>blue</v>
      </c>
      <c r="L4267">
        <f>VLOOKUP($C4267,'Raw-products'!$A$2:$H$1261,MATCH(L$1,'Raw-products'!$A$1:$H$1,0))</f>
        <v>94</v>
      </c>
      <c r="M4267">
        <f>VLOOKUP($C4267,'Raw-products'!$A$2:$H$1261,MATCH(M$1,'Raw-products'!$A$1:$H$1,0))</f>
        <v>52</v>
      </c>
      <c r="N4267" s="5">
        <f t="shared" si="132"/>
        <v>4888</v>
      </c>
      <c r="O4267" cm="1">
        <f t="array" ref="O4267:R4267">_xlfn.XLOOKUP($B4267,'Raw -orders'!$A:$A,'Raw -orders'!$B:$E)</f>
        <v>882</v>
      </c>
      <c r="P4267">
        <v>21468</v>
      </c>
      <c r="Q4267" s="1">
        <v>44419</v>
      </c>
      <c r="R4267" s="1">
        <v>44440</v>
      </c>
      <c r="S4267" t="str" cm="1">
        <f t="array" ref="S4267:Z4267">_xlfn.XLOOKUP($O4267,'Raw - customers'!$A:$A,'Raw - customers'!$B:$I)</f>
        <v>Bartel Clemendet</v>
      </c>
      <c r="T4267" t="str">
        <v>Genderqueer</v>
      </c>
      <c r="U4267">
        <v>43</v>
      </c>
      <c r="V4267" t="str">
        <v>46 Gemma BoulevardSuite 507</v>
      </c>
      <c r="W4267">
        <v>4847</v>
      </c>
      <c r="X4267" t="str">
        <v>Kiehnfurt</v>
      </c>
      <c r="Y4267" t="str">
        <v>South Australia</v>
      </c>
      <c r="Z4267" t="str">
        <v>Australia</v>
      </c>
      <c r="AA4267">
        <v>8</v>
      </c>
      <c r="AB4267" s="3" t="str">
        <f t="shared" si="133"/>
        <v>20 to 30</v>
      </c>
      <c r="AM4267" s="6">
        <v>882</v>
      </c>
      <c r="AN4267" s="6" t="s">
        <v>1345</v>
      </c>
    </row>
    <row r="4268" spans="1:40" x14ac:dyDescent="0.25">
      <c r="A4268">
        <v>4266</v>
      </c>
      <c r="B4268">
        <v>849</v>
      </c>
      <c r="C4268">
        <v>993</v>
      </c>
      <c r="D4268">
        <v>106</v>
      </c>
      <c r="E4268">
        <v>3</v>
      </c>
      <c r="F4268">
        <v>318</v>
      </c>
      <c r="G4268">
        <v>1</v>
      </c>
      <c r="H4268" t="str">
        <f>VLOOKUP($C4268,'Raw-products'!$A$2:$H$1261,MATCH(H$1,'Raw-products'!$A$1:$H$1,0))</f>
        <v>Trousers</v>
      </c>
      <c r="I4268" t="str">
        <f>VLOOKUP($C4268,'Raw-products'!$A$2:$H$1261,MATCH(I$1,'Raw-products'!$A$1:$H$1,0))</f>
        <v>Wool</v>
      </c>
      <c r="J4268" t="str">
        <f>VLOOKUP($C4268,'Raw-products'!$A$2:$H$1261,MATCH(J$1,'Raw-products'!$A$1:$H$1,0))</f>
        <v>L</v>
      </c>
      <c r="K4268" t="str">
        <f>VLOOKUP($C4268,'Raw-products'!$A$2:$H$1261,MATCH(K$1,'Raw-products'!$A$1:$H$1,0))</f>
        <v>yellow</v>
      </c>
      <c r="L4268">
        <f>VLOOKUP($C4268,'Raw-products'!$A$2:$H$1261,MATCH(L$1,'Raw-products'!$A$1:$H$1,0))</f>
        <v>111</v>
      </c>
      <c r="M4268">
        <f>VLOOKUP($C4268,'Raw-products'!$A$2:$H$1261,MATCH(M$1,'Raw-products'!$A$1:$H$1,0))</f>
        <v>46</v>
      </c>
      <c r="N4268" s="5">
        <f t="shared" si="132"/>
        <v>5106</v>
      </c>
      <c r="O4268" cm="1">
        <f t="array" ref="O4268:R4268">_xlfn.XLOOKUP($B4268,'Raw -orders'!$A:$A,'Raw -orders'!$B:$E)</f>
        <v>882</v>
      </c>
      <c r="P4268">
        <v>21468</v>
      </c>
      <c r="Q4268" s="1">
        <v>44419</v>
      </c>
      <c r="R4268" s="1">
        <v>44440</v>
      </c>
      <c r="S4268" t="str" cm="1">
        <f t="array" ref="S4268:Z4268">_xlfn.XLOOKUP($O4268,'Raw - customers'!$A:$A,'Raw - customers'!$B:$I)</f>
        <v>Bartel Clemendet</v>
      </c>
      <c r="T4268" t="str">
        <v>Genderqueer</v>
      </c>
      <c r="U4268">
        <v>43</v>
      </c>
      <c r="V4268" t="str">
        <v>46 Gemma BoulevardSuite 507</v>
      </c>
      <c r="W4268">
        <v>4847</v>
      </c>
      <c r="X4268" t="str">
        <v>Kiehnfurt</v>
      </c>
      <c r="Y4268" t="str">
        <v>South Australia</v>
      </c>
      <c r="Z4268" t="str">
        <v>Australia</v>
      </c>
      <c r="AA4268">
        <v>8</v>
      </c>
      <c r="AB4268" s="3" t="str">
        <f t="shared" si="133"/>
        <v>20 to 30</v>
      </c>
      <c r="AM4268" s="6">
        <v>882</v>
      </c>
      <c r="AN4268" s="6" t="s">
        <v>1345</v>
      </c>
    </row>
    <row r="4269" spans="1:40" x14ac:dyDescent="0.25">
      <c r="A4269">
        <v>4267</v>
      </c>
      <c r="B4269">
        <v>849</v>
      </c>
      <c r="C4269">
        <v>1117</v>
      </c>
      <c r="D4269">
        <v>115</v>
      </c>
      <c r="E4269">
        <v>1</v>
      </c>
      <c r="F4269">
        <v>115</v>
      </c>
      <c r="G4269">
        <v>1</v>
      </c>
      <c r="H4269" t="str">
        <f>VLOOKUP($C4269,'Raw-products'!$A$2:$H$1261,MATCH(H$1,'Raw-products'!$A$1:$H$1,0))</f>
        <v>Trousers</v>
      </c>
      <c r="I4269" t="str">
        <f>VLOOKUP($C4269,'Raw-products'!$A$2:$H$1261,MATCH(I$1,'Raw-products'!$A$1:$H$1,0))</f>
        <v>Cropped</v>
      </c>
      <c r="J4269" t="str">
        <f>VLOOKUP($C4269,'Raw-products'!$A$2:$H$1261,MATCH(J$1,'Raw-products'!$A$1:$H$1,0))</f>
        <v>M</v>
      </c>
      <c r="K4269" t="str">
        <f>VLOOKUP($C4269,'Raw-products'!$A$2:$H$1261,MATCH(K$1,'Raw-products'!$A$1:$H$1,0))</f>
        <v>violet</v>
      </c>
      <c r="L4269">
        <f>VLOOKUP($C4269,'Raw-products'!$A$2:$H$1261,MATCH(L$1,'Raw-products'!$A$1:$H$1,0))</f>
        <v>99</v>
      </c>
      <c r="M4269">
        <f>VLOOKUP($C4269,'Raw-products'!$A$2:$H$1261,MATCH(M$1,'Raw-products'!$A$1:$H$1,0))</f>
        <v>47</v>
      </c>
      <c r="N4269" s="5">
        <f t="shared" si="132"/>
        <v>4653</v>
      </c>
      <c r="O4269" cm="1">
        <f t="array" ref="O4269:R4269">_xlfn.XLOOKUP($B4269,'Raw -orders'!$A:$A,'Raw -orders'!$B:$E)</f>
        <v>882</v>
      </c>
      <c r="P4269">
        <v>21468</v>
      </c>
      <c r="Q4269" s="1">
        <v>44419</v>
      </c>
      <c r="R4269" s="1">
        <v>44440</v>
      </c>
      <c r="S4269" t="str" cm="1">
        <f t="array" ref="S4269:Z4269">_xlfn.XLOOKUP($O4269,'Raw - customers'!$A:$A,'Raw - customers'!$B:$I)</f>
        <v>Bartel Clemendet</v>
      </c>
      <c r="T4269" t="str">
        <v>Genderqueer</v>
      </c>
      <c r="U4269">
        <v>43</v>
      </c>
      <c r="V4269" t="str">
        <v>46 Gemma BoulevardSuite 507</v>
      </c>
      <c r="W4269">
        <v>4847</v>
      </c>
      <c r="X4269" t="str">
        <v>Kiehnfurt</v>
      </c>
      <c r="Y4269" t="str">
        <v>South Australia</v>
      </c>
      <c r="Z4269" t="str">
        <v>Australia</v>
      </c>
      <c r="AA4269">
        <v>8</v>
      </c>
      <c r="AB4269" s="3" t="str">
        <f t="shared" si="133"/>
        <v>20 to 30</v>
      </c>
      <c r="AM4269" s="6">
        <v>882</v>
      </c>
      <c r="AN4269" s="6" t="s">
        <v>1345</v>
      </c>
    </row>
    <row r="4270" spans="1:40" x14ac:dyDescent="0.25">
      <c r="A4270">
        <v>4268</v>
      </c>
      <c r="B4270">
        <v>850</v>
      </c>
      <c r="C4270">
        <v>368</v>
      </c>
      <c r="D4270">
        <v>94</v>
      </c>
      <c r="E4270">
        <v>2</v>
      </c>
      <c r="F4270">
        <v>188</v>
      </c>
      <c r="G4270">
        <v>1</v>
      </c>
      <c r="H4270" t="str">
        <f>VLOOKUP($C4270,'Raw-products'!$A$2:$H$1261,MATCH(H$1,'Raw-products'!$A$1:$H$1,0))</f>
        <v>Shirt</v>
      </c>
      <c r="I4270" t="str">
        <f>VLOOKUP($C4270,'Raw-products'!$A$2:$H$1261,MATCH(I$1,'Raw-products'!$A$1:$H$1,0))</f>
        <v>Henley</v>
      </c>
      <c r="J4270" t="str">
        <f>VLOOKUP($C4270,'Raw-products'!$A$2:$H$1261,MATCH(J$1,'Raw-products'!$A$1:$H$1,0))</f>
        <v>L</v>
      </c>
      <c r="K4270" t="str">
        <f>VLOOKUP($C4270,'Raw-products'!$A$2:$H$1261,MATCH(K$1,'Raw-products'!$A$1:$H$1,0))</f>
        <v>green</v>
      </c>
      <c r="L4270">
        <f>VLOOKUP($C4270,'Raw-products'!$A$2:$H$1261,MATCH(L$1,'Raw-products'!$A$1:$H$1,0))</f>
        <v>92</v>
      </c>
      <c r="M4270">
        <f>VLOOKUP($C4270,'Raw-products'!$A$2:$H$1261,MATCH(M$1,'Raw-products'!$A$1:$H$1,0))</f>
        <v>41</v>
      </c>
      <c r="N4270" s="5">
        <f t="shared" si="132"/>
        <v>3772</v>
      </c>
      <c r="O4270" cm="1">
        <f t="array" ref="O4270:R4270">_xlfn.XLOOKUP($B4270,'Raw -orders'!$A:$A,'Raw -orders'!$B:$E)</f>
        <v>254</v>
      </c>
      <c r="P4270">
        <v>16739</v>
      </c>
      <c r="Q4270" s="1">
        <v>44294</v>
      </c>
      <c r="R4270" s="1">
        <v>44313</v>
      </c>
      <c r="S4270" t="str" cm="1">
        <f t="array" ref="S4270:Z4270">_xlfn.XLOOKUP($O4270,'Raw - customers'!$A:$A,'Raw - customers'!$B:$I)</f>
        <v>Scot Billany</v>
      </c>
      <c r="T4270" t="str">
        <v>Male</v>
      </c>
      <c r="U4270">
        <v>44</v>
      </c>
      <c r="V4270" t="str">
        <v>4966 Lilly Estate DrApt. 570</v>
      </c>
      <c r="W4270">
        <v>8170</v>
      </c>
      <c r="X4270" t="str">
        <v>Beiermouth</v>
      </c>
      <c r="Y4270" t="str">
        <v>Queensland</v>
      </c>
      <c r="Z4270" t="str">
        <v>Australia</v>
      </c>
      <c r="AA4270">
        <v>4</v>
      </c>
      <c r="AB4270" s="3" t="str">
        <f t="shared" si="133"/>
        <v>10 to 20</v>
      </c>
      <c r="AM4270" s="6">
        <v>254</v>
      </c>
      <c r="AN4270" s="6" t="s">
        <v>1355</v>
      </c>
    </row>
    <row r="4271" spans="1:40" x14ac:dyDescent="0.25">
      <c r="A4271">
        <v>4269</v>
      </c>
      <c r="B4271">
        <v>850</v>
      </c>
      <c r="C4271">
        <v>616</v>
      </c>
      <c r="D4271">
        <v>112</v>
      </c>
      <c r="E4271">
        <v>3</v>
      </c>
      <c r="F4271">
        <v>336</v>
      </c>
      <c r="G4271">
        <v>1</v>
      </c>
      <c r="H4271" t="str">
        <f>VLOOKUP($C4271,'Raw-products'!$A$2:$H$1261,MATCH(H$1,'Raw-products'!$A$1:$H$1,0))</f>
        <v>Jacket</v>
      </c>
      <c r="I4271" t="str">
        <f>VLOOKUP($C4271,'Raw-products'!$A$2:$H$1261,MATCH(I$1,'Raw-products'!$A$1:$H$1,0))</f>
        <v>Cardigan</v>
      </c>
      <c r="J4271" t="str">
        <f>VLOOKUP($C4271,'Raw-products'!$A$2:$H$1261,MATCH(J$1,'Raw-products'!$A$1:$H$1,0))</f>
        <v>S</v>
      </c>
      <c r="K4271" t="str">
        <f>VLOOKUP($C4271,'Raw-products'!$A$2:$H$1261,MATCH(K$1,'Raw-products'!$A$1:$H$1,0))</f>
        <v>blue</v>
      </c>
      <c r="L4271">
        <f>VLOOKUP($C4271,'Raw-products'!$A$2:$H$1261,MATCH(L$1,'Raw-products'!$A$1:$H$1,0))</f>
        <v>118</v>
      </c>
      <c r="M4271">
        <f>VLOOKUP($C4271,'Raw-products'!$A$2:$H$1261,MATCH(M$1,'Raw-products'!$A$1:$H$1,0))</f>
        <v>53</v>
      </c>
      <c r="N4271" s="5">
        <f t="shared" si="132"/>
        <v>6254</v>
      </c>
      <c r="O4271" cm="1">
        <f t="array" ref="O4271:R4271">_xlfn.XLOOKUP($B4271,'Raw -orders'!$A:$A,'Raw -orders'!$B:$E)</f>
        <v>254</v>
      </c>
      <c r="P4271">
        <v>16739</v>
      </c>
      <c r="Q4271" s="1">
        <v>44294</v>
      </c>
      <c r="R4271" s="1">
        <v>44313</v>
      </c>
      <c r="S4271" t="str" cm="1">
        <f t="array" ref="S4271:Z4271">_xlfn.XLOOKUP($O4271,'Raw - customers'!$A:$A,'Raw - customers'!$B:$I)</f>
        <v>Scot Billany</v>
      </c>
      <c r="T4271" t="str">
        <v>Male</v>
      </c>
      <c r="U4271">
        <v>44</v>
      </c>
      <c r="V4271" t="str">
        <v>4966 Lilly Estate DrApt. 570</v>
      </c>
      <c r="W4271">
        <v>8170</v>
      </c>
      <c r="X4271" t="str">
        <v>Beiermouth</v>
      </c>
      <c r="Y4271" t="str">
        <v>Queensland</v>
      </c>
      <c r="Z4271" t="str">
        <v>Australia</v>
      </c>
      <c r="AA4271">
        <v>4</v>
      </c>
      <c r="AB4271" s="3" t="str">
        <f t="shared" si="133"/>
        <v>10 to 20</v>
      </c>
      <c r="AM4271" s="6">
        <v>254</v>
      </c>
      <c r="AN4271" s="6" t="s">
        <v>1355</v>
      </c>
    </row>
    <row r="4272" spans="1:40" x14ac:dyDescent="0.25">
      <c r="A4272">
        <v>4270</v>
      </c>
      <c r="B4272">
        <v>850</v>
      </c>
      <c r="C4272">
        <v>652</v>
      </c>
      <c r="D4272">
        <v>93</v>
      </c>
      <c r="E4272">
        <v>2</v>
      </c>
      <c r="F4272">
        <v>186</v>
      </c>
      <c r="G4272">
        <v>1</v>
      </c>
      <c r="H4272" t="str">
        <f>VLOOKUP($C4272,'Raw-products'!$A$2:$H$1261,MATCH(H$1,'Raw-products'!$A$1:$H$1,0))</f>
        <v>Jacket</v>
      </c>
      <c r="I4272" t="str">
        <f>VLOOKUP($C4272,'Raw-products'!$A$2:$H$1261,MATCH(I$1,'Raw-products'!$A$1:$H$1,0))</f>
        <v>Coach</v>
      </c>
      <c r="J4272" t="str">
        <f>VLOOKUP($C4272,'Raw-products'!$A$2:$H$1261,MATCH(J$1,'Raw-products'!$A$1:$H$1,0))</f>
        <v>M</v>
      </c>
      <c r="K4272" t="str">
        <f>VLOOKUP($C4272,'Raw-products'!$A$2:$H$1261,MATCH(K$1,'Raw-products'!$A$1:$H$1,0))</f>
        <v>blue</v>
      </c>
      <c r="L4272">
        <f>VLOOKUP($C4272,'Raw-products'!$A$2:$H$1261,MATCH(L$1,'Raw-products'!$A$1:$H$1,0))</f>
        <v>115</v>
      </c>
      <c r="M4272">
        <f>VLOOKUP($C4272,'Raw-products'!$A$2:$H$1261,MATCH(M$1,'Raw-products'!$A$1:$H$1,0))</f>
        <v>54</v>
      </c>
      <c r="N4272" s="5">
        <f t="shared" si="132"/>
        <v>6210</v>
      </c>
      <c r="O4272" cm="1">
        <f t="array" ref="O4272:R4272">_xlfn.XLOOKUP($B4272,'Raw -orders'!$A:$A,'Raw -orders'!$B:$E)</f>
        <v>254</v>
      </c>
      <c r="P4272">
        <v>16739</v>
      </c>
      <c r="Q4272" s="1">
        <v>44294</v>
      </c>
      <c r="R4272" s="1">
        <v>44313</v>
      </c>
      <c r="S4272" t="str" cm="1">
        <f t="array" ref="S4272:Z4272">_xlfn.XLOOKUP($O4272,'Raw - customers'!$A:$A,'Raw - customers'!$B:$I)</f>
        <v>Scot Billany</v>
      </c>
      <c r="T4272" t="str">
        <v>Male</v>
      </c>
      <c r="U4272">
        <v>44</v>
      </c>
      <c r="V4272" t="str">
        <v>4966 Lilly Estate DrApt. 570</v>
      </c>
      <c r="W4272">
        <v>8170</v>
      </c>
      <c r="X4272" t="str">
        <v>Beiermouth</v>
      </c>
      <c r="Y4272" t="str">
        <v>Queensland</v>
      </c>
      <c r="Z4272" t="str">
        <v>Australia</v>
      </c>
      <c r="AA4272">
        <v>4</v>
      </c>
      <c r="AB4272" s="3" t="str">
        <f t="shared" si="133"/>
        <v>10 to 20</v>
      </c>
      <c r="AM4272" s="6">
        <v>254</v>
      </c>
      <c r="AN4272" s="6" t="s">
        <v>1355</v>
      </c>
    </row>
    <row r="4273" spans="1:40" x14ac:dyDescent="0.25">
      <c r="A4273">
        <v>4271</v>
      </c>
      <c r="B4273">
        <v>850</v>
      </c>
      <c r="C4273">
        <v>700</v>
      </c>
      <c r="D4273">
        <v>119</v>
      </c>
      <c r="E4273">
        <v>2</v>
      </c>
      <c r="F4273">
        <v>238</v>
      </c>
      <c r="G4273">
        <v>1</v>
      </c>
      <c r="H4273" t="str">
        <f>VLOOKUP($C4273,'Raw-products'!$A$2:$H$1261,MATCH(H$1,'Raw-products'!$A$1:$H$1,0))</f>
        <v>Jacket</v>
      </c>
      <c r="I4273" t="str">
        <f>VLOOKUP($C4273,'Raw-products'!$A$2:$H$1261,MATCH(I$1,'Raw-products'!$A$1:$H$1,0))</f>
        <v>Trench Coat</v>
      </c>
      <c r="J4273" t="str">
        <f>VLOOKUP($C4273,'Raw-products'!$A$2:$H$1261,MATCH(J$1,'Raw-products'!$A$1:$H$1,0))</f>
        <v>XS</v>
      </c>
      <c r="K4273" t="str">
        <f>VLOOKUP($C4273,'Raw-products'!$A$2:$H$1261,MATCH(K$1,'Raw-products'!$A$1:$H$1,0))</f>
        <v>red</v>
      </c>
      <c r="L4273">
        <f>VLOOKUP($C4273,'Raw-products'!$A$2:$H$1261,MATCH(L$1,'Raw-products'!$A$1:$H$1,0))</f>
        <v>112</v>
      </c>
      <c r="M4273">
        <f>VLOOKUP($C4273,'Raw-products'!$A$2:$H$1261,MATCH(M$1,'Raw-products'!$A$1:$H$1,0))</f>
        <v>78</v>
      </c>
      <c r="N4273" s="5">
        <f t="shared" si="132"/>
        <v>8736</v>
      </c>
      <c r="O4273" cm="1">
        <f t="array" ref="O4273:R4273">_xlfn.XLOOKUP($B4273,'Raw -orders'!$A:$A,'Raw -orders'!$B:$E)</f>
        <v>254</v>
      </c>
      <c r="P4273">
        <v>16739</v>
      </c>
      <c r="Q4273" s="1">
        <v>44294</v>
      </c>
      <c r="R4273" s="1">
        <v>44313</v>
      </c>
      <c r="S4273" t="str" cm="1">
        <f t="array" ref="S4273:Z4273">_xlfn.XLOOKUP($O4273,'Raw - customers'!$A:$A,'Raw - customers'!$B:$I)</f>
        <v>Scot Billany</v>
      </c>
      <c r="T4273" t="str">
        <v>Male</v>
      </c>
      <c r="U4273">
        <v>44</v>
      </c>
      <c r="V4273" t="str">
        <v>4966 Lilly Estate DrApt. 570</v>
      </c>
      <c r="W4273">
        <v>8170</v>
      </c>
      <c r="X4273" t="str">
        <v>Beiermouth</v>
      </c>
      <c r="Y4273" t="str">
        <v>Queensland</v>
      </c>
      <c r="Z4273" t="str">
        <v>Australia</v>
      </c>
      <c r="AA4273">
        <v>4</v>
      </c>
      <c r="AB4273" s="3" t="str">
        <f t="shared" si="133"/>
        <v>10 to 20</v>
      </c>
      <c r="AM4273" s="6">
        <v>254</v>
      </c>
      <c r="AN4273" s="6" t="s">
        <v>1355</v>
      </c>
    </row>
    <row r="4274" spans="1:40" x14ac:dyDescent="0.25">
      <c r="A4274">
        <v>4272</v>
      </c>
      <c r="B4274">
        <v>850</v>
      </c>
      <c r="C4274">
        <v>533</v>
      </c>
      <c r="D4274">
        <v>98</v>
      </c>
      <c r="E4274">
        <v>2</v>
      </c>
      <c r="F4274">
        <v>196</v>
      </c>
      <c r="G4274">
        <v>1</v>
      </c>
      <c r="H4274" t="str">
        <f>VLOOKUP($C4274,'Raw-products'!$A$2:$H$1261,MATCH(H$1,'Raw-products'!$A$1:$H$1,0))</f>
        <v>Jacket</v>
      </c>
      <c r="I4274" t="str">
        <f>VLOOKUP($C4274,'Raw-products'!$A$2:$H$1261,MATCH(I$1,'Raw-products'!$A$1:$H$1,0))</f>
        <v>Leather</v>
      </c>
      <c r="J4274" t="str">
        <f>VLOOKUP($C4274,'Raw-products'!$A$2:$H$1261,MATCH(J$1,'Raw-products'!$A$1:$H$1,0))</f>
        <v>L</v>
      </c>
      <c r="K4274" t="str">
        <f>VLOOKUP($C4274,'Raw-products'!$A$2:$H$1261,MATCH(K$1,'Raw-products'!$A$1:$H$1,0))</f>
        <v>orange</v>
      </c>
      <c r="L4274">
        <f>VLOOKUP($C4274,'Raw-products'!$A$2:$H$1261,MATCH(L$1,'Raw-products'!$A$1:$H$1,0))</f>
        <v>113</v>
      </c>
      <c r="M4274">
        <f>VLOOKUP($C4274,'Raw-products'!$A$2:$H$1261,MATCH(M$1,'Raw-products'!$A$1:$H$1,0))</f>
        <v>78</v>
      </c>
      <c r="N4274" s="5">
        <f t="shared" si="132"/>
        <v>8814</v>
      </c>
      <c r="O4274" cm="1">
        <f t="array" ref="O4274:R4274">_xlfn.XLOOKUP($B4274,'Raw -orders'!$A:$A,'Raw -orders'!$B:$E)</f>
        <v>254</v>
      </c>
      <c r="P4274">
        <v>16739</v>
      </c>
      <c r="Q4274" s="1">
        <v>44294</v>
      </c>
      <c r="R4274" s="1">
        <v>44313</v>
      </c>
      <c r="S4274" t="str" cm="1">
        <f t="array" ref="S4274:Z4274">_xlfn.XLOOKUP($O4274,'Raw - customers'!$A:$A,'Raw - customers'!$B:$I)</f>
        <v>Scot Billany</v>
      </c>
      <c r="T4274" t="str">
        <v>Male</v>
      </c>
      <c r="U4274">
        <v>44</v>
      </c>
      <c r="V4274" t="str">
        <v>4966 Lilly Estate DrApt. 570</v>
      </c>
      <c r="W4274">
        <v>8170</v>
      </c>
      <c r="X4274" t="str">
        <v>Beiermouth</v>
      </c>
      <c r="Y4274" t="str">
        <v>Queensland</v>
      </c>
      <c r="Z4274" t="str">
        <v>Australia</v>
      </c>
      <c r="AA4274">
        <v>4</v>
      </c>
      <c r="AB4274" s="3" t="str">
        <f t="shared" si="133"/>
        <v>10 to 20</v>
      </c>
      <c r="AM4274" s="6">
        <v>254</v>
      </c>
      <c r="AN4274" s="6" t="s">
        <v>1355</v>
      </c>
    </row>
    <row r="4275" spans="1:40" x14ac:dyDescent="0.25">
      <c r="A4275">
        <v>4273</v>
      </c>
      <c r="B4275">
        <v>851</v>
      </c>
      <c r="C4275">
        <v>1031</v>
      </c>
      <c r="D4275">
        <v>90</v>
      </c>
      <c r="E4275">
        <v>3</v>
      </c>
      <c r="F4275">
        <v>270</v>
      </c>
      <c r="G4275">
        <v>1</v>
      </c>
      <c r="H4275" t="str">
        <f>VLOOKUP($C4275,'Raw-products'!$A$2:$H$1261,MATCH(H$1,'Raw-products'!$A$1:$H$1,0))</f>
        <v>Trousers</v>
      </c>
      <c r="I4275" t="str">
        <f>VLOOKUP($C4275,'Raw-products'!$A$2:$H$1261,MATCH(I$1,'Raw-products'!$A$1:$H$1,0))</f>
        <v>Relaxed Leg</v>
      </c>
      <c r="J4275" t="str">
        <f>VLOOKUP($C4275,'Raw-products'!$A$2:$H$1261,MATCH(J$1,'Raw-products'!$A$1:$H$1,0))</f>
        <v>S</v>
      </c>
      <c r="K4275" t="str">
        <f>VLOOKUP($C4275,'Raw-products'!$A$2:$H$1261,MATCH(K$1,'Raw-products'!$A$1:$H$1,0))</f>
        <v>green</v>
      </c>
      <c r="L4275">
        <f>VLOOKUP($C4275,'Raw-products'!$A$2:$H$1261,MATCH(L$1,'Raw-products'!$A$1:$H$1,0))</f>
        <v>95</v>
      </c>
      <c r="M4275">
        <f>VLOOKUP($C4275,'Raw-products'!$A$2:$H$1261,MATCH(M$1,'Raw-products'!$A$1:$H$1,0))</f>
        <v>51</v>
      </c>
      <c r="N4275" s="5">
        <f t="shared" si="132"/>
        <v>4845</v>
      </c>
      <c r="O4275" cm="1">
        <f t="array" ref="O4275:R4275">_xlfn.XLOOKUP($B4275,'Raw -orders'!$A:$A,'Raw -orders'!$B:$E)</f>
        <v>365</v>
      </c>
      <c r="P4275">
        <v>15504</v>
      </c>
      <c r="Q4275" s="1">
        <v>44309</v>
      </c>
      <c r="R4275" s="1">
        <v>44318</v>
      </c>
      <c r="S4275" t="str" cm="1">
        <f t="array" ref="S4275:Z4275">_xlfn.XLOOKUP($O4275,'Raw - customers'!$A:$A,'Raw - customers'!$B:$I)</f>
        <v>Tammie Gavrielli</v>
      </c>
      <c r="T4275" t="str">
        <v>Genderqueer</v>
      </c>
      <c r="U4275">
        <v>25</v>
      </c>
      <c r="V4275" t="str">
        <v>06 Eve RunApt. 689</v>
      </c>
      <c r="W4275">
        <v>4387</v>
      </c>
      <c r="X4275" t="str">
        <v>Jacobsshire</v>
      </c>
      <c r="Y4275" t="str">
        <v>Tasmania</v>
      </c>
      <c r="Z4275" t="str">
        <v>Australia</v>
      </c>
      <c r="AA4275">
        <v>4</v>
      </c>
      <c r="AB4275" s="3" t="str">
        <f t="shared" si="133"/>
        <v>0 to 10</v>
      </c>
      <c r="AM4275" s="6">
        <v>365</v>
      </c>
      <c r="AN4275" s="6" t="s">
        <v>1414</v>
      </c>
    </row>
    <row r="4276" spans="1:40" x14ac:dyDescent="0.25">
      <c r="A4276">
        <v>4274</v>
      </c>
      <c r="B4276">
        <v>851</v>
      </c>
      <c r="C4276">
        <v>1074</v>
      </c>
      <c r="D4276">
        <v>93</v>
      </c>
      <c r="E4276">
        <v>3</v>
      </c>
      <c r="F4276">
        <v>279</v>
      </c>
      <c r="G4276">
        <v>1</v>
      </c>
      <c r="H4276" t="str">
        <f>VLOOKUP($C4276,'Raw-products'!$A$2:$H$1261,MATCH(H$1,'Raw-products'!$A$1:$H$1,0))</f>
        <v>Trousers</v>
      </c>
      <c r="I4276" t="str">
        <f>VLOOKUP($C4276,'Raw-products'!$A$2:$H$1261,MATCH(I$1,'Raw-products'!$A$1:$H$1,0))</f>
        <v>Joggers</v>
      </c>
      <c r="J4276" t="str">
        <f>VLOOKUP($C4276,'Raw-products'!$A$2:$H$1261,MATCH(J$1,'Raw-products'!$A$1:$H$1,0))</f>
        <v>XL</v>
      </c>
      <c r="K4276" t="str">
        <f>VLOOKUP($C4276,'Raw-products'!$A$2:$H$1261,MATCH(K$1,'Raw-products'!$A$1:$H$1,0))</f>
        <v>blue</v>
      </c>
      <c r="L4276">
        <f>VLOOKUP($C4276,'Raw-products'!$A$2:$H$1261,MATCH(L$1,'Raw-products'!$A$1:$H$1,0))</f>
        <v>94</v>
      </c>
      <c r="M4276">
        <f>VLOOKUP($C4276,'Raw-products'!$A$2:$H$1261,MATCH(M$1,'Raw-products'!$A$1:$H$1,0))</f>
        <v>52</v>
      </c>
      <c r="N4276" s="5">
        <f t="shared" si="132"/>
        <v>4888</v>
      </c>
      <c r="O4276" cm="1">
        <f t="array" ref="O4276:R4276">_xlfn.XLOOKUP($B4276,'Raw -orders'!$A:$A,'Raw -orders'!$B:$E)</f>
        <v>365</v>
      </c>
      <c r="P4276">
        <v>15504</v>
      </c>
      <c r="Q4276" s="1">
        <v>44309</v>
      </c>
      <c r="R4276" s="1">
        <v>44318</v>
      </c>
      <c r="S4276" t="str" cm="1">
        <f t="array" ref="S4276:Z4276">_xlfn.XLOOKUP($O4276,'Raw - customers'!$A:$A,'Raw - customers'!$B:$I)</f>
        <v>Tammie Gavrielli</v>
      </c>
      <c r="T4276" t="str">
        <v>Genderqueer</v>
      </c>
      <c r="U4276">
        <v>25</v>
      </c>
      <c r="V4276" t="str">
        <v>06 Eve RunApt. 689</v>
      </c>
      <c r="W4276">
        <v>4387</v>
      </c>
      <c r="X4276" t="str">
        <v>Jacobsshire</v>
      </c>
      <c r="Y4276" t="str">
        <v>Tasmania</v>
      </c>
      <c r="Z4276" t="str">
        <v>Australia</v>
      </c>
      <c r="AA4276">
        <v>4</v>
      </c>
      <c r="AB4276" s="3" t="str">
        <f t="shared" si="133"/>
        <v>0 to 10</v>
      </c>
      <c r="AM4276" s="6">
        <v>365</v>
      </c>
      <c r="AN4276" s="6" t="s">
        <v>1414</v>
      </c>
    </row>
    <row r="4277" spans="1:40" x14ac:dyDescent="0.25">
      <c r="A4277">
        <v>4275</v>
      </c>
      <c r="B4277">
        <v>851</v>
      </c>
      <c r="C4277">
        <v>437</v>
      </c>
      <c r="D4277">
        <v>107</v>
      </c>
      <c r="E4277">
        <v>1</v>
      </c>
      <c r="F4277">
        <v>107</v>
      </c>
      <c r="G4277">
        <v>1</v>
      </c>
      <c r="H4277" t="str">
        <f>VLOOKUP($C4277,'Raw-products'!$A$2:$H$1261,MATCH(H$1,'Raw-products'!$A$1:$H$1,0))</f>
        <v>Jacket</v>
      </c>
      <c r="I4277" t="str">
        <f>VLOOKUP($C4277,'Raw-products'!$A$2:$H$1261,MATCH(I$1,'Raw-products'!$A$1:$H$1,0))</f>
        <v>Denim</v>
      </c>
      <c r="J4277" t="str">
        <f>VLOOKUP($C4277,'Raw-products'!$A$2:$H$1261,MATCH(J$1,'Raw-products'!$A$1:$H$1,0))</f>
        <v>M</v>
      </c>
      <c r="K4277" t="str">
        <f>VLOOKUP($C4277,'Raw-products'!$A$2:$H$1261,MATCH(K$1,'Raw-products'!$A$1:$H$1,0))</f>
        <v>green</v>
      </c>
      <c r="L4277">
        <f>VLOOKUP($C4277,'Raw-products'!$A$2:$H$1261,MATCH(L$1,'Raw-products'!$A$1:$H$1,0))</f>
        <v>92</v>
      </c>
      <c r="M4277">
        <f>VLOOKUP($C4277,'Raw-products'!$A$2:$H$1261,MATCH(M$1,'Raw-products'!$A$1:$H$1,0))</f>
        <v>79</v>
      </c>
      <c r="N4277" s="5">
        <f t="shared" si="132"/>
        <v>7268</v>
      </c>
      <c r="O4277" cm="1">
        <f t="array" ref="O4277:R4277">_xlfn.XLOOKUP($B4277,'Raw -orders'!$A:$A,'Raw -orders'!$B:$E)</f>
        <v>365</v>
      </c>
      <c r="P4277">
        <v>15504</v>
      </c>
      <c r="Q4277" s="1">
        <v>44309</v>
      </c>
      <c r="R4277" s="1">
        <v>44318</v>
      </c>
      <c r="S4277" t="str" cm="1">
        <f t="array" ref="S4277:Z4277">_xlfn.XLOOKUP($O4277,'Raw - customers'!$A:$A,'Raw - customers'!$B:$I)</f>
        <v>Tammie Gavrielli</v>
      </c>
      <c r="T4277" t="str">
        <v>Genderqueer</v>
      </c>
      <c r="U4277">
        <v>25</v>
      </c>
      <c r="V4277" t="str">
        <v>06 Eve RunApt. 689</v>
      </c>
      <c r="W4277">
        <v>4387</v>
      </c>
      <c r="X4277" t="str">
        <v>Jacobsshire</v>
      </c>
      <c r="Y4277" t="str">
        <v>Tasmania</v>
      </c>
      <c r="Z4277" t="str">
        <v>Australia</v>
      </c>
      <c r="AA4277">
        <v>4</v>
      </c>
      <c r="AB4277" s="3" t="str">
        <f t="shared" si="133"/>
        <v>0 to 10</v>
      </c>
      <c r="AM4277" s="6">
        <v>365</v>
      </c>
      <c r="AN4277" s="6" t="s">
        <v>1414</v>
      </c>
    </row>
    <row r="4278" spans="1:40" x14ac:dyDescent="0.25">
      <c r="A4278">
        <v>4276</v>
      </c>
      <c r="B4278">
        <v>851</v>
      </c>
      <c r="C4278">
        <v>1173</v>
      </c>
      <c r="D4278">
        <v>99</v>
      </c>
      <c r="E4278">
        <v>1</v>
      </c>
      <c r="F4278">
        <v>99</v>
      </c>
      <c r="G4278">
        <v>1</v>
      </c>
      <c r="H4278" t="str">
        <f>VLOOKUP($C4278,'Raw-products'!$A$2:$H$1261,MATCH(H$1,'Raw-products'!$A$1:$H$1,0))</f>
        <v>Trousers</v>
      </c>
      <c r="I4278" t="str">
        <f>VLOOKUP($C4278,'Raw-products'!$A$2:$H$1261,MATCH(I$1,'Raw-products'!$A$1:$H$1,0))</f>
        <v>High-Waisted</v>
      </c>
      <c r="J4278" t="str">
        <f>VLOOKUP($C4278,'Raw-products'!$A$2:$H$1261,MATCH(J$1,'Raw-products'!$A$1:$H$1,0))</f>
        <v>L</v>
      </c>
      <c r="K4278" t="str">
        <f>VLOOKUP($C4278,'Raw-products'!$A$2:$H$1261,MATCH(K$1,'Raw-products'!$A$1:$H$1,0))</f>
        <v>green</v>
      </c>
      <c r="L4278">
        <f>VLOOKUP($C4278,'Raw-products'!$A$2:$H$1261,MATCH(L$1,'Raw-products'!$A$1:$H$1,0))</f>
        <v>98</v>
      </c>
      <c r="M4278">
        <f>VLOOKUP($C4278,'Raw-products'!$A$2:$H$1261,MATCH(M$1,'Raw-products'!$A$1:$H$1,0))</f>
        <v>75</v>
      </c>
      <c r="N4278" s="5">
        <f t="shared" si="132"/>
        <v>7350</v>
      </c>
      <c r="O4278" cm="1">
        <f t="array" ref="O4278:R4278">_xlfn.XLOOKUP($B4278,'Raw -orders'!$A:$A,'Raw -orders'!$B:$E)</f>
        <v>365</v>
      </c>
      <c r="P4278">
        <v>15504</v>
      </c>
      <c r="Q4278" s="1">
        <v>44309</v>
      </c>
      <c r="R4278" s="1">
        <v>44318</v>
      </c>
      <c r="S4278" t="str" cm="1">
        <f t="array" ref="S4278:Z4278">_xlfn.XLOOKUP($O4278,'Raw - customers'!$A:$A,'Raw - customers'!$B:$I)</f>
        <v>Tammie Gavrielli</v>
      </c>
      <c r="T4278" t="str">
        <v>Genderqueer</v>
      </c>
      <c r="U4278">
        <v>25</v>
      </c>
      <c r="V4278" t="str">
        <v>06 Eve RunApt. 689</v>
      </c>
      <c r="W4278">
        <v>4387</v>
      </c>
      <c r="X4278" t="str">
        <v>Jacobsshire</v>
      </c>
      <c r="Y4278" t="str">
        <v>Tasmania</v>
      </c>
      <c r="Z4278" t="str">
        <v>Australia</v>
      </c>
      <c r="AA4278">
        <v>4</v>
      </c>
      <c r="AB4278" s="3" t="str">
        <f t="shared" si="133"/>
        <v>0 to 10</v>
      </c>
      <c r="AM4278" s="6">
        <v>365</v>
      </c>
      <c r="AN4278" s="6" t="s">
        <v>1414</v>
      </c>
    </row>
    <row r="4279" spans="1:40" x14ac:dyDescent="0.25">
      <c r="A4279">
        <v>4277</v>
      </c>
      <c r="B4279">
        <v>852</v>
      </c>
      <c r="C4279">
        <v>579</v>
      </c>
      <c r="D4279">
        <v>100</v>
      </c>
      <c r="E4279">
        <v>2</v>
      </c>
      <c r="F4279">
        <v>200</v>
      </c>
      <c r="G4279">
        <v>1</v>
      </c>
      <c r="H4279" t="str">
        <f>VLOOKUP($C4279,'Raw-products'!$A$2:$H$1261,MATCH(H$1,'Raw-products'!$A$1:$H$1,0))</f>
        <v>Jacket</v>
      </c>
      <c r="I4279" t="str">
        <f>VLOOKUP($C4279,'Raw-products'!$A$2:$H$1261,MATCH(I$1,'Raw-products'!$A$1:$H$1,0))</f>
        <v>Bomber</v>
      </c>
      <c r="J4279" t="str">
        <f>VLOOKUP($C4279,'Raw-products'!$A$2:$H$1261,MATCH(J$1,'Raw-products'!$A$1:$H$1,0))</f>
        <v>XL</v>
      </c>
      <c r="K4279" t="str">
        <f>VLOOKUP($C4279,'Raw-products'!$A$2:$H$1261,MATCH(K$1,'Raw-products'!$A$1:$H$1,0))</f>
        <v>green</v>
      </c>
      <c r="L4279">
        <f>VLOOKUP($C4279,'Raw-products'!$A$2:$H$1261,MATCH(L$1,'Raw-products'!$A$1:$H$1,0))</f>
        <v>90</v>
      </c>
      <c r="M4279">
        <f>VLOOKUP($C4279,'Raw-products'!$A$2:$H$1261,MATCH(M$1,'Raw-products'!$A$1:$H$1,0))</f>
        <v>79</v>
      </c>
      <c r="N4279" s="5">
        <f t="shared" si="132"/>
        <v>7110</v>
      </c>
      <c r="O4279" cm="1">
        <f t="array" ref="O4279:R4279">_xlfn.XLOOKUP($B4279,'Raw -orders'!$A:$A,'Raw -orders'!$B:$E)</f>
        <v>102</v>
      </c>
      <c r="P4279">
        <v>42616</v>
      </c>
      <c r="Q4279" s="1">
        <v>44297</v>
      </c>
      <c r="R4279" s="1">
        <v>44324</v>
      </c>
      <c r="S4279" t="str" cm="1">
        <f t="array" ref="S4279:Z4279">_xlfn.XLOOKUP($O4279,'Raw - customers'!$A:$A,'Raw - customers'!$B:$I)</f>
        <v>Hurleigh Sieb</v>
      </c>
      <c r="T4279" t="str">
        <v>Genderfluid</v>
      </c>
      <c r="U4279">
        <v>32</v>
      </c>
      <c r="V4279" t="str">
        <v>1737 Schroeder LoopSuite 349</v>
      </c>
      <c r="W4279">
        <v>6848</v>
      </c>
      <c r="X4279" t="str">
        <v>Port Sarah</v>
      </c>
      <c r="Y4279" t="str">
        <v>Queensland</v>
      </c>
      <c r="Z4279" t="str">
        <v>Australia</v>
      </c>
      <c r="AA4279">
        <v>4</v>
      </c>
      <c r="AB4279" s="3" t="str">
        <f t="shared" si="133"/>
        <v>20 to 30</v>
      </c>
      <c r="AM4279" s="6">
        <v>102</v>
      </c>
      <c r="AN4279" s="6" t="s">
        <v>1355</v>
      </c>
    </row>
    <row r="4280" spans="1:40" x14ac:dyDescent="0.25">
      <c r="A4280">
        <v>4278</v>
      </c>
      <c r="B4280">
        <v>852</v>
      </c>
      <c r="C4280">
        <v>229</v>
      </c>
      <c r="D4280">
        <v>106</v>
      </c>
      <c r="E4280">
        <v>3</v>
      </c>
      <c r="F4280">
        <v>318</v>
      </c>
      <c r="G4280">
        <v>1</v>
      </c>
      <c r="H4280" t="str">
        <f>VLOOKUP($C4280,'Raw-products'!$A$2:$H$1261,MATCH(H$1,'Raw-products'!$A$1:$H$1,0))</f>
        <v>Shirt</v>
      </c>
      <c r="I4280" t="str">
        <f>VLOOKUP($C4280,'Raw-products'!$A$2:$H$1261,MATCH(I$1,'Raw-products'!$A$1:$H$1,0))</f>
        <v>Chambray</v>
      </c>
      <c r="J4280" t="str">
        <f>VLOOKUP($C4280,'Raw-products'!$A$2:$H$1261,MATCH(J$1,'Raw-products'!$A$1:$H$1,0))</f>
        <v>XL</v>
      </c>
      <c r="K4280" t="str">
        <f>VLOOKUP($C4280,'Raw-products'!$A$2:$H$1261,MATCH(K$1,'Raw-products'!$A$1:$H$1,0))</f>
        <v>green</v>
      </c>
      <c r="L4280">
        <f>VLOOKUP($C4280,'Raw-products'!$A$2:$H$1261,MATCH(L$1,'Raw-products'!$A$1:$H$1,0))</f>
        <v>105</v>
      </c>
      <c r="M4280">
        <f>VLOOKUP($C4280,'Raw-products'!$A$2:$H$1261,MATCH(M$1,'Raw-products'!$A$1:$H$1,0))</f>
        <v>58</v>
      </c>
      <c r="N4280" s="5">
        <f t="shared" si="132"/>
        <v>6090</v>
      </c>
      <c r="O4280" cm="1">
        <f t="array" ref="O4280:R4280">_xlfn.XLOOKUP($B4280,'Raw -orders'!$A:$A,'Raw -orders'!$B:$E)</f>
        <v>102</v>
      </c>
      <c r="P4280">
        <v>42616</v>
      </c>
      <c r="Q4280" s="1">
        <v>44297</v>
      </c>
      <c r="R4280" s="1">
        <v>44324</v>
      </c>
      <c r="S4280" t="str" cm="1">
        <f t="array" ref="S4280:Z4280">_xlfn.XLOOKUP($O4280,'Raw - customers'!$A:$A,'Raw - customers'!$B:$I)</f>
        <v>Hurleigh Sieb</v>
      </c>
      <c r="T4280" t="str">
        <v>Genderfluid</v>
      </c>
      <c r="U4280">
        <v>32</v>
      </c>
      <c r="V4280" t="str">
        <v>1737 Schroeder LoopSuite 349</v>
      </c>
      <c r="W4280">
        <v>6848</v>
      </c>
      <c r="X4280" t="str">
        <v>Port Sarah</v>
      </c>
      <c r="Y4280" t="str">
        <v>Queensland</v>
      </c>
      <c r="Z4280" t="str">
        <v>Australia</v>
      </c>
      <c r="AA4280">
        <v>4</v>
      </c>
      <c r="AB4280" s="3" t="str">
        <f t="shared" si="133"/>
        <v>20 to 30</v>
      </c>
      <c r="AM4280" s="6">
        <v>102</v>
      </c>
      <c r="AN4280" s="6" t="s">
        <v>1355</v>
      </c>
    </row>
    <row r="4281" spans="1:40" x14ac:dyDescent="0.25">
      <c r="A4281">
        <v>4279</v>
      </c>
      <c r="B4281">
        <v>852</v>
      </c>
      <c r="C4281">
        <v>623</v>
      </c>
      <c r="D4281">
        <v>112</v>
      </c>
      <c r="E4281">
        <v>2</v>
      </c>
      <c r="F4281">
        <v>224</v>
      </c>
      <c r="G4281">
        <v>1</v>
      </c>
      <c r="H4281" t="str">
        <f>VLOOKUP($C4281,'Raw-products'!$A$2:$H$1261,MATCH(H$1,'Raw-products'!$A$1:$H$1,0))</f>
        <v>Jacket</v>
      </c>
      <c r="I4281" t="str">
        <f>VLOOKUP($C4281,'Raw-products'!$A$2:$H$1261,MATCH(I$1,'Raw-products'!$A$1:$H$1,0))</f>
        <v>Cardigan</v>
      </c>
      <c r="J4281" t="str">
        <f>VLOOKUP($C4281,'Raw-products'!$A$2:$H$1261,MATCH(J$1,'Raw-products'!$A$1:$H$1,0))</f>
        <v>L</v>
      </c>
      <c r="K4281" t="str">
        <f>VLOOKUP($C4281,'Raw-products'!$A$2:$H$1261,MATCH(K$1,'Raw-products'!$A$1:$H$1,0))</f>
        <v>indigo</v>
      </c>
      <c r="L4281">
        <f>VLOOKUP($C4281,'Raw-products'!$A$2:$H$1261,MATCH(L$1,'Raw-products'!$A$1:$H$1,0))</f>
        <v>118</v>
      </c>
      <c r="M4281">
        <f>VLOOKUP($C4281,'Raw-products'!$A$2:$H$1261,MATCH(M$1,'Raw-products'!$A$1:$H$1,0))</f>
        <v>40</v>
      </c>
      <c r="N4281" s="5">
        <f t="shared" si="132"/>
        <v>4720</v>
      </c>
      <c r="O4281" cm="1">
        <f t="array" ref="O4281:R4281">_xlfn.XLOOKUP($B4281,'Raw -orders'!$A:$A,'Raw -orders'!$B:$E)</f>
        <v>102</v>
      </c>
      <c r="P4281">
        <v>42616</v>
      </c>
      <c r="Q4281" s="1">
        <v>44297</v>
      </c>
      <c r="R4281" s="1">
        <v>44324</v>
      </c>
      <c r="S4281" t="str" cm="1">
        <f t="array" ref="S4281:Z4281">_xlfn.XLOOKUP($O4281,'Raw - customers'!$A:$A,'Raw - customers'!$B:$I)</f>
        <v>Hurleigh Sieb</v>
      </c>
      <c r="T4281" t="str">
        <v>Genderfluid</v>
      </c>
      <c r="U4281">
        <v>32</v>
      </c>
      <c r="V4281" t="str">
        <v>1737 Schroeder LoopSuite 349</v>
      </c>
      <c r="W4281">
        <v>6848</v>
      </c>
      <c r="X4281" t="str">
        <v>Port Sarah</v>
      </c>
      <c r="Y4281" t="str">
        <v>Queensland</v>
      </c>
      <c r="Z4281" t="str">
        <v>Australia</v>
      </c>
      <c r="AA4281">
        <v>4</v>
      </c>
      <c r="AB4281" s="3" t="str">
        <f t="shared" si="133"/>
        <v>20 to 30</v>
      </c>
      <c r="AM4281" s="6">
        <v>102</v>
      </c>
      <c r="AN4281" s="6" t="s">
        <v>1355</v>
      </c>
    </row>
    <row r="4282" spans="1:40" x14ac:dyDescent="0.25">
      <c r="A4282">
        <v>4280</v>
      </c>
      <c r="B4282">
        <v>852</v>
      </c>
      <c r="C4282">
        <v>120</v>
      </c>
      <c r="D4282">
        <v>92</v>
      </c>
      <c r="E4282">
        <v>3</v>
      </c>
      <c r="F4282">
        <v>276</v>
      </c>
      <c r="G4282">
        <v>1</v>
      </c>
      <c r="H4282" t="str">
        <f>VLOOKUP($C4282,'Raw-products'!$A$2:$H$1261,MATCH(H$1,'Raw-products'!$A$1:$H$1,0))</f>
        <v>Shirt</v>
      </c>
      <c r="I4282" t="str">
        <f>VLOOKUP($C4282,'Raw-products'!$A$2:$H$1261,MATCH(I$1,'Raw-products'!$A$1:$H$1,0))</f>
        <v>Denim</v>
      </c>
      <c r="J4282" t="str">
        <f>VLOOKUP($C4282,'Raw-products'!$A$2:$H$1261,MATCH(J$1,'Raw-products'!$A$1:$H$1,0))</f>
        <v>XS</v>
      </c>
      <c r="K4282" t="str">
        <f>VLOOKUP($C4282,'Raw-products'!$A$2:$H$1261,MATCH(K$1,'Raw-products'!$A$1:$H$1,0))</f>
        <v>green</v>
      </c>
      <c r="L4282">
        <f>VLOOKUP($C4282,'Raw-products'!$A$2:$H$1261,MATCH(L$1,'Raw-products'!$A$1:$H$1,0))</f>
        <v>115</v>
      </c>
      <c r="M4282">
        <f>VLOOKUP($C4282,'Raw-products'!$A$2:$H$1261,MATCH(M$1,'Raw-products'!$A$1:$H$1,0))</f>
        <v>66</v>
      </c>
      <c r="N4282" s="5">
        <f t="shared" si="132"/>
        <v>7590</v>
      </c>
      <c r="O4282" cm="1">
        <f t="array" ref="O4282:R4282">_xlfn.XLOOKUP($B4282,'Raw -orders'!$A:$A,'Raw -orders'!$B:$E)</f>
        <v>102</v>
      </c>
      <c r="P4282">
        <v>42616</v>
      </c>
      <c r="Q4282" s="1">
        <v>44297</v>
      </c>
      <c r="R4282" s="1">
        <v>44324</v>
      </c>
      <c r="S4282" t="str" cm="1">
        <f t="array" ref="S4282:Z4282">_xlfn.XLOOKUP($O4282,'Raw - customers'!$A:$A,'Raw - customers'!$B:$I)</f>
        <v>Hurleigh Sieb</v>
      </c>
      <c r="T4282" t="str">
        <v>Genderfluid</v>
      </c>
      <c r="U4282">
        <v>32</v>
      </c>
      <c r="V4282" t="str">
        <v>1737 Schroeder LoopSuite 349</v>
      </c>
      <c r="W4282">
        <v>6848</v>
      </c>
      <c r="X4282" t="str">
        <v>Port Sarah</v>
      </c>
      <c r="Y4282" t="str">
        <v>Queensland</v>
      </c>
      <c r="Z4282" t="str">
        <v>Australia</v>
      </c>
      <c r="AA4282">
        <v>4</v>
      </c>
      <c r="AB4282" s="3" t="str">
        <f t="shared" si="133"/>
        <v>20 to 30</v>
      </c>
      <c r="AM4282" s="6">
        <v>102</v>
      </c>
      <c r="AN4282" s="6" t="s">
        <v>1355</v>
      </c>
    </row>
    <row r="4283" spans="1:40" x14ac:dyDescent="0.25">
      <c r="A4283">
        <v>4281</v>
      </c>
      <c r="B4283">
        <v>852</v>
      </c>
      <c r="C4283">
        <v>1047</v>
      </c>
      <c r="D4283">
        <v>90</v>
      </c>
      <c r="E4283">
        <v>1</v>
      </c>
      <c r="F4283">
        <v>90</v>
      </c>
      <c r="G4283">
        <v>1</v>
      </c>
      <c r="H4283" t="str">
        <f>VLOOKUP($C4283,'Raw-products'!$A$2:$H$1261,MATCH(H$1,'Raw-products'!$A$1:$H$1,0))</f>
        <v>Trousers</v>
      </c>
      <c r="I4283" t="str">
        <f>VLOOKUP($C4283,'Raw-products'!$A$2:$H$1261,MATCH(I$1,'Raw-products'!$A$1:$H$1,0))</f>
        <v>Relaxed Leg</v>
      </c>
      <c r="J4283" t="str">
        <f>VLOOKUP($C4283,'Raw-products'!$A$2:$H$1261,MATCH(J$1,'Raw-products'!$A$1:$H$1,0))</f>
        <v>M</v>
      </c>
      <c r="K4283" t="str">
        <f>VLOOKUP($C4283,'Raw-products'!$A$2:$H$1261,MATCH(K$1,'Raw-products'!$A$1:$H$1,0))</f>
        <v>violet</v>
      </c>
      <c r="L4283">
        <f>VLOOKUP($C4283,'Raw-products'!$A$2:$H$1261,MATCH(L$1,'Raw-products'!$A$1:$H$1,0))</f>
        <v>95</v>
      </c>
      <c r="M4283">
        <f>VLOOKUP($C4283,'Raw-products'!$A$2:$H$1261,MATCH(M$1,'Raw-products'!$A$1:$H$1,0))</f>
        <v>46</v>
      </c>
      <c r="N4283" s="5">
        <f t="shared" si="132"/>
        <v>4370</v>
      </c>
      <c r="O4283" cm="1">
        <f t="array" ref="O4283:R4283">_xlfn.XLOOKUP($B4283,'Raw -orders'!$A:$A,'Raw -orders'!$B:$E)</f>
        <v>102</v>
      </c>
      <c r="P4283">
        <v>42616</v>
      </c>
      <c r="Q4283" s="1">
        <v>44297</v>
      </c>
      <c r="R4283" s="1">
        <v>44324</v>
      </c>
      <c r="S4283" t="str" cm="1">
        <f t="array" ref="S4283:Z4283">_xlfn.XLOOKUP($O4283,'Raw - customers'!$A:$A,'Raw - customers'!$B:$I)</f>
        <v>Hurleigh Sieb</v>
      </c>
      <c r="T4283" t="str">
        <v>Genderfluid</v>
      </c>
      <c r="U4283">
        <v>32</v>
      </c>
      <c r="V4283" t="str">
        <v>1737 Schroeder LoopSuite 349</v>
      </c>
      <c r="W4283">
        <v>6848</v>
      </c>
      <c r="X4283" t="str">
        <v>Port Sarah</v>
      </c>
      <c r="Y4283" t="str">
        <v>Queensland</v>
      </c>
      <c r="Z4283" t="str">
        <v>Australia</v>
      </c>
      <c r="AA4283">
        <v>4</v>
      </c>
      <c r="AB4283" s="3" t="str">
        <f t="shared" si="133"/>
        <v>20 to 30</v>
      </c>
      <c r="AM4283" s="6">
        <v>102</v>
      </c>
      <c r="AN4283" s="6" t="s">
        <v>1355</v>
      </c>
    </row>
    <row r="4284" spans="1:40" x14ac:dyDescent="0.25">
      <c r="A4284">
        <v>4282</v>
      </c>
      <c r="B4284">
        <v>853</v>
      </c>
      <c r="C4284">
        <v>549</v>
      </c>
      <c r="D4284">
        <v>98</v>
      </c>
      <c r="E4284">
        <v>2</v>
      </c>
      <c r="F4284">
        <v>196</v>
      </c>
      <c r="G4284">
        <v>1</v>
      </c>
      <c r="H4284" t="str">
        <f>VLOOKUP($C4284,'Raw-products'!$A$2:$H$1261,MATCH(H$1,'Raw-products'!$A$1:$H$1,0))</f>
        <v>Jacket</v>
      </c>
      <c r="I4284" t="str">
        <f>VLOOKUP($C4284,'Raw-products'!$A$2:$H$1261,MATCH(I$1,'Raw-products'!$A$1:$H$1,0))</f>
        <v>Leather</v>
      </c>
      <c r="J4284" t="str">
        <f>VLOOKUP($C4284,'Raw-products'!$A$2:$H$1261,MATCH(J$1,'Raw-products'!$A$1:$H$1,0))</f>
        <v>XL</v>
      </c>
      <c r="K4284" t="str">
        <f>VLOOKUP($C4284,'Raw-products'!$A$2:$H$1261,MATCH(K$1,'Raw-products'!$A$1:$H$1,0))</f>
        <v>blue</v>
      </c>
      <c r="L4284">
        <f>VLOOKUP($C4284,'Raw-products'!$A$2:$H$1261,MATCH(L$1,'Raw-products'!$A$1:$H$1,0))</f>
        <v>113</v>
      </c>
      <c r="M4284">
        <f>VLOOKUP($C4284,'Raw-products'!$A$2:$H$1261,MATCH(M$1,'Raw-products'!$A$1:$H$1,0))</f>
        <v>67</v>
      </c>
      <c r="N4284" s="5">
        <f t="shared" si="132"/>
        <v>7571</v>
      </c>
      <c r="O4284" cm="1">
        <f t="array" ref="O4284:R4284">_xlfn.XLOOKUP($B4284,'Raw -orders'!$A:$A,'Raw -orders'!$B:$E)</f>
        <v>653</v>
      </c>
      <c r="P4284">
        <v>28448</v>
      </c>
      <c r="Q4284" s="1">
        <v>44466</v>
      </c>
      <c r="R4284" s="1">
        <v>44487</v>
      </c>
      <c r="S4284" t="str" cm="1">
        <f t="array" ref="S4284:Z4284">_xlfn.XLOOKUP($O4284,'Raw - customers'!$A:$A,'Raw - customers'!$B:$I)</f>
        <v>Pieter Bruton</v>
      </c>
      <c r="T4284" t="str">
        <v>Polygender</v>
      </c>
      <c r="U4284">
        <v>21</v>
      </c>
      <c r="V4284" t="str">
        <v>26 Jayden IslandSuite 937</v>
      </c>
      <c r="W4284">
        <v>789</v>
      </c>
      <c r="X4284" t="str">
        <v>Lachlanstad</v>
      </c>
      <c r="Y4284" t="str">
        <v>Queensland</v>
      </c>
      <c r="Z4284" t="str">
        <v>Australia</v>
      </c>
      <c r="AA4284">
        <v>9</v>
      </c>
      <c r="AB4284" s="3" t="str">
        <f t="shared" si="133"/>
        <v>20 to 30</v>
      </c>
      <c r="AM4284" s="6">
        <v>653</v>
      </c>
      <c r="AN4284" s="6" t="s">
        <v>1355</v>
      </c>
    </row>
    <row r="4285" spans="1:40" x14ac:dyDescent="0.25">
      <c r="A4285">
        <v>4283</v>
      </c>
      <c r="B4285">
        <v>853</v>
      </c>
      <c r="C4285">
        <v>540</v>
      </c>
      <c r="D4285">
        <v>98</v>
      </c>
      <c r="E4285">
        <v>3</v>
      </c>
      <c r="F4285">
        <v>294</v>
      </c>
      <c r="G4285">
        <v>1</v>
      </c>
      <c r="H4285" t="str">
        <f>VLOOKUP($C4285,'Raw-products'!$A$2:$H$1261,MATCH(H$1,'Raw-products'!$A$1:$H$1,0))</f>
        <v>Jacket</v>
      </c>
      <c r="I4285" t="str">
        <f>VLOOKUP($C4285,'Raw-products'!$A$2:$H$1261,MATCH(I$1,'Raw-products'!$A$1:$H$1,0))</f>
        <v>Leather</v>
      </c>
      <c r="J4285" t="str">
        <f>VLOOKUP($C4285,'Raw-products'!$A$2:$H$1261,MATCH(J$1,'Raw-products'!$A$1:$H$1,0))</f>
        <v>XS</v>
      </c>
      <c r="K4285" t="str">
        <f>VLOOKUP($C4285,'Raw-products'!$A$2:$H$1261,MATCH(K$1,'Raw-products'!$A$1:$H$1,0))</f>
        <v>green</v>
      </c>
      <c r="L4285">
        <f>VLOOKUP($C4285,'Raw-products'!$A$2:$H$1261,MATCH(L$1,'Raw-products'!$A$1:$H$1,0))</f>
        <v>113</v>
      </c>
      <c r="M4285">
        <f>VLOOKUP($C4285,'Raw-products'!$A$2:$H$1261,MATCH(M$1,'Raw-products'!$A$1:$H$1,0))</f>
        <v>57</v>
      </c>
      <c r="N4285" s="5">
        <f t="shared" si="132"/>
        <v>6441</v>
      </c>
      <c r="O4285" cm="1">
        <f t="array" ref="O4285:R4285">_xlfn.XLOOKUP($B4285,'Raw -orders'!$A:$A,'Raw -orders'!$B:$E)</f>
        <v>653</v>
      </c>
      <c r="P4285">
        <v>28448</v>
      </c>
      <c r="Q4285" s="1">
        <v>44466</v>
      </c>
      <c r="R4285" s="1">
        <v>44487</v>
      </c>
      <c r="S4285" t="str" cm="1">
        <f t="array" ref="S4285:Z4285">_xlfn.XLOOKUP($O4285,'Raw - customers'!$A:$A,'Raw - customers'!$B:$I)</f>
        <v>Pieter Bruton</v>
      </c>
      <c r="T4285" t="str">
        <v>Polygender</v>
      </c>
      <c r="U4285">
        <v>21</v>
      </c>
      <c r="V4285" t="str">
        <v>26 Jayden IslandSuite 937</v>
      </c>
      <c r="W4285">
        <v>789</v>
      </c>
      <c r="X4285" t="str">
        <v>Lachlanstad</v>
      </c>
      <c r="Y4285" t="str">
        <v>Queensland</v>
      </c>
      <c r="Z4285" t="str">
        <v>Australia</v>
      </c>
      <c r="AA4285">
        <v>9</v>
      </c>
      <c r="AB4285" s="3" t="str">
        <f t="shared" si="133"/>
        <v>20 to 30</v>
      </c>
      <c r="AM4285" s="6">
        <v>653</v>
      </c>
      <c r="AN4285" s="6" t="s">
        <v>1355</v>
      </c>
    </row>
    <row r="4286" spans="1:40" x14ac:dyDescent="0.25">
      <c r="A4286">
        <v>4284</v>
      </c>
      <c r="B4286">
        <v>853</v>
      </c>
      <c r="C4286">
        <v>568</v>
      </c>
      <c r="D4286">
        <v>100</v>
      </c>
      <c r="E4286">
        <v>2</v>
      </c>
      <c r="F4286">
        <v>200</v>
      </c>
      <c r="G4286">
        <v>1</v>
      </c>
      <c r="H4286" t="str">
        <f>VLOOKUP($C4286,'Raw-products'!$A$2:$H$1261,MATCH(H$1,'Raw-products'!$A$1:$H$1,0))</f>
        <v>Jacket</v>
      </c>
      <c r="I4286" t="str">
        <f>VLOOKUP($C4286,'Raw-products'!$A$2:$H$1261,MATCH(I$1,'Raw-products'!$A$1:$H$1,0))</f>
        <v>Bomber</v>
      </c>
      <c r="J4286" t="str">
        <f>VLOOKUP($C4286,'Raw-products'!$A$2:$H$1261,MATCH(J$1,'Raw-products'!$A$1:$H$1,0))</f>
        <v>L</v>
      </c>
      <c r="K4286" t="str">
        <f>VLOOKUP($C4286,'Raw-products'!$A$2:$H$1261,MATCH(K$1,'Raw-products'!$A$1:$H$1,0))</f>
        <v>orange</v>
      </c>
      <c r="L4286">
        <f>VLOOKUP($C4286,'Raw-products'!$A$2:$H$1261,MATCH(L$1,'Raw-products'!$A$1:$H$1,0))</f>
        <v>90</v>
      </c>
      <c r="M4286">
        <f>VLOOKUP($C4286,'Raw-products'!$A$2:$H$1261,MATCH(M$1,'Raw-products'!$A$1:$H$1,0))</f>
        <v>71</v>
      </c>
      <c r="N4286" s="5">
        <f t="shared" si="132"/>
        <v>6390</v>
      </c>
      <c r="O4286" cm="1">
        <f t="array" ref="O4286:R4286">_xlfn.XLOOKUP($B4286,'Raw -orders'!$A:$A,'Raw -orders'!$B:$E)</f>
        <v>653</v>
      </c>
      <c r="P4286">
        <v>28448</v>
      </c>
      <c r="Q4286" s="1">
        <v>44466</v>
      </c>
      <c r="R4286" s="1">
        <v>44487</v>
      </c>
      <c r="S4286" t="str" cm="1">
        <f t="array" ref="S4286:Z4286">_xlfn.XLOOKUP($O4286,'Raw - customers'!$A:$A,'Raw - customers'!$B:$I)</f>
        <v>Pieter Bruton</v>
      </c>
      <c r="T4286" t="str">
        <v>Polygender</v>
      </c>
      <c r="U4286">
        <v>21</v>
      </c>
      <c r="V4286" t="str">
        <v>26 Jayden IslandSuite 937</v>
      </c>
      <c r="W4286">
        <v>789</v>
      </c>
      <c r="X4286" t="str">
        <v>Lachlanstad</v>
      </c>
      <c r="Y4286" t="str">
        <v>Queensland</v>
      </c>
      <c r="Z4286" t="str">
        <v>Australia</v>
      </c>
      <c r="AA4286">
        <v>9</v>
      </c>
      <c r="AB4286" s="3" t="str">
        <f t="shared" si="133"/>
        <v>20 to 30</v>
      </c>
      <c r="AM4286" s="6">
        <v>653</v>
      </c>
      <c r="AN4286" s="6" t="s">
        <v>1355</v>
      </c>
    </row>
    <row r="4287" spans="1:40" x14ac:dyDescent="0.25">
      <c r="A4287">
        <v>4285</v>
      </c>
      <c r="B4287">
        <v>853</v>
      </c>
      <c r="C4287">
        <v>45</v>
      </c>
      <c r="D4287">
        <v>104</v>
      </c>
      <c r="E4287">
        <v>1</v>
      </c>
      <c r="F4287">
        <v>104</v>
      </c>
      <c r="G4287">
        <v>1</v>
      </c>
      <c r="H4287" t="str">
        <f>VLOOKUP($C4287,'Raw-products'!$A$2:$H$1261,MATCH(H$1,'Raw-products'!$A$1:$H$1,0))</f>
        <v>Shirt</v>
      </c>
      <c r="I4287" t="str">
        <f>VLOOKUP($C4287,'Raw-products'!$A$2:$H$1261,MATCH(I$1,'Raw-products'!$A$1:$H$1,0))</f>
        <v>Dress</v>
      </c>
      <c r="J4287" t="str">
        <f>VLOOKUP($C4287,'Raw-products'!$A$2:$H$1261,MATCH(J$1,'Raw-products'!$A$1:$H$1,0))</f>
        <v>XS</v>
      </c>
      <c r="K4287" t="str">
        <f>VLOOKUP($C4287,'Raw-products'!$A$2:$H$1261,MATCH(K$1,'Raw-products'!$A$1:$H$1,0))</f>
        <v>yellow</v>
      </c>
      <c r="L4287">
        <f>VLOOKUP($C4287,'Raw-products'!$A$2:$H$1261,MATCH(L$1,'Raw-products'!$A$1:$H$1,0))</f>
        <v>119</v>
      </c>
      <c r="M4287">
        <f>VLOOKUP($C4287,'Raw-products'!$A$2:$H$1261,MATCH(M$1,'Raw-products'!$A$1:$H$1,0))</f>
        <v>69</v>
      </c>
      <c r="N4287" s="5">
        <f t="shared" si="132"/>
        <v>8211</v>
      </c>
      <c r="O4287" cm="1">
        <f t="array" ref="O4287:R4287">_xlfn.XLOOKUP($B4287,'Raw -orders'!$A:$A,'Raw -orders'!$B:$E)</f>
        <v>653</v>
      </c>
      <c r="P4287">
        <v>28448</v>
      </c>
      <c r="Q4287" s="1">
        <v>44466</v>
      </c>
      <c r="R4287" s="1">
        <v>44487</v>
      </c>
      <c r="S4287" t="str" cm="1">
        <f t="array" ref="S4287:Z4287">_xlfn.XLOOKUP($O4287,'Raw - customers'!$A:$A,'Raw - customers'!$B:$I)</f>
        <v>Pieter Bruton</v>
      </c>
      <c r="T4287" t="str">
        <v>Polygender</v>
      </c>
      <c r="U4287">
        <v>21</v>
      </c>
      <c r="V4287" t="str">
        <v>26 Jayden IslandSuite 937</v>
      </c>
      <c r="W4287">
        <v>789</v>
      </c>
      <c r="X4287" t="str">
        <v>Lachlanstad</v>
      </c>
      <c r="Y4287" t="str">
        <v>Queensland</v>
      </c>
      <c r="Z4287" t="str">
        <v>Australia</v>
      </c>
      <c r="AA4287">
        <v>9</v>
      </c>
      <c r="AB4287" s="3" t="str">
        <f t="shared" si="133"/>
        <v>20 to 30</v>
      </c>
      <c r="AM4287" s="6">
        <v>653</v>
      </c>
      <c r="AN4287" s="6" t="s">
        <v>1355</v>
      </c>
    </row>
    <row r="4288" spans="1:40" x14ac:dyDescent="0.25">
      <c r="A4288">
        <v>4286</v>
      </c>
      <c r="B4288">
        <v>853</v>
      </c>
      <c r="C4288">
        <v>1015</v>
      </c>
      <c r="D4288">
        <v>90</v>
      </c>
      <c r="E4288">
        <v>2</v>
      </c>
      <c r="F4288">
        <v>180</v>
      </c>
      <c r="G4288">
        <v>1</v>
      </c>
      <c r="H4288" t="str">
        <f>VLOOKUP($C4288,'Raw-products'!$A$2:$H$1261,MATCH(H$1,'Raw-products'!$A$1:$H$1,0))</f>
        <v>Trousers</v>
      </c>
      <c r="I4288" t="str">
        <f>VLOOKUP($C4288,'Raw-products'!$A$2:$H$1261,MATCH(I$1,'Raw-products'!$A$1:$H$1,0))</f>
        <v>Relaxed Leg</v>
      </c>
      <c r="J4288" t="str">
        <f>VLOOKUP($C4288,'Raw-products'!$A$2:$H$1261,MATCH(J$1,'Raw-products'!$A$1:$H$1,0))</f>
        <v>XS</v>
      </c>
      <c r="K4288" t="str">
        <f>VLOOKUP($C4288,'Raw-products'!$A$2:$H$1261,MATCH(K$1,'Raw-products'!$A$1:$H$1,0))</f>
        <v>red</v>
      </c>
      <c r="L4288">
        <f>VLOOKUP($C4288,'Raw-products'!$A$2:$H$1261,MATCH(L$1,'Raw-products'!$A$1:$H$1,0))</f>
        <v>95</v>
      </c>
      <c r="M4288">
        <f>VLOOKUP($C4288,'Raw-products'!$A$2:$H$1261,MATCH(M$1,'Raw-products'!$A$1:$H$1,0))</f>
        <v>52</v>
      </c>
      <c r="N4288" s="5">
        <f t="shared" si="132"/>
        <v>4940</v>
      </c>
      <c r="O4288" cm="1">
        <f t="array" ref="O4288:R4288">_xlfn.XLOOKUP($B4288,'Raw -orders'!$A:$A,'Raw -orders'!$B:$E)</f>
        <v>653</v>
      </c>
      <c r="P4288">
        <v>28448</v>
      </c>
      <c r="Q4288" s="1">
        <v>44466</v>
      </c>
      <c r="R4288" s="1">
        <v>44487</v>
      </c>
      <c r="S4288" t="str" cm="1">
        <f t="array" ref="S4288:Z4288">_xlfn.XLOOKUP($O4288,'Raw - customers'!$A:$A,'Raw - customers'!$B:$I)</f>
        <v>Pieter Bruton</v>
      </c>
      <c r="T4288" t="str">
        <v>Polygender</v>
      </c>
      <c r="U4288">
        <v>21</v>
      </c>
      <c r="V4288" t="str">
        <v>26 Jayden IslandSuite 937</v>
      </c>
      <c r="W4288">
        <v>789</v>
      </c>
      <c r="X4288" t="str">
        <v>Lachlanstad</v>
      </c>
      <c r="Y4288" t="str">
        <v>Queensland</v>
      </c>
      <c r="Z4288" t="str">
        <v>Australia</v>
      </c>
      <c r="AA4288">
        <v>9</v>
      </c>
      <c r="AB4288" s="3" t="str">
        <f t="shared" si="133"/>
        <v>20 to 30</v>
      </c>
      <c r="AM4288" s="6">
        <v>653</v>
      </c>
      <c r="AN4288" s="6" t="s">
        <v>1355</v>
      </c>
    </row>
    <row r="4289" spans="1:40" x14ac:dyDescent="0.25">
      <c r="A4289">
        <v>4287</v>
      </c>
      <c r="B4289">
        <v>853</v>
      </c>
      <c r="C4289">
        <v>535</v>
      </c>
      <c r="D4289">
        <v>98</v>
      </c>
      <c r="E4289">
        <v>2</v>
      </c>
      <c r="F4289">
        <v>196</v>
      </c>
      <c r="G4289">
        <v>1</v>
      </c>
      <c r="H4289" t="str">
        <f>VLOOKUP($C4289,'Raw-products'!$A$2:$H$1261,MATCH(H$1,'Raw-products'!$A$1:$H$1,0))</f>
        <v>Jacket</v>
      </c>
      <c r="I4289" t="str">
        <f>VLOOKUP($C4289,'Raw-products'!$A$2:$H$1261,MATCH(I$1,'Raw-products'!$A$1:$H$1,0))</f>
        <v>Leather</v>
      </c>
      <c r="J4289" t="str">
        <f>VLOOKUP($C4289,'Raw-products'!$A$2:$H$1261,MATCH(J$1,'Raw-products'!$A$1:$H$1,0))</f>
        <v>XS</v>
      </c>
      <c r="K4289" t="str">
        <f>VLOOKUP($C4289,'Raw-products'!$A$2:$H$1261,MATCH(K$1,'Raw-products'!$A$1:$H$1,0))</f>
        <v>yellow</v>
      </c>
      <c r="L4289">
        <f>VLOOKUP($C4289,'Raw-products'!$A$2:$H$1261,MATCH(L$1,'Raw-products'!$A$1:$H$1,0))</f>
        <v>113</v>
      </c>
      <c r="M4289">
        <f>VLOOKUP($C4289,'Raw-products'!$A$2:$H$1261,MATCH(M$1,'Raw-products'!$A$1:$H$1,0))</f>
        <v>73</v>
      </c>
      <c r="N4289" s="5">
        <f t="shared" si="132"/>
        <v>8249</v>
      </c>
      <c r="O4289" cm="1">
        <f t="array" ref="O4289:R4289">_xlfn.XLOOKUP($B4289,'Raw -orders'!$A:$A,'Raw -orders'!$B:$E)</f>
        <v>653</v>
      </c>
      <c r="P4289">
        <v>28448</v>
      </c>
      <c r="Q4289" s="1">
        <v>44466</v>
      </c>
      <c r="R4289" s="1">
        <v>44487</v>
      </c>
      <c r="S4289" t="str" cm="1">
        <f t="array" ref="S4289:Z4289">_xlfn.XLOOKUP($O4289,'Raw - customers'!$A:$A,'Raw - customers'!$B:$I)</f>
        <v>Pieter Bruton</v>
      </c>
      <c r="T4289" t="str">
        <v>Polygender</v>
      </c>
      <c r="U4289">
        <v>21</v>
      </c>
      <c r="V4289" t="str">
        <v>26 Jayden IslandSuite 937</v>
      </c>
      <c r="W4289">
        <v>789</v>
      </c>
      <c r="X4289" t="str">
        <v>Lachlanstad</v>
      </c>
      <c r="Y4289" t="str">
        <v>Queensland</v>
      </c>
      <c r="Z4289" t="str">
        <v>Australia</v>
      </c>
      <c r="AA4289">
        <v>9</v>
      </c>
      <c r="AB4289" s="3" t="str">
        <f t="shared" si="133"/>
        <v>20 to 30</v>
      </c>
      <c r="AM4289" s="6">
        <v>653</v>
      </c>
      <c r="AN4289" s="6" t="s">
        <v>1355</v>
      </c>
    </row>
    <row r="4290" spans="1:40" x14ac:dyDescent="0.25">
      <c r="A4290">
        <v>4288</v>
      </c>
      <c r="B4290">
        <v>853</v>
      </c>
      <c r="C4290">
        <v>1220</v>
      </c>
      <c r="D4290">
        <v>105</v>
      </c>
      <c r="E4290">
        <v>3</v>
      </c>
      <c r="F4290">
        <v>315</v>
      </c>
      <c r="G4290">
        <v>1</v>
      </c>
      <c r="H4290" t="str">
        <f>VLOOKUP($C4290,'Raw-products'!$A$2:$H$1261,MATCH(H$1,'Raw-products'!$A$1:$H$1,0))</f>
        <v>Trousers</v>
      </c>
      <c r="I4290" t="str">
        <f>VLOOKUP($C4290,'Raw-products'!$A$2:$H$1261,MATCH(I$1,'Raw-products'!$A$1:$H$1,0))</f>
        <v>Pleated</v>
      </c>
      <c r="J4290" t="str">
        <f>VLOOKUP($C4290,'Raw-products'!$A$2:$H$1261,MATCH(J$1,'Raw-products'!$A$1:$H$1,0))</f>
        <v>XS</v>
      </c>
      <c r="K4290" t="str">
        <f>VLOOKUP($C4290,'Raw-products'!$A$2:$H$1261,MATCH(K$1,'Raw-products'!$A$1:$H$1,0))</f>
        <v>violet</v>
      </c>
      <c r="L4290">
        <f>VLOOKUP($C4290,'Raw-products'!$A$2:$H$1261,MATCH(L$1,'Raw-products'!$A$1:$H$1,0))</f>
        <v>90</v>
      </c>
      <c r="M4290">
        <f>VLOOKUP($C4290,'Raw-products'!$A$2:$H$1261,MATCH(M$1,'Raw-products'!$A$1:$H$1,0))</f>
        <v>58</v>
      </c>
      <c r="N4290" s="5">
        <f t="shared" si="132"/>
        <v>5220</v>
      </c>
      <c r="O4290" cm="1">
        <f t="array" ref="O4290:R4290">_xlfn.XLOOKUP($B4290,'Raw -orders'!$A:$A,'Raw -orders'!$B:$E)</f>
        <v>653</v>
      </c>
      <c r="P4290">
        <v>28448</v>
      </c>
      <c r="Q4290" s="1">
        <v>44466</v>
      </c>
      <c r="R4290" s="1">
        <v>44487</v>
      </c>
      <c r="S4290" t="str" cm="1">
        <f t="array" ref="S4290:Z4290">_xlfn.XLOOKUP($O4290,'Raw - customers'!$A:$A,'Raw - customers'!$B:$I)</f>
        <v>Pieter Bruton</v>
      </c>
      <c r="T4290" t="str">
        <v>Polygender</v>
      </c>
      <c r="U4290">
        <v>21</v>
      </c>
      <c r="V4290" t="str">
        <v>26 Jayden IslandSuite 937</v>
      </c>
      <c r="W4290">
        <v>789</v>
      </c>
      <c r="X4290" t="str">
        <v>Lachlanstad</v>
      </c>
      <c r="Y4290" t="str">
        <v>Queensland</v>
      </c>
      <c r="Z4290" t="str">
        <v>Australia</v>
      </c>
      <c r="AA4290">
        <v>9</v>
      </c>
      <c r="AB4290" s="3" t="str">
        <f t="shared" si="133"/>
        <v>20 to 30</v>
      </c>
      <c r="AM4290" s="6">
        <v>653</v>
      </c>
      <c r="AN4290" s="6" t="s">
        <v>1355</v>
      </c>
    </row>
    <row r="4291" spans="1:40" x14ac:dyDescent="0.25">
      <c r="A4291">
        <v>4289</v>
      </c>
      <c r="B4291">
        <v>854</v>
      </c>
      <c r="C4291">
        <v>35</v>
      </c>
      <c r="D4291">
        <v>104</v>
      </c>
      <c r="E4291">
        <v>3</v>
      </c>
      <c r="F4291">
        <v>312</v>
      </c>
      <c r="G4291">
        <v>1</v>
      </c>
      <c r="H4291" t="str">
        <f>VLOOKUP($C4291,'Raw-products'!$A$2:$H$1261,MATCH(H$1,'Raw-products'!$A$1:$H$1,0))</f>
        <v>Shirt</v>
      </c>
      <c r="I4291" t="str">
        <f>VLOOKUP($C4291,'Raw-products'!$A$2:$H$1261,MATCH(I$1,'Raw-products'!$A$1:$H$1,0))</f>
        <v>Dress</v>
      </c>
      <c r="J4291" t="str">
        <f>VLOOKUP($C4291,'Raw-products'!$A$2:$H$1261,MATCH(J$1,'Raw-products'!$A$1:$H$1,0))</f>
        <v>XS</v>
      </c>
      <c r="K4291" t="str">
        <f>VLOOKUP($C4291,'Raw-products'!$A$2:$H$1261,MATCH(K$1,'Raw-products'!$A$1:$H$1,0))</f>
        <v>red</v>
      </c>
      <c r="L4291">
        <f>VLOOKUP($C4291,'Raw-products'!$A$2:$H$1261,MATCH(L$1,'Raw-products'!$A$1:$H$1,0))</f>
        <v>119</v>
      </c>
      <c r="M4291">
        <f>VLOOKUP($C4291,'Raw-products'!$A$2:$H$1261,MATCH(M$1,'Raw-products'!$A$1:$H$1,0))</f>
        <v>63</v>
      </c>
      <c r="N4291" s="5">
        <f t="shared" ref="N4291:N4354" si="134">$L4291*$M4291</f>
        <v>7497</v>
      </c>
      <c r="O4291" cm="1">
        <f t="array" ref="O4291:R4291">_xlfn.XLOOKUP($B4291,'Raw -orders'!$A:$A,'Raw -orders'!$B:$E)</f>
        <v>680</v>
      </c>
      <c r="P4291">
        <v>55361</v>
      </c>
      <c r="Q4291" s="1">
        <v>44418</v>
      </c>
      <c r="R4291" s="1">
        <v>44435</v>
      </c>
      <c r="S4291" t="str" cm="1">
        <f t="array" ref="S4291:Z4291">_xlfn.XLOOKUP($O4291,'Raw - customers'!$A:$A,'Raw - customers'!$B:$I)</f>
        <v>Camellia Heatherington</v>
      </c>
      <c r="T4291" t="str">
        <v>Bigender</v>
      </c>
      <c r="U4291">
        <v>78</v>
      </c>
      <c r="V4291" t="str">
        <v>5530 Ashton GroveSuite 128</v>
      </c>
      <c r="W4291">
        <v>7905</v>
      </c>
      <c r="X4291" t="str">
        <v>Taylorfurt</v>
      </c>
      <c r="Y4291" t="str">
        <v>New South Wales</v>
      </c>
      <c r="Z4291" t="str">
        <v>Australia</v>
      </c>
      <c r="AA4291">
        <v>8</v>
      </c>
      <c r="AB4291" s="3" t="str">
        <f t="shared" ref="AB4291:AB4354" si="135">IF(AND(DATEDIF($Q4291,$R4291,"D")&gt;0,DATEDIF($Q4291,$R4291,"D")&lt;=10),"0 to 10",IF(AND(DATEDIF($Q4291,$R4291,"D")&gt;10,DATEDIF($Q4291,$R4291,"D")&lt;=20),"10 to 20",IF(AND(DATEDIF($Q4291,$R4291,"D")&gt;20,DATEDIF($Q4291,$R4291,"D")&lt;=30),"20 to 30")))</f>
        <v>10 to 20</v>
      </c>
      <c r="AM4291" s="6">
        <v>680</v>
      </c>
      <c r="AN4291" s="6" t="s">
        <v>1362</v>
      </c>
    </row>
    <row r="4292" spans="1:40" x14ac:dyDescent="0.25">
      <c r="A4292">
        <v>4290</v>
      </c>
      <c r="B4292">
        <v>855</v>
      </c>
      <c r="C4292">
        <v>983</v>
      </c>
      <c r="D4292">
        <v>106</v>
      </c>
      <c r="E4292">
        <v>1</v>
      </c>
      <c r="F4292">
        <v>106</v>
      </c>
      <c r="G4292">
        <v>1</v>
      </c>
      <c r="H4292" t="str">
        <f>VLOOKUP($C4292,'Raw-products'!$A$2:$H$1261,MATCH(H$1,'Raw-products'!$A$1:$H$1,0))</f>
        <v>Trousers</v>
      </c>
      <c r="I4292" t="str">
        <f>VLOOKUP($C4292,'Raw-products'!$A$2:$H$1261,MATCH(I$1,'Raw-products'!$A$1:$H$1,0))</f>
        <v>Wool</v>
      </c>
      <c r="J4292" t="str">
        <f>VLOOKUP($C4292,'Raw-products'!$A$2:$H$1261,MATCH(J$1,'Raw-products'!$A$1:$H$1,0))</f>
        <v>L</v>
      </c>
      <c r="K4292" t="str">
        <f>VLOOKUP($C4292,'Raw-products'!$A$2:$H$1261,MATCH(K$1,'Raw-products'!$A$1:$H$1,0))</f>
        <v>red</v>
      </c>
      <c r="L4292">
        <f>VLOOKUP($C4292,'Raw-products'!$A$2:$H$1261,MATCH(L$1,'Raw-products'!$A$1:$H$1,0))</f>
        <v>111</v>
      </c>
      <c r="M4292">
        <f>VLOOKUP($C4292,'Raw-products'!$A$2:$H$1261,MATCH(M$1,'Raw-products'!$A$1:$H$1,0))</f>
        <v>74</v>
      </c>
      <c r="N4292" s="5">
        <f t="shared" si="134"/>
        <v>8214</v>
      </c>
      <c r="O4292" cm="1">
        <f t="array" ref="O4292:R4292">_xlfn.XLOOKUP($B4292,'Raw -orders'!$A:$A,'Raw -orders'!$B:$E)</f>
        <v>620</v>
      </c>
      <c r="P4292">
        <v>13177</v>
      </c>
      <c r="Q4292" s="1">
        <v>44222</v>
      </c>
      <c r="R4292" s="1">
        <v>44229</v>
      </c>
      <c r="S4292" t="str" cm="1">
        <f t="array" ref="S4292:Z4292">_xlfn.XLOOKUP($O4292,'Raw - customers'!$A:$A,'Raw - customers'!$B:$I)</f>
        <v>Phillipe Gatecliffe</v>
      </c>
      <c r="T4292" t="str">
        <v>Male</v>
      </c>
      <c r="U4292">
        <v>35</v>
      </c>
      <c r="V4292" t="str">
        <v>150 Nate LoopApt. 614</v>
      </c>
      <c r="W4292">
        <v>902</v>
      </c>
      <c r="X4292" t="str">
        <v>Jettstad</v>
      </c>
      <c r="Y4292" t="str">
        <v>Australian Capital Territory</v>
      </c>
      <c r="Z4292" t="str">
        <v>Australia</v>
      </c>
      <c r="AA4292">
        <v>1</v>
      </c>
      <c r="AB4292" s="3" t="str">
        <f t="shared" si="135"/>
        <v>0 to 10</v>
      </c>
      <c r="AM4292" s="6">
        <v>620</v>
      </c>
      <c r="AN4292" s="6" t="s">
        <v>1350</v>
      </c>
    </row>
    <row r="4293" spans="1:40" x14ac:dyDescent="0.25">
      <c r="A4293">
        <v>4291</v>
      </c>
      <c r="B4293">
        <v>855</v>
      </c>
      <c r="C4293">
        <v>1112</v>
      </c>
      <c r="D4293">
        <v>115</v>
      </c>
      <c r="E4293">
        <v>3</v>
      </c>
      <c r="F4293">
        <v>345</v>
      </c>
      <c r="G4293">
        <v>1</v>
      </c>
      <c r="H4293" t="str">
        <f>VLOOKUP($C4293,'Raw-products'!$A$2:$H$1261,MATCH(H$1,'Raw-products'!$A$1:$H$1,0))</f>
        <v>Trousers</v>
      </c>
      <c r="I4293" t="str">
        <f>VLOOKUP($C4293,'Raw-products'!$A$2:$H$1261,MATCH(I$1,'Raw-products'!$A$1:$H$1,0))</f>
        <v>Cropped</v>
      </c>
      <c r="J4293" t="str">
        <f>VLOOKUP($C4293,'Raw-products'!$A$2:$H$1261,MATCH(J$1,'Raw-products'!$A$1:$H$1,0))</f>
        <v>M</v>
      </c>
      <c r="K4293" t="str">
        <f>VLOOKUP($C4293,'Raw-products'!$A$2:$H$1261,MATCH(K$1,'Raw-products'!$A$1:$H$1,0))</f>
        <v>indigo</v>
      </c>
      <c r="L4293">
        <f>VLOOKUP($C4293,'Raw-products'!$A$2:$H$1261,MATCH(L$1,'Raw-products'!$A$1:$H$1,0))</f>
        <v>99</v>
      </c>
      <c r="M4293">
        <f>VLOOKUP($C4293,'Raw-products'!$A$2:$H$1261,MATCH(M$1,'Raw-products'!$A$1:$H$1,0))</f>
        <v>73</v>
      </c>
      <c r="N4293" s="5">
        <f t="shared" si="134"/>
        <v>7227</v>
      </c>
      <c r="O4293" cm="1">
        <f t="array" ref="O4293:R4293">_xlfn.XLOOKUP($B4293,'Raw -orders'!$A:$A,'Raw -orders'!$B:$E)</f>
        <v>620</v>
      </c>
      <c r="P4293">
        <v>13177</v>
      </c>
      <c r="Q4293" s="1">
        <v>44222</v>
      </c>
      <c r="R4293" s="1">
        <v>44229</v>
      </c>
      <c r="S4293" t="str" cm="1">
        <f t="array" ref="S4293:Z4293">_xlfn.XLOOKUP($O4293,'Raw - customers'!$A:$A,'Raw - customers'!$B:$I)</f>
        <v>Phillipe Gatecliffe</v>
      </c>
      <c r="T4293" t="str">
        <v>Male</v>
      </c>
      <c r="U4293">
        <v>35</v>
      </c>
      <c r="V4293" t="str">
        <v>150 Nate LoopApt. 614</v>
      </c>
      <c r="W4293">
        <v>902</v>
      </c>
      <c r="X4293" t="str">
        <v>Jettstad</v>
      </c>
      <c r="Y4293" t="str">
        <v>Australian Capital Territory</v>
      </c>
      <c r="Z4293" t="str">
        <v>Australia</v>
      </c>
      <c r="AA4293">
        <v>1</v>
      </c>
      <c r="AB4293" s="3" t="str">
        <f t="shared" si="135"/>
        <v>0 to 10</v>
      </c>
      <c r="AM4293" s="6">
        <v>620</v>
      </c>
      <c r="AN4293" s="6" t="s">
        <v>1350</v>
      </c>
    </row>
    <row r="4294" spans="1:40" x14ac:dyDescent="0.25">
      <c r="A4294">
        <v>4292</v>
      </c>
      <c r="B4294">
        <v>855</v>
      </c>
      <c r="C4294">
        <v>722</v>
      </c>
      <c r="D4294">
        <v>119</v>
      </c>
      <c r="E4294">
        <v>2</v>
      </c>
      <c r="F4294">
        <v>238</v>
      </c>
      <c r="G4294">
        <v>1</v>
      </c>
      <c r="H4294" t="str">
        <f>VLOOKUP($C4294,'Raw-products'!$A$2:$H$1261,MATCH(H$1,'Raw-products'!$A$1:$H$1,0))</f>
        <v>Jacket</v>
      </c>
      <c r="I4294" t="str">
        <f>VLOOKUP($C4294,'Raw-products'!$A$2:$H$1261,MATCH(I$1,'Raw-products'!$A$1:$H$1,0))</f>
        <v>Trench Coat</v>
      </c>
      <c r="J4294" t="str">
        <f>VLOOKUP($C4294,'Raw-products'!$A$2:$H$1261,MATCH(J$1,'Raw-products'!$A$1:$H$1,0))</f>
        <v>M</v>
      </c>
      <c r="K4294" t="str">
        <f>VLOOKUP($C4294,'Raw-products'!$A$2:$H$1261,MATCH(K$1,'Raw-products'!$A$1:$H$1,0))</f>
        <v>blue</v>
      </c>
      <c r="L4294">
        <f>VLOOKUP($C4294,'Raw-products'!$A$2:$H$1261,MATCH(L$1,'Raw-products'!$A$1:$H$1,0))</f>
        <v>112</v>
      </c>
      <c r="M4294">
        <f>VLOOKUP($C4294,'Raw-products'!$A$2:$H$1261,MATCH(M$1,'Raw-products'!$A$1:$H$1,0))</f>
        <v>46</v>
      </c>
      <c r="N4294" s="5">
        <f t="shared" si="134"/>
        <v>5152</v>
      </c>
      <c r="O4294" cm="1">
        <f t="array" ref="O4294:R4294">_xlfn.XLOOKUP($B4294,'Raw -orders'!$A:$A,'Raw -orders'!$B:$E)</f>
        <v>620</v>
      </c>
      <c r="P4294">
        <v>13177</v>
      </c>
      <c r="Q4294" s="1">
        <v>44222</v>
      </c>
      <c r="R4294" s="1">
        <v>44229</v>
      </c>
      <c r="S4294" t="str" cm="1">
        <f t="array" ref="S4294:Z4294">_xlfn.XLOOKUP($O4294,'Raw - customers'!$A:$A,'Raw - customers'!$B:$I)</f>
        <v>Phillipe Gatecliffe</v>
      </c>
      <c r="T4294" t="str">
        <v>Male</v>
      </c>
      <c r="U4294">
        <v>35</v>
      </c>
      <c r="V4294" t="str">
        <v>150 Nate LoopApt. 614</v>
      </c>
      <c r="W4294">
        <v>902</v>
      </c>
      <c r="X4294" t="str">
        <v>Jettstad</v>
      </c>
      <c r="Y4294" t="str">
        <v>Australian Capital Territory</v>
      </c>
      <c r="Z4294" t="str">
        <v>Australia</v>
      </c>
      <c r="AA4294">
        <v>1</v>
      </c>
      <c r="AB4294" s="3" t="str">
        <f t="shared" si="135"/>
        <v>0 to 10</v>
      </c>
      <c r="AM4294" s="6">
        <v>620</v>
      </c>
      <c r="AN4294" s="6" t="s">
        <v>1350</v>
      </c>
    </row>
    <row r="4295" spans="1:40" x14ac:dyDescent="0.25">
      <c r="A4295">
        <v>4293</v>
      </c>
      <c r="B4295">
        <v>855</v>
      </c>
      <c r="C4295">
        <v>620</v>
      </c>
      <c r="D4295">
        <v>112</v>
      </c>
      <c r="E4295">
        <v>3</v>
      </c>
      <c r="F4295">
        <v>336</v>
      </c>
      <c r="G4295">
        <v>1</v>
      </c>
      <c r="H4295" t="str">
        <f>VLOOKUP($C4295,'Raw-products'!$A$2:$H$1261,MATCH(H$1,'Raw-products'!$A$1:$H$1,0))</f>
        <v>Jacket</v>
      </c>
      <c r="I4295" t="str">
        <f>VLOOKUP($C4295,'Raw-products'!$A$2:$H$1261,MATCH(I$1,'Raw-products'!$A$1:$H$1,0))</f>
        <v>Cardigan</v>
      </c>
      <c r="J4295" t="str">
        <f>VLOOKUP($C4295,'Raw-products'!$A$2:$H$1261,MATCH(J$1,'Raw-products'!$A$1:$H$1,0))</f>
        <v>XS</v>
      </c>
      <c r="K4295" t="str">
        <f>VLOOKUP($C4295,'Raw-products'!$A$2:$H$1261,MATCH(K$1,'Raw-products'!$A$1:$H$1,0))</f>
        <v>indigo</v>
      </c>
      <c r="L4295">
        <f>VLOOKUP($C4295,'Raw-products'!$A$2:$H$1261,MATCH(L$1,'Raw-products'!$A$1:$H$1,0))</f>
        <v>118</v>
      </c>
      <c r="M4295">
        <f>VLOOKUP($C4295,'Raw-products'!$A$2:$H$1261,MATCH(M$1,'Raw-products'!$A$1:$H$1,0))</f>
        <v>70</v>
      </c>
      <c r="N4295" s="5">
        <f t="shared" si="134"/>
        <v>8260</v>
      </c>
      <c r="O4295" cm="1">
        <f t="array" ref="O4295:R4295">_xlfn.XLOOKUP($B4295,'Raw -orders'!$A:$A,'Raw -orders'!$B:$E)</f>
        <v>620</v>
      </c>
      <c r="P4295">
        <v>13177</v>
      </c>
      <c r="Q4295" s="1">
        <v>44222</v>
      </c>
      <c r="R4295" s="1">
        <v>44229</v>
      </c>
      <c r="S4295" t="str" cm="1">
        <f t="array" ref="S4295:Z4295">_xlfn.XLOOKUP($O4295,'Raw - customers'!$A:$A,'Raw - customers'!$B:$I)</f>
        <v>Phillipe Gatecliffe</v>
      </c>
      <c r="T4295" t="str">
        <v>Male</v>
      </c>
      <c r="U4295">
        <v>35</v>
      </c>
      <c r="V4295" t="str">
        <v>150 Nate LoopApt. 614</v>
      </c>
      <c r="W4295">
        <v>902</v>
      </c>
      <c r="X4295" t="str">
        <v>Jettstad</v>
      </c>
      <c r="Y4295" t="str">
        <v>Australian Capital Territory</v>
      </c>
      <c r="Z4295" t="str">
        <v>Australia</v>
      </c>
      <c r="AA4295">
        <v>1</v>
      </c>
      <c r="AB4295" s="3" t="str">
        <f t="shared" si="135"/>
        <v>0 to 10</v>
      </c>
      <c r="AM4295" s="6">
        <v>620</v>
      </c>
      <c r="AN4295" s="6" t="s">
        <v>1350</v>
      </c>
    </row>
    <row r="4296" spans="1:40" x14ac:dyDescent="0.25">
      <c r="A4296">
        <v>4294</v>
      </c>
      <c r="B4296">
        <v>856</v>
      </c>
      <c r="C4296">
        <v>833</v>
      </c>
      <c r="D4296">
        <v>117</v>
      </c>
      <c r="E4296">
        <v>2</v>
      </c>
      <c r="F4296">
        <v>234</v>
      </c>
      <c r="G4296">
        <v>1</v>
      </c>
      <c r="H4296" t="str">
        <f>VLOOKUP($C4296,'Raw-products'!$A$2:$H$1261,MATCH(H$1,'Raw-products'!$A$1:$H$1,0))</f>
        <v>Jacket</v>
      </c>
      <c r="I4296" t="str">
        <f>VLOOKUP($C4296,'Raw-products'!$A$2:$H$1261,MATCH(I$1,'Raw-products'!$A$1:$H$1,0))</f>
        <v>Shearling</v>
      </c>
      <c r="J4296" t="str">
        <f>VLOOKUP($C4296,'Raw-products'!$A$2:$H$1261,MATCH(J$1,'Raw-products'!$A$1:$H$1,0))</f>
        <v>L</v>
      </c>
      <c r="K4296" t="str">
        <f>VLOOKUP($C4296,'Raw-products'!$A$2:$H$1261,MATCH(K$1,'Raw-products'!$A$1:$H$1,0))</f>
        <v>indigo</v>
      </c>
      <c r="L4296">
        <f>VLOOKUP($C4296,'Raw-products'!$A$2:$H$1261,MATCH(L$1,'Raw-products'!$A$1:$H$1,0))</f>
        <v>95</v>
      </c>
      <c r="M4296">
        <f>VLOOKUP($C4296,'Raw-products'!$A$2:$H$1261,MATCH(M$1,'Raw-products'!$A$1:$H$1,0))</f>
        <v>66</v>
      </c>
      <c r="N4296" s="5">
        <f t="shared" si="134"/>
        <v>6270</v>
      </c>
      <c r="O4296" cm="1">
        <f t="array" ref="O4296:R4296">_xlfn.XLOOKUP($B4296,'Raw -orders'!$A:$A,'Raw -orders'!$B:$E)</f>
        <v>289</v>
      </c>
      <c r="P4296">
        <v>35823</v>
      </c>
      <c r="Q4296" s="1">
        <v>44209</v>
      </c>
      <c r="R4296" s="1">
        <v>44218</v>
      </c>
      <c r="S4296" t="str" cm="1">
        <f t="array" ref="S4296:Z4296">_xlfn.XLOOKUP($O4296,'Raw - customers'!$A:$A,'Raw - customers'!$B:$I)</f>
        <v>Rafferty Fronek</v>
      </c>
      <c r="T4296" t="str">
        <v>Genderqueer</v>
      </c>
      <c r="U4296">
        <v>43</v>
      </c>
      <c r="V4296" t="str">
        <v>068 Logan CourtSuite 319</v>
      </c>
      <c r="W4296">
        <v>612</v>
      </c>
      <c r="X4296" t="str">
        <v>East Kaylabury</v>
      </c>
      <c r="Y4296" t="str">
        <v>Australian Capital Territory</v>
      </c>
      <c r="Z4296" t="str">
        <v>Australia</v>
      </c>
      <c r="AA4296">
        <v>1</v>
      </c>
      <c r="AB4296" s="3" t="str">
        <f t="shared" si="135"/>
        <v>0 to 10</v>
      </c>
      <c r="AM4296" s="6">
        <v>289</v>
      </c>
      <c r="AN4296" s="6" t="s">
        <v>1350</v>
      </c>
    </row>
    <row r="4297" spans="1:40" x14ac:dyDescent="0.25">
      <c r="A4297">
        <v>4295</v>
      </c>
      <c r="B4297">
        <v>856</v>
      </c>
      <c r="C4297">
        <v>1178</v>
      </c>
      <c r="D4297">
        <v>99</v>
      </c>
      <c r="E4297">
        <v>3</v>
      </c>
      <c r="F4297">
        <v>297</v>
      </c>
      <c r="G4297">
        <v>1</v>
      </c>
      <c r="H4297" t="str">
        <f>VLOOKUP($C4297,'Raw-products'!$A$2:$H$1261,MATCH(H$1,'Raw-products'!$A$1:$H$1,0))</f>
        <v>Trousers</v>
      </c>
      <c r="I4297" t="str">
        <f>VLOOKUP($C4297,'Raw-products'!$A$2:$H$1261,MATCH(I$1,'Raw-products'!$A$1:$H$1,0))</f>
        <v>High-Waisted</v>
      </c>
      <c r="J4297" t="str">
        <f>VLOOKUP($C4297,'Raw-products'!$A$2:$H$1261,MATCH(J$1,'Raw-products'!$A$1:$H$1,0))</f>
        <v>L</v>
      </c>
      <c r="K4297" t="str">
        <f>VLOOKUP($C4297,'Raw-products'!$A$2:$H$1261,MATCH(K$1,'Raw-products'!$A$1:$H$1,0))</f>
        <v>blue</v>
      </c>
      <c r="L4297">
        <f>VLOOKUP($C4297,'Raw-products'!$A$2:$H$1261,MATCH(L$1,'Raw-products'!$A$1:$H$1,0))</f>
        <v>98</v>
      </c>
      <c r="M4297">
        <f>VLOOKUP($C4297,'Raw-products'!$A$2:$H$1261,MATCH(M$1,'Raw-products'!$A$1:$H$1,0))</f>
        <v>57</v>
      </c>
      <c r="N4297" s="5">
        <f t="shared" si="134"/>
        <v>5586</v>
      </c>
      <c r="O4297" cm="1">
        <f t="array" ref="O4297:R4297">_xlfn.XLOOKUP($B4297,'Raw -orders'!$A:$A,'Raw -orders'!$B:$E)</f>
        <v>289</v>
      </c>
      <c r="P4297">
        <v>35823</v>
      </c>
      <c r="Q4297" s="1">
        <v>44209</v>
      </c>
      <c r="R4297" s="1">
        <v>44218</v>
      </c>
      <c r="S4297" t="str" cm="1">
        <f t="array" ref="S4297:Z4297">_xlfn.XLOOKUP($O4297,'Raw - customers'!$A:$A,'Raw - customers'!$B:$I)</f>
        <v>Rafferty Fronek</v>
      </c>
      <c r="T4297" t="str">
        <v>Genderqueer</v>
      </c>
      <c r="U4297">
        <v>43</v>
      </c>
      <c r="V4297" t="str">
        <v>068 Logan CourtSuite 319</v>
      </c>
      <c r="W4297">
        <v>612</v>
      </c>
      <c r="X4297" t="str">
        <v>East Kaylabury</v>
      </c>
      <c r="Y4297" t="str">
        <v>Australian Capital Territory</v>
      </c>
      <c r="Z4297" t="str">
        <v>Australia</v>
      </c>
      <c r="AA4297">
        <v>1</v>
      </c>
      <c r="AB4297" s="3" t="str">
        <f t="shared" si="135"/>
        <v>0 to 10</v>
      </c>
      <c r="AM4297" s="6">
        <v>289</v>
      </c>
      <c r="AN4297" s="6" t="s">
        <v>1350</v>
      </c>
    </row>
    <row r="4298" spans="1:40" x14ac:dyDescent="0.25">
      <c r="A4298">
        <v>4296</v>
      </c>
      <c r="B4298">
        <v>856</v>
      </c>
      <c r="C4298">
        <v>794</v>
      </c>
      <c r="D4298">
        <v>91</v>
      </c>
      <c r="E4298">
        <v>3</v>
      </c>
      <c r="F4298">
        <v>273</v>
      </c>
      <c r="G4298">
        <v>1</v>
      </c>
      <c r="H4298" t="str">
        <f>VLOOKUP($C4298,'Raw-products'!$A$2:$H$1261,MATCH(H$1,'Raw-products'!$A$1:$H$1,0))</f>
        <v>Jacket</v>
      </c>
      <c r="I4298" t="str">
        <f>VLOOKUP($C4298,'Raw-products'!$A$2:$H$1261,MATCH(I$1,'Raw-products'!$A$1:$H$1,0))</f>
        <v>Pullover</v>
      </c>
      <c r="J4298" t="str">
        <f>VLOOKUP($C4298,'Raw-products'!$A$2:$H$1261,MATCH(J$1,'Raw-products'!$A$1:$H$1,0))</f>
        <v>XL</v>
      </c>
      <c r="K4298" t="str">
        <f>VLOOKUP($C4298,'Raw-products'!$A$2:$H$1261,MATCH(K$1,'Raw-products'!$A$1:$H$1,0))</f>
        <v>blue</v>
      </c>
      <c r="L4298">
        <f>VLOOKUP($C4298,'Raw-products'!$A$2:$H$1261,MATCH(L$1,'Raw-products'!$A$1:$H$1,0))</f>
        <v>114</v>
      </c>
      <c r="M4298">
        <f>VLOOKUP($C4298,'Raw-products'!$A$2:$H$1261,MATCH(M$1,'Raw-products'!$A$1:$H$1,0))</f>
        <v>74</v>
      </c>
      <c r="N4298" s="5">
        <f t="shared" si="134"/>
        <v>8436</v>
      </c>
      <c r="O4298" cm="1">
        <f t="array" ref="O4298:R4298">_xlfn.XLOOKUP($B4298,'Raw -orders'!$A:$A,'Raw -orders'!$B:$E)</f>
        <v>289</v>
      </c>
      <c r="P4298">
        <v>35823</v>
      </c>
      <c r="Q4298" s="1">
        <v>44209</v>
      </c>
      <c r="R4298" s="1">
        <v>44218</v>
      </c>
      <c r="S4298" t="str" cm="1">
        <f t="array" ref="S4298:Z4298">_xlfn.XLOOKUP($O4298,'Raw - customers'!$A:$A,'Raw - customers'!$B:$I)</f>
        <v>Rafferty Fronek</v>
      </c>
      <c r="T4298" t="str">
        <v>Genderqueer</v>
      </c>
      <c r="U4298">
        <v>43</v>
      </c>
      <c r="V4298" t="str">
        <v>068 Logan CourtSuite 319</v>
      </c>
      <c r="W4298">
        <v>612</v>
      </c>
      <c r="X4298" t="str">
        <v>East Kaylabury</v>
      </c>
      <c r="Y4298" t="str">
        <v>Australian Capital Territory</v>
      </c>
      <c r="Z4298" t="str">
        <v>Australia</v>
      </c>
      <c r="AA4298">
        <v>1</v>
      </c>
      <c r="AB4298" s="3" t="str">
        <f t="shared" si="135"/>
        <v>0 to 10</v>
      </c>
      <c r="AM4298" s="6">
        <v>289</v>
      </c>
      <c r="AN4298" s="6" t="s">
        <v>1350</v>
      </c>
    </row>
    <row r="4299" spans="1:40" x14ac:dyDescent="0.25">
      <c r="A4299">
        <v>4297</v>
      </c>
      <c r="B4299">
        <v>856</v>
      </c>
      <c r="C4299">
        <v>509</v>
      </c>
      <c r="D4299">
        <v>102</v>
      </c>
      <c r="E4299">
        <v>1</v>
      </c>
      <c r="F4299">
        <v>102</v>
      </c>
      <c r="G4299">
        <v>1</v>
      </c>
      <c r="H4299" t="str">
        <f>VLOOKUP($C4299,'Raw-products'!$A$2:$H$1261,MATCH(H$1,'Raw-products'!$A$1:$H$1,0))</f>
        <v>Jacket</v>
      </c>
      <c r="I4299" t="str">
        <f>VLOOKUP($C4299,'Raw-products'!$A$2:$H$1261,MATCH(I$1,'Raw-products'!$A$1:$H$1,0))</f>
        <v>Windbreaker</v>
      </c>
      <c r="J4299" t="str">
        <f>VLOOKUP($C4299,'Raw-products'!$A$2:$H$1261,MATCH(J$1,'Raw-products'!$A$1:$H$1,0))</f>
        <v>XL</v>
      </c>
      <c r="K4299" t="str">
        <f>VLOOKUP($C4299,'Raw-products'!$A$2:$H$1261,MATCH(K$1,'Raw-products'!$A$1:$H$1,0))</f>
        <v>green</v>
      </c>
      <c r="L4299">
        <f>VLOOKUP($C4299,'Raw-products'!$A$2:$H$1261,MATCH(L$1,'Raw-products'!$A$1:$H$1,0))</f>
        <v>109</v>
      </c>
      <c r="M4299">
        <f>VLOOKUP($C4299,'Raw-products'!$A$2:$H$1261,MATCH(M$1,'Raw-products'!$A$1:$H$1,0))</f>
        <v>71</v>
      </c>
      <c r="N4299" s="5">
        <f t="shared" si="134"/>
        <v>7739</v>
      </c>
      <c r="O4299" cm="1">
        <f t="array" ref="O4299:R4299">_xlfn.XLOOKUP($B4299,'Raw -orders'!$A:$A,'Raw -orders'!$B:$E)</f>
        <v>289</v>
      </c>
      <c r="P4299">
        <v>35823</v>
      </c>
      <c r="Q4299" s="1">
        <v>44209</v>
      </c>
      <c r="R4299" s="1">
        <v>44218</v>
      </c>
      <c r="S4299" t="str" cm="1">
        <f t="array" ref="S4299:Z4299">_xlfn.XLOOKUP($O4299,'Raw - customers'!$A:$A,'Raw - customers'!$B:$I)</f>
        <v>Rafferty Fronek</v>
      </c>
      <c r="T4299" t="str">
        <v>Genderqueer</v>
      </c>
      <c r="U4299">
        <v>43</v>
      </c>
      <c r="V4299" t="str">
        <v>068 Logan CourtSuite 319</v>
      </c>
      <c r="W4299">
        <v>612</v>
      </c>
      <c r="X4299" t="str">
        <v>East Kaylabury</v>
      </c>
      <c r="Y4299" t="str">
        <v>Australian Capital Territory</v>
      </c>
      <c r="Z4299" t="str">
        <v>Australia</v>
      </c>
      <c r="AA4299">
        <v>1</v>
      </c>
      <c r="AB4299" s="3" t="str">
        <f t="shared" si="135"/>
        <v>0 to 10</v>
      </c>
      <c r="AM4299" s="6">
        <v>289</v>
      </c>
      <c r="AN4299" s="6" t="s">
        <v>1350</v>
      </c>
    </row>
    <row r="4300" spans="1:40" x14ac:dyDescent="0.25">
      <c r="A4300">
        <v>4298</v>
      </c>
      <c r="B4300">
        <v>856</v>
      </c>
      <c r="C4300">
        <v>92</v>
      </c>
      <c r="D4300">
        <v>118</v>
      </c>
      <c r="E4300">
        <v>1</v>
      </c>
      <c r="F4300">
        <v>118</v>
      </c>
      <c r="G4300">
        <v>1</v>
      </c>
      <c r="H4300" t="str">
        <f>VLOOKUP($C4300,'Raw-products'!$A$2:$H$1261,MATCH(H$1,'Raw-products'!$A$1:$H$1,0))</f>
        <v>Shirt</v>
      </c>
      <c r="I4300" t="str">
        <f>VLOOKUP($C4300,'Raw-products'!$A$2:$H$1261,MATCH(I$1,'Raw-products'!$A$1:$H$1,0))</f>
        <v>Flannel</v>
      </c>
      <c r="J4300" t="str">
        <f>VLOOKUP($C4300,'Raw-products'!$A$2:$H$1261,MATCH(J$1,'Raw-products'!$A$1:$H$1,0))</f>
        <v>M</v>
      </c>
      <c r="K4300" t="str">
        <f>VLOOKUP($C4300,'Raw-products'!$A$2:$H$1261,MATCH(K$1,'Raw-products'!$A$1:$H$1,0))</f>
        <v>blue</v>
      </c>
      <c r="L4300">
        <f>VLOOKUP($C4300,'Raw-products'!$A$2:$H$1261,MATCH(L$1,'Raw-products'!$A$1:$H$1,0))</f>
        <v>96</v>
      </c>
      <c r="M4300">
        <f>VLOOKUP($C4300,'Raw-products'!$A$2:$H$1261,MATCH(M$1,'Raw-products'!$A$1:$H$1,0))</f>
        <v>73</v>
      </c>
      <c r="N4300" s="5">
        <f t="shared" si="134"/>
        <v>7008</v>
      </c>
      <c r="O4300" cm="1">
        <f t="array" ref="O4300:R4300">_xlfn.XLOOKUP($B4300,'Raw -orders'!$A:$A,'Raw -orders'!$B:$E)</f>
        <v>289</v>
      </c>
      <c r="P4300">
        <v>35823</v>
      </c>
      <c r="Q4300" s="1">
        <v>44209</v>
      </c>
      <c r="R4300" s="1">
        <v>44218</v>
      </c>
      <c r="S4300" t="str" cm="1">
        <f t="array" ref="S4300:Z4300">_xlfn.XLOOKUP($O4300,'Raw - customers'!$A:$A,'Raw - customers'!$B:$I)</f>
        <v>Rafferty Fronek</v>
      </c>
      <c r="T4300" t="str">
        <v>Genderqueer</v>
      </c>
      <c r="U4300">
        <v>43</v>
      </c>
      <c r="V4300" t="str">
        <v>068 Logan CourtSuite 319</v>
      </c>
      <c r="W4300">
        <v>612</v>
      </c>
      <c r="X4300" t="str">
        <v>East Kaylabury</v>
      </c>
      <c r="Y4300" t="str">
        <v>Australian Capital Territory</v>
      </c>
      <c r="Z4300" t="str">
        <v>Australia</v>
      </c>
      <c r="AA4300">
        <v>1</v>
      </c>
      <c r="AB4300" s="3" t="str">
        <f t="shared" si="135"/>
        <v>0 to 10</v>
      </c>
      <c r="AM4300" s="6">
        <v>289</v>
      </c>
      <c r="AN4300" s="6" t="s">
        <v>1350</v>
      </c>
    </row>
    <row r="4301" spans="1:40" x14ac:dyDescent="0.25">
      <c r="A4301">
        <v>4299</v>
      </c>
      <c r="B4301">
        <v>856</v>
      </c>
      <c r="C4301">
        <v>1204</v>
      </c>
      <c r="D4301">
        <v>105</v>
      </c>
      <c r="E4301">
        <v>2</v>
      </c>
      <c r="F4301">
        <v>210</v>
      </c>
      <c r="G4301">
        <v>1</v>
      </c>
      <c r="H4301" t="str">
        <f>VLOOKUP($C4301,'Raw-products'!$A$2:$H$1261,MATCH(H$1,'Raw-products'!$A$1:$H$1,0))</f>
        <v>Trousers</v>
      </c>
      <c r="I4301" t="str">
        <f>VLOOKUP($C4301,'Raw-products'!$A$2:$H$1261,MATCH(I$1,'Raw-products'!$A$1:$H$1,0))</f>
        <v>Pleated</v>
      </c>
      <c r="J4301" t="str">
        <f>VLOOKUP($C4301,'Raw-products'!$A$2:$H$1261,MATCH(J$1,'Raw-products'!$A$1:$H$1,0))</f>
        <v>XL</v>
      </c>
      <c r="K4301" t="str">
        <f>VLOOKUP($C4301,'Raw-products'!$A$2:$H$1261,MATCH(K$1,'Raw-products'!$A$1:$H$1,0))</f>
        <v>yellow</v>
      </c>
      <c r="L4301">
        <f>VLOOKUP($C4301,'Raw-products'!$A$2:$H$1261,MATCH(L$1,'Raw-products'!$A$1:$H$1,0))</f>
        <v>90</v>
      </c>
      <c r="M4301">
        <f>VLOOKUP($C4301,'Raw-products'!$A$2:$H$1261,MATCH(M$1,'Raw-products'!$A$1:$H$1,0))</f>
        <v>52</v>
      </c>
      <c r="N4301" s="5">
        <f t="shared" si="134"/>
        <v>4680</v>
      </c>
      <c r="O4301" cm="1">
        <f t="array" ref="O4301:R4301">_xlfn.XLOOKUP($B4301,'Raw -orders'!$A:$A,'Raw -orders'!$B:$E)</f>
        <v>289</v>
      </c>
      <c r="P4301">
        <v>35823</v>
      </c>
      <c r="Q4301" s="1">
        <v>44209</v>
      </c>
      <c r="R4301" s="1">
        <v>44218</v>
      </c>
      <c r="S4301" t="str" cm="1">
        <f t="array" ref="S4301:Z4301">_xlfn.XLOOKUP($O4301,'Raw - customers'!$A:$A,'Raw - customers'!$B:$I)</f>
        <v>Rafferty Fronek</v>
      </c>
      <c r="T4301" t="str">
        <v>Genderqueer</v>
      </c>
      <c r="U4301">
        <v>43</v>
      </c>
      <c r="V4301" t="str">
        <v>068 Logan CourtSuite 319</v>
      </c>
      <c r="W4301">
        <v>612</v>
      </c>
      <c r="X4301" t="str">
        <v>East Kaylabury</v>
      </c>
      <c r="Y4301" t="str">
        <v>Australian Capital Territory</v>
      </c>
      <c r="Z4301" t="str">
        <v>Australia</v>
      </c>
      <c r="AA4301">
        <v>1</v>
      </c>
      <c r="AB4301" s="3" t="str">
        <f t="shared" si="135"/>
        <v>0 to 10</v>
      </c>
      <c r="AM4301" s="6">
        <v>289</v>
      </c>
      <c r="AN4301" s="6" t="s">
        <v>1350</v>
      </c>
    </row>
    <row r="4302" spans="1:40" x14ac:dyDescent="0.25">
      <c r="A4302">
        <v>4300</v>
      </c>
      <c r="B4302">
        <v>857</v>
      </c>
      <c r="C4302">
        <v>751</v>
      </c>
      <c r="D4302">
        <v>109</v>
      </c>
      <c r="E4302">
        <v>3</v>
      </c>
      <c r="F4302">
        <v>327</v>
      </c>
      <c r="G4302">
        <v>1</v>
      </c>
      <c r="H4302" t="str">
        <f>VLOOKUP($C4302,'Raw-products'!$A$2:$H$1261,MATCH(H$1,'Raw-products'!$A$1:$H$1,0))</f>
        <v>Jacket</v>
      </c>
      <c r="I4302" t="str">
        <f>VLOOKUP($C4302,'Raw-products'!$A$2:$H$1261,MATCH(I$1,'Raw-products'!$A$1:$H$1,0))</f>
        <v>Peacoat</v>
      </c>
      <c r="J4302" t="str">
        <f>VLOOKUP($C4302,'Raw-products'!$A$2:$H$1261,MATCH(J$1,'Raw-products'!$A$1:$H$1,0))</f>
        <v>S</v>
      </c>
      <c r="K4302" t="str">
        <f>VLOOKUP($C4302,'Raw-products'!$A$2:$H$1261,MATCH(K$1,'Raw-products'!$A$1:$H$1,0))</f>
        <v>green</v>
      </c>
      <c r="L4302">
        <f>VLOOKUP($C4302,'Raw-products'!$A$2:$H$1261,MATCH(L$1,'Raw-products'!$A$1:$H$1,0))</f>
        <v>102</v>
      </c>
      <c r="M4302">
        <f>VLOOKUP($C4302,'Raw-products'!$A$2:$H$1261,MATCH(M$1,'Raw-products'!$A$1:$H$1,0))</f>
        <v>41</v>
      </c>
      <c r="N4302" s="5">
        <f t="shared" si="134"/>
        <v>4182</v>
      </c>
      <c r="O4302" cm="1">
        <f t="array" ref="O4302:R4302">_xlfn.XLOOKUP($B4302,'Raw -orders'!$A:$A,'Raw -orders'!$B:$E)</f>
        <v>577</v>
      </c>
      <c r="P4302">
        <v>43897</v>
      </c>
      <c r="Q4302" s="1">
        <v>44440</v>
      </c>
      <c r="R4302" s="1">
        <v>44449</v>
      </c>
      <c r="S4302" t="str" cm="1">
        <f t="array" ref="S4302:Z4302">_xlfn.XLOOKUP($O4302,'Raw - customers'!$A:$A,'Raw - customers'!$B:$I)</f>
        <v>Hillier Seward</v>
      </c>
      <c r="T4302" t="str">
        <v>Genderfluid</v>
      </c>
      <c r="U4302">
        <v>32</v>
      </c>
      <c r="V4302" t="str">
        <v>11 Savannah LaneSuite 334</v>
      </c>
      <c r="W4302">
        <v>6269</v>
      </c>
      <c r="X4302" t="str">
        <v>Heaneyview</v>
      </c>
      <c r="Y4302" t="str">
        <v>South Australia</v>
      </c>
      <c r="Z4302" t="str">
        <v>Australia</v>
      </c>
      <c r="AA4302">
        <v>9</v>
      </c>
      <c r="AB4302" s="3" t="str">
        <f t="shared" si="135"/>
        <v>0 to 10</v>
      </c>
      <c r="AM4302" s="6">
        <v>577</v>
      </c>
      <c r="AN4302" s="6" t="s">
        <v>1345</v>
      </c>
    </row>
    <row r="4303" spans="1:40" x14ac:dyDescent="0.25">
      <c r="A4303">
        <v>4301</v>
      </c>
      <c r="B4303">
        <v>857</v>
      </c>
      <c r="C4303">
        <v>213</v>
      </c>
      <c r="D4303">
        <v>106</v>
      </c>
      <c r="E4303">
        <v>3</v>
      </c>
      <c r="F4303">
        <v>318</v>
      </c>
      <c r="G4303">
        <v>1</v>
      </c>
      <c r="H4303" t="str">
        <f>VLOOKUP($C4303,'Raw-products'!$A$2:$H$1261,MATCH(H$1,'Raw-products'!$A$1:$H$1,0))</f>
        <v>Shirt</v>
      </c>
      <c r="I4303" t="str">
        <f>VLOOKUP($C4303,'Raw-products'!$A$2:$H$1261,MATCH(I$1,'Raw-products'!$A$1:$H$1,0))</f>
        <v>Chambray</v>
      </c>
      <c r="J4303" t="str">
        <f>VLOOKUP($C4303,'Raw-products'!$A$2:$H$1261,MATCH(J$1,'Raw-products'!$A$1:$H$1,0))</f>
        <v>L</v>
      </c>
      <c r="K4303" t="str">
        <f>VLOOKUP($C4303,'Raw-products'!$A$2:$H$1261,MATCH(K$1,'Raw-products'!$A$1:$H$1,0))</f>
        <v>red</v>
      </c>
      <c r="L4303">
        <f>VLOOKUP($C4303,'Raw-products'!$A$2:$H$1261,MATCH(L$1,'Raw-products'!$A$1:$H$1,0))</f>
        <v>105</v>
      </c>
      <c r="M4303">
        <f>VLOOKUP($C4303,'Raw-products'!$A$2:$H$1261,MATCH(M$1,'Raw-products'!$A$1:$H$1,0))</f>
        <v>44</v>
      </c>
      <c r="N4303" s="5">
        <f t="shared" si="134"/>
        <v>4620</v>
      </c>
      <c r="O4303" cm="1">
        <f t="array" ref="O4303:R4303">_xlfn.XLOOKUP($B4303,'Raw -orders'!$A:$A,'Raw -orders'!$B:$E)</f>
        <v>577</v>
      </c>
      <c r="P4303">
        <v>43897</v>
      </c>
      <c r="Q4303" s="1">
        <v>44440</v>
      </c>
      <c r="R4303" s="1">
        <v>44449</v>
      </c>
      <c r="S4303" t="str" cm="1">
        <f t="array" ref="S4303:Z4303">_xlfn.XLOOKUP($O4303,'Raw - customers'!$A:$A,'Raw - customers'!$B:$I)</f>
        <v>Hillier Seward</v>
      </c>
      <c r="T4303" t="str">
        <v>Genderfluid</v>
      </c>
      <c r="U4303">
        <v>32</v>
      </c>
      <c r="V4303" t="str">
        <v>11 Savannah LaneSuite 334</v>
      </c>
      <c r="W4303">
        <v>6269</v>
      </c>
      <c r="X4303" t="str">
        <v>Heaneyview</v>
      </c>
      <c r="Y4303" t="str">
        <v>South Australia</v>
      </c>
      <c r="Z4303" t="str">
        <v>Australia</v>
      </c>
      <c r="AA4303">
        <v>9</v>
      </c>
      <c r="AB4303" s="3" t="str">
        <f t="shared" si="135"/>
        <v>0 to 10</v>
      </c>
      <c r="AM4303" s="6">
        <v>577</v>
      </c>
      <c r="AN4303" s="6" t="s">
        <v>1345</v>
      </c>
    </row>
    <row r="4304" spans="1:40" x14ac:dyDescent="0.25">
      <c r="A4304">
        <v>4302</v>
      </c>
      <c r="B4304">
        <v>857</v>
      </c>
      <c r="C4304">
        <v>907</v>
      </c>
      <c r="D4304">
        <v>94</v>
      </c>
      <c r="E4304">
        <v>3</v>
      </c>
      <c r="F4304">
        <v>282</v>
      </c>
      <c r="G4304">
        <v>1</v>
      </c>
      <c r="H4304" t="str">
        <f>VLOOKUP($C4304,'Raw-products'!$A$2:$H$1261,MATCH(H$1,'Raw-products'!$A$1:$H$1,0))</f>
        <v>Trousers</v>
      </c>
      <c r="I4304" t="str">
        <f>VLOOKUP($C4304,'Raw-products'!$A$2:$H$1261,MATCH(I$1,'Raw-products'!$A$1:$H$1,0))</f>
        <v>Cords</v>
      </c>
      <c r="J4304" t="str">
        <f>VLOOKUP($C4304,'Raw-products'!$A$2:$H$1261,MATCH(J$1,'Raw-products'!$A$1:$H$1,0))</f>
        <v>M</v>
      </c>
      <c r="K4304" t="str">
        <f>VLOOKUP($C4304,'Raw-products'!$A$2:$H$1261,MATCH(K$1,'Raw-products'!$A$1:$H$1,0))</f>
        <v>violet</v>
      </c>
      <c r="L4304">
        <f>VLOOKUP($C4304,'Raw-products'!$A$2:$H$1261,MATCH(L$1,'Raw-products'!$A$1:$H$1,0))</f>
        <v>113</v>
      </c>
      <c r="M4304">
        <f>VLOOKUP($C4304,'Raw-products'!$A$2:$H$1261,MATCH(M$1,'Raw-products'!$A$1:$H$1,0))</f>
        <v>77</v>
      </c>
      <c r="N4304" s="5">
        <f t="shared" si="134"/>
        <v>8701</v>
      </c>
      <c r="O4304" cm="1">
        <f t="array" ref="O4304:R4304">_xlfn.XLOOKUP($B4304,'Raw -orders'!$A:$A,'Raw -orders'!$B:$E)</f>
        <v>577</v>
      </c>
      <c r="P4304">
        <v>43897</v>
      </c>
      <c r="Q4304" s="1">
        <v>44440</v>
      </c>
      <c r="R4304" s="1">
        <v>44449</v>
      </c>
      <c r="S4304" t="str" cm="1">
        <f t="array" ref="S4304:Z4304">_xlfn.XLOOKUP($O4304,'Raw - customers'!$A:$A,'Raw - customers'!$B:$I)</f>
        <v>Hillier Seward</v>
      </c>
      <c r="T4304" t="str">
        <v>Genderfluid</v>
      </c>
      <c r="U4304">
        <v>32</v>
      </c>
      <c r="V4304" t="str">
        <v>11 Savannah LaneSuite 334</v>
      </c>
      <c r="W4304">
        <v>6269</v>
      </c>
      <c r="X4304" t="str">
        <v>Heaneyview</v>
      </c>
      <c r="Y4304" t="str">
        <v>South Australia</v>
      </c>
      <c r="Z4304" t="str">
        <v>Australia</v>
      </c>
      <c r="AA4304">
        <v>9</v>
      </c>
      <c r="AB4304" s="3" t="str">
        <f t="shared" si="135"/>
        <v>0 to 10</v>
      </c>
      <c r="AM4304" s="6">
        <v>577</v>
      </c>
      <c r="AN4304" s="6" t="s">
        <v>1345</v>
      </c>
    </row>
    <row r="4305" spans="1:40" x14ac:dyDescent="0.25">
      <c r="A4305">
        <v>4303</v>
      </c>
      <c r="B4305">
        <v>857</v>
      </c>
      <c r="C4305">
        <v>431</v>
      </c>
      <c r="D4305">
        <v>107</v>
      </c>
      <c r="E4305">
        <v>2</v>
      </c>
      <c r="F4305">
        <v>214</v>
      </c>
      <c r="G4305">
        <v>1</v>
      </c>
      <c r="H4305" t="str">
        <f>VLOOKUP($C4305,'Raw-products'!$A$2:$H$1261,MATCH(H$1,'Raw-products'!$A$1:$H$1,0))</f>
        <v>Jacket</v>
      </c>
      <c r="I4305" t="str">
        <f>VLOOKUP($C4305,'Raw-products'!$A$2:$H$1261,MATCH(I$1,'Raw-products'!$A$1:$H$1,0))</f>
        <v>Denim</v>
      </c>
      <c r="J4305" t="str">
        <f>VLOOKUP($C4305,'Raw-products'!$A$2:$H$1261,MATCH(J$1,'Raw-products'!$A$1:$H$1,0))</f>
        <v>S</v>
      </c>
      <c r="K4305" t="str">
        <f>VLOOKUP($C4305,'Raw-products'!$A$2:$H$1261,MATCH(K$1,'Raw-products'!$A$1:$H$1,0))</f>
        <v>yellow</v>
      </c>
      <c r="L4305">
        <f>VLOOKUP($C4305,'Raw-products'!$A$2:$H$1261,MATCH(L$1,'Raw-products'!$A$1:$H$1,0))</f>
        <v>92</v>
      </c>
      <c r="M4305">
        <f>VLOOKUP($C4305,'Raw-products'!$A$2:$H$1261,MATCH(M$1,'Raw-products'!$A$1:$H$1,0))</f>
        <v>43</v>
      </c>
      <c r="N4305" s="5">
        <f t="shared" si="134"/>
        <v>3956</v>
      </c>
      <c r="O4305" cm="1">
        <f t="array" ref="O4305:R4305">_xlfn.XLOOKUP($B4305,'Raw -orders'!$A:$A,'Raw -orders'!$B:$E)</f>
        <v>577</v>
      </c>
      <c r="P4305">
        <v>43897</v>
      </c>
      <c r="Q4305" s="1">
        <v>44440</v>
      </c>
      <c r="R4305" s="1">
        <v>44449</v>
      </c>
      <c r="S4305" t="str" cm="1">
        <f t="array" ref="S4305:Z4305">_xlfn.XLOOKUP($O4305,'Raw - customers'!$A:$A,'Raw - customers'!$B:$I)</f>
        <v>Hillier Seward</v>
      </c>
      <c r="T4305" t="str">
        <v>Genderfluid</v>
      </c>
      <c r="U4305">
        <v>32</v>
      </c>
      <c r="V4305" t="str">
        <v>11 Savannah LaneSuite 334</v>
      </c>
      <c r="W4305">
        <v>6269</v>
      </c>
      <c r="X4305" t="str">
        <v>Heaneyview</v>
      </c>
      <c r="Y4305" t="str">
        <v>South Australia</v>
      </c>
      <c r="Z4305" t="str">
        <v>Australia</v>
      </c>
      <c r="AA4305">
        <v>9</v>
      </c>
      <c r="AB4305" s="3" t="str">
        <f t="shared" si="135"/>
        <v>0 to 10</v>
      </c>
      <c r="AM4305" s="6">
        <v>577</v>
      </c>
      <c r="AN4305" s="6" t="s">
        <v>1345</v>
      </c>
    </row>
    <row r="4306" spans="1:40" x14ac:dyDescent="0.25">
      <c r="A4306">
        <v>4304</v>
      </c>
      <c r="B4306">
        <v>858</v>
      </c>
      <c r="C4306">
        <v>439</v>
      </c>
      <c r="D4306">
        <v>107</v>
      </c>
      <c r="E4306">
        <v>2</v>
      </c>
      <c r="F4306">
        <v>214</v>
      </c>
      <c r="G4306">
        <v>1</v>
      </c>
      <c r="H4306" t="str">
        <f>VLOOKUP($C4306,'Raw-products'!$A$2:$H$1261,MATCH(H$1,'Raw-products'!$A$1:$H$1,0))</f>
        <v>Jacket</v>
      </c>
      <c r="I4306" t="str">
        <f>VLOOKUP($C4306,'Raw-products'!$A$2:$H$1261,MATCH(I$1,'Raw-products'!$A$1:$H$1,0))</f>
        <v>Denim</v>
      </c>
      <c r="J4306" t="str">
        <f>VLOOKUP($C4306,'Raw-products'!$A$2:$H$1261,MATCH(J$1,'Raw-products'!$A$1:$H$1,0))</f>
        <v>XL</v>
      </c>
      <c r="K4306" t="str">
        <f>VLOOKUP($C4306,'Raw-products'!$A$2:$H$1261,MATCH(K$1,'Raw-products'!$A$1:$H$1,0))</f>
        <v>green</v>
      </c>
      <c r="L4306">
        <f>VLOOKUP($C4306,'Raw-products'!$A$2:$H$1261,MATCH(L$1,'Raw-products'!$A$1:$H$1,0))</f>
        <v>92</v>
      </c>
      <c r="M4306">
        <f>VLOOKUP($C4306,'Raw-products'!$A$2:$H$1261,MATCH(M$1,'Raw-products'!$A$1:$H$1,0))</f>
        <v>59</v>
      </c>
      <c r="N4306" s="5">
        <f t="shared" si="134"/>
        <v>5428</v>
      </c>
      <c r="O4306" cm="1">
        <f t="array" ref="O4306:R4306">_xlfn.XLOOKUP($B4306,'Raw -orders'!$A:$A,'Raw -orders'!$B:$E)</f>
        <v>987</v>
      </c>
      <c r="P4306">
        <v>48827</v>
      </c>
      <c r="Q4306" s="1">
        <v>44271</v>
      </c>
      <c r="R4306" s="1">
        <v>44282</v>
      </c>
      <c r="S4306" t="str" cm="1">
        <f t="array" ref="S4306:Z4306">_xlfn.XLOOKUP($O4306,'Raw - customers'!$A:$A,'Raw - customers'!$B:$I)</f>
        <v>Grady Wipper</v>
      </c>
      <c r="T4306" t="str">
        <v>Genderfluid</v>
      </c>
      <c r="U4306">
        <v>70</v>
      </c>
      <c r="V4306" t="str">
        <v>900 Jade AvenueApt. 206</v>
      </c>
      <c r="W4306">
        <v>5958</v>
      </c>
      <c r="X4306" t="str">
        <v>Thompsonbury</v>
      </c>
      <c r="Y4306" t="str">
        <v>New South Wales</v>
      </c>
      <c r="Z4306" t="str">
        <v>Australia</v>
      </c>
      <c r="AA4306">
        <v>3</v>
      </c>
      <c r="AB4306" s="3" t="str">
        <f t="shared" si="135"/>
        <v>10 to 20</v>
      </c>
      <c r="AM4306" s="6">
        <v>987</v>
      </c>
      <c r="AN4306" s="6" t="s">
        <v>1362</v>
      </c>
    </row>
    <row r="4307" spans="1:40" x14ac:dyDescent="0.25">
      <c r="A4307">
        <v>4305</v>
      </c>
      <c r="B4307">
        <v>858</v>
      </c>
      <c r="C4307">
        <v>281</v>
      </c>
      <c r="D4307">
        <v>105</v>
      </c>
      <c r="E4307">
        <v>3</v>
      </c>
      <c r="F4307">
        <v>315</v>
      </c>
      <c r="G4307">
        <v>1</v>
      </c>
      <c r="H4307" t="str">
        <f>VLOOKUP($C4307,'Raw-products'!$A$2:$H$1261,MATCH(H$1,'Raw-products'!$A$1:$H$1,0))</f>
        <v>Shirt</v>
      </c>
      <c r="I4307" t="str">
        <f>VLOOKUP($C4307,'Raw-products'!$A$2:$H$1261,MATCH(I$1,'Raw-products'!$A$1:$H$1,0))</f>
        <v>Cuban Collar</v>
      </c>
      <c r="J4307" t="str">
        <f>VLOOKUP($C4307,'Raw-products'!$A$2:$H$1261,MATCH(J$1,'Raw-products'!$A$1:$H$1,0))</f>
        <v>S</v>
      </c>
      <c r="K4307" t="str">
        <f>VLOOKUP($C4307,'Raw-products'!$A$2:$H$1261,MATCH(K$1,'Raw-products'!$A$1:$H$1,0))</f>
        <v>red</v>
      </c>
      <c r="L4307">
        <f>VLOOKUP($C4307,'Raw-products'!$A$2:$H$1261,MATCH(L$1,'Raw-products'!$A$1:$H$1,0))</f>
        <v>93</v>
      </c>
      <c r="M4307">
        <f>VLOOKUP($C4307,'Raw-products'!$A$2:$H$1261,MATCH(M$1,'Raw-products'!$A$1:$H$1,0))</f>
        <v>59</v>
      </c>
      <c r="N4307" s="5">
        <f t="shared" si="134"/>
        <v>5487</v>
      </c>
      <c r="O4307" cm="1">
        <f t="array" ref="O4307:R4307">_xlfn.XLOOKUP($B4307,'Raw -orders'!$A:$A,'Raw -orders'!$B:$E)</f>
        <v>987</v>
      </c>
      <c r="P4307">
        <v>48827</v>
      </c>
      <c r="Q4307" s="1">
        <v>44271</v>
      </c>
      <c r="R4307" s="1">
        <v>44282</v>
      </c>
      <c r="S4307" t="str" cm="1">
        <f t="array" ref="S4307:Z4307">_xlfn.XLOOKUP($O4307,'Raw - customers'!$A:$A,'Raw - customers'!$B:$I)</f>
        <v>Grady Wipper</v>
      </c>
      <c r="T4307" t="str">
        <v>Genderfluid</v>
      </c>
      <c r="U4307">
        <v>70</v>
      </c>
      <c r="V4307" t="str">
        <v>900 Jade AvenueApt. 206</v>
      </c>
      <c r="W4307">
        <v>5958</v>
      </c>
      <c r="X4307" t="str">
        <v>Thompsonbury</v>
      </c>
      <c r="Y4307" t="str">
        <v>New South Wales</v>
      </c>
      <c r="Z4307" t="str">
        <v>Australia</v>
      </c>
      <c r="AA4307">
        <v>3</v>
      </c>
      <c r="AB4307" s="3" t="str">
        <f t="shared" si="135"/>
        <v>10 to 20</v>
      </c>
      <c r="AM4307" s="6">
        <v>987</v>
      </c>
      <c r="AN4307" s="6" t="s">
        <v>1362</v>
      </c>
    </row>
    <row r="4308" spans="1:40" x14ac:dyDescent="0.25">
      <c r="A4308">
        <v>4306</v>
      </c>
      <c r="B4308">
        <v>858</v>
      </c>
      <c r="C4308">
        <v>1124</v>
      </c>
      <c r="D4308">
        <v>102</v>
      </c>
      <c r="E4308">
        <v>2</v>
      </c>
      <c r="F4308">
        <v>204</v>
      </c>
      <c r="G4308">
        <v>1</v>
      </c>
      <c r="H4308" t="str">
        <f>VLOOKUP($C4308,'Raw-products'!$A$2:$H$1261,MATCH(H$1,'Raw-products'!$A$1:$H$1,0))</f>
        <v>Trousers</v>
      </c>
      <c r="I4308" t="str">
        <f>VLOOKUP($C4308,'Raw-products'!$A$2:$H$1261,MATCH(I$1,'Raw-products'!$A$1:$H$1,0))</f>
        <v>Cargo Pants</v>
      </c>
      <c r="J4308" t="str">
        <f>VLOOKUP($C4308,'Raw-products'!$A$2:$H$1261,MATCH(J$1,'Raw-products'!$A$1:$H$1,0))</f>
        <v>XL</v>
      </c>
      <c r="K4308" t="str">
        <f>VLOOKUP($C4308,'Raw-products'!$A$2:$H$1261,MATCH(K$1,'Raw-products'!$A$1:$H$1,0))</f>
        <v>red</v>
      </c>
      <c r="L4308">
        <f>VLOOKUP($C4308,'Raw-products'!$A$2:$H$1261,MATCH(L$1,'Raw-products'!$A$1:$H$1,0))</f>
        <v>106</v>
      </c>
      <c r="M4308">
        <f>VLOOKUP($C4308,'Raw-products'!$A$2:$H$1261,MATCH(M$1,'Raw-products'!$A$1:$H$1,0))</f>
        <v>45</v>
      </c>
      <c r="N4308" s="5">
        <f t="shared" si="134"/>
        <v>4770</v>
      </c>
      <c r="O4308" cm="1">
        <f t="array" ref="O4308:R4308">_xlfn.XLOOKUP($B4308,'Raw -orders'!$A:$A,'Raw -orders'!$B:$E)</f>
        <v>987</v>
      </c>
      <c r="P4308">
        <v>48827</v>
      </c>
      <c r="Q4308" s="1">
        <v>44271</v>
      </c>
      <c r="R4308" s="1">
        <v>44282</v>
      </c>
      <c r="S4308" t="str" cm="1">
        <f t="array" ref="S4308:Z4308">_xlfn.XLOOKUP($O4308,'Raw - customers'!$A:$A,'Raw - customers'!$B:$I)</f>
        <v>Grady Wipper</v>
      </c>
      <c r="T4308" t="str">
        <v>Genderfluid</v>
      </c>
      <c r="U4308">
        <v>70</v>
      </c>
      <c r="V4308" t="str">
        <v>900 Jade AvenueApt. 206</v>
      </c>
      <c r="W4308">
        <v>5958</v>
      </c>
      <c r="X4308" t="str">
        <v>Thompsonbury</v>
      </c>
      <c r="Y4308" t="str">
        <v>New South Wales</v>
      </c>
      <c r="Z4308" t="str">
        <v>Australia</v>
      </c>
      <c r="AA4308">
        <v>3</v>
      </c>
      <c r="AB4308" s="3" t="str">
        <f t="shared" si="135"/>
        <v>10 to 20</v>
      </c>
      <c r="AM4308" s="6">
        <v>987</v>
      </c>
      <c r="AN4308" s="6" t="s">
        <v>1362</v>
      </c>
    </row>
    <row r="4309" spans="1:40" x14ac:dyDescent="0.25">
      <c r="A4309">
        <v>4307</v>
      </c>
      <c r="B4309">
        <v>858</v>
      </c>
      <c r="C4309">
        <v>413</v>
      </c>
      <c r="D4309">
        <v>119</v>
      </c>
      <c r="E4309">
        <v>3</v>
      </c>
      <c r="F4309">
        <v>357</v>
      </c>
      <c r="G4309">
        <v>1</v>
      </c>
      <c r="H4309" t="str">
        <f>VLOOKUP($C4309,'Raw-products'!$A$2:$H$1261,MATCH(H$1,'Raw-products'!$A$1:$H$1,0))</f>
        <v>Shirt</v>
      </c>
      <c r="I4309" t="str">
        <f>VLOOKUP($C4309,'Raw-products'!$A$2:$H$1261,MATCH(I$1,'Raw-products'!$A$1:$H$1,0))</f>
        <v>Casual Slim Fit</v>
      </c>
      <c r="J4309" t="str">
        <f>VLOOKUP($C4309,'Raw-products'!$A$2:$H$1261,MATCH(J$1,'Raw-products'!$A$1:$H$1,0))</f>
        <v>L</v>
      </c>
      <c r="K4309" t="str">
        <f>VLOOKUP($C4309,'Raw-products'!$A$2:$H$1261,MATCH(K$1,'Raw-products'!$A$1:$H$1,0))</f>
        <v>indigo</v>
      </c>
      <c r="L4309">
        <f>VLOOKUP($C4309,'Raw-products'!$A$2:$H$1261,MATCH(L$1,'Raw-products'!$A$1:$H$1,0))</f>
        <v>113</v>
      </c>
      <c r="M4309">
        <f>VLOOKUP($C4309,'Raw-products'!$A$2:$H$1261,MATCH(M$1,'Raw-products'!$A$1:$H$1,0))</f>
        <v>60</v>
      </c>
      <c r="N4309" s="5">
        <f t="shared" si="134"/>
        <v>6780</v>
      </c>
      <c r="O4309" cm="1">
        <f t="array" ref="O4309:R4309">_xlfn.XLOOKUP($B4309,'Raw -orders'!$A:$A,'Raw -orders'!$B:$E)</f>
        <v>987</v>
      </c>
      <c r="P4309">
        <v>48827</v>
      </c>
      <c r="Q4309" s="1">
        <v>44271</v>
      </c>
      <c r="R4309" s="1">
        <v>44282</v>
      </c>
      <c r="S4309" t="str" cm="1">
        <f t="array" ref="S4309:Z4309">_xlfn.XLOOKUP($O4309,'Raw - customers'!$A:$A,'Raw - customers'!$B:$I)</f>
        <v>Grady Wipper</v>
      </c>
      <c r="T4309" t="str">
        <v>Genderfluid</v>
      </c>
      <c r="U4309">
        <v>70</v>
      </c>
      <c r="V4309" t="str">
        <v>900 Jade AvenueApt. 206</v>
      </c>
      <c r="W4309">
        <v>5958</v>
      </c>
      <c r="X4309" t="str">
        <v>Thompsonbury</v>
      </c>
      <c r="Y4309" t="str">
        <v>New South Wales</v>
      </c>
      <c r="Z4309" t="str">
        <v>Australia</v>
      </c>
      <c r="AA4309">
        <v>3</v>
      </c>
      <c r="AB4309" s="3" t="str">
        <f t="shared" si="135"/>
        <v>10 to 20</v>
      </c>
      <c r="AM4309" s="6">
        <v>987</v>
      </c>
      <c r="AN4309" s="6" t="s">
        <v>1362</v>
      </c>
    </row>
    <row r="4310" spans="1:40" x14ac:dyDescent="0.25">
      <c r="A4310">
        <v>4308</v>
      </c>
      <c r="B4310">
        <v>858</v>
      </c>
      <c r="C4310">
        <v>799</v>
      </c>
      <c r="D4310">
        <v>91</v>
      </c>
      <c r="E4310">
        <v>1</v>
      </c>
      <c r="F4310">
        <v>91</v>
      </c>
      <c r="G4310">
        <v>1</v>
      </c>
      <c r="H4310" t="str">
        <f>VLOOKUP($C4310,'Raw-products'!$A$2:$H$1261,MATCH(H$1,'Raw-products'!$A$1:$H$1,0))</f>
        <v>Jacket</v>
      </c>
      <c r="I4310" t="str">
        <f>VLOOKUP($C4310,'Raw-products'!$A$2:$H$1261,MATCH(I$1,'Raw-products'!$A$1:$H$1,0))</f>
        <v>Pullover</v>
      </c>
      <c r="J4310" t="str">
        <f>VLOOKUP($C4310,'Raw-products'!$A$2:$H$1261,MATCH(J$1,'Raw-products'!$A$1:$H$1,0))</f>
        <v>XL</v>
      </c>
      <c r="K4310" t="str">
        <f>VLOOKUP($C4310,'Raw-products'!$A$2:$H$1261,MATCH(K$1,'Raw-products'!$A$1:$H$1,0))</f>
        <v>indigo</v>
      </c>
      <c r="L4310">
        <f>VLOOKUP($C4310,'Raw-products'!$A$2:$H$1261,MATCH(L$1,'Raw-products'!$A$1:$H$1,0))</f>
        <v>114</v>
      </c>
      <c r="M4310">
        <f>VLOOKUP($C4310,'Raw-products'!$A$2:$H$1261,MATCH(M$1,'Raw-products'!$A$1:$H$1,0))</f>
        <v>43</v>
      </c>
      <c r="N4310" s="5">
        <f t="shared" si="134"/>
        <v>4902</v>
      </c>
      <c r="O4310" cm="1">
        <f t="array" ref="O4310:R4310">_xlfn.XLOOKUP($B4310,'Raw -orders'!$A:$A,'Raw -orders'!$B:$E)</f>
        <v>987</v>
      </c>
      <c r="P4310">
        <v>48827</v>
      </c>
      <c r="Q4310" s="1">
        <v>44271</v>
      </c>
      <c r="R4310" s="1">
        <v>44282</v>
      </c>
      <c r="S4310" t="str" cm="1">
        <f t="array" ref="S4310:Z4310">_xlfn.XLOOKUP($O4310,'Raw - customers'!$A:$A,'Raw - customers'!$B:$I)</f>
        <v>Grady Wipper</v>
      </c>
      <c r="T4310" t="str">
        <v>Genderfluid</v>
      </c>
      <c r="U4310">
        <v>70</v>
      </c>
      <c r="V4310" t="str">
        <v>900 Jade AvenueApt. 206</v>
      </c>
      <c r="W4310">
        <v>5958</v>
      </c>
      <c r="X4310" t="str">
        <v>Thompsonbury</v>
      </c>
      <c r="Y4310" t="str">
        <v>New South Wales</v>
      </c>
      <c r="Z4310" t="str">
        <v>Australia</v>
      </c>
      <c r="AA4310">
        <v>3</v>
      </c>
      <c r="AB4310" s="3" t="str">
        <f t="shared" si="135"/>
        <v>10 to 20</v>
      </c>
      <c r="AM4310" s="6">
        <v>987</v>
      </c>
      <c r="AN4310" s="6" t="s">
        <v>1362</v>
      </c>
    </row>
    <row r="4311" spans="1:40" x14ac:dyDescent="0.25">
      <c r="A4311">
        <v>4309</v>
      </c>
      <c r="B4311">
        <v>858</v>
      </c>
      <c r="C4311">
        <v>397</v>
      </c>
      <c r="D4311">
        <v>119</v>
      </c>
      <c r="E4311">
        <v>1</v>
      </c>
      <c r="F4311">
        <v>119</v>
      </c>
      <c r="G4311">
        <v>1</v>
      </c>
      <c r="H4311" t="str">
        <f>VLOOKUP($C4311,'Raw-products'!$A$2:$H$1261,MATCH(H$1,'Raw-products'!$A$1:$H$1,0))</f>
        <v>Shirt</v>
      </c>
      <c r="I4311" t="str">
        <f>VLOOKUP($C4311,'Raw-products'!$A$2:$H$1261,MATCH(I$1,'Raw-products'!$A$1:$H$1,0))</f>
        <v>Casual Slim Fit</v>
      </c>
      <c r="J4311" t="str">
        <f>VLOOKUP($C4311,'Raw-products'!$A$2:$H$1261,MATCH(J$1,'Raw-products'!$A$1:$H$1,0))</f>
        <v>M</v>
      </c>
      <c r="K4311" t="str">
        <f>VLOOKUP($C4311,'Raw-products'!$A$2:$H$1261,MATCH(K$1,'Raw-products'!$A$1:$H$1,0))</f>
        <v>yellow</v>
      </c>
      <c r="L4311">
        <f>VLOOKUP($C4311,'Raw-products'!$A$2:$H$1261,MATCH(L$1,'Raw-products'!$A$1:$H$1,0))</f>
        <v>113</v>
      </c>
      <c r="M4311">
        <f>VLOOKUP($C4311,'Raw-products'!$A$2:$H$1261,MATCH(M$1,'Raw-products'!$A$1:$H$1,0))</f>
        <v>76</v>
      </c>
      <c r="N4311" s="5">
        <f t="shared" si="134"/>
        <v>8588</v>
      </c>
      <c r="O4311" cm="1">
        <f t="array" ref="O4311:R4311">_xlfn.XLOOKUP($B4311,'Raw -orders'!$A:$A,'Raw -orders'!$B:$E)</f>
        <v>987</v>
      </c>
      <c r="P4311">
        <v>48827</v>
      </c>
      <c r="Q4311" s="1">
        <v>44271</v>
      </c>
      <c r="R4311" s="1">
        <v>44282</v>
      </c>
      <c r="S4311" t="str" cm="1">
        <f t="array" ref="S4311:Z4311">_xlfn.XLOOKUP($O4311,'Raw - customers'!$A:$A,'Raw - customers'!$B:$I)</f>
        <v>Grady Wipper</v>
      </c>
      <c r="T4311" t="str">
        <v>Genderfluid</v>
      </c>
      <c r="U4311">
        <v>70</v>
      </c>
      <c r="V4311" t="str">
        <v>900 Jade AvenueApt. 206</v>
      </c>
      <c r="W4311">
        <v>5958</v>
      </c>
      <c r="X4311" t="str">
        <v>Thompsonbury</v>
      </c>
      <c r="Y4311" t="str">
        <v>New South Wales</v>
      </c>
      <c r="Z4311" t="str">
        <v>Australia</v>
      </c>
      <c r="AA4311">
        <v>3</v>
      </c>
      <c r="AB4311" s="3" t="str">
        <f t="shared" si="135"/>
        <v>10 to 20</v>
      </c>
      <c r="AM4311" s="6">
        <v>987</v>
      </c>
      <c r="AN4311" s="6" t="s">
        <v>1362</v>
      </c>
    </row>
    <row r="4312" spans="1:40" x14ac:dyDescent="0.25">
      <c r="A4312">
        <v>4310</v>
      </c>
      <c r="B4312">
        <v>859</v>
      </c>
      <c r="C4312">
        <v>740</v>
      </c>
      <c r="D4312">
        <v>109</v>
      </c>
      <c r="E4312">
        <v>1</v>
      </c>
      <c r="F4312">
        <v>109</v>
      </c>
      <c r="G4312">
        <v>1</v>
      </c>
      <c r="H4312" t="str">
        <f>VLOOKUP($C4312,'Raw-products'!$A$2:$H$1261,MATCH(H$1,'Raw-products'!$A$1:$H$1,0))</f>
        <v>Jacket</v>
      </c>
      <c r="I4312" t="str">
        <f>VLOOKUP($C4312,'Raw-products'!$A$2:$H$1261,MATCH(I$1,'Raw-products'!$A$1:$H$1,0))</f>
        <v>Peacoat</v>
      </c>
      <c r="J4312" t="str">
        <f>VLOOKUP($C4312,'Raw-products'!$A$2:$H$1261,MATCH(J$1,'Raw-products'!$A$1:$H$1,0))</f>
        <v>XS</v>
      </c>
      <c r="K4312" t="str">
        <f>VLOOKUP($C4312,'Raw-products'!$A$2:$H$1261,MATCH(K$1,'Raw-products'!$A$1:$H$1,0))</f>
        <v>orange</v>
      </c>
      <c r="L4312">
        <f>VLOOKUP($C4312,'Raw-products'!$A$2:$H$1261,MATCH(L$1,'Raw-products'!$A$1:$H$1,0))</f>
        <v>102</v>
      </c>
      <c r="M4312">
        <f>VLOOKUP($C4312,'Raw-products'!$A$2:$H$1261,MATCH(M$1,'Raw-products'!$A$1:$H$1,0))</f>
        <v>78</v>
      </c>
      <c r="N4312" s="5">
        <f t="shared" si="134"/>
        <v>7956</v>
      </c>
      <c r="O4312" cm="1">
        <f t="array" ref="O4312:R4312">_xlfn.XLOOKUP($B4312,'Raw -orders'!$A:$A,'Raw -orders'!$B:$E)</f>
        <v>269</v>
      </c>
      <c r="P4312">
        <v>42679</v>
      </c>
      <c r="Q4312" s="1">
        <v>44281</v>
      </c>
      <c r="R4312" s="1">
        <v>44295</v>
      </c>
      <c r="S4312" t="str" cm="1">
        <f t="array" ref="S4312:Z4312">_xlfn.XLOOKUP($O4312,'Raw - customers'!$A:$A,'Raw - customers'!$B:$I)</f>
        <v>Rutger Hugonnet</v>
      </c>
      <c r="T4312" t="str">
        <v>Bigender</v>
      </c>
      <c r="U4312">
        <v>20</v>
      </c>
      <c r="V4312" t="str">
        <v>13 Hammes CircuitApt. 503</v>
      </c>
      <c r="W4312">
        <v>2332</v>
      </c>
      <c r="X4312" t="str">
        <v>New Jadehaven</v>
      </c>
      <c r="Y4312" t="str">
        <v>New South Wales</v>
      </c>
      <c r="Z4312" t="str">
        <v>Australia</v>
      </c>
      <c r="AA4312">
        <v>3</v>
      </c>
      <c r="AB4312" s="3" t="str">
        <f t="shared" si="135"/>
        <v>10 to 20</v>
      </c>
      <c r="AM4312" s="6">
        <v>269</v>
      </c>
      <c r="AN4312" s="6" t="s">
        <v>1362</v>
      </c>
    </row>
    <row r="4313" spans="1:40" x14ac:dyDescent="0.25">
      <c r="A4313">
        <v>4311</v>
      </c>
      <c r="B4313">
        <v>859</v>
      </c>
      <c r="C4313">
        <v>400</v>
      </c>
      <c r="D4313">
        <v>119</v>
      </c>
      <c r="E4313">
        <v>1</v>
      </c>
      <c r="F4313">
        <v>119</v>
      </c>
      <c r="G4313">
        <v>1</v>
      </c>
      <c r="H4313" t="str">
        <f>VLOOKUP($C4313,'Raw-products'!$A$2:$H$1261,MATCH(H$1,'Raw-products'!$A$1:$H$1,0))</f>
        <v>Shirt</v>
      </c>
      <c r="I4313" t="str">
        <f>VLOOKUP($C4313,'Raw-products'!$A$2:$H$1261,MATCH(I$1,'Raw-products'!$A$1:$H$1,0))</f>
        <v>Casual Slim Fit</v>
      </c>
      <c r="J4313" t="str">
        <f>VLOOKUP($C4313,'Raw-products'!$A$2:$H$1261,MATCH(J$1,'Raw-products'!$A$1:$H$1,0))</f>
        <v>XS</v>
      </c>
      <c r="K4313" t="str">
        <f>VLOOKUP($C4313,'Raw-products'!$A$2:$H$1261,MATCH(K$1,'Raw-products'!$A$1:$H$1,0))</f>
        <v>green</v>
      </c>
      <c r="L4313">
        <f>VLOOKUP($C4313,'Raw-products'!$A$2:$H$1261,MATCH(L$1,'Raw-products'!$A$1:$H$1,0))</f>
        <v>113</v>
      </c>
      <c r="M4313">
        <f>VLOOKUP($C4313,'Raw-products'!$A$2:$H$1261,MATCH(M$1,'Raw-products'!$A$1:$H$1,0))</f>
        <v>69</v>
      </c>
      <c r="N4313" s="5">
        <f t="shared" si="134"/>
        <v>7797</v>
      </c>
      <c r="O4313" cm="1">
        <f t="array" ref="O4313:R4313">_xlfn.XLOOKUP($B4313,'Raw -orders'!$A:$A,'Raw -orders'!$B:$E)</f>
        <v>269</v>
      </c>
      <c r="P4313">
        <v>42679</v>
      </c>
      <c r="Q4313" s="1">
        <v>44281</v>
      </c>
      <c r="R4313" s="1">
        <v>44295</v>
      </c>
      <c r="S4313" t="str" cm="1">
        <f t="array" ref="S4313:Z4313">_xlfn.XLOOKUP($O4313,'Raw - customers'!$A:$A,'Raw - customers'!$B:$I)</f>
        <v>Rutger Hugonnet</v>
      </c>
      <c r="T4313" t="str">
        <v>Bigender</v>
      </c>
      <c r="U4313">
        <v>20</v>
      </c>
      <c r="V4313" t="str">
        <v>13 Hammes CircuitApt. 503</v>
      </c>
      <c r="W4313">
        <v>2332</v>
      </c>
      <c r="X4313" t="str">
        <v>New Jadehaven</v>
      </c>
      <c r="Y4313" t="str">
        <v>New South Wales</v>
      </c>
      <c r="Z4313" t="str">
        <v>Australia</v>
      </c>
      <c r="AA4313">
        <v>3</v>
      </c>
      <c r="AB4313" s="3" t="str">
        <f t="shared" si="135"/>
        <v>10 to 20</v>
      </c>
      <c r="AM4313" s="6">
        <v>269</v>
      </c>
      <c r="AN4313" s="6" t="s">
        <v>1362</v>
      </c>
    </row>
    <row r="4314" spans="1:40" x14ac:dyDescent="0.25">
      <c r="A4314">
        <v>4312</v>
      </c>
      <c r="B4314">
        <v>859</v>
      </c>
      <c r="C4314">
        <v>180</v>
      </c>
      <c r="D4314">
        <v>98</v>
      </c>
      <c r="E4314">
        <v>2</v>
      </c>
      <c r="F4314">
        <v>196</v>
      </c>
      <c r="G4314">
        <v>1</v>
      </c>
      <c r="H4314" t="str">
        <f>VLOOKUP($C4314,'Raw-products'!$A$2:$H$1261,MATCH(H$1,'Raw-products'!$A$1:$H$1,0))</f>
        <v>Shirt</v>
      </c>
      <c r="I4314" t="str">
        <f>VLOOKUP($C4314,'Raw-products'!$A$2:$H$1261,MATCH(I$1,'Raw-products'!$A$1:$H$1,0))</f>
        <v>Camp Collared</v>
      </c>
      <c r="J4314" t="str">
        <f>VLOOKUP($C4314,'Raw-products'!$A$2:$H$1261,MATCH(J$1,'Raw-products'!$A$1:$H$1,0))</f>
        <v>XS</v>
      </c>
      <c r="K4314" t="str">
        <f>VLOOKUP($C4314,'Raw-products'!$A$2:$H$1261,MATCH(K$1,'Raw-products'!$A$1:$H$1,0))</f>
        <v>orange</v>
      </c>
      <c r="L4314">
        <f>VLOOKUP($C4314,'Raw-products'!$A$2:$H$1261,MATCH(L$1,'Raw-products'!$A$1:$H$1,0))</f>
        <v>112</v>
      </c>
      <c r="M4314">
        <f>VLOOKUP($C4314,'Raw-products'!$A$2:$H$1261,MATCH(M$1,'Raw-products'!$A$1:$H$1,0))</f>
        <v>52</v>
      </c>
      <c r="N4314" s="5">
        <f t="shared" si="134"/>
        <v>5824</v>
      </c>
      <c r="O4314" cm="1">
        <f t="array" ref="O4314:R4314">_xlfn.XLOOKUP($B4314,'Raw -orders'!$A:$A,'Raw -orders'!$B:$E)</f>
        <v>269</v>
      </c>
      <c r="P4314">
        <v>42679</v>
      </c>
      <c r="Q4314" s="1">
        <v>44281</v>
      </c>
      <c r="R4314" s="1">
        <v>44295</v>
      </c>
      <c r="S4314" t="str" cm="1">
        <f t="array" ref="S4314:Z4314">_xlfn.XLOOKUP($O4314,'Raw - customers'!$A:$A,'Raw - customers'!$B:$I)</f>
        <v>Rutger Hugonnet</v>
      </c>
      <c r="T4314" t="str">
        <v>Bigender</v>
      </c>
      <c r="U4314">
        <v>20</v>
      </c>
      <c r="V4314" t="str">
        <v>13 Hammes CircuitApt. 503</v>
      </c>
      <c r="W4314">
        <v>2332</v>
      </c>
      <c r="X4314" t="str">
        <v>New Jadehaven</v>
      </c>
      <c r="Y4314" t="str">
        <v>New South Wales</v>
      </c>
      <c r="Z4314" t="str">
        <v>Australia</v>
      </c>
      <c r="AA4314">
        <v>3</v>
      </c>
      <c r="AB4314" s="3" t="str">
        <f t="shared" si="135"/>
        <v>10 to 20</v>
      </c>
      <c r="AM4314" s="6">
        <v>269</v>
      </c>
      <c r="AN4314" s="6" t="s">
        <v>1362</v>
      </c>
    </row>
    <row r="4315" spans="1:40" x14ac:dyDescent="0.25">
      <c r="A4315">
        <v>4313</v>
      </c>
      <c r="B4315">
        <v>859</v>
      </c>
      <c r="C4315">
        <v>147</v>
      </c>
      <c r="D4315">
        <v>91</v>
      </c>
      <c r="E4315">
        <v>3</v>
      </c>
      <c r="F4315">
        <v>273</v>
      </c>
      <c r="G4315">
        <v>1</v>
      </c>
      <c r="H4315" t="str">
        <f>VLOOKUP($C4315,'Raw-products'!$A$2:$H$1261,MATCH(H$1,'Raw-products'!$A$1:$H$1,0))</f>
        <v>Shirt</v>
      </c>
      <c r="I4315" t="str">
        <f>VLOOKUP($C4315,'Raw-products'!$A$2:$H$1261,MATCH(I$1,'Raw-products'!$A$1:$H$1,0))</f>
        <v>Linen</v>
      </c>
      <c r="J4315" t="str">
        <f>VLOOKUP($C4315,'Raw-products'!$A$2:$H$1261,MATCH(J$1,'Raw-products'!$A$1:$H$1,0))</f>
        <v>M</v>
      </c>
      <c r="K4315" t="str">
        <f>VLOOKUP($C4315,'Raw-products'!$A$2:$H$1261,MATCH(K$1,'Raw-products'!$A$1:$H$1,0))</f>
        <v>orange</v>
      </c>
      <c r="L4315">
        <f>VLOOKUP($C4315,'Raw-products'!$A$2:$H$1261,MATCH(L$1,'Raw-products'!$A$1:$H$1,0))</f>
        <v>116</v>
      </c>
      <c r="M4315">
        <f>VLOOKUP($C4315,'Raw-products'!$A$2:$H$1261,MATCH(M$1,'Raw-products'!$A$1:$H$1,0))</f>
        <v>42</v>
      </c>
      <c r="N4315" s="5">
        <f t="shared" si="134"/>
        <v>4872</v>
      </c>
      <c r="O4315" cm="1">
        <f t="array" ref="O4315:R4315">_xlfn.XLOOKUP($B4315,'Raw -orders'!$A:$A,'Raw -orders'!$B:$E)</f>
        <v>269</v>
      </c>
      <c r="P4315">
        <v>42679</v>
      </c>
      <c r="Q4315" s="1">
        <v>44281</v>
      </c>
      <c r="R4315" s="1">
        <v>44295</v>
      </c>
      <c r="S4315" t="str" cm="1">
        <f t="array" ref="S4315:Z4315">_xlfn.XLOOKUP($O4315,'Raw - customers'!$A:$A,'Raw - customers'!$B:$I)</f>
        <v>Rutger Hugonnet</v>
      </c>
      <c r="T4315" t="str">
        <v>Bigender</v>
      </c>
      <c r="U4315">
        <v>20</v>
      </c>
      <c r="V4315" t="str">
        <v>13 Hammes CircuitApt. 503</v>
      </c>
      <c r="W4315">
        <v>2332</v>
      </c>
      <c r="X4315" t="str">
        <v>New Jadehaven</v>
      </c>
      <c r="Y4315" t="str">
        <v>New South Wales</v>
      </c>
      <c r="Z4315" t="str">
        <v>Australia</v>
      </c>
      <c r="AA4315">
        <v>3</v>
      </c>
      <c r="AB4315" s="3" t="str">
        <f t="shared" si="135"/>
        <v>10 to 20</v>
      </c>
      <c r="AM4315" s="6">
        <v>269</v>
      </c>
      <c r="AN4315" s="6" t="s">
        <v>1362</v>
      </c>
    </row>
    <row r="4316" spans="1:40" x14ac:dyDescent="0.25">
      <c r="A4316">
        <v>4314</v>
      </c>
      <c r="B4316">
        <v>860</v>
      </c>
      <c r="C4316">
        <v>995</v>
      </c>
      <c r="D4316">
        <v>106</v>
      </c>
      <c r="E4316">
        <v>1</v>
      </c>
      <c r="F4316">
        <v>106</v>
      </c>
      <c r="G4316">
        <v>1</v>
      </c>
      <c r="H4316" t="str">
        <f>VLOOKUP($C4316,'Raw-products'!$A$2:$H$1261,MATCH(H$1,'Raw-products'!$A$1:$H$1,0))</f>
        <v>Trousers</v>
      </c>
      <c r="I4316" t="str">
        <f>VLOOKUP($C4316,'Raw-products'!$A$2:$H$1261,MATCH(I$1,'Raw-products'!$A$1:$H$1,0))</f>
        <v>Wool</v>
      </c>
      <c r="J4316" t="str">
        <f>VLOOKUP($C4316,'Raw-products'!$A$2:$H$1261,MATCH(J$1,'Raw-products'!$A$1:$H$1,0))</f>
        <v>XS</v>
      </c>
      <c r="K4316" t="str">
        <f>VLOOKUP($C4316,'Raw-products'!$A$2:$H$1261,MATCH(K$1,'Raw-products'!$A$1:$H$1,0))</f>
        <v>green</v>
      </c>
      <c r="L4316">
        <f>VLOOKUP($C4316,'Raw-products'!$A$2:$H$1261,MATCH(L$1,'Raw-products'!$A$1:$H$1,0))</f>
        <v>111</v>
      </c>
      <c r="M4316">
        <f>VLOOKUP($C4316,'Raw-products'!$A$2:$H$1261,MATCH(M$1,'Raw-products'!$A$1:$H$1,0))</f>
        <v>73</v>
      </c>
      <c r="N4316" s="5">
        <f t="shared" si="134"/>
        <v>8103</v>
      </c>
      <c r="O4316" cm="1">
        <f t="array" ref="O4316:R4316">_xlfn.XLOOKUP($B4316,'Raw -orders'!$A:$A,'Raw -orders'!$B:$E)</f>
        <v>570</v>
      </c>
      <c r="P4316">
        <v>18813</v>
      </c>
      <c r="Q4316" s="1">
        <v>44295</v>
      </c>
      <c r="R4316" s="1">
        <v>44320</v>
      </c>
      <c r="S4316" t="str" cm="1">
        <f t="array" ref="S4316:Z4316">_xlfn.XLOOKUP($O4316,'Raw - customers'!$A:$A,'Raw - customers'!$B:$I)</f>
        <v>Henryetta Sheffield</v>
      </c>
      <c r="T4316" t="str">
        <v>Genderqueer</v>
      </c>
      <c r="U4316">
        <v>35</v>
      </c>
      <c r="V4316" t="str">
        <v>164 Bruen MallSuite 043</v>
      </c>
      <c r="W4316">
        <v>4468</v>
      </c>
      <c r="X4316" t="str">
        <v>New Masonstad</v>
      </c>
      <c r="Y4316" t="str">
        <v>New South Wales</v>
      </c>
      <c r="Z4316" t="str">
        <v>Australia</v>
      </c>
      <c r="AA4316">
        <v>4</v>
      </c>
      <c r="AB4316" s="3" t="str">
        <f t="shared" si="135"/>
        <v>20 to 30</v>
      </c>
      <c r="AM4316" s="6">
        <v>570</v>
      </c>
      <c r="AN4316" s="6" t="s">
        <v>1362</v>
      </c>
    </row>
    <row r="4317" spans="1:40" x14ac:dyDescent="0.25">
      <c r="A4317">
        <v>4315</v>
      </c>
      <c r="B4317">
        <v>860</v>
      </c>
      <c r="C4317">
        <v>640</v>
      </c>
      <c r="D4317">
        <v>93</v>
      </c>
      <c r="E4317">
        <v>3</v>
      </c>
      <c r="F4317">
        <v>279</v>
      </c>
      <c r="G4317">
        <v>1</v>
      </c>
      <c r="H4317" t="str">
        <f>VLOOKUP($C4317,'Raw-products'!$A$2:$H$1261,MATCH(H$1,'Raw-products'!$A$1:$H$1,0))</f>
        <v>Jacket</v>
      </c>
      <c r="I4317" t="str">
        <f>VLOOKUP($C4317,'Raw-products'!$A$2:$H$1261,MATCH(I$1,'Raw-products'!$A$1:$H$1,0))</f>
        <v>Coach</v>
      </c>
      <c r="J4317" t="str">
        <f>VLOOKUP($C4317,'Raw-products'!$A$2:$H$1261,MATCH(J$1,'Raw-products'!$A$1:$H$1,0))</f>
        <v>XS</v>
      </c>
      <c r="K4317" t="str">
        <f>VLOOKUP($C4317,'Raw-products'!$A$2:$H$1261,MATCH(K$1,'Raw-products'!$A$1:$H$1,0))</f>
        <v>yellow</v>
      </c>
      <c r="L4317">
        <f>VLOOKUP($C4317,'Raw-products'!$A$2:$H$1261,MATCH(L$1,'Raw-products'!$A$1:$H$1,0))</f>
        <v>115</v>
      </c>
      <c r="M4317">
        <f>VLOOKUP($C4317,'Raw-products'!$A$2:$H$1261,MATCH(M$1,'Raw-products'!$A$1:$H$1,0))</f>
        <v>52</v>
      </c>
      <c r="N4317" s="5">
        <f t="shared" si="134"/>
        <v>5980</v>
      </c>
      <c r="O4317" cm="1">
        <f t="array" ref="O4317:R4317">_xlfn.XLOOKUP($B4317,'Raw -orders'!$A:$A,'Raw -orders'!$B:$E)</f>
        <v>570</v>
      </c>
      <c r="P4317">
        <v>18813</v>
      </c>
      <c r="Q4317" s="1">
        <v>44295</v>
      </c>
      <c r="R4317" s="1">
        <v>44320</v>
      </c>
      <c r="S4317" t="str" cm="1">
        <f t="array" ref="S4317:Z4317">_xlfn.XLOOKUP($O4317,'Raw - customers'!$A:$A,'Raw - customers'!$B:$I)</f>
        <v>Henryetta Sheffield</v>
      </c>
      <c r="T4317" t="str">
        <v>Genderqueer</v>
      </c>
      <c r="U4317">
        <v>35</v>
      </c>
      <c r="V4317" t="str">
        <v>164 Bruen MallSuite 043</v>
      </c>
      <c r="W4317">
        <v>4468</v>
      </c>
      <c r="X4317" t="str">
        <v>New Masonstad</v>
      </c>
      <c r="Y4317" t="str">
        <v>New South Wales</v>
      </c>
      <c r="Z4317" t="str">
        <v>Australia</v>
      </c>
      <c r="AA4317">
        <v>4</v>
      </c>
      <c r="AB4317" s="3" t="str">
        <f t="shared" si="135"/>
        <v>20 to 30</v>
      </c>
      <c r="AM4317" s="6">
        <v>570</v>
      </c>
      <c r="AN4317" s="6" t="s">
        <v>1362</v>
      </c>
    </row>
    <row r="4318" spans="1:40" x14ac:dyDescent="0.25">
      <c r="A4318">
        <v>4316</v>
      </c>
      <c r="B4318">
        <v>860</v>
      </c>
      <c r="C4318">
        <v>52</v>
      </c>
      <c r="D4318">
        <v>104</v>
      </c>
      <c r="E4318">
        <v>3</v>
      </c>
      <c r="F4318">
        <v>312</v>
      </c>
      <c r="G4318">
        <v>1</v>
      </c>
      <c r="H4318" t="str">
        <f>VLOOKUP($C4318,'Raw-products'!$A$2:$H$1261,MATCH(H$1,'Raw-products'!$A$1:$H$1,0))</f>
        <v>Shirt</v>
      </c>
      <c r="I4318" t="str">
        <f>VLOOKUP($C4318,'Raw-products'!$A$2:$H$1261,MATCH(I$1,'Raw-products'!$A$1:$H$1,0))</f>
        <v>Dress</v>
      </c>
      <c r="J4318" t="str">
        <f>VLOOKUP($C4318,'Raw-products'!$A$2:$H$1261,MATCH(J$1,'Raw-products'!$A$1:$H$1,0))</f>
        <v>M</v>
      </c>
      <c r="K4318" t="str">
        <f>VLOOKUP($C4318,'Raw-products'!$A$2:$H$1261,MATCH(K$1,'Raw-products'!$A$1:$H$1,0))</f>
        <v>green</v>
      </c>
      <c r="L4318">
        <f>VLOOKUP($C4318,'Raw-products'!$A$2:$H$1261,MATCH(L$1,'Raw-products'!$A$1:$H$1,0))</f>
        <v>119</v>
      </c>
      <c r="M4318">
        <f>VLOOKUP($C4318,'Raw-products'!$A$2:$H$1261,MATCH(M$1,'Raw-products'!$A$1:$H$1,0))</f>
        <v>65</v>
      </c>
      <c r="N4318" s="5">
        <f t="shared" si="134"/>
        <v>7735</v>
      </c>
      <c r="O4318" cm="1">
        <f t="array" ref="O4318:R4318">_xlfn.XLOOKUP($B4318,'Raw -orders'!$A:$A,'Raw -orders'!$B:$E)</f>
        <v>570</v>
      </c>
      <c r="P4318">
        <v>18813</v>
      </c>
      <c r="Q4318" s="1">
        <v>44295</v>
      </c>
      <c r="R4318" s="1">
        <v>44320</v>
      </c>
      <c r="S4318" t="str" cm="1">
        <f t="array" ref="S4318:Z4318">_xlfn.XLOOKUP($O4318,'Raw - customers'!$A:$A,'Raw - customers'!$B:$I)</f>
        <v>Henryetta Sheffield</v>
      </c>
      <c r="T4318" t="str">
        <v>Genderqueer</v>
      </c>
      <c r="U4318">
        <v>35</v>
      </c>
      <c r="V4318" t="str">
        <v>164 Bruen MallSuite 043</v>
      </c>
      <c r="W4318">
        <v>4468</v>
      </c>
      <c r="X4318" t="str">
        <v>New Masonstad</v>
      </c>
      <c r="Y4318" t="str">
        <v>New South Wales</v>
      </c>
      <c r="Z4318" t="str">
        <v>Australia</v>
      </c>
      <c r="AA4318">
        <v>4</v>
      </c>
      <c r="AB4318" s="3" t="str">
        <f t="shared" si="135"/>
        <v>20 to 30</v>
      </c>
      <c r="AM4318" s="6">
        <v>570</v>
      </c>
      <c r="AN4318" s="6" t="s">
        <v>1362</v>
      </c>
    </row>
    <row r="4319" spans="1:40" x14ac:dyDescent="0.25">
      <c r="A4319">
        <v>4317</v>
      </c>
      <c r="B4319">
        <v>860</v>
      </c>
      <c r="C4319">
        <v>664</v>
      </c>
      <c r="D4319">
        <v>93</v>
      </c>
      <c r="E4319">
        <v>1</v>
      </c>
      <c r="F4319">
        <v>93</v>
      </c>
      <c r="G4319">
        <v>1</v>
      </c>
      <c r="H4319" t="str">
        <f>VLOOKUP($C4319,'Raw-products'!$A$2:$H$1261,MATCH(H$1,'Raw-products'!$A$1:$H$1,0))</f>
        <v>Jacket</v>
      </c>
      <c r="I4319" t="str">
        <f>VLOOKUP($C4319,'Raw-products'!$A$2:$H$1261,MATCH(I$1,'Raw-products'!$A$1:$H$1,0))</f>
        <v>Coach</v>
      </c>
      <c r="J4319" t="str">
        <f>VLOOKUP($C4319,'Raw-products'!$A$2:$H$1261,MATCH(J$1,'Raw-products'!$A$1:$H$1,0))</f>
        <v>XL</v>
      </c>
      <c r="K4319" t="str">
        <f>VLOOKUP($C4319,'Raw-products'!$A$2:$H$1261,MATCH(K$1,'Raw-products'!$A$1:$H$1,0))</f>
        <v>violet</v>
      </c>
      <c r="L4319">
        <f>VLOOKUP($C4319,'Raw-products'!$A$2:$H$1261,MATCH(L$1,'Raw-products'!$A$1:$H$1,0))</f>
        <v>115</v>
      </c>
      <c r="M4319">
        <f>VLOOKUP($C4319,'Raw-products'!$A$2:$H$1261,MATCH(M$1,'Raw-products'!$A$1:$H$1,0))</f>
        <v>60</v>
      </c>
      <c r="N4319" s="5">
        <f t="shared" si="134"/>
        <v>6900</v>
      </c>
      <c r="O4319" cm="1">
        <f t="array" ref="O4319:R4319">_xlfn.XLOOKUP($B4319,'Raw -orders'!$A:$A,'Raw -orders'!$B:$E)</f>
        <v>570</v>
      </c>
      <c r="P4319">
        <v>18813</v>
      </c>
      <c r="Q4319" s="1">
        <v>44295</v>
      </c>
      <c r="R4319" s="1">
        <v>44320</v>
      </c>
      <c r="S4319" t="str" cm="1">
        <f t="array" ref="S4319:Z4319">_xlfn.XLOOKUP($O4319,'Raw - customers'!$A:$A,'Raw - customers'!$B:$I)</f>
        <v>Henryetta Sheffield</v>
      </c>
      <c r="T4319" t="str">
        <v>Genderqueer</v>
      </c>
      <c r="U4319">
        <v>35</v>
      </c>
      <c r="V4319" t="str">
        <v>164 Bruen MallSuite 043</v>
      </c>
      <c r="W4319">
        <v>4468</v>
      </c>
      <c r="X4319" t="str">
        <v>New Masonstad</v>
      </c>
      <c r="Y4319" t="str">
        <v>New South Wales</v>
      </c>
      <c r="Z4319" t="str">
        <v>Australia</v>
      </c>
      <c r="AA4319">
        <v>4</v>
      </c>
      <c r="AB4319" s="3" t="str">
        <f t="shared" si="135"/>
        <v>20 to 30</v>
      </c>
      <c r="AM4319" s="6">
        <v>570</v>
      </c>
      <c r="AN4319" s="6" t="s">
        <v>1362</v>
      </c>
    </row>
    <row r="4320" spans="1:40" x14ac:dyDescent="0.25">
      <c r="A4320">
        <v>4318</v>
      </c>
      <c r="B4320">
        <v>861</v>
      </c>
      <c r="C4320">
        <v>1188</v>
      </c>
      <c r="D4320">
        <v>99</v>
      </c>
      <c r="E4320">
        <v>3</v>
      </c>
      <c r="F4320">
        <v>297</v>
      </c>
      <c r="G4320">
        <v>1</v>
      </c>
      <c r="H4320" t="str">
        <f>VLOOKUP($C4320,'Raw-products'!$A$2:$H$1261,MATCH(H$1,'Raw-products'!$A$1:$H$1,0))</f>
        <v>Trousers</v>
      </c>
      <c r="I4320" t="str">
        <f>VLOOKUP($C4320,'Raw-products'!$A$2:$H$1261,MATCH(I$1,'Raw-products'!$A$1:$H$1,0))</f>
        <v>High-Waisted</v>
      </c>
      <c r="J4320" t="str">
        <f>VLOOKUP($C4320,'Raw-products'!$A$2:$H$1261,MATCH(J$1,'Raw-products'!$A$1:$H$1,0))</f>
        <v>L</v>
      </c>
      <c r="K4320" t="str">
        <f>VLOOKUP($C4320,'Raw-products'!$A$2:$H$1261,MATCH(K$1,'Raw-products'!$A$1:$H$1,0))</f>
        <v>violet</v>
      </c>
      <c r="L4320">
        <f>VLOOKUP($C4320,'Raw-products'!$A$2:$H$1261,MATCH(L$1,'Raw-products'!$A$1:$H$1,0))</f>
        <v>98</v>
      </c>
      <c r="M4320">
        <f>VLOOKUP($C4320,'Raw-products'!$A$2:$H$1261,MATCH(M$1,'Raw-products'!$A$1:$H$1,0))</f>
        <v>68</v>
      </c>
      <c r="N4320" s="5">
        <f t="shared" si="134"/>
        <v>6664</v>
      </c>
      <c r="O4320" cm="1">
        <f t="array" ref="O4320:R4320">_xlfn.XLOOKUP($B4320,'Raw -orders'!$A:$A,'Raw -orders'!$B:$E)</f>
        <v>315</v>
      </c>
      <c r="P4320">
        <v>11565</v>
      </c>
      <c r="Q4320" s="1">
        <v>44347</v>
      </c>
      <c r="R4320" s="1">
        <v>44367</v>
      </c>
      <c r="S4320" t="str" cm="1">
        <f t="array" ref="S4320:Z4320">_xlfn.XLOOKUP($O4320,'Raw - customers'!$A:$A,'Raw - customers'!$B:$I)</f>
        <v>Jeff Curness</v>
      </c>
      <c r="T4320" t="str">
        <v>Genderqueer</v>
      </c>
      <c r="U4320">
        <v>49</v>
      </c>
      <c r="V4320" t="str">
        <v>86 Christiansen HillSuite 955</v>
      </c>
      <c r="W4320">
        <v>2395</v>
      </c>
      <c r="X4320" t="str">
        <v>East Michaelmouth</v>
      </c>
      <c r="Y4320" t="str">
        <v>Australian Capital Territory</v>
      </c>
      <c r="Z4320" t="str">
        <v>Australia</v>
      </c>
      <c r="AA4320">
        <v>5</v>
      </c>
      <c r="AB4320" s="3" t="str">
        <f t="shared" si="135"/>
        <v>10 to 20</v>
      </c>
      <c r="AM4320" s="6">
        <v>315</v>
      </c>
      <c r="AN4320" s="6" t="s">
        <v>1350</v>
      </c>
    </row>
    <row r="4321" spans="1:40" x14ac:dyDescent="0.25">
      <c r="A4321">
        <v>4319</v>
      </c>
      <c r="B4321">
        <v>861</v>
      </c>
      <c r="C4321">
        <v>58</v>
      </c>
      <c r="D4321">
        <v>104</v>
      </c>
      <c r="E4321">
        <v>2</v>
      </c>
      <c r="F4321">
        <v>208</v>
      </c>
      <c r="G4321">
        <v>1</v>
      </c>
      <c r="H4321" t="str">
        <f>VLOOKUP($C4321,'Raw-products'!$A$2:$H$1261,MATCH(H$1,'Raw-products'!$A$1:$H$1,0))</f>
        <v>Shirt</v>
      </c>
      <c r="I4321" t="str">
        <f>VLOOKUP($C4321,'Raw-products'!$A$2:$H$1261,MATCH(I$1,'Raw-products'!$A$1:$H$1,0))</f>
        <v>Dress</v>
      </c>
      <c r="J4321" t="str">
        <f>VLOOKUP($C4321,'Raw-products'!$A$2:$H$1261,MATCH(J$1,'Raw-products'!$A$1:$H$1,0))</f>
        <v>L</v>
      </c>
      <c r="K4321" t="str">
        <f>VLOOKUP($C4321,'Raw-products'!$A$2:$H$1261,MATCH(K$1,'Raw-products'!$A$1:$H$1,0))</f>
        <v>blue</v>
      </c>
      <c r="L4321">
        <f>VLOOKUP($C4321,'Raw-products'!$A$2:$H$1261,MATCH(L$1,'Raw-products'!$A$1:$H$1,0))</f>
        <v>119</v>
      </c>
      <c r="M4321">
        <f>VLOOKUP($C4321,'Raw-products'!$A$2:$H$1261,MATCH(M$1,'Raw-products'!$A$1:$H$1,0))</f>
        <v>61</v>
      </c>
      <c r="N4321" s="5">
        <f t="shared" si="134"/>
        <v>7259</v>
      </c>
      <c r="O4321" cm="1">
        <f t="array" ref="O4321:R4321">_xlfn.XLOOKUP($B4321,'Raw -orders'!$A:$A,'Raw -orders'!$B:$E)</f>
        <v>315</v>
      </c>
      <c r="P4321">
        <v>11565</v>
      </c>
      <c r="Q4321" s="1">
        <v>44347</v>
      </c>
      <c r="R4321" s="1">
        <v>44367</v>
      </c>
      <c r="S4321" t="str" cm="1">
        <f t="array" ref="S4321:Z4321">_xlfn.XLOOKUP($O4321,'Raw - customers'!$A:$A,'Raw - customers'!$B:$I)</f>
        <v>Jeff Curness</v>
      </c>
      <c r="T4321" t="str">
        <v>Genderqueer</v>
      </c>
      <c r="U4321">
        <v>49</v>
      </c>
      <c r="V4321" t="str">
        <v>86 Christiansen HillSuite 955</v>
      </c>
      <c r="W4321">
        <v>2395</v>
      </c>
      <c r="X4321" t="str">
        <v>East Michaelmouth</v>
      </c>
      <c r="Y4321" t="str">
        <v>Australian Capital Territory</v>
      </c>
      <c r="Z4321" t="str">
        <v>Australia</v>
      </c>
      <c r="AA4321">
        <v>5</v>
      </c>
      <c r="AB4321" s="3" t="str">
        <f t="shared" si="135"/>
        <v>10 to 20</v>
      </c>
      <c r="AM4321" s="6">
        <v>315</v>
      </c>
      <c r="AN4321" s="6" t="s">
        <v>1350</v>
      </c>
    </row>
    <row r="4322" spans="1:40" x14ac:dyDescent="0.25">
      <c r="A4322">
        <v>4320</v>
      </c>
      <c r="B4322">
        <v>861</v>
      </c>
      <c r="C4322">
        <v>78</v>
      </c>
      <c r="D4322">
        <v>118</v>
      </c>
      <c r="E4322">
        <v>2</v>
      </c>
      <c r="F4322">
        <v>236</v>
      </c>
      <c r="G4322">
        <v>1</v>
      </c>
      <c r="H4322" t="str">
        <f>VLOOKUP($C4322,'Raw-products'!$A$2:$H$1261,MATCH(H$1,'Raw-products'!$A$1:$H$1,0))</f>
        <v>Shirt</v>
      </c>
      <c r="I4322" t="str">
        <f>VLOOKUP($C4322,'Raw-products'!$A$2:$H$1261,MATCH(I$1,'Raw-products'!$A$1:$H$1,0))</f>
        <v>Flannel</v>
      </c>
      <c r="J4322" t="str">
        <f>VLOOKUP($C4322,'Raw-products'!$A$2:$H$1261,MATCH(J$1,'Raw-products'!$A$1:$H$1,0))</f>
        <v>L</v>
      </c>
      <c r="K4322" t="str">
        <f>VLOOKUP($C4322,'Raw-products'!$A$2:$H$1261,MATCH(K$1,'Raw-products'!$A$1:$H$1,0))</f>
        <v>orange</v>
      </c>
      <c r="L4322">
        <f>VLOOKUP($C4322,'Raw-products'!$A$2:$H$1261,MATCH(L$1,'Raw-products'!$A$1:$H$1,0))</f>
        <v>96</v>
      </c>
      <c r="M4322">
        <f>VLOOKUP($C4322,'Raw-products'!$A$2:$H$1261,MATCH(M$1,'Raw-products'!$A$1:$H$1,0))</f>
        <v>59</v>
      </c>
      <c r="N4322" s="5">
        <f t="shared" si="134"/>
        <v>5664</v>
      </c>
      <c r="O4322" cm="1">
        <f t="array" ref="O4322:R4322">_xlfn.XLOOKUP($B4322,'Raw -orders'!$A:$A,'Raw -orders'!$B:$E)</f>
        <v>315</v>
      </c>
      <c r="P4322">
        <v>11565</v>
      </c>
      <c r="Q4322" s="1">
        <v>44347</v>
      </c>
      <c r="R4322" s="1">
        <v>44367</v>
      </c>
      <c r="S4322" t="str" cm="1">
        <f t="array" ref="S4322:Z4322">_xlfn.XLOOKUP($O4322,'Raw - customers'!$A:$A,'Raw - customers'!$B:$I)</f>
        <v>Jeff Curness</v>
      </c>
      <c r="T4322" t="str">
        <v>Genderqueer</v>
      </c>
      <c r="U4322">
        <v>49</v>
      </c>
      <c r="V4322" t="str">
        <v>86 Christiansen HillSuite 955</v>
      </c>
      <c r="W4322">
        <v>2395</v>
      </c>
      <c r="X4322" t="str">
        <v>East Michaelmouth</v>
      </c>
      <c r="Y4322" t="str">
        <v>Australian Capital Territory</v>
      </c>
      <c r="Z4322" t="str">
        <v>Australia</v>
      </c>
      <c r="AA4322">
        <v>5</v>
      </c>
      <c r="AB4322" s="3" t="str">
        <f t="shared" si="135"/>
        <v>10 to 20</v>
      </c>
      <c r="AM4322" s="6">
        <v>315</v>
      </c>
      <c r="AN4322" s="6" t="s">
        <v>1350</v>
      </c>
    </row>
    <row r="4323" spans="1:40" x14ac:dyDescent="0.25">
      <c r="A4323">
        <v>4321</v>
      </c>
      <c r="B4323">
        <v>862</v>
      </c>
      <c r="C4323">
        <v>935</v>
      </c>
      <c r="D4323">
        <v>96</v>
      </c>
      <c r="E4323">
        <v>3</v>
      </c>
      <c r="F4323">
        <v>288</v>
      </c>
      <c r="G4323">
        <v>1</v>
      </c>
      <c r="H4323" t="str">
        <f>VLOOKUP($C4323,'Raw-products'!$A$2:$H$1261,MATCH(H$1,'Raw-products'!$A$1:$H$1,0))</f>
        <v>Trousers</v>
      </c>
      <c r="I4323" t="str">
        <f>VLOOKUP($C4323,'Raw-products'!$A$2:$H$1261,MATCH(I$1,'Raw-products'!$A$1:$H$1,0))</f>
        <v>Drawstring</v>
      </c>
      <c r="J4323" t="str">
        <f>VLOOKUP($C4323,'Raw-products'!$A$2:$H$1261,MATCH(J$1,'Raw-products'!$A$1:$H$1,0))</f>
        <v>XS</v>
      </c>
      <c r="K4323" t="str">
        <f>VLOOKUP($C4323,'Raw-products'!$A$2:$H$1261,MATCH(K$1,'Raw-products'!$A$1:$H$1,0))</f>
        <v>indigo</v>
      </c>
      <c r="L4323">
        <f>VLOOKUP($C4323,'Raw-products'!$A$2:$H$1261,MATCH(L$1,'Raw-products'!$A$1:$H$1,0))</f>
        <v>104</v>
      </c>
      <c r="M4323">
        <f>VLOOKUP($C4323,'Raw-products'!$A$2:$H$1261,MATCH(M$1,'Raw-products'!$A$1:$H$1,0))</f>
        <v>61</v>
      </c>
      <c r="N4323" s="5">
        <f t="shared" si="134"/>
        <v>6344</v>
      </c>
      <c r="O4323" cm="1">
        <f t="array" ref="O4323:R4323">_xlfn.XLOOKUP($B4323,'Raw -orders'!$A:$A,'Raw -orders'!$B:$E)</f>
        <v>984</v>
      </c>
      <c r="P4323">
        <v>43784</v>
      </c>
      <c r="Q4323" s="1">
        <v>44480</v>
      </c>
      <c r="R4323" s="1">
        <v>44489</v>
      </c>
      <c r="S4323" t="str" cm="1">
        <f t="array" ref="S4323:Z4323">_xlfn.XLOOKUP($O4323,'Raw - customers'!$A:$A,'Raw - customers'!$B:$I)</f>
        <v>Devin Lindmark</v>
      </c>
      <c r="T4323" t="str">
        <v>Female</v>
      </c>
      <c r="U4323">
        <v>57</v>
      </c>
      <c r="V4323" t="str">
        <v>011 Bosco JunctionSuite 765</v>
      </c>
      <c r="W4323">
        <v>5603</v>
      </c>
      <c r="X4323" t="str">
        <v>North Mackenzieborough</v>
      </c>
      <c r="Y4323" t="str">
        <v>Northern Territory</v>
      </c>
      <c r="Z4323" t="str">
        <v>Australia</v>
      </c>
      <c r="AA4323">
        <v>10</v>
      </c>
      <c r="AB4323" s="3" t="str">
        <f t="shared" si="135"/>
        <v>0 to 10</v>
      </c>
      <c r="AM4323" s="6">
        <v>984</v>
      </c>
      <c r="AN4323" s="6" t="s">
        <v>1339</v>
      </c>
    </row>
    <row r="4324" spans="1:40" x14ac:dyDescent="0.25">
      <c r="A4324">
        <v>4322</v>
      </c>
      <c r="B4324">
        <v>862</v>
      </c>
      <c r="C4324">
        <v>162</v>
      </c>
      <c r="D4324">
        <v>91</v>
      </c>
      <c r="E4324">
        <v>1</v>
      </c>
      <c r="F4324">
        <v>91</v>
      </c>
      <c r="G4324">
        <v>1</v>
      </c>
      <c r="H4324" t="str">
        <f>VLOOKUP($C4324,'Raw-products'!$A$2:$H$1261,MATCH(H$1,'Raw-products'!$A$1:$H$1,0))</f>
        <v>Shirt</v>
      </c>
      <c r="I4324" t="str">
        <f>VLOOKUP($C4324,'Raw-products'!$A$2:$H$1261,MATCH(I$1,'Raw-products'!$A$1:$H$1,0))</f>
        <v>Linen</v>
      </c>
      <c r="J4324" t="str">
        <f>VLOOKUP($C4324,'Raw-products'!$A$2:$H$1261,MATCH(J$1,'Raw-products'!$A$1:$H$1,0))</f>
        <v>M</v>
      </c>
      <c r="K4324" t="str">
        <f>VLOOKUP($C4324,'Raw-products'!$A$2:$H$1261,MATCH(K$1,'Raw-products'!$A$1:$H$1,0))</f>
        <v>blue</v>
      </c>
      <c r="L4324">
        <f>VLOOKUP($C4324,'Raw-products'!$A$2:$H$1261,MATCH(L$1,'Raw-products'!$A$1:$H$1,0))</f>
        <v>116</v>
      </c>
      <c r="M4324">
        <f>VLOOKUP($C4324,'Raw-products'!$A$2:$H$1261,MATCH(M$1,'Raw-products'!$A$1:$H$1,0))</f>
        <v>58</v>
      </c>
      <c r="N4324" s="5">
        <f t="shared" si="134"/>
        <v>6728</v>
      </c>
      <c r="O4324" cm="1">
        <f t="array" ref="O4324:R4324">_xlfn.XLOOKUP($B4324,'Raw -orders'!$A:$A,'Raw -orders'!$B:$E)</f>
        <v>984</v>
      </c>
      <c r="P4324">
        <v>43784</v>
      </c>
      <c r="Q4324" s="1">
        <v>44480</v>
      </c>
      <c r="R4324" s="1">
        <v>44489</v>
      </c>
      <c r="S4324" t="str" cm="1">
        <f t="array" ref="S4324:Z4324">_xlfn.XLOOKUP($O4324,'Raw - customers'!$A:$A,'Raw - customers'!$B:$I)</f>
        <v>Devin Lindmark</v>
      </c>
      <c r="T4324" t="str">
        <v>Female</v>
      </c>
      <c r="U4324">
        <v>57</v>
      </c>
      <c r="V4324" t="str">
        <v>011 Bosco JunctionSuite 765</v>
      </c>
      <c r="W4324">
        <v>5603</v>
      </c>
      <c r="X4324" t="str">
        <v>North Mackenzieborough</v>
      </c>
      <c r="Y4324" t="str">
        <v>Northern Territory</v>
      </c>
      <c r="Z4324" t="str">
        <v>Australia</v>
      </c>
      <c r="AA4324">
        <v>10</v>
      </c>
      <c r="AB4324" s="3" t="str">
        <f t="shared" si="135"/>
        <v>0 to 10</v>
      </c>
      <c r="AM4324" s="6">
        <v>984</v>
      </c>
      <c r="AN4324" s="6" t="s">
        <v>1339</v>
      </c>
    </row>
    <row r="4325" spans="1:40" x14ac:dyDescent="0.25">
      <c r="A4325">
        <v>4323</v>
      </c>
      <c r="B4325">
        <v>862</v>
      </c>
      <c r="C4325">
        <v>208</v>
      </c>
      <c r="D4325">
        <v>98</v>
      </c>
      <c r="E4325">
        <v>2</v>
      </c>
      <c r="F4325">
        <v>196</v>
      </c>
      <c r="G4325">
        <v>1</v>
      </c>
      <c r="H4325" t="str">
        <f>VLOOKUP($C4325,'Raw-products'!$A$2:$H$1261,MATCH(H$1,'Raw-products'!$A$1:$H$1,0))</f>
        <v>Shirt</v>
      </c>
      <c r="I4325" t="str">
        <f>VLOOKUP($C4325,'Raw-products'!$A$2:$H$1261,MATCH(I$1,'Raw-products'!$A$1:$H$1,0))</f>
        <v>Camp Collared</v>
      </c>
      <c r="J4325" t="str">
        <f>VLOOKUP($C4325,'Raw-products'!$A$2:$H$1261,MATCH(J$1,'Raw-products'!$A$1:$H$1,0))</f>
        <v>L</v>
      </c>
      <c r="K4325" t="str">
        <f>VLOOKUP($C4325,'Raw-products'!$A$2:$H$1261,MATCH(K$1,'Raw-products'!$A$1:$H$1,0))</f>
        <v>violet</v>
      </c>
      <c r="L4325">
        <f>VLOOKUP($C4325,'Raw-products'!$A$2:$H$1261,MATCH(L$1,'Raw-products'!$A$1:$H$1,0))</f>
        <v>112</v>
      </c>
      <c r="M4325">
        <f>VLOOKUP($C4325,'Raw-products'!$A$2:$H$1261,MATCH(M$1,'Raw-products'!$A$1:$H$1,0))</f>
        <v>42</v>
      </c>
      <c r="N4325" s="5">
        <f t="shared" si="134"/>
        <v>4704</v>
      </c>
      <c r="O4325" cm="1">
        <f t="array" ref="O4325:R4325">_xlfn.XLOOKUP($B4325,'Raw -orders'!$A:$A,'Raw -orders'!$B:$E)</f>
        <v>984</v>
      </c>
      <c r="P4325">
        <v>43784</v>
      </c>
      <c r="Q4325" s="1">
        <v>44480</v>
      </c>
      <c r="R4325" s="1">
        <v>44489</v>
      </c>
      <c r="S4325" t="str" cm="1">
        <f t="array" ref="S4325:Z4325">_xlfn.XLOOKUP($O4325,'Raw - customers'!$A:$A,'Raw - customers'!$B:$I)</f>
        <v>Devin Lindmark</v>
      </c>
      <c r="T4325" t="str">
        <v>Female</v>
      </c>
      <c r="U4325">
        <v>57</v>
      </c>
      <c r="V4325" t="str">
        <v>011 Bosco JunctionSuite 765</v>
      </c>
      <c r="W4325">
        <v>5603</v>
      </c>
      <c r="X4325" t="str">
        <v>North Mackenzieborough</v>
      </c>
      <c r="Y4325" t="str">
        <v>Northern Territory</v>
      </c>
      <c r="Z4325" t="str">
        <v>Australia</v>
      </c>
      <c r="AA4325">
        <v>10</v>
      </c>
      <c r="AB4325" s="3" t="str">
        <f t="shared" si="135"/>
        <v>0 to 10</v>
      </c>
      <c r="AM4325" s="6">
        <v>984</v>
      </c>
      <c r="AN4325" s="6" t="s">
        <v>1339</v>
      </c>
    </row>
    <row r="4326" spans="1:40" x14ac:dyDescent="0.25">
      <c r="A4326">
        <v>4324</v>
      </c>
      <c r="B4326">
        <v>863</v>
      </c>
      <c r="C4326">
        <v>194</v>
      </c>
      <c r="D4326">
        <v>98</v>
      </c>
      <c r="E4326">
        <v>2</v>
      </c>
      <c r="F4326">
        <v>196</v>
      </c>
      <c r="G4326">
        <v>1</v>
      </c>
      <c r="H4326" t="str">
        <f>VLOOKUP($C4326,'Raw-products'!$A$2:$H$1261,MATCH(H$1,'Raw-products'!$A$1:$H$1,0))</f>
        <v>Shirt</v>
      </c>
      <c r="I4326" t="str">
        <f>VLOOKUP($C4326,'Raw-products'!$A$2:$H$1261,MATCH(I$1,'Raw-products'!$A$1:$H$1,0))</f>
        <v>Camp Collared</v>
      </c>
      <c r="J4326" t="str">
        <f>VLOOKUP($C4326,'Raw-products'!$A$2:$H$1261,MATCH(J$1,'Raw-products'!$A$1:$H$1,0))</f>
        <v>XL</v>
      </c>
      <c r="K4326" t="str">
        <f>VLOOKUP($C4326,'Raw-products'!$A$2:$H$1261,MATCH(K$1,'Raw-products'!$A$1:$H$1,0))</f>
        <v>green</v>
      </c>
      <c r="L4326">
        <f>VLOOKUP($C4326,'Raw-products'!$A$2:$H$1261,MATCH(L$1,'Raw-products'!$A$1:$H$1,0))</f>
        <v>112</v>
      </c>
      <c r="M4326">
        <f>VLOOKUP($C4326,'Raw-products'!$A$2:$H$1261,MATCH(M$1,'Raw-products'!$A$1:$H$1,0))</f>
        <v>61</v>
      </c>
      <c r="N4326" s="5">
        <f t="shared" si="134"/>
        <v>6832</v>
      </c>
      <c r="O4326" cm="1">
        <f t="array" ref="O4326:R4326">_xlfn.XLOOKUP($B4326,'Raw -orders'!$A:$A,'Raw -orders'!$B:$E)</f>
        <v>81</v>
      </c>
      <c r="P4326">
        <v>33163</v>
      </c>
      <c r="Q4326" s="1">
        <v>44326</v>
      </c>
      <c r="R4326" s="1">
        <v>44334</v>
      </c>
      <c r="S4326" t="str" cm="1">
        <f t="array" ref="S4326:Z4326">_xlfn.XLOOKUP($O4326,'Raw - customers'!$A:$A,'Raw - customers'!$B:$I)</f>
        <v>Lanny Wardale</v>
      </c>
      <c r="T4326" t="str">
        <v>Female</v>
      </c>
      <c r="U4326">
        <v>30</v>
      </c>
      <c r="V4326" t="str">
        <v>4870 Jackson SummitApt. 538</v>
      </c>
      <c r="W4326">
        <v>1915</v>
      </c>
      <c r="X4326" t="str">
        <v>Spencerborough</v>
      </c>
      <c r="Y4326" t="str">
        <v>Western Australia</v>
      </c>
      <c r="Z4326" t="str">
        <v>Australia</v>
      </c>
      <c r="AA4326">
        <v>5</v>
      </c>
      <c r="AB4326" s="3" t="str">
        <f t="shared" si="135"/>
        <v>0 to 10</v>
      </c>
      <c r="AM4326" s="6">
        <v>81</v>
      </c>
      <c r="AN4326" s="6" t="s">
        <v>1377</v>
      </c>
    </row>
    <row r="4327" spans="1:40" x14ac:dyDescent="0.25">
      <c r="A4327">
        <v>4325</v>
      </c>
      <c r="B4327">
        <v>863</v>
      </c>
      <c r="C4327">
        <v>472</v>
      </c>
      <c r="D4327">
        <v>118</v>
      </c>
      <c r="E4327">
        <v>3</v>
      </c>
      <c r="F4327">
        <v>354</v>
      </c>
      <c r="G4327">
        <v>1</v>
      </c>
      <c r="H4327" t="str">
        <f>VLOOKUP($C4327,'Raw-products'!$A$2:$H$1261,MATCH(H$1,'Raw-products'!$A$1:$H$1,0))</f>
        <v>Jacket</v>
      </c>
      <c r="I4327" t="str">
        <f>VLOOKUP($C4327,'Raw-products'!$A$2:$H$1261,MATCH(I$1,'Raw-products'!$A$1:$H$1,0))</f>
        <v>Puffer</v>
      </c>
      <c r="J4327" t="str">
        <f>VLOOKUP($C4327,'Raw-products'!$A$2:$H$1261,MATCH(J$1,'Raw-products'!$A$1:$H$1,0))</f>
        <v>M</v>
      </c>
      <c r="K4327" t="str">
        <f>VLOOKUP($C4327,'Raw-products'!$A$2:$H$1261,MATCH(K$1,'Raw-products'!$A$1:$H$1,0))</f>
        <v>green</v>
      </c>
      <c r="L4327">
        <f>VLOOKUP($C4327,'Raw-products'!$A$2:$H$1261,MATCH(L$1,'Raw-products'!$A$1:$H$1,0))</f>
        <v>110</v>
      </c>
      <c r="M4327">
        <f>VLOOKUP($C4327,'Raw-products'!$A$2:$H$1261,MATCH(M$1,'Raw-products'!$A$1:$H$1,0))</f>
        <v>72</v>
      </c>
      <c r="N4327" s="5">
        <f t="shared" si="134"/>
        <v>7920</v>
      </c>
      <c r="O4327" cm="1">
        <f t="array" ref="O4327:R4327">_xlfn.XLOOKUP($B4327,'Raw -orders'!$A:$A,'Raw -orders'!$B:$E)</f>
        <v>81</v>
      </c>
      <c r="P4327">
        <v>33163</v>
      </c>
      <c r="Q4327" s="1">
        <v>44326</v>
      </c>
      <c r="R4327" s="1">
        <v>44334</v>
      </c>
      <c r="S4327" t="str" cm="1">
        <f t="array" ref="S4327:Z4327">_xlfn.XLOOKUP($O4327,'Raw - customers'!$A:$A,'Raw - customers'!$B:$I)</f>
        <v>Lanny Wardale</v>
      </c>
      <c r="T4327" t="str">
        <v>Female</v>
      </c>
      <c r="U4327">
        <v>30</v>
      </c>
      <c r="V4327" t="str">
        <v>4870 Jackson SummitApt. 538</v>
      </c>
      <c r="W4327">
        <v>1915</v>
      </c>
      <c r="X4327" t="str">
        <v>Spencerborough</v>
      </c>
      <c r="Y4327" t="str">
        <v>Western Australia</v>
      </c>
      <c r="Z4327" t="str">
        <v>Australia</v>
      </c>
      <c r="AA4327">
        <v>5</v>
      </c>
      <c r="AB4327" s="3" t="str">
        <f t="shared" si="135"/>
        <v>0 to 10</v>
      </c>
      <c r="AM4327" s="6">
        <v>81</v>
      </c>
      <c r="AN4327" s="6" t="s">
        <v>1377</v>
      </c>
    </row>
    <row r="4328" spans="1:40" x14ac:dyDescent="0.25">
      <c r="A4328">
        <v>4326</v>
      </c>
      <c r="B4328">
        <v>863</v>
      </c>
      <c r="C4328">
        <v>783</v>
      </c>
      <c r="D4328">
        <v>91</v>
      </c>
      <c r="E4328">
        <v>1</v>
      </c>
      <c r="F4328">
        <v>91</v>
      </c>
      <c r="G4328">
        <v>1</v>
      </c>
      <c r="H4328" t="str">
        <f>VLOOKUP($C4328,'Raw-products'!$A$2:$H$1261,MATCH(H$1,'Raw-products'!$A$1:$H$1,0))</f>
        <v>Jacket</v>
      </c>
      <c r="I4328" t="str">
        <f>VLOOKUP($C4328,'Raw-products'!$A$2:$H$1261,MATCH(I$1,'Raw-products'!$A$1:$H$1,0))</f>
        <v>Pullover</v>
      </c>
      <c r="J4328" t="str">
        <f>VLOOKUP($C4328,'Raw-products'!$A$2:$H$1261,MATCH(J$1,'Raw-products'!$A$1:$H$1,0))</f>
        <v>L</v>
      </c>
      <c r="K4328" t="str">
        <f>VLOOKUP($C4328,'Raw-products'!$A$2:$H$1261,MATCH(K$1,'Raw-products'!$A$1:$H$1,0))</f>
        <v>yellow</v>
      </c>
      <c r="L4328">
        <f>VLOOKUP($C4328,'Raw-products'!$A$2:$H$1261,MATCH(L$1,'Raw-products'!$A$1:$H$1,0))</f>
        <v>114</v>
      </c>
      <c r="M4328">
        <f>VLOOKUP($C4328,'Raw-products'!$A$2:$H$1261,MATCH(M$1,'Raw-products'!$A$1:$H$1,0))</f>
        <v>43</v>
      </c>
      <c r="N4328" s="5">
        <f t="shared" si="134"/>
        <v>4902</v>
      </c>
      <c r="O4328" cm="1">
        <f t="array" ref="O4328:R4328">_xlfn.XLOOKUP($B4328,'Raw -orders'!$A:$A,'Raw -orders'!$B:$E)</f>
        <v>81</v>
      </c>
      <c r="P4328">
        <v>33163</v>
      </c>
      <c r="Q4328" s="1">
        <v>44326</v>
      </c>
      <c r="R4328" s="1">
        <v>44334</v>
      </c>
      <c r="S4328" t="str" cm="1">
        <f t="array" ref="S4328:Z4328">_xlfn.XLOOKUP($O4328,'Raw - customers'!$A:$A,'Raw - customers'!$B:$I)</f>
        <v>Lanny Wardale</v>
      </c>
      <c r="T4328" t="str">
        <v>Female</v>
      </c>
      <c r="U4328">
        <v>30</v>
      </c>
      <c r="V4328" t="str">
        <v>4870 Jackson SummitApt. 538</v>
      </c>
      <c r="W4328">
        <v>1915</v>
      </c>
      <c r="X4328" t="str">
        <v>Spencerborough</v>
      </c>
      <c r="Y4328" t="str">
        <v>Western Australia</v>
      </c>
      <c r="Z4328" t="str">
        <v>Australia</v>
      </c>
      <c r="AA4328">
        <v>5</v>
      </c>
      <c r="AB4328" s="3" t="str">
        <f t="shared" si="135"/>
        <v>0 to 10</v>
      </c>
      <c r="AM4328" s="6">
        <v>81</v>
      </c>
      <c r="AN4328" s="6" t="s">
        <v>1377</v>
      </c>
    </row>
    <row r="4329" spans="1:40" x14ac:dyDescent="0.25">
      <c r="A4329">
        <v>4327</v>
      </c>
      <c r="B4329">
        <v>863</v>
      </c>
      <c r="C4329">
        <v>650</v>
      </c>
      <c r="D4329">
        <v>93</v>
      </c>
      <c r="E4329">
        <v>3</v>
      </c>
      <c r="F4329">
        <v>279</v>
      </c>
      <c r="G4329">
        <v>1</v>
      </c>
      <c r="H4329" t="str">
        <f>VLOOKUP($C4329,'Raw-products'!$A$2:$H$1261,MATCH(H$1,'Raw-products'!$A$1:$H$1,0))</f>
        <v>Jacket</v>
      </c>
      <c r="I4329" t="str">
        <f>VLOOKUP($C4329,'Raw-products'!$A$2:$H$1261,MATCH(I$1,'Raw-products'!$A$1:$H$1,0))</f>
        <v>Coach</v>
      </c>
      <c r="J4329" t="str">
        <f>VLOOKUP($C4329,'Raw-products'!$A$2:$H$1261,MATCH(J$1,'Raw-products'!$A$1:$H$1,0))</f>
        <v>XS</v>
      </c>
      <c r="K4329" t="str">
        <f>VLOOKUP($C4329,'Raw-products'!$A$2:$H$1261,MATCH(K$1,'Raw-products'!$A$1:$H$1,0))</f>
        <v>blue</v>
      </c>
      <c r="L4329">
        <f>VLOOKUP($C4329,'Raw-products'!$A$2:$H$1261,MATCH(L$1,'Raw-products'!$A$1:$H$1,0))</f>
        <v>115</v>
      </c>
      <c r="M4329">
        <f>VLOOKUP($C4329,'Raw-products'!$A$2:$H$1261,MATCH(M$1,'Raw-products'!$A$1:$H$1,0))</f>
        <v>51</v>
      </c>
      <c r="N4329" s="5">
        <f t="shared" si="134"/>
        <v>5865</v>
      </c>
      <c r="O4329" cm="1">
        <f t="array" ref="O4329:R4329">_xlfn.XLOOKUP($B4329,'Raw -orders'!$A:$A,'Raw -orders'!$B:$E)</f>
        <v>81</v>
      </c>
      <c r="P4329">
        <v>33163</v>
      </c>
      <c r="Q4329" s="1">
        <v>44326</v>
      </c>
      <c r="R4329" s="1">
        <v>44334</v>
      </c>
      <c r="S4329" t="str" cm="1">
        <f t="array" ref="S4329:Z4329">_xlfn.XLOOKUP($O4329,'Raw - customers'!$A:$A,'Raw - customers'!$B:$I)</f>
        <v>Lanny Wardale</v>
      </c>
      <c r="T4329" t="str">
        <v>Female</v>
      </c>
      <c r="U4329">
        <v>30</v>
      </c>
      <c r="V4329" t="str">
        <v>4870 Jackson SummitApt. 538</v>
      </c>
      <c r="W4329">
        <v>1915</v>
      </c>
      <c r="X4329" t="str">
        <v>Spencerborough</v>
      </c>
      <c r="Y4329" t="str">
        <v>Western Australia</v>
      </c>
      <c r="Z4329" t="str">
        <v>Australia</v>
      </c>
      <c r="AA4329">
        <v>5</v>
      </c>
      <c r="AB4329" s="3" t="str">
        <f t="shared" si="135"/>
        <v>0 to 10</v>
      </c>
      <c r="AM4329" s="6">
        <v>81</v>
      </c>
      <c r="AN4329" s="6" t="s">
        <v>1377</v>
      </c>
    </row>
    <row r="4330" spans="1:40" x14ac:dyDescent="0.25">
      <c r="A4330">
        <v>4328</v>
      </c>
      <c r="B4330">
        <v>864</v>
      </c>
      <c r="C4330">
        <v>78</v>
      </c>
      <c r="D4330">
        <v>118</v>
      </c>
      <c r="E4330">
        <v>1</v>
      </c>
      <c r="F4330">
        <v>118</v>
      </c>
      <c r="G4330">
        <v>1</v>
      </c>
      <c r="H4330" t="str">
        <f>VLOOKUP($C4330,'Raw-products'!$A$2:$H$1261,MATCH(H$1,'Raw-products'!$A$1:$H$1,0))</f>
        <v>Shirt</v>
      </c>
      <c r="I4330" t="str">
        <f>VLOOKUP($C4330,'Raw-products'!$A$2:$H$1261,MATCH(I$1,'Raw-products'!$A$1:$H$1,0))</f>
        <v>Flannel</v>
      </c>
      <c r="J4330" t="str">
        <f>VLOOKUP($C4330,'Raw-products'!$A$2:$H$1261,MATCH(J$1,'Raw-products'!$A$1:$H$1,0))</f>
        <v>L</v>
      </c>
      <c r="K4330" t="str">
        <f>VLOOKUP($C4330,'Raw-products'!$A$2:$H$1261,MATCH(K$1,'Raw-products'!$A$1:$H$1,0))</f>
        <v>orange</v>
      </c>
      <c r="L4330">
        <f>VLOOKUP($C4330,'Raw-products'!$A$2:$H$1261,MATCH(L$1,'Raw-products'!$A$1:$H$1,0))</f>
        <v>96</v>
      </c>
      <c r="M4330">
        <f>VLOOKUP($C4330,'Raw-products'!$A$2:$H$1261,MATCH(M$1,'Raw-products'!$A$1:$H$1,0))</f>
        <v>59</v>
      </c>
      <c r="N4330" s="5">
        <f t="shared" si="134"/>
        <v>5664</v>
      </c>
      <c r="O4330" cm="1">
        <f t="array" ref="O4330:R4330">_xlfn.XLOOKUP($B4330,'Raw -orders'!$A:$A,'Raw -orders'!$B:$E)</f>
        <v>414</v>
      </c>
      <c r="P4330">
        <v>48691</v>
      </c>
      <c r="Q4330" s="1">
        <v>44284</v>
      </c>
      <c r="R4330" s="1">
        <v>44303</v>
      </c>
      <c r="S4330" t="str" cm="1">
        <f t="array" ref="S4330:Z4330">_xlfn.XLOOKUP($O4330,'Raw - customers'!$A:$A,'Raw - customers'!$B:$I)</f>
        <v>Ansel Chittem</v>
      </c>
      <c r="T4330" t="str">
        <v>Polygender</v>
      </c>
      <c r="U4330">
        <v>51</v>
      </c>
      <c r="V4330" t="str">
        <v>22 Eve CrescentApt. 357</v>
      </c>
      <c r="W4330">
        <v>7365</v>
      </c>
      <c r="X4330" t="str">
        <v>North Ivy</v>
      </c>
      <c r="Y4330" t="str">
        <v>Queensland</v>
      </c>
      <c r="Z4330" t="str">
        <v>Australia</v>
      </c>
      <c r="AA4330">
        <v>3</v>
      </c>
      <c r="AB4330" s="3" t="str">
        <f t="shared" si="135"/>
        <v>10 to 20</v>
      </c>
      <c r="AM4330" s="6">
        <v>414</v>
      </c>
      <c r="AN4330" s="6" t="s">
        <v>1355</v>
      </c>
    </row>
    <row r="4331" spans="1:40" x14ac:dyDescent="0.25">
      <c r="A4331">
        <v>4329</v>
      </c>
      <c r="B4331">
        <v>864</v>
      </c>
      <c r="C4331">
        <v>336</v>
      </c>
      <c r="D4331">
        <v>109</v>
      </c>
      <c r="E4331">
        <v>2</v>
      </c>
      <c r="F4331">
        <v>218</v>
      </c>
      <c r="G4331">
        <v>1</v>
      </c>
      <c r="H4331" t="str">
        <f>VLOOKUP($C4331,'Raw-products'!$A$2:$H$1261,MATCH(H$1,'Raw-products'!$A$1:$H$1,0))</f>
        <v>Shirt</v>
      </c>
      <c r="I4331" t="str">
        <f>VLOOKUP($C4331,'Raw-products'!$A$2:$H$1261,MATCH(I$1,'Raw-products'!$A$1:$H$1,0))</f>
        <v>Mandarin Collar</v>
      </c>
      <c r="J4331" t="str">
        <f>VLOOKUP($C4331,'Raw-products'!$A$2:$H$1261,MATCH(J$1,'Raw-products'!$A$1:$H$1,0))</f>
        <v>S</v>
      </c>
      <c r="K4331" t="str">
        <f>VLOOKUP($C4331,'Raw-products'!$A$2:$H$1261,MATCH(K$1,'Raw-products'!$A$1:$H$1,0))</f>
        <v>blue</v>
      </c>
      <c r="L4331">
        <f>VLOOKUP($C4331,'Raw-products'!$A$2:$H$1261,MATCH(L$1,'Raw-products'!$A$1:$H$1,0))</f>
        <v>108</v>
      </c>
      <c r="M4331">
        <f>VLOOKUP($C4331,'Raw-products'!$A$2:$H$1261,MATCH(M$1,'Raw-products'!$A$1:$H$1,0))</f>
        <v>44</v>
      </c>
      <c r="N4331" s="5">
        <f t="shared" si="134"/>
        <v>4752</v>
      </c>
      <c r="O4331" cm="1">
        <f t="array" ref="O4331:R4331">_xlfn.XLOOKUP($B4331,'Raw -orders'!$A:$A,'Raw -orders'!$B:$E)</f>
        <v>414</v>
      </c>
      <c r="P4331">
        <v>48691</v>
      </c>
      <c r="Q4331" s="1">
        <v>44284</v>
      </c>
      <c r="R4331" s="1">
        <v>44303</v>
      </c>
      <c r="S4331" t="str" cm="1">
        <f t="array" ref="S4331:Z4331">_xlfn.XLOOKUP($O4331,'Raw - customers'!$A:$A,'Raw - customers'!$B:$I)</f>
        <v>Ansel Chittem</v>
      </c>
      <c r="T4331" t="str">
        <v>Polygender</v>
      </c>
      <c r="U4331">
        <v>51</v>
      </c>
      <c r="V4331" t="str">
        <v>22 Eve CrescentApt. 357</v>
      </c>
      <c r="W4331">
        <v>7365</v>
      </c>
      <c r="X4331" t="str">
        <v>North Ivy</v>
      </c>
      <c r="Y4331" t="str">
        <v>Queensland</v>
      </c>
      <c r="Z4331" t="str">
        <v>Australia</v>
      </c>
      <c r="AA4331">
        <v>3</v>
      </c>
      <c r="AB4331" s="3" t="str">
        <f t="shared" si="135"/>
        <v>10 to 20</v>
      </c>
      <c r="AM4331" s="6">
        <v>414</v>
      </c>
      <c r="AN4331" s="6" t="s">
        <v>1355</v>
      </c>
    </row>
    <row r="4332" spans="1:40" x14ac:dyDescent="0.25">
      <c r="A4332">
        <v>4330</v>
      </c>
      <c r="B4332">
        <v>864</v>
      </c>
      <c r="C4332">
        <v>946</v>
      </c>
      <c r="D4332">
        <v>97</v>
      </c>
      <c r="E4332">
        <v>2</v>
      </c>
      <c r="F4332">
        <v>194</v>
      </c>
      <c r="G4332">
        <v>1</v>
      </c>
      <c r="H4332" t="str">
        <f>VLOOKUP($C4332,'Raw-products'!$A$2:$H$1261,MATCH(H$1,'Raw-products'!$A$1:$H$1,0))</f>
        <v>Trousers</v>
      </c>
      <c r="I4332" t="str">
        <f>VLOOKUP($C4332,'Raw-products'!$A$2:$H$1261,MATCH(I$1,'Raw-products'!$A$1:$H$1,0))</f>
        <v>Slim-Fit</v>
      </c>
      <c r="J4332" t="str">
        <f>VLOOKUP($C4332,'Raw-products'!$A$2:$H$1261,MATCH(J$1,'Raw-products'!$A$1:$H$1,0))</f>
        <v>S</v>
      </c>
      <c r="K4332" t="str">
        <f>VLOOKUP($C4332,'Raw-products'!$A$2:$H$1261,MATCH(K$1,'Raw-products'!$A$1:$H$1,0))</f>
        <v>red</v>
      </c>
      <c r="L4332">
        <f>VLOOKUP($C4332,'Raw-products'!$A$2:$H$1261,MATCH(L$1,'Raw-products'!$A$1:$H$1,0))</f>
        <v>119</v>
      </c>
      <c r="M4332">
        <f>VLOOKUP($C4332,'Raw-products'!$A$2:$H$1261,MATCH(M$1,'Raw-products'!$A$1:$H$1,0))</f>
        <v>71</v>
      </c>
      <c r="N4332" s="5">
        <f t="shared" si="134"/>
        <v>8449</v>
      </c>
      <c r="O4332" cm="1">
        <f t="array" ref="O4332:R4332">_xlfn.XLOOKUP($B4332,'Raw -orders'!$A:$A,'Raw -orders'!$B:$E)</f>
        <v>414</v>
      </c>
      <c r="P4332">
        <v>48691</v>
      </c>
      <c r="Q4332" s="1">
        <v>44284</v>
      </c>
      <c r="R4332" s="1">
        <v>44303</v>
      </c>
      <c r="S4332" t="str" cm="1">
        <f t="array" ref="S4332:Z4332">_xlfn.XLOOKUP($O4332,'Raw - customers'!$A:$A,'Raw - customers'!$B:$I)</f>
        <v>Ansel Chittem</v>
      </c>
      <c r="T4332" t="str">
        <v>Polygender</v>
      </c>
      <c r="U4332">
        <v>51</v>
      </c>
      <c r="V4332" t="str">
        <v>22 Eve CrescentApt. 357</v>
      </c>
      <c r="W4332">
        <v>7365</v>
      </c>
      <c r="X4332" t="str">
        <v>North Ivy</v>
      </c>
      <c r="Y4332" t="str">
        <v>Queensland</v>
      </c>
      <c r="Z4332" t="str">
        <v>Australia</v>
      </c>
      <c r="AA4332">
        <v>3</v>
      </c>
      <c r="AB4332" s="3" t="str">
        <f t="shared" si="135"/>
        <v>10 to 20</v>
      </c>
      <c r="AM4332" s="6">
        <v>414</v>
      </c>
      <c r="AN4332" s="6" t="s">
        <v>1355</v>
      </c>
    </row>
    <row r="4333" spans="1:40" x14ac:dyDescent="0.25">
      <c r="A4333">
        <v>4331</v>
      </c>
      <c r="B4333">
        <v>865</v>
      </c>
      <c r="C4333">
        <v>1015</v>
      </c>
      <c r="D4333">
        <v>90</v>
      </c>
      <c r="E4333">
        <v>3</v>
      </c>
      <c r="F4333">
        <v>270</v>
      </c>
      <c r="G4333">
        <v>1</v>
      </c>
      <c r="H4333" t="str">
        <f>VLOOKUP($C4333,'Raw-products'!$A$2:$H$1261,MATCH(H$1,'Raw-products'!$A$1:$H$1,0))</f>
        <v>Trousers</v>
      </c>
      <c r="I4333" t="str">
        <f>VLOOKUP($C4333,'Raw-products'!$A$2:$H$1261,MATCH(I$1,'Raw-products'!$A$1:$H$1,0))</f>
        <v>Relaxed Leg</v>
      </c>
      <c r="J4333" t="str">
        <f>VLOOKUP($C4333,'Raw-products'!$A$2:$H$1261,MATCH(J$1,'Raw-products'!$A$1:$H$1,0))</f>
        <v>XS</v>
      </c>
      <c r="K4333" t="str">
        <f>VLOOKUP($C4333,'Raw-products'!$A$2:$H$1261,MATCH(K$1,'Raw-products'!$A$1:$H$1,0))</f>
        <v>red</v>
      </c>
      <c r="L4333">
        <f>VLOOKUP($C4333,'Raw-products'!$A$2:$H$1261,MATCH(L$1,'Raw-products'!$A$1:$H$1,0))</f>
        <v>95</v>
      </c>
      <c r="M4333">
        <f>VLOOKUP($C4333,'Raw-products'!$A$2:$H$1261,MATCH(M$1,'Raw-products'!$A$1:$H$1,0))</f>
        <v>52</v>
      </c>
      <c r="N4333" s="5">
        <f t="shared" si="134"/>
        <v>4940</v>
      </c>
      <c r="O4333" cm="1">
        <f t="array" ref="O4333:R4333">_xlfn.XLOOKUP($B4333,'Raw -orders'!$A:$A,'Raw -orders'!$B:$E)</f>
        <v>490</v>
      </c>
      <c r="P4333">
        <v>24343</v>
      </c>
      <c r="Q4333" s="1">
        <v>44404</v>
      </c>
      <c r="R4333" s="1">
        <v>44407</v>
      </c>
      <c r="S4333" t="str" cm="1">
        <f t="array" ref="S4333:Z4333">_xlfn.XLOOKUP($O4333,'Raw - customers'!$A:$A,'Raw - customers'!$B:$I)</f>
        <v>Bank Sargeaunt</v>
      </c>
      <c r="T4333" t="str">
        <v>Male</v>
      </c>
      <c r="U4333">
        <v>57</v>
      </c>
      <c r="V4333" t="str">
        <v>74 King SummitSuite 021</v>
      </c>
      <c r="W4333">
        <v>7633</v>
      </c>
      <c r="X4333" t="str">
        <v>Mollyland</v>
      </c>
      <c r="Y4333" t="str">
        <v>New South Wales</v>
      </c>
      <c r="Z4333" t="str">
        <v>Australia</v>
      </c>
      <c r="AA4333">
        <v>7</v>
      </c>
      <c r="AB4333" s="3" t="str">
        <f t="shared" si="135"/>
        <v>0 to 10</v>
      </c>
      <c r="AM4333" s="6">
        <v>490</v>
      </c>
      <c r="AN4333" s="6" t="s">
        <v>1362</v>
      </c>
    </row>
    <row r="4334" spans="1:40" x14ac:dyDescent="0.25">
      <c r="A4334">
        <v>4332</v>
      </c>
      <c r="B4334">
        <v>866</v>
      </c>
      <c r="C4334">
        <v>653</v>
      </c>
      <c r="D4334">
        <v>93</v>
      </c>
      <c r="E4334">
        <v>2</v>
      </c>
      <c r="F4334">
        <v>186</v>
      </c>
      <c r="G4334">
        <v>1</v>
      </c>
      <c r="H4334" t="str">
        <f>VLOOKUP($C4334,'Raw-products'!$A$2:$H$1261,MATCH(H$1,'Raw-products'!$A$1:$H$1,0))</f>
        <v>Jacket</v>
      </c>
      <c r="I4334" t="str">
        <f>VLOOKUP($C4334,'Raw-products'!$A$2:$H$1261,MATCH(I$1,'Raw-products'!$A$1:$H$1,0))</f>
        <v>Coach</v>
      </c>
      <c r="J4334" t="str">
        <f>VLOOKUP($C4334,'Raw-products'!$A$2:$H$1261,MATCH(J$1,'Raw-products'!$A$1:$H$1,0))</f>
        <v>L</v>
      </c>
      <c r="K4334" t="str">
        <f>VLOOKUP($C4334,'Raw-products'!$A$2:$H$1261,MATCH(K$1,'Raw-products'!$A$1:$H$1,0))</f>
        <v>blue</v>
      </c>
      <c r="L4334">
        <f>VLOOKUP($C4334,'Raw-products'!$A$2:$H$1261,MATCH(L$1,'Raw-products'!$A$1:$H$1,0))</f>
        <v>115</v>
      </c>
      <c r="M4334">
        <f>VLOOKUP($C4334,'Raw-products'!$A$2:$H$1261,MATCH(M$1,'Raw-products'!$A$1:$H$1,0))</f>
        <v>80</v>
      </c>
      <c r="N4334" s="5">
        <f t="shared" si="134"/>
        <v>9200</v>
      </c>
      <c r="O4334" cm="1">
        <f t="array" ref="O4334:R4334">_xlfn.XLOOKUP($B4334,'Raw -orders'!$A:$A,'Raw -orders'!$B:$E)</f>
        <v>88</v>
      </c>
      <c r="P4334">
        <v>48270</v>
      </c>
      <c r="Q4334" s="1">
        <v>44297</v>
      </c>
      <c r="R4334" s="1">
        <v>44307</v>
      </c>
      <c r="S4334" t="str" cm="1">
        <f t="array" ref="S4334:Z4334">_xlfn.XLOOKUP($O4334,'Raw - customers'!$A:$A,'Raw - customers'!$B:$I)</f>
        <v>Kendall Jakubski</v>
      </c>
      <c r="T4334" t="str">
        <v>Male</v>
      </c>
      <c r="U4334">
        <v>78</v>
      </c>
      <c r="V4334" t="str">
        <v>331 Leah Station StSuite 445</v>
      </c>
      <c r="W4334">
        <v>3111</v>
      </c>
      <c r="X4334" t="str">
        <v>Port Liam</v>
      </c>
      <c r="Y4334" t="str">
        <v>South Australia</v>
      </c>
      <c r="Z4334" t="str">
        <v>Australia</v>
      </c>
      <c r="AA4334">
        <v>4</v>
      </c>
      <c r="AB4334" s="3" t="str">
        <f t="shared" si="135"/>
        <v>0 to 10</v>
      </c>
      <c r="AM4334" s="6">
        <v>88</v>
      </c>
      <c r="AN4334" s="6" t="s">
        <v>1345</v>
      </c>
    </row>
    <row r="4335" spans="1:40" x14ac:dyDescent="0.25">
      <c r="A4335">
        <v>4333</v>
      </c>
      <c r="B4335">
        <v>866</v>
      </c>
      <c r="C4335">
        <v>1142</v>
      </c>
      <c r="D4335">
        <v>102</v>
      </c>
      <c r="E4335">
        <v>2</v>
      </c>
      <c r="F4335">
        <v>204</v>
      </c>
      <c r="G4335">
        <v>1</v>
      </c>
      <c r="H4335" t="str">
        <f>VLOOKUP($C4335,'Raw-products'!$A$2:$H$1261,MATCH(H$1,'Raw-products'!$A$1:$H$1,0))</f>
        <v>Trousers</v>
      </c>
      <c r="I4335" t="str">
        <f>VLOOKUP($C4335,'Raw-products'!$A$2:$H$1261,MATCH(I$1,'Raw-products'!$A$1:$H$1,0))</f>
        <v>Cargo Pants</v>
      </c>
      <c r="J4335" t="str">
        <f>VLOOKUP($C4335,'Raw-products'!$A$2:$H$1261,MATCH(J$1,'Raw-products'!$A$1:$H$1,0))</f>
        <v>M</v>
      </c>
      <c r="K4335" t="str">
        <f>VLOOKUP($C4335,'Raw-products'!$A$2:$H$1261,MATCH(K$1,'Raw-products'!$A$1:$H$1,0))</f>
        <v>blue</v>
      </c>
      <c r="L4335">
        <f>VLOOKUP($C4335,'Raw-products'!$A$2:$H$1261,MATCH(L$1,'Raw-products'!$A$1:$H$1,0))</f>
        <v>106</v>
      </c>
      <c r="M4335">
        <f>VLOOKUP($C4335,'Raw-products'!$A$2:$H$1261,MATCH(M$1,'Raw-products'!$A$1:$H$1,0))</f>
        <v>64</v>
      </c>
      <c r="N4335" s="5">
        <f t="shared" si="134"/>
        <v>6784</v>
      </c>
      <c r="O4335" cm="1">
        <f t="array" ref="O4335:R4335">_xlfn.XLOOKUP($B4335,'Raw -orders'!$A:$A,'Raw -orders'!$B:$E)</f>
        <v>88</v>
      </c>
      <c r="P4335">
        <v>48270</v>
      </c>
      <c r="Q4335" s="1">
        <v>44297</v>
      </c>
      <c r="R4335" s="1">
        <v>44307</v>
      </c>
      <c r="S4335" t="str" cm="1">
        <f t="array" ref="S4335:Z4335">_xlfn.XLOOKUP($O4335,'Raw - customers'!$A:$A,'Raw - customers'!$B:$I)</f>
        <v>Kendall Jakubski</v>
      </c>
      <c r="T4335" t="str">
        <v>Male</v>
      </c>
      <c r="U4335">
        <v>78</v>
      </c>
      <c r="V4335" t="str">
        <v>331 Leah Station StSuite 445</v>
      </c>
      <c r="W4335">
        <v>3111</v>
      </c>
      <c r="X4335" t="str">
        <v>Port Liam</v>
      </c>
      <c r="Y4335" t="str">
        <v>South Australia</v>
      </c>
      <c r="Z4335" t="str">
        <v>Australia</v>
      </c>
      <c r="AA4335">
        <v>4</v>
      </c>
      <c r="AB4335" s="3" t="str">
        <f t="shared" si="135"/>
        <v>0 to 10</v>
      </c>
      <c r="AM4335" s="6">
        <v>88</v>
      </c>
      <c r="AN4335" s="6" t="s">
        <v>1345</v>
      </c>
    </row>
    <row r="4336" spans="1:40" x14ac:dyDescent="0.25">
      <c r="A4336">
        <v>4334</v>
      </c>
      <c r="B4336">
        <v>866</v>
      </c>
      <c r="C4336">
        <v>757</v>
      </c>
      <c r="D4336">
        <v>109</v>
      </c>
      <c r="E4336">
        <v>2</v>
      </c>
      <c r="F4336">
        <v>218</v>
      </c>
      <c r="G4336">
        <v>1</v>
      </c>
      <c r="H4336" t="str">
        <f>VLOOKUP($C4336,'Raw-products'!$A$2:$H$1261,MATCH(H$1,'Raw-products'!$A$1:$H$1,0))</f>
        <v>Jacket</v>
      </c>
      <c r="I4336" t="str">
        <f>VLOOKUP($C4336,'Raw-products'!$A$2:$H$1261,MATCH(I$1,'Raw-products'!$A$1:$H$1,0))</f>
        <v>Peacoat</v>
      </c>
      <c r="J4336" t="str">
        <f>VLOOKUP($C4336,'Raw-products'!$A$2:$H$1261,MATCH(J$1,'Raw-products'!$A$1:$H$1,0))</f>
        <v>M</v>
      </c>
      <c r="K4336" t="str">
        <f>VLOOKUP($C4336,'Raw-products'!$A$2:$H$1261,MATCH(K$1,'Raw-products'!$A$1:$H$1,0))</f>
        <v>blue</v>
      </c>
      <c r="L4336">
        <f>VLOOKUP($C4336,'Raw-products'!$A$2:$H$1261,MATCH(L$1,'Raw-products'!$A$1:$H$1,0))</f>
        <v>102</v>
      </c>
      <c r="M4336">
        <f>VLOOKUP($C4336,'Raw-products'!$A$2:$H$1261,MATCH(M$1,'Raw-products'!$A$1:$H$1,0))</f>
        <v>71</v>
      </c>
      <c r="N4336" s="5">
        <f t="shared" si="134"/>
        <v>7242</v>
      </c>
      <c r="O4336" cm="1">
        <f t="array" ref="O4336:R4336">_xlfn.XLOOKUP($B4336,'Raw -orders'!$A:$A,'Raw -orders'!$B:$E)</f>
        <v>88</v>
      </c>
      <c r="P4336">
        <v>48270</v>
      </c>
      <c r="Q4336" s="1">
        <v>44297</v>
      </c>
      <c r="R4336" s="1">
        <v>44307</v>
      </c>
      <c r="S4336" t="str" cm="1">
        <f t="array" ref="S4336:Z4336">_xlfn.XLOOKUP($O4336,'Raw - customers'!$A:$A,'Raw - customers'!$B:$I)</f>
        <v>Kendall Jakubski</v>
      </c>
      <c r="T4336" t="str">
        <v>Male</v>
      </c>
      <c r="U4336">
        <v>78</v>
      </c>
      <c r="V4336" t="str">
        <v>331 Leah Station StSuite 445</v>
      </c>
      <c r="W4336">
        <v>3111</v>
      </c>
      <c r="X4336" t="str">
        <v>Port Liam</v>
      </c>
      <c r="Y4336" t="str">
        <v>South Australia</v>
      </c>
      <c r="Z4336" t="str">
        <v>Australia</v>
      </c>
      <c r="AA4336">
        <v>4</v>
      </c>
      <c r="AB4336" s="3" t="str">
        <f t="shared" si="135"/>
        <v>0 to 10</v>
      </c>
      <c r="AM4336" s="6">
        <v>88</v>
      </c>
      <c r="AN4336" s="6" t="s">
        <v>1345</v>
      </c>
    </row>
    <row r="4337" spans="1:40" x14ac:dyDescent="0.25">
      <c r="A4337">
        <v>4335</v>
      </c>
      <c r="B4337">
        <v>866</v>
      </c>
      <c r="C4337">
        <v>846</v>
      </c>
      <c r="D4337">
        <v>113</v>
      </c>
      <c r="E4337">
        <v>1</v>
      </c>
      <c r="F4337">
        <v>113</v>
      </c>
      <c r="G4337">
        <v>1</v>
      </c>
      <c r="H4337" t="str">
        <f>VLOOKUP($C4337,'Raw-products'!$A$2:$H$1261,MATCH(H$1,'Raw-products'!$A$1:$H$1,0))</f>
        <v>Trousers</v>
      </c>
      <c r="I4337" t="str">
        <f>VLOOKUP($C4337,'Raw-products'!$A$2:$H$1261,MATCH(I$1,'Raw-products'!$A$1:$H$1,0))</f>
        <v>Chinos</v>
      </c>
      <c r="J4337" t="str">
        <f>VLOOKUP($C4337,'Raw-products'!$A$2:$H$1261,MATCH(J$1,'Raw-products'!$A$1:$H$1,0))</f>
        <v>S</v>
      </c>
      <c r="K4337" t="str">
        <f>VLOOKUP($C4337,'Raw-products'!$A$2:$H$1261,MATCH(K$1,'Raw-products'!$A$1:$H$1,0))</f>
        <v>orange</v>
      </c>
      <c r="L4337">
        <f>VLOOKUP($C4337,'Raw-products'!$A$2:$H$1261,MATCH(L$1,'Raw-products'!$A$1:$H$1,0))</f>
        <v>100</v>
      </c>
      <c r="M4337">
        <f>VLOOKUP($C4337,'Raw-products'!$A$2:$H$1261,MATCH(M$1,'Raw-products'!$A$1:$H$1,0))</f>
        <v>58</v>
      </c>
      <c r="N4337" s="5">
        <f t="shared" si="134"/>
        <v>5800</v>
      </c>
      <c r="O4337" cm="1">
        <f t="array" ref="O4337:R4337">_xlfn.XLOOKUP($B4337,'Raw -orders'!$A:$A,'Raw -orders'!$B:$E)</f>
        <v>88</v>
      </c>
      <c r="P4337">
        <v>48270</v>
      </c>
      <c r="Q4337" s="1">
        <v>44297</v>
      </c>
      <c r="R4337" s="1">
        <v>44307</v>
      </c>
      <c r="S4337" t="str" cm="1">
        <f t="array" ref="S4337:Z4337">_xlfn.XLOOKUP($O4337,'Raw - customers'!$A:$A,'Raw - customers'!$B:$I)</f>
        <v>Kendall Jakubski</v>
      </c>
      <c r="T4337" t="str">
        <v>Male</v>
      </c>
      <c r="U4337">
        <v>78</v>
      </c>
      <c r="V4337" t="str">
        <v>331 Leah Station StSuite 445</v>
      </c>
      <c r="W4337">
        <v>3111</v>
      </c>
      <c r="X4337" t="str">
        <v>Port Liam</v>
      </c>
      <c r="Y4337" t="str">
        <v>South Australia</v>
      </c>
      <c r="Z4337" t="str">
        <v>Australia</v>
      </c>
      <c r="AA4337">
        <v>4</v>
      </c>
      <c r="AB4337" s="3" t="str">
        <f t="shared" si="135"/>
        <v>0 to 10</v>
      </c>
      <c r="AM4337" s="6">
        <v>88</v>
      </c>
      <c r="AN4337" s="6" t="s">
        <v>1345</v>
      </c>
    </row>
    <row r="4338" spans="1:40" x14ac:dyDescent="0.25">
      <c r="A4338">
        <v>4336</v>
      </c>
      <c r="B4338">
        <v>867</v>
      </c>
      <c r="C4338">
        <v>930</v>
      </c>
      <c r="D4338">
        <v>96</v>
      </c>
      <c r="E4338">
        <v>1</v>
      </c>
      <c r="F4338">
        <v>96</v>
      </c>
      <c r="G4338">
        <v>1</v>
      </c>
      <c r="H4338" t="str">
        <f>VLOOKUP($C4338,'Raw-products'!$A$2:$H$1261,MATCH(H$1,'Raw-products'!$A$1:$H$1,0))</f>
        <v>Trousers</v>
      </c>
      <c r="I4338" t="str">
        <f>VLOOKUP($C4338,'Raw-products'!$A$2:$H$1261,MATCH(I$1,'Raw-products'!$A$1:$H$1,0))</f>
        <v>Drawstring</v>
      </c>
      <c r="J4338" t="str">
        <f>VLOOKUP($C4338,'Raw-products'!$A$2:$H$1261,MATCH(J$1,'Raw-products'!$A$1:$H$1,0))</f>
        <v>XS</v>
      </c>
      <c r="K4338" t="str">
        <f>VLOOKUP($C4338,'Raw-products'!$A$2:$H$1261,MATCH(K$1,'Raw-products'!$A$1:$H$1,0))</f>
        <v>blue</v>
      </c>
      <c r="L4338">
        <f>VLOOKUP($C4338,'Raw-products'!$A$2:$H$1261,MATCH(L$1,'Raw-products'!$A$1:$H$1,0))</f>
        <v>104</v>
      </c>
      <c r="M4338">
        <f>VLOOKUP($C4338,'Raw-products'!$A$2:$H$1261,MATCH(M$1,'Raw-products'!$A$1:$H$1,0))</f>
        <v>45</v>
      </c>
      <c r="N4338" s="5">
        <f t="shared" si="134"/>
        <v>4680</v>
      </c>
      <c r="O4338" cm="1">
        <f t="array" ref="O4338:R4338">_xlfn.XLOOKUP($B4338,'Raw -orders'!$A:$A,'Raw -orders'!$B:$E)</f>
        <v>342</v>
      </c>
      <c r="P4338">
        <v>42248</v>
      </c>
      <c r="Q4338" s="1">
        <v>44278</v>
      </c>
      <c r="R4338" s="1">
        <v>44293</v>
      </c>
      <c r="S4338" t="str" cm="1">
        <f t="array" ref="S4338:Z4338">_xlfn.XLOOKUP($O4338,'Raw - customers'!$A:$A,'Raw - customers'!$B:$I)</f>
        <v>Tymothy Linsay</v>
      </c>
      <c r="T4338" t="str">
        <v>Genderqueer</v>
      </c>
      <c r="U4338">
        <v>45</v>
      </c>
      <c r="V4338" t="str">
        <v>38 Charli SquareSuite 502</v>
      </c>
      <c r="W4338">
        <v>2900</v>
      </c>
      <c r="X4338" t="str">
        <v>Barrowschester</v>
      </c>
      <c r="Y4338" t="str">
        <v>Victoria</v>
      </c>
      <c r="Z4338" t="str">
        <v>Australia</v>
      </c>
      <c r="AA4338">
        <v>3</v>
      </c>
      <c r="AB4338" s="3" t="str">
        <f t="shared" si="135"/>
        <v>10 to 20</v>
      </c>
      <c r="AM4338" s="6">
        <v>342</v>
      </c>
      <c r="AN4338" s="6" t="s">
        <v>1396</v>
      </c>
    </row>
    <row r="4339" spans="1:40" x14ac:dyDescent="0.25">
      <c r="A4339">
        <v>4337</v>
      </c>
      <c r="B4339">
        <v>867</v>
      </c>
      <c r="C4339">
        <v>129</v>
      </c>
      <c r="D4339">
        <v>92</v>
      </c>
      <c r="E4339">
        <v>1</v>
      </c>
      <c r="F4339">
        <v>92</v>
      </c>
      <c r="G4339">
        <v>1</v>
      </c>
      <c r="H4339" t="str">
        <f>VLOOKUP($C4339,'Raw-products'!$A$2:$H$1261,MATCH(H$1,'Raw-products'!$A$1:$H$1,0))</f>
        <v>Shirt</v>
      </c>
      <c r="I4339" t="str">
        <f>VLOOKUP($C4339,'Raw-products'!$A$2:$H$1261,MATCH(I$1,'Raw-products'!$A$1:$H$1,0))</f>
        <v>Denim</v>
      </c>
      <c r="J4339" t="str">
        <f>VLOOKUP($C4339,'Raw-products'!$A$2:$H$1261,MATCH(J$1,'Raw-products'!$A$1:$H$1,0))</f>
        <v>XL</v>
      </c>
      <c r="K4339" t="str">
        <f>VLOOKUP($C4339,'Raw-products'!$A$2:$H$1261,MATCH(K$1,'Raw-products'!$A$1:$H$1,0))</f>
        <v>blue</v>
      </c>
      <c r="L4339">
        <f>VLOOKUP($C4339,'Raw-products'!$A$2:$H$1261,MATCH(L$1,'Raw-products'!$A$1:$H$1,0))</f>
        <v>115</v>
      </c>
      <c r="M4339">
        <f>VLOOKUP($C4339,'Raw-products'!$A$2:$H$1261,MATCH(M$1,'Raw-products'!$A$1:$H$1,0))</f>
        <v>73</v>
      </c>
      <c r="N4339" s="5">
        <f t="shared" si="134"/>
        <v>8395</v>
      </c>
      <c r="O4339" cm="1">
        <f t="array" ref="O4339:R4339">_xlfn.XLOOKUP($B4339,'Raw -orders'!$A:$A,'Raw -orders'!$B:$E)</f>
        <v>342</v>
      </c>
      <c r="P4339">
        <v>42248</v>
      </c>
      <c r="Q4339" s="1">
        <v>44278</v>
      </c>
      <c r="R4339" s="1">
        <v>44293</v>
      </c>
      <c r="S4339" t="str" cm="1">
        <f t="array" ref="S4339:Z4339">_xlfn.XLOOKUP($O4339,'Raw - customers'!$A:$A,'Raw - customers'!$B:$I)</f>
        <v>Tymothy Linsay</v>
      </c>
      <c r="T4339" t="str">
        <v>Genderqueer</v>
      </c>
      <c r="U4339">
        <v>45</v>
      </c>
      <c r="V4339" t="str">
        <v>38 Charli SquareSuite 502</v>
      </c>
      <c r="W4339">
        <v>2900</v>
      </c>
      <c r="X4339" t="str">
        <v>Barrowschester</v>
      </c>
      <c r="Y4339" t="str">
        <v>Victoria</v>
      </c>
      <c r="Z4339" t="str">
        <v>Australia</v>
      </c>
      <c r="AA4339">
        <v>3</v>
      </c>
      <c r="AB4339" s="3" t="str">
        <f t="shared" si="135"/>
        <v>10 to 20</v>
      </c>
      <c r="AM4339" s="6">
        <v>342</v>
      </c>
      <c r="AN4339" s="6" t="s">
        <v>1396</v>
      </c>
    </row>
    <row r="4340" spans="1:40" x14ac:dyDescent="0.25">
      <c r="A4340">
        <v>4338</v>
      </c>
      <c r="B4340">
        <v>867</v>
      </c>
      <c r="C4340">
        <v>430</v>
      </c>
      <c r="D4340">
        <v>107</v>
      </c>
      <c r="E4340">
        <v>2</v>
      </c>
      <c r="F4340">
        <v>214</v>
      </c>
      <c r="G4340">
        <v>1</v>
      </c>
      <c r="H4340" t="str">
        <f>VLOOKUP($C4340,'Raw-products'!$A$2:$H$1261,MATCH(H$1,'Raw-products'!$A$1:$H$1,0))</f>
        <v>Jacket</v>
      </c>
      <c r="I4340" t="str">
        <f>VLOOKUP($C4340,'Raw-products'!$A$2:$H$1261,MATCH(I$1,'Raw-products'!$A$1:$H$1,0))</f>
        <v>Denim</v>
      </c>
      <c r="J4340" t="str">
        <f>VLOOKUP($C4340,'Raw-products'!$A$2:$H$1261,MATCH(J$1,'Raw-products'!$A$1:$H$1,0))</f>
        <v>XS</v>
      </c>
      <c r="K4340" t="str">
        <f>VLOOKUP($C4340,'Raw-products'!$A$2:$H$1261,MATCH(K$1,'Raw-products'!$A$1:$H$1,0))</f>
        <v>yellow</v>
      </c>
      <c r="L4340">
        <f>VLOOKUP($C4340,'Raw-products'!$A$2:$H$1261,MATCH(L$1,'Raw-products'!$A$1:$H$1,0))</f>
        <v>92</v>
      </c>
      <c r="M4340">
        <f>VLOOKUP($C4340,'Raw-products'!$A$2:$H$1261,MATCH(M$1,'Raw-products'!$A$1:$H$1,0))</f>
        <v>52</v>
      </c>
      <c r="N4340" s="5">
        <f t="shared" si="134"/>
        <v>4784</v>
      </c>
      <c r="O4340" cm="1">
        <f t="array" ref="O4340:R4340">_xlfn.XLOOKUP($B4340,'Raw -orders'!$A:$A,'Raw -orders'!$B:$E)</f>
        <v>342</v>
      </c>
      <c r="P4340">
        <v>42248</v>
      </c>
      <c r="Q4340" s="1">
        <v>44278</v>
      </c>
      <c r="R4340" s="1">
        <v>44293</v>
      </c>
      <c r="S4340" t="str" cm="1">
        <f t="array" ref="S4340:Z4340">_xlfn.XLOOKUP($O4340,'Raw - customers'!$A:$A,'Raw - customers'!$B:$I)</f>
        <v>Tymothy Linsay</v>
      </c>
      <c r="T4340" t="str">
        <v>Genderqueer</v>
      </c>
      <c r="U4340">
        <v>45</v>
      </c>
      <c r="V4340" t="str">
        <v>38 Charli SquareSuite 502</v>
      </c>
      <c r="W4340">
        <v>2900</v>
      </c>
      <c r="X4340" t="str">
        <v>Barrowschester</v>
      </c>
      <c r="Y4340" t="str">
        <v>Victoria</v>
      </c>
      <c r="Z4340" t="str">
        <v>Australia</v>
      </c>
      <c r="AA4340">
        <v>3</v>
      </c>
      <c r="AB4340" s="3" t="str">
        <f t="shared" si="135"/>
        <v>10 to 20</v>
      </c>
      <c r="AM4340" s="6">
        <v>342</v>
      </c>
      <c r="AN4340" s="6" t="s">
        <v>1396</v>
      </c>
    </row>
    <row r="4341" spans="1:40" x14ac:dyDescent="0.25">
      <c r="A4341">
        <v>4339</v>
      </c>
      <c r="B4341">
        <v>867</v>
      </c>
      <c r="C4341">
        <v>545</v>
      </c>
      <c r="D4341">
        <v>98</v>
      </c>
      <c r="E4341">
        <v>1</v>
      </c>
      <c r="F4341">
        <v>98</v>
      </c>
      <c r="G4341">
        <v>1</v>
      </c>
      <c r="H4341" t="str">
        <f>VLOOKUP($C4341,'Raw-products'!$A$2:$H$1261,MATCH(H$1,'Raw-products'!$A$1:$H$1,0))</f>
        <v>Jacket</v>
      </c>
      <c r="I4341" t="str">
        <f>VLOOKUP($C4341,'Raw-products'!$A$2:$H$1261,MATCH(I$1,'Raw-products'!$A$1:$H$1,0))</f>
        <v>Leather</v>
      </c>
      <c r="J4341" t="str">
        <f>VLOOKUP($C4341,'Raw-products'!$A$2:$H$1261,MATCH(J$1,'Raw-products'!$A$1:$H$1,0))</f>
        <v>XS</v>
      </c>
      <c r="K4341" t="str">
        <f>VLOOKUP($C4341,'Raw-products'!$A$2:$H$1261,MATCH(K$1,'Raw-products'!$A$1:$H$1,0))</f>
        <v>blue</v>
      </c>
      <c r="L4341">
        <f>VLOOKUP($C4341,'Raw-products'!$A$2:$H$1261,MATCH(L$1,'Raw-products'!$A$1:$H$1,0))</f>
        <v>113</v>
      </c>
      <c r="M4341">
        <f>VLOOKUP($C4341,'Raw-products'!$A$2:$H$1261,MATCH(M$1,'Raw-products'!$A$1:$H$1,0))</f>
        <v>77</v>
      </c>
      <c r="N4341" s="5">
        <f t="shared" si="134"/>
        <v>8701</v>
      </c>
      <c r="O4341" cm="1">
        <f t="array" ref="O4341:R4341">_xlfn.XLOOKUP($B4341,'Raw -orders'!$A:$A,'Raw -orders'!$B:$E)</f>
        <v>342</v>
      </c>
      <c r="P4341">
        <v>42248</v>
      </c>
      <c r="Q4341" s="1">
        <v>44278</v>
      </c>
      <c r="R4341" s="1">
        <v>44293</v>
      </c>
      <c r="S4341" t="str" cm="1">
        <f t="array" ref="S4341:Z4341">_xlfn.XLOOKUP($O4341,'Raw - customers'!$A:$A,'Raw - customers'!$B:$I)</f>
        <v>Tymothy Linsay</v>
      </c>
      <c r="T4341" t="str">
        <v>Genderqueer</v>
      </c>
      <c r="U4341">
        <v>45</v>
      </c>
      <c r="V4341" t="str">
        <v>38 Charli SquareSuite 502</v>
      </c>
      <c r="W4341">
        <v>2900</v>
      </c>
      <c r="X4341" t="str">
        <v>Barrowschester</v>
      </c>
      <c r="Y4341" t="str">
        <v>Victoria</v>
      </c>
      <c r="Z4341" t="str">
        <v>Australia</v>
      </c>
      <c r="AA4341">
        <v>3</v>
      </c>
      <c r="AB4341" s="3" t="str">
        <f t="shared" si="135"/>
        <v>10 to 20</v>
      </c>
      <c r="AM4341" s="6">
        <v>342</v>
      </c>
      <c r="AN4341" s="6" t="s">
        <v>1396</v>
      </c>
    </row>
    <row r="4342" spans="1:40" x14ac:dyDescent="0.25">
      <c r="A4342">
        <v>4340</v>
      </c>
      <c r="B4342">
        <v>867</v>
      </c>
      <c r="C4342">
        <v>723</v>
      </c>
      <c r="D4342">
        <v>119</v>
      </c>
      <c r="E4342">
        <v>1</v>
      </c>
      <c r="F4342">
        <v>119</v>
      </c>
      <c r="G4342">
        <v>1</v>
      </c>
      <c r="H4342" t="str">
        <f>VLOOKUP($C4342,'Raw-products'!$A$2:$H$1261,MATCH(H$1,'Raw-products'!$A$1:$H$1,0))</f>
        <v>Jacket</v>
      </c>
      <c r="I4342" t="str">
        <f>VLOOKUP($C4342,'Raw-products'!$A$2:$H$1261,MATCH(I$1,'Raw-products'!$A$1:$H$1,0))</f>
        <v>Trench Coat</v>
      </c>
      <c r="J4342" t="str">
        <f>VLOOKUP($C4342,'Raw-products'!$A$2:$H$1261,MATCH(J$1,'Raw-products'!$A$1:$H$1,0))</f>
        <v>L</v>
      </c>
      <c r="K4342" t="str">
        <f>VLOOKUP($C4342,'Raw-products'!$A$2:$H$1261,MATCH(K$1,'Raw-products'!$A$1:$H$1,0))</f>
        <v>blue</v>
      </c>
      <c r="L4342">
        <f>VLOOKUP($C4342,'Raw-products'!$A$2:$H$1261,MATCH(L$1,'Raw-products'!$A$1:$H$1,0))</f>
        <v>112</v>
      </c>
      <c r="M4342">
        <f>VLOOKUP($C4342,'Raw-products'!$A$2:$H$1261,MATCH(M$1,'Raw-products'!$A$1:$H$1,0))</f>
        <v>50</v>
      </c>
      <c r="N4342" s="5">
        <f t="shared" si="134"/>
        <v>5600</v>
      </c>
      <c r="O4342" cm="1">
        <f t="array" ref="O4342:R4342">_xlfn.XLOOKUP($B4342,'Raw -orders'!$A:$A,'Raw -orders'!$B:$E)</f>
        <v>342</v>
      </c>
      <c r="P4342">
        <v>42248</v>
      </c>
      <c r="Q4342" s="1">
        <v>44278</v>
      </c>
      <c r="R4342" s="1">
        <v>44293</v>
      </c>
      <c r="S4342" t="str" cm="1">
        <f t="array" ref="S4342:Z4342">_xlfn.XLOOKUP($O4342,'Raw - customers'!$A:$A,'Raw - customers'!$B:$I)</f>
        <v>Tymothy Linsay</v>
      </c>
      <c r="T4342" t="str">
        <v>Genderqueer</v>
      </c>
      <c r="U4342">
        <v>45</v>
      </c>
      <c r="V4342" t="str">
        <v>38 Charli SquareSuite 502</v>
      </c>
      <c r="W4342">
        <v>2900</v>
      </c>
      <c r="X4342" t="str">
        <v>Barrowschester</v>
      </c>
      <c r="Y4342" t="str">
        <v>Victoria</v>
      </c>
      <c r="Z4342" t="str">
        <v>Australia</v>
      </c>
      <c r="AA4342">
        <v>3</v>
      </c>
      <c r="AB4342" s="3" t="str">
        <f t="shared" si="135"/>
        <v>10 to 20</v>
      </c>
      <c r="AM4342" s="6">
        <v>342</v>
      </c>
      <c r="AN4342" s="6" t="s">
        <v>1396</v>
      </c>
    </row>
    <row r="4343" spans="1:40" x14ac:dyDescent="0.25">
      <c r="A4343">
        <v>4341</v>
      </c>
      <c r="B4343">
        <v>867</v>
      </c>
      <c r="C4343">
        <v>19</v>
      </c>
      <c r="D4343">
        <v>96</v>
      </c>
      <c r="E4343">
        <v>1</v>
      </c>
      <c r="F4343">
        <v>96</v>
      </c>
      <c r="G4343">
        <v>1</v>
      </c>
      <c r="H4343" t="str">
        <f>VLOOKUP($C4343,'Raw-products'!$A$2:$H$1261,MATCH(H$1,'Raw-products'!$A$1:$H$1,0))</f>
        <v>Shirt</v>
      </c>
      <c r="I4343" t="str">
        <f>VLOOKUP($C4343,'Raw-products'!$A$2:$H$1261,MATCH(I$1,'Raw-products'!$A$1:$H$1,0))</f>
        <v>Oxford Cloth</v>
      </c>
      <c r="J4343" t="str">
        <f>VLOOKUP($C4343,'Raw-products'!$A$2:$H$1261,MATCH(J$1,'Raw-products'!$A$1:$H$1,0))</f>
        <v>XL</v>
      </c>
      <c r="K4343" t="str">
        <f>VLOOKUP($C4343,'Raw-products'!$A$2:$H$1261,MATCH(K$1,'Raw-products'!$A$1:$H$1,0))</f>
        <v>green</v>
      </c>
      <c r="L4343">
        <f>VLOOKUP($C4343,'Raw-products'!$A$2:$H$1261,MATCH(L$1,'Raw-products'!$A$1:$H$1,0))</f>
        <v>114</v>
      </c>
      <c r="M4343">
        <f>VLOOKUP($C4343,'Raw-products'!$A$2:$H$1261,MATCH(M$1,'Raw-products'!$A$1:$H$1,0))</f>
        <v>42</v>
      </c>
      <c r="N4343" s="5">
        <f t="shared" si="134"/>
        <v>4788</v>
      </c>
      <c r="O4343" cm="1">
        <f t="array" ref="O4343:R4343">_xlfn.XLOOKUP($B4343,'Raw -orders'!$A:$A,'Raw -orders'!$B:$E)</f>
        <v>342</v>
      </c>
      <c r="P4343">
        <v>42248</v>
      </c>
      <c r="Q4343" s="1">
        <v>44278</v>
      </c>
      <c r="R4343" s="1">
        <v>44293</v>
      </c>
      <c r="S4343" t="str" cm="1">
        <f t="array" ref="S4343:Z4343">_xlfn.XLOOKUP($O4343,'Raw - customers'!$A:$A,'Raw - customers'!$B:$I)</f>
        <v>Tymothy Linsay</v>
      </c>
      <c r="T4343" t="str">
        <v>Genderqueer</v>
      </c>
      <c r="U4343">
        <v>45</v>
      </c>
      <c r="V4343" t="str">
        <v>38 Charli SquareSuite 502</v>
      </c>
      <c r="W4343">
        <v>2900</v>
      </c>
      <c r="X4343" t="str">
        <v>Barrowschester</v>
      </c>
      <c r="Y4343" t="str">
        <v>Victoria</v>
      </c>
      <c r="Z4343" t="str">
        <v>Australia</v>
      </c>
      <c r="AA4343">
        <v>3</v>
      </c>
      <c r="AB4343" s="3" t="str">
        <f t="shared" si="135"/>
        <v>10 to 20</v>
      </c>
      <c r="AM4343" s="6">
        <v>342</v>
      </c>
      <c r="AN4343" s="6" t="s">
        <v>1396</v>
      </c>
    </row>
    <row r="4344" spans="1:40" x14ac:dyDescent="0.25">
      <c r="A4344">
        <v>4342</v>
      </c>
      <c r="B4344">
        <v>868</v>
      </c>
      <c r="C4344">
        <v>763</v>
      </c>
      <c r="D4344">
        <v>109</v>
      </c>
      <c r="E4344">
        <v>3</v>
      </c>
      <c r="F4344">
        <v>327</v>
      </c>
      <c r="G4344">
        <v>1</v>
      </c>
      <c r="H4344" t="str">
        <f>VLOOKUP($C4344,'Raw-products'!$A$2:$H$1261,MATCH(H$1,'Raw-products'!$A$1:$H$1,0))</f>
        <v>Jacket</v>
      </c>
      <c r="I4344" t="str">
        <f>VLOOKUP($C4344,'Raw-products'!$A$2:$H$1261,MATCH(I$1,'Raw-products'!$A$1:$H$1,0))</f>
        <v>Peacoat</v>
      </c>
      <c r="J4344" t="str">
        <f>VLOOKUP($C4344,'Raw-products'!$A$2:$H$1261,MATCH(J$1,'Raw-products'!$A$1:$H$1,0))</f>
        <v>L</v>
      </c>
      <c r="K4344" t="str">
        <f>VLOOKUP($C4344,'Raw-products'!$A$2:$H$1261,MATCH(K$1,'Raw-products'!$A$1:$H$1,0))</f>
        <v>indigo</v>
      </c>
      <c r="L4344">
        <f>VLOOKUP($C4344,'Raw-products'!$A$2:$H$1261,MATCH(L$1,'Raw-products'!$A$1:$H$1,0))</f>
        <v>102</v>
      </c>
      <c r="M4344">
        <f>VLOOKUP($C4344,'Raw-products'!$A$2:$H$1261,MATCH(M$1,'Raw-products'!$A$1:$H$1,0))</f>
        <v>45</v>
      </c>
      <c r="N4344" s="5">
        <f t="shared" si="134"/>
        <v>4590</v>
      </c>
      <c r="O4344" cm="1">
        <f t="array" ref="O4344:R4344">_xlfn.XLOOKUP($B4344,'Raw -orders'!$A:$A,'Raw -orders'!$B:$E)</f>
        <v>937</v>
      </c>
      <c r="P4344">
        <v>43447</v>
      </c>
      <c r="Q4344" s="1">
        <v>44286</v>
      </c>
      <c r="R4344" s="1">
        <v>44289</v>
      </c>
      <c r="S4344" t="str" cm="1">
        <f t="array" ref="S4344:Z4344">_xlfn.XLOOKUP($O4344,'Raw - customers'!$A:$A,'Raw - customers'!$B:$I)</f>
        <v>Judy Mesias</v>
      </c>
      <c r="T4344" t="str">
        <v>Male</v>
      </c>
      <c r="U4344">
        <v>70</v>
      </c>
      <c r="V4344" t="str">
        <v>933 Jake CrestSuite 613</v>
      </c>
      <c r="W4344">
        <v>1824</v>
      </c>
      <c r="X4344" t="str">
        <v>Schneiderstad</v>
      </c>
      <c r="Y4344" t="str">
        <v>New South Wales</v>
      </c>
      <c r="Z4344" t="str">
        <v>Australia</v>
      </c>
      <c r="AA4344">
        <v>3</v>
      </c>
      <c r="AB4344" s="3" t="str">
        <f t="shared" si="135"/>
        <v>0 to 10</v>
      </c>
      <c r="AM4344" s="6">
        <v>937</v>
      </c>
      <c r="AN4344" s="6" t="s">
        <v>1362</v>
      </c>
    </row>
    <row r="4345" spans="1:40" x14ac:dyDescent="0.25">
      <c r="A4345">
        <v>4343</v>
      </c>
      <c r="B4345">
        <v>868</v>
      </c>
      <c r="C4345">
        <v>1049</v>
      </c>
      <c r="D4345">
        <v>90</v>
      </c>
      <c r="E4345">
        <v>2</v>
      </c>
      <c r="F4345">
        <v>180</v>
      </c>
      <c r="G4345">
        <v>1</v>
      </c>
      <c r="H4345" t="str">
        <f>VLOOKUP($C4345,'Raw-products'!$A$2:$H$1261,MATCH(H$1,'Raw-products'!$A$1:$H$1,0))</f>
        <v>Trousers</v>
      </c>
      <c r="I4345" t="str">
        <f>VLOOKUP($C4345,'Raw-products'!$A$2:$H$1261,MATCH(I$1,'Raw-products'!$A$1:$H$1,0))</f>
        <v>Relaxed Leg</v>
      </c>
      <c r="J4345" t="str">
        <f>VLOOKUP($C4345,'Raw-products'!$A$2:$H$1261,MATCH(J$1,'Raw-products'!$A$1:$H$1,0))</f>
        <v>XL</v>
      </c>
      <c r="K4345" t="str">
        <f>VLOOKUP($C4345,'Raw-products'!$A$2:$H$1261,MATCH(K$1,'Raw-products'!$A$1:$H$1,0))</f>
        <v>violet</v>
      </c>
      <c r="L4345">
        <f>VLOOKUP($C4345,'Raw-products'!$A$2:$H$1261,MATCH(L$1,'Raw-products'!$A$1:$H$1,0))</f>
        <v>95</v>
      </c>
      <c r="M4345">
        <f>VLOOKUP($C4345,'Raw-products'!$A$2:$H$1261,MATCH(M$1,'Raw-products'!$A$1:$H$1,0))</f>
        <v>42</v>
      </c>
      <c r="N4345" s="5">
        <f t="shared" si="134"/>
        <v>3990</v>
      </c>
      <c r="O4345" cm="1">
        <f t="array" ref="O4345:R4345">_xlfn.XLOOKUP($B4345,'Raw -orders'!$A:$A,'Raw -orders'!$B:$E)</f>
        <v>937</v>
      </c>
      <c r="P4345">
        <v>43447</v>
      </c>
      <c r="Q4345" s="1">
        <v>44286</v>
      </c>
      <c r="R4345" s="1">
        <v>44289</v>
      </c>
      <c r="S4345" t="str" cm="1">
        <f t="array" ref="S4345:Z4345">_xlfn.XLOOKUP($O4345,'Raw - customers'!$A:$A,'Raw - customers'!$B:$I)</f>
        <v>Judy Mesias</v>
      </c>
      <c r="T4345" t="str">
        <v>Male</v>
      </c>
      <c r="U4345">
        <v>70</v>
      </c>
      <c r="V4345" t="str">
        <v>933 Jake CrestSuite 613</v>
      </c>
      <c r="W4345">
        <v>1824</v>
      </c>
      <c r="X4345" t="str">
        <v>Schneiderstad</v>
      </c>
      <c r="Y4345" t="str">
        <v>New South Wales</v>
      </c>
      <c r="Z4345" t="str">
        <v>Australia</v>
      </c>
      <c r="AA4345">
        <v>3</v>
      </c>
      <c r="AB4345" s="3" t="str">
        <f t="shared" si="135"/>
        <v>0 to 10</v>
      </c>
      <c r="AM4345" s="6">
        <v>937</v>
      </c>
      <c r="AN4345" s="6" t="s">
        <v>1362</v>
      </c>
    </row>
    <row r="4346" spans="1:40" x14ac:dyDescent="0.25">
      <c r="A4346">
        <v>4344</v>
      </c>
      <c r="B4346">
        <v>869</v>
      </c>
      <c r="C4346">
        <v>1214</v>
      </c>
      <c r="D4346">
        <v>105</v>
      </c>
      <c r="E4346">
        <v>3</v>
      </c>
      <c r="F4346">
        <v>315</v>
      </c>
      <c r="G4346">
        <v>1</v>
      </c>
      <c r="H4346" t="str">
        <f>VLOOKUP($C4346,'Raw-products'!$A$2:$H$1261,MATCH(H$1,'Raw-products'!$A$1:$H$1,0))</f>
        <v>Trousers</v>
      </c>
      <c r="I4346" t="str">
        <f>VLOOKUP($C4346,'Raw-products'!$A$2:$H$1261,MATCH(I$1,'Raw-products'!$A$1:$H$1,0))</f>
        <v>Pleated</v>
      </c>
      <c r="J4346" t="str">
        <f>VLOOKUP($C4346,'Raw-products'!$A$2:$H$1261,MATCH(J$1,'Raw-products'!$A$1:$H$1,0))</f>
        <v>XL</v>
      </c>
      <c r="K4346" t="str">
        <f>VLOOKUP($C4346,'Raw-products'!$A$2:$H$1261,MATCH(K$1,'Raw-products'!$A$1:$H$1,0))</f>
        <v>blue</v>
      </c>
      <c r="L4346">
        <f>VLOOKUP($C4346,'Raw-products'!$A$2:$H$1261,MATCH(L$1,'Raw-products'!$A$1:$H$1,0))</f>
        <v>90</v>
      </c>
      <c r="M4346">
        <f>VLOOKUP($C4346,'Raw-products'!$A$2:$H$1261,MATCH(M$1,'Raw-products'!$A$1:$H$1,0))</f>
        <v>55</v>
      </c>
      <c r="N4346" s="5">
        <f t="shared" si="134"/>
        <v>4950</v>
      </c>
      <c r="O4346" cm="1">
        <f t="array" ref="O4346:R4346">_xlfn.XLOOKUP($B4346,'Raw -orders'!$A:$A,'Raw -orders'!$B:$E)</f>
        <v>605</v>
      </c>
      <c r="P4346">
        <v>11108</v>
      </c>
      <c r="Q4346" s="1">
        <v>44464</v>
      </c>
      <c r="R4346" s="1">
        <v>44489</v>
      </c>
      <c r="S4346" t="str" cm="1">
        <f t="array" ref="S4346:Z4346">_xlfn.XLOOKUP($O4346,'Raw - customers'!$A:$A,'Raw - customers'!$B:$I)</f>
        <v>Stanleigh Hazelton</v>
      </c>
      <c r="T4346" t="str">
        <v>Female</v>
      </c>
      <c r="U4346">
        <v>25</v>
      </c>
      <c r="V4346" t="str">
        <v>8676 William HillApt. 725</v>
      </c>
      <c r="W4346">
        <v>4750</v>
      </c>
      <c r="X4346" t="str">
        <v>Hamiltonshire</v>
      </c>
      <c r="Y4346" t="str">
        <v>Western Australia</v>
      </c>
      <c r="Z4346" t="str">
        <v>Australia</v>
      </c>
      <c r="AA4346">
        <v>9</v>
      </c>
      <c r="AB4346" s="3" t="str">
        <f t="shared" si="135"/>
        <v>20 to 30</v>
      </c>
      <c r="AM4346" s="6">
        <v>605</v>
      </c>
      <c r="AN4346" s="6" t="s">
        <v>1377</v>
      </c>
    </row>
    <row r="4347" spans="1:40" x14ac:dyDescent="0.25">
      <c r="A4347">
        <v>4345</v>
      </c>
      <c r="B4347">
        <v>869</v>
      </c>
      <c r="C4347">
        <v>949</v>
      </c>
      <c r="D4347">
        <v>97</v>
      </c>
      <c r="E4347">
        <v>2</v>
      </c>
      <c r="F4347">
        <v>194</v>
      </c>
      <c r="G4347">
        <v>1</v>
      </c>
      <c r="H4347" t="str">
        <f>VLOOKUP($C4347,'Raw-products'!$A$2:$H$1261,MATCH(H$1,'Raw-products'!$A$1:$H$1,0))</f>
        <v>Trousers</v>
      </c>
      <c r="I4347" t="str">
        <f>VLOOKUP($C4347,'Raw-products'!$A$2:$H$1261,MATCH(I$1,'Raw-products'!$A$1:$H$1,0))</f>
        <v>Slim-Fit</v>
      </c>
      <c r="J4347" t="str">
        <f>VLOOKUP($C4347,'Raw-products'!$A$2:$H$1261,MATCH(J$1,'Raw-products'!$A$1:$H$1,0))</f>
        <v>XL</v>
      </c>
      <c r="K4347" t="str">
        <f>VLOOKUP($C4347,'Raw-products'!$A$2:$H$1261,MATCH(K$1,'Raw-products'!$A$1:$H$1,0))</f>
        <v>red</v>
      </c>
      <c r="L4347">
        <f>VLOOKUP($C4347,'Raw-products'!$A$2:$H$1261,MATCH(L$1,'Raw-products'!$A$1:$H$1,0))</f>
        <v>119</v>
      </c>
      <c r="M4347">
        <f>VLOOKUP($C4347,'Raw-products'!$A$2:$H$1261,MATCH(M$1,'Raw-products'!$A$1:$H$1,0))</f>
        <v>67</v>
      </c>
      <c r="N4347" s="5">
        <f t="shared" si="134"/>
        <v>7973</v>
      </c>
      <c r="O4347" cm="1">
        <f t="array" ref="O4347:R4347">_xlfn.XLOOKUP($B4347,'Raw -orders'!$A:$A,'Raw -orders'!$B:$E)</f>
        <v>605</v>
      </c>
      <c r="P4347">
        <v>11108</v>
      </c>
      <c r="Q4347" s="1">
        <v>44464</v>
      </c>
      <c r="R4347" s="1">
        <v>44489</v>
      </c>
      <c r="S4347" t="str" cm="1">
        <f t="array" ref="S4347:Z4347">_xlfn.XLOOKUP($O4347,'Raw - customers'!$A:$A,'Raw - customers'!$B:$I)</f>
        <v>Stanleigh Hazelton</v>
      </c>
      <c r="T4347" t="str">
        <v>Female</v>
      </c>
      <c r="U4347">
        <v>25</v>
      </c>
      <c r="V4347" t="str">
        <v>8676 William HillApt. 725</v>
      </c>
      <c r="W4347">
        <v>4750</v>
      </c>
      <c r="X4347" t="str">
        <v>Hamiltonshire</v>
      </c>
      <c r="Y4347" t="str">
        <v>Western Australia</v>
      </c>
      <c r="Z4347" t="str">
        <v>Australia</v>
      </c>
      <c r="AA4347">
        <v>9</v>
      </c>
      <c r="AB4347" s="3" t="str">
        <f t="shared" si="135"/>
        <v>20 to 30</v>
      </c>
      <c r="AM4347" s="6">
        <v>605</v>
      </c>
      <c r="AN4347" s="6" t="s">
        <v>1377</v>
      </c>
    </row>
    <row r="4348" spans="1:40" x14ac:dyDescent="0.25">
      <c r="A4348">
        <v>4346</v>
      </c>
      <c r="B4348">
        <v>869</v>
      </c>
      <c r="C4348">
        <v>176</v>
      </c>
      <c r="D4348">
        <v>98</v>
      </c>
      <c r="E4348">
        <v>2</v>
      </c>
      <c r="F4348">
        <v>196</v>
      </c>
      <c r="G4348">
        <v>1</v>
      </c>
      <c r="H4348" t="str">
        <f>VLOOKUP($C4348,'Raw-products'!$A$2:$H$1261,MATCH(H$1,'Raw-products'!$A$1:$H$1,0))</f>
        <v>Shirt</v>
      </c>
      <c r="I4348" t="str">
        <f>VLOOKUP($C4348,'Raw-products'!$A$2:$H$1261,MATCH(I$1,'Raw-products'!$A$1:$H$1,0))</f>
        <v>Camp Collared</v>
      </c>
      <c r="J4348" t="str">
        <f>VLOOKUP($C4348,'Raw-products'!$A$2:$H$1261,MATCH(J$1,'Raw-products'!$A$1:$H$1,0))</f>
        <v>S</v>
      </c>
      <c r="K4348" t="str">
        <f>VLOOKUP($C4348,'Raw-products'!$A$2:$H$1261,MATCH(K$1,'Raw-products'!$A$1:$H$1,0))</f>
        <v>red</v>
      </c>
      <c r="L4348">
        <f>VLOOKUP($C4348,'Raw-products'!$A$2:$H$1261,MATCH(L$1,'Raw-products'!$A$1:$H$1,0))</f>
        <v>112</v>
      </c>
      <c r="M4348">
        <f>VLOOKUP($C4348,'Raw-products'!$A$2:$H$1261,MATCH(M$1,'Raw-products'!$A$1:$H$1,0))</f>
        <v>67</v>
      </c>
      <c r="N4348" s="5">
        <f t="shared" si="134"/>
        <v>7504</v>
      </c>
      <c r="O4348" cm="1">
        <f t="array" ref="O4348:R4348">_xlfn.XLOOKUP($B4348,'Raw -orders'!$A:$A,'Raw -orders'!$B:$E)</f>
        <v>605</v>
      </c>
      <c r="P4348">
        <v>11108</v>
      </c>
      <c r="Q4348" s="1">
        <v>44464</v>
      </c>
      <c r="R4348" s="1">
        <v>44489</v>
      </c>
      <c r="S4348" t="str" cm="1">
        <f t="array" ref="S4348:Z4348">_xlfn.XLOOKUP($O4348,'Raw - customers'!$A:$A,'Raw - customers'!$B:$I)</f>
        <v>Stanleigh Hazelton</v>
      </c>
      <c r="T4348" t="str">
        <v>Female</v>
      </c>
      <c r="U4348">
        <v>25</v>
      </c>
      <c r="V4348" t="str">
        <v>8676 William HillApt. 725</v>
      </c>
      <c r="W4348">
        <v>4750</v>
      </c>
      <c r="X4348" t="str">
        <v>Hamiltonshire</v>
      </c>
      <c r="Y4348" t="str">
        <v>Western Australia</v>
      </c>
      <c r="Z4348" t="str">
        <v>Australia</v>
      </c>
      <c r="AA4348">
        <v>9</v>
      </c>
      <c r="AB4348" s="3" t="str">
        <f t="shared" si="135"/>
        <v>20 to 30</v>
      </c>
      <c r="AM4348" s="6">
        <v>605</v>
      </c>
      <c r="AN4348" s="6" t="s">
        <v>1377</v>
      </c>
    </row>
    <row r="4349" spans="1:40" x14ac:dyDescent="0.25">
      <c r="A4349">
        <v>4347</v>
      </c>
      <c r="B4349">
        <v>869</v>
      </c>
      <c r="C4349">
        <v>535</v>
      </c>
      <c r="D4349">
        <v>98</v>
      </c>
      <c r="E4349">
        <v>3</v>
      </c>
      <c r="F4349">
        <v>294</v>
      </c>
      <c r="G4349">
        <v>1</v>
      </c>
      <c r="H4349" t="str">
        <f>VLOOKUP($C4349,'Raw-products'!$A$2:$H$1261,MATCH(H$1,'Raw-products'!$A$1:$H$1,0))</f>
        <v>Jacket</v>
      </c>
      <c r="I4349" t="str">
        <f>VLOOKUP($C4349,'Raw-products'!$A$2:$H$1261,MATCH(I$1,'Raw-products'!$A$1:$H$1,0))</f>
        <v>Leather</v>
      </c>
      <c r="J4349" t="str">
        <f>VLOOKUP($C4349,'Raw-products'!$A$2:$H$1261,MATCH(J$1,'Raw-products'!$A$1:$H$1,0))</f>
        <v>XS</v>
      </c>
      <c r="K4349" t="str">
        <f>VLOOKUP($C4349,'Raw-products'!$A$2:$H$1261,MATCH(K$1,'Raw-products'!$A$1:$H$1,0))</f>
        <v>yellow</v>
      </c>
      <c r="L4349">
        <f>VLOOKUP($C4349,'Raw-products'!$A$2:$H$1261,MATCH(L$1,'Raw-products'!$A$1:$H$1,0))</f>
        <v>113</v>
      </c>
      <c r="M4349">
        <f>VLOOKUP($C4349,'Raw-products'!$A$2:$H$1261,MATCH(M$1,'Raw-products'!$A$1:$H$1,0))</f>
        <v>73</v>
      </c>
      <c r="N4349" s="5">
        <f t="shared" si="134"/>
        <v>8249</v>
      </c>
      <c r="O4349" cm="1">
        <f t="array" ref="O4349:R4349">_xlfn.XLOOKUP($B4349,'Raw -orders'!$A:$A,'Raw -orders'!$B:$E)</f>
        <v>605</v>
      </c>
      <c r="P4349">
        <v>11108</v>
      </c>
      <c r="Q4349" s="1">
        <v>44464</v>
      </c>
      <c r="R4349" s="1">
        <v>44489</v>
      </c>
      <c r="S4349" t="str" cm="1">
        <f t="array" ref="S4349:Z4349">_xlfn.XLOOKUP($O4349,'Raw - customers'!$A:$A,'Raw - customers'!$B:$I)</f>
        <v>Stanleigh Hazelton</v>
      </c>
      <c r="T4349" t="str">
        <v>Female</v>
      </c>
      <c r="U4349">
        <v>25</v>
      </c>
      <c r="V4349" t="str">
        <v>8676 William HillApt. 725</v>
      </c>
      <c r="W4349">
        <v>4750</v>
      </c>
      <c r="X4349" t="str">
        <v>Hamiltonshire</v>
      </c>
      <c r="Y4349" t="str">
        <v>Western Australia</v>
      </c>
      <c r="Z4349" t="str">
        <v>Australia</v>
      </c>
      <c r="AA4349">
        <v>9</v>
      </c>
      <c r="AB4349" s="3" t="str">
        <f t="shared" si="135"/>
        <v>20 to 30</v>
      </c>
      <c r="AM4349" s="6">
        <v>605</v>
      </c>
      <c r="AN4349" s="6" t="s">
        <v>1377</v>
      </c>
    </row>
    <row r="4350" spans="1:40" x14ac:dyDescent="0.25">
      <c r="A4350">
        <v>4348</v>
      </c>
      <c r="B4350">
        <v>869</v>
      </c>
      <c r="C4350">
        <v>77</v>
      </c>
      <c r="D4350">
        <v>118</v>
      </c>
      <c r="E4350">
        <v>2</v>
      </c>
      <c r="F4350">
        <v>236</v>
      </c>
      <c r="G4350">
        <v>1</v>
      </c>
      <c r="H4350" t="str">
        <f>VLOOKUP($C4350,'Raw-products'!$A$2:$H$1261,MATCH(H$1,'Raw-products'!$A$1:$H$1,0))</f>
        <v>Shirt</v>
      </c>
      <c r="I4350" t="str">
        <f>VLOOKUP($C4350,'Raw-products'!$A$2:$H$1261,MATCH(I$1,'Raw-products'!$A$1:$H$1,0))</f>
        <v>Flannel</v>
      </c>
      <c r="J4350" t="str">
        <f>VLOOKUP($C4350,'Raw-products'!$A$2:$H$1261,MATCH(J$1,'Raw-products'!$A$1:$H$1,0))</f>
        <v>M</v>
      </c>
      <c r="K4350" t="str">
        <f>VLOOKUP($C4350,'Raw-products'!$A$2:$H$1261,MATCH(K$1,'Raw-products'!$A$1:$H$1,0))</f>
        <v>orange</v>
      </c>
      <c r="L4350">
        <f>VLOOKUP($C4350,'Raw-products'!$A$2:$H$1261,MATCH(L$1,'Raw-products'!$A$1:$H$1,0))</f>
        <v>96</v>
      </c>
      <c r="M4350">
        <f>VLOOKUP($C4350,'Raw-products'!$A$2:$H$1261,MATCH(M$1,'Raw-products'!$A$1:$H$1,0))</f>
        <v>68</v>
      </c>
      <c r="N4350" s="5">
        <f t="shared" si="134"/>
        <v>6528</v>
      </c>
      <c r="O4350" cm="1">
        <f t="array" ref="O4350:R4350">_xlfn.XLOOKUP($B4350,'Raw -orders'!$A:$A,'Raw -orders'!$B:$E)</f>
        <v>605</v>
      </c>
      <c r="P4350">
        <v>11108</v>
      </c>
      <c r="Q4350" s="1">
        <v>44464</v>
      </c>
      <c r="R4350" s="1">
        <v>44489</v>
      </c>
      <c r="S4350" t="str" cm="1">
        <f t="array" ref="S4350:Z4350">_xlfn.XLOOKUP($O4350,'Raw - customers'!$A:$A,'Raw - customers'!$B:$I)</f>
        <v>Stanleigh Hazelton</v>
      </c>
      <c r="T4350" t="str">
        <v>Female</v>
      </c>
      <c r="U4350">
        <v>25</v>
      </c>
      <c r="V4350" t="str">
        <v>8676 William HillApt. 725</v>
      </c>
      <c r="W4350">
        <v>4750</v>
      </c>
      <c r="X4350" t="str">
        <v>Hamiltonshire</v>
      </c>
      <c r="Y4350" t="str">
        <v>Western Australia</v>
      </c>
      <c r="Z4350" t="str">
        <v>Australia</v>
      </c>
      <c r="AA4350">
        <v>9</v>
      </c>
      <c r="AB4350" s="3" t="str">
        <f t="shared" si="135"/>
        <v>20 to 30</v>
      </c>
      <c r="AM4350" s="6">
        <v>605</v>
      </c>
      <c r="AN4350" s="6" t="s">
        <v>1377</v>
      </c>
    </row>
    <row r="4351" spans="1:40" x14ac:dyDescent="0.25">
      <c r="A4351">
        <v>4349</v>
      </c>
      <c r="B4351">
        <v>869</v>
      </c>
      <c r="C4351">
        <v>636</v>
      </c>
      <c r="D4351">
        <v>93</v>
      </c>
      <c r="E4351">
        <v>1</v>
      </c>
      <c r="F4351">
        <v>93</v>
      </c>
      <c r="G4351">
        <v>1</v>
      </c>
      <c r="H4351" t="str">
        <f>VLOOKUP($C4351,'Raw-products'!$A$2:$H$1261,MATCH(H$1,'Raw-products'!$A$1:$H$1,0))</f>
        <v>Jacket</v>
      </c>
      <c r="I4351" t="str">
        <f>VLOOKUP($C4351,'Raw-products'!$A$2:$H$1261,MATCH(I$1,'Raw-products'!$A$1:$H$1,0))</f>
        <v>Coach</v>
      </c>
      <c r="J4351" t="str">
        <f>VLOOKUP($C4351,'Raw-products'!$A$2:$H$1261,MATCH(J$1,'Raw-products'!$A$1:$H$1,0))</f>
        <v>S</v>
      </c>
      <c r="K4351" t="str">
        <f>VLOOKUP($C4351,'Raw-products'!$A$2:$H$1261,MATCH(K$1,'Raw-products'!$A$1:$H$1,0))</f>
        <v>orange</v>
      </c>
      <c r="L4351">
        <f>VLOOKUP($C4351,'Raw-products'!$A$2:$H$1261,MATCH(L$1,'Raw-products'!$A$1:$H$1,0))</f>
        <v>115</v>
      </c>
      <c r="M4351">
        <f>VLOOKUP($C4351,'Raw-products'!$A$2:$H$1261,MATCH(M$1,'Raw-products'!$A$1:$H$1,0))</f>
        <v>55</v>
      </c>
      <c r="N4351" s="5">
        <f t="shared" si="134"/>
        <v>6325</v>
      </c>
      <c r="O4351" cm="1">
        <f t="array" ref="O4351:R4351">_xlfn.XLOOKUP($B4351,'Raw -orders'!$A:$A,'Raw -orders'!$B:$E)</f>
        <v>605</v>
      </c>
      <c r="P4351">
        <v>11108</v>
      </c>
      <c r="Q4351" s="1">
        <v>44464</v>
      </c>
      <c r="R4351" s="1">
        <v>44489</v>
      </c>
      <c r="S4351" t="str" cm="1">
        <f t="array" ref="S4351:Z4351">_xlfn.XLOOKUP($O4351,'Raw - customers'!$A:$A,'Raw - customers'!$B:$I)</f>
        <v>Stanleigh Hazelton</v>
      </c>
      <c r="T4351" t="str">
        <v>Female</v>
      </c>
      <c r="U4351">
        <v>25</v>
      </c>
      <c r="V4351" t="str">
        <v>8676 William HillApt. 725</v>
      </c>
      <c r="W4351">
        <v>4750</v>
      </c>
      <c r="X4351" t="str">
        <v>Hamiltonshire</v>
      </c>
      <c r="Y4351" t="str">
        <v>Western Australia</v>
      </c>
      <c r="Z4351" t="str">
        <v>Australia</v>
      </c>
      <c r="AA4351">
        <v>9</v>
      </c>
      <c r="AB4351" s="3" t="str">
        <f t="shared" si="135"/>
        <v>20 to 30</v>
      </c>
      <c r="AM4351" s="6">
        <v>605</v>
      </c>
      <c r="AN4351" s="6" t="s">
        <v>1377</v>
      </c>
    </row>
    <row r="4352" spans="1:40" x14ac:dyDescent="0.25">
      <c r="A4352">
        <v>4350</v>
      </c>
      <c r="B4352">
        <v>869</v>
      </c>
      <c r="C4352">
        <v>351</v>
      </c>
      <c r="D4352">
        <v>94</v>
      </c>
      <c r="E4352">
        <v>2</v>
      </c>
      <c r="F4352">
        <v>188</v>
      </c>
      <c r="G4352">
        <v>1</v>
      </c>
      <c r="H4352" t="str">
        <f>VLOOKUP($C4352,'Raw-products'!$A$2:$H$1261,MATCH(H$1,'Raw-products'!$A$1:$H$1,0))</f>
        <v>Shirt</v>
      </c>
      <c r="I4352" t="str">
        <f>VLOOKUP($C4352,'Raw-products'!$A$2:$H$1261,MATCH(I$1,'Raw-products'!$A$1:$H$1,0))</f>
        <v>Henley</v>
      </c>
      <c r="J4352" t="str">
        <f>VLOOKUP($C4352,'Raw-products'!$A$2:$H$1261,MATCH(J$1,'Raw-products'!$A$1:$H$1,0))</f>
        <v>S</v>
      </c>
      <c r="K4352" t="str">
        <f>VLOOKUP($C4352,'Raw-products'!$A$2:$H$1261,MATCH(K$1,'Raw-products'!$A$1:$H$1,0))</f>
        <v>red</v>
      </c>
      <c r="L4352">
        <f>VLOOKUP($C4352,'Raw-products'!$A$2:$H$1261,MATCH(L$1,'Raw-products'!$A$1:$H$1,0))</f>
        <v>92</v>
      </c>
      <c r="M4352">
        <f>VLOOKUP($C4352,'Raw-products'!$A$2:$H$1261,MATCH(M$1,'Raw-products'!$A$1:$H$1,0))</f>
        <v>60</v>
      </c>
      <c r="N4352" s="5">
        <f t="shared" si="134"/>
        <v>5520</v>
      </c>
      <c r="O4352" cm="1">
        <f t="array" ref="O4352:R4352">_xlfn.XLOOKUP($B4352,'Raw -orders'!$A:$A,'Raw -orders'!$B:$E)</f>
        <v>605</v>
      </c>
      <c r="P4352">
        <v>11108</v>
      </c>
      <c r="Q4352" s="1">
        <v>44464</v>
      </c>
      <c r="R4352" s="1">
        <v>44489</v>
      </c>
      <c r="S4352" t="str" cm="1">
        <f t="array" ref="S4352:Z4352">_xlfn.XLOOKUP($O4352,'Raw - customers'!$A:$A,'Raw - customers'!$B:$I)</f>
        <v>Stanleigh Hazelton</v>
      </c>
      <c r="T4352" t="str">
        <v>Female</v>
      </c>
      <c r="U4352">
        <v>25</v>
      </c>
      <c r="V4352" t="str">
        <v>8676 William HillApt. 725</v>
      </c>
      <c r="W4352">
        <v>4750</v>
      </c>
      <c r="X4352" t="str">
        <v>Hamiltonshire</v>
      </c>
      <c r="Y4352" t="str">
        <v>Western Australia</v>
      </c>
      <c r="Z4352" t="str">
        <v>Australia</v>
      </c>
      <c r="AA4352">
        <v>9</v>
      </c>
      <c r="AB4352" s="3" t="str">
        <f t="shared" si="135"/>
        <v>20 to 30</v>
      </c>
      <c r="AM4352" s="6">
        <v>605</v>
      </c>
      <c r="AN4352" s="6" t="s">
        <v>1377</v>
      </c>
    </row>
    <row r="4353" spans="1:40" x14ac:dyDescent="0.25">
      <c r="A4353">
        <v>4351</v>
      </c>
      <c r="B4353">
        <v>869</v>
      </c>
      <c r="C4353">
        <v>1145</v>
      </c>
      <c r="D4353">
        <v>102</v>
      </c>
      <c r="E4353">
        <v>1</v>
      </c>
      <c r="F4353">
        <v>102</v>
      </c>
      <c r="G4353">
        <v>1</v>
      </c>
      <c r="H4353" t="str">
        <f>VLOOKUP($C4353,'Raw-products'!$A$2:$H$1261,MATCH(H$1,'Raw-products'!$A$1:$H$1,0))</f>
        <v>Trousers</v>
      </c>
      <c r="I4353" t="str">
        <f>VLOOKUP($C4353,'Raw-products'!$A$2:$H$1261,MATCH(I$1,'Raw-products'!$A$1:$H$1,0))</f>
        <v>Cargo Pants</v>
      </c>
      <c r="J4353" t="str">
        <f>VLOOKUP($C4353,'Raw-products'!$A$2:$H$1261,MATCH(J$1,'Raw-products'!$A$1:$H$1,0))</f>
        <v>XS</v>
      </c>
      <c r="K4353" t="str">
        <f>VLOOKUP($C4353,'Raw-products'!$A$2:$H$1261,MATCH(K$1,'Raw-products'!$A$1:$H$1,0))</f>
        <v>indigo</v>
      </c>
      <c r="L4353">
        <f>VLOOKUP($C4353,'Raw-products'!$A$2:$H$1261,MATCH(L$1,'Raw-products'!$A$1:$H$1,0))</f>
        <v>106</v>
      </c>
      <c r="M4353">
        <f>VLOOKUP($C4353,'Raw-products'!$A$2:$H$1261,MATCH(M$1,'Raw-products'!$A$1:$H$1,0))</f>
        <v>51</v>
      </c>
      <c r="N4353" s="5">
        <f t="shared" si="134"/>
        <v>5406</v>
      </c>
      <c r="O4353" cm="1">
        <f t="array" ref="O4353:R4353">_xlfn.XLOOKUP($B4353,'Raw -orders'!$A:$A,'Raw -orders'!$B:$E)</f>
        <v>605</v>
      </c>
      <c r="P4353">
        <v>11108</v>
      </c>
      <c r="Q4353" s="1">
        <v>44464</v>
      </c>
      <c r="R4353" s="1">
        <v>44489</v>
      </c>
      <c r="S4353" t="str" cm="1">
        <f t="array" ref="S4353:Z4353">_xlfn.XLOOKUP($O4353,'Raw - customers'!$A:$A,'Raw - customers'!$B:$I)</f>
        <v>Stanleigh Hazelton</v>
      </c>
      <c r="T4353" t="str">
        <v>Female</v>
      </c>
      <c r="U4353">
        <v>25</v>
      </c>
      <c r="V4353" t="str">
        <v>8676 William HillApt. 725</v>
      </c>
      <c r="W4353">
        <v>4750</v>
      </c>
      <c r="X4353" t="str">
        <v>Hamiltonshire</v>
      </c>
      <c r="Y4353" t="str">
        <v>Western Australia</v>
      </c>
      <c r="Z4353" t="str">
        <v>Australia</v>
      </c>
      <c r="AA4353">
        <v>9</v>
      </c>
      <c r="AB4353" s="3" t="str">
        <f t="shared" si="135"/>
        <v>20 to 30</v>
      </c>
      <c r="AM4353" s="6">
        <v>605</v>
      </c>
      <c r="AN4353" s="6" t="s">
        <v>1377</v>
      </c>
    </row>
    <row r="4354" spans="1:40" x14ac:dyDescent="0.25">
      <c r="A4354">
        <v>4352</v>
      </c>
      <c r="B4354">
        <v>869</v>
      </c>
      <c r="C4354">
        <v>845</v>
      </c>
      <c r="D4354">
        <v>113</v>
      </c>
      <c r="E4354">
        <v>1</v>
      </c>
      <c r="F4354">
        <v>113</v>
      </c>
      <c r="G4354">
        <v>1</v>
      </c>
      <c r="H4354" t="str">
        <f>VLOOKUP($C4354,'Raw-products'!$A$2:$H$1261,MATCH(H$1,'Raw-products'!$A$1:$H$1,0))</f>
        <v>Trousers</v>
      </c>
      <c r="I4354" t="str">
        <f>VLOOKUP($C4354,'Raw-products'!$A$2:$H$1261,MATCH(I$1,'Raw-products'!$A$1:$H$1,0))</f>
        <v>Chinos</v>
      </c>
      <c r="J4354" t="str">
        <f>VLOOKUP($C4354,'Raw-products'!$A$2:$H$1261,MATCH(J$1,'Raw-products'!$A$1:$H$1,0))</f>
        <v>XS</v>
      </c>
      <c r="K4354" t="str">
        <f>VLOOKUP($C4354,'Raw-products'!$A$2:$H$1261,MATCH(K$1,'Raw-products'!$A$1:$H$1,0))</f>
        <v>orange</v>
      </c>
      <c r="L4354">
        <f>VLOOKUP($C4354,'Raw-products'!$A$2:$H$1261,MATCH(L$1,'Raw-products'!$A$1:$H$1,0))</f>
        <v>100</v>
      </c>
      <c r="M4354">
        <f>VLOOKUP($C4354,'Raw-products'!$A$2:$H$1261,MATCH(M$1,'Raw-products'!$A$1:$H$1,0))</f>
        <v>53</v>
      </c>
      <c r="N4354" s="5">
        <f t="shared" si="134"/>
        <v>5300</v>
      </c>
      <c r="O4354" cm="1">
        <f t="array" ref="O4354:R4354">_xlfn.XLOOKUP($B4354,'Raw -orders'!$A:$A,'Raw -orders'!$B:$E)</f>
        <v>605</v>
      </c>
      <c r="P4354">
        <v>11108</v>
      </c>
      <c r="Q4354" s="1">
        <v>44464</v>
      </c>
      <c r="R4354" s="1">
        <v>44489</v>
      </c>
      <c r="S4354" t="str" cm="1">
        <f t="array" ref="S4354:Z4354">_xlfn.XLOOKUP($O4354,'Raw - customers'!$A:$A,'Raw - customers'!$B:$I)</f>
        <v>Stanleigh Hazelton</v>
      </c>
      <c r="T4354" t="str">
        <v>Female</v>
      </c>
      <c r="U4354">
        <v>25</v>
      </c>
      <c r="V4354" t="str">
        <v>8676 William HillApt. 725</v>
      </c>
      <c r="W4354">
        <v>4750</v>
      </c>
      <c r="X4354" t="str">
        <v>Hamiltonshire</v>
      </c>
      <c r="Y4354" t="str">
        <v>Western Australia</v>
      </c>
      <c r="Z4354" t="str">
        <v>Australia</v>
      </c>
      <c r="AA4354">
        <v>9</v>
      </c>
      <c r="AB4354" s="3" t="str">
        <f t="shared" si="135"/>
        <v>20 to 30</v>
      </c>
      <c r="AM4354" s="6">
        <v>605</v>
      </c>
      <c r="AN4354" s="6" t="s">
        <v>1377</v>
      </c>
    </row>
    <row r="4355" spans="1:40" x14ac:dyDescent="0.25">
      <c r="A4355">
        <v>4353</v>
      </c>
      <c r="B4355">
        <v>870</v>
      </c>
      <c r="C4355">
        <v>1256</v>
      </c>
      <c r="D4355">
        <v>112</v>
      </c>
      <c r="E4355">
        <v>2</v>
      </c>
      <c r="F4355">
        <v>224</v>
      </c>
      <c r="G4355">
        <v>1</v>
      </c>
      <c r="H4355" t="str">
        <f>VLOOKUP($C4355,'Raw-products'!$A$2:$H$1261,MATCH(H$1,'Raw-products'!$A$1:$H$1,0))</f>
        <v>Trousers</v>
      </c>
      <c r="I4355" t="str">
        <f>VLOOKUP($C4355,'Raw-products'!$A$2:$H$1261,MATCH(I$1,'Raw-products'!$A$1:$H$1,0))</f>
        <v>Tracksuit Bottoms</v>
      </c>
      <c r="J4355" t="str">
        <f>VLOOKUP($C4355,'Raw-products'!$A$2:$H$1261,MATCH(J$1,'Raw-products'!$A$1:$H$1,0))</f>
        <v>S</v>
      </c>
      <c r="K4355" t="str">
        <f>VLOOKUP($C4355,'Raw-products'!$A$2:$H$1261,MATCH(K$1,'Raw-products'!$A$1:$H$1,0))</f>
        <v>violet</v>
      </c>
      <c r="L4355">
        <f>VLOOKUP($C4355,'Raw-products'!$A$2:$H$1261,MATCH(L$1,'Raw-products'!$A$1:$H$1,0))</f>
        <v>91</v>
      </c>
      <c r="M4355">
        <f>VLOOKUP($C4355,'Raw-products'!$A$2:$H$1261,MATCH(M$1,'Raw-products'!$A$1:$H$1,0))</f>
        <v>48</v>
      </c>
      <c r="N4355" s="5">
        <f t="shared" ref="N4355:N4418" si="136">$L4355*$M4355</f>
        <v>4368</v>
      </c>
      <c r="O4355" cm="1">
        <f t="array" ref="O4355:R4355">_xlfn.XLOOKUP($B4355,'Raw -orders'!$A:$A,'Raw -orders'!$B:$E)</f>
        <v>647</v>
      </c>
      <c r="P4355">
        <v>47385</v>
      </c>
      <c r="Q4355" s="1">
        <v>44409</v>
      </c>
      <c r="R4355" s="1">
        <v>44420</v>
      </c>
      <c r="S4355" t="str" cm="1">
        <f t="array" ref="S4355:Z4355">_xlfn.XLOOKUP($O4355,'Raw - customers'!$A:$A,'Raw - customers'!$B:$I)</f>
        <v>Malory Emmison</v>
      </c>
      <c r="T4355" t="str">
        <v>Male</v>
      </c>
      <c r="U4355">
        <v>51</v>
      </c>
      <c r="V4355" t="str">
        <v>118 Levi CrestApt. 495</v>
      </c>
      <c r="W4355">
        <v>137</v>
      </c>
      <c r="X4355" t="str">
        <v>Lake Nicholasfort</v>
      </c>
      <c r="Y4355" t="str">
        <v>Australian Capital Territory</v>
      </c>
      <c r="Z4355" t="str">
        <v>Australia</v>
      </c>
      <c r="AA4355">
        <v>8</v>
      </c>
      <c r="AB4355" s="3" t="str">
        <f t="shared" ref="AB4355:AB4418" si="137">IF(AND(DATEDIF($Q4355,$R4355,"D")&gt;0,DATEDIF($Q4355,$R4355,"D")&lt;=10),"0 to 10",IF(AND(DATEDIF($Q4355,$R4355,"D")&gt;10,DATEDIF($Q4355,$R4355,"D")&lt;=20),"10 to 20",IF(AND(DATEDIF($Q4355,$R4355,"D")&gt;20,DATEDIF($Q4355,$R4355,"D")&lt;=30),"20 to 30")))</f>
        <v>10 to 20</v>
      </c>
      <c r="AM4355" s="6">
        <v>647</v>
      </c>
      <c r="AN4355" s="6" t="s">
        <v>1350</v>
      </c>
    </row>
    <row r="4356" spans="1:40" x14ac:dyDescent="0.25">
      <c r="A4356">
        <v>4354</v>
      </c>
      <c r="B4356">
        <v>870</v>
      </c>
      <c r="C4356">
        <v>789</v>
      </c>
      <c r="D4356">
        <v>91</v>
      </c>
      <c r="E4356">
        <v>3</v>
      </c>
      <c r="F4356">
        <v>273</v>
      </c>
      <c r="G4356">
        <v>1</v>
      </c>
      <c r="H4356" t="str">
        <f>VLOOKUP($C4356,'Raw-products'!$A$2:$H$1261,MATCH(H$1,'Raw-products'!$A$1:$H$1,0))</f>
        <v>Jacket</v>
      </c>
      <c r="I4356" t="str">
        <f>VLOOKUP($C4356,'Raw-products'!$A$2:$H$1261,MATCH(I$1,'Raw-products'!$A$1:$H$1,0))</f>
        <v>Pullover</v>
      </c>
      <c r="J4356" t="str">
        <f>VLOOKUP($C4356,'Raw-products'!$A$2:$H$1261,MATCH(J$1,'Raw-products'!$A$1:$H$1,0))</f>
        <v>XL</v>
      </c>
      <c r="K4356" t="str">
        <f>VLOOKUP($C4356,'Raw-products'!$A$2:$H$1261,MATCH(K$1,'Raw-products'!$A$1:$H$1,0))</f>
        <v>green</v>
      </c>
      <c r="L4356">
        <f>VLOOKUP($C4356,'Raw-products'!$A$2:$H$1261,MATCH(L$1,'Raw-products'!$A$1:$H$1,0))</f>
        <v>114</v>
      </c>
      <c r="M4356">
        <f>VLOOKUP($C4356,'Raw-products'!$A$2:$H$1261,MATCH(M$1,'Raw-products'!$A$1:$H$1,0))</f>
        <v>65</v>
      </c>
      <c r="N4356" s="5">
        <f t="shared" si="136"/>
        <v>7410</v>
      </c>
      <c r="O4356" cm="1">
        <f t="array" ref="O4356:R4356">_xlfn.XLOOKUP($B4356,'Raw -orders'!$A:$A,'Raw -orders'!$B:$E)</f>
        <v>647</v>
      </c>
      <c r="P4356">
        <v>47385</v>
      </c>
      <c r="Q4356" s="1">
        <v>44409</v>
      </c>
      <c r="R4356" s="1">
        <v>44420</v>
      </c>
      <c r="S4356" t="str" cm="1">
        <f t="array" ref="S4356:Z4356">_xlfn.XLOOKUP($O4356,'Raw - customers'!$A:$A,'Raw - customers'!$B:$I)</f>
        <v>Malory Emmison</v>
      </c>
      <c r="T4356" t="str">
        <v>Male</v>
      </c>
      <c r="U4356">
        <v>51</v>
      </c>
      <c r="V4356" t="str">
        <v>118 Levi CrestApt. 495</v>
      </c>
      <c r="W4356">
        <v>137</v>
      </c>
      <c r="X4356" t="str">
        <v>Lake Nicholasfort</v>
      </c>
      <c r="Y4356" t="str">
        <v>Australian Capital Territory</v>
      </c>
      <c r="Z4356" t="str">
        <v>Australia</v>
      </c>
      <c r="AA4356">
        <v>8</v>
      </c>
      <c r="AB4356" s="3" t="str">
        <f t="shared" si="137"/>
        <v>10 to 20</v>
      </c>
      <c r="AM4356" s="6">
        <v>647</v>
      </c>
      <c r="AN4356" s="6" t="s">
        <v>1350</v>
      </c>
    </row>
    <row r="4357" spans="1:40" x14ac:dyDescent="0.25">
      <c r="A4357">
        <v>4355</v>
      </c>
      <c r="B4357">
        <v>870</v>
      </c>
      <c r="C4357">
        <v>720</v>
      </c>
      <c r="D4357">
        <v>119</v>
      </c>
      <c r="E4357">
        <v>3</v>
      </c>
      <c r="F4357">
        <v>357</v>
      </c>
      <c r="G4357">
        <v>1</v>
      </c>
      <c r="H4357" t="str">
        <f>VLOOKUP($C4357,'Raw-products'!$A$2:$H$1261,MATCH(H$1,'Raw-products'!$A$1:$H$1,0))</f>
        <v>Jacket</v>
      </c>
      <c r="I4357" t="str">
        <f>VLOOKUP($C4357,'Raw-products'!$A$2:$H$1261,MATCH(I$1,'Raw-products'!$A$1:$H$1,0))</f>
        <v>Trench Coat</v>
      </c>
      <c r="J4357" t="str">
        <f>VLOOKUP($C4357,'Raw-products'!$A$2:$H$1261,MATCH(J$1,'Raw-products'!$A$1:$H$1,0))</f>
        <v>XS</v>
      </c>
      <c r="K4357" t="str">
        <f>VLOOKUP($C4357,'Raw-products'!$A$2:$H$1261,MATCH(K$1,'Raw-products'!$A$1:$H$1,0))</f>
        <v>blue</v>
      </c>
      <c r="L4357">
        <f>VLOOKUP($C4357,'Raw-products'!$A$2:$H$1261,MATCH(L$1,'Raw-products'!$A$1:$H$1,0))</f>
        <v>112</v>
      </c>
      <c r="M4357">
        <f>VLOOKUP($C4357,'Raw-products'!$A$2:$H$1261,MATCH(M$1,'Raw-products'!$A$1:$H$1,0))</f>
        <v>59</v>
      </c>
      <c r="N4357" s="5">
        <f t="shared" si="136"/>
        <v>6608</v>
      </c>
      <c r="O4357" cm="1">
        <f t="array" ref="O4357:R4357">_xlfn.XLOOKUP($B4357,'Raw -orders'!$A:$A,'Raw -orders'!$B:$E)</f>
        <v>647</v>
      </c>
      <c r="P4357">
        <v>47385</v>
      </c>
      <c r="Q4357" s="1">
        <v>44409</v>
      </c>
      <c r="R4357" s="1">
        <v>44420</v>
      </c>
      <c r="S4357" t="str" cm="1">
        <f t="array" ref="S4357:Z4357">_xlfn.XLOOKUP($O4357,'Raw - customers'!$A:$A,'Raw - customers'!$B:$I)</f>
        <v>Malory Emmison</v>
      </c>
      <c r="T4357" t="str">
        <v>Male</v>
      </c>
      <c r="U4357">
        <v>51</v>
      </c>
      <c r="V4357" t="str">
        <v>118 Levi CrestApt. 495</v>
      </c>
      <c r="W4357">
        <v>137</v>
      </c>
      <c r="X4357" t="str">
        <v>Lake Nicholasfort</v>
      </c>
      <c r="Y4357" t="str">
        <v>Australian Capital Territory</v>
      </c>
      <c r="Z4357" t="str">
        <v>Australia</v>
      </c>
      <c r="AA4357">
        <v>8</v>
      </c>
      <c r="AB4357" s="3" t="str">
        <f t="shared" si="137"/>
        <v>10 to 20</v>
      </c>
      <c r="AM4357" s="6">
        <v>647</v>
      </c>
      <c r="AN4357" s="6" t="s">
        <v>1350</v>
      </c>
    </row>
    <row r="4358" spans="1:40" x14ac:dyDescent="0.25">
      <c r="A4358">
        <v>4356</v>
      </c>
      <c r="B4358">
        <v>870</v>
      </c>
      <c r="C4358">
        <v>186</v>
      </c>
      <c r="D4358">
        <v>98</v>
      </c>
      <c r="E4358">
        <v>1</v>
      </c>
      <c r="F4358">
        <v>98</v>
      </c>
      <c r="G4358">
        <v>1</v>
      </c>
      <c r="H4358" t="str">
        <f>VLOOKUP($C4358,'Raw-products'!$A$2:$H$1261,MATCH(H$1,'Raw-products'!$A$1:$H$1,0))</f>
        <v>Shirt</v>
      </c>
      <c r="I4358" t="str">
        <f>VLOOKUP($C4358,'Raw-products'!$A$2:$H$1261,MATCH(I$1,'Raw-products'!$A$1:$H$1,0))</f>
        <v>Camp Collared</v>
      </c>
      <c r="J4358" t="str">
        <f>VLOOKUP($C4358,'Raw-products'!$A$2:$H$1261,MATCH(J$1,'Raw-products'!$A$1:$H$1,0))</f>
        <v>S</v>
      </c>
      <c r="K4358" t="str">
        <f>VLOOKUP($C4358,'Raw-products'!$A$2:$H$1261,MATCH(K$1,'Raw-products'!$A$1:$H$1,0))</f>
        <v>yellow</v>
      </c>
      <c r="L4358">
        <f>VLOOKUP($C4358,'Raw-products'!$A$2:$H$1261,MATCH(L$1,'Raw-products'!$A$1:$H$1,0))</f>
        <v>112</v>
      </c>
      <c r="M4358">
        <f>VLOOKUP($C4358,'Raw-products'!$A$2:$H$1261,MATCH(M$1,'Raw-products'!$A$1:$H$1,0))</f>
        <v>66</v>
      </c>
      <c r="N4358" s="5">
        <f t="shared" si="136"/>
        <v>7392</v>
      </c>
      <c r="O4358" cm="1">
        <f t="array" ref="O4358:R4358">_xlfn.XLOOKUP($B4358,'Raw -orders'!$A:$A,'Raw -orders'!$B:$E)</f>
        <v>647</v>
      </c>
      <c r="P4358">
        <v>47385</v>
      </c>
      <c r="Q4358" s="1">
        <v>44409</v>
      </c>
      <c r="R4358" s="1">
        <v>44420</v>
      </c>
      <c r="S4358" t="str" cm="1">
        <f t="array" ref="S4358:Z4358">_xlfn.XLOOKUP($O4358,'Raw - customers'!$A:$A,'Raw - customers'!$B:$I)</f>
        <v>Malory Emmison</v>
      </c>
      <c r="T4358" t="str">
        <v>Male</v>
      </c>
      <c r="U4358">
        <v>51</v>
      </c>
      <c r="V4358" t="str">
        <v>118 Levi CrestApt. 495</v>
      </c>
      <c r="W4358">
        <v>137</v>
      </c>
      <c r="X4358" t="str">
        <v>Lake Nicholasfort</v>
      </c>
      <c r="Y4358" t="str">
        <v>Australian Capital Territory</v>
      </c>
      <c r="Z4358" t="str">
        <v>Australia</v>
      </c>
      <c r="AA4358">
        <v>8</v>
      </c>
      <c r="AB4358" s="3" t="str">
        <f t="shared" si="137"/>
        <v>10 to 20</v>
      </c>
      <c r="AM4358" s="6">
        <v>647</v>
      </c>
      <c r="AN4358" s="6" t="s">
        <v>1350</v>
      </c>
    </row>
    <row r="4359" spans="1:40" x14ac:dyDescent="0.25">
      <c r="A4359">
        <v>4357</v>
      </c>
      <c r="B4359">
        <v>870</v>
      </c>
      <c r="C4359">
        <v>1186</v>
      </c>
      <c r="D4359">
        <v>99</v>
      </c>
      <c r="E4359">
        <v>3</v>
      </c>
      <c r="F4359">
        <v>297</v>
      </c>
      <c r="G4359">
        <v>1</v>
      </c>
      <c r="H4359" t="str">
        <f>VLOOKUP($C4359,'Raw-products'!$A$2:$H$1261,MATCH(H$1,'Raw-products'!$A$1:$H$1,0))</f>
        <v>Trousers</v>
      </c>
      <c r="I4359" t="str">
        <f>VLOOKUP($C4359,'Raw-products'!$A$2:$H$1261,MATCH(I$1,'Raw-products'!$A$1:$H$1,0))</f>
        <v>High-Waisted</v>
      </c>
      <c r="J4359" t="str">
        <f>VLOOKUP($C4359,'Raw-products'!$A$2:$H$1261,MATCH(J$1,'Raw-products'!$A$1:$H$1,0))</f>
        <v>S</v>
      </c>
      <c r="K4359" t="str">
        <f>VLOOKUP($C4359,'Raw-products'!$A$2:$H$1261,MATCH(K$1,'Raw-products'!$A$1:$H$1,0))</f>
        <v>violet</v>
      </c>
      <c r="L4359">
        <f>VLOOKUP($C4359,'Raw-products'!$A$2:$H$1261,MATCH(L$1,'Raw-products'!$A$1:$H$1,0))</f>
        <v>98</v>
      </c>
      <c r="M4359">
        <f>VLOOKUP($C4359,'Raw-products'!$A$2:$H$1261,MATCH(M$1,'Raw-products'!$A$1:$H$1,0))</f>
        <v>45</v>
      </c>
      <c r="N4359" s="5">
        <f t="shared" si="136"/>
        <v>4410</v>
      </c>
      <c r="O4359" cm="1">
        <f t="array" ref="O4359:R4359">_xlfn.XLOOKUP($B4359,'Raw -orders'!$A:$A,'Raw -orders'!$B:$E)</f>
        <v>647</v>
      </c>
      <c r="P4359">
        <v>47385</v>
      </c>
      <c r="Q4359" s="1">
        <v>44409</v>
      </c>
      <c r="R4359" s="1">
        <v>44420</v>
      </c>
      <c r="S4359" t="str" cm="1">
        <f t="array" ref="S4359:Z4359">_xlfn.XLOOKUP($O4359,'Raw - customers'!$A:$A,'Raw - customers'!$B:$I)</f>
        <v>Malory Emmison</v>
      </c>
      <c r="T4359" t="str">
        <v>Male</v>
      </c>
      <c r="U4359">
        <v>51</v>
      </c>
      <c r="V4359" t="str">
        <v>118 Levi CrestApt. 495</v>
      </c>
      <c r="W4359">
        <v>137</v>
      </c>
      <c r="X4359" t="str">
        <v>Lake Nicholasfort</v>
      </c>
      <c r="Y4359" t="str">
        <v>Australian Capital Territory</v>
      </c>
      <c r="Z4359" t="str">
        <v>Australia</v>
      </c>
      <c r="AA4359">
        <v>8</v>
      </c>
      <c r="AB4359" s="3" t="str">
        <f t="shared" si="137"/>
        <v>10 to 20</v>
      </c>
      <c r="AM4359" s="6">
        <v>647</v>
      </c>
      <c r="AN4359" s="6" t="s">
        <v>1350</v>
      </c>
    </row>
    <row r="4360" spans="1:40" x14ac:dyDescent="0.25">
      <c r="A4360">
        <v>4358</v>
      </c>
      <c r="B4360">
        <v>871</v>
      </c>
      <c r="C4360">
        <v>637</v>
      </c>
      <c r="D4360">
        <v>93</v>
      </c>
      <c r="E4360">
        <v>1</v>
      </c>
      <c r="F4360">
        <v>93</v>
      </c>
      <c r="G4360">
        <v>1</v>
      </c>
      <c r="H4360" t="str">
        <f>VLOOKUP($C4360,'Raw-products'!$A$2:$H$1261,MATCH(H$1,'Raw-products'!$A$1:$H$1,0))</f>
        <v>Jacket</v>
      </c>
      <c r="I4360" t="str">
        <f>VLOOKUP($C4360,'Raw-products'!$A$2:$H$1261,MATCH(I$1,'Raw-products'!$A$1:$H$1,0))</f>
        <v>Coach</v>
      </c>
      <c r="J4360" t="str">
        <f>VLOOKUP($C4360,'Raw-products'!$A$2:$H$1261,MATCH(J$1,'Raw-products'!$A$1:$H$1,0))</f>
        <v>M</v>
      </c>
      <c r="K4360" t="str">
        <f>VLOOKUP($C4360,'Raw-products'!$A$2:$H$1261,MATCH(K$1,'Raw-products'!$A$1:$H$1,0))</f>
        <v>orange</v>
      </c>
      <c r="L4360">
        <f>VLOOKUP($C4360,'Raw-products'!$A$2:$H$1261,MATCH(L$1,'Raw-products'!$A$1:$H$1,0))</f>
        <v>115</v>
      </c>
      <c r="M4360">
        <f>VLOOKUP($C4360,'Raw-products'!$A$2:$H$1261,MATCH(M$1,'Raw-products'!$A$1:$H$1,0))</f>
        <v>72</v>
      </c>
      <c r="N4360" s="5">
        <f t="shared" si="136"/>
        <v>8280</v>
      </c>
      <c r="O4360" cm="1">
        <f t="array" ref="O4360:R4360">_xlfn.XLOOKUP($B4360,'Raw -orders'!$A:$A,'Raw -orders'!$B:$E)</f>
        <v>550</v>
      </c>
      <c r="P4360">
        <v>10888</v>
      </c>
      <c r="Q4360" s="1">
        <v>44463</v>
      </c>
      <c r="R4360" s="1">
        <v>44477</v>
      </c>
      <c r="S4360" t="str" cm="1">
        <f t="array" ref="S4360:Z4360">_xlfn.XLOOKUP($O4360,'Raw - customers'!$A:$A,'Raw - customers'!$B:$I)</f>
        <v>Marna Lammerts</v>
      </c>
      <c r="T4360" t="str">
        <v>Male</v>
      </c>
      <c r="U4360">
        <v>22</v>
      </c>
      <c r="V4360" t="str">
        <v>276 Jade CourtSuite 661</v>
      </c>
      <c r="W4360">
        <v>4050</v>
      </c>
      <c r="X4360" t="str">
        <v>Sophiafurt</v>
      </c>
      <c r="Y4360" t="str">
        <v>New South Wales</v>
      </c>
      <c r="Z4360" t="str">
        <v>Australia</v>
      </c>
      <c r="AA4360">
        <v>9</v>
      </c>
      <c r="AB4360" s="3" t="str">
        <f t="shared" si="137"/>
        <v>10 to 20</v>
      </c>
      <c r="AM4360" s="6">
        <v>550</v>
      </c>
      <c r="AN4360" s="6" t="s">
        <v>1362</v>
      </c>
    </row>
    <row r="4361" spans="1:40" x14ac:dyDescent="0.25">
      <c r="A4361">
        <v>4359</v>
      </c>
      <c r="B4361">
        <v>871</v>
      </c>
      <c r="C4361">
        <v>495</v>
      </c>
      <c r="D4361">
        <v>102</v>
      </c>
      <c r="E4361">
        <v>2</v>
      </c>
      <c r="F4361">
        <v>204</v>
      </c>
      <c r="G4361">
        <v>1</v>
      </c>
      <c r="H4361" t="str">
        <f>VLOOKUP($C4361,'Raw-products'!$A$2:$H$1261,MATCH(H$1,'Raw-products'!$A$1:$H$1,0))</f>
        <v>Jacket</v>
      </c>
      <c r="I4361" t="str">
        <f>VLOOKUP($C4361,'Raw-products'!$A$2:$H$1261,MATCH(I$1,'Raw-products'!$A$1:$H$1,0))</f>
        <v>Windbreaker</v>
      </c>
      <c r="J4361" t="str">
        <f>VLOOKUP($C4361,'Raw-products'!$A$2:$H$1261,MATCH(J$1,'Raw-products'!$A$1:$H$1,0))</f>
        <v>XS</v>
      </c>
      <c r="K4361" t="str">
        <f>VLOOKUP($C4361,'Raw-products'!$A$2:$H$1261,MATCH(K$1,'Raw-products'!$A$1:$H$1,0))</f>
        <v>orange</v>
      </c>
      <c r="L4361">
        <f>VLOOKUP($C4361,'Raw-products'!$A$2:$H$1261,MATCH(L$1,'Raw-products'!$A$1:$H$1,0))</f>
        <v>109</v>
      </c>
      <c r="M4361">
        <f>VLOOKUP($C4361,'Raw-products'!$A$2:$H$1261,MATCH(M$1,'Raw-products'!$A$1:$H$1,0))</f>
        <v>70</v>
      </c>
      <c r="N4361" s="5">
        <f t="shared" si="136"/>
        <v>7630</v>
      </c>
      <c r="O4361" cm="1">
        <f t="array" ref="O4361:R4361">_xlfn.XLOOKUP($B4361,'Raw -orders'!$A:$A,'Raw -orders'!$B:$E)</f>
        <v>550</v>
      </c>
      <c r="P4361">
        <v>10888</v>
      </c>
      <c r="Q4361" s="1">
        <v>44463</v>
      </c>
      <c r="R4361" s="1">
        <v>44477</v>
      </c>
      <c r="S4361" t="str" cm="1">
        <f t="array" ref="S4361:Z4361">_xlfn.XLOOKUP($O4361,'Raw - customers'!$A:$A,'Raw - customers'!$B:$I)</f>
        <v>Marna Lammerts</v>
      </c>
      <c r="T4361" t="str">
        <v>Male</v>
      </c>
      <c r="U4361">
        <v>22</v>
      </c>
      <c r="V4361" t="str">
        <v>276 Jade CourtSuite 661</v>
      </c>
      <c r="W4361">
        <v>4050</v>
      </c>
      <c r="X4361" t="str">
        <v>Sophiafurt</v>
      </c>
      <c r="Y4361" t="str">
        <v>New South Wales</v>
      </c>
      <c r="Z4361" t="str">
        <v>Australia</v>
      </c>
      <c r="AA4361">
        <v>9</v>
      </c>
      <c r="AB4361" s="3" t="str">
        <f t="shared" si="137"/>
        <v>10 to 20</v>
      </c>
      <c r="AM4361" s="6">
        <v>550</v>
      </c>
      <c r="AN4361" s="6" t="s">
        <v>1362</v>
      </c>
    </row>
    <row r="4362" spans="1:40" x14ac:dyDescent="0.25">
      <c r="A4362">
        <v>4360</v>
      </c>
      <c r="B4362">
        <v>871</v>
      </c>
      <c r="C4362">
        <v>1056</v>
      </c>
      <c r="D4362">
        <v>93</v>
      </c>
      <c r="E4362">
        <v>1</v>
      </c>
      <c r="F4362">
        <v>93</v>
      </c>
      <c r="G4362">
        <v>1</v>
      </c>
      <c r="H4362" t="str">
        <f>VLOOKUP($C4362,'Raw-products'!$A$2:$H$1261,MATCH(H$1,'Raw-products'!$A$1:$H$1,0))</f>
        <v>Trousers</v>
      </c>
      <c r="I4362" t="str">
        <f>VLOOKUP($C4362,'Raw-products'!$A$2:$H$1261,MATCH(I$1,'Raw-products'!$A$1:$H$1,0))</f>
        <v>Joggers</v>
      </c>
      <c r="J4362" t="str">
        <f>VLOOKUP($C4362,'Raw-products'!$A$2:$H$1261,MATCH(J$1,'Raw-products'!$A$1:$H$1,0))</f>
        <v>S</v>
      </c>
      <c r="K4362" t="str">
        <f>VLOOKUP($C4362,'Raw-products'!$A$2:$H$1261,MATCH(K$1,'Raw-products'!$A$1:$H$1,0))</f>
        <v>orange</v>
      </c>
      <c r="L4362">
        <f>VLOOKUP($C4362,'Raw-products'!$A$2:$H$1261,MATCH(L$1,'Raw-products'!$A$1:$H$1,0))</f>
        <v>94</v>
      </c>
      <c r="M4362">
        <f>VLOOKUP($C4362,'Raw-products'!$A$2:$H$1261,MATCH(M$1,'Raw-products'!$A$1:$H$1,0))</f>
        <v>43</v>
      </c>
      <c r="N4362" s="5">
        <f t="shared" si="136"/>
        <v>4042</v>
      </c>
      <c r="O4362" cm="1">
        <f t="array" ref="O4362:R4362">_xlfn.XLOOKUP($B4362,'Raw -orders'!$A:$A,'Raw -orders'!$B:$E)</f>
        <v>550</v>
      </c>
      <c r="P4362">
        <v>10888</v>
      </c>
      <c r="Q4362" s="1">
        <v>44463</v>
      </c>
      <c r="R4362" s="1">
        <v>44477</v>
      </c>
      <c r="S4362" t="str" cm="1">
        <f t="array" ref="S4362:Z4362">_xlfn.XLOOKUP($O4362,'Raw - customers'!$A:$A,'Raw - customers'!$B:$I)</f>
        <v>Marna Lammerts</v>
      </c>
      <c r="T4362" t="str">
        <v>Male</v>
      </c>
      <c r="U4362">
        <v>22</v>
      </c>
      <c r="V4362" t="str">
        <v>276 Jade CourtSuite 661</v>
      </c>
      <c r="W4362">
        <v>4050</v>
      </c>
      <c r="X4362" t="str">
        <v>Sophiafurt</v>
      </c>
      <c r="Y4362" t="str">
        <v>New South Wales</v>
      </c>
      <c r="Z4362" t="str">
        <v>Australia</v>
      </c>
      <c r="AA4362">
        <v>9</v>
      </c>
      <c r="AB4362" s="3" t="str">
        <f t="shared" si="137"/>
        <v>10 to 20</v>
      </c>
      <c r="AM4362" s="6">
        <v>550</v>
      </c>
      <c r="AN4362" s="6" t="s">
        <v>1362</v>
      </c>
    </row>
    <row r="4363" spans="1:40" x14ac:dyDescent="0.25">
      <c r="A4363">
        <v>4361</v>
      </c>
      <c r="B4363">
        <v>872</v>
      </c>
      <c r="C4363">
        <v>113</v>
      </c>
      <c r="D4363">
        <v>92</v>
      </c>
      <c r="E4363">
        <v>3</v>
      </c>
      <c r="F4363">
        <v>276</v>
      </c>
      <c r="G4363">
        <v>1</v>
      </c>
      <c r="H4363" t="str">
        <f>VLOOKUP($C4363,'Raw-products'!$A$2:$H$1261,MATCH(H$1,'Raw-products'!$A$1:$H$1,0))</f>
        <v>Shirt</v>
      </c>
      <c r="I4363" t="str">
        <f>VLOOKUP($C4363,'Raw-products'!$A$2:$H$1261,MATCH(I$1,'Raw-products'!$A$1:$H$1,0))</f>
        <v>Denim</v>
      </c>
      <c r="J4363" t="str">
        <f>VLOOKUP($C4363,'Raw-products'!$A$2:$H$1261,MATCH(J$1,'Raw-products'!$A$1:$H$1,0))</f>
        <v>L</v>
      </c>
      <c r="K4363" t="str">
        <f>VLOOKUP($C4363,'Raw-products'!$A$2:$H$1261,MATCH(K$1,'Raw-products'!$A$1:$H$1,0))</f>
        <v>orange</v>
      </c>
      <c r="L4363">
        <f>VLOOKUP($C4363,'Raw-products'!$A$2:$H$1261,MATCH(L$1,'Raw-products'!$A$1:$H$1,0))</f>
        <v>115</v>
      </c>
      <c r="M4363">
        <f>VLOOKUP($C4363,'Raw-products'!$A$2:$H$1261,MATCH(M$1,'Raw-products'!$A$1:$H$1,0))</f>
        <v>45</v>
      </c>
      <c r="N4363" s="5">
        <f t="shared" si="136"/>
        <v>5175</v>
      </c>
      <c r="O4363" cm="1">
        <f t="array" ref="O4363:R4363">_xlfn.XLOOKUP($B4363,'Raw -orders'!$A:$A,'Raw -orders'!$B:$E)</f>
        <v>954</v>
      </c>
      <c r="P4363">
        <v>43868</v>
      </c>
      <c r="Q4363" s="1">
        <v>44465</v>
      </c>
      <c r="R4363" s="1">
        <v>44483</v>
      </c>
      <c r="S4363" t="str" cm="1">
        <f t="array" ref="S4363:Z4363">_xlfn.XLOOKUP($O4363,'Raw - customers'!$A:$A,'Raw - customers'!$B:$I)</f>
        <v>Timmie Kelshaw</v>
      </c>
      <c r="T4363" t="str">
        <v>Non-binary</v>
      </c>
      <c r="U4363">
        <v>69</v>
      </c>
      <c r="V4363" t="str">
        <v>424 Howell GroveApt. 432</v>
      </c>
      <c r="W4363">
        <v>8605</v>
      </c>
      <c r="X4363" t="str">
        <v>Lake Evemouth</v>
      </c>
      <c r="Y4363" t="str">
        <v>South Australia</v>
      </c>
      <c r="Z4363" t="str">
        <v>Australia</v>
      </c>
      <c r="AA4363">
        <v>9</v>
      </c>
      <c r="AB4363" s="3" t="str">
        <f t="shared" si="137"/>
        <v>10 to 20</v>
      </c>
      <c r="AM4363" s="6">
        <v>954</v>
      </c>
      <c r="AN4363" s="6" t="s">
        <v>1345</v>
      </c>
    </row>
    <row r="4364" spans="1:40" x14ac:dyDescent="0.25">
      <c r="A4364">
        <v>4362</v>
      </c>
      <c r="B4364">
        <v>872</v>
      </c>
      <c r="C4364">
        <v>482</v>
      </c>
      <c r="D4364">
        <v>118</v>
      </c>
      <c r="E4364">
        <v>2</v>
      </c>
      <c r="F4364">
        <v>236</v>
      </c>
      <c r="G4364">
        <v>1</v>
      </c>
      <c r="H4364" t="str">
        <f>VLOOKUP($C4364,'Raw-products'!$A$2:$H$1261,MATCH(H$1,'Raw-products'!$A$1:$H$1,0))</f>
        <v>Jacket</v>
      </c>
      <c r="I4364" t="str">
        <f>VLOOKUP($C4364,'Raw-products'!$A$2:$H$1261,MATCH(I$1,'Raw-products'!$A$1:$H$1,0))</f>
        <v>Puffer</v>
      </c>
      <c r="J4364" t="str">
        <f>VLOOKUP($C4364,'Raw-products'!$A$2:$H$1261,MATCH(J$1,'Raw-products'!$A$1:$H$1,0))</f>
        <v>M</v>
      </c>
      <c r="K4364" t="str">
        <f>VLOOKUP($C4364,'Raw-products'!$A$2:$H$1261,MATCH(K$1,'Raw-products'!$A$1:$H$1,0))</f>
        <v>indigo</v>
      </c>
      <c r="L4364">
        <f>VLOOKUP($C4364,'Raw-products'!$A$2:$H$1261,MATCH(L$1,'Raw-products'!$A$1:$H$1,0))</f>
        <v>110</v>
      </c>
      <c r="M4364">
        <f>VLOOKUP($C4364,'Raw-products'!$A$2:$H$1261,MATCH(M$1,'Raw-products'!$A$1:$H$1,0))</f>
        <v>49</v>
      </c>
      <c r="N4364" s="5">
        <f t="shared" si="136"/>
        <v>5390</v>
      </c>
      <c r="O4364" cm="1">
        <f t="array" ref="O4364:R4364">_xlfn.XLOOKUP($B4364,'Raw -orders'!$A:$A,'Raw -orders'!$B:$E)</f>
        <v>954</v>
      </c>
      <c r="P4364">
        <v>43868</v>
      </c>
      <c r="Q4364" s="1">
        <v>44465</v>
      </c>
      <c r="R4364" s="1">
        <v>44483</v>
      </c>
      <c r="S4364" t="str" cm="1">
        <f t="array" ref="S4364:Z4364">_xlfn.XLOOKUP($O4364,'Raw - customers'!$A:$A,'Raw - customers'!$B:$I)</f>
        <v>Timmie Kelshaw</v>
      </c>
      <c r="T4364" t="str">
        <v>Non-binary</v>
      </c>
      <c r="U4364">
        <v>69</v>
      </c>
      <c r="V4364" t="str">
        <v>424 Howell GroveApt. 432</v>
      </c>
      <c r="W4364">
        <v>8605</v>
      </c>
      <c r="X4364" t="str">
        <v>Lake Evemouth</v>
      </c>
      <c r="Y4364" t="str">
        <v>South Australia</v>
      </c>
      <c r="Z4364" t="str">
        <v>Australia</v>
      </c>
      <c r="AA4364">
        <v>9</v>
      </c>
      <c r="AB4364" s="3" t="str">
        <f t="shared" si="137"/>
        <v>10 to 20</v>
      </c>
      <c r="AM4364" s="6">
        <v>954</v>
      </c>
      <c r="AN4364" s="6" t="s">
        <v>1345</v>
      </c>
    </row>
    <row r="4365" spans="1:40" x14ac:dyDescent="0.25">
      <c r="A4365">
        <v>4363</v>
      </c>
      <c r="B4365">
        <v>872</v>
      </c>
      <c r="C4365">
        <v>230</v>
      </c>
      <c r="D4365">
        <v>106</v>
      </c>
      <c r="E4365">
        <v>1</v>
      </c>
      <c r="F4365">
        <v>106</v>
      </c>
      <c r="G4365">
        <v>1</v>
      </c>
      <c r="H4365" t="str">
        <f>VLOOKUP($C4365,'Raw-products'!$A$2:$H$1261,MATCH(H$1,'Raw-products'!$A$1:$H$1,0))</f>
        <v>Shirt</v>
      </c>
      <c r="I4365" t="str">
        <f>VLOOKUP($C4365,'Raw-products'!$A$2:$H$1261,MATCH(I$1,'Raw-products'!$A$1:$H$1,0))</f>
        <v>Chambray</v>
      </c>
      <c r="J4365" t="str">
        <f>VLOOKUP($C4365,'Raw-products'!$A$2:$H$1261,MATCH(J$1,'Raw-products'!$A$1:$H$1,0))</f>
        <v>XS</v>
      </c>
      <c r="K4365" t="str">
        <f>VLOOKUP($C4365,'Raw-products'!$A$2:$H$1261,MATCH(K$1,'Raw-products'!$A$1:$H$1,0))</f>
        <v>blue</v>
      </c>
      <c r="L4365">
        <f>VLOOKUP($C4365,'Raw-products'!$A$2:$H$1261,MATCH(L$1,'Raw-products'!$A$1:$H$1,0))</f>
        <v>105</v>
      </c>
      <c r="M4365">
        <f>VLOOKUP($C4365,'Raw-products'!$A$2:$H$1261,MATCH(M$1,'Raw-products'!$A$1:$H$1,0))</f>
        <v>76</v>
      </c>
      <c r="N4365" s="5">
        <f t="shared" si="136"/>
        <v>7980</v>
      </c>
      <c r="O4365" cm="1">
        <f t="array" ref="O4365:R4365">_xlfn.XLOOKUP($B4365,'Raw -orders'!$A:$A,'Raw -orders'!$B:$E)</f>
        <v>954</v>
      </c>
      <c r="P4365">
        <v>43868</v>
      </c>
      <c r="Q4365" s="1">
        <v>44465</v>
      </c>
      <c r="R4365" s="1">
        <v>44483</v>
      </c>
      <c r="S4365" t="str" cm="1">
        <f t="array" ref="S4365:Z4365">_xlfn.XLOOKUP($O4365,'Raw - customers'!$A:$A,'Raw - customers'!$B:$I)</f>
        <v>Timmie Kelshaw</v>
      </c>
      <c r="T4365" t="str">
        <v>Non-binary</v>
      </c>
      <c r="U4365">
        <v>69</v>
      </c>
      <c r="V4365" t="str">
        <v>424 Howell GroveApt. 432</v>
      </c>
      <c r="W4365">
        <v>8605</v>
      </c>
      <c r="X4365" t="str">
        <v>Lake Evemouth</v>
      </c>
      <c r="Y4365" t="str">
        <v>South Australia</v>
      </c>
      <c r="Z4365" t="str">
        <v>Australia</v>
      </c>
      <c r="AA4365">
        <v>9</v>
      </c>
      <c r="AB4365" s="3" t="str">
        <f t="shared" si="137"/>
        <v>10 to 20</v>
      </c>
      <c r="AM4365" s="6">
        <v>954</v>
      </c>
      <c r="AN4365" s="6" t="s">
        <v>1345</v>
      </c>
    </row>
    <row r="4366" spans="1:40" x14ac:dyDescent="0.25">
      <c r="A4366">
        <v>4364</v>
      </c>
      <c r="B4366">
        <v>872</v>
      </c>
      <c r="C4366">
        <v>28</v>
      </c>
      <c r="D4366">
        <v>96</v>
      </c>
      <c r="E4366">
        <v>3</v>
      </c>
      <c r="F4366">
        <v>288</v>
      </c>
      <c r="G4366">
        <v>1</v>
      </c>
      <c r="H4366" t="str">
        <f>VLOOKUP($C4366,'Raw-products'!$A$2:$H$1261,MATCH(H$1,'Raw-products'!$A$1:$H$1,0))</f>
        <v>Shirt</v>
      </c>
      <c r="I4366" t="str">
        <f>VLOOKUP($C4366,'Raw-products'!$A$2:$H$1261,MATCH(I$1,'Raw-products'!$A$1:$H$1,0))</f>
        <v>Oxford Cloth</v>
      </c>
      <c r="J4366" t="str">
        <f>VLOOKUP($C4366,'Raw-products'!$A$2:$H$1261,MATCH(J$1,'Raw-products'!$A$1:$H$1,0))</f>
        <v>L</v>
      </c>
      <c r="K4366" t="str">
        <f>VLOOKUP($C4366,'Raw-products'!$A$2:$H$1261,MATCH(K$1,'Raw-products'!$A$1:$H$1,0))</f>
        <v>indigo</v>
      </c>
      <c r="L4366">
        <f>VLOOKUP($C4366,'Raw-products'!$A$2:$H$1261,MATCH(L$1,'Raw-products'!$A$1:$H$1,0))</f>
        <v>114</v>
      </c>
      <c r="M4366">
        <f>VLOOKUP($C4366,'Raw-products'!$A$2:$H$1261,MATCH(M$1,'Raw-products'!$A$1:$H$1,0))</f>
        <v>70</v>
      </c>
      <c r="N4366" s="5">
        <f t="shared" si="136"/>
        <v>7980</v>
      </c>
      <c r="O4366" cm="1">
        <f t="array" ref="O4366:R4366">_xlfn.XLOOKUP($B4366,'Raw -orders'!$A:$A,'Raw -orders'!$B:$E)</f>
        <v>954</v>
      </c>
      <c r="P4366">
        <v>43868</v>
      </c>
      <c r="Q4366" s="1">
        <v>44465</v>
      </c>
      <c r="R4366" s="1">
        <v>44483</v>
      </c>
      <c r="S4366" t="str" cm="1">
        <f t="array" ref="S4366:Z4366">_xlfn.XLOOKUP($O4366,'Raw - customers'!$A:$A,'Raw - customers'!$B:$I)</f>
        <v>Timmie Kelshaw</v>
      </c>
      <c r="T4366" t="str">
        <v>Non-binary</v>
      </c>
      <c r="U4366">
        <v>69</v>
      </c>
      <c r="V4366" t="str">
        <v>424 Howell GroveApt. 432</v>
      </c>
      <c r="W4366">
        <v>8605</v>
      </c>
      <c r="X4366" t="str">
        <v>Lake Evemouth</v>
      </c>
      <c r="Y4366" t="str">
        <v>South Australia</v>
      </c>
      <c r="Z4366" t="str">
        <v>Australia</v>
      </c>
      <c r="AA4366">
        <v>9</v>
      </c>
      <c r="AB4366" s="3" t="str">
        <f t="shared" si="137"/>
        <v>10 to 20</v>
      </c>
      <c r="AM4366" s="6">
        <v>954</v>
      </c>
      <c r="AN4366" s="6" t="s">
        <v>1345</v>
      </c>
    </row>
    <row r="4367" spans="1:40" x14ac:dyDescent="0.25">
      <c r="A4367">
        <v>4365</v>
      </c>
      <c r="B4367">
        <v>872</v>
      </c>
      <c r="C4367">
        <v>608</v>
      </c>
      <c r="D4367">
        <v>112</v>
      </c>
      <c r="E4367">
        <v>2</v>
      </c>
      <c r="F4367">
        <v>224</v>
      </c>
      <c r="G4367">
        <v>1</v>
      </c>
      <c r="H4367" t="str">
        <f>VLOOKUP($C4367,'Raw-products'!$A$2:$H$1261,MATCH(H$1,'Raw-products'!$A$1:$H$1,0))</f>
        <v>Jacket</v>
      </c>
      <c r="I4367" t="str">
        <f>VLOOKUP($C4367,'Raw-products'!$A$2:$H$1261,MATCH(I$1,'Raw-products'!$A$1:$H$1,0))</f>
        <v>Cardigan</v>
      </c>
      <c r="J4367" t="str">
        <f>VLOOKUP($C4367,'Raw-products'!$A$2:$H$1261,MATCH(J$1,'Raw-products'!$A$1:$H$1,0))</f>
        <v>L</v>
      </c>
      <c r="K4367" t="str">
        <f>VLOOKUP($C4367,'Raw-products'!$A$2:$H$1261,MATCH(K$1,'Raw-products'!$A$1:$H$1,0))</f>
        <v>yellow</v>
      </c>
      <c r="L4367">
        <f>VLOOKUP($C4367,'Raw-products'!$A$2:$H$1261,MATCH(L$1,'Raw-products'!$A$1:$H$1,0))</f>
        <v>118</v>
      </c>
      <c r="M4367">
        <f>VLOOKUP($C4367,'Raw-products'!$A$2:$H$1261,MATCH(M$1,'Raw-products'!$A$1:$H$1,0))</f>
        <v>50</v>
      </c>
      <c r="N4367" s="5">
        <f t="shared" si="136"/>
        <v>5900</v>
      </c>
      <c r="O4367" cm="1">
        <f t="array" ref="O4367:R4367">_xlfn.XLOOKUP($B4367,'Raw -orders'!$A:$A,'Raw -orders'!$B:$E)</f>
        <v>954</v>
      </c>
      <c r="P4367">
        <v>43868</v>
      </c>
      <c r="Q4367" s="1">
        <v>44465</v>
      </c>
      <c r="R4367" s="1">
        <v>44483</v>
      </c>
      <c r="S4367" t="str" cm="1">
        <f t="array" ref="S4367:Z4367">_xlfn.XLOOKUP($O4367,'Raw - customers'!$A:$A,'Raw - customers'!$B:$I)</f>
        <v>Timmie Kelshaw</v>
      </c>
      <c r="T4367" t="str">
        <v>Non-binary</v>
      </c>
      <c r="U4367">
        <v>69</v>
      </c>
      <c r="V4367" t="str">
        <v>424 Howell GroveApt. 432</v>
      </c>
      <c r="W4367">
        <v>8605</v>
      </c>
      <c r="X4367" t="str">
        <v>Lake Evemouth</v>
      </c>
      <c r="Y4367" t="str">
        <v>South Australia</v>
      </c>
      <c r="Z4367" t="str">
        <v>Australia</v>
      </c>
      <c r="AA4367">
        <v>9</v>
      </c>
      <c r="AB4367" s="3" t="str">
        <f t="shared" si="137"/>
        <v>10 to 20</v>
      </c>
      <c r="AM4367" s="6">
        <v>954</v>
      </c>
      <c r="AN4367" s="6" t="s">
        <v>1345</v>
      </c>
    </row>
    <row r="4368" spans="1:40" x14ac:dyDescent="0.25">
      <c r="A4368">
        <v>4366</v>
      </c>
      <c r="B4368">
        <v>872</v>
      </c>
      <c r="C4368">
        <v>422</v>
      </c>
      <c r="D4368">
        <v>107</v>
      </c>
      <c r="E4368">
        <v>2</v>
      </c>
      <c r="F4368">
        <v>214</v>
      </c>
      <c r="G4368">
        <v>1</v>
      </c>
      <c r="H4368" t="str">
        <f>VLOOKUP($C4368,'Raw-products'!$A$2:$H$1261,MATCH(H$1,'Raw-products'!$A$1:$H$1,0))</f>
        <v>Jacket</v>
      </c>
      <c r="I4368" t="str">
        <f>VLOOKUP($C4368,'Raw-products'!$A$2:$H$1261,MATCH(I$1,'Raw-products'!$A$1:$H$1,0))</f>
        <v>Denim</v>
      </c>
      <c r="J4368" t="str">
        <f>VLOOKUP($C4368,'Raw-products'!$A$2:$H$1261,MATCH(J$1,'Raw-products'!$A$1:$H$1,0))</f>
        <v>M</v>
      </c>
      <c r="K4368" t="str">
        <f>VLOOKUP($C4368,'Raw-products'!$A$2:$H$1261,MATCH(K$1,'Raw-products'!$A$1:$H$1,0))</f>
        <v>red</v>
      </c>
      <c r="L4368">
        <f>VLOOKUP($C4368,'Raw-products'!$A$2:$H$1261,MATCH(L$1,'Raw-products'!$A$1:$H$1,0))</f>
        <v>92</v>
      </c>
      <c r="M4368">
        <f>VLOOKUP($C4368,'Raw-products'!$A$2:$H$1261,MATCH(M$1,'Raw-products'!$A$1:$H$1,0))</f>
        <v>43</v>
      </c>
      <c r="N4368" s="5">
        <f t="shared" si="136"/>
        <v>3956</v>
      </c>
      <c r="O4368" cm="1">
        <f t="array" ref="O4368:R4368">_xlfn.XLOOKUP($B4368,'Raw -orders'!$A:$A,'Raw -orders'!$B:$E)</f>
        <v>954</v>
      </c>
      <c r="P4368">
        <v>43868</v>
      </c>
      <c r="Q4368" s="1">
        <v>44465</v>
      </c>
      <c r="R4368" s="1">
        <v>44483</v>
      </c>
      <c r="S4368" t="str" cm="1">
        <f t="array" ref="S4368:Z4368">_xlfn.XLOOKUP($O4368,'Raw - customers'!$A:$A,'Raw - customers'!$B:$I)</f>
        <v>Timmie Kelshaw</v>
      </c>
      <c r="T4368" t="str">
        <v>Non-binary</v>
      </c>
      <c r="U4368">
        <v>69</v>
      </c>
      <c r="V4368" t="str">
        <v>424 Howell GroveApt. 432</v>
      </c>
      <c r="W4368">
        <v>8605</v>
      </c>
      <c r="X4368" t="str">
        <v>Lake Evemouth</v>
      </c>
      <c r="Y4368" t="str">
        <v>South Australia</v>
      </c>
      <c r="Z4368" t="str">
        <v>Australia</v>
      </c>
      <c r="AA4368">
        <v>9</v>
      </c>
      <c r="AB4368" s="3" t="str">
        <f t="shared" si="137"/>
        <v>10 to 20</v>
      </c>
      <c r="AM4368" s="6">
        <v>954</v>
      </c>
      <c r="AN4368" s="6" t="s">
        <v>1345</v>
      </c>
    </row>
    <row r="4369" spans="1:40" x14ac:dyDescent="0.25">
      <c r="A4369">
        <v>4367</v>
      </c>
      <c r="B4369">
        <v>872</v>
      </c>
      <c r="C4369">
        <v>78</v>
      </c>
      <c r="D4369">
        <v>118</v>
      </c>
      <c r="E4369">
        <v>1</v>
      </c>
      <c r="F4369">
        <v>118</v>
      </c>
      <c r="G4369">
        <v>1</v>
      </c>
      <c r="H4369" t="str">
        <f>VLOOKUP($C4369,'Raw-products'!$A$2:$H$1261,MATCH(H$1,'Raw-products'!$A$1:$H$1,0))</f>
        <v>Shirt</v>
      </c>
      <c r="I4369" t="str">
        <f>VLOOKUP($C4369,'Raw-products'!$A$2:$H$1261,MATCH(I$1,'Raw-products'!$A$1:$H$1,0))</f>
        <v>Flannel</v>
      </c>
      <c r="J4369" t="str">
        <f>VLOOKUP($C4369,'Raw-products'!$A$2:$H$1261,MATCH(J$1,'Raw-products'!$A$1:$H$1,0))</f>
        <v>L</v>
      </c>
      <c r="K4369" t="str">
        <f>VLOOKUP($C4369,'Raw-products'!$A$2:$H$1261,MATCH(K$1,'Raw-products'!$A$1:$H$1,0))</f>
        <v>orange</v>
      </c>
      <c r="L4369">
        <f>VLOOKUP($C4369,'Raw-products'!$A$2:$H$1261,MATCH(L$1,'Raw-products'!$A$1:$H$1,0))</f>
        <v>96</v>
      </c>
      <c r="M4369">
        <f>VLOOKUP($C4369,'Raw-products'!$A$2:$H$1261,MATCH(M$1,'Raw-products'!$A$1:$H$1,0))</f>
        <v>59</v>
      </c>
      <c r="N4369" s="5">
        <f t="shared" si="136"/>
        <v>5664</v>
      </c>
      <c r="O4369" cm="1">
        <f t="array" ref="O4369:R4369">_xlfn.XLOOKUP($B4369,'Raw -orders'!$A:$A,'Raw -orders'!$B:$E)</f>
        <v>954</v>
      </c>
      <c r="P4369">
        <v>43868</v>
      </c>
      <c r="Q4369" s="1">
        <v>44465</v>
      </c>
      <c r="R4369" s="1">
        <v>44483</v>
      </c>
      <c r="S4369" t="str" cm="1">
        <f t="array" ref="S4369:Z4369">_xlfn.XLOOKUP($O4369,'Raw - customers'!$A:$A,'Raw - customers'!$B:$I)</f>
        <v>Timmie Kelshaw</v>
      </c>
      <c r="T4369" t="str">
        <v>Non-binary</v>
      </c>
      <c r="U4369">
        <v>69</v>
      </c>
      <c r="V4369" t="str">
        <v>424 Howell GroveApt. 432</v>
      </c>
      <c r="W4369">
        <v>8605</v>
      </c>
      <c r="X4369" t="str">
        <v>Lake Evemouth</v>
      </c>
      <c r="Y4369" t="str">
        <v>South Australia</v>
      </c>
      <c r="Z4369" t="str">
        <v>Australia</v>
      </c>
      <c r="AA4369">
        <v>9</v>
      </c>
      <c r="AB4369" s="3" t="str">
        <f t="shared" si="137"/>
        <v>10 to 20</v>
      </c>
      <c r="AM4369" s="6">
        <v>954</v>
      </c>
      <c r="AN4369" s="6" t="s">
        <v>1345</v>
      </c>
    </row>
    <row r="4370" spans="1:40" x14ac:dyDescent="0.25">
      <c r="A4370">
        <v>4368</v>
      </c>
      <c r="B4370">
        <v>872</v>
      </c>
      <c r="C4370">
        <v>445</v>
      </c>
      <c r="D4370">
        <v>107</v>
      </c>
      <c r="E4370">
        <v>2</v>
      </c>
      <c r="F4370">
        <v>214</v>
      </c>
      <c r="G4370">
        <v>1</v>
      </c>
      <c r="H4370" t="str">
        <f>VLOOKUP($C4370,'Raw-products'!$A$2:$H$1261,MATCH(H$1,'Raw-products'!$A$1:$H$1,0))</f>
        <v>Jacket</v>
      </c>
      <c r="I4370" t="str">
        <f>VLOOKUP($C4370,'Raw-products'!$A$2:$H$1261,MATCH(I$1,'Raw-products'!$A$1:$H$1,0))</f>
        <v>Denim</v>
      </c>
      <c r="J4370" t="str">
        <f>VLOOKUP($C4370,'Raw-products'!$A$2:$H$1261,MATCH(J$1,'Raw-products'!$A$1:$H$1,0))</f>
        <v>XS</v>
      </c>
      <c r="K4370" t="str">
        <f>VLOOKUP($C4370,'Raw-products'!$A$2:$H$1261,MATCH(K$1,'Raw-products'!$A$1:$H$1,0))</f>
        <v>indigo</v>
      </c>
      <c r="L4370">
        <f>VLOOKUP($C4370,'Raw-products'!$A$2:$H$1261,MATCH(L$1,'Raw-products'!$A$1:$H$1,0))</f>
        <v>92</v>
      </c>
      <c r="M4370">
        <f>VLOOKUP($C4370,'Raw-products'!$A$2:$H$1261,MATCH(M$1,'Raw-products'!$A$1:$H$1,0))</f>
        <v>75</v>
      </c>
      <c r="N4370" s="5">
        <f t="shared" si="136"/>
        <v>6900</v>
      </c>
      <c r="O4370" cm="1">
        <f t="array" ref="O4370:R4370">_xlfn.XLOOKUP($B4370,'Raw -orders'!$A:$A,'Raw -orders'!$B:$E)</f>
        <v>954</v>
      </c>
      <c r="P4370">
        <v>43868</v>
      </c>
      <c r="Q4370" s="1">
        <v>44465</v>
      </c>
      <c r="R4370" s="1">
        <v>44483</v>
      </c>
      <c r="S4370" t="str" cm="1">
        <f t="array" ref="S4370:Z4370">_xlfn.XLOOKUP($O4370,'Raw - customers'!$A:$A,'Raw - customers'!$B:$I)</f>
        <v>Timmie Kelshaw</v>
      </c>
      <c r="T4370" t="str">
        <v>Non-binary</v>
      </c>
      <c r="U4370">
        <v>69</v>
      </c>
      <c r="V4370" t="str">
        <v>424 Howell GroveApt. 432</v>
      </c>
      <c r="W4370">
        <v>8605</v>
      </c>
      <c r="X4370" t="str">
        <v>Lake Evemouth</v>
      </c>
      <c r="Y4370" t="str">
        <v>South Australia</v>
      </c>
      <c r="Z4370" t="str">
        <v>Australia</v>
      </c>
      <c r="AA4370">
        <v>9</v>
      </c>
      <c r="AB4370" s="3" t="str">
        <f t="shared" si="137"/>
        <v>10 to 20</v>
      </c>
      <c r="AM4370" s="6">
        <v>954</v>
      </c>
      <c r="AN4370" s="6" t="s">
        <v>1345</v>
      </c>
    </row>
    <row r="4371" spans="1:40" x14ac:dyDescent="0.25">
      <c r="A4371">
        <v>4369</v>
      </c>
      <c r="B4371">
        <v>872</v>
      </c>
      <c r="C4371">
        <v>94</v>
      </c>
      <c r="D4371">
        <v>118</v>
      </c>
      <c r="E4371">
        <v>1</v>
      </c>
      <c r="F4371">
        <v>118</v>
      </c>
      <c r="G4371">
        <v>1</v>
      </c>
      <c r="H4371" t="str">
        <f>VLOOKUP($C4371,'Raw-products'!$A$2:$H$1261,MATCH(H$1,'Raw-products'!$A$1:$H$1,0))</f>
        <v>Shirt</v>
      </c>
      <c r="I4371" t="str">
        <f>VLOOKUP($C4371,'Raw-products'!$A$2:$H$1261,MATCH(I$1,'Raw-products'!$A$1:$H$1,0))</f>
        <v>Flannel</v>
      </c>
      <c r="J4371" t="str">
        <f>VLOOKUP($C4371,'Raw-products'!$A$2:$H$1261,MATCH(J$1,'Raw-products'!$A$1:$H$1,0))</f>
        <v>XL</v>
      </c>
      <c r="K4371" t="str">
        <f>VLOOKUP($C4371,'Raw-products'!$A$2:$H$1261,MATCH(K$1,'Raw-products'!$A$1:$H$1,0))</f>
        <v>blue</v>
      </c>
      <c r="L4371">
        <f>VLOOKUP($C4371,'Raw-products'!$A$2:$H$1261,MATCH(L$1,'Raw-products'!$A$1:$H$1,0))</f>
        <v>96</v>
      </c>
      <c r="M4371">
        <f>VLOOKUP($C4371,'Raw-products'!$A$2:$H$1261,MATCH(M$1,'Raw-products'!$A$1:$H$1,0))</f>
        <v>61</v>
      </c>
      <c r="N4371" s="5">
        <f t="shared" si="136"/>
        <v>5856</v>
      </c>
      <c r="O4371" cm="1">
        <f t="array" ref="O4371:R4371">_xlfn.XLOOKUP($B4371,'Raw -orders'!$A:$A,'Raw -orders'!$B:$E)</f>
        <v>954</v>
      </c>
      <c r="P4371">
        <v>43868</v>
      </c>
      <c r="Q4371" s="1">
        <v>44465</v>
      </c>
      <c r="R4371" s="1">
        <v>44483</v>
      </c>
      <c r="S4371" t="str" cm="1">
        <f t="array" ref="S4371:Z4371">_xlfn.XLOOKUP($O4371,'Raw - customers'!$A:$A,'Raw - customers'!$B:$I)</f>
        <v>Timmie Kelshaw</v>
      </c>
      <c r="T4371" t="str">
        <v>Non-binary</v>
      </c>
      <c r="U4371">
        <v>69</v>
      </c>
      <c r="V4371" t="str">
        <v>424 Howell GroveApt. 432</v>
      </c>
      <c r="W4371">
        <v>8605</v>
      </c>
      <c r="X4371" t="str">
        <v>Lake Evemouth</v>
      </c>
      <c r="Y4371" t="str">
        <v>South Australia</v>
      </c>
      <c r="Z4371" t="str">
        <v>Australia</v>
      </c>
      <c r="AA4371">
        <v>9</v>
      </c>
      <c r="AB4371" s="3" t="str">
        <f t="shared" si="137"/>
        <v>10 to 20</v>
      </c>
      <c r="AM4371" s="6">
        <v>954</v>
      </c>
      <c r="AN4371" s="6" t="s">
        <v>1345</v>
      </c>
    </row>
    <row r="4372" spans="1:40" x14ac:dyDescent="0.25">
      <c r="A4372">
        <v>4370</v>
      </c>
      <c r="B4372">
        <v>873</v>
      </c>
      <c r="C4372">
        <v>418</v>
      </c>
      <c r="D4372">
        <v>119</v>
      </c>
      <c r="E4372">
        <v>1</v>
      </c>
      <c r="F4372">
        <v>119</v>
      </c>
      <c r="G4372">
        <v>1</v>
      </c>
      <c r="H4372" t="str">
        <f>VLOOKUP($C4372,'Raw-products'!$A$2:$H$1261,MATCH(H$1,'Raw-products'!$A$1:$H$1,0))</f>
        <v>Shirt</v>
      </c>
      <c r="I4372" t="str">
        <f>VLOOKUP($C4372,'Raw-products'!$A$2:$H$1261,MATCH(I$1,'Raw-products'!$A$1:$H$1,0))</f>
        <v>Casual Slim Fit</v>
      </c>
      <c r="J4372" t="str">
        <f>VLOOKUP($C4372,'Raw-products'!$A$2:$H$1261,MATCH(J$1,'Raw-products'!$A$1:$H$1,0))</f>
        <v>L</v>
      </c>
      <c r="K4372" t="str">
        <f>VLOOKUP($C4372,'Raw-products'!$A$2:$H$1261,MATCH(K$1,'Raw-products'!$A$1:$H$1,0))</f>
        <v>violet</v>
      </c>
      <c r="L4372">
        <f>VLOOKUP($C4372,'Raw-products'!$A$2:$H$1261,MATCH(L$1,'Raw-products'!$A$1:$H$1,0))</f>
        <v>113</v>
      </c>
      <c r="M4372">
        <f>VLOOKUP($C4372,'Raw-products'!$A$2:$H$1261,MATCH(M$1,'Raw-products'!$A$1:$H$1,0))</f>
        <v>65</v>
      </c>
      <c r="N4372" s="5">
        <f t="shared" si="136"/>
        <v>7345</v>
      </c>
      <c r="O4372" cm="1">
        <f t="array" ref="O4372:R4372">_xlfn.XLOOKUP($B4372,'Raw -orders'!$A:$A,'Raw -orders'!$B:$E)</f>
        <v>100</v>
      </c>
      <c r="P4372">
        <v>55341</v>
      </c>
      <c r="Q4372" s="1">
        <v>44311</v>
      </c>
      <c r="R4372" s="1">
        <v>44323</v>
      </c>
      <c r="S4372" t="str" cm="1">
        <f t="array" ref="S4372:Z4372">_xlfn.XLOOKUP($O4372,'Raw - customers'!$A:$A,'Raw - customers'!$B:$I)</f>
        <v>Wilhelm Blaber</v>
      </c>
      <c r="T4372" t="str">
        <v>Genderfluid</v>
      </c>
      <c r="U4372">
        <v>69</v>
      </c>
      <c r="V4372" t="str">
        <v>093 Jessica AvenueSuite 154</v>
      </c>
      <c r="W4372">
        <v>768</v>
      </c>
      <c r="X4372" t="str">
        <v>Lake Callumville</v>
      </c>
      <c r="Y4372" t="str">
        <v>Queensland</v>
      </c>
      <c r="Z4372" t="str">
        <v>Australia</v>
      </c>
      <c r="AA4372">
        <v>4</v>
      </c>
      <c r="AB4372" s="3" t="str">
        <f t="shared" si="137"/>
        <v>10 to 20</v>
      </c>
      <c r="AM4372" s="6">
        <v>100</v>
      </c>
      <c r="AN4372" s="6" t="s">
        <v>1355</v>
      </c>
    </row>
    <row r="4373" spans="1:40" x14ac:dyDescent="0.25">
      <c r="A4373">
        <v>4371</v>
      </c>
      <c r="B4373">
        <v>873</v>
      </c>
      <c r="C4373">
        <v>440</v>
      </c>
      <c r="D4373">
        <v>107</v>
      </c>
      <c r="E4373">
        <v>1</v>
      </c>
      <c r="F4373">
        <v>107</v>
      </c>
      <c r="G4373">
        <v>1</v>
      </c>
      <c r="H4373" t="str">
        <f>VLOOKUP($C4373,'Raw-products'!$A$2:$H$1261,MATCH(H$1,'Raw-products'!$A$1:$H$1,0))</f>
        <v>Jacket</v>
      </c>
      <c r="I4373" t="str">
        <f>VLOOKUP($C4373,'Raw-products'!$A$2:$H$1261,MATCH(I$1,'Raw-products'!$A$1:$H$1,0))</f>
        <v>Denim</v>
      </c>
      <c r="J4373" t="str">
        <f>VLOOKUP($C4373,'Raw-products'!$A$2:$H$1261,MATCH(J$1,'Raw-products'!$A$1:$H$1,0))</f>
        <v>XS</v>
      </c>
      <c r="K4373" t="str">
        <f>VLOOKUP($C4373,'Raw-products'!$A$2:$H$1261,MATCH(K$1,'Raw-products'!$A$1:$H$1,0))</f>
        <v>blue</v>
      </c>
      <c r="L4373">
        <f>VLOOKUP($C4373,'Raw-products'!$A$2:$H$1261,MATCH(L$1,'Raw-products'!$A$1:$H$1,0))</f>
        <v>92</v>
      </c>
      <c r="M4373">
        <f>VLOOKUP($C4373,'Raw-products'!$A$2:$H$1261,MATCH(M$1,'Raw-products'!$A$1:$H$1,0))</f>
        <v>49</v>
      </c>
      <c r="N4373" s="5">
        <f t="shared" si="136"/>
        <v>4508</v>
      </c>
      <c r="O4373" cm="1">
        <f t="array" ref="O4373:R4373">_xlfn.XLOOKUP($B4373,'Raw -orders'!$A:$A,'Raw -orders'!$B:$E)</f>
        <v>100</v>
      </c>
      <c r="P4373">
        <v>55341</v>
      </c>
      <c r="Q4373" s="1">
        <v>44311</v>
      </c>
      <c r="R4373" s="1">
        <v>44323</v>
      </c>
      <c r="S4373" t="str" cm="1">
        <f t="array" ref="S4373:Z4373">_xlfn.XLOOKUP($O4373,'Raw - customers'!$A:$A,'Raw - customers'!$B:$I)</f>
        <v>Wilhelm Blaber</v>
      </c>
      <c r="T4373" t="str">
        <v>Genderfluid</v>
      </c>
      <c r="U4373">
        <v>69</v>
      </c>
      <c r="V4373" t="str">
        <v>093 Jessica AvenueSuite 154</v>
      </c>
      <c r="W4373">
        <v>768</v>
      </c>
      <c r="X4373" t="str">
        <v>Lake Callumville</v>
      </c>
      <c r="Y4373" t="str">
        <v>Queensland</v>
      </c>
      <c r="Z4373" t="str">
        <v>Australia</v>
      </c>
      <c r="AA4373">
        <v>4</v>
      </c>
      <c r="AB4373" s="3" t="str">
        <f t="shared" si="137"/>
        <v>10 to 20</v>
      </c>
      <c r="AM4373" s="6">
        <v>100</v>
      </c>
      <c r="AN4373" s="6" t="s">
        <v>1355</v>
      </c>
    </row>
    <row r="4374" spans="1:40" x14ac:dyDescent="0.25">
      <c r="A4374">
        <v>4372</v>
      </c>
      <c r="B4374">
        <v>873</v>
      </c>
      <c r="C4374">
        <v>429</v>
      </c>
      <c r="D4374">
        <v>107</v>
      </c>
      <c r="E4374">
        <v>1</v>
      </c>
      <c r="F4374">
        <v>107</v>
      </c>
      <c r="G4374">
        <v>1</v>
      </c>
      <c r="H4374" t="str">
        <f>VLOOKUP($C4374,'Raw-products'!$A$2:$H$1261,MATCH(H$1,'Raw-products'!$A$1:$H$1,0))</f>
        <v>Jacket</v>
      </c>
      <c r="I4374" t="str">
        <f>VLOOKUP($C4374,'Raw-products'!$A$2:$H$1261,MATCH(I$1,'Raw-products'!$A$1:$H$1,0))</f>
        <v>Denim</v>
      </c>
      <c r="J4374" t="str">
        <f>VLOOKUP($C4374,'Raw-products'!$A$2:$H$1261,MATCH(J$1,'Raw-products'!$A$1:$H$1,0))</f>
        <v>XL</v>
      </c>
      <c r="K4374" t="str">
        <f>VLOOKUP($C4374,'Raw-products'!$A$2:$H$1261,MATCH(K$1,'Raw-products'!$A$1:$H$1,0))</f>
        <v>orange</v>
      </c>
      <c r="L4374">
        <f>VLOOKUP($C4374,'Raw-products'!$A$2:$H$1261,MATCH(L$1,'Raw-products'!$A$1:$H$1,0))</f>
        <v>92</v>
      </c>
      <c r="M4374">
        <f>VLOOKUP($C4374,'Raw-products'!$A$2:$H$1261,MATCH(M$1,'Raw-products'!$A$1:$H$1,0))</f>
        <v>79</v>
      </c>
      <c r="N4374" s="5">
        <f t="shared" si="136"/>
        <v>7268</v>
      </c>
      <c r="O4374" cm="1">
        <f t="array" ref="O4374:R4374">_xlfn.XLOOKUP($B4374,'Raw -orders'!$A:$A,'Raw -orders'!$B:$E)</f>
        <v>100</v>
      </c>
      <c r="P4374">
        <v>55341</v>
      </c>
      <c r="Q4374" s="1">
        <v>44311</v>
      </c>
      <c r="R4374" s="1">
        <v>44323</v>
      </c>
      <c r="S4374" t="str" cm="1">
        <f t="array" ref="S4374:Z4374">_xlfn.XLOOKUP($O4374,'Raw - customers'!$A:$A,'Raw - customers'!$B:$I)</f>
        <v>Wilhelm Blaber</v>
      </c>
      <c r="T4374" t="str">
        <v>Genderfluid</v>
      </c>
      <c r="U4374">
        <v>69</v>
      </c>
      <c r="V4374" t="str">
        <v>093 Jessica AvenueSuite 154</v>
      </c>
      <c r="W4374">
        <v>768</v>
      </c>
      <c r="X4374" t="str">
        <v>Lake Callumville</v>
      </c>
      <c r="Y4374" t="str">
        <v>Queensland</v>
      </c>
      <c r="Z4374" t="str">
        <v>Australia</v>
      </c>
      <c r="AA4374">
        <v>4</v>
      </c>
      <c r="AB4374" s="3" t="str">
        <f t="shared" si="137"/>
        <v>10 to 20</v>
      </c>
      <c r="AM4374" s="6">
        <v>100</v>
      </c>
      <c r="AN4374" s="6" t="s">
        <v>1355</v>
      </c>
    </row>
    <row r="4375" spans="1:40" x14ac:dyDescent="0.25">
      <c r="A4375">
        <v>4373</v>
      </c>
      <c r="B4375">
        <v>873</v>
      </c>
      <c r="C4375">
        <v>731</v>
      </c>
      <c r="D4375">
        <v>119</v>
      </c>
      <c r="E4375">
        <v>2</v>
      </c>
      <c r="F4375">
        <v>238</v>
      </c>
      <c r="G4375">
        <v>1</v>
      </c>
      <c r="H4375" t="str">
        <f>VLOOKUP($C4375,'Raw-products'!$A$2:$H$1261,MATCH(H$1,'Raw-products'!$A$1:$H$1,0))</f>
        <v>Jacket</v>
      </c>
      <c r="I4375" t="str">
        <f>VLOOKUP($C4375,'Raw-products'!$A$2:$H$1261,MATCH(I$1,'Raw-products'!$A$1:$H$1,0))</f>
        <v>Trench Coat</v>
      </c>
      <c r="J4375" t="str">
        <f>VLOOKUP($C4375,'Raw-products'!$A$2:$H$1261,MATCH(J$1,'Raw-products'!$A$1:$H$1,0))</f>
        <v>S</v>
      </c>
      <c r="K4375" t="str">
        <f>VLOOKUP($C4375,'Raw-products'!$A$2:$H$1261,MATCH(K$1,'Raw-products'!$A$1:$H$1,0))</f>
        <v>violet</v>
      </c>
      <c r="L4375">
        <f>VLOOKUP($C4375,'Raw-products'!$A$2:$H$1261,MATCH(L$1,'Raw-products'!$A$1:$H$1,0))</f>
        <v>112</v>
      </c>
      <c r="M4375">
        <f>VLOOKUP($C4375,'Raw-products'!$A$2:$H$1261,MATCH(M$1,'Raw-products'!$A$1:$H$1,0))</f>
        <v>69</v>
      </c>
      <c r="N4375" s="5">
        <f t="shared" si="136"/>
        <v>7728</v>
      </c>
      <c r="O4375" cm="1">
        <f t="array" ref="O4375:R4375">_xlfn.XLOOKUP($B4375,'Raw -orders'!$A:$A,'Raw -orders'!$B:$E)</f>
        <v>100</v>
      </c>
      <c r="P4375">
        <v>55341</v>
      </c>
      <c r="Q4375" s="1">
        <v>44311</v>
      </c>
      <c r="R4375" s="1">
        <v>44323</v>
      </c>
      <c r="S4375" t="str" cm="1">
        <f t="array" ref="S4375:Z4375">_xlfn.XLOOKUP($O4375,'Raw - customers'!$A:$A,'Raw - customers'!$B:$I)</f>
        <v>Wilhelm Blaber</v>
      </c>
      <c r="T4375" t="str">
        <v>Genderfluid</v>
      </c>
      <c r="U4375">
        <v>69</v>
      </c>
      <c r="V4375" t="str">
        <v>093 Jessica AvenueSuite 154</v>
      </c>
      <c r="W4375">
        <v>768</v>
      </c>
      <c r="X4375" t="str">
        <v>Lake Callumville</v>
      </c>
      <c r="Y4375" t="str">
        <v>Queensland</v>
      </c>
      <c r="Z4375" t="str">
        <v>Australia</v>
      </c>
      <c r="AA4375">
        <v>4</v>
      </c>
      <c r="AB4375" s="3" t="str">
        <f t="shared" si="137"/>
        <v>10 to 20</v>
      </c>
      <c r="AM4375" s="6">
        <v>100</v>
      </c>
      <c r="AN4375" s="6" t="s">
        <v>1355</v>
      </c>
    </row>
    <row r="4376" spans="1:40" x14ac:dyDescent="0.25">
      <c r="A4376">
        <v>4374</v>
      </c>
      <c r="B4376">
        <v>873</v>
      </c>
      <c r="C4376">
        <v>1126</v>
      </c>
      <c r="D4376">
        <v>102</v>
      </c>
      <c r="E4376">
        <v>1</v>
      </c>
      <c r="F4376">
        <v>102</v>
      </c>
      <c r="G4376">
        <v>1</v>
      </c>
      <c r="H4376" t="str">
        <f>VLOOKUP($C4376,'Raw-products'!$A$2:$H$1261,MATCH(H$1,'Raw-products'!$A$1:$H$1,0))</f>
        <v>Trousers</v>
      </c>
      <c r="I4376" t="str">
        <f>VLOOKUP($C4376,'Raw-products'!$A$2:$H$1261,MATCH(I$1,'Raw-products'!$A$1:$H$1,0))</f>
        <v>Cargo Pants</v>
      </c>
      <c r="J4376" t="str">
        <f>VLOOKUP($C4376,'Raw-products'!$A$2:$H$1261,MATCH(J$1,'Raw-products'!$A$1:$H$1,0))</f>
        <v>S</v>
      </c>
      <c r="K4376" t="str">
        <f>VLOOKUP($C4376,'Raw-products'!$A$2:$H$1261,MATCH(K$1,'Raw-products'!$A$1:$H$1,0))</f>
        <v>orange</v>
      </c>
      <c r="L4376">
        <f>VLOOKUP($C4376,'Raw-products'!$A$2:$H$1261,MATCH(L$1,'Raw-products'!$A$1:$H$1,0))</f>
        <v>106</v>
      </c>
      <c r="M4376">
        <f>VLOOKUP($C4376,'Raw-products'!$A$2:$H$1261,MATCH(M$1,'Raw-products'!$A$1:$H$1,0))</f>
        <v>60</v>
      </c>
      <c r="N4376" s="5">
        <f t="shared" si="136"/>
        <v>6360</v>
      </c>
      <c r="O4376" cm="1">
        <f t="array" ref="O4376:R4376">_xlfn.XLOOKUP($B4376,'Raw -orders'!$A:$A,'Raw -orders'!$B:$E)</f>
        <v>100</v>
      </c>
      <c r="P4376">
        <v>55341</v>
      </c>
      <c r="Q4376" s="1">
        <v>44311</v>
      </c>
      <c r="R4376" s="1">
        <v>44323</v>
      </c>
      <c r="S4376" t="str" cm="1">
        <f t="array" ref="S4376:Z4376">_xlfn.XLOOKUP($O4376,'Raw - customers'!$A:$A,'Raw - customers'!$B:$I)</f>
        <v>Wilhelm Blaber</v>
      </c>
      <c r="T4376" t="str">
        <v>Genderfluid</v>
      </c>
      <c r="U4376">
        <v>69</v>
      </c>
      <c r="V4376" t="str">
        <v>093 Jessica AvenueSuite 154</v>
      </c>
      <c r="W4376">
        <v>768</v>
      </c>
      <c r="X4376" t="str">
        <v>Lake Callumville</v>
      </c>
      <c r="Y4376" t="str">
        <v>Queensland</v>
      </c>
      <c r="Z4376" t="str">
        <v>Australia</v>
      </c>
      <c r="AA4376">
        <v>4</v>
      </c>
      <c r="AB4376" s="3" t="str">
        <f t="shared" si="137"/>
        <v>10 to 20</v>
      </c>
      <c r="AM4376" s="6">
        <v>100</v>
      </c>
      <c r="AN4376" s="6" t="s">
        <v>1355</v>
      </c>
    </row>
    <row r="4377" spans="1:40" x14ac:dyDescent="0.25">
      <c r="A4377">
        <v>4375</v>
      </c>
      <c r="B4377">
        <v>874</v>
      </c>
      <c r="C4377">
        <v>32</v>
      </c>
      <c r="D4377">
        <v>96</v>
      </c>
      <c r="E4377">
        <v>2</v>
      </c>
      <c r="F4377">
        <v>192</v>
      </c>
      <c r="G4377">
        <v>1</v>
      </c>
      <c r="H4377" t="str">
        <f>VLOOKUP($C4377,'Raw-products'!$A$2:$H$1261,MATCH(H$1,'Raw-products'!$A$1:$H$1,0))</f>
        <v>Shirt</v>
      </c>
      <c r="I4377" t="str">
        <f>VLOOKUP($C4377,'Raw-products'!$A$2:$H$1261,MATCH(I$1,'Raw-products'!$A$1:$H$1,0))</f>
        <v>Oxford Cloth</v>
      </c>
      <c r="J4377" t="str">
        <f>VLOOKUP($C4377,'Raw-products'!$A$2:$H$1261,MATCH(J$1,'Raw-products'!$A$1:$H$1,0))</f>
        <v>M</v>
      </c>
      <c r="K4377" t="str">
        <f>VLOOKUP($C4377,'Raw-products'!$A$2:$H$1261,MATCH(K$1,'Raw-products'!$A$1:$H$1,0))</f>
        <v>violet</v>
      </c>
      <c r="L4377">
        <f>VLOOKUP($C4377,'Raw-products'!$A$2:$H$1261,MATCH(L$1,'Raw-products'!$A$1:$H$1,0))</f>
        <v>114</v>
      </c>
      <c r="M4377">
        <f>VLOOKUP($C4377,'Raw-products'!$A$2:$H$1261,MATCH(M$1,'Raw-products'!$A$1:$H$1,0))</f>
        <v>65</v>
      </c>
      <c r="N4377" s="5">
        <f t="shared" si="136"/>
        <v>7410</v>
      </c>
      <c r="O4377" cm="1">
        <f t="array" ref="O4377:R4377">_xlfn.XLOOKUP($B4377,'Raw -orders'!$A:$A,'Raw -orders'!$B:$E)</f>
        <v>557</v>
      </c>
      <c r="P4377">
        <v>25370</v>
      </c>
      <c r="Q4377" s="1">
        <v>44280</v>
      </c>
      <c r="R4377" s="1">
        <v>44296</v>
      </c>
      <c r="S4377" t="str" cm="1">
        <f t="array" ref="S4377:Z4377">_xlfn.XLOOKUP($O4377,'Raw - customers'!$A:$A,'Raw - customers'!$B:$I)</f>
        <v>Kyle Lowbridge</v>
      </c>
      <c r="T4377" t="str">
        <v>Bigender</v>
      </c>
      <c r="U4377">
        <v>59</v>
      </c>
      <c r="V4377" t="str">
        <v>39 Liam ParadeApt. 343</v>
      </c>
      <c r="W4377">
        <v>7346</v>
      </c>
      <c r="X4377" t="str">
        <v>Lake Jesse</v>
      </c>
      <c r="Y4377" t="str">
        <v>Tasmania</v>
      </c>
      <c r="Z4377" t="str">
        <v>Australia</v>
      </c>
      <c r="AA4377">
        <v>3</v>
      </c>
      <c r="AB4377" s="3" t="str">
        <f t="shared" si="137"/>
        <v>10 to 20</v>
      </c>
      <c r="AM4377" s="6">
        <v>557</v>
      </c>
      <c r="AN4377" s="6" t="s">
        <v>1414</v>
      </c>
    </row>
    <row r="4378" spans="1:40" x14ac:dyDescent="0.25">
      <c r="A4378">
        <v>4376</v>
      </c>
      <c r="B4378">
        <v>874</v>
      </c>
      <c r="C4378">
        <v>919</v>
      </c>
      <c r="D4378">
        <v>96</v>
      </c>
      <c r="E4378">
        <v>2</v>
      </c>
      <c r="F4378">
        <v>192</v>
      </c>
      <c r="G4378">
        <v>1</v>
      </c>
      <c r="H4378" t="str">
        <f>VLOOKUP($C4378,'Raw-products'!$A$2:$H$1261,MATCH(H$1,'Raw-products'!$A$1:$H$1,0))</f>
        <v>Trousers</v>
      </c>
      <c r="I4378" t="str">
        <f>VLOOKUP($C4378,'Raw-products'!$A$2:$H$1261,MATCH(I$1,'Raw-products'!$A$1:$H$1,0))</f>
        <v>Drawstring</v>
      </c>
      <c r="J4378" t="str">
        <f>VLOOKUP($C4378,'Raw-products'!$A$2:$H$1261,MATCH(J$1,'Raw-products'!$A$1:$H$1,0))</f>
        <v>XL</v>
      </c>
      <c r="K4378" t="str">
        <f>VLOOKUP($C4378,'Raw-products'!$A$2:$H$1261,MATCH(K$1,'Raw-products'!$A$1:$H$1,0))</f>
        <v>orange</v>
      </c>
      <c r="L4378">
        <f>VLOOKUP($C4378,'Raw-products'!$A$2:$H$1261,MATCH(L$1,'Raw-products'!$A$1:$H$1,0))</f>
        <v>104</v>
      </c>
      <c r="M4378">
        <f>VLOOKUP($C4378,'Raw-products'!$A$2:$H$1261,MATCH(M$1,'Raw-products'!$A$1:$H$1,0))</f>
        <v>68</v>
      </c>
      <c r="N4378" s="5">
        <f t="shared" si="136"/>
        <v>7072</v>
      </c>
      <c r="O4378" cm="1">
        <f t="array" ref="O4378:R4378">_xlfn.XLOOKUP($B4378,'Raw -orders'!$A:$A,'Raw -orders'!$B:$E)</f>
        <v>557</v>
      </c>
      <c r="P4378">
        <v>25370</v>
      </c>
      <c r="Q4378" s="1">
        <v>44280</v>
      </c>
      <c r="R4378" s="1">
        <v>44296</v>
      </c>
      <c r="S4378" t="str" cm="1">
        <f t="array" ref="S4378:Z4378">_xlfn.XLOOKUP($O4378,'Raw - customers'!$A:$A,'Raw - customers'!$B:$I)</f>
        <v>Kyle Lowbridge</v>
      </c>
      <c r="T4378" t="str">
        <v>Bigender</v>
      </c>
      <c r="U4378">
        <v>59</v>
      </c>
      <c r="V4378" t="str">
        <v>39 Liam ParadeApt. 343</v>
      </c>
      <c r="W4378">
        <v>7346</v>
      </c>
      <c r="X4378" t="str">
        <v>Lake Jesse</v>
      </c>
      <c r="Y4378" t="str">
        <v>Tasmania</v>
      </c>
      <c r="Z4378" t="str">
        <v>Australia</v>
      </c>
      <c r="AA4378">
        <v>3</v>
      </c>
      <c r="AB4378" s="3" t="str">
        <f t="shared" si="137"/>
        <v>10 to 20</v>
      </c>
      <c r="AM4378" s="6">
        <v>557</v>
      </c>
      <c r="AN4378" s="6" t="s">
        <v>1414</v>
      </c>
    </row>
    <row r="4379" spans="1:40" x14ac:dyDescent="0.25">
      <c r="A4379">
        <v>4377</v>
      </c>
      <c r="B4379">
        <v>874</v>
      </c>
      <c r="C4379">
        <v>421</v>
      </c>
      <c r="D4379">
        <v>107</v>
      </c>
      <c r="E4379">
        <v>1</v>
      </c>
      <c r="F4379">
        <v>107</v>
      </c>
      <c r="G4379">
        <v>1</v>
      </c>
      <c r="H4379" t="str">
        <f>VLOOKUP($C4379,'Raw-products'!$A$2:$H$1261,MATCH(H$1,'Raw-products'!$A$1:$H$1,0))</f>
        <v>Jacket</v>
      </c>
      <c r="I4379" t="str">
        <f>VLOOKUP($C4379,'Raw-products'!$A$2:$H$1261,MATCH(I$1,'Raw-products'!$A$1:$H$1,0))</f>
        <v>Denim</v>
      </c>
      <c r="J4379" t="str">
        <f>VLOOKUP($C4379,'Raw-products'!$A$2:$H$1261,MATCH(J$1,'Raw-products'!$A$1:$H$1,0))</f>
        <v>S</v>
      </c>
      <c r="K4379" t="str">
        <f>VLOOKUP($C4379,'Raw-products'!$A$2:$H$1261,MATCH(K$1,'Raw-products'!$A$1:$H$1,0))</f>
        <v>red</v>
      </c>
      <c r="L4379">
        <f>VLOOKUP($C4379,'Raw-products'!$A$2:$H$1261,MATCH(L$1,'Raw-products'!$A$1:$H$1,0))</f>
        <v>92</v>
      </c>
      <c r="M4379">
        <f>VLOOKUP($C4379,'Raw-products'!$A$2:$H$1261,MATCH(M$1,'Raw-products'!$A$1:$H$1,0))</f>
        <v>69</v>
      </c>
      <c r="N4379" s="5">
        <f t="shared" si="136"/>
        <v>6348</v>
      </c>
      <c r="O4379" cm="1">
        <f t="array" ref="O4379:R4379">_xlfn.XLOOKUP($B4379,'Raw -orders'!$A:$A,'Raw -orders'!$B:$E)</f>
        <v>557</v>
      </c>
      <c r="P4379">
        <v>25370</v>
      </c>
      <c r="Q4379" s="1">
        <v>44280</v>
      </c>
      <c r="R4379" s="1">
        <v>44296</v>
      </c>
      <c r="S4379" t="str" cm="1">
        <f t="array" ref="S4379:Z4379">_xlfn.XLOOKUP($O4379,'Raw - customers'!$A:$A,'Raw - customers'!$B:$I)</f>
        <v>Kyle Lowbridge</v>
      </c>
      <c r="T4379" t="str">
        <v>Bigender</v>
      </c>
      <c r="U4379">
        <v>59</v>
      </c>
      <c r="V4379" t="str">
        <v>39 Liam ParadeApt. 343</v>
      </c>
      <c r="W4379">
        <v>7346</v>
      </c>
      <c r="X4379" t="str">
        <v>Lake Jesse</v>
      </c>
      <c r="Y4379" t="str">
        <v>Tasmania</v>
      </c>
      <c r="Z4379" t="str">
        <v>Australia</v>
      </c>
      <c r="AA4379">
        <v>3</v>
      </c>
      <c r="AB4379" s="3" t="str">
        <f t="shared" si="137"/>
        <v>10 to 20</v>
      </c>
      <c r="AM4379" s="6">
        <v>557</v>
      </c>
      <c r="AN4379" s="6" t="s">
        <v>1414</v>
      </c>
    </row>
    <row r="4380" spans="1:40" x14ac:dyDescent="0.25">
      <c r="A4380">
        <v>4378</v>
      </c>
      <c r="B4380">
        <v>874</v>
      </c>
      <c r="C4380">
        <v>1170</v>
      </c>
      <c r="D4380">
        <v>99</v>
      </c>
      <c r="E4380">
        <v>1</v>
      </c>
      <c r="F4380">
        <v>99</v>
      </c>
      <c r="G4380">
        <v>1</v>
      </c>
      <c r="H4380" t="str">
        <f>VLOOKUP($C4380,'Raw-products'!$A$2:$H$1261,MATCH(H$1,'Raw-products'!$A$1:$H$1,0))</f>
        <v>Trousers</v>
      </c>
      <c r="I4380" t="str">
        <f>VLOOKUP($C4380,'Raw-products'!$A$2:$H$1261,MATCH(I$1,'Raw-products'!$A$1:$H$1,0))</f>
        <v>High-Waisted</v>
      </c>
      <c r="J4380" t="str">
        <f>VLOOKUP($C4380,'Raw-products'!$A$2:$H$1261,MATCH(J$1,'Raw-products'!$A$1:$H$1,0))</f>
        <v>XS</v>
      </c>
      <c r="K4380" t="str">
        <f>VLOOKUP($C4380,'Raw-products'!$A$2:$H$1261,MATCH(K$1,'Raw-products'!$A$1:$H$1,0))</f>
        <v>green</v>
      </c>
      <c r="L4380">
        <f>VLOOKUP($C4380,'Raw-products'!$A$2:$H$1261,MATCH(L$1,'Raw-products'!$A$1:$H$1,0))</f>
        <v>98</v>
      </c>
      <c r="M4380">
        <f>VLOOKUP($C4380,'Raw-products'!$A$2:$H$1261,MATCH(M$1,'Raw-products'!$A$1:$H$1,0))</f>
        <v>42</v>
      </c>
      <c r="N4380" s="5">
        <f t="shared" si="136"/>
        <v>4116</v>
      </c>
      <c r="O4380" cm="1">
        <f t="array" ref="O4380:R4380">_xlfn.XLOOKUP($B4380,'Raw -orders'!$A:$A,'Raw -orders'!$B:$E)</f>
        <v>557</v>
      </c>
      <c r="P4380">
        <v>25370</v>
      </c>
      <c r="Q4380" s="1">
        <v>44280</v>
      </c>
      <c r="R4380" s="1">
        <v>44296</v>
      </c>
      <c r="S4380" t="str" cm="1">
        <f t="array" ref="S4380:Z4380">_xlfn.XLOOKUP($O4380,'Raw - customers'!$A:$A,'Raw - customers'!$B:$I)</f>
        <v>Kyle Lowbridge</v>
      </c>
      <c r="T4380" t="str">
        <v>Bigender</v>
      </c>
      <c r="U4380">
        <v>59</v>
      </c>
      <c r="V4380" t="str">
        <v>39 Liam ParadeApt. 343</v>
      </c>
      <c r="W4380">
        <v>7346</v>
      </c>
      <c r="X4380" t="str">
        <v>Lake Jesse</v>
      </c>
      <c r="Y4380" t="str">
        <v>Tasmania</v>
      </c>
      <c r="Z4380" t="str">
        <v>Australia</v>
      </c>
      <c r="AA4380">
        <v>3</v>
      </c>
      <c r="AB4380" s="3" t="str">
        <f t="shared" si="137"/>
        <v>10 to 20</v>
      </c>
      <c r="AM4380" s="6">
        <v>557</v>
      </c>
      <c r="AN4380" s="6" t="s">
        <v>1414</v>
      </c>
    </row>
    <row r="4381" spans="1:40" x14ac:dyDescent="0.25">
      <c r="A4381">
        <v>4379</v>
      </c>
      <c r="B4381">
        <v>874</v>
      </c>
      <c r="C4381">
        <v>826</v>
      </c>
      <c r="D4381">
        <v>117</v>
      </c>
      <c r="E4381">
        <v>3</v>
      </c>
      <c r="F4381">
        <v>351</v>
      </c>
      <c r="G4381">
        <v>1</v>
      </c>
      <c r="H4381" t="str">
        <f>VLOOKUP($C4381,'Raw-products'!$A$2:$H$1261,MATCH(H$1,'Raw-products'!$A$1:$H$1,0))</f>
        <v>Jacket</v>
      </c>
      <c r="I4381" t="str">
        <f>VLOOKUP($C4381,'Raw-products'!$A$2:$H$1261,MATCH(I$1,'Raw-products'!$A$1:$H$1,0))</f>
        <v>Shearling</v>
      </c>
      <c r="J4381" t="str">
        <f>VLOOKUP($C4381,'Raw-products'!$A$2:$H$1261,MATCH(J$1,'Raw-products'!$A$1:$H$1,0))</f>
        <v>S</v>
      </c>
      <c r="K4381" t="str">
        <f>VLOOKUP($C4381,'Raw-products'!$A$2:$H$1261,MATCH(K$1,'Raw-products'!$A$1:$H$1,0))</f>
        <v>blue</v>
      </c>
      <c r="L4381">
        <f>VLOOKUP($C4381,'Raw-products'!$A$2:$H$1261,MATCH(L$1,'Raw-products'!$A$1:$H$1,0))</f>
        <v>95</v>
      </c>
      <c r="M4381">
        <f>VLOOKUP($C4381,'Raw-products'!$A$2:$H$1261,MATCH(M$1,'Raw-products'!$A$1:$H$1,0))</f>
        <v>72</v>
      </c>
      <c r="N4381" s="5">
        <f t="shared" si="136"/>
        <v>6840</v>
      </c>
      <c r="O4381" cm="1">
        <f t="array" ref="O4381:R4381">_xlfn.XLOOKUP($B4381,'Raw -orders'!$A:$A,'Raw -orders'!$B:$E)</f>
        <v>557</v>
      </c>
      <c r="P4381">
        <v>25370</v>
      </c>
      <c r="Q4381" s="1">
        <v>44280</v>
      </c>
      <c r="R4381" s="1">
        <v>44296</v>
      </c>
      <c r="S4381" t="str" cm="1">
        <f t="array" ref="S4381:Z4381">_xlfn.XLOOKUP($O4381,'Raw - customers'!$A:$A,'Raw - customers'!$B:$I)</f>
        <v>Kyle Lowbridge</v>
      </c>
      <c r="T4381" t="str">
        <v>Bigender</v>
      </c>
      <c r="U4381">
        <v>59</v>
      </c>
      <c r="V4381" t="str">
        <v>39 Liam ParadeApt. 343</v>
      </c>
      <c r="W4381">
        <v>7346</v>
      </c>
      <c r="X4381" t="str">
        <v>Lake Jesse</v>
      </c>
      <c r="Y4381" t="str">
        <v>Tasmania</v>
      </c>
      <c r="Z4381" t="str">
        <v>Australia</v>
      </c>
      <c r="AA4381">
        <v>3</v>
      </c>
      <c r="AB4381" s="3" t="str">
        <f t="shared" si="137"/>
        <v>10 to 20</v>
      </c>
      <c r="AM4381" s="6">
        <v>557</v>
      </c>
      <c r="AN4381" s="6" t="s">
        <v>1414</v>
      </c>
    </row>
    <row r="4382" spans="1:40" x14ac:dyDescent="0.25">
      <c r="A4382">
        <v>4380</v>
      </c>
      <c r="B4382">
        <v>874</v>
      </c>
      <c r="C4382">
        <v>744</v>
      </c>
      <c r="D4382">
        <v>109</v>
      </c>
      <c r="E4382">
        <v>1</v>
      </c>
      <c r="F4382">
        <v>109</v>
      </c>
      <c r="G4382">
        <v>1</v>
      </c>
      <c r="H4382" t="str">
        <f>VLOOKUP($C4382,'Raw-products'!$A$2:$H$1261,MATCH(H$1,'Raw-products'!$A$1:$H$1,0))</f>
        <v>Jacket</v>
      </c>
      <c r="I4382" t="str">
        <f>VLOOKUP($C4382,'Raw-products'!$A$2:$H$1261,MATCH(I$1,'Raw-products'!$A$1:$H$1,0))</f>
        <v>Peacoat</v>
      </c>
      <c r="J4382" t="str">
        <f>VLOOKUP($C4382,'Raw-products'!$A$2:$H$1261,MATCH(J$1,'Raw-products'!$A$1:$H$1,0))</f>
        <v>XL</v>
      </c>
      <c r="K4382" t="str">
        <f>VLOOKUP($C4382,'Raw-products'!$A$2:$H$1261,MATCH(K$1,'Raw-products'!$A$1:$H$1,0))</f>
        <v>orange</v>
      </c>
      <c r="L4382">
        <f>VLOOKUP($C4382,'Raw-products'!$A$2:$H$1261,MATCH(L$1,'Raw-products'!$A$1:$H$1,0))</f>
        <v>102</v>
      </c>
      <c r="M4382">
        <f>VLOOKUP($C4382,'Raw-products'!$A$2:$H$1261,MATCH(M$1,'Raw-products'!$A$1:$H$1,0))</f>
        <v>69</v>
      </c>
      <c r="N4382" s="5">
        <f t="shared" si="136"/>
        <v>7038</v>
      </c>
      <c r="O4382" cm="1">
        <f t="array" ref="O4382:R4382">_xlfn.XLOOKUP($B4382,'Raw -orders'!$A:$A,'Raw -orders'!$B:$E)</f>
        <v>557</v>
      </c>
      <c r="P4382">
        <v>25370</v>
      </c>
      <c r="Q4382" s="1">
        <v>44280</v>
      </c>
      <c r="R4382" s="1">
        <v>44296</v>
      </c>
      <c r="S4382" t="str" cm="1">
        <f t="array" ref="S4382:Z4382">_xlfn.XLOOKUP($O4382,'Raw - customers'!$A:$A,'Raw - customers'!$B:$I)</f>
        <v>Kyle Lowbridge</v>
      </c>
      <c r="T4382" t="str">
        <v>Bigender</v>
      </c>
      <c r="U4382">
        <v>59</v>
      </c>
      <c r="V4382" t="str">
        <v>39 Liam ParadeApt. 343</v>
      </c>
      <c r="W4382">
        <v>7346</v>
      </c>
      <c r="X4382" t="str">
        <v>Lake Jesse</v>
      </c>
      <c r="Y4382" t="str">
        <v>Tasmania</v>
      </c>
      <c r="Z4382" t="str">
        <v>Australia</v>
      </c>
      <c r="AA4382">
        <v>3</v>
      </c>
      <c r="AB4382" s="3" t="str">
        <f t="shared" si="137"/>
        <v>10 to 20</v>
      </c>
      <c r="AM4382" s="6">
        <v>557</v>
      </c>
      <c r="AN4382" s="6" t="s">
        <v>1414</v>
      </c>
    </row>
    <row r="4383" spans="1:40" x14ac:dyDescent="0.25">
      <c r="A4383">
        <v>4381</v>
      </c>
      <c r="B4383">
        <v>874</v>
      </c>
      <c r="C4383">
        <v>1238</v>
      </c>
      <c r="D4383">
        <v>112</v>
      </c>
      <c r="E4383">
        <v>1</v>
      </c>
      <c r="F4383">
        <v>112</v>
      </c>
      <c r="G4383">
        <v>1</v>
      </c>
      <c r="H4383" t="str">
        <f>VLOOKUP($C4383,'Raw-products'!$A$2:$H$1261,MATCH(H$1,'Raw-products'!$A$1:$H$1,0))</f>
        <v>Trousers</v>
      </c>
      <c r="I4383" t="str">
        <f>VLOOKUP($C4383,'Raw-products'!$A$2:$H$1261,MATCH(I$1,'Raw-products'!$A$1:$H$1,0))</f>
        <v>Tracksuit Bottoms</v>
      </c>
      <c r="J4383" t="str">
        <f>VLOOKUP($C4383,'Raw-products'!$A$2:$H$1261,MATCH(J$1,'Raw-products'!$A$1:$H$1,0))</f>
        <v>L</v>
      </c>
      <c r="K4383" t="str">
        <f>VLOOKUP($C4383,'Raw-products'!$A$2:$H$1261,MATCH(K$1,'Raw-products'!$A$1:$H$1,0))</f>
        <v>yellow</v>
      </c>
      <c r="L4383">
        <f>VLOOKUP($C4383,'Raw-products'!$A$2:$H$1261,MATCH(L$1,'Raw-products'!$A$1:$H$1,0))</f>
        <v>91</v>
      </c>
      <c r="M4383">
        <f>VLOOKUP($C4383,'Raw-products'!$A$2:$H$1261,MATCH(M$1,'Raw-products'!$A$1:$H$1,0))</f>
        <v>41</v>
      </c>
      <c r="N4383" s="5">
        <f t="shared" si="136"/>
        <v>3731</v>
      </c>
      <c r="O4383" cm="1">
        <f t="array" ref="O4383:R4383">_xlfn.XLOOKUP($B4383,'Raw -orders'!$A:$A,'Raw -orders'!$B:$E)</f>
        <v>557</v>
      </c>
      <c r="P4383">
        <v>25370</v>
      </c>
      <c r="Q4383" s="1">
        <v>44280</v>
      </c>
      <c r="R4383" s="1">
        <v>44296</v>
      </c>
      <c r="S4383" t="str" cm="1">
        <f t="array" ref="S4383:Z4383">_xlfn.XLOOKUP($O4383,'Raw - customers'!$A:$A,'Raw - customers'!$B:$I)</f>
        <v>Kyle Lowbridge</v>
      </c>
      <c r="T4383" t="str">
        <v>Bigender</v>
      </c>
      <c r="U4383">
        <v>59</v>
      </c>
      <c r="V4383" t="str">
        <v>39 Liam ParadeApt. 343</v>
      </c>
      <c r="W4383">
        <v>7346</v>
      </c>
      <c r="X4383" t="str">
        <v>Lake Jesse</v>
      </c>
      <c r="Y4383" t="str">
        <v>Tasmania</v>
      </c>
      <c r="Z4383" t="str">
        <v>Australia</v>
      </c>
      <c r="AA4383">
        <v>3</v>
      </c>
      <c r="AB4383" s="3" t="str">
        <f t="shared" si="137"/>
        <v>10 to 20</v>
      </c>
      <c r="AM4383" s="6">
        <v>557</v>
      </c>
      <c r="AN4383" s="6" t="s">
        <v>1414</v>
      </c>
    </row>
    <row r="4384" spans="1:40" x14ac:dyDescent="0.25">
      <c r="A4384">
        <v>4382</v>
      </c>
      <c r="B4384">
        <v>874</v>
      </c>
      <c r="C4384">
        <v>973</v>
      </c>
      <c r="D4384">
        <v>97</v>
      </c>
      <c r="E4384">
        <v>3</v>
      </c>
      <c r="F4384">
        <v>291</v>
      </c>
      <c r="G4384">
        <v>1</v>
      </c>
      <c r="H4384" t="str">
        <f>VLOOKUP($C4384,'Raw-products'!$A$2:$H$1261,MATCH(H$1,'Raw-products'!$A$1:$H$1,0))</f>
        <v>Trousers</v>
      </c>
      <c r="I4384" t="str">
        <f>VLOOKUP($C4384,'Raw-products'!$A$2:$H$1261,MATCH(I$1,'Raw-products'!$A$1:$H$1,0))</f>
        <v>Slim-Fit</v>
      </c>
      <c r="J4384" t="str">
        <f>VLOOKUP($C4384,'Raw-products'!$A$2:$H$1261,MATCH(J$1,'Raw-products'!$A$1:$H$1,0))</f>
        <v>L</v>
      </c>
      <c r="K4384" t="str">
        <f>VLOOKUP($C4384,'Raw-products'!$A$2:$H$1261,MATCH(K$1,'Raw-products'!$A$1:$H$1,0))</f>
        <v>indigo</v>
      </c>
      <c r="L4384">
        <f>VLOOKUP($C4384,'Raw-products'!$A$2:$H$1261,MATCH(L$1,'Raw-products'!$A$1:$H$1,0))</f>
        <v>119</v>
      </c>
      <c r="M4384">
        <f>VLOOKUP($C4384,'Raw-products'!$A$2:$H$1261,MATCH(M$1,'Raw-products'!$A$1:$H$1,0))</f>
        <v>48</v>
      </c>
      <c r="N4384" s="5">
        <f t="shared" si="136"/>
        <v>5712</v>
      </c>
      <c r="O4384" cm="1">
        <f t="array" ref="O4384:R4384">_xlfn.XLOOKUP($B4384,'Raw -orders'!$A:$A,'Raw -orders'!$B:$E)</f>
        <v>557</v>
      </c>
      <c r="P4384">
        <v>25370</v>
      </c>
      <c r="Q4384" s="1">
        <v>44280</v>
      </c>
      <c r="R4384" s="1">
        <v>44296</v>
      </c>
      <c r="S4384" t="str" cm="1">
        <f t="array" ref="S4384:Z4384">_xlfn.XLOOKUP($O4384,'Raw - customers'!$A:$A,'Raw - customers'!$B:$I)</f>
        <v>Kyle Lowbridge</v>
      </c>
      <c r="T4384" t="str">
        <v>Bigender</v>
      </c>
      <c r="U4384">
        <v>59</v>
      </c>
      <c r="V4384" t="str">
        <v>39 Liam ParadeApt. 343</v>
      </c>
      <c r="W4384">
        <v>7346</v>
      </c>
      <c r="X4384" t="str">
        <v>Lake Jesse</v>
      </c>
      <c r="Y4384" t="str">
        <v>Tasmania</v>
      </c>
      <c r="Z4384" t="str">
        <v>Australia</v>
      </c>
      <c r="AA4384">
        <v>3</v>
      </c>
      <c r="AB4384" s="3" t="str">
        <f t="shared" si="137"/>
        <v>10 to 20</v>
      </c>
      <c r="AM4384" s="6">
        <v>557</v>
      </c>
      <c r="AN4384" s="6" t="s">
        <v>1414</v>
      </c>
    </row>
    <row r="4385" spans="1:40" x14ac:dyDescent="0.25">
      <c r="A4385">
        <v>4383</v>
      </c>
      <c r="B4385">
        <v>874</v>
      </c>
      <c r="C4385">
        <v>488</v>
      </c>
      <c r="D4385">
        <v>118</v>
      </c>
      <c r="E4385">
        <v>3</v>
      </c>
      <c r="F4385">
        <v>354</v>
      </c>
      <c r="G4385">
        <v>1</v>
      </c>
      <c r="H4385" t="str">
        <f>VLOOKUP($C4385,'Raw-products'!$A$2:$H$1261,MATCH(H$1,'Raw-products'!$A$1:$H$1,0))</f>
        <v>Jacket</v>
      </c>
      <c r="I4385" t="str">
        <f>VLOOKUP($C4385,'Raw-products'!$A$2:$H$1261,MATCH(I$1,'Raw-products'!$A$1:$H$1,0))</f>
        <v>Puffer</v>
      </c>
      <c r="J4385" t="str">
        <f>VLOOKUP($C4385,'Raw-products'!$A$2:$H$1261,MATCH(J$1,'Raw-products'!$A$1:$H$1,0))</f>
        <v>L</v>
      </c>
      <c r="K4385" t="str">
        <f>VLOOKUP($C4385,'Raw-products'!$A$2:$H$1261,MATCH(K$1,'Raw-products'!$A$1:$H$1,0))</f>
        <v>violet</v>
      </c>
      <c r="L4385">
        <f>VLOOKUP($C4385,'Raw-products'!$A$2:$H$1261,MATCH(L$1,'Raw-products'!$A$1:$H$1,0))</f>
        <v>110</v>
      </c>
      <c r="M4385">
        <f>VLOOKUP($C4385,'Raw-products'!$A$2:$H$1261,MATCH(M$1,'Raw-products'!$A$1:$H$1,0))</f>
        <v>49</v>
      </c>
      <c r="N4385" s="5">
        <f t="shared" si="136"/>
        <v>5390</v>
      </c>
      <c r="O4385" cm="1">
        <f t="array" ref="O4385:R4385">_xlfn.XLOOKUP($B4385,'Raw -orders'!$A:$A,'Raw -orders'!$B:$E)</f>
        <v>557</v>
      </c>
      <c r="P4385">
        <v>25370</v>
      </c>
      <c r="Q4385" s="1">
        <v>44280</v>
      </c>
      <c r="R4385" s="1">
        <v>44296</v>
      </c>
      <c r="S4385" t="str" cm="1">
        <f t="array" ref="S4385:Z4385">_xlfn.XLOOKUP($O4385,'Raw - customers'!$A:$A,'Raw - customers'!$B:$I)</f>
        <v>Kyle Lowbridge</v>
      </c>
      <c r="T4385" t="str">
        <v>Bigender</v>
      </c>
      <c r="U4385">
        <v>59</v>
      </c>
      <c r="V4385" t="str">
        <v>39 Liam ParadeApt. 343</v>
      </c>
      <c r="W4385">
        <v>7346</v>
      </c>
      <c r="X4385" t="str">
        <v>Lake Jesse</v>
      </c>
      <c r="Y4385" t="str">
        <v>Tasmania</v>
      </c>
      <c r="Z4385" t="str">
        <v>Australia</v>
      </c>
      <c r="AA4385">
        <v>3</v>
      </c>
      <c r="AB4385" s="3" t="str">
        <f t="shared" si="137"/>
        <v>10 to 20</v>
      </c>
      <c r="AM4385" s="6">
        <v>557</v>
      </c>
      <c r="AN4385" s="6" t="s">
        <v>1414</v>
      </c>
    </row>
    <row r="4386" spans="1:40" x14ac:dyDescent="0.25">
      <c r="A4386">
        <v>4384</v>
      </c>
      <c r="B4386">
        <v>875</v>
      </c>
      <c r="C4386">
        <v>6</v>
      </c>
      <c r="D4386">
        <v>96</v>
      </c>
      <c r="E4386">
        <v>1</v>
      </c>
      <c r="F4386">
        <v>96</v>
      </c>
      <c r="G4386">
        <v>1</v>
      </c>
      <c r="H4386" t="str">
        <f>VLOOKUP($C4386,'Raw-products'!$A$2:$H$1261,MATCH(H$1,'Raw-products'!$A$1:$H$1,0))</f>
        <v>Shirt</v>
      </c>
      <c r="I4386" t="str">
        <f>VLOOKUP($C4386,'Raw-products'!$A$2:$H$1261,MATCH(I$1,'Raw-products'!$A$1:$H$1,0))</f>
        <v>Oxford Cloth</v>
      </c>
      <c r="J4386" t="str">
        <f>VLOOKUP($C4386,'Raw-products'!$A$2:$H$1261,MATCH(J$1,'Raw-products'!$A$1:$H$1,0))</f>
        <v>S</v>
      </c>
      <c r="K4386" t="str">
        <f>VLOOKUP($C4386,'Raw-products'!$A$2:$H$1261,MATCH(K$1,'Raw-products'!$A$1:$H$1,0))</f>
        <v>orange</v>
      </c>
      <c r="L4386">
        <f>VLOOKUP($C4386,'Raw-products'!$A$2:$H$1261,MATCH(L$1,'Raw-products'!$A$1:$H$1,0))</f>
        <v>114</v>
      </c>
      <c r="M4386">
        <f>VLOOKUP($C4386,'Raw-products'!$A$2:$H$1261,MATCH(M$1,'Raw-products'!$A$1:$H$1,0))</f>
        <v>72</v>
      </c>
      <c r="N4386" s="5">
        <f t="shared" si="136"/>
        <v>8208</v>
      </c>
      <c r="O4386" cm="1">
        <f t="array" ref="O4386:R4386">_xlfn.XLOOKUP($B4386,'Raw -orders'!$A:$A,'Raw -orders'!$B:$E)</f>
        <v>383</v>
      </c>
      <c r="P4386">
        <v>25336</v>
      </c>
      <c r="Q4386" s="1">
        <v>44253</v>
      </c>
      <c r="R4386" s="1">
        <v>44254</v>
      </c>
      <c r="S4386" t="str" cm="1">
        <f t="array" ref="S4386:Z4386">_xlfn.XLOOKUP($O4386,'Raw - customers'!$A:$A,'Raw - customers'!$B:$I)</f>
        <v>Nathanil Runchman</v>
      </c>
      <c r="T4386" t="str">
        <v>Non-binary</v>
      </c>
      <c r="U4386">
        <v>23</v>
      </c>
      <c r="V4386" t="str">
        <v>831 Ava SquareApt. 776</v>
      </c>
      <c r="W4386">
        <v>2310</v>
      </c>
      <c r="X4386" t="str">
        <v>South Hannahstad</v>
      </c>
      <c r="Y4386" t="str">
        <v>Victoria</v>
      </c>
      <c r="Z4386" t="str">
        <v>Australia</v>
      </c>
      <c r="AA4386">
        <v>2</v>
      </c>
      <c r="AB4386" s="3" t="str">
        <f t="shared" si="137"/>
        <v>0 to 10</v>
      </c>
      <c r="AM4386" s="6">
        <v>383</v>
      </c>
      <c r="AN4386" s="6" t="s">
        <v>1396</v>
      </c>
    </row>
    <row r="4387" spans="1:40" x14ac:dyDescent="0.25">
      <c r="A4387">
        <v>4385</v>
      </c>
      <c r="B4387">
        <v>875</v>
      </c>
      <c r="C4387">
        <v>607</v>
      </c>
      <c r="D4387">
        <v>112</v>
      </c>
      <c r="E4387">
        <v>2</v>
      </c>
      <c r="F4387">
        <v>224</v>
      </c>
      <c r="G4387">
        <v>1</v>
      </c>
      <c r="H4387" t="str">
        <f>VLOOKUP($C4387,'Raw-products'!$A$2:$H$1261,MATCH(H$1,'Raw-products'!$A$1:$H$1,0))</f>
        <v>Jacket</v>
      </c>
      <c r="I4387" t="str">
        <f>VLOOKUP($C4387,'Raw-products'!$A$2:$H$1261,MATCH(I$1,'Raw-products'!$A$1:$H$1,0))</f>
        <v>Cardigan</v>
      </c>
      <c r="J4387" t="str">
        <f>VLOOKUP($C4387,'Raw-products'!$A$2:$H$1261,MATCH(J$1,'Raw-products'!$A$1:$H$1,0))</f>
        <v>M</v>
      </c>
      <c r="K4387" t="str">
        <f>VLOOKUP($C4387,'Raw-products'!$A$2:$H$1261,MATCH(K$1,'Raw-products'!$A$1:$H$1,0))</f>
        <v>yellow</v>
      </c>
      <c r="L4387">
        <f>VLOOKUP($C4387,'Raw-products'!$A$2:$H$1261,MATCH(L$1,'Raw-products'!$A$1:$H$1,0))</f>
        <v>118</v>
      </c>
      <c r="M4387">
        <f>VLOOKUP($C4387,'Raw-products'!$A$2:$H$1261,MATCH(M$1,'Raw-products'!$A$1:$H$1,0))</f>
        <v>64</v>
      </c>
      <c r="N4387" s="5">
        <f t="shared" si="136"/>
        <v>7552</v>
      </c>
      <c r="O4387" cm="1">
        <f t="array" ref="O4387:R4387">_xlfn.XLOOKUP($B4387,'Raw -orders'!$A:$A,'Raw -orders'!$B:$E)</f>
        <v>383</v>
      </c>
      <c r="P4387">
        <v>25336</v>
      </c>
      <c r="Q4387" s="1">
        <v>44253</v>
      </c>
      <c r="R4387" s="1">
        <v>44254</v>
      </c>
      <c r="S4387" t="str" cm="1">
        <f t="array" ref="S4387:Z4387">_xlfn.XLOOKUP($O4387,'Raw - customers'!$A:$A,'Raw - customers'!$B:$I)</f>
        <v>Nathanil Runchman</v>
      </c>
      <c r="T4387" t="str">
        <v>Non-binary</v>
      </c>
      <c r="U4387">
        <v>23</v>
      </c>
      <c r="V4387" t="str">
        <v>831 Ava SquareApt. 776</v>
      </c>
      <c r="W4387">
        <v>2310</v>
      </c>
      <c r="X4387" t="str">
        <v>South Hannahstad</v>
      </c>
      <c r="Y4387" t="str">
        <v>Victoria</v>
      </c>
      <c r="Z4387" t="str">
        <v>Australia</v>
      </c>
      <c r="AA4387">
        <v>2</v>
      </c>
      <c r="AB4387" s="3" t="str">
        <f t="shared" si="137"/>
        <v>0 to 10</v>
      </c>
      <c r="AM4387" s="6">
        <v>383</v>
      </c>
      <c r="AN4387" s="6" t="s">
        <v>1396</v>
      </c>
    </row>
    <row r="4388" spans="1:40" x14ac:dyDescent="0.25">
      <c r="A4388">
        <v>4386</v>
      </c>
      <c r="B4388">
        <v>875</v>
      </c>
      <c r="C4388">
        <v>74</v>
      </c>
      <c r="D4388">
        <v>118</v>
      </c>
      <c r="E4388">
        <v>3</v>
      </c>
      <c r="F4388">
        <v>354</v>
      </c>
      <c r="G4388">
        <v>1</v>
      </c>
      <c r="H4388" t="str">
        <f>VLOOKUP($C4388,'Raw-products'!$A$2:$H$1261,MATCH(H$1,'Raw-products'!$A$1:$H$1,0))</f>
        <v>Shirt</v>
      </c>
      <c r="I4388" t="str">
        <f>VLOOKUP($C4388,'Raw-products'!$A$2:$H$1261,MATCH(I$1,'Raw-products'!$A$1:$H$1,0))</f>
        <v>Flannel</v>
      </c>
      <c r="J4388" t="str">
        <f>VLOOKUP($C4388,'Raw-products'!$A$2:$H$1261,MATCH(J$1,'Raw-products'!$A$1:$H$1,0))</f>
        <v>XL</v>
      </c>
      <c r="K4388" t="str">
        <f>VLOOKUP($C4388,'Raw-products'!$A$2:$H$1261,MATCH(K$1,'Raw-products'!$A$1:$H$1,0))</f>
        <v>red</v>
      </c>
      <c r="L4388">
        <f>VLOOKUP($C4388,'Raw-products'!$A$2:$H$1261,MATCH(L$1,'Raw-products'!$A$1:$H$1,0))</f>
        <v>96</v>
      </c>
      <c r="M4388">
        <f>VLOOKUP($C4388,'Raw-products'!$A$2:$H$1261,MATCH(M$1,'Raw-products'!$A$1:$H$1,0))</f>
        <v>72</v>
      </c>
      <c r="N4388" s="5">
        <f t="shared" si="136"/>
        <v>6912</v>
      </c>
      <c r="O4388" cm="1">
        <f t="array" ref="O4388:R4388">_xlfn.XLOOKUP($B4388,'Raw -orders'!$A:$A,'Raw -orders'!$B:$E)</f>
        <v>383</v>
      </c>
      <c r="P4388">
        <v>25336</v>
      </c>
      <c r="Q4388" s="1">
        <v>44253</v>
      </c>
      <c r="R4388" s="1">
        <v>44254</v>
      </c>
      <c r="S4388" t="str" cm="1">
        <f t="array" ref="S4388:Z4388">_xlfn.XLOOKUP($O4388,'Raw - customers'!$A:$A,'Raw - customers'!$B:$I)</f>
        <v>Nathanil Runchman</v>
      </c>
      <c r="T4388" t="str">
        <v>Non-binary</v>
      </c>
      <c r="U4388">
        <v>23</v>
      </c>
      <c r="V4388" t="str">
        <v>831 Ava SquareApt. 776</v>
      </c>
      <c r="W4388">
        <v>2310</v>
      </c>
      <c r="X4388" t="str">
        <v>South Hannahstad</v>
      </c>
      <c r="Y4388" t="str">
        <v>Victoria</v>
      </c>
      <c r="Z4388" t="str">
        <v>Australia</v>
      </c>
      <c r="AA4388">
        <v>2</v>
      </c>
      <c r="AB4388" s="3" t="str">
        <f t="shared" si="137"/>
        <v>0 to 10</v>
      </c>
      <c r="AM4388" s="6">
        <v>383</v>
      </c>
      <c r="AN4388" s="6" t="s">
        <v>1396</v>
      </c>
    </row>
    <row r="4389" spans="1:40" x14ac:dyDescent="0.25">
      <c r="A4389">
        <v>4387</v>
      </c>
      <c r="B4389">
        <v>876</v>
      </c>
      <c r="C4389">
        <v>713</v>
      </c>
      <c r="D4389">
        <v>119</v>
      </c>
      <c r="E4389">
        <v>2</v>
      </c>
      <c r="F4389">
        <v>238</v>
      </c>
      <c r="G4389">
        <v>1</v>
      </c>
      <c r="H4389" t="str">
        <f>VLOOKUP($C4389,'Raw-products'!$A$2:$H$1261,MATCH(H$1,'Raw-products'!$A$1:$H$1,0))</f>
        <v>Jacket</v>
      </c>
      <c r="I4389" t="str">
        <f>VLOOKUP($C4389,'Raw-products'!$A$2:$H$1261,MATCH(I$1,'Raw-products'!$A$1:$H$1,0))</f>
        <v>Trench Coat</v>
      </c>
      <c r="J4389" t="str">
        <f>VLOOKUP($C4389,'Raw-products'!$A$2:$H$1261,MATCH(J$1,'Raw-products'!$A$1:$H$1,0))</f>
        <v>L</v>
      </c>
      <c r="K4389" t="str">
        <f>VLOOKUP($C4389,'Raw-products'!$A$2:$H$1261,MATCH(K$1,'Raw-products'!$A$1:$H$1,0))</f>
        <v>yellow</v>
      </c>
      <c r="L4389">
        <f>VLOOKUP($C4389,'Raw-products'!$A$2:$H$1261,MATCH(L$1,'Raw-products'!$A$1:$H$1,0))</f>
        <v>112</v>
      </c>
      <c r="M4389">
        <f>VLOOKUP($C4389,'Raw-products'!$A$2:$H$1261,MATCH(M$1,'Raw-products'!$A$1:$H$1,0))</f>
        <v>77</v>
      </c>
      <c r="N4389" s="5">
        <f t="shared" si="136"/>
        <v>8624</v>
      </c>
      <c r="O4389" cm="1">
        <f t="array" ref="O4389:R4389">_xlfn.XLOOKUP($B4389,'Raw -orders'!$A:$A,'Raw -orders'!$B:$E)</f>
        <v>566</v>
      </c>
      <c r="P4389">
        <v>52388</v>
      </c>
      <c r="Q4389" s="1">
        <v>44336</v>
      </c>
      <c r="R4389" s="1">
        <v>44340</v>
      </c>
      <c r="S4389" t="str" cm="1">
        <f t="array" ref="S4389:Z4389">_xlfn.XLOOKUP($O4389,'Raw - customers'!$A:$A,'Raw - customers'!$B:$I)</f>
        <v>Melissa Partkya</v>
      </c>
      <c r="T4389" t="str">
        <v>Male</v>
      </c>
      <c r="U4389">
        <v>23</v>
      </c>
      <c r="V4389" t="str">
        <v>95 Rice Station StSuite 985</v>
      </c>
      <c r="W4389">
        <v>2919</v>
      </c>
      <c r="X4389" t="str">
        <v>O'keefeton</v>
      </c>
      <c r="Y4389" t="str">
        <v>Tasmania</v>
      </c>
      <c r="Z4389" t="str">
        <v>Australia</v>
      </c>
      <c r="AA4389">
        <v>5</v>
      </c>
      <c r="AB4389" s="3" t="str">
        <f t="shared" si="137"/>
        <v>0 to 10</v>
      </c>
      <c r="AM4389" s="6">
        <v>566</v>
      </c>
      <c r="AN4389" s="6" t="s">
        <v>1414</v>
      </c>
    </row>
    <row r="4390" spans="1:40" x14ac:dyDescent="0.25">
      <c r="A4390">
        <v>4388</v>
      </c>
      <c r="B4390">
        <v>876</v>
      </c>
      <c r="C4390">
        <v>739</v>
      </c>
      <c r="D4390">
        <v>109</v>
      </c>
      <c r="E4390">
        <v>3</v>
      </c>
      <c r="F4390">
        <v>327</v>
      </c>
      <c r="G4390">
        <v>1</v>
      </c>
      <c r="H4390" t="str">
        <f>VLOOKUP($C4390,'Raw-products'!$A$2:$H$1261,MATCH(H$1,'Raw-products'!$A$1:$H$1,0))</f>
        <v>Jacket</v>
      </c>
      <c r="I4390" t="str">
        <f>VLOOKUP($C4390,'Raw-products'!$A$2:$H$1261,MATCH(I$1,'Raw-products'!$A$1:$H$1,0))</f>
        <v>Peacoat</v>
      </c>
      <c r="J4390" t="str">
        <f>VLOOKUP($C4390,'Raw-products'!$A$2:$H$1261,MATCH(J$1,'Raw-products'!$A$1:$H$1,0))</f>
        <v>XL</v>
      </c>
      <c r="K4390" t="str">
        <f>VLOOKUP($C4390,'Raw-products'!$A$2:$H$1261,MATCH(K$1,'Raw-products'!$A$1:$H$1,0))</f>
        <v>red</v>
      </c>
      <c r="L4390">
        <f>VLOOKUP($C4390,'Raw-products'!$A$2:$H$1261,MATCH(L$1,'Raw-products'!$A$1:$H$1,0))</f>
        <v>102</v>
      </c>
      <c r="M4390">
        <f>VLOOKUP($C4390,'Raw-products'!$A$2:$H$1261,MATCH(M$1,'Raw-products'!$A$1:$H$1,0))</f>
        <v>58</v>
      </c>
      <c r="N4390" s="5">
        <f t="shared" si="136"/>
        <v>5916</v>
      </c>
      <c r="O4390" cm="1">
        <f t="array" ref="O4390:R4390">_xlfn.XLOOKUP($B4390,'Raw -orders'!$A:$A,'Raw -orders'!$B:$E)</f>
        <v>566</v>
      </c>
      <c r="P4390">
        <v>52388</v>
      </c>
      <c r="Q4390" s="1">
        <v>44336</v>
      </c>
      <c r="R4390" s="1">
        <v>44340</v>
      </c>
      <c r="S4390" t="str" cm="1">
        <f t="array" ref="S4390:Z4390">_xlfn.XLOOKUP($O4390,'Raw - customers'!$A:$A,'Raw - customers'!$B:$I)</f>
        <v>Melissa Partkya</v>
      </c>
      <c r="T4390" t="str">
        <v>Male</v>
      </c>
      <c r="U4390">
        <v>23</v>
      </c>
      <c r="V4390" t="str">
        <v>95 Rice Station StSuite 985</v>
      </c>
      <c r="W4390">
        <v>2919</v>
      </c>
      <c r="X4390" t="str">
        <v>O'keefeton</v>
      </c>
      <c r="Y4390" t="str">
        <v>Tasmania</v>
      </c>
      <c r="Z4390" t="str">
        <v>Australia</v>
      </c>
      <c r="AA4390">
        <v>5</v>
      </c>
      <c r="AB4390" s="3" t="str">
        <f t="shared" si="137"/>
        <v>0 to 10</v>
      </c>
      <c r="AM4390" s="6">
        <v>566</v>
      </c>
      <c r="AN4390" s="6" t="s">
        <v>1414</v>
      </c>
    </row>
    <row r="4391" spans="1:40" x14ac:dyDescent="0.25">
      <c r="A4391">
        <v>4389</v>
      </c>
      <c r="B4391">
        <v>876</v>
      </c>
      <c r="C4391">
        <v>1087</v>
      </c>
      <c r="D4391">
        <v>115</v>
      </c>
      <c r="E4391">
        <v>2</v>
      </c>
      <c r="F4391">
        <v>230</v>
      </c>
      <c r="G4391">
        <v>1</v>
      </c>
      <c r="H4391" t="str">
        <f>VLOOKUP($C4391,'Raw-products'!$A$2:$H$1261,MATCH(H$1,'Raw-products'!$A$1:$H$1,0))</f>
        <v>Trousers</v>
      </c>
      <c r="I4391" t="str">
        <f>VLOOKUP($C4391,'Raw-products'!$A$2:$H$1261,MATCH(I$1,'Raw-products'!$A$1:$H$1,0))</f>
        <v>Cropped</v>
      </c>
      <c r="J4391" t="str">
        <f>VLOOKUP($C4391,'Raw-products'!$A$2:$H$1261,MATCH(J$1,'Raw-products'!$A$1:$H$1,0))</f>
        <v>M</v>
      </c>
      <c r="K4391" t="str">
        <f>VLOOKUP($C4391,'Raw-products'!$A$2:$H$1261,MATCH(K$1,'Raw-products'!$A$1:$H$1,0))</f>
        <v>red</v>
      </c>
      <c r="L4391">
        <f>VLOOKUP($C4391,'Raw-products'!$A$2:$H$1261,MATCH(L$1,'Raw-products'!$A$1:$H$1,0))</f>
        <v>99</v>
      </c>
      <c r="M4391">
        <f>VLOOKUP($C4391,'Raw-products'!$A$2:$H$1261,MATCH(M$1,'Raw-products'!$A$1:$H$1,0))</f>
        <v>50</v>
      </c>
      <c r="N4391" s="5">
        <f t="shared" si="136"/>
        <v>4950</v>
      </c>
      <c r="O4391" cm="1">
        <f t="array" ref="O4391:R4391">_xlfn.XLOOKUP($B4391,'Raw -orders'!$A:$A,'Raw -orders'!$B:$E)</f>
        <v>566</v>
      </c>
      <c r="P4391">
        <v>52388</v>
      </c>
      <c r="Q4391" s="1">
        <v>44336</v>
      </c>
      <c r="R4391" s="1">
        <v>44340</v>
      </c>
      <c r="S4391" t="str" cm="1">
        <f t="array" ref="S4391:Z4391">_xlfn.XLOOKUP($O4391,'Raw - customers'!$A:$A,'Raw - customers'!$B:$I)</f>
        <v>Melissa Partkya</v>
      </c>
      <c r="T4391" t="str">
        <v>Male</v>
      </c>
      <c r="U4391">
        <v>23</v>
      </c>
      <c r="V4391" t="str">
        <v>95 Rice Station StSuite 985</v>
      </c>
      <c r="W4391">
        <v>2919</v>
      </c>
      <c r="X4391" t="str">
        <v>O'keefeton</v>
      </c>
      <c r="Y4391" t="str">
        <v>Tasmania</v>
      </c>
      <c r="Z4391" t="str">
        <v>Australia</v>
      </c>
      <c r="AA4391">
        <v>5</v>
      </c>
      <c r="AB4391" s="3" t="str">
        <f t="shared" si="137"/>
        <v>0 to 10</v>
      </c>
      <c r="AM4391" s="6">
        <v>566</v>
      </c>
      <c r="AN4391" s="6" t="s">
        <v>1414</v>
      </c>
    </row>
    <row r="4392" spans="1:40" x14ac:dyDescent="0.25">
      <c r="A4392">
        <v>4390</v>
      </c>
      <c r="B4392">
        <v>876</v>
      </c>
      <c r="C4392">
        <v>606</v>
      </c>
      <c r="D4392">
        <v>112</v>
      </c>
      <c r="E4392">
        <v>2</v>
      </c>
      <c r="F4392">
        <v>224</v>
      </c>
      <c r="G4392">
        <v>1</v>
      </c>
      <c r="H4392" t="str">
        <f>VLOOKUP($C4392,'Raw-products'!$A$2:$H$1261,MATCH(H$1,'Raw-products'!$A$1:$H$1,0))</f>
        <v>Jacket</v>
      </c>
      <c r="I4392" t="str">
        <f>VLOOKUP($C4392,'Raw-products'!$A$2:$H$1261,MATCH(I$1,'Raw-products'!$A$1:$H$1,0))</f>
        <v>Cardigan</v>
      </c>
      <c r="J4392" t="str">
        <f>VLOOKUP($C4392,'Raw-products'!$A$2:$H$1261,MATCH(J$1,'Raw-products'!$A$1:$H$1,0))</f>
        <v>S</v>
      </c>
      <c r="K4392" t="str">
        <f>VLOOKUP($C4392,'Raw-products'!$A$2:$H$1261,MATCH(K$1,'Raw-products'!$A$1:$H$1,0))</f>
        <v>yellow</v>
      </c>
      <c r="L4392">
        <f>VLOOKUP($C4392,'Raw-products'!$A$2:$H$1261,MATCH(L$1,'Raw-products'!$A$1:$H$1,0))</f>
        <v>118</v>
      </c>
      <c r="M4392">
        <f>VLOOKUP($C4392,'Raw-products'!$A$2:$H$1261,MATCH(M$1,'Raw-products'!$A$1:$H$1,0))</f>
        <v>79</v>
      </c>
      <c r="N4392" s="5">
        <f t="shared" si="136"/>
        <v>9322</v>
      </c>
      <c r="O4392" cm="1">
        <f t="array" ref="O4392:R4392">_xlfn.XLOOKUP($B4392,'Raw -orders'!$A:$A,'Raw -orders'!$B:$E)</f>
        <v>566</v>
      </c>
      <c r="P4392">
        <v>52388</v>
      </c>
      <c r="Q4392" s="1">
        <v>44336</v>
      </c>
      <c r="R4392" s="1">
        <v>44340</v>
      </c>
      <c r="S4392" t="str" cm="1">
        <f t="array" ref="S4392:Z4392">_xlfn.XLOOKUP($O4392,'Raw - customers'!$A:$A,'Raw - customers'!$B:$I)</f>
        <v>Melissa Partkya</v>
      </c>
      <c r="T4392" t="str">
        <v>Male</v>
      </c>
      <c r="U4392">
        <v>23</v>
      </c>
      <c r="V4392" t="str">
        <v>95 Rice Station StSuite 985</v>
      </c>
      <c r="W4392">
        <v>2919</v>
      </c>
      <c r="X4392" t="str">
        <v>O'keefeton</v>
      </c>
      <c r="Y4392" t="str">
        <v>Tasmania</v>
      </c>
      <c r="Z4392" t="str">
        <v>Australia</v>
      </c>
      <c r="AA4392">
        <v>5</v>
      </c>
      <c r="AB4392" s="3" t="str">
        <f t="shared" si="137"/>
        <v>0 to 10</v>
      </c>
      <c r="AM4392" s="6">
        <v>566</v>
      </c>
      <c r="AN4392" s="6" t="s">
        <v>1414</v>
      </c>
    </row>
    <row r="4393" spans="1:40" x14ac:dyDescent="0.25">
      <c r="A4393">
        <v>4391</v>
      </c>
      <c r="B4393">
        <v>876</v>
      </c>
      <c r="C4393">
        <v>697</v>
      </c>
      <c r="D4393">
        <v>113</v>
      </c>
      <c r="E4393">
        <v>2</v>
      </c>
      <c r="F4393">
        <v>226</v>
      </c>
      <c r="G4393">
        <v>1</v>
      </c>
      <c r="H4393" t="str">
        <f>VLOOKUP($C4393,'Raw-products'!$A$2:$H$1261,MATCH(H$1,'Raw-products'!$A$1:$H$1,0))</f>
        <v>Jacket</v>
      </c>
      <c r="I4393" t="str">
        <f>VLOOKUP($C4393,'Raw-products'!$A$2:$H$1261,MATCH(I$1,'Raw-products'!$A$1:$H$1,0))</f>
        <v>Parka</v>
      </c>
      <c r="J4393" t="str">
        <f>VLOOKUP($C4393,'Raw-products'!$A$2:$H$1261,MATCH(J$1,'Raw-products'!$A$1:$H$1,0))</f>
        <v>M</v>
      </c>
      <c r="K4393" t="str">
        <f>VLOOKUP($C4393,'Raw-products'!$A$2:$H$1261,MATCH(K$1,'Raw-products'!$A$1:$H$1,0))</f>
        <v>violet</v>
      </c>
      <c r="L4393">
        <f>VLOOKUP($C4393,'Raw-products'!$A$2:$H$1261,MATCH(L$1,'Raw-products'!$A$1:$H$1,0))</f>
        <v>119</v>
      </c>
      <c r="M4393">
        <f>VLOOKUP($C4393,'Raw-products'!$A$2:$H$1261,MATCH(M$1,'Raw-products'!$A$1:$H$1,0))</f>
        <v>75</v>
      </c>
      <c r="N4393" s="5">
        <f t="shared" si="136"/>
        <v>8925</v>
      </c>
      <c r="O4393" cm="1">
        <f t="array" ref="O4393:R4393">_xlfn.XLOOKUP($B4393,'Raw -orders'!$A:$A,'Raw -orders'!$B:$E)</f>
        <v>566</v>
      </c>
      <c r="P4393">
        <v>52388</v>
      </c>
      <c r="Q4393" s="1">
        <v>44336</v>
      </c>
      <c r="R4393" s="1">
        <v>44340</v>
      </c>
      <c r="S4393" t="str" cm="1">
        <f t="array" ref="S4393:Z4393">_xlfn.XLOOKUP($O4393,'Raw - customers'!$A:$A,'Raw - customers'!$B:$I)</f>
        <v>Melissa Partkya</v>
      </c>
      <c r="T4393" t="str">
        <v>Male</v>
      </c>
      <c r="U4393">
        <v>23</v>
      </c>
      <c r="V4393" t="str">
        <v>95 Rice Station StSuite 985</v>
      </c>
      <c r="W4393">
        <v>2919</v>
      </c>
      <c r="X4393" t="str">
        <v>O'keefeton</v>
      </c>
      <c r="Y4393" t="str">
        <v>Tasmania</v>
      </c>
      <c r="Z4393" t="str">
        <v>Australia</v>
      </c>
      <c r="AA4393">
        <v>5</v>
      </c>
      <c r="AB4393" s="3" t="str">
        <f t="shared" si="137"/>
        <v>0 to 10</v>
      </c>
      <c r="AM4393" s="6">
        <v>566</v>
      </c>
      <c r="AN4393" s="6" t="s">
        <v>1414</v>
      </c>
    </row>
    <row r="4394" spans="1:40" x14ac:dyDescent="0.25">
      <c r="A4394">
        <v>4392</v>
      </c>
      <c r="B4394">
        <v>877</v>
      </c>
      <c r="C4394">
        <v>437</v>
      </c>
      <c r="D4394">
        <v>107</v>
      </c>
      <c r="E4394">
        <v>2</v>
      </c>
      <c r="F4394">
        <v>214</v>
      </c>
      <c r="G4394">
        <v>1</v>
      </c>
      <c r="H4394" t="str">
        <f>VLOOKUP($C4394,'Raw-products'!$A$2:$H$1261,MATCH(H$1,'Raw-products'!$A$1:$H$1,0))</f>
        <v>Jacket</v>
      </c>
      <c r="I4394" t="str">
        <f>VLOOKUP($C4394,'Raw-products'!$A$2:$H$1261,MATCH(I$1,'Raw-products'!$A$1:$H$1,0))</f>
        <v>Denim</v>
      </c>
      <c r="J4394" t="str">
        <f>VLOOKUP($C4394,'Raw-products'!$A$2:$H$1261,MATCH(J$1,'Raw-products'!$A$1:$H$1,0))</f>
        <v>M</v>
      </c>
      <c r="K4394" t="str">
        <f>VLOOKUP($C4394,'Raw-products'!$A$2:$H$1261,MATCH(K$1,'Raw-products'!$A$1:$H$1,0))</f>
        <v>green</v>
      </c>
      <c r="L4394">
        <f>VLOOKUP($C4394,'Raw-products'!$A$2:$H$1261,MATCH(L$1,'Raw-products'!$A$1:$H$1,0))</f>
        <v>92</v>
      </c>
      <c r="M4394">
        <f>VLOOKUP($C4394,'Raw-products'!$A$2:$H$1261,MATCH(M$1,'Raw-products'!$A$1:$H$1,0))</f>
        <v>79</v>
      </c>
      <c r="N4394" s="5">
        <f t="shared" si="136"/>
        <v>7268</v>
      </c>
      <c r="O4394" cm="1">
        <f t="array" ref="O4394:R4394">_xlfn.XLOOKUP($B4394,'Raw -orders'!$A:$A,'Raw -orders'!$B:$E)</f>
        <v>558</v>
      </c>
      <c r="P4394">
        <v>25468</v>
      </c>
      <c r="Q4394" s="1">
        <v>44391</v>
      </c>
      <c r="R4394" s="1">
        <v>44410</v>
      </c>
      <c r="S4394" t="str" cm="1">
        <f t="array" ref="S4394:Z4394">_xlfn.XLOOKUP($O4394,'Raw - customers'!$A:$A,'Raw - customers'!$B:$I)</f>
        <v>Lizette Lindro</v>
      </c>
      <c r="T4394" t="str">
        <v>Genderqueer</v>
      </c>
      <c r="U4394">
        <v>38</v>
      </c>
      <c r="V4394" t="str">
        <v>380 Hamish LaneApt. 098</v>
      </c>
      <c r="W4394">
        <v>9827</v>
      </c>
      <c r="X4394" t="str">
        <v>Violetfort</v>
      </c>
      <c r="Y4394" t="str">
        <v>South Australia</v>
      </c>
      <c r="Z4394" t="str">
        <v>Australia</v>
      </c>
      <c r="AA4394">
        <v>7</v>
      </c>
      <c r="AB4394" s="3" t="str">
        <f t="shared" si="137"/>
        <v>10 to 20</v>
      </c>
      <c r="AM4394" s="6">
        <v>558</v>
      </c>
      <c r="AN4394" s="6" t="s">
        <v>1345</v>
      </c>
    </row>
    <row r="4395" spans="1:40" x14ac:dyDescent="0.25">
      <c r="A4395">
        <v>4393</v>
      </c>
      <c r="B4395">
        <v>877</v>
      </c>
      <c r="C4395">
        <v>1011</v>
      </c>
      <c r="D4395">
        <v>106</v>
      </c>
      <c r="E4395">
        <v>2</v>
      </c>
      <c r="F4395">
        <v>212</v>
      </c>
      <c r="G4395">
        <v>1</v>
      </c>
      <c r="H4395" t="str">
        <f>VLOOKUP($C4395,'Raw-products'!$A$2:$H$1261,MATCH(H$1,'Raw-products'!$A$1:$H$1,0))</f>
        <v>Trousers</v>
      </c>
      <c r="I4395" t="str">
        <f>VLOOKUP($C4395,'Raw-products'!$A$2:$H$1261,MATCH(I$1,'Raw-products'!$A$1:$H$1,0))</f>
        <v>Wool</v>
      </c>
      <c r="J4395" t="str">
        <f>VLOOKUP($C4395,'Raw-products'!$A$2:$H$1261,MATCH(J$1,'Raw-products'!$A$1:$H$1,0))</f>
        <v>S</v>
      </c>
      <c r="K4395" t="str">
        <f>VLOOKUP($C4395,'Raw-products'!$A$2:$H$1261,MATCH(K$1,'Raw-products'!$A$1:$H$1,0))</f>
        <v>violet</v>
      </c>
      <c r="L4395">
        <f>VLOOKUP($C4395,'Raw-products'!$A$2:$H$1261,MATCH(L$1,'Raw-products'!$A$1:$H$1,0))</f>
        <v>111</v>
      </c>
      <c r="M4395">
        <f>VLOOKUP($C4395,'Raw-products'!$A$2:$H$1261,MATCH(M$1,'Raw-products'!$A$1:$H$1,0))</f>
        <v>59</v>
      </c>
      <c r="N4395" s="5">
        <f t="shared" si="136"/>
        <v>6549</v>
      </c>
      <c r="O4395" cm="1">
        <f t="array" ref="O4395:R4395">_xlfn.XLOOKUP($B4395,'Raw -orders'!$A:$A,'Raw -orders'!$B:$E)</f>
        <v>558</v>
      </c>
      <c r="P4395">
        <v>25468</v>
      </c>
      <c r="Q4395" s="1">
        <v>44391</v>
      </c>
      <c r="R4395" s="1">
        <v>44410</v>
      </c>
      <c r="S4395" t="str" cm="1">
        <f t="array" ref="S4395:Z4395">_xlfn.XLOOKUP($O4395,'Raw - customers'!$A:$A,'Raw - customers'!$B:$I)</f>
        <v>Lizette Lindro</v>
      </c>
      <c r="T4395" t="str">
        <v>Genderqueer</v>
      </c>
      <c r="U4395">
        <v>38</v>
      </c>
      <c r="V4395" t="str">
        <v>380 Hamish LaneApt. 098</v>
      </c>
      <c r="W4395">
        <v>9827</v>
      </c>
      <c r="X4395" t="str">
        <v>Violetfort</v>
      </c>
      <c r="Y4395" t="str">
        <v>South Australia</v>
      </c>
      <c r="Z4395" t="str">
        <v>Australia</v>
      </c>
      <c r="AA4395">
        <v>7</v>
      </c>
      <c r="AB4395" s="3" t="str">
        <f t="shared" si="137"/>
        <v>10 to 20</v>
      </c>
      <c r="AM4395" s="6">
        <v>558</v>
      </c>
      <c r="AN4395" s="6" t="s">
        <v>1345</v>
      </c>
    </row>
    <row r="4396" spans="1:40" x14ac:dyDescent="0.25">
      <c r="A4396">
        <v>4394</v>
      </c>
      <c r="B4396">
        <v>877</v>
      </c>
      <c r="C4396">
        <v>509</v>
      </c>
      <c r="D4396">
        <v>102</v>
      </c>
      <c r="E4396">
        <v>1</v>
      </c>
      <c r="F4396">
        <v>102</v>
      </c>
      <c r="G4396">
        <v>1</v>
      </c>
      <c r="H4396" t="str">
        <f>VLOOKUP($C4396,'Raw-products'!$A$2:$H$1261,MATCH(H$1,'Raw-products'!$A$1:$H$1,0))</f>
        <v>Jacket</v>
      </c>
      <c r="I4396" t="str">
        <f>VLOOKUP($C4396,'Raw-products'!$A$2:$H$1261,MATCH(I$1,'Raw-products'!$A$1:$H$1,0))</f>
        <v>Windbreaker</v>
      </c>
      <c r="J4396" t="str">
        <f>VLOOKUP($C4396,'Raw-products'!$A$2:$H$1261,MATCH(J$1,'Raw-products'!$A$1:$H$1,0))</f>
        <v>XL</v>
      </c>
      <c r="K4396" t="str">
        <f>VLOOKUP($C4396,'Raw-products'!$A$2:$H$1261,MATCH(K$1,'Raw-products'!$A$1:$H$1,0))</f>
        <v>green</v>
      </c>
      <c r="L4396">
        <f>VLOOKUP($C4396,'Raw-products'!$A$2:$H$1261,MATCH(L$1,'Raw-products'!$A$1:$H$1,0))</f>
        <v>109</v>
      </c>
      <c r="M4396">
        <f>VLOOKUP($C4396,'Raw-products'!$A$2:$H$1261,MATCH(M$1,'Raw-products'!$A$1:$H$1,0))</f>
        <v>71</v>
      </c>
      <c r="N4396" s="5">
        <f t="shared" si="136"/>
        <v>7739</v>
      </c>
      <c r="O4396" cm="1">
        <f t="array" ref="O4396:R4396">_xlfn.XLOOKUP($B4396,'Raw -orders'!$A:$A,'Raw -orders'!$B:$E)</f>
        <v>558</v>
      </c>
      <c r="P4396">
        <v>25468</v>
      </c>
      <c r="Q4396" s="1">
        <v>44391</v>
      </c>
      <c r="R4396" s="1">
        <v>44410</v>
      </c>
      <c r="S4396" t="str" cm="1">
        <f t="array" ref="S4396:Z4396">_xlfn.XLOOKUP($O4396,'Raw - customers'!$A:$A,'Raw - customers'!$B:$I)</f>
        <v>Lizette Lindro</v>
      </c>
      <c r="T4396" t="str">
        <v>Genderqueer</v>
      </c>
      <c r="U4396">
        <v>38</v>
      </c>
      <c r="V4396" t="str">
        <v>380 Hamish LaneApt. 098</v>
      </c>
      <c r="W4396">
        <v>9827</v>
      </c>
      <c r="X4396" t="str">
        <v>Violetfort</v>
      </c>
      <c r="Y4396" t="str">
        <v>South Australia</v>
      </c>
      <c r="Z4396" t="str">
        <v>Australia</v>
      </c>
      <c r="AA4396">
        <v>7</v>
      </c>
      <c r="AB4396" s="3" t="str">
        <f t="shared" si="137"/>
        <v>10 to 20</v>
      </c>
      <c r="AM4396" s="6">
        <v>558</v>
      </c>
      <c r="AN4396" s="6" t="s">
        <v>1345</v>
      </c>
    </row>
    <row r="4397" spans="1:40" x14ac:dyDescent="0.25">
      <c r="A4397">
        <v>4395</v>
      </c>
      <c r="B4397">
        <v>877</v>
      </c>
      <c r="C4397">
        <v>1042</v>
      </c>
      <c r="D4397">
        <v>90</v>
      </c>
      <c r="E4397">
        <v>2</v>
      </c>
      <c r="F4397">
        <v>180</v>
      </c>
      <c r="G4397">
        <v>1</v>
      </c>
      <c r="H4397" t="str">
        <f>VLOOKUP($C4397,'Raw-products'!$A$2:$H$1261,MATCH(H$1,'Raw-products'!$A$1:$H$1,0))</f>
        <v>Trousers</v>
      </c>
      <c r="I4397" t="str">
        <f>VLOOKUP($C4397,'Raw-products'!$A$2:$H$1261,MATCH(I$1,'Raw-products'!$A$1:$H$1,0))</f>
        <v>Relaxed Leg</v>
      </c>
      <c r="J4397" t="str">
        <f>VLOOKUP($C4397,'Raw-products'!$A$2:$H$1261,MATCH(J$1,'Raw-products'!$A$1:$H$1,0))</f>
        <v>M</v>
      </c>
      <c r="K4397" t="str">
        <f>VLOOKUP($C4397,'Raw-products'!$A$2:$H$1261,MATCH(K$1,'Raw-products'!$A$1:$H$1,0))</f>
        <v>indigo</v>
      </c>
      <c r="L4397">
        <f>VLOOKUP($C4397,'Raw-products'!$A$2:$H$1261,MATCH(L$1,'Raw-products'!$A$1:$H$1,0))</f>
        <v>95</v>
      </c>
      <c r="M4397">
        <f>VLOOKUP($C4397,'Raw-products'!$A$2:$H$1261,MATCH(M$1,'Raw-products'!$A$1:$H$1,0))</f>
        <v>45</v>
      </c>
      <c r="N4397" s="5">
        <f t="shared" si="136"/>
        <v>4275</v>
      </c>
      <c r="O4397" cm="1">
        <f t="array" ref="O4397:R4397">_xlfn.XLOOKUP($B4397,'Raw -orders'!$A:$A,'Raw -orders'!$B:$E)</f>
        <v>558</v>
      </c>
      <c r="P4397">
        <v>25468</v>
      </c>
      <c r="Q4397" s="1">
        <v>44391</v>
      </c>
      <c r="R4397" s="1">
        <v>44410</v>
      </c>
      <c r="S4397" t="str" cm="1">
        <f t="array" ref="S4397:Z4397">_xlfn.XLOOKUP($O4397,'Raw - customers'!$A:$A,'Raw - customers'!$B:$I)</f>
        <v>Lizette Lindro</v>
      </c>
      <c r="T4397" t="str">
        <v>Genderqueer</v>
      </c>
      <c r="U4397">
        <v>38</v>
      </c>
      <c r="V4397" t="str">
        <v>380 Hamish LaneApt. 098</v>
      </c>
      <c r="W4397">
        <v>9827</v>
      </c>
      <c r="X4397" t="str">
        <v>Violetfort</v>
      </c>
      <c r="Y4397" t="str">
        <v>South Australia</v>
      </c>
      <c r="Z4397" t="str">
        <v>Australia</v>
      </c>
      <c r="AA4397">
        <v>7</v>
      </c>
      <c r="AB4397" s="3" t="str">
        <f t="shared" si="137"/>
        <v>10 to 20</v>
      </c>
      <c r="AM4397" s="6">
        <v>558</v>
      </c>
      <c r="AN4397" s="6" t="s">
        <v>1345</v>
      </c>
    </row>
    <row r="4398" spans="1:40" x14ac:dyDescent="0.25">
      <c r="A4398">
        <v>4396</v>
      </c>
      <c r="B4398">
        <v>878</v>
      </c>
      <c r="C4398">
        <v>543</v>
      </c>
      <c r="D4398">
        <v>98</v>
      </c>
      <c r="E4398">
        <v>1</v>
      </c>
      <c r="F4398">
        <v>98</v>
      </c>
      <c r="G4398">
        <v>1</v>
      </c>
      <c r="H4398" t="str">
        <f>VLOOKUP($C4398,'Raw-products'!$A$2:$H$1261,MATCH(H$1,'Raw-products'!$A$1:$H$1,0))</f>
        <v>Jacket</v>
      </c>
      <c r="I4398" t="str">
        <f>VLOOKUP($C4398,'Raw-products'!$A$2:$H$1261,MATCH(I$1,'Raw-products'!$A$1:$H$1,0))</f>
        <v>Leather</v>
      </c>
      <c r="J4398" t="str">
        <f>VLOOKUP($C4398,'Raw-products'!$A$2:$H$1261,MATCH(J$1,'Raw-products'!$A$1:$H$1,0))</f>
        <v>L</v>
      </c>
      <c r="K4398" t="str">
        <f>VLOOKUP($C4398,'Raw-products'!$A$2:$H$1261,MATCH(K$1,'Raw-products'!$A$1:$H$1,0))</f>
        <v>green</v>
      </c>
      <c r="L4398">
        <f>VLOOKUP($C4398,'Raw-products'!$A$2:$H$1261,MATCH(L$1,'Raw-products'!$A$1:$H$1,0))</f>
        <v>113</v>
      </c>
      <c r="M4398">
        <f>VLOOKUP($C4398,'Raw-products'!$A$2:$H$1261,MATCH(M$1,'Raw-products'!$A$1:$H$1,0))</f>
        <v>71</v>
      </c>
      <c r="N4398" s="5">
        <f t="shared" si="136"/>
        <v>8023</v>
      </c>
      <c r="O4398" cm="1">
        <f t="array" ref="O4398:R4398">_xlfn.XLOOKUP($B4398,'Raw -orders'!$A:$A,'Raw -orders'!$B:$E)</f>
        <v>470</v>
      </c>
      <c r="P4398">
        <v>50578</v>
      </c>
      <c r="Q4398" s="1">
        <v>44286</v>
      </c>
      <c r="R4398" s="1">
        <v>44306</v>
      </c>
      <c r="S4398" t="str" cm="1">
        <f t="array" ref="S4398:Z4398">_xlfn.XLOOKUP($O4398,'Raw - customers'!$A:$A,'Raw - customers'!$B:$I)</f>
        <v>Trudey Betteridge</v>
      </c>
      <c r="T4398" t="str">
        <v>Genderfluid</v>
      </c>
      <c r="U4398">
        <v>45</v>
      </c>
      <c r="V4398" t="str">
        <v>2115 Henry GroveSuite 788</v>
      </c>
      <c r="W4398">
        <v>3138</v>
      </c>
      <c r="X4398" t="str">
        <v>Edwardtown</v>
      </c>
      <c r="Y4398" t="str">
        <v>Western Australia</v>
      </c>
      <c r="Z4398" t="str">
        <v>Australia</v>
      </c>
      <c r="AA4398">
        <v>3</v>
      </c>
      <c r="AB4398" s="3" t="str">
        <f t="shared" si="137"/>
        <v>10 to 20</v>
      </c>
      <c r="AM4398" s="6">
        <v>470</v>
      </c>
      <c r="AN4398" s="6" t="s">
        <v>1377</v>
      </c>
    </row>
    <row r="4399" spans="1:40" x14ac:dyDescent="0.25">
      <c r="A4399">
        <v>4397</v>
      </c>
      <c r="B4399">
        <v>878</v>
      </c>
      <c r="C4399">
        <v>1109</v>
      </c>
      <c r="D4399">
        <v>115</v>
      </c>
      <c r="E4399">
        <v>3</v>
      </c>
      <c r="F4399">
        <v>345</v>
      </c>
      <c r="G4399">
        <v>1</v>
      </c>
      <c r="H4399" t="str">
        <f>VLOOKUP($C4399,'Raw-products'!$A$2:$H$1261,MATCH(H$1,'Raw-products'!$A$1:$H$1,0))</f>
        <v>Trousers</v>
      </c>
      <c r="I4399" t="str">
        <f>VLOOKUP($C4399,'Raw-products'!$A$2:$H$1261,MATCH(I$1,'Raw-products'!$A$1:$H$1,0))</f>
        <v>Cropped</v>
      </c>
      <c r="J4399" t="str">
        <f>VLOOKUP($C4399,'Raw-products'!$A$2:$H$1261,MATCH(J$1,'Raw-products'!$A$1:$H$1,0))</f>
        <v>XL</v>
      </c>
      <c r="K4399" t="str">
        <f>VLOOKUP($C4399,'Raw-products'!$A$2:$H$1261,MATCH(K$1,'Raw-products'!$A$1:$H$1,0))</f>
        <v>blue</v>
      </c>
      <c r="L4399">
        <f>VLOOKUP($C4399,'Raw-products'!$A$2:$H$1261,MATCH(L$1,'Raw-products'!$A$1:$H$1,0))</f>
        <v>99</v>
      </c>
      <c r="M4399">
        <f>VLOOKUP($C4399,'Raw-products'!$A$2:$H$1261,MATCH(M$1,'Raw-products'!$A$1:$H$1,0))</f>
        <v>51</v>
      </c>
      <c r="N4399" s="5">
        <f t="shared" si="136"/>
        <v>5049</v>
      </c>
      <c r="O4399" cm="1">
        <f t="array" ref="O4399:R4399">_xlfn.XLOOKUP($B4399,'Raw -orders'!$A:$A,'Raw -orders'!$B:$E)</f>
        <v>470</v>
      </c>
      <c r="P4399">
        <v>50578</v>
      </c>
      <c r="Q4399" s="1">
        <v>44286</v>
      </c>
      <c r="R4399" s="1">
        <v>44306</v>
      </c>
      <c r="S4399" t="str" cm="1">
        <f t="array" ref="S4399:Z4399">_xlfn.XLOOKUP($O4399,'Raw - customers'!$A:$A,'Raw - customers'!$B:$I)</f>
        <v>Trudey Betteridge</v>
      </c>
      <c r="T4399" t="str">
        <v>Genderfluid</v>
      </c>
      <c r="U4399">
        <v>45</v>
      </c>
      <c r="V4399" t="str">
        <v>2115 Henry GroveSuite 788</v>
      </c>
      <c r="W4399">
        <v>3138</v>
      </c>
      <c r="X4399" t="str">
        <v>Edwardtown</v>
      </c>
      <c r="Y4399" t="str">
        <v>Western Australia</v>
      </c>
      <c r="Z4399" t="str">
        <v>Australia</v>
      </c>
      <c r="AA4399">
        <v>3</v>
      </c>
      <c r="AB4399" s="3" t="str">
        <f t="shared" si="137"/>
        <v>10 to 20</v>
      </c>
      <c r="AM4399" s="6">
        <v>470</v>
      </c>
      <c r="AN4399" s="6" t="s">
        <v>1377</v>
      </c>
    </row>
    <row r="4400" spans="1:40" x14ac:dyDescent="0.25">
      <c r="A4400">
        <v>4398</v>
      </c>
      <c r="B4400">
        <v>879</v>
      </c>
      <c r="C4400">
        <v>789</v>
      </c>
      <c r="D4400">
        <v>91</v>
      </c>
      <c r="E4400">
        <v>3</v>
      </c>
      <c r="F4400">
        <v>273</v>
      </c>
      <c r="G4400">
        <v>1</v>
      </c>
      <c r="H4400" t="str">
        <f>VLOOKUP($C4400,'Raw-products'!$A$2:$H$1261,MATCH(H$1,'Raw-products'!$A$1:$H$1,0))</f>
        <v>Jacket</v>
      </c>
      <c r="I4400" t="str">
        <f>VLOOKUP($C4400,'Raw-products'!$A$2:$H$1261,MATCH(I$1,'Raw-products'!$A$1:$H$1,0))</f>
        <v>Pullover</v>
      </c>
      <c r="J4400" t="str">
        <f>VLOOKUP($C4400,'Raw-products'!$A$2:$H$1261,MATCH(J$1,'Raw-products'!$A$1:$H$1,0))</f>
        <v>XL</v>
      </c>
      <c r="K4400" t="str">
        <f>VLOOKUP($C4400,'Raw-products'!$A$2:$H$1261,MATCH(K$1,'Raw-products'!$A$1:$H$1,0))</f>
        <v>green</v>
      </c>
      <c r="L4400">
        <f>VLOOKUP($C4400,'Raw-products'!$A$2:$H$1261,MATCH(L$1,'Raw-products'!$A$1:$H$1,0))</f>
        <v>114</v>
      </c>
      <c r="M4400">
        <f>VLOOKUP($C4400,'Raw-products'!$A$2:$H$1261,MATCH(M$1,'Raw-products'!$A$1:$H$1,0))</f>
        <v>65</v>
      </c>
      <c r="N4400" s="5">
        <f t="shared" si="136"/>
        <v>7410</v>
      </c>
      <c r="O4400" cm="1">
        <f t="array" ref="O4400:R4400">_xlfn.XLOOKUP($B4400,'Raw -orders'!$A:$A,'Raw -orders'!$B:$E)</f>
        <v>370</v>
      </c>
      <c r="P4400">
        <v>37561</v>
      </c>
      <c r="Q4400" s="1">
        <v>44480</v>
      </c>
      <c r="R4400" s="1">
        <v>44489</v>
      </c>
      <c r="S4400" t="str" cm="1">
        <f t="array" ref="S4400:Z4400">_xlfn.XLOOKUP($O4400,'Raw - customers'!$A:$A,'Raw - customers'!$B:$I)</f>
        <v>Hildegarde Bamlett</v>
      </c>
      <c r="T4400" t="str">
        <v>Agender</v>
      </c>
      <c r="U4400">
        <v>38</v>
      </c>
      <c r="V4400" t="str">
        <v>47 Stanton GroveSuite 963</v>
      </c>
      <c r="W4400">
        <v>9196</v>
      </c>
      <c r="X4400" t="str">
        <v>Abbottbury</v>
      </c>
      <c r="Y4400" t="str">
        <v>Australian Capital Territory</v>
      </c>
      <c r="Z4400" t="str">
        <v>Australia</v>
      </c>
      <c r="AA4400">
        <v>10</v>
      </c>
      <c r="AB4400" s="3" t="str">
        <f t="shared" si="137"/>
        <v>0 to 10</v>
      </c>
      <c r="AM4400" s="6">
        <v>370</v>
      </c>
      <c r="AN4400" s="6" t="s">
        <v>1350</v>
      </c>
    </row>
    <row r="4401" spans="1:40" x14ac:dyDescent="0.25">
      <c r="A4401">
        <v>4399</v>
      </c>
      <c r="B4401">
        <v>879</v>
      </c>
      <c r="C4401">
        <v>786</v>
      </c>
      <c r="D4401">
        <v>91</v>
      </c>
      <c r="E4401">
        <v>1</v>
      </c>
      <c r="F4401">
        <v>91</v>
      </c>
      <c r="G4401">
        <v>1</v>
      </c>
      <c r="H4401" t="str">
        <f>VLOOKUP($C4401,'Raw-products'!$A$2:$H$1261,MATCH(H$1,'Raw-products'!$A$1:$H$1,0))</f>
        <v>Jacket</v>
      </c>
      <c r="I4401" t="str">
        <f>VLOOKUP($C4401,'Raw-products'!$A$2:$H$1261,MATCH(I$1,'Raw-products'!$A$1:$H$1,0))</f>
        <v>Pullover</v>
      </c>
      <c r="J4401" t="str">
        <f>VLOOKUP($C4401,'Raw-products'!$A$2:$H$1261,MATCH(J$1,'Raw-products'!$A$1:$H$1,0))</f>
        <v>S</v>
      </c>
      <c r="K4401" t="str">
        <f>VLOOKUP($C4401,'Raw-products'!$A$2:$H$1261,MATCH(K$1,'Raw-products'!$A$1:$H$1,0))</f>
        <v>green</v>
      </c>
      <c r="L4401">
        <f>VLOOKUP($C4401,'Raw-products'!$A$2:$H$1261,MATCH(L$1,'Raw-products'!$A$1:$H$1,0))</f>
        <v>114</v>
      </c>
      <c r="M4401">
        <f>VLOOKUP($C4401,'Raw-products'!$A$2:$H$1261,MATCH(M$1,'Raw-products'!$A$1:$H$1,0))</f>
        <v>69</v>
      </c>
      <c r="N4401" s="5">
        <f t="shared" si="136"/>
        <v>7866</v>
      </c>
      <c r="O4401" cm="1">
        <f t="array" ref="O4401:R4401">_xlfn.XLOOKUP($B4401,'Raw -orders'!$A:$A,'Raw -orders'!$B:$E)</f>
        <v>370</v>
      </c>
      <c r="P4401">
        <v>37561</v>
      </c>
      <c r="Q4401" s="1">
        <v>44480</v>
      </c>
      <c r="R4401" s="1">
        <v>44489</v>
      </c>
      <c r="S4401" t="str" cm="1">
        <f t="array" ref="S4401:Z4401">_xlfn.XLOOKUP($O4401,'Raw - customers'!$A:$A,'Raw - customers'!$B:$I)</f>
        <v>Hildegarde Bamlett</v>
      </c>
      <c r="T4401" t="str">
        <v>Agender</v>
      </c>
      <c r="U4401">
        <v>38</v>
      </c>
      <c r="V4401" t="str">
        <v>47 Stanton GroveSuite 963</v>
      </c>
      <c r="W4401">
        <v>9196</v>
      </c>
      <c r="X4401" t="str">
        <v>Abbottbury</v>
      </c>
      <c r="Y4401" t="str">
        <v>Australian Capital Territory</v>
      </c>
      <c r="Z4401" t="str">
        <v>Australia</v>
      </c>
      <c r="AA4401">
        <v>10</v>
      </c>
      <c r="AB4401" s="3" t="str">
        <f t="shared" si="137"/>
        <v>0 to 10</v>
      </c>
      <c r="AM4401" s="6">
        <v>370</v>
      </c>
      <c r="AN4401" s="6" t="s">
        <v>1350</v>
      </c>
    </row>
    <row r="4402" spans="1:40" x14ac:dyDescent="0.25">
      <c r="A4402">
        <v>4400</v>
      </c>
      <c r="B4402">
        <v>880</v>
      </c>
      <c r="C4402">
        <v>724</v>
      </c>
      <c r="D4402">
        <v>119</v>
      </c>
      <c r="E4402">
        <v>2</v>
      </c>
      <c r="F4402">
        <v>238</v>
      </c>
      <c r="G4402">
        <v>1</v>
      </c>
      <c r="H4402" t="str">
        <f>VLOOKUP($C4402,'Raw-products'!$A$2:$H$1261,MATCH(H$1,'Raw-products'!$A$1:$H$1,0))</f>
        <v>Jacket</v>
      </c>
      <c r="I4402" t="str">
        <f>VLOOKUP($C4402,'Raw-products'!$A$2:$H$1261,MATCH(I$1,'Raw-products'!$A$1:$H$1,0))</f>
        <v>Trench Coat</v>
      </c>
      <c r="J4402" t="str">
        <f>VLOOKUP($C4402,'Raw-products'!$A$2:$H$1261,MATCH(J$1,'Raw-products'!$A$1:$H$1,0))</f>
        <v>XL</v>
      </c>
      <c r="K4402" t="str">
        <f>VLOOKUP($C4402,'Raw-products'!$A$2:$H$1261,MATCH(K$1,'Raw-products'!$A$1:$H$1,0))</f>
        <v>blue</v>
      </c>
      <c r="L4402">
        <f>VLOOKUP($C4402,'Raw-products'!$A$2:$H$1261,MATCH(L$1,'Raw-products'!$A$1:$H$1,0))</f>
        <v>112</v>
      </c>
      <c r="M4402">
        <f>VLOOKUP($C4402,'Raw-products'!$A$2:$H$1261,MATCH(M$1,'Raw-products'!$A$1:$H$1,0))</f>
        <v>69</v>
      </c>
      <c r="N4402" s="5">
        <f t="shared" si="136"/>
        <v>7728</v>
      </c>
      <c r="O4402" cm="1">
        <f t="array" ref="O4402:R4402">_xlfn.XLOOKUP($B4402,'Raw -orders'!$A:$A,'Raw -orders'!$B:$E)</f>
        <v>872</v>
      </c>
      <c r="P4402">
        <v>43851</v>
      </c>
      <c r="Q4402" s="1">
        <v>44246</v>
      </c>
      <c r="R4402" s="1">
        <v>44271</v>
      </c>
      <c r="S4402" t="str" cm="1">
        <f t="array" ref="S4402:Z4402">_xlfn.XLOOKUP($O4402,'Raw - customers'!$A:$A,'Raw - customers'!$B:$I)</f>
        <v>Brendis Blackboro</v>
      </c>
      <c r="T4402" t="str">
        <v>Non-binary</v>
      </c>
      <c r="U4402">
        <v>74</v>
      </c>
      <c r="V4402" t="str">
        <v>17 Beatty Station StApt. 918</v>
      </c>
      <c r="W4402">
        <v>7892</v>
      </c>
      <c r="X4402" t="str">
        <v>West Lukeshire</v>
      </c>
      <c r="Y4402" t="str">
        <v>New South Wales</v>
      </c>
      <c r="Z4402" t="str">
        <v>Australia</v>
      </c>
      <c r="AA4402">
        <v>2</v>
      </c>
      <c r="AB4402" s="3" t="str">
        <f t="shared" si="137"/>
        <v>20 to 30</v>
      </c>
      <c r="AM4402" s="6">
        <v>872</v>
      </c>
      <c r="AN4402" s="6" t="s">
        <v>1362</v>
      </c>
    </row>
    <row r="4403" spans="1:40" x14ac:dyDescent="0.25">
      <c r="A4403">
        <v>4401</v>
      </c>
      <c r="B4403">
        <v>880</v>
      </c>
      <c r="C4403">
        <v>141</v>
      </c>
      <c r="D4403">
        <v>91</v>
      </c>
      <c r="E4403">
        <v>2</v>
      </c>
      <c r="F4403">
        <v>182</v>
      </c>
      <c r="G4403">
        <v>1</v>
      </c>
      <c r="H4403" t="str">
        <f>VLOOKUP($C4403,'Raw-products'!$A$2:$H$1261,MATCH(H$1,'Raw-products'!$A$1:$H$1,0))</f>
        <v>Shirt</v>
      </c>
      <c r="I4403" t="str">
        <f>VLOOKUP($C4403,'Raw-products'!$A$2:$H$1261,MATCH(I$1,'Raw-products'!$A$1:$H$1,0))</f>
        <v>Linen</v>
      </c>
      <c r="J4403" t="str">
        <f>VLOOKUP($C4403,'Raw-products'!$A$2:$H$1261,MATCH(J$1,'Raw-products'!$A$1:$H$1,0))</f>
        <v>S</v>
      </c>
      <c r="K4403" t="str">
        <f>VLOOKUP($C4403,'Raw-products'!$A$2:$H$1261,MATCH(K$1,'Raw-products'!$A$1:$H$1,0))</f>
        <v>red</v>
      </c>
      <c r="L4403">
        <f>VLOOKUP($C4403,'Raw-products'!$A$2:$H$1261,MATCH(L$1,'Raw-products'!$A$1:$H$1,0))</f>
        <v>116</v>
      </c>
      <c r="M4403">
        <f>VLOOKUP($C4403,'Raw-products'!$A$2:$H$1261,MATCH(M$1,'Raw-products'!$A$1:$H$1,0))</f>
        <v>67</v>
      </c>
      <c r="N4403" s="5">
        <f t="shared" si="136"/>
        <v>7772</v>
      </c>
      <c r="O4403" cm="1">
        <f t="array" ref="O4403:R4403">_xlfn.XLOOKUP($B4403,'Raw -orders'!$A:$A,'Raw -orders'!$B:$E)</f>
        <v>872</v>
      </c>
      <c r="P4403">
        <v>43851</v>
      </c>
      <c r="Q4403" s="1">
        <v>44246</v>
      </c>
      <c r="R4403" s="1">
        <v>44271</v>
      </c>
      <c r="S4403" t="str" cm="1">
        <f t="array" ref="S4403:Z4403">_xlfn.XLOOKUP($O4403,'Raw - customers'!$A:$A,'Raw - customers'!$B:$I)</f>
        <v>Brendis Blackboro</v>
      </c>
      <c r="T4403" t="str">
        <v>Non-binary</v>
      </c>
      <c r="U4403">
        <v>74</v>
      </c>
      <c r="V4403" t="str">
        <v>17 Beatty Station StApt. 918</v>
      </c>
      <c r="W4403">
        <v>7892</v>
      </c>
      <c r="X4403" t="str">
        <v>West Lukeshire</v>
      </c>
      <c r="Y4403" t="str">
        <v>New South Wales</v>
      </c>
      <c r="Z4403" t="str">
        <v>Australia</v>
      </c>
      <c r="AA4403">
        <v>2</v>
      </c>
      <c r="AB4403" s="3" t="str">
        <f t="shared" si="137"/>
        <v>20 to 30</v>
      </c>
      <c r="AM4403" s="6">
        <v>872</v>
      </c>
      <c r="AN4403" s="6" t="s">
        <v>1362</v>
      </c>
    </row>
    <row r="4404" spans="1:40" x14ac:dyDescent="0.25">
      <c r="A4404">
        <v>4402</v>
      </c>
      <c r="B4404">
        <v>880</v>
      </c>
      <c r="C4404">
        <v>161</v>
      </c>
      <c r="D4404">
        <v>91</v>
      </c>
      <c r="E4404">
        <v>3</v>
      </c>
      <c r="F4404">
        <v>273</v>
      </c>
      <c r="G4404">
        <v>1</v>
      </c>
      <c r="H4404" t="str">
        <f>VLOOKUP($C4404,'Raw-products'!$A$2:$H$1261,MATCH(H$1,'Raw-products'!$A$1:$H$1,0))</f>
        <v>Shirt</v>
      </c>
      <c r="I4404" t="str">
        <f>VLOOKUP($C4404,'Raw-products'!$A$2:$H$1261,MATCH(I$1,'Raw-products'!$A$1:$H$1,0))</f>
        <v>Linen</v>
      </c>
      <c r="J4404" t="str">
        <f>VLOOKUP($C4404,'Raw-products'!$A$2:$H$1261,MATCH(J$1,'Raw-products'!$A$1:$H$1,0))</f>
        <v>S</v>
      </c>
      <c r="K4404" t="str">
        <f>VLOOKUP($C4404,'Raw-products'!$A$2:$H$1261,MATCH(K$1,'Raw-products'!$A$1:$H$1,0))</f>
        <v>blue</v>
      </c>
      <c r="L4404">
        <f>VLOOKUP($C4404,'Raw-products'!$A$2:$H$1261,MATCH(L$1,'Raw-products'!$A$1:$H$1,0))</f>
        <v>116</v>
      </c>
      <c r="M4404">
        <f>VLOOKUP($C4404,'Raw-products'!$A$2:$H$1261,MATCH(M$1,'Raw-products'!$A$1:$H$1,0))</f>
        <v>77</v>
      </c>
      <c r="N4404" s="5">
        <f t="shared" si="136"/>
        <v>8932</v>
      </c>
      <c r="O4404" cm="1">
        <f t="array" ref="O4404:R4404">_xlfn.XLOOKUP($B4404,'Raw -orders'!$A:$A,'Raw -orders'!$B:$E)</f>
        <v>872</v>
      </c>
      <c r="P4404">
        <v>43851</v>
      </c>
      <c r="Q4404" s="1">
        <v>44246</v>
      </c>
      <c r="R4404" s="1">
        <v>44271</v>
      </c>
      <c r="S4404" t="str" cm="1">
        <f t="array" ref="S4404:Z4404">_xlfn.XLOOKUP($O4404,'Raw - customers'!$A:$A,'Raw - customers'!$B:$I)</f>
        <v>Brendis Blackboro</v>
      </c>
      <c r="T4404" t="str">
        <v>Non-binary</v>
      </c>
      <c r="U4404">
        <v>74</v>
      </c>
      <c r="V4404" t="str">
        <v>17 Beatty Station StApt. 918</v>
      </c>
      <c r="W4404">
        <v>7892</v>
      </c>
      <c r="X4404" t="str">
        <v>West Lukeshire</v>
      </c>
      <c r="Y4404" t="str">
        <v>New South Wales</v>
      </c>
      <c r="Z4404" t="str">
        <v>Australia</v>
      </c>
      <c r="AA4404">
        <v>2</v>
      </c>
      <c r="AB4404" s="3" t="str">
        <f t="shared" si="137"/>
        <v>20 to 30</v>
      </c>
      <c r="AM4404" s="6">
        <v>872</v>
      </c>
      <c r="AN4404" s="6" t="s">
        <v>1362</v>
      </c>
    </row>
    <row r="4405" spans="1:40" x14ac:dyDescent="0.25">
      <c r="A4405">
        <v>4403</v>
      </c>
      <c r="B4405">
        <v>880</v>
      </c>
      <c r="C4405">
        <v>52</v>
      </c>
      <c r="D4405">
        <v>104</v>
      </c>
      <c r="E4405">
        <v>1</v>
      </c>
      <c r="F4405">
        <v>104</v>
      </c>
      <c r="G4405">
        <v>1</v>
      </c>
      <c r="H4405" t="str">
        <f>VLOOKUP($C4405,'Raw-products'!$A$2:$H$1261,MATCH(H$1,'Raw-products'!$A$1:$H$1,0))</f>
        <v>Shirt</v>
      </c>
      <c r="I4405" t="str">
        <f>VLOOKUP($C4405,'Raw-products'!$A$2:$H$1261,MATCH(I$1,'Raw-products'!$A$1:$H$1,0))</f>
        <v>Dress</v>
      </c>
      <c r="J4405" t="str">
        <f>VLOOKUP($C4405,'Raw-products'!$A$2:$H$1261,MATCH(J$1,'Raw-products'!$A$1:$H$1,0))</f>
        <v>M</v>
      </c>
      <c r="K4405" t="str">
        <f>VLOOKUP($C4405,'Raw-products'!$A$2:$H$1261,MATCH(K$1,'Raw-products'!$A$1:$H$1,0))</f>
        <v>green</v>
      </c>
      <c r="L4405">
        <f>VLOOKUP($C4405,'Raw-products'!$A$2:$H$1261,MATCH(L$1,'Raw-products'!$A$1:$H$1,0))</f>
        <v>119</v>
      </c>
      <c r="M4405">
        <f>VLOOKUP($C4405,'Raw-products'!$A$2:$H$1261,MATCH(M$1,'Raw-products'!$A$1:$H$1,0))</f>
        <v>65</v>
      </c>
      <c r="N4405" s="5">
        <f t="shared" si="136"/>
        <v>7735</v>
      </c>
      <c r="O4405" cm="1">
        <f t="array" ref="O4405:R4405">_xlfn.XLOOKUP($B4405,'Raw -orders'!$A:$A,'Raw -orders'!$B:$E)</f>
        <v>872</v>
      </c>
      <c r="P4405">
        <v>43851</v>
      </c>
      <c r="Q4405" s="1">
        <v>44246</v>
      </c>
      <c r="R4405" s="1">
        <v>44271</v>
      </c>
      <c r="S4405" t="str" cm="1">
        <f t="array" ref="S4405:Z4405">_xlfn.XLOOKUP($O4405,'Raw - customers'!$A:$A,'Raw - customers'!$B:$I)</f>
        <v>Brendis Blackboro</v>
      </c>
      <c r="T4405" t="str">
        <v>Non-binary</v>
      </c>
      <c r="U4405">
        <v>74</v>
      </c>
      <c r="V4405" t="str">
        <v>17 Beatty Station StApt. 918</v>
      </c>
      <c r="W4405">
        <v>7892</v>
      </c>
      <c r="X4405" t="str">
        <v>West Lukeshire</v>
      </c>
      <c r="Y4405" t="str">
        <v>New South Wales</v>
      </c>
      <c r="Z4405" t="str">
        <v>Australia</v>
      </c>
      <c r="AA4405">
        <v>2</v>
      </c>
      <c r="AB4405" s="3" t="str">
        <f t="shared" si="137"/>
        <v>20 to 30</v>
      </c>
      <c r="AM4405" s="6">
        <v>872</v>
      </c>
      <c r="AN4405" s="6" t="s">
        <v>1362</v>
      </c>
    </row>
    <row r="4406" spans="1:40" x14ac:dyDescent="0.25">
      <c r="A4406">
        <v>4404</v>
      </c>
      <c r="B4406">
        <v>880</v>
      </c>
      <c r="C4406">
        <v>860</v>
      </c>
      <c r="D4406">
        <v>113</v>
      </c>
      <c r="E4406">
        <v>1</v>
      </c>
      <c r="F4406">
        <v>113</v>
      </c>
      <c r="G4406">
        <v>1</v>
      </c>
      <c r="H4406" t="str">
        <f>VLOOKUP($C4406,'Raw-products'!$A$2:$H$1261,MATCH(H$1,'Raw-products'!$A$1:$H$1,0))</f>
        <v>Trousers</v>
      </c>
      <c r="I4406" t="str">
        <f>VLOOKUP($C4406,'Raw-products'!$A$2:$H$1261,MATCH(I$1,'Raw-products'!$A$1:$H$1,0))</f>
        <v>Chinos</v>
      </c>
      <c r="J4406" t="str">
        <f>VLOOKUP($C4406,'Raw-products'!$A$2:$H$1261,MATCH(J$1,'Raw-products'!$A$1:$H$1,0))</f>
        <v>XS</v>
      </c>
      <c r="K4406" t="str">
        <f>VLOOKUP($C4406,'Raw-products'!$A$2:$H$1261,MATCH(K$1,'Raw-products'!$A$1:$H$1,0))</f>
        <v>blue</v>
      </c>
      <c r="L4406">
        <f>VLOOKUP($C4406,'Raw-products'!$A$2:$H$1261,MATCH(L$1,'Raw-products'!$A$1:$H$1,0))</f>
        <v>100</v>
      </c>
      <c r="M4406">
        <f>VLOOKUP($C4406,'Raw-products'!$A$2:$H$1261,MATCH(M$1,'Raw-products'!$A$1:$H$1,0))</f>
        <v>69</v>
      </c>
      <c r="N4406" s="5">
        <f t="shared" si="136"/>
        <v>6900</v>
      </c>
      <c r="O4406" cm="1">
        <f t="array" ref="O4406:R4406">_xlfn.XLOOKUP($B4406,'Raw -orders'!$A:$A,'Raw -orders'!$B:$E)</f>
        <v>872</v>
      </c>
      <c r="P4406">
        <v>43851</v>
      </c>
      <c r="Q4406" s="1">
        <v>44246</v>
      </c>
      <c r="R4406" s="1">
        <v>44271</v>
      </c>
      <c r="S4406" t="str" cm="1">
        <f t="array" ref="S4406:Z4406">_xlfn.XLOOKUP($O4406,'Raw - customers'!$A:$A,'Raw - customers'!$B:$I)</f>
        <v>Brendis Blackboro</v>
      </c>
      <c r="T4406" t="str">
        <v>Non-binary</v>
      </c>
      <c r="U4406">
        <v>74</v>
      </c>
      <c r="V4406" t="str">
        <v>17 Beatty Station StApt. 918</v>
      </c>
      <c r="W4406">
        <v>7892</v>
      </c>
      <c r="X4406" t="str">
        <v>West Lukeshire</v>
      </c>
      <c r="Y4406" t="str">
        <v>New South Wales</v>
      </c>
      <c r="Z4406" t="str">
        <v>Australia</v>
      </c>
      <c r="AA4406">
        <v>2</v>
      </c>
      <c r="AB4406" s="3" t="str">
        <f t="shared" si="137"/>
        <v>20 to 30</v>
      </c>
      <c r="AM4406" s="6">
        <v>872</v>
      </c>
      <c r="AN4406" s="6" t="s">
        <v>1362</v>
      </c>
    </row>
    <row r="4407" spans="1:40" x14ac:dyDescent="0.25">
      <c r="A4407">
        <v>4405</v>
      </c>
      <c r="B4407">
        <v>880</v>
      </c>
      <c r="C4407">
        <v>823</v>
      </c>
      <c r="D4407">
        <v>117</v>
      </c>
      <c r="E4407">
        <v>1</v>
      </c>
      <c r="F4407">
        <v>117</v>
      </c>
      <c r="G4407">
        <v>1</v>
      </c>
      <c r="H4407" t="str">
        <f>VLOOKUP($C4407,'Raw-products'!$A$2:$H$1261,MATCH(H$1,'Raw-products'!$A$1:$H$1,0))</f>
        <v>Jacket</v>
      </c>
      <c r="I4407" t="str">
        <f>VLOOKUP($C4407,'Raw-products'!$A$2:$H$1261,MATCH(I$1,'Raw-products'!$A$1:$H$1,0))</f>
        <v>Shearling</v>
      </c>
      <c r="J4407" t="str">
        <f>VLOOKUP($C4407,'Raw-products'!$A$2:$H$1261,MATCH(J$1,'Raw-products'!$A$1:$H$1,0))</f>
        <v>L</v>
      </c>
      <c r="K4407" t="str">
        <f>VLOOKUP($C4407,'Raw-products'!$A$2:$H$1261,MATCH(K$1,'Raw-products'!$A$1:$H$1,0))</f>
        <v>green</v>
      </c>
      <c r="L4407">
        <f>VLOOKUP($C4407,'Raw-products'!$A$2:$H$1261,MATCH(L$1,'Raw-products'!$A$1:$H$1,0))</f>
        <v>95</v>
      </c>
      <c r="M4407">
        <f>VLOOKUP($C4407,'Raw-products'!$A$2:$H$1261,MATCH(M$1,'Raw-products'!$A$1:$H$1,0))</f>
        <v>66</v>
      </c>
      <c r="N4407" s="5">
        <f t="shared" si="136"/>
        <v>6270</v>
      </c>
      <c r="O4407" cm="1">
        <f t="array" ref="O4407:R4407">_xlfn.XLOOKUP($B4407,'Raw -orders'!$A:$A,'Raw -orders'!$B:$E)</f>
        <v>872</v>
      </c>
      <c r="P4407">
        <v>43851</v>
      </c>
      <c r="Q4407" s="1">
        <v>44246</v>
      </c>
      <c r="R4407" s="1">
        <v>44271</v>
      </c>
      <c r="S4407" t="str" cm="1">
        <f t="array" ref="S4407:Z4407">_xlfn.XLOOKUP($O4407,'Raw - customers'!$A:$A,'Raw - customers'!$B:$I)</f>
        <v>Brendis Blackboro</v>
      </c>
      <c r="T4407" t="str">
        <v>Non-binary</v>
      </c>
      <c r="U4407">
        <v>74</v>
      </c>
      <c r="V4407" t="str">
        <v>17 Beatty Station StApt. 918</v>
      </c>
      <c r="W4407">
        <v>7892</v>
      </c>
      <c r="X4407" t="str">
        <v>West Lukeshire</v>
      </c>
      <c r="Y4407" t="str">
        <v>New South Wales</v>
      </c>
      <c r="Z4407" t="str">
        <v>Australia</v>
      </c>
      <c r="AA4407">
        <v>2</v>
      </c>
      <c r="AB4407" s="3" t="str">
        <f t="shared" si="137"/>
        <v>20 to 30</v>
      </c>
      <c r="AM4407" s="6">
        <v>872</v>
      </c>
      <c r="AN4407" s="6" t="s">
        <v>1362</v>
      </c>
    </row>
    <row r="4408" spans="1:40" x14ac:dyDescent="0.25">
      <c r="A4408">
        <v>4406</v>
      </c>
      <c r="B4408">
        <v>880</v>
      </c>
      <c r="C4408">
        <v>1215</v>
      </c>
      <c r="D4408">
        <v>105</v>
      </c>
      <c r="E4408">
        <v>2</v>
      </c>
      <c r="F4408">
        <v>210</v>
      </c>
      <c r="G4408">
        <v>1</v>
      </c>
      <c r="H4408" t="str">
        <f>VLOOKUP($C4408,'Raw-products'!$A$2:$H$1261,MATCH(H$1,'Raw-products'!$A$1:$H$1,0))</f>
        <v>Trousers</v>
      </c>
      <c r="I4408" t="str">
        <f>VLOOKUP($C4408,'Raw-products'!$A$2:$H$1261,MATCH(I$1,'Raw-products'!$A$1:$H$1,0))</f>
        <v>Pleated</v>
      </c>
      <c r="J4408" t="str">
        <f>VLOOKUP($C4408,'Raw-products'!$A$2:$H$1261,MATCH(J$1,'Raw-products'!$A$1:$H$1,0))</f>
        <v>XS</v>
      </c>
      <c r="K4408" t="str">
        <f>VLOOKUP($C4408,'Raw-products'!$A$2:$H$1261,MATCH(K$1,'Raw-products'!$A$1:$H$1,0))</f>
        <v>indigo</v>
      </c>
      <c r="L4408">
        <f>VLOOKUP($C4408,'Raw-products'!$A$2:$H$1261,MATCH(L$1,'Raw-products'!$A$1:$H$1,0))</f>
        <v>90</v>
      </c>
      <c r="M4408">
        <f>VLOOKUP($C4408,'Raw-products'!$A$2:$H$1261,MATCH(M$1,'Raw-products'!$A$1:$H$1,0))</f>
        <v>52</v>
      </c>
      <c r="N4408" s="5">
        <f t="shared" si="136"/>
        <v>4680</v>
      </c>
      <c r="O4408" cm="1">
        <f t="array" ref="O4408:R4408">_xlfn.XLOOKUP($B4408,'Raw -orders'!$A:$A,'Raw -orders'!$B:$E)</f>
        <v>872</v>
      </c>
      <c r="P4408">
        <v>43851</v>
      </c>
      <c r="Q4408" s="1">
        <v>44246</v>
      </c>
      <c r="R4408" s="1">
        <v>44271</v>
      </c>
      <c r="S4408" t="str" cm="1">
        <f t="array" ref="S4408:Z4408">_xlfn.XLOOKUP($O4408,'Raw - customers'!$A:$A,'Raw - customers'!$B:$I)</f>
        <v>Brendis Blackboro</v>
      </c>
      <c r="T4408" t="str">
        <v>Non-binary</v>
      </c>
      <c r="U4408">
        <v>74</v>
      </c>
      <c r="V4408" t="str">
        <v>17 Beatty Station StApt. 918</v>
      </c>
      <c r="W4408">
        <v>7892</v>
      </c>
      <c r="X4408" t="str">
        <v>West Lukeshire</v>
      </c>
      <c r="Y4408" t="str">
        <v>New South Wales</v>
      </c>
      <c r="Z4408" t="str">
        <v>Australia</v>
      </c>
      <c r="AA4408">
        <v>2</v>
      </c>
      <c r="AB4408" s="3" t="str">
        <f t="shared" si="137"/>
        <v>20 to 30</v>
      </c>
      <c r="AM4408" s="6">
        <v>872</v>
      </c>
      <c r="AN4408" s="6" t="s">
        <v>1362</v>
      </c>
    </row>
    <row r="4409" spans="1:40" x14ac:dyDescent="0.25">
      <c r="A4409">
        <v>4407</v>
      </c>
      <c r="B4409">
        <v>881</v>
      </c>
      <c r="C4409">
        <v>1059</v>
      </c>
      <c r="D4409">
        <v>93</v>
      </c>
      <c r="E4409">
        <v>3</v>
      </c>
      <c r="F4409">
        <v>279</v>
      </c>
      <c r="G4409">
        <v>1</v>
      </c>
      <c r="H4409" t="str">
        <f>VLOOKUP($C4409,'Raw-products'!$A$2:$H$1261,MATCH(H$1,'Raw-products'!$A$1:$H$1,0))</f>
        <v>Trousers</v>
      </c>
      <c r="I4409" t="str">
        <f>VLOOKUP($C4409,'Raw-products'!$A$2:$H$1261,MATCH(I$1,'Raw-products'!$A$1:$H$1,0))</f>
        <v>Joggers</v>
      </c>
      <c r="J4409" t="str">
        <f>VLOOKUP($C4409,'Raw-products'!$A$2:$H$1261,MATCH(J$1,'Raw-products'!$A$1:$H$1,0))</f>
        <v>XL</v>
      </c>
      <c r="K4409" t="str">
        <f>VLOOKUP($C4409,'Raw-products'!$A$2:$H$1261,MATCH(K$1,'Raw-products'!$A$1:$H$1,0))</f>
        <v>orange</v>
      </c>
      <c r="L4409">
        <f>VLOOKUP($C4409,'Raw-products'!$A$2:$H$1261,MATCH(L$1,'Raw-products'!$A$1:$H$1,0))</f>
        <v>94</v>
      </c>
      <c r="M4409">
        <f>VLOOKUP($C4409,'Raw-products'!$A$2:$H$1261,MATCH(M$1,'Raw-products'!$A$1:$H$1,0))</f>
        <v>44</v>
      </c>
      <c r="N4409" s="5">
        <f t="shared" si="136"/>
        <v>4136</v>
      </c>
      <c r="O4409" cm="1">
        <f t="array" ref="O4409:R4409">_xlfn.XLOOKUP($B4409,'Raw -orders'!$A:$A,'Raw -orders'!$B:$E)</f>
        <v>318</v>
      </c>
      <c r="P4409">
        <v>51945</v>
      </c>
      <c r="Q4409" s="1">
        <v>44245</v>
      </c>
      <c r="R4409" s="1">
        <v>44265</v>
      </c>
      <c r="S4409" t="str" cm="1">
        <f t="array" ref="S4409:Z4409">_xlfn.XLOOKUP($O4409,'Raw - customers'!$A:$A,'Raw - customers'!$B:$I)</f>
        <v>Glyn Tieman</v>
      </c>
      <c r="T4409" t="str">
        <v>Polygender</v>
      </c>
      <c r="U4409">
        <v>63</v>
      </c>
      <c r="V4409" t="str">
        <v>37 White Station StApt. 524</v>
      </c>
      <c r="W4409">
        <v>1823</v>
      </c>
      <c r="X4409" t="str">
        <v>Georgiatown</v>
      </c>
      <c r="Y4409" t="str">
        <v>Western Australia</v>
      </c>
      <c r="Z4409" t="str">
        <v>Australia</v>
      </c>
      <c r="AA4409">
        <v>2</v>
      </c>
      <c r="AB4409" s="3" t="str">
        <f t="shared" si="137"/>
        <v>10 to 20</v>
      </c>
      <c r="AM4409" s="6">
        <v>318</v>
      </c>
      <c r="AN4409" s="6" t="s">
        <v>1377</v>
      </c>
    </row>
    <row r="4410" spans="1:40" x14ac:dyDescent="0.25">
      <c r="A4410">
        <v>4408</v>
      </c>
      <c r="B4410">
        <v>881</v>
      </c>
      <c r="C4410">
        <v>41</v>
      </c>
      <c r="D4410">
        <v>104</v>
      </c>
      <c r="E4410">
        <v>1</v>
      </c>
      <c r="F4410">
        <v>104</v>
      </c>
      <c r="G4410">
        <v>1</v>
      </c>
      <c r="H4410" t="str">
        <f>VLOOKUP($C4410,'Raw-products'!$A$2:$H$1261,MATCH(H$1,'Raw-products'!$A$1:$H$1,0))</f>
        <v>Shirt</v>
      </c>
      <c r="I4410" t="str">
        <f>VLOOKUP($C4410,'Raw-products'!$A$2:$H$1261,MATCH(I$1,'Raw-products'!$A$1:$H$1,0))</f>
        <v>Dress</v>
      </c>
      <c r="J4410" t="str">
        <f>VLOOKUP($C4410,'Raw-products'!$A$2:$H$1261,MATCH(J$1,'Raw-products'!$A$1:$H$1,0))</f>
        <v>S</v>
      </c>
      <c r="K4410" t="str">
        <f>VLOOKUP($C4410,'Raw-products'!$A$2:$H$1261,MATCH(K$1,'Raw-products'!$A$1:$H$1,0))</f>
        <v>orange</v>
      </c>
      <c r="L4410">
        <f>VLOOKUP($C4410,'Raw-products'!$A$2:$H$1261,MATCH(L$1,'Raw-products'!$A$1:$H$1,0))</f>
        <v>119</v>
      </c>
      <c r="M4410">
        <f>VLOOKUP($C4410,'Raw-products'!$A$2:$H$1261,MATCH(M$1,'Raw-products'!$A$1:$H$1,0))</f>
        <v>69</v>
      </c>
      <c r="N4410" s="5">
        <f t="shared" si="136"/>
        <v>8211</v>
      </c>
      <c r="O4410" cm="1">
        <f t="array" ref="O4410:R4410">_xlfn.XLOOKUP($B4410,'Raw -orders'!$A:$A,'Raw -orders'!$B:$E)</f>
        <v>318</v>
      </c>
      <c r="P4410">
        <v>51945</v>
      </c>
      <c r="Q4410" s="1">
        <v>44245</v>
      </c>
      <c r="R4410" s="1">
        <v>44265</v>
      </c>
      <c r="S4410" t="str" cm="1">
        <f t="array" ref="S4410:Z4410">_xlfn.XLOOKUP($O4410,'Raw - customers'!$A:$A,'Raw - customers'!$B:$I)</f>
        <v>Glyn Tieman</v>
      </c>
      <c r="T4410" t="str">
        <v>Polygender</v>
      </c>
      <c r="U4410">
        <v>63</v>
      </c>
      <c r="V4410" t="str">
        <v>37 White Station StApt. 524</v>
      </c>
      <c r="W4410">
        <v>1823</v>
      </c>
      <c r="X4410" t="str">
        <v>Georgiatown</v>
      </c>
      <c r="Y4410" t="str">
        <v>Western Australia</v>
      </c>
      <c r="Z4410" t="str">
        <v>Australia</v>
      </c>
      <c r="AA4410">
        <v>2</v>
      </c>
      <c r="AB4410" s="3" t="str">
        <f t="shared" si="137"/>
        <v>10 to 20</v>
      </c>
      <c r="AM4410" s="6">
        <v>318</v>
      </c>
      <c r="AN4410" s="6" t="s">
        <v>1377</v>
      </c>
    </row>
    <row r="4411" spans="1:40" x14ac:dyDescent="0.25">
      <c r="A4411">
        <v>4409</v>
      </c>
      <c r="B4411">
        <v>881</v>
      </c>
      <c r="C4411">
        <v>1258</v>
      </c>
      <c r="D4411">
        <v>112</v>
      </c>
      <c r="E4411">
        <v>1</v>
      </c>
      <c r="F4411">
        <v>112</v>
      </c>
      <c r="G4411">
        <v>1</v>
      </c>
      <c r="H4411" t="str">
        <f>VLOOKUP($C4411,'Raw-products'!$A$2:$H$1261,MATCH(H$1,'Raw-products'!$A$1:$H$1,0))</f>
        <v>Trousers</v>
      </c>
      <c r="I4411" t="str">
        <f>VLOOKUP($C4411,'Raw-products'!$A$2:$H$1261,MATCH(I$1,'Raw-products'!$A$1:$H$1,0))</f>
        <v>Tracksuit Bottoms</v>
      </c>
      <c r="J4411" t="str">
        <f>VLOOKUP($C4411,'Raw-products'!$A$2:$H$1261,MATCH(J$1,'Raw-products'!$A$1:$H$1,0))</f>
        <v>L</v>
      </c>
      <c r="K4411" t="str">
        <f>VLOOKUP($C4411,'Raw-products'!$A$2:$H$1261,MATCH(K$1,'Raw-products'!$A$1:$H$1,0))</f>
        <v>violet</v>
      </c>
      <c r="L4411">
        <f>VLOOKUP($C4411,'Raw-products'!$A$2:$H$1261,MATCH(L$1,'Raw-products'!$A$1:$H$1,0))</f>
        <v>91</v>
      </c>
      <c r="M4411">
        <f>VLOOKUP($C4411,'Raw-products'!$A$2:$H$1261,MATCH(M$1,'Raw-products'!$A$1:$H$1,0))</f>
        <v>45</v>
      </c>
      <c r="N4411" s="5">
        <f t="shared" si="136"/>
        <v>4095</v>
      </c>
      <c r="O4411" cm="1">
        <f t="array" ref="O4411:R4411">_xlfn.XLOOKUP($B4411,'Raw -orders'!$A:$A,'Raw -orders'!$B:$E)</f>
        <v>318</v>
      </c>
      <c r="P4411">
        <v>51945</v>
      </c>
      <c r="Q4411" s="1">
        <v>44245</v>
      </c>
      <c r="R4411" s="1">
        <v>44265</v>
      </c>
      <c r="S4411" t="str" cm="1">
        <f t="array" ref="S4411:Z4411">_xlfn.XLOOKUP($O4411,'Raw - customers'!$A:$A,'Raw - customers'!$B:$I)</f>
        <v>Glyn Tieman</v>
      </c>
      <c r="T4411" t="str">
        <v>Polygender</v>
      </c>
      <c r="U4411">
        <v>63</v>
      </c>
      <c r="V4411" t="str">
        <v>37 White Station StApt. 524</v>
      </c>
      <c r="W4411">
        <v>1823</v>
      </c>
      <c r="X4411" t="str">
        <v>Georgiatown</v>
      </c>
      <c r="Y4411" t="str">
        <v>Western Australia</v>
      </c>
      <c r="Z4411" t="str">
        <v>Australia</v>
      </c>
      <c r="AA4411">
        <v>2</v>
      </c>
      <c r="AB4411" s="3" t="str">
        <f t="shared" si="137"/>
        <v>10 to 20</v>
      </c>
      <c r="AM4411" s="6">
        <v>318</v>
      </c>
      <c r="AN4411" s="6" t="s">
        <v>1377</v>
      </c>
    </row>
    <row r="4412" spans="1:40" x14ac:dyDescent="0.25">
      <c r="A4412">
        <v>4410</v>
      </c>
      <c r="B4412">
        <v>881</v>
      </c>
      <c r="C4412">
        <v>1121</v>
      </c>
      <c r="D4412">
        <v>102</v>
      </c>
      <c r="E4412">
        <v>2</v>
      </c>
      <c r="F4412">
        <v>204</v>
      </c>
      <c r="G4412">
        <v>1</v>
      </c>
      <c r="H4412" t="str">
        <f>VLOOKUP($C4412,'Raw-products'!$A$2:$H$1261,MATCH(H$1,'Raw-products'!$A$1:$H$1,0))</f>
        <v>Trousers</v>
      </c>
      <c r="I4412" t="str">
        <f>VLOOKUP($C4412,'Raw-products'!$A$2:$H$1261,MATCH(I$1,'Raw-products'!$A$1:$H$1,0))</f>
        <v>Cargo Pants</v>
      </c>
      <c r="J4412" t="str">
        <f>VLOOKUP($C4412,'Raw-products'!$A$2:$H$1261,MATCH(J$1,'Raw-products'!$A$1:$H$1,0))</f>
        <v>S</v>
      </c>
      <c r="K4412" t="str">
        <f>VLOOKUP($C4412,'Raw-products'!$A$2:$H$1261,MATCH(K$1,'Raw-products'!$A$1:$H$1,0))</f>
        <v>red</v>
      </c>
      <c r="L4412">
        <f>VLOOKUP($C4412,'Raw-products'!$A$2:$H$1261,MATCH(L$1,'Raw-products'!$A$1:$H$1,0))</f>
        <v>106</v>
      </c>
      <c r="M4412">
        <f>VLOOKUP($C4412,'Raw-products'!$A$2:$H$1261,MATCH(M$1,'Raw-products'!$A$1:$H$1,0))</f>
        <v>63</v>
      </c>
      <c r="N4412" s="5">
        <f t="shared" si="136"/>
        <v>6678</v>
      </c>
      <c r="O4412" cm="1">
        <f t="array" ref="O4412:R4412">_xlfn.XLOOKUP($B4412,'Raw -orders'!$A:$A,'Raw -orders'!$B:$E)</f>
        <v>318</v>
      </c>
      <c r="P4412">
        <v>51945</v>
      </c>
      <c r="Q4412" s="1">
        <v>44245</v>
      </c>
      <c r="R4412" s="1">
        <v>44265</v>
      </c>
      <c r="S4412" t="str" cm="1">
        <f t="array" ref="S4412:Z4412">_xlfn.XLOOKUP($O4412,'Raw - customers'!$A:$A,'Raw - customers'!$B:$I)</f>
        <v>Glyn Tieman</v>
      </c>
      <c r="T4412" t="str">
        <v>Polygender</v>
      </c>
      <c r="U4412">
        <v>63</v>
      </c>
      <c r="V4412" t="str">
        <v>37 White Station StApt. 524</v>
      </c>
      <c r="W4412">
        <v>1823</v>
      </c>
      <c r="X4412" t="str">
        <v>Georgiatown</v>
      </c>
      <c r="Y4412" t="str">
        <v>Western Australia</v>
      </c>
      <c r="Z4412" t="str">
        <v>Australia</v>
      </c>
      <c r="AA4412">
        <v>2</v>
      </c>
      <c r="AB4412" s="3" t="str">
        <f t="shared" si="137"/>
        <v>10 to 20</v>
      </c>
      <c r="AM4412" s="6">
        <v>318</v>
      </c>
      <c r="AN4412" s="6" t="s">
        <v>1377</v>
      </c>
    </row>
    <row r="4413" spans="1:40" x14ac:dyDescent="0.25">
      <c r="A4413">
        <v>4411</v>
      </c>
      <c r="B4413">
        <v>881</v>
      </c>
      <c r="C4413">
        <v>1077</v>
      </c>
      <c r="D4413">
        <v>93</v>
      </c>
      <c r="E4413">
        <v>2</v>
      </c>
      <c r="F4413">
        <v>186</v>
      </c>
      <c r="G4413">
        <v>1</v>
      </c>
      <c r="H4413" t="str">
        <f>VLOOKUP($C4413,'Raw-products'!$A$2:$H$1261,MATCH(H$1,'Raw-products'!$A$1:$H$1,0))</f>
        <v>Trousers</v>
      </c>
      <c r="I4413" t="str">
        <f>VLOOKUP($C4413,'Raw-products'!$A$2:$H$1261,MATCH(I$1,'Raw-products'!$A$1:$H$1,0))</f>
        <v>Joggers</v>
      </c>
      <c r="J4413" t="str">
        <f>VLOOKUP($C4413,'Raw-products'!$A$2:$H$1261,MATCH(J$1,'Raw-products'!$A$1:$H$1,0))</f>
        <v>M</v>
      </c>
      <c r="K4413" t="str">
        <f>VLOOKUP($C4413,'Raw-products'!$A$2:$H$1261,MATCH(K$1,'Raw-products'!$A$1:$H$1,0))</f>
        <v>indigo</v>
      </c>
      <c r="L4413">
        <f>VLOOKUP($C4413,'Raw-products'!$A$2:$H$1261,MATCH(L$1,'Raw-products'!$A$1:$H$1,0))</f>
        <v>94</v>
      </c>
      <c r="M4413">
        <f>VLOOKUP($C4413,'Raw-products'!$A$2:$H$1261,MATCH(M$1,'Raw-products'!$A$1:$H$1,0))</f>
        <v>66</v>
      </c>
      <c r="N4413" s="5">
        <f t="shared" si="136"/>
        <v>6204</v>
      </c>
      <c r="O4413" cm="1">
        <f t="array" ref="O4413:R4413">_xlfn.XLOOKUP($B4413,'Raw -orders'!$A:$A,'Raw -orders'!$B:$E)</f>
        <v>318</v>
      </c>
      <c r="P4413">
        <v>51945</v>
      </c>
      <c r="Q4413" s="1">
        <v>44245</v>
      </c>
      <c r="R4413" s="1">
        <v>44265</v>
      </c>
      <c r="S4413" t="str" cm="1">
        <f t="array" ref="S4413:Z4413">_xlfn.XLOOKUP($O4413,'Raw - customers'!$A:$A,'Raw - customers'!$B:$I)</f>
        <v>Glyn Tieman</v>
      </c>
      <c r="T4413" t="str">
        <v>Polygender</v>
      </c>
      <c r="U4413">
        <v>63</v>
      </c>
      <c r="V4413" t="str">
        <v>37 White Station StApt. 524</v>
      </c>
      <c r="W4413">
        <v>1823</v>
      </c>
      <c r="X4413" t="str">
        <v>Georgiatown</v>
      </c>
      <c r="Y4413" t="str">
        <v>Western Australia</v>
      </c>
      <c r="Z4413" t="str">
        <v>Australia</v>
      </c>
      <c r="AA4413">
        <v>2</v>
      </c>
      <c r="AB4413" s="3" t="str">
        <f t="shared" si="137"/>
        <v>10 to 20</v>
      </c>
      <c r="AM4413" s="6">
        <v>318</v>
      </c>
      <c r="AN4413" s="6" t="s">
        <v>1377</v>
      </c>
    </row>
    <row r="4414" spans="1:40" x14ac:dyDescent="0.25">
      <c r="A4414">
        <v>4412</v>
      </c>
      <c r="B4414">
        <v>881</v>
      </c>
      <c r="C4414">
        <v>695</v>
      </c>
      <c r="D4414">
        <v>113</v>
      </c>
      <c r="E4414">
        <v>1</v>
      </c>
      <c r="F4414">
        <v>113</v>
      </c>
      <c r="G4414">
        <v>1</v>
      </c>
      <c r="H4414" t="str">
        <f>VLOOKUP($C4414,'Raw-products'!$A$2:$H$1261,MATCH(H$1,'Raw-products'!$A$1:$H$1,0))</f>
        <v>Jacket</v>
      </c>
      <c r="I4414" t="str">
        <f>VLOOKUP($C4414,'Raw-products'!$A$2:$H$1261,MATCH(I$1,'Raw-products'!$A$1:$H$1,0))</f>
        <v>Parka</v>
      </c>
      <c r="J4414" t="str">
        <f>VLOOKUP($C4414,'Raw-products'!$A$2:$H$1261,MATCH(J$1,'Raw-products'!$A$1:$H$1,0))</f>
        <v>XS</v>
      </c>
      <c r="K4414" t="str">
        <f>VLOOKUP($C4414,'Raw-products'!$A$2:$H$1261,MATCH(K$1,'Raw-products'!$A$1:$H$1,0))</f>
        <v>violet</v>
      </c>
      <c r="L4414">
        <f>VLOOKUP($C4414,'Raw-products'!$A$2:$H$1261,MATCH(L$1,'Raw-products'!$A$1:$H$1,0))</f>
        <v>119</v>
      </c>
      <c r="M4414">
        <f>VLOOKUP($C4414,'Raw-products'!$A$2:$H$1261,MATCH(M$1,'Raw-products'!$A$1:$H$1,0))</f>
        <v>59</v>
      </c>
      <c r="N4414" s="5">
        <f t="shared" si="136"/>
        <v>7021</v>
      </c>
      <c r="O4414" cm="1">
        <f t="array" ref="O4414:R4414">_xlfn.XLOOKUP($B4414,'Raw -orders'!$A:$A,'Raw -orders'!$B:$E)</f>
        <v>318</v>
      </c>
      <c r="P4414">
        <v>51945</v>
      </c>
      <c r="Q4414" s="1">
        <v>44245</v>
      </c>
      <c r="R4414" s="1">
        <v>44265</v>
      </c>
      <c r="S4414" t="str" cm="1">
        <f t="array" ref="S4414:Z4414">_xlfn.XLOOKUP($O4414,'Raw - customers'!$A:$A,'Raw - customers'!$B:$I)</f>
        <v>Glyn Tieman</v>
      </c>
      <c r="T4414" t="str">
        <v>Polygender</v>
      </c>
      <c r="U4414">
        <v>63</v>
      </c>
      <c r="V4414" t="str">
        <v>37 White Station StApt. 524</v>
      </c>
      <c r="W4414">
        <v>1823</v>
      </c>
      <c r="X4414" t="str">
        <v>Georgiatown</v>
      </c>
      <c r="Y4414" t="str">
        <v>Western Australia</v>
      </c>
      <c r="Z4414" t="str">
        <v>Australia</v>
      </c>
      <c r="AA4414">
        <v>2</v>
      </c>
      <c r="AB4414" s="3" t="str">
        <f t="shared" si="137"/>
        <v>10 to 20</v>
      </c>
      <c r="AM4414" s="6">
        <v>318</v>
      </c>
      <c r="AN4414" s="6" t="s">
        <v>1377</v>
      </c>
    </row>
    <row r="4415" spans="1:40" x14ac:dyDescent="0.25">
      <c r="A4415">
        <v>4413</v>
      </c>
      <c r="B4415">
        <v>881</v>
      </c>
      <c r="C4415">
        <v>177</v>
      </c>
      <c r="D4415">
        <v>98</v>
      </c>
      <c r="E4415">
        <v>1</v>
      </c>
      <c r="F4415">
        <v>98</v>
      </c>
      <c r="G4415">
        <v>1</v>
      </c>
      <c r="H4415" t="str">
        <f>VLOOKUP($C4415,'Raw-products'!$A$2:$H$1261,MATCH(H$1,'Raw-products'!$A$1:$H$1,0))</f>
        <v>Shirt</v>
      </c>
      <c r="I4415" t="str">
        <f>VLOOKUP($C4415,'Raw-products'!$A$2:$H$1261,MATCH(I$1,'Raw-products'!$A$1:$H$1,0))</f>
        <v>Camp Collared</v>
      </c>
      <c r="J4415" t="str">
        <f>VLOOKUP($C4415,'Raw-products'!$A$2:$H$1261,MATCH(J$1,'Raw-products'!$A$1:$H$1,0))</f>
        <v>M</v>
      </c>
      <c r="K4415" t="str">
        <f>VLOOKUP($C4415,'Raw-products'!$A$2:$H$1261,MATCH(K$1,'Raw-products'!$A$1:$H$1,0))</f>
        <v>red</v>
      </c>
      <c r="L4415">
        <f>VLOOKUP($C4415,'Raw-products'!$A$2:$H$1261,MATCH(L$1,'Raw-products'!$A$1:$H$1,0))</f>
        <v>112</v>
      </c>
      <c r="M4415">
        <f>VLOOKUP($C4415,'Raw-products'!$A$2:$H$1261,MATCH(M$1,'Raw-products'!$A$1:$H$1,0))</f>
        <v>64</v>
      </c>
      <c r="N4415" s="5">
        <f t="shared" si="136"/>
        <v>7168</v>
      </c>
      <c r="O4415" cm="1">
        <f t="array" ref="O4415:R4415">_xlfn.XLOOKUP($B4415,'Raw -orders'!$A:$A,'Raw -orders'!$B:$E)</f>
        <v>318</v>
      </c>
      <c r="P4415">
        <v>51945</v>
      </c>
      <c r="Q4415" s="1">
        <v>44245</v>
      </c>
      <c r="R4415" s="1">
        <v>44265</v>
      </c>
      <c r="S4415" t="str" cm="1">
        <f t="array" ref="S4415:Z4415">_xlfn.XLOOKUP($O4415,'Raw - customers'!$A:$A,'Raw - customers'!$B:$I)</f>
        <v>Glyn Tieman</v>
      </c>
      <c r="T4415" t="str">
        <v>Polygender</v>
      </c>
      <c r="U4415">
        <v>63</v>
      </c>
      <c r="V4415" t="str">
        <v>37 White Station StApt. 524</v>
      </c>
      <c r="W4415">
        <v>1823</v>
      </c>
      <c r="X4415" t="str">
        <v>Georgiatown</v>
      </c>
      <c r="Y4415" t="str">
        <v>Western Australia</v>
      </c>
      <c r="Z4415" t="str">
        <v>Australia</v>
      </c>
      <c r="AA4415">
        <v>2</v>
      </c>
      <c r="AB4415" s="3" t="str">
        <f t="shared" si="137"/>
        <v>10 to 20</v>
      </c>
      <c r="AM4415" s="6">
        <v>318</v>
      </c>
      <c r="AN4415" s="6" t="s">
        <v>1377</v>
      </c>
    </row>
    <row r="4416" spans="1:40" x14ac:dyDescent="0.25">
      <c r="A4416">
        <v>4414</v>
      </c>
      <c r="B4416">
        <v>881</v>
      </c>
      <c r="C4416">
        <v>721</v>
      </c>
      <c r="D4416">
        <v>119</v>
      </c>
      <c r="E4416">
        <v>2</v>
      </c>
      <c r="F4416">
        <v>238</v>
      </c>
      <c r="G4416">
        <v>1</v>
      </c>
      <c r="H4416" t="str">
        <f>VLOOKUP($C4416,'Raw-products'!$A$2:$H$1261,MATCH(H$1,'Raw-products'!$A$1:$H$1,0))</f>
        <v>Jacket</v>
      </c>
      <c r="I4416" t="str">
        <f>VLOOKUP($C4416,'Raw-products'!$A$2:$H$1261,MATCH(I$1,'Raw-products'!$A$1:$H$1,0))</f>
        <v>Trench Coat</v>
      </c>
      <c r="J4416" t="str">
        <f>VLOOKUP($C4416,'Raw-products'!$A$2:$H$1261,MATCH(J$1,'Raw-products'!$A$1:$H$1,0))</f>
        <v>S</v>
      </c>
      <c r="K4416" t="str">
        <f>VLOOKUP($C4416,'Raw-products'!$A$2:$H$1261,MATCH(K$1,'Raw-products'!$A$1:$H$1,0))</f>
        <v>blue</v>
      </c>
      <c r="L4416">
        <f>VLOOKUP($C4416,'Raw-products'!$A$2:$H$1261,MATCH(L$1,'Raw-products'!$A$1:$H$1,0))</f>
        <v>112</v>
      </c>
      <c r="M4416">
        <f>VLOOKUP($C4416,'Raw-products'!$A$2:$H$1261,MATCH(M$1,'Raw-products'!$A$1:$H$1,0))</f>
        <v>64</v>
      </c>
      <c r="N4416" s="5">
        <f t="shared" si="136"/>
        <v>7168</v>
      </c>
      <c r="O4416" cm="1">
        <f t="array" ref="O4416:R4416">_xlfn.XLOOKUP($B4416,'Raw -orders'!$A:$A,'Raw -orders'!$B:$E)</f>
        <v>318</v>
      </c>
      <c r="P4416">
        <v>51945</v>
      </c>
      <c r="Q4416" s="1">
        <v>44245</v>
      </c>
      <c r="R4416" s="1">
        <v>44265</v>
      </c>
      <c r="S4416" t="str" cm="1">
        <f t="array" ref="S4416:Z4416">_xlfn.XLOOKUP($O4416,'Raw - customers'!$A:$A,'Raw - customers'!$B:$I)</f>
        <v>Glyn Tieman</v>
      </c>
      <c r="T4416" t="str">
        <v>Polygender</v>
      </c>
      <c r="U4416">
        <v>63</v>
      </c>
      <c r="V4416" t="str">
        <v>37 White Station StApt. 524</v>
      </c>
      <c r="W4416">
        <v>1823</v>
      </c>
      <c r="X4416" t="str">
        <v>Georgiatown</v>
      </c>
      <c r="Y4416" t="str">
        <v>Western Australia</v>
      </c>
      <c r="Z4416" t="str">
        <v>Australia</v>
      </c>
      <c r="AA4416">
        <v>2</v>
      </c>
      <c r="AB4416" s="3" t="str">
        <f t="shared" si="137"/>
        <v>10 to 20</v>
      </c>
      <c r="AM4416" s="6">
        <v>318</v>
      </c>
      <c r="AN4416" s="6" t="s">
        <v>1377</v>
      </c>
    </row>
    <row r="4417" spans="1:40" x14ac:dyDescent="0.25">
      <c r="A4417">
        <v>4415</v>
      </c>
      <c r="B4417">
        <v>881</v>
      </c>
      <c r="C4417">
        <v>729</v>
      </c>
      <c r="D4417">
        <v>119</v>
      </c>
      <c r="E4417">
        <v>1</v>
      </c>
      <c r="F4417">
        <v>119</v>
      </c>
      <c r="G4417">
        <v>1</v>
      </c>
      <c r="H4417" t="str">
        <f>VLOOKUP($C4417,'Raw-products'!$A$2:$H$1261,MATCH(H$1,'Raw-products'!$A$1:$H$1,0))</f>
        <v>Jacket</v>
      </c>
      <c r="I4417" t="str">
        <f>VLOOKUP($C4417,'Raw-products'!$A$2:$H$1261,MATCH(I$1,'Raw-products'!$A$1:$H$1,0))</f>
        <v>Trench Coat</v>
      </c>
      <c r="J4417" t="str">
        <f>VLOOKUP($C4417,'Raw-products'!$A$2:$H$1261,MATCH(J$1,'Raw-products'!$A$1:$H$1,0))</f>
        <v>XL</v>
      </c>
      <c r="K4417" t="str">
        <f>VLOOKUP($C4417,'Raw-products'!$A$2:$H$1261,MATCH(K$1,'Raw-products'!$A$1:$H$1,0))</f>
        <v>indigo</v>
      </c>
      <c r="L4417">
        <f>VLOOKUP($C4417,'Raw-products'!$A$2:$H$1261,MATCH(L$1,'Raw-products'!$A$1:$H$1,0))</f>
        <v>112</v>
      </c>
      <c r="M4417">
        <f>VLOOKUP($C4417,'Raw-products'!$A$2:$H$1261,MATCH(M$1,'Raw-products'!$A$1:$H$1,0))</f>
        <v>64</v>
      </c>
      <c r="N4417" s="5">
        <f t="shared" si="136"/>
        <v>7168</v>
      </c>
      <c r="O4417" cm="1">
        <f t="array" ref="O4417:R4417">_xlfn.XLOOKUP($B4417,'Raw -orders'!$A:$A,'Raw -orders'!$B:$E)</f>
        <v>318</v>
      </c>
      <c r="P4417">
        <v>51945</v>
      </c>
      <c r="Q4417" s="1">
        <v>44245</v>
      </c>
      <c r="R4417" s="1">
        <v>44265</v>
      </c>
      <c r="S4417" t="str" cm="1">
        <f t="array" ref="S4417:Z4417">_xlfn.XLOOKUP($O4417,'Raw - customers'!$A:$A,'Raw - customers'!$B:$I)</f>
        <v>Glyn Tieman</v>
      </c>
      <c r="T4417" t="str">
        <v>Polygender</v>
      </c>
      <c r="U4417">
        <v>63</v>
      </c>
      <c r="V4417" t="str">
        <v>37 White Station StApt. 524</v>
      </c>
      <c r="W4417">
        <v>1823</v>
      </c>
      <c r="X4417" t="str">
        <v>Georgiatown</v>
      </c>
      <c r="Y4417" t="str">
        <v>Western Australia</v>
      </c>
      <c r="Z4417" t="str">
        <v>Australia</v>
      </c>
      <c r="AA4417">
        <v>2</v>
      </c>
      <c r="AB4417" s="3" t="str">
        <f t="shared" si="137"/>
        <v>10 to 20</v>
      </c>
      <c r="AM4417" s="6">
        <v>318</v>
      </c>
      <c r="AN4417" s="6" t="s">
        <v>1377</v>
      </c>
    </row>
    <row r="4418" spans="1:40" x14ac:dyDescent="0.25">
      <c r="A4418">
        <v>4416</v>
      </c>
      <c r="B4418">
        <v>882</v>
      </c>
      <c r="C4418">
        <v>879</v>
      </c>
      <c r="D4418">
        <v>94</v>
      </c>
      <c r="E4418">
        <v>2</v>
      </c>
      <c r="F4418">
        <v>188</v>
      </c>
      <c r="G4418">
        <v>1</v>
      </c>
      <c r="H4418" t="str">
        <f>VLOOKUP($C4418,'Raw-products'!$A$2:$H$1261,MATCH(H$1,'Raw-products'!$A$1:$H$1,0))</f>
        <v>Trousers</v>
      </c>
      <c r="I4418" t="str">
        <f>VLOOKUP($C4418,'Raw-products'!$A$2:$H$1261,MATCH(I$1,'Raw-products'!$A$1:$H$1,0))</f>
        <v>Cords</v>
      </c>
      <c r="J4418" t="str">
        <f>VLOOKUP($C4418,'Raw-products'!$A$2:$H$1261,MATCH(J$1,'Raw-products'!$A$1:$H$1,0))</f>
        <v>XL</v>
      </c>
      <c r="K4418" t="str">
        <f>VLOOKUP($C4418,'Raw-products'!$A$2:$H$1261,MATCH(K$1,'Raw-products'!$A$1:$H$1,0))</f>
        <v>red</v>
      </c>
      <c r="L4418">
        <f>VLOOKUP($C4418,'Raw-products'!$A$2:$H$1261,MATCH(L$1,'Raw-products'!$A$1:$H$1,0))</f>
        <v>113</v>
      </c>
      <c r="M4418">
        <f>VLOOKUP($C4418,'Raw-products'!$A$2:$H$1261,MATCH(M$1,'Raw-products'!$A$1:$H$1,0))</f>
        <v>80</v>
      </c>
      <c r="N4418" s="5">
        <f t="shared" si="136"/>
        <v>9040</v>
      </c>
      <c r="O4418" cm="1">
        <f t="array" ref="O4418:R4418">_xlfn.XLOOKUP($B4418,'Raw -orders'!$A:$A,'Raw -orders'!$B:$E)</f>
        <v>821</v>
      </c>
      <c r="P4418">
        <v>53666</v>
      </c>
      <c r="Q4418" s="1">
        <v>44382</v>
      </c>
      <c r="R4418" s="1">
        <v>44384</v>
      </c>
      <c r="S4418" t="str" cm="1">
        <f t="array" ref="S4418:Z4418">_xlfn.XLOOKUP($O4418,'Raw - customers'!$A:$A,'Raw - customers'!$B:$I)</f>
        <v>Errol Berkley</v>
      </c>
      <c r="T4418" t="str">
        <v>Agender</v>
      </c>
      <c r="U4418">
        <v>74</v>
      </c>
      <c r="V4418" t="str">
        <v>063 Huel StreetApt. 758</v>
      </c>
      <c r="W4418">
        <v>4607</v>
      </c>
      <c r="X4418" t="str">
        <v>Haleybury</v>
      </c>
      <c r="Y4418" t="str">
        <v>Australian Capital Territory</v>
      </c>
      <c r="Z4418" t="str">
        <v>Australia</v>
      </c>
      <c r="AA4418">
        <v>7</v>
      </c>
      <c r="AB4418" s="3" t="str">
        <f t="shared" si="137"/>
        <v>0 to 10</v>
      </c>
      <c r="AM4418" s="6">
        <v>821</v>
      </c>
      <c r="AN4418" s="6" t="s">
        <v>1350</v>
      </c>
    </row>
    <row r="4419" spans="1:40" x14ac:dyDescent="0.25">
      <c r="A4419">
        <v>4417</v>
      </c>
      <c r="B4419">
        <v>882</v>
      </c>
      <c r="C4419">
        <v>240</v>
      </c>
      <c r="D4419">
        <v>106</v>
      </c>
      <c r="E4419">
        <v>1</v>
      </c>
      <c r="F4419">
        <v>106</v>
      </c>
      <c r="G4419">
        <v>1</v>
      </c>
      <c r="H4419" t="str">
        <f>VLOOKUP($C4419,'Raw-products'!$A$2:$H$1261,MATCH(H$1,'Raw-products'!$A$1:$H$1,0))</f>
        <v>Shirt</v>
      </c>
      <c r="I4419" t="str">
        <f>VLOOKUP($C4419,'Raw-products'!$A$2:$H$1261,MATCH(I$1,'Raw-products'!$A$1:$H$1,0))</f>
        <v>Chambray</v>
      </c>
      <c r="J4419" t="str">
        <f>VLOOKUP($C4419,'Raw-products'!$A$2:$H$1261,MATCH(J$1,'Raw-products'!$A$1:$H$1,0))</f>
        <v>XS</v>
      </c>
      <c r="K4419" t="str">
        <f>VLOOKUP($C4419,'Raw-products'!$A$2:$H$1261,MATCH(K$1,'Raw-products'!$A$1:$H$1,0))</f>
        <v>violet</v>
      </c>
      <c r="L4419">
        <f>VLOOKUP($C4419,'Raw-products'!$A$2:$H$1261,MATCH(L$1,'Raw-products'!$A$1:$H$1,0))</f>
        <v>105</v>
      </c>
      <c r="M4419">
        <f>VLOOKUP($C4419,'Raw-products'!$A$2:$H$1261,MATCH(M$1,'Raw-products'!$A$1:$H$1,0))</f>
        <v>47</v>
      </c>
      <c r="N4419" s="5">
        <f t="shared" ref="N4419:N4482" si="138">$L4419*$M4419</f>
        <v>4935</v>
      </c>
      <c r="O4419" cm="1">
        <f t="array" ref="O4419:R4419">_xlfn.XLOOKUP($B4419,'Raw -orders'!$A:$A,'Raw -orders'!$B:$E)</f>
        <v>821</v>
      </c>
      <c r="P4419">
        <v>53666</v>
      </c>
      <c r="Q4419" s="1">
        <v>44382</v>
      </c>
      <c r="R4419" s="1">
        <v>44384</v>
      </c>
      <c r="S4419" t="str" cm="1">
        <f t="array" ref="S4419:Z4419">_xlfn.XLOOKUP($O4419,'Raw - customers'!$A:$A,'Raw - customers'!$B:$I)</f>
        <v>Errol Berkley</v>
      </c>
      <c r="T4419" t="str">
        <v>Agender</v>
      </c>
      <c r="U4419">
        <v>74</v>
      </c>
      <c r="V4419" t="str">
        <v>063 Huel StreetApt. 758</v>
      </c>
      <c r="W4419">
        <v>4607</v>
      </c>
      <c r="X4419" t="str">
        <v>Haleybury</v>
      </c>
      <c r="Y4419" t="str">
        <v>Australian Capital Territory</v>
      </c>
      <c r="Z4419" t="str">
        <v>Australia</v>
      </c>
      <c r="AA4419">
        <v>7</v>
      </c>
      <c r="AB4419" s="3" t="str">
        <f t="shared" ref="AB4419:AB4482" si="139">IF(AND(DATEDIF($Q4419,$R4419,"D")&gt;0,DATEDIF($Q4419,$R4419,"D")&lt;=10),"0 to 10",IF(AND(DATEDIF($Q4419,$R4419,"D")&gt;10,DATEDIF($Q4419,$R4419,"D")&lt;=20),"10 to 20",IF(AND(DATEDIF($Q4419,$R4419,"D")&gt;20,DATEDIF($Q4419,$R4419,"D")&lt;=30),"20 to 30")))</f>
        <v>0 to 10</v>
      </c>
      <c r="AM4419" s="6">
        <v>821</v>
      </c>
      <c r="AN4419" s="6" t="s">
        <v>1350</v>
      </c>
    </row>
    <row r="4420" spans="1:40" x14ac:dyDescent="0.25">
      <c r="A4420">
        <v>4418</v>
      </c>
      <c r="B4420">
        <v>882</v>
      </c>
      <c r="C4420">
        <v>1013</v>
      </c>
      <c r="D4420">
        <v>106</v>
      </c>
      <c r="E4420">
        <v>1</v>
      </c>
      <c r="F4420">
        <v>106</v>
      </c>
      <c r="G4420">
        <v>1</v>
      </c>
      <c r="H4420" t="str">
        <f>VLOOKUP($C4420,'Raw-products'!$A$2:$H$1261,MATCH(H$1,'Raw-products'!$A$1:$H$1,0))</f>
        <v>Trousers</v>
      </c>
      <c r="I4420" t="str">
        <f>VLOOKUP($C4420,'Raw-products'!$A$2:$H$1261,MATCH(I$1,'Raw-products'!$A$1:$H$1,0))</f>
        <v>Wool</v>
      </c>
      <c r="J4420" t="str">
        <f>VLOOKUP($C4420,'Raw-products'!$A$2:$H$1261,MATCH(J$1,'Raw-products'!$A$1:$H$1,0))</f>
        <v>L</v>
      </c>
      <c r="K4420" t="str">
        <f>VLOOKUP($C4420,'Raw-products'!$A$2:$H$1261,MATCH(K$1,'Raw-products'!$A$1:$H$1,0))</f>
        <v>violet</v>
      </c>
      <c r="L4420">
        <f>VLOOKUP($C4420,'Raw-products'!$A$2:$H$1261,MATCH(L$1,'Raw-products'!$A$1:$H$1,0))</f>
        <v>111</v>
      </c>
      <c r="M4420">
        <f>VLOOKUP($C4420,'Raw-products'!$A$2:$H$1261,MATCH(M$1,'Raw-products'!$A$1:$H$1,0))</f>
        <v>61</v>
      </c>
      <c r="N4420" s="5">
        <f t="shared" si="138"/>
        <v>6771</v>
      </c>
      <c r="O4420" cm="1">
        <f t="array" ref="O4420:R4420">_xlfn.XLOOKUP($B4420,'Raw -orders'!$A:$A,'Raw -orders'!$B:$E)</f>
        <v>821</v>
      </c>
      <c r="P4420">
        <v>53666</v>
      </c>
      <c r="Q4420" s="1">
        <v>44382</v>
      </c>
      <c r="R4420" s="1">
        <v>44384</v>
      </c>
      <c r="S4420" t="str" cm="1">
        <f t="array" ref="S4420:Z4420">_xlfn.XLOOKUP($O4420,'Raw - customers'!$A:$A,'Raw - customers'!$B:$I)</f>
        <v>Errol Berkley</v>
      </c>
      <c r="T4420" t="str">
        <v>Agender</v>
      </c>
      <c r="U4420">
        <v>74</v>
      </c>
      <c r="V4420" t="str">
        <v>063 Huel StreetApt. 758</v>
      </c>
      <c r="W4420">
        <v>4607</v>
      </c>
      <c r="X4420" t="str">
        <v>Haleybury</v>
      </c>
      <c r="Y4420" t="str">
        <v>Australian Capital Territory</v>
      </c>
      <c r="Z4420" t="str">
        <v>Australia</v>
      </c>
      <c r="AA4420">
        <v>7</v>
      </c>
      <c r="AB4420" s="3" t="str">
        <f t="shared" si="139"/>
        <v>0 to 10</v>
      </c>
      <c r="AM4420" s="6">
        <v>821</v>
      </c>
      <c r="AN4420" s="6" t="s">
        <v>1350</v>
      </c>
    </row>
    <row r="4421" spans="1:40" x14ac:dyDescent="0.25">
      <c r="A4421">
        <v>4419</v>
      </c>
      <c r="B4421">
        <v>882</v>
      </c>
      <c r="C4421">
        <v>604</v>
      </c>
      <c r="D4421">
        <v>112</v>
      </c>
      <c r="E4421">
        <v>1</v>
      </c>
      <c r="F4421">
        <v>112</v>
      </c>
      <c r="G4421">
        <v>1</v>
      </c>
      <c r="H4421" t="str">
        <f>VLOOKUP($C4421,'Raw-products'!$A$2:$H$1261,MATCH(H$1,'Raw-products'!$A$1:$H$1,0))</f>
        <v>Jacket</v>
      </c>
      <c r="I4421" t="str">
        <f>VLOOKUP($C4421,'Raw-products'!$A$2:$H$1261,MATCH(I$1,'Raw-products'!$A$1:$H$1,0))</f>
        <v>Cardigan</v>
      </c>
      <c r="J4421" t="str">
        <f>VLOOKUP($C4421,'Raw-products'!$A$2:$H$1261,MATCH(J$1,'Raw-products'!$A$1:$H$1,0))</f>
        <v>XL</v>
      </c>
      <c r="K4421" t="str">
        <f>VLOOKUP($C4421,'Raw-products'!$A$2:$H$1261,MATCH(K$1,'Raw-products'!$A$1:$H$1,0))</f>
        <v>orange</v>
      </c>
      <c r="L4421">
        <f>VLOOKUP($C4421,'Raw-products'!$A$2:$H$1261,MATCH(L$1,'Raw-products'!$A$1:$H$1,0))</f>
        <v>118</v>
      </c>
      <c r="M4421">
        <f>VLOOKUP($C4421,'Raw-products'!$A$2:$H$1261,MATCH(M$1,'Raw-products'!$A$1:$H$1,0))</f>
        <v>75</v>
      </c>
      <c r="N4421" s="5">
        <f t="shared" si="138"/>
        <v>8850</v>
      </c>
      <c r="O4421" cm="1">
        <f t="array" ref="O4421:R4421">_xlfn.XLOOKUP($B4421,'Raw -orders'!$A:$A,'Raw -orders'!$B:$E)</f>
        <v>821</v>
      </c>
      <c r="P4421">
        <v>53666</v>
      </c>
      <c r="Q4421" s="1">
        <v>44382</v>
      </c>
      <c r="R4421" s="1">
        <v>44384</v>
      </c>
      <c r="S4421" t="str" cm="1">
        <f t="array" ref="S4421:Z4421">_xlfn.XLOOKUP($O4421,'Raw - customers'!$A:$A,'Raw - customers'!$B:$I)</f>
        <v>Errol Berkley</v>
      </c>
      <c r="T4421" t="str">
        <v>Agender</v>
      </c>
      <c r="U4421">
        <v>74</v>
      </c>
      <c r="V4421" t="str">
        <v>063 Huel StreetApt. 758</v>
      </c>
      <c r="W4421">
        <v>4607</v>
      </c>
      <c r="X4421" t="str">
        <v>Haleybury</v>
      </c>
      <c r="Y4421" t="str">
        <v>Australian Capital Territory</v>
      </c>
      <c r="Z4421" t="str">
        <v>Australia</v>
      </c>
      <c r="AA4421">
        <v>7</v>
      </c>
      <c r="AB4421" s="3" t="str">
        <f t="shared" si="139"/>
        <v>0 to 10</v>
      </c>
      <c r="AM4421" s="6">
        <v>821</v>
      </c>
      <c r="AN4421" s="6" t="s">
        <v>1350</v>
      </c>
    </row>
    <row r="4422" spans="1:40" x14ac:dyDescent="0.25">
      <c r="A4422">
        <v>4420</v>
      </c>
      <c r="B4422">
        <v>882</v>
      </c>
      <c r="C4422">
        <v>321</v>
      </c>
      <c r="D4422">
        <v>109</v>
      </c>
      <c r="E4422">
        <v>2</v>
      </c>
      <c r="F4422">
        <v>218</v>
      </c>
      <c r="G4422">
        <v>1</v>
      </c>
      <c r="H4422" t="str">
        <f>VLOOKUP($C4422,'Raw-products'!$A$2:$H$1261,MATCH(H$1,'Raw-products'!$A$1:$H$1,0))</f>
        <v>Shirt</v>
      </c>
      <c r="I4422" t="str">
        <f>VLOOKUP($C4422,'Raw-products'!$A$2:$H$1261,MATCH(I$1,'Raw-products'!$A$1:$H$1,0))</f>
        <v>Mandarin Collar</v>
      </c>
      <c r="J4422" t="str">
        <f>VLOOKUP($C4422,'Raw-products'!$A$2:$H$1261,MATCH(J$1,'Raw-products'!$A$1:$H$1,0))</f>
        <v>S</v>
      </c>
      <c r="K4422" t="str">
        <f>VLOOKUP($C4422,'Raw-products'!$A$2:$H$1261,MATCH(K$1,'Raw-products'!$A$1:$H$1,0))</f>
        <v>orange</v>
      </c>
      <c r="L4422">
        <f>VLOOKUP($C4422,'Raw-products'!$A$2:$H$1261,MATCH(L$1,'Raw-products'!$A$1:$H$1,0))</f>
        <v>108</v>
      </c>
      <c r="M4422">
        <f>VLOOKUP($C4422,'Raw-products'!$A$2:$H$1261,MATCH(M$1,'Raw-products'!$A$1:$H$1,0))</f>
        <v>52</v>
      </c>
      <c r="N4422" s="5">
        <f t="shared" si="138"/>
        <v>5616</v>
      </c>
      <c r="O4422" cm="1">
        <f t="array" ref="O4422:R4422">_xlfn.XLOOKUP($B4422,'Raw -orders'!$A:$A,'Raw -orders'!$B:$E)</f>
        <v>821</v>
      </c>
      <c r="P4422">
        <v>53666</v>
      </c>
      <c r="Q4422" s="1">
        <v>44382</v>
      </c>
      <c r="R4422" s="1">
        <v>44384</v>
      </c>
      <c r="S4422" t="str" cm="1">
        <f t="array" ref="S4422:Z4422">_xlfn.XLOOKUP($O4422,'Raw - customers'!$A:$A,'Raw - customers'!$B:$I)</f>
        <v>Errol Berkley</v>
      </c>
      <c r="T4422" t="str">
        <v>Agender</v>
      </c>
      <c r="U4422">
        <v>74</v>
      </c>
      <c r="V4422" t="str">
        <v>063 Huel StreetApt. 758</v>
      </c>
      <c r="W4422">
        <v>4607</v>
      </c>
      <c r="X4422" t="str">
        <v>Haleybury</v>
      </c>
      <c r="Y4422" t="str">
        <v>Australian Capital Territory</v>
      </c>
      <c r="Z4422" t="str">
        <v>Australia</v>
      </c>
      <c r="AA4422">
        <v>7</v>
      </c>
      <c r="AB4422" s="3" t="str">
        <f t="shared" si="139"/>
        <v>0 to 10</v>
      </c>
      <c r="AM4422" s="6">
        <v>821</v>
      </c>
      <c r="AN4422" s="6" t="s">
        <v>1350</v>
      </c>
    </row>
    <row r="4423" spans="1:40" x14ac:dyDescent="0.25">
      <c r="A4423">
        <v>4421</v>
      </c>
      <c r="B4423">
        <v>882</v>
      </c>
      <c r="C4423">
        <v>383</v>
      </c>
      <c r="D4423">
        <v>94</v>
      </c>
      <c r="E4423">
        <v>3</v>
      </c>
      <c r="F4423">
        <v>282</v>
      </c>
      <c r="G4423">
        <v>1</v>
      </c>
      <c r="H4423" t="str">
        <f>VLOOKUP($C4423,'Raw-products'!$A$2:$H$1261,MATCH(H$1,'Raw-products'!$A$1:$H$1,0))</f>
        <v>Shirt</v>
      </c>
      <c r="I4423" t="str">
        <f>VLOOKUP($C4423,'Raw-products'!$A$2:$H$1261,MATCH(I$1,'Raw-products'!$A$1:$H$1,0))</f>
        <v>Henley</v>
      </c>
      <c r="J4423" t="str">
        <f>VLOOKUP($C4423,'Raw-products'!$A$2:$H$1261,MATCH(J$1,'Raw-products'!$A$1:$H$1,0))</f>
        <v>L</v>
      </c>
      <c r="K4423" t="str">
        <f>VLOOKUP($C4423,'Raw-products'!$A$2:$H$1261,MATCH(K$1,'Raw-products'!$A$1:$H$1,0))</f>
        <v>violet</v>
      </c>
      <c r="L4423">
        <f>VLOOKUP($C4423,'Raw-products'!$A$2:$H$1261,MATCH(L$1,'Raw-products'!$A$1:$H$1,0))</f>
        <v>92</v>
      </c>
      <c r="M4423">
        <f>VLOOKUP($C4423,'Raw-products'!$A$2:$H$1261,MATCH(M$1,'Raw-products'!$A$1:$H$1,0))</f>
        <v>51</v>
      </c>
      <c r="N4423" s="5">
        <f t="shared" si="138"/>
        <v>4692</v>
      </c>
      <c r="O4423" cm="1">
        <f t="array" ref="O4423:R4423">_xlfn.XLOOKUP($B4423,'Raw -orders'!$A:$A,'Raw -orders'!$B:$E)</f>
        <v>821</v>
      </c>
      <c r="P4423">
        <v>53666</v>
      </c>
      <c r="Q4423" s="1">
        <v>44382</v>
      </c>
      <c r="R4423" s="1">
        <v>44384</v>
      </c>
      <c r="S4423" t="str" cm="1">
        <f t="array" ref="S4423:Z4423">_xlfn.XLOOKUP($O4423,'Raw - customers'!$A:$A,'Raw - customers'!$B:$I)</f>
        <v>Errol Berkley</v>
      </c>
      <c r="T4423" t="str">
        <v>Agender</v>
      </c>
      <c r="U4423">
        <v>74</v>
      </c>
      <c r="V4423" t="str">
        <v>063 Huel StreetApt. 758</v>
      </c>
      <c r="W4423">
        <v>4607</v>
      </c>
      <c r="X4423" t="str">
        <v>Haleybury</v>
      </c>
      <c r="Y4423" t="str">
        <v>Australian Capital Territory</v>
      </c>
      <c r="Z4423" t="str">
        <v>Australia</v>
      </c>
      <c r="AA4423">
        <v>7</v>
      </c>
      <c r="AB4423" s="3" t="str">
        <f t="shared" si="139"/>
        <v>0 to 10</v>
      </c>
      <c r="AM4423" s="6">
        <v>821</v>
      </c>
      <c r="AN4423" s="6" t="s">
        <v>1350</v>
      </c>
    </row>
    <row r="4424" spans="1:40" x14ac:dyDescent="0.25">
      <c r="A4424">
        <v>4422</v>
      </c>
      <c r="B4424">
        <v>882</v>
      </c>
      <c r="C4424">
        <v>681</v>
      </c>
      <c r="D4424">
        <v>113</v>
      </c>
      <c r="E4424">
        <v>3</v>
      </c>
      <c r="F4424">
        <v>339</v>
      </c>
      <c r="G4424">
        <v>1</v>
      </c>
      <c r="H4424" t="str">
        <f>VLOOKUP($C4424,'Raw-products'!$A$2:$H$1261,MATCH(H$1,'Raw-products'!$A$1:$H$1,0))</f>
        <v>Jacket</v>
      </c>
      <c r="I4424" t="str">
        <f>VLOOKUP($C4424,'Raw-products'!$A$2:$H$1261,MATCH(I$1,'Raw-products'!$A$1:$H$1,0))</f>
        <v>Parka</v>
      </c>
      <c r="J4424" t="str">
        <f>VLOOKUP($C4424,'Raw-products'!$A$2:$H$1261,MATCH(J$1,'Raw-products'!$A$1:$H$1,0))</f>
        <v>S</v>
      </c>
      <c r="K4424" t="str">
        <f>VLOOKUP($C4424,'Raw-products'!$A$2:$H$1261,MATCH(K$1,'Raw-products'!$A$1:$H$1,0))</f>
        <v>green</v>
      </c>
      <c r="L4424">
        <f>VLOOKUP($C4424,'Raw-products'!$A$2:$H$1261,MATCH(L$1,'Raw-products'!$A$1:$H$1,0))</f>
        <v>119</v>
      </c>
      <c r="M4424">
        <f>VLOOKUP($C4424,'Raw-products'!$A$2:$H$1261,MATCH(M$1,'Raw-products'!$A$1:$H$1,0))</f>
        <v>62</v>
      </c>
      <c r="N4424" s="5">
        <f t="shared" si="138"/>
        <v>7378</v>
      </c>
      <c r="O4424" cm="1">
        <f t="array" ref="O4424:R4424">_xlfn.XLOOKUP($B4424,'Raw -orders'!$A:$A,'Raw -orders'!$B:$E)</f>
        <v>821</v>
      </c>
      <c r="P4424">
        <v>53666</v>
      </c>
      <c r="Q4424" s="1">
        <v>44382</v>
      </c>
      <c r="R4424" s="1">
        <v>44384</v>
      </c>
      <c r="S4424" t="str" cm="1">
        <f t="array" ref="S4424:Z4424">_xlfn.XLOOKUP($O4424,'Raw - customers'!$A:$A,'Raw - customers'!$B:$I)</f>
        <v>Errol Berkley</v>
      </c>
      <c r="T4424" t="str">
        <v>Agender</v>
      </c>
      <c r="U4424">
        <v>74</v>
      </c>
      <c r="V4424" t="str">
        <v>063 Huel StreetApt. 758</v>
      </c>
      <c r="W4424">
        <v>4607</v>
      </c>
      <c r="X4424" t="str">
        <v>Haleybury</v>
      </c>
      <c r="Y4424" t="str">
        <v>Australian Capital Territory</v>
      </c>
      <c r="Z4424" t="str">
        <v>Australia</v>
      </c>
      <c r="AA4424">
        <v>7</v>
      </c>
      <c r="AB4424" s="3" t="str">
        <f t="shared" si="139"/>
        <v>0 to 10</v>
      </c>
      <c r="AM4424" s="6">
        <v>821</v>
      </c>
      <c r="AN4424" s="6" t="s">
        <v>1350</v>
      </c>
    </row>
    <row r="4425" spans="1:40" x14ac:dyDescent="0.25">
      <c r="A4425">
        <v>4423</v>
      </c>
      <c r="B4425">
        <v>883</v>
      </c>
      <c r="C4425">
        <v>1057</v>
      </c>
      <c r="D4425">
        <v>93</v>
      </c>
      <c r="E4425">
        <v>1</v>
      </c>
      <c r="F4425">
        <v>93</v>
      </c>
      <c r="G4425">
        <v>1</v>
      </c>
      <c r="H4425" t="str">
        <f>VLOOKUP($C4425,'Raw-products'!$A$2:$H$1261,MATCH(H$1,'Raw-products'!$A$1:$H$1,0))</f>
        <v>Trousers</v>
      </c>
      <c r="I4425" t="str">
        <f>VLOOKUP($C4425,'Raw-products'!$A$2:$H$1261,MATCH(I$1,'Raw-products'!$A$1:$H$1,0))</f>
        <v>Joggers</v>
      </c>
      <c r="J4425" t="str">
        <f>VLOOKUP($C4425,'Raw-products'!$A$2:$H$1261,MATCH(J$1,'Raw-products'!$A$1:$H$1,0))</f>
        <v>M</v>
      </c>
      <c r="K4425" t="str">
        <f>VLOOKUP($C4425,'Raw-products'!$A$2:$H$1261,MATCH(K$1,'Raw-products'!$A$1:$H$1,0))</f>
        <v>orange</v>
      </c>
      <c r="L4425">
        <f>VLOOKUP($C4425,'Raw-products'!$A$2:$H$1261,MATCH(L$1,'Raw-products'!$A$1:$H$1,0))</f>
        <v>94</v>
      </c>
      <c r="M4425">
        <f>VLOOKUP($C4425,'Raw-products'!$A$2:$H$1261,MATCH(M$1,'Raw-products'!$A$1:$H$1,0))</f>
        <v>52</v>
      </c>
      <c r="N4425" s="5">
        <f t="shared" si="138"/>
        <v>4888</v>
      </c>
      <c r="O4425" cm="1">
        <f t="array" ref="O4425:R4425">_xlfn.XLOOKUP($B4425,'Raw -orders'!$A:$A,'Raw -orders'!$B:$E)</f>
        <v>360</v>
      </c>
      <c r="P4425">
        <v>43729</v>
      </c>
      <c r="Q4425" s="1">
        <v>44254</v>
      </c>
      <c r="R4425" s="1">
        <v>44260</v>
      </c>
      <c r="S4425" t="str" cm="1">
        <f t="array" ref="S4425:Z4425">_xlfn.XLOOKUP($O4425,'Raw - customers'!$A:$A,'Raw - customers'!$B:$I)</f>
        <v>Iain Fellnee</v>
      </c>
      <c r="T4425" t="str">
        <v>Male</v>
      </c>
      <c r="U4425">
        <v>68</v>
      </c>
      <c r="V4425" t="str">
        <v>476 Corwin ParkwayApt. 441</v>
      </c>
      <c r="W4425">
        <v>5743</v>
      </c>
      <c r="X4425" t="str">
        <v>Kingmouth</v>
      </c>
      <c r="Y4425" t="str">
        <v>Northern Territory</v>
      </c>
      <c r="Z4425" t="str">
        <v>Australia</v>
      </c>
      <c r="AA4425">
        <v>2</v>
      </c>
      <c r="AB4425" s="3" t="str">
        <f t="shared" si="139"/>
        <v>0 to 10</v>
      </c>
      <c r="AM4425" s="6">
        <v>360</v>
      </c>
      <c r="AN4425" s="6" t="s">
        <v>1339</v>
      </c>
    </row>
    <row r="4426" spans="1:40" x14ac:dyDescent="0.25">
      <c r="A4426">
        <v>4424</v>
      </c>
      <c r="B4426">
        <v>883</v>
      </c>
      <c r="C4426">
        <v>120</v>
      </c>
      <c r="D4426">
        <v>92</v>
      </c>
      <c r="E4426">
        <v>2</v>
      </c>
      <c r="F4426">
        <v>184</v>
      </c>
      <c r="G4426">
        <v>1</v>
      </c>
      <c r="H4426" t="str">
        <f>VLOOKUP($C4426,'Raw-products'!$A$2:$H$1261,MATCH(H$1,'Raw-products'!$A$1:$H$1,0))</f>
        <v>Shirt</v>
      </c>
      <c r="I4426" t="str">
        <f>VLOOKUP($C4426,'Raw-products'!$A$2:$H$1261,MATCH(I$1,'Raw-products'!$A$1:$H$1,0))</f>
        <v>Denim</v>
      </c>
      <c r="J4426" t="str">
        <f>VLOOKUP($C4426,'Raw-products'!$A$2:$H$1261,MATCH(J$1,'Raw-products'!$A$1:$H$1,0))</f>
        <v>XS</v>
      </c>
      <c r="K4426" t="str">
        <f>VLOOKUP($C4426,'Raw-products'!$A$2:$H$1261,MATCH(K$1,'Raw-products'!$A$1:$H$1,0))</f>
        <v>green</v>
      </c>
      <c r="L4426">
        <f>VLOOKUP($C4426,'Raw-products'!$A$2:$H$1261,MATCH(L$1,'Raw-products'!$A$1:$H$1,0))</f>
        <v>115</v>
      </c>
      <c r="M4426">
        <f>VLOOKUP($C4426,'Raw-products'!$A$2:$H$1261,MATCH(M$1,'Raw-products'!$A$1:$H$1,0))</f>
        <v>66</v>
      </c>
      <c r="N4426" s="5">
        <f t="shared" si="138"/>
        <v>7590</v>
      </c>
      <c r="O4426" cm="1">
        <f t="array" ref="O4426:R4426">_xlfn.XLOOKUP($B4426,'Raw -orders'!$A:$A,'Raw -orders'!$B:$E)</f>
        <v>360</v>
      </c>
      <c r="P4426">
        <v>43729</v>
      </c>
      <c r="Q4426" s="1">
        <v>44254</v>
      </c>
      <c r="R4426" s="1">
        <v>44260</v>
      </c>
      <c r="S4426" t="str" cm="1">
        <f t="array" ref="S4426:Z4426">_xlfn.XLOOKUP($O4426,'Raw - customers'!$A:$A,'Raw - customers'!$B:$I)</f>
        <v>Iain Fellnee</v>
      </c>
      <c r="T4426" t="str">
        <v>Male</v>
      </c>
      <c r="U4426">
        <v>68</v>
      </c>
      <c r="V4426" t="str">
        <v>476 Corwin ParkwayApt. 441</v>
      </c>
      <c r="W4426">
        <v>5743</v>
      </c>
      <c r="X4426" t="str">
        <v>Kingmouth</v>
      </c>
      <c r="Y4426" t="str">
        <v>Northern Territory</v>
      </c>
      <c r="Z4426" t="str">
        <v>Australia</v>
      </c>
      <c r="AA4426">
        <v>2</v>
      </c>
      <c r="AB4426" s="3" t="str">
        <f t="shared" si="139"/>
        <v>0 to 10</v>
      </c>
      <c r="AM4426" s="6">
        <v>360</v>
      </c>
      <c r="AN4426" s="6" t="s">
        <v>1339</v>
      </c>
    </row>
    <row r="4427" spans="1:40" x14ac:dyDescent="0.25">
      <c r="A4427">
        <v>4425</v>
      </c>
      <c r="B4427">
        <v>883</v>
      </c>
      <c r="C4427">
        <v>155</v>
      </c>
      <c r="D4427">
        <v>91</v>
      </c>
      <c r="E4427">
        <v>2</v>
      </c>
      <c r="F4427">
        <v>182</v>
      </c>
      <c r="G4427">
        <v>1</v>
      </c>
      <c r="H4427" t="str">
        <f>VLOOKUP($C4427,'Raw-products'!$A$2:$H$1261,MATCH(H$1,'Raw-products'!$A$1:$H$1,0))</f>
        <v>Shirt</v>
      </c>
      <c r="I4427" t="str">
        <f>VLOOKUP($C4427,'Raw-products'!$A$2:$H$1261,MATCH(I$1,'Raw-products'!$A$1:$H$1,0))</f>
        <v>Linen</v>
      </c>
      <c r="J4427" t="str">
        <f>VLOOKUP($C4427,'Raw-products'!$A$2:$H$1261,MATCH(J$1,'Raw-products'!$A$1:$H$1,0))</f>
        <v>XS</v>
      </c>
      <c r="K4427" t="str">
        <f>VLOOKUP($C4427,'Raw-products'!$A$2:$H$1261,MATCH(K$1,'Raw-products'!$A$1:$H$1,0))</f>
        <v>green</v>
      </c>
      <c r="L4427">
        <f>VLOOKUP($C4427,'Raw-products'!$A$2:$H$1261,MATCH(L$1,'Raw-products'!$A$1:$H$1,0))</f>
        <v>116</v>
      </c>
      <c r="M4427">
        <f>VLOOKUP($C4427,'Raw-products'!$A$2:$H$1261,MATCH(M$1,'Raw-products'!$A$1:$H$1,0))</f>
        <v>49</v>
      </c>
      <c r="N4427" s="5">
        <f t="shared" si="138"/>
        <v>5684</v>
      </c>
      <c r="O4427" cm="1">
        <f t="array" ref="O4427:R4427">_xlfn.XLOOKUP($B4427,'Raw -orders'!$A:$A,'Raw -orders'!$B:$E)</f>
        <v>360</v>
      </c>
      <c r="P4427">
        <v>43729</v>
      </c>
      <c r="Q4427" s="1">
        <v>44254</v>
      </c>
      <c r="R4427" s="1">
        <v>44260</v>
      </c>
      <c r="S4427" t="str" cm="1">
        <f t="array" ref="S4427:Z4427">_xlfn.XLOOKUP($O4427,'Raw - customers'!$A:$A,'Raw - customers'!$B:$I)</f>
        <v>Iain Fellnee</v>
      </c>
      <c r="T4427" t="str">
        <v>Male</v>
      </c>
      <c r="U4427">
        <v>68</v>
      </c>
      <c r="V4427" t="str">
        <v>476 Corwin ParkwayApt. 441</v>
      </c>
      <c r="W4427">
        <v>5743</v>
      </c>
      <c r="X4427" t="str">
        <v>Kingmouth</v>
      </c>
      <c r="Y4427" t="str">
        <v>Northern Territory</v>
      </c>
      <c r="Z4427" t="str">
        <v>Australia</v>
      </c>
      <c r="AA4427">
        <v>2</v>
      </c>
      <c r="AB4427" s="3" t="str">
        <f t="shared" si="139"/>
        <v>0 to 10</v>
      </c>
      <c r="AM4427" s="6">
        <v>360</v>
      </c>
      <c r="AN4427" s="6" t="s">
        <v>1339</v>
      </c>
    </row>
    <row r="4428" spans="1:40" x14ac:dyDescent="0.25">
      <c r="A4428">
        <v>4426</v>
      </c>
      <c r="B4428">
        <v>883</v>
      </c>
      <c r="C4428">
        <v>950</v>
      </c>
      <c r="D4428">
        <v>97</v>
      </c>
      <c r="E4428">
        <v>3</v>
      </c>
      <c r="F4428">
        <v>291</v>
      </c>
      <c r="G4428">
        <v>1</v>
      </c>
      <c r="H4428" t="str">
        <f>VLOOKUP($C4428,'Raw-products'!$A$2:$H$1261,MATCH(H$1,'Raw-products'!$A$1:$H$1,0))</f>
        <v>Trousers</v>
      </c>
      <c r="I4428" t="str">
        <f>VLOOKUP($C4428,'Raw-products'!$A$2:$H$1261,MATCH(I$1,'Raw-products'!$A$1:$H$1,0))</f>
        <v>Slim-Fit</v>
      </c>
      <c r="J4428" t="str">
        <f>VLOOKUP($C4428,'Raw-products'!$A$2:$H$1261,MATCH(J$1,'Raw-products'!$A$1:$H$1,0))</f>
        <v>XS</v>
      </c>
      <c r="K4428" t="str">
        <f>VLOOKUP($C4428,'Raw-products'!$A$2:$H$1261,MATCH(K$1,'Raw-products'!$A$1:$H$1,0))</f>
        <v>orange</v>
      </c>
      <c r="L4428">
        <f>VLOOKUP($C4428,'Raw-products'!$A$2:$H$1261,MATCH(L$1,'Raw-products'!$A$1:$H$1,0))</f>
        <v>119</v>
      </c>
      <c r="M4428">
        <f>VLOOKUP($C4428,'Raw-products'!$A$2:$H$1261,MATCH(M$1,'Raw-products'!$A$1:$H$1,0))</f>
        <v>69</v>
      </c>
      <c r="N4428" s="5">
        <f t="shared" si="138"/>
        <v>8211</v>
      </c>
      <c r="O4428" cm="1">
        <f t="array" ref="O4428:R4428">_xlfn.XLOOKUP($B4428,'Raw -orders'!$A:$A,'Raw -orders'!$B:$E)</f>
        <v>360</v>
      </c>
      <c r="P4428">
        <v>43729</v>
      </c>
      <c r="Q4428" s="1">
        <v>44254</v>
      </c>
      <c r="R4428" s="1">
        <v>44260</v>
      </c>
      <c r="S4428" t="str" cm="1">
        <f t="array" ref="S4428:Z4428">_xlfn.XLOOKUP($O4428,'Raw - customers'!$A:$A,'Raw - customers'!$B:$I)</f>
        <v>Iain Fellnee</v>
      </c>
      <c r="T4428" t="str">
        <v>Male</v>
      </c>
      <c r="U4428">
        <v>68</v>
      </c>
      <c r="V4428" t="str">
        <v>476 Corwin ParkwayApt. 441</v>
      </c>
      <c r="W4428">
        <v>5743</v>
      </c>
      <c r="X4428" t="str">
        <v>Kingmouth</v>
      </c>
      <c r="Y4428" t="str">
        <v>Northern Territory</v>
      </c>
      <c r="Z4428" t="str">
        <v>Australia</v>
      </c>
      <c r="AA4428">
        <v>2</v>
      </c>
      <c r="AB4428" s="3" t="str">
        <f t="shared" si="139"/>
        <v>0 to 10</v>
      </c>
      <c r="AM4428" s="6">
        <v>360</v>
      </c>
      <c r="AN4428" s="6" t="s">
        <v>1339</v>
      </c>
    </row>
    <row r="4429" spans="1:40" x14ac:dyDescent="0.25">
      <c r="A4429">
        <v>4427</v>
      </c>
      <c r="B4429">
        <v>883</v>
      </c>
      <c r="C4429">
        <v>361</v>
      </c>
      <c r="D4429">
        <v>94</v>
      </c>
      <c r="E4429">
        <v>1</v>
      </c>
      <c r="F4429">
        <v>94</v>
      </c>
      <c r="G4429">
        <v>1</v>
      </c>
      <c r="H4429" t="str">
        <f>VLOOKUP($C4429,'Raw-products'!$A$2:$H$1261,MATCH(H$1,'Raw-products'!$A$1:$H$1,0))</f>
        <v>Shirt</v>
      </c>
      <c r="I4429" t="str">
        <f>VLOOKUP($C4429,'Raw-products'!$A$2:$H$1261,MATCH(I$1,'Raw-products'!$A$1:$H$1,0))</f>
        <v>Henley</v>
      </c>
      <c r="J4429" t="str">
        <f>VLOOKUP($C4429,'Raw-products'!$A$2:$H$1261,MATCH(J$1,'Raw-products'!$A$1:$H$1,0))</f>
        <v>S</v>
      </c>
      <c r="K4429" t="str">
        <f>VLOOKUP($C4429,'Raw-products'!$A$2:$H$1261,MATCH(K$1,'Raw-products'!$A$1:$H$1,0))</f>
        <v>yellow</v>
      </c>
      <c r="L4429">
        <f>VLOOKUP($C4429,'Raw-products'!$A$2:$H$1261,MATCH(L$1,'Raw-products'!$A$1:$H$1,0))</f>
        <v>92</v>
      </c>
      <c r="M4429">
        <f>VLOOKUP($C4429,'Raw-products'!$A$2:$H$1261,MATCH(M$1,'Raw-products'!$A$1:$H$1,0))</f>
        <v>70</v>
      </c>
      <c r="N4429" s="5">
        <f t="shared" si="138"/>
        <v>6440</v>
      </c>
      <c r="O4429" cm="1">
        <f t="array" ref="O4429:R4429">_xlfn.XLOOKUP($B4429,'Raw -orders'!$A:$A,'Raw -orders'!$B:$E)</f>
        <v>360</v>
      </c>
      <c r="P4429">
        <v>43729</v>
      </c>
      <c r="Q4429" s="1">
        <v>44254</v>
      </c>
      <c r="R4429" s="1">
        <v>44260</v>
      </c>
      <c r="S4429" t="str" cm="1">
        <f t="array" ref="S4429:Z4429">_xlfn.XLOOKUP($O4429,'Raw - customers'!$A:$A,'Raw - customers'!$B:$I)</f>
        <v>Iain Fellnee</v>
      </c>
      <c r="T4429" t="str">
        <v>Male</v>
      </c>
      <c r="U4429">
        <v>68</v>
      </c>
      <c r="V4429" t="str">
        <v>476 Corwin ParkwayApt. 441</v>
      </c>
      <c r="W4429">
        <v>5743</v>
      </c>
      <c r="X4429" t="str">
        <v>Kingmouth</v>
      </c>
      <c r="Y4429" t="str">
        <v>Northern Territory</v>
      </c>
      <c r="Z4429" t="str">
        <v>Australia</v>
      </c>
      <c r="AA4429">
        <v>2</v>
      </c>
      <c r="AB4429" s="3" t="str">
        <f t="shared" si="139"/>
        <v>0 to 10</v>
      </c>
      <c r="AM4429" s="6">
        <v>360</v>
      </c>
      <c r="AN4429" s="6" t="s">
        <v>1339</v>
      </c>
    </row>
    <row r="4430" spans="1:40" x14ac:dyDescent="0.25">
      <c r="A4430">
        <v>4428</v>
      </c>
      <c r="B4430">
        <v>883</v>
      </c>
      <c r="C4430">
        <v>511</v>
      </c>
      <c r="D4430">
        <v>102</v>
      </c>
      <c r="E4430">
        <v>3</v>
      </c>
      <c r="F4430">
        <v>306</v>
      </c>
      <c r="G4430">
        <v>1</v>
      </c>
      <c r="H4430" t="str">
        <f>VLOOKUP($C4430,'Raw-products'!$A$2:$H$1261,MATCH(H$1,'Raw-products'!$A$1:$H$1,0))</f>
        <v>Jacket</v>
      </c>
      <c r="I4430" t="str">
        <f>VLOOKUP($C4430,'Raw-products'!$A$2:$H$1261,MATCH(I$1,'Raw-products'!$A$1:$H$1,0))</f>
        <v>Windbreaker</v>
      </c>
      <c r="J4430" t="str">
        <f>VLOOKUP($C4430,'Raw-products'!$A$2:$H$1261,MATCH(J$1,'Raw-products'!$A$1:$H$1,0))</f>
        <v>S</v>
      </c>
      <c r="K4430" t="str">
        <f>VLOOKUP($C4430,'Raw-products'!$A$2:$H$1261,MATCH(K$1,'Raw-products'!$A$1:$H$1,0))</f>
        <v>blue</v>
      </c>
      <c r="L4430">
        <f>VLOOKUP($C4430,'Raw-products'!$A$2:$H$1261,MATCH(L$1,'Raw-products'!$A$1:$H$1,0))</f>
        <v>109</v>
      </c>
      <c r="M4430">
        <f>VLOOKUP($C4430,'Raw-products'!$A$2:$H$1261,MATCH(M$1,'Raw-products'!$A$1:$H$1,0))</f>
        <v>41</v>
      </c>
      <c r="N4430" s="5">
        <f t="shared" si="138"/>
        <v>4469</v>
      </c>
      <c r="O4430" cm="1">
        <f t="array" ref="O4430:R4430">_xlfn.XLOOKUP($B4430,'Raw -orders'!$A:$A,'Raw -orders'!$B:$E)</f>
        <v>360</v>
      </c>
      <c r="P4430">
        <v>43729</v>
      </c>
      <c r="Q4430" s="1">
        <v>44254</v>
      </c>
      <c r="R4430" s="1">
        <v>44260</v>
      </c>
      <c r="S4430" t="str" cm="1">
        <f t="array" ref="S4430:Z4430">_xlfn.XLOOKUP($O4430,'Raw - customers'!$A:$A,'Raw - customers'!$B:$I)</f>
        <v>Iain Fellnee</v>
      </c>
      <c r="T4430" t="str">
        <v>Male</v>
      </c>
      <c r="U4430">
        <v>68</v>
      </c>
      <c r="V4430" t="str">
        <v>476 Corwin ParkwayApt. 441</v>
      </c>
      <c r="W4430">
        <v>5743</v>
      </c>
      <c r="X4430" t="str">
        <v>Kingmouth</v>
      </c>
      <c r="Y4430" t="str">
        <v>Northern Territory</v>
      </c>
      <c r="Z4430" t="str">
        <v>Australia</v>
      </c>
      <c r="AA4430">
        <v>2</v>
      </c>
      <c r="AB4430" s="3" t="str">
        <f t="shared" si="139"/>
        <v>0 to 10</v>
      </c>
      <c r="AM4430" s="6">
        <v>360</v>
      </c>
      <c r="AN4430" s="6" t="s">
        <v>1339</v>
      </c>
    </row>
    <row r="4431" spans="1:40" x14ac:dyDescent="0.25">
      <c r="A4431">
        <v>4429</v>
      </c>
      <c r="B4431">
        <v>883</v>
      </c>
      <c r="C4431">
        <v>883</v>
      </c>
      <c r="D4431">
        <v>94</v>
      </c>
      <c r="E4431">
        <v>3</v>
      </c>
      <c r="F4431">
        <v>282</v>
      </c>
      <c r="G4431">
        <v>1</v>
      </c>
      <c r="H4431" t="str">
        <f>VLOOKUP($C4431,'Raw-products'!$A$2:$H$1261,MATCH(H$1,'Raw-products'!$A$1:$H$1,0))</f>
        <v>Trousers</v>
      </c>
      <c r="I4431" t="str">
        <f>VLOOKUP($C4431,'Raw-products'!$A$2:$H$1261,MATCH(I$1,'Raw-products'!$A$1:$H$1,0))</f>
        <v>Cords</v>
      </c>
      <c r="J4431" t="str">
        <f>VLOOKUP($C4431,'Raw-products'!$A$2:$H$1261,MATCH(J$1,'Raw-products'!$A$1:$H$1,0))</f>
        <v>L</v>
      </c>
      <c r="K4431" t="str">
        <f>VLOOKUP($C4431,'Raw-products'!$A$2:$H$1261,MATCH(K$1,'Raw-products'!$A$1:$H$1,0))</f>
        <v>orange</v>
      </c>
      <c r="L4431">
        <f>VLOOKUP($C4431,'Raw-products'!$A$2:$H$1261,MATCH(L$1,'Raw-products'!$A$1:$H$1,0))</f>
        <v>113</v>
      </c>
      <c r="M4431">
        <f>VLOOKUP($C4431,'Raw-products'!$A$2:$H$1261,MATCH(M$1,'Raw-products'!$A$1:$H$1,0))</f>
        <v>74</v>
      </c>
      <c r="N4431" s="5">
        <f t="shared" si="138"/>
        <v>8362</v>
      </c>
      <c r="O4431" cm="1">
        <f t="array" ref="O4431:R4431">_xlfn.XLOOKUP($B4431,'Raw -orders'!$A:$A,'Raw -orders'!$B:$E)</f>
        <v>360</v>
      </c>
      <c r="P4431">
        <v>43729</v>
      </c>
      <c r="Q4431" s="1">
        <v>44254</v>
      </c>
      <c r="R4431" s="1">
        <v>44260</v>
      </c>
      <c r="S4431" t="str" cm="1">
        <f t="array" ref="S4431:Z4431">_xlfn.XLOOKUP($O4431,'Raw - customers'!$A:$A,'Raw - customers'!$B:$I)</f>
        <v>Iain Fellnee</v>
      </c>
      <c r="T4431" t="str">
        <v>Male</v>
      </c>
      <c r="U4431">
        <v>68</v>
      </c>
      <c r="V4431" t="str">
        <v>476 Corwin ParkwayApt. 441</v>
      </c>
      <c r="W4431">
        <v>5743</v>
      </c>
      <c r="X4431" t="str">
        <v>Kingmouth</v>
      </c>
      <c r="Y4431" t="str">
        <v>Northern Territory</v>
      </c>
      <c r="Z4431" t="str">
        <v>Australia</v>
      </c>
      <c r="AA4431">
        <v>2</v>
      </c>
      <c r="AB4431" s="3" t="str">
        <f t="shared" si="139"/>
        <v>0 to 10</v>
      </c>
      <c r="AM4431" s="6">
        <v>360</v>
      </c>
      <c r="AN4431" s="6" t="s">
        <v>1339</v>
      </c>
    </row>
    <row r="4432" spans="1:40" x14ac:dyDescent="0.25">
      <c r="A4432">
        <v>4430</v>
      </c>
      <c r="B4432">
        <v>884</v>
      </c>
      <c r="C4432">
        <v>1037</v>
      </c>
      <c r="D4432">
        <v>90</v>
      </c>
      <c r="E4432">
        <v>2</v>
      </c>
      <c r="F4432">
        <v>180</v>
      </c>
      <c r="G4432">
        <v>1</v>
      </c>
      <c r="H4432" t="str">
        <f>VLOOKUP($C4432,'Raw-products'!$A$2:$H$1261,MATCH(H$1,'Raw-products'!$A$1:$H$1,0))</f>
        <v>Trousers</v>
      </c>
      <c r="I4432" t="str">
        <f>VLOOKUP($C4432,'Raw-products'!$A$2:$H$1261,MATCH(I$1,'Raw-products'!$A$1:$H$1,0))</f>
        <v>Relaxed Leg</v>
      </c>
      <c r="J4432" t="str">
        <f>VLOOKUP($C4432,'Raw-products'!$A$2:$H$1261,MATCH(J$1,'Raw-products'!$A$1:$H$1,0))</f>
        <v>M</v>
      </c>
      <c r="K4432" t="str">
        <f>VLOOKUP($C4432,'Raw-products'!$A$2:$H$1261,MATCH(K$1,'Raw-products'!$A$1:$H$1,0))</f>
        <v>blue</v>
      </c>
      <c r="L4432">
        <f>VLOOKUP($C4432,'Raw-products'!$A$2:$H$1261,MATCH(L$1,'Raw-products'!$A$1:$H$1,0))</f>
        <v>95</v>
      </c>
      <c r="M4432">
        <f>VLOOKUP($C4432,'Raw-products'!$A$2:$H$1261,MATCH(M$1,'Raw-products'!$A$1:$H$1,0))</f>
        <v>72</v>
      </c>
      <c r="N4432" s="5">
        <f t="shared" si="138"/>
        <v>6840</v>
      </c>
      <c r="O4432" cm="1">
        <f t="array" ref="O4432:R4432">_xlfn.XLOOKUP($B4432,'Raw -orders'!$A:$A,'Raw -orders'!$B:$E)</f>
        <v>62</v>
      </c>
      <c r="P4432">
        <v>54659</v>
      </c>
      <c r="Q4432" s="1">
        <v>44424</v>
      </c>
      <c r="R4432" s="1">
        <v>44447</v>
      </c>
      <c r="S4432" t="str" cm="1">
        <f t="array" ref="S4432:Z4432">_xlfn.XLOOKUP($O4432,'Raw - customers'!$A:$A,'Raw - customers'!$B:$I)</f>
        <v>Denice Ledrane</v>
      </c>
      <c r="T4432" t="str">
        <v>Bigender</v>
      </c>
      <c r="U4432">
        <v>32</v>
      </c>
      <c r="V4432" t="str">
        <v>049 Imogen StreetSuite 299</v>
      </c>
      <c r="W4432">
        <v>2404</v>
      </c>
      <c r="X4432" t="str">
        <v>New Beaumouth</v>
      </c>
      <c r="Y4432" t="str">
        <v>Australian Capital Territory</v>
      </c>
      <c r="Z4432" t="str">
        <v>Australia</v>
      </c>
      <c r="AA4432">
        <v>8</v>
      </c>
      <c r="AB4432" s="3" t="str">
        <f t="shared" si="139"/>
        <v>20 to 30</v>
      </c>
      <c r="AM4432" s="6">
        <v>62</v>
      </c>
      <c r="AN4432" s="6" t="s">
        <v>1350</v>
      </c>
    </row>
    <row r="4433" spans="1:40" x14ac:dyDescent="0.25">
      <c r="A4433">
        <v>4431</v>
      </c>
      <c r="B4433">
        <v>884</v>
      </c>
      <c r="C4433">
        <v>715</v>
      </c>
      <c r="D4433">
        <v>119</v>
      </c>
      <c r="E4433">
        <v>3</v>
      </c>
      <c r="F4433">
        <v>357</v>
      </c>
      <c r="G4433">
        <v>1</v>
      </c>
      <c r="H4433" t="str">
        <f>VLOOKUP($C4433,'Raw-products'!$A$2:$H$1261,MATCH(H$1,'Raw-products'!$A$1:$H$1,0))</f>
        <v>Jacket</v>
      </c>
      <c r="I4433" t="str">
        <f>VLOOKUP($C4433,'Raw-products'!$A$2:$H$1261,MATCH(I$1,'Raw-products'!$A$1:$H$1,0))</f>
        <v>Trench Coat</v>
      </c>
      <c r="J4433" t="str">
        <f>VLOOKUP($C4433,'Raw-products'!$A$2:$H$1261,MATCH(J$1,'Raw-products'!$A$1:$H$1,0))</f>
        <v>XS</v>
      </c>
      <c r="K4433" t="str">
        <f>VLOOKUP($C4433,'Raw-products'!$A$2:$H$1261,MATCH(K$1,'Raw-products'!$A$1:$H$1,0))</f>
        <v>green</v>
      </c>
      <c r="L4433">
        <f>VLOOKUP($C4433,'Raw-products'!$A$2:$H$1261,MATCH(L$1,'Raw-products'!$A$1:$H$1,0))</f>
        <v>112</v>
      </c>
      <c r="M4433">
        <f>VLOOKUP($C4433,'Raw-products'!$A$2:$H$1261,MATCH(M$1,'Raw-products'!$A$1:$H$1,0))</f>
        <v>62</v>
      </c>
      <c r="N4433" s="5">
        <f t="shared" si="138"/>
        <v>6944</v>
      </c>
      <c r="O4433" cm="1">
        <f t="array" ref="O4433:R4433">_xlfn.XLOOKUP($B4433,'Raw -orders'!$A:$A,'Raw -orders'!$B:$E)</f>
        <v>62</v>
      </c>
      <c r="P4433">
        <v>54659</v>
      </c>
      <c r="Q4433" s="1">
        <v>44424</v>
      </c>
      <c r="R4433" s="1">
        <v>44447</v>
      </c>
      <c r="S4433" t="str" cm="1">
        <f t="array" ref="S4433:Z4433">_xlfn.XLOOKUP($O4433,'Raw - customers'!$A:$A,'Raw - customers'!$B:$I)</f>
        <v>Denice Ledrane</v>
      </c>
      <c r="T4433" t="str">
        <v>Bigender</v>
      </c>
      <c r="U4433">
        <v>32</v>
      </c>
      <c r="V4433" t="str">
        <v>049 Imogen StreetSuite 299</v>
      </c>
      <c r="W4433">
        <v>2404</v>
      </c>
      <c r="X4433" t="str">
        <v>New Beaumouth</v>
      </c>
      <c r="Y4433" t="str">
        <v>Australian Capital Territory</v>
      </c>
      <c r="Z4433" t="str">
        <v>Australia</v>
      </c>
      <c r="AA4433">
        <v>8</v>
      </c>
      <c r="AB4433" s="3" t="str">
        <f t="shared" si="139"/>
        <v>20 to 30</v>
      </c>
      <c r="AM4433" s="6">
        <v>62</v>
      </c>
      <c r="AN4433" s="6" t="s">
        <v>1350</v>
      </c>
    </row>
    <row r="4434" spans="1:40" x14ac:dyDescent="0.25">
      <c r="A4434">
        <v>4432</v>
      </c>
      <c r="B4434">
        <v>884</v>
      </c>
      <c r="C4434">
        <v>1198</v>
      </c>
      <c r="D4434">
        <v>105</v>
      </c>
      <c r="E4434">
        <v>1</v>
      </c>
      <c r="F4434">
        <v>105</v>
      </c>
      <c r="G4434">
        <v>1</v>
      </c>
      <c r="H4434" t="str">
        <f>VLOOKUP($C4434,'Raw-products'!$A$2:$H$1261,MATCH(H$1,'Raw-products'!$A$1:$H$1,0))</f>
        <v>Trousers</v>
      </c>
      <c r="I4434" t="str">
        <f>VLOOKUP($C4434,'Raw-products'!$A$2:$H$1261,MATCH(I$1,'Raw-products'!$A$1:$H$1,0))</f>
        <v>Pleated</v>
      </c>
      <c r="J4434" t="str">
        <f>VLOOKUP($C4434,'Raw-products'!$A$2:$H$1261,MATCH(J$1,'Raw-products'!$A$1:$H$1,0))</f>
        <v>L</v>
      </c>
      <c r="K4434" t="str">
        <f>VLOOKUP($C4434,'Raw-products'!$A$2:$H$1261,MATCH(K$1,'Raw-products'!$A$1:$H$1,0))</f>
        <v>orange</v>
      </c>
      <c r="L4434">
        <f>VLOOKUP($C4434,'Raw-products'!$A$2:$H$1261,MATCH(L$1,'Raw-products'!$A$1:$H$1,0))</f>
        <v>90</v>
      </c>
      <c r="M4434">
        <f>VLOOKUP($C4434,'Raw-products'!$A$2:$H$1261,MATCH(M$1,'Raw-products'!$A$1:$H$1,0))</f>
        <v>53</v>
      </c>
      <c r="N4434" s="5">
        <f t="shared" si="138"/>
        <v>4770</v>
      </c>
      <c r="O4434" cm="1">
        <f t="array" ref="O4434:R4434">_xlfn.XLOOKUP($B4434,'Raw -orders'!$A:$A,'Raw -orders'!$B:$E)</f>
        <v>62</v>
      </c>
      <c r="P4434">
        <v>54659</v>
      </c>
      <c r="Q4434" s="1">
        <v>44424</v>
      </c>
      <c r="R4434" s="1">
        <v>44447</v>
      </c>
      <c r="S4434" t="str" cm="1">
        <f t="array" ref="S4434:Z4434">_xlfn.XLOOKUP($O4434,'Raw - customers'!$A:$A,'Raw - customers'!$B:$I)</f>
        <v>Denice Ledrane</v>
      </c>
      <c r="T4434" t="str">
        <v>Bigender</v>
      </c>
      <c r="U4434">
        <v>32</v>
      </c>
      <c r="V4434" t="str">
        <v>049 Imogen StreetSuite 299</v>
      </c>
      <c r="W4434">
        <v>2404</v>
      </c>
      <c r="X4434" t="str">
        <v>New Beaumouth</v>
      </c>
      <c r="Y4434" t="str">
        <v>Australian Capital Territory</v>
      </c>
      <c r="Z4434" t="str">
        <v>Australia</v>
      </c>
      <c r="AA4434">
        <v>8</v>
      </c>
      <c r="AB4434" s="3" t="str">
        <f t="shared" si="139"/>
        <v>20 to 30</v>
      </c>
      <c r="AM4434" s="6">
        <v>62</v>
      </c>
      <c r="AN4434" s="6" t="s">
        <v>1350</v>
      </c>
    </row>
    <row r="4435" spans="1:40" x14ac:dyDescent="0.25">
      <c r="A4435">
        <v>4433</v>
      </c>
      <c r="B4435">
        <v>884</v>
      </c>
      <c r="C4435">
        <v>133</v>
      </c>
      <c r="D4435">
        <v>92</v>
      </c>
      <c r="E4435">
        <v>3</v>
      </c>
      <c r="F4435">
        <v>276</v>
      </c>
      <c r="G4435">
        <v>1</v>
      </c>
      <c r="H4435" t="str">
        <f>VLOOKUP($C4435,'Raw-products'!$A$2:$H$1261,MATCH(H$1,'Raw-products'!$A$1:$H$1,0))</f>
        <v>Shirt</v>
      </c>
      <c r="I4435" t="str">
        <f>VLOOKUP($C4435,'Raw-products'!$A$2:$H$1261,MATCH(I$1,'Raw-products'!$A$1:$H$1,0))</f>
        <v>Denim</v>
      </c>
      <c r="J4435" t="str">
        <f>VLOOKUP($C4435,'Raw-products'!$A$2:$H$1261,MATCH(J$1,'Raw-products'!$A$1:$H$1,0))</f>
        <v>L</v>
      </c>
      <c r="K4435" t="str">
        <f>VLOOKUP($C4435,'Raw-products'!$A$2:$H$1261,MATCH(K$1,'Raw-products'!$A$1:$H$1,0))</f>
        <v>indigo</v>
      </c>
      <c r="L4435">
        <f>VLOOKUP($C4435,'Raw-products'!$A$2:$H$1261,MATCH(L$1,'Raw-products'!$A$1:$H$1,0))</f>
        <v>115</v>
      </c>
      <c r="M4435">
        <f>VLOOKUP($C4435,'Raw-products'!$A$2:$H$1261,MATCH(M$1,'Raw-products'!$A$1:$H$1,0))</f>
        <v>58</v>
      </c>
      <c r="N4435" s="5">
        <f t="shared" si="138"/>
        <v>6670</v>
      </c>
      <c r="O4435" cm="1">
        <f t="array" ref="O4435:R4435">_xlfn.XLOOKUP($B4435,'Raw -orders'!$A:$A,'Raw -orders'!$B:$E)</f>
        <v>62</v>
      </c>
      <c r="P4435">
        <v>54659</v>
      </c>
      <c r="Q4435" s="1">
        <v>44424</v>
      </c>
      <c r="R4435" s="1">
        <v>44447</v>
      </c>
      <c r="S4435" t="str" cm="1">
        <f t="array" ref="S4435:Z4435">_xlfn.XLOOKUP($O4435,'Raw - customers'!$A:$A,'Raw - customers'!$B:$I)</f>
        <v>Denice Ledrane</v>
      </c>
      <c r="T4435" t="str">
        <v>Bigender</v>
      </c>
      <c r="U4435">
        <v>32</v>
      </c>
      <c r="V4435" t="str">
        <v>049 Imogen StreetSuite 299</v>
      </c>
      <c r="W4435">
        <v>2404</v>
      </c>
      <c r="X4435" t="str">
        <v>New Beaumouth</v>
      </c>
      <c r="Y4435" t="str">
        <v>Australian Capital Territory</v>
      </c>
      <c r="Z4435" t="str">
        <v>Australia</v>
      </c>
      <c r="AA4435">
        <v>8</v>
      </c>
      <c r="AB4435" s="3" t="str">
        <f t="shared" si="139"/>
        <v>20 to 30</v>
      </c>
      <c r="AM4435" s="6">
        <v>62</v>
      </c>
      <c r="AN4435" s="6" t="s">
        <v>1350</v>
      </c>
    </row>
    <row r="4436" spans="1:40" x14ac:dyDescent="0.25">
      <c r="A4436">
        <v>4434</v>
      </c>
      <c r="B4436">
        <v>884</v>
      </c>
      <c r="C4436">
        <v>681</v>
      </c>
      <c r="D4436">
        <v>113</v>
      </c>
      <c r="E4436">
        <v>2</v>
      </c>
      <c r="F4436">
        <v>226</v>
      </c>
      <c r="G4436">
        <v>1</v>
      </c>
      <c r="H4436" t="str">
        <f>VLOOKUP($C4436,'Raw-products'!$A$2:$H$1261,MATCH(H$1,'Raw-products'!$A$1:$H$1,0))</f>
        <v>Jacket</v>
      </c>
      <c r="I4436" t="str">
        <f>VLOOKUP($C4436,'Raw-products'!$A$2:$H$1261,MATCH(I$1,'Raw-products'!$A$1:$H$1,0))</f>
        <v>Parka</v>
      </c>
      <c r="J4436" t="str">
        <f>VLOOKUP($C4436,'Raw-products'!$A$2:$H$1261,MATCH(J$1,'Raw-products'!$A$1:$H$1,0))</f>
        <v>S</v>
      </c>
      <c r="K4436" t="str">
        <f>VLOOKUP($C4436,'Raw-products'!$A$2:$H$1261,MATCH(K$1,'Raw-products'!$A$1:$H$1,0))</f>
        <v>green</v>
      </c>
      <c r="L4436">
        <f>VLOOKUP($C4436,'Raw-products'!$A$2:$H$1261,MATCH(L$1,'Raw-products'!$A$1:$H$1,0))</f>
        <v>119</v>
      </c>
      <c r="M4436">
        <f>VLOOKUP($C4436,'Raw-products'!$A$2:$H$1261,MATCH(M$1,'Raw-products'!$A$1:$H$1,0))</f>
        <v>62</v>
      </c>
      <c r="N4436" s="5">
        <f t="shared" si="138"/>
        <v>7378</v>
      </c>
      <c r="O4436" cm="1">
        <f t="array" ref="O4436:R4436">_xlfn.XLOOKUP($B4436,'Raw -orders'!$A:$A,'Raw -orders'!$B:$E)</f>
        <v>62</v>
      </c>
      <c r="P4436">
        <v>54659</v>
      </c>
      <c r="Q4436" s="1">
        <v>44424</v>
      </c>
      <c r="R4436" s="1">
        <v>44447</v>
      </c>
      <c r="S4436" t="str" cm="1">
        <f t="array" ref="S4436:Z4436">_xlfn.XLOOKUP($O4436,'Raw - customers'!$A:$A,'Raw - customers'!$B:$I)</f>
        <v>Denice Ledrane</v>
      </c>
      <c r="T4436" t="str">
        <v>Bigender</v>
      </c>
      <c r="U4436">
        <v>32</v>
      </c>
      <c r="V4436" t="str">
        <v>049 Imogen StreetSuite 299</v>
      </c>
      <c r="W4436">
        <v>2404</v>
      </c>
      <c r="X4436" t="str">
        <v>New Beaumouth</v>
      </c>
      <c r="Y4436" t="str">
        <v>Australian Capital Territory</v>
      </c>
      <c r="Z4436" t="str">
        <v>Australia</v>
      </c>
      <c r="AA4436">
        <v>8</v>
      </c>
      <c r="AB4436" s="3" t="str">
        <f t="shared" si="139"/>
        <v>20 to 30</v>
      </c>
      <c r="AM4436" s="6">
        <v>62</v>
      </c>
      <c r="AN4436" s="6" t="s">
        <v>1350</v>
      </c>
    </row>
    <row r="4437" spans="1:40" x14ac:dyDescent="0.25">
      <c r="A4437">
        <v>4435</v>
      </c>
      <c r="B4437">
        <v>884</v>
      </c>
      <c r="C4437">
        <v>428</v>
      </c>
      <c r="D4437">
        <v>107</v>
      </c>
      <c r="E4437">
        <v>3</v>
      </c>
      <c r="F4437">
        <v>321</v>
      </c>
      <c r="G4437">
        <v>1</v>
      </c>
      <c r="H4437" t="str">
        <f>VLOOKUP($C4437,'Raw-products'!$A$2:$H$1261,MATCH(H$1,'Raw-products'!$A$1:$H$1,0))</f>
        <v>Jacket</v>
      </c>
      <c r="I4437" t="str">
        <f>VLOOKUP($C4437,'Raw-products'!$A$2:$H$1261,MATCH(I$1,'Raw-products'!$A$1:$H$1,0))</f>
        <v>Denim</v>
      </c>
      <c r="J4437" t="str">
        <f>VLOOKUP($C4437,'Raw-products'!$A$2:$H$1261,MATCH(J$1,'Raw-products'!$A$1:$H$1,0))</f>
        <v>L</v>
      </c>
      <c r="K4437" t="str">
        <f>VLOOKUP($C4437,'Raw-products'!$A$2:$H$1261,MATCH(K$1,'Raw-products'!$A$1:$H$1,0))</f>
        <v>orange</v>
      </c>
      <c r="L4437">
        <f>VLOOKUP($C4437,'Raw-products'!$A$2:$H$1261,MATCH(L$1,'Raw-products'!$A$1:$H$1,0))</f>
        <v>92</v>
      </c>
      <c r="M4437">
        <f>VLOOKUP($C4437,'Raw-products'!$A$2:$H$1261,MATCH(M$1,'Raw-products'!$A$1:$H$1,0))</f>
        <v>73</v>
      </c>
      <c r="N4437" s="5">
        <f t="shared" si="138"/>
        <v>6716</v>
      </c>
      <c r="O4437" cm="1">
        <f t="array" ref="O4437:R4437">_xlfn.XLOOKUP($B4437,'Raw -orders'!$A:$A,'Raw -orders'!$B:$E)</f>
        <v>62</v>
      </c>
      <c r="P4437">
        <v>54659</v>
      </c>
      <c r="Q4437" s="1">
        <v>44424</v>
      </c>
      <c r="R4437" s="1">
        <v>44447</v>
      </c>
      <c r="S4437" t="str" cm="1">
        <f t="array" ref="S4437:Z4437">_xlfn.XLOOKUP($O4437,'Raw - customers'!$A:$A,'Raw - customers'!$B:$I)</f>
        <v>Denice Ledrane</v>
      </c>
      <c r="T4437" t="str">
        <v>Bigender</v>
      </c>
      <c r="U4437">
        <v>32</v>
      </c>
      <c r="V4437" t="str">
        <v>049 Imogen StreetSuite 299</v>
      </c>
      <c r="W4437">
        <v>2404</v>
      </c>
      <c r="X4437" t="str">
        <v>New Beaumouth</v>
      </c>
      <c r="Y4437" t="str">
        <v>Australian Capital Territory</v>
      </c>
      <c r="Z4437" t="str">
        <v>Australia</v>
      </c>
      <c r="AA4437">
        <v>8</v>
      </c>
      <c r="AB4437" s="3" t="str">
        <f t="shared" si="139"/>
        <v>20 to 30</v>
      </c>
      <c r="AM4437" s="6">
        <v>62</v>
      </c>
      <c r="AN4437" s="6" t="s">
        <v>1350</v>
      </c>
    </row>
    <row r="4438" spans="1:40" x14ac:dyDescent="0.25">
      <c r="A4438">
        <v>4436</v>
      </c>
      <c r="B4438">
        <v>884</v>
      </c>
      <c r="C4438">
        <v>532</v>
      </c>
      <c r="D4438">
        <v>98</v>
      </c>
      <c r="E4438">
        <v>1</v>
      </c>
      <c r="F4438">
        <v>98</v>
      </c>
      <c r="G4438">
        <v>1</v>
      </c>
      <c r="H4438" t="str">
        <f>VLOOKUP($C4438,'Raw-products'!$A$2:$H$1261,MATCH(H$1,'Raw-products'!$A$1:$H$1,0))</f>
        <v>Jacket</v>
      </c>
      <c r="I4438" t="str">
        <f>VLOOKUP($C4438,'Raw-products'!$A$2:$H$1261,MATCH(I$1,'Raw-products'!$A$1:$H$1,0))</f>
        <v>Leather</v>
      </c>
      <c r="J4438" t="str">
        <f>VLOOKUP($C4438,'Raw-products'!$A$2:$H$1261,MATCH(J$1,'Raw-products'!$A$1:$H$1,0))</f>
        <v>M</v>
      </c>
      <c r="K4438" t="str">
        <f>VLOOKUP($C4438,'Raw-products'!$A$2:$H$1261,MATCH(K$1,'Raw-products'!$A$1:$H$1,0))</f>
        <v>orange</v>
      </c>
      <c r="L4438">
        <f>VLOOKUP($C4438,'Raw-products'!$A$2:$H$1261,MATCH(L$1,'Raw-products'!$A$1:$H$1,0))</f>
        <v>113</v>
      </c>
      <c r="M4438">
        <f>VLOOKUP($C4438,'Raw-products'!$A$2:$H$1261,MATCH(M$1,'Raw-products'!$A$1:$H$1,0))</f>
        <v>80</v>
      </c>
      <c r="N4438" s="5">
        <f t="shared" si="138"/>
        <v>9040</v>
      </c>
      <c r="O4438" cm="1">
        <f t="array" ref="O4438:R4438">_xlfn.XLOOKUP($B4438,'Raw -orders'!$A:$A,'Raw -orders'!$B:$E)</f>
        <v>62</v>
      </c>
      <c r="P4438">
        <v>54659</v>
      </c>
      <c r="Q4438" s="1">
        <v>44424</v>
      </c>
      <c r="R4438" s="1">
        <v>44447</v>
      </c>
      <c r="S4438" t="str" cm="1">
        <f t="array" ref="S4438:Z4438">_xlfn.XLOOKUP($O4438,'Raw - customers'!$A:$A,'Raw - customers'!$B:$I)</f>
        <v>Denice Ledrane</v>
      </c>
      <c r="T4438" t="str">
        <v>Bigender</v>
      </c>
      <c r="U4438">
        <v>32</v>
      </c>
      <c r="V4438" t="str">
        <v>049 Imogen StreetSuite 299</v>
      </c>
      <c r="W4438">
        <v>2404</v>
      </c>
      <c r="X4438" t="str">
        <v>New Beaumouth</v>
      </c>
      <c r="Y4438" t="str">
        <v>Australian Capital Territory</v>
      </c>
      <c r="Z4438" t="str">
        <v>Australia</v>
      </c>
      <c r="AA4438">
        <v>8</v>
      </c>
      <c r="AB4438" s="3" t="str">
        <f t="shared" si="139"/>
        <v>20 to 30</v>
      </c>
      <c r="AM4438" s="6">
        <v>62</v>
      </c>
      <c r="AN4438" s="6" t="s">
        <v>1350</v>
      </c>
    </row>
    <row r="4439" spans="1:40" x14ac:dyDescent="0.25">
      <c r="A4439">
        <v>4437</v>
      </c>
      <c r="B4439">
        <v>884</v>
      </c>
      <c r="C4439">
        <v>729</v>
      </c>
      <c r="D4439">
        <v>119</v>
      </c>
      <c r="E4439">
        <v>3</v>
      </c>
      <c r="F4439">
        <v>357</v>
      </c>
      <c r="G4439">
        <v>1</v>
      </c>
      <c r="H4439" t="str">
        <f>VLOOKUP($C4439,'Raw-products'!$A$2:$H$1261,MATCH(H$1,'Raw-products'!$A$1:$H$1,0))</f>
        <v>Jacket</v>
      </c>
      <c r="I4439" t="str">
        <f>VLOOKUP($C4439,'Raw-products'!$A$2:$H$1261,MATCH(I$1,'Raw-products'!$A$1:$H$1,0))</f>
        <v>Trench Coat</v>
      </c>
      <c r="J4439" t="str">
        <f>VLOOKUP($C4439,'Raw-products'!$A$2:$H$1261,MATCH(J$1,'Raw-products'!$A$1:$H$1,0))</f>
        <v>XL</v>
      </c>
      <c r="K4439" t="str">
        <f>VLOOKUP($C4439,'Raw-products'!$A$2:$H$1261,MATCH(K$1,'Raw-products'!$A$1:$H$1,0))</f>
        <v>indigo</v>
      </c>
      <c r="L4439">
        <f>VLOOKUP($C4439,'Raw-products'!$A$2:$H$1261,MATCH(L$1,'Raw-products'!$A$1:$H$1,0))</f>
        <v>112</v>
      </c>
      <c r="M4439">
        <f>VLOOKUP($C4439,'Raw-products'!$A$2:$H$1261,MATCH(M$1,'Raw-products'!$A$1:$H$1,0))</f>
        <v>64</v>
      </c>
      <c r="N4439" s="5">
        <f t="shared" si="138"/>
        <v>7168</v>
      </c>
      <c r="O4439" cm="1">
        <f t="array" ref="O4439:R4439">_xlfn.XLOOKUP($B4439,'Raw -orders'!$A:$A,'Raw -orders'!$B:$E)</f>
        <v>62</v>
      </c>
      <c r="P4439">
        <v>54659</v>
      </c>
      <c r="Q4439" s="1">
        <v>44424</v>
      </c>
      <c r="R4439" s="1">
        <v>44447</v>
      </c>
      <c r="S4439" t="str" cm="1">
        <f t="array" ref="S4439:Z4439">_xlfn.XLOOKUP($O4439,'Raw - customers'!$A:$A,'Raw - customers'!$B:$I)</f>
        <v>Denice Ledrane</v>
      </c>
      <c r="T4439" t="str">
        <v>Bigender</v>
      </c>
      <c r="U4439">
        <v>32</v>
      </c>
      <c r="V4439" t="str">
        <v>049 Imogen StreetSuite 299</v>
      </c>
      <c r="W4439">
        <v>2404</v>
      </c>
      <c r="X4439" t="str">
        <v>New Beaumouth</v>
      </c>
      <c r="Y4439" t="str">
        <v>Australian Capital Territory</v>
      </c>
      <c r="Z4439" t="str">
        <v>Australia</v>
      </c>
      <c r="AA4439">
        <v>8</v>
      </c>
      <c r="AB4439" s="3" t="str">
        <f t="shared" si="139"/>
        <v>20 to 30</v>
      </c>
      <c r="AM4439" s="6">
        <v>62</v>
      </c>
      <c r="AN4439" s="6" t="s">
        <v>1350</v>
      </c>
    </row>
    <row r="4440" spans="1:40" x14ac:dyDescent="0.25">
      <c r="A4440">
        <v>4438</v>
      </c>
      <c r="B4440">
        <v>884</v>
      </c>
      <c r="C4440">
        <v>1199</v>
      </c>
      <c r="D4440">
        <v>105</v>
      </c>
      <c r="E4440">
        <v>1</v>
      </c>
      <c r="F4440">
        <v>105</v>
      </c>
      <c r="G4440">
        <v>1</v>
      </c>
      <c r="H4440" t="str">
        <f>VLOOKUP($C4440,'Raw-products'!$A$2:$H$1261,MATCH(H$1,'Raw-products'!$A$1:$H$1,0))</f>
        <v>Trousers</v>
      </c>
      <c r="I4440" t="str">
        <f>VLOOKUP($C4440,'Raw-products'!$A$2:$H$1261,MATCH(I$1,'Raw-products'!$A$1:$H$1,0))</f>
        <v>Pleated</v>
      </c>
      <c r="J4440" t="str">
        <f>VLOOKUP($C4440,'Raw-products'!$A$2:$H$1261,MATCH(J$1,'Raw-products'!$A$1:$H$1,0))</f>
        <v>XL</v>
      </c>
      <c r="K4440" t="str">
        <f>VLOOKUP($C4440,'Raw-products'!$A$2:$H$1261,MATCH(K$1,'Raw-products'!$A$1:$H$1,0))</f>
        <v>orange</v>
      </c>
      <c r="L4440">
        <f>VLOOKUP($C4440,'Raw-products'!$A$2:$H$1261,MATCH(L$1,'Raw-products'!$A$1:$H$1,0))</f>
        <v>90</v>
      </c>
      <c r="M4440">
        <f>VLOOKUP($C4440,'Raw-products'!$A$2:$H$1261,MATCH(M$1,'Raw-products'!$A$1:$H$1,0))</f>
        <v>69</v>
      </c>
      <c r="N4440" s="5">
        <f t="shared" si="138"/>
        <v>6210</v>
      </c>
      <c r="O4440" cm="1">
        <f t="array" ref="O4440:R4440">_xlfn.XLOOKUP($B4440,'Raw -orders'!$A:$A,'Raw -orders'!$B:$E)</f>
        <v>62</v>
      </c>
      <c r="P4440">
        <v>54659</v>
      </c>
      <c r="Q4440" s="1">
        <v>44424</v>
      </c>
      <c r="R4440" s="1">
        <v>44447</v>
      </c>
      <c r="S4440" t="str" cm="1">
        <f t="array" ref="S4440:Z4440">_xlfn.XLOOKUP($O4440,'Raw - customers'!$A:$A,'Raw - customers'!$B:$I)</f>
        <v>Denice Ledrane</v>
      </c>
      <c r="T4440" t="str">
        <v>Bigender</v>
      </c>
      <c r="U4440">
        <v>32</v>
      </c>
      <c r="V4440" t="str">
        <v>049 Imogen StreetSuite 299</v>
      </c>
      <c r="W4440">
        <v>2404</v>
      </c>
      <c r="X4440" t="str">
        <v>New Beaumouth</v>
      </c>
      <c r="Y4440" t="str">
        <v>Australian Capital Territory</v>
      </c>
      <c r="Z4440" t="str">
        <v>Australia</v>
      </c>
      <c r="AA4440">
        <v>8</v>
      </c>
      <c r="AB4440" s="3" t="str">
        <f t="shared" si="139"/>
        <v>20 to 30</v>
      </c>
      <c r="AM4440" s="6">
        <v>62</v>
      </c>
      <c r="AN4440" s="6" t="s">
        <v>1350</v>
      </c>
    </row>
    <row r="4441" spans="1:40" x14ac:dyDescent="0.25">
      <c r="A4441">
        <v>4439</v>
      </c>
      <c r="B4441">
        <v>885</v>
      </c>
      <c r="C4441">
        <v>511</v>
      </c>
      <c r="D4441">
        <v>102</v>
      </c>
      <c r="E4441">
        <v>2</v>
      </c>
      <c r="F4441">
        <v>204</v>
      </c>
      <c r="G4441">
        <v>1</v>
      </c>
      <c r="H4441" t="str">
        <f>VLOOKUP($C4441,'Raw-products'!$A$2:$H$1261,MATCH(H$1,'Raw-products'!$A$1:$H$1,0))</f>
        <v>Jacket</v>
      </c>
      <c r="I4441" t="str">
        <f>VLOOKUP($C4441,'Raw-products'!$A$2:$H$1261,MATCH(I$1,'Raw-products'!$A$1:$H$1,0))</f>
        <v>Windbreaker</v>
      </c>
      <c r="J4441" t="str">
        <f>VLOOKUP($C4441,'Raw-products'!$A$2:$H$1261,MATCH(J$1,'Raw-products'!$A$1:$H$1,0))</f>
        <v>S</v>
      </c>
      <c r="K4441" t="str">
        <f>VLOOKUP($C4441,'Raw-products'!$A$2:$H$1261,MATCH(K$1,'Raw-products'!$A$1:$H$1,0))</f>
        <v>blue</v>
      </c>
      <c r="L4441">
        <f>VLOOKUP($C4441,'Raw-products'!$A$2:$H$1261,MATCH(L$1,'Raw-products'!$A$1:$H$1,0))</f>
        <v>109</v>
      </c>
      <c r="M4441">
        <f>VLOOKUP($C4441,'Raw-products'!$A$2:$H$1261,MATCH(M$1,'Raw-products'!$A$1:$H$1,0))</f>
        <v>41</v>
      </c>
      <c r="N4441" s="5">
        <f t="shared" si="138"/>
        <v>4469</v>
      </c>
      <c r="O4441" cm="1">
        <f t="array" ref="O4441:R4441">_xlfn.XLOOKUP($B4441,'Raw -orders'!$A:$A,'Raw -orders'!$B:$E)</f>
        <v>16</v>
      </c>
      <c r="P4441">
        <v>27561</v>
      </c>
      <c r="Q4441" s="1">
        <v>44487</v>
      </c>
      <c r="R4441" s="1">
        <v>44513</v>
      </c>
      <c r="S4441" t="str" cm="1">
        <f t="array" ref="S4441:Z4441">_xlfn.XLOOKUP($O4441,'Raw - customers'!$A:$A,'Raw - customers'!$B:$I)</f>
        <v>Gabbie Aldwinckle</v>
      </c>
      <c r="T4441" t="str">
        <v>Male</v>
      </c>
      <c r="U4441">
        <v>75</v>
      </c>
      <c r="V4441" t="str">
        <v>424 Mason PlaceApt. 181</v>
      </c>
      <c r="W4441">
        <v>6438</v>
      </c>
      <c r="X4441" t="str">
        <v>New Kai</v>
      </c>
      <c r="Y4441" t="str">
        <v>Victoria</v>
      </c>
      <c r="Z4441" t="str">
        <v>Australia</v>
      </c>
      <c r="AA4441">
        <v>10</v>
      </c>
      <c r="AB4441" s="3" t="str">
        <f t="shared" si="139"/>
        <v>20 to 30</v>
      </c>
      <c r="AM4441" s="6">
        <v>16</v>
      </c>
      <c r="AN4441" s="6" t="s">
        <v>1396</v>
      </c>
    </row>
    <row r="4442" spans="1:40" x14ac:dyDescent="0.25">
      <c r="A4442">
        <v>4440</v>
      </c>
      <c r="B4442">
        <v>885</v>
      </c>
      <c r="C4442">
        <v>930</v>
      </c>
      <c r="D4442">
        <v>96</v>
      </c>
      <c r="E4442">
        <v>3</v>
      </c>
      <c r="F4442">
        <v>288</v>
      </c>
      <c r="G4442">
        <v>1</v>
      </c>
      <c r="H4442" t="str">
        <f>VLOOKUP($C4442,'Raw-products'!$A$2:$H$1261,MATCH(H$1,'Raw-products'!$A$1:$H$1,0))</f>
        <v>Trousers</v>
      </c>
      <c r="I4442" t="str">
        <f>VLOOKUP($C4442,'Raw-products'!$A$2:$H$1261,MATCH(I$1,'Raw-products'!$A$1:$H$1,0))</f>
        <v>Drawstring</v>
      </c>
      <c r="J4442" t="str">
        <f>VLOOKUP($C4442,'Raw-products'!$A$2:$H$1261,MATCH(J$1,'Raw-products'!$A$1:$H$1,0))</f>
        <v>XS</v>
      </c>
      <c r="K4442" t="str">
        <f>VLOOKUP($C4442,'Raw-products'!$A$2:$H$1261,MATCH(K$1,'Raw-products'!$A$1:$H$1,0))</f>
        <v>blue</v>
      </c>
      <c r="L4442">
        <f>VLOOKUP($C4442,'Raw-products'!$A$2:$H$1261,MATCH(L$1,'Raw-products'!$A$1:$H$1,0))</f>
        <v>104</v>
      </c>
      <c r="M4442">
        <f>VLOOKUP($C4442,'Raw-products'!$A$2:$H$1261,MATCH(M$1,'Raw-products'!$A$1:$H$1,0))</f>
        <v>45</v>
      </c>
      <c r="N4442" s="5">
        <f t="shared" si="138"/>
        <v>4680</v>
      </c>
      <c r="O4442" cm="1">
        <f t="array" ref="O4442:R4442">_xlfn.XLOOKUP($B4442,'Raw -orders'!$A:$A,'Raw -orders'!$B:$E)</f>
        <v>16</v>
      </c>
      <c r="P4442">
        <v>27561</v>
      </c>
      <c r="Q4442" s="1">
        <v>44487</v>
      </c>
      <c r="R4442" s="1">
        <v>44513</v>
      </c>
      <c r="S4442" t="str" cm="1">
        <f t="array" ref="S4442:Z4442">_xlfn.XLOOKUP($O4442,'Raw - customers'!$A:$A,'Raw - customers'!$B:$I)</f>
        <v>Gabbie Aldwinckle</v>
      </c>
      <c r="T4442" t="str">
        <v>Male</v>
      </c>
      <c r="U4442">
        <v>75</v>
      </c>
      <c r="V4442" t="str">
        <v>424 Mason PlaceApt. 181</v>
      </c>
      <c r="W4442">
        <v>6438</v>
      </c>
      <c r="X4442" t="str">
        <v>New Kai</v>
      </c>
      <c r="Y4442" t="str">
        <v>Victoria</v>
      </c>
      <c r="Z4442" t="str">
        <v>Australia</v>
      </c>
      <c r="AA4442">
        <v>10</v>
      </c>
      <c r="AB4442" s="3" t="str">
        <f t="shared" si="139"/>
        <v>20 to 30</v>
      </c>
      <c r="AM4442" s="6">
        <v>16</v>
      </c>
      <c r="AN4442" s="6" t="s">
        <v>1396</v>
      </c>
    </row>
    <row r="4443" spans="1:40" x14ac:dyDescent="0.25">
      <c r="A4443">
        <v>4441</v>
      </c>
      <c r="B4443">
        <v>885</v>
      </c>
      <c r="C4443">
        <v>1222</v>
      </c>
      <c r="D4443">
        <v>105</v>
      </c>
      <c r="E4443">
        <v>2</v>
      </c>
      <c r="F4443">
        <v>210</v>
      </c>
      <c r="G4443">
        <v>1</v>
      </c>
      <c r="H4443" t="str">
        <f>VLOOKUP($C4443,'Raw-products'!$A$2:$H$1261,MATCH(H$1,'Raw-products'!$A$1:$H$1,0))</f>
        <v>Trousers</v>
      </c>
      <c r="I4443" t="str">
        <f>VLOOKUP($C4443,'Raw-products'!$A$2:$H$1261,MATCH(I$1,'Raw-products'!$A$1:$H$1,0))</f>
        <v>Pleated</v>
      </c>
      <c r="J4443" t="str">
        <f>VLOOKUP($C4443,'Raw-products'!$A$2:$H$1261,MATCH(J$1,'Raw-products'!$A$1:$H$1,0))</f>
        <v>M</v>
      </c>
      <c r="K4443" t="str">
        <f>VLOOKUP($C4443,'Raw-products'!$A$2:$H$1261,MATCH(K$1,'Raw-products'!$A$1:$H$1,0))</f>
        <v>violet</v>
      </c>
      <c r="L4443">
        <f>VLOOKUP($C4443,'Raw-products'!$A$2:$H$1261,MATCH(L$1,'Raw-products'!$A$1:$H$1,0))</f>
        <v>90</v>
      </c>
      <c r="M4443">
        <f>VLOOKUP($C4443,'Raw-products'!$A$2:$H$1261,MATCH(M$1,'Raw-products'!$A$1:$H$1,0))</f>
        <v>45</v>
      </c>
      <c r="N4443" s="5">
        <f t="shared" si="138"/>
        <v>4050</v>
      </c>
      <c r="O4443" cm="1">
        <f t="array" ref="O4443:R4443">_xlfn.XLOOKUP($B4443,'Raw -orders'!$A:$A,'Raw -orders'!$B:$E)</f>
        <v>16</v>
      </c>
      <c r="P4443">
        <v>27561</v>
      </c>
      <c r="Q4443" s="1">
        <v>44487</v>
      </c>
      <c r="R4443" s="1">
        <v>44513</v>
      </c>
      <c r="S4443" t="str" cm="1">
        <f t="array" ref="S4443:Z4443">_xlfn.XLOOKUP($O4443,'Raw - customers'!$A:$A,'Raw - customers'!$B:$I)</f>
        <v>Gabbie Aldwinckle</v>
      </c>
      <c r="T4443" t="str">
        <v>Male</v>
      </c>
      <c r="U4443">
        <v>75</v>
      </c>
      <c r="V4443" t="str">
        <v>424 Mason PlaceApt. 181</v>
      </c>
      <c r="W4443">
        <v>6438</v>
      </c>
      <c r="X4443" t="str">
        <v>New Kai</v>
      </c>
      <c r="Y4443" t="str">
        <v>Victoria</v>
      </c>
      <c r="Z4443" t="str">
        <v>Australia</v>
      </c>
      <c r="AA4443">
        <v>10</v>
      </c>
      <c r="AB4443" s="3" t="str">
        <f t="shared" si="139"/>
        <v>20 to 30</v>
      </c>
      <c r="AM4443" s="6">
        <v>16</v>
      </c>
      <c r="AN4443" s="6" t="s">
        <v>1396</v>
      </c>
    </row>
    <row r="4444" spans="1:40" x14ac:dyDescent="0.25">
      <c r="A4444">
        <v>4442</v>
      </c>
      <c r="B4444">
        <v>885</v>
      </c>
      <c r="C4444">
        <v>1012</v>
      </c>
      <c r="D4444">
        <v>106</v>
      </c>
      <c r="E4444">
        <v>3</v>
      </c>
      <c r="F4444">
        <v>318</v>
      </c>
      <c r="G4444">
        <v>1</v>
      </c>
      <c r="H4444" t="str">
        <f>VLOOKUP($C4444,'Raw-products'!$A$2:$H$1261,MATCH(H$1,'Raw-products'!$A$1:$H$1,0))</f>
        <v>Trousers</v>
      </c>
      <c r="I4444" t="str">
        <f>VLOOKUP($C4444,'Raw-products'!$A$2:$H$1261,MATCH(I$1,'Raw-products'!$A$1:$H$1,0))</f>
        <v>Wool</v>
      </c>
      <c r="J4444" t="str">
        <f>VLOOKUP($C4444,'Raw-products'!$A$2:$H$1261,MATCH(J$1,'Raw-products'!$A$1:$H$1,0))</f>
        <v>M</v>
      </c>
      <c r="K4444" t="str">
        <f>VLOOKUP($C4444,'Raw-products'!$A$2:$H$1261,MATCH(K$1,'Raw-products'!$A$1:$H$1,0))</f>
        <v>violet</v>
      </c>
      <c r="L4444">
        <f>VLOOKUP($C4444,'Raw-products'!$A$2:$H$1261,MATCH(L$1,'Raw-products'!$A$1:$H$1,0))</f>
        <v>111</v>
      </c>
      <c r="M4444">
        <f>VLOOKUP($C4444,'Raw-products'!$A$2:$H$1261,MATCH(M$1,'Raw-products'!$A$1:$H$1,0))</f>
        <v>51</v>
      </c>
      <c r="N4444" s="5">
        <f t="shared" si="138"/>
        <v>5661</v>
      </c>
      <c r="O4444" cm="1">
        <f t="array" ref="O4444:R4444">_xlfn.XLOOKUP($B4444,'Raw -orders'!$A:$A,'Raw -orders'!$B:$E)</f>
        <v>16</v>
      </c>
      <c r="P4444">
        <v>27561</v>
      </c>
      <c r="Q4444" s="1">
        <v>44487</v>
      </c>
      <c r="R4444" s="1">
        <v>44513</v>
      </c>
      <c r="S4444" t="str" cm="1">
        <f t="array" ref="S4444:Z4444">_xlfn.XLOOKUP($O4444,'Raw - customers'!$A:$A,'Raw - customers'!$B:$I)</f>
        <v>Gabbie Aldwinckle</v>
      </c>
      <c r="T4444" t="str">
        <v>Male</v>
      </c>
      <c r="U4444">
        <v>75</v>
      </c>
      <c r="V4444" t="str">
        <v>424 Mason PlaceApt. 181</v>
      </c>
      <c r="W4444">
        <v>6438</v>
      </c>
      <c r="X4444" t="str">
        <v>New Kai</v>
      </c>
      <c r="Y4444" t="str">
        <v>Victoria</v>
      </c>
      <c r="Z4444" t="str">
        <v>Australia</v>
      </c>
      <c r="AA4444">
        <v>10</v>
      </c>
      <c r="AB4444" s="3" t="str">
        <f t="shared" si="139"/>
        <v>20 to 30</v>
      </c>
      <c r="AM4444" s="6">
        <v>16</v>
      </c>
      <c r="AN4444" s="6" t="s">
        <v>1396</v>
      </c>
    </row>
    <row r="4445" spans="1:40" x14ac:dyDescent="0.25">
      <c r="A4445">
        <v>4443</v>
      </c>
      <c r="B4445">
        <v>885</v>
      </c>
      <c r="C4445">
        <v>71</v>
      </c>
      <c r="D4445">
        <v>118</v>
      </c>
      <c r="E4445">
        <v>2</v>
      </c>
      <c r="F4445">
        <v>236</v>
      </c>
      <c r="G4445">
        <v>1</v>
      </c>
      <c r="H4445" t="str">
        <f>VLOOKUP($C4445,'Raw-products'!$A$2:$H$1261,MATCH(H$1,'Raw-products'!$A$1:$H$1,0))</f>
        <v>Shirt</v>
      </c>
      <c r="I4445" t="str">
        <f>VLOOKUP($C4445,'Raw-products'!$A$2:$H$1261,MATCH(I$1,'Raw-products'!$A$1:$H$1,0))</f>
        <v>Flannel</v>
      </c>
      <c r="J4445" t="str">
        <f>VLOOKUP($C4445,'Raw-products'!$A$2:$H$1261,MATCH(J$1,'Raw-products'!$A$1:$H$1,0))</f>
        <v>S</v>
      </c>
      <c r="K4445" t="str">
        <f>VLOOKUP($C4445,'Raw-products'!$A$2:$H$1261,MATCH(K$1,'Raw-products'!$A$1:$H$1,0))</f>
        <v>red</v>
      </c>
      <c r="L4445">
        <f>VLOOKUP($C4445,'Raw-products'!$A$2:$H$1261,MATCH(L$1,'Raw-products'!$A$1:$H$1,0))</f>
        <v>96</v>
      </c>
      <c r="M4445">
        <f>VLOOKUP($C4445,'Raw-products'!$A$2:$H$1261,MATCH(M$1,'Raw-products'!$A$1:$H$1,0))</f>
        <v>59</v>
      </c>
      <c r="N4445" s="5">
        <f t="shared" si="138"/>
        <v>5664</v>
      </c>
      <c r="O4445" cm="1">
        <f t="array" ref="O4445:R4445">_xlfn.XLOOKUP($B4445,'Raw -orders'!$A:$A,'Raw -orders'!$B:$E)</f>
        <v>16</v>
      </c>
      <c r="P4445">
        <v>27561</v>
      </c>
      <c r="Q4445" s="1">
        <v>44487</v>
      </c>
      <c r="R4445" s="1">
        <v>44513</v>
      </c>
      <c r="S4445" t="str" cm="1">
        <f t="array" ref="S4445:Z4445">_xlfn.XLOOKUP($O4445,'Raw - customers'!$A:$A,'Raw - customers'!$B:$I)</f>
        <v>Gabbie Aldwinckle</v>
      </c>
      <c r="T4445" t="str">
        <v>Male</v>
      </c>
      <c r="U4445">
        <v>75</v>
      </c>
      <c r="V4445" t="str">
        <v>424 Mason PlaceApt. 181</v>
      </c>
      <c r="W4445">
        <v>6438</v>
      </c>
      <c r="X4445" t="str">
        <v>New Kai</v>
      </c>
      <c r="Y4445" t="str">
        <v>Victoria</v>
      </c>
      <c r="Z4445" t="str">
        <v>Australia</v>
      </c>
      <c r="AA4445">
        <v>10</v>
      </c>
      <c r="AB4445" s="3" t="str">
        <f t="shared" si="139"/>
        <v>20 to 30</v>
      </c>
      <c r="AM4445" s="6">
        <v>16</v>
      </c>
      <c r="AN4445" s="6" t="s">
        <v>1396</v>
      </c>
    </row>
    <row r="4446" spans="1:40" x14ac:dyDescent="0.25">
      <c r="A4446">
        <v>4444</v>
      </c>
      <c r="B4446">
        <v>886</v>
      </c>
      <c r="C4446">
        <v>112</v>
      </c>
      <c r="D4446">
        <v>92</v>
      </c>
      <c r="E4446">
        <v>2</v>
      </c>
      <c r="F4446">
        <v>184</v>
      </c>
      <c r="G4446">
        <v>1</v>
      </c>
      <c r="H4446" t="str">
        <f>VLOOKUP($C4446,'Raw-products'!$A$2:$H$1261,MATCH(H$1,'Raw-products'!$A$1:$H$1,0))</f>
        <v>Shirt</v>
      </c>
      <c r="I4446" t="str">
        <f>VLOOKUP($C4446,'Raw-products'!$A$2:$H$1261,MATCH(I$1,'Raw-products'!$A$1:$H$1,0))</f>
        <v>Denim</v>
      </c>
      <c r="J4446" t="str">
        <f>VLOOKUP($C4446,'Raw-products'!$A$2:$H$1261,MATCH(J$1,'Raw-products'!$A$1:$H$1,0))</f>
        <v>M</v>
      </c>
      <c r="K4446" t="str">
        <f>VLOOKUP($C4446,'Raw-products'!$A$2:$H$1261,MATCH(K$1,'Raw-products'!$A$1:$H$1,0))</f>
        <v>orange</v>
      </c>
      <c r="L4446">
        <f>VLOOKUP($C4446,'Raw-products'!$A$2:$H$1261,MATCH(L$1,'Raw-products'!$A$1:$H$1,0))</f>
        <v>115</v>
      </c>
      <c r="M4446">
        <f>VLOOKUP($C4446,'Raw-products'!$A$2:$H$1261,MATCH(M$1,'Raw-products'!$A$1:$H$1,0))</f>
        <v>50</v>
      </c>
      <c r="N4446" s="5">
        <f t="shared" si="138"/>
        <v>5750</v>
      </c>
      <c r="O4446" cm="1">
        <f t="array" ref="O4446:R4446">_xlfn.XLOOKUP($B4446,'Raw -orders'!$A:$A,'Raw -orders'!$B:$E)</f>
        <v>898</v>
      </c>
      <c r="P4446">
        <v>51067</v>
      </c>
      <c r="Q4446" s="1">
        <v>44461</v>
      </c>
      <c r="R4446" s="1">
        <v>44487</v>
      </c>
      <c r="S4446" t="str" cm="1">
        <f t="array" ref="S4446:Z4446">_xlfn.XLOOKUP($O4446,'Raw - customers'!$A:$A,'Raw - customers'!$B:$I)</f>
        <v>Jillian Sauven</v>
      </c>
      <c r="T4446" t="str">
        <v>Bigender</v>
      </c>
      <c r="U4446">
        <v>41</v>
      </c>
      <c r="V4446" t="str">
        <v>99 Sophia TrailApt. 477</v>
      </c>
      <c r="W4446">
        <v>3377</v>
      </c>
      <c r="X4446" t="str">
        <v>Angelinaport</v>
      </c>
      <c r="Y4446" t="str">
        <v>New South Wales</v>
      </c>
      <c r="Z4446" t="str">
        <v>Australia</v>
      </c>
      <c r="AA4446">
        <v>9</v>
      </c>
      <c r="AB4446" s="3" t="str">
        <f t="shared" si="139"/>
        <v>20 to 30</v>
      </c>
      <c r="AM4446" s="6">
        <v>898</v>
      </c>
      <c r="AN4446" s="6" t="s">
        <v>1362</v>
      </c>
    </row>
    <row r="4447" spans="1:40" x14ac:dyDescent="0.25">
      <c r="A4447">
        <v>4445</v>
      </c>
      <c r="B4447">
        <v>886</v>
      </c>
      <c r="C4447">
        <v>407</v>
      </c>
      <c r="D4447">
        <v>119</v>
      </c>
      <c r="E4447">
        <v>3</v>
      </c>
      <c r="F4447">
        <v>357</v>
      </c>
      <c r="G4447">
        <v>1</v>
      </c>
      <c r="H4447" t="str">
        <f>VLOOKUP($C4447,'Raw-products'!$A$2:$H$1261,MATCH(H$1,'Raw-products'!$A$1:$H$1,0))</f>
        <v>Shirt</v>
      </c>
      <c r="I4447" t="str">
        <f>VLOOKUP($C4447,'Raw-products'!$A$2:$H$1261,MATCH(I$1,'Raw-products'!$A$1:$H$1,0))</f>
        <v>Casual Slim Fit</v>
      </c>
      <c r="J4447" t="str">
        <f>VLOOKUP($C4447,'Raw-products'!$A$2:$H$1261,MATCH(J$1,'Raw-products'!$A$1:$H$1,0))</f>
        <v>M</v>
      </c>
      <c r="K4447" t="str">
        <f>VLOOKUP($C4447,'Raw-products'!$A$2:$H$1261,MATCH(K$1,'Raw-products'!$A$1:$H$1,0))</f>
        <v>blue</v>
      </c>
      <c r="L4447">
        <f>VLOOKUP($C4447,'Raw-products'!$A$2:$H$1261,MATCH(L$1,'Raw-products'!$A$1:$H$1,0))</f>
        <v>113</v>
      </c>
      <c r="M4447">
        <f>VLOOKUP($C4447,'Raw-products'!$A$2:$H$1261,MATCH(M$1,'Raw-products'!$A$1:$H$1,0))</f>
        <v>61</v>
      </c>
      <c r="N4447" s="5">
        <f t="shared" si="138"/>
        <v>6893</v>
      </c>
      <c r="O4447" cm="1">
        <f t="array" ref="O4447:R4447">_xlfn.XLOOKUP($B4447,'Raw -orders'!$A:$A,'Raw -orders'!$B:$E)</f>
        <v>898</v>
      </c>
      <c r="P4447">
        <v>51067</v>
      </c>
      <c r="Q4447" s="1">
        <v>44461</v>
      </c>
      <c r="R4447" s="1">
        <v>44487</v>
      </c>
      <c r="S4447" t="str" cm="1">
        <f t="array" ref="S4447:Z4447">_xlfn.XLOOKUP($O4447,'Raw - customers'!$A:$A,'Raw - customers'!$B:$I)</f>
        <v>Jillian Sauven</v>
      </c>
      <c r="T4447" t="str">
        <v>Bigender</v>
      </c>
      <c r="U4447">
        <v>41</v>
      </c>
      <c r="V4447" t="str">
        <v>99 Sophia TrailApt. 477</v>
      </c>
      <c r="W4447">
        <v>3377</v>
      </c>
      <c r="X4447" t="str">
        <v>Angelinaport</v>
      </c>
      <c r="Y4447" t="str">
        <v>New South Wales</v>
      </c>
      <c r="Z4447" t="str">
        <v>Australia</v>
      </c>
      <c r="AA4447">
        <v>9</v>
      </c>
      <c r="AB4447" s="3" t="str">
        <f t="shared" si="139"/>
        <v>20 to 30</v>
      </c>
      <c r="AM4447" s="6">
        <v>898</v>
      </c>
      <c r="AN4447" s="6" t="s">
        <v>1362</v>
      </c>
    </row>
    <row r="4448" spans="1:40" x14ac:dyDescent="0.25">
      <c r="A4448">
        <v>4446</v>
      </c>
      <c r="B4448">
        <v>886</v>
      </c>
      <c r="C4448">
        <v>466</v>
      </c>
      <c r="D4448">
        <v>118</v>
      </c>
      <c r="E4448">
        <v>3</v>
      </c>
      <c r="F4448">
        <v>354</v>
      </c>
      <c r="G4448">
        <v>1</v>
      </c>
      <c r="H4448" t="str">
        <f>VLOOKUP($C4448,'Raw-products'!$A$2:$H$1261,MATCH(H$1,'Raw-products'!$A$1:$H$1,0))</f>
        <v>Jacket</v>
      </c>
      <c r="I4448" t="str">
        <f>VLOOKUP($C4448,'Raw-products'!$A$2:$H$1261,MATCH(I$1,'Raw-products'!$A$1:$H$1,0))</f>
        <v>Puffer</v>
      </c>
      <c r="J4448" t="str">
        <f>VLOOKUP($C4448,'Raw-products'!$A$2:$H$1261,MATCH(J$1,'Raw-products'!$A$1:$H$1,0))</f>
        <v>S</v>
      </c>
      <c r="K4448" t="str">
        <f>VLOOKUP($C4448,'Raw-products'!$A$2:$H$1261,MATCH(K$1,'Raw-products'!$A$1:$H$1,0))</f>
        <v>yellow</v>
      </c>
      <c r="L4448">
        <f>VLOOKUP($C4448,'Raw-products'!$A$2:$H$1261,MATCH(L$1,'Raw-products'!$A$1:$H$1,0))</f>
        <v>110</v>
      </c>
      <c r="M4448">
        <f>VLOOKUP($C4448,'Raw-products'!$A$2:$H$1261,MATCH(M$1,'Raw-products'!$A$1:$H$1,0))</f>
        <v>48</v>
      </c>
      <c r="N4448" s="5">
        <f t="shared" si="138"/>
        <v>5280</v>
      </c>
      <c r="O4448" cm="1">
        <f t="array" ref="O4448:R4448">_xlfn.XLOOKUP($B4448,'Raw -orders'!$A:$A,'Raw -orders'!$B:$E)</f>
        <v>898</v>
      </c>
      <c r="P4448">
        <v>51067</v>
      </c>
      <c r="Q4448" s="1">
        <v>44461</v>
      </c>
      <c r="R4448" s="1">
        <v>44487</v>
      </c>
      <c r="S4448" t="str" cm="1">
        <f t="array" ref="S4448:Z4448">_xlfn.XLOOKUP($O4448,'Raw - customers'!$A:$A,'Raw - customers'!$B:$I)</f>
        <v>Jillian Sauven</v>
      </c>
      <c r="T4448" t="str">
        <v>Bigender</v>
      </c>
      <c r="U4448">
        <v>41</v>
      </c>
      <c r="V4448" t="str">
        <v>99 Sophia TrailApt. 477</v>
      </c>
      <c r="W4448">
        <v>3377</v>
      </c>
      <c r="X4448" t="str">
        <v>Angelinaport</v>
      </c>
      <c r="Y4448" t="str">
        <v>New South Wales</v>
      </c>
      <c r="Z4448" t="str">
        <v>Australia</v>
      </c>
      <c r="AA4448">
        <v>9</v>
      </c>
      <c r="AB4448" s="3" t="str">
        <f t="shared" si="139"/>
        <v>20 to 30</v>
      </c>
      <c r="AM4448" s="6">
        <v>898</v>
      </c>
      <c r="AN4448" s="6" t="s">
        <v>1362</v>
      </c>
    </row>
    <row r="4449" spans="1:40" x14ac:dyDescent="0.25">
      <c r="A4449">
        <v>4447</v>
      </c>
      <c r="B4449">
        <v>886</v>
      </c>
      <c r="C4449">
        <v>792</v>
      </c>
      <c r="D4449">
        <v>91</v>
      </c>
      <c r="E4449">
        <v>2</v>
      </c>
      <c r="F4449">
        <v>182</v>
      </c>
      <c r="G4449">
        <v>1</v>
      </c>
      <c r="H4449" t="str">
        <f>VLOOKUP($C4449,'Raw-products'!$A$2:$H$1261,MATCH(H$1,'Raw-products'!$A$1:$H$1,0))</f>
        <v>Jacket</v>
      </c>
      <c r="I4449" t="str">
        <f>VLOOKUP($C4449,'Raw-products'!$A$2:$H$1261,MATCH(I$1,'Raw-products'!$A$1:$H$1,0))</f>
        <v>Pullover</v>
      </c>
      <c r="J4449" t="str">
        <f>VLOOKUP($C4449,'Raw-products'!$A$2:$H$1261,MATCH(J$1,'Raw-products'!$A$1:$H$1,0))</f>
        <v>M</v>
      </c>
      <c r="K4449" t="str">
        <f>VLOOKUP($C4449,'Raw-products'!$A$2:$H$1261,MATCH(K$1,'Raw-products'!$A$1:$H$1,0))</f>
        <v>blue</v>
      </c>
      <c r="L4449">
        <f>VLOOKUP($C4449,'Raw-products'!$A$2:$H$1261,MATCH(L$1,'Raw-products'!$A$1:$H$1,0))</f>
        <v>114</v>
      </c>
      <c r="M4449">
        <f>VLOOKUP($C4449,'Raw-products'!$A$2:$H$1261,MATCH(M$1,'Raw-products'!$A$1:$H$1,0))</f>
        <v>44</v>
      </c>
      <c r="N4449" s="5">
        <f t="shared" si="138"/>
        <v>5016</v>
      </c>
      <c r="O4449" cm="1">
        <f t="array" ref="O4449:R4449">_xlfn.XLOOKUP($B4449,'Raw -orders'!$A:$A,'Raw -orders'!$B:$E)</f>
        <v>898</v>
      </c>
      <c r="P4449">
        <v>51067</v>
      </c>
      <c r="Q4449" s="1">
        <v>44461</v>
      </c>
      <c r="R4449" s="1">
        <v>44487</v>
      </c>
      <c r="S4449" t="str" cm="1">
        <f t="array" ref="S4449:Z4449">_xlfn.XLOOKUP($O4449,'Raw - customers'!$A:$A,'Raw - customers'!$B:$I)</f>
        <v>Jillian Sauven</v>
      </c>
      <c r="T4449" t="str">
        <v>Bigender</v>
      </c>
      <c r="U4449">
        <v>41</v>
      </c>
      <c r="V4449" t="str">
        <v>99 Sophia TrailApt. 477</v>
      </c>
      <c r="W4449">
        <v>3377</v>
      </c>
      <c r="X4449" t="str">
        <v>Angelinaport</v>
      </c>
      <c r="Y4449" t="str">
        <v>New South Wales</v>
      </c>
      <c r="Z4449" t="str">
        <v>Australia</v>
      </c>
      <c r="AA4449">
        <v>9</v>
      </c>
      <c r="AB4449" s="3" t="str">
        <f t="shared" si="139"/>
        <v>20 to 30</v>
      </c>
      <c r="AM4449" s="6">
        <v>898</v>
      </c>
      <c r="AN4449" s="6" t="s">
        <v>1362</v>
      </c>
    </row>
    <row r="4450" spans="1:40" x14ac:dyDescent="0.25">
      <c r="A4450">
        <v>4448</v>
      </c>
      <c r="B4450">
        <v>886</v>
      </c>
      <c r="C4450">
        <v>357</v>
      </c>
      <c r="D4450">
        <v>94</v>
      </c>
      <c r="E4450">
        <v>2</v>
      </c>
      <c r="F4450">
        <v>188</v>
      </c>
      <c r="G4450">
        <v>1</v>
      </c>
      <c r="H4450" t="str">
        <f>VLOOKUP($C4450,'Raw-products'!$A$2:$H$1261,MATCH(H$1,'Raw-products'!$A$1:$H$1,0))</f>
        <v>Shirt</v>
      </c>
      <c r="I4450" t="str">
        <f>VLOOKUP($C4450,'Raw-products'!$A$2:$H$1261,MATCH(I$1,'Raw-products'!$A$1:$H$1,0))</f>
        <v>Henley</v>
      </c>
      <c r="J4450" t="str">
        <f>VLOOKUP($C4450,'Raw-products'!$A$2:$H$1261,MATCH(J$1,'Raw-products'!$A$1:$H$1,0))</f>
        <v>M</v>
      </c>
      <c r="K4450" t="str">
        <f>VLOOKUP($C4450,'Raw-products'!$A$2:$H$1261,MATCH(K$1,'Raw-products'!$A$1:$H$1,0))</f>
        <v>orange</v>
      </c>
      <c r="L4450">
        <f>VLOOKUP($C4450,'Raw-products'!$A$2:$H$1261,MATCH(L$1,'Raw-products'!$A$1:$H$1,0))</f>
        <v>92</v>
      </c>
      <c r="M4450">
        <f>VLOOKUP($C4450,'Raw-products'!$A$2:$H$1261,MATCH(M$1,'Raw-products'!$A$1:$H$1,0))</f>
        <v>70</v>
      </c>
      <c r="N4450" s="5">
        <f t="shared" si="138"/>
        <v>6440</v>
      </c>
      <c r="O4450" cm="1">
        <f t="array" ref="O4450:R4450">_xlfn.XLOOKUP($B4450,'Raw -orders'!$A:$A,'Raw -orders'!$B:$E)</f>
        <v>898</v>
      </c>
      <c r="P4450">
        <v>51067</v>
      </c>
      <c r="Q4450" s="1">
        <v>44461</v>
      </c>
      <c r="R4450" s="1">
        <v>44487</v>
      </c>
      <c r="S4450" t="str" cm="1">
        <f t="array" ref="S4450:Z4450">_xlfn.XLOOKUP($O4450,'Raw - customers'!$A:$A,'Raw - customers'!$B:$I)</f>
        <v>Jillian Sauven</v>
      </c>
      <c r="T4450" t="str">
        <v>Bigender</v>
      </c>
      <c r="U4450">
        <v>41</v>
      </c>
      <c r="V4450" t="str">
        <v>99 Sophia TrailApt. 477</v>
      </c>
      <c r="W4450">
        <v>3377</v>
      </c>
      <c r="X4450" t="str">
        <v>Angelinaport</v>
      </c>
      <c r="Y4450" t="str">
        <v>New South Wales</v>
      </c>
      <c r="Z4450" t="str">
        <v>Australia</v>
      </c>
      <c r="AA4450">
        <v>9</v>
      </c>
      <c r="AB4450" s="3" t="str">
        <f t="shared" si="139"/>
        <v>20 to 30</v>
      </c>
      <c r="AM4450" s="6">
        <v>898</v>
      </c>
      <c r="AN4450" s="6" t="s">
        <v>1362</v>
      </c>
    </row>
    <row r="4451" spans="1:40" x14ac:dyDescent="0.25">
      <c r="A4451">
        <v>4449</v>
      </c>
      <c r="B4451">
        <v>887</v>
      </c>
      <c r="C4451">
        <v>153</v>
      </c>
      <c r="D4451">
        <v>91</v>
      </c>
      <c r="E4451">
        <v>1</v>
      </c>
      <c r="F4451">
        <v>91</v>
      </c>
      <c r="G4451">
        <v>1</v>
      </c>
      <c r="H4451" t="str">
        <f>VLOOKUP($C4451,'Raw-products'!$A$2:$H$1261,MATCH(H$1,'Raw-products'!$A$1:$H$1,0))</f>
        <v>Shirt</v>
      </c>
      <c r="I4451" t="str">
        <f>VLOOKUP($C4451,'Raw-products'!$A$2:$H$1261,MATCH(I$1,'Raw-products'!$A$1:$H$1,0))</f>
        <v>Linen</v>
      </c>
      <c r="J4451" t="str">
        <f>VLOOKUP($C4451,'Raw-products'!$A$2:$H$1261,MATCH(J$1,'Raw-products'!$A$1:$H$1,0))</f>
        <v>L</v>
      </c>
      <c r="K4451" t="str">
        <f>VLOOKUP($C4451,'Raw-products'!$A$2:$H$1261,MATCH(K$1,'Raw-products'!$A$1:$H$1,0))</f>
        <v>yellow</v>
      </c>
      <c r="L4451">
        <f>VLOOKUP($C4451,'Raw-products'!$A$2:$H$1261,MATCH(L$1,'Raw-products'!$A$1:$H$1,0))</f>
        <v>116</v>
      </c>
      <c r="M4451">
        <f>VLOOKUP($C4451,'Raw-products'!$A$2:$H$1261,MATCH(M$1,'Raw-products'!$A$1:$H$1,0))</f>
        <v>72</v>
      </c>
      <c r="N4451" s="5">
        <f t="shared" si="138"/>
        <v>8352</v>
      </c>
      <c r="O4451" cm="1">
        <f t="array" ref="O4451:R4451">_xlfn.XLOOKUP($B4451,'Raw -orders'!$A:$A,'Raw -orders'!$B:$E)</f>
        <v>669</v>
      </c>
      <c r="P4451">
        <v>10969</v>
      </c>
      <c r="Q4451" s="1">
        <v>44223</v>
      </c>
      <c r="R4451" s="1">
        <v>44247</v>
      </c>
      <c r="S4451" t="str" cm="1">
        <f t="array" ref="S4451:Z4451">_xlfn.XLOOKUP($O4451,'Raw - customers'!$A:$A,'Raw - customers'!$B:$I)</f>
        <v>Bobbi Pickerill</v>
      </c>
      <c r="T4451" t="str">
        <v>Genderfluid</v>
      </c>
      <c r="U4451">
        <v>68</v>
      </c>
      <c r="V4451" t="str">
        <v>1463 Hills RidgeApt. 034</v>
      </c>
      <c r="W4451">
        <v>4318</v>
      </c>
      <c r="X4451" t="str">
        <v>Bauchland</v>
      </c>
      <c r="Y4451" t="str">
        <v>Victoria</v>
      </c>
      <c r="Z4451" t="str">
        <v>Australia</v>
      </c>
      <c r="AA4451">
        <v>1</v>
      </c>
      <c r="AB4451" s="3" t="str">
        <f t="shared" si="139"/>
        <v>20 to 30</v>
      </c>
      <c r="AM4451" s="6">
        <v>669</v>
      </c>
      <c r="AN4451" s="6" t="s">
        <v>1396</v>
      </c>
    </row>
    <row r="4452" spans="1:40" x14ac:dyDescent="0.25">
      <c r="A4452">
        <v>4450</v>
      </c>
      <c r="B4452">
        <v>887</v>
      </c>
      <c r="C4452">
        <v>356</v>
      </c>
      <c r="D4452">
        <v>94</v>
      </c>
      <c r="E4452">
        <v>2</v>
      </c>
      <c r="F4452">
        <v>188</v>
      </c>
      <c r="G4452">
        <v>1</v>
      </c>
      <c r="H4452" t="str">
        <f>VLOOKUP($C4452,'Raw-products'!$A$2:$H$1261,MATCH(H$1,'Raw-products'!$A$1:$H$1,0))</f>
        <v>Shirt</v>
      </c>
      <c r="I4452" t="str">
        <f>VLOOKUP($C4452,'Raw-products'!$A$2:$H$1261,MATCH(I$1,'Raw-products'!$A$1:$H$1,0))</f>
        <v>Henley</v>
      </c>
      <c r="J4452" t="str">
        <f>VLOOKUP($C4452,'Raw-products'!$A$2:$H$1261,MATCH(J$1,'Raw-products'!$A$1:$H$1,0))</f>
        <v>S</v>
      </c>
      <c r="K4452" t="str">
        <f>VLOOKUP($C4452,'Raw-products'!$A$2:$H$1261,MATCH(K$1,'Raw-products'!$A$1:$H$1,0))</f>
        <v>orange</v>
      </c>
      <c r="L4452">
        <f>VLOOKUP($C4452,'Raw-products'!$A$2:$H$1261,MATCH(L$1,'Raw-products'!$A$1:$H$1,0))</f>
        <v>92</v>
      </c>
      <c r="M4452">
        <f>VLOOKUP($C4452,'Raw-products'!$A$2:$H$1261,MATCH(M$1,'Raw-products'!$A$1:$H$1,0))</f>
        <v>46</v>
      </c>
      <c r="N4452" s="5">
        <f t="shared" si="138"/>
        <v>4232</v>
      </c>
      <c r="O4452" cm="1">
        <f t="array" ref="O4452:R4452">_xlfn.XLOOKUP($B4452,'Raw -orders'!$A:$A,'Raw -orders'!$B:$E)</f>
        <v>669</v>
      </c>
      <c r="P4452">
        <v>10969</v>
      </c>
      <c r="Q4452" s="1">
        <v>44223</v>
      </c>
      <c r="R4452" s="1">
        <v>44247</v>
      </c>
      <c r="S4452" t="str" cm="1">
        <f t="array" ref="S4452:Z4452">_xlfn.XLOOKUP($O4452,'Raw - customers'!$A:$A,'Raw - customers'!$B:$I)</f>
        <v>Bobbi Pickerill</v>
      </c>
      <c r="T4452" t="str">
        <v>Genderfluid</v>
      </c>
      <c r="U4452">
        <v>68</v>
      </c>
      <c r="V4452" t="str">
        <v>1463 Hills RidgeApt. 034</v>
      </c>
      <c r="W4452">
        <v>4318</v>
      </c>
      <c r="X4452" t="str">
        <v>Bauchland</v>
      </c>
      <c r="Y4452" t="str">
        <v>Victoria</v>
      </c>
      <c r="Z4452" t="str">
        <v>Australia</v>
      </c>
      <c r="AA4452">
        <v>1</v>
      </c>
      <c r="AB4452" s="3" t="str">
        <f t="shared" si="139"/>
        <v>20 to 30</v>
      </c>
      <c r="AM4452" s="6">
        <v>669</v>
      </c>
      <c r="AN4452" s="6" t="s">
        <v>1396</v>
      </c>
    </row>
    <row r="4453" spans="1:40" x14ac:dyDescent="0.25">
      <c r="A4453">
        <v>4451</v>
      </c>
      <c r="B4453">
        <v>887</v>
      </c>
      <c r="C4453">
        <v>905</v>
      </c>
      <c r="D4453">
        <v>94</v>
      </c>
      <c r="E4453">
        <v>2</v>
      </c>
      <c r="F4453">
        <v>188</v>
      </c>
      <c r="G4453">
        <v>1</v>
      </c>
      <c r="H4453" t="str">
        <f>VLOOKUP($C4453,'Raw-products'!$A$2:$H$1261,MATCH(H$1,'Raw-products'!$A$1:$H$1,0))</f>
        <v>Trousers</v>
      </c>
      <c r="I4453" t="str">
        <f>VLOOKUP($C4453,'Raw-products'!$A$2:$H$1261,MATCH(I$1,'Raw-products'!$A$1:$H$1,0))</f>
        <v>Cords</v>
      </c>
      <c r="J4453" t="str">
        <f>VLOOKUP($C4453,'Raw-products'!$A$2:$H$1261,MATCH(J$1,'Raw-products'!$A$1:$H$1,0))</f>
        <v>XS</v>
      </c>
      <c r="K4453" t="str">
        <f>VLOOKUP($C4453,'Raw-products'!$A$2:$H$1261,MATCH(K$1,'Raw-products'!$A$1:$H$1,0))</f>
        <v>violet</v>
      </c>
      <c r="L4453">
        <f>VLOOKUP($C4453,'Raw-products'!$A$2:$H$1261,MATCH(L$1,'Raw-products'!$A$1:$H$1,0))</f>
        <v>113</v>
      </c>
      <c r="M4453">
        <f>VLOOKUP($C4453,'Raw-products'!$A$2:$H$1261,MATCH(M$1,'Raw-products'!$A$1:$H$1,0))</f>
        <v>76</v>
      </c>
      <c r="N4453" s="5">
        <f t="shared" si="138"/>
        <v>8588</v>
      </c>
      <c r="O4453" cm="1">
        <f t="array" ref="O4453:R4453">_xlfn.XLOOKUP($B4453,'Raw -orders'!$A:$A,'Raw -orders'!$B:$E)</f>
        <v>669</v>
      </c>
      <c r="P4453">
        <v>10969</v>
      </c>
      <c r="Q4453" s="1">
        <v>44223</v>
      </c>
      <c r="R4453" s="1">
        <v>44247</v>
      </c>
      <c r="S4453" t="str" cm="1">
        <f t="array" ref="S4453:Z4453">_xlfn.XLOOKUP($O4453,'Raw - customers'!$A:$A,'Raw - customers'!$B:$I)</f>
        <v>Bobbi Pickerill</v>
      </c>
      <c r="T4453" t="str">
        <v>Genderfluid</v>
      </c>
      <c r="U4453">
        <v>68</v>
      </c>
      <c r="V4453" t="str">
        <v>1463 Hills RidgeApt. 034</v>
      </c>
      <c r="W4453">
        <v>4318</v>
      </c>
      <c r="X4453" t="str">
        <v>Bauchland</v>
      </c>
      <c r="Y4453" t="str">
        <v>Victoria</v>
      </c>
      <c r="Z4453" t="str">
        <v>Australia</v>
      </c>
      <c r="AA4453">
        <v>1</v>
      </c>
      <c r="AB4453" s="3" t="str">
        <f t="shared" si="139"/>
        <v>20 to 30</v>
      </c>
      <c r="AM4453" s="6">
        <v>669</v>
      </c>
      <c r="AN4453" s="6" t="s">
        <v>1396</v>
      </c>
    </row>
    <row r="4454" spans="1:40" x14ac:dyDescent="0.25">
      <c r="A4454">
        <v>4452</v>
      </c>
      <c r="B4454">
        <v>887</v>
      </c>
      <c r="C4454">
        <v>977</v>
      </c>
      <c r="D4454">
        <v>97</v>
      </c>
      <c r="E4454">
        <v>2</v>
      </c>
      <c r="F4454">
        <v>194</v>
      </c>
      <c r="G4454">
        <v>1</v>
      </c>
      <c r="H4454" t="str">
        <f>VLOOKUP($C4454,'Raw-products'!$A$2:$H$1261,MATCH(H$1,'Raw-products'!$A$1:$H$1,0))</f>
        <v>Trousers</v>
      </c>
      <c r="I4454" t="str">
        <f>VLOOKUP($C4454,'Raw-products'!$A$2:$H$1261,MATCH(I$1,'Raw-products'!$A$1:$H$1,0))</f>
        <v>Slim-Fit</v>
      </c>
      <c r="J4454" t="str">
        <f>VLOOKUP($C4454,'Raw-products'!$A$2:$H$1261,MATCH(J$1,'Raw-products'!$A$1:$H$1,0))</f>
        <v>M</v>
      </c>
      <c r="K4454" t="str">
        <f>VLOOKUP($C4454,'Raw-products'!$A$2:$H$1261,MATCH(K$1,'Raw-products'!$A$1:$H$1,0))</f>
        <v>violet</v>
      </c>
      <c r="L4454">
        <f>VLOOKUP($C4454,'Raw-products'!$A$2:$H$1261,MATCH(L$1,'Raw-products'!$A$1:$H$1,0))</f>
        <v>119</v>
      </c>
      <c r="M4454">
        <f>VLOOKUP($C4454,'Raw-products'!$A$2:$H$1261,MATCH(M$1,'Raw-products'!$A$1:$H$1,0))</f>
        <v>51</v>
      </c>
      <c r="N4454" s="5">
        <f t="shared" si="138"/>
        <v>6069</v>
      </c>
      <c r="O4454" cm="1">
        <f t="array" ref="O4454:R4454">_xlfn.XLOOKUP($B4454,'Raw -orders'!$A:$A,'Raw -orders'!$B:$E)</f>
        <v>669</v>
      </c>
      <c r="P4454">
        <v>10969</v>
      </c>
      <c r="Q4454" s="1">
        <v>44223</v>
      </c>
      <c r="R4454" s="1">
        <v>44247</v>
      </c>
      <c r="S4454" t="str" cm="1">
        <f t="array" ref="S4454:Z4454">_xlfn.XLOOKUP($O4454,'Raw - customers'!$A:$A,'Raw - customers'!$B:$I)</f>
        <v>Bobbi Pickerill</v>
      </c>
      <c r="T4454" t="str">
        <v>Genderfluid</v>
      </c>
      <c r="U4454">
        <v>68</v>
      </c>
      <c r="V4454" t="str">
        <v>1463 Hills RidgeApt. 034</v>
      </c>
      <c r="W4454">
        <v>4318</v>
      </c>
      <c r="X4454" t="str">
        <v>Bauchland</v>
      </c>
      <c r="Y4454" t="str">
        <v>Victoria</v>
      </c>
      <c r="Z4454" t="str">
        <v>Australia</v>
      </c>
      <c r="AA4454">
        <v>1</v>
      </c>
      <c r="AB4454" s="3" t="str">
        <f t="shared" si="139"/>
        <v>20 to 30</v>
      </c>
      <c r="AM4454" s="6">
        <v>669</v>
      </c>
      <c r="AN4454" s="6" t="s">
        <v>1396</v>
      </c>
    </row>
    <row r="4455" spans="1:40" x14ac:dyDescent="0.25">
      <c r="A4455">
        <v>4453</v>
      </c>
      <c r="B4455">
        <v>887</v>
      </c>
      <c r="C4455">
        <v>192</v>
      </c>
      <c r="D4455">
        <v>98</v>
      </c>
      <c r="E4455">
        <v>2</v>
      </c>
      <c r="F4455">
        <v>196</v>
      </c>
      <c r="G4455">
        <v>1</v>
      </c>
      <c r="H4455" t="str">
        <f>VLOOKUP($C4455,'Raw-products'!$A$2:$H$1261,MATCH(H$1,'Raw-products'!$A$1:$H$1,0))</f>
        <v>Shirt</v>
      </c>
      <c r="I4455" t="str">
        <f>VLOOKUP($C4455,'Raw-products'!$A$2:$H$1261,MATCH(I$1,'Raw-products'!$A$1:$H$1,0))</f>
        <v>Camp Collared</v>
      </c>
      <c r="J4455" t="str">
        <f>VLOOKUP($C4455,'Raw-products'!$A$2:$H$1261,MATCH(J$1,'Raw-products'!$A$1:$H$1,0))</f>
        <v>M</v>
      </c>
      <c r="K4455" t="str">
        <f>VLOOKUP($C4455,'Raw-products'!$A$2:$H$1261,MATCH(K$1,'Raw-products'!$A$1:$H$1,0))</f>
        <v>green</v>
      </c>
      <c r="L4455">
        <f>VLOOKUP($C4455,'Raw-products'!$A$2:$H$1261,MATCH(L$1,'Raw-products'!$A$1:$H$1,0))</f>
        <v>112</v>
      </c>
      <c r="M4455">
        <f>VLOOKUP($C4455,'Raw-products'!$A$2:$H$1261,MATCH(M$1,'Raw-products'!$A$1:$H$1,0))</f>
        <v>41</v>
      </c>
      <c r="N4455" s="5">
        <f t="shared" si="138"/>
        <v>4592</v>
      </c>
      <c r="O4455" cm="1">
        <f t="array" ref="O4455:R4455">_xlfn.XLOOKUP($B4455,'Raw -orders'!$A:$A,'Raw -orders'!$B:$E)</f>
        <v>669</v>
      </c>
      <c r="P4455">
        <v>10969</v>
      </c>
      <c r="Q4455" s="1">
        <v>44223</v>
      </c>
      <c r="R4455" s="1">
        <v>44247</v>
      </c>
      <c r="S4455" t="str" cm="1">
        <f t="array" ref="S4455:Z4455">_xlfn.XLOOKUP($O4455,'Raw - customers'!$A:$A,'Raw - customers'!$B:$I)</f>
        <v>Bobbi Pickerill</v>
      </c>
      <c r="T4455" t="str">
        <v>Genderfluid</v>
      </c>
      <c r="U4455">
        <v>68</v>
      </c>
      <c r="V4455" t="str">
        <v>1463 Hills RidgeApt. 034</v>
      </c>
      <c r="W4455">
        <v>4318</v>
      </c>
      <c r="X4455" t="str">
        <v>Bauchland</v>
      </c>
      <c r="Y4455" t="str">
        <v>Victoria</v>
      </c>
      <c r="Z4455" t="str">
        <v>Australia</v>
      </c>
      <c r="AA4455">
        <v>1</v>
      </c>
      <c r="AB4455" s="3" t="str">
        <f t="shared" si="139"/>
        <v>20 to 30</v>
      </c>
      <c r="AM4455" s="6">
        <v>669</v>
      </c>
      <c r="AN4455" s="6" t="s">
        <v>1396</v>
      </c>
    </row>
    <row r="4456" spans="1:40" x14ac:dyDescent="0.25">
      <c r="A4456">
        <v>4454</v>
      </c>
      <c r="B4456">
        <v>888</v>
      </c>
      <c r="C4456">
        <v>395</v>
      </c>
      <c r="D4456">
        <v>119</v>
      </c>
      <c r="E4456">
        <v>2</v>
      </c>
      <c r="F4456">
        <v>238</v>
      </c>
      <c r="G4456">
        <v>1</v>
      </c>
      <c r="H4456" t="str">
        <f>VLOOKUP($C4456,'Raw-products'!$A$2:$H$1261,MATCH(H$1,'Raw-products'!$A$1:$H$1,0))</f>
        <v>Shirt</v>
      </c>
      <c r="I4456" t="str">
        <f>VLOOKUP($C4456,'Raw-products'!$A$2:$H$1261,MATCH(I$1,'Raw-products'!$A$1:$H$1,0))</f>
        <v>Casual Slim Fit</v>
      </c>
      <c r="J4456" t="str">
        <f>VLOOKUP($C4456,'Raw-products'!$A$2:$H$1261,MATCH(J$1,'Raw-products'!$A$1:$H$1,0))</f>
        <v>XS</v>
      </c>
      <c r="K4456" t="str">
        <f>VLOOKUP($C4456,'Raw-products'!$A$2:$H$1261,MATCH(K$1,'Raw-products'!$A$1:$H$1,0))</f>
        <v>yellow</v>
      </c>
      <c r="L4456">
        <f>VLOOKUP($C4456,'Raw-products'!$A$2:$H$1261,MATCH(L$1,'Raw-products'!$A$1:$H$1,0))</f>
        <v>113</v>
      </c>
      <c r="M4456">
        <f>VLOOKUP($C4456,'Raw-products'!$A$2:$H$1261,MATCH(M$1,'Raw-products'!$A$1:$H$1,0))</f>
        <v>63</v>
      </c>
      <c r="N4456" s="5">
        <f t="shared" si="138"/>
        <v>7119</v>
      </c>
      <c r="O4456" cm="1">
        <f t="array" ref="O4456:R4456">_xlfn.XLOOKUP($B4456,'Raw -orders'!$A:$A,'Raw -orders'!$B:$E)</f>
        <v>108</v>
      </c>
      <c r="P4456">
        <v>38001</v>
      </c>
      <c r="Q4456" s="1">
        <v>44306</v>
      </c>
      <c r="R4456" s="1">
        <v>44319</v>
      </c>
      <c r="S4456" t="str" cm="1">
        <f t="array" ref="S4456:Z4456">_xlfn.XLOOKUP($O4456,'Raw - customers'!$A:$A,'Raw - customers'!$B:$I)</f>
        <v>Merrill Care</v>
      </c>
      <c r="T4456" t="str">
        <v>Bigender</v>
      </c>
      <c r="U4456">
        <v>57</v>
      </c>
      <c r="V4456" t="str">
        <v>7285 Mason BoulevardSuite 754</v>
      </c>
      <c r="W4456">
        <v>1392</v>
      </c>
      <c r="X4456" t="str">
        <v>Port Rosemouth</v>
      </c>
      <c r="Y4456" t="str">
        <v>Queensland</v>
      </c>
      <c r="Z4456" t="str">
        <v>Australia</v>
      </c>
      <c r="AA4456">
        <v>4</v>
      </c>
      <c r="AB4456" s="3" t="str">
        <f t="shared" si="139"/>
        <v>10 to 20</v>
      </c>
      <c r="AM4456" s="6">
        <v>108</v>
      </c>
      <c r="AN4456" s="6" t="s">
        <v>1355</v>
      </c>
    </row>
    <row r="4457" spans="1:40" x14ac:dyDescent="0.25">
      <c r="A4457">
        <v>4455</v>
      </c>
      <c r="B4457">
        <v>889</v>
      </c>
      <c r="C4457">
        <v>577</v>
      </c>
      <c r="D4457">
        <v>100</v>
      </c>
      <c r="E4457">
        <v>2</v>
      </c>
      <c r="F4457">
        <v>200</v>
      </c>
      <c r="G4457">
        <v>1</v>
      </c>
      <c r="H4457" t="str">
        <f>VLOOKUP($C4457,'Raw-products'!$A$2:$H$1261,MATCH(H$1,'Raw-products'!$A$1:$H$1,0))</f>
        <v>Jacket</v>
      </c>
      <c r="I4457" t="str">
        <f>VLOOKUP($C4457,'Raw-products'!$A$2:$H$1261,MATCH(I$1,'Raw-products'!$A$1:$H$1,0))</f>
        <v>Bomber</v>
      </c>
      <c r="J4457" t="str">
        <f>VLOOKUP($C4457,'Raw-products'!$A$2:$H$1261,MATCH(J$1,'Raw-products'!$A$1:$H$1,0))</f>
        <v>M</v>
      </c>
      <c r="K4457" t="str">
        <f>VLOOKUP($C4457,'Raw-products'!$A$2:$H$1261,MATCH(K$1,'Raw-products'!$A$1:$H$1,0))</f>
        <v>green</v>
      </c>
      <c r="L4457">
        <f>VLOOKUP($C4457,'Raw-products'!$A$2:$H$1261,MATCH(L$1,'Raw-products'!$A$1:$H$1,0))</f>
        <v>90</v>
      </c>
      <c r="M4457">
        <f>VLOOKUP($C4457,'Raw-products'!$A$2:$H$1261,MATCH(M$1,'Raw-products'!$A$1:$H$1,0))</f>
        <v>61</v>
      </c>
      <c r="N4457" s="5">
        <f t="shared" si="138"/>
        <v>5490</v>
      </c>
      <c r="O4457" cm="1">
        <f t="array" ref="O4457:R4457">_xlfn.XLOOKUP($B4457,'Raw -orders'!$A:$A,'Raw -orders'!$B:$E)</f>
        <v>332</v>
      </c>
      <c r="P4457">
        <v>27115</v>
      </c>
      <c r="Q4457" s="1">
        <v>44408</v>
      </c>
      <c r="R4457" s="1">
        <v>44419</v>
      </c>
      <c r="S4457" t="str" cm="1">
        <f t="array" ref="S4457:Z4457">_xlfn.XLOOKUP($O4457,'Raw - customers'!$A:$A,'Raw - customers'!$B:$I)</f>
        <v>Carla Walework</v>
      </c>
      <c r="T4457" t="str">
        <v>Male</v>
      </c>
      <c r="U4457">
        <v>75</v>
      </c>
      <c r="V4457" t="str">
        <v>011 Hamilton PlaceSuite 215</v>
      </c>
      <c r="W4457">
        <v>5702</v>
      </c>
      <c r="X4457" t="str">
        <v>East George</v>
      </c>
      <c r="Y4457" t="str">
        <v>Northern Territory</v>
      </c>
      <c r="Z4457" t="str">
        <v>Australia</v>
      </c>
      <c r="AA4457">
        <v>7</v>
      </c>
      <c r="AB4457" s="3" t="str">
        <f t="shared" si="139"/>
        <v>10 to 20</v>
      </c>
      <c r="AM4457" s="6">
        <v>332</v>
      </c>
      <c r="AN4457" s="6" t="s">
        <v>1339</v>
      </c>
    </row>
    <row r="4458" spans="1:40" x14ac:dyDescent="0.25">
      <c r="A4458">
        <v>4456</v>
      </c>
      <c r="B4458">
        <v>890</v>
      </c>
      <c r="C4458">
        <v>664</v>
      </c>
      <c r="D4458">
        <v>93</v>
      </c>
      <c r="E4458">
        <v>2</v>
      </c>
      <c r="F4458">
        <v>186</v>
      </c>
      <c r="G4458">
        <v>1</v>
      </c>
      <c r="H4458" t="str">
        <f>VLOOKUP($C4458,'Raw-products'!$A$2:$H$1261,MATCH(H$1,'Raw-products'!$A$1:$H$1,0))</f>
        <v>Jacket</v>
      </c>
      <c r="I4458" t="str">
        <f>VLOOKUP($C4458,'Raw-products'!$A$2:$H$1261,MATCH(I$1,'Raw-products'!$A$1:$H$1,0))</f>
        <v>Coach</v>
      </c>
      <c r="J4458" t="str">
        <f>VLOOKUP($C4458,'Raw-products'!$A$2:$H$1261,MATCH(J$1,'Raw-products'!$A$1:$H$1,0))</f>
        <v>XL</v>
      </c>
      <c r="K4458" t="str">
        <f>VLOOKUP($C4458,'Raw-products'!$A$2:$H$1261,MATCH(K$1,'Raw-products'!$A$1:$H$1,0))</f>
        <v>violet</v>
      </c>
      <c r="L4458">
        <f>VLOOKUP($C4458,'Raw-products'!$A$2:$H$1261,MATCH(L$1,'Raw-products'!$A$1:$H$1,0))</f>
        <v>115</v>
      </c>
      <c r="M4458">
        <f>VLOOKUP($C4458,'Raw-products'!$A$2:$H$1261,MATCH(M$1,'Raw-products'!$A$1:$H$1,0))</f>
        <v>60</v>
      </c>
      <c r="N4458" s="5">
        <f t="shared" si="138"/>
        <v>6900</v>
      </c>
      <c r="O4458" cm="1">
        <f t="array" ref="O4458:R4458">_xlfn.XLOOKUP($B4458,'Raw -orders'!$A:$A,'Raw -orders'!$B:$E)</f>
        <v>649</v>
      </c>
      <c r="P4458">
        <v>54889</v>
      </c>
      <c r="Q4458" s="1">
        <v>44368</v>
      </c>
      <c r="R4458" s="1">
        <v>44384</v>
      </c>
      <c r="S4458" t="str" cm="1">
        <f t="array" ref="S4458:Z4458">_xlfn.XLOOKUP($O4458,'Raw - customers'!$A:$A,'Raw - customers'!$B:$I)</f>
        <v>Willey Tolley</v>
      </c>
      <c r="T4458" t="str">
        <v>Genderfluid</v>
      </c>
      <c r="U4458">
        <v>74</v>
      </c>
      <c r="V4458" t="str">
        <v>3796 Kayla RoadSuite 477</v>
      </c>
      <c r="W4458">
        <v>5825</v>
      </c>
      <c r="X4458" t="str">
        <v>Schneiderbury</v>
      </c>
      <c r="Y4458" t="str">
        <v>Northern Territory</v>
      </c>
      <c r="Z4458" t="str">
        <v>Australia</v>
      </c>
      <c r="AA4458">
        <v>6</v>
      </c>
      <c r="AB4458" s="3" t="str">
        <f t="shared" si="139"/>
        <v>10 to 20</v>
      </c>
      <c r="AM4458" s="6">
        <v>649</v>
      </c>
      <c r="AN4458" s="6" t="s">
        <v>1339</v>
      </c>
    </row>
    <row r="4459" spans="1:40" x14ac:dyDescent="0.25">
      <c r="A4459">
        <v>4457</v>
      </c>
      <c r="B4459">
        <v>890</v>
      </c>
      <c r="C4459">
        <v>1126</v>
      </c>
      <c r="D4459">
        <v>102</v>
      </c>
      <c r="E4459">
        <v>1</v>
      </c>
      <c r="F4459">
        <v>102</v>
      </c>
      <c r="G4459">
        <v>1</v>
      </c>
      <c r="H4459" t="str">
        <f>VLOOKUP($C4459,'Raw-products'!$A$2:$H$1261,MATCH(H$1,'Raw-products'!$A$1:$H$1,0))</f>
        <v>Trousers</v>
      </c>
      <c r="I4459" t="str">
        <f>VLOOKUP($C4459,'Raw-products'!$A$2:$H$1261,MATCH(I$1,'Raw-products'!$A$1:$H$1,0))</f>
        <v>Cargo Pants</v>
      </c>
      <c r="J4459" t="str">
        <f>VLOOKUP($C4459,'Raw-products'!$A$2:$H$1261,MATCH(J$1,'Raw-products'!$A$1:$H$1,0))</f>
        <v>S</v>
      </c>
      <c r="K4459" t="str">
        <f>VLOOKUP($C4459,'Raw-products'!$A$2:$H$1261,MATCH(K$1,'Raw-products'!$A$1:$H$1,0))</f>
        <v>orange</v>
      </c>
      <c r="L4459">
        <f>VLOOKUP($C4459,'Raw-products'!$A$2:$H$1261,MATCH(L$1,'Raw-products'!$A$1:$H$1,0))</f>
        <v>106</v>
      </c>
      <c r="M4459">
        <f>VLOOKUP($C4459,'Raw-products'!$A$2:$H$1261,MATCH(M$1,'Raw-products'!$A$1:$H$1,0))</f>
        <v>60</v>
      </c>
      <c r="N4459" s="5">
        <f t="shared" si="138"/>
        <v>6360</v>
      </c>
      <c r="O4459" cm="1">
        <f t="array" ref="O4459:R4459">_xlfn.XLOOKUP($B4459,'Raw -orders'!$A:$A,'Raw -orders'!$B:$E)</f>
        <v>649</v>
      </c>
      <c r="P4459">
        <v>54889</v>
      </c>
      <c r="Q4459" s="1">
        <v>44368</v>
      </c>
      <c r="R4459" s="1">
        <v>44384</v>
      </c>
      <c r="S4459" t="str" cm="1">
        <f t="array" ref="S4459:Z4459">_xlfn.XLOOKUP($O4459,'Raw - customers'!$A:$A,'Raw - customers'!$B:$I)</f>
        <v>Willey Tolley</v>
      </c>
      <c r="T4459" t="str">
        <v>Genderfluid</v>
      </c>
      <c r="U4459">
        <v>74</v>
      </c>
      <c r="V4459" t="str">
        <v>3796 Kayla RoadSuite 477</v>
      </c>
      <c r="W4459">
        <v>5825</v>
      </c>
      <c r="X4459" t="str">
        <v>Schneiderbury</v>
      </c>
      <c r="Y4459" t="str">
        <v>Northern Territory</v>
      </c>
      <c r="Z4459" t="str">
        <v>Australia</v>
      </c>
      <c r="AA4459">
        <v>6</v>
      </c>
      <c r="AB4459" s="3" t="str">
        <f t="shared" si="139"/>
        <v>10 to 20</v>
      </c>
      <c r="AM4459" s="6">
        <v>649</v>
      </c>
      <c r="AN4459" s="6" t="s">
        <v>1339</v>
      </c>
    </row>
    <row r="4460" spans="1:40" x14ac:dyDescent="0.25">
      <c r="A4460">
        <v>4458</v>
      </c>
      <c r="B4460">
        <v>890</v>
      </c>
      <c r="C4460">
        <v>1052</v>
      </c>
      <c r="D4460">
        <v>93</v>
      </c>
      <c r="E4460">
        <v>2</v>
      </c>
      <c r="F4460">
        <v>186</v>
      </c>
      <c r="G4460">
        <v>1</v>
      </c>
      <c r="H4460" t="str">
        <f>VLOOKUP($C4460,'Raw-products'!$A$2:$H$1261,MATCH(H$1,'Raw-products'!$A$1:$H$1,0))</f>
        <v>Trousers</v>
      </c>
      <c r="I4460" t="str">
        <f>VLOOKUP($C4460,'Raw-products'!$A$2:$H$1261,MATCH(I$1,'Raw-products'!$A$1:$H$1,0))</f>
        <v>Joggers</v>
      </c>
      <c r="J4460" t="str">
        <f>VLOOKUP($C4460,'Raw-products'!$A$2:$H$1261,MATCH(J$1,'Raw-products'!$A$1:$H$1,0))</f>
        <v>M</v>
      </c>
      <c r="K4460" t="str">
        <f>VLOOKUP($C4460,'Raw-products'!$A$2:$H$1261,MATCH(K$1,'Raw-products'!$A$1:$H$1,0))</f>
        <v>red</v>
      </c>
      <c r="L4460">
        <f>VLOOKUP($C4460,'Raw-products'!$A$2:$H$1261,MATCH(L$1,'Raw-products'!$A$1:$H$1,0))</f>
        <v>94</v>
      </c>
      <c r="M4460">
        <f>VLOOKUP($C4460,'Raw-products'!$A$2:$H$1261,MATCH(M$1,'Raw-products'!$A$1:$H$1,0))</f>
        <v>43</v>
      </c>
      <c r="N4460" s="5">
        <f t="shared" si="138"/>
        <v>4042</v>
      </c>
      <c r="O4460" cm="1">
        <f t="array" ref="O4460:R4460">_xlfn.XLOOKUP($B4460,'Raw -orders'!$A:$A,'Raw -orders'!$B:$E)</f>
        <v>649</v>
      </c>
      <c r="P4460">
        <v>54889</v>
      </c>
      <c r="Q4460" s="1">
        <v>44368</v>
      </c>
      <c r="R4460" s="1">
        <v>44384</v>
      </c>
      <c r="S4460" t="str" cm="1">
        <f t="array" ref="S4460:Z4460">_xlfn.XLOOKUP($O4460,'Raw - customers'!$A:$A,'Raw - customers'!$B:$I)</f>
        <v>Willey Tolley</v>
      </c>
      <c r="T4460" t="str">
        <v>Genderfluid</v>
      </c>
      <c r="U4460">
        <v>74</v>
      </c>
      <c r="V4460" t="str">
        <v>3796 Kayla RoadSuite 477</v>
      </c>
      <c r="W4460">
        <v>5825</v>
      </c>
      <c r="X4460" t="str">
        <v>Schneiderbury</v>
      </c>
      <c r="Y4460" t="str">
        <v>Northern Territory</v>
      </c>
      <c r="Z4460" t="str">
        <v>Australia</v>
      </c>
      <c r="AA4460">
        <v>6</v>
      </c>
      <c r="AB4460" s="3" t="str">
        <f t="shared" si="139"/>
        <v>10 to 20</v>
      </c>
      <c r="AM4460" s="6">
        <v>649</v>
      </c>
      <c r="AN4460" s="6" t="s">
        <v>1339</v>
      </c>
    </row>
    <row r="4461" spans="1:40" x14ac:dyDescent="0.25">
      <c r="A4461">
        <v>4459</v>
      </c>
      <c r="B4461">
        <v>890</v>
      </c>
      <c r="C4461">
        <v>705</v>
      </c>
      <c r="D4461">
        <v>119</v>
      </c>
      <c r="E4461">
        <v>3</v>
      </c>
      <c r="F4461">
        <v>357</v>
      </c>
      <c r="G4461">
        <v>1</v>
      </c>
      <c r="H4461" t="str">
        <f>VLOOKUP($C4461,'Raw-products'!$A$2:$H$1261,MATCH(H$1,'Raw-products'!$A$1:$H$1,0))</f>
        <v>Jacket</v>
      </c>
      <c r="I4461" t="str">
        <f>VLOOKUP($C4461,'Raw-products'!$A$2:$H$1261,MATCH(I$1,'Raw-products'!$A$1:$H$1,0))</f>
        <v>Trench Coat</v>
      </c>
      <c r="J4461" t="str">
        <f>VLOOKUP($C4461,'Raw-products'!$A$2:$H$1261,MATCH(J$1,'Raw-products'!$A$1:$H$1,0))</f>
        <v>XS</v>
      </c>
      <c r="K4461" t="str">
        <f>VLOOKUP($C4461,'Raw-products'!$A$2:$H$1261,MATCH(K$1,'Raw-products'!$A$1:$H$1,0))</f>
        <v>orange</v>
      </c>
      <c r="L4461">
        <f>VLOOKUP($C4461,'Raw-products'!$A$2:$H$1261,MATCH(L$1,'Raw-products'!$A$1:$H$1,0))</f>
        <v>112</v>
      </c>
      <c r="M4461">
        <f>VLOOKUP($C4461,'Raw-products'!$A$2:$H$1261,MATCH(M$1,'Raw-products'!$A$1:$H$1,0))</f>
        <v>69</v>
      </c>
      <c r="N4461" s="5">
        <f t="shared" si="138"/>
        <v>7728</v>
      </c>
      <c r="O4461" cm="1">
        <f t="array" ref="O4461:R4461">_xlfn.XLOOKUP($B4461,'Raw -orders'!$A:$A,'Raw -orders'!$B:$E)</f>
        <v>649</v>
      </c>
      <c r="P4461">
        <v>54889</v>
      </c>
      <c r="Q4461" s="1">
        <v>44368</v>
      </c>
      <c r="R4461" s="1">
        <v>44384</v>
      </c>
      <c r="S4461" t="str" cm="1">
        <f t="array" ref="S4461:Z4461">_xlfn.XLOOKUP($O4461,'Raw - customers'!$A:$A,'Raw - customers'!$B:$I)</f>
        <v>Willey Tolley</v>
      </c>
      <c r="T4461" t="str">
        <v>Genderfluid</v>
      </c>
      <c r="U4461">
        <v>74</v>
      </c>
      <c r="V4461" t="str">
        <v>3796 Kayla RoadSuite 477</v>
      </c>
      <c r="W4461">
        <v>5825</v>
      </c>
      <c r="X4461" t="str">
        <v>Schneiderbury</v>
      </c>
      <c r="Y4461" t="str">
        <v>Northern Territory</v>
      </c>
      <c r="Z4461" t="str">
        <v>Australia</v>
      </c>
      <c r="AA4461">
        <v>6</v>
      </c>
      <c r="AB4461" s="3" t="str">
        <f t="shared" si="139"/>
        <v>10 to 20</v>
      </c>
      <c r="AM4461" s="6">
        <v>649</v>
      </c>
      <c r="AN4461" s="6" t="s">
        <v>1339</v>
      </c>
    </row>
    <row r="4462" spans="1:40" x14ac:dyDescent="0.25">
      <c r="A4462">
        <v>4460</v>
      </c>
      <c r="B4462">
        <v>890</v>
      </c>
      <c r="C4462">
        <v>1247</v>
      </c>
      <c r="D4462">
        <v>112</v>
      </c>
      <c r="E4462">
        <v>3</v>
      </c>
      <c r="F4462">
        <v>336</v>
      </c>
      <c r="G4462">
        <v>1</v>
      </c>
      <c r="H4462" t="str">
        <f>VLOOKUP($C4462,'Raw-products'!$A$2:$H$1261,MATCH(H$1,'Raw-products'!$A$1:$H$1,0))</f>
        <v>Trousers</v>
      </c>
      <c r="I4462" t="str">
        <f>VLOOKUP($C4462,'Raw-products'!$A$2:$H$1261,MATCH(I$1,'Raw-products'!$A$1:$H$1,0))</f>
        <v>Tracksuit Bottoms</v>
      </c>
      <c r="J4462" t="str">
        <f>VLOOKUP($C4462,'Raw-products'!$A$2:$H$1261,MATCH(J$1,'Raw-products'!$A$1:$H$1,0))</f>
        <v>M</v>
      </c>
      <c r="K4462" t="str">
        <f>VLOOKUP($C4462,'Raw-products'!$A$2:$H$1261,MATCH(K$1,'Raw-products'!$A$1:$H$1,0))</f>
        <v>blue</v>
      </c>
      <c r="L4462">
        <f>VLOOKUP($C4462,'Raw-products'!$A$2:$H$1261,MATCH(L$1,'Raw-products'!$A$1:$H$1,0))</f>
        <v>91</v>
      </c>
      <c r="M4462">
        <f>VLOOKUP($C4462,'Raw-products'!$A$2:$H$1261,MATCH(M$1,'Raw-products'!$A$1:$H$1,0))</f>
        <v>61</v>
      </c>
      <c r="N4462" s="5">
        <f t="shared" si="138"/>
        <v>5551</v>
      </c>
      <c r="O4462" cm="1">
        <f t="array" ref="O4462:R4462">_xlfn.XLOOKUP($B4462,'Raw -orders'!$A:$A,'Raw -orders'!$B:$E)</f>
        <v>649</v>
      </c>
      <c r="P4462">
        <v>54889</v>
      </c>
      <c r="Q4462" s="1">
        <v>44368</v>
      </c>
      <c r="R4462" s="1">
        <v>44384</v>
      </c>
      <c r="S4462" t="str" cm="1">
        <f t="array" ref="S4462:Z4462">_xlfn.XLOOKUP($O4462,'Raw - customers'!$A:$A,'Raw - customers'!$B:$I)</f>
        <v>Willey Tolley</v>
      </c>
      <c r="T4462" t="str">
        <v>Genderfluid</v>
      </c>
      <c r="U4462">
        <v>74</v>
      </c>
      <c r="V4462" t="str">
        <v>3796 Kayla RoadSuite 477</v>
      </c>
      <c r="W4462">
        <v>5825</v>
      </c>
      <c r="X4462" t="str">
        <v>Schneiderbury</v>
      </c>
      <c r="Y4462" t="str">
        <v>Northern Territory</v>
      </c>
      <c r="Z4462" t="str">
        <v>Australia</v>
      </c>
      <c r="AA4462">
        <v>6</v>
      </c>
      <c r="AB4462" s="3" t="str">
        <f t="shared" si="139"/>
        <v>10 to 20</v>
      </c>
      <c r="AM4462" s="6">
        <v>649</v>
      </c>
      <c r="AN4462" s="6" t="s">
        <v>1339</v>
      </c>
    </row>
    <row r="4463" spans="1:40" x14ac:dyDescent="0.25">
      <c r="A4463">
        <v>4461</v>
      </c>
      <c r="B4463">
        <v>890</v>
      </c>
      <c r="C4463">
        <v>545</v>
      </c>
      <c r="D4463">
        <v>98</v>
      </c>
      <c r="E4463">
        <v>1</v>
      </c>
      <c r="F4463">
        <v>98</v>
      </c>
      <c r="G4463">
        <v>1</v>
      </c>
      <c r="H4463" t="str">
        <f>VLOOKUP($C4463,'Raw-products'!$A$2:$H$1261,MATCH(H$1,'Raw-products'!$A$1:$H$1,0))</f>
        <v>Jacket</v>
      </c>
      <c r="I4463" t="str">
        <f>VLOOKUP($C4463,'Raw-products'!$A$2:$H$1261,MATCH(I$1,'Raw-products'!$A$1:$H$1,0))</f>
        <v>Leather</v>
      </c>
      <c r="J4463" t="str">
        <f>VLOOKUP($C4463,'Raw-products'!$A$2:$H$1261,MATCH(J$1,'Raw-products'!$A$1:$H$1,0))</f>
        <v>XS</v>
      </c>
      <c r="K4463" t="str">
        <f>VLOOKUP($C4463,'Raw-products'!$A$2:$H$1261,MATCH(K$1,'Raw-products'!$A$1:$H$1,0))</f>
        <v>blue</v>
      </c>
      <c r="L4463">
        <f>VLOOKUP($C4463,'Raw-products'!$A$2:$H$1261,MATCH(L$1,'Raw-products'!$A$1:$H$1,0))</f>
        <v>113</v>
      </c>
      <c r="M4463">
        <f>VLOOKUP($C4463,'Raw-products'!$A$2:$H$1261,MATCH(M$1,'Raw-products'!$A$1:$H$1,0))</f>
        <v>77</v>
      </c>
      <c r="N4463" s="5">
        <f t="shared" si="138"/>
        <v>8701</v>
      </c>
      <c r="O4463" cm="1">
        <f t="array" ref="O4463:R4463">_xlfn.XLOOKUP($B4463,'Raw -orders'!$A:$A,'Raw -orders'!$B:$E)</f>
        <v>649</v>
      </c>
      <c r="P4463">
        <v>54889</v>
      </c>
      <c r="Q4463" s="1">
        <v>44368</v>
      </c>
      <c r="R4463" s="1">
        <v>44384</v>
      </c>
      <c r="S4463" t="str" cm="1">
        <f t="array" ref="S4463:Z4463">_xlfn.XLOOKUP($O4463,'Raw - customers'!$A:$A,'Raw - customers'!$B:$I)</f>
        <v>Willey Tolley</v>
      </c>
      <c r="T4463" t="str">
        <v>Genderfluid</v>
      </c>
      <c r="U4463">
        <v>74</v>
      </c>
      <c r="V4463" t="str">
        <v>3796 Kayla RoadSuite 477</v>
      </c>
      <c r="W4463">
        <v>5825</v>
      </c>
      <c r="X4463" t="str">
        <v>Schneiderbury</v>
      </c>
      <c r="Y4463" t="str">
        <v>Northern Territory</v>
      </c>
      <c r="Z4463" t="str">
        <v>Australia</v>
      </c>
      <c r="AA4463">
        <v>6</v>
      </c>
      <c r="AB4463" s="3" t="str">
        <f t="shared" si="139"/>
        <v>10 to 20</v>
      </c>
      <c r="AM4463" s="6">
        <v>649</v>
      </c>
      <c r="AN4463" s="6" t="s">
        <v>1339</v>
      </c>
    </row>
    <row r="4464" spans="1:40" x14ac:dyDescent="0.25">
      <c r="A4464">
        <v>4462</v>
      </c>
      <c r="B4464">
        <v>890</v>
      </c>
      <c r="C4464">
        <v>359</v>
      </c>
      <c r="D4464">
        <v>94</v>
      </c>
      <c r="E4464">
        <v>3</v>
      </c>
      <c r="F4464">
        <v>282</v>
      </c>
      <c r="G4464">
        <v>1</v>
      </c>
      <c r="H4464" t="str">
        <f>VLOOKUP($C4464,'Raw-products'!$A$2:$H$1261,MATCH(H$1,'Raw-products'!$A$1:$H$1,0))</f>
        <v>Shirt</v>
      </c>
      <c r="I4464" t="str">
        <f>VLOOKUP($C4464,'Raw-products'!$A$2:$H$1261,MATCH(I$1,'Raw-products'!$A$1:$H$1,0))</f>
        <v>Henley</v>
      </c>
      <c r="J4464" t="str">
        <f>VLOOKUP($C4464,'Raw-products'!$A$2:$H$1261,MATCH(J$1,'Raw-products'!$A$1:$H$1,0))</f>
        <v>XL</v>
      </c>
      <c r="K4464" t="str">
        <f>VLOOKUP($C4464,'Raw-products'!$A$2:$H$1261,MATCH(K$1,'Raw-products'!$A$1:$H$1,0))</f>
        <v>orange</v>
      </c>
      <c r="L4464">
        <f>VLOOKUP($C4464,'Raw-products'!$A$2:$H$1261,MATCH(L$1,'Raw-products'!$A$1:$H$1,0))</f>
        <v>92</v>
      </c>
      <c r="M4464">
        <f>VLOOKUP($C4464,'Raw-products'!$A$2:$H$1261,MATCH(M$1,'Raw-products'!$A$1:$H$1,0))</f>
        <v>52</v>
      </c>
      <c r="N4464" s="5">
        <f t="shared" si="138"/>
        <v>4784</v>
      </c>
      <c r="O4464" cm="1">
        <f t="array" ref="O4464:R4464">_xlfn.XLOOKUP($B4464,'Raw -orders'!$A:$A,'Raw -orders'!$B:$E)</f>
        <v>649</v>
      </c>
      <c r="P4464">
        <v>54889</v>
      </c>
      <c r="Q4464" s="1">
        <v>44368</v>
      </c>
      <c r="R4464" s="1">
        <v>44384</v>
      </c>
      <c r="S4464" t="str" cm="1">
        <f t="array" ref="S4464:Z4464">_xlfn.XLOOKUP($O4464,'Raw - customers'!$A:$A,'Raw - customers'!$B:$I)</f>
        <v>Willey Tolley</v>
      </c>
      <c r="T4464" t="str">
        <v>Genderfluid</v>
      </c>
      <c r="U4464">
        <v>74</v>
      </c>
      <c r="V4464" t="str">
        <v>3796 Kayla RoadSuite 477</v>
      </c>
      <c r="W4464">
        <v>5825</v>
      </c>
      <c r="X4464" t="str">
        <v>Schneiderbury</v>
      </c>
      <c r="Y4464" t="str">
        <v>Northern Territory</v>
      </c>
      <c r="Z4464" t="str">
        <v>Australia</v>
      </c>
      <c r="AA4464">
        <v>6</v>
      </c>
      <c r="AB4464" s="3" t="str">
        <f t="shared" si="139"/>
        <v>10 to 20</v>
      </c>
      <c r="AM4464" s="6">
        <v>649</v>
      </c>
      <c r="AN4464" s="6" t="s">
        <v>1339</v>
      </c>
    </row>
    <row r="4465" spans="1:40" x14ac:dyDescent="0.25">
      <c r="A4465">
        <v>4463</v>
      </c>
      <c r="B4465">
        <v>890</v>
      </c>
      <c r="C4465">
        <v>838</v>
      </c>
      <c r="D4465">
        <v>117</v>
      </c>
      <c r="E4465">
        <v>1</v>
      </c>
      <c r="F4465">
        <v>117</v>
      </c>
      <c r="G4465">
        <v>1</v>
      </c>
      <c r="H4465" t="str">
        <f>VLOOKUP($C4465,'Raw-products'!$A$2:$H$1261,MATCH(H$1,'Raw-products'!$A$1:$H$1,0))</f>
        <v>Jacket</v>
      </c>
      <c r="I4465" t="str">
        <f>VLOOKUP($C4465,'Raw-products'!$A$2:$H$1261,MATCH(I$1,'Raw-products'!$A$1:$H$1,0))</f>
        <v>Shearling</v>
      </c>
      <c r="J4465" t="str">
        <f>VLOOKUP($C4465,'Raw-products'!$A$2:$H$1261,MATCH(J$1,'Raw-products'!$A$1:$H$1,0))</f>
        <v>L</v>
      </c>
      <c r="K4465" t="str">
        <f>VLOOKUP($C4465,'Raw-products'!$A$2:$H$1261,MATCH(K$1,'Raw-products'!$A$1:$H$1,0))</f>
        <v>violet</v>
      </c>
      <c r="L4465">
        <f>VLOOKUP($C4465,'Raw-products'!$A$2:$H$1261,MATCH(L$1,'Raw-products'!$A$1:$H$1,0))</f>
        <v>95</v>
      </c>
      <c r="M4465">
        <f>VLOOKUP($C4465,'Raw-products'!$A$2:$H$1261,MATCH(M$1,'Raw-products'!$A$1:$H$1,0))</f>
        <v>61</v>
      </c>
      <c r="N4465" s="5">
        <f t="shared" si="138"/>
        <v>5795</v>
      </c>
      <c r="O4465" cm="1">
        <f t="array" ref="O4465:R4465">_xlfn.XLOOKUP($B4465,'Raw -orders'!$A:$A,'Raw -orders'!$B:$E)</f>
        <v>649</v>
      </c>
      <c r="P4465">
        <v>54889</v>
      </c>
      <c r="Q4465" s="1">
        <v>44368</v>
      </c>
      <c r="R4465" s="1">
        <v>44384</v>
      </c>
      <c r="S4465" t="str" cm="1">
        <f t="array" ref="S4465:Z4465">_xlfn.XLOOKUP($O4465,'Raw - customers'!$A:$A,'Raw - customers'!$B:$I)</f>
        <v>Willey Tolley</v>
      </c>
      <c r="T4465" t="str">
        <v>Genderfluid</v>
      </c>
      <c r="U4465">
        <v>74</v>
      </c>
      <c r="V4465" t="str">
        <v>3796 Kayla RoadSuite 477</v>
      </c>
      <c r="W4465">
        <v>5825</v>
      </c>
      <c r="X4465" t="str">
        <v>Schneiderbury</v>
      </c>
      <c r="Y4465" t="str">
        <v>Northern Territory</v>
      </c>
      <c r="Z4465" t="str">
        <v>Australia</v>
      </c>
      <c r="AA4465">
        <v>6</v>
      </c>
      <c r="AB4465" s="3" t="str">
        <f t="shared" si="139"/>
        <v>10 to 20</v>
      </c>
      <c r="AM4465" s="6">
        <v>649</v>
      </c>
      <c r="AN4465" s="6" t="s">
        <v>1339</v>
      </c>
    </row>
    <row r="4466" spans="1:40" x14ac:dyDescent="0.25">
      <c r="A4466">
        <v>4464</v>
      </c>
      <c r="B4466">
        <v>890</v>
      </c>
      <c r="C4466">
        <v>1121</v>
      </c>
      <c r="D4466">
        <v>102</v>
      </c>
      <c r="E4466">
        <v>3</v>
      </c>
      <c r="F4466">
        <v>306</v>
      </c>
      <c r="G4466">
        <v>1</v>
      </c>
      <c r="H4466" t="str">
        <f>VLOOKUP($C4466,'Raw-products'!$A$2:$H$1261,MATCH(H$1,'Raw-products'!$A$1:$H$1,0))</f>
        <v>Trousers</v>
      </c>
      <c r="I4466" t="str">
        <f>VLOOKUP($C4466,'Raw-products'!$A$2:$H$1261,MATCH(I$1,'Raw-products'!$A$1:$H$1,0))</f>
        <v>Cargo Pants</v>
      </c>
      <c r="J4466" t="str">
        <f>VLOOKUP($C4466,'Raw-products'!$A$2:$H$1261,MATCH(J$1,'Raw-products'!$A$1:$H$1,0))</f>
        <v>S</v>
      </c>
      <c r="K4466" t="str">
        <f>VLOOKUP($C4466,'Raw-products'!$A$2:$H$1261,MATCH(K$1,'Raw-products'!$A$1:$H$1,0))</f>
        <v>red</v>
      </c>
      <c r="L4466">
        <f>VLOOKUP($C4466,'Raw-products'!$A$2:$H$1261,MATCH(L$1,'Raw-products'!$A$1:$H$1,0))</f>
        <v>106</v>
      </c>
      <c r="M4466">
        <f>VLOOKUP($C4466,'Raw-products'!$A$2:$H$1261,MATCH(M$1,'Raw-products'!$A$1:$H$1,0))</f>
        <v>63</v>
      </c>
      <c r="N4466" s="5">
        <f t="shared" si="138"/>
        <v>6678</v>
      </c>
      <c r="O4466" cm="1">
        <f t="array" ref="O4466:R4466">_xlfn.XLOOKUP($B4466,'Raw -orders'!$A:$A,'Raw -orders'!$B:$E)</f>
        <v>649</v>
      </c>
      <c r="P4466">
        <v>54889</v>
      </c>
      <c r="Q4466" s="1">
        <v>44368</v>
      </c>
      <c r="R4466" s="1">
        <v>44384</v>
      </c>
      <c r="S4466" t="str" cm="1">
        <f t="array" ref="S4466:Z4466">_xlfn.XLOOKUP($O4466,'Raw - customers'!$A:$A,'Raw - customers'!$B:$I)</f>
        <v>Willey Tolley</v>
      </c>
      <c r="T4466" t="str">
        <v>Genderfluid</v>
      </c>
      <c r="U4466">
        <v>74</v>
      </c>
      <c r="V4466" t="str">
        <v>3796 Kayla RoadSuite 477</v>
      </c>
      <c r="W4466">
        <v>5825</v>
      </c>
      <c r="X4466" t="str">
        <v>Schneiderbury</v>
      </c>
      <c r="Y4466" t="str">
        <v>Northern Territory</v>
      </c>
      <c r="Z4466" t="str">
        <v>Australia</v>
      </c>
      <c r="AA4466">
        <v>6</v>
      </c>
      <c r="AB4466" s="3" t="str">
        <f t="shared" si="139"/>
        <v>10 to 20</v>
      </c>
      <c r="AM4466" s="6">
        <v>649</v>
      </c>
      <c r="AN4466" s="6" t="s">
        <v>1339</v>
      </c>
    </row>
    <row r="4467" spans="1:40" x14ac:dyDescent="0.25">
      <c r="A4467">
        <v>4465</v>
      </c>
      <c r="B4467">
        <v>890</v>
      </c>
      <c r="C4467">
        <v>189</v>
      </c>
      <c r="D4467">
        <v>98</v>
      </c>
      <c r="E4467">
        <v>3</v>
      </c>
      <c r="F4467">
        <v>294</v>
      </c>
      <c r="G4467">
        <v>1</v>
      </c>
      <c r="H4467" t="str">
        <f>VLOOKUP($C4467,'Raw-products'!$A$2:$H$1261,MATCH(H$1,'Raw-products'!$A$1:$H$1,0))</f>
        <v>Shirt</v>
      </c>
      <c r="I4467" t="str">
        <f>VLOOKUP($C4467,'Raw-products'!$A$2:$H$1261,MATCH(I$1,'Raw-products'!$A$1:$H$1,0))</f>
        <v>Camp Collared</v>
      </c>
      <c r="J4467" t="str">
        <f>VLOOKUP($C4467,'Raw-products'!$A$2:$H$1261,MATCH(J$1,'Raw-products'!$A$1:$H$1,0))</f>
        <v>XL</v>
      </c>
      <c r="K4467" t="str">
        <f>VLOOKUP($C4467,'Raw-products'!$A$2:$H$1261,MATCH(K$1,'Raw-products'!$A$1:$H$1,0))</f>
        <v>yellow</v>
      </c>
      <c r="L4467">
        <f>VLOOKUP($C4467,'Raw-products'!$A$2:$H$1261,MATCH(L$1,'Raw-products'!$A$1:$H$1,0))</f>
        <v>112</v>
      </c>
      <c r="M4467">
        <f>VLOOKUP($C4467,'Raw-products'!$A$2:$H$1261,MATCH(M$1,'Raw-products'!$A$1:$H$1,0))</f>
        <v>44</v>
      </c>
      <c r="N4467" s="5">
        <f t="shared" si="138"/>
        <v>4928</v>
      </c>
      <c r="O4467" cm="1">
        <f t="array" ref="O4467:R4467">_xlfn.XLOOKUP($B4467,'Raw -orders'!$A:$A,'Raw -orders'!$B:$E)</f>
        <v>649</v>
      </c>
      <c r="P4467">
        <v>54889</v>
      </c>
      <c r="Q4467" s="1">
        <v>44368</v>
      </c>
      <c r="R4467" s="1">
        <v>44384</v>
      </c>
      <c r="S4467" t="str" cm="1">
        <f t="array" ref="S4467:Z4467">_xlfn.XLOOKUP($O4467,'Raw - customers'!$A:$A,'Raw - customers'!$B:$I)</f>
        <v>Willey Tolley</v>
      </c>
      <c r="T4467" t="str">
        <v>Genderfluid</v>
      </c>
      <c r="U4467">
        <v>74</v>
      </c>
      <c r="V4467" t="str">
        <v>3796 Kayla RoadSuite 477</v>
      </c>
      <c r="W4467">
        <v>5825</v>
      </c>
      <c r="X4467" t="str">
        <v>Schneiderbury</v>
      </c>
      <c r="Y4467" t="str">
        <v>Northern Territory</v>
      </c>
      <c r="Z4467" t="str">
        <v>Australia</v>
      </c>
      <c r="AA4467">
        <v>6</v>
      </c>
      <c r="AB4467" s="3" t="str">
        <f t="shared" si="139"/>
        <v>10 to 20</v>
      </c>
      <c r="AM4467" s="6">
        <v>649</v>
      </c>
      <c r="AN4467" s="6" t="s">
        <v>1339</v>
      </c>
    </row>
    <row r="4468" spans="1:40" x14ac:dyDescent="0.25">
      <c r="A4468">
        <v>4466</v>
      </c>
      <c r="B4468">
        <v>891</v>
      </c>
      <c r="C4468">
        <v>442</v>
      </c>
      <c r="D4468">
        <v>107</v>
      </c>
      <c r="E4468">
        <v>3</v>
      </c>
      <c r="F4468">
        <v>321</v>
      </c>
      <c r="G4468">
        <v>1</v>
      </c>
      <c r="H4468" t="str">
        <f>VLOOKUP($C4468,'Raw-products'!$A$2:$H$1261,MATCH(H$1,'Raw-products'!$A$1:$H$1,0))</f>
        <v>Jacket</v>
      </c>
      <c r="I4468" t="str">
        <f>VLOOKUP($C4468,'Raw-products'!$A$2:$H$1261,MATCH(I$1,'Raw-products'!$A$1:$H$1,0))</f>
        <v>Denim</v>
      </c>
      <c r="J4468" t="str">
        <f>VLOOKUP($C4468,'Raw-products'!$A$2:$H$1261,MATCH(J$1,'Raw-products'!$A$1:$H$1,0))</f>
        <v>M</v>
      </c>
      <c r="K4468" t="str">
        <f>VLOOKUP($C4468,'Raw-products'!$A$2:$H$1261,MATCH(K$1,'Raw-products'!$A$1:$H$1,0))</f>
        <v>blue</v>
      </c>
      <c r="L4468">
        <f>VLOOKUP($C4468,'Raw-products'!$A$2:$H$1261,MATCH(L$1,'Raw-products'!$A$1:$H$1,0))</f>
        <v>92</v>
      </c>
      <c r="M4468">
        <f>VLOOKUP($C4468,'Raw-products'!$A$2:$H$1261,MATCH(M$1,'Raw-products'!$A$1:$H$1,0))</f>
        <v>61</v>
      </c>
      <c r="N4468" s="5">
        <f t="shared" si="138"/>
        <v>5612</v>
      </c>
      <c r="O4468" cm="1">
        <f t="array" ref="O4468:R4468">_xlfn.XLOOKUP($B4468,'Raw -orders'!$A:$A,'Raw -orders'!$B:$E)</f>
        <v>350</v>
      </c>
      <c r="P4468">
        <v>36118</v>
      </c>
      <c r="Q4468" s="1">
        <v>44420</v>
      </c>
      <c r="R4468" s="1">
        <v>44422</v>
      </c>
      <c r="S4468" t="str" cm="1">
        <f t="array" ref="S4468:Z4468">_xlfn.XLOOKUP($O4468,'Raw - customers'!$A:$A,'Raw - customers'!$B:$I)</f>
        <v>Dani Hawtin</v>
      </c>
      <c r="T4468" t="str">
        <v>Bigender</v>
      </c>
      <c r="U4468">
        <v>23</v>
      </c>
      <c r="V4468" t="str">
        <v>41 Brown Estate DrSuite 039</v>
      </c>
      <c r="W4468">
        <v>4913</v>
      </c>
      <c r="X4468" t="str">
        <v>North Alex</v>
      </c>
      <c r="Y4468" t="str">
        <v>Victoria</v>
      </c>
      <c r="Z4468" t="str">
        <v>Australia</v>
      </c>
      <c r="AA4468">
        <v>8</v>
      </c>
      <c r="AB4468" s="3" t="str">
        <f t="shared" si="139"/>
        <v>0 to 10</v>
      </c>
      <c r="AM4468" s="6">
        <v>350</v>
      </c>
      <c r="AN4468" s="6" t="s">
        <v>1396</v>
      </c>
    </row>
    <row r="4469" spans="1:40" x14ac:dyDescent="0.25">
      <c r="A4469">
        <v>4467</v>
      </c>
      <c r="B4469">
        <v>891</v>
      </c>
      <c r="C4469">
        <v>676</v>
      </c>
      <c r="D4469">
        <v>113</v>
      </c>
      <c r="E4469">
        <v>1</v>
      </c>
      <c r="F4469">
        <v>113</v>
      </c>
      <c r="G4469">
        <v>1</v>
      </c>
      <c r="H4469" t="str">
        <f>VLOOKUP($C4469,'Raw-products'!$A$2:$H$1261,MATCH(H$1,'Raw-products'!$A$1:$H$1,0))</f>
        <v>Jacket</v>
      </c>
      <c r="I4469" t="str">
        <f>VLOOKUP($C4469,'Raw-products'!$A$2:$H$1261,MATCH(I$1,'Raw-products'!$A$1:$H$1,0))</f>
        <v>Parka</v>
      </c>
      <c r="J4469" t="str">
        <f>VLOOKUP($C4469,'Raw-products'!$A$2:$H$1261,MATCH(J$1,'Raw-products'!$A$1:$H$1,0))</f>
        <v>S</v>
      </c>
      <c r="K4469" t="str">
        <f>VLOOKUP($C4469,'Raw-products'!$A$2:$H$1261,MATCH(K$1,'Raw-products'!$A$1:$H$1,0))</f>
        <v>yellow</v>
      </c>
      <c r="L4469">
        <f>VLOOKUP($C4469,'Raw-products'!$A$2:$H$1261,MATCH(L$1,'Raw-products'!$A$1:$H$1,0))</f>
        <v>119</v>
      </c>
      <c r="M4469">
        <f>VLOOKUP($C4469,'Raw-products'!$A$2:$H$1261,MATCH(M$1,'Raw-products'!$A$1:$H$1,0))</f>
        <v>80</v>
      </c>
      <c r="N4469" s="5">
        <f t="shared" si="138"/>
        <v>9520</v>
      </c>
      <c r="O4469" cm="1">
        <f t="array" ref="O4469:R4469">_xlfn.XLOOKUP($B4469,'Raw -orders'!$A:$A,'Raw -orders'!$B:$E)</f>
        <v>350</v>
      </c>
      <c r="P4469">
        <v>36118</v>
      </c>
      <c r="Q4469" s="1">
        <v>44420</v>
      </c>
      <c r="R4469" s="1">
        <v>44422</v>
      </c>
      <c r="S4469" t="str" cm="1">
        <f t="array" ref="S4469:Z4469">_xlfn.XLOOKUP($O4469,'Raw - customers'!$A:$A,'Raw - customers'!$B:$I)</f>
        <v>Dani Hawtin</v>
      </c>
      <c r="T4469" t="str">
        <v>Bigender</v>
      </c>
      <c r="U4469">
        <v>23</v>
      </c>
      <c r="V4469" t="str">
        <v>41 Brown Estate DrSuite 039</v>
      </c>
      <c r="W4469">
        <v>4913</v>
      </c>
      <c r="X4469" t="str">
        <v>North Alex</v>
      </c>
      <c r="Y4469" t="str">
        <v>Victoria</v>
      </c>
      <c r="Z4469" t="str">
        <v>Australia</v>
      </c>
      <c r="AA4469">
        <v>8</v>
      </c>
      <c r="AB4469" s="3" t="str">
        <f t="shared" si="139"/>
        <v>0 to 10</v>
      </c>
      <c r="AM4469" s="6">
        <v>350</v>
      </c>
      <c r="AN4469" s="6" t="s">
        <v>1396</v>
      </c>
    </row>
    <row r="4470" spans="1:40" x14ac:dyDescent="0.25">
      <c r="A4470">
        <v>4468</v>
      </c>
      <c r="B4470">
        <v>891</v>
      </c>
      <c r="C4470">
        <v>514</v>
      </c>
      <c r="D4470">
        <v>102</v>
      </c>
      <c r="E4470">
        <v>2</v>
      </c>
      <c r="F4470">
        <v>204</v>
      </c>
      <c r="G4470">
        <v>1</v>
      </c>
      <c r="H4470" t="str">
        <f>VLOOKUP($C4470,'Raw-products'!$A$2:$H$1261,MATCH(H$1,'Raw-products'!$A$1:$H$1,0))</f>
        <v>Jacket</v>
      </c>
      <c r="I4470" t="str">
        <f>VLOOKUP($C4470,'Raw-products'!$A$2:$H$1261,MATCH(I$1,'Raw-products'!$A$1:$H$1,0))</f>
        <v>Windbreaker</v>
      </c>
      <c r="J4470" t="str">
        <f>VLOOKUP($C4470,'Raw-products'!$A$2:$H$1261,MATCH(J$1,'Raw-products'!$A$1:$H$1,0))</f>
        <v>XL</v>
      </c>
      <c r="K4470" t="str">
        <f>VLOOKUP($C4470,'Raw-products'!$A$2:$H$1261,MATCH(K$1,'Raw-products'!$A$1:$H$1,0))</f>
        <v>blue</v>
      </c>
      <c r="L4470">
        <f>VLOOKUP($C4470,'Raw-products'!$A$2:$H$1261,MATCH(L$1,'Raw-products'!$A$1:$H$1,0))</f>
        <v>109</v>
      </c>
      <c r="M4470">
        <f>VLOOKUP($C4470,'Raw-products'!$A$2:$H$1261,MATCH(M$1,'Raw-products'!$A$1:$H$1,0))</f>
        <v>59</v>
      </c>
      <c r="N4470" s="5">
        <f t="shared" si="138"/>
        <v>6431</v>
      </c>
      <c r="O4470" cm="1">
        <f t="array" ref="O4470:R4470">_xlfn.XLOOKUP($B4470,'Raw -orders'!$A:$A,'Raw -orders'!$B:$E)</f>
        <v>350</v>
      </c>
      <c r="P4470">
        <v>36118</v>
      </c>
      <c r="Q4470" s="1">
        <v>44420</v>
      </c>
      <c r="R4470" s="1">
        <v>44422</v>
      </c>
      <c r="S4470" t="str" cm="1">
        <f t="array" ref="S4470:Z4470">_xlfn.XLOOKUP($O4470,'Raw - customers'!$A:$A,'Raw - customers'!$B:$I)</f>
        <v>Dani Hawtin</v>
      </c>
      <c r="T4470" t="str">
        <v>Bigender</v>
      </c>
      <c r="U4470">
        <v>23</v>
      </c>
      <c r="V4470" t="str">
        <v>41 Brown Estate DrSuite 039</v>
      </c>
      <c r="W4470">
        <v>4913</v>
      </c>
      <c r="X4470" t="str">
        <v>North Alex</v>
      </c>
      <c r="Y4470" t="str">
        <v>Victoria</v>
      </c>
      <c r="Z4470" t="str">
        <v>Australia</v>
      </c>
      <c r="AA4470">
        <v>8</v>
      </c>
      <c r="AB4470" s="3" t="str">
        <f t="shared" si="139"/>
        <v>0 to 10</v>
      </c>
      <c r="AM4470" s="6">
        <v>350</v>
      </c>
      <c r="AN4470" s="6" t="s">
        <v>1396</v>
      </c>
    </row>
    <row r="4471" spans="1:40" x14ac:dyDescent="0.25">
      <c r="A4471">
        <v>4469</v>
      </c>
      <c r="B4471">
        <v>891</v>
      </c>
      <c r="C4471">
        <v>71</v>
      </c>
      <c r="D4471">
        <v>118</v>
      </c>
      <c r="E4471">
        <v>3</v>
      </c>
      <c r="F4471">
        <v>354</v>
      </c>
      <c r="G4471">
        <v>1</v>
      </c>
      <c r="H4471" t="str">
        <f>VLOOKUP($C4471,'Raw-products'!$A$2:$H$1261,MATCH(H$1,'Raw-products'!$A$1:$H$1,0))</f>
        <v>Shirt</v>
      </c>
      <c r="I4471" t="str">
        <f>VLOOKUP($C4471,'Raw-products'!$A$2:$H$1261,MATCH(I$1,'Raw-products'!$A$1:$H$1,0))</f>
        <v>Flannel</v>
      </c>
      <c r="J4471" t="str">
        <f>VLOOKUP($C4471,'Raw-products'!$A$2:$H$1261,MATCH(J$1,'Raw-products'!$A$1:$H$1,0))</f>
        <v>S</v>
      </c>
      <c r="K4471" t="str">
        <f>VLOOKUP($C4471,'Raw-products'!$A$2:$H$1261,MATCH(K$1,'Raw-products'!$A$1:$H$1,0))</f>
        <v>red</v>
      </c>
      <c r="L4471">
        <f>VLOOKUP($C4471,'Raw-products'!$A$2:$H$1261,MATCH(L$1,'Raw-products'!$A$1:$H$1,0))</f>
        <v>96</v>
      </c>
      <c r="M4471">
        <f>VLOOKUP($C4471,'Raw-products'!$A$2:$H$1261,MATCH(M$1,'Raw-products'!$A$1:$H$1,0))</f>
        <v>59</v>
      </c>
      <c r="N4471" s="5">
        <f t="shared" si="138"/>
        <v>5664</v>
      </c>
      <c r="O4471" cm="1">
        <f t="array" ref="O4471:R4471">_xlfn.XLOOKUP($B4471,'Raw -orders'!$A:$A,'Raw -orders'!$B:$E)</f>
        <v>350</v>
      </c>
      <c r="P4471">
        <v>36118</v>
      </c>
      <c r="Q4471" s="1">
        <v>44420</v>
      </c>
      <c r="R4471" s="1">
        <v>44422</v>
      </c>
      <c r="S4471" t="str" cm="1">
        <f t="array" ref="S4471:Z4471">_xlfn.XLOOKUP($O4471,'Raw - customers'!$A:$A,'Raw - customers'!$B:$I)</f>
        <v>Dani Hawtin</v>
      </c>
      <c r="T4471" t="str">
        <v>Bigender</v>
      </c>
      <c r="U4471">
        <v>23</v>
      </c>
      <c r="V4471" t="str">
        <v>41 Brown Estate DrSuite 039</v>
      </c>
      <c r="W4471">
        <v>4913</v>
      </c>
      <c r="X4471" t="str">
        <v>North Alex</v>
      </c>
      <c r="Y4471" t="str">
        <v>Victoria</v>
      </c>
      <c r="Z4471" t="str">
        <v>Australia</v>
      </c>
      <c r="AA4471">
        <v>8</v>
      </c>
      <c r="AB4471" s="3" t="str">
        <f t="shared" si="139"/>
        <v>0 to 10</v>
      </c>
      <c r="AM4471" s="6">
        <v>350</v>
      </c>
      <c r="AN4471" s="6" t="s">
        <v>1396</v>
      </c>
    </row>
    <row r="4472" spans="1:40" x14ac:dyDescent="0.25">
      <c r="A4472">
        <v>4470</v>
      </c>
      <c r="B4472">
        <v>891</v>
      </c>
      <c r="C4472">
        <v>193</v>
      </c>
      <c r="D4472">
        <v>98</v>
      </c>
      <c r="E4472">
        <v>3</v>
      </c>
      <c r="F4472">
        <v>294</v>
      </c>
      <c r="G4472">
        <v>1</v>
      </c>
      <c r="H4472" t="str">
        <f>VLOOKUP($C4472,'Raw-products'!$A$2:$H$1261,MATCH(H$1,'Raw-products'!$A$1:$H$1,0))</f>
        <v>Shirt</v>
      </c>
      <c r="I4472" t="str">
        <f>VLOOKUP($C4472,'Raw-products'!$A$2:$H$1261,MATCH(I$1,'Raw-products'!$A$1:$H$1,0))</f>
        <v>Camp Collared</v>
      </c>
      <c r="J4472" t="str">
        <f>VLOOKUP($C4472,'Raw-products'!$A$2:$H$1261,MATCH(J$1,'Raw-products'!$A$1:$H$1,0))</f>
        <v>L</v>
      </c>
      <c r="K4472" t="str">
        <f>VLOOKUP($C4472,'Raw-products'!$A$2:$H$1261,MATCH(K$1,'Raw-products'!$A$1:$H$1,0))</f>
        <v>green</v>
      </c>
      <c r="L4472">
        <f>VLOOKUP($C4472,'Raw-products'!$A$2:$H$1261,MATCH(L$1,'Raw-products'!$A$1:$H$1,0))</f>
        <v>112</v>
      </c>
      <c r="M4472">
        <f>VLOOKUP($C4472,'Raw-products'!$A$2:$H$1261,MATCH(M$1,'Raw-products'!$A$1:$H$1,0))</f>
        <v>80</v>
      </c>
      <c r="N4472" s="5">
        <f t="shared" si="138"/>
        <v>8960</v>
      </c>
      <c r="O4472" cm="1">
        <f t="array" ref="O4472:R4472">_xlfn.XLOOKUP($B4472,'Raw -orders'!$A:$A,'Raw -orders'!$B:$E)</f>
        <v>350</v>
      </c>
      <c r="P4472">
        <v>36118</v>
      </c>
      <c r="Q4472" s="1">
        <v>44420</v>
      </c>
      <c r="R4472" s="1">
        <v>44422</v>
      </c>
      <c r="S4472" t="str" cm="1">
        <f t="array" ref="S4472:Z4472">_xlfn.XLOOKUP($O4472,'Raw - customers'!$A:$A,'Raw - customers'!$B:$I)</f>
        <v>Dani Hawtin</v>
      </c>
      <c r="T4472" t="str">
        <v>Bigender</v>
      </c>
      <c r="U4472">
        <v>23</v>
      </c>
      <c r="V4472" t="str">
        <v>41 Brown Estate DrSuite 039</v>
      </c>
      <c r="W4472">
        <v>4913</v>
      </c>
      <c r="X4472" t="str">
        <v>North Alex</v>
      </c>
      <c r="Y4472" t="str">
        <v>Victoria</v>
      </c>
      <c r="Z4472" t="str">
        <v>Australia</v>
      </c>
      <c r="AA4472">
        <v>8</v>
      </c>
      <c r="AB4472" s="3" t="str">
        <f t="shared" si="139"/>
        <v>0 to 10</v>
      </c>
      <c r="AM4472" s="6">
        <v>350</v>
      </c>
      <c r="AN4472" s="6" t="s">
        <v>1396</v>
      </c>
    </row>
    <row r="4473" spans="1:40" x14ac:dyDescent="0.25">
      <c r="A4473">
        <v>4471</v>
      </c>
      <c r="B4473">
        <v>892</v>
      </c>
      <c r="C4473">
        <v>983</v>
      </c>
      <c r="D4473">
        <v>106</v>
      </c>
      <c r="E4473">
        <v>2</v>
      </c>
      <c r="F4473">
        <v>212</v>
      </c>
      <c r="G4473">
        <v>1</v>
      </c>
      <c r="H4473" t="str">
        <f>VLOOKUP($C4473,'Raw-products'!$A$2:$H$1261,MATCH(H$1,'Raw-products'!$A$1:$H$1,0))</f>
        <v>Trousers</v>
      </c>
      <c r="I4473" t="str">
        <f>VLOOKUP($C4473,'Raw-products'!$A$2:$H$1261,MATCH(I$1,'Raw-products'!$A$1:$H$1,0))</f>
        <v>Wool</v>
      </c>
      <c r="J4473" t="str">
        <f>VLOOKUP($C4473,'Raw-products'!$A$2:$H$1261,MATCH(J$1,'Raw-products'!$A$1:$H$1,0))</f>
        <v>L</v>
      </c>
      <c r="K4473" t="str">
        <f>VLOOKUP($C4473,'Raw-products'!$A$2:$H$1261,MATCH(K$1,'Raw-products'!$A$1:$H$1,0))</f>
        <v>red</v>
      </c>
      <c r="L4473">
        <f>VLOOKUP($C4473,'Raw-products'!$A$2:$H$1261,MATCH(L$1,'Raw-products'!$A$1:$H$1,0))</f>
        <v>111</v>
      </c>
      <c r="M4473">
        <f>VLOOKUP($C4473,'Raw-products'!$A$2:$H$1261,MATCH(M$1,'Raw-products'!$A$1:$H$1,0))</f>
        <v>74</v>
      </c>
      <c r="N4473" s="5">
        <f t="shared" si="138"/>
        <v>8214</v>
      </c>
      <c r="O4473" cm="1">
        <f t="array" ref="O4473:R4473">_xlfn.XLOOKUP($B4473,'Raw -orders'!$A:$A,'Raw -orders'!$B:$E)</f>
        <v>586</v>
      </c>
      <c r="P4473">
        <v>21071</v>
      </c>
      <c r="Q4473" s="1">
        <v>44295</v>
      </c>
      <c r="R4473" s="1">
        <v>44297</v>
      </c>
      <c r="S4473" t="str" cm="1">
        <f t="array" ref="S4473:Z4473">_xlfn.XLOOKUP($O4473,'Raw - customers'!$A:$A,'Raw - customers'!$B:$I)</f>
        <v>Wenona Stuck</v>
      </c>
      <c r="T4473" t="str">
        <v>Agender</v>
      </c>
      <c r="U4473">
        <v>34</v>
      </c>
      <c r="V4473" t="str">
        <v>71 Jade CrescentApt. 142</v>
      </c>
      <c r="W4473">
        <v>5142</v>
      </c>
      <c r="X4473" t="str">
        <v>Hallhaven</v>
      </c>
      <c r="Y4473" t="str">
        <v>New South Wales</v>
      </c>
      <c r="Z4473" t="str">
        <v>Australia</v>
      </c>
      <c r="AA4473">
        <v>4</v>
      </c>
      <c r="AB4473" s="3" t="str">
        <f t="shared" si="139"/>
        <v>0 to 10</v>
      </c>
      <c r="AM4473" s="6">
        <v>586</v>
      </c>
      <c r="AN4473" s="6" t="s">
        <v>1362</v>
      </c>
    </row>
    <row r="4474" spans="1:40" x14ac:dyDescent="0.25">
      <c r="A4474">
        <v>4472</v>
      </c>
      <c r="B4474">
        <v>893</v>
      </c>
      <c r="C4474">
        <v>1118</v>
      </c>
      <c r="D4474">
        <v>115</v>
      </c>
      <c r="E4474">
        <v>3</v>
      </c>
      <c r="F4474">
        <v>345</v>
      </c>
      <c r="G4474">
        <v>1</v>
      </c>
      <c r="H4474" t="str">
        <f>VLOOKUP($C4474,'Raw-products'!$A$2:$H$1261,MATCH(H$1,'Raw-products'!$A$1:$H$1,0))</f>
        <v>Trousers</v>
      </c>
      <c r="I4474" t="str">
        <f>VLOOKUP($C4474,'Raw-products'!$A$2:$H$1261,MATCH(I$1,'Raw-products'!$A$1:$H$1,0))</f>
        <v>Cropped</v>
      </c>
      <c r="J4474" t="str">
        <f>VLOOKUP($C4474,'Raw-products'!$A$2:$H$1261,MATCH(J$1,'Raw-products'!$A$1:$H$1,0))</f>
        <v>L</v>
      </c>
      <c r="K4474" t="str">
        <f>VLOOKUP($C4474,'Raw-products'!$A$2:$H$1261,MATCH(K$1,'Raw-products'!$A$1:$H$1,0))</f>
        <v>violet</v>
      </c>
      <c r="L4474">
        <f>VLOOKUP($C4474,'Raw-products'!$A$2:$H$1261,MATCH(L$1,'Raw-products'!$A$1:$H$1,0))</f>
        <v>99</v>
      </c>
      <c r="M4474">
        <f>VLOOKUP($C4474,'Raw-products'!$A$2:$H$1261,MATCH(M$1,'Raw-products'!$A$1:$H$1,0))</f>
        <v>40</v>
      </c>
      <c r="N4474" s="5">
        <f t="shared" si="138"/>
        <v>3960</v>
      </c>
      <c r="O4474" cm="1">
        <f t="array" ref="O4474:R4474">_xlfn.XLOOKUP($B4474,'Raw -orders'!$A:$A,'Raw -orders'!$B:$E)</f>
        <v>854</v>
      </c>
      <c r="P4474">
        <v>49324</v>
      </c>
      <c r="Q4474" s="1">
        <v>44261</v>
      </c>
      <c r="R4474" s="1">
        <v>44269</v>
      </c>
      <c r="S4474" t="str" cm="1">
        <f t="array" ref="S4474:Z4474">_xlfn.XLOOKUP($O4474,'Raw - customers'!$A:$A,'Raw - customers'!$B:$I)</f>
        <v>Lisle Worthing</v>
      </c>
      <c r="T4474" t="str">
        <v>Female</v>
      </c>
      <c r="U4474">
        <v>74</v>
      </c>
      <c r="V4474" t="str">
        <v>8360 Poppy SummitSuite 841</v>
      </c>
      <c r="W4474">
        <v>6775</v>
      </c>
      <c r="X4474" t="str">
        <v>Walkertown</v>
      </c>
      <c r="Y4474" t="str">
        <v>Victoria</v>
      </c>
      <c r="Z4474" t="str">
        <v>Australia</v>
      </c>
      <c r="AA4474">
        <v>3</v>
      </c>
      <c r="AB4474" s="3" t="str">
        <f t="shared" si="139"/>
        <v>0 to 10</v>
      </c>
      <c r="AM4474" s="6">
        <v>854</v>
      </c>
      <c r="AN4474" s="6" t="s">
        <v>1396</v>
      </c>
    </row>
    <row r="4475" spans="1:40" x14ac:dyDescent="0.25">
      <c r="A4475">
        <v>4473</v>
      </c>
      <c r="B4475">
        <v>893</v>
      </c>
      <c r="C4475">
        <v>1243</v>
      </c>
      <c r="D4475">
        <v>112</v>
      </c>
      <c r="E4475">
        <v>2</v>
      </c>
      <c r="F4475">
        <v>224</v>
      </c>
      <c r="G4475">
        <v>1</v>
      </c>
      <c r="H4475" t="str">
        <f>VLOOKUP($C4475,'Raw-products'!$A$2:$H$1261,MATCH(H$1,'Raw-products'!$A$1:$H$1,0))</f>
        <v>Trousers</v>
      </c>
      <c r="I4475" t="str">
        <f>VLOOKUP($C4475,'Raw-products'!$A$2:$H$1261,MATCH(I$1,'Raw-products'!$A$1:$H$1,0))</f>
        <v>Tracksuit Bottoms</v>
      </c>
      <c r="J4475" t="str">
        <f>VLOOKUP($C4475,'Raw-products'!$A$2:$H$1261,MATCH(J$1,'Raw-products'!$A$1:$H$1,0))</f>
        <v>L</v>
      </c>
      <c r="K4475" t="str">
        <f>VLOOKUP($C4475,'Raw-products'!$A$2:$H$1261,MATCH(K$1,'Raw-products'!$A$1:$H$1,0))</f>
        <v>green</v>
      </c>
      <c r="L4475">
        <f>VLOOKUP($C4475,'Raw-products'!$A$2:$H$1261,MATCH(L$1,'Raw-products'!$A$1:$H$1,0))</f>
        <v>91</v>
      </c>
      <c r="M4475">
        <f>VLOOKUP($C4475,'Raw-products'!$A$2:$H$1261,MATCH(M$1,'Raw-products'!$A$1:$H$1,0))</f>
        <v>66</v>
      </c>
      <c r="N4475" s="5">
        <f t="shared" si="138"/>
        <v>6006</v>
      </c>
      <c r="O4475" cm="1">
        <f t="array" ref="O4475:R4475">_xlfn.XLOOKUP($B4475,'Raw -orders'!$A:$A,'Raw -orders'!$B:$E)</f>
        <v>854</v>
      </c>
      <c r="P4475">
        <v>49324</v>
      </c>
      <c r="Q4475" s="1">
        <v>44261</v>
      </c>
      <c r="R4475" s="1">
        <v>44269</v>
      </c>
      <c r="S4475" t="str" cm="1">
        <f t="array" ref="S4475:Z4475">_xlfn.XLOOKUP($O4475,'Raw - customers'!$A:$A,'Raw - customers'!$B:$I)</f>
        <v>Lisle Worthing</v>
      </c>
      <c r="T4475" t="str">
        <v>Female</v>
      </c>
      <c r="U4475">
        <v>74</v>
      </c>
      <c r="V4475" t="str">
        <v>8360 Poppy SummitSuite 841</v>
      </c>
      <c r="W4475">
        <v>6775</v>
      </c>
      <c r="X4475" t="str">
        <v>Walkertown</v>
      </c>
      <c r="Y4475" t="str">
        <v>Victoria</v>
      </c>
      <c r="Z4475" t="str">
        <v>Australia</v>
      </c>
      <c r="AA4475">
        <v>3</v>
      </c>
      <c r="AB4475" s="3" t="str">
        <f t="shared" si="139"/>
        <v>0 to 10</v>
      </c>
      <c r="AM4475" s="6">
        <v>854</v>
      </c>
      <c r="AN4475" s="6" t="s">
        <v>1396</v>
      </c>
    </row>
    <row r="4476" spans="1:40" x14ac:dyDescent="0.25">
      <c r="A4476">
        <v>4474</v>
      </c>
      <c r="B4476">
        <v>893</v>
      </c>
      <c r="C4476">
        <v>838</v>
      </c>
      <c r="D4476">
        <v>117</v>
      </c>
      <c r="E4476">
        <v>1</v>
      </c>
      <c r="F4476">
        <v>117</v>
      </c>
      <c r="G4476">
        <v>1</v>
      </c>
      <c r="H4476" t="str">
        <f>VLOOKUP($C4476,'Raw-products'!$A$2:$H$1261,MATCH(H$1,'Raw-products'!$A$1:$H$1,0))</f>
        <v>Jacket</v>
      </c>
      <c r="I4476" t="str">
        <f>VLOOKUP($C4476,'Raw-products'!$A$2:$H$1261,MATCH(I$1,'Raw-products'!$A$1:$H$1,0))</f>
        <v>Shearling</v>
      </c>
      <c r="J4476" t="str">
        <f>VLOOKUP($C4476,'Raw-products'!$A$2:$H$1261,MATCH(J$1,'Raw-products'!$A$1:$H$1,0))</f>
        <v>L</v>
      </c>
      <c r="K4476" t="str">
        <f>VLOOKUP($C4476,'Raw-products'!$A$2:$H$1261,MATCH(K$1,'Raw-products'!$A$1:$H$1,0))</f>
        <v>violet</v>
      </c>
      <c r="L4476">
        <f>VLOOKUP($C4476,'Raw-products'!$A$2:$H$1261,MATCH(L$1,'Raw-products'!$A$1:$H$1,0))</f>
        <v>95</v>
      </c>
      <c r="M4476">
        <f>VLOOKUP($C4476,'Raw-products'!$A$2:$H$1261,MATCH(M$1,'Raw-products'!$A$1:$H$1,0))</f>
        <v>61</v>
      </c>
      <c r="N4476" s="5">
        <f t="shared" si="138"/>
        <v>5795</v>
      </c>
      <c r="O4476" cm="1">
        <f t="array" ref="O4476:R4476">_xlfn.XLOOKUP($B4476,'Raw -orders'!$A:$A,'Raw -orders'!$B:$E)</f>
        <v>854</v>
      </c>
      <c r="P4476">
        <v>49324</v>
      </c>
      <c r="Q4476" s="1">
        <v>44261</v>
      </c>
      <c r="R4476" s="1">
        <v>44269</v>
      </c>
      <c r="S4476" t="str" cm="1">
        <f t="array" ref="S4476:Z4476">_xlfn.XLOOKUP($O4476,'Raw - customers'!$A:$A,'Raw - customers'!$B:$I)</f>
        <v>Lisle Worthing</v>
      </c>
      <c r="T4476" t="str">
        <v>Female</v>
      </c>
      <c r="U4476">
        <v>74</v>
      </c>
      <c r="V4476" t="str">
        <v>8360 Poppy SummitSuite 841</v>
      </c>
      <c r="W4476">
        <v>6775</v>
      </c>
      <c r="X4476" t="str">
        <v>Walkertown</v>
      </c>
      <c r="Y4476" t="str">
        <v>Victoria</v>
      </c>
      <c r="Z4476" t="str">
        <v>Australia</v>
      </c>
      <c r="AA4476">
        <v>3</v>
      </c>
      <c r="AB4476" s="3" t="str">
        <f t="shared" si="139"/>
        <v>0 to 10</v>
      </c>
      <c r="AM4476" s="6">
        <v>854</v>
      </c>
      <c r="AN4476" s="6" t="s">
        <v>1396</v>
      </c>
    </row>
    <row r="4477" spans="1:40" x14ac:dyDescent="0.25">
      <c r="A4477">
        <v>4475</v>
      </c>
      <c r="B4477">
        <v>893</v>
      </c>
      <c r="C4477">
        <v>132</v>
      </c>
      <c r="D4477">
        <v>92</v>
      </c>
      <c r="E4477">
        <v>3</v>
      </c>
      <c r="F4477">
        <v>276</v>
      </c>
      <c r="G4477">
        <v>1</v>
      </c>
      <c r="H4477" t="str">
        <f>VLOOKUP($C4477,'Raw-products'!$A$2:$H$1261,MATCH(H$1,'Raw-products'!$A$1:$H$1,0))</f>
        <v>Shirt</v>
      </c>
      <c r="I4477" t="str">
        <f>VLOOKUP($C4477,'Raw-products'!$A$2:$H$1261,MATCH(I$1,'Raw-products'!$A$1:$H$1,0))</f>
        <v>Denim</v>
      </c>
      <c r="J4477" t="str">
        <f>VLOOKUP($C4477,'Raw-products'!$A$2:$H$1261,MATCH(J$1,'Raw-products'!$A$1:$H$1,0))</f>
        <v>M</v>
      </c>
      <c r="K4477" t="str">
        <f>VLOOKUP($C4477,'Raw-products'!$A$2:$H$1261,MATCH(K$1,'Raw-products'!$A$1:$H$1,0))</f>
        <v>indigo</v>
      </c>
      <c r="L4477">
        <f>VLOOKUP($C4477,'Raw-products'!$A$2:$H$1261,MATCH(L$1,'Raw-products'!$A$1:$H$1,0))</f>
        <v>115</v>
      </c>
      <c r="M4477">
        <f>VLOOKUP($C4477,'Raw-products'!$A$2:$H$1261,MATCH(M$1,'Raw-products'!$A$1:$H$1,0))</f>
        <v>56</v>
      </c>
      <c r="N4477" s="5">
        <f t="shared" si="138"/>
        <v>6440</v>
      </c>
      <c r="O4477" cm="1">
        <f t="array" ref="O4477:R4477">_xlfn.XLOOKUP($B4477,'Raw -orders'!$A:$A,'Raw -orders'!$B:$E)</f>
        <v>854</v>
      </c>
      <c r="P4477">
        <v>49324</v>
      </c>
      <c r="Q4477" s="1">
        <v>44261</v>
      </c>
      <c r="R4477" s="1">
        <v>44269</v>
      </c>
      <c r="S4477" t="str" cm="1">
        <f t="array" ref="S4477:Z4477">_xlfn.XLOOKUP($O4477,'Raw - customers'!$A:$A,'Raw - customers'!$B:$I)</f>
        <v>Lisle Worthing</v>
      </c>
      <c r="T4477" t="str">
        <v>Female</v>
      </c>
      <c r="U4477">
        <v>74</v>
      </c>
      <c r="V4477" t="str">
        <v>8360 Poppy SummitSuite 841</v>
      </c>
      <c r="W4477">
        <v>6775</v>
      </c>
      <c r="X4477" t="str">
        <v>Walkertown</v>
      </c>
      <c r="Y4477" t="str">
        <v>Victoria</v>
      </c>
      <c r="Z4477" t="str">
        <v>Australia</v>
      </c>
      <c r="AA4477">
        <v>3</v>
      </c>
      <c r="AB4477" s="3" t="str">
        <f t="shared" si="139"/>
        <v>0 to 10</v>
      </c>
      <c r="AM4477" s="6">
        <v>854</v>
      </c>
      <c r="AN4477" s="6" t="s">
        <v>1396</v>
      </c>
    </row>
    <row r="4478" spans="1:40" x14ac:dyDescent="0.25">
      <c r="A4478">
        <v>4476</v>
      </c>
      <c r="B4478">
        <v>893</v>
      </c>
      <c r="C4478">
        <v>927</v>
      </c>
      <c r="D4478">
        <v>96</v>
      </c>
      <c r="E4478">
        <v>2</v>
      </c>
      <c r="F4478">
        <v>192</v>
      </c>
      <c r="G4478">
        <v>1</v>
      </c>
      <c r="H4478" t="str">
        <f>VLOOKUP($C4478,'Raw-products'!$A$2:$H$1261,MATCH(H$1,'Raw-products'!$A$1:$H$1,0))</f>
        <v>Trousers</v>
      </c>
      <c r="I4478" t="str">
        <f>VLOOKUP($C4478,'Raw-products'!$A$2:$H$1261,MATCH(I$1,'Raw-products'!$A$1:$H$1,0))</f>
        <v>Drawstring</v>
      </c>
      <c r="J4478" t="str">
        <f>VLOOKUP($C4478,'Raw-products'!$A$2:$H$1261,MATCH(J$1,'Raw-products'!$A$1:$H$1,0))</f>
        <v>M</v>
      </c>
      <c r="K4478" t="str">
        <f>VLOOKUP($C4478,'Raw-products'!$A$2:$H$1261,MATCH(K$1,'Raw-products'!$A$1:$H$1,0))</f>
        <v>green</v>
      </c>
      <c r="L4478">
        <f>VLOOKUP($C4478,'Raw-products'!$A$2:$H$1261,MATCH(L$1,'Raw-products'!$A$1:$H$1,0))</f>
        <v>104</v>
      </c>
      <c r="M4478">
        <f>VLOOKUP($C4478,'Raw-products'!$A$2:$H$1261,MATCH(M$1,'Raw-products'!$A$1:$H$1,0))</f>
        <v>52</v>
      </c>
      <c r="N4478" s="5">
        <f t="shared" si="138"/>
        <v>5408</v>
      </c>
      <c r="O4478" cm="1">
        <f t="array" ref="O4478:R4478">_xlfn.XLOOKUP($B4478,'Raw -orders'!$A:$A,'Raw -orders'!$B:$E)</f>
        <v>854</v>
      </c>
      <c r="P4478">
        <v>49324</v>
      </c>
      <c r="Q4478" s="1">
        <v>44261</v>
      </c>
      <c r="R4478" s="1">
        <v>44269</v>
      </c>
      <c r="S4478" t="str" cm="1">
        <f t="array" ref="S4478:Z4478">_xlfn.XLOOKUP($O4478,'Raw - customers'!$A:$A,'Raw - customers'!$B:$I)</f>
        <v>Lisle Worthing</v>
      </c>
      <c r="T4478" t="str">
        <v>Female</v>
      </c>
      <c r="U4478">
        <v>74</v>
      </c>
      <c r="V4478" t="str">
        <v>8360 Poppy SummitSuite 841</v>
      </c>
      <c r="W4478">
        <v>6775</v>
      </c>
      <c r="X4478" t="str">
        <v>Walkertown</v>
      </c>
      <c r="Y4478" t="str">
        <v>Victoria</v>
      </c>
      <c r="Z4478" t="str">
        <v>Australia</v>
      </c>
      <c r="AA4478">
        <v>3</v>
      </c>
      <c r="AB4478" s="3" t="str">
        <f t="shared" si="139"/>
        <v>0 to 10</v>
      </c>
      <c r="AM4478" s="6">
        <v>854</v>
      </c>
      <c r="AN4478" s="6" t="s">
        <v>1396</v>
      </c>
    </row>
    <row r="4479" spans="1:40" x14ac:dyDescent="0.25">
      <c r="A4479">
        <v>4477</v>
      </c>
      <c r="B4479">
        <v>894</v>
      </c>
      <c r="C4479">
        <v>160</v>
      </c>
      <c r="D4479">
        <v>91</v>
      </c>
      <c r="E4479">
        <v>3</v>
      </c>
      <c r="F4479">
        <v>273</v>
      </c>
      <c r="G4479">
        <v>1</v>
      </c>
      <c r="H4479" t="str">
        <f>VLOOKUP($C4479,'Raw-products'!$A$2:$H$1261,MATCH(H$1,'Raw-products'!$A$1:$H$1,0))</f>
        <v>Shirt</v>
      </c>
      <c r="I4479" t="str">
        <f>VLOOKUP($C4479,'Raw-products'!$A$2:$H$1261,MATCH(I$1,'Raw-products'!$A$1:$H$1,0))</f>
        <v>Linen</v>
      </c>
      <c r="J4479" t="str">
        <f>VLOOKUP($C4479,'Raw-products'!$A$2:$H$1261,MATCH(J$1,'Raw-products'!$A$1:$H$1,0))</f>
        <v>XS</v>
      </c>
      <c r="K4479" t="str">
        <f>VLOOKUP($C4479,'Raw-products'!$A$2:$H$1261,MATCH(K$1,'Raw-products'!$A$1:$H$1,0))</f>
        <v>blue</v>
      </c>
      <c r="L4479">
        <f>VLOOKUP($C4479,'Raw-products'!$A$2:$H$1261,MATCH(L$1,'Raw-products'!$A$1:$H$1,0))</f>
        <v>116</v>
      </c>
      <c r="M4479">
        <f>VLOOKUP($C4479,'Raw-products'!$A$2:$H$1261,MATCH(M$1,'Raw-products'!$A$1:$H$1,0))</f>
        <v>53</v>
      </c>
      <c r="N4479" s="5">
        <f t="shared" si="138"/>
        <v>6148</v>
      </c>
      <c r="O4479" cm="1">
        <f t="array" ref="O4479:R4479">_xlfn.XLOOKUP($B4479,'Raw -orders'!$A:$A,'Raw -orders'!$B:$E)</f>
        <v>1000</v>
      </c>
      <c r="P4479">
        <v>35622</v>
      </c>
      <c r="Q4479" s="1">
        <v>44480</v>
      </c>
      <c r="R4479" s="1">
        <v>44482</v>
      </c>
      <c r="S4479" t="str" cm="1">
        <f t="array" ref="S4479:Z4479">_xlfn.XLOOKUP($O4479,'Raw - customers'!$A:$A,'Raw - customers'!$B:$I)</f>
        <v>Mandel Fairbanks</v>
      </c>
      <c r="T4479" t="str">
        <v>Male</v>
      </c>
      <c r="U4479">
        <v>71</v>
      </c>
      <c r="V4479" t="str">
        <v>1671 Lauren KnollSuite 945</v>
      </c>
      <c r="W4479">
        <v>9012</v>
      </c>
      <c r="X4479" t="str">
        <v>Lake Audreyborough</v>
      </c>
      <c r="Y4479" t="str">
        <v>Tasmania</v>
      </c>
      <c r="Z4479" t="str">
        <v>Australia</v>
      </c>
      <c r="AA4479">
        <v>10</v>
      </c>
      <c r="AB4479" s="3" t="str">
        <f t="shared" si="139"/>
        <v>0 to 10</v>
      </c>
      <c r="AM4479" s="6">
        <v>1000</v>
      </c>
      <c r="AN4479" s="6" t="s">
        <v>1414</v>
      </c>
    </row>
    <row r="4480" spans="1:40" x14ac:dyDescent="0.25">
      <c r="A4480">
        <v>4478</v>
      </c>
      <c r="B4480">
        <v>894</v>
      </c>
      <c r="C4480">
        <v>1117</v>
      </c>
      <c r="D4480">
        <v>115</v>
      </c>
      <c r="E4480">
        <v>3</v>
      </c>
      <c r="F4480">
        <v>345</v>
      </c>
      <c r="G4480">
        <v>1</v>
      </c>
      <c r="H4480" t="str">
        <f>VLOOKUP($C4480,'Raw-products'!$A$2:$H$1261,MATCH(H$1,'Raw-products'!$A$1:$H$1,0))</f>
        <v>Trousers</v>
      </c>
      <c r="I4480" t="str">
        <f>VLOOKUP($C4480,'Raw-products'!$A$2:$H$1261,MATCH(I$1,'Raw-products'!$A$1:$H$1,0))</f>
        <v>Cropped</v>
      </c>
      <c r="J4480" t="str">
        <f>VLOOKUP($C4480,'Raw-products'!$A$2:$H$1261,MATCH(J$1,'Raw-products'!$A$1:$H$1,0))</f>
        <v>M</v>
      </c>
      <c r="K4480" t="str">
        <f>VLOOKUP($C4480,'Raw-products'!$A$2:$H$1261,MATCH(K$1,'Raw-products'!$A$1:$H$1,0))</f>
        <v>violet</v>
      </c>
      <c r="L4480">
        <f>VLOOKUP($C4480,'Raw-products'!$A$2:$H$1261,MATCH(L$1,'Raw-products'!$A$1:$H$1,0))</f>
        <v>99</v>
      </c>
      <c r="M4480">
        <f>VLOOKUP($C4480,'Raw-products'!$A$2:$H$1261,MATCH(M$1,'Raw-products'!$A$1:$H$1,0))</f>
        <v>47</v>
      </c>
      <c r="N4480" s="5">
        <f t="shared" si="138"/>
        <v>4653</v>
      </c>
      <c r="O4480" cm="1">
        <f t="array" ref="O4480:R4480">_xlfn.XLOOKUP($B4480,'Raw -orders'!$A:$A,'Raw -orders'!$B:$E)</f>
        <v>1000</v>
      </c>
      <c r="P4480">
        <v>35622</v>
      </c>
      <c r="Q4480" s="1">
        <v>44480</v>
      </c>
      <c r="R4480" s="1">
        <v>44482</v>
      </c>
      <c r="S4480" t="str" cm="1">
        <f t="array" ref="S4480:Z4480">_xlfn.XLOOKUP($O4480,'Raw - customers'!$A:$A,'Raw - customers'!$B:$I)</f>
        <v>Mandel Fairbanks</v>
      </c>
      <c r="T4480" t="str">
        <v>Male</v>
      </c>
      <c r="U4480">
        <v>71</v>
      </c>
      <c r="V4480" t="str">
        <v>1671 Lauren KnollSuite 945</v>
      </c>
      <c r="W4480">
        <v>9012</v>
      </c>
      <c r="X4480" t="str">
        <v>Lake Audreyborough</v>
      </c>
      <c r="Y4480" t="str">
        <v>Tasmania</v>
      </c>
      <c r="Z4480" t="str">
        <v>Australia</v>
      </c>
      <c r="AA4480">
        <v>10</v>
      </c>
      <c r="AB4480" s="3" t="str">
        <f t="shared" si="139"/>
        <v>0 to 10</v>
      </c>
      <c r="AM4480" s="6">
        <v>1000</v>
      </c>
      <c r="AN4480" s="6" t="s">
        <v>1414</v>
      </c>
    </row>
    <row r="4481" spans="1:40" x14ac:dyDescent="0.25">
      <c r="A4481">
        <v>4479</v>
      </c>
      <c r="B4481">
        <v>894</v>
      </c>
      <c r="C4481">
        <v>1070</v>
      </c>
      <c r="D4481">
        <v>93</v>
      </c>
      <c r="E4481">
        <v>3</v>
      </c>
      <c r="F4481">
        <v>279</v>
      </c>
      <c r="G4481">
        <v>1</v>
      </c>
      <c r="H4481" t="str">
        <f>VLOOKUP($C4481,'Raw-products'!$A$2:$H$1261,MATCH(H$1,'Raw-products'!$A$1:$H$1,0))</f>
        <v>Trousers</v>
      </c>
      <c r="I4481" t="str">
        <f>VLOOKUP($C4481,'Raw-products'!$A$2:$H$1261,MATCH(I$1,'Raw-products'!$A$1:$H$1,0))</f>
        <v>Joggers</v>
      </c>
      <c r="J4481" t="str">
        <f>VLOOKUP($C4481,'Raw-products'!$A$2:$H$1261,MATCH(J$1,'Raw-products'!$A$1:$H$1,0))</f>
        <v>XS</v>
      </c>
      <c r="K4481" t="str">
        <f>VLOOKUP($C4481,'Raw-products'!$A$2:$H$1261,MATCH(K$1,'Raw-products'!$A$1:$H$1,0))</f>
        <v>blue</v>
      </c>
      <c r="L4481">
        <f>VLOOKUP($C4481,'Raw-products'!$A$2:$H$1261,MATCH(L$1,'Raw-products'!$A$1:$H$1,0))</f>
        <v>94</v>
      </c>
      <c r="M4481">
        <f>VLOOKUP($C4481,'Raw-products'!$A$2:$H$1261,MATCH(M$1,'Raw-products'!$A$1:$H$1,0))</f>
        <v>67</v>
      </c>
      <c r="N4481" s="5">
        <f t="shared" si="138"/>
        <v>6298</v>
      </c>
      <c r="O4481" cm="1">
        <f t="array" ref="O4481:R4481">_xlfn.XLOOKUP($B4481,'Raw -orders'!$A:$A,'Raw -orders'!$B:$E)</f>
        <v>1000</v>
      </c>
      <c r="P4481">
        <v>35622</v>
      </c>
      <c r="Q4481" s="1">
        <v>44480</v>
      </c>
      <c r="R4481" s="1">
        <v>44482</v>
      </c>
      <c r="S4481" t="str" cm="1">
        <f t="array" ref="S4481:Z4481">_xlfn.XLOOKUP($O4481,'Raw - customers'!$A:$A,'Raw - customers'!$B:$I)</f>
        <v>Mandel Fairbanks</v>
      </c>
      <c r="T4481" t="str">
        <v>Male</v>
      </c>
      <c r="U4481">
        <v>71</v>
      </c>
      <c r="V4481" t="str">
        <v>1671 Lauren KnollSuite 945</v>
      </c>
      <c r="W4481">
        <v>9012</v>
      </c>
      <c r="X4481" t="str">
        <v>Lake Audreyborough</v>
      </c>
      <c r="Y4481" t="str">
        <v>Tasmania</v>
      </c>
      <c r="Z4481" t="str">
        <v>Australia</v>
      </c>
      <c r="AA4481">
        <v>10</v>
      </c>
      <c r="AB4481" s="3" t="str">
        <f t="shared" si="139"/>
        <v>0 to 10</v>
      </c>
      <c r="AM4481" s="6">
        <v>1000</v>
      </c>
      <c r="AN4481" s="6" t="s">
        <v>1414</v>
      </c>
    </row>
    <row r="4482" spans="1:40" x14ac:dyDescent="0.25">
      <c r="A4482">
        <v>4480</v>
      </c>
      <c r="B4482">
        <v>894</v>
      </c>
      <c r="C4482">
        <v>1177</v>
      </c>
      <c r="D4482">
        <v>99</v>
      </c>
      <c r="E4482">
        <v>2</v>
      </c>
      <c r="F4482">
        <v>198</v>
      </c>
      <c r="G4482">
        <v>1</v>
      </c>
      <c r="H4482" t="str">
        <f>VLOOKUP($C4482,'Raw-products'!$A$2:$H$1261,MATCH(H$1,'Raw-products'!$A$1:$H$1,0))</f>
        <v>Trousers</v>
      </c>
      <c r="I4482" t="str">
        <f>VLOOKUP($C4482,'Raw-products'!$A$2:$H$1261,MATCH(I$1,'Raw-products'!$A$1:$H$1,0))</f>
        <v>High-Waisted</v>
      </c>
      <c r="J4482" t="str">
        <f>VLOOKUP($C4482,'Raw-products'!$A$2:$H$1261,MATCH(J$1,'Raw-products'!$A$1:$H$1,0))</f>
        <v>M</v>
      </c>
      <c r="K4482" t="str">
        <f>VLOOKUP($C4482,'Raw-products'!$A$2:$H$1261,MATCH(K$1,'Raw-products'!$A$1:$H$1,0))</f>
        <v>blue</v>
      </c>
      <c r="L4482">
        <f>VLOOKUP($C4482,'Raw-products'!$A$2:$H$1261,MATCH(L$1,'Raw-products'!$A$1:$H$1,0))</f>
        <v>98</v>
      </c>
      <c r="M4482">
        <f>VLOOKUP($C4482,'Raw-products'!$A$2:$H$1261,MATCH(M$1,'Raw-products'!$A$1:$H$1,0))</f>
        <v>52</v>
      </c>
      <c r="N4482" s="5">
        <f t="shared" si="138"/>
        <v>5096</v>
      </c>
      <c r="O4482" cm="1">
        <f t="array" ref="O4482:R4482">_xlfn.XLOOKUP($B4482,'Raw -orders'!$A:$A,'Raw -orders'!$B:$E)</f>
        <v>1000</v>
      </c>
      <c r="P4482">
        <v>35622</v>
      </c>
      <c r="Q4482" s="1">
        <v>44480</v>
      </c>
      <c r="R4482" s="1">
        <v>44482</v>
      </c>
      <c r="S4482" t="str" cm="1">
        <f t="array" ref="S4482:Z4482">_xlfn.XLOOKUP($O4482,'Raw - customers'!$A:$A,'Raw - customers'!$B:$I)</f>
        <v>Mandel Fairbanks</v>
      </c>
      <c r="T4482" t="str">
        <v>Male</v>
      </c>
      <c r="U4482">
        <v>71</v>
      </c>
      <c r="V4482" t="str">
        <v>1671 Lauren KnollSuite 945</v>
      </c>
      <c r="W4482">
        <v>9012</v>
      </c>
      <c r="X4482" t="str">
        <v>Lake Audreyborough</v>
      </c>
      <c r="Y4482" t="str">
        <v>Tasmania</v>
      </c>
      <c r="Z4482" t="str">
        <v>Australia</v>
      </c>
      <c r="AA4482">
        <v>10</v>
      </c>
      <c r="AB4482" s="3" t="str">
        <f t="shared" si="139"/>
        <v>0 to 10</v>
      </c>
      <c r="AM4482" s="6">
        <v>1000</v>
      </c>
      <c r="AN4482" s="6" t="s">
        <v>1414</v>
      </c>
    </row>
    <row r="4483" spans="1:40" x14ac:dyDescent="0.25">
      <c r="A4483">
        <v>4481</v>
      </c>
      <c r="B4483">
        <v>894</v>
      </c>
      <c r="C4483">
        <v>1239</v>
      </c>
      <c r="D4483">
        <v>112</v>
      </c>
      <c r="E4483">
        <v>1</v>
      </c>
      <c r="F4483">
        <v>112</v>
      </c>
      <c r="G4483">
        <v>1</v>
      </c>
      <c r="H4483" t="str">
        <f>VLOOKUP($C4483,'Raw-products'!$A$2:$H$1261,MATCH(H$1,'Raw-products'!$A$1:$H$1,0))</f>
        <v>Trousers</v>
      </c>
      <c r="I4483" t="str">
        <f>VLOOKUP($C4483,'Raw-products'!$A$2:$H$1261,MATCH(I$1,'Raw-products'!$A$1:$H$1,0))</f>
        <v>Tracksuit Bottoms</v>
      </c>
      <c r="J4483" t="str">
        <f>VLOOKUP($C4483,'Raw-products'!$A$2:$H$1261,MATCH(J$1,'Raw-products'!$A$1:$H$1,0))</f>
        <v>XL</v>
      </c>
      <c r="K4483" t="str">
        <f>VLOOKUP($C4483,'Raw-products'!$A$2:$H$1261,MATCH(K$1,'Raw-products'!$A$1:$H$1,0))</f>
        <v>yellow</v>
      </c>
      <c r="L4483">
        <f>VLOOKUP($C4483,'Raw-products'!$A$2:$H$1261,MATCH(L$1,'Raw-products'!$A$1:$H$1,0))</f>
        <v>91</v>
      </c>
      <c r="M4483">
        <f>VLOOKUP($C4483,'Raw-products'!$A$2:$H$1261,MATCH(M$1,'Raw-products'!$A$1:$H$1,0))</f>
        <v>59</v>
      </c>
      <c r="N4483" s="5">
        <f t="shared" ref="N4483:N4546" si="140">$L4483*$M4483</f>
        <v>5369</v>
      </c>
      <c r="O4483" cm="1">
        <f t="array" ref="O4483:R4483">_xlfn.XLOOKUP($B4483,'Raw -orders'!$A:$A,'Raw -orders'!$B:$E)</f>
        <v>1000</v>
      </c>
      <c r="P4483">
        <v>35622</v>
      </c>
      <c r="Q4483" s="1">
        <v>44480</v>
      </c>
      <c r="R4483" s="1">
        <v>44482</v>
      </c>
      <c r="S4483" t="str" cm="1">
        <f t="array" ref="S4483:Z4483">_xlfn.XLOOKUP($O4483,'Raw - customers'!$A:$A,'Raw - customers'!$B:$I)</f>
        <v>Mandel Fairbanks</v>
      </c>
      <c r="T4483" t="str">
        <v>Male</v>
      </c>
      <c r="U4483">
        <v>71</v>
      </c>
      <c r="V4483" t="str">
        <v>1671 Lauren KnollSuite 945</v>
      </c>
      <c r="W4483">
        <v>9012</v>
      </c>
      <c r="X4483" t="str">
        <v>Lake Audreyborough</v>
      </c>
      <c r="Y4483" t="str">
        <v>Tasmania</v>
      </c>
      <c r="Z4483" t="str">
        <v>Australia</v>
      </c>
      <c r="AA4483">
        <v>10</v>
      </c>
      <c r="AB4483" s="3" t="str">
        <f t="shared" ref="AB4483:AB4546" si="141">IF(AND(DATEDIF($Q4483,$R4483,"D")&gt;0,DATEDIF($Q4483,$R4483,"D")&lt;=10),"0 to 10",IF(AND(DATEDIF($Q4483,$R4483,"D")&gt;10,DATEDIF($Q4483,$R4483,"D")&lt;=20),"10 to 20",IF(AND(DATEDIF($Q4483,$R4483,"D")&gt;20,DATEDIF($Q4483,$R4483,"D")&lt;=30),"20 to 30")))</f>
        <v>0 to 10</v>
      </c>
      <c r="AM4483" s="6">
        <v>1000</v>
      </c>
      <c r="AN4483" s="6" t="s">
        <v>1414</v>
      </c>
    </row>
    <row r="4484" spans="1:40" x14ac:dyDescent="0.25">
      <c r="A4484">
        <v>4482</v>
      </c>
      <c r="B4484">
        <v>894</v>
      </c>
      <c r="C4484">
        <v>109</v>
      </c>
      <c r="D4484">
        <v>92</v>
      </c>
      <c r="E4484">
        <v>3</v>
      </c>
      <c r="F4484">
        <v>276</v>
      </c>
      <c r="G4484">
        <v>1</v>
      </c>
      <c r="H4484" t="str">
        <f>VLOOKUP($C4484,'Raw-products'!$A$2:$H$1261,MATCH(H$1,'Raw-products'!$A$1:$H$1,0))</f>
        <v>Shirt</v>
      </c>
      <c r="I4484" t="str">
        <f>VLOOKUP($C4484,'Raw-products'!$A$2:$H$1261,MATCH(I$1,'Raw-products'!$A$1:$H$1,0))</f>
        <v>Denim</v>
      </c>
      <c r="J4484" t="str">
        <f>VLOOKUP($C4484,'Raw-products'!$A$2:$H$1261,MATCH(J$1,'Raw-products'!$A$1:$H$1,0))</f>
        <v>XL</v>
      </c>
      <c r="K4484" t="str">
        <f>VLOOKUP($C4484,'Raw-products'!$A$2:$H$1261,MATCH(K$1,'Raw-products'!$A$1:$H$1,0))</f>
        <v>red</v>
      </c>
      <c r="L4484">
        <f>VLOOKUP($C4484,'Raw-products'!$A$2:$H$1261,MATCH(L$1,'Raw-products'!$A$1:$H$1,0))</f>
        <v>115</v>
      </c>
      <c r="M4484">
        <f>VLOOKUP($C4484,'Raw-products'!$A$2:$H$1261,MATCH(M$1,'Raw-products'!$A$1:$H$1,0))</f>
        <v>63</v>
      </c>
      <c r="N4484" s="5">
        <f t="shared" si="140"/>
        <v>7245</v>
      </c>
      <c r="O4484" cm="1">
        <f t="array" ref="O4484:R4484">_xlfn.XLOOKUP($B4484,'Raw -orders'!$A:$A,'Raw -orders'!$B:$E)</f>
        <v>1000</v>
      </c>
      <c r="P4484">
        <v>35622</v>
      </c>
      <c r="Q4484" s="1">
        <v>44480</v>
      </c>
      <c r="R4484" s="1">
        <v>44482</v>
      </c>
      <c r="S4484" t="str" cm="1">
        <f t="array" ref="S4484:Z4484">_xlfn.XLOOKUP($O4484,'Raw - customers'!$A:$A,'Raw - customers'!$B:$I)</f>
        <v>Mandel Fairbanks</v>
      </c>
      <c r="T4484" t="str">
        <v>Male</v>
      </c>
      <c r="U4484">
        <v>71</v>
      </c>
      <c r="V4484" t="str">
        <v>1671 Lauren KnollSuite 945</v>
      </c>
      <c r="W4484">
        <v>9012</v>
      </c>
      <c r="X4484" t="str">
        <v>Lake Audreyborough</v>
      </c>
      <c r="Y4484" t="str">
        <v>Tasmania</v>
      </c>
      <c r="Z4484" t="str">
        <v>Australia</v>
      </c>
      <c r="AA4484">
        <v>10</v>
      </c>
      <c r="AB4484" s="3" t="str">
        <f t="shared" si="141"/>
        <v>0 to 10</v>
      </c>
      <c r="AM4484" s="6">
        <v>1000</v>
      </c>
      <c r="AN4484" s="6" t="s">
        <v>1414</v>
      </c>
    </row>
    <row r="4485" spans="1:40" x14ac:dyDescent="0.25">
      <c r="A4485">
        <v>4483</v>
      </c>
      <c r="B4485">
        <v>895</v>
      </c>
      <c r="C4485">
        <v>89</v>
      </c>
      <c r="D4485">
        <v>118</v>
      </c>
      <c r="E4485">
        <v>3</v>
      </c>
      <c r="F4485">
        <v>354</v>
      </c>
      <c r="G4485">
        <v>1</v>
      </c>
      <c r="H4485" t="str">
        <f>VLOOKUP($C4485,'Raw-products'!$A$2:$H$1261,MATCH(H$1,'Raw-products'!$A$1:$H$1,0))</f>
        <v>Shirt</v>
      </c>
      <c r="I4485" t="str">
        <f>VLOOKUP($C4485,'Raw-products'!$A$2:$H$1261,MATCH(I$1,'Raw-products'!$A$1:$H$1,0))</f>
        <v>Flannel</v>
      </c>
      <c r="J4485" t="str">
        <f>VLOOKUP($C4485,'Raw-products'!$A$2:$H$1261,MATCH(J$1,'Raw-products'!$A$1:$H$1,0))</f>
        <v>XL</v>
      </c>
      <c r="K4485" t="str">
        <f>VLOOKUP($C4485,'Raw-products'!$A$2:$H$1261,MATCH(K$1,'Raw-products'!$A$1:$H$1,0))</f>
        <v>green</v>
      </c>
      <c r="L4485">
        <f>VLOOKUP($C4485,'Raw-products'!$A$2:$H$1261,MATCH(L$1,'Raw-products'!$A$1:$H$1,0))</f>
        <v>96</v>
      </c>
      <c r="M4485">
        <f>VLOOKUP($C4485,'Raw-products'!$A$2:$H$1261,MATCH(M$1,'Raw-products'!$A$1:$H$1,0))</f>
        <v>77</v>
      </c>
      <c r="N4485" s="5">
        <f t="shared" si="140"/>
        <v>7392</v>
      </c>
      <c r="O4485" cm="1">
        <f t="array" ref="O4485:R4485">_xlfn.XLOOKUP($B4485,'Raw -orders'!$A:$A,'Raw -orders'!$B:$E)</f>
        <v>664</v>
      </c>
      <c r="P4485">
        <v>56830</v>
      </c>
      <c r="Q4485" s="1">
        <v>44403</v>
      </c>
      <c r="R4485" s="1">
        <v>44423</v>
      </c>
      <c r="S4485" t="str" cm="1">
        <f t="array" ref="S4485:Z4485">_xlfn.XLOOKUP($O4485,'Raw - customers'!$A:$A,'Raw - customers'!$B:$I)</f>
        <v>Dannie Fidler</v>
      </c>
      <c r="T4485" t="str">
        <v>Genderfluid</v>
      </c>
      <c r="U4485">
        <v>32</v>
      </c>
      <c r="V4485" t="str">
        <v>157 Rohan MallApt. 466</v>
      </c>
      <c r="W4485">
        <v>4145</v>
      </c>
      <c r="X4485" t="str">
        <v>East Max</v>
      </c>
      <c r="Y4485" t="str">
        <v>Tasmania</v>
      </c>
      <c r="Z4485" t="str">
        <v>Australia</v>
      </c>
      <c r="AA4485">
        <v>7</v>
      </c>
      <c r="AB4485" s="3" t="str">
        <f t="shared" si="141"/>
        <v>10 to 20</v>
      </c>
      <c r="AM4485" s="6">
        <v>664</v>
      </c>
      <c r="AN4485" s="6" t="s">
        <v>1414</v>
      </c>
    </row>
    <row r="4486" spans="1:40" x14ac:dyDescent="0.25">
      <c r="A4486">
        <v>4484</v>
      </c>
      <c r="B4486">
        <v>895</v>
      </c>
      <c r="C4486">
        <v>835</v>
      </c>
      <c r="D4486">
        <v>117</v>
      </c>
      <c r="E4486">
        <v>1</v>
      </c>
      <c r="F4486">
        <v>117</v>
      </c>
      <c r="G4486">
        <v>1</v>
      </c>
      <c r="H4486" t="str">
        <f>VLOOKUP($C4486,'Raw-products'!$A$2:$H$1261,MATCH(H$1,'Raw-products'!$A$1:$H$1,0))</f>
        <v>Jacket</v>
      </c>
      <c r="I4486" t="str">
        <f>VLOOKUP($C4486,'Raw-products'!$A$2:$H$1261,MATCH(I$1,'Raw-products'!$A$1:$H$1,0))</f>
        <v>Shearling</v>
      </c>
      <c r="J4486" t="str">
        <f>VLOOKUP($C4486,'Raw-products'!$A$2:$H$1261,MATCH(J$1,'Raw-products'!$A$1:$H$1,0))</f>
        <v>XS</v>
      </c>
      <c r="K4486" t="str">
        <f>VLOOKUP($C4486,'Raw-products'!$A$2:$H$1261,MATCH(K$1,'Raw-products'!$A$1:$H$1,0))</f>
        <v>violet</v>
      </c>
      <c r="L4486">
        <f>VLOOKUP($C4486,'Raw-products'!$A$2:$H$1261,MATCH(L$1,'Raw-products'!$A$1:$H$1,0))</f>
        <v>95</v>
      </c>
      <c r="M4486">
        <f>VLOOKUP($C4486,'Raw-products'!$A$2:$H$1261,MATCH(M$1,'Raw-products'!$A$1:$H$1,0))</f>
        <v>75</v>
      </c>
      <c r="N4486" s="5">
        <f t="shared" si="140"/>
        <v>7125</v>
      </c>
      <c r="O4486" cm="1">
        <f t="array" ref="O4486:R4486">_xlfn.XLOOKUP($B4486,'Raw -orders'!$A:$A,'Raw -orders'!$B:$E)</f>
        <v>664</v>
      </c>
      <c r="P4486">
        <v>56830</v>
      </c>
      <c r="Q4486" s="1">
        <v>44403</v>
      </c>
      <c r="R4486" s="1">
        <v>44423</v>
      </c>
      <c r="S4486" t="str" cm="1">
        <f t="array" ref="S4486:Z4486">_xlfn.XLOOKUP($O4486,'Raw - customers'!$A:$A,'Raw - customers'!$B:$I)</f>
        <v>Dannie Fidler</v>
      </c>
      <c r="T4486" t="str">
        <v>Genderfluid</v>
      </c>
      <c r="U4486">
        <v>32</v>
      </c>
      <c r="V4486" t="str">
        <v>157 Rohan MallApt. 466</v>
      </c>
      <c r="W4486">
        <v>4145</v>
      </c>
      <c r="X4486" t="str">
        <v>East Max</v>
      </c>
      <c r="Y4486" t="str">
        <v>Tasmania</v>
      </c>
      <c r="Z4486" t="str">
        <v>Australia</v>
      </c>
      <c r="AA4486">
        <v>7</v>
      </c>
      <c r="AB4486" s="3" t="str">
        <f t="shared" si="141"/>
        <v>10 to 20</v>
      </c>
      <c r="AM4486" s="6">
        <v>664</v>
      </c>
      <c r="AN4486" s="6" t="s">
        <v>1414</v>
      </c>
    </row>
    <row r="4487" spans="1:40" x14ac:dyDescent="0.25">
      <c r="A4487">
        <v>4485</v>
      </c>
      <c r="B4487">
        <v>895</v>
      </c>
      <c r="C4487">
        <v>600</v>
      </c>
      <c r="D4487">
        <v>112</v>
      </c>
      <c r="E4487">
        <v>2</v>
      </c>
      <c r="F4487">
        <v>224</v>
      </c>
      <c r="G4487">
        <v>1</v>
      </c>
      <c r="H4487" t="str">
        <f>VLOOKUP($C4487,'Raw-products'!$A$2:$H$1261,MATCH(H$1,'Raw-products'!$A$1:$H$1,0))</f>
        <v>Jacket</v>
      </c>
      <c r="I4487" t="str">
        <f>VLOOKUP($C4487,'Raw-products'!$A$2:$H$1261,MATCH(I$1,'Raw-products'!$A$1:$H$1,0))</f>
        <v>Cardigan</v>
      </c>
      <c r="J4487" t="str">
        <f>VLOOKUP($C4487,'Raw-products'!$A$2:$H$1261,MATCH(J$1,'Raw-products'!$A$1:$H$1,0))</f>
        <v>XS</v>
      </c>
      <c r="K4487" t="str">
        <f>VLOOKUP($C4487,'Raw-products'!$A$2:$H$1261,MATCH(K$1,'Raw-products'!$A$1:$H$1,0))</f>
        <v>orange</v>
      </c>
      <c r="L4487">
        <f>VLOOKUP($C4487,'Raw-products'!$A$2:$H$1261,MATCH(L$1,'Raw-products'!$A$1:$H$1,0))</f>
        <v>118</v>
      </c>
      <c r="M4487">
        <f>VLOOKUP($C4487,'Raw-products'!$A$2:$H$1261,MATCH(M$1,'Raw-products'!$A$1:$H$1,0))</f>
        <v>46</v>
      </c>
      <c r="N4487" s="5">
        <f t="shared" si="140"/>
        <v>5428</v>
      </c>
      <c r="O4487" cm="1">
        <f t="array" ref="O4487:R4487">_xlfn.XLOOKUP($B4487,'Raw -orders'!$A:$A,'Raw -orders'!$B:$E)</f>
        <v>664</v>
      </c>
      <c r="P4487">
        <v>56830</v>
      </c>
      <c r="Q4487" s="1">
        <v>44403</v>
      </c>
      <c r="R4487" s="1">
        <v>44423</v>
      </c>
      <c r="S4487" t="str" cm="1">
        <f t="array" ref="S4487:Z4487">_xlfn.XLOOKUP($O4487,'Raw - customers'!$A:$A,'Raw - customers'!$B:$I)</f>
        <v>Dannie Fidler</v>
      </c>
      <c r="T4487" t="str">
        <v>Genderfluid</v>
      </c>
      <c r="U4487">
        <v>32</v>
      </c>
      <c r="V4487" t="str">
        <v>157 Rohan MallApt. 466</v>
      </c>
      <c r="W4487">
        <v>4145</v>
      </c>
      <c r="X4487" t="str">
        <v>East Max</v>
      </c>
      <c r="Y4487" t="str">
        <v>Tasmania</v>
      </c>
      <c r="Z4487" t="str">
        <v>Australia</v>
      </c>
      <c r="AA4487">
        <v>7</v>
      </c>
      <c r="AB4487" s="3" t="str">
        <f t="shared" si="141"/>
        <v>10 to 20</v>
      </c>
      <c r="AM4487" s="6">
        <v>664</v>
      </c>
      <c r="AN4487" s="6" t="s">
        <v>1414</v>
      </c>
    </row>
    <row r="4488" spans="1:40" x14ac:dyDescent="0.25">
      <c r="A4488">
        <v>4486</v>
      </c>
      <c r="B4488">
        <v>895</v>
      </c>
      <c r="C4488">
        <v>643</v>
      </c>
      <c r="D4488">
        <v>93</v>
      </c>
      <c r="E4488">
        <v>1</v>
      </c>
      <c r="F4488">
        <v>93</v>
      </c>
      <c r="G4488">
        <v>1</v>
      </c>
      <c r="H4488" t="str">
        <f>VLOOKUP($C4488,'Raw-products'!$A$2:$H$1261,MATCH(H$1,'Raw-products'!$A$1:$H$1,0))</f>
        <v>Jacket</v>
      </c>
      <c r="I4488" t="str">
        <f>VLOOKUP($C4488,'Raw-products'!$A$2:$H$1261,MATCH(I$1,'Raw-products'!$A$1:$H$1,0))</f>
        <v>Coach</v>
      </c>
      <c r="J4488" t="str">
        <f>VLOOKUP($C4488,'Raw-products'!$A$2:$H$1261,MATCH(J$1,'Raw-products'!$A$1:$H$1,0))</f>
        <v>L</v>
      </c>
      <c r="K4488" t="str">
        <f>VLOOKUP($C4488,'Raw-products'!$A$2:$H$1261,MATCH(K$1,'Raw-products'!$A$1:$H$1,0))</f>
        <v>yellow</v>
      </c>
      <c r="L4488">
        <f>VLOOKUP($C4488,'Raw-products'!$A$2:$H$1261,MATCH(L$1,'Raw-products'!$A$1:$H$1,0))</f>
        <v>115</v>
      </c>
      <c r="M4488">
        <f>VLOOKUP($C4488,'Raw-products'!$A$2:$H$1261,MATCH(M$1,'Raw-products'!$A$1:$H$1,0))</f>
        <v>53</v>
      </c>
      <c r="N4488" s="5">
        <f t="shared" si="140"/>
        <v>6095</v>
      </c>
      <c r="O4488" cm="1">
        <f t="array" ref="O4488:R4488">_xlfn.XLOOKUP($B4488,'Raw -orders'!$A:$A,'Raw -orders'!$B:$E)</f>
        <v>664</v>
      </c>
      <c r="P4488">
        <v>56830</v>
      </c>
      <c r="Q4488" s="1">
        <v>44403</v>
      </c>
      <c r="R4488" s="1">
        <v>44423</v>
      </c>
      <c r="S4488" t="str" cm="1">
        <f t="array" ref="S4488:Z4488">_xlfn.XLOOKUP($O4488,'Raw - customers'!$A:$A,'Raw - customers'!$B:$I)</f>
        <v>Dannie Fidler</v>
      </c>
      <c r="T4488" t="str">
        <v>Genderfluid</v>
      </c>
      <c r="U4488">
        <v>32</v>
      </c>
      <c r="V4488" t="str">
        <v>157 Rohan MallApt. 466</v>
      </c>
      <c r="W4488">
        <v>4145</v>
      </c>
      <c r="X4488" t="str">
        <v>East Max</v>
      </c>
      <c r="Y4488" t="str">
        <v>Tasmania</v>
      </c>
      <c r="Z4488" t="str">
        <v>Australia</v>
      </c>
      <c r="AA4488">
        <v>7</v>
      </c>
      <c r="AB4488" s="3" t="str">
        <f t="shared" si="141"/>
        <v>10 to 20</v>
      </c>
      <c r="AM4488" s="6">
        <v>664</v>
      </c>
      <c r="AN4488" s="6" t="s">
        <v>1414</v>
      </c>
    </row>
    <row r="4489" spans="1:40" x14ac:dyDescent="0.25">
      <c r="A4489">
        <v>4487</v>
      </c>
      <c r="B4489">
        <v>895</v>
      </c>
      <c r="C4489">
        <v>70</v>
      </c>
      <c r="D4489">
        <v>118</v>
      </c>
      <c r="E4489">
        <v>2</v>
      </c>
      <c r="F4489">
        <v>236</v>
      </c>
      <c r="G4489">
        <v>1</v>
      </c>
      <c r="H4489" t="str">
        <f>VLOOKUP($C4489,'Raw-products'!$A$2:$H$1261,MATCH(H$1,'Raw-products'!$A$1:$H$1,0))</f>
        <v>Shirt</v>
      </c>
      <c r="I4489" t="str">
        <f>VLOOKUP($C4489,'Raw-products'!$A$2:$H$1261,MATCH(I$1,'Raw-products'!$A$1:$H$1,0))</f>
        <v>Flannel</v>
      </c>
      <c r="J4489" t="str">
        <f>VLOOKUP($C4489,'Raw-products'!$A$2:$H$1261,MATCH(J$1,'Raw-products'!$A$1:$H$1,0))</f>
        <v>XS</v>
      </c>
      <c r="K4489" t="str">
        <f>VLOOKUP($C4489,'Raw-products'!$A$2:$H$1261,MATCH(K$1,'Raw-products'!$A$1:$H$1,0))</f>
        <v>red</v>
      </c>
      <c r="L4489">
        <f>VLOOKUP($C4489,'Raw-products'!$A$2:$H$1261,MATCH(L$1,'Raw-products'!$A$1:$H$1,0))</f>
        <v>96</v>
      </c>
      <c r="M4489">
        <f>VLOOKUP($C4489,'Raw-products'!$A$2:$H$1261,MATCH(M$1,'Raw-products'!$A$1:$H$1,0))</f>
        <v>42</v>
      </c>
      <c r="N4489" s="5">
        <f t="shared" si="140"/>
        <v>4032</v>
      </c>
      <c r="O4489" cm="1">
        <f t="array" ref="O4489:R4489">_xlfn.XLOOKUP($B4489,'Raw -orders'!$A:$A,'Raw -orders'!$B:$E)</f>
        <v>664</v>
      </c>
      <c r="P4489">
        <v>56830</v>
      </c>
      <c r="Q4489" s="1">
        <v>44403</v>
      </c>
      <c r="R4489" s="1">
        <v>44423</v>
      </c>
      <c r="S4489" t="str" cm="1">
        <f t="array" ref="S4489:Z4489">_xlfn.XLOOKUP($O4489,'Raw - customers'!$A:$A,'Raw - customers'!$B:$I)</f>
        <v>Dannie Fidler</v>
      </c>
      <c r="T4489" t="str">
        <v>Genderfluid</v>
      </c>
      <c r="U4489">
        <v>32</v>
      </c>
      <c r="V4489" t="str">
        <v>157 Rohan MallApt. 466</v>
      </c>
      <c r="W4489">
        <v>4145</v>
      </c>
      <c r="X4489" t="str">
        <v>East Max</v>
      </c>
      <c r="Y4489" t="str">
        <v>Tasmania</v>
      </c>
      <c r="Z4489" t="str">
        <v>Australia</v>
      </c>
      <c r="AA4489">
        <v>7</v>
      </c>
      <c r="AB4489" s="3" t="str">
        <f t="shared" si="141"/>
        <v>10 to 20</v>
      </c>
      <c r="AM4489" s="6">
        <v>664</v>
      </c>
      <c r="AN4489" s="6" t="s">
        <v>1414</v>
      </c>
    </row>
    <row r="4490" spans="1:40" x14ac:dyDescent="0.25">
      <c r="A4490">
        <v>4488</v>
      </c>
      <c r="B4490">
        <v>895</v>
      </c>
      <c r="C4490">
        <v>700</v>
      </c>
      <c r="D4490">
        <v>119</v>
      </c>
      <c r="E4490">
        <v>1</v>
      </c>
      <c r="F4490">
        <v>119</v>
      </c>
      <c r="G4490">
        <v>1</v>
      </c>
      <c r="H4490" t="str">
        <f>VLOOKUP($C4490,'Raw-products'!$A$2:$H$1261,MATCH(H$1,'Raw-products'!$A$1:$H$1,0))</f>
        <v>Jacket</v>
      </c>
      <c r="I4490" t="str">
        <f>VLOOKUP($C4490,'Raw-products'!$A$2:$H$1261,MATCH(I$1,'Raw-products'!$A$1:$H$1,0))</f>
        <v>Trench Coat</v>
      </c>
      <c r="J4490" t="str">
        <f>VLOOKUP($C4490,'Raw-products'!$A$2:$H$1261,MATCH(J$1,'Raw-products'!$A$1:$H$1,0))</f>
        <v>XS</v>
      </c>
      <c r="K4490" t="str">
        <f>VLOOKUP($C4490,'Raw-products'!$A$2:$H$1261,MATCH(K$1,'Raw-products'!$A$1:$H$1,0))</f>
        <v>red</v>
      </c>
      <c r="L4490">
        <f>VLOOKUP($C4490,'Raw-products'!$A$2:$H$1261,MATCH(L$1,'Raw-products'!$A$1:$H$1,0))</f>
        <v>112</v>
      </c>
      <c r="M4490">
        <f>VLOOKUP($C4490,'Raw-products'!$A$2:$H$1261,MATCH(M$1,'Raw-products'!$A$1:$H$1,0))</f>
        <v>78</v>
      </c>
      <c r="N4490" s="5">
        <f t="shared" si="140"/>
        <v>8736</v>
      </c>
      <c r="O4490" cm="1">
        <f t="array" ref="O4490:R4490">_xlfn.XLOOKUP($B4490,'Raw -orders'!$A:$A,'Raw -orders'!$B:$E)</f>
        <v>664</v>
      </c>
      <c r="P4490">
        <v>56830</v>
      </c>
      <c r="Q4490" s="1">
        <v>44403</v>
      </c>
      <c r="R4490" s="1">
        <v>44423</v>
      </c>
      <c r="S4490" t="str" cm="1">
        <f t="array" ref="S4490:Z4490">_xlfn.XLOOKUP($O4490,'Raw - customers'!$A:$A,'Raw - customers'!$B:$I)</f>
        <v>Dannie Fidler</v>
      </c>
      <c r="T4490" t="str">
        <v>Genderfluid</v>
      </c>
      <c r="U4490">
        <v>32</v>
      </c>
      <c r="V4490" t="str">
        <v>157 Rohan MallApt. 466</v>
      </c>
      <c r="W4490">
        <v>4145</v>
      </c>
      <c r="X4490" t="str">
        <v>East Max</v>
      </c>
      <c r="Y4490" t="str">
        <v>Tasmania</v>
      </c>
      <c r="Z4490" t="str">
        <v>Australia</v>
      </c>
      <c r="AA4490">
        <v>7</v>
      </c>
      <c r="AB4490" s="3" t="str">
        <f t="shared" si="141"/>
        <v>10 to 20</v>
      </c>
      <c r="AM4490" s="6">
        <v>664</v>
      </c>
      <c r="AN4490" s="6" t="s">
        <v>1414</v>
      </c>
    </row>
    <row r="4491" spans="1:40" x14ac:dyDescent="0.25">
      <c r="A4491">
        <v>4489</v>
      </c>
      <c r="B4491">
        <v>896</v>
      </c>
      <c r="C4491">
        <v>621</v>
      </c>
      <c r="D4491">
        <v>112</v>
      </c>
      <c r="E4491">
        <v>3</v>
      </c>
      <c r="F4491">
        <v>336</v>
      </c>
      <c r="G4491">
        <v>1</v>
      </c>
      <c r="H4491" t="str">
        <f>VLOOKUP($C4491,'Raw-products'!$A$2:$H$1261,MATCH(H$1,'Raw-products'!$A$1:$H$1,0))</f>
        <v>Jacket</v>
      </c>
      <c r="I4491" t="str">
        <f>VLOOKUP($C4491,'Raw-products'!$A$2:$H$1261,MATCH(I$1,'Raw-products'!$A$1:$H$1,0))</f>
        <v>Cardigan</v>
      </c>
      <c r="J4491" t="str">
        <f>VLOOKUP($C4491,'Raw-products'!$A$2:$H$1261,MATCH(J$1,'Raw-products'!$A$1:$H$1,0))</f>
        <v>S</v>
      </c>
      <c r="K4491" t="str">
        <f>VLOOKUP($C4491,'Raw-products'!$A$2:$H$1261,MATCH(K$1,'Raw-products'!$A$1:$H$1,0))</f>
        <v>indigo</v>
      </c>
      <c r="L4491">
        <f>VLOOKUP($C4491,'Raw-products'!$A$2:$H$1261,MATCH(L$1,'Raw-products'!$A$1:$H$1,0))</f>
        <v>118</v>
      </c>
      <c r="M4491">
        <f>VLOOKUP($C4491,'Raw-products'!$A$2:$H$1261,MATCH(M$1,'Raw-products'!$A$1:$H$1,0))</f>
        <v>61</v>
      </c>
      <c r="N4491" s="5">
        <f t="shared" si="140"/>
        <v>7198</v>
      </c>
      <c r="O4491" cm="1">
        <f t="array" ref="O4491:R4491">_xlfn.XLOOKUP($B4491,'Raw -orders'!$A:$A,'Raw -orders'!$B:$E)</f>
        <v>446</v>
      </c>
      <c r="P4491">
        <v>46213</v>
      </c>
      <c r="Q4491" s="1">
        <v>44269</v>
      </c>
      <c r="R4491" s="1">
        <v>44286</v>
      </c>
      <c r="S4491" t="str" cm="1">
        <f t="array" ref="S4491:Z4491">_xlfn.XLOOKUP($O4491,'Raw - customers'!$A:$A,'Raw - customers'!$B:$I)</f>
        <v>Benny Songist</v>
      </c>
      <c r="T4491" t="str">
        <v>Non-binary</v>
      </c>
      <c r="U4491">
        <v>47</v>
      </c>
      <c r="V4491" t="str">
        <v>165 Hermiston LoopSuite 403</v>
      </c>
      <c r="W4491">
        <v>1552</v>
      </c>
      <c r="X4491" t="str">
        <v>North Lukeshire</v>
      </c>
      <c r="Y4491" t="str">
        <v>Tasmania</v>
      </c>
      <c r="Z4491" t="str">
        <v>Australia</v>
      </c>
      <c r="AA4491">
        <v>3</v>
      </c>
      <c r="AB4491" s="3" t="str">
        <f t="shared" si="141"/>
        <v>10 to 20</v>
      </c>
      <c r="AM4491" s="6">
        <v>446</v>
      </c>
      <c r="AN4491" s="6" t="s">
        <v>1414</v>
      </c>
    </row>
    <row r="4492" spans="1:40" x14ac:dyDescent="0.25">
      <c r="A4492">
        <v>4490</v>
      </c>
      <c r="B4492">
        <v>896</v>
      </c>
      <c r="C4492">
        <v>388</v>
      </c>
      <c r="D4492">
        <v>119</v>
      </c>
      <c r="E4492">
        <v>2</v>
      </c>
      <c r="F4492">
        <v>238</v>
      </c>
      <c r="G4492">
        <v>1</v>
      </c>
      <c r="H4492" t="str">
        <f>VLOOKUP($C4492,'Raw-products'!$A$2:$H$1261,MATCH(H$1,'Raw-products'!$A$1:$H$1,0))</f>
        <v>Shirt</v>
      </c>
      <c r="I4492" t="str">
        <f>VLOOKUP($C4492,'Raw-products'!$A$2:$H$1261,MATCH(I$1,'Raw-products'!$A$1:$H$1,0))</f>
        <v>Casual Slim Fit</v>
      </c>
      <c r="J4492" t="str">
        <f>VLOOKUP($C4492,'Raw-products'!$A$2:$H$1261,MATCH(J$1,'Raw-products'!$A$1:$H$1,0))</f>
        <v>L</v>
      </c>
      <c r="K4492" t="str">
        <f>VLOOKUP($C4492,'Raw-products'!$A$2:$H$1261,MATCH(K$1,'Raw-products'!$A$1:$H$1,0))</f>
        <v>red</v>
      </c>
      <c r="L4492">
        <f>VLOOKUP($C4492,'Raw-products'!$A$2:$H$1261,MATCH(L$1,'Raw-products'!$A$1:$H$1,0))</f>
        <v>113</v>
      </c>
      <c r="M4492">
        <f>VLOOKUP($C4492,'Raw-products'!$A$2:$H$1261,MATCH(M$1,'Raw-products'!$A$1:$H$1,0))</f>
        <v>78</v>
      </c>
      <c r="N4492" s="5">
        <f t="shared" si="140"/>
        <v>8814</v>
      </c>
      <c r="O4492" cm="1">
        <f t="array" ref="O4492:R4492">_xlfn.XLOOKUP($B4492,'Raw -orders'!$A:$A,'Raw -orders'!$B:$E)</f>
        <v>446</v>
      </c>
      <c r="P4492">
        <v>46213</v>
      </c>
      <c r="Q4492" s="1">
        <v>44269</v>
      </c>
      <c r="R4492" s="1">
        <v>44286</v>
      </c>
      <c r="S4492" t="str" cm="1">
        <f t="array" ref="S4492:Z4492">_xlfn.XLOOKUP($O4492,'Raw - customers'!$A:$A,'Raw - customers'!$B:$I)</f>
        <v>Benny Songist</v>
      </c>
      <c r="T4492" t="str">
        <v>Non-binary</v>
      </c>
      <c r="U4492">
        <v>47</v>
      </c>
      <c r="V4492" t="str">
        <v>165 Hermiston LoopSuite 403</v>
      </c>
      <c r="W4492">
        <v>1552</v>
      </c>
      <c r="X4492" t="str">
        <v>North Lukeshire</v>
      </c>
      <c r="Y4492" t="str">
        <v>Tasmania</v>
      </c>
      <c r="Z4492" t="str">
        <v>Australia</v>
      </c>
      <c r="AA4492">
        <v>3</v>
      </c>
      <c r="AB4492" s="3" t="str">
        <f t="shared" si="141"/>
        <v>10 to 20</v>
      </c>
      <c r="AM4492" s="6">
        <v>446</v>
      </c>
      <c r="AN4492" s="6" t="s">
        <v>1414</v>
      </c>
    </row>
    <row r="4493" spans="1:40" x14ac:dyDescent="0.25">
      <c r="A4493">
        <v>4491</v>
      </c>
      <c r="B4493">
        <v>896</v>
      </c>
      <c r="C4493">
        <v>124</v>
      </c>
      <c r="D4493">
        <v>92</v>
      </c>
      <c r="E4493">
        <v>2</v>
      </c>
      <c r="F4493">
        <v>184</v>
      </c>
      <c r="G4493">
        <v>1</v>
      </c>
      <c r="H4493" t="str">
        <f>VLOOKUP($C4493,'Raw-products'!$A$2:$H$1261,MATCH(H$1,'Raw-products'!$A$1:$H$1,0))</f>
        <v>Shirt</v>
      </c>
      <c r="I4493" t="str">
        <f>VLOOKUP($C4493,'Raw-products'!$A$2:$H$1261,MATCH(I$1,'Raw-products'!$A$1:$H$1,0))</f>
        <v>Denim</v>
      </c>
      <c r="J4493" t="str">
        <f>VLOOKUP($C4493,'Raw-products'!$A$2:$H$1261,MATCH(J$1,'Raw-products'!$A$1:$H$1,0))</f>
        <v>XL</v>
      </c>
      <c r="K4493" t="str">
        <f>VLOOKUP($C4493,'Raw-products'!$A$2:$H$1261,MATCH(K$1,'Raw-products'!$A$1:$H$1,0))</f>
        <v>green</v>
      </c>
      <c r="L4493">
        <f>VLOOKUP($C4493,'Raw-products'!$A$2:$H$1261,MATCH(L$1,'Raw-products'!$A$1:$H$1,0))</f>
        <v>115</v>
      </c>
      <c r="M4493">
        <f>VLOOKUP($C4493,'Raw-products'!$A$2:$H$1261,MATCH(M$1,'Raw-products'!$A$1:$H$1,0))</f>
        <v>52</v>
      </c>
      <c r="N4493" s="5">
        <f t="shared" si="140"/>
        <v>5980</v>
      </c>
      <c r="O4493" cm="1">
        <f t="array" ref="O4493:R4493">_xlfn.XLOOKUP($B4493,'Raw -orders'!$A:$A,'Raw -orders'!$B:$E)</f>
        <v>446</v>
      </c>
      <c r="P4493">
        <v>46213</v>
      </c>
      <c r="Q4493" s="1">
        <v>44269</v>
      </c>
      <c r="R4493" s="1">
        <v>44286</v>
      </c>
      <c r="S4493" t="str" cm="1">
        <f t="array" ref="S4493:Z4493">_xlfn.XLOOKUP($O4493,'Raw - customers'!$A:$A,'Raw - customers'!$B:$I)</f>
        <v>Benny Songist</v>
      </c>
      <c r="T4493" t="str">
        <v>Non-binary</v>
      </c>
      <c r="U4493">
        <v>47</v>
      </c>
      <c r="V4493" t="str">
        <v>165 Hermiston LoopSuite 403</v>
      </c>
      <c r="W4493">
        <v>1552</v>
      </c>
      <c r="X4493" t="str">
        <v>North Lukeshire</v>
      </c>
      <c r="Y4493" t="str">
        <v>Tasmania</v>
      </c>
      <c r="Z4493" t="str">
        <v>Australia</v>
      </c>
      <c r="AA4493">
        <v>3</v>
      </c>
      <c r="AB4493" s="3" t="str">
        <f t="shared" si="141"/>
        <v>10 to 20</v>
      </c>
      <c r="AM4493" s="6">
        <v>446</v>
      </c>
      <c r="AN4493" s="6" t="s">
        <v>1414</v>
      </c>
    </row>
    <row r="4494" spans="1:40" x14ac:dyDescent="0.25">
      <c r="A4494">
        <v>4492</v>
      </c>
      <c r="B4494">
        <v>896</v>
      </c>
      <c r="C4494">
        <v>1072</v>
      </c>
      <c r="D4494">
        <v>93</v>
      </c>
      <c r="E4494">
        <v>1</v>
      </c>
      <c r="F4494">
        <v>93</v>
      </c>
      <c r="G4494">
        <v>1</v>
      </c>
      <c r="H4494" t="str">
        <f>VLOOKUP($C4494,'Raw-products'!$A$2:$H$1261,MATCH(H$1,'Raw-products'!$A$1:$H$1,0))</f>
        <v>Trousers</v>
      </c>
      <c r="I4494" t="str">
        <f>VLOOKUP($C4494,'Raw-products'!$A$2:$H$1261,MATCH(I$1,'Raw-products'!$A$1:$H$1,0))</f>
        <v>Joggers</v>
      </c>
      <c r="J4494" t="str">
        <f>VLOOKUP($C4494,'Raw-products'!$A$2:$H$1261,MATCH(J$1,'Raw-products'!$A$1:$H$1,0))</f>
        <v>M</v>
      </c>
      <c r="K4494" t="str">
        <f>VLOOKUP($C4494,'Raw-products'!$A$2:$H$1261,MATCH(K$1,'Raw-products'!$A$1:$H$1,0))</f>
        <v>blue</v>
      </c>
      <c r="L4494">
        <f>VLOOKUP($C4494,'Raw-products'!$A$2:$H$1261,MATCH(L$1,'Raw-products'!$A$1:$H$1,0))</f>
        <v>94</v>
      </c>
      <c r="M4494">
        <f>VLOOKUP($C4494,'Raw-products'!$A$2:$H$1261,MATCH(M$1,'Raw-products'!$A$1:$H$1,0))</f>
        <v>78</v>
      </c>
      <c r="N4494" s="5">
        <f t="shared" si="140"/>
        <v>7332</v>
      </c>
      <c r="O4494" cm="1">
        <f t="array" ref="O4494:R4494">_xlfn.XLOOKUP($B4494,'Raw -orders'!$A:$A,'Raw -orders'!$B:$E)</f>
        <v>446</v>
      </c>
      <c r="P4494">
        <v>46213</v>
      </c>
      <c r="Q4494" s="1">
        <v>44269</v>
      </c>
      <c r="R4494" s="1">
        <v>44286</v>
      </c>
      <c r="S4494" t="str" cm="1">
        <f t="array" ref="S4494:Z4494">_xlfn.XLOOKUP($O4494,'Raw - customers'!$A:$A,'Raw - customers'!$B:$I)</f>
        <v>Benny Songist</v>
      </c>
      <c r="T4494" t="str">
        <v>Non-binary</v>
      </c>
      <c r="U4494">
        <v>47</v>
      </c>
      <c r="V4494" t="str">
        <v>165 Hermiston LoopSuite 403</v>
      </c>
      <c r="W4494">
        <v>1552</v>
      </c>
      <c r="X4494" t="str">
        <v>North Lukeshire</v>
      </c>
      <c r="Y4494" t="str">
        <v>Tasmania</v>
      </c>
      <c r="Z4494" t="str">
        <v>Australia</v>
      </c>
      <c r="AA4494">
        <v>3</v>
      </c>
      <c r="AB4494" s="3" t="str">
        <f t="shared" si="141"/>
        <v>10 to 20</v>
      </c>
      <c r="AM4494" s="6">
        <v>446</v>
      </c>
      <c r="AN4494" s="6" t="s">
        <v>1414</v>
      </c>
    </row>
    <row r="4495" spans="1:40" x14ac:dyDescent="0.25">
      <c r="A4495">
        <v>4493</v>
      </c>
      <c r="B4495">
        <v>896</v>
      </c>
      <c r="C4495">
        <v>905</v>
      </c>
      <c r="D4495">
        <v>94</v>
      </c>
      <c r="E4495">
        <v>1</v>
      </c>
      <c r="F4495">
        <v>94</v>
      </c>
      <c r="G4495">
        <v>1</v>
      </c>
      <c r="H4495" t="str">
        <f>VLOOKUP($C4495,'Raw-products'!$A$2:$H$1261,MATCH(H$1,'Raw-products'!$A$1:$H$1,0))</f>
        <v>Trousers</v>
      </c>
      <c r="I4495" t="str">
        <f>VLOOKUP($C4495,'Raw-products'!$A$2:$H$1261,MATCH(I$1,'Raw-products'!$A$1:$H$1,0))</f>
        <v>Cords</v>
      </c>
      <c r="J4495" t="str">
        <f>VLOOKUP($C4495,'Raw-products'!$A$2:$H$1261,MATCH(J$1,'Raw-products'!$A$1:$H$1,0))</f>
        <v>XS</v>
      </c>
      <c r="K4495" t="str">
        <f>VLOOKUP($C4495,'Raw-products'!$A$2:$H$1261,MATCH(K$1,'Raw-products'!$A$1:$H$1,0))</f>
        <v>violet</v>
      </c>
      <c r="L4495">
        <f>VLOOKUP($C4495,'Raw-products'!$A$2:$H$1261,MATCH(L$1,'Raw-products'!$A$1:$H$1,0))</f>
        <v>113</v>
      </c>
      <c r="M4495">
        <f>VLOOKUP($C4495,'Raw-products'!$A$2:$H$1261,MATCH(M$1,'Raw-products'!$A$1:$H$1,0))</f>
        <v>76</v>
      </c>
      <c r="N4495" s="5">
        <f t="shared" si="140"/>
        <v>8588</v>
      </c>
      <c r="O4495" cm="1">
        <f t="array" ref="O4495:R4495">_xlfn.XLOOKUP($B4495,'Raw -orders'!$A:$A,'Raw -orders'!$B:$E)</f>
        <v>446</v>
      </c>
      <c r="P4495">
        <v>46213</v>
      </c>
      <c r="Q4495" s="1">
        <v>44269</v>
      </c>
      <c r="R4495" s="1">
        <v>44286</v>
      </c>
      <c r="S4495" t="str" cm="1">
        <f t="array" ref="S4495:Z4495">_xlfn.XLOOKUP($O4495,'Raw - customers'!$A:$A,'Raw - customers'!$B:$I)</f>
        <v>Benny Songist</v>
      </c>
      <c r="T4495" t="str">
        <v>Non-binary</v>
      </c>
      <c r="U4495">
        <v>47</v>
      </c>
      <c r="V4495" t="str">
        <v>165 Hermiston LoopSuite 403</v>
      </c>
      <c r="W4495">
        <v>1552</v>
      </c>
      <c r="X4495" t="str">
        <v>North Lukeshire</v>
      </c>
      <c r="Y4495" t="str">
        <v>Tasmania</v>
      </c>
      <c r="Z4495" t="str">
        <v>Australia</v>
      </c>
      <c r="AA4495">
        <v>3</v>
      </c>
      <c r="AB4495" s="3" t="str">
        <f t="shared" si="141"/>
        <v>10 to 20</v>
      </c>
      <c r="AM4495" s="6">
        <v>446</v>
      </c>
      <c r="AN4495" s="6" t="s">
        <v>1414</v>
      </c>
    </row>
    <row r="4496" spans="1:40" x14ac:dyDescent="0.25">
      <c r="A4496">
        <v>4494</v>
      </c>
      <c r="B4496">
        <v>897</v>
      </c>
      <c r="C4496">
        <v>30</v>
      </c>
      <c r="D4496">
        <v>96</v>
      </c>
      <c r="E4496">
        <v>3</v>
      </c>
      <c r="F4496">
        <v>288</v>
      </c>
      <c r="G4496">
        <v>1</v>
      </c>
      <c r="H4496" t="str">
        <f>VLOOKUP($C4496,'Raw-products'!$A$2:$H$1261,MATCH(H$1,'Raw-products'!$A$1:$H$1,0))</f>
        <v>Shirt</v>
      </c>
      <c r="I4496" t="str">
        <f>VLOOKUP($C4496,'Raw-products'!$A$2:$H$1261,MATCH(I$1,'Raw-products'!$A$1:$H$1,0))</f>
        <v>Oxford Cloth</v>
      </c>
      <c r="J4496" t="str">
        <f>VLOOKUP($C4496,'Raw-products'!$A$2:$H$1261,MATCH(J$1,'Raw-products'!$A$1:$H$1,0))</f>
        <v>XS</v>
      </c>
      <c r="K4496" t="str">
        <f>VLOOKUP($C4496,'Raw-products'!$A$2:$H$1261,MATCH(K$1,'Raw-products'!$A$1:$H$1,0))</f>
        <v>violet</v>
      </c>
      <c r="L4496">
        <f>VLOOKUP($C4496,'Raw-products'!$A$2:$H$1261,MATCH(L$1,'Raw-products'!$A$1:$H$1,0))</f>
        <v>114</v>
      </c>
      <c r="M4496">
        <f>VLOOKUP($C4496,'Raw-products'!$A$2:$H$1261,MATCH(M$1,'Raw-products'!$A$1:$H$1,0))</f>
        <v>74</v>
      </c>
      <c r="N4496" s="5">
        <f t="shared" si="140"/>
        <v>8436</v>
      </c>
      <c r="O4496" cm="1">
        <f t="array" ref="O4496:R4496">_xlfn.XLOOKUP($B4496,'Raw -orders'!$A:$A,'Raw -orders'!$B:$E)</f>
        <v>278</v>
      </c>
      <c r="P4496">
        <v>46681</v>
      </c>
      <c r="Q4496" s="1">
        <v>44434</v>
      </c>
      <c r="R4496" s="1">
        <v>44456</v>
      </c>
      <c r="S4496" t="str" cm="1">
        <f t="array" ref="S4496:Z4496">_xlfn.XLOOKUP($O4496,'Raw - customers'!$A:$A,'Raw - customers'!$B:$I)</f>
        <v>Michele Osmant</v>
      </c>
      <c r="T4496" t="str">
        <v>Non-binary</v>
      </c>
      <c r="U4496">
        <v>73</v>
      </c>
      <c r="V4496" t="str">
        <v>370 Koch SummitApt. 142</v>
      </c>
      <c r="W4496">
        <v>8967</v>
      </c>
      <c r="X4496" t="str">
        <v>North Josephmouth</v>
      </c>
      <c r="Y4496" t="str">
        <v>Queensland</v>
      </c>
      <c r="Z4496" t="str">
        <v>Australia</v>
      </c>
      <c r="AA4496">
        <v>8</v>
      </c>
      <c r="AB4496" s="3" t="str">
        <f t="shared" si="141"/>
        <v>20 to 30</v>
      </c>
      <c r="AM4496" s="6">
        <v>278</v>
      </c>
      <c r="AN4496" s="6" t="s">
        <v>1355</v>
      </c>
    </row>
    <row r="4497" spans="1:40" x14ac:dyDescent="0.25">
      <c r="A4497">
        <v>4495</v>
      </c>
      <c r="B4497">
        <v>897</v>
      </c>
      <c r="C4497">
        <v>91</v>
      </c>
      <c r="D4497">
        <v>118</v>
      </c>
      <c r="E4497">
        <v>3</v>
      </c>
      <c r="F4497">
        <v>354</v>
      </c>
      <c r="G4497">
        <v>1</v>
      </c>
      <c r="H4497" t="str">
        <f>VLOOKUP($C4497,'Raw-products'!$A$2:$H$1261,MATCH(H$1,'Raw-products'!$A$1:$H$1,0))</f>
        <v>Shirt</v>
      </c>
      <c r="I4497" t="str">
        <f>VLOOKUP($C4497,'Raw-products'!$A$2:$H$1261,MATCH(I$1,'Raw-products'!$A$1:$H$1,0))</f>
        <v>Flannel</v>
      </c>
      <c r="J4497" t="str">
        <f>VLOOKUP($C4497,'Raw-products'!$A$2:$H$1261,MATCH(J$1,'Raw-products'!$A$1:$H$1,0))</f>
        <v>S</v>
      </c>
      <c r="K4497" t="str">
        <f>VLOOKUP($C4497,'Raw-products'!$A$2:$H$1261,MATCH(K$1,'Raw-products'!$A$1:$H$1,0))</f>
        <v>blue</v>
      </c>
      <c r="L4497">
        <f>VLOOKUP($C4497,'Raw-products'!$A$2:$H$1261,MATCH(L$1,'Raw-products'!$A$1:$H$1,0))</f>
        <v>96</v>
      </c>
      <c r="M4497">
        <f>VLOOKUP($C4497,'Raw-products'!$A$2:$H$1261,MATCH(M$1,'Raw-products'!$A$1:$H$1,0))</f>
        <v>43</v>
      </c>
      <c r="N4497" s="5">
        <f t="shared" si="140"/>
        <v>4128</v>
      </c>
      <c r="O4497" cm="1">
        <f t="array" ref="O4497:R4497">_xlfn.XLOOKUP($B4497,'Raw -orders'!$A:$A,'Raw -orders'!$B:$E)</f>
        <v>278</v>
      </c>
      <c r="P4497">
        <v>46681</v>
      </c>
      <c r="Q4497" s="1">
        <v>44434</v>
      </c>
      <c r="R4497" s="1">
        <v>44456</v>
      </c>
      <c r="S4497" t="str" cm="1">
        <f t="array" ref="S4497:Z4497">_xlfn.XLOOKUP($O4497,'Raw - customers'!$A:$A,'Raw - customers'!$B:$I)</f>
        <v>Michele Osmant</v>
      </c>
      <c r="T4497" t="str">
        <v>Non-binary</v>
      </c>
      <c r="U4497">
        <v>73</v>
      </c>
      <c r="V4497" t="str">
        <v>370 Koch SummitApt. 142</v>
      </c>
      <c r="W4497">
        <v>8967</v>
      </c>
      <c r="X4497" t="str">
        <v>North Josephmouth</v>
      </c>
      <c r="Y4497" t="str">
        <v>Queensland</v>
      </c>
      <c r="Z4497" t="str">
        <v>Australia</v>
      </c>
      <c r="AA4497">
        <v>8</v>
      </c>
      <c r="AB4497" s="3" t="str">
        <f t="shared" si="141"/>
        <v>20 to 30</v>
      </c>
      <c r="AM4497" s="6">
        <v>278</v>
      </c>
      <c r="AN4497" s="6" t="s">
        <v>1355</v>
      </c>
    </row>
    <row r="4498" spans="1:40" x14ac:dyDescent="0.25">
      <c r="A4498">
        <v>4496</v>
      </c>
      <c r="B4498">
        <v>897</v>
      </c>
      <c r="C4498">
        <v>331</v>
      </c>
      <c r="D4498">
        <v>109</v>
      </c>
      <c r="E4498">
        <v>1</v>
      </c>
      <c r="F4498">
        <v>109</v>
      </c>
      <c r="G4498">
        <v>1</v>
      </c>
      <c r="H4498" t="str">
        <f>VLOOKUP($C4498,'Raw-products'!$A$2:$H$1261,MATCH(H$1,'Raw-products'!$A$1:$H$1,0))</f>
        <v>Shirt</v>
      </c>
      <c r="I4498" t="str">
        <f>VLOOKUP($C4498,'Raw-products'!$A$2:$H$1261,MATCH(I$1,'Raw-products'!$A$1:$H$1,0))</f>
        <v>Mandarin Collar</v>
      </c>
      <c r="J4498" t="str">
        <f>VLOOKUP($C4498,'Raw-products'!$A$2:$H$1261,MATCH(J$1,'Raw-products'!$A$1:$H$1,0))</f>
        <v>S</v>
      </c>
      <c r="K4498" t="str">
        <f>VLOOKUP($C4498,'Raw-products'!$A$2:$H$1261,MATCH(K$1,'Raw-products'!$A$1:$H$1,0))</f>
        <v>green</v>
      </c>
      <c r="L4498">
        <f>VLOOKUP($C4498,'Raw-products'!$A$2:$H$1261,MATCH(L$1,'Raw-products'!$A$1:$H$1,0))</f>
        <v>108</v>
      </c>
      <c r="M4498">
        <f>VLOOKUP($C4498,'Raw-products'!$A$2:$H$1261,MATCH(M$1,'Raw-products'!$A$1:$H$1,0))</f>
        <v>74</v>
      </c>
      <c r="N4498" s="5">
        <f t="shared" si="140"/>
        <v>7992</v>
      </c>
      <c r="O4498" cm="1">
        <f t="array" ref="O4498:R4498">_xlfn.XLOOKUP($B4498,'Raw -orders'!$A:$A,'Raw -orders'!$B:$E)</f>
        <v>278</v>
      </c>
      <c r="P4498">
        <v>46681</v>
      </c>
      <c r="Q4498" s="1">
        <v>44434</v>
      </c>
      <c r="R4498" s="1">
        <v>44456</v>
      </c>
      <c r="S4498" t="str" cm="1">
        <f t="array" ref="S4498:Z4498">_xlfn.XLOOKUP($O4498,'Raw - customers'!$A:$A,'Raw - customers'!$B:$I)</f>
        <v>Michele Osmant</v>
      </c>
      <c r="T4498" t="str">
        <v>Non-binary</v>
      </c>
      <c r="U4498">
        <v>73</v>
      </c>
      <c r="V4498" t="str">
        <v>370 Koch SummitApt. 142</v>
      </c>
      <c r="W4498">
        <v>8967</v>
      </c>
      <c r="X4498" t="str">
        <v>North Josephmouth</v>
      </c>
      <c r="Y4498" t="str">
        <v>Queensland</v>
      </c>
      <c r="Z4498" t="str">
        <v>Australia</v>
      </c>
      <c r="AA4498">
        <v>8</v>
      </c>
      <c r="AB4498" s="3" t="str">
        <f t="shared" si="141"/>
        <v>20 to 30</v>
      </c>
      <c r="AM4498" s="6">
        <v>278</v>
      </c>
      <c r="AN4498" s="6" t="s">
        <v>1355</v>
      </c>
    </row>
    <row r="4499" spans="1:40" x14ac:dyDescent="0.25">
      <c r="A4499">
        <v>4497</v>
      </c>
      <c r="B4499">
        <v>897</v>
      </c>
      <c r="C4499">
        <v>589</v>
      </c>
      <c r="D4499">
        <v>100</v>
      </c>
      <c r="E4499">
        <v>2</v>
      </c>
      <c r="F4499">
        <v>200</v>
      </c>
      <c r="G4499">
        <v>1</v>
      </c>
      <c r="H4499" t="str">
        <f>VLOOKUP($C4499,'Raw-products'!$A$2:$H$1261,MATCH(H$1,'Raw-products'!$A$1:$H$1,0))</f>
        <v>Jacket</v>
      </c>
      <c r="I4499" t="str">
        <f>VLOOKUP($C4499,'Raw-products'!$A$2:$H$1261,MATCH(I$1,'Raw-products'!$A$1:$H$1,0))</f>
        <v>Bomber</v>
      </c>
      <c r="J4499" t="str">
        <f>VLOOKUP($C4499,'Raw-products'!$A$2:$H$1261,MATCH(J$1,'Raw-products'!$A$1:$H$1,0))</f>
        <v>XL</v>
      </c>
      <c r="K4499" t="str">
        <f>VLOOKUP($C4499,'Raw-products'!$A$2:$H$1261,MATCH(K$1,'Raw-products'!$A$1:$H$1,0))</f>
        <v>indigo</v>
      </c>
      <c r="L4499">
        <f>VLOOKUP($C4499,'Raw-products'!$A$2:$H$1261,MATCH(L$1,'Raw-products'!$A$1:$H$1,0))</f>
        <v>90</v>
      </c>
      <c r="M4499">
        <f>VLOOKUP($C4499,'Raw-products'!$A$2:$H$1261,MATCH(M$1,'Raw-products'!$A$1:$H$1,0))</f>
        <v>50</v>
      </c>
      <c r="N4499" s="5">
        <f t="shared" si="140"/>
        <v>4500</v>
      </c>
      <c r="O4499" cm="1">
        <f t="array" ref="O4499:R4499">_xlfn.XLOOKUP($B4499,'Raw -orders'!$A:$A,'Raw -orders'!$B:$E)</f>
        <v>278</v>
      </c>
      <c r="P4499">
        <v>46681</v>
      </c>
      <c r="Q4499" s="1">
        <v>44434</v>
      </c>
      <c r="R4499" s="1">
        <v>44456</v>
      </c>
      <c r="S4499" t="str" cm="1">
        <f t="array" ref="S4499:Z4499">_xlfn.XLOOKUP($O4499,'Raw - customers'!$A:$A,'Raw - customers'!$B:$I)</f>
        <v>Michele Osmant</v>
      </c>
      <c r="T4499" t="str">
        <v>Non-binary</v>
      </c>
      <c r="U4499">
        <v>73</v>
      </c>
      <c r="V4499" t="str">
        <v>370 Koch SummitApt. 142</v>
      </c>
      <c r="W4499">
        <v>8967</v>
      </c>
      <c r="X4499" t="str">
        <v>North Josephmouth</v>
      </c>
      <c r="Y4499" t="str">
        <v>Queensland</v>
      </c>
      <c r="Z4499" t="str">
        <v>Australia</v>
      </c>
      <c r="AA4499">
        <v>8</v>
      </c>
      <c r="AB4499" s="3" t="str">
        <f t="shared" si="141"/>
        <v>20 to 30</v>
      </c>
      <c r="AM4499" s="6">
        <v>278</v>
      </c>
      <c r="AN4499" s="6" t="s">
        <v>1355</v>
      </c>
    </row>
    <row r="4500" spans="1:40" x14ac:dyDescent="0.25">
      <c r="A4500">
        <v>4498</v>
      </c>
      <c r="B4500">
        <v>897</v>
      </c>
      <c r="C4500">
        <v>819</v>
      </c>
      <c r="D4500">
        <v>117</v>
      </c>
      <c r="E4500">
        <v>1</v>
      </c>
      <c r="F4500">
        <v>117</v>
      </c>
      <c r="G4500">
        <v>1</v>
      </c>
      <c r="H4500" t="str">
        <f>VLOOKUP($C4500,'Raw-products'!$A$2:$H$1261,MATCH(H$1,'Raw-products'!$A$1:$H$1,0))</f>
        <v>Jacket</v>
      </c>
      <c r="I4500" t="str">
        <f>VLOOKUP($C4500,'Raw-products'!$A$2:$H$1261,MATCH(I$1,'Raw-products'!$A$1:$H$1,0))</f>
        <v>Shearling</v>
      </c>
      <c r="J4500" t="str">
        <f>VLOOKUP($C4500,'Raw-products'!$A$2:$H$1261,MATCH(J$1,'Raw-products'!$A$1:$H$1,0))</f>
        <v>XL</v>
      </c>
      <c r="K4500" t="str">
        <f>VLOOKUP($C4500,'Raw-products'!$A$2:$H$1261,MATCH(K$1,'Raw-products'!$A$1:$H$1,0))</f>
        <v>yellow</v>
      </c>
      <c r="L4500">
        <f>VLOOKUP($C4500,'Raw-products'!$A$2:$H$1261,MATCH(L$1,'Raw-products'!$A$1:$H$1,0))</f>
        <v>95</v>
      </c>
      <c r="M4500">
        <f>VLOOKUP($C4500,'Raw-products'!$A$2:$H$1261,MATCH(M$1,'Raw-products'!$A$1:$H$1,0))</f>
        <v>63</v>
      </c>
      <c r="N4500" s="5">
        <f t="shared" si="140"/>
        <v>5985</v>
      </c>
      <c r="O4500" cm="1">
        <f t="array" ref="O4500:R4500">_xlfn.XLOOKUP($B4500,'Raw -orders'!$A:$A,'Raw -orders'!$B:$E)</f>
        <v>278</v>
      </c>
      <c r="P4500">
        <v>46681</v>
      </c>
      <c r="Q4500" s="1">
        <v>44434</v>
      </c>
      <c r="R4500" s="1">
        <v>44456</v>
      </c>
      <c r="S4500" t="str" cm="1">
        <f t="array" ref="S4500:Z4500">_xlfn.XLOOKUP($O4500,'Raw - customers'!$A:$A,'Raw - customers'!$B:$I)</f>
        <v>Michele Osmant</v>
      </c>
      <c r="T4500" t="str">
        <v>Non-binary</v>
      </c>
      <c r="U4500">
        <v>73</v>
      </c>
      <c r="V4500" t="str">
        <v>370 Koch SummitApt. 142</v>
      </c>
      <c r="W4500">
        <v>8967</v>
      </c>
      <c r="X4500" t="str">
        <v>North Josephmouth</v>
      </c>
      <c r="Y4500" t="str">
        <v>Queensland</v>
      </c>
      <c r="Z4500" t="str">
        <v>Australia</v>
      </c>
      <c r="AA4500">
        <v>8</v>
      </c>
      <c r="AB4500" s="3" t="str">
        <f t="shared" si="141"/>
        <v>20 to 30</v>
      </c>
      <c r="AM4500" s="6">
        <v>278</v>
      </c>
      <c r="AN4500" s="6" t="s">
        <v>1355</v>
      </c>
    </row>
    <row r="4501" spans="1:40" x14ac:dyDescent="0.25">
      <c r="A4501">
        <v>4499</v>
      </c>
      <c r="B4501">
        <v>897</v>
      </c>
      <c r="C4501">
        <v>873</v>
      </c>
      <c r="D4501">
        <v>113</v>
      </c>
      <c r="E4501">
        <v>1</v>
      </c>
      <c r="F4501">
        <v>113</v>
      </c>
      <c r="G4501">
        <v>1</v>
      </c>
      <c r="H4501" t="str">
        <f>VLOOKUP($C4501,'Raw-products'!$A$2:$H$1261,MATCH(H$1,'Raw-products'!$A$1:$H$1,0))</f>
        <v>Trousers</v>
      </c>
      <c r="I4501" t="str">
        <f>VLOOKUP($C4501,'Raw-products'!$A$2:$H$1261,MATCH(I$1,'Raw-products'!$A$1:$H$1,0))</f>
        <v>Chinos</v>
      </c>
      <c r="J4501" t="str">
        <f>VLOOKUP($C4501,'Raw-products'!$A$2:$H$1261,MATCH(J$1,'Raw-products'!$A$1:$H$1,0))</f>
        <v>L</v>
      </c>
      <c r="K4501" t="str">
        <f>VLOOKUP($C4501,'Raw-products'!$A$2:$H$1261,MATCH(K$1,'Raw-products'!$A$1:$H$1,0))</f>
        <v>violet</v>
      </c>
      <c r="L4501">
        <f>VLOOKUP($C4501,'Raw-products'!$A$2:$H$1261,MATCH(L$1,'Raw-products'!$A$1:$H$1,0))</f>
        <v>100</v>
      </c>
      <c r="M4501">
        <f>VLOOKUP($C4501,'Raw-products'!$A$2:$H$1261,MATCH(M$1,'Raw-products'!$A$1:$H$1,0))</f>
        <v>62</v>
      </c>
      <c r="N4501" s="5">
        <f t="shared" si="140"/>
        <v>6200</v>
      </c>
      <c r="O4501" cm="1">
        <f t="array" ref="O4501:R4501">_xlfn.XLOOKUP($B4501,'Raw -orders'!$A:$A,'Raw -orders'!$B:$E)</f>
        <v>278</v>
      </c>
      <c r="P4501">
        <v>46681</v>
      </c>
      <c r="Q4501" s="1">
        <v>44434</v>
      </c>
      <c r="R4501" s="1">
        <v>44456</v>
      </c>
      <c r="S4501" t="str" cm="1">
        <f t="array" ref="S4501:Z4501">_xlfn.XLOOKUP($O4501,'Raw - customers'!$A:$A,'Raw - customers'!$B:$I)</f>
        <v>Michele Osmant</v>
      </c>
      <c r="T4501" t="str">
        <v>Non-binary</v>
      </c>
      <c r="U4501">
        <v>73</v>
      </c>
      <c r="V4501" t="str">
        <v>370 Koch SummitApt. 142</v>
      </c>
      <c r="W4501">
        <v>8967</v>
      </c>
      <c r="X4501" t="str">
        <v>North Josephmouth</v>
      </c>
      <c r="Y4501" t="str">
        <v>Queensland</v>
      </c>
      <c r="Z4501" t="str">
        <v>Australia</v>
      </c>
      <c r="AA4501">
        <v>8</v>
      </c>
      <c r="AB4501" s="3" t="str">
        <f t="shared" si="141"/>
        <v>20 to 30</v>
      </c>
      <c r="AM4501" s="6">
        <v>278</v>
      </c>
      <c r="AN4501" s="6" t="s">
        <v>1355</v>
      </c>
    </row>
    <row r="4502" spans="1:40" x14ac:dyDescent="0.25">
      <c r="A4502">
        <v>4500</v>
      </c>
      <c r="B4502">
        <v>897</v>
      </c>
      <c r="C4502">
        <v>820</v>
      </c>
      <c r="D4502">
        <v>117</v>
      </c>
      <c r="E4502">
        <v>3</v>
      </c>
      <c r="F4502">
        <v>351</v>
      </c>
      <c r="G4502">
        <v>1</v>
      </c>
      <c r="H4502" t="str">
        <f>VLOOKUP($C4502,'Raw-products'!$A$2:$H$1261,MATCH(H$1,'Raw-products'!$A$1:$H$1,0))</f>
        <v>Jacket</v>
      </c>
      <c r="I4502" t="str">
        <f>VLOOKUP($C4502,'Raw-products'!$A$2:$H$1261,MATCH(I$1,'Raw-products'!$A$1:$H$1,0))</f>
        <v>Shearling</v>
      </c>
      <c r="J4502" t="str">
        <f>VLOOKUP($C4502,'Raw-products'!$A$2:$H$1261,MATCH(J$1,'Raw-products'!$A$1:$H$1,0))</f>
        <v>XS</v>
      </c>
      <c r="K4502" t="str">
        <f>VLOOKUP($C4502,'Raw-products'!$A$2:$H$1261,MATCH(K$1,'Raw-products'!$A$1:$H$1,0))</f>
        <v>green</v>
      </c>
      <c r="L4502">
        <f>VLOOKUP($C4502,'Raw-products'!$A$2:$H$1261,MATCH(L$1,'Raw-products'!$A$1:$H$1,0))</f>
        <v>95</v>
      </c>
      <c r="M4502">
        <f>VLOOKUP($C4502,'Raw-products'!$A$2:$H$1261,MATCH(M$1,'Raw-products'!$A$1:$H$1,0))</f>
        <v>74</v>
      </c>
      <c r="N4502" s="5">
        <f t="shared" si="140"/>
        <v>7030</v>
      </c>
      <c r="O4502" cm="1">
        <f t="array" ref="O4502:R4502">_xlfn.XLOOKUP($B4502,'Raw -orders'!$A:$A,'Raw -orders'!$B:$E)</f>
        <v>278</v>
      </c>
      <c r="P4502">
        <v>46681</v>
      </c>
      <c r="Q4502" s="1">
        <v>44434</v>
      </c>
      <c r="R4502" s="1">
        <v>44456</v>
      </c>
      <c r="S4502" t="str" cm="1">
        <f t="array" ref="S4502:Z4502">_xlfn.XLOOKUP($O4502,'Raw - customers'!$A:$A,'Raw - customers'!$B:$I)</f>
        <v>Michele Osmant</v>
      </c>
      <c r="T4502" t="str">
        <v>Non-binary</v>
      </c>
      <c r="U4502">
        <v>73</v>
      </c>
      <c r="V4502" t="str">
        <v>370 Koch SummitApt. 142</v>
      </c>
      <c r="W4502">
        <v>8967</v>
      </c>
      <c r="X4502" t="str">
        <v>North Josephmouth</v>
      </c>
      <c r="Y4502" t="str">
        <v>Queensland</v>
      </c>
      <c r="Z4502" t="str">
        <v>Australia</v>
      </c>
      <c r="AA4502">
        <v>8</v>
      </c>
      <c r="AB4502" s="3" t="str">
        <f t="shared" si="141"/>
        <v>20 to 30</v>
      </c>
      <c r="AM4502" s="6">
        <v>278</v>
      </c>
      <c r="AN4502" s="6" t="s">
        <v>1355</v>
      </c>
    </row>
    <row r="4503" spans="1:40" x14ac:dyDescent="0.25">
      <c r="A4503">
        <v>4501</v>
      </c>
      <c r="B4503">
        <v>897</v>
      </c>
      <c r="C4503">
        <v>546</v>
      </c>
      <c r="D4503">
        <v>98</v>
      </c>
      <c r="E4503">
        <v>3</v>
      </c>
      <c r="F4503">
        <v>294</v>
      </c>
      <c r="G4503">
        <v>1</v>
      </c>
      <c r="H4503" t="str">
        <f>VLOOKUP($C4503,'Raw-products'!$A$2:$H$1261,MATCH(H$1,'Raw-products'!$A$1:$H$1,0))</f>
        <v>Jacket</v>
      </c>
      <c r="I4503" t="str">
        <f>VLOOKUP($C4503,'Raw-products'!$A$2:$H$1261,MATCH(I$1,'Raw-products'!$A$1:$H$1,0))</f>
        <v>Leather</v>
      </c>
      <c r="J4503" t="str">
        <f>VLOOKUP($C4503,'Raw-products'!$A$2:$H$1261,MATCH(J$1,'Raw-products'!$A$1:$H$1,0))</f>
        <v>S</v>
      </c>
      <c r="K4503" t="str">
        <f>VLOOKUP($C4503,'Raw-products'!$A$2:$H$1261,MATCH(K$1,'Raw-products'!$A$1:$H$1,0))</f>
        <v>blue</v>
      </c>
      <c r="L4503">
        <f>VLOOKUP($C4503,'Raw-products'!$A$2:$H$1261,MATCH(L$1,'Raw-products'!$A$1:$H$1,0))</f>
        <v>113</v>
      </c>
      <c r="M4503">
        <f>VLOOKUP($C4503,'Raw-products'!$A$2:$H$1261,MATCH(M$1,'Raw-products'!$A$1:$H$1,0))</f>
        <v>75</v>
      </c>
      <c r="N4503" s="5">
        <f t="shared" si="140"/>
        <v>8475</v>
      </c>
      <c r="O4503" cm="1">
        <f t="array" ref="O4503:R4503">_xlfn.XLOOKUP($B4503,'Raw -orders'!$A:$A,'Raw -orders'!$B:$E)</f>
        <v>278</v>
      </c>
      <c r="P4503">
        <v>46681</v>
      </c>
      <c r="Q4503" s="1">
        <v>44434</v>
      </c>
      <c r="R4503" s="1">
        <v>44456</v>
      </c>
      <c r="S4503" t="str" cm="1">
        <f t="array" ref="S4503:Z4503">_xlfn.XLOOKUP($O4503,'Raw - customers'!$A:$A,'Raw - customers'!$B:$I)</f>
        <v>Michele Osmant</v>
      </c>
      <c r="T4503" t="str">
        <v>Non-binary</v>
      </c>
      <c r="U4503">
        <v>73</v>
      </c>
      <c r="V4503" t="str">
        <v>370 Koch SummitApt. 142</v>
      </c>
      <c r="W4503">
        <v>8967</v>
      </c>
      <c r="X4503" t="str">
        <v>North Josephmouth</v>
      </c>
      <c r="Y4503" t="str">
        <v>Queensland</v>
      </c>
      <c r="Z4503" t="str">
        <v>Australia</v>
      </c>
      <c r="AA4503">
        <v>8</v>
      </c>
      <c r="AB4503" s="3" t="str">
        <f t="shared" si="141"/>
        <v>20 to 30</v>
      </c>
      <c r="AM4503" s="6">
        <v>278</v>
      </c>
      <c r="AN4503" s="6" t="s">
        <v>1355</v>
      </c>
    </row>
    <row r="4504" spans="1:40" x14ac:dyDescent="0.25">
      <c r="A4504">
        <v>4502</v>
      </c>
      <c r="B4504">
        <v>898</v>
      </c>
      <c r="C4504">
        <v>970</v>
      </c>
      <c r="D4504">
        <v>97</v>
      </c>
      <c r="E4504">
        <v>3</v>
      </c>
      <c r="F4504">
        <v>291</v>
      </c>
      <c r="G4504">
        <v>1</v>
      </c>
      <c r="H4504" t="str">
        <f>VLOOKUP($C4504,'Raw-products'!$A$2:$H$1261,MATCH(H$1,'Raw-products'!$A$1:$H$1,0))</f>
        <v>Trousers</v>
      </c>
      <c r="I4504" t="str">
        <f>VLOOKUP($C4504,'Raw-products'!$A$2:$H$1261,MATCH(I$1,'Raw-products'!$A$1:$H$1,0))</f>
        <v>Slim-Fit</v>
      </c>
      <c r="J4504" t="str">
        <f>VLOOKUP($C4504,'Raw-products'!$A$2:$H$1261,MATCH(J$1,'Raw-products'!$A$1:$H$1,0))</f>
        <v>XS</v>
      </c>
      <c r="K4504" t="str">
        <f>VLOOKUP($C4504,'Raw-products'!$A$2:$H$1261,MATCH(K$1,'Raw-products'!$A$1:$H$1,0))</f>
        <v>indigo</v>
      </c>
      <c r="L4504">
        <f>VLOOKUP($C4504,'Raw-products'!$A$2:$H$1261,MATCH(L$1,'Raw-products'!$A$1:$H$1,0))</f>
        <v>119</v>
      </c>
      <c r="M4504">
        <f>VLOOKUP($C4504,'Raw-products'!$A$2:$H$1261,MATCH(M$1,'Raw-products'!$A$1:$H$1,0))</f>
        <v>74</v>
      </c>
      <c r="N4504" s="5">
        <f t="shared" si="140"/>
        <v>8806</v>
      </c>
      <c r="O4504" cm="1">
        <f t="array" ref="O4504:R4504">_xlfn.XLOOKUP($B4504,'Raw -orders'!$A:$A,'Raw -orders'!$B:$E)</f>
        <v>465</v>
      </c>
      <c r="P4504">
        <v>51868</v>
      </c>
      <c r="Q4504" s="1">
        <v>44377</v>
      </c>
      <c r="R4504" s="1">
        <v>44381</v>
      </c>
      <c r="S4504" t="str" cm="1">
        <f t="array" ref="S4504:Z4504">_xlfn.XLOOKUP($O4504,'Raw - customers'!$A:$A,'Raw - customers'!$B:$I)</f>
        <v>Mallory Castellani</v>
      </c>
      <c r="T4504" t="str">
        <v>Female</v>
      </c>
      <c r="U4504">
        <v>38</v>
      </c>
      <c r="V4504" t="str">
        <v>115 Wilkinson CrestSuite 858</v>
      </c>
      <c r="W4504">
        <v>4700</v>
      </c>
      <c r="X4504" t="str">
        <v>Williammouth</v>
      </c>
      <c r="Y4504" t="str">
        <v>Victoria</v>
      </c>
      <c r="Z4504" t="str">
        <v>Australia</v>
      </c>
      <c r="AA4504">
        <v>6</v>
      </c>
      <c r="AB4504" s="3" t="str">
        <f t="shared" si="141"/>
        <v>0 to 10</v>
      </c>
      <c r="AM4504" s="6">
        <v>465</v>
      </c>
      <c r="AN4504" s="6" t="s">
        <v>1396</v>
      </c>
    </row>
    <row r="4505" spans="1:40" x14ac:dyDescent="0.25">
      <c r="A4505">
        <v>4503</v>
      </c>
      <c r="B4505">
        <v>898</v>
      </c>
      <c r="C4505">
        <v>212</v>
      </c>
      <c r="D4505">
        <v>106</v>
      </c>
      <c r="E4505">
        <v>3</v>
      </c>
      <c r="F4505">
        <v>318</v>
      </c>
      <c r="G4505">
        <v>1</v>
      </c>
      <c r="H4505" t="str">
        <f>VLOOKUP($C4505,'Raw-products'!$A$2:$H$1261,MATCH(H$1,'Raw-products'!$A$1:$H$1,0))</f>
        <v>Shirt</v>
      </c>
      <c r="I4505" t="str">
        <f>VLOOKUP($C4505,'Raw-products'!$A$2:$H$1261,MATCH(I$1,'Raw-products'!$A$1:$H$1,0))</f>
        <v>Chambray</v>
      </c>
      <c r="J4505" t="str">
        <f>VLOOKUP($C4505,'Raw-products'!$A$2:$H$1261,MATCH(J$1,'Raw-products'!$A$1:$H$1,0))</f>
        <v>M</v>
      </c>
      <c r="K4505" t="str">
        <f>VLOOKUP($C4505,'Raw-products'!$A$2:$H$1261,MATCH(K$1,'Raw-products'!$A$1:$H$1,0))</f>
        <v>red</v>
      </c>
      <c r="L4505">
        <f>VLOOKUP($C4505,'Raw-products'!$A$2:$H$1261,MATCH(L$1,'Raw-products'!$A$1:$H$1,0))</f>
        <v>105</v>
      </c>
      <c r="M4505">
        <f>VLOOKUP($C4505,'Raw-products'!$A$2:$H$1261,MATCH(M$1,'Raw-products'!$A$1:$H$1,0))</f>
        <v>48</v>
      </c>
      <c r="N4505" s="5">
        <f t="shared" si="140"/>
        <v>5040</v>
      </c>
      <c r="O4505" cm="1">
        <f t="array" ref="O4505:R4505">_xlfn.XLOOKUP($B4505,'Raw -orders'!$A:$A,'Raw -orders'!$B:$E)</f>
        <v>465</v>
      </c>
      <c r="P4505">
        <v>51868</v>
      </c>
      <c r="Q4505" s="1">
        <v>44377</v>
      </c>
      <c r="R4505" s="1">
        <v>44381</v>
      </c>
      <c r="S4505" t="str" cm="1">
        <f t="array" ref="S4505:Z4505">_xlfn.XLOOKUP($O4505,'Raw - customers'!$A:$A,'Raw - customers'!$B:$I)</f>
        <v>Mallory Castellani</v>
      </c>
      <c r="T4505" t="str">
        <v>Female</v>
      </c>
      <c r="U4505">
        <v>38</v>
      </c>
      <c r="V4505" t="str">
        <v>115 Wilkinson CrestSuite 858</v>
      </c>
      <c r="W4505">
        <v>4700</v>
      </c>
      <c r="X4505" t="str">
        <v>Williammouth</v>
      </c>
      <c r="Y4505" t="str">
        <v>Victoria</v>
      </c>
      <c r="Z4505" t="str">
        <v>Australia</v>
      </c>
      <c r="AA4505">
        <v>6</v>
      </c>
      <c r="AB4505" s="3" t="str">
        <f t="shared" si="141"/>
        <v>0 to 10</v>
      </c>
      <c r="AM4505" s="6">
        <v>465</v>
      </c>
      <c r="AN4505" s="6" t="s">
        <v>1396</v>
      </c>
    </row>
    <row r="4506" spans="1:40" x14ac:dyDescent="0.25">
      <c r="A4506">
        <v>4504</v>
      </c>
      <c r="B4506">
        <v>898</v>
      </c>
      <c r="C4506">
        <v>207</v>
      </c>
      <c r="D4506">
        <v>98</v>
      </c>
      <c r="E4506">
        <v>2</v>
      </c>
      <c r="F4506">
        <v>196</v>
      </c>
      <c r="G4506">
        <v>1</v>
      </c>
      <c r="H4506" t="str">
        <f>VLOOKUP($C4506,'Raw-products'!$A$2:$H$1261,MATCH(H$1,'Raw-products'!$A$1:$H$1,0))</f>
        <v>Shirt</v>
      </c>
      <c r="I4506" t="str">
        <f>VLOOKUP($C4506,'Raw-products'!$A$2:$H$1261,MATCH(I$1,'Raw-products'!$A$1:$H$1,0))</f>
        <v>Camp Collared</v>
      </c>
      <c r="J4506" t="str">
        <f>VLOOKUP($C4506,'Raw-products'!$A$2:$H$1261,MATCH(J$1,'Raw-products'!$A$1:$H$1,0))</f>
        <v>M</v>
      </c>
      <c r="K4506" t="str">
        <f>VLOOKUP($C4506,'Raw-products'!$A$2:$H$1261,MATCH(K$1,'Raw-products'!$A$1:$H$1,0))</f>
        <v>violet</v>
      </c>
      <c r="L4506">
        <f>VLOOKUP($C4506,'Raw-products'!$A$2:$H$1261,MATCH(L$1,'Raw-products'!$A$1:$H$1,0))</f>
        <v>112</v>
      </c>
      <c r="M4506">
        <f>VLOOKUP($C4506,'Raw-products'!$A$2:$H$1261,MATCH(M$1,'Raw-products'!$A$1:$H$1,0))</f>
        <v>41</v>
      </c>
      <c r="N4506" s="5">
        <f t="shared" si="140"/>
        <v>4592</v>
      </c>
      <c r="O4506" cm="1">
        <f t="array" ref="O4506:R4506">_xlfn.XLOOKUP($B4506,'Raw -orders'!$A:$A,'Raw -orders'!$B:$E)</f>
        <v>465</v>
      </c>
      <c r="P4506">
        <v>51868</v>
      </c>
      <c r="Q4506" s="1">
        <v>44377</v>
      </c>
      <c r="R4506" s="1">
        <v>44381</v>
      </c>
      <c r="S4506" t="str" cm="1">
        <f t="array" ref="S4506:Z4506">_xlfn.XLOOKUP($O4506,'Raw - customers'!$A:$A,'Raw - customers'!$B:$I)</f>
        <v>Mallory Castellani</v>
      </c>
      <c r="T4506" t="str">
        <v>Female</v>
      </c>
      <c r="U4506">
        <v>38</v>
      </c>
      <c r="V4506" t="str">
        <v>115 Wilkinson CrestSuite 858</v>
      </c>
      <c r="W4506">
        <v>4700</v>
      </c>
      <c r="X4506" t="str">
        <v>Williammouth</v>
      </c>
      <c r="Y4506" t="str">
        <v>Victoria</v>
      </c>
      <c r="Z4506" t="str">
        <v>Australia</v>
      </c>
      <c r="AA4506">
        <v>6</v>
      </c>
      <c r="AB4506" s="3" t="str">
        <f t="shared" si="141"/>
        <v>0 to 10</v>
      </c>
      <c r="AM4506" s="6">
        <v>465</v>
      </c>
      <c r="AN4506" s="6" t="s">
        <v>1396</v>
      </c>
    </row>
    <row r="4507" spans="1:40" x14ac:dyDescent="0.25">
      <c r="A4507">
        <v>4505</v>
      </c>
      <c r="B4507">
        <v>898</v>
      </c>
      <c r="C4507">
        <v>366</v>
      </c>
      <c r="D4507">
        <v>94</v>
      </c>
      <c r="E4507">
        <v>1</v>
      </c>
      <c r="F4507">
        <v>94</v>
      </c>
      <c r="G4507">
        <v>1</v>
      </c>
      <c r="H4507" t="str">
        <f>VLOOKUP($C4507,'Raw-products'!$A$2:$H$1261,MATCH(H$1,'Raw-products'!$A$1:$H$1,0))</f>
        <v>Shirt</v>
      </c>
      <c r="I4507" t="str">
        <f>VLOOKUP($C4507,'Raw-products'!$A$2:$H$1261,MATCH(I$1,'Raw-products'!$A$1:$H$1,0))</f>
        <v>Henley</v>
      </c>
      <c r="J4507" t="str">
        <f>VLOOKUP($C4507,'Raw-products'!$A$2:$H$1261,MATCH(J$1,'Raw-products'!$A$1:$H$1,0))</f>
        <v>S</v>
      </c>
      <c r="K4507" t="str">
        <f>VLOOKUP($C4507,'Raw-products'!$A$2:$H$1261,MATCH(K$1,'Raw-products'!$A$1:$H$1,0))</f>
        <v>green</v>
      </c>
      <c r="L4507">
        <f>VLOOKUP($C4507,'Raw-products'!$A$2:$H$1261,MATCH(L$1,'Raw-products'!$A$1:$H$1,0))</f>
        <v>92</v>
      </c>
      <c r="M4507">
        <f>VLOOKUP($C4507,'Raw-products'!$A$2:$H$1261,MATCH(M$1,'Raw-products'!$A$1:$H$1,0))</f>
        <v>68</v>
      </c>
      <c r="N4507" s="5">
        <f t="shared" si="140"/>
        <v>6256</v>
      </c>
      <c r="O4507" cm="1">
        <f t="array" ref="O4507:R4507">_xlfn.XLOOKUP($B4507,'Raw -orders'!$A:$A,'Raw -orders'!$B:$E)</f>
        <v>465</v>
      </c>
      <c r="P4507">
        <v>51868</v>
      </c>
      <c r="Q4507" s="1">
        <v>44377</v>
      </c>
      <c r="R4507" s="1">
        <v>44381</v>
      </c>
      <c r="S4507" t="str" cm="1">
        <f t="array" ref="S4507:Z4507">_xlfn.XLOOKUP($O4507,'Raw - customers'!$A:$A,'Raw - customers'!$B:$I)</f>
        <v>Mallory Castellani</v>
      </c>
      <c r="T4507" t="str">
        <v>Female</v>
      </c>
      <c r="U4507">
        <v>38</v>
      </c>
      <c r="V4507" t="str">
        <v>115 Wilkinson CrestSuite 858</v>
      </c>
      <c r="W4507">
        <v>4700</v>
      </c>
      <c r="X4507" t="str">
        <v>Williammouth</v>
      </c>
      <c r="Y4507" t="str">
        <v>Victoria</v>
      </c>
      <c r="Z4507" t="str">
        <v>Australia</v>
      </c>
      <c r="AA4507">
        <v>6</v>
      </c>
      <c r="AB4507" s="3" t="str">
        <f t="shared" si="141"/>
        <v>0 to 10</v>
      </c>
      <c r="AM4507" s="6">
        <v>465</v>
      </c>
      <c r="AN4507" s="6" t="s">
        <v>1396</v>
      </c>
    </row>
    <row r="4508" spans="1:40" x14ac:dyDescent="0.25">
      <c r="A4508">
        <v>4506</v>
      </c>
      <c r="B4508">
        <v>898</v>
      </c>
      <c r="C4508">
        <v>911</v>
      </c>
      <c r="D4508">
        <v>96</v>
      </c>
      <c r="E4508">
        <v>2</v>
      </c>
      <c r="F4508">
        <v>192</v>
      </c>
      <c r="G4508">
        <v>1</v>
      </c>
      <c r="H4508" t="str">
        <f>VLOOKUP($C4508,'Raw-products'!$A$2:$H$1261,MATCH(H$1,'Raw-products'!$A$1:$H$1,0))</f>
        <v>Trousers</v>
      </c>
      <c r="I4508" t="str">
        <f>VLOOKUP($C4508,'Raw-products'!$A$2:$H$1261,MATCH(I$1,'Raw-products'!$A$1:$H$1,0))</f>
        <v>Drawstring</v>
      </c>
      <c r="J4508" t="str">
        <f>VLOOKUP($C4508,'Raw-products'!$A$2:$H$1261,MATCH(J$1,'Raw-products'!$A$1:$H$1,0))</f>
        <v>S</v>
      </c>
      <c r="K4508" t="str">
        <f>VLOOKUP($C4508,'Raw-products'!$A$2:$H$1261,MATCH(K$1,'Raw-products'!$A$1:$H$1,0))</f>
        <v>red</v>
      </c>
      <c r="L4508">
        <f>VLOOKUP($C4508,'Raw-products'!$A$2:$H$1261,MATCH(L$1,'Raw-products'!$A$1:$H$1,0))</f>
        <v>104</v>
      </c>
      <c r="M4508">
        <f>VLOOKUP($C4508,'Raw-products'!$A$2:$H$1261,MATCH(M$1,'Raw-products'!$A$1:$H$1,0))</f>
        <v>64</v>
      </c>
      <c r="N4508" s="5">
        <f t="shared" si="140"/>
        <v>6656</v>
      </c>
      <c r="O4508" cm="1">
        <f t="array" ref="O4508:R4508">_xlfn.XLOOKUP($B4508,'Raw -orders'!$A:$A,'Raw -orders'!$B:$E)</f>
        <v>465</v>
      </c>
      <c r="P4508">
        <v>51868</v>
      </c>
      <c r="Q4508" s="1">
        <v>44377</v>
      </c>
      <c r="R4508" s="1">
        <v>44381</v>
      </c>
      <c r="S4508" t="str" cm="1">
        <f t="array" ref="S4508:Z4508">_xlfn.XLOOKUP($O4508,'Raw - customers'!$A:$A,'Raw - customers'!$B:$I)</f>
        <v>Mallory Castellani</v>
      </c>
      <c r="T4508" t="str">
        <v>Female</v>
      </c>
      <c r="U4508">
        <v>38</v>
      </c>
      <c r="V4508" t="str">
        <v>115 Wilkinson CrestSuite 858</v>
      </c>
      <c r="W4508">
        <v>4700</v>
      </c>
      <c r="X4508" t="str">
        <v>Williammouth</v>
      </c>
      <c r="Y4508" t="str">
        <v>Victoria</v>
      </c>
      <c r="Z4508" t="str">
        <v>Australia</v>
      </c>
      <c r="AA4508">
        <v>6</v>
      </c>
      <c r="AB4508" s="3" t="str">
        <f t="shared" si="141"/>
        <v>0 to 10</v>
      </c>
      <c r="AM4508" s="6">
        <v>465</v>
      </c>
      <c r="AN4508" s="6" t="s">
        <v>1396</v>
      </c>
    </row>
    <row r="4509" spans="1:40" x14ac:dyDescent="0.25">
      <c r="A4509">
        <v>4507</v>
      </c>
      <c r="B4509">
        <v>898</v>
      </c>
      <c r="C4509">
        <v>28</v>
      </c>
      <c r="D4509">
        <v>96</v>
      </c>
      <c r="E4509">
        <v>3</v>
      </c>
      <c r="F4509">
        <v>288</v>
      </c>
      <c r="G4509">
        <v>1</v>
      </c>
      <c r="H4509" t="str">
        <f>VLOOKUP($C4509,'Raw-products'!$A$2:$H$1261,MATCH(H$1,'Raw-products'!$A$1:$H$1,0))</f>
        <v>Shirt</v>
      </c>
      <c r="I4509" t="str">
        <f>VLOOKUP($C4509,'Raw-products'!$A$2:$H$1261,MATCH(I$1,'Raw-products'!$A$1:$H$1,0))</f>
        <v>Oxford Cloth</v>
      </c>
      <c r="J4509" t="str">
        <f>VLOOKUP($C4509,'Raw-products'!$A$2:$H$1261,MATCH(J$1,'Raw-products'!$A$1:$H$1,0))</f>
        <v>L</v>
      </c>
      <c r="K4509" t="str">
        <f>VLOOKUP($C4509,'Raw-products'!$A$2:$H$1261,MATCH(K$1,'Raw-products'!$A$1:$H$1,0))</f>
        <v>indigo</v>
      </c>
      <c r="L4509">
        <f>VLOOKUP($C4509,'Raw-products'!$A$2:$H$1261,MATCH(L$1,'Raw-products'!$A$1:$H$1,0))</f>
        <v>114</v>
      </c>
      <c r="M4509">
        <f>VLOOKUP($C4509,'Raw-products'!$A$2:$H$1261,MATCH(M$1,'Raw-products'!$A$1:$H$1,0))</f>
        <v>70</v>
      </c>
      <c r="N4509" s="5">
        <f t="shared" si="140"/>
        <v>7980</v>
      </c>
      <c r="O4509" cm="1">
        <f t="array" ref="O4509:R4509">_xlfn.XLOOKUP($B4509,'Raw -orders'!$A:$A,'Raw -orders'!$B:$E)</f>
        <v>465</v>
      </c>
      <c r="P4509">
        <v>51868</v>
      </c>
      <c r="Q4509" s="1">
        <v>44377</v>
      </c>
      <c r="R4509" s="1">
        <v>44381</v>
      </c>
      <c r="S4509" t="str" cm="1">
        <f t="array" ref="S4509:Z4509">_xlfn.XLOOKUP($O4509,'Raw - customers'!$A:$A,'Raw - customers'!$B:$I)</f>
        <v>Mallory Castellani</v>
      </c>
      <c r="T4509" t="str">
        <v>Female</v>
      </c>
      <c r="U4509">
        <v>38</v>
      </c>
      <c r="V4509" t="str">
        <v>115 Wilkinson CrestSuite 858</v>
      </c>
      <c r="W4509">
        <v>4700</v>
      </c>
      <c r="X4509" t="str">
        <v>Williammouth</v>
      </c>
      <c r="Y4509" t="str">
        <v>Victoria</v>
      </c>
      <c r="Z4509" t="str">
        <v>Australia</v>
      </c>
      <c r="AA4509">
        <v>6</v>
      </c>
      <c r="AB4509" s="3" t="str">
        <f t="shared" si="141"/>
        <v>0 to 10</v>
      </c>
      <c r="AM4509" s="6">
        <v>465</v>
      </c>
      <c r="AN4509" s="6" t="s">
        <v>1396</v>
      </c>
    </row>
    <row r="4510" spans="1:40" x14ac:dyDescent="0.25">
      <c r="A4510">
        <v>4508</v>
      </c>
      <c r="B4510">
        <v>899</v>
      </c>
      <c r="C4510">
        <v>712</v>
      </c>
      <c r="D4510">
        <v>119</v>
      </c>
      <c r="E4510">
        <v>3</v>
      </c>
      <c r="F4510">
        <v>357</v>
      </c>
      <c r="G4510">
        <v>1</v>
      </c>
      <c r="H4510" t="str">
        <f>VLOOKUP($C4510,'Raw-products'!$A$2:$H$1261,MATCH(H$1,'Raw-products'!$A$1:$H$1,0))</f>
        <v>Jacket</v>
      </c>
      <c r="I4510" t="str">
        <f>VLOOKUP($C4510,'Raw-products'!$A$2:$H$1261,MATCH(I$1,'Raw-products'!$A$1:$H$1,0))</f>
        <v>Trench Coat</v>
      </c>
      <c r="J4510" t="str">
        <f>VLOOKUP($C4510,'Raw-products'!$A$2:$H$1261,MATCH(J$1,'Raw-products'!$A$1:$H$1,0))</f>
        <v>M</v>
      </c>
      <c r="K4510" t="str">
        <f>VLOOKUP($C4510,'Raw-products'!$A$2:$H$1261,MATCH(K$1,'Raw-products'!$A$1:$H$1,0))</f>
        <v>yellow</v>
      </c>
      <c r="L4510">
        <f>VLOOKUP($C4510,'Raw-products'!$A$2:$H$1261,MATCH(L$1,'Raw-products'!$A$1:$H$1,0))</f>
        <v>112</v>
      </c>
      <c r="M4510">
        <f>VLOOKUP($C4510,'Raw-products'!$A$2:$H$1261,MATCH(M$1,'Raw-products'!$A$1:$H$1,0))</f>
        <v>54</v>
      </c>
      <c r="N4510" s="5">
        <f t="shared" si="140"/>
        <v>6048</v>
      </c>
      <c r="O4510" cm="1">
        <f t="array" ref="O4510:R4510">_xlfn.XLOOKUP($B4510,'Raw -orders'!$A:$A,'Raw -orders'!$B:$E)</f>
        <v>408</v>
      </c>
      <c r="P4510">
        <v>32250</v>
      </c>
      <c r="Q4510" s="1">
        <v>44412</v>
      </c>
      <c r="R4510" s="1">
        <v>44422</v>
      </c>
      <c r="S4510" t="str" cm="1">
        <f t="array" ref="S4510:Z4510">_xlfn.XLOOKUP($O4510,'Raw - customers'!$A:$A,'Raw - customers'!$B:$I)</f>
        <v>Alis Macculloch</v>
      </c>
      <c r="T4510" t="str">
        <v>Genderfluid</v>
      </c>
      <c r="U4510">
        <v>66</v>
      </c>
      <c r="V4510" t="str">
        <v>8142 Jackson ParkwaySuite 475</v>
      </c>
      <c r="W4510">
        <v>5079</v>
      </c>
      <c r="X4510" t="str">
        <v>Lake Haydenton</v>
      </c>
      <c r="Y4510" t="str">
        <v>Australian Capital Territory</v>
      </c>
      <c r="Z4510" t="str">
        <v>Australia</v>
      </c>
      <c r="AA4510">
        <v>8</v>
      </c>
      <c r="AB4510" s="3" t="str">
        <f t="shared" si="141"/>
        <v>0 to 10</v>
      </c>
      <c r="AM4510" s="6">
        <v>408</v>
      </c>
      <c r="AN4510" s="6" t="s">
        <v>1350</v>
      </c>
    </row>
    <row r="4511" spans="1:40" x14ac:dyDescent="0.25">
      <c r="A4511">
        <v>4509</v>
      </c>
      <c r="B4511">
        <v>899</v>
      </c>
      <c r="C4511">
        <v>112</v>
      </c>
      <c r="D4511">
        <v>92</v>
      </c>
      <c r="E4511">
        <v>2</v>
      </c>
      <c r="F4511">
        <v>184</v>
      </c>
      <c r="G4511">
        <v>1</v>
      </c>
      <c r="H4511" t="str">
        <f>VLOOKUP($C4511,'Raw-products'!$A$2:$H$1261,MATCH(H$1,'Raw-products'!$A$1:$H$1,0))</f>
        <v>Shirt</v>
      </c>
      <c r="I4511" t="str">
        <f>VLOOKUP($C4511,'Raw-products'!$A$2:$H$1261,MATCH(I$1,'Raw-products'!$A$1:$H$1,0))</f>
        <v>Denim</v>
      </c>
      <c r="J4511" t="str">
        <f>VLOOKUP($C4511,'Raw-products'!$A$2:$H$1261,MATCH(J$1,'Raw-products'!$A$1:$H$1,0))</f>
        <v>M</v>
      </c>
      <c r="K4511" t="str">
        <f>VLOOKUP($C4511,'Raw-products'!$A$2:$H$1261,MATCH(K$1,'Raw-products'!$A$1:$H$1,0))</f>
        <v>orange</v>
      </c>
      <c r="L4511">
        <f>VLOOKUP($C4511,'Raw-products'!$A$2:$H$1261,MATCH(L$1,'Raw-products'!$A$1:$H$1,0))</f>
        <v>115</v>
      </c>
      <c r="M4511">
        <f>VLOOKUP($C4511,'Raw-products'!$A$2:$H$1261,MATCH(M$1,'Raw-products'!$A$1:$H$1,0))</f>
        <v>50</v>
      </c>
      <c r="N4511" s="5">
        <f t="shared" si="140"/>
        <v>5750</v>
      </c>
      <c r="O4511" cm="1">
        <f t="array" ref="O4511:R4511">_xlfn.XLOOKUP($B4511,'Raw -orders'!$A:$A,'Raw -orders'!$B:$E)</f>
        <v>408</v>
      </c>
      <c r="P4511">
        <v>32250</v>
      </c>
      <c r="Q4511" s="1">
        <v>44412</v>
      </c>
      <c r="R4511" s="1">
        <v>44422</v>
      </c>
      <c r="S4511" t="str" cm="1">
        <f t="array" ref="S4511:Z4511">_xlfn.XLOOKUP($O4511,'Raw - customers'!$A:$A,'Raw - customers'!$B:$I)</f>
        <v>Alis Macculloch</v>
      </c>
      <c r="T4511" t="str">
        <v>Genderfluid</v>
      </c>
      <c r="U4511">
        <v>66</v>
      </c>
      <c r="V4511" t="str">
        <v>8142 Jackson ParkwaySuite 475</v>
      </c>
      <c r="W4511">
        <v>5079</v>
      </c>
      <c r="X4511" t="str">
        <v>Lake Haydenton</v>
      </c>
      <c r="Y4511" t="str">
        <v>Australian Capital Territory</v>
      </c>
      <c r="Z4511" t="str">
        <v>Australia</v>
      </c>
      <c r="AA4511">
        <v>8</v>
      </c>
      <c r="AB4511" s="3" t="str">
        <f t="shared" si="141"/>
        <v>0 to 10</v>
      </c>
      <c r="AM4511" s="6">
        <v>408</v>
      </c>
      <c r="AN4511" s="6" t="s">
        <v>1350</v>
      </c>
    </row>
    <row r="4512" spans="1:40" x14ac:dyDescent="0.25">
      <c r="A4512">
        <v>4510</v>
      </c>
      <c r="B4512">
        <v>899</v>
      </c>
      <c r="C4512">
        <v>412</v>
      </c>
      <c r="D4512">
        <v>119</v>
      </c>
      <c r="E4512">
        <v>2</v>
      </c>
      <c r="F4512">
        <v>238</v>
      </c>
      <c r="G4512">
        <v>1</v>
      </c>
      <c r="H4512" t="str">
        <f>VLOOKUP($C4512,'Raw-products'!$A$2:$H$1261,MATCH(H$1,'Raw-products'!$A$1:$H$1,0))</f>
        <v>Shirt</v>
      </c>
      <c r="I4512" t="str">
        <f>VLOOKUP($C4512,'Raw-products'!$A$2:$H$1261,MATCH(I$1,'Raw-products'!$A$1:$H$1,0))</f>
        <v>Casual Slim Fit</v>
      </c>
      <c r="J4512" t="str">
        <f>VLOOKUP($C4512,'Raw-products'!$A$2:$H$1261,MATCH(J$1,'Raw-products'!$A$1:$H$1,0))</f>
        <v>M</v>
      </c>
      <c r="K4512" t="str">
        <f>VLOOKUP($C4512,'Raw-products'!$A$2:$H$1261,MATCH(K$1,'Raw-products'!$A$1:$H$1,0))</f>
        <v>indigo</v>
      </c>
      <c r="L4512">
        <f>VLOOKUP($C4512,'Raw-products'!$A$2:$H$1261,MATCH(L$1,'Raw-products'!$A$1:$H$1,0))</f>
        <v>113</v>
      </c>
      <c r="M4512">
        <f>VLOOKUP($C4512,'Raw-products'!$A$2:$H$1261,MATCH(M$1,'Raw-products'!$A$1:$H$1,0))</f>
        <v>65</v>
      </c>
      <c r="N4512" s="5">
        <f t="shared" si="140"/>
        <v>7345</v>
      </c>
      <c r="O4512" cm="1">
        <f t="array" ref="O4512:R4512">_xlfn.XLOOKUP($B4512,'Raw -orders'!$A:$A,'Raw -orders'!$B:$E)</f>
        <v>408</v>
      </c>
      <c r="P4512">
        <v>32250</v>
      </c>
      <c r="Q4512" s="1">
        <v>44412</v>
      </c>
      <c r="R4512" s="1">
        <v>44422</v>
      </c>
      <c r="S4512" t="str" cm="1">
        <f t="array" ref="S4512:Z4512">_xlfn.XLOOKUP($O4512,'Raw - customers'!$A:$A,'Raw - customers'!$B:$I)</f>
        <v>Alis Macculloch</v>
      </c>
      <c r="T4512" t="str">
        <v>Genderfluid</v>
      </c>
      <c r="U4512">
        <v>66</v>
      </c>
      <c r="V4512" t="str">
        <v>8142 Jackson ParkwaySuite 475</v>
      </c>
      <c r="W4512">
        <v>5079</v>
      </c>
      <c r="X4512" t="str">
        <v>Lake Haydenton</v>
      </c>
      <c r="Y4512" t="str">
        <v>Australian Capital Territory</v>
      </c>
      <c r="Z4512" t="str">
        <v>Australia</v>
      </c>
      <c r="AA4512">
        <v>8</v>
      </c>
      <c r="AB4512" s="3" t="str">
        <f t="shared" si="141"/>
        <v>0 to 10</v>
      </c>
      <c r="AM4512" s="6">
        <v>408</v>
      </c>
      <c r="AN4512" s="6" t="s">
        <v>1350</v>
      </c>
    </row>
    <row r="4513" spans="1:40" x14ac:dyDescent="0.25">
      <c r="A4513">
        <v>4511</v>
      </c>
      <c r="B4513">
        <v>899</v>
      </c>
      <c r="C4513">
        <v>1147</v>
      </c>
      <c r="D4513">
        <v>102</v>
      </c>
      <c r="E4513">
        <v>3</v>
      </c>
      <c r="F4513">
        <v>306</v>
      </c>
      <c r="G4513">
        <v>1</v>
      </c>
      <c r="H4513" t="str">
        <f>VLOOKUP($C4513,'Raw-products'!$A$2:$H$1261,MATCH(H$1,'Raw-products'!$A$1:$H$1,0))</f>
        <v>Trousers</v>
      </c>
      <c r="I4513" t="str">
        <f>VLOOKUP($C4513,'Raw-products'!$A$2:$H$1261,MATCH(I$1,'Raw-products'!$A$1:$H$1,0))</f>
        <v>Cargo Pants</v>
      </c>
      <c r="J4513" t="str">
        <f>VLOOKUP($C4513,'Raw-products'!$A$2:$H$1261,MATCH(J$1,'Raw-products'!$A$1:$H$1,0))</f>
        <v>M</v>
      </c>
      <c r="K4513" t="str">
        <f>VLOOKUP($C4513,'Raw-products'!$A$2:$H$1261,MATCH(K$1,'Raw-products'!$A$1:$H$1,0))</f>
        <v>indigo</v>
      </c>
      <c r="L4513">
        <f>VLOOKUP($C4513,'Raw-products'!$A$2:$H$1261,MATCH(L$1,'Raw-products'!$A$1:$H$1,0))</f>
        <v>106</v>
      </c>
      <c r="M4513">
        <f>VLOOKUP($C4513,'Raw-products'!$A$2:$H$1261,MATCH(M$1,'Raw-products'!$A$1:$H$1,0))</f>
        <v>51</v>
      </c>
      <c r="N4513" s="5">
        <f t="shared" si="140"/>
        <v>5406</v>
      </c>
      <c r="O4513" cm="1">
        <f t="array" ref="O4513:R4513">_xlfn.XLOOKUP($B4513,'Raw -orders'!$A:$A,'Raw -orders'!$B:$E)</f>
        <v>408</v>
      </c>
      <c r="P4513">
        <v>32250</v>
      </c>
      <c r="Q4513" s="1">
        <v>44412</v>
      </c>
      <c r="R4513" s="1">
        <v>44422</v>
      </c>
      <c r="S4513" t="str" cm="1">
        <f t="array" ref="S4513:Z4513">_xlfn.XLOOKUP($O4513,'Raw - customers'!$A:$A,'Raw - customers'!$B:$I)</f>
        <v>Alis Macculloch</v>
      </c>
      <c r="T4513" t="str">
        <v>Genderfluid</v>
      </c>
      <c r="U4513">
        <v>66</v>
      </c>
      <c r="V4513" t="str">
        <v>8142 Jackson ParkwaySuite 475</v>
      </c>
      <c r="W4513">
        <v>5079</v>
      </c>
      <c r="X4513" t="str">
        <v>Lake Haydenton</v>
      </c>
      <c r="Y4513" t="str">
        <v>Australian Capital Territory</v>
      </c>
      <c r="Z4513" t="str">
        <v>Australia</v>
      </c>
      <c r="AA4513">
        <v>8</v>
      </c>
      <c r="AB4513" s="3" t="str">
        <f t="shared" si="141"/>
        <v>0 to 10</v>
      </c>
      <c r="AM4513" s="6">
        <v>408</v>
      </c>
      <c r="AN4513" s="6" t="s">
        <v>1350</v>
      </c>
    </row>
    <row r="4514" spans="1:40" x14ac:dyDescent="0.25">
      <c r="A4514">
        <v>4512</v>
      </c>
      <c r="B4514">
        <v>900</v>
      </c>
      <c r="C4514">
        <v>636</v>
      </c>
      <c r="D4514">
        <v>93</v>
      </c>
      <c r="E4514">
        <v>2</v>
      </c>
      <c r="F4514">
        <v>186</v>
      </c>
      <c r="G4514">
        <v>1</v>
      </c>
      <c r="H4514" t="str">
        <f>VLOOKUP($C4514,'Raw-products'!$A$2:$H$1261,MATCH(H$1,'Raw-products'!$A$1:$H$1,0))</f>
        <v>Jacket</v>
      </c>
      <c r="I4514" t="str">
        <f>VLOOKUP($C4514,'Raw-products'!$A$2:$H$1261,MATCH(I$1,'Raw-products'!$A$1:$H$1,0))</f>
        <v>Coach</v>
      </c>
      <c r="J4514" t="str">
        <f>VLOOKUP($C4514,'Raw-products'!$A$2:$H$1261,MATCH(J$1,'Raw-products'!$A$1:$H$1,0))</f>
        <v>S</v>
      </c>
      <c r="K4514" t="str">
        <f>VLOOKUP($C4514,'Raw-products'!$A$2:$H$1261,MATCH(K$1,'Raw-products'!$A$1:$H$1,0))</f>
        <v>orange</v>
      </c>
      <c r="L4514">
        <f>VLOOKUP($C4514,'Raw-products'!$A$2:$H$1261,MATCH(L$1,'Raw-products'!$A$1:$H$1,0))</f>
        <v>115</v>
      </c>
      <c r="M4514">
        <f>VLOOKUP($C4514,'Raw-products'!$A$2:$H$1261,MATCH(M$1,'Raw-products'!$A$1:$H$1,0))</f>
        <v>55</v>
      </c>
      <c r="N4514" s="5">
        <f t="shared" si="140"/>
        <v>6325</v>
      </c>
      <c r="O4514" cm="1">
        <f t="array" ref="O4514:R4514">_xlfn.XLOOKUP($B4514,'Raw -orders'!$A:$A,'Raw -orders'!$B:$E)</f>
        <v>409</v>
      </c>
      <c r="P4514">
        <v>31161</v>
      </c>
      <c r="Q4514" s="1">
        <v>44384</v>
      </c>
      <c r="R4514" s="1">
        <v>44401</v>
      </c>
      <c r="S4514" t="str" cm="1">
        <f t="array" ref="S4514:Z4514">_xlfn.XLOOKUP($O4514,'Raw - customers'!$A:$A,'Raw - customers'!$B:$I)</f>
        <v>Alphonse Galego</v>
      </c>
      <c r="T4514" t="str">
        <v>Male</v>
      </c>
      <c r="U4514">
        <v>75</v>
      </c>
      <c r="V4514" t="str">
        <v>553 Alexander TrailSuite 694</v>
      </c>
      <c r="W4514">
        <v>134</v>
      </c>
      <c r="X4514" t="str">
        <v>New Chase</v>
      </c>
      <c r="Y4514" t="str">
        <v>Australian Capital Territory</v>
      </c>
      <c r="Z4514" t="str">
        <v>Australia</v>
      </c>
      <c r="AA4514">
        <v>7</v>
      </c>
      <c r="AB4514" s="3" t="str">
        <f t="shared" si="141"/>
        <v>10 to 20</v>
      </c>
      <c r="AM4514" s="6">
        <v>409</v>
      </c>
      <c r="AN4514" s="6" t="s">
        <v>1350</v>
      </c>
    </row>
    <row r="4515" spans="1:40" x14ac:dyDescent="0.25">
      <c r="A4515">
        <v>4513</v>
      </c>
      <c r="B4515">
        <v>900</v>
      </c>
      <c r="C4515">
        <v>609</v>
      </c>
      <c r="D4515">
        <v>112</v>
      </c>
      <c r="E4515">
        <v>1</v>
      </c>
      <c r="F4515">
        <v>112</v>
      </c>
      <c r="G4515">
        <v>1</v>
      </c>
      <c r="H4515" t="str">
        <f>VLOOKUP($C4515,'Raw-products'!$A$2:$H$1261,MATCH(H$1,'Raw-products'!$A$1:$H$1,0))</f>
        <v>Jacket</v>
      </c>
      <c r="I4515" t="str">
        <f>VLOOKUP($C4515,'Raw-products'!$A$2:$H$1261,MATCH(I$1,'Raw-products'!$A$1:$H$1,0))</f>
        <v>Cardigan</v>
      </c>
      <c r="J4515" t="str">
        <f>VLOOKUP($C4515,'Raw-products'!$A$2:$H$1261,MATCH(J$1,'Raw-products'!$A$1:$H$1,0))</f>
        <v>XL</v>
      </c>
      <c r="K4515" t="str">
        <f>VLOOKUP($C4515,'Raw-products'!$A$2:$H$1261,MATCH(K$1,'Raw-products'!$A$1:$H$1,0))</f>
        <v>yellow</v>
      </c>
      <c r="L4515">
        <f>VLOOKUP($C4515,'Raw-products'!$A$2:$H$1261,MATCH(L$1,'Raw-products'!$A$1:$H$1,0))</f>
        <v>118</v>
      </c>
      <c r="M4515">
        <f>VLOOKUP($C4515,'Raw-products'!$A$2:$H$1261,MATCH(M$1,'Raw-products'!$A$1:$H$1,0))</f>
        <v>42</v>
      </c>
      <c r="N4515" s="5">
        <f t="shared" si="140"/>
        <v>4956</v>
      </c>
      <c r="O4515" cm="1">
        <f t="array" ref="O4515:R4515">_xlfn.XLOOKUP($B4515,'Raw -orders'!$A:$A,'Raw -orders'!$B:$E)</f>
        <v>409</v>
      </c>
      <c r="P4515">
        <v>31161</v>
      </c>
      <c r="Q4515" s="1">
        <v>44384</v>
      </c>
      <c r="R4515" s="1">
        <v>44401</v>
      </c>
      <c r="S4515" t="str" cm="1">
        <f t="array" ref="S4515:Z4515">_xlfn.XLOOKUP($O4515,'Raw - customers'!$A:$A,'Raw - customers'!$B:$I)</f>
        <v>Alphonse Galego</v>
      </c>
      <c r="T4515" t="str">
        <v>Male</v>
      </c>
      <c r="U4515">
        <v>75</v>
      </c>
      <c r="V4515" t="str">
        <v>553 Alexander TrailSuite 694</v>
      </c>
      <c r="W4515">
        <v>134</v>
      </c>
      <c r="X4515" t="str">
        <v>New Chase</v>
      </c>
      <c r="Y4515" t="str">
        <v>Australian Capital Territory</v>
      </c>
      <c r="Z4515" t="str">
        <v>Australia</v>
      </c>
      <c r="AA4515">
        <v>7</v>
      </c>
      <c r="AB4515" s="3" t="str">
        <f t="shared" si="141"/>
        <v>10 to 20</v>
      </c>
      <c r="AM4515" s="6">
        <v>409</v>
      </c>
      <c r="AN4515" s="6" t="s">
        <v>1350</v>
      </c>
    </row>
    <row r="4516" spans="1:40" x14ac:dyDescent="0.25">
      <c r="A4516">
        <v>4514</v>
      </c>
      <c r="B4516">
        <v>900</v>
      </c>
      <c r="C4516">
        <v>406</v>
      </c>
      <c r="D4516">
        <v>119</v>
      </c>
      <c r="E4516">
        <v>1</v>
      </c>
      <c r="F4516">
        <v>119</v>
      </c>
      <c r="G4516">
        <v>1</v>
      </c>
      <c r="H4516" t="str">
        <f>VLOOKUP($C4516,'Raw-products'!$A$2:$H$1261,MATCH(H$1,'Raw-products'!$A$1:$H$1,0))</f>
        <v>Shirt</v>
      </c>
      <c r="I4516" t="str">
        <f>VLOOKUP($C4516,'Raw-products'!$A$2:$H$1261,MATCH(I$1,'Raw-products'!$A$1:$H$1,0))</f>
        <v>Casual Slim Fit</v>
      </c>
      <c r="J4516" t="str">
        <f>VLOOKUP($C4516,'Raw-products'!$A$2:$H$1261,MATCH(J$1,'Raw-products'!$A$1:$H$1,0))</f>
        <v>S</v>
      </c>
      <c r="K4516" t="str">
        <f>VLOOKUP($C4516,'Raw-products'!$A$2:$H$1261,MATCH(K$1,'Raw-products'!$A$1:$H$1,0))</f>
        <v>blue</v>
      </c>
      <c r="L4516">
        <f>VLOOKUP($C4516,'Raw-products'!$A$2:$H$1261,MATCH(L$1,'Raw-products'!$A$1:$H$1,0))</f>
        <v>113</v>
      </c>
      <c r="M4516">
        <f>VLOOKUP($C4516,'Raw-products'!$A$2:$H$1261,MATCH(M$1,'Raw-products'!$A$1:$H$1,0))</f>
        <v>75</v>
      </c>
      <c r="N4516" s="5">
        <f t="shared" si="140"/>
        <v>8475</v>
      </c>
      <c r="O4516" cm="1">
        <f t="array" ref="O4516:R4516">_xlfn.XLOOKUP($B4516,'Raw -orders'!$A:$A,'Raw -orders'!$B:$E)</f>
        <v>409</v>
      </c>
      <c r="P4516">
        <v>31161</v>
      </c>
      <c r="Q4516" s="1">
        <v>44384</v>
      </c>
      <c r="R4516" s="1">
        <v>44401</v>
      </c>
      <c r="S4516" t="str" cm="1">
        <f t="array" ref="S4516:Z4516">_xlfn.XLOOKUP($O4516,'Raw - customers'!$A:$A,'Raw - customers'!$B:$I)</f>
        <v>Alphonse Galego</v>
      </c>
      <c r="T4516" t="str">
        <v>Male</v>
      </c>
      <c r="U4516">
        <v>75</v>
      </c>
      <c r="V4516" t="str">
        <v>553 Alexander TrailSuite 694</v>
      </c>
      <c r="W4516">
        <v>134</v>
      </c>
      <c r="X4516" t="str">
        <v>New Chase</v>
      </c>
      <c r="Y4516" t="str">
        <v>Australian Capital Territory</v>
      </c>
      <c r="Z4516" t="str">
        <v>Australia</v>
      </c>
      <c r="AA4516">
        <v>7</v>
      </c>
      <c r="AB4516" s="3" t="str">
        <f t="shared" si="141"/>
        <v>10 to 20</v>
      </c>
      <c r="AM4516" s="6">
        <v>409</v>
      </c>
      <c r="AN4516" s="6" t="s">
        <v>1350</v>
      </c>
    </row>
    <row r="4517" spans="1:40" x14ac:dyDescent="0.25">
      <c r="A4517">
        <v>4515</v>
      </c>
      <c r="B4517">
        <v>900</v>
      </c>
      <c r="C4517">
        <v>1108</v>
      </c>
      <c r="D4517">
        <v>115</v>
      </c>
      <c r="E4517">
        <v>3</v>
      </c>
      <c r="F4517">
        <v>345</v>
      </c>
      <c r="G4517">
        <v>1</v>
      </c>
      <c r="H4517" t="str">
        <f>VLOOKUP($C4517,'Raw-products'!$A$2:$H$1261,MATCH(H$1,'Raw-products'!$A$1:$H$1,0))</f>
        <v>Trousers</v>
      </c>
      <c r="I4517" t="str">
        <f>VLOOKUP($C4517,'Raw-products'!$A$2:$H$1261,MATCH(I$1,'Raw-products'!$A$1:$H$1,0))</f>
        <v>Cropped</v>
      </c>
      <c r="J4517" t="str">
        <f>VLOOKUP($C4517,'Raw-products'!$A$2:$H$1261,MATCH(J$1,'Raw-products'!$A$1:$H$1,0))</f>
        <v>L</v>
      </c>
      <c r="K4517" t="str">
        <f>VLOOKUP($C4517,'Raw-products'!$A$2:$H$1261,MATCH(K$1,'Raw-products'!$A$1:$H$1,0))</f>
        <v>blue</v>
      </c>
      <c r="L4517">
        <f>VLOOKUP($C4517,'Raw-products'!$A$2:$H$1261,MATCH(L$1,'Raw-products'!$A$1:$H$1,0))</f>
        <v>99</v>
      </c>
      <c r="M4517">
        <f>VLOOKUP($C4517,'Raw-products'!$A$2:$H$1261,MATCH(M$1,'Raw-products'!$A$1:$H$1,0))</f>
        <v>45</v>
      </c>
      <c r="N4517" s="5">
        <f t="shared" si="140"/>
        <v>4455</v>
      </c>
      <c r="O4517" cm="1">
        <f t="array" ref="O4517:R4517">_xlfn.XLOOKUP($B4517,'Raw -orders'!$A:$A,'Raw -orders'!$B:$E)</f>
        <v>409</v>
      </c>
      <c r="P4517">
        <v>31161</v>
      </c>
      <c r="Q4517" s="1">
        <v>44384</v>
      </c>
      <c r="R4517" s="1">
        <v>44401</v>
      </c>
      <c r="S4517" t="str" cm="1">
        <f t="array" ref="S4517:Z4517">_xlfn.XLOOKUP($O4517,'Raw - customers'!$A:$A,'Raw - customers'!$B:$I)</f>
        <v>Alphonse Galego</v>
      </c>
      <c r="T4517" t="str">
        <v>Male</v>
      </c>
      <c r="U4517">
        <v>75</v>
      </c>
      <c r="V4517" t="str">
        <v>553 Alexander TrailSuite 694</v>
      </c>
      <c r="W4517">
        <v>134</v>
      </c>
      <c r="X4517" t="str">
        <v>New Chase</v>
      </c>
      <c r="Y4517" t="str">
        <v>Australian Capital Territory</v>
      </c>
      <c r="Z4517" t="str">
        <v>Australia</v>
      </c>
      <c r="AA4517">
        <v>7</v>
      </c>
      <c r="AB4517" s="3" t="str">
        <f t="shared" si="141"/>
        <v>10 to 20</v>
      </c>
      <c r="AM4517" s="6">
        <v>409</v>
      </c>
      <c r="AN4517" s="6" t="s">
        <v>1350</v>
      </c>
    </row>
    <row r="4518" spans="1:40" x14ac:dyDescent="0.25">
      <c r="A4518">
        <v>4516</v>
      </c>
      <c r="B4518">
        <v>900</v>
      </c>
      <c r="C4518">
        <v>820</v>
      </c>
      <c r="D4518">
        <v>117</v>
      </c>
      <c r="E4518">
        <v>2</v>
      </c>
      <c r="F4518">
        <v>234</v>
      </c>
      <c r="G4518">
        <v>1</v>
      </c>
      <c r="H4518" t="str">
        <f>VLOOKUP($C4518,'Raw-products'!$A$2:$H$1261,MATCH(H$1,'Raw-products'!$A$1:$H$1,0))</f>
        <v>Jacket</v>
      </c>
      <c r="I4518" t="str">
        <f>VLOOKUP($C4518,'Raw-products'!$A$2:$H$1261,MATCH(I$1,'Raw-products'!$A$1:$H$1,0))</f>
        <v>Shearling</v>
      </c>
      <c r="J4518" t="str">
        <f>VLOOKUP($C4518,'Raw-products'!$A$2:$H$1261,MATCH(J$1,'Raw-products'!$A$1:$H$1,0))</f>
        <v>XS</v>
      </c>
      <c r="K4518" t="str">
        <f>VLOOKUP($C4518,'Raw-products'!$A$2:$H$1261,MATCH(K$1,'Raw-products'!$A$1:$H$1,0))</f>
        <v>green</v>
      </c>
      <c r="L4518">
        <f>VLOOKUP($C4518,'Raw-products'!$A$2:$H$1261,MATCH(L$1,'Raw-products'!$A$1:$H$1,0))</f>
        <v>95</v>
      </c>
      <c r="M4518">
        <f>VLOOKUP($C4518,'Raw-products'!$A$2:$H$1261,MATCH(M$1,'Raw-products'!$A$1:$H$1,0))</f>
        <v>74</v>
      </c>
      <c r="N4518" s="5">
        <f t="shared" si="140"/>
        <v>7030</v>
      </c>
      <c r="O4518" cm="1">
        <f t="array" ref="O4518:R4518">_xlfn.XLOOKUP($B4518,'Raw -orders'!$A:$A,'Raw -orders'!$B:$E)</f>
        <v>409</v>
      </c>
      <c r="P4518">
        <v>31161</v>
      </c>
      <c r="Q4518" s="1">
        <v>44384</v>
      </c>
      <c r="R4518" s="1">
        <v>44401</v>
      </c>
      <c r="S4518" t="str" cm="1">
        <f t="array" ref="S4518:Z4518">_xlfn.XLOOKUP($O4518,'Raw - customers'!$A:$A,'Raw - customers'!$B:$I)</f>
        <v>Alphonse Galego</v>
      </c>
      <c r="T4518" t="str">
        <v>Male</v>
      </c>
      <c r="U4518">
        <v>75</v>
      </c>
      <c r="V4518" t="str">
        <v>553 Alexander TrailSuite 694</v>
      </c>
      <c r="W4518">
        <v>134</v>
      </c>
      <c r="X4518" t="str">
        <v>New Chase</v>
      </c>
      <c r="Y4518" t="str">
        <v>Australian Capital Territory</v>
      </c>
      <c r="Z4518" t="str">
        <v>Australia</v>
      </c>
      <c r="AA4518">
        <v>7</v>
      </c>
      <c r="AB4518" s="3" t="str">
        <f t="shared" si="141"/>
        <v>10 to 20</v>
      </c>
      <c r="AM4518" s="6">
        <v>409</v>
      </c>
      <c r="AN4518" s="6" t="s">
        <v>1350</v>
      </c>
    </row>
    <row r="4519" spans="1:40" x14ac:dyDescent="0.25">
      <c r="A4519">
        <v>4517</v>
      </c>
      <c r="B4519">
        <v>900</v>
      </c>
      <c r="C4519">
        <v>679</v>
      </c>
      <c r="D4519">
        <v>113</v>
      </c>
      <c r="E4519">
        <v>3</v>
      </c>
      <c r="F4519">
        <v>339</v>
      </c>
      <c r="G4519">
        <v>1</v>
      </c>
      <c r="H4519" t="str">
        <f>VLOOKUP($C4519,'Raw-products'!$A$2:$H$1261,MATCH(H$1,'Raw-products'!$A$1:$H$1,0))</f>
        <v>Jacket</v>
      </c>
      <c r="I4519" t="str">
        <f>VLOOKUP($C4519,'Raw-products'!$A$2:$H$1261,MATCH(I$1,'Raw-products'!$A$1:$H$1,0))</f>
        <v>Parka</v>
      </c>
      <c r="J4519" t="str">
        <f>VLOOKUP($C4519,'Raw-products'!$A$2:$H$1261,MATCH(J$1,'Raw-products'!$A$1:$H$1,0))</f>
        <v>XL</v>
      </c>
      <c r="K4519" t="str">
        <f>VLOOKUP($C4519,'Raw-products'!$A$2:$H$1261,MATCH(K$1,'Raw-products'!$A$1:$H$1,0))</f>
        <v>yellow</v>
      </c>
      <c r="L4519">
        <f>VLOOKUP($C4519,'Raw-products'!$A$2:$H$1261,MATCH(L$1,'Raw-products'!$A$1:$H$1,0))</f>
        <v>119</v>
      </c>
      <c r="M4519">
        <f>VLOOKUP($C4519,'Raw-products'!$A$2:$H$1261,MATCH(M$1,'Raw-products'!$A$1:$H$1,0))</f>
        <v>44</v>
      </c>
      <c r="N4519" s="5">
        <f t="shared" si="140"/>
        <v>5236</v>
      </c>
      <c r="O4519" cm="1">
        <f t="array" ref="O4519:R4519">_xlfn.XLOOKUP($B4519,'Raw -orders'!$A:$A,'Raw -orders'!$B:$E)</f>
        <v>409</v>
      </c>
      <c r="P4519">
        <v>31161</v>
      </c>
      <c r="Q4519" s="1">
        <v>44384</v>
      </c>
      <c r="R4519" s="1">
        <v>44401</v>
      </c>
      <c r="S4519" t="str" cm="1">
        <f t="array" ref="S4519:Z4519">_xlfn.XLOOKUP($O4519,'Raw - customers'!$A:$A,'Raw - customers'!$B:$I)</f>
        <v>Alphonse Galego</v>
      </c>
      <c r="T4519" t="str">
        <v>Male</v>
      </c>
      <c r="U4519">
        <v>75</v>
      </c>
      <c r="V4519" t="str">
        <v>553 Alexander TrailSuite 694</v>
      </c>
      <c r="W4519">
        <v>134</v>
      </c>
      <c r="X4519" t="str">
        <v>New Chase</v>
      </c>
      <c r="Y4519" t="str">
        <v>Australian Capital Territory</v>
      </c>
      <c r="Z4519" t="str">
        <v>Australia</v>
      </c>
      <c r="AA4519">
        <v>7</v>
      </c>
      <c r="AB4519" s="3" t="str">
        <f t="shared" si="141"/>
        <v>10 to 20</v>
      </c>
      <c r="AM4519" s="6">
        <v>409</v>
      </c>
      <c r="AN4519" s="6" t="s">
        <v>1350</v>
      </c>
    </row>
    <row r="4520" spans="1:40" x14ac:dyDescent="0.25">
      <c r="A4520">
        <v>4518</v>
      </c>
      <c r="B4520">
        <v>901</v>
      </c>
      <c r="C4520">
        <v>1144</v>
      </c>
      <c r="D4520">
        <v>102</v>
      </c>
      <c r="E4520">
        <v>2</v>
      </c>
      <c r="F4520">
        <v>204</v>
      </c>
      <c r="G4520">
        <v>1</v>
      </c>
      <c r="H4520" t="str">
        <f>VLOOKUP($C4520,'Raw-products'!$A$2:$H$1261,MATCH(H$1,'Raw-products'!$A$1:$H$1,0))</f>
        <v>Trousers</v>
      </c>
      <c r="I4520" t="str">
        <f>VLOOKUP($C4520,'Raw-products'!$A$2:$H$1261,MATCH(I$1,'Raw-products'!$A$1:$H$1,0))</f>
        <v>Cargo Pants</v>
      </c>
      <c r="J4520" t="str">
        <f>VLOOKUP($C4520,'Raw-products'!$A$2:$H$1261,MATCH(J$1,'Raw-products'!$A$1:$H$1,0))</f>
        <v>XL</v>
      </c>
      <c r="K4520" t="str">
        <f>VLOOKUP($C4520,'Raw-products'!$A$2:$H$1261,MATCH(K$1,'Raw-products'!$A$1:$H$1,0))</f>
        <v>blue</v>
      </c>
      <c r="L4520">
        <f>VLOOKUP($C4520,'Raw-products'!$A$2:$H$1261,MATCH(L$1,'Raw-products'!$A$1:$H$1,0))</f>
        <v>106</v>
      </c>
      <c r="M4520">
        <f>VLOOKUP($C4520,'Raw-products'!$A$2:$H$1261,MATCH(M$1,'Raw-products'!$A$1:$H$1,0))</f>
        <v>57</v>
      </c>
      <c r="N4520" s="5">
        <f t="shared" si="140"/>
        <v>6042</v>
      </c>
      <c r="O4520" cm="1">
        <f t="array" ref="O4520:R4520">_xlfn.XLOOKUP($B4520,'Raw -orders'!$A:$A,'Raw -orders'!$B:$E)</f>
        <v>305</v>
      </c>
      <c r="P4520">
        <v>46735</v>
      </c>
      <c r="Q4520" s="1">
        <v>44321</v>
      </c>
      <c r="R4520" s="1">
        <v>44322</v>
      </c>
      <c r="S4520" t="str" cm="1">
        <f t="array" ref="S4520:Z4520">_xlfn.XLOOKUP($O4520,'Raw - customers'!$A:$A,'Raw - customers'!$B:$I)</f>
        <v>Meryl Kender</v>
      </c>
      <c r="T4520" t="str">
        <v>Genderqueer</v>
      </c>
      <c r="U4520">
        <v>25</v>
      </c>
      <c r="V4520" t="str">
        <v>0052 Benjamin MewsApt. 635</v>
      </c>
      <c r="W4520">
        <v>7024</v>
      </c>
      <c r="X4520" t="str">
        <v>Lake Aidan</v>
      </c>
      <c r="Y4520" t="str">
        <v>Australian Capital Territory</v>
      </c>
      <c r="Z4520" t="str">
        <v>Australia</v>
      </c>
      <c r="AA4520">
        <v>5</v>
      </c>
      <c r="AB4520" s="3" t="str">
        <f t="shared" si="141"/>
        <v>0 to 10</v>
      </c>
      <c r="AM4520" s="6">
        <v>305</v>
      </c>
      <c r="AN4520" s="6" t="s">
        <v>1350</v>
      </c>
    </row>
    <row r="4521" spans="1:40" x14ac:dyDescent="0.25">
      <c r="A4521">
        <v>4519</v>
      </c>
      <c r="B4521">
        <v>901</v>
      </c>
      <c r="C4521">
        <v>927</v>
      </c>
      <c r="D4521">
        <v>96</v>
      </c>
      <c r="E4521">
        <v>1</v>
      </c>
      <c r="F4521">
        <v>96</v>
      </c>
      <c r="G4521">
        <v>1</v>
      </c>
      <c r="H4521" t="str">
        <f>VLOOKUP($C4521,'Raw-products'!$A$2:$H$1261,MATCH(H$1,'Raw-products'!$A$1:$H$1,0))</f>
        <v>Trousers</v>
      </c>
      <c r="I4521" t="str">
        <f>VLOOKUP($C4521,'Raw-products'!$A$2:$H$1261,MATCH(I$1,'Raw-products'!$A$1:$H$1,0))</f>
        <v>Drawstring</v>
      </c>
      <c r="J4521" t="str">
        <f>VLOOKUP($C4521,'Raw-products'!$A$2:$H$1261,MATCH(J$1,'Raw-products'!$A$1:$H$1,0))</f>
        <v>M</v>
      </c>
      <c r="K4521" t="str">
        <f>VLOOKUP($C4521,'Raw-products'!$A$2:$H$1261,MATCH(K$1,'Raw-products'!$A$1:$H$1,0))</f>
        <v>green</v>
      </c>
      <c r="L4521">
        <f>VLOOKUP($C4521,'Raw-products'!$A$2:$H$1261,MATCH(L$1,'Raw-products'!$A$1:$H$1,0))</f>
        <v>104</v>
      </c>
      <c r="M4521">
        <f>VLOOKUP($C4521,'Raw-products'!$A$2:$H$1261,MATCH(M$1,'Raw-products'!$A$1:$H$1,0))</f>
        <v>52</v>
      </c>
      <c r="N4521" s="5">
        <f t="shared" si="140"/>
        <v>5408</v>
      </c>
      <c r="O4521" cm="1">
        <f t="array" ref="O4521:R4521">_xlfn.XLOOKUP($B4521,'Raw -orders'!$A:$A,'Raw -orders'!$B:$E)</f>
        <v>305</v>
      </c>
      <c r="P4521">
        <v>46735</v>
      </c>
      <c r="Q4521" s="1">
        <v>44321</v>
      </c>
      <c r="R4521" s="1">
        <v>44322</v>
      </c>
      <c r="S4521" t="str" cm="1">
        <f t="array" ref="S4521:Z4521">_xlfn.XLOOKUP($O4521,'Raw - customers'!$A:$A,'Raw - customers'!$B:$I)</f>
        <v>Meryl Kender</v>
      </c>
      <c r="T4521" t="str">
        <v>Genderqueer</v>
      </c>
      <c r="U4521">
        <v>25</v>
      </c>
      <c r="V4521" t="str">
        <v>0052 Benjamin MewsApt. 635</v>
      </c>
      <c r="W4521">
        <v>7024</v>
      </c>
      <c r="X4521" t="str">
        <v>Lake Aidan</v>
      </c>
      <c r="Y4521" t="str">
        <v>Australian Capital Territory</v>
      </c>
      <c r="Z4521" t="str">
        <v>Australia</v>
      </c>
      <c r="AA4521">
        <v>5</v>
      </c>
      <c r="AB4521" s="3" t="str">
        <f t="shared" si="141"/>
        <v>0 to 10</v>
      </c>
      <c r="AM4521" s="6">
        <v>305</v>
      </c>
      <c r="AN4521" s="6" t="s">
        <v>1350</v>
      </c>
    </row>
    <row r="4522" spans="1:40" x14ac:dyDescent="0.25">
      <c r="A4522">
        <v>4520</v>
      </c>
      <c r="B4522">
        <v>901</v>
      </c>
      <c r="C4522">
        <v>207</v>
      </c>
      <c r="D4522">
        <v>98</v>
      </c>
      <c r="E4522">
        <v>3</v>
      </c>
      <c r="F4522">
        <v>294</v>
      </c>
      <c r="G4522">
        <v>1</v>
      </c>
      <c r="H4522" t="str">
        <f>VLOOKUP($C4522,'Raw-products'!$A$2:$H$1261,MATCH(H$1,'Raw-products'!$A$1:$H$1,0))</f>
        <v>Shirt</v>
      </c>
      <c r="I4522" t="str">
        <f>VLOOKUP($C4522,'Raw-products'!$A$2:$H$1261,MATCH(I$1,'Raw-products'!$A$1:$H$1,0))</f>
        <v>Camp Collared</v>
      </c>
      <c r="J4522" t="str">
        <f>VLOOKUP($C4522,'Raw-products'!$A$2:$H$1261,MATCH(J$1,'Raw-products'!$A$1:$H$1,0))</f>
        <v>M</v>
      </c>
      <c r="K4522" t="str">
        <f>VLOOKUP($C4522,'Raw-products'!$A$2:$H$1261,MATCH(K$1,'Raw-products'!$A$1:$H$1,0))</f>
        <v>violet</v>
      </c>
      <c r="L4522">
        <f>VLOOKUP($C4522,'Raw-products'!$A$2:$H$1261,MATCH(L$1,'Raw-products'!$A$1:$H$1,0))</f>
        <v>112</v>
      </c>
      <c r="M4522">
        <f>VLOOKUP($C4522,'Raw-products'!$A$2:$H$1261,MATCH(M$1,'Raw-products'!$A$1:$H$1,0))</f>
        <v>41</v>
      </c>
      <c r="N4522" s="5">
        <f t="shared" si="140"/>
        <v>4592</v>
      </c>
      <c r="O4522" cm="1">
        <f t="array" ref="O4522:R4522">_xlfn.XLOOKUP($B4522,'Raw -orders'!$A:$A,'Raw -orders'!$B:$E)</f>
        <v>305</v>
      </c>
      <c r="P4522">
        <v>46735</v>
      </c>
      <c r="Q4522" s="1">
        <v>44321</v>
      </c>
      <c r="R4522" s="1">
        <v>44322</v>
      </c>
      <c r="S4522" t="str" cm="1">
        <f t="array" ref="S4522:Z4522">_xlfn.XLOOKUP($O4522,'Raw - customers'!$A:$A,'Raw - customers'!$B:$I)</f>
        <v>Meryl Kender</v>
      </c>
      <c r="T4522" t="str">
        <v>Genderqueer</v>
      </c>
      <c r="U4522">
        <v>25</v>
      </c>
      <c r="V4522" t="str">
        <v>0052 Benjamin MewsApt. 635</v>
      </c>
      <c r="W4522">
        <v>7024</v>
      </c>
      <c r="X4522" t="str">
        <v>Lake Aidan</v>
      </c>
      <c r="Y4522" t="str">
        <v>Australian Capital Territory</v>
      </c>
      <c r="Z4522" t="str">
        <v>Australia</v>
      </c>
      <c r="AA4522">
        <v>5</v>
      </c>
      <c r="AB4522" s="3" t="str">
        <f t="shared" si="141"/>
        <v>0 to 10</v>
      </c>
      <c r="AM4522" s="6">
        <v>305</v>
      </c>
      <c r="AN4522" s="6" t="s">
        <v>1350</v>
      </c>
    </row>
    <row r="4523" spans="1:40" x14ac:dyDescent="0.25">
      <c r="A4523">
        <v>4521</v>
      </c>
      <c r="B4523">
        <v>901</v>
      </c>
      <c r="C4523">
        <v>650</v>
      </c>
      <c r="D4523">
        <v>93</v>
      </c>
      <c r="E4523">
        <v>2</v>
      </c>
      <c r="F4523">
        <v>186</v>
      </c>
      <c r="G4523">
        <v>1</v>
      </c>
      <c r="H4523" t="str">
        <f>VLOOKUP($C4523,'Raw-products'!$A$2:$H$1261,MATCH(H$1,'Raw-products'!$A$1:$H$1,0))</f>
        <v>Jacket</v>
      </c>
      <c r="I4523" t="str">
        <f>VLOOKUP($C4523,'Raw-products'!$A$2:$H$1261,MATCH(I$1,'Raw-products'!$A$1:$H$1,0))</f>
        <v>Coach</v>
      </c>
      <c r="J4523" t="str">
        <f>VLOOKUP($C4523,'Raw-products'!$A$2:$H$1261,MATCH(J$1,'Raw-products'!$A$1:$H$1,0))</f>
        <v>XS</v>
      </c>
      <c r="K4523" t="str">
        <f>VLOOKUP($C4523,'Raw-products'!$A$2:$H$1261,MATCH(K$1,'Raw-products'!$A$1:$H$1,0))</f>
        <v>blue</v>
      </c>
      <c r="L4523">
        <f>VLOOKUP($C4523,'Raw-products'!$A$2:$H$1261,MATCH(L$1,'Raw-products'!$A$1:$H$1,0))</f>
        <v>115</v>
      </c>
      <c r="M4523">
        <f>VLOOKUP($C4523,'Raw-products'!$A$2:$H$1261,MATCH(M$1,'Raw-products'!$A$1:$H$1,0))</f>
        <v>51</v>
      </c>
      <c r="N4523" s="5">
        <f t="shared" si="140"/>
        <v>5865</v>
      </c>
      <c r="O4523" cm="1">
        <f t="array" ref="O4523:R4523">_xlfn.XLOOKUP($B4523,'Raw -orders'!$A:$A,'Raw -orders'!$B:$E)</f>
        <v>305</v>
      </c>
      <c r="P4523">
        <v>46735</v>
      </c>
      <c r="Q4523" s="1">
        <v>44321</v>
      </c>
      <c r="R4523" s="1">
        <v>44322</v>
      </c>
      <c r="S4523" t="str" cm="1">
        <f t="array" ref="S4523:Z4523">_xlfn.XLOOKUP($O4523,'Raw - customers'!$A:$A,'Raw - customers'!$B:$I)</f>
        <v>Meryl Kender</v>
      </c>
      <c r="T4523" t="str">
        <v>Genderqueer</v>
      </c>
      <c r="U4523">
        <v>25</v>
      </c>
      <c r="V4523" t="str">
        <v>0052 Benjamin MewsApt. 635</v>
      </c>
      <c r="W4523">
        <v>7024</v>
      </c>
      <c r="X4523" t="str">
        <v>Lake Aidan</v>
      </c>
      <c r="Y4523" t="str">
        <v>Australian Capital Territory</v>
      </c>
      <c r="Z4523" t="str">
        <v>Australia</v>
      </c>
      <c r="AA4523">
        <v>5</v>
      </c>
      <c r="AB4523" s="3" t="str">
        <f t="shared" si="141"/>
        <v>0 to 10</v>
      </c>
      <c r="AM4523" s="6">
        <v>305</v>
      </c>
      <c r="AN4523" s="6" t="s">
        <v>1350</v>
      </c>
    </row>
    <row r="4524" spans="1:40" x14ac:dyDescent="0.25">
      <c r="A4524">
        <v>4522</v>
      </c>
      <c r="B4524">
        <v>901</v>
      </c>
      <c r="C4524">
        <v>441</v>
      </c>
      <c r="D4524">
        <v>107</v>
      </c>
      <c r="E4524">
        <v>1</v>
      </c>
      <c r="F4524">
        <v>107</v>
      </c>
      <c r="G4524">
        <v>1</v>
      </c>
      <c r="H4524" t="str">
        <f>VLOOKUP($C4524,'Raw-products'!$A$2:$H$1261,MATCH(H$1,'Raw-products'!$A$1:$H$1,0))</f>
        <v>Jacket</v>
      </c>
      <c r="I4524" t="str">
        <f>VLOOKUP($C4524,'Raw-products'!$A$2:$H$1261,MATCH(I$1,'Raw-products'!$A$1:$H$1,0))</f>
        <v>Denim</v>
      </c>
      <c r="J4524" t="str">
        <f>VLOOKUP($C4524,'Raw-products'!$A$2:$H$1261,MATCH(J$1,'Raw-products'!$A$1:$H$1,0))</f>
        <v>S</v>
      </c>
      <c r="K4524" t="str">
        <f>VLOOKUP($C4524,'Raw-products'!$A$2:$H$1261,MATCH(K$1,'Raw-products'!$A$1:$H$1,0))</f>
        <v>blue</v>
      </c>
      <c r="L4524">
        <f>VLOOKUP($C4524,'Raw-products'!$A$2:$H$1261,MATCH(L$1,'Raw-products'!$A$1:$H$1,0))</f>
        <v>92</v>
      </c>
      <c r="M4524">
        <f>VLOOKUP($C4524,'Raw-products'!$A$2:$H$1261,MATCH(M$1,'Raw-products'!$A$1:$H$1,0))</f>
        <v>56</v>
      </c>
      <c r="N4524" s="5">
        <f t="shared" si="140"/>
        <v>5152</v>
      </c>
      <c r="O4524" cm="1">
        <f t="array" ref="O4524:R4524">_xlfn.XLOOKUP($B4524,'Raw -orders'!$A:$A,'Raw -orders'!$B:$E)</f>
        <v>305</v>
      </c>
      <c r="P4524">
        <v>46735</v>
      </c>
      <c r="Q4524" s="1">
        <v>44321</v>
      </c>
      <c r="R4524" s="1">
        <v>44322</v>
      </c>
      <c r="S4524" t="str" cm="1">
        <f t="array" ref="S4524:Z4524">_xlfn.XLOOKUP($O4524,'Raw - customers'!$A:$A,'Raw - customers'!$B:$I)</f>
        <v>Meryl Kender</v>
      </c>
      <c r="T4524" t="str">
        <v>Genderqueer</v>
      </c>
      <c r="U4524">
        <v>25</v>
      </c>
      <c r="V4524" t="str">
        <v>0052 Benjamin MewsApt. 635</v>
      </c>
      <c r="W4524">
        <v>7024</v>
      </c>
      <c r="X4524" t="str">
        <v>Lake Aidan</v>
      </c>
      <c r="Y4524" t="str">
        <v>Australian Capital Territory</v>
      </c>
      <c r="Z4524" t="str">
        <v>Australia</v>
      </c>
      <c r="AA4524">
        <v>5</v>
      </c>
      <c r="AB4524" s="3" t="str">
        <f t="shared" si="141"/>
        <v>0 to 10</v>
      </c>
      <c r="AM4524" s="6">
        <v>305</v>
      </c>
      <c r="AN4524" s="6" t="s">
        <v>1350</v>
      </c>
    </row>
    <row r="4525" spans="1:40" x14ac:dyDescent="0.25">
      <c r="A4525">
        <v>4523</v>
      </c>
      <c r="B4525">
        <v>902</v>
      </c>
      <c r="C4525">
        <v>21</v>
      </c>
      <c r="D4525">
        <v>96</v>
      </c>
      <c r="E4525">
        <v>1</v>
      </c>
      <c r="F4525">
        <v>96</v>
      </c>
      <c r="G4525">
        <v>1</v>
      </c>
      <c r="H4525" t="str">
        <f>VLOOKUP($C4525,'Raw-products'!$A$2:$H$1261,MATCH(H$1,'Raw-products'!$A$1:$H$1,0))</f>
        <v>Shirt</v>
      </c>
      <c r="I4525" t="str">
        <f>VLOOKUP($C4525,'Raw-products'!$A$2:$H$1261,MATCH(I$1,'Raw-products'!$A$1:$H$1,0))</f>
        <v>Oxford Cloth</v>
      </c>
      <c r="J4525" t="str">
        <f>VLOOKUP($C4525,'Raw-products'!$A$2:$H$1261,MATCH(J$1,'Raw-products'!$A$1:$H$1,0))</f>
        <v>S</v>
      </c>
      <c r="K4525" t="str">
        <f>VLOOKUP($C4525,'Raw-products'!$A$2:$H$1261,MATCH(K$1,'Raw-products'!$A$1:$H$1,0))</f>
        <v>blue</v>
      </c>
      <c r="L4525">
        <f>VLOOKUP($C4525,'Raw-products'!$A$2:$H$1261,MATCH(L$1,'Raw-products'!$A$1:$H$1,0))</f>
        <v>114</v>
      </c>
      <c r="M4525">
        <f>VLOOKUP($C4525,'Raw-products'!$A$2:$H$1261,MATCH(M$1,'Raw-products'!$A$1:$H$1,0))</f>
        <v>51</v>
      </c>
      <c r="N4525" s="5">
        <f t="shared" si="140"/>
        <v>5814</v>
      </c>
      <c r="O4525" cm="1">
        <f t="array" ref="O4525:R4525">_xlfn.XLOOKUP($B4525,'Raw -orders'!$A:$A,'Raw -orders'!$B:$E)</f>
        <v>553</v>
      </c>
      <c r="P4525">
        <v>30330</v>
      </c>
      <c r="Q4525" s="1">
        <v>44208</v>
      </c>
      <c r="R4525" s="1">
        <v>44211</v>
      </c>
      <c r="S4525" t="str" cm="1">
        <f t="array" ref="S4525:Z4525">_xlfn.XLOOKUP($O4525,'Raw - customers'!$A:$A,'Raw - customers'!$B:$I)</f>
        <v>Niels Loadsman</v>
      </c>
      <c r="T4525" t="str">
        <v>Genderfluid</v>
      </c>
      <c r="U4525">
        <v>30</v>
      </c>
      <c r="V4525" t="str">
        <v>0204 Andrew JunctionApt. 904</v>
      </c>
      <c r="W4525">
        <v>7146</v>
      </c>
      <c r="X4525" t="str">
        <v>Kaiview</v>
      </c>
      <c r="Y4525" t="str">
        <v>New South Wales</v>
      </c>
      <c r="Z4525" t="str">
        <v>Australia</v>
      </c>
      <c r="AA4525">
        <v>1</v>
      </c>
      <c r="AB4525" s="3" t="str">
        <f t="shared" si="141"/>
        <v>0 to 10</v>
      </c>
      <c r="AM4525" s="6">
        <v>553</v>
      </c>
      <c r="AN4525" s="6" t="s">
        <v>1362</v>
      </c>
    </row>
    <row r="4526" spans="1:40" x14ac:dyDescent="0.25">
      <c r="A4526">
        <v>4524</v>
      </c>
      <c r="B4526">
        <v>902</v>
      </c>
      <c r="C4526">
        <v>683</v>
      </c>
      <c r="D4526">
        <v>113</v>
      </c>
      <c r="E4526">
        <v>2</v>
      </c>
      <c r="F4526">
        <v>226</v>
      </c>
      <c r="G4526">
        <v>1</v>
      </c>
      <c r="H4526" t="str">
        <f>VLOOKUP($C4526,'Raw-products'!$A$2:$H$1261,MATCH(H$1,'Raw-products'!$A$1:$H$1,0))</f>
        <v>Jacket</v>
      </c>
      <c r="I4526" t="str">
        <f>VLOOKUP($C4526,'Raw-products'!$A$2:$H$1261,MATCH(I$1,'Raw-products'!$A$1:$H$1,0))</f>
        <v>Parka</v>
      </c>
      <c r="J4526" t="str">
        <f>VLOOKUP($C4526,'Raw-products'!$A$2:$H$1261,MATCH(J$1,'Raw-products'!$A$1:$H$1,0))</f>
        <v>L</v>
      </c>
      <c r="K4526" t="str">
        <f>VLOOKUP($C4526,'Raw-products'!$A$2:$H$1261,MATCH(K$1,'Raw-products'!$A$1:$H$1,0))</f>
        <v>green</v>
      </c>
      <c r="L4526">
        <f>VLOOKUP($C4526,'Raw-products'!$A$2:$H$1261,MATCH(L$1,'Raw-products'!$A$1:$H$1,0))</f>
        <v>119</v>
      </c>
      <c r="M4526">
        <f>VLOOKUP($C4526,'Raw-products'!$A$2:$H$1261,MATCH(M$1,'Raw-products'!$A$1:$H$1,0))</f>
        <v>55</v>
      </c>
      <c r="N4526" s="5">
        <f t="shared" si="140"/>
        <v>6545</v>
      </c>
      <c r="O4526" cm="1">
        <f t="array" ref="O4526:R4526">_xlfn.XLOOKUP($B4526,'Raw -orders'!$A:$A,'Raw -orders'!$B:$E)</f>
        <v>553</v>
      </c>
      <c r="P4526">
        <v>30330</v>
      </c>
      <c r="Q4526" s="1">
        <v>44208</v>
      </c>
      <c r="R4526" s="1">
        <v>44211</v>
      </c>
      <c r="S4526" t="str" cm="1">
        <f t="array" ref="S4526:Z4526">_xlfn.XLOOKUP($O4526,'Raw - customers'!$A:$A,'Raw - customers'!$B:$I)</f>
        <v>Niels Loadsman</v>
      </c>
      <c r="T4526" t="str">
        <v>Genderfluid</v>
      </c>
      <c r="U4526">
        <v>30</v>
      </c>
      <c r="V4526" t="str">
        <v>0204 Andrew JunctionApt. 904</v>
      </c>
      <c r="W4526">
        <v>7146</v>
      </c>
      <c r="X4526" t="str">
        <v>Kaiview</v>
      </c>
      <c r="Y4526" t="str">
        <v>New South Wales</v>
      </c>
      <c r="Z4526" t="str">
        <v>Australia</v>
      </c>
      <c r="AA4526">
        <v>1</v>
      </c>
      <c r="AB4526" s="3" t="str">
        <f t="shared" si="141"/>
        <v>0 to 10</v>
      </c>
      <c r="AM4526" s="6">
        <v>553</v>
      </c>
      <c r="AN4526" s="6" t="s">
        <v>1362</v>
      </c>
    </row>
    <row r="4527" spans="1:40" x14ac:dyDescent="0.25">
      <c r="A4527">
        <v>4525</v>
      </c>
      <c r="B4527">
        <v>902</v>
      </c>
      <c r="C4527">
        <v>118</v>
      </c>
      <c r="D4527">
        <v>92</v>
      </c>
      <c r="E4527">
        <v>1</v>
      </c>
      <c r="F4527">
        <v>92</v>
      </c>
      <c r="G4527">
        <v>1</v>
      </c>
      <c r="H4527" t="str">
        <f>VLOOKUP($C4527,'Raw-products'!$A$2:$H$1261,MATCH(H$1,'Raw-products'!$A$1:$H$1,0))</f>
        <v>Shirt</v>
      </c>
      <c r="I4527" t="str">
        <f>VLOOKUP($C4527,'Raw-products'!$A$2:$H$1261,MATCH(I$1,'Raw-products'!$A$1:$H$1,0))</f>
        <v>Denim</v>
      </c>
      <c r="J4527" t="str">
        <f>VLOOKUP($C4527,'Raw-products'!$A$2:$H$1261,MATCH(J$1,'Raw-products'!$A$1:$H$1,0))</f>
        <v>L</v>
      </c>
      <c r="K4527" t="str">
        <f>VLOOKUP($C4527,'Raw-products'!$A$2:$H$1261,MATCH(K$1,'Raw-products'!$A$1:$H$1,0))</f>
        <v>yellow</v>
      </c>
      <c r="L4527">
        <f>VLOOKUP($C4527,'Raw-products'!$A$2:$H$1261,MATCH(L$1,'Raw-products'!$A$1:$H$1,0))</f>
        <v>115</v>
      </c>
      <c r="M4527">
        <f>VLOOKUP($C4527,'Raw-products'!$A$2:$H$1261,MATCH(M$1,'Raw-products'!$A$1:$H$1,0))</f>
        <v>75</v>
      </c>
      <c r="N4527" s="5">
        <f t="shared" si="140"/>
        <v>8625</v>
      </c>
      <c r="O4527" cm="1">
        <f t="array" ref="O4527:R4527">_xlfn.XLOOKUP($B4527,'Raw -orders'!$A:$A,'Raw -orders'!$B:$E)</f>
        <v>553</v>
      </c>
      <c r="P4527">
        <v>30330</v>
      </c>
      <c r="Q4527" s="1">
        <v>44208</v>
      </c>
      <c r="R4527" s="1">
        <v>44211</v>
      </c>
      <c r="S4527" t="str" cm="1">
        <f t="array" ref="S4527:Z4527">_xlfn.XLOOKUP($O4527,'Raw - customers'!$A:$A,'Raw - customers'!$B:$I)</f>
        <v>Niels Loadsman</v>
      </c>
      <c r="T4527" t="str">
        <v>Genderfluid</v>
      </c>
      <c r="U4527">
        <v>30</v>
      </c>
      <c r="V4527" t="str">
        <v>0204 Andrew JunctionApt. 904</v>
      </c>
      <c r="W4527">
        <v>7146</v>
      </c>
      <c r="X4527" t="str">
        <v>Kaiview</v>
      </c>
      <c r="Y4527" t="str">
        <v>New South Wales</v>
      </c>
      <c r="Z4527" t="str">
        <v>Australia</v>
      </c>
      <c r="AA4527">
        <v>1</v>
      </c>
      <c r="AB4527" s="3" t="str">
        <f t="shared" si="141"/>
        <v>0 to 10</v>
      </c>
      <c r="AM4527" s="6">
        <v>553</v>
      </c>
      <c r="AN4527" s="6" t="s">
        <v>1362</v>
      </c>
    </row>
    <row r="4528" spans="1:40" x14ac:dyDescent="0.25">
      <c r="A4528">
        <v>4526</v>
      </c>
      <c r="B4528">
        <v>902</v>
      </c>
      <c r="C4528">
        <v>892</v>
      </c>
      <c r="D4528">
        <v>94</v>
      </c>
      <c r="E4528">
        <v>2</v>
      </c>
      <c r="F4528">
        <v>188</v>
      </c>
      <c r="G4528">
        <v>1</v>
      </c>
      <c r="H4528" t="str">
        <f>VLOOKUP($C4528,'Raw-products'!$A$2:$H$1261,MATCH(H$1,'Raw-products'!$A$1:$H$1,0))</f>
        <v>Trousers</v>
      </c>
      <c r="I4528" t="str">
        <f>VLOOKUP($C4528,'Raw-products'!$A$2:$H$1261,MATCH(I$1,'Raw-products'!$A$1:$H$1,0))</f>
        <v>Cords</v>
      </c>
      <c r="J4528" t="str">
        <f>VLOOKUP($C4528,'Raw-products'!$A$2:$H$1261,MATCH(J$1,'Raw-products'!$A$1:$H$1,0))</f>
        <v>M</v>
      </c>
      <c r="K4528" t="str">
        <f>VLOOKUP($C4528,'Raw-products'!$A$2:$H$1261,MATCH(K$1,'Raw-products'!$A$1:$H$1,0))</f>
        <v>green</v>
      </c>
      <c r="L4528">
        <f>VLOOKUP($C4528,'Raw-products'!$A$2:$H$1261,MATCH(L$1,'Raw-products'!$A$1:$H$1,0))</f>
        <v>113</v>
      </c>
      <c r="M4528">
        <f>VLOOKUP($C4528,'Raw-products'!$A$2:$H$1261,MATCH(M$1,'Raw-products'!$A$1:$H$1,0))</f>
        <v>76</v>
      </c>
      <c r="N4528" s="5">
        <f t="shared" si="140"/>
        <v>8588</v>
      </c>
      <c r="O4528" cm="1">
        <f t="array" ref="O4528:R4528">_xlfn.XLOOKUP($B4528,'Raw -orders'!$A:$A,'Raw -orders'!$B:$E)</f>
        <v>553</v>
      </c>
      <c r="P4528">
        <v>30330</v>
      </c>
      <c r="Q4528" s="1">
        <v>44208</v>
      </c>
      <c r="R4528" s="1">
        <v>44211</v>
      </c>
      <c r="S4528" t="str" cm="1">
        <f t="array" ref="S4528:Z4528">_xlfn.XLOOKUP($O4528,'Raw - customers'!$A:$A,'Raw - customers'!$B:$I)</f>
        <v>Niels Loadsman</v>
      </c>
      <c r="T4528" t="str">
        <v>Genderfluid</v>
      </c>
      <c r="U4528">
        <v>30</v>
      </c>
      <c r="V4528" t="str">
        <v>0204 Andrew JunctionApt. 904</v>
      </c>
      <c r="W4528">
        <v>7146</v>
      </c>
      <c r="X4528" t="str">
        <v>Kaiview</v>
      </c>
      <c r="Y4528" t="str">
        <v>New South Wales</v>
      </c>
      <c r="Z4528" t="str">
        <v>Australia</v>
      </c>
      <c r="AA4528">
        <v>1</v>
      </c>
      <c r="AB4528" s="3" t="str">
        <f t="shared" si="141"/>
        <v>0 to 10</v>
      </c>
      <c r="AM4528" s="6">
        <v>553</v>
      </c>
      <c r="AN4528" s="6" t="s">
        <v>1362</v>
      </c>
    </row>
    <row r="4529" spans="1:40" x14ac:dyDescent="0.25">
      <c r="A4529">
        <v>4527</v>
      </c>
      <c r="B4529">
        <v>902</v>
      </c>
      <c r="C4529">
        <v>365</v>
      </c>
      <c r="D4529">
        <v>94</v>
      </c>
      <c r="E4529">
        <v>1</v>
      </c>
      <c r="F4529">
        <v>94</v>
      </c>
      <c r="G4529">
        <v>1</v>
      </c>
      <c r="H4529" t="str">
        <f>VLOOKUP($C4529,'Raw-products'!$A$2:$H$1261,MATCH(H$1,'Raw-products'!$A$1:$H$1,0))</f>
        <v>Shirt</v>
      </c>
      <c r="I4529" t="str">
        <f>VLOOKUP($C4529,'Raw-products'!$A$2:$H$1261,MATCH(I$1,'Raw-products'!$A$1:$H$1,0))</f>
        <v>Henley</v>
      </c>
      <c r="J4529" t="str">
        <f>VLOOKUP($C4529,'Raw-products'!$A$2:$H$1261,MATCH(J$1,'Raw-products'!$A$1:$H$1,0))</f>
        <v>XS</v>
      </c>
      <c r="K4529" t="str">
        <f>VLOOKUP($C4529,'Raw-products'!$A$2:$H$1261,MATCH(K$1,'Raw-products'!$A$1:$H$1,0))</f>
        <v>green</v>
      </c>
      <c r="L4529">
        <f>VLOOKUP($C4529,'Raw-products'!$A$2:$H$1261,MATCH(L$1,'Raw-products'!$A$1:$H$1,0))</f>
        <v>92</v>
      </c>
      <c r="M4529">
        <f>VLOOKUP($C4529,'Raw-products'!$A$2:$H$1261,MATCH(M$1,'Raw-products'!$A$1:$H$1,0))</f>
        <v>61</v>
      </c>
      <c r="N4529" s="5">
        <f t="shared" si="140"/>
        <v>5612</v>
      </c>
      <c r="O4529" cm="1">
        <f t="array" ref="O4529:R4529">_xlfn.XLOOKUP($B4529,'Raw -orders'!$A:$A,'Raw -orders'!$B:$E)</f>
        <v>553</v>
      </c>
      <c r="P4529">
        <v>30330</v>
      </c>
      <c r="Q4529" s="1">
        <v>44208</v>
      </c>
      <c r="R4529" s="1">
        <v>44211</v>
      </c>
      <c r="S4529" t="str" cm="1">
        <f t="array" ref="S4529:Z4529">_xlfn.XLOOKUP($O4529,'Raw - customers'!$A:$A,'Raw - customers'!$B:$I)</f>
        <v>Niels Loadsman</v>
      </c>
      <c r="T4529" t="str">
        <v>Genderfluid</v>
      </c>
      <c r="U4529">
        <v>30</v>
      </c>
      <c r="V4529" t="str">
        <v>0204 Andrew JunctionApt. 904</v>
      </c>
      <c r="W4529">
        <v>7146</v>
      </c>
      <c r="X4529" t="str">
        <v>Kaiview</v>
      </c>
      <c r="Y4529" t="str">
        <v>New South Wales</v>
      </c>
      <c r="Z4529" t="str">
        <v>Australia</v>
      </c>
      <c r="AA4529">
        <v>1</v>
      </c>
      <c r="AB4529" s="3" t="str">
        <f t="shared" si="141"/>
        <v>0 to 10</v>
      </c>
      <c r="AM4529" s="6">
        <v>553</v>
      </c>
      <c r="AN4529" s="6" t="s">
        <v>1362</v>
      </c>
    </row>
    <row r="4530" spans="1:40" x14ac:dyDescent="0.25">
      <c r="A4530">
        <v>4528</v>
      </c>
      <c r="B4530">
        <v>902</v>
      </c>
      <c r="C4530">
        <v>568</v>
      </c>
      <c r="D4530">
        <v>100</v>
      </c>
      <c r="E4530">
        <v>3</v>
      </c>
      <c r="F4530">
        <v>300</v>
      </c>
      <c r="G4530">
        <v>1</v>
      </c>
      <c r="H4530" t="str">
        <f>VLOOKUP($C4530,'Raw-products'!$A$2:$H$1261,MATCH(H$1,'Raw-products'!$A$1:$H$1,0))</f>
        <v>Jacket</v>
      </c>
      <c r="I4530" t="str">
        <f>VLOOKUP($C4530,'Raw-products'!$A$2:$H$1261,MATCH(I$1,'Raw-products'!$A$1:$H$1,0))</f>
        <v>Bomber</v>
      </c>
      <c r="J4530" t="str">
        <f>VLOOKUP($C4530,'Raw-products'!$A$2:$H$1261,MATCH(J$1,'Raw-products'!$A$1:$H$1,0))</f>
        <v>L</v>
      </c>
      <c r="K4530" t="str">
        <f>VLOOKUP($C4530,'Raw-products'!$A$2:$H$1261,MATCH(K$1,'Raw-products'!$A$1:$H$1,0))</f>
        <v>orange</v>
      </c>
      <c r="L4530">
        <f>VLOOKUP($C4530,'Raw-products'!$A$2:$H$1261,MATCH(L$1,'Raw-products'!$A$1:$H$1,0))</f>
        <v>90</v>
      </c>
      <c r="M4530">
        <f>VLOOKUP($C4530,'Raw-products'!$A$2:$H$1261,MATCH(M$1,'Raw-products'!$A$1:$H$1,0))</f>
        <v>71</v>
      </c>
      <c r="N4530" s="5">
        <f t="shared" si="140"/>
        <v>6390</v>
      </c>
      <c r="O4530" cm="1">
        <f t="array" ref="O4530:R4530">_xlfn.XLOOKUP($B4530,'Raw -orders'!$A:$A,'Raw -orders'!$B:$E)</f>
        <v>553</v>
      </c>
      <c r="P4530">
        <v>30330</v>
      </c>
      <c r="Q4530" s="1">
        <v>44208</v>
      </c>
      <c r="R4530" s="1">
        <v>44211</v>
      </c>
      <c r="S4530" t="str" cm="1">
        <f t="array" ref="S4530:Z4530">_xlfn.XLOOKUP($O4530,'Raw - customers'!$A:$A,'Raw - customers'!$B:$I)</f>
        <v>Niels Loadsman</v>
      </c>
      <c r="T4530" t="str">
        <v>Genderfluid</v>
      </c>
      <c r="U4530">
        <v>30</v>
      </c>
      <c r="V4530" t="str">
        <v>0204 Andrew JunctionApt. 904</v>
      </c>
      <c r="W4530">
        <v>7146</v>
      </c>
      <c r="X4530" t="str">
        <v>Kaiview</v>
      </c>
      <c r="Y4530" t="str">
        <v>New South Wales</v>
      </c>
      <c r="Z4530" t="str">
        <v>Australia</v>
      </c>
      <c r="AA4530">
        <v>1</v>
      </c>
      <c r="AB4530" s="3" t="str">
        <f t="shared" si="141"/>
        <v>0 to 10</v>
      </c>
      <c r="AM4530" s="6">
        <v>553</v>
      </c>
      <c r="AN4530" s="6" t="s">
        <v>1362</v>
      </c>
    </row>
    <row r="4531" spans="1:40" x14ac:dyDescent="0.25">
      <c r="A4531">
        <v>4529</v>
      </c>
      <c r="B4531">
        <v>903</v>
      </c>
      <c r="C4531">
        <v>516</v>
      </c>
      <c r="D4531">
        <v>102</v>
      </c>
      <c r="E4531">
        <v>2</v>
      </c>
      <c r="F4531">
        <v>204</v>
      </c>
      <c r="G4531">
        <v>1</v>
      </c>
      <c r="H4531" t="str">
        <f>VLOOKUP($C4531,'Raw-products'!$A$2:$H$1261,MATCH(H$1,'Raw-products'!$A$1:$H$1,0))</f>
        <v>Jacket</v>
      </c>
      <c r="I4531" t="str">
        <f>VLOOKUP($C4531,'Raw-products'!$A$2:$H$1261,MATCH(I$1,'Raw-products'!$A$1:$H$1,0))</f>
        <v>Windbreaker</v>
      </c>
      <c r="J4531" t="str">
        <f>VLOOKUP($C4531,'Raw-products'!$A$2:$H$1261,MATCH(J$1,'Raw-products'!$A$1:$H$1,0))</f>
        <v>S</v>
      </c>
      <c r="K4531" t="str">
        <f>VLOOKUP($C4531,'Raw-products'!$A$2:$H$1261,MATCH(K$1,'Raw-products'!$A$1:$H$1,0))</f>
        <v>indigo</v>
      </c>
      <c r="L4531">
        <f>VLOOKUP($C4531,'Raw-products'!$A$2:$H$1261,MATCH(L$1,'Raw-products'!$A$1:$H$1,0))</f>
        <v>109</v>
      </c>
      <c r="M4531">
        <f>VLOOKUP($C4531,'Raw-products'!$A$2:$H$1261,MATCH(M$1,'Raw-products'!$A$1:$H$1,0))</f>
        <v>62</v>
      </c>
      <c r="N4531" s="5">
        <f t="shared" si="140"/>
        <v>6758</v>
      </c>
      <c r="O4531" cm="1">
        <f t="array" ref="O4531:R4531">_xlfn.XLOOKUP($B4531,'Raw -orders'!$A:$A,'Raw -orders'!$B:$E)</f>
        <v>789</v>
      </c>
      <c r="P4531">
        <v>21721</v>
      </c>
      <c r="Q4531" s="1">
        <v>44201</v>
      </c>
      <c r="R4531" s="1">
        <v>44217</v>
      </c>
      <c r="S4531" t="str" cm="1">
        <f t="array" ref="S4531:Z4531">_xlfn.XLOOKUP($O4531,'Raw - customers'!$A:$A,'Raw - customers'!$B:$I)</f>
        <v>Bone Perche</v>
      </c>
      <c r="T4531" t="str">
        <v>Genderqueer</v>
      </c>
      <c r="U4531">
        <v>36</v>
      </c>
      <c r="V4531" t="str">
        <v>638 Thomas ManorApt. 038</v>
      </c>
      <c r="W4531">
        <v>1438</v>
      </c>
      <c r="X4531" t="str">
        <v>Aliceland</v>
      </c>
      <c r="Y4531" t="str">
        <v>Western Australia</v>
      </c>
      <c r="Z4531" t="str">
        <v>Australia</v>
      </c>
      <c r="AA4531">
        <v>1</v>
      </c>
      <c r="AB4531" s="3" t="str">
        <f t="shared" si="141"/>
        <v>10 to 20</v>
      </c>
      <c r="AM4531" s="6">
        <v>789</v>
      </c>
      <c r="AN4531" s="6" t="s">
        <v>1377</v>
      </c>
    </row>
    <row r="4532" spans="1:40" x14ac:dyDescent="0.25">
      <c r="A4532">
        <v>4530</v>
      </c>
      <c r="B4532">
        <v>903</v>
      </c>
      <c r="C4532">
        <v>121</v>
      </c>
      <c r="D4532">
        <v>92</v>
      </c>
      <c r="E4532">
        <v>1</v>
      </c>
      <c r="F4532">
        <v>92</v>
      </c>
      <c r="G4532">
        <v>1</v>
      </c>
      <c r="H4532" t="str">
        <f>VLOOKUP($C4532,'Raw-products'!$A$2:$H$1261,MATCH(H$1,'Raw-products'!$A$1:$H$1,0))</f>
        <v>Shirt</v>
      </c>
      <c r="I4532" t="str">
        <f>VLOOKUP($C4532,'Raw-products'!$A$2:$H$1261,MATCH(I$1,'Raw-products'!$A$1:$H$1,0))</f>
        <v>Denim</v>
      </c>
      <c r="J4532" t="str">
        <f>VLOOKUP($C4532,'Raw-products'!$A$2:$H$1261,MATCH(J$1,'Raw-products'!$A$1:$H$1,0))</f>
        <v>S</v>
      </c>
      <c r="K4532" t="str">
        <f>VLOOKUP($C4532,'Raw-products'!$A$2:$H$1261,MATCH(K$1,'Raw-products'!$A$1:$H$1,0))</f>
        <v>green</v>
      </c>
      <c r="L4532">
        <f>VLOOKUP($C4532,'Raw-products'!$A$2:$H$1261,MATCH(L$1,'Raw-products'!$A$1:$H$1,0))</f>
        <v>115</v>
      </c>
      <c r="M4532">
        <f>VLOOKUP($C4532,'Raw-products'!$A$2:$H$1261,MATCH(M$1,'Raw-products'!$A$1:$H$1,0))</f>
        <v>49</v>
      </c>
      <c r="N4532" s="5">
        <f t="shared" si="140"/>
        <v>5635</v>
      </c>
      <c r="O4532" cm="1">
        <f t="array" ref="O4532:R4532">_xlfn.XLOOKUP($B4532,'Raw -orders'!$A:$A,'Raw -orders'!$B:$E)</f>
        <v>789</v>
      </c>
      <c r="P4532">
        <v>21721</v>
      </c>
      <c r="Q4532" s="1">
        <v>44201</v>
      </c>
      <c r="R4532" s="1">
        <v>44217</v>
      </c>
      <c r="S4532" t="str" cm="1">
        <f t="array" ref="S4532:Z4532">_xlfn.XLOOKUP($O4532,'Raw - customers'!$A:$A,'Raw - customers'!$B:$I)</f>
        <v>Bone Perche</v>
      </c>
      <c r="T4532" t="str">
        <v>Genderqueer</v>
      </c>
      <c r="U4532">
        <v>36</v>
      </c>
      <c r="V4532" t="str">
        <v>638 Thomas ManorApt. 038</v>
      </c>
      <c r="W4532">
        <v>1438</v>
      </c>
      <c r="X4532" t="str">
        <v>Aliceland</v>
      </c>
      <c r="Y4532" t="str">
        <v>Western Australia</v>
      </c>
      <c r="Z4532" t="str">
        <v>Australia</v>
      </c>
      <c r="AA4532">
        <v>1</v>
      </c>
      <c r="AB4532" s="3" t="str">
        <f t="shared" si="141"/>
        <v>10 to 20</v>
      </c>
      <c r="AM4532" s="6">
        <v>789</v>
      </c>
      <c r="AN4532" s="6" t="s">
        <v>1377</v>
      </c>
    </row>
    <row r="4533" spans="1:40" x14ac:dyDescent="0.25">
      <c r="A4533">
        <v>4531</v>
      </c>
      <c r="B4533">
        <v>903</v>
      </c>
      <c r="C4533">
        <v>651</v>
      </c>
      <c r="D4533">
        <v>93</v>
      </c>
      <c r="E4533">
        <v>2</v>
      </c>
      <c r="F4533">
        <v>186</v>
      </c>
      <c r="G4533">
        <v>1</v>
      </c>
      <c r="H4533" t="str">
        <f>VLOOKUP($C4533,'Raw-products'!$A$2:$H$1261,MATCH(H$1,'Raw-products'!$A$1:$H$1,0))</f>
        <v>Jacket</v>
      </c>
      <c r="I4533" t="str">
        <f>VLOOKUP($C4533,'Raw-products'!$A$2:$H$1261,MATCH(I$1,'Raw-products'!$A$1:$H$1,0))</f>
        <v>Coach</v>
      </c>
      <c r="J4533" t="str">
        <f>VLOOKUP($C4533,'Raw-products'!$A$2:$H$1261,MATCH(J$1,'Raw-products'!$A$1:$H$1,0))</f>
        <v>S</v>
      </c>
      <c r="K4533" t="str">
        <f>VLOOKUP($C4533,'Raw-products'!$A$2:$H$1261,MATCH(K$1,'Raw-products'!$A$1:$H$1,0))</f>
        <v>blue</v>
      </c>
      <c r="L4533">
        <f>VLOOKUP($C4533,'Raw-products'!$A$2:$H$1261,MATCH(L$1,'Raw-products'!$A$1:$H$1,0))</f>
        <v>115</v>
      </c>
      <c r="M4533">
        <f>VLOOKUP($C4533,'Raw-products'!$A$2:$H$1261,MATCH(M$1,'Raw-products'!$A$1:$H$1,0))</f>
        <v>47</v>
      </c>
      <c r="N4533" s="5">
        <f t="shared" si="140"/>
        <v>5405</v>
      </c>
      <c r="O4533" cm="1">
        <f t="array" ref="O4533:R4533">_xlfn.XLOOKUP($B4533,'Raw -orders'!$A:$A,'Raw -orders'!$B:$E)</f>
        <v>789</v>
      </c>
      <c r="P4533">
        <v>21721</v>
      </c>
      <c r="Q4533" s="1">
        <v>44201</v>
      </c>
      <c r="R4533" s="1">
        <v>44217</v>
      </c>
      <c r="S4533" t="str" cm="1">
        <f t="array" ref="S4533:Z4533">_xlfn.XLOOKUP($O4533,'Raw - customers'!$A:$A,'Raw - customers'!$B:$I)</f>
        <v>Bone Perche</v>
      </c>
      <c r="T4533" t="str">
        <v>Genderqueer</v>
      </c>
      <c r="U4533">
        <v>36</v>
      </c>
      <c r="V4533" t="str">
        <v>638 Thomas ManorApt. 038</v>
      </c>
      <c r="W4533">
        <v>1438</v>
      </c>
      <c r="X4533" t="str">
        <v>Aliceland</v>
      </c>
      <c r="Y4533" t="str">
        <v>Western Australia</v>
      </c>
      <c r="Z4533" t="str">
        <v>Australia</v>
      </c>
      <c r="AA4533">
        <v>1</v>
      </c>
      <c r="AB4533" s="3" t="str">
        <f t="shared" si="141"/>
        <v>10 to 20</v>
      </c>
      <c r="AM4533" s="6">
        <v>789</v>
      </c>
      <c r="AN4533" s="6" t="s">
        <v>1377</v>
      </c>
    </row>
    <row r="4534" spans="1:40" x14ac:dyDescent="0.25">
      <c r="A4534">
        <v>4532</v>
      </c>
      <c r="B4534">
        <v>903</v>
      </c>
      <c r="C4534">
        <v>992</v>
      </c>
      <c r="D4534">
        <v>106</v>
      </c>
      <c r="E4534">
        <v>2</v>
      </c>
      <c r="F4534">
        <v>212</v>
      </c>
      <c r="G4534">
        <v>1</v>
      </c>
      <c r="H4534" t="str">
        <f>VLOOKUP($C4534,'Raw-products'!$A$2:$H$1261,MATCH(H$1,'Raw-products'!$A$1:$H$1,0))</f>
        <v>Trousers</v>
      </c>
      <c r="I4534" t="str">
        <f>VLOOKUP($C4534,'Raw-products'!$A$2:$H$1261,MATCH(I$1,'Raw-products'!$A$1:$H$1,0))</f>
        <v>Wool</v>
      </c>
      <c r="J4534" t="str">
        <f>VLOOKUP($C4534,'Raw-products'!$A$2:$H$1261,MATCH(J$1,'Raw-products'!$A$1:$H$1,0))</f>
        <v>M</v>
      </c>
      <c r="K4534" t="str">
        <f>VLOOKUP($C4534,'Raw-products'!$A$2:$H$1261,MATCH(K$1,'Raw-products'!$A$1:$H$1,0))</f>
        <v>yellow</v>
      </c>
      <c r="L4534">
        <f>VLOOKUP($C4534,'Raw-products'!$A$2:$H$1261,MATCH(L$1,'Raw-products'!$A$1:$H$1,0))</f>
        <v>111</v>
      </c>
      <c r="M4534">
        <f>VLOOKUP($C4534,'Raw-products'!$A$2:$H$1261,MATCH(M$1,'Raw-products'!$A$1:$H$1,0))</f>
        <v>43</v>
      </c>
      <c r="N4534" s="5">
        <f t="shared" si="140"/>
        <v>4773</v>
      </c>
      <c r="O4534" cm="1">
        <f t="array" ref="O4534:R4534">_xlfn.XLOOKUP($B4534,'Raw -orders'!$A:$A,'Raw -orders'!$B:$E)</f>
        <v>789</v>
      </c>
      <c r="P4534">
        <v>21721</v>
      </c>
      <c r="Q4534" s="1">
        <v>44201</v>
      </c>
      <c r="R4534" s="1">
        <v>44217</v>
      </c>
      <c r="S4534" t="str" cm="1">
        <f t="array" ref="S4534:Z4534">_xlfn.XLOOKUP($O4534,'Raw - customers'!$A:$A,'Raw - customers'!$B:$I)</f>
        <v>Bone Perche</v>
      </c>
      <c r="T4534" t="str">
        <v>Genderqueer</v>
      </c>
      <c r="U4534">
        <v>36</v>
      </c>
      <c r="V4534" t="str">
        <v>638 Thomas ManorApt. 038</v>
      </c>
      <c r="W4534">
        <v>1438</v>
      </c>
      <c r="X4534" t="str">
        <v>Aliceland</v>
      </c>
      <c r="Y4534" t="str">
        <v>Western Australia</v>
      </c>
      <c r="Z4534" t="str">
        <v>Australia</v>
      </c>
      <c r="AA4534">
        <v>1</v>
      </c>
      <c r="AB4534" s="3" t="str">
        <f t="shared" si="141"/>
        <v>10 to 20</v>
      </c>
      <c r="AM4534" s="6">
        <v>789</v>
      </c>
      <c r="AN4534" s="6" t="s">
        <v>1377</v>
      </c>
    </row>
    <row r="4535" spans="1:40" x14ac:dyDescent="0.25">
      <c r="A4535">
        <v>4533</v>
      </c>
      <c r="B4535">
        <v>903</v>
      </c>
      <c r="C4535">
        <v>420</v>
      </c>
      <c r="D4535">
        <v>107</v>
      </c>
      <c r="E4535">
        <v>3</v>
      </c>
      <c r="F4535">
        <v>321</v>
      </c>
      <c r="G4535">
        <v>1</v>
      </c>
      <c r="H4535" t="str">
        <f>VLOOKUP($C4535,'Raw-products'!$A$2:$H$1261,MATCH(H$1,'Raw-products'!$A$1:$H$1,0))</f>
        <v>Jacket</v>
      </c>
      <c r="I4535" t="str">
        <f>VLOOKUP($C4535,'Raw-products'!$A$2:$H$1261,MATCH(I$1,'Raw-products'!$A$1:$H$1,0))</f>
        <v>Denim</v>
      </c>
      <c r="J4535" t="str">
        <f>VLOOKUP($C4535,'Raw-products'!$A$2:$H$1261,MATCH(J$1,'Raw-products'!$A$1:$H$1,0))</f>
        <v>XS</v>
      </c>
      <c r="K4535" t="str">
        <f>VLOOKUP($C4535,'Raw-products'!$A$2:$H$1261,MATCH(K$1,'Raw-products'!$A$1:$H$1,0))</f>
        <v>red</v>
      </c>
      <c r="L4535">
        <f>VLOOKUP($C4535,'Raw-products'!$A$2:$H$1261,MATCH(L$1,'Raw-products'!$A$1:$H$1,0))</f>
        <v>92</v>
      </c>
      <c r="M4535">
        <f>VLOOKUP($C4535,'Raw-products'!$A$2:$H$1261,MATCH(M$1,'Raw-products'!$A$1:$H$1,0))</f>
        <v>60</v>
      </c>
      <c r="N4535" s="5">
        <f t="shared" si="140"/>
        <v>5520</v>
      </c>
      <c r="O4535" cm="1">
        <f t="array" ref="O4535:R4535">_xlfn.XLOOKUP($B4535,'Raw -orders'!$A:$A,'Raw -orders'!$B:$E)</f>
        <v>789</v>
      </c>
      <c r="P4535">
        <v>21721</v>
      </c>
      <c r="Q4535" s="1">
        <v>44201</v>
      </c>
      <c r="R4535" s="1">
        <v>44217</v>
      </c>
      <c r="S4535" t="str" cm="1">
        <f t="array" ref="S4535:Z4535">_xlfn.XLOOKUP($O4535,'Raw - customers'!$A:$A,'Raw - customers'!$B:$I)</f>
        <v>Bone Perche</v>
      </c>
      <c r="T4535" t="str">
        <v>Genderqueer</v>
      </c>
      <c r="U4535">
        <v>36</v>
      </c>
      <c r="V4535" t="str">
        <v>638 Thomas ManorApt. 038</v>
      </c>
      <c r="W4535">
        <v>1438</v>
      </c>
      <c r="X4535" t="str">
        <v>Aliceland</v>
      </c>
      <c r="Y4535" t="str">
        <v>Western Australia</v>
      </c>
      <c r="Z4535" t="str">
        <v>Australia</v>
      </c>
      <c r="AA4535">
        <v>1</v>
      </c>
      <c r="AB4535" s="3" t="str">
        <f t="shared" si="141"/>
        <v>10 to 20</v>
      </c>
      <c r="AM4535" s="6">
        <v>789</v>
      </c>
      <c r="AN4535" s="6" t="s">
        <v>1377</v>
      </c>
    </row>
    <row r="4536" spans="1:40" x14ac:dyDescent="0.25">
      <c r="A4536">
        <v>4534</v>
      </c>
      <c r="B4536">
        <v>903</v>
      </c>
      <c r="C4536">
        <v>1132</v>
      </c>
      <c r="D4536">
        <v>102</v>
      </c>
      <c r="E4536">
        <v>1</v>
      </c>
      <c r="F4536">
        <v>102</v>
      </c>
      <c r="G4536">
        <v>1</v>
      </c>
      <c r="H4536" t="str">
        <f>VLOOKUP($C4536,'Raw-products'!$A$2:$H$1261,MATCH(H$1,'Raw-products'!$A$1:$H$1,0))</f>
        <v>Trousers</v>
      </c>
      <c r="I4536" t="str">
        <f>VLOOKUP($C4536,'Raw-products'!$A$2:$H$1261,MATCH(I$1,'Raw-products'!$A$1:$H$1,0))</f>
        <v>Cargo Pants</v>
      </c>
      <c r="J4536" t="str">
        <f>VLOOKUP($C4536,'Raw-products'!$A$2:$H$1261,MATCH(J$1,'Raw-products'!$A$1:$H$1,0))</f>
        <v>M</v>
      </c>
      <c r="K4536" t="str">
        <f>VLOOKUP($C4536,'Raw-products'!$A$2:$H$1261,MATCH(K$1,'Raw-products'!$A$1:$H$1,0))</f>
        <v>yellow</v>
      </c>
      <c r="L4536">
        <f>VLOOKUP($C4536,'Raw-products'!$A$2:$H$1261,MATCH(L$1,'Raw-products'!$A$1:$H$1,0))</f>
        <v>106</v>
      </c>
      <c r="M4536">
        <f>VLOOKUP($C4536,'Raw-products'!$A$2:$H$1261,MATCH(M$1,'Raw-products'!$A$1:$H$1,0))</f>
        <v>72</v>
      </c>
      <c r="N4536" s="5">
        <f t="shared" si="140"/>
        <v>7632</v>
      </c>
      <c r="O4536" cm="1">
        <f t="array" ref="O4536:R4536">_xlfn.XLOOKUP($B4536,'Raw -orders'!$A:$A,'Raw -orders'!$B:$E)</f>
        <v>789</v>
      </c>
      <c r="P4536">
        <v>21721</v>
      </c>
      <c r="Q4536" s="1">
        <v>44201</v>
      </c>
      <c r="R4536" s="1">
        <v>44217</v>
      </c>
      <c r="S4536" t="str" cm="1">
        <f t="array" ref="S4536:Z4536">_xlfn.XLOOKUP($O4536,'Raw - customers'!$A:$A,'Raw - customers'!$B:$I)</f>
        <v>Bone Perche</v>
      </c>
      <c r="T4536" t="str">
        <v>Genderqueer</v>
      </c>
      <c r="U4536">
        <v>36</v>
      </c>
      <c r="V4536" t="str">
        <v>638 Thomas ManorApt. 038</v>
      </c>
      <c r="W4536">
        <v>1438</v>
      </c>
      <c r="X4536" t="str">
        <v>Aliceland</v>
      </c>
      <c r="Y4536" t="str">
        <v>Western Australia</v>
      </c>
      <c r="Z4536" t="str">
        <v>Australia</v>
      </c>
      <c r="AA4536">
        <v>1</v>
      </c>
      <c r="AB4536" s="3" t="str">
        <f t="shared" si="141"/>
        <v>10 to 20</v>
      </c>
      <c r="AM4536" s="6">
        <v>789</v>
      </c>
      <c r="AN4536" s="6" t="s">
        <v>1377</v>
      </c>
    </row>
    <row r="4537" spans="1:40" x14ac:dyDescent="0.25">
      <c r="A4537">
        <v>4535</v>
      </c>
      <c r="B4537">
        <v>904</v>
      </c>
      <c r="C4537">
        <v>1098</v>
      </c>
      <c r="D4537">
        <v>115</v>
      </c>
      <c r="E4537">
        <v>3</v>
      </c>
      <c r="F4537">
        <v>345</v>
      </c>
      <c r="G4537">
        <v>1</v>
      </c>
      <c r="H4537" t="str">
        <f>VLOOKUP($C4537,'Raw-products'!$A$2:$H$1261,MATCH(H$1,'Raw-products'!$A$1:$H$1,0))</f>
        <v>Trousers</v>
      </c>
      <c r="I4537" t="str">
        <f>VLOOKUP($C4537,'Raw-products'!$A$2:$H$1261,MATCH(I$1,'Raw-products'!$A$1:$H$1,0))</f>
        <v>Cropped</v>
      </c>
      <c r="J4537" t="str">
        <f>VLOOKUP($C4537,'Raw-products'!$A$2:$H$1261,MATCH(J$1,'Raw-products'!$A$1:$H$1,0))</f>
        <v>L</v>
      </c>
      <c r="K4537" t="str">
        <f>VLOOKUP($C4537,'Raw-products'!$A$2:$H$1261,MATCH(K$1,'Raw-products'!$A$1:$H$1,0))</f>
        <v>yellow</v>
      </c>
      <c r="L4537">
        <f>VLOOKUP($C4537,'Raw-products'!$A$2:$H$1261,MATCH(L$1,'Raw-products'!$A$1:$H$1,0))</f>
        <v>99</v>
      </c>
      <c r="M4537">
        <f>VLOOKUP($C4537,'Raw-products'!$A$2:$H$1261,MATCH(M$1,'Raw-products'!$A$1:$H$1,0))</f>
        <v>60</v>
      </c>
      <c r="N4537" s="5">
        <f t="shared" si="140"/>
        <v>5940</v>
      </c>
      <c r="O4537" cm="1">
        <f t="array" ref="O4537:R4537">_xlfn.XLOOKUP($B4537,'Raw -orders'!$A:$A,'Raw -orders'!$B:$E)</f>
        <v>980</v>
      </c>
      <c r="P4537">
        <v>40117</v>
      </c>
      <c r="Q4537" s="1">
        <v>44279</v>
      </c>
      <c r="R4537" s="1">
        <v>44293</v>
      </c>
      <c r="S4537" t="str" cm="1">
        <f t="array" ref="S4537:Z4537">_xlfn.XLOOKUP($O4537,'Raw - customers'!$A:$A,'Raw - customers'!$B:$I)</f>
        <v>Sharleen Langworthy</v>
      </c>
      <c r="T4537" t="str">
        <v>Agender</v>
      </c>
      <c r="U4537">
        <v>35</v>
      </c>
      <c r="V4537" t="str">
        <v>317 Sophia MewsApt. 328</v>
      </c>
      <c r="W4537">
        <v>5926</v>
      </c>
      <c r="X4537" t="str">
        <v>Isaacberg</v>
      </c>
      <c r="Y4537" t="str">
        <v>South Australia</v>
      </c>
      <c r="Z4537" t="str">
        <v>Australia</v>
      </c>
      <c r="AA4537">
        <v>3</v>
      </c>
      <c r="AB4537" s="3" t="str">
        <f t="shared" si="141"/>
        <v>10 to 20</v>
      </c>
      <c r="AM4537" s="6">
        <v>980</v>
      </c>
      <c r="AN4537" s="6" t="s">
        <v>1345</v>
      </c>
    </row>
    <row r="4538" spans="1:40" x14ac:dyDescent="0.25">
      <c r="A4538">
        <v>4536</v>
      </c>
      <c r="B4538">
        <v>904</v>
      </c>
      <c r="C4538">
        <v>148</v>
      </c>
      <c r="D4538">
        <v>91</v>
      </c>
      <c r="E4538">
        <v>3</v>
      </c>
      <c r="F4538">
        <v>273</v>
      </c>
      <c r="G4538">
        <v>1</v>
      </c>
      <c r="H4538" t="str">
        <f>VLOOKUP($C4538,'Raw-products'!$A$2:$H$1261,MATCH(H$1,'Raw-products'!$A$1:$H$1,0))</f>
        <v>Shirt</v>
      </c>
      <c r="I4538" t="str">
        <f>VLOOKUP($C4538,'Raw-products'!$A$2:$H$1261,MATCH(I$1,'Raw-products'!$A$1:$H$1,0))</f>
        <v>Linen</v>
      </c>
      <c r="J4538" t="str">
        <f>VLOOKUP($C4538,'Raw-products'!$A$2:$H$1261,MATCH(J$1,'Raw-products'!$A$1:$H$1,0))</f>
        <v>L</v>
      </c>
      <c r="K4538" t="str">
        <f>VLOOKUP($C4538,'Raw-products'!$A$2:$H$1261,MATCH(K$1,'Raw-products'!$A$1:$H$1,0))</f>
        <v>orange</v>
      </c>
      <c r="L4538">
        <f>VLOOKUP($C4538,'Raw-products'!$A$2:$H$1261,MATCH(L$1,'Raw-products'!$A$1:$H$1,0))</f>
        <v>116</v>
      </c>
      <c r="M4538">
        <f>VLOOKUP($C4538,'Raw-products'!$A$2:$H$1261,MATCH(M$1,'Raw-products'!$A$1:$H$1,0))</f>
        <v>73</v>
      </c>
      <c r="N4538" s="5">
        <f t="shared" si="140"/>
        <v>8468</v>
      </c>
      <c r="O4538" cm="1">
        <f t="array" ref="O4538:R4538">_xlfn.XLOOKUP($B4538,'Raw -orders'!$A:$A,'Raw -orders'!$B:$E)</f>
        <v>980</v>
      </c>
      <c r="P4538">
        <v>40117</v>
      </c>
      <c r="Q4538" s="1">
        <v>44279</v>
      </c>
      <c r="R4538" s="1">
        <v>44293</v>
      </c>
      <c r="S4538" t="str" cm="1">
        <f t="array" ref="S4538:Z4538">_xlfn.XLOOKUP($O4538,'Raw - customers'!$A:$A,'Raw - customers'!$B:$I)</f>
        <v>Sharleen Langworthy</v>
      </c>
      <c r="T4538" t="str">
        <v>Agender</v>
      </c>
      <c r="U4538">
        <v>35</v>
      </c>
      <c r="V4538" t="str">
        <v>317 Sophia MewsApt. 328</v>
      </c>
      <c r="W4538">
        <v>5926</v>
      </c>
      <c r="X4538" t="str">
        <v>Isaacberg</v>
      </c>
      <c r="Y4538" t="str">
        <v>South Australia</v>
      </c>
      <c r="Z4538" t="str">
        <v>Australia</v>
      </c>
      <c r="AA4538">
        <v>3</v>
      </c>
      <c r="AB4538" s="3" t="str">
        <f t="shared" si="141"/>
        <v>10 to 20</v>
      </c>
      <c r="AM4538" s="6">
        <v>980</v>
      </c>
      <c r="AN4538" s="6" t="s">
        <v>1345</v>
      </c>
    </row>
    <row r="4539" spans="1:40" x14ac:dyDescent="0.25">
      <c r="A4539">
        <v>4537</v>
      </c>
      <c r="B4539">
        <v>904</v>
      </c>
      <c r="C4539">
        <v>1096</v>
      </c>
      <c r="D4539">
        <v>115</v>
      </c>
      <c r="E4539">
        <v>3</v>
      </c>
      <c r="F4539">
        <v>345</v>
      </c>
      <c r="G4539">
        <v>1</v>
      </c>
      <c r="H4539" t="str">
        <f>VLOOKUP($C4539,'Raw-products'!$A$2:$H$1261,MATCH(H$1,'Raw-products'!$A$1:$H$1,0))</f>
        <v>Trousers</v>
      </c>
      <c r="I4539" t="str">
        <f>VLOOKUP($C4539,'Raw-products'!$A$2:$H$1261,MATCH(I$1,'Raw-products'!$A$1:$H$1,0))</f>
        <v>Cropped</v>
      </c>
      <c r="J4539" t="str">
        <f>VLOOKUP($C4539,'Raw-products'!$A$2:$H$1261,MATCH(J$1,'Raw-products'!$A$1:$H$1,0))</f>
        <v>S</v>
      </c>
      <c r="K4539" t="str">
        <f>VLOOKUP($C4539,'Raw-products'!$A$2:$H$1261,MATCH(K$1,'Raw-products'!$A$1:$H$1,0))</f>
        <v>yellow</v>
      </c>
      <c r="L4539">
        <f>VLOOKUP($C4539,'Raw-products'!$A$2:$H$1261,MATCH(L$1,'Raw-products'!$A$1:$H$1,0))</f>
        <v>99</v>
      </c>
      <c r="M4539">
        <f>VLOOKUP($C4539,'Raw-products'!$A$2:$H$1261,MATCH(M$1,'Raw-products'!$A$1:$H$1,0))</f>
        <v>65</v>
      </c>
      <c r="N4539" s="5">
        <f t="shared" si="140"/>
        <v>6435</v>
      </c>
      <c r="O4539" cm="1">
        <f t="array" ref="O4539:R4539">_xlfn.XLOOKUP($B4539,'Raw -orders'!$A:$A,'Raw -orders'!$B:$E)</f>
        <v>980</v>
      </c>
      <c r="P4539">
        <v>40117</v>
      </c>
      <c r="Q4539" s="1">
        <v>44279</v>
      </c>
      <c r="R4539" s="1">
        <v>44293</v>
      </c>
      <c r="S4539" t="str" cm="1">
        <f t="array" ref="S4539:Z4539">_xlfn.XLOOKUP($O4539,'Raw - customers'!$A:$A,'Raw - customers'!$B:$I)</f>
        <v>Sharleen Langworthy</v>
      </c>
      <c r="T4539" t="str">
        <v>Agender</v>
      </c>
      <c r="U4539">
        <v>35</v>
      </c>
      <c r="V4539" t="str">
        <v>317 Sophia MewsApt. 328</v>
      </c>
      <c r="W4539">
        <v>5926</v>
      </c>
      <c r="X4539" t="str">
        <v>Isaacberg</v>
      </c>
      <c r="Y4539" t="str">
        <v>South Australia</v>
      </c>
      <c r="Z4539" t="str">
        <v>Australia</v>
      </c>
      <c r="AA4539">
        <v>3</v>
      </c>
      <c r="AB4539" s="3" t="str">
        <f t="shared" si="141"/>
        <v>10 to 20</v>
      </c>
      <c r="AM4539" s="6">
        <v>980</v>
      </c>
      <c r="AN4539" s="6" t="s">
        <v>1345</v>
      </c>
    </row>
    <row r="4540" spans="1:40" x14ac:dyDescent="0.25">
      <c r="A4540">
        <v>4538</v>
      </c>
      <c r="B4540">
        <v>904</v>
      </c>
      <c r="C4540">
        <v>1240</v>
      </c>
      <c r="D4540">
        <v>112</v>
      </c>
      <c r="E4540">
        <v>1</v>
      </c>
      <c r="F4540">
        <v>112</v>
      </c>
      <c r="G4540">
        <v>1</v>
      </c>
      <c r="H4540" t="str">
        <f>VLOOKUP($C4540,'Raw-products'!$A$2:$H$1261,MATCH(H$1,'Raw-products'!$A$1:$H$1,0))</f>
        <v>Trousers</v>
      </c>
      <c r="I4540" t="str">
        <f>VLOOKUP($C4540,'Raw-products'!$A$2:$H$1261,MATCH(I$1,'Raw-products'!$A$1:$H$1,0))</f>
        <v>Tracksuit Bottoms</v>
      </c>
      <c r="J4540" t="str">
        <f>VLOOKUP($C4540,'Raw-products'!$A$2:$H$1261,MATCH(J$1,'Raw-products'!$A$1:$H$1,0))</f>
        <v>XS</v>
      </c>
      <c r="K4540" t="str">
        <f>VLOOKUP($C4540,'Raw-products'!$A$2:$H$1261,MATCH(K$1,'Raw-products'!$A$1:$H$1,0))</f>
        <v>green</v>
      </c>
      <c r="L4540">
        <f>VLOOKUP($C4540,'Raw-products'!$A$2:$H$1261,MATCH(L$1,'Raw-products'!$A$1:$H$1,0))</f>
        <v>91</v>
      </c>
      <c r="M4540">
        <f>VLOOKUP($C4540,'Raw-products'!$A$2:$H$1261,MATCH(M$1,'Raw-products'!$A$1:$H$1,0))</f>
        <v>69</v>
      </c>
      <c r="N4540" s="5">
        <f t="shared" si="140"/>
        <v>6279</v>
      </c>
      <c r="O4540" cm="1">
        <f t="array" ref="O4540:R4540">_xlfn.XLOOKUP($B4540,'Raw -orders'!$A:$A,'Raw -orders'!$B:$E)</f>
        <v>980</v>
      </c>
      <c r="P4540">
        <v>40117</v>
      </c>
      <c r="Q4540" s="1">
        <v>44279</v>
      </c>
      <c r="R4540" s="1">
        <v>44293</v>
      </c>
      <c r="S4540" t="str" cm="1">
        <f t="array" ref="S4540:Z4540">_xlfn.XLOOKUP($O4540,'Raw - customers'!$A:$A,'Raw - customers'!$B:$I)</f>
        <v>Sharleen Langworthy</v>
      </c>
      <c r="T4540" t="str">
        <v>Agender</v>
      </c>
      <c r="U4540">
        <v>35</v>
      </c>
      <c r="V4540" t="str">
        <v>317 Sophia MewsApt. 328</v>
      </c>
      <c r="W4540">
        <v>5926</v>
      </c>
      <c r="X4540" t="str">
        <v>Isaacberg</v>
      </c>
      <c r="Y4540" t="str">
        <v>South Australia</v>
      </c>
      <c r="Z4540" t="str">
        <v>Australia</v>
      </c>
      <c r="AA4540">
        <v>3</v>
      </c>
      <c r="AB4540" s="3" t="str">
        <f t="shared" si="141"/>
        <v>10 to 20</v>
      </c>
      <c r="AM4540" s="6">
        <v>980</v>
      </c>
      <c r="AN4540" s="6" t="s">
        <v>1345</v>
      </c>
    </row>
    <row r="4541" spans="1:40" x14ac:dyDescent="0.25">
      <c r="A4541">
        <v>4539</v>
      </c>
      <c r="B4541">
        <v>904</v>
      </c>
      <c r="C4541">
        <v>150</v>
      </c>
      <c r="D4541">
        <v>91</v>
      </c>
      <c r="E4541">
        <v>2</v>
      </c>
      <c r="F4541">
        <v>182</v>
      </c>
      <c r="G4541">
        <v>1</v>
      </c>
      <c r="H4541" t="str">
        <f>VLOOKUP($C4541,'Raw-products'!$A$2:$H$1261,MATCH(H$1,'Raw-products'!$A$1:$H$1,0))</f>
        <v>Shirt</v>
      </c>
      <c r="I4541" t="str">
        <f>VLOOKUP($C4541,'Raw-products'!$A$2:$H$1261,MATCH(I$1,'Raw-products'!$A$1:$H$1,0))</f>
        <v>Linen</v>
      </c>
      <c r="J4541" t="str">
        <f>VLOOKUP($C4541,'Raw-products'!$A$2:$H$1261,MATCH(J$1,'Raw-products'!$A$1:$H$1,0))</f>
        <v>XS</v>
      </c>
      <c r="K4541" t="str">
        <f>VLOOKUP($C4541,'Raw-products'!$A$2:$H$1261,MATCH(K$1,'Raw-products'!$A$1:$H$1,0))</f>
        <v>yellow</v>
      </c>
      <c r="L4541">
        <f>VLOOKUP($C4541,'Raw-products'!$A$2:$H$1261,MATCH(L$1,'Raw-products'!$A$1:$H$1,0))</f>
        <v>116</v>
      </c>
      <c r="M4541">
        <f>VLOOKUP($C4541,'Raw-products'!$A$2:$H$1261,MATCH(M$1,'Raw-products'!$A$1:$H$1,0))</f>
        <v>55</v>
      </c>
      <c r="N4541" s="5">
        <f t="shared" si="140"/>
        <v>6380</v>
      </c>
      <c r="O4541" cm="1">
        <f t="array" ref="O4541:R4541">_xlfn.XLOOKUP($B4541,'Raw -orders'!$A:$A,'Raw -orders'!$B:$E)</f>
        <v>980</v>
      </c>
      <c r="P4541">
        <v>40117</v>
      </c>
      <c r="Q4541" s="1">
        <v>44279</v>
      </c>
      <c r="R4541" s="1">
        <v>44293</v>
      </c>
      <c r="S4541" t="str" cm="1">
        <f t="array" ref="S4541:Z4541">_xlfn.XLOOKUP($O4541,'Raw - customers'!$A:$A,'Raw - customers'!$B:$I)</f>
        <v>Sharleen Langworthy</v>
      </c>
      <c r="T4541" t="str">
        <v>Agender</v>
      </c>
      <c r="U4541">
        <v>35</v>
      </c>
      <c r="V4541" t="str">
        <v>317 Sophia MewsApt. 328</v>
      </c>
      <c r="W4541">
        <v>5926</v>
      </c>
      <c r="X4541" t="str">
        <v>Isaacberg</v>
      </c>
      <c r="Y4541" t="str">
        <v>South Australia</v>
      </c>
      <c r="Z4541" t="str">
        <v>Australia</v>
      </c>
      <c r="AA4541">
        <v>3</v>
      </c>
      <c r="AB4541" s="3" t="str">
        <f t="shared" si="141"/>
        <v>10 to 20</v>
      </c>
      <c r="AM4541" s="6">
        <v>980</v>
      </c>
      <c r="AN4541" s="6" t="s">
        <v>1345</v>
      </c>
    </row>
    <row r="4542" spans="1:40" x14ac:dyDescent="0.25">
      <c r="A4542">
        <v>4540</v>
      </c>
      <c r="B4542">
        <v>905</v>
      </c>
      <c r="C4542">
        <v>486</v>
      </c>
      <c r="D4542">
        <v>118</v>
      </c>
      <c r="E4542">
        <v>3</v>
      </c>
      <c r="F4542">
        <v>354</v>
      </c>
      <c r="G4542">
        <v>1</v>
      </c>
      <c r="H4542" t="str">
        <f>VLOOKUP($C4542,'Raw-products'!$A$2:$H$1261,MATCH(H$1,'Raw-products'!$A$1:$H$1,0))</f>
        <v>Jacket</v>
      </c>
      <c r="I4542" t="str">
        <f>VLOOKUP($C4542,'Raw-products'!$A$2:$H$1261,MATCH(I$1,'Raw-products'!$A$1:$H$1,0))</f>
        <v>Puffer</v>
      </c>
      <c r="J4542" t="str">
        <f>VLOOKUP($C4542,'Raw-products'!$A$2:$H$1261,MATCH(J$1,'Raw-products'!$A$1:$H$1,0))</f>
        <v>S</v>
      </c>
      <c r="K4542" t="str">
        <f>VLOOKUP($C4542,'Raw-products'!$A$2:$H$1261,MATCH(K$1,'Raw-products'!$A$1:$H$1,0))</f>
        <v>violet</v>
      </c>
      <c r="L4542">
        <f>VLOOKUP($C4542,'Raw-products'!$A$2:$H$1261,MATCH(L$1,'Raw-products'!$A$1:$H$1,0))</f>
        <v>110</v>
      </c>
      <c r="M4542">
        <f>VLOOKUP($C4542,'Raw-products'!$A$2:$H$1261,MATCH(M$1,'Raw-products'!$A$1:$H$1,0))</f>
        <v>46</v>
      </c>
      <c r="N4542" s="5">
        <f t="shared" si="140"/>
        <v>5060</v>
      </c>
      <c r="O4542" cm="1">
        <f t="array" ref="O4542:R4542">_xlfn.XLOOKUP($B4542,'Raw -orders'!$A:$A,'Raw -orders'!$B:$E)</f>
        <v>439</v>
      </c>
      <c r="P4542">
        <v>57884</v>
      </c>
      <c r="Q4542" s="1">
        <v>44207</v>
      </c>
      <c r="R4542" s="1">
        <v>44219</v>
      </c>
      <c r="S4542" t="str" cm="1">
        <f t="array" ref="S4542:Z4542">_xlfn.XLOOKUP($O4542,'Raw - customers'!$A:$A,'Raw - customers'!$B:$I)</f>
        <v>Daren Airs</v>
      </c>
      <c r="T4542" t="str">
        <v>Female</v>
      </c>
      <c r="U4542">
        <v>75</v>
      </c>
      <c r="V4542" t="str">
        <v>378 John MallSuite 835</v>
      </c>
      <c r="W4542">
        <v>3142</v>
      </c>
      <c r="X4542" t="str">
        <v>West Thomas</v>
      </c>
      <c r="Y4542" t="str">
        <v>Victoria</v>
      </c>
      <c r="Z4542" t="str">
        <v>Australia</v>
      </c>
      <c r="AA4542">
        <v>1</v>
      </c>
      <c r="AB4542" s="3" t="str">
        <f t="shared" si="141"/>
        <v>10 to 20</v>
      </c>
      <c r="AM4542" s="6">
        <v>439</v>
      </c>
      <c r="AN4542" s="6" t="s">
        <v>1396</v>
      </c>
    </row>
    <row r="4543" spans="1:40" x14ac:dyDescent="0.25">
      <c r="A4543">
        <v>4541</v>
      </c>
      <c r="B4543">
        <v>905</v>
      </c>
      <c r="C4543">
        <v>79</v>
      </c>
      <c r="D4543">
        <v>118</v>
      </c>
      <c r="E4543">
        <v>1</v>
      </c>
      <c r="F4543">
        <v>118</v>
      </c>
      <c r="G4543">
        <v>1</v>
      </c>
      <c r="H4543" t="str">
        <f>VLOOKUP($C4543,'Raw-products'!$A$2:$H$1261,MATCH(H$1,'Raw-products'!$A$1:$H$1,0))</f>
        <v>Shirt</v>
      </c>
      <c r="I4543" t="str">
        <f>VLOOKUP($C4543,'Raw-products'!$A$2:$H$1261,MATCH(I$1,'Raw-products'!$A$1:$H$1,0))</f>
        <v>Flannel</v>
      </c>
      <c r="J4543" t="str">
        <f>VLOOKUP($C4543,'Raw-products'!$A$2:$H$1261,MATCH(J$1,'Raw-products'!$A$1:$H$1,0))</f>
        <v>XL</v>
      </c>
      <c r="K4543" t="str">
        <f>VLOOKUP($C4543,'Raw-products'!$A$2:$H$1261,MATCH(K$1,'Raw-products'!$A$1:$H$1,0))</f>
        <v>orange</v>
      </c>
      <c r="L4543">
        <f>VLOOKUP($C4543,'Raw-products'!$A$2:$H$1261,MATCH(L$1,'Raw-products'!$A$1:$H$1,0))</f>
        <v>96</v>
      </c>
      <c r="M4543">
        <f>VLOOKUP($C4543,'Raw-products'!$A$2:$H$1261,MATCH(M$1,'Raw-products'!$A$1:$H$1,0))</f>
        <v>50</v>
      </c>
      <c r="N4543" s="5">
        <f t="shared" si="140"/>
        <v>4800</v>
      </c>
      <c r="O4543" cm="1">
        <f t="array" ref="O4543:R4543">_xlfn.XLOOKUP($B4543,'Raw -orders'!$A:$A,'Raw -orders'!$B:$E)</f>
        <v>439</v>
      </c>
      <c r="P4543">
        <v>57884</v>
      </c>
      <c r="Q4543" s="1">
        <v>44207</v>
      </c>
      <c r="R4543" s="1">
        <v>44219</v>
      </c>
      <c r="S4543" t="str" cm="1">
        <f t="array" ref="S4543:Z4543">_xlfn.XLOOKUP($O4543,'Raw - customers'!$A:$A,'Raw - customers'!$B:$I)</f>
        <v>Daren Airs</v>
      </c>
      <c r="T4543" t="str">
        <v>Female</v>
      </c>
      <c r="U4543">
        <v>75</v>
      </c>
      <c r="V4543" t="str">
        <v>378 John MallSuite 835</v>
      </c>
      <c r="W4543">
        <v>3142</v>
      </c>
      <c r="X4543" t="str">
        <v>West Thomas</v>
      </c>
      <c r="Y4543" t="str">
        <v>Victoria</v>
      </c>
      <c r="Z4543" t="str">
        <v>Australia</v>
      </c>
      <c r="AA4543">
        <v>1</v>
      </c>
      <c r="AB4543" s="3" t="str">
        <f t="shared" si="141"/>
        <v>10 to 20</v>
      </c>
      <c r="AM4543" s="6">
        <v>439</v>
      </c>
      <c r="AN4543" s="6" t="s">
        <v>1396</v>
      </c>
    </row>
    <row r="4544" spans="1:40" x14ac:dyDescent="0.25">
      <c r="A4544">
        <v>4542</v>
      </c>
      <c r="B4544">
        <v>905</v>
      </c>
      <c r="C4544">
        <v>870</v>
      </c>
      <c r="D4544">
        <v>113</v>
      </c>
      <c r="E4544">
        <v>2</v>
      </c>
      <c r="F4544">
        <v>226</v>
      </c>
      <c r="G4544">
        <v>1</v>
      </c>
      <c r="H4544" t="str">
        <f>VLOOKUP($C4544,'Raw-products'!$A$2:$H$1261,MATCH(H$1,'Raw-products'!$A$1:$H$1,0))</f>
        <v>Trousers</v>
      </c>
      <c r="I4544" t="str">
        <f>VLOOKUP($C4544,'Raw-products'!$A$2:$H$1261,MATCH(I$1,'Raw-products'!$A$1:$H$1,0))</f>
        <v>Chinos</v>
      </c>
      <c r="J4544" t="str">
        <f>VLOOKUP($C4544,'Raw-products'!$A$2:$H$1261,MATCH(J$1,'Raw-products'!$A$1:$H$1,0))</f>
        <v>XS</v>
      </c>
      <c r="K4544" t="str">
        <f>VLOOKUP($C4544,'Raw-products'!$A$2:$H$1261,MATCH(K$1,'Raw-products'!$A$1:$H$1,0))</f>
        <v>violet</v>
      </c>
      <c r="L4544">
        <f>VLOOKUP($C4544,'Raw-products'!$A$2:$H$1261,MATCH(L$1,'Raw-products'!$A$1:$H$1,0))</f>
        <v>100</v>
      </c>
      <c r="M4544">
        <f>VLOOKUP($C4544,'Raw-products'!$A$2:$H$1261,MATCH(M$1,'Raw-products'!$A$1:$H$1,0))</f>
        <v>72</v>
      </c>
      <c r="N4544" s="5">
        <f t="shared" si="140"/>
        <v>7200</v>
      </c>
      <c r="O4544" cm="1">
        <f t="array" ref="O4544:R4544">_xlfn.XLOOKUP($B4544,'Raw -orders'!$A:$A,'Raw -orders'!$B:$E)</f>
        <v>439</v>
      </c>
      <c r="P4544">
        <v>57884</v>
      </c>
      <c r="Q4544" s="1">
        <v>44207</v>
      </c>
      <c r="R4544" s="1">
        <v>44219</v>
      </c>
      <c r="S4544" t="str" cm="1">
        <f t="array" ref="S4544:Z4544">_xlfn.XLOOKUP($O4544,'Raw - customers'!$A:$A,'Raw - customers'!$B:$I)</f>
        <v>Daren Airs</v>
      </c>
      <c r="T4544" t="str">
        <v>Female</v>
      </c>
      <c r="U4544">
        <v>75</v>
      </c>
      <c r="V4544" t="str">
        <v>378 John MallSuite 835</v>
      </c>
      <c r="W4544">
        <v>3142</v>
      </c>
      <c r="X4544" t="str">
        <v>West Thomas</v>
      </c>
      <c r="Y4544" t="str">
        <v>Victoria</v>
      </c>
      <c r="Z4544" t="str">
        <v>Australia</v>
      </c>
      <c r="AA4544">
        <v>1</v>
      </c>
      <c r="AB4544" s="3" t="str">
        <f t="shared" si="141"/>
        <v>10 to 20</v>
      </c>
      <c r="AM4544" s="6">
        <v>439</v>
      </c>
      <c r="AN4544" s="6" t="s">
        <v>1396</v>
      </c>
    </row>
    <row r="4545" spans="1:40" x14ac:dyDescent="0.25">
      <c r="A4545">
        <v>4543</v>
      </c>
      <c r="B4545">
        <v>906</v>
      </c>
      <c r="C4545">
        <v>97</v>
      </c>
      <c r="D4545">
        <v>118</v>
      </c>
      <c r="E4545">
        <v>1</v>
      </c>
      <c r="F4545">
        <v>118</v>
      </c>
      <c r="G4545">
        <v>1</v>
      </c>
      <c r="H4545" t="str">
        <f>VLOOKUP($C4545,'Raw-products'!$A$2:$H$1261,MATCH(H$1,'Raw-products'!$A$1:$H$1,0))</f>
        <v>Shirt</v>
      </c>
      <c r="I4545" t="str">
        <f>VLOOKUP($C4545,'Raw-products'!$A$2:$H$1261,MATCH(I$1,'Raw-products'!$A$1:$H$1,0))</f>
        <v>Flannel</v>
      </c>
      <c r="J4545" t="str">
        <f>VLOOKUP($C4545,'Raw-products'!$A$2:$H$1261,MATCH(J$1,'Raw-products'!$A$1:$H$1,0))</f>
        <v>M</v>
      </c>
      <c r="K4545" t="str">
        <f>VLOOKUP($C4545,'Raw-products'!$A$2:$H$1261,MATCH(K$1,'Raw-products'!$A$1:$H$1,0))</f>
        <v>indigo</v>
      </c>
      <c r="L4545">
        <f>VLOOKUP($C4545,'Raw-products'!$A$2:$H$1261,MATCH(L$1,'Raw-products'!$A$1:$H$1,0))</f>
        <v>96</v>
      </c>
      <c r="M4545">
        <f>VLOOKUP($C4545,'Raw-products'!$A$2:$H$1261,MATCH(M$1,'Raw-products'!$A$1:$H$1,0))</f>
        <v>69</v>
      </c>
      <c r="N4545" s="5">
        <f t="shared" si="140"/>
        <v>6624</v>
      </c>
      <c r="O4545" cm="1">
        <f t="array" ref="O4545:R4545">_xlfn.XLOOKUP($B4545,'Raw -orders'!$A:$A,'Raw -orders'!$B:$E)</f>
        <v>870</v>
      </c>
      <c r="P4545">
        <v>40632</v>
      </c>
      <c r="Q4545" s="1">
        <v>44217</v>
      </c>
      <c r="R4545" s="1">
        <v>44231</v>
      </c>
      <c r="S4545" t="str" cm="1">
        <f t="array" ref="S4545:Z4545">_xlfn.XLOOKUP($O4545,'Raw - customers'!$A:$A,'Raw - customers'!$B:$I)</f>
        <v>Lorenzo Dutch</v>
      </c>
      <c r="T4545" t="str">
        <v>Genderfluid</v>
      </c>
      <c r="U4545">
        <v>49</v>
      </c>
      <c r="V4545" t="str">
        <v>81 Heidi MeadowSuite 615</v>
      </c>
      <c r="W4545">
        <v>201</v>
      </c>
      <c r="X4545" t="str">
        <v>Lake Ashleyhaven</v>
      </c>
      <c r="Y4545" t="str">
        <v>Queensland</v>
      </c>
      <c r="Z4545" t="str">
        <v>Australia</v>
      </c>
      <c r="AA4545">
        <v>1</v>
      </c>
      <c r="AB4545" s="3" t="str">
        <f t="shared" si="141"/>
        <v>10 to 20</v>
      </c>
      <c r="AM4545" s="6">
        <v>870</v>
      </c>
      <c r="AN4545" s="6" t="s">
        <v>1355</v>
      </c>
    </row>
    <row r="4546" spans="1:40" x14ac:dyDescent="0.25">
      <c r="A4546">
        <v>4544</v>
      </c>
      <c r="B4546">
        <v>906</v>
      </c>
      <c r="C4546">
        <v>569</v>
      </c>
      <c r="D4546">
        <v>100</v>
      </c>
      <c r="E4546">
        <v>2</v>
      </c>
      <c r="F4546">
        <v>200</v>
      </c>
      <c r="G4546">
        <v>1</v>
      </c>
      <c r="H4546" t="str">
        <f>VLOOKUP($C4546,'Raw-products'!$A$2:$H$1261,MATCH(H$1,'Raw-products'!$A$1:$H$1,0))</f>
        <v>Jacket</v>
      </c>
      <c r="I4546" t="str">
        <f>VLOOKUP($C4546,'Raw-products'!$A$2:$H$1261,MATCH(I$1,'Raw-products'!$A$1:$H$1,0))</f>
        <v>Bomber</v>
      </c>
      <c r="J4546" t="str">
        <f>VLOOKUP($C4546,'Raw-products'!$A$2:$H$1261,MATCH(J$1,'Raw-products'!$A$1:$H$1,0))</f>
        <v>XL</v>
      </c>
      <c r="K4546" t="str">
        <f>VLOOKUP($C4546,'Raw-products'!$A$2:$H$1261,MATCH(K$1,'Raw-products'!$A$1:$H$1,0))</f>
        <v>orange</v>
      </c>
      <c r="L4546">
        <f>VLOOKUP($C4546,'Raw-products'!$A$2:$H$1261,MATCH(L$1,'Raw-products'!$A$1:$H$1,0))</f>
        <v>90</v>
      </c>
      <c r="M4546">
        <f>VLOOKUP($C4546,'Raw-products'!$A$2:$H$1261,MATCH(M$1,'Raw-products'!$A$1:$H$1,0))</f>
        <v>69</v>
      </c>
      <c r="N4546" s="5">
        <f t="shared" si="140"/>
        <v>6210</v>
      </c>
      <c r="O4546" cm="1">
        <f t="array" ref="O4546:R4546">_xlfn.XLOOKUP($B4546,'Raw -orders'!$A:$A,'Raw -orders'!$B:$E)</f>
        <v>870</v>
      </c>
      <c r="P4546">
        <v>40632</v>
      </c>
      <c r="Q4546" s="1">
        <v>44217</v>
      </c>
      <c r="R4546" s="1">
        <v>44231</v>
      </c>
      <c r="S4546" t="str" cm="1">
        <f t="array" ref="S4546:Z4546">_xlfn.XLOOKUP($O4546,'Raw - customers'!$A:$A,'Raw - customers'!$B:$I)</f>
        <v>Lorenzo Dutch</v>
      </c>
      <c r="T4546" t="str">
        <v>Genderfluid</v>
      </c>
      <c r="U4546">
        <v>49</v>
      </c>
      <c r="V4546" t="str">
        <v>81 Heidi MeadowSuite 615</v>
      </c>
      <c r="W4546">
        <v>201</v>
      </c>
      <c r="X4546" t="str">
        <v>Lake Ashleyhaven</v>
      </c>
      <c r="Y4546" t="str">
        <v>Queensland</v>
      </c>
      <c r="Z4546" t="str">
        <v>Australia</v>
      </c>
      <c r="AA4546">
        <v>1</v>
      </c>
      <c r="AB4546" s="3" t="str">
        <f t="shared" si="141"/>
        <v>10 to 20</v>
      </c>
      <c r="AM4546" s="6">
        <v>870</v>
      </c>
      <c r="AN4546" s="6" t="s">
        <v>1355</v>
      </c>
    </row>
    <row r="4547" spans="1:40" x14ac:dyDescent="0.25">
      <c r="A4547">
        <v>4545</v>
      </c>
      <c r="B4547">
        <v>906</v>
      </c>
      <c r="C4547">
        <v>543</v>
      </c>
      <c r="D4547">
        <v>98</v>
      </c>
      <c r="E4547">
        <v>1</v>
      </c>
      <c r="F4547">
        <v>98</v>
      </c>
      <c r="G4547">
        <v>1</v>
      </c>
      <c r="H4547" t="str">
        <f>VLOOKUP($C4547,'Raw-products'!$A$2:$H$1261,MATCH(H$1,'Raw-products'!$A$1:$H$1,0))</f>
        <v>Jacket</v>
      </c>
      <c r="I4547" t="str">
        <f>VLOOKUP($C4547,'Raw-products'!$A$2:$H$1261,MATCH(I$1,'Raw-products'!$A$1:$H$1,0))</f>
        <v>Leather</v>
      </c>
      <c r="J4547" t="str">
        <f>VLOOKUP($C4547,'Raw-products'!$A$2:$H$1261,MATCH(J$1,'Raw-products'!$A$1:$H$1,0))</f>
        <v>L</v>
      </c>
      <c r="K4547" t="str">
        <f>VLOOKUP($C4547,'Raw-products'!$A$2:$H$1261,MATCH(K$1,'Raw-products'!$A$1:$H$1,0))</f>
        <v>green</v>
      </c>
      <c r="L4547">
        <f>VLOOKUP($C4547,'Raw-products'!$A$2:$H$1261,MATCH(L$1,'Raw-products'!$A$1:$H$1,0))</f>
        <v>113</v>
      </c>
      <c r="M4547">
        <f>VLOOKUP($C4547,'Raw-products'!$A$2:$H$1261,MATCH(M$1,'Raw-products'!$A$1:$H$1,0))</f>
        <v>71</v>
      </c>
      <c r="N4547" s="5">
        <f t="shared" ref="N4547:N4610" si="142">$L4547*$M4547</f>
        <v>8023</v>
      </c>
      <c r="O4547" cm="1">
        <f t="array" ref="O4547:R4547">_xlfn.XLOOKUP($B4547,'Raw -orders'!$A:$A,'Raw -orders'!$B:$E)</f>
        <v>870</v>
      </c>
      <c r="P4547">
        <v>40632</v>
      </c>
      <c r="Q4547" s="1">
        <v>44217</v>
      </c>
      <c r="R4547" s="1">
        <v>44231</v>
      </c>
      <c r="S4547" t="str" cm="1">
        <f t="array" ref="S4547:Z4547">_xlfn.XLOOKUP($O4547,'Raw - customers'!$A:$A,'Raw - customers'!$B:$I)</f>
        <v>Lorenzo Dutch</v>
      </c>
      <c r="T4547" t="str">
        <v>Genderfluid</v>
      </c>
      <c r="U4547">
        <v>49</v>
      </c>
      <c r="V4547" t="str">
        <v>81 Heidi MeadowSuite 615</v>
      </c>
      <c r="W4547">
        <v>201</v>
      </c>
      <c r="X4547" t="str">
        <v>Lake Ashleyhaven</v>
      </c>
      <c r="Y4547" t="str">
        <v>Queensland</v>
      </c>
      <c r="Z4547" t="str">
        <v>Australia</v>
      </c>
      <c r="AA4547">
        <v>1</v>
      </c>
      <c r="AB4547" s="3" t="str">
        <f t="shared" ref="AB4547:AB4610" si="143">IF(AND(DATEDIF($Q4547,$R4547,"D")&gt;0,DATEDIF($Q4547,$R4547,"D")&lt;=10),"0 to 10",IF(AND(DATEDIF($Q4547,$R4547,"D")&gt;10,DATEDIF($Q4547,$R4547,"D")&lt;=20),"10 to 20",IF(AND(DATEDIF($Q4547,$R4547,"D")&gt;20,DATEDIF($Q4547,$R4547,"D")&lt;=30),"20 to 30")))</f>
        <v>10 to 20</v>
      </c>
      <c r="AM4547" s="6">
        <v>870</v>
      </c>
      <c r="AN4547" s="6" t="s">
        <v>1355</v>
      </c>
    </row>
    <row r="4548" spans="1:40" x14ac:dyDescent="0.25">
      <c r="A4548">
        <v>4546</v>
      </c>
      <c r="B4548">
        <v>906</v>
      </c>
      <c r="C4548">
        <v>727</v>
      </c>
      <c r="D4548">
        <v>119</v>
      </c>
      <c r="E4548">
        <v>3</v>
      </c>
      <c r="F4548">
        <v>357</v>
      </c>
      <c r="G4548">
        <v>1</v>
      </c>
      <c r="H4548" t="str">
        <f>VLOOKUP($C4548,'Raw-products'!$A$2:$H$1261,MATCH(H$1,'Raw-products'!$A$1:$H$1,0))</f>
        <v>Jacket</v>
      </c>
      <c r="I4548" t="str">
        <f>VLOOKUP($C4548,'Raw-products'!$A$2:$H$1261,MATCH(I$1,'Raw-products'!$A$1:$H$1,0))</f>
        <v>Trench Coat</v>
      </c>
      <c r="J4548" t="str">
        <f>VLOOKUP($C4548,'Raw-products'!$A$2:$H$1261,MATCH(J$1,'Raw-products'!$A$1:$H$1,0))</f>
        <v>M</v>
      </c>
      <c r="K4548" t="str">
        <f>VLOOKUP($C4548,'Raw-products'!$A$2:$H$1261,MATCH(K$1,'Raw-products'!$A$1:$H$1,0))</f>
        <v>indigo</v>
      </c>
      <c r="L4548">
        <f>VLOOKUP($C4548,'Raw-products'!$A$2:$H$1261,MATCH(L$1,'Raw-products'!$A$1:$H$1,0))</f>
        <v>112</v>
      </c>
      <c r="M4548">
        <f>VLOOKUP($C4548,'Raw-products'!$A$2:$H$1261,MATCH(M$1,'Raw-products'!$A$1:$H$1,0))</f>
        <v>42</v>
      </c>
      <c r="N4548" s="5">
        <f t="shared" si="142"/>
        <v>4704</v>
      </c>
      <c r="O4548" cm="1">
        <f t="array" ref="O4548:R4548">_xlfn.XLOOKUP($B4548,'Raw -orders'!$A:$A,'Raw -orders'!$B:$E)</f>
        <v>870</v>
      </c>
      <c r="P4548">
        <v>40632</v>
      </c>
      <c r="Q4548" s="1">
        <v>44217</v>
      </c>
      <c r="R4548" s="1">
        <v>44231</v>
      </c>
      <c r="S4548" t="str" cm="1">
        <f t="array" ref="S4548:Z4548">_xlfn.XLOOKUP($O4548,'Raw - customers'!$A:$A,'Raw - customers'!$B:$I)</f>
        <v>Lorenzo Dutch</v>
      </c>
      <c r="T4548" t="str">
        <v>Genderfluid</v>
      </c>
      <c r="U4548">
        <v>49</v>
      </c>
      <c r="V4548" t="str">
        <v>81 Heidi MeadowSuite 615</v>
      </c>
      <c r="W4548">
        <v>201</v>
      </c>
      <c r="X4548" t="str">
        <v>Lake Ashleyhaven</v>
      </c>
      <c r="Y4548" t="str">
        <v>Queensland</v>
      </c>
      <c r="Z4548" t="str">
        <v>Australia</v>
      </c>
      <c r="AA4548">
        <v>1</v>
      </c>
      <c r="AB4548" s="3" t="str">
        <f t="shared" si="143"/>
        <v>10 to 20</v>
      </c>
      <c r="AM4548" s="6">
        <v>870</v>
      </c>
      <c r="AN4548" s="6" t="s">
        <v>1355</v>
      </c>
    </row>
    <row r="4549" spans="1:40" x14ac:dyDescent="0.25">
      <c r="A4549">
        <v>4547</v>
      </c>
      <c r="B4549">
        <v>906</v>
      </c>
      <c r="C4549">
        <v>1027</v>
      </c>
      <c r="D4549">
        <v>90</v>
      </c>
      <c r="E4549">
        <v>1</v>
      </c>
      <c r="F4549">
        <v>90</v>
      </c>
      <c r="G4549">
        <v>1</v>
      </c>
      <c r="H4549" t="str">
        <f>VLOOKUP($C4549,'Raw-products'!$A$2:$H$1261,MATCH(H$1,'Raw-products'!$A$1:$H$1,0))</f>
        <v>Trousers</v>
      </c>
      <c r="I4549" t="str">
        <f>VLOOKUP($C4549,'Raw-products'!$A$2:$H$1261,MATCH(I$1,'Raw-products'!$A$1:$H$1,0))</f>
        <v>Relaxed Leg</v>
      </c>
      <c r="J4549" t="str">
        <f>VLOOKUP($C4549,'Raw-products'!$A$2:$H$1261,MATCH(J$1,'Raw-products'!$A$1:$H$1,0))</f>
        <v>M</v>
      </c>
      <c r="K4549" t="str">
        <f>VLOOKUP($C4549,'Raw-products'!$A$2:$H$1261,MATCH(K$1,'Raw-products'!$A$1:$H$1,0))</f>
        <v>yellow</v>
      </c>
      <c r="L4549">
        <f>VLOOKUP($C4549,'Raw-products'!$A$2:$H$1261,MATCH(L$1,'Raw-products'!$A$1:$H$1,0))</f>
        <v>95</v>
      </c>
      <c r="M4549">
        <f>VLOOKUP($C4549,'Raw-products'!$A$2:$H$1261,MATCH(M$1,'Raw-products'!$A$1:$H$1,0))</f>
        <v>68</v>
      </c>
      <c r="N4549" s="5">
        <f t="shared" si="142"/>
        <v>6460</v>
      </c>
      <c r="O4549" cm="1">
        <f t="array" ref="O4549:R4549">_xlfn.XLOOKUP($B4549,'Raw -orders'!$A:$A,'Raw -orders'!$B:$E)</f>
        <v>870</v>
      </c>
      <c r="P4549">
        <v>40632</v>
      </c>
      <c r="Q4549" s="1">
        <v>44217</v>
      </c>
      <c r="R4549" s="1">
        <v>44231</v>
      </c>
      <c r="S4549" t="str" cm="1">
        <f t="array" ref="S4549:Z4549">_xlfn.XLOOKUP($O4549,'Raw - customers'!$A:$A,'Raw - customers'!$B:$I)</f>
        <v>Lorenzo Dutch</v>
      </c>
      <c r="T4549" t="str">
        <v>Genderfluid</v>
      </c>
      <c r="U4549">
        <v>49</v>
      </c>
      <c r="V4549" t="str">
        <v>81 Heidi MeadowSuite 615</v>
      </c>
      <c r="W4549">
        <v>201</v>
      </c>
      <c r="X4549" t="str">
        <v>Lake Ashleyhaven</v>
      </c>
      <c r="Y4549" t="str">
        <v>Queensland</v>
      </c>
      <c r="Z4549" t="str">
        <v>Australia</v>
      </c>
      <c r="AA4549">
        <v>1</v>
      </c>
      <c r="AB4549" s="3" t="str">
        <f t="shared" si="143"/>
        <v>10 to 20</v>
      </c>
      <c r="AM4549" s="6">
        <v>870</v>
      </c>
      <c r="AN4549" s="6" t="s">
        <v>1355</v>
      </c>
    </row>
    <row r="4550" spans="1:40" x14ac:dyDescent="0.25">
      <c r="A4550">
        <v>4548</v>
      </c>
      <c r="B4550">
        <v>907</v>
      </c>
      <c r="C4550">
        <v>121</v>
      </c>
      <c r="D4550">
        <v>92</v>
      </c>
      <c r="E4550">
        <v>1</v>
      </c>
      <c r="F4550">
        <v>92</v>
      </c>
      <c r="G4550">
        <v>1</v>
      </c>
      <c r="H4550" t="str">
        <f>VLOOKUP($C4550,'Raw-products'!$A$2:$H$1261,MATCH(H$1,'Raw-products'!$A$1:$H$1,0))</f>
        <v>Shirt</v>
      </c>
      <c r="I4550" t="str">
        <f>VLOOKUP($C4550,'Raw-products'!$A$2:$H$1261,MATCH(I$1,'Raw-products'!$A$1:$H$1,0))</f>
        <v>Denim</v>
      </c>
      <c r="J4550" t="str">
        <f>VLOOKUP($C4550,'Raw-products'!$A$2:$H$1261,MATCH(J$1,'Raw-products'!$A$1:$H$1,0))</f>
        <v>S</v>
      </c>
      <c r="K4550" t="str">
        <f>VLOOKUP($C4550,'Raw-products'!$A$2:$H$1261,MATCH(K$1,'Raw-products'!$A$1:$H$1,0))</f>
        <v>green</v>
      </c>
      <c r="L4550">
        <f>VLOOKUP($C4550,'Raw-products'!$A$2:$H$1261,MATCH(L$1,'Raw-products'!$A$1:$H$1,0))</f>
        <v>115</v>
      </c>
      <c r="M4550">
        <f>VLOOKUP($C4550,'Raw-products'!$A$2:$H$1261,MATCH(M$1,'Raw-products'!$A$1:$H$1,0))</f>
        <v>49</v>
      </c>
      <c r="N4550" s="5">
        <f t="shared" si="142"/>
        <v>5635</v>
      </c>
      <c r="O4550" cm="1">
        <f t="array" ref="O4550:R4550">_xlfn.XLOOKUP($B4550,'Raw -orders'!$A:$A,'Raw -orders'!$B:$E)</f>
        <v>971</v>
      </c>
      <c r="P4550">
        <v>26863</v>
      </c>
      <c r="Q4550" s="1">
        <v>44423</v>
      </c>
      <c r="R4550" s="1">
        <v>44425</v>
      </c>
      <c r="S4550" t="str" cm="1">
        <f t="array" ref="S4550:Z4550">_xlfn.XLOOKUP($O4550,'Raw - customers'!$A:$A,'Raw - customers'!$B:$I)</f>
        <v>Constance Piddington</v>
      </c>
      <c r="T4550" t="str">
        <v>Genderfluid</v>
      </c>
      <c r="U4550">
        <v>27</v>
      </c>
      <c r="V4550" t="str">
        <v>135 Ella RunApt. 424</v>
      </c>
      <c r="W4550">
        <v>4268</v>
      </c>
      <c r="X4550" t="str">
        <v>East Chasehaven</v>
      </c>
      <c r="Y4550" t="str">
        <v>Queensland</v>
      </c>
      <c r="Z4550" t="str">
        <v>Australia</v>
      </c>
      <c r="AA4550">
        <v>8</v>
      </c>
      <c r="AB4550" s="3" t="str">
        <f t="shared" si="143"/>
        <v>0 to 10</v>
      </c>
      <c r="AM4550" s="6">
        <v>971</v>
      </c>
      <c r="AN4550" s="6" t="s">
        <v>1355</v>
      </c>
    </row>
    <row r="4551" spans="1:40" x14ac:dyDescent="0.25">
      <c r="A4551">
        <v>4549</v>
      </c>
      <c r="B4551">
        <v>907</v>
      </c>
      <c r="C4551">
        <v>115</v>
      </c>
      <c r="D4551">
        <v>92</v>
      </c>
      <c r="E4551">
        <v>1</v>
      </c>
      <c r="F4551">
        <v>92</v>
      </c>
      <c r="G4551">
        <v>1</v>
      </c>
      <c r="H4551" t="str">
        <f>VLOOKUP($C4551,'Raw-products'!$A$2:$H$1261,MATCH(H$1,'Raw-products'!$A$1:$H$1,0))</f>
        <v>Shirt</v>
      </c>
      <c r="I4551" t="str">
        <f>VLOOKUP($C4551,'Raw-products'!$A$2:$H$1261,MATCH(I$1,'Raw-products'!$A$1:$H$1,0))</f>
        <v>Denim</v>
      </c>
      <c r="J4551" t="str">
        <f>VLOOKUP($C4551,'Raw-products'!$A$2:$H$1261,MATCH(J$1,'Raw-products'!$A$1:$H$1,0))</f>
        <v>XS</v>
      </c>
      <c r="K4551" t="str">
        <f>VLOOKUP($C4551,'Raw-products'!$A$2:$H$1261,MATCH(K$1,'Raw-products'!$A$1:$H$1,0))</f>
        <v>yellow</v>
      </c>
      <c r="L4551">
        <f>VLOOKUP($C4551,'Raw-products'!$A$2:$H$1261,MATCH(L$1,'Raw-products'!$A$1:$H$1,0))</f>
        <v>115</v>
      </c>
      <c r="M4551">
        <f>VLOOKUP($C4551,'Raw-products'!$A$2:$H$1261,MATCH(M$1,'Raw-products'!$A$1:$H$1,0))</f>
        <v>54</v>
      </c>
      <c r="N4551" s="5">
        <f t="shared" si="142"/>
        <v>6210</v>
      </c>
      <c r="O4551" cm="1">
        <f t="array" ref="O4551:R4551">_xlfn.XLOOKUP($B4551,'Raw -orders'!$A:$A,'Raw -orders'!$B:$E)</f>
        <v>971</v>
      </c>
      <c r="P4551">
        <v>26863</v>
      </c>
      <c r="Q4551" s="1">
        <v>44423</v>
      </c>
      <c r="R4551" s="1">
        <v>44425</v>
      </c>
      <c r="S4551" t="str" cm="1">
        <f t="array" ref="S4551:Z4551">_xlfn.XLOOKUP($O4551,'Raw - customers'!$A:$A,'Raw - customers'!$B:$I)</f>
        <v>Constance Piddington</v>
      </c>
      <c r="T4551" t="str">
        <v>Genderfluid</v>
      </c>
      <c r="U4551">
        <v>27</v>
      </c>
      <c r="V4551" t="str">
        <v>135 Ella RunApt. 424</v>
      </c>
      <c r="W4551">
        <v>4268</v>
      </c>
      <c r="X4551" t="str">
        <v>East Chasehaven</v>
      </c>
      <c r="Y4551" t="str">
        <v>Queensland</v>
      </c>
      <c r="Z4551" t="str">
        <v>Australia</v>
      </c>
      <c r="AA4551">
        <v>8</v>
      </c>
      <c r="AB4551" s="3" t="str">
        <f t="shared" si="143"/>
        <v>0 to 10</v>
      </c>
      <c r="AM4551" s="6">
        <v>971</v>
      </c>
      <c r="AN4551" s="6" t="s">
        <v>1355</v>
      </c>
    </row>
    <row r="4552" spans="1:40" x14ac:dyDescent="0.25">
      <c r="A4552">
        <v>4550</v>
      </c>
      <c r="B4552">
        <v>907</v>
      </c>
      <c r="C4552">
        <v>559</v>
      </c>
      <c r="D4552">
        <v>98</v>
      </c>
      <c r="E4552">
        <v>2</v>
      </c>
      <c r="F4552">
        <v>196</v>
      </c>
      <c r="G4552">
        <v>1</v>
      </c>
      <c r="H4552" t="str">
        <f>VLOOKUP($C4552,'Raw-products'!$A$2:$H$1261,MATCH(H$1,'Raw-products'!$A$1:$H$1,0))</f>
        <v>Jacket</v>
      </c>
      <c r="I4552" t="str">
        <f>VLOOKUP($C4552,'Raw-products'!$A$2:$H$1261,MATCH(I$1,'Raw-products'!$A$1:$H$1,0))</f>
        <v>Leather</v>
      </c>
      <c r="J4552" t="str">
        <f>VLOOKUP($C4552,'Raw-products'!$A$2:$H$1261,MATCH(J$1,'Raw-products'!$A$1:$H$1,0))</f>
        <v>XL</v>
      </c>
      <c r="K4552" t="str">
        <f>VLOOKUP($C4552,'Raw-products'!$A$2:$H$1261,MATCH(K$1,'Raw-products'!$A$1:$H$1,0))</f>
        <v>violet</v>
      </c>
      <c r="L4552">
        <f>VLOOKUP($C4552,'Raw-products'!$A$2:$H$1261,MATCH(L$1,'Raw-products'!$A$1:$H$1,0))</f>
        <v>113</v>
      </c>
      <c r="M4552">
        <f>VLOOKUP($C4552,'Raw-products'!$A$2:$H$1261,MATCH(M$1,'Raw-products'!$A$1:$H$1,0))</f>
        <v>58</v>
      </c>
      <c r="N4552" s="5">
        <f t="shared" si="142"/>
        <v>6554</v>
      </c>
      <c r="O4552" cm="1">
        <f t="array" ref="O4552:R4552">_xlfn.XLOOKUP($B4552,'Raw -orders'!$A:$A,'Raw -orders'!$B:$E)</f>
        <v>971</v>
      </c>
      <c r="P4552">
        <v>26863</v>
      </c>
      <c r="Q4552" s="1">
        <v>44423</v>
      </c>
      <c r="R4552" s="1">
        <v>44425</v>
      </c>
      <c r="S4552" t="str" cm="1">
        <f t="array" ref="S4552:Z4552">_xlfn.XLOOKUP($O4552,'Raw - customers'!$A:$A,'Raw - customers'!$B:$I)</f>
        <v>Constance Piddington</v>
      </c>
      <c r="T4552" t="str">
        <v>Genderfluid</v>
      </c>
      <c r="U4552">
        <v>27</v>
      </c>
      <c r="V4552" t="str">
        <v>135 Ella RunApt. 424</v>
      </c>
      <c r="W4552">
        <v>4268</v>
      </c>
      <c r="X4552" t="str">
        <v>East Chasehaven</v>
      </c>
      <c r="Y4552" t="str">
        <v>Queensland</v>
      </c>
      <c r="Z4552" t="str">
        <v>Australia</v>
      </c>
      <c r="AA4552">
        <v>8</v>
      </c>
      <c r="AB4552" s="3" t="str">
        <f t="shared" si="143"/>
        <v>0 to 10</v>
      </c>
      <c r="AM4552" s="6">
        <v>971</v>
      </c>
      <c r="AN4552" s="6" t="s">
        <v>1355</v>
      </c>
    </row>
    <row r="4553" spans="1:40" x14ac:dyDescent="0.25">
      <c r="A4553">
        <v>4551</v>
      </c>
      <c r="B4553">
        <v>908</v>
      </c>
      <c r="C4553">
        <v>635</v>
      </c>
      <c r="D4553">
        <v>93</v>
      </c>
      <c r="E4553">
        <v>2</v>
      </c>
      <c r="F4553">
        <v>186</v>
      </c>
      <c r="G4553">
        <v>1</v>
      </c>
      <c r="H4553" t="str">
        <f>VLOOKUP($C4553,'Raw-products'!$A$2:$H$1261,MATCH(H$1,'Raw-products'!$A$1:$H$1,0))</f>
        <v>Jacket</v>
      </c>
      <c r="I4553" t="str">
        <f>VLOOKUP($C4553,'Raw-products'!$A$2:$H$1261,MATCH(I$1,'Raw-products'!$A$1:$H$1,0))</f>
        <v>Coach</v>
      </c>
      <c r="J4553" t="str">
        <f>VLOOKUP($C4553,'Raw-products'!$A$2:$H$1261,MATCH(J$1,'Raw-products'!$A$1:$H$1,0))</f>
        <v>XS</v>
      </c>
      <c r="K4553" t="str">
        <f>VLOOKUP($C4553,'Raw-products'!$A$2:$H$1261,MATCH(K$1,'Raw-products'!$A$1:$H$1,0))</f>
        <v>orange</v>
      </c>
      <c r="L4553">
        <f>VLOOKUP($C4553,'Raw-products'!$A$2:$H$1261,MATCH(L$1,'Raw-products'!$A$1:$H$1,0))</f>
        <v>115</v>
      </c>
      <c r="M4553">
        <f>VLOOKUP($C4553,'Raw-products'!$A$2:$H$1261,MATCH(M$1,'Raw-products'!$A$1:$H$1,0))</f>
        <v>42</v>
      </c>
      <c r="N4553" s="5">
        <f t="shared" si="142"/>
        <v>4830</v>
      </c>
      <c r="O4553" cm="1">
        <f t="array" ref="O4553:R4553">_xlfn.XLOOKUP($B4553,'Raw -orders'!$A:$A,'Raw -orders'!$B:$E)</f>
        <v>422</v>
      </c>
      <c r="P4553">
        <v>55562</v>
      </c>
      <c r="Q4553" s="1">
        <v>44270</v>
      </c>
      <c r="R4553" s="1">
        <v>44294</v>
      </c>
      <c r="S4553" t="str" cm="1">
        <f t="array" ref="S4553:Z4553">_xlfn.XLOOKUP($O4553,'Raw - customers'!$A:$A,'Raw - customers'!$B:$I)</f>
        <v>Farah Schukert</v>
      </c>
      <c r="T4553" t="str">
        <v>Agender</v>
      </c>
      <c r="U4553">
        <v>34</v>
      </c>
      <c r="V4553" t="str">
        <v>58 Heaney SquareApt. 870</v>
      </c>
      <c r="W4553">
        <v>1342</v>
      </c>
      <c r="X4553" t="str">
        <v>Feeneymouth</v>
      </c>
      <c r="Y4553" t="str">
        <v>Queensland</v>
      </c>
      <c r="Z4553" t="str">
        <v>Australia</v>
      </c>
      <c r="AA4553">
        <v>3</v>
      </c>
      <c r="AB4553" s="3" t="str">
        <f t="shared" si="143"/>
        <v>20 to 30</v>
      </c>
      <c r="AM4553" s="6">
        <v>422</v>
      </c>
      <c r="AN4553" s="6" t="s">
        <v>1355</v>
      </c>
    </row>
    <row r="4554" spans="1:40" x14ac:dyDescent="0.25">
      <c r="A4554">
        <v>4552</v>
      </c>
      <c r="B4554">
        <v>908</v>
      </c>
      <c r="C4554">
        <v>132</v>
      </c>
      <c r="D4554">
        <v>92</v>
      </c>
      <c r="E4554">
        <v>2</v>
      </c>
      <c r="F4554">
        <v>184</v>
      </c>
      <c r="G4554">
        <v>1</v>
      </c>
      <c r="H4554" t="str">
        <f>VLOOKUP($C4554,'Raw-products'!$A$2:$H$1261,MATCH(H$1,'Raw-products'!$A$1:$H$1,0))</f>
        <v>Shirt</v>
      </c>
      <c r="I4554" t="str">
        <f>VLOOKUP($C4554,'Raw-products'!$A$2:$H$1261,MATCH(I$1,'Raw-products'!$A$1:$H$1,0))</f>
        <v>Denim</v>
      </c>
      <c r="J4554" t="str">
        <f>VLOOKUP($C4554,'Raw-products'!$A$2:$H$1261,MATCH(J$1,'Raw-products'!$A$1:$H$1,0))</f>
        <v>M</v>
      </c>
      <c r="K4554" t="str">
        <f>VLOOKUP($C4554,'Raw-products'!$A$2:$H$1261,MATCH(K$1,'Raw-products'!$A$1:$H$1,0))</f>
        <v>indigo</v>
      </c>
      <c r="L4554">
        <f>VLOOKUP($C4554,'Raw-products'!$A$2:$H$1261,MATCH(L$1,'Raw-products'!$A$1:$H$1,0))</f>
        <v>115</v>
      </c>
      <c r="M4554">
        <f>VLOOKUP($C4554,'Raw-products'!$A$2:$H$1261,MATCH(M$1,'Raw-products'!$A$1:$H$1,0))</f>
        <v>56</v>
      </c>
      <c r="N4554" s="5">
        <f t="shared" si="142"/>
        <v>6440</v>
      </c>
      <c r="O4554" cm="1">
        <f t="array" ref="O4554:R4554">_xlfn.XLOOKUP($B4554,'Raw -orders'!$A:$A,'Raw -orders'!$B:$E)</f>
        <v>422</v>
      </c>
      <c r="P4554">
        <v>55562</v>
      </c>
      <c r="Q4554" s="1">
        <v>44270</v>
      </c>
      <c r="R4554" s="1">
        <v>44294</v>
      </c>
      <c r="S4554" t="str" cm="1">
        <f t="array" ref="S4554:Z4554">_xlfn.XLOOKUP($O4554,'Raw - customers'!$A:$A,'Raw - customers'!$B:$I)</f>
        <v>Farah Schukert</v>
      </c>
      <c r="T4554" t="str">
        <v>Agender</v>
      </c>
      <c r="U4554">
        <v>34</v>
      </c>
      <c r="V4554" t="str">
        <v>58 Heaney SquareApt. 870</v>
      </c>
      <c r="W4554">
        <v>1342</v>
      </c>
      <c r="X4554" t="str">
        <v>Feeneymouth</v>
      </c>
      <c r="Y4554" t="str">
        <v>Queensland</v>
      </c>
      <c r="Z4554" t="str">
        <v>Australia</v>
      </c>
      <c r="AA4554">
        <v>3</v>
      </c>
      <c r="AB4554" s="3" t="str">
        <f t="shared" si="143"/>
        <v>20 to 30</v>
      </c>
      <c r="AM4554" s="6">
        <v>422</v>
      </c>
      <c r="AN4554" s="6" t="s">
        <v>1355</v>
      </c>
    </row>
    <row r="4555" spans="1:40" x14ac:dyDescent="0.25">
      <c r="A4555">
        <v>4553</v>
      </c>
      <c r="B4555">
        <v>908</v>
      </c>
      <c r="C4555">
        <v>196</v>
      </c>
      <c r="D4555">
        <v>98</v>
      </c>
      <c r="E4555">
        <v>3</v>
      </c>
      <c r="F4555">
        <v>294</v>
      </c>
      <c r="G4555">
        <v>1</v>
      </c>
      <c r="H4555" t="str">
        <f>VLOOKUP($C4555,'Raw-products'!$A$2:$H$1261,MATCH(H$1,'Raw-products'!$A$1:$H$1,0))</f>
        <v>Shirt</v>
      </c>
      <c r="I4555" t="str">
        <f>VLOOKUP($C4555,'Raw-products'!$A$2:$H$1261,MATCH(I$1,'Raw-products'!$A$1:$H$1,0))</f>
        <v>Camp Collared</v>
      </c>
      <c r="J4555" t="str">
        <f>VLOOKUP($C4555,'Raw-products'!$A$2:$H$1261,MATCH(J$1,'Raw-products'!$A$1:$H$1,0))</f>
        <v>S</v>
      </c>
      <c r="K4555" t="str">
        <f>VLOOKUP($C4555,'Raw-products'!$A$2:$H$1261,MATCH(K$1,'Raw-products'!$A$1:$H$1,0))</f>
        <v>blue</v>
      </c>
      <c r="L4555">
        <f>VLOOKUP($C4555,'Raw-products'!$A$2:$H$1261,MATCH(L$1,'Raw-products'!$A$1:$H$1,0))</f>
        <v>112</v>
      </c>
      <c r="M4555">
        <f>VLOOKUP($C4555,'Raw-products'!$A$2:$H$1261,MATCH(M$1,'Raw-products'!$A$1:$H$1,0))</f>
        <v>75</v>
      </c>
      <c r="N4555" s="5">
        <f t="shared" si="142"/>
        <v>8400</v>
      </c>
      <c r="O4555" cm="1">
        <f t="array" ref="O4555:R4555">_xlfn.XLOOKUP($B4555,'Raw -orders'!$A:$A,'Raw -orders'!$B:$E)</f>
        <v>422</v>
      </c>
      <c r="P4555">
        <v>55562</v>
      </c>
      <c r="Q4555" s="1">
        <v>44270</v>
      </c>
      <c r="R4555" s="1">
        <v>44294</v>
      </c>
      <c r="S4555" t="str" cm="1">
        <f t="array" ref="S4555:Z4555">_xlfn.XLOOKUP($O4555,'Raw - customers'!$A:$A,'Raw - customers'!$B:$I)</f>
        <v>Farah Schukert</v>
      </c>
      <c r="T4555" t="str">
        <v>Agender</v>
      </c>
      <c r="U4555">
        <v>34</v>
      </c>
      <c r="V4555" t="str">
        <v>58 Heaney SquareApt. 870</v>
      </c>
      <c r="W4555">
        <v>1342</v>
      </c>
      <c r="X4555" t="str">
        <v>Feeneymouth</v>
      </c>
      <c r="Y4555" t="str">
        <v>Queensland</v>
      </c>
      <c r="Z4555" t="str">
        <v>Australia</v>
      </c>
      <c r="AA4555">
        <v>3</v>
      </c>
      <c r="AB4555" s="3" t="str">
        <f t="shared" si="143"/>
        <v>20 to 30</v>
      </c>
      <c r="AM4555" s="6">
        <v>422</v>
      </c>
      <c r="AN4555" s="6" t="s">
        <v>1355</v>
      </c>
    </row>
    <row r="4556" spans="1:40" x14ac:dyDescent="0.25">
      <c r="A4556">
        <v>4554</v>
      </c>
      <c r="B4556">
        <v>908</v>
      </c>
      <c r="C4556">
        <v>49</v>
      </c>
      <c r="D4556">
        <v>104</v>
      </c>
      <c r="E4556">
        <v>1</v>
      </c>
      <c r="F4556">
        <v>104</v>
      </c>
      <c r="G4556">
        <v>1</v>
      </c>
      <c r="H4556" t="str">
        <f>VLOOKUP($C4556,'Raw-products'!$A$2:$H$1261,MATCH(H$1,'Raw-products'!$A$1:$H$1,0))</f>
        <v>Shirt</v>
      </c>
      <c r="I4556" t="str">
        <f>VLOOKUP($C4556,'Raw-products'!$A$2:$H$1261,MATCH(I$1,'Raw-products'!$A$1:$H$1,0))</f>
        <v>Dress</v>
      </c>
      <c r="J4556" t="str">
        <f>VLOOKUP($C4556,'Raw-products'!$A$2:$H$1261,MATCH(J$1,'Raw-products'!$A$1:$H$1,0))</f>
        <v>XL</v>
      </c>
      <c r="K4556" t="str">
        <f>VLOOKUP($C4556,'Raw-products'!$A$2:$H$1261,MATCH(K$1,'Raw-products'!$A$1:$H$1,0))</f>
        <v>yellow</v>
      </c>
      <c r="L4556">
        <f>VLOOKUP($C4556,'Raw-products'!$A$2:$H$1261,MATCH(L$1,'Raw-products'!$A$1:$H$1,0))</f>
        <v>119</v>
      </c>
      <c r="M4556">
        <f>VLOOKUP($C4556,'Raw-products'!$A$2:$H$1261,MATCH(M$1,'Raw-products'!$A$1:$H$1,0))</f>
        <v>75</v>
      </c>
      <c r="N4556" s="5">
        <f t="shared" si="142"/>
        <v>8925</v>
      </c>
      <c r="O4556" cm="1">
        <f t="array" ref="O4556:R4556">_xlfn.XLOOKUP($B4556,'Raw -orders'!$A:$A,'Raw -orders'!$B:$E)</f>
        <v>422</v>
      </c>
      <c r="P4556">
        <v>55562</v>
      </c>
      <c r="Q4556" s="1">
        <v>44270</v>
      </c>
      <c r="R4556" s="1">
        <v>44294</v>
      </c>
      <c r="S4556" t="str" cm="1">
        <f t="array" ref="S4556:Z4556">_xlfn.XLOOKUP($O4556,'Raw - customers'!$A:$A,'Raw - customers'!$B:$I)</f>
        <v>Farah Schukert</v>
      </c>
      <c r="T4556" t="str">
        <v>Agender</v>
      </c>
      <c r="U4556">
        <v>34</v>
      </c>
      <c r="V4556" t="str">
        <v>58 Heaney SquareApt. 870</v>
      </c>
      <c r="W4556">
        <v>1342</v>
      </c>
      <c r="X4556" t="str">
        <v>Feeneymouth</v>
      </c>
      <c r="Y4556" t="str">
        <v>Queensland</v>
      </c>
      <c r="Z4556" t="str">
        <v>Australia</v>
      </c>
      <c r="AA4556">
        <v>3</v>
      </c>
      <c r="AB4556" s="3" t="str">
        <f t="shared" si="143"/>
        <v>20 to 30</v>
      </c>
      <c r="AM4556" s="6">
        <v>422</v>
      </c>
      <c r="AN4556" s="6" t="s">
        <v>1355</v>
      </c>
    </row>
    <row r="4557" spans="1:40" x14ac:dyDescent="0.25">
      <c r="A4557">
        <v>4555</v>
      </c>
      <c r="B4557">
        <v>908</v>
      </c>
      <c r="C4557">
        <v>1054</v>
      </c>
      <c r="D4557">
        <v>93</v>
      </c>
      <c r="E4557">
        <v>3</v>
      </c>
      <c r="F4557">
        <v>279</v>
      </c>
      <c r="G4557">
        <v>1</v>
      </c>
      <c r="H4557" t="str">
        <f>VLOOKUP($C4557,'Raw-products'!$A$2:$H$1261,MATCH(H$1,'Raw-products'!$A$1:$H$1,0))</f>
        <v>Trousers</v>
      </c>
      <c r="I4557" t="str">
        <f>VLOOKUP($C4557,'Raw-products'!$A$2:$H$1261,MATCH(I$1,'Raw-products'!$A$1:$H$1,0))</f>
        <v>Joggers</v>
      </c>
      <c r="J4557" t="str">
        <f>VLOOKUP($C4557,'Raw-products'!$A$2:$H$1261,MATCH(J$1,'Raw-products'!$A$1:$H$1,0))</f>
        <v>XL</v>
      </c>
      <c r="K4557" t="str">
        <f>VLOOKUP($C4557,'Raw-products'!$A$2:$H$1261,MATCH(K$1,'Raw-products'!$A$1:$H$1,0))</f>
        <v>red</v>
      </c>
      <c r="L4557">
        <f>VLOOKUP($C4557,'Raw-products'!$A$2:$H$1261,MATCH(L$1,'Raw-products'!$A$1:$H$1,0))</f>
        <v>94</v>
      </c>
      <c r="M4557">
        <f>VLOOKUP($C4557,'Raw-products'!$A$2:$H$1261,MATCH(M$1,'Raw-products'!$A$1:$H$1,0))</f>
        <v>58</v>
      </c>
      <c r="N4557" s="5">
        <f t="shared" si="142"/>
        <v>5452</v>
      </c>
      <c r="O4557" cm="1">
        <f t="array" ref="O4557:R4557">_xlfn.XLOOKUP($B4557,'Raw -orders'!$A:$A,'Raw -orders'!$B:$E)</f>
        <v>422</v>
      </c>
      <c r="P4557">
        <v>55562</v>
      </c>
      <c r="Q4557" s="1">
        <v>44270</v>
      </c>
      <c r="R4557" s="1">
        <v>44294</v>
      </c>
      <c r="S4557" t="str" cm="1">
        <f t="array" ref="S4557:Z4557">_xlfn.XLOOKUP($O4557,'Raw - customers'!$A:$A,'Raw - customers'!$B:$I)</f>
        <v>Farah Schukert</v>
      </c>
      <c r="T4557" t="str">
        <v>Agender</v>
      </c>
      <c r="U4557">
        <v>34</v>
      </c>
      <c r="V4557" t="str">
        <v>58 Heaney SquareApt. 870</v>
      </c>
      <c r="W4557">
        <v>1342</v>
      </c>
      <c r="X4557" t="str">
        <v>Feeneymouth</v>
      </c>
      <c r="Y4557" t="str">
        <v>Queensland</v>
      </c>
      <c r="Z4557" t="str">
        <v>Australia</v>
      </c>
      <c r="AA4557">
        <v>3</v>
      </c>
      <c r="AB4557" s="3" t="str">
        <f t="shared" si="143"/>
        <v>20 to 30</v>
      </c>
      <c r="AM4557" s="6">
        <v>422</v>
      </c>
      <c r="AN4557" s="6" t="s">
        <v>1355</v>
      </c>
    </row>
    <row r="4558" spans="1:40" x14ac:dyDescent="0.25">
      <c r="A4558">
        <v>4556</v>
      </c>
      <c r="B4558">
        <v>908</v>
      </c>
      <c r="C4558">
        <v>817</v>
      </c>
      <c r="D4558">
        <v>117</v>
      </c>
      <c r="E4558">
        <v>3</v>
      </c>
      <c r="F4558">
        <v>351</v>
      </c>
      <c r="G4558">
        <v>1</v>
      </c>
      <c r="H4558" t="str">
        <f>VLOOKUP($C4558,'Raw-products'!$A$2:$H$1261,MATCH(H$1,'Raw-products'!$A$1:$H$1,0))</f>
        <v>Jacket</v>
      </c>
      <c r="I4558" t="str">
        <f>VLOOKUP($C4558,'Raw-products'!$A$2:$H$1261,MATCH(I$1,'Raw-products'!$A$1:$H$1,0))</f>
        <v>Shearling</v>
      </c>
      <c r="J4558" t="str">
        <f>VLOOKUP($C4558,'Raw-products'!$A$2:$H$1261,MATCH(J$1,'Raw-products'!$A$1:$H$1,0))</f>
        <v>M</v>
      </c>
      <c r="K4558" t="str">
        <f>VLOOKUP($C4558,'Raw-products'!$A$2:$H$1261,MATCH(K$1,'Raw-products'!$A$1:$H$1,0))</f>
        <v>yellow</v>
      </c>
      <c r="L4558">
        <f>VLOOKUP($C4558,'Raw-products'!$A$2:$H$1261,MATCH(L$1,'Raw-products'!$A$1:$H$1,0))</f>
        <v>95</v>
      </c>
      <c r="M4558">
        <f>VLOOKUP($C4558,'Raw-products'!$A$2:$H$1261,MATCH(M$1,'Raw-products'!$A$1:$H$1,0))</f>
        <v>60</v>
      </c>
      <c r="N4558" s="5">
        <f t="shared" si="142"/>
        <v>5700</v>
      </c>
      <c r="O4558" cm="1">
        <f t="array" ref="O4558:R4558">_xlfn.XLOOKUP($B4558,'Raw -orders'!$A:$A,'Raw -orders'!$B:$E)</f>
        <v>422</v>
      </c>
      <c r="P4558">
        <v>55562</v>
      </c>
      <c r="Q4558" s="1">
        <v>44270</v>
      </c>
      <c r="R4558" s="1">
        <v>44294</v>
      </c>
      <c r="S4558" t="str" cm="1">
        <f t="array" ref="S4558:Z4558">_xlfn.XLOOKUP($O4558,'Raw - customers'!$A:$A,'Raw - customers'!$B:$I)</f>
        <v>Farah Schukert</v>
      </c>
      <c r="T4558" t="str">
        <v>Agender</v>
      </c>
      <c r="U4558">
        <v>34</v>
      </c>
      <c r="V4558" t="str">
        <v>58 Heaney SquareApt. 870</v>
      </c>
      <c r="W4558">
        <v>1342</v>
      </c>
      <c r="X4558" t="str">
        <v>Feeneymouth</v>
      </c>
      <c r="Y4558" t="str">
        <v>Queensland</v>
      </c>
      <c r="Z4558" t="str">
        <v>Australia</v>
      </c>
      <c r="AA4558">
        <v>3</v>
      </c>
      <c r="AB4558" s="3" t="str">
        <f t="shared" si="143"/>
        <v>20 to 30</v>
      </c>
      <c r="AM4558" s="6">
        <v>422</v>
      </c>
      <c r="AN4558" s="6" t="s">
        <v>1355</v>
      </c>
    </row>
    <row r="4559" spans="1:40" x14ac:dyDescent="0.25">
      <c r="A4559">
        <v>4557</v>
      </c>
      <c r="B4559">
        <v>908</v>
      </c>
      <c r="C4559">
        <v>141</v>
      </c>
      <c r="D4559">
        <v>91</v>
      </c>
      <c r="E4559">
        <v>1</v>
      </c>
      <c r="F4559">
        <v>91</v>
      </c>
      <c r="G4559">
        <v>1</v>
      </c>
      <c r="H4559" t="str">
        <f>VLOOKUP($C4559,'Raw-products'!$A$2:$H$1261,MATCH(H$1,'Raw-products'!$A$1:$H$1,0))</f>
        <v>Shirt</v>
      </c>
      <c r="I4559" t="str">
        <f>VLOOKUP($C4559,'Raw-products'!$A$2:$H$1261,MATCH(I$1,'Raw-products'!$A$1:$H$1,0))</f>
        <v>Linen</v>
      </c>
      <c r="J4559" t="str">
        <f>VLOOKUP($C4559,'Raw-products'!$A$2:$H$1261,MATCH(J$1,'Raw-products'!$A$1:$H$1,0))</f>
        <v>S</v>
      </c>
      <c r="K4559" t="str">
        <f>VLOOKUP($C4559,'Raw-products'!$A$2:$H$1261,MATCH(K$1,'Raw-products'!$A$1:$H$1,0))</f>
        <v>red</v>
      </c>
      <c r="L4559">
        <f>VLOOKUP($C4559,'Raw-products'!$A$2:$H$1261,MATCH(L$1,'Raw-products'!$A$1:$H$1,0))</f>
        <v>116</v>
      </c>
      <c r="M4559">
        <f>VLOOKUP($C4559,'Raw-products'!$A$2:$H$1261,MATCH(M$1,'Raw-products'!$A$1:$H$1,0))</f>
        <v>67</v>
      </c>
      <c r="N4559" s="5">
        <f t="shared" si="142"/>
        <v>7772</v>
      </c>
      <c r="O4559" cm="1">
        <f t="array" ref="O4559:R4559">_xlfn.XLOOKUP($B4559,'Raw -orders'!$A:$A,'Raw -orders'!$B:$E)</f>
        <v>422</v>
      </c>
      <c r="P4559">
        <v>55562</v>
      </c>
      <c r="Q4559" s="1">
        <v>44270</v>
      </c>
      <c r="R4559" s="1">
        <v>44294</v>
      </c>
      <c r="S4559" t="str" cm="1">
        <f t="array" ref="S4559:Z4559">_xlfn.XLOOKUP($O4559,'Raw - customers'!$A:$A,'Raw - customers'!$B:$I)</f>
        <v>Farah Schukert</v>
      </c>
      <c r="T4559" t="str">
        <v>Agender</v>
      </c>
      <c r="U4559">
        <v>34</v>
      </c>
      <c r="V4559" t="str">
        <v>58 Heaney SquareApt. 870</v>
      </c>
      <c r="W4559">
        <v>1342</v>
      </c>
      <c r="X4559" t="str">
        <v>Feeneymouth</v>
      </c>
      <c r="Y4559" t="str">
        <v>Queensland</v>
      </c>
      <c r="Z4559" t="str">
        <v>Australia</v>
      </c>
      <c r="AA4559">
        <v>3</v>
      </c>
      <c r="AB4559" s="3" t="str">
        <f t="shared" si="143"/>
        <v>20 to 30</v>
      </c>
      <c r="AM4559" s="6">
        <v>422</v>
      </c>
      <c r="AN4559" s="6" t="s">
        <v>1355</v>
      </c>
    </row>
    <row r="4560" spans="1:40" x14ac:dyDescent="0.25">
      <c r="A4560">
        <v>4558</v>
      </c>
      <c r="B4560">
        <v>908</v>
      </c>
      <c r="C4560">
        <v>631</v>
      </c>
      <c r="D4560">
        <v>93</v>
      </c>
      <c r="E4560">
        <v>3</v>
      </c>
      <c r="F4560">
        <v>279</v>
      </c>
      <c r="G4560">
        <v>1</v>
      </c>
      <c r="H4560" t="str">
        <f>VLOOKUP($C4560,'Raw-products'!$A$2:$H$1261,MATCH(H$1,'Raw-products'!$A$1:$H$1,0))</f>
        <v>Jacket</v>
      </c>
      <c r="I4560" t="str">
        <f>VLOOKUP($C4560,'Raw-products'!$A$2:$H$1261,MATCH(I$1,'Raw-products'!$A$1:$H$1,0))</f>
        <v>Coach</v>
      </c>
      <c r="J4560" t="str">
        <f>VLOOKUP($C4560,'Raw-products'!$A$2:$H$1261,MATCH(J$1,'Raw-products'!$A$1:$H$1,0))</f>
        <v>S</v>
      </c>
      <c r="K4560" t="str">
        <f>VLOOKUP($C4560,'Raw-products'!$A$2:$H$1261,MATCH(K$1,'Raw-products'!$A$1:$H$1,0))</f>
        <v>red</v>
      </c>
      <c r="L4560">
        <f>VLOOKUP($C4560,'Raw-products'!$A$2:$H$1261,MATCH(L$1,'Raw-products'!$A$1:$H$1,0))</f>
        <v>115</v>
      </c>
      <c r="M4560">
        <f>VLOOKUP($C4560,'Raw-products'!$A$2:$H$1261,MATCH(M$1,'Raw-products'!$A$1:$H$1,0))</f>
        <v>76</v>
      </c>
      <c r="N4560" s="5">
        <f t="shared" si="142"/>
        <v>8740</v>
      </c>
      <c r="O4560" cm="1">
        <f t="array" ref="O4560:R4560">_xlfn.XLOOKUP($B4560,'Raw -orders'!$A:$A,'Raw -orders'!$B:$E)</f>
        <v>422</v>
      </c>
      <c r="P4560">
        <v>55562</v>
      </c>
      <c r="Q4560" s="1">
        <v>44270</v>
      </c>
      <c r="R4560" s="1">
        <v>44294</v>
      </c>
      <c r="S4560" t="str" cm="1">
        <f t="array" ref="S4560:Z4560">_xlfn.XLOOKUP($O4560,'Raw - customers'!$A:$A,'Raw - customers'!$B:$I)</f>
        <v>Farah Schukert</v>
      </c>
      <c r="T4560" t="str">
        <v>Agender</v>
      </c>
      <c r="U4560">
        <v>34</v>
      </c>
      <c r="V4560" t="str">
        <v>58 Heaney SquareApt. 870</v>
      </c>
      <c r="W4560">
        <v>1342</v>
      </c>
      <c r="X4560" t="str">
        <v>Feeneymouth</v>
      </c>
      <c r="Y4560" t="str">
        <v>Queensland</v>
      </c>
      <c r="Z4560" t="str">
        <v>Australia</v>
      </c>
      <c r="AA4560">
        <v>3</v>
      </c>
      <c r="AB4560" s="3" t="str">
        <f t="shared" si="143"/>
        <v>20 to 30</v>
      </c>
      <c r="AM4560" s="6">
        <v>422</v>
      </c>
      <c r="AN4560" s="6" t="s">
        <v>1355</v>
      </c>
    </row>
    <row r="4561" spans="1:40" x14ac:dyDescent="0.25">
      <c r="A4561">
        <v>4559</v>
      </c>
      <c r="B4561">
        <v>908</v>
      </c>
      <c r="C4561">
        <v>238</v>
      </c>
      <c r="D4561">
        <v>106</v>
      </c>
      <c r="E4561">
        <v>2</v>
      </c>
      <c r="F4561">
        <v>212</v>
      </c>
      <c r="G4561">
        <v>1</v>
      </c>
      <c r="H4561" t="str">
        <f>VLOOKUP($C4561,'Raw-products'!$A$2:$H$1261,MATCH(H$1,'Raw-products'!$A$1:$H$1,0))</f>
        <v>Shirt</v>
      </c>
      <c r="I4561" t="str">
        <f>VLOOKUP($C4561,'Raw-products'!$A$2:$H$1261,MATCH(I$1,'Raw-products'!$A$1:$H$1,0))</f>
        <v>Chambray</v>
      </c>
      <c r="J4561" t="str">
        <f>VLOOKUP($C4561,'Raw-products'!$A$2:$H$1261,MATCH(J$1,'Raw-products'!$A$1:$H$1,0))</f>
        <v>L</v>
      </c>
      <c r="K4561" t="str">
        <f>VLOOKUP($C4561,'Raw-products'!$A$2:$H$1261,MATCH(K$1,'Raw-products'!$A$1:$H$1,0))</f>
        <v>indigo</v>
      </c>
      <c r="L4561">
        <f>VLOOKUP($C4561,'Raw-products'!$A$2:$H$1261,MATCH(L$1,'Raw-products'!$A$1:$H$1,0))</f>
        <v>105</v>
      </c>
      <c r="M4561">
        <f>VLOOKUP($C4561,'Raw-products'!$A$2:$H$1261,MATCH(M$1,'Raw-products'!$A$1:$H$1,0))</f>
        <v>79</v>
      </c>
      <c r="N4561" s="5">
        <f t="shared" si="142"/>
        <v>8295</v>
      </c>
      <c r="O4561" cm="1">
        <f t="array" ref="O4561:R4561">_xlfn.XLOOKUP($B4561,'Raw -orders'!$A:$A,'Raw -orders'!$B:$E)</f>
        <v>422</v>
      </c>
      <c r="P4561">
        <v>55562</v>
      </c>
      <c r="Q4561" s="1">
        <v>44270</v>
      </c>
      <c r="R4561" s="1">
        <v>44294</v>
      </c>
      <c r="S4561" t="str" cm="1">
        <f t="array" ref="S4561:Z4561">_xlfn.XLOOKUP($O4561,'Raw - customers'!$A:$A,'Raw - customers'!$B:$I)</f>
        <v>Farah Schukert</v>
      </c>
      <c r="T4561" t="str">
        <v>Agender</v>
      </c>
      <c r="U4561">
        <v>34</v>
      </c>
      <c r="V4561" t="str">
        <v>58 Heaney SquareApt. 870</v>
      </c>
      <c r="W4561">
        <v>1342</v>
      </c>
      <c r="X4561" t="str">
        <v>Feeneymouth</v>
      </c>
      <c r="Y4561" t="str">
        <v>Queensland</v>
      </c>
      <c r="Z4561" t="str">
        <v>Australia</v>
      </c>
      <c r="AA4561">
        <v>3</v>
      </c>
      <c r="AB4561" s="3" t="str">
        <f t="shared" si="143"/>
        <v>20 to 30</v>
      </c>
      <c r="AM4561" s="6">
        <v>422</v>
      </c>
      <c r="AN4561" s="6" t="s">
        <v>1355</v>
      </c>
    </row>
    <row r="4562" spans="1:40" x14ac:dyDescent="0.25">
      <c r="A4562">
        <v>4560</v>
      </c>
      <c r="B4562">
        <v>908</v>
      </c>
      <c r="C4562">
        <v>842</v>
      </c>
      <c r="D4562">
        <v>113</v>
      </c>
      <c r="E4562">
        <v>1</v>
      </c>
      <c r="F4562">
        <v>113</v>
      </c>
      <c r="G4562">
        <v>1</v>
      </c>
      <c r="H4562" t="str">
        <f>VLOOKUP($C4562,'Raw-products'!$A$2:$H$1261,MATCH(H$1,'Raw-products'!$A$1:$H$1,0))</f>
        <v>Trousers</v>
      </c>
      <c r="I4562" t="str">
        <f>VLOOKUP($C4562,'Raw-products'!$A$2:$H$1261,MATCH(I$1,'Raw-products'!$A$1:$H$1,0))</f>
        <v>Chinos</v>
      </c>
      <c r="J4562" t="str">
        <f>VLOOKUP($C4562,'Raw-products'!$A$2:$H$1261,MATCH(J$1,'Raw-products'!$A$1:$H$1,0))</f>
        <v>M</v>
      </c>
      <c r="K4562" t="str">
        <f>VLOOKUP($C4562,'Raw-products'!$A$2:$H$1261,MATCH(K$1,'Raw-products'!$A$1:$H$1,0))</f>
        <v>red</v>
      </c>
      <c r="L4562">
        <f>VLOOKUP($C4562,'Raw-products'!$A$2:$H$1261,MATCH(L$1,'Raw-products'!$A$1:$H$1,0))</f>
        <v>100</v>
      </c>
      <c r="M4562">
        <f>VLOOKUP($C4562,'Raw-products'!$A$2:$H$1261,MATCH(M$1,'Raw-products'!$A$1:$H$1,0))</f>
        <v>54</v>
      </c>
      <c r="N4562" s="5">
        <f t="shared" si="142"/>
        <v>5400</v>
      </c>
      <c r="O4562" cm="1">
        <f t="array" ref="O4562:R4562">_xlfn.XLOOKUP($B4562,'Raw -orders'!$A:$A,'Raw -orders'!$B:$E)</f>
        <v>422</v>
      </c>
      <c r="P4562">
        <v>55562</v>
      </c>
      <c r="Q4562" s="1">
        <v>44270</v>
      </c>
      <c r="R4562" s="1">
        <v>44294</v>
      </c>
      <c r="S4562" t="str" cm="1">
        <f t="array" ref="S4562:Z4562">_xlfn.XLOOKUP($O4562,'Raw - customers'!$A:$A,'Raw - customers'!$B:$I)</f>
        <v>Farah Schukert</v>
      </c>
      <c r="T4562" t="str">
        <v>Agender</v>
      </c>
      <c r="U4562">
        <v>34</v>
      </c>
      <c r="V4562" t="str">
        <v>58 Heaney SquareApt. 870</v>
      </c>
      <c r="W4562">
        <v>1342</v>
      </c>
      <c r="X4562" t="str">
        <v>Feeneymouth</v>
      </c>
      <c r="Y4562" t="str">
        <v>Queensland</v>
      </c>
      <c r="Z4562" t="str">
        <v>Australia</v>
      </c>
      <c r="AA4562">
        <v>3</v>
      </c>
      <c r="AB4562" s="3" t="str">
        <f t="shared" si="143"/>
        <v>20 to 30</v>
      </c>
      <c r="AM4562" s="6">
        <v>422</v>
      </c>
      <c r="AN4562" s="6" t="s">
        <v>1355</v>
      </c>
    </row>
    <row r="4563" spans="1:40" x14ac:dyDescent="0.25">
      <c r="A4563">
        <v>4561</v>
      </c>
      <c r="B4563">
        <v>909</v>
      </c>
      <c r="C4563">
        <v>1218</v>
      </c>
      <c r="D4563">
        <v>105</v>
      </c>
      <c r="E4563">
        <v>1</v>
      </c>
      <c r="F4563">
        <v>105</v>
      </c>
      <c r="G4563">
        <v>1</v>
      </c>
      <c r="H4563" t="str">
        <f>VLOOKUP($C4563,'Raw-products'!$A$2:$H$1261,MATCH(H$1,'Raw-products'!$A$1:$H$1,0))</f>
        <v>Trousers</v>
      </c>
      <c r="I4563" t="str">
        <f>VLOOKUP($C4563,'Raw-products'!$A$2:$H$1261,MATCH(I$1,'Raw-products'!$A$1:$H$1,0))</f>
        <v>Pleated</v>
      </c>
      <c r="J4563" t="str">
        <f>VLOOKUP($C4563,'Raw-products'!$A$2:$H$1261,MATCH(J$1,'Raw-products'!$A$1:$H$1,0))</f>
        <v>L</v>
      </c>
      <c r="K4563" t="str">
        <f>VLOOKUP($C4563,'Raw-products'!$A$2:$H$1261,MATCH(K$1,'Raw-products'!$A$1:$H$1,0))</f>
        <v>indigo</v>
      </c>
      <c r="L4563">
        <f>VLOOKUP($C4563,'Raw-products'!$A$2:$H$1261,MATCH(L$1,'Raw-products'!$A$1:$H$1,0))</f>
        <v>90</v>
      </c>
      <c r="M4563">
        <f>VLOOKUP($C4563,'Raw-products'!$A$2:$H$1261,MATCH(M$1,'Raw-products'!$A$1:$H$1,0))</f>
        <v>73</v>
      </c>
      <c r="N4563" s="5">
        <f t="shared" si="142"/>
        <v>6570</v>
      </c>
      <c r="O4563" cm="1">
        <f t="array" ref="O4563:R4563">_xlfn.XLOOKUP($B4563,'Raw -orders'!$A:$A,'Raw -orders'!$B:$E)</f>
        <v>465</v>
      </c>
      <c r="P4563">
        <v>34050</v>
      </c>
      <c r="Q4563" s="1">
        <v>44395</v>
      </c>
      <c r="R4563" s="1">
        <v>44417</v>
      </c>
      <c r="S4563" t="str" cm="1">
        <f t="array" ref="S4563:Z4563">_xlfn.XLOOKUP($O4563,'Raw - customers'!$A:$A,'Raw - customers'!$B:$I)</f>
        <v>Mallory Castellani</v>
      </c>
      <c r="T4563" t="str">
        <v>Female</v>
      </c>
      <c r="U4563">
        <v>38</v>
      </c>
      <c r="V4563" t="str">
        <v>115 Wilkinson CrestSuite 858</v>
      </c>
      <c r="W4563">
        <v>4700</v>
      </c>
      <c r="X4563" t="str">
        <v>Williammouth</v>
      </c>
      <c r="Y4563" t="str">
        <v>Victoria</v>
      </c>
      <c r="Z4563" t="str">
        <v>Australia</v>
      </c>
      <c r="AA4563">
        <v>7</v>
      </c>
      <c r="AB4563" s="3" t="str">
        <f t="shared" si="143"/>
        <v>20 to 30</v>
      </c>
      <c r="AM4563" s="6">
        <v>465</v>
      </c>
      <c r="AN4563" s="6" t="s">
        <v>1396</v>
      </c>
    </row>
    <row r="4564" spans="1:40" x14ac:dyDescent="0.25">
      <c r="A4564">
        <v>4562</v>
      </c>
      <c r="B4564">
        <v>909</v>
      </c>
      <c r="C4564">
        <v>613</v>
      </c>
      <c r="D4564">
        <v>112</v>
      </c>
      <c r="E4564">
        <v>1</v>
      </c>
      <c r="F4564">
        <v>112</v>
      </c>
      <c r="G4564">
        <v>1</v>
      </c>
      <c r="H4564" t="str">
        <f>VLOOKUP($C4564,'Raw-products'!$A$2:$H$1261,MATCH(H$1,'Raw-products'!$A$1:$H$1,0))</f>
        <v>Jacket</v>
      </c>
      <c r="I4564" t="str">
        <f>VLOOKUP($C4564,'Raw-products'!$A$2:$H$1261,MATCH(I$1,'Raw-products'!$A$1:$H$1,0))</f>
        <v>Cardigan</v>
      </c>
      <c r="J4564" t="str">
        <f>VLOOKUP($C4564,'Raw-products'!$A$2:$H$1261,MATCH(J$1,'Raw-products'!$A$1:$H$1,0))</f>
        <v>L</v>
      </c>
      <c r="K4564" t="str">
        <f>VLOOKUP($C4564,'Raw-products'!$A$2:$H$1261,MATCH(K$1,'Raw-products'!$A$1:$H$1,0))</f>
        <v>green</v>
      </c>
      <c r="L4564">
        <f>VLOOKUP($C4564,'Raw-products'!$A$2:$H$1261,MATCH(L$1,'Raw-products'!$A$1:$H$1,0))</f>
        <v>118</v>
      </c>
      <c r="M4564">
        <f>VLOOKUP($C4564,'Raw-products'!$A$2:$H$1261,MATCH(M$1,'Raw-products'!$A$1:$H$1,0))</f>
        <v>63</v>
      </c>
      <c r="N4564" s="5">
        <f t="shared" si="142"/>
        <v>7434</v>
      </c>
      <c r="O4564" cm="1">
        <f t="array" ref="O4564:R4564">_xlfn.XLOOKUP($B4564,'Raw -orders'!$A:$A,'Raw -orders'!$B:$E)</f>
        <v>465</v>
      </c>
      <c r="P4564">
        <v>34050</v>
      </c>
      <c r="Q4564" s="1">
        <v>44395</v>
      </c>
      <c r="R4564" s="1">
        <v>44417</v>
      </c>
      <c r="S4564" t="str" cm="1">
        <f t="array" ref="S4564:Z4564">_xlfn.XLOOKUP($O4564,'Raw - customers'!$A:$A,'Raw - customers'!$B:$I)</f>
        <v>Mallory Castellani</v>
      </c>
      <c r="T4564" t="str">
        <v>Female</v>
      </c>
      <c r="U4564">
        <v>38</v>
      </c>
      <c r="V4564" t="str">
        <v>115 Wilkinson CrestSuite 858</v>
      </c>
      <c r="W4564">
        <v>4700</v>
      </c>
      <c r="X4564" t="str">
        <v>Williammouth</v>
      </c>
      <c r="Y4564" t="str">
        <v>Victoria</v>
      </c>
      <c r="Z4564" t="str">
        <v>Australia</v>
      </c>
      <c r="AA4564">
        <v>7</v>
      </c>
      <c r="AB4564" s="3" t="str">
        <f t="shared" si="143"/>
        <v>20 to 30</v>
      </c>
      <c r="AM4564" s="6">
        <v>465</v>
      </c>
      <c r="AN4564" s="6" t="s">
        <v>1396</v>
      </c>
    </row>
    <row r="4565" spans="1:40" x14ac:dyDescent="0.25">
      <c r="A4565">
        <v>4563</v>
      </c>
      <c r="B4565">
        <v>909</v>
      </c>
      <c r="C4565">
        <v>309</v>
      </c>
      <c r="D4565">
        <v>105</v>
      </c>
      <c r="E4565">
        <v>3</v>
      </c>
      <c r="F4565">
        <v>315</v>
      </c>
      <c r="G4565">
        <v>1</v>
      </c>
      <c r="H4565" t="str">
        <f>VLOOKUP($C4565,'Raw-products'!$A$2:$H$1261,MATCH(H$1,'Raw-products'!$A$1:$H$1,0))</f>
        <v>Shirt</v>
      </c>
      <c r="I4565" t="str">
        <f>VLOOKUP($C4565,'Raw-products'!$A$2:$H$1261,MATCH(I$1,'Raw-products'!$A$1:$H$1,0))</f>
        <v>Cuban Collar</v>
      </c>
      <c r="J4565" t="str">
        <f>VLOOKUP($C4565,'Raw-products'!$A$2:$H$1261,MATCH(J$1,'Raw-products'!$A$1:$H$1,0))</f>
        <v>XL</v>
      </c>
      <c r="K4565" t="str">
        <f>VLOOKUP($C4565,'Raw-products'!$A$2:$H$1261,MATCH(K$1,'Raw-products'!$A$1:$H$1,0))</f>
        <v>indigo</v>
      </c>
      <c r="L4565">
        <f>VLOOKUP($C4565,'Raw-products'!$A$2:$H$1261,MATCH(L$1,'Raw-products'!$A$1:$H$1,0))</f>
        <v>93</v>
      </c>
      <c r="M4565">
        <f>VLOOKUP($C4565,'Raw-products'!$A$2:$H$1261,MATCH(M$1,'Raw-products'!$A$1:$H$1,0))</f>
        <v>53</v>
      </c>
      <c r="N4565" s="5">
        <f t="shared" si="142"/>
        <v>4929</v>
      </c>
      <c r="O4565" cm="1">
        <f t="array" ref="O4565:R4565">_xlfn.XLOOKUP($B4565,'Raw -orders'!$A:$A,'Raw -orders'!$B:$E)</f>
        <v>465</v>
      </c>
      <c r="P4565">
        <v>34050</v>
      </c>
      <c r="Q4565" s="1">
        <v>44395</v>
      </c>
      <c r="R4565" s="1">
        <v>44417</v>
      </c>
      <c r="S4565" t="str" cm="1">
        <f t="array" ref="S4565:Z4565">_xlfn.XLOOKUP($O4565,'Raw - customers'!$A:$A,'Raw - customers'!$B:$I)</f>
        <v>Mallory Castellani</v>
      </c>
      <c r="T4565" t="str">
        <v>Female</v>
      </c>
      <c r="U4565">
        <v>38</v>
      </c>
      <c r="V4565" t="str">
        <v>115 Wilkinson CrestSuite 858</v>
      </c>
      <c r="W4565">
        <v>4700</v>
      </c>
      <c r="X4565" t="str">
        <v>Williammouth</v>
      </c>
      <c r="Y4565" t="str">
        <v>Victoria</v>
      </c>
      <c r="Z4565" t="str">
        <v>Australia</v>
      </c>
      <c r="AA4565">
        <v>7</v>
      </c>
      <c r="AB4565" s="3" t="str">
        <f t="shared" si="143"/>
        <v>20 to 30</v>
      </c>
      <c r="AM4565" s="6">
        <v>465</v>
      </c>
      <c r="AN4565" s="6" t="s">
        <v>1396</v>
      </c>
    </row>
    <row r="4566" spans="1:40" x14ac:dyDescent="0.25">
      <c r="A4566">
        <v>4564</v>
      </c>
      <c r="B4566">
        <v>909</v>
      </c>
      <c r="C4566">
        <v>158</v>
      </c>
      <c r="D4566">
        <v>91</v>
      </c>
      <c r="E4566">
        <v>3</v>
      </c>
      <c r="F4566">
        <v>273</v>
      </c>
      <c r="G4566">
        <v>1</v>
      </c>
      <c r="H4566" t="str">
        <f>VLOOKUP($C4566,'Raw-products'!$A$2:$H$1261,MATCH(H$1,'Raw-products'!$A$1:$H$1,0))</f>
        <v>Shirt</v>
      </c>
      <c r="I4566" t="str">
        <f>VLOOKUP($C4566,'Raw-products'!$A$2:$H$1261,MATCH(I$1,'Raw-products'!$A$1:$H$1,0))</f>
        <v>Linen</v>
      </c>
      <c r="J4566" t="str">
        <f>VLOOKUP($C4566,'Raw-products'!$A$2:$H$1261,MATCH(J$1,'Raw-products'!$A$1:$H$1,0))</f>
        <v>L</v>
      </c>
      <c r="K4566" t="str">
        <f>VLOOKUP($C4566,'Raw-products'!$A$2:$H$1261,MATCH(K$1,'Raw-products'!$A$1:$H$1,0))</f>
        <v>green</v>
      </c>
      <c r="L4566">
        <f>VLOOKUP($C4566,'Raw-products'!$A$2:$H$1261,MATCH(L$1,'Raw-products'!$A$1:$H$1,0))</f>
        <v>116</v>
      </c>
      <c r="M4566">
        <f>VLOOKUP($C4566,'Raw-products'!$A$2:$H$1261,MATCH(M$1,'Raw-products'!$A$1:$H$1,0))</f>
        <v>72</v>
      </c>
      <c r="N4566" s="5">
        <f t="shared" si="142"/>
        <v>8352</v>
      </c>
      <c r="O4566" cm="1">
        <f t="array" ref="O4566:R4566">_xlfn.XLOOKUP($B4566,'Raw -orders'!$A:$A,'Raw -orders'!$B:$E)</f>
        <v>465</v>
      </c>
      <c r="P4566">
        <v>34050</v>
      </c>
      <c r="Q4566" s="1">
        <v>44395</v>
      </c>
      <c r="R4566" s="1">
        <v>44417</v>
      </c>
      <c r="S4566" t="str" cm="1">
        <f t="array" ref="S4566:Z4566">_xlfn.XLOOKUP($O4566,'Raw - customers'!$A:$A,'Raw - customers'!$B:$I)</f>
        <v>Mallory Castellani</v>
      </c>
      <c r="T4566" t="str">
        <v>Female</v>
      </c>
      <c r="U4566">
        <v>38</v>
      </c>
      <c r="V4566" t="str">
        <v>115 Wilkinson CrestSuite 858</v>
      </c>
      <c r="W4566">
        <v>4700</v>
      </c>
      <c r="X4566" t="str">
        <v>Williammouth</v>
      </c>
      <c r="Y4566" t="str">
        <v>Victoria</v>
      </c>
      <c r="Z4566" t="str">
        <v>Australia</v>
      </c>
      <c r="AA4566">
        <v>7</v>
      </c>
      <c r="AB4566" s="3" t="str">
        <f t="shared" si="143"/>
        <v>20 to 30</v>
      </c>
      <c r="AM4566" s="6">
        <v>465</v>
      </c>
      <c r="AN4566" s="6" t="s">
        <v>1396</v>
      </c>
    </row>
    <row r="4567" spans="1:40" x14ac:dyDescent="0.25">
      <c r="A4567">
        <v>4565</v>
      </c>
      <c r="B4567">
        <v>909</v>
      </c>
      <c r="C4567">
        <v>1169</v>
      </c>
      <c r="D4567">
        <v>99</v>
      </c>
      <c r="E4567">
        <v>3</v>
      </c>
      <c r="F4567">
        <v>297</v>
      </c>
      <c r="G4567">
        <v>1</v>
      </c>
      <c r="H4567" t="str">
        <f>VLOOKUP($C4567,'Raw-products'!$A$2:$H$1261,MATCH(H$1,'Raw-products'!$A$1:$H$1,0))</f>
        <v>Trousers</v>
      </c>
      <c r="I4567" t="str">
        <f>VLOOKUP($C4567,'Raw-products'!$A$2:$H$1261,MATCH(I$1,'Raw-products'!$A$1:$H$1,0))</f>
        <v>High-Waisted</v>
      </c>
      <c r="J4567" t="str">
        <f>VLOOKUP($C4567,'Raw-products'!$A$2:$H$1261,MATCH(J$1,'Raw-products'!$A$1:$H$1,0))</f>
        <v>XL</v>
      </c>
      <c r="K4567" t="str">
        <f>VLOOKUP($C4567,'Raw-products'!$A$2:$H$1261,MATCH(K$1,'Raw-products'!$A$1:$H$1,0))</f>
        <v>yellow</v>
      </c>
      <c r="L4567">
        <f>VLOOKUP($C4567,'Raw-products'!$A$2:$H$1261,MATCH(L$1,'Raw-products'!$A$1:$H$1,0))</f>
        <v>98</v>
      </c>
      <c r="M4567">
        <f>VLOOKUP($C4567,'Raw-products'!$A$2:$H$1261,MATCH(M$1,'Raw-products'!$A$1:$H$1,0))</f>
        <v>78</v>
      </c>
      <c r="N4567" s="5">
        <f t="shared" si="142"/>
        <v>7644</v>
      </c>
      <c r="O4567" cm="1">
        <f t="array" ref="O4567:R4567">_xlfn.XLOOKUP($B4567,'Raw -orders'!$A:$A,'Raw -orders'!$B:$E)</f>
        <v>465</v>
      </c>
      <c r="P4567">
        <v>34050</v>
      </c>
      <c r="Q4567" s="1">
        <v>44395</v>
      </c>
      <c r="R4567" s="1">
        <v>44417</v>
      </c>
      <c r="S4567" t="str" cm="1">
        <f t="array" ref="S4567:Z4567">_xlfn.XLOOKUP($O4567,'Raw - customers'!$A:$A,'Raw - customers'!$B:$I)</f>
        <v>Mallory Castellani</v>
      </c>
      <c r="T4567" t="str">
        <v>Female</v>
      </c>
      <c r="U4567">
        <v>38</v>
      </c>
      <c r="V4567" t="str">
        <v>115 Wilkinson CrestSuite 858</v>
      </c>
      <c r="W4567">
        <v>4700</v>
      </c>
      <c r="X4567" t="str">
        <v>Williammouth</v>
      </c>
      <c r="Y4567" t="str">
        <v>Victoria</v>
      </c>
      <c r="Z4567" t="str">
        <v>Australia</v>
      </c>
      <c r="AA4567">
        <v>7</v>
      </c>
      <c r="AB4567" s="3" t="str">
        <f t="shared" si="143"/>
        <v>20 to 30</v>
      </c>
      <c r="AM4567" s="6">
        <v>465</v>
      </c>
      <c r="AN4567" s="6" t="s">
        <v>1396</v>
      </c>
    </row>
    <row r="4568" spans="1:40" x14ac:dyDescent="0.25">
      <c r="A4568">
        <v>4566</v>
      </c>
      <c r="B4568">
        <v>909</v>
      </c>
      <c r="C4568">
        <v>507</v>
      </c>
      <c r="D4568">
        <v>102</v>
      </c>
      <c r="E4568">
        <v>3</v>
      </c>
      <c r="F4568">
        <v>306</v>
      </c>
      <c r="G4568">
        <v>1</v>
      </c>
      <c r="H4568" t="str">
        <f>VLOOKUP($C4568,'Raw-products'!$A$2:$H$1261,MATCH(H$1,'Raw-products'!$A$1:$H$1,0))</f>
        <v>Jacket</v>
      </c>
      <c r="I4568" t="str">
        <f>VLOOKUP($C4568,'Raw-products'!$A$2:$H$1261,MATCH(I$1,'Raw-products'!$A$1:$H$1,0))</f>
        <v>Windbreaker</v>
      </c>
      <c r="J4568" t="str">
        <f>VLOOKUP($C4568,'Raw-products'!$A$2:$H$1261,MATCH(J$1,'Raw-products'!$A$1:$H$1,0))</f>
        <v>M</v>
      </c>
      <c r="K4568" t="str">
        <f>VLOOKUP($C4568,'Raw-products'!$A$2:$H$1261,MATCH(K$1,'Raw-products'!$A$1:$H$1,0))</f>
        <v>green</v>
      </c>
      <c r="L4568">
        <f>VLOOKUP($C4568,'Raw-products'!$A$2:$H$1261,MATCH(L$1,'Raw-products'!$A$1:$H$1,0))</f>
        <v>109</v>
      </c>
      <c r="M4568">
        <f>VLOOKUP($C4568,'Raw-products'!$A$2:$H$1261,MATCH(M$1,'Raw-products'!$A$1:$H$1,0))</f>
        <v>63</v>
      </c>
      <c r="N4568" s="5">
        <f t="shared" si="142"/>
        <v>6867</v>
      </c>
      <c r="O4568" cm="1">
        <f t="array" ref="O4568:R4568">_xlfn.XLOOKUP($B4568,'Raw -orders'!$A:$A,'Raw -orders'!$B:$E)</f>
        <v>465</v>
      </c>
      <c r="P4568">
        <v>34050</v>
      </c>
      <c r="Q4568" s="1">
        <v>44395</v>
      </c>
      <c r="R4568" s="1">
        <v>44417</v>
      </c>
      <c r="S4568" t="str" cm="1">
        <f t="array" ref="S4568:Z4568">_xlfn.XLOOKUP($O4568,'Raw - customers'!$A:$A,'Raw - customers'!$B:$I)</f>
        <v>Mallory Castellani</v>
      </c>
      <c r="T4568" t="str">
        <v>Female</v>
      </c>
      <c r="U4568">
        <v>38</v>
      </c>
      <c r="V4568" t="str">
        <v>115 Wilkinson CrestSuite 858</v>
      </c>
      <c r="W4568">
        <v>4700</v>
      </c>
      <c r="X4568" t="str">
        <v>Williammouth</v>
      </c>
      <c r="Y4568" t="str">
        <v>Victoria</v>
      </c>
      <c r="Z4568" t="str">
        <v>Australia</v>
      </c>
      <c r="AA4568">
        <v>7</v>
      </c>
      <c r="AB4568" s="3" t="str">
        <f t="shared" si="143"/>
        <v>20 to 30</v>
      </c>
      <c r="AM4568" s="6">
        <v>465</v>
      </c>
      <c r="AN4568" s="6" t="s">
        <v>1396</v>
      </c>
    </row>
    <row r="4569" spans="1:40" x14ac:dyDescent="0.25">
      <c r="A4569">
        <v>4567</v>
      </c>
      <c r="B4569">
        <v>910</v>
      </c>
      <c r="C4569">
        <v>465</v>
      </c>
      <c r="D4569">
        <v>118</v>
      </c>
      <c r="E4569">
        <v>3</v>
      </c>
      <c r="F4569">
        <v>354</v>
      </c>
      <c r="G4569">
        <v>1</v>
      </c>
      <c r="H4569" t="str">
        <f>VLOOKUP($C4569,'Raw-products'!$A$2:$H$1261,MATCH(H$1,'Raw-products'!$A$1:$H$1,0))</f>
        <v>Jacket</v>
      </c>
      <c r="I4569" t="str">
        <f>VLOOKUP($C4569,'Raw-products'!$A$2:$H$1261,MATCH(I$1,'Raw-products'!$A$1:$H$1,0))</f>
        <v>Puffer</v>
      </c>
      <c r="J4569" t="str">
        <f>VLOOKUP($C4569,'Raw-products'!$A$2:$H$1261,MATCH(J$1,'Raw-products'!$A$1:$H$1,0))</f>
        <v>XS</v>
      </c>
      <c r="K4569" t="str">
        <f>VLOOKUP($C4569,'Raw-products'!$A$2:$H$1261,MATCH(K$1,'Raw-products'!$A$1:$H$1,0))</f>
        <v>yellow</v>
      </c>
      <c r="L4569">
        <f>VLOOKUP($C4569,'Raw-products'!$A$2:$H$1261,MATCH(L$1,'Raw-products'!$A$1:$H$1,0))</f>
        <v>110</v>
      </c>
      <c r="M4569">
        <f>VLOOKUP($C4569,'Raw-products'!$A$2:$H$1261,MATCH(M$1,'Raw-products'!$A$1:$H$1,0))</f>
        <v>55</v>
      </c>
      <c r="N4569" s="5">
        <f t="shared" si="142"/>
        <v>6050</v>
      </c>
      <c r="O4569" cm="1">
        <f t="array" ref="O4569:R4569">_xlfn.XLOOKUP($B4569,'Raw -orders'!$A:$A,'Raw -orders'!$B:$E)</f>
        <v>738</v>
      </c>
      <c r="P4569">
        <v>14581</v>
      </c>
      <c r="Q4569" s="1">
        <v>44223</v>
      </c>
      <c r="R4569" s="1">
        <v>44233</v>
      </c>
      <c r="S4569" t="str" cm="1">
        <f t="array" ref="S4569:Z4569">_xlfn.XLOOKUP($O4569,'Raw - customers'!$A:$A,'Raw - customers'!$B:$I)</f>
        <v>Lilyan Pirt</v>
      </c>
      <c r="T4569" t="str">
        <v>Genderqueer</v>
      </c>
      <c r="U4569">
        <v>55</v>
      </c>
      <c r="V4569" t="str">
        <v>261 Savannah IslandSuite 304</v>
      </c>
      <c r="W4569">
        <v>5450</v>
      </c>
      <c r="X4569" t="str">
        <v>Hollyfort</v>
      </c>
      <c r="Y4569" t="str">
        <v>Northern Territory</v>
      </c>
      <c r="Z4569" t="str">
        <v>Australia</v>
      </c>
      <c r="AA4569">
        <v>1</v>
      </c>
      <c r="AB4569" s="3" t="str">
        <f t="shared" si="143"/>
        <v>0 to 10</v>
      </c>
      <c r="AM4569" s="6">
        <v>738</v>
      </c>
      <c r="AN4569" s="6" t="s">
        <v>1339</v>
      </c>
    </row>
    <row r="4570" spans="1:40" x14ac:dyDescent="0.25">
      <c r="A4570">
        <v>4568</v>
      </c>
      <c r="B4570">
        <v>910</v>
      </c>
      <c r="C4570">
        <v>908</v>
      </c>
      <c r="D4570">
        <v>94</v>
      </c>
      <c r="E4570">
        <v>2</v>
      </c>
      <c r="F4570">
        <v>188</v>
      </c>
      <c r="G4570">
        <v>1</v>
      </c>
      <c r="H4570" t="str">
        <f>VLOOKUP($C4570,'Raw-products'!$A$2:$H$1261,MATCH(H$1,'Raw-products'!$A$1:$H$1,0))</f>
        <v>Trousers</v>
      </c>
      <c r="I4570" t="str">
        <f>VLOOKUP($C4570,'Raw-products'!$A$2:$H$1261,MATCH(I$1,'Raw-products'!$A$1:$H$1,0))</f>
        <v>Cords</v>
      </c>
      <c r="J4570" t="str">
        <f>VLOOKUP($C4570,'Raw-products'!$A$2:$H$1261,MATCH(J$1,'Raw-products'!$A$1:$H$1,0))</f>
        <v>L</v>
      </c>
      <c r="K4570" t="str">
        <f>VLOOKUP($C4570,'Raw-products'!$A$2:$H$1261,MATCH(K$1,'Raw-products'!$A$1:$H$1,0))</f>
        <v>violet</v>
      </c>
      <c r="L4570">
        <f>VLOOKUP($C4570,'Raw-products'!$A$2:$H$1261,MATCH(L$1,'Raw-products'!$A$1:$H$1,0))</f>
        <v>113</v>
      </c>
      <c r="M4570">
        <f>VLOOKUP($C4570,'Raw-products'!$A$2:$H$1261,MATCH(M$1,'Raw-products'!$A$1:$H$1,0))</f>
        <v>74</v>
      </c>
      <c r="N4570" s="5">
        <f t="shared" si="142"/>
        <v>8362</v>
      </c>
      <c r="O4570" cm="1">
        <f t="array" ref="O4570:R4570">_xlfn.XLOOKUP($B4570,'Raw -orders'!$A:$A,'Raw -orders'!$B:$E)</f>
        <v>738</v>
      </c>
      <c r="P4570">
        <v>14581</v>
      </c>
      <c r="Q4570" s="1">
        <v>44223</v>
      </c>
      <c r="R4570" s="1">
        <v>44233</v>
      </c>
      <c r="S4570" t="str" cm="1">
        <f t="array" ref="S4570:Z4570">_xlfn.XLOOKUP($O4570,'Raw - customers'!$A:$A,'Raw - customers'!$B:$I)</f>
        <v>Lilyan Pirt</v>
      </c>
      <c r="T4570" t="str">
        <v>Genderqueer</v>
      </c>
      <c r="U4570">
        <v>55</v>
      </c>
      <c r="V4570" t="str">
        <v>261 Savannah IslandSuite 304</v>
      </c>
      <c r="W4570">
        <v>5450</v>
      </c>
      <c r="X4570" t="str">
        <v>Hollyfort</v>
      </c>
      <c r="Y4570" t="str">
        <v>Northern Territory</v>
      </c>
      <c r="Z4570" t="str">
        <v>Australia</v>
      </c>
      <c r="AA4570">
        <v>1</v>
      </c>
      <c r="AB4570" s="3" t="str">
        <f t="shared" si="143"/>
        <v>0 to 10</v>
      </c>
      <c r="AM4570" s="6">
        <v>738</v>
      </c>
      <c r="AN4570" s="6" t="s">
        <v>1339</v>
      </c>
    </row>
    <row r="4571" spans="1:40" x14ac:dyDescent="0.25">
      <c r="A4571">
        <v>4569</v>
      </c>
      <c r="B4571">
        <v>910</v>
      </c>
      <c r="C4571">
        <v>293</v>
      </c>
      <c r="D4571">
        <v>105</v>
      </c>
      <c r="E4571">
        <v>2</v>
      </c>
      <c r="F4571">
        <v>210</v>
      </c>
      <c r="G4571">
        <v>1</v>
      </c>
      <c r="H4571" t="str">
        <f>VLOOKUP($C4571,'Raw-products'!$A$2:$H$1261,MATCH(H$1,'Raw-products'!$A$1:$H$1,0))</f>
        <v>Shirt</v>
      </c>
      <c r="I4571" t="str">
        <f>VLOOKUP($C4571,'Raw-products'!$A$2:$H$1261,MATCH(I$1,'Raw-products'!$A$1:$H$1,0))</f>
        <v>Cuban Collar</v>
      </c>
      <c r="J4571" t="str">
        <f>VLOOKUP($C4571,'Raw-products'!$A$2:$H$1261,MATCH(J$1,'Raw-products'!$A$1:$H$1,0))</f>
        <v>L</v>
      </c>
      <c r="K4571" t="str">
        <f>VLOOKUP($C4571,'Raw-products'!$A$2:$H$1261,MATCH(K$1,'Raw-products'!$A$1:$H$1,0))</f>
        <v>yellow</v>
      </c>
      <c r="L4571">
        <f>VLOOKUP($C4571,'Raw-products'!$A$2:$H$1261,MATCH(L$1,'Raw-products'!$A$1:$H$1,0))</f>
        <v>93</v>
      </c>
      <c r="M4571">
        <f>VLOOKUP($C4571,'Raw-products'!$A$2:$H$1261,MATCH(M$1,'Raw-products'!$A$1:$H$1,0))</f>
        <v>77</v>
      </c>
      <c r="N4571" s="5">
        <f t="shared" si="142"/>
        <v>7161</v>
      </c>
      <c r="O4571" cm="1">
        <f t="array" ref="O4571:R4571">_xlfn.XLOOKUP($B4571,'Raw -orders'!$A:$A,'Raw -orders'!$B:$E)</f>
        <v>738</v>
      </c>
      <c r="P4571">
        <v>14581</v>
      </c>
      <c r="Q4571" s="1">
        <v>44223</v>
      </c>
      <c r="R4571" s="1">
        <v>44233</v>
      </c>
      <c r="S4571" t="str" cm="1">
        <f t="array" ref="S4571:Z4571">_xlfn.XLOOKUP($O4571,'Raw - customers'!$A:$A,'Raw - customers'!$B:$I)</f>
        <v>Lilyan Pirt</v>
      </c>
      <c r="T4571" t="str">
        <v>Genderqueer</v>
      </c>
      <c r="U4571">
        <v>55</v>
      </c>
      <c r="V4571" t="str">
        <v>261 Savannah IslandSuite 304</v>
      </c>
      <c r="W4571">
        <v>5450</v>
      </c>
      <c r="X4571" t="str">
        <v>Hollyfort</v>
      </c>
      <c r="Y4571" t="str">
        <v>Northern Territory</v>
      </c>
      <c r="Z4571" t="str">
        <v>Australia</v>
      </c>
      <c r="AA4571">
        <v>1</v>
      </c>
      <c r="AB4571" s="3" t="str">
        <f t="shared" si="143"/>
        <v>0 to 10</v>
      </c>
      <c r="AM4571" s="6">
        <v>738</v>
      </c>
      <c r="AN4571" s="6" t="s">
        <v>1339</v>
      </c>
    </row>
    <row r="4572" spans="1:40" x14ac:dyDescent="0.25">
      <c r="A4572">
        <v>4570</v>
      </c>
      <c r="B4572">
        <v>910</v>
      </c>
      <c r="C4572">
        <v>21</v>
      </c>
      <c r="D4572">
        <v>96</v>
      </c>
      <c r="E4572">
        <v>2</v>
      </c>
      <c r="F4572">
        <v>192</v>
      </c>
      <c r="G4572">
        <v>1</v>
      </c>
      <c r="H4572" t="str">
        <f>VLOOKUP($C4572,'Raw-products'!$A$2:$H$1261,MATCH(H$1,'Raw-products'!$A$1:$H$1,0))</f>
        <v>Shirt</v>
      </c>
      <c r="I4572" t="str">
        <f>VLOOKUP($C4572,'Raw-products'!$A$2:$H$1261,MATCH(I$1,'Raw-products'!$A$1:$H$1,0))</f>
        <v>Oxford Cloth</v>
      </c>
      <c r="J4572" t="str">
        <f>VLOOKUP($C4572,'Raw-products'!$A$2:$H$1261,MATCH(J$1,'Raw-products'!$A$1:$H$1,0))</f>
        <v>S</v>
      </c>
      <c r="K4572" t="str">
        <f>VLOOKUP($C4572,'Raw-products'!$A$2:$H$1261,MATCH(K$1,'Raw-products'!$A$1:$H$1,0))</f>
        <v>blue</v>
      </c>
      <c r="L4572">
        <f>VLOOKUP($C4572,'Raw-products'!$A$2:$H$1261,MATCH(L$1,'Raw-products'!$A$1:$H$1,0))</f>
        <v>114</v>
      </c>
      <c r="M4572">
        <f>VLOOKUP($C4572,'Raw-products'!$A$2:$H$1261,MATCH(M$1,'Raw-products'!$A$1:$H$1,0))</f>
        <v>51</v>
      </c>
      <c r="N4572" s="5">
        <f t="shared" si="142"/>
        <v>5814</v>
      </c>
      <c r="O4572" cm="1">
        <f t="array" ref="O4572:R4572">_xlfn.XLOOKUP($B4572,'Raw -orders'!$A:$A,'Raw -orders'!$B:$E)</f>
        <v>738</v>
      </c>
      <c r="P4572">
        <v>14581</v>
      </c>
      <c r="Q4572" s="1">
        <v>44223</v>
      </c>
      <c r="R4572" s="1">
        <v>44233</v>
      </c>
      <c r="S4572" t="str" cm="1">
        <f t="array" ref="S4572:Z4572">_xlfn.XLOOKUP($O4572,'Raw - customers'!$A:$A,'Raw - customers'!$B:$I)</f>
        <v>Lilyan Pirt</v>
      </c>
      <c r="T4572" t="str">
        <v>Genderqueer</v>
      </c>
      <c r="U4572">
        <v>55</v>
      </c>
      <c r="V4572" t="str">
        <v>261 Savannah IslandSuite 304</v>
      </c>
      <c r="W4572">
        <v>5450</v>
      </c>
      <c r="X4572" t="str">
        <v>Hollyfort</v>
      </c>
      <c r="Y4572" t="str">
        <v>Northern Territory</v>
      </c>
      <c r="Z4572" t="str">
        <v>Australia</v>
      </c>
      <c r="AA4572">
        <v>1</v>
      </c>
      <c r="AB4572" s="3" t="str">
        <f t="shared" si="143"/>
        <v>0 to 10</v>
      </c>
      <c r="AM4572" s="6">
        <v>738</v>
      </c>
      <c r="AN4572" s="6" t="s">
        <v>1339</v>
      </c>
    </row>
    <row r="4573" spans="1:40" x14ac:dyDescent="0.25">
      <c r="A4573">
        <v>4571</v>
      </c>
      <c r="B4573">
        <v>910</v>
      </c>
      <c r="C4573">
        <v>34</v>
      </c>
      <c r="D4573">
        <v>96</v>
      </c>
      <c r="E4573">
        <v>2</v>
      </c>
      <c r="F4573">
        <v>192</v>
      </c>
      <c r="G4573">
        <v>1</v>
      </c>
      <c r="H4573" t="str">
        <f>VLOOKUP($C4573,'Raw-products'!$A$2:$H$1261,MATCH(H$1,'Raw-products'!$A$1:$H$1,0))</f>
        <v>Shirt</v>
      </c>
      <c r="I4573" t="str">
        <f>VLOOKUP($C4573,'Raw-products'!$A$2:$H$1261,MATCH(I$1,'Raw-products'!$A$1:$H$1,0))</f>
        <v>Oxford Cloth</v>
      </c>
      <c r="J4573" t="str">
        <f>VLOOKUP($C4573,'Raw-products'!$A$2:$H$1261,MATCH(J$1,'Raw-products'!$A$1:$H$1,0))</f>
        <v>XL</v>
      </c>
      <c r="K4573" t="str">
        <f>VLOOKUP($C4573,'Raw-products'!$A$2:$H$1261,MATCH(K$1,'Raw-products'!$A$1:$H$1,0))</f>
        <v>violet</v>
      </c>
      <c r="L4573">
        <f>VLOOKUP($C4573,'Raw-products'!$A$2:$H$1261,MATCH(L$1,'Raw-products'!$A$1:$H$1,0))</f>
        <v>114</v>
      </c>
      <c r="M4573">
        <f>VLOOKUP($C4573,'Raw-products'!$A$2:$H$1261,MATCH(M$1,'Raw-products'!$A$1:$H$1,0))</f>
        <v>54</v>
      </c>
      <c r="N4573" s="5">
        <f t="shared" si="142"/>
        <v>6156</v>
      </c>
      <c r="O4573" cm="1">
        <f t="array" ref="O4573:R4573">_xlfn.XLOOKUP($B4573,'Raw -orders'!$A:$A,'Raw -orders'!$B:$E)</f>
        <v>738</v>
      </c>
      <c r="P4573">
        <v>14581</v>
      </c>
      <c r="Q4573" s="1">
        <v>44223</v>
      </c>
      <c r="R4573" s="1">
        <v>44233</v>
      </c>
      <c r="S4573" t="str" cm="1">
        <f t="array" ref="S4573:Z4573">_xlfn.XLOOKUP($O4573,'Raw - customers'!$A:$A,'Raw - customers'!$B:$I)</f>
        <v>Lilyan Pirt</v>
      </c>
      <c r="T4573" t="str">
        <v>Genderqueer</v>
      </c>
      <c r="U4573">
        <v>55</v>
      </c>
      <c r="V4573" t="str">
        <v>261 Savannah IslandSuite 304</v>
      </c>
      <c r="W4573">
        <v>5450</v>
      </c>
      <c r="X4573" t="str">
        <v>Hollyfort</v>
      </c>
      <c r="Y4573" t="str">
        <v>Northern Territory</v>
      </c>
      <c r="Z4573" t="str">
        <v>Australia</v>
      </c>
      <c r="AA4573">
        <v>1</v>
      </c>
      <c r="AB4573" s="3" t="str">
        <f t="shared" si="143"/>
        <v>0 to 10</v>
      </c>
      <c r="AM4573" s="6">
        <v>738</v>
      </c>
      <c r="AN4573" s="6" t="s">
        <v>1339</v>
      </c>
    </row>
    <row r="4574" spans="1:40" x14ac:dyDescent="0.25">
      <c r="A4574">
        <v>4572</v>
      </c>
      <c r="B4574">
        <v>911</v>
      </c>
      <c r="C4574">
        <v>979</v>
      </c>
      <c r="D4574">
        <v>97</v>
      </c>
      <c r="E4574">
        <v>1</v>
      </c>
      <c r="F4574">
        <v>97</v>
      </c>
      <c r="G4574">
        <v>1</v>
      </c>
      <c r="H4574" t="str">
        <f>VLOOKUP($C4574,'Raw-products'!$A$2:$H$1261,MATCH(H$1,'Raw-products'!$A$1:$H$1,0))</f>
        <v>Trousers</v>
      </c>
      <c r="I4574" t="str">
        <f>VLOOKUP($C4574,'Raw-products'!$A$2:$H$1261,MATCH(I$1,'Raw-products'!$A$1:$H$1,0))</f>
        <v>Slim-Fit</v>
      </c>
      <c r="J4574" t="str">
        <f>VLOOKUP($C4574,'Raw-products'!$A$2:$H$1261,MATCH(J$1,'Raw-products'!$A$1:$H$1,0))</f>
        <v>XL</v>
      </c>
      <c r="K4574" t="str">
        <f>VLOOKUP($C4574,'Raw-products'!$A$2:$H$1261,MATCH(K$1,'Raw-products'!$A$1:$H$1,0))</f>
        <v>violet</v>
      </c>
      <c r="L4574">
        <f>VLOOKUP($C4574,'Raw-products'!$A$2:$H$1261,MATCH(L$1,'Raw-products'!$A$1:$H$1,0))</f>
        <v>119</v>
      </c>
      <c r="M4574">
        <f>VLOOKUP($C4574,'Raw-products'!$A$2:$H$1261,MATCH(M$1,'Raw-products'!$A$1:$H$1,0))</f>
        <v>48</v>
      </c>
      <c r="N4574" s="5">
        <f t="shared" si="142"/>
        <v>5712</v>
      </c>
      <c r="O4574" cm="1">
        <f t="array" ref="O4574:R4574">_xlfn.XLOOKUP($B4574,'Raw -orders'!$A:$A,'Raw -orders'!$B:$E)</f>
        <v>189</v>
      </c>
      <c r="P4574">
        <v>58886</v>
      </c>
      <c r="Q4574" s="1">
        <v>44431</v>
      </c>
      <c r="R4574" s="1">
        <v>44445</v>
      </c>
      <c r="S4574" t="str" cm="1">
        <f t="array" ref="S4574:Z4574">_xlfn.XLOOKUP($O4574,'Raw - customers'!$A:$A,'Raw - customers'!$B:$I)</f>
        <v>Deedee Pashe</v>
      </c>
      <c r="T4574" t="str">
        <v>Bigender</v>
      </c>
      <c r="U4574">
        <v>28</v>
      </c>
      <c r="V4574" t="str">
        <v>96 Bartoletti StreetApt. 671</v>
      </c>
      <c r="W4574">
        <v>3678</v>
      </c>
      <c r="X4574" t="str">
        <v>Lake Abigailhaven</v>
      </c>
      <c r="Y4574" t="str">
        <v>Western Australia</v>
      </c>
      <c r="Z4574" t="str">
        <v>Australia</v>
      </c>
      <c r="AA4574">
        <v>8</v>
      </c>
      <c r="AB4574" s="3" t="str">
        <f t="shared" si="143"/>
        <v>10 to 20</v>
      </c>
      <c r="AM4574" s="6">
        <v>189</v>
      </c>
      <c r="AN4574" s="6" t="s">
        <v>1377</v>
      </c>
    </row>
    <row r="4575" spans="1:40" x14ac:dyDescent="0.25">
      <c r="A4575">
        <v>4573</v>
      </c>
      <c r="B4575">
        <v>911</v>
      </c>
      <c r="C4575">
        <v>372</v>
      </c>
      <c r="D4575">
        <v>94</v>
      </c>
      <c r="E4575">
        <v>2</v>
      </c>
      <c r="F4575">
        <v>188</v>
      </c>
      <c r="G4575">
        <v>1</v>
      </c>
      <c r="H4575" t="str">
        <f>VLOOKUP($C4575,'Raw-products'!$A$2:$H$1261,MATCH(H$1,'Raw-products'!$A$1:$H$1,0))</f>
        <v>Shirt</v>
      </c>
      <c r="I4575" t="str">
        <f>VLOOKUP($C4575,'Raw-products'!$A$2:$H$1261,MATCH(I$1,'Raw-products'!$A$1:$H$1,0))</f>
        <v>Henley</v>
      </c>
      <c r="J4575" t="str">
        <f>VLOOKUP($C4575,'Raw-products'!$A$2:$H$1261,MATCH(J$1,'Raw-products'!$A$1:$H$1,0))</f>
        <v>M</v>
      </c>
      <c r="K4575" t="str">
        <f>VLOOKUP($C4575,'Raw-products'!$A$2:$H$1261,MATCH(K$1,'Raw-products'!$A$1:$H$1,0))</f>
        <v>blue</v>
      </c>
      <c r="L4575">
        <f>VLOOKUP($C4575,'Raw-products'!$A$2:$H$1261,MATCH(L$1,'Raw-products'!$A$1:$H$1,0))</f>
        <v>92</v>
      </c>
      <c r="M4575">
        <f>VLOOKUP($C4575,'Raw-products'!$A$2:$H$1261,MATCH(M$1,'Raw-products'!$A$1:$H$1,0))</f>
        <v>42</v>
      </c>
      <c r="N4575" s="5">
        <f t="shared" si="142"/>
        <v>3864</v>
      </c>
      <c r="O4575" cm="1">
        <f t="array" ref="O4575:R4575">_xlfn.XLOOKUP($B4575,'Raw -orders'!$A:$A,'Raw -orders'!$B:$E)</f>
        <v>189</v>
      </c>
      <c r="P4575">
        <v>58886</v>
      </c>
      <c r="Q4575" s="1">
        <v>44431</v>
      </c>
      <c r="R4575" s="1">
        <v>44445</v>
      </c>
      <c r="S4575" t="str" cm="1">
        <f t="array" ref="S4575:Z4575">_xlfn.XLOOKUP($O4575,'Raw - customers'!$A:$A,'Raw - customers'!$B:$I)</f>
        <v>Deedee Pashe</v>
      </c>
      <c r="T4575" t="str">
        <v>Bigender</v>
      </c>
      <c r="U4575">
        <v>28</v>
      </c>
      <c r="V4575" t="str">
        <v>96 Bartoletti StreetApt. 671</v>
      </c>
      <c r="W4575">
        <v>3678</v>
      </c>
      <c r="X4575" t="str">
        <v>Lake Abigailhaven</v>
      </c>
      <c r="Y4575" t="str">
        <v>Western Australia</v>
      </c>
      <c r="Z4575" t="str">
        <v>Australia</v>
      </c>
      <c r="AA4575">
        <v>8</v>
      </c>
      <c r="AB4575" s="3" t="str">
        <f t="shared" si="143"/>
        <v>10 to 20</v>
      </c>
      <c r="AM4575" s="6">
        <v>189</v>
      </c>
      <c r="AN4575" s="6" t="s">
        <v>1377</v>
      </c>
    </row>
    <row r="4576" spans="1:40" x14ac:dyDescent="0.25">
      <c r="A4576">
        <v>4574</v>
      </c>
      <c r="B4576">
        <v>911</v>
      </c>
      <c r="C4576">
        <v>915</v>
      </c>
      <c r="D4576">
        <v>96</v>
      </c>
      <c r="E4576">
        <v>1</v>
      </c>
      <c r="F4576">
        <v>96</v>
      </c>
      <c r="G4576">
        <v>1</v>
      </c>
      <c r="H4576" t="str">
        <f>VLOOKUP($C4576,'Raw-products'!$A$2:$H$1261,MATCH(H$1,'Raw-products'!$A$1:$H$1,0))</f>
        <v>Trousers</v>
      </c>
      <c r="I4576" t="str">
        <f>VLOOKUP($C4576,'Raw-products'!$A$2:$H$1261,MATCH(I$1,'Raw-products'!$A$1:$H$1,0))</f>
        <v>Drawstring</v>
      </c>
      <c r="J4576" t="str">
        <f>VLOOKUP($C4576,'Raw-products'!$A$2:$H$1261,MATCH(J$1,'Raw-products'!$A$1:$H$1,0))</f>
        <v>XS</v>
      </c>
      <c r="K4576" t="str">
        <f>VLOOKUP($C4576,'Raw-products'!$A$2:$H$1261,MATCH(K$1,'Raw-products'!$A$1:$H$1,0))</f>
        <v>orange</v>
      </c>
      <c r="L4576">
        <f>VLOOKUP($C4576,'Raw-products'!$A$2:$H$1261,MATCH(L$1,'Raw-products'!$A$1:$H$1,0))</f>
        <v>104</v>
      </c>
      <c r="M4576">
        <f>VLOOKUP($C4576,'Raw-products'!$A$2:$H$1261,MATCH(M$1,'Raw-products'!$A$1:$H$1,0))</f>
        <v>41</v>
      </c>
      <c r="N4576" s="5">
        <f t="shared" si="142"/>
        <v>4264</v>
      </c>
      <c r="O4576" cm="1">
        <f t="array" ref="O4576:R4576">_xlfn.XLOOKUP($B4576,'Raw -orders'!$A:$A,'Raw -orders'!$B:$E)</f>
        <v>189</v>
      </c>
      <c r="P4576">
        <v>58886</v>
      </c>
      <c r="Q4576" s="1">
        <v>44431</v>
      </c>
      <c r="R4576" s="1">
        <v>44445</v>
      </c>
      <c r="S4576" t="str" cm="1">
        <f t="array" ref="S4576:Z4576">_xlfn.XLOOKUP($O4576,'Raw - customers'!$A:$A,'Raw - customers'!$B:$I)</f>
        <v>Deedee Pashe</v>
      </c>
      <c r="T4576" t="str">
        <v>Bigender</v>
      </c>
      <c r="U4576">
        <v>28</v>
      </c>
      <c r="V4576" t="str">
        <v>96 Bartoletti StreetApt. 671</v>
      </c>
      <c r="W4576">
        <v>3678</v>
      </c>
      <c r="X4576" t="str">
        <v>Lake Abigailhaven</v>
      </c>
      <c r="Y4576" t="str">
        <v>Western Australia</v>
      </c>
      <c r="Z4576" t="str">
        <v>Australia</v>
      </c>
      <c r="AA4576">
        <v>8</v>
      </c>
      <c r="AB4576" s="3" t="str">
        <f t="shared" si="143"/>
        <v>10 to 20</v>
      </c>
      <c r="AM4576" s="6">
        <v>189</v>
      </c>
      <c r="AN4576" s="6" t="s">
        <v>1377</v>
      </c>
    </row>
    <row r="4577" spans="1:40" x14ac:dyDescent="0.25">
      <c r="A4577">
        <v>4575</v>
      </c>
      <c r="B4577">
        <v>911</v>
      </c>
      <c r="C4577">
        <v>87</v>
      </c>
      <c r="D4577">
        <v>118</v>
      </c>
      <c r="E4577">
        <v>1</v>
      </c>
      <c r="F4577">
        <v>118</v>
      </c>
      <c r="G4577">
        <v>1</v>
      </c>
      <c r="H4577" t="str">
        <f>VLOOKUP($C4577,'Raw-products'!$A$2:$H$1261,MATCH(H$1,'Raw-products'!$A$1:$H$1,0))</f>
        <v>Shirt</v>
      </c>
      <c r="I4577" t="str">
        <f>VLOOKUP($C4577,'Raw-products'!$A$2:$H$1261,MATCH(I$1,'Raw-products'!$A$1:$H$1,0))</f>
        <v>Flannel</v>
      </c>
      <c r="J4577" t="str">
        <f>VLOOKUP($C4577,'Raw-products'!$A$2:$H$1261,MATCH(J$1,'Raw-products'!$A$1:$H$1,0))</f>
        <v>M</v>
      </c>
      <c r="K4577" t="str">
        <f>VLOOKUP($C4577,'Raw-products'!$A$2:$H$1261,MATCH(K$1,'Raw-products'!$A$1:$H$1,0))</f>
        <v>green</v>
      </c>
      <c r="L4577">
        <f>VLOOKUP($C4577,'Raw-products'!$A$2:$H$1261,MATCH(L$1,'Raw-products'!$A$1:$H$1,0))</f>
        <v>96</v>
      </c>
      <c r="M4577">
        <f>VLOOKUP($C4577,'Raw-products'!$A$2:$H$1261,MATCH(M$1,'Raw-products'!$A$1:$H$1,0))</f>
        <v>66</v>
      </c>
      <c r="N4577" s="5">
        <f t="shared" si="142"/>
        <v>6336</v>
      </c>
      <c r="O4577" cm="1">
        <f t="array" ref="O4577:R4577">_xlfn.XLOOKUP($B4577,'Raw -orders'!$A:$A,'Raw -orders'!$B:$E)</f>
        <v>189</v>
      </c>
      <c r="P4577">
        <v>58886</v>
      </c>
      <c r="Q4577" s="1">
        <v>44431</v>
      </c>
      <c r="R4577" s="1">
        <v>44445</v>
      </c>
      <c r="S4577" t="str" cm="1">
        <f t="array" ref="S4577:Z4577">_xlfn.XLOOKUP($O4577,'Raw - customers'!$A:$A,'Raw - customers'!$B:$I)</f>
        <v>Deedee Pashe</v>
      </c>
      <c r="T4577" t="str">
        <v>Bigender</v>
      </c>
      <c r="U4577">
        <v>28</v>
      </c>
      <c r="V4577" t="str">
        <v>96 Bartoletti StreetApt. 671</v>
      </c>
      <c r="W4577">
        <v>3678</v>
      </c>
      <c r="X4577" t="str">
        <v>Lake Abigailhaven</v>
      </c>
      <c r="Y4577" t="str">
        <v>Western Australia</v>
      </c>
      <c r="Z4577" t="str">
        <v>Australia</v>
      </c>
      <c r="AA4577">
        <v>8</v>
      </c>
      <c r="AB4577" s="3" t="str">
        <f t="shared" si="143"/>
        <v>10 to 20</v>
      </c>
      <c r="AM4577" s="6">
        <v>189</v>
      </c>
      <c r="AN4577" s="6" t="s">
        <v>1377</v>
      </c>
    </row>
    <row r="4578" spans="1:40" x14ac:dyDescent="0.25">
      <c r="A4578">
        <v>4576</v>
      </c>
      <c r="B4578">
        <v>912</v>
      </c>
      <c r="C4578">
        <v>1060</v>
      </c>
      <c r="D4578">
        <v>93</v>
      </c>
      <c r="E4578">
        <v>3</v>
      </c>
      <c r="F4578">
        <v>279</v>
      </c>
      <c r="G4578">
        <v>1</v>
      </c>
      <c r="H4578" t="str">
        <f>VLOOKUP($C4578,'Raw-products'!$A$2:$H$1261,MATCH(H$1,'Raw-products'!$A$1:$H$1,0))</f>
        <v>Trousers</v>
      </c>
      <c r="I4578" t="str">
        <f>VLOOKUP($C4578,'Raw-products'!$A$2:$H$1261,MATCH(I$1,'Raw-products'!$A$1:$H$1,0))</f>
        <v>Joggers</v>
      </c>
      <c r="J4578" t="str">
        <f>VLOOKUP($C4578,'Raw-products'!$A$2:$H$1261,MATCH(J$1,'Raw-products'!$A$1:$H$1,0))</f>
        <v>XS</v>
      </c>
      <c r="K4578" t="str">
        <f>VLOOKUP($C4578,'Raw-products'!$A$2:$H$1261,MATCH(K$1,'Raw-products'!$A$1:$H$1,0))</f>
        <v>yellow</v>
      </c>
      <c r="L4578">
        <f>VLOOKUP($C4578,'Raw-products'!$A$2:$H$1261,MATCH(L$1,'Raw-products'!$A$1:$H$1,0))</f>
        <v>94</v>
      </c>
      <c r="M4578">
        <f>VLOOKUP($C4578,'Raw-products'!$A$2:$H$1261,MATCH(M$1,'Raw-products'!$A$1:$H$1,0))</f>
        <v>62</v>
      </c>
      <c r="N4578" s="5">
        <f t="shared" si="142"/>
        <v>5828</v>
      </c>
      <c r="O4578" cm="1">
        <f t="array" ref="O4578:R4578">_xlfn.XLOOKUP($B4578,'Raw -orders'!$A:$A,'Raw -orders'!$B:$E)</f>
        <v>780</v>
      </c>
      <c r="P4578">
        <v>48097</v>
      </c>
      <c r="Q4578" s="1">
        <v>44431</v>
      </c>
      <c r="R4578" s="1">
        <v>44448</v>
      </c>
      <c r="S4578" t="str" cm="1">
        <f t="array" ref="S4578:Z4578">_xlfn.XLOOKUP($O4578,'Raw - customers'!$A:$A,'Raw - customers'!$B:$I)</f>
        <v>Cinda Alleyne</v>
      </c>
      <c r="T4578" t="str">
        <v>Genderfluid</v>
      </c>
      <c r="U4578">
        <v>55</v>
      </c>
      <c r="V4578" t="str">
        <v>60 Claudia LaneSuite 183</v>
      </c>
      <c r="W4578">
        <v>1702</v>
      </c>
      <c r="X4578" t="str">
        <v>Caitlinview</v>
      </c>
      <c r="Y4578" t="str">
        <v>Victoria</v>
      </c>
      <c r="Z4578" t="str">
        <v>Australia</v>
      </c>
      <c r="AA4578">
        <v>8</v>
      </c>
      <c r="AB4578" s="3" t="str">
        <f t="shared" si="143"/>
        <v>10 to 20</v>
      </c>
      <c r="AM4578" s="6">
        <v>780</v>
      </c>
      <c r="AN4578" s="6" t="s">
        <v>1396</v>
      </c>
    </row>
    <row r="4579" spans="1:40" x14ac:dyDescent="0.25">
      <c r="A4579">
        <v>4577</v>
      </c>
      <c r="B4579">
        <v>913</v>
      </c>
      <c r="C4579">
        <v>761</v>
      </c>
      <c r="D4579">
        <v>109</v>
      </c>
      <c r="E4579">
        <v>1</v>
      </c>
      <c r="F4579">
        <v>109</v>
      </c>
      <c r="G4579">
        <v>1</v>
      </c>
      <c r="H4579" t="str">
        <f>VLOOKUP($C4579,'Raw-products'!$A$2:$H$1261,MATCH(H$1,'Raw-products'!$A$1:$H$1,0))</f>
        <v>Jacket</v>
      </c>
      <c r="I4579" t="str">
        <f>VLOOKUP($C4579,'Raw-products'!$A$2:$H$1261,MATCH(I$1,'Raw-products'!$A$1:$H$1,0))</f>
        <v>Peacoat</v>
      </c>
      <c r="J4579" t="str">
        <f>VLOOKUP($C4579,'Raw-products'!$A$2:$H$1261,MATCH(J$1,'Raw-products'!$A$1:$H$1,0))</f>
        <v>S</v>
      </c>
      <c r="K4579" t="str">
        <f>VLOOKUP($C4579,'Raw-products'!$A$2:$H$1261,MATCH(K$1,'Raw-products'!$A$1:$H$1,0))</f>
        <v>indigo</v>
      </c>
      <c r="L4579">
        <f>VLOOKUP($C4579,'Raw-products'!$A$2:$H$1261,MATCH(L$1,'Raw-products'!$A$1:$H$1,0))</f>
        <v>102</v>
      </c>
      <c r="M4579">
        <f>VLOOKUP($C4579,'Raw-products'!$A$2:$H$1261,MATCH(M$1,'Raw-products'!$A$1:$H$1,0))</f>
        <v>49</v>
      </c>
      <c r="N4579" s="5">
        <f t="shared" si="142"/>
        <v>4998</v>
      </c>
      <c r="O4579" cm="1">
        <f t="array" ref="O4579:R4579">_xlfn.XLOOKUP($B4579,'Raw -orders'!$A:$A,'Raw -orders'!$B:$E)</f>
        <v>597</v>
      </c>
      <c r="P4579">
        <v>16265</v>
      </c>
      <c r="Q4579" s="1">
        <v>44289</v>
      </c>
      <c r="R4579" s="1">
        <v>44305</v>
      </c>
      <c r="S4579" t="str" cm="1">
        <f t="array" ref="S4579:Z4579">_xlfn.XLOOKUP($O4579,'Raw - customers'!$A:$A,'Raw - customers'!$B:$I)</f>
        <v>Hi Simenel</v>
      </c>
      <c r="T4579" t="str">
        <v>Genderfluid</v>
      </c>
      <c r="U4579">
        <v>80</v>
      </c>
      <c r="V4579" t="str">
        <v>78 O'hara CircuitApt. 096</v>
      </c>
      <c r="W4579">
        <v>1966</v>
      </c>
      <c r="X4579" t="str">
        <v>Lake Michaelbury</v>
      </c>
      <c r="Y4579" t="str">
        <v>South Australia</v>
      </c>
      <c r="Z4579" t="str">
        <v>Australia</v>
      </c>
      <c r="AA4579">
        <v>4</v>
      </c>
      <c r="AB4579" s="3" t="str">
        <f t="shared" si="143"/>
        <v>10 to 20</v>
      </c>
      <c r="AM4579" s="6">
        <v>597</v>
      </c>
      <c r="AN4579" s="6" t="s">
        <v>1345</v>
      </c>
    </row>
    <row r="4580" spans="1:40" x14ac:dyDescent="0.25">
      <c r="A4580">
        <v>4578</v>
      </c>
      <c r="B4580">
        <v>913</v>
      </c>
      <c r="C4580">
        <v>222</v>
      </c>
      <c r="D4580">
        <v>106</v>
      </c>
      <c r="E4580">
        <v>3</v>
      </c>
      <c r="F4580">
        <v>318</v>
      </c>
      <c r="G4580">
        <v>1</v>
      </c>
      <c r="H4580" t="str">
        <f>VLOOKUP($C4580,'Raw-products'!$A$2:$H$1261,MATCH(H$1,'Raw-products'!$A$1:$H$1,0))</f>
        <v>Shirt</v>
      </c>
      <c r="I4580" t="str">
        <f>VLOOKUP($C4580,'Raw-products'!$A$2:$H$1261,MATCH(I$1,'Raw-products'!$A$1:$H$1,0))</f>
        <v>Chambray</v>
      </c>
      <c r="J4580" t="str">
        <f>VLOOKUP($C4580,'Raw-products'!$A$2:$H$1261,MATCH(J$1,'Raw-products'!$A$1:$H$1,0))</f>
        <v>M</v>
      </c>
      <c r="K4580" t="str">
        <f>VLOOKUP($C4580,'Raw-products'!$A$2:$H$1261,MATCH(K$1,'Raw-products'!$A$1:$H$1,0))</f>
        <v>yellow</v>
      </c>
      <c r="L4580">
        <f>VLOOKUP($C4580,'Raw-products'!$A$2:$H$1261,MATCH(L$1,'Raw-products'!$A$1:$H$1,0))</f>
        <v>105</v>
      </c>
      <c r="M4580">
        <f>VLOOKUP($C4580,'Raw-products'!$A$2:$H$1261,MATCH(M$1,'Raw-products'!$A$1:$H$1,0))</f>
        <v>62</v>
      </c>
      <c r="N4580" s="5">
        <f t="shared" si="142"/>
        <v>6510</v>
      </c>
      <c r="O4580" cm="1">
        <f t="array" ref="O4580:R4580">_xlfn.XLOOKUP($B4580,'Raw -orders'!$A:$A,'Raw -orders'!$B:$E)</f>
        <v>597</v>
      </c>
      <c r="P4580">
        <v>16265</v>
      </c>
      <c r="Q4580" s="1">
        <v>44289</v>
      </c>
      <c r="R4580" s="1">
        <v>44305</v>
      </c>
      <c r="S4580" t="str" cm="1">
        <f t="array" ref="S4580:Z4580">_xlfn.XLOOKUP($O4580,'Raw - customers'!$A:$A,'Raw - customers'!$B:$I)</f>
        <v>Hi Simenel</v>
      </c>
      <c r="T4580" t="str">
        <v>Genderfluid</v>
      </c>
      <c r="U4580">
        <v>80</v>
      </c>
      <c r="V4580" t="str">
        <v>78 O'hara CircuitApt. 096</v>
      </c>
      <c r="W4580">
        <v>1966</v>
      </c>
      <c r="X4580" t="str">
        <v>Lake Michaelbury</v>
      </c>
      <c r="Y4580" t="str">
        <v>South Australia</v>
      </c>
      <c r="Z4580" t="str">
        <v>Australia</v>
      </c>
      <c r="AA4580">
        <v>4</v>
      </c>
      <c r="AB4580" s="3" t="str">
        <f t="shared" si="143"/>
        <v>10 to 20</v>
      </c>
      <c r="AM4580" s="6">
        <v>597</v>
      </c>
      <c r="AN4580" s="6" t="s">
        <v>1345</v>
      </c>
    </row>
    <row r="4581" spans="1:40" x14ac:dyDescent="0.25">
      <c r="A4581">
        <v>4579</v>
      </c>
      <c r="B4581">
        <v>914</v>
      </c>
      <c r="C4581">
        <v>123</v>
      </c>
      <c r="D4581">
        <v>92</v>
      </c>
      <c r="E4581">
        <v>3</v>
      </c>
      <c r="F4581">
        <v>276</v>
      </c>
      <c r="G4581">
        <v>1</v>
      </c>
      <c r="H4581" t="str">
        <f>VLOOKUP($C4581,'Raw-products'!$A$2:$H$1261,MATCH(H$1,'Raw-products'!$A$1:$H$1,0))</f>
        <v>Shirt</v>
      </c>
      <c r="I4581" t="str">
        <f>VLOOKUP($C4581,'Raw-products'!$A$2:$H$1261,MATCH(I$1,'Raw-products'!$A$1:$H$1,0))</f>
        <v>Denim</v>
      </c>
      <c r="J4581" t="str">
        <f>VLOOKUP($C4581,'Raw-products'!$A$2:$H$1261,MATCH(J$1,'Raw-products'!$A$1:$H$1,0))</f>
        <v>L</v>
      </c>
      <c r="K4581" t="str">
        <f>VLOOKUP($C4581,'Raw-products'!$A$2:$H$1261,MATCH(K$1,'Raw-products'!$A$1:$H$1,0))</f>
        <v>green</v>
      </c>
      <c r="L4581">
        <f>VLOOKUP($C4581,'Raw-products'!$A$2:$H$1261,MATCH(L$1,'Raw-products'!$A$1:$H$1,0))</f>
        <v>115</v>
      </c>
      <c r="M4581">
        <f>VLOOKUP($C4581,'Raw-products'!$A$2:$H$1261,MATCH(M$1,'Raw-products'!$A$1:$H$1,0))</f>
        <v>71</v>
      </c>
      <c r="N4581" s="5">
        <f t="shared" si="142"/>
        <v>8165</v>
      </c>
      <c r="O4581" cm="1">
        <f t="array" ref="O4581:R4581">_xlfn.XLOOKUP($B4581,'Raw -orders'!$A:$A,'Raw -orders'!$B:$E)</f>
        <v>577</v>
      </c>
      <c r="P4581">
        <v>36771</v>
      </c>
      <c r="Q4581" s="1">
        <v>44325</v>
      </c>
      <c r="R4581" s="1">
        <v>44328</v>
      </c>
      <c r="S4581" t="str" cm="1">
        <f t="array" ref="S4581:Z4581">_xlfn.XLOOKUP($O4581,'Raw - customers'!$A:$A,'Raw - customers'!$B:$I)</f>
        <v>Hillier Seward</v>
      </c>
      <c r="T4581" t="str">
        <v>Genderfluid</v>
      </c>
      <c r="U4581">
        <v>32</v>
      </c>
      <c r="V4581" t="str">
        <v>11 Savannah LaneSuite 334</v>
      </c>
      <c r="W4581">
        <v>6269</v>
      </c>
      <c r="X4581" t="str">
        <v>Heaneyview</v>
      </c>
      <c r="Y4581" t="str">
        <v>South Australia</v>
      </c>
      <c r="Z4581" t="str">
        <v>Australia</v>
      </c>
      <c r="AA4581">
        <v>5</v>
      </c>
      <c r="AB4581" s="3" t="str">
        <f t="shared" si="143"/>
        <v>0 to 10</v>
      </c>
      <c r="AM4581" s="6">
        <v>577</v>
      </c>
      <c r="AN4581" s="6" t="s">
        <v>1345</v>
      </c>
    </row>
    <row r="4582" spans="1:40" x14ac:dyDescent="0.25">
      <c r="A4582">
        <v>4580</v>
      </c>
      <c r="B4582">
        <v>914</v>
      </c>
      <c r="C4582">
        <v>1114</v>
      </c>
      <c r="D4582">
        <v>115</v>
      </c>
      <c r="E4582">
        <v>2</v>
      </c>
      <c r="F4582">
        <v>230</v>
      </c>
      <c r="G4582">
        <v>1</v>
      </c>
      <c r="H4582" t="str">
        <f>VLOOKUP($C4582,'Raw-products'!$A$2:$H$1261,MATCH(H$1,'Raw-products'!$A$1:$H$1,0))</f>
        <v>Trousers</v>
      </c>
      <c r="I4582" t="str">
        <f>VLOOKUP($C4582,'Raw-products'!$A$2:$H$1261,MATCH(I$1,'Raw-products'!$A$1:$H$1,0))</f>
        <v>Cropped</v>
      </c>
      <c r="J4582" t="str">
        <f>VLOOKUP($C4582,'Raw-products'!$A$2:$H$1261,MATCH(J$1,'Raw-products'!$A$1:$H$1,0))</f>
        <v>XL</v>
      </c>
      <c r="K4582" t="str">
        <f>VLOOKUP($C4582,'Raw-products'!$A$2:$H$1261,MATCH(K$1,'Raw-products'!$A$1:$H$1,0))</f>
        <v>indigo</v>
      </c>
      <c r="L4582">
        <f>VLOOKUP($C4582,'Raw-products'!$A$2:$H$1261,MATCH(L$1,'Raw-products'!$A$1:$H$1,0))</f>
        <v>99</v>
      </c>
      <c r="M4582">
        <f>VLOOKUP($C4582,'Raw-products'!$A$2:$H$1261,MATCH(M$1,'Raw-products'!$A$1:$H$1,0))</f>
        <v>58</v>
      </c>
      <c r="N4582" s="5">
        <f t="shared" si="142"/>
        <v>5742</v>
      </c>
      <c r="O4582" cm="1">
        <f t="array" ref="O4582:R4582">_xlfn.XLOOKUP($B4582,'Raw -orders'!$A:$A,'Raw -orders'!$B:$E)</f>
        <v>577</v>
      </c>
      <c r="P4582">
        <v>36771</v>
      </c>
      <c r="Q4582" s="1">
        <v>44325</v>
      </c>
      <c r="R4582" s="1">
        <v>44328</v>
      </c>
      <c r="S4582" t="str" cm="1">
        <f t="array" ref="S4582:Z4582">_xlfn.XLOOKUP($O4582,'Raw - customers'!$A:$A,'Raw - customers'!$B:$I)</f>
        <v>Hillier Seward</v>
      </c>
      <c r="T4582" t="str">
        <v>Genderfluid</v>
      </c>
      <c r="U4582">
        <v>32</v>
      </c>
      <c r="V4582" t="str">
        <v>11 Savannah LaneSuite 334</v>
      </c>
      <c r="W4582">
        <v>6269</v>
      </c>
      <c r="X4582" t="str">
        <v>Heaneyview</v>
      </c>
      <c r="Y4582" t="str">
        <v>South Australia</v>
      </c>
      <c r="Z4582" t="str">
        <v>Australia</v>
      </c>
      <c r="AA4582">
        <v>5</v>
      </c>
      <c r="AB4582" s="3" t="str">
        <f t="shared" si="143"/>
        <v>0 to 10</v>
      </c>
      <c r="AM4582" s="6">
        <v>577</v>
      </c>
      <c r="AN4582" s="6" t="s">
        <v>1345</v>
      </c>
    </row>
    <row r="4583" spans="1:40" x14ac:dyDescent="0.25">
      <c r="A4583">
        <v>4581</v>
      </c>
      <c r="B4583">
        <v>915</v>
      </c>
      <c r="C4583">
        <v>236</v>
      </c>
      <c r="D4583">
        <v>106</v>
      </c>
      <c r="E4583">
        <v>2</v>
      </c>
      <c r="F4583">
        <v>212</v>
      </c>
      <c r="G4583">
        <v>1</v>
      </c>
      <c r="H4583" t="str">
        <f>VLOOKUP($C4583,'Raw-products'!$A$2:$H$1261,MATCH(H$1,'Raw-products'!$A$1:$H$1,0))</f>
        <v>Shirt</v>
      </c>
      <c r="I4583" t="str">
        <f>VLOOKUP($C4583,'Raw-products'!$A$2:$H$1261,MATCH(I$1,'Raw-products'!$A$1:$H$1,0))</f>
        <v>Chambray</v>
      </c>
      <c r="J4583" t="str">
        <f>VLOOKUP($C4583,'Raw-products'!$A$2:$H$1261,MATCH(J$1,'Raw-products'!$A$1:$H$1,0))</f>
        <v>S</v>
      </c>
      <c r="K4583" t="str">
        <f>VLOOKUP($C4583,'Raw-products'!$A$2:$H$1261,MATCH(K$1,'Raw-products'!$A$1:$H$1,0))</f>
        <v>indigo</v>
      </c>
      <c r="L4583">
        <f>VLOOKUP($C4583,'Raw-products'!$A$2:$H$1261,MATCH(L$1,'Raw-products'!$A$1:$H$1,0))</f>
        <v>105</v>
      </c>
      <c r="M4583">
        <f>VLOOKUP($C4583,'Raw-products'!$A$2:$H$1261,MATCH(M$1,'Raw-products'!$A$1:$H$1,0))</f>
        <v>59</v>
      </c>
      <c r="N4583" s="5">
        <f t="shared" si="142"/>
        <v>6195</v>
      </c>
      <c r="O4583" cm="1">
        <f t="array" ref="O4583:R4583">_xlfn.XLOOKUP($B4583,'Raw -orders'!$A:$A,'Raw -orders'!$B:$E)</f>
        <v>266</v>
      </c>
      <c r="P4583">
        <v>49775</v>
      </c>
      <c r="Q4583" s="1">
        <v>44303</v>
      </c>
      <c r="R4583" s="1">
        <v>44320</v>
      </c>
      <c r="S4583" t="str" cm="1">
        <f t="array" ref="S4583:Z4583">_xlfn.XLOOKUP($O4583,'Raw - customers'!$A:$A,'Raw - customers'!$B:$I)</f>
        <v>Sheff Ruoss</v>
      </c>
      <c r="T4583" t="str">
        <v>Non-binary</v>
      </c>
      <c r="U4583">
        <v>55</v>
      </c>
      <c r="V4583" t="str">
        <v>269 Cartwright ParadeSuite 150</v>
      </c>
      <c r="W4583">
        <v>7685</v>
      </c>
      <c r="X4583" t="str">
        <v>Laylabury</v>
      </c>
      <c r="Y4583" t="str">
        <v>New South Wales</v>
      </c>
      <c r="Z4583" t="str">
        <v>Australia</v>
      </c>
      <c r="AA4583">
        <v>4</v>
      </c>
      <c r="AB4583" s="3" t="str">
        <f t="shared" si="143"/>
        <v>10 to 20</v>
      </c>
      <c r="AM4583" s="6">
        <v>266</v>
      </c>
      <c r="AN4583" s="6" t="s">
        <v>1362</v>
      </c>
    </row>
    <row r="4584" spans="1:40" x14ac:dyDescent="0.25">
      <c r="A4584">
        <v>4582</v>
      </c>
      <c r="B4584">
        <v>915</v>
      </c>
      <c r="C4584">
        <v>216</v>
      </c>
      <c r="D4584">
        <v>106</v>
      </c>
      <c r="E4584">
        <v>1</v>
      </c>
      <c r="F4584">
        <v>106</v>
      </c>
      <c r="G4584">
        <v>1</v>
      </c>
      <c r="H4584" t="str">
        <f>VLOOKUP($C4584,'Raw-products'!$A$2:$H$1261,MATCH(H$1,'Raw-products'!$A$1:$H$1,0))</f>
        <v>Shirt</v>
      </c>
      <c r="I4584" t="str">
        <f>VLOOKUP($C4584,'Raw-products'!$A$2:$H$1261,MATCH(I$1,'Raw-products'!$A$1:$H$1,0))</f>
        <v>Chambray</v>
      </c>
      <c r="J4584" t="str">
        <f>VLOOKUP($C4584,'Raw-products'!$A$2:$H$1261,MATCH(J$1,'Raw-products'!$A$1:$H$1,0))</f>
        <v>S</v>
      </c>
      <c r="K4584" t="str">
        <f>VLOOKUP($C4584,'Raw-products'!$A$2:$H$1261,MATCH(K$1,'Raw-products'!$A$1:$H$1,0))</f>
        <v>orange</v>
      </c>
      <c r="L4584">
        <f>VLOOKUP($C4584,'Raw-products'!$A$2:$H$1261,MATCH(L$1,'Raw-products'!$A$1:$H$1,0))</f>
        <v>105</v>
      </c>
      <c r="M4584">
        <f>VLOOKUP($C4584,'Raw-products'!$A$2:$H$1261,MATCH(M$1,'Raw-products'!$A$1:$H$1,0))</f>
        <v>69</v>
      </c>
      <c r="N4584" s="5">
        <f t="shared" si="142"/>
        <v>7245</v>
      </c>
      <c r="O4584" cm="1">
        <f t="array" ref="O4584:R4584">_xlfn.XLOOKUP($B4584,'Raw -orders'!$A:$A,'Raw -orders'!$B:$E)</f>
        <v>266</v>
      </c>
      <c r="P4584">
        <v>49775</v>
      </c>
      <c r="Q4584" s="1">
        <v>44303</v>
      </c>
      <c r="R4584" s="1">
        <v>44320</v>
      </c>
      <c r="S4584" t="str" cm="1">
        <f t="array" ref="S4584:Z4584">_xlfn.XLOOKUP($O4584,'Raw - customers'!$A:$A,'Raw - customers'!$B:$I)</f>
        <v>Sheff Ruoss</v>
      </c>
      <c r="T4584" t="str">
        <v>Non-binary</v>
      </c>
      <c r="U4584">
        <v>55</v>
      </c>
      <c r="V4584" t="str">
        <v>269 Cartwright ParadeSuite 150</v>
      </c>
      <c r="W4584">
        <v>7685</v>
      </c>
      <c r="X4584" t="str">
        <v>Laylabury</v>
      </c>
      <c r="Y4584" t="str">
        <v>New South Wales</v>
      </c>
      <c r="Z4584" t="str">
        <v>Australia</v>
      </c>
      <c r="AA4584">
        <v>4</v>
      </c>
      <c r="AB4584" s="3" t="str">
        <f t="shared" si="143"/>
        <v>10 to 20</v>
      </c>
      <c r="AM4584" s="6">
        <v>266</v>
      </c>
      <c r="AN4584" s="6" t="s">
        <v>1362</v>
      </c>
    </row>
    <row r="4585" spans="1:40" x14ac:dyDescent="0.25">
      <c r="A4585">
        <v>4583</v>
      </c>
      <c r="B4585">
        <v>915</v>
      </c>
      <c r="C4585">
        <v>23</v>
      </c>
      <c r="D4585">
        <v>96</v>
      </c>
      <c r="E4585">
        <v>1</v>
      </c>
      <c r="F4585">
        <v>96</v>
      </c>
      <c r="G4585">
        <v>1</v>
      </c>
      <c r="H4585" t="str">
        <f>VLOOKUP($C4585,'Raw-products'!$A$2:$H$1261,MATCH(H$1,'Raw-products'!$A$1:$H$1,0))</f>
        <v>Shirt</v>
      </c>
      <c r="I4585" t="str">
        <f>VLOOKUP($C4585,'Raw-products'!$A$2:$H$1261,MATCH(I$1,'Raw-products'!$A$1:$H$1,0))</f>
        <v>Oxford Cloth</v>
      </c>
      <c r="J4585" t="str">
        <f>VLOOKUP($C4585,'Raw-products'!$A$2:$H$1261,MATCH(J$1,'Raw-products'!$A$1:$H$1,0))</f>
        <v>L</v>
      </c>
      <c r="K4585" t="str">
        <f>VLOOKUP($C4585,'Raw-products'!$A$2:$H$1261,MATCH(K$1,'Raw-products'!$A$1:$H$1,0))</f>
        <v>blue</v>
      </c>
      <c r="L4585">
        <f>VLOOKUP($C4585,'Raw-products'!$A$2:$H$1261,MATCH(L$1,'Raw-products'!$A$1:$H$1,0))</f>
        <v>114</v>
      </c>
      <c r="M4585">
        <f>VLOOKUP($C4585,'Raw-products'!$A$2:$H$1261,MATCH(M$1,'Raw-products'!$A$1:$H$1,0))</f>
        <v>59</v>
      </c>
      <c r="N4585" s="5">
        <f t="shared" si="142"/>
        <v>6726</v>
      </c>
      <c r="O4585" cm="1">
        <f t="array" ref="O4585:R4585">_xlfn.XLOOKUP($B4585,'Raw -orders'!$A:$A,'Raw -orders'!$B:$E)</f>
        <v>266</v>
      </c>
      <c r="P4585">
        <v>49775</v>
      </c>
      <c r="Q4585" s="1">
        <v>44303</v>
      </c>
      <c r="R4585" s="1">
        <v>44320</v>
      </c>
      <c r="S4585" t="str" cm="1">
        <f t="array" ref="S4585:Z4585">_xlfn.XLOOKUP($O4585,'Raw - customers'!$A:$A,'Raw - customers'!$B:$I)</f>
        <v>Sheff Ruoss</v>
      </c>
      <c r="T4585" t="str">
        <v>Non-binary</v>
      </c>
      <c r="U4585">
        <v>55</v>
      </c>
      <c r="V4585" t="str">
        <v>269 Cartwright ParadeSuite 150</v>
      </c>
      <c r="W4585">
        <v>7685</v>
      </c>
      <c r="X4585" t="str">
        <v>Laylabury</v>
      </c>
      <c r="Y4585" t="str">
        <v>New South Wales</v>
      </c>
      <c r="Z4585" t="str">
        <v>Australia</v>
      </c>
      <c r="AA4585">
        <v>4</v>
      </c>
      <c r="AB4585" s="3" t="str">
        <f t="shared" si="143"/>
        <v>10 to 20</v>
      </c>
      <c r="AM4585" s="6">
        <v>266</v>
      </c>
      <c r="AN4585" s="6" t="s">
        <v>1362</v>
      </c>
    </row>
    <row r="4586" spans="1:40" x14ac:dyDescent="0.25">
      <c r="A4586">
        <v>4584</v>
      </c>
      <c r="B4586">
        <v>915</v>
      </c>
      <c r="C4586">
        <v>53</v>
      </c>
      <c r="D4586">
        <v>104</v>
      </c>
      <c r="E4586">
        <v>1</v>
      </c>
      <c r="F4586">
        <v>104</v>
      </c>
      <c r="G4586">
        <v>1</v>
      </c>
      <c r="H4586" t="str">
        <f>VLOOKUP($C4586,'Raw-products'!$A$2:$H$1261,MATCH(H$1,'Raw-products'!$A$1:$H$1,0))</f>
        <v>Shirt</v>
      </c>
      <c r="I4586" t="str">
        <f>VLOOKUP($C4586,'Raw-products'!$A$2:$H$1261,MATCH(I$1,'Raw-products'!$A$1:$H$1,0))</f>
        <v>Dress</v>
      </c>
      <c r="J4586" t="str">
        <f>VLOOKUP($C4586,'Raw-products'!$A$2:$H$1261,MATCH(J$1,'Raw-products'!$A$1:$H$1,0))</f>
        <v>L</v>
      </c>
      <c r="K4586" t="str">
        <f>VLOOKUP($C4586,'Raw-products'!$A$2:$H$1261,MATCH(K$1,'Raw-products'!$A$1:$H$1,0))</f>
        <v>green</v>
      </c>
      <c r="L4586">
        <f>VLOOKUP($C4586,'Raw-products'!$A$2:$H$1261,MATCH(L$1,'Raw-products'!$A$1:$H$1,0))</f>
        <v>119</v>
      </c>
      <c r="M4586">
        <f>VLOOKUP($C4586,'Raw-products'!$A$2:$H$1261,MATCH(M$1,'Raw-products'!$A$1:$H$1,0))</f>
        <v>52</v>
      </c>
      <c r="N4586" s="5">
        <f t="shared" si="142"/>
        <v>6188</v>
      </c>
      <c r="O4586" cm="1">
        <f t="array" ref="O4586:R4586">_xlfn.XLOOKUP($B4586,'Raw -orders'!$A:$A,'Raw -orders'!$B:$E)</f>
        <v>266</v>
      </c>
      <c r="P4586">
        <v>49775</v>
      </c>
      <c r="Q4586" s="1">
        <v>44303</v>
      </c>
      <c r="R4586" s="1">
        <v>44320</v>
      </c>
      <c r="S4586" t="str" cm="1">
        <f t="array" ref="S4586:Z4586">_xlfn.XLOOKUP($O4586,'Raw - customers'!$A:$A,'Raw - customers'!$B:$I)</f>
        <v>Sheff Ruoss</v>
      </c>
      <c r="T4586" t="str">
        <v>Non-binary</v>
      </c>
      <c r="U4586">
        <v>55</v>
      </c>
      <c r="V4586" t="str">
        <v>269 Cartwright ParadeSuite 150</v>
      </c>
      <c r="W4586">
        <v>7685</v>
      </c>
      <c r="X4586" t="str">
        <v>Laylabury</v>
      </c>
      <c r="Y4586" t="str">
        <v>New South Wales</v>
      </c>
      <c r="Z4586" t="str">
        <v>Australia</v>
      </c>
      <c r="AA4586">
        <v>4</v>
      </c>
      <c r="AB4586" s="3" t="str">
        <f t="shared" si="143"/>
        <v>10 to 20</v>
      </c>
      <c r="AM4586" s="6">
        <v>266</v>
      </c>
      <c r="AN4586" s="6" t="s">
        <v>1362</v>
      </c>
    </row>
    <row r="4587" spans="1:40" x14ac:dyDescent="0.25">
      <c r="A4587">
        <v>4585</v>
      </c>
      <c r="B4587">
        <v>915</v>
      </c>
      <c r="C4587">
        <v>575</v>
      </c>
      <c r="D4587">
        <v>100</v>
      </c>
      <c r="E4587">
        <v>3</v>
      </c>
      <c r="F4587">
        <v>300</v>
      </c>
      <c r="G4587">
        <v>1</v>
      </c>
      <c r="H4587" t="str">
        <f>VLOOKUP($C4587,'Raw-products'!$A$2:$H$1261,MATCH(H$1,'Raw-products'!$A$1:$H$1,0))</f>
        <v>Jacket</v>
      </c>
      <c r="I4587" t="str">
        <f>VLOOKUP($C4587,'Raw-products'!$A$2:$H$1261,MATCH(I$1,'Raw-products'!$A$1:$H$1,0))</f>
        <v>Bomber</v>
      </c>
      <c r="J4587" t="str">
        <f>VLOOKUP($C4587,'Raw-products'!$A$2:$H$1261,MATCH(J$1,'Raw-products'!$A$1:$H$1,0))</f>
        <v>XS</v>
      </c>
      <c r="K4587" t="str">
        <f>VLOOKUP($C4587,'Raw-products'!$A$2:$H$1261,MATCH(K$1,'Raw-products'!$A$1:$H$1,0))</f>
        <v>green</v>
      </c>
      <c r="L4587">
        <f>VLOOKUP($C4587,'Raw-products'!$A$2:$H$1261,MATCH(L$1,'Raw-products'!$A$1:$H$1,0))</f>
        <v>90</v>
      </c>
      <c r="M4587">
        <f>VLOOKUP($C4587,'Raw-products'!$A$2:$H$1261,MATCH(M$1,'Raw-products'!$A$1:$H$1,0))</f>
        <v>48</v>
      </c>
      <c r="N4587" s="5">
        <f t="shared" si="142"/>
        <v>4320</v>
      </c>
      <c r="O4587" cm="1">
        <f t="array" ref="O4587:R4587">_xlfn.XLOOKUP($B4587,'Raw -orders'!$A:$A,'Raw -orders'!$B:$E)</f>
        <v>266</v>
      </c>
      <c r="P4587">
        <v>49775</v>
      </c>
      <c r="Q4587" s="1">
        <v>44303</v>
      </c>
      <c r="R4587" s="1">
        <v>44320</v>
      </c>
      <c r="S4587" t="str" cm="1">
        <f t="array" ref="S4587:Z4587">_xlfn.XLOOKUP($O4587,'Raw - customers'!$A:$A,'Raw - customers'!$B:$I)</f>
        <v>Sheff Ruoss</v>
      </c>
      <c r="T4587" t="str">
        <v>Non-binary</v>
      </c>
      <c r="U4587">
        <v>55</v>
      </c>
      <c r="V4587" t="str">
        <v>269 Cartwright ParadeSuite 150</v>
      </c>
      <c r="W4587">
        <v>7685</v>
      </c>
      <c r="X4587" t="str">
        <v>Laylabury</v>
      </c>
      <c r="Y4587" t="str">
        <v>New South Wales</v>
      </c>
      <c r="Z4587" t="str">
        <v>Australia</v>
      </c>
      <c r="AA4587">
        <v>4</v>
      </c>
      <c r="AB4587" s="3" t="str">
        <f t="shared" si="143"/>
        <v>10 to 20</v>
      </c>
      <c r="AM4587" s="6">
        <v>266</v>
      </c>
      <c r="AN4587" s="6" t="s">
        <v>1362</v>
      </c>
    </row>
    <row r="4588" spans="1:40" x14ac:dyDescent="0.25">
      <c r="A4588">
        <v>4586</v>
      </c>
      <c r="B4588">
        <v>915</v>
      </c>
      <c r="C4588">
        <v>1131</v>
      </c>
      <c r="D4588">
        <v>102</v>
      </c>
      <c r="E4588">
        <v>3</v>
      </c>
      <c r="F4588">
        <v>306</v>
      </c>
      <c r="G4588">
        <v>1</v>
      </c>
      <c r="H4588" t="str">
        <f>VLOOKUP($C4588,'Raw-products'!$A$2:$H$1261,MATCH(H$1,'Raw-products'!$A$1:$H$1,0))</f>
        <v>Trousers</v>
      </c>
      <c r="I4588" t="str">
        <f>VLOOKUP($C4588,'Raw-products'!$A$2:$H$1261,MATCH(I$1,'Raw-products'!$A$1:$H$1,0))</f>
        <v>Cargo Pants</v>
      </c>
      <c r="J4588" t="str">
        <f>VLOOKUP($C4588,'Raw-products'!$A$2:$H$1261,MATCH(J$1,'Raw-products'!$A$1:$H$1,0))</f>
        <v>S</v>
      </c>
      <c r="K4588" t="str">
        <f>VLOOKUP($C4588,'Raw-products'!$A$2:$H$1261,MATCH(K$1,'Raw-products'!$A$1:$H$1,0))</f>
        <v>yellow</v>
      </c>
      <c r="L4588">
        <f>VLOOKUP($C4588,'Raw-products'!$A$2:$H$1261,MATCH(L$1,'Raw-products'!$A$1:$H$1,0))</f>
        <v>106</v>
      </c>
      <c r="M4588">
        <f>VLOOKUP($C4588,'Raw-products'!$A$2:$H$1261,MATCH(M$1,'Raw-products'!$A$1:$H$1,0))</f>
        <v>48</v>
      </c>
      <c r="N4588" s="5">
        <f t="shared" si="142"/>
        <v>5088</v>
      </c>
      <c r="O4588" cm="1">
        <f t="array" ref="O4588:R4588">_xlfn.XLOOKUP($B4588,'Raw -orders'!$A:$A,'Raw -orders'!$B:$E)</f>
        <v>266</v>
      </c>
      <c r="P4588">
        <v>49775</v>
      </c>
      <c r="Q4588" s="1">
        <v>44303</v>
      </c>
      <c r="R4588" s="1">
        <v>44320</v>
      </c>
      <c r="S4588" t="str" cm="1">
        <f t="array" ref="S4588:Z4588">_xlfn.XLOOKUP($O4588,'Raw - customers'!$A:$A,'Raw - customers'!$B:$I)</f>
        <v>Sheff Ruoss</v>
      </c>
      <c r="T4588" t="str">
        <v>Non-binary</v>
      </c>
      <c r="U4588">
        <v>55</v>
      </c>
      <c r="V4588" t="str">
        <v>269 Cartwright ParadeSuite 150</v>
      </c>
      <c r="W4588">
        <v>7685</v>
      </c>
      <c r="X4588" t="str">
        <v>Laylabury</v>
      </c>
      <c r="Y4588" t="str">
        <v>New South Wales</v>
      </c>
      <c r="Z4588" t="str">
        <v>Australia</v>
      </c>
      <c r="AA4588">
        <v>4</v>
      </c>
      <c r="AB4588" s="3" t="str">
        <f t="shared" si="143"/>
        <v>10 to 20</v>
      </c>
      <c r="AM4588" s="6">
        <v>266</v>
      </c>
      <c r="AN4588" s="6" t="s">
        <v>1362</v>
      </c>
    </row>
    <row r="4589" spans="1:40" x14ac:dyDescent="0.25">
      <c r="A4589">
        <v>4587</v>
      </c>
      <c r="B4589">
        <v>915</v>
      </c>
      <c r="C4589">
        <v>1171</v>
      </c>
      <c r="D4589">
        <v>99</v>
      </c>
      <c r="E4589">
        <v>2</v>
      </c>
      <c r="F4589">
        <v>198</v>
      </c>
      <c r="G4589">
        <v>1</v>
      </c>
      <c r="H4589" t="str">
        <f>VLOOKUP($C4589,'Raw-products'!$A$2:$H$1261,MATCH(H$1,'Raw-products'!$A$1:$H$1,0))</f>
        <v>Trousers</v>
      </c>
      <c r="I4589" t="str">
        <f>VLOOKUP($C4589,'Raw-products'!$A$2:$H$1261,MATCH(I$1,'Raw-products'!$A$1:$H$1,0))</f>
        <v>High-Waisted</v>
      </c>
      <c r="J4589" t="str">
        <f>VLOOKUP($C4589,'Raw-products'!$A$2:$H$1261,MATCH(J$1,'Raw-products'!$A$1:$H$1,0))</f>
        <v>S</v>
      </c>
      <c r="K4589" t="str">
        <f>VLOOKUP($C4589,'Raw-products'!$A$2:$H$1261,MATCH(K$1,'Raw-products'!$A$1:$H$1,0))</f>
        <v>green</v>
      </c>
      <c r="L4589">
        <f>VLOOKUP($C4589,'Raw-products'!$A$2:$H$1261,MATCH(L$1,'Raw-products'!$A$1:$H$1,0))</f>
        <v>98</v>
      </c>
      <c r="M4589">
        <f>VLOOKUP($C4589,'Raw-products'!$A$2:$H$1261,MATCH(M$1,'Raw-products'!$A$1:$H$1,0))</f>
        <v>73</v>
      </c>
      <c r="N4589" s="5">
        <f t="shared" si="142"/>
        <v>7154</v>
      </c>
      <c r="O4589" cm="1">
        <f t="array" ref="O4589:R4589">_xlfn.XLOOKUP($B4589,'Raw -orders'!$A:$A,'Raw -orders'!$B:$E)</f>
        <v>266</v>
      </c>
      <c r="P4589">
        <v>49775</v>
      </c>
      <c r="Q4589" s="1">
        <v>44303</v>
      </c>
      <c r="R4589" s="1">
        <v>44320</v>
      </c>
      <c r="S4589" t="str" cm="1">
        <f t="array" ref="S4589:Z4589">_xlfn.XLOOKUP($O4589,'Raw - customers'!$A:$A,'Raw - customers'!$B:$I)</f>
        <v>Sheff Ruoss</v>
      </c>
      <c r="T4589" t="str">
        <v>Non-binary</v>
      </c>
      <c r="U4589">
        <v>55</v>
      </c>
      <c r="V4589" t="str">
        <v>269 Cartwright ParadeSuite 150</v>
      </c>
      <c r="W4589">
        <v>7685</v>
      </c>
      <c r="X4589" t="str">
        <v>Laylabury</v>
      </c>
      <c r="Y4589" t="str">
        <v>New South Wales</v>
      </c>
      <c r="Z4589" t="str">
        <v>Australia</v>
      </c>
      <c r="AA4589">
        <v>4</v>
      </c>
      <c r="AB4589" s="3" t="str">
        <f t="shared" si="143"/>
        <v>10 to 20</v>
      </c>
      <c r="AM4589" s="6">
        <v>266</v>
      </c>
      <c r="AN4589" s="6" t="s">
        <v>1362</v>
      </c>
    </row>
    <row r="4590" spans="1:40" x14ac:dyDescent="0.25">
      <c r="A4590">
        <v>4588</v>
      </c>
      <c r="B4590">
        <v>915</v>
      </c>
      <c r="C4590">
        <v>1000</v>
      </c>
      <c r="D4590">
        <v>106</v>
      </c>
      <c r="E4590">
        <v>1</v>
      </c>
      <c r="F4590">
        <v>106</v>
      </c>
      <c r="G4590">
        <v>1</v>
      </c>
      <c r="H4590" t="str">
        <f>VLOOKUP($C4590,'Raw-products'!$A$2:$H$1261,MATCH(H$1,'Raw-products'!$A$1:$H$1,0))</f>
        <v>Trousers</v>
      </c>
      <c r="I4590" t="str">
        <f>VLOOKUP($C4590,'Raw-products'!$A$2:$H$1261,MATCH(I$1,'Raw-products'!$A$1:$H$1,0))</f>
        <v>Wool</v>
      </c>
      <c r="J4590" t="str">
        <f>VLOOKUP($C4590,'Raw-products'!$A$2:$H$1261,MATCH(J$1,'Raw-products'!$A$1:$H$1,0))</f>
        <v>XS</v>
      </c>
      <c r="K4590" t="str">
        <f>VLOOKUP($C4590,'Raw-products'!$A$2:$H$1261,MATCH(K$1,'Raw-products'!$A$1:$H$1,0))</f>
        <v>blue</v>
      </c>
      <c r="L4590">
        <f>VLOOKUP($C4590,'Raw-products'!$A$2:$H$1261,MATCH(L$1,'Raw-products'!$A$1:$H$1,0))</f>
        <v>111</v>
      </c>
      <c r="M4590">
        <f>VLOOKUP($C4590,'Raw-products'!$A$2:$H$1261,MATCH(M$1,'Raw-products'!$A$1:$H$1,0))</f>
        <v>58</v>
      </c>
      <c r="N4590" s="5">
        <f t="shared" si="142"/>
        <v>6438</v>
      </c>
      <c r="O4590" cm="1">
        <f t="array" ref="O4590:R4590">_xlfn.XLOOKUP($B4590,'Raw -orders'!$A:$A,'Raw -orders'!$B:$E)</f>
        <v>266</v>
      </c>
      <c r="P4590">
        <v>49775</v>
      </c>
      <c r="Q4590" s="1">
        <v>44303</v>
      </c>
      <c r="R4590" s="1">
        <v>44320</v>
      </c>
      <c r="S4590" t="str" cm="1">
        <f t="array" ref="S4590:Z4590">_xlfn.XLOOKUP($O4590,'Raw - customers'!$A:$A,'Raw - customers'!$B:$I)</f>
        <v>Sheff Ruoss</v>
      </c>
      <c r="T4590" t="str">
        <v>Non-binary</v>
      </c>
      <c r="U4590">
        <v>55</v>
      </c>
      <c r="V4590" t="str">
        <v>269 Cartwright ParadeSuite 150</v>
      </c>
      <c r="W4590">
        <v>7685</v>
      </c>
      <c r="X4590" t="str">
        <v>Laylabury</v>
      </c>
      <c r="Y4590" t="str">
        <v>New South Wales</v>
      </c>
      <c r="Z4590" t="str">
        <v>Australia</v>
      </c>
      <c r="AA4590">
        <v>4</v>
      </c>
      <c r="AB4590" s="3" t="str">
        <f t="shared" si="143"/>
        <v>10 to 20</v>
      </c>
      <c r="AM4590" s="6">
        <v>266</v>
      </c>
      <c r="AN4590" s="6" t="s">
        <v>1362</v>
      </c>
    </row>
    <row r="4591" spans="1:40" x14ac:dyDescent="0.25">
      <c r="A4591">
        <v>4589</v>
      </c>
      <c r="B4591">
        <v>916</v>
      </c>
      <c r="C4591">
        <v>904</v>
      </c>
      <c r="D4591">
        <v>94</v>
      </c>
      <c r="E4591">
        <v>1</v>
      </c>
      <c r="F4591">
        <v>94</v>
      </c>
      <c r="G4591">
        <v>1</v>
      </c>
      <c r="H4591" t="str">
        <f>VLOOKUP($C4591,'Raw-products'!$A$2:$H$1261,MATCH(H$1,'Raw-products'!$A$1:$H$1,0))</f>
        <v>Trousers</v>
      </c>
      <c r="I4591" t="str">
        <f>VLOOKUP($C4591,'Raw-products'!$A$2:$H$1261,MATCH(I$1,'Raw-products'!$A$1:$H$1,0))</f>
        <v>Cords</v>
      </c>
      <c r="J4591" t="str">
        <f>VLOOKUP($C4591,'Raw-products'!$A$2:$H$1261,MATCH(J$1,'Raw-products'!$A$1:$H$1,0))</f>
        <v>XL</v>
      </c>
      <c r="K4591" t="str">
        <f>VLOOKUP($C4591,'Raw-products'!$A$2:$H$1261,MATCH(K$1,'Raw-products'!$A$1:$H$1,0))</f>
        <v>indigo</v>
      </c>
      <c r="L4591">
        <f>VLOOKUP($C4591,'Raw-products'!$A$2:$H$1261,MATCH(L$1,'Raw-products'!$A$1:$H$1,0))</f>
        <v>113</v>
      </c>
      <c r="M4591">
        <f>VLOOKUP($C4591,'Raw-products'!$A$2:$H$1261,MATCH(M$1,'Raw-products'!$A$1:$H$1,0))</f>
        <v>70</v>
      </c>
      <c r="N4591" s="5">
        <f t="shared" si="142"/>
        <v>7910</v>
      </c>
      <c r="O4591" cm="1">
        <f t="array" ref="O4591:R4591">_xlfn.XLOOKUP($B4591,'Raw -orders'!$A:$A,'Raw -orders'!$B:$E)</f>
        <v>189</v>
      </c>
      <c r="P4591">
        <v>31001</v>
      </c>
      <c r="Q4591" s="1">
        <v>44481</v>
      </c>
      <c r="R4591" s="1">
        <v>44488</v>
      </c>
      <c r="S4591" t="str" cm="1">
        <f t="array" ref="S4591:Z4591">_xlfn.XLOOKUP($O4591,'Raw - customers'!$A:$A,'Raw - customers'!$B:$I)</f>
        <v>Deedee Pashe</v>
      </c>
      <c r="T4591" t="str">
        <v>Bigender</v>
      </c>
      <c r="U4591">
        <v>28</v>
      </c>
      <c r="V4591" t="str">
        <v>96 Bartoletti StreetApt. 671</v>
      </c>
      <c r="W4591">
        <v>3678</v>
      </c>
      <c r="X4591" t="str">
        <v>Lake Abigailhaven</v>
      </c>
      <c r="Y4591" t="str">
        <v>Western Australia</v>
      </c>
      <c r="Z4591" t="str">
        <v>Australia</v>
      </c>
      <c r="AA4591">
        <v>10</v>
      </c>
      <c r="AB4591" s="3" t="str">
        <f t="shared" si="143"/>
        <v>0 to 10</v>
      </c>
      <c r="AM4591" s="6">
        <v>189</v>
      </c>
      <c r="AN4591" s="6" t="s">
        <v>1377</v>
      </c>
    </row>
    <row r="4592" spans="1:40" x14ac:dyDescent="0.25">
      <c r="A4592">
        <v>4590</v>
      </c>
      <c r="B4592">
        <v>916</v>
      </c>
      <c r="C4592">
        <v>324</v>
      </c>
      <c r="D4592">
        <v>109</v>
      </c>
      <c r="E4592">
        <v>1</v>
      </c>
      <c r="F4592">
        <v>109</v>
      </c>
      <c r="G4592">
        <v>1</v>
      </c>
      <c r="H4592" t="str">
        <f>VLOOKUP($C4592,'Raw-products'!$A$2:$H$1261,MATCH(H$1,'Raw-products'!$A$1:$H$1,0))</f>
        <v>Shirt</v>
      </c>
      <c r="I4592" t="str">
        <f>VLOOKUP($C4592,'Raw-products'!$A$2:$H$1261,MATCH(I$1,'Raw-products'!$A$1:$H$1,0))</f>
        <v>Mandarin Collar</v>
      </c>
      <c r="J4592" t="str">
        <f>VLOOKUP($C4592,'Raw-products'!$A$2:$H$1261,MATCH(J$1,'Raw-products'!$A$1:$H$1,0))</f>
        <v>XL</v>
      </c>
      <c r="K4592" t="str">
        <f>VLOOKUP($C4592,'Raw-products'!$A$2:$H$1261,MATCH(K$1,'Raw-products'!$A$1:$H$1,0))</f>
        <v>orange</v>
      </c>
      <c r="L4592">
        <f>VLOOKUP($C4592,'Raw-products'!$A$2:$H$1261,MATCH(L$1,'Raw-products'!$A$1:$H$1,0))</f>
        <v>108</v>
      </c>
      <c r="M4592">
        <f>VLOOKUP($C4592,'Raw-products'!$A$2:$H$1261,MATCH(M$1,'Raw-products'!$A$1:$H$1,0))</f>
        <v>59</v>
      </c>
      <c r="N4592" s="5">
        <f t="shared" si="142"/>
        <v>6372</v>
      </c>
      <c r="O4592" cm="1">
        <f t="array" ref="O4592:R4592">_xlfn.XLOOKUP($B4592,'Raw -orders'!$A:$A,'Raw -orders'!$B:$E)</f>
        <v>189</v>
      </c>
      <c r="P4592">
        <v>31001</v>
      </c>
      <c r="Q4592" s="1">
        <v>44481</v>
      </c>
      <c r="R4592" s="1">
        <v>44488</v>
      </c>
      <c r="S4592" t="str" cm="1">
        <f t="array" ref="S4592:Z4592">_xlfn.XLOOKUP($O4592,'Raw - customers'!$A:$A,'Raw - customers'!$B:$I)</f>
        <v>Deedee Pashe</v>
      </c>
      <c r="T4592" t="str">
        <v>Bigender</v>
      </c>
      <c r="U4592">
        <v>28</v>
      </c>
      <c r="V4592" t="str">
        <v>96 Bartoletti StreetApt. 671</v>
      </c>
      <c r="W4592">
        <v>3678</v>
      </c>
      <c r="X4592" t="str">
        <v>Lake Abigailhaven</v>
      </c>
      <c r="Y4592" t="str">
        <v>Western Australia</v>
      </c>
      <c r="Z4592" t="str">
        <v>Australia</v>
      </c>
      <c r="AA4592">
        <v>10</v>
      </c>
      <c r="AB4592" s="3" t="str">
        <f t="shared" si="143"/>
        <v>0 to 10</v>
      </c>
      <c r="AM4592" s="6">
        <v>189</v>
      </c>
      <c r="AN4592" s="6" t="s">
        <v>1377</v>
      </c>
    </row>
    <row r="4593" spans="1:40" x14ac:dyDescent="0.25">
      <c r="A4593">
        <v>4591</v>
      </c>
      <c r="B4593">
        <v>916</v>
      </c>
      <c r="C4593">
        <v>118</v>
      </c>
      <c r="D4593">
        <v>92</v>
      </c>
      <c r="E4593">
        <v>1</v>
      </c>
      <c r="F4593">
        <v>92</v>
      </c>
      <c r="G4593">
        <v>1</v>
      </c>
      <c r="H4593" t="str">
        <f>VLOOKUP($C4593,'Raw-products'!$A$2:$H$1261,MATCH(H$1,'Raw-products'!$A$1:$H$1,0))</f>
        <v>Shirt</v>
      </c>
      <c r="I4593" t="str">
        <f>VLOOKUP($C4593,'Raw-products'!$A$2:$H$1261,MATCH(I$1,'Raw-products'!$A$1:$H$1,0))</f>
        <v>Denim</v>
      </c>
      <c r="J4593" t="str">
        <f>VLOOKUP($C4593,'Raw-products'!$A$2:$H$1261,MATCH(J$1,'Raw-products'!$A$1:$H$1,0))</f>
        <v>L</v>
      </c>
      <c r="K4593" t="str">
        <f>VLOOKUP($C4593,'Raw-products'!$A$2:$H$1261,MATCH(K$1,'Raw-products'!$A$1:$H$1,0))</f>
        <v>yellow</v>
      </c>
      <c r="L4593">
        <f>VLOOKUP($C4593,'Raw-products'!$A$2:$H$1261,MATCH(L$1,'Raw-products'!$A$1:$H$1,0))</f>
        <v>115</v>
      </c>
      <c r="M4593">
        <f>VLOOKUP($C4593,'Raw-products'!$A$2:$H$1261,MATCH(M$1,'Raw-products'!$A$1:$H$1,0))</f>
        <v>75</v>
      </c>
      <c r="N4593" s="5">
        <f t="shared" si="142"/>
        <v>8625</v>
      </c>
      <c r="O4593" cm="1">
        <f t="array" ref="O4593:R4593">_xlfn.XLOOKUP($B4593,'Raw -orders'!$A:$A,'Raw -orders'!$B:$E)</f>
        <v>189</v>
      </c>
      <c r="P4593">
        <v>31001</v>
      </c>
      <c r="Q4593" s="1">
        <v>44481</v>
      </c>
      <c r="R4593" s="1">
        <v>44488</v>
      </c>
      <c r="S4593" t="str" cm="1">
        <f t="array" ref="S4593:Z4593">_xlfn.XLOOKUP($O4593,'Raw - customers'!$A:$A,'Raw - customers'!$B:$I)</f>
        <v>Deedee Pashe</v>
      </c>
      <c r="T4593" t="str">
        <v>Bigender</v>
      </c>
      <c r="U4593">
        <v>28</v>
      </c>
      <c r="V4593" t="str">
        <v>96 Bartoletti StreetApt. 671</v>
      </c>
      <c r="W4593">
        <v>3678</v>
      </c>
      <c r="X4593" t="str">
        <v>Lake Abigailhaven</v>
      </c>
      <c r="Y4593" t="str">
        <v>Western Australia</v>
      </c>
      <c r="Z4593" t="str">
        <v>Australia</v>
      </c>
      <c r="AA4593">
        <v>10</v>
      </c>
      <c r="AB4593" s="3" t="str">
        <f t="shared" si="143"/>
        <v>0 to 10</v>
      </c>
      <c r="AM4593" s="6">
        <v>189</v>
      </c>
      <c r="AN4593" s="6" t="s">
        <v>1377</v>
      </c>
    </row>
    <row r="4594" spans="1:40" x14ac:dyDescent="0.25">
      <c r="A4594">
        <v>4592</v>
      </c>
      <c r="B4594">
        <v>917</v>
      </c>
      <c r="C4594">
        <v>345</v>
      </c>
      <c r="D4594">
        <v>109</v>
      </c>
      <c r="E4594">
        <v>1</v>
      </c>
      <c r="F4594">
        <v>109</v>
      </c>
      <c r="G4594">
        <v>1</v>
      </c>
      <c r="H4594" t="str">
        <f>VLOOKUP($C4594,'Raw-products'!$A$2:$H$1261,MATCH(H$1,'Raw-products'!$A$1:$H$1,0))</f>
        <v>Shirt</v>
      </c>
      <c r="I4594" t="str">
        <f>VLOOKUP($C4594,'Raw-products'!$A$2:$H$1261,MATCH(I$1,'Raw-products'!$A$1:$H$1,0))</f>
        <v>Mandarin Collar</v>
      </c>
      <c r="J4594" t="str">
        <f>VLOOKUP($C4594,'Raw-products'!$A$2:$H$1261,MATCH(J$1,'Raw-products'!$A$1:$H$1,0))</f>
        <v>XS</v>
      </c>
      <c r="K4594" t="str">
        <f>VLOOKUP($C4594,'Raw-products'!$A$2:$H$1261,MATCH(K$1,'Raw-products'!$A$1:$H$1,0))</f>
        <v>violet</v>
      </c>
      <c r="L4594">
        <f>VLOOKUP($C4594,'Raw-products'!$A$2:$H$1261,MATCH(L$1,'Raw-products'!$A$1:$H$1,0))</f>
        <v>108</v>
      </c>
      <c r="M4594">
        <f>VLOOKUP($C4594,'Raw-products'!$A$2:$H$1261,MATCH(M$1,'Raw-products'!$A$1:$H$1,0))</f>
        <v>52</v>
      </c>
      <c r="N4594" s="5">
        <f t="shared" si="142"/>
        <v>5616</v>
      </c>
      <c r="O4594" cm="1">
        <f t="array" ref="O4594:R4594">_xlfn.XLOOKUP($B4594,'Raw -orders'!$A:$A,'Raw -orders'!$B:$E)</f>
        <v>750</v>
      </c>
      <c r="P4594">
        <v>15620</v>
      </c>
      <c r="Q4594" s="1">
        <v>44198</v>
      </c>
      <c r="R4594" s="1">
        <v>44208</v>
      </c>
      <c r="S4594" t="str" cm="1">
        <f t="array" ref="S4594:Z4594">_xlfn.XLOOKUP($O4594,'Raw - customers'!$A:$A,'Raw - customers'!$B:$I)</f>
        <v>Mirabelle Vaney</v>
      </c>
      <c r="T4594" t="str">
        <v>Polygender</v>
      </c>
      <c r="U4594">
        <v>42</v>
      </c>
      <c r="V4594" t="str">
        <v>4155 Hughes RidgeApt. 624</v>
      </c>
      <c r="W4594">
        <v>7850</v>
      </c>
      <c r="X4594" t="str">
        <v>Baumbachton</v>
      </c>
      <c r="Y4594" t="str">
        <v>Victoria</v>
      </c>
      <c r="Z4594" t="str">
        <v>Australia</v>
      </c>
      <c r="AA4594">
        <v>1</v>
      </c>
      <c r="AB4594" s="3" t="str">
        <f t="shared" si="143"/>
        <v>0 to 10</v>
      </c>
      <c r="AM4594" s="6">
        <v>750</v>
      </c>
      <c r="AN4594" s="6" t="s">
        <v>1396</v>
      </c>
    </row>
    <row r="4595" spans="1:40" x14ac:dyDescent="0.25">
      <c r="A4595">
        <v>4593</v>
      </c>
      <c r="B4595">
        <v>918</v>
      </c>
      <c r="C4595">
        <v>539</v>
      </c>
      <c r="D4595">
        <v>98</v>
      </c>
      <c r="E4595">
        <v>3</v>
      </c>
      <c r="F4595">
        <v>294</v>
      </c>
      <c r="G4595">
        <v>1</v>
      </c>
      <c r="H4595" t="str">
        <f>VLOOKUP($C4595,'Raw-products'!$A$2:$H$1261,MATCH(H$1,'Raw-products'!$A$1:$H$1,0))</f>
        <v>Jacket</v>
      </c>
      <c r="I4595" t="str">
        <f>VLOOKUP($C4595,'Raw-products'!$A$2:$H$1261,MATCH(I$1,'Raw-products'!$A$1:$H$1,0))</f>
        <v>Leather</v>
      </c>
      <c r="J4595" t="str">
        <f>VLOOKUP($C4595,'Raw-products'!$A$2:$H$1261,MATCH(J$1,'Raw-products'!$A$1:$H$1,0))</f>
        <v>XL</v>
      </c>
      <c r="K4595" t="str">
        <f>VLOOKUP($C4595,'Raw-products'!$A$2:$H$1261,MATCH(K$1,'Raw-products'!$A$1:$H$1,0))</f>
        <v>yellow</v>
      </c>
      <c r="L4595">
        <f>VLOOKUP($C4595,'Raw-products'!$A$2:$H$1261,MATCH(L$1,'Raw-products'!$A$1:$H$1,0))</f>
        <v>113</v>
      </c>
      <c r="M4595">
        <f>VLOOKUP($C4595,'Raw-products'!$A$2:$H$1261,MATCH(M$1,'Raw-products'!$A$1:$H$1,0))</f>
        <v>67</v>
      </c>
      <c r="N4595" s="5">
        <f t="shared" si="142"/>
        <v>7571</v>
      </c>
      <c r="O4595" cm="1">
        <f t="array" ref="O4595:R4595">_xlfn.XLOOKUP($B4595,'Raw -orders'!$A:$A,'Raw -orders'!$B:$E)</f>
        <v>965</v>
      </c>
      <c r="P4595">
        <v>24379</v>
      </c>
      <c r="Q4595" s="1">
        <v>44262</v>
      </c>
      <c r="R4595" s="1">
        <v>44289</v>
      </c>
      <c r="S4595" t="str" cm="1">
        <f t="array" ref="S4595:Z4595">_xlfn.XLOOKUP($O4595,'Raw - customers'!$A:$A,'Raw - customers'!$B:$I)</f>
        <v>Terri Lunny</v>
      </c>
      <c r="T4595" t="str">
        <v>Bigender</v>
      </c>
      <c r="U4595">
        <v>75</v>
      </c>
      <c r="V4595" t="str">
        <v>4627 Paige KnollApt. 635</v>
      </c>
      <c r="W4595">
        <v>5542</v>
      </c>
      <c r="X4595" t="str">
        <v>New Callumtown</v>
      </c>
      <c r="Y4595" t="str">
        <v>Western Australia</v>
      </c>
      <c r="Z4595" t="str">
        <v>Australia</v>
      </c>
      <c r="AA4595">
        <v>3</v>
      </c>
      <c r="AB4595" s="3" t="str">
        <f t="shared" si="143"/>
        <v>20 to 30</v>
      </c>
      <c r="AM4595" s="6">
        <v>965</v>
      </c>
      <c r="AN4595" s="6" t="s">
        <v>1377</v>
      </c>
    </row>
    <row r="4596" spans="1:40" x14ac:dyDescent="0.25">
      <c r="A4596">
        <v>4594</v>
      </c>
      <c r="B4596">
        <v>918</v>
      </c>
      <c r="C4596">
        <v>1119</v>
      </c>
      <c r="D4596">
        <v>115</v>
      </c>
      <c r="E4596">
        <v>2</v>
      </c>
      <c r="F4596">
        <v>230</v>
      </c>
      <c r="G4596">
        <v>1</v>
      </c>
      <c r="H4596" t="str">
        <f>VLOOKUP($C4596,'Raw-products'!$A$2:$H$1261,MATCH(H$1,'Raw-products'!$A$1:$H$1,0))</f>
        <v>Trousers</v>
      </c>
      <c r="I4596" t="str">
        <f>VLOOKUP($C4596,'Raw-products'!$A$2:$H$1261,MATCH(I$1,'Raw-products'!$A$1:$H$1,0))</f>
        <v>Cropped</v>
      </c>
      <c r="J4596" t="str">
        <f>VLOOKUP($C4596,'Raw-products'!$A$2:$H$1261,MATCH(J$1,'Raw-products'!$A$1:$H$1,0))</f>
        <v>XL</v>
      </c>
      <c r="K4596" t="str">
        <f>VLOOKUP($C4596,'Raw-products'!$A$2:$H$1261,MATCH(K$1,'Raw-products'!$A$1:$H$1,0))</f>
        <v>violet</v>
      </c>
      <c r="L4596">
        <f>VLOOKUP($C4596,'Raw-products'!$A$2:$H$1261,MATCH(L$1,'Raw-products'!$A$1:$H$1,0))</f>
        <v>99</v>
      </c>
      <c r="M4596">
        <f>VLOOKUP($C4596,'Raw-products'!$A$2:$H$1261,MATCH(M$1,'Raw-products'!$A$1:$H$1,0))</f>
        <v>64</v>
      </c>
      <c r="N4596" s="5">
        <f t="shared" si="142"/>
        <v>6336</v>
      </c>
      <c r="O4596" cm="1">
        <f t="array" ref="O4596:R4596">_xlfn.XLOOKUP($B4596,'Raw -orders'!$A:$A,'Raw -orders'!$B:$E)</f>
        <v>965</v>
      </c>
      <c r="P4596">
        <v>24379</v>
      </c>
      <c r="Q4596" s="1">
        <v>44262</v>
      </c>
      <c r="R4596" s="1">
        <v>44289</v>
      </c>
      <c r="S4596" t="str" cm="1">
        <f t="array" ref="S4596:Z4596">_xlfn.XLOOKUP($O4596,'Raw - customers'!$A:$A,'Raw - customers'!$B:$I)</f>
        <v>Terri Lunny</v>
      </c>
      <c r="T4596" t="str">
        <v>Bigender</v>
      </c>
      <c r="U4596">
        <v>75</v>
      </c>
      <c r="V4596" t="str">
        <v>4627 Paige KnollApt. 635</v>
      </c>
      <c r="W4596">
        <v>5542</v>
      </c>
      <c r="X4596" t="str">
        <v>New Callumtown</v>
      </c>
      <c r="Y4596" t="str">
        <v>Western Australia</v>
      </c>
      <c r="Z4596" t="str">
        <v>Australia</v>
      </c>
      <c r="AA4596">
        <v>3</v>
      </c>
      <c r="AB4596" s="3" t="str">
        <f t="shared" si="143"/>
        <v>20 to 30</v>
      </c>
      <c r="AM4596" s="6">
        <v>965</v>
      </c>
      <c r="AN4596" s="6" t="s">
        <v>1377</v>
      </c>
    </row>
    <row r="4597" spans="1:40" x14ac:dyDescent="0.25">
      <c r="A4597">
        <v>4595</v>
      </c>
      <c r="B4597">
        <v>919</v>
      </c>
      <c r="C4597">
        <v>932</v>
      </c>
      <c r="D4597">
        <v>96</v>
      </c>
      <c r="E4597">
        <v>1</v>
      </c>
      <c r="F4597">
        <v>96</v>
      </c>
      <c r="G4597">
        <v>1</v>
      </c>
      <c r="H4597" t="str">
        <f>VLOOKUP($C4597,'Raw-products'!$A$2:$H$1261,MATCH(H$1,'Raw-products'!$A$1:$H$1,0))</f>
        <v>Trousers</v>
      </c>
      <c r="I4597" t="str">
        <f>VLOOKUP($C4597,'Raw-products'!$A$2:$H$1261,MATCH(I$1,'Raw-products'!$A$1:$H$1,0))</f>
        <v>Drawstring</v>
      </c>
      <c r="J4597" t="str">
        <f>VLOOKUP($C4597,'Raw-products'!$A$2:$H$1261,MATCH(J$1,'Raw-products'!$A$1:$H$1,0))</f>
        <v>M</v>
      </c>
      <c r="K4597" t="str">
        <f>VLOOKUP($C4597,'Raw-products'!$A$2:$H$1261,MATCH(K$1,'Raw-products'!$A$1:$H$1,0))</f>
        <v>blue</v>
      </c>
      <c r="L4597">
        <f>VLOOKUP($C4597,'Raw-products'!$A$2:$H$1261,MATCH(L$1,'Raw-products'!$A$1:$H$1,0))</f>
        <v>104</v>
      </c>
      <c r="M4597">
        <f>VLOOKUP($C4597,'Raw-products'!$A$2:$H$1261,MATCH(M$1,'Raw-products'!$A$1:$H$1,0))</f>
        <v>41</v>
      </c>
      <c r="N4597" s="5">
        <f t="shared" si="142"/>
        <v>4264</v>
      </c>
      <c r="O4597" cm="1">
        <f t="array" ref="O4597:R4597">_xlfn.XLOOKUP($B4597,'Raw -orders'!$A:$A,'Raw -orders'!$B:$E)</f>
        <v>97</v>
      </c>
      <c r="P4597">
        <v>53662</v>
      </c>
      <c r="Q4597" s="1">
        <v>44376</v>
      </c>
      <c r="R4597" s="1">
        <v>44398</v>
      </c>
      <c r="S4597" t="str" cm="1">
        <f t="array" ref="S4597:Z4597">_xlfn.XLOOKUP($O4597,'Raw - customers'!$A:$A,'Raw - customers'!$B:$I)</f>
        <v>Dean Mclarty</v>
      </c>
      <c r="T4597" t="str">
        <v>Female</v>
      </c>
      <c r="U4597">
        <v>39</v>
      </c>
      <c r="V4597" t="str">
        <v>6303 Nate BoulevardSuite 368</v>
      </c>
      <c r="W4597">
        <v>2815</v>
      </c>
      <c r="X4597" t="str">
        <v>North Ellabury</v>
      </c>
      <c r="Y4597" t="str">
        <v>Northern Territory</v>
      </c>
      <c r="Z4597" t="str">
        <v>Australia</v>
      </c>
      <c r="AA4597">
        <v>6</v>
      </c>
      <c r="AB4597" s="3" t="str">
        <f t="shared" si="143"/>
        <v>20 to 30</v>
      </c>
      <c r="AM4597" s="6">
        <v>97</v>
      </c>
      <c r="AN4597" s="6" t="s">
        <v>1339</v>
      </c>
    </row>
    <row r="4598" spans="1:40" x14ac:dyDescent="0.25">
      <c r="A4598">
        <v>4596</v>
      </c>
      <c r="B4598">
        <v>920</v>
      </c>
      <c r="C4598">
        <v>1212</v>
      </c>
      <c r="D4598">
        <v>105</v>
      </c>
      <c r="E4598">
        <v>2</v>
      </c>
      <c r="F4598">
        <v>210</v>
      </c>
      <c r="G4598">
        <v>1</v>
      </c>
      <c r="H4598" t="str">
        <f>VLOOKUP($C4598,'Raw-products'!$A$2:$H$1261,MATCH(H$1,'Raw-products'!$A$1:$H$1,0))</f>
        <v>Trousers</v>
      </c>
      <c r="I4598" t="str">
        <f>VLOOKUP($C4598,'Raw-products'!$A$2:$H$1261,MATCH(I$1,'Raw-products'!$A$1:$H$1,0))</f>
        <v>Pleated</v>
      </c>
      <c r="J4598" t="str">
        <f>VLOOKUP($C4598,'Raw-products'!$A$2:$H$1261,MATCH(J$1,'Raw-products'!$A$1:$H$1,0))</f>
        <v>M</v>
      </c>
      <c r="K4598" t="str">
        <f>VLOOKUP($C4598,'Raw-products'!$A$2:$H$1261,MATCH(K$1,'Raw-products'!$A$1:$H$1,0))</f>
        <v>blue</v>
      </c>
      <c r="L4598">
        <f>VLOOKUP($C4598,'Raw-products'!$A$2:$H$1261,MATCH(L$1,'Raw-products'!$A$1:$H$1,0))</f>
        <v>90</v>
      </c>
      <c r="M4598">
        <f>VLOOKUP($C4598,'Raw-products'!$A$2:$H$1261,MATCH(M$1,'Raw-products'!$A$1:$H$1,0))</f>
        <v>66</v>
      </c>
      <c r="N4598" s="5">
        <f t="shared" si="142"/>
        <v>5940</v>
      </c>
      <c r="O4598" cm="1">
        <f t="array" ref="O4598:R4598">_xlfn.XLOOKUP($B4598,'Raw -orders'!$A:$A,'Raw -orders'!$B:$E)</f>
        <v>703</v>
      </c>
      <c r="P4598">
        <v>27722</v>
      </c>
      <c r="Q4598" s="1">
        <v>44403</v>
      </c>
      <c r="R4598" s="1">
        <v>44424</v>
      </c>
      <c r="S4598" t="str" cm="1">
        <f t="array" ref="S4598:Z4598">_xlfn.XLOOKUP($O4598,'Raw - customers'!$A:$A,'Raw - customers'!$B:$I)</f>
        <v>Diann Grieger</v>
      </c>
      <c r="T4598" t="str">
        <v>Polygender</v>
      </c>
      <c r="U4598">
        <v>26</v>
      </c>
      <c r="V4598" t="str">
        <v>803 Lara DriveApt. 182</v>
      </c>
      <c r="W4598">
        <v>3623</v>
      </c>
      <c r="X4598" t="str">
        <v>Port Joeltown</v>
      </c>
      <c r="Y4598" t="str">
        <v>South Australia</v>
      </c>
      <c r="Z4598" t="str">
        <v>Australia</v>
      </c>
      <c r="AA4598">
        <v>7</v>
      </c>
      <c r="AB4598" s="3" t="str">
        <f t="shared" si="143"/>
        <v>20 to 30</v>
      </c>
      <c r="AM4598" s="6">
        <v>703</v>
      </c>
      <c r="AN4598" s="6" t="s">
        <v>1345</v>
      </c>
    </row>
    <row r="4599" spans="1:40" x14ac:dyDescent="0.25">
      <c r="A4599">
        <v>4597</v>
      </c>
      <c r="B4599">
        <v>920</v>
      </c>
      <c r="C4599">
        <v>540</v>
      </c>
      <c r="D4599">
        <v>98</v>
      </c>
      <c r="E4599">
        <v>3</v>
      </c>
      <c r="F4599">
        <v>294</v>
      </c>
      <c r="G4599">
        <v>1</v>
      </c>
      <c r="H4599" t="str">
        <f>VLOOKUP($C4599,'Raw-products'!$A$2:$H$1261,MATCH(H$1,'Raw-products'!$A$1:$H$1,0))</f>
        <v>Jacket</v>
      </c>
      <c r="I4599" t="str">
        <f>VLOOKUP($C4599,'Raw-products'!$A$2:$H$1261,MATCH(I$1,'Raw-products'!$A$1:$H$1,0))</f>
        <v>Leather</v>
      </c>
      <c r="J4599" t="str">
        <f>VLOOKUP($C4599,'Raw-products'!$A$2:$H$1261,MATCH(J$1,'Raw-products'!$A$1:$H$1,0))</f>
        <v>XS</v>
      </c>
      <c r="K4599" t="str">
        <f>VLOOKUP($C4599,'Raw-products'!$A$2:$H$1261,MATCH(K$1,'Raw-products'!$A$1:$H$1,0))</f>
        <v>green</v>
      </c>
      <c r="L4599">
        <f>VLOOKUP($C4599,'Raw-products'!$A$2:$H$1261,MATCH(L$1,'Raw-products'!$A$1:$H$1,0))</f>
        <v>113</v>
      </c>
      <c r="M4599">
        <f>VLOOKUP($C4599,'Raw-products'!$A$2:$H$1261,MATCH(M$1,'Raw-products'!$A$1:$H$1,0))</f>
        <v>57</v>
      </c>
      <c r="N4599" s="5">
        <f t="shared" si="142"/>
        <v>6441</v>
      </c>
      <c r="O4599" cm="1">
        <f t="array" ref="O4599:R4599">_xlfn.XLOOKUP($B4599,'Raw -orders'!$A:$A,'Raw -orders'!$B:$E)</f>
        <v>703</v>
      </c>
      <c r="P4599">
        <v>27722</v>
      </c>
      <c r="Q4599" s="1">
        <v>44403</v>
      </c>
      <c r="R4599" s="1">
        <v>44424</v>
      </c>
      <c r="S4599" t="str" cm="1">
        <f t="array" ref="S4599:Z4599">_xlfn.XLOOKUP($O4599,'Raw - customers'!$A:$A,'Raw - customers'!$B:$I)</f>
        <v>Diann Grieger</v>
      </c>
      <c r="T4599" t="str">
        <v>Polygender</v>
      </c>
      <c r="U4599">
        <v>26</v>
      </c>
      <c r="V4599" t="str">
        <v>803 Lara DriveApt. 182</v>
      </c>
      <c r="W4599">
        <v>3623</v>
      </c>
      <c r="X4599" t="str">
        <v>Port Joeltown</v>
      </c>
      <c r="Y4599" t="str">
        <v>South Australia</v>
      </c>
      <c r="Z4599" t="str">
        <v>Australia</v>
      </c>
      <c r="AA4599">
        <v>7</v>
      </c>
      <c r="AB4599" s="3" t="str">
        <f t="shared" si="143"/>
        <v>20 to 30</v>
      </c>
      <c r="AM4599" s="6">
        <v>703</v>
      </c>
      <c r="AN4599" s="6" t="s">
        <v>1345</v>
      </c>
    </row>
    <row r="4600" spans="1:40" x14ac:dyDescent="0.25">
      <c r="A4600">
        <v>4598</v>
      </c>
      <c r="B4600">
        <v>920</v>
      </c>
      <c r="C4600">
        <v>1000</v>
      </c>
      <c r="D4600">
        <v>106</v>
      </c>
      <c r="E4600">
        <v>3</v>
      </c>
      <c r="F4600">
        <v>318</v>
      </c>
      <c r="G4600">
        <v>1</v>
      </c>
      <c r="H4600" t="str">
        <f>VLOOKUP($C4600,'Raw-products'!$A$2:$H$1261,MATCH(H$1,'Raw-products'!$A$1:$H$1,0))</f>
        <v>Trousers</v>
      </c>
      <c r="I4600" t="str">
        <f>VLOOKUP($C4600,'Raw-products'!$A$2:$H$1261,MATCH(I$1,'Raw-products'!$A$1:$H$1,0))</f>
        <v>Wool</v>
      </c>
      <c r="J4600" t="str">
        <f>VLOOKUP($C4600,'Raw-products'!$A$2:$H$1261,MATCH(J$1,'Raw-products'!$A$1:$H$1,0))</f>
        <v>XS</v>
      </c>
      <c r="K4600" t="str">
        <f>VLOOKUP($C4600,'Raw-products'!$A$2:$H$1261,MATCH(K$1,'Raw-products'!$A$1:$H$1,0))</f>
        <v>blue</v>
      </c>
      <c r="L4600">
        <f>VLOOKUP($C4600,'Raw-products'!$A$2:$H$1261,MATCH(L$1,'Raw-products'!$A$1:$H$1,0))</f>
        <v>111</v>
      </c>
      <c r="M4600">
        <f>VLOOKUP($C4600,'Raw-products'!$A$2:$H$1261,MATCH(M$1,'Raw-products'!$A$1:$H$1,0))</f>
        <v>58</v>
      </c>
      <c r="N4600" s="5">
        <f t="shared" si="142"/>
        <v>6438</v>
      </c>
      <c r="O4600" cm="1">
        <f t="array" ref="O4600:R4600">_xlfn.XLOOKUP($B4600,'Raw -orders'!$A:$A,'Raw -orders'!$B:$E)</f>
        <v>703</v>
      </c>
      <c r="P4600">
        <v>27722</v>
      </c>
      <c r="Q4600" s="1">
        <v>44403</v>
      </c>
      <c r="R4600" s="1">
        <v>44424</v>
      </c>
      <c r="S4600" t="str" cm="1">
        <f t="array" ref="S4600:Z4600">_xlfn.XLOOKUP($O4600,'Raw - customers'!$A:$A,'Raw - customers'!$B:$I)</f>
        <v>Diann Grieger</v>
      </c>
      <c r="T4600" t="str">
        <v>Polygender</v>
      </c>
      <c r="U4600">
        <v>26</v>
      </c>
      <c r="V4600" t="str">
        <v>803 Lara DriveApt. 182</v>
      </c>
      <c r="W4600">
        <v>3623</v>
      </c>
      <c r="X4600" t="str">
        <v>Port Joeltown</v>
      </c>
      <c r="Y4600" t="str">
        <v>South Australia</v>
      </c>
      <c r="Z4600" t="str">
        <v>Australia</v>
      </c>
      <c r="AA4600">
        <v>7</v>
      </c>
      <c r="AB4600" s="3" t="str">
        <f t="shared" si="143"/>
        <v>20 to 30</v>
      </c>
      <c r="AM4600" s="6">
        <v>703</v>
      </c>
      <c r="AN4600" s="6" t="s">
        <v>1345</v>
      </c>
    </row>
    <row r="4601" spans="1:40" x14ac:dyDescent="0.25">
      <c r="A4601">
        <v>4599</v>
      </c>
      <c r="B4601">
        <v>920</v>
      </c>
      <c r="C4601">
        <v>609</v>
      </c>
      <c r="D4601">
        <v>112</v>
      </c>
      <c r="E4601">
        <v>3</v>
      </c>
      <c r="F4601">
        <v>336</v>
      </c>
      <c r="G4601">
        <v>1</v>
      </c>
      <c r="H4601" t="str">
        <f>VLOOKUP($C4601,'Raw-products'!$A$2:$H$1261,MATCH(H$1,'Raw-products'!$A$1:$H$1,0))</f>
        <v>Jacket</v>
      </c>
      <c r="I4601" t="str">
        <f>VLOOKUP($C4601,'Raw-products'!$A$2:$H$1261,MATCH(I$1,'Raw-products'!$A$1:$H$1,0))</f>
        <v>Cardigan</v>
      </c>
      <c r="J4601" t="str">
        <f>VLOOKUP($C4601,'Raw-products'!$A$2:$H$1261,MATCH(J$1,'Raw-products'!$A$1:$H$1,0))</f>
        <v>XL</v>
      </c>
      <c r="K4601" t="str">
        <f>VLOOKUP($C4601,'Raw-products'!$A$2:$H$1261,MATCH(K$1,'Raw-products'!$A$1:$H$1,0))</f>
        <v>yellow</v>
      </c>
      <c r="L4601">
        <f>VLOOKUP($C4601,'Raw-products'!$A$2:$H$1261,MATCH(L$1,'Raw-products'!$A$1:$H$1,0))</f>
        <v>118</v>
      </c>
      <c r="M4601">
        <f>VLOOKUP($C4601,'Raw-products'!$A$2:$H$1261,MATCH(M$1,'Raw-products'!$A$1:$H$1,0))</f>
        <v>42</v>
      </c>
      <c r="N4601" s="5">
        <f t="shared" si="142"/>
        <v>4956</v>
      </c>
      <c r="O4601" cm="1">
        <f t="array" ref="O4601:R4601">_xlfn.XLOOKUP($B4601,'Raw -orders'!$A:$A,'Raw -orders'!$B:$E)</f>
        <v>703</v>
      </c>
      <c r="P4601">
        <v>27722</v>
      </c>
      <c r="Q4601" s="1">
        <v>44403</v>
      </c>
      <c r="R4601" s="1">
        <v>44424</v>
      </c>
      <c r="S4601" t="str" cm="1">
        <f t="array" ref="S4601:Z4601">_xlfn.XLOOKUP($O4601,'Raw - customers'!$A:$A,'Raw - customers'!$B:$I)</f>
        <v>Diann Grieger</v>
      </c>
      <c r="T4601" t="str">
        <v>Polygender</v>
      </c>
      <c r="U4601">
        <v>26</v>
      </c>
      <c r="V4601" t="str">
        <v>803 Lara DriveApt. 182</v>
      </c>
      <c r="W4601">
        <v>3623</v>
      </c>
      <c r="X4601" t="str">
        <v>Port Joeltown</v>
      </c>
      <c r="Y4601" t="str">
        <v>South Australia</v>
      </c>
      <c r="Z4601" t="str">
        <v>Australia</v>
      </c>
      <c r="AA4601">
        <v>7</v>
      </c>
      <c r="AB4601" s="3" t="str">
        <f t="shared" si="143"/>
        <v>20 to 30</v>
      </c>
      <c r="AM4601" s="6">
        <v>703</v>
      </c>
      <c r="AN4601" s="6" t="s">
        <v>1345</v>
      </c>
    </row>
    <row r="4602" spans="1:40" x14ac:dyDescent="0.25">
      <c r="A4602">
        <v>4600</v>
      </c>
      <c r="B4602">
        <v>920</v>
      </c>
      <c r="C4602">
        <v>502</v>
      </c>
      <c r="D4602">
        <v>102</v>
      </c>
      <c r="E4602">
        <v>1</v>
      </c>
      <c r="F4602">
        <v>102</v>
      </c>
      <c r="G4602">
        <v>1</v>
      </c>
      <c r="H4602" t="str">
        <f>VLOOKUP($C4602,'Raw-products'!$A$2:$H$1261,MATCH(H$1,'Raw-products'!$A$1:$H$1,0))</f>
        <v>Jacket</v>
      </c>
      <c r="I4602" t="str">
        <f>VLOOKUP($C4602,'Raw-products'!$A$2:$H$1261,MATCH(I$1,'Raw-products'!$A$1:$H$1,0))</f>
        <v>Windbreaker</v>
      </c>
      <c r="J4602" t="str">
        <f>VLOOKUP($C4602,'Raw-products'!$A$2:$H$1261,MATCH(J$1,'Raw-products'!$A$1:$H$1,0))</f>
        <v>M</v>
      </c>
      <c r="K4602" t="str">
        <f>VLOOKUP($C4602,'Raw-products'!$A$2:$H$1261,MATCH(K$1,'Raw-products'!$A$1:$H$1,0))</f>
        <v>yellow</v>
      </c>
      <c r="L4602">
        <f>VLOOKUP($C4602,'Raw-products'!$A$2:$H$1261,MATCH(L$1,'Raw-products'!$A$1:$H$1,0))</f>
        <v>109</v>
      </c>
      <c r="M4602">
        <f>VLOOKUP($C4602,'Raw-products'!$A$2:$H$1261,MATCH(M$1,'Raw-products'!$A$1:$H$1,0))</f>
        <v>52</v>
      </c>
      <c r="N4602" s="5">
        <f t="shared" si="142"/>
        <v>5668</v>
      </c>
      <c r="O4602" cm="1">
        <f t="array" ref="O4602:R4602">_xlfn.XLOOKUP($B4602,'Raw -orders'!$A:$A,'Raw -orders'!$B:$E)</f>
        <v>703</v>
      </c>
      <c r="P4602">
        <v>27722</v>
      </c>
      <c r="Q4602" s="1">
        <v>44403</v>
      </c>
      <c r="R4602" s="1">
        <v>44424</v>
      </c>
      <c r="S4602" t="str" cm="1">
        <f t="array" ref="S4602:Z4602">_xlfn.XLOOKUP($O4602,'Raw - customers'!$A:$A,'Raw - customers'!$B:$I)</f>
        <v>Diann Grieger</v>
      </c>
      <c r="T4602" t="str">
        <v>Polygender</v>
      </c>
      <c r="U4602">
        <v>26</v>
      </c>
      <c r="V4602" t="str">
        <v>803 Lara DriveApt. 182</v>
      </c>
      <c r="W4602">
        <v>3623</v>
      </c>
      <c r="X4602" t="str">
        <v>Port Joeltown</v>
      </c>
      <c r="Y4602" t="str">
        <v>South Australia</v>
      </c>
      <c r="Z4602" t="str">
        <v>Australia</v>
      </c>
      <c r="AA4602">
        <v>7</v>
      </c>
      <c r="AB4602" s="3" t="str">
        <f t="shared" si="143"/>
        <v>20 to 30</v>
      </c>
      <c r="AM4602" s="6">
        <v>703</v>
      </c>
      <c r="AN4602" s="6" t="s">
        <v>1345</v>
      </c>
    </row>
    <row r="4603" spans="1:40" x14ac:dyDescent="0.25">
      <c r="A4603">
        <v>4601</v>
      </c>
      <c r="B4603">
        <v>920</v>
      </c>
      <c r="C4603">
        <v>791</v>
      </c>
      <c r="D4603">
        <v>91</v>
      </c>
      <c r="E4603">
        <v>2</v>
      </c>
      <c r="F4603">
        <v>182</v>
      </c>
      <c r="G4603">
        <v>1</v>
      </c>
      <c r="H4603" t="str">
        <f>VLOOKUP($C4603,'Raw-products'!$A$2:$H$1261,MATCH(H$1,'Raw-products'!$A$1:$H$1,0))</f>
        <v>Jacket</v>
      </c>
      <c r="I4603" t="str">
        <f>VLOOKUP($C4603,'Raw-products'!$A$2:$H$1261,MATCH(I$1,'Raw-products'!$A$1:$H$1,0))</f>
        <v>Pullover</v>
      </c>
      <c r="J4603" t="str">
        <f>VLOOKUP($C4603,'Raw-products'!$A$2:$H$1261,MATCH(J$1,'Raw-products'!$A$1:$H$1,0))</f>
        <v>S</v>
      </c>
      <c r="K4603" t="str">
        <f>VLOOKUP($C4603,'Raw-products'!$A$2:$H$1261,MATCH(K$1,'Raw-products'!$A$1:$H$1,0))</f>
        <v>blue</v>
      </c>
      <c r="L4603">
        <f>VLOOKUP($C4603,'Raw-products'!$A$2:$H$1261,MATCH(L$1,'Raw-products'!$A$1:$H$1,0))</f>
        <v>114</v>
      </c>
      <c r="M4603">
        <f>VLOOKUP($C4603,'Raw-products'!$A$2:$H$1261,MATCH(M$1,'Raw-products'!$A$1:$H$1,0))</f>
        <v>73</v>
      </c>
      <c r="N4603" s="5">
        <f t="shared" si="142"/>
        <v>8322</v>
      </c>
      <c r="O4603" cm="1">
        <f t="array" ref="O4603:R4603">_xlfn.XLOOKUP($B4603,'Raw -orders'!$A:$A,'Raw -orders'!$B:$E)</f>
        <v>703</v>
      </c>
      <c r="P4603">
        <v>27722</v>
      </c>
      <c r="Q4603" s="1">
        <v>44403</v>
      </c>
      <c r="R4603" s="1">
        <v>44424</v>
      </c>
      <c r="S4603" t="str" cm="1">
        <f t="array" ref="S4603:Z4603">_xlfn.XLOOKUP($O4603,'Raw - customers'!$A:$A,'Raw - customers'!$B:$I)</f>
        <v>Diann Grieger</v>
      </c>
      <c r="T4603" t="str">
        <v>Polygender</v>
      </c>
      <c r="U4603">
        <v>26</v>
      </c>
      <c r="V4603" t="str">
        <v>803 Lara DriveApt. 182</v>
      </c>
      <c r="W4603">
        <v>3623</v>
      </c>
      <c r="X4603" t="str">
        <v>Port Joeltown</v>
      </c>
      <c r="Y4603" t="str">
        <v>South Australia</v>
      </c>
      <c r="Z4603" t="str">
        <v>Australia</v>
      </c>
      <c r="AA4603">
        <v>7</v>
      </c>
      <c r="AB4603" s="3" t="str">
        <f t="shared" si="143"/>
        <v>20 to 30</v>
      </c>
      <c r="AM4603" s="6">
        <v>703</v>
      </c>
      <c r="AN4603" s="6" t="s">
        <v>1345</v>
      </c>
    </row>
    <row r="4604" spans="1:40" x14ac:dyDescent="0.25">
      <c r="A4604">
        <v>4602</v>
      </c>
      <c r="B4604">
        <v>920</v>
      </c>
      <c r="C4604">
        <v>943</v>
      </c>
      <c r="D4604">
        <v>96</v>
      </c>
      <c r="E4604">
        <v>3</v>
      </c>
      <c r="F4604">
        <v>288</v>
      </c>
      <c r="G4604">
        <v>1</v>
      </c>
      <c r="H4604" t="str">
        <f>VLOOKUP($C4604,'Raw-products'!$A$2:$H$1261,MATCH(H$1,'Raw-products'!$A$1:$H$1,0))</f>
        <v>Trousers</v>
      </c>
      <c r="I4604" t="str">
        <f>VLOOKUP($C4604,'Raw-products'!$A$2:$H$1261,MATCH(I$1,'Raw-products'!$A$1:$H$1,0))</f>
        <v>Drawstring</v>
      </c>
      <c r="J4604" t="str">
        <f>VLOOKUP($C4604,'Raw-products'!$A$2:$H$1261,MATCH(J$1,'Raw-products'!$A$1:$H$1,0))</f>
        <v>L</v>
      </c>
      <c r="K4604" t="str">
        <f>VLOOKUP($C4604,'Raw-products'!$A$2:$H$1261,MATCH(K$1,'Raw-products'!$A$1:$H$1,0))</f>
        <v>violet</v>
      </c>
      <c r="L4604">
        <f>VLOOKUP($C4604,'Raw-products'!$A$2:$H$1261,MATCH(L$1,'Raw-products'!$A$1:$H$1,0))</f>
        <v>104</v>
      </c>
      <c r="M4604">
        <f>VLOOKUP($C4604,'Raw-products'!$A$2:$H$1261,MATCH(M$1,'Raw-products'!$A$1:$H$1,0))</f>
        <v>62</v>
      </c>
      <c r="N4604" s="5">
        <f t="shared" si="142"/>
        <v>6448</v>
      </c>
      <c r="O4604" cm="1">
        <f t="array" ref="O4604:R4604">_xlfn.XLOOKUP($B4604,'Raw -orders'!$A:$A,'Raw -orders'!$B:$E)</f>
        <v>703</v>
      </c>
      <c r="P4604">
        <v>27722</v>
      </c>
      <c r="Q4604" s="1">
        <v>44403</v>
      </c>
      <c r="R4604" s="1">
        <v>44424</v>
      </c>
      <c r="S4604" t="str" cm="1">
        <f t="array" ref="S4604:Z4604">_xlfn.XLOOKUP($O4604,'Raw - customers'!$A:$A,'Raw - customers'!$B:$I)</f>
        <v>Diann Grieger</v>
      </c>
      <c r="T4604" t="str">
        <v>Polygender</v>
      </c>
      <c r="U4604">
        <v>26</v>
      </c>
      <c r="V4604" t="str">
        <v>803 Lara DriveApt. 182</v>
      </c>
      <c r="W4604">
        <v>3623</v>
      </c>
      <c r="X4604" t="str">
        <v>Port Joeltown</v>
      </c>
      <c r="Y4604" t="str">
        <v>South Australia</v>
      </c>
      <c r="Z4604" t="str">
        <v>Australia</v>
      </c>
      <c r="AA4604">
        <v>7</v>
      </c>
      <c r="AB4604" s="3" t="str">
        <f t="shared" si="143"/>
        <v>20 to 30</v>
      </c>
      <c r="AM4604" s="6">
        <v>703</v>
      </c>
      <c r="AN4604" s="6" t="s">
        <v>1345</v>
      </c>
    </row>
    <row r="4605" spans="1:40" x14ac:dyDescent="0.25">
      <c r="A4605">
        <v>4603</v>
      </c>
      <c r="B4605">
        <v>921</v>
      </c>
      <c r="C4605">
        <v>494</v>
      </c>
      <c r="D4605">
        <v>102</v>
      </c>
      <c r="E4605">
        <v>2</v>
      </c>
      <c r="F4605">
        <v>204</v>
      </c>
      <c r="G4605">
        <v>1</v>
      </c>
      <c r="H4605" t="str">
        <f>VLOOKUP($C4605,'Raw-products'!$A$2:$H$1261,MATCH(H$1,'Raw-products'!$A$1:$H$1,0))</f>
        <v>Jacket</v>
      </c>
      <c r="I4605" t="str">
        <f>VLOOKUP($C4605,'Raw-products'!$A$2:$H$1261,MATCH(I$1,'Raw-products'!$A$1:$H$1,0))</f>
        <v>Windbreaker</v>
      </c>
      <c r="J4605" t="str">
        <f>VLOOKUP($C4605,'Raw-products'!$A$2:$H$1261,MATCH(J$1,'Raw-products'!$A$1:$H$1,0))</f>
        <v>XL</v>
      </c>
      <c r="K4605" t="str">
        <f>VLOOKUP($C4605,'Raw-products'!$A$2:$H$1261,MATCH(K$1,'Raw-products'!$A$1:$H$1,0))</f>
        <v>red</v>
      </c>
      <c r="L4605">
        <f>VLOOKUP($C4605,'Raw-products'!$A$2:$H$1261,MATCH(L$1,'Raw-products'!$A$1:$H$1,0))</f>
        <v>109</v>
      </c>
      <c r="M4605">
        <f>VLOOKUP($C4605,'Raw-products'!$A$2:$H$1261,MATCH(M$1,'Raw-products'!$A$1:$H$1,0))</f>
        <v>48</v>
      </c>
      <c r="N4605" s="5">
        <f t="shared" si="142"/>
        <v>5232</v>
      </c>
      <c r="O4605" cm="1">
        <f t="array" ref="O4605:R4605">_xlfn.XLOOKUP($B4605,'Raw -orders'!$A:$A,'Raw -orders'!$B:$E)</f>
        <v>418</v>
      </c>
      <c r="P4605">
        <v>53911</v>
      </c>
      <c r="Q4605" s="1">
        <v>44244</v>
      </c>
      <c r="R4605" s="1">
        <v>44245</v>
      </c>
      <c r="S4605" t="str" cm="1">
        <f t="array" ref="S4605:Z4605">_xlfn.XLOOKUP($O4605,'Raw - customers'!$A:$A,'Raw - customers'!$B:$I)</f>
        <v>Luelle Fernanando</v>
      </c>
      <c r="T4605" t="str">
        <v>Agender</v>
      </c>
      <c r="U4605">
        <v>57</v>
      </c>
      <c r="V4605" t="str">
        <v>855 Beahan IslandSuite 560</v>
      </c>
      <c r="W4605">
        <v>2775</v>
      </c>
      <c r="X4605" t="str">
        <v>North Sebastianberg</v>
      </c>
      <c r="Y4605" t="str">
        <v>Australian Capital Territory</v>
      </c>
      <c r="Z4605" t="str">
        <v>Australia</v>
      </c>
      <c r="AA4605">
        <v>2</v>
      </c>
      <c r="AB4605" s="3" t="str">
        <f t="shared" si="143"/>
        <v>0 to 10</v>
      </c>
      <c r="AM4605" s="6">
        <v>418</v>
      </c>
      <c r="AN4605" s="6" t="s">
        <v>1350</v>
      </c>
    </row>
    <row r="4606" spans="1:40" x14ac:dyDescent="0.25">
      <c r="A4606">
        <v>4604</v>
      </c>
      <c r="B4606">
        <v>921</v>
      </c>
      <c r="C4606">
        <v>1080</v>
      </c>
      <c r="D4606">
        <v>93</v>
      </c>
      <c r="E4606">
        <v>2</v>
      </c>
      <c r="F4606">
        <v>186</v>
      </c>
      <c r="G4606">
        <v>1</v>
      </c>
      <c r="H4606" t="str">
        <f>VLOOKUP($C4606,'Raw-products'!$A$2:$H$1261,MATCH(H$1,'Raw-products'!$A$1:$H$1,0))</f>
        <v>Trousers</v>
      </c>
      <c r="I4606" t="str">
        <f>VLOOKUP($C4606,'Raw-products'!$A$2:$H$1261,MATCH(I$1,'Raw-products'!$A$1:$H$1,0))</f>
        <v>Joggers</v>
      </c>
      <c r="J4606" t="str">
        <f>VLOOKUP($C4606,'Raw-products'!$A$2:$H$1261,MATCH(J$1,'Raw-products'!$A$1:$H$1,0))</f>
        <v>XS</v>
      </c>
      <c r="K4606" t="str">
        <f>VLOOKUP($C4606,'Raw-products'!$A$2:$H$1261,MATCH(K$1,'Raw-products'!$A$1:$H$1,0))</f>
        <v>violet</v>
      </c>
      <c r="L4606">
        <f>VLOOKUP($C4606,'Raw-products'!$A$2:$H$1261,MATCH(L$1,'Raw-products'!$A$1:$H$1,0))</f>
        <v>94</v>
      </c>
      <c r="M4606">
        <f>VLOOKUP($C4606,'Raw-products'!$A$2:$H$1261,MATCH(M$1,'Raw-products'!$A$1:$H$1,0))</f>
        <v>50</v>
      </c>
      <c r="N4606" s="5">
        <f t="shared" si="142"/>
        <v>4700</v>
      </c>
      <c r="O4606" cm="1">
        <f t="array" ref="O4606:R4606">_xlfn.XLOOKUP($B4606,'Raw -orders'!$A:$A,'Raw -orders'!$B:$E)</f>
        <v>418</v>
      </c>
      <c r="P4606">
        <v>53911</v>
      </c>
      <c r="Q4606" s="1">
        <v>44244</v>
      </c>
      <c r="R4606" s="1">
        <v>44245</v>
      </c>
      <c r="S4606" t="str" cm="1">
        <f t="array" ref="S4606:Z4606">_xlfn.XLOOKUP($O4606,'Raw - customers'!$A:$A,'Raw - customers'!$B:$I)</f>
        <v>Luelle Fernanando</v>
      </c>
      <c r="T4606" t="str">
        <v>Agender</v>
      </c>
      <c r="U4606">
        <v>57</v>
      </c>
      <c r="V4606" t="str">
        <v>855 Beahan IslandSuite 560</v>
      </c>
      <c r="W4606">
        <v>2775</v>
      </c>
      <c r="X4606" t="str">
        <v>North Sebastianberg</v>
      </c>
      <c r="Y4606" t="str">
        <v>Australian Capital Territory</v>
      </c>
      <c r="Z4606" t="str">
        <v>Australia</v>
      </c>
      <c r="AA4606">
        <v>2</v>
      </c>
      <c r="AB4606" s="3" t="str">
        <f t="shared" si="143"/>
        <v>0 to 10</v>
      </c>
      <c r="AM4606" s="6">
        <v>418</v>
      </c>
      <c r="AN4606" s="6" t="s">
        <v>1350</v>
      </c>
    </row>
    <row r="4607" spans="1:40" x14ac:dyDescent="0.25">
      <c r="A4607">
        <v>4605</v>
      </c>
      <c r="B4607">
        <v>921</v>
      </c>
      <c r="C4607">
        <v>573</v>
      </c>
      <c r="D4607">
        <v>100</v>
      </c>
      <c r="E4607">
        <v>3</v>
      </c>
      <c r="F4607">
        <v>300</v>
      </c>
      <c r="G4607">
        <v>1</v>
      </c>
      <c r="H4607" t="str">
        <f>VLOOKUP($C4607,'Raw-products'!$A$2:$H$1261,MATCH(H$1,'Raw-products'!$A$1:$H$1,0))</f>
        <v>Jacket</v>
      </c>
      <c r="I4607" t="str">
        <f>VLOOKUP($C4607,'Raw-products'!$A$2:$H$1261,MATCH(I$1,'Raw-products'!$A$1:$H$1,0))</f>
        <v>Bomber</v>
      </c>
      <c r="J4607" t="str">
        <f>VLOOKUP($C4607,'Raw-products'!$A$2:$H$1261,MATCH(J$1,'Raw-products'!$A$1:$H$1,0))</f>
        <v>L</v>
      </c>
      <c r="K4607" t="str">
        <f>VLOOKUP($C4607,'Raw-products'!$A$2:$H$1261,MATCH(K$1,'Raw-products'!$A$1:$H$1,0))</f>
        <v>yellow</v>
      </c>
      <c r="L4607">
        <f>VLOOKUP($C4607,'Raw-products'!$A$2:$H$1261,MATCH(L$1,'Raw-products'!$A$1:$H$1,0))</f>
        <v>90</v>
      </c>
      <c r="M4607">
        <f>VLOOKUP($C4607,'Raw-products'!$A$2:$H$1261,MATCH(M$1,'Raw-products'!$A$1:$H$1,0))</f>
        <v>54</v>
      </c>
      <c r="N4607" s="5">
        <f t="shared" si="142"/>
        <v>4860</v>
      </c>
      <c r="O4607" cm="1">
        <f t="array" ref="O4607:R4607">_xlfn.XLOOKUP($B4607,'Raw -orders'!$A:$A,'Raw -orders'!$B:$E)</f>
        <v>418</v>
      </c>
      <c r="P4607">
        <v>53911</v>
      </c>
      <c r="Q4607" s="1">
        <v>44244</v>
      </c>
      <c r="R4607" s="1">
        <v>44245</v>
      </c>
      <c r="S4607" t="str" cm="1">
        <f t="array" ref="S4607:Z4607">_xlfn.XLOOKUP($O4607,'Raw - customers'!$A:$A,'Raw - customers'!$B:$I)</f>
        <v>Luelle Fernanando</v>
      </c>
      <c r="T4607" t="str">
        <v>Agender</v>
      </c>
      <c r="U4607">
        <v>57</v>
      </c>
      <c r="V4607" t="str">
        <v>855 Beahan IslandSuite 560</v>
      </c>
      <c r="W4607">
        <v>2775</v>
      </c>
      <c r="X4607" t="str">
        <v>North Sebastianberg</v>
      </c>
      <c r="Y4607" t="str">
        <v>Australian Capital Territory</v>
      </c>
      <c r="Z4607" t="str">
        <v>Australia</v>
      </c>
      <c r="AA4607">
        <v>2</v>
      </c>
      <c r="AB4607" s="3" t="str">
        <f t="shared" si="143"/>
        <v>0 to 10</v>
      </c>
      <c r="AM4607" s="6">
        <v>418</v>
      </c>
      <c r="AN4607" s="6" t="s">
        <v>1350</v>
      </c>
    </row>
    <row r="4608" spans="1:40" x14ac:dyDescent="0.25">
      <c r="A4608">
        <v>4606</v>
      </c>
      <c r="B4608">
        <v>922</v>
      </c>
      <c r="C4608">
        <v>1231</v>
      </c>
      <c r="D4608">
        <v>112</v>
      </c>
      <c r="E4608">
        <v>2</v>
      </c>
      <c r="F4608">
        <v>224</v>
      </c>
      <c r="G4608">
        <v>1</v>
      </c>
      <c r="H4608" t="str">
        <f>VLOOKUP($C4608,'Raw-products'!$A$2:$H$1261,MATCH(H$1,'Raw-products'!$A$1:$H$1,0))</f>
        <v>Trousers</v>
      </c>
      <c r="I4608" t="str">
        <f>VLOOKUP($C4608,'Raw-products'!$A$2:$H$1261,MATCH(I$1,'Raw-products'!$A$1:$H$1,0))</f>
        <v>Tracksuit Bottoms</v>
      </c>
      <c r="J4608" t="str">
        <f>VLOOKUP($C4608,'Raw-products'!$A$2:$H$1261,MATCH(J$1,'Raw-products'!$A$1:$H$1,0))</f>
        <v>S</v>
      </c>
      <c r="K4608" t="str">
        <f>VLOOKUP($C4608,'Raw-products'!$A$2:$H$1261,MATCH(K$1,'Raw-products'!$A$1:$H$1,0))</f>
        <v>orange</v>
      </c>
      <c r="L4608">
        <f>VLOOKUP($C4608,'Raw-products'!$A$2:$H$1261,MATCH(L$1,'Raw-products'!$A$1:$H$1,0))</f>
        <v>91</v>
      </c>
      <c r="M4608">
        <f>VLOOKUP($C4608,'Raw-products'!$A$2:$H$1261,MATCH(M$1,'Raw-products'!$A$1:$H$1,0))</f>
        <v>59</v>
      </c>
      <c r="N4608" s="5">
        <f t="shared" si="142"/>
        <v>5369</v>
      </c>
      <c r="O4608" cm="1">
        <f t="array" ref="O4608:R4608">_xlfn.XLOOKUP($B4608,'Raw -orders'!$A:$A,'Raw -orders'!$B:$E)</f>
        <v>703</v>
      </c>
      <c r="P4608">
        <v>36995</v>
      </c>
      <c r="Q4608" s="1">
        <v>44479</v>
      </c>
      <c r="R4608" s="1">
        <v>44502</v>
      </c>
      <c r="S4608" t="str" cm="1">
        <f t="array" ref="S4608:Z4608">_xlfn.XLOOKUP($O4608,'Raw - customers'!$A:$A,'Raw - customers'!$B:$I)</f>
        <v>Diann Grieger</v>
      </c>
      <c r="T4608" t="str">
        <v>Polygender</v>
      </c>
      <c r="U4608">
        <v>26</v>
      </c>
      <c r="V4608" t="str">
        <v>803 Lara DriveApt. 182</v>
      </c>
      <c r="W4608">
        <v>3623</v>
      </c>
      <c r="X4608" t="str">
        <v>Port Joeltown</v>
      </c>
      <c r="Y4608" t="str">
        <v>South Australia</v>
      </c>
      <c r="Z4608" t="str">
        <v>Australia</v>
      </c>
      <c r="AA4608">
        <v>10</v>
      </c>
      <c r="AB4608" s="3" t="str">
        <f t="shared" si="143"/>
        <v>20 to 30</v>
      </c>
      <c r="AM4608" s="6">
        <v>703</v>
      </c>
      <c r="AN4608" s="6" t="s">
        <v>1345</v>
      </c>
    </row>
    <row r="4609" spans="1:40" x14ac:dyDescent="0.25">
      <c r="A4609">
        <v>4607</v>
      </c>
      <c r="B4609">
        <v>922</v>
      </c>
      <c r="C4609">
        <v>173</v>
      </c>
      <c r="D4609">
        <v>91</v>
      </c>
      <c r="E4609">
        <v>3</v>
      </c>
      <c r="F4609">
        <v>273</v>
      </c>
      <c r="G4609">
        <v>1</v>
      </c>
      <c r="H4609" t="str">
        <f>VLOOKUP($C4609,'Raw-products'!$A$2:$H$1261,MATCH(H$1,'Raw-products'!$A$1:$H$1,0))</f>
        <v>Shirt</v>
      </c>
      <c r="I4609" t="str">
        <f>VLOOKUP($C4609,'Raw-products'!$A$2:$H$1261,MATCH(I$1,'Raw-products'!$A$1:$H$1,0))</f>
        <v>Linen</v>
      </c>
      <c r="J4609" t="str">
        <f>VLOOKUP($C4609,'Raw-products'!$A$2:$H$1261,MATCH(J$1,'Raw-products'!$A$1:$H$1,0))</f>
        <v>L</v>
      </c>
      <c r="K4609" t="str">
        <f>VLOOKUP($C4609,'Raw-products'!$A$2:$H$1261,MATCH(K$1,'Raw-products'!$A$1:$H$1,0))</f>
        <v>violet</v>
      </c>
      <c r="L4609">
        <f>VLOOKUP($C4609,'Raw-products'!$A$2:$H$1261,MATCH(L$1,'Raw-products'!$A$1:$H$1,0))</f>
        <v>116</v>
      </c>
      <c r="M4609">
        <f>VLOOKUP($C4609,'Raw-products'!$A$2:$H$1261,MATCH(M$1,'Raw-products'!$A$1:$H$1,0))</f>
        <v>70</v>
      </c>
      <c r="N4609" s="5">
        <f t="shared" si="142"/>
        <v>8120</v>
      </c>
      <c r="O4609" cm="1">
        <f t="array" ref="O4609:R4609">_xlfn.XLOOKUP($B4609,'Raw -orders'!$A:$A,'Raw -orders'!$B:$E)</f>
        <v>703</v>
      </c>
      <c r="P4609">
        <v>36995</v>
      </c>
      <c r="Q4609" s="1">
        <v>44479</v>
      </c>
      <c r="R4609" s="1">
        <v>44502</v>
      </c>
      <c r="S4609" t="str" cm="1">
        <f t="array" ref="S4609:Z4609">_xlfn.XLOOKUP($O4609,'Raw - customers'!$A:$A,'Raw - customers'!$B:$I)</f>
        <v>Diann Grieger</v>
      </c>
      <c r="T4609" t="str">
        <v>Polygender</v>
      </c>
      <c r="U4609">
        <v>26</v>
      </c>
      <c r="V4609" t="str">
        <v>803 Lara DriveApt. 182</v>
      </c>
      <c r="W4609">
        <v>3623</v>
      </c>
      <c r="X4609" t="str">
        <v>Port Joeltown</v>
      </c>
      <c r="Y4609" t="str">
        <v>South Australia</v>
      </c>
      <c r="Z4609" t="str">
        <v>Australia</v>
      </c>
      <c r="AA4609">
        <v>10</v>
      </c>
      <c r="AB4609" s="3" t="str">
        <f t="shared" si="143"/>
        <v>20 to 30</v>
      </c>
      <c r="AM4609" s="6">
        <v>703</v>
      </c>
      <c r="AN4609" s="6" t="s">
        <v>1345</v>
      </c>
    </row>
    <row r="4610" spans="1:40" x14ac:dyDescent="0.25">
      <c r="A4610">
        <v>4608</v>
      </c>
      <c r="B4610">
        <v>923</v>
      </c>
      <c r="C4610">
        <v>655</v>
      </c>
      <c r="D4610">
        <v>93</v>
      </c>
      <c r="E4610">
        <v>3</v>
      </c>
      <c r="F4610">
        <v>279</v>
      </c>
      <c r="G4610">
        <v>1</v>
      </c>
      <c r="H4610" t="str">
        <f>VLOOKUP($C4610,'Raw-products'!$A$2:$H$1261,MATCH(H$1,'Raw-products'!$A$1:$H$1,0))</f>
        <v>Jacket</v>
      </c>
      <c r="I4610" t="str">
        <f>VLOOKUP($C4610,'Raw-products'!$A$2:$H$1261,MATCH(I$1,'Raw-products'!$A$1:$H$1,0))</f>
        <v>Coach</v>
      </c>
      <c r="J4610" t="str">
        <f>VLOOKUP($C4610,'Raw-products'!$A$2:$H$1261,MATCH(J$1,'Raw-products'!$A$1:$H$1,0))</f>
        <v>XS</v>
      </c>
      <c r="K4610" t="str">
        <f>VLOOKUP($C4610,'Raw-products'!$A$2:$H$1261,MATCH(K$1,'Raw-products'!$A$1:$H$1,0))</f>
        <v>indigo</v>
      </c>
      <c r="L4610">
        <f>VLOOKUP($C4610,'Raw-products'!$A$2:$H$1261,MATCH(L$1,'Raw-products'!$A$1:$H$1,0))</f>
        <v>115</v>
      </c>
      <c r="M4610">
        <f>VLOOKUP($C4610,'Raw-products'!$A$2:$H$1261,MATCH(M$1,'Raw-products'!$A$1:$H$1,0))</f>
        <v>42</v>
      </c>
      <c r="N4610" s="5">
        <f t="shared" si="142"/>
        <v>4830</v>
      </c>
      <c r="O4610" cm="1">
        <f t="array" ref="O4610:R4610">_xlfn.XLOOKUP($B4610,'Raw -orders'!$A:$A,'Raw -orders'!$B:$E)</f>
        <v>767</v>
      </c>
      <c r="P4610">
        <v>28421</v>
      </c>
      <c r="Q4610" s="1">
        <v>44382</v>
      </c>
      <c r="R4610" s="1">
        <v>44403</v>
      </c>
      <c r="S4610" t="str" cm="1">
        <f t="array" ref="S4610:Z4610">_xlfn.XLOOKUP($O4610,'Raw - customers'!$A:$A,'Raw - customers'!$B:$I)</f>
        <v>Waylin Gasson</v>
      </c>
      <c r="T4610" t="str">
        <v>Genderqueer</v>
      </c>
      <c r="U4610">
        <v>37</v>
      </c>
      <c r="V4610" t="str">
        <v>69 Sebastian Estate DrSuite 727</v>
      </c>
      <c r="W4610">
        <v>6349</v>
      </c>
      <c r="X4610" t="str">
        <v>West Kai</v>
      </c>
      <c r="Y4610" t="str">
        <v>South Australia</v>
      </c>
      <c r="Z4610" t="str">
        <v>Australia</v>
      </c>
      <c r="AA4610">
        <v>7</v>
      </c>
      <c r="AB4610" s="3" t="str">
        <f t="shared" si="143"/>
        <v>20 to 30</v>
      </c>
      <c r="AM4610" s="6">
        <v>767</v>
      </c>
      <c r="AN4610" s="6" t="s">
        <v>1345</v>
      </c>
    </row>
    <row r="4611" spans="1:40" x14ac:dyDescent="0.25">
      <c r="A4611">
        <v>4609</v>
      </c>
      <c r="B4611">
        <v>923</v>
      </c>
      <c r="C4611">
        <v>445</v>
      </c>
      <c r="D4611">
        <v>107</v>
      </c>
      <c r="E4611">
        <v>2</v>
      </c>
      <c r="F4611">
        <v>214</v>
      </c>
      <c r="G4611">
        <v>1</v>
      </c>
      <c r="H4611" t="str">
        <f>VLOOKUP($C4611,'Raw-products'!$A$2:$H$1261,MATCH(H$1,'Raw-products'!$A$1:$H$1,0))</f>
        <v>Jacket</v>
      </c>
      <c r="I4611" t="str">
        <f>VLOOKUP($C4611,'Raw-products'!$A$2:$H$1261,MATCH(I$1,'Raw-products'!$A$1:$H$1,0))</f>
        <v>Denim</v>
      </c>
      <c r="J4611" t="str">
        <f>VLOOKUP($C4611,'Raw-products'!$A$2:$H$1261,MATCH(J$1,'Raw-products'!$A$1:$H$1,0))</f>
        <v>XS</v>
      </c>
      <c r="K4611" t="str">
        <f>VLOOKUP($C4611,'Raw-products'!$A$2:$H$1261,MATCH(K$1,'Raw-products'!$A$1:$H$1,0))</f>
        <v>indigo</v>
      </c>
      <c r="L4611">
        <f>VLOOKUP($C4611,'Raw-products'!$A$2:$H$1261,MATCH(L$1,'Raw-products'!$A$1:$H$1,0))</f>
        <v>92</v>
      </c>
      <c r="M4611">
        <f>VLOOKUP($C4611,'Raw-products'!$A$2:$H$1261,MATCH(M$1,'Raw-products'!$A$1:$H$1,0))</f>
        <v>75</v>
      </c>
      <c r="N4611" s="5">
        <f t="shared" ref="N4611:N4674" si="144">$L4611*$M4611</f>
        <v>6900</v>
      </c>
      <c r="O4611" cm="1">
        <f t="array" ref="O4611:R4611">_xlfn.XLOOKUP($B4611,'Raw -orders'!$A:$A,'Raw -orders'!$B:$E)</f>
        <v>767</v>
      </c>
      <c r="P4611">
        <v>28421</v>
      </c>
      <c r="Q4611" s="1">
        <v>44382</v>
      </c>
      <c r="R4611" s="1">
        <v>44403</v>
      </c>
      <c r="S4611" t="str" cm="1">
        <f t="array" ref="S4611:Z4611">_xlfn.XLOOKUP($O4611,'Raw - customers'!$A:$A,'Raw - customers'!$B:$I)</f>
        <v>Waylin Gasson</v>
      </c>
      <c r="T4611" t="str">
        <v>Genderqueer</v>
      </c>
      <c r="U4611">
        <v>37</v>
      </c>
      <c r="V4611" t="str">
        <v>69 Sebastian Estate DrSuite 727</v>
      </c>
      <c r="W4611">
        <v>6349</v>
      </c>
      <c r="X4611" t="str">
        <v>West Kai</v>
      </c>
      <c r="Y4611" t="str">
        <v>South Australia</v>
      </c>
      <c r="Z4611" t="str">
        <v>Australia</v>
      </c>
      <c r="AA4611">
        <v>7</v>
      </c>
      <c r="AB4611" s="3" t="str">
        <f t="shared" ref="AB4611:AB4674" si="145">IF(AND(DATEDIF($Q4611,$R4611,"D")&gt;0,DATEDIF($Q4611,$R4611,"D")&lt;=10),"0 to 10",IF(AND(DATEDIF($Q4611,$R4611,"D")&gt;10,DATEDIF($Q4611,$R4611,"D")&lt;=20),"10 to 20",IF(AND(DATEDIF($Q4611,$R4611,"D")&gt;20,DATEDIF($Q4611,$R4611,"D")&lt;=30),"20 to 30")))</f>
        <v>20 to 30</v>
      </c>
      <c r="AM4611" s="6">
        <v>767</v>
      </c>
      <c r="AN4611" s="6" t="s">
        <v>1345</v>
      </c>
    </row>
    <row r="4612" spans="1:40" x14ac:dyDescent="0.25">
      <c r="A4612">
        <v>4610</v>
      </c>
      <c r="B4612">
        <v>923</v>
      </c>
      <c r="C4612">
        <v>462</v>
      </c>
      <c r="D4612">
        <v>118</v>
      </c>
      <c r="E4612">
        <v>3</v>
      </c>
      <c r="F4612">
        <v>354</v>
      </c>
      <c r="G4612">
        <v>1</v>
      </c>
      <c r="H4612" t="str">
        <f>VLOOKUP($C4612,'Raw-products'!$A$2:$H$1261,MATCH(H$1,'Raw-products'!$A$1:$H$1,0))</f>
        <v>Jacket</v>
      </c>
      <c r="I4612" t="str">
        <f>VLOOKUP($C4612,'Raw-products'!$A$2:$H$1261,MATCH(I$1,'Raw-products'!$A$1:$H$1,0))</f>
        <v>Puffer</v>
      </c>
      <c r="J4612" t="str">
        <f>VLOOKUP($C4612,'Raw-products'!$A$2:$H$1261,MATCH(J$1,'Raw-products'!$A$1:$H$1,0))</f>
        <v>M</v>
      </c>
      <c r="K4612" t="str">
        <f>VLOOKUP($C4612,'Raw-products'!$A$2:$H$1261,MATCH(K$1,'Raw-products'!$A$1:$H$1,0))</f>
        <v>orange</v>
      </c>
      <c r="L4612">
        <f>VLOOKUP($C4612,'Raw-products'!$A$2:$H$1261,MATCH(L$1,'Raw-products'!$A$1:$H$1,0))</f>
        <v>110</v>
      </c>
      <c r="M4612">
        <f>VLOOKUP($C4612,'Raw-products'!$A$2:$H$1261,MATCH(M$1,'Raw-products'!$A$1:$H$1,0))</f>
        <v>61</v>
      </c>
      <c r="N4612" s="5">
        <f t="shared" si="144"/>
        <v>6710</v>
      </c>
      <c r="O4612" cm="1">
        <f t="array" ref="O4612:R4612">_xlfn.XLOOKUP($B4612,'Raw -orders'!$A:$A,'Raw -orders'!$B:$E)</f>
        <v>767</v>
      </c>
      <c r="P4612">
        <v>28421</v>
      </c>
      <c r="Q4612" s="1">
        <v>44382</v>
      </c>
      <c r="R4612" s="1">
        <v>44403</v>
      </c>
      <c r="S4612" t="str" cm="1">
        <f t="array" ref="S4612:Z4612">_xlfn.XLOOKUP($O4612,'Raw - customers'!$A:$A,'Raw - customers'!$B:$I)</f>
        <v>Waylin Gasson</v>
      </c>
      <c r="T4612" t="str">
        <v>Genderqueer</v>
      </c>
      <c r="U4612">
        <v>37</v>
      </c>
      <c r="V4612" t="str">
        <v>69 Sebastian Estate DrSuite 727</v>
      </c>
      <c r="W4612">
        <v>6349</v>
      </c>
      <c r="X4612" t="str">
        <v>West Kai</v>
      </c>
      <c r="Y4612" t="str">
        <v>South Australia</v>
      </c>
      <c r="Z4612" t="str">
        <v>Australia</v>
      </c>
      <c r="AA4612">
        <v>7</v>
      </c>
      <c r="AB4612" s="3" t="str">
        <f t="shared" si="145"/>
        <v>20 to 30</v>
      </c>
      <c r="AM4612" s="6">
        <v>767</v>
      </c>
      <c r="AN4612" s="6" t="s">
        <v>1345</v>
      </c>
    </row>
    <row r="4613" spans="1:40" x14ac:dyDescent="0.25">
      <c r="A4613">
        <v>4611</v>
      </c>
      <c r="B4613">
        <v>923</v>
      </c>
      <c r="C4613">
        <v>739</v>
      </c>
      <c r="D4613">
        <v>109</v>
      </c>
      <c r="E4613">
        <v>2</v>
      </c>
      <c r="F4613">
        <v>218</v>
      </c>
      <c r="G4613">
        <v>1</v>
      </c>
      <c r="H4613" t="str">
        <f>VLOOKUP($C4613,'Raw-products'!$A$2:$H$1261,MATCH(H$1,'Raw-products'!$A$1:$H$1,0))</f>
        <v>Jacket</v>
      </c>
      <c r="I4613" t="str">
        <f>VLOOKUP($C4613,'Raw-products'!$A$2:$H$1261,MATCH(I$1,'Raw-products'!$A$1:$H$1,0))</f>
        <v>Peacoat</v>
      </c>
      <c r="J4613" t="str">
        <f>VLOOKUP($C4613,'Raw-products'!$A$2:$H$1261,MATCH(J$1,'Raw-products'!$A$1:$H$1,0))</f>
        <v>XL</v>
      </c>
      <c r="K4613" t="str">
        <f>VLOOKUP($C4613,'Raw-products'!$A$2:$H$1261,MATCH(K$1,'Raw-products'!$A$1:$H$1,0))</f>
        <v>red</v>
      </c>
      <c r="L4613">
        <f>VLOOKUP($C4613,'Raw-products'!$A$2:$H$1261,MATCH(L$1,'Raw-products'!$A$1:$H$1,0))</f>
        <v>102</v>
      </c>
      <c r="M4613">
        <f>VLOOKUP($C4613,'Raw-products'!$A$2:$H$1261,MATCH(M$1,'Raw-products'!$A$1:$H$1,0))</f>
        <v>58</v>
      </c>
      <c r="N4613" s="5">
        <f t="shared" si="144"/>
        <v>5916</v>
      </c>
      <c r="O4613" cm="1">
        <f t="array" ref="O4613:R4613">_xlfn.XLOOKUP($B4613,'Raw -orders'!$A:$A,'Raw -orders'!$B:$E)</f>
        <v>767</v>
      </c>
      <c r="P4613">
        <v>28421</v>
      </c>
      <c r="Q4613" s="1">
        <v>44382</v>
      </c>
      <c r="R4613" s="1">
        <v>44403</v>
      </c>
      <c r="S4613" t="str" cm="1">
        <f t="array" ref="S4613:Z4613">_xlfn.XLOOKUP($O4613,'Raw - customers'!$A:$A,'Raw - customers'!$B:$I)</f>
        <v>Waylin Gasson</v>
      </c>
      <c r="T4613" t="str">
        <v>Genderqueer</v>
      </c>
      <c r="U4613">
        <v>37</v>
      </c>
      <c r="V4613" t="str">
        <v>69 Sebastian Estate DrSuite 727</v>
      </c>
      <c r="W4613">
        <v>6349</v>
      </c>
      <c r="X4613" t="str">
        <v>West Kai</v>
      </c>
      <c r="Y4613" t="str">
        <v>South Australia</v>
      </c>
      <c r="Z4613" t="str">
        <v>Australia</v>
      </c>
      <c r="AA4613">
        <v>7</v>
      </c>
      <c r="AB4613" s="3" t="str">
        <f t="shared" si="145"/>
        <v>20 to 30</v>
      </c>
      <c r="AM4613" s="6">
        <v>767</v>
      </c>
      <c r="AN4613" s="6" t="s">
        <v>1345</v>
      </c>
    </row>
    <row r="4614" spans="1:40" x14ac:dyDescent="0.25">
      <c r="A4614">
        <v>4612</v>
      </c>
      <c r="B4614">
        <v>923</v>
      </c>
      <c r="C4614">
        <v>222</v>
      </c>
      <c r="D4614">
        <v>106</v>
      </c>
      <c r="E4614">
        <v>1</v>
      </c>
      <c r="F4614">
        <v>106</v>
      </c>
      <c r="G4614">
        <v>1</v>
      </c>
      <c r="H4614" t="str">
        <f>VLOOKUP($C4614,'Raw-products'!$A$2:$H$1261,MATCH(H$1,'Raw-products'!$A$1:$H$1,0))</f>
        <v>Shirt</v>
      </c>
      <c r="I4614" t="str">
        <f>VLOOKUP($C4614,'Raw-products'!$A$2:$H$1261,MATCH(I$1,'Raw-products'!$A$1:$H$1,0))</f>
        <v>Chambray</v>
      </c>
      <c r="J4614" t="str">
        <f>VLOOKUP($C4614,'Raw-products'!$A$2:$H$1261,MATCH(J$1,'Raw-products'!$A$1:$H$1,0))</f>
        <v>M</v>
      </c>
      <c r="K4614" t="str">
        <f>VLOOKUP($C4614,'Raw-products'!$A$2:$H$1261,MATCH(K$1,'Raw-products'!$A$1:$H$1,0))</f>
        <v>yellow</v>
      </c>
      <c r="L4614">
        <f>VLOOKUP($C4614,'Raw-products'!$A$2:$H$1261,MATCH(L$1,'Raw-products'!$A$1:$H$1,0))</f>
        <v>105</v>
      </c>
      <c r="M4614">
        <f>VLOOKUP($C4614,'Raw-products'!$A$2:$H$1261,MATCH(M$1,'Raw-products'!$A$1:$H$1,0))</f>
        <v>62</v>
      </c>
      <c r="N4614" s="5">
        <f t="shared" si="144"/>
        <v>6510</v>
      </c>
      <c r="O4614" cm="1">
        <f t="array" ref="O4614:R4614">_xlfn.XLOOKUP($B4614,'Raw -orders'!$A:$A,'Raw -orders'!$B:$E)</f>
        <v>767</v>
      </c>
      <c r="P4614">
        <v>28421</v>
      </c>
      <c r="Q4614" s="1">
        <v>44382</v>
      </c>
      <c r="R4614" s="1">
        <v>44403</v>
      </c>
      <c r="S4614" t="str" cm="1">
        <f t="array" ref="S4614:Z4614">_xlfn.XLOOKUP($O4614,'Raw - customers'!$A:$A,'Raw - customers'!$B:$I)</f>
        <v>Waylin Gasson</v>
      </c>
      <c r="T4614" t="str">
        <v>Genderqueer</v>
      </c>
      <c r="U4614">
        <v>37</v>
      </c>
      <c r="V4614" t="str">
        <v>69 Sebastian Estate DrSuite 727</v>
      </c>
      <c r="W4614">
        <v>6349</v>
      </c>
      <c r="X4614" t="str">
        <v>West Kai</v>
      </c>
      <c r="Y4614" t="str">
        <v>South Australia</v>
      </c>
      <c r="Z4614" t="str">
        <v>Australia</v>
      </c>
      <c r="AA4614">
        <v>7</v>
      </c>
      <c r="AB4614" s="3" t="str">
        <f t="shared" si="145"/>
        <v>20 to 30</v>
      </c>
      <c r="AM4614" s="6">
        <v>767</v>
      </c>
      <c r="AN4614" s="6" t="s">
        <v>1345</v>
      </c>
    </row>
    <row r="4615" spans="1:40" x14ac:dyDescent="0.25">
      <c r="A4615">
        <v>4613</v>
      </c>
      <c r="B4615">
        <v>923</v>
      </c>
      <c r="C4615">
        <v>427</v>
      </c>
      <c r="D4615">
        <v>107</v>
      </c>
      <c r="E4615">
        <v>3</v>
      </c>
      <c r="F4615">
        <v>321</v>
      </c>
      <c r="G4615">
        <v>1</v>
      </c>
      <c r="H4615" t="str">
        <f>VLOOKUP($C4615,'Raw-products'!$A$2:$H$1261,MATCH(H$1,'Raw-products'!$A$1:$H$1,0))</f>
        <v>Jacket</v>
      </c>
      <c r="I4615" t="str">
        <f>VLOOKUP($C4615,'Raw-products'!$A$2:$H$1261,MATCH(I$1,'Raw-products'!$A$1:$H$1,0))</f>
        <v>Denim</v>
      </c>
      <c r="J4615" t="str">
        <f>VLOOKUP($C4615,'Raw-products'!$A$2:$H$1261,MATCH(J$1,'Raw-products'!$A$1:$H$1,0))</f>
        <v>M</v>
      </c>
      <c r="K4615" t="str">
        <f>VLOOKUP($C4615,'Raw-products'!$A$2:$H$1261,MATCH(K$1,'Raw-products'!$A$1:$H$1,0))</f>
        <v>orange</v>
      </c>
      <c r="L4615">
        <f>VLOOKUP($C4615,'Raw-products'!$A$2:$H$1261,MATCH(L$1,'Raw-products'!$A$1:$H$1,0))</f>
        <v>92</v>
      </c>
      <c r="M4615">
        <f>VLOOKUP($C4615,'Raw-products'!$A$2:$H$1261,MATCH(M$1,'Raw-products'!$A$1:$H$1,0))</f>
        <v>48</v>
      </c>
      <c r="N4615" s="5">
        <f t="shared" si="144"/>
        <v>4416</v>
      </c>
      <c r="O4615" cm="1">
        <f t="array" ref="O4615:R4615">_xlfn.XLOOKUP($B4615,'Raw -orders'!$A:$A,'Raw -orders'!$B:$E)</f>
        <v>767</v>
      </c>
      <c r="P4615">
        <v>28421</v>
      </c>
      <c r="Q4615" s="1">
        <v>44382</v>
      </c>
      <c r="R4615" s="1">
        <v>44403</v>
      </c>
      <c r="S4615" t="str" cm="1">
        <f t="array" ref="S4615:Z4615">_xlfn.XLOOKUP($O4615,'Raw - customers'!$A:$A,'Raw - customers'!$B:$I)</f>
        <v>Waylin Gasson</v>
      </c>
      <c r="T4615" t="str">
        <v>Genderqueer</v>
      </c>
      <c r="U4615">
        <v>37</v>
      </c>
      <c r="V4615" t="str">
        <v>69 Sebastian Estate DrSuite 727</v>
      </c>
      <c r="W4615">
        <v>6349</v>
      </c>
      <c r="X4615" t="str">
        <v>West Kai</v>
      </c>
      <c r="Y4615" t="str">
        <v>South Australia</v>
      </c>
      <c r="Z4615" t="str">
        <v>Australia</v>
      </c>
      <c r="AA4615">
        <v>7</v>
      </c>
      <c r="AB4615" s="3" t="str">
        <f t="shared" si="145"/>
        <v>20 to 30</v>
      </c>
      <c r="AM4615" s="6">
        <v>767</v>
      </c>
      <c r="AN4615" s="6" t="s">
        <v>1345</v>
      </c>
    </row>
    <row r="4616" spans="1:40" x14ac:dyDescent="0.25">
      <c r="A4616">
        <v>4614</v>
      </c>
      <c r="B4616">
        <v>924</v>
      </c>
      <c r="C4616">
        <v>38</v>
      </c>
      <c r="D4616">
        <v>104</v>
      </c>
      <c r="E4616">
        <v>2</v>
      </c>
      <c r="F4616">
        <v>208</v>
      </c>
      <c r="G4616">
        <v>1</v>
      </c>
      <c r="H4616" t="str">
        <f>VLOOKUP($C4616,'Raw-products'!$A$2:$H$1261,MATCH(H$1,'Raw-products'!$A$1:$H$1,0))</f>
        <v>Shirt</v>
      </c>
      <c r="I4616" t="str">
        <f>VLOOKUP($C4616,'Raw-products'!$A$2:$H$1261,MATCH(I$1,'Raw-products'!$A$1:$H$1,0))</f>
        <v>Dress</v>
      </c>
      <c r="J4616" t="str">
        <f>VLOOKUP($C4616,'Raw-products'!$A$2:$H$1261,MATCH(J$1,'Raw-products'!$A$1:$H$1,0))</f>
        <v>L</v>
      </c>
      <c r="K4616" t="str">
        <f>VLOOKUP($C4616,'Raw-products'!$A$2:$H$1261,MATCH(K$1,'Raw-products'!$A$1:$H$1,0))</f>
        <v>red</v>
      </c>
      <c r="L4616">
        <f>VLOOKUP($C4616,'Raw-products'!$A$2:$H$1261,MATCH(L$1,'Raw-products'!$A$1:$H$1,0))</f>
        <v>119</v>
      </c>
      <c r="M4616">
        <f>VLOOKUP($C4616,'Raw-products'!$A$2:$H$1261,MATCH(M$1,'Raw-products'!$A$1:$H$1,0))</f>
        <v>79</v>
      </c>
      <c r="N4616" s="5">
        <f t="shared" si="144"/>
        <v>9401</v>
      </c>
      <c r="O4616" cm="1">
        <f t="array" ref="O4616:R4616">_xlfn.XLOOKUP($B4616,'Raw -orders'!$A:$A,'Raw -orders'!$B:$E)</f>
        <v>786</v>
      </c>
      <c r="P4616">
        <v>43116</v>
      </c>
      <c r="Q4616" s="1">
        <v>44290</v>
      </c>
      <c r="R4616" s="1">
        <v>44304</v>
      </c>
      <c r="S4616" t="str" cm="1">
        <f t="array" ref="S4616:Z4616">_xlfn.XLOOKUP($O4616,'Raw - customers'!$A:$A,'Raw - customers'!$B:$I)</f>
        <v>Lorine Mclugish</v>
      </c>
      <c r="T4616" t="str">
        <v>Agender</v>
      </c>
      <c r="U4616">
        <v>23</v>
      </c>
      <c r="V4616" t="str">
        <v>145 Abigail SummitApt. 514</v>
      </c>
      <c r="W4616">
        <v>4731</v>
      </c>
      <c r="X4616" t="str">
        <v>Graceville</v>
      </c>
      <c r="Y4616" t="str">
        <v>New South Wales</v>
      </c>
      <c r="Z4616" t="str">
        <v>Australia</v>
      </c>
      <c r="AA4616">
        <v>4</v>
      </c>
      <c r="AB4616" s="3" t="str">
        <f t="shared" si="145"/>
        <v>10 to 20</v>
      </c>
      <c r="AM4616" s="6">
        <v>786</v>
      </c>
      <c r="AN4616" s="6" t="s">
        <v>1362</v>
      </c>
    </row>
    <row r="4617" spans="1:40" x14ac:dyDescent="0.25">
      <c r="A4617">
        <v>4615</v>
      </c>
      <c r="B4617">
        <v>924</v>
      </c>
      <c r="C4617">
        <v>1176</v>
      </c>
      <c r="D4617">
        <v>99</v>
      </c>
      <c r="E4617">
        <v>1</v>
      </c>
      <c r="F4617">
        <v>99</v>
      </c>
      <c r="G4617">
        <v>1</v>
      </c>
      <c r="H4617" t="str">
        <f>VLOOKUP($C4617,'Raw-products'!$A$2:$H$1261,MATCH(H$1,'Raw-products'!$A$1:$H$1,0))</f>
        <v>Trousers</v>
      </c>
      <c r="I4617" t="str">
        <f>VLOOKUP($C4617,'Raw-products'!$A$2:$H$1261,MATCH(I$1,'Raw-products'!$A$1:$H$1,0))</f>
        <v>High-Waisted</v>
      </c>
      <c r="J4617" t="str">
        <f>VLOOKUP($C4617,'Raw-products'!$A$2:$H$1261,MATCH(J$1,'Raw-products'!$A$1:$H$1,0))</f>
        <v>S</v>
      </c>
      <c r="K4617" t="str">
        <f>VLOOKUP($C4617,'Raw-products'!$A$2:$H$1261,MATCH(K$1,'Raw-products'!$A$1:$H$1,0))</f>
        <v>blue</v>
      </c>
      <c r="L4617">
        <f>VLOOKUP($C4617,'Raw-products'!$A$2:$H$1261,MATCH(L$1,'Raw-products'!$A$1:$H$1,0))</f>
        <v>98</v>
      </c>
      <c r="M4617">
        <f>VLOOKUP($C4617,'Raw-products'!$A$2:$H$1261,MATCH(M$1,'Raw-products'!$A$1:$H$1,0))</f>
        <v>75</v>
      </c>
      <c r="N4617" s="5">
        <f t="shared" si="144"/>
        <v>7350</v>
      </c>
      <c r="O4617" cm="1">
        <f t="array" ref="O4617:R4617">_xlfn.XLOOKUP($B4617,'Raw -orders'!$A:$A,'Raw -orders'!$B:$E)</f>
        <v>786</v>
      </c>
      <c r="P4617">
        <v>43116</v>
      </c>
      <c r="Q4617" s="1">
        <v>44290</v>
      </c>
      <c r="R4617" s="1">
        <v>44304</v>
      </c>
      <c r="S4617" t="str" cm="1">
        <f t="array" ref="S4617:Z4617">_xlfn.XLOOKUP($O4617,'Raw - customers'!$A:$A,'Raw - customers'!$B:$I)</f>
        <v>Lorine Mclugish</v>
      </c>
      <c r="T4617" t="str">
        <v>Agender</v>
      </c>
      <c r="U4617">
        <v>23</v>
      </c>
      <c r="V4617" t="str">
        <v>145 Abigail SummitApt. 514</v>
      </c>
      <c r="W4617">
        <v>4731</v>
      </c>
      <c r="X4617" t="str">
        <v>Graceville</v>
      </c>
      <c r="Y4617" t="str">
        <v>New South Wales</v>
      </c>
      <c r="Z4617" t="str">
        <v>Australia</v>
      </c>
      <c r="AA4617">
        <v>4</v>
      </c>
      <c r="AB4617" s="3" t="str">
        <f t="shared" si="145"/>
        <v>10 to 20</v>
      </c>
      <c r="AM4617" s="6">
        <v>786</v>
      </c>
      <c r="AN4617" s="6" t="s">
        <v>1362</v>
      </c>
    </row>
    <row r="4618" spans="1:40" x14ac:dyDescent="0.25">
      <c r="A4618">
        <v>4616</v>
      </c>
      <c r="B4618">
        <v>924</v>
      </c>
      <c r="C4618">
        <v>218</v>
      </c>
      <c r="D4618">
        <v>106</v>
      </c>
      <c r="E4618">
        <v>2</v>
      </c>
      <c r="F4618">
        <v>212</v>
      </c>
      <c r="G4618">
        <v>1</v>
      </c>
      <c r="H4618" t="str">
        <f>VLOOKUP($C4618,'Raw-products'!$A$2:$H$1261,MATCH(H$1,'Raw-products'!$A$1:$H$1,0))</f>
        <v>Shirt</v>
      </c>
      <c r="I4618" t="str">
        <f>VLOOKUP($C4618,'Raw-products'!$A$2:$H$1261,MATCH(I$1,'Raw-products'!$A$1:$H$1,0))</f>
        <v>Chambray</v>
      </c>
      <c r="J4618" t="str">
        <f>VLOOKUP($C4618,'Raw-products'!$A$2:$H$1261,MATCH(J$1,'Raw-products'!$A$1:$H$1,0))</f>
        <v>L</v>
      </c>
      <c r="K4618" t="str">
        <f>VLOOKUP($C4618,'Raw-products'!$A$2:$H$1261,MATCH(K$1,'Raw-products'!$A$1:$H$1,0))</f>
        <v>orange</v>
      </c>
      <c r="L4618">
        <f>VLOOKUP($C4618,'Raw-products'!$A$2:$H$1261,MATCH(L$1,'Raw-products'!$A$1:$H$1,0))</f>
        <v>105</v>
      </c>
      <c r="M4618">
        <f>VLOOKUP($C4618,'Raw-products'!$A$2:$H$1261,MATCH(M$1,'Raw-products'!$A$1:$H$1,0))</f>
        <v>44</v>
      </c>
      <c r="N4618" s="5">
        <f t="shared" si="144"/>
        <v>4620</v>
      </c>
      <c r="O4618" cm="1">
        <f t="array" ref="O4618:R4618">_xlfn.XLOOKUP($B4618,'Raw -orders'!$A:$A,'Raw -orders'!$B:$E)</f>
        <v>786</v>
      </c>
      <c r="P4618">
        <v>43116</v>
      </c>
      <c r="Q4618" s="1">
        <v>44290</v>
      </c>
      <c r="R4618" s="1">
        <v>44304</v>
      </c>
      <c r="S4618" t="str" cm="1">
        <f t="array" ref="S4618:Z4618">_xlfn.XLOOKUP($O4618,'Raw - customers'!$A:$A,'Raw - customers'!$B:$I)</f>
        <v>Lorine Mclugish</v>
      </c>
      <c r="T4618" t="str">
        <v>Agender</v>
      </c>
      <c r="U4618">
        <v>23</v>
      </c>
      <c r="V4618" t="str">
        <v>145 Abigail SummitApt. 514</v>
      </c>
      <c r="W4618">
        <v>4731</v>
      </c>
      <c r="X4618" t="str">
        <v>Graceville</v>
      </c>
      <c r="Y4618" t="str">
        <v>New South Wales</v>
      </c>
      <c r="Z4618" t="str">
        <v>Australia</v>
      </c>
      <c r="AA4618">
        <v>4</v>
      </c>
      <c r="AB4618" s="3" t="str">
        <f t="shared" si="145"/>
        <v>10 to 20</v>
      </c>
      <c r="AM4618" s="6">
        <v>786</v>
      </c>
      <c r="AN4618" s="6" t="s">
        <v>1362</v>
      </c>
    </row>
    <row r="4619" spans="1:40" x14ac:dyDescent="0.25">
      <c r="A4619">
        <v>4617</v>
      </c>
      <c r="B4619">
        <v>925</v>
      </c>
      <c r="C4619">
        <v>880</v>
      </c>
      <c r="D4619">
        <v>94</v>
      </c>
      <c r="E4619">
        <v>1</v>
      </c>
      <c r="F4619">
        <v>94</v>
      </c>
      <c r="G4619">
        <v>1</v>
      </c>
      <c r="H4619" t="str">
        <f>VLOOKUP($C4619,'Raw-products'!$A$2:$H$1261,MATCH(H$1,'Raw-products'!$A$1:$H$1,0))</f>
        <v>Trousers</v>
      </c>
      <c r="I4619" t="str">
        <f>VLOOKUP($C4619,'Raw-products'!$A$2:$H$1261,MATCH(I$1,'Raw-products'!$A$1:$H$1,0))</f>
        <v>Cords</v>
      </c>
      <c r="J4619" t="str">
        <f>VLOOKUP($C4619,'Raw-products'!$A$2:$H$1261,MATCH(J$1,'Raw-products'!$A$1:$H$1,0))</f>
        <v>XS</v>
      </c>
      <c r="K4619" t="str">
        <f>VLOOKUP($C4619,'Raw-products'!$A$2:$H$1261,MATCH(K$1,'Raw-products'!$A$1:$H$1,0))</f>
        <v>orange</v>
      </c>
      <c r="L4619">
        <f>VLOOKUP($C4619,'Raw-products'!$A$2:$H$1261,MATCH(L$1,'Raw-products'!$A$1:$H$1,0))</f>
        <v>113</v>
      </c>
      <c r="M4619">
        <f>VLOOKUP($C4619,'Raw-products'!$A$2:$H$1261,MATCH(M$1,'Raw-products'!$A$1:$H$1,0))</f>
        <v>70</v>
      </c>
      <c r="N4619" s="5">
        <f t="shared" si="144"/>
        <v>7910</v>
      </c>
      <c r="O4619" cm="1">
        <f t="array" ref="O4619:R4619">_xlfn.XLOOKUP($B4619,'Raw -orders'!$A:$A,'Raw -orders'!$B:$E)</f>
        <v>272</v>
      </c>
      <c r="P4619">
        <v>47553</v>
      </c>
      <c r="Q4619" s="1">
        <v>44393</v>
      </c>
      <c r="R4619" s="1">
        <v>44420</v>
      </c>
      <c r="S4619" t="str" cm="1">
        <f t="array" ref="S4619:Z4619">_xlfn.XLOOKUP($O4619,'Raw - customers'!$A:$A,'Raw - customers'!$B:$I)</f>
        <v>Kendre Etherton</v>
      </c>
      <c r="T4619" t="str">
        <v>Genderqueer</v>
      </c>
      <c r="U4619">
        <v>22</v>
      </c>
      <c r="V4619" t="str">
        <v>3627 Chloe Estate DrSuite 963</v>
      </c>
      <c r="W4619">
        <v>4499</v>
      </c>
      <c r="X4619" t="str">
        <v>New Angelinaberg</v>
      </c>
      <c r="Y4619" t="str">
        <v>Victoria</v>
      </c>
      <c r="Z4619" t="str">
        <v>Australia</v>
      </c>
      <c r="AA4619">
        <v>7</v>
      </c>
      <c r="AB4619" s="3" t="str">
        <f t="shared" si="145"/>
        <v>20 to 30</v>
      </c>
      <c r="AM4619" s="6">
        <v>272</v>
      </c>
      <c r="AN4619" s="6" t="s">
        <v>1396</v>
      </c>
    </row>
    <row r="4620" spans="1:40" x14ac:dyDescent="0.25">
      <c r="A4620">
        <v>4618</v>
      </c>
      <c r="B4620">
        <v>925</v>
      </c>
      <c r="C4620">
        <v>629</v>
      </c>
      <c r="D4620">
        <v>112</v>
      </c>
      <c r="E4620">
        <v>2</v>
      </c>
      <c r="F4620">
        <v>224</v>
      </c>
      <c r="G4620">
        <v>1</v>
      </c>
      <c r="H4620" t="str">
        <f>VLOOKUP($C4620,'Raw-products'!$A$2:$H$1261,MATCH(H$1,'Raw-products'!$A$1:$H$1,0))</f>
        <v>Jacket</v>
      </c>
      <c r="I4620" t="str">
        <f>VLOOKUP($C4620,'Raw-products'!$A$2:$H$1261,MATCH(I$1,'Raw-products'!$A$1:$H$1,0))</f>
        <v>Cardigan</v>
      </c>
      <c r="J4620" t="str">
        <f>VLOOKUP($C4620,'Raw-products'!$A$2:$H$1261,MATCH(J$1,'Raw-products'!$A$1:$H$1,0))</f>
        <v>XL</v>
      </c>
      <c r="K4620" t="str">
        <f>VLOOKUP($C4620,'Raw-products'!$A$2:$H$1261,MATCH(K$1,'Raw-products'!$A$1:$H$1,0))</f>
        <v>violet</v>
      </c>
      <c r="L4620">
        <f>VLOOKUP($C4620,'Raw-products'!$A$2:$H$1261,MATCH(L$1,'Raw-products'!$A$1:$H$1,0))</f>
        <v>118</v>
      </c>
      <c r="M4620">
        <f>VLOOKUP($C4620,'Raw-products'!$A$2:$H$1261,MATCH(M$1,'Raw-products'!$A$1:$H$1,0))</f>
        <v>64</v>
      </c>
      <c r="N4620" s="5">
        <f t="shared" si="144"/>
        <v>7552</v>
      </c>
      <c r="O4620" cm="1">
        <f t="array" ref="O4620:R4620">_xlfn.XLOOKUP($B4620,'Raw -orders'!$A:$A,'Raw -orders'!$B:$E)</f>
        <v>272</v>
      </c>
      <c r="P4620">
        <v>47553</v>
      </c>
      <c r="Q4620" s="1">
        <v>44393</v>
      </c>
      <c r="R4620" s="1">
        <v>44420</v>
      </c>
      <c r="S4620" t="str" cm="1">
        <f t="array" ref="S4620:Z4620">_xlfn.XLOOKUP($O4620,'Raw - customers'!$A:$A,'Raw - customers'!$B:$I)</f>
        <v>Kendre Etherton</v>
      </c>
      <c r="T4620" t="str">
        <v>Genderqueer</v>
      </c>
      <c r="U4620">
        <v>22</v>
      </c>
      <c r="V4620" t="str">
        <v>3627 Chloe Estate DrSuite 963</v>
      </c>
      <c r="W4620">
        <v>4499</v>
      </c>
      <c r="X4620" t="str">
        <v>New Angelinaberg</v>
      </c>
      <c r="Y4620" t="str">
        <v>Victoria</v>
      </c>
      <c r="Z4620" t="str">
        <v>Australia</v>
      </c>
      <c r="AA4620">
        <v>7</v>
      </c>
      <c r="AB4620" s="3" t="str">
        <f t="shared" si="145"/>
        <v>20 to 30</v>
      </c>
      <c r="AM4620" s="6">
        <v>272</v>
      </c>
      <c r="AN4620" s="6" t="s">
        <v>1396</v>
      </c>
    </row>
    <row r="4621" spans="1:40" x14ac:dyDescent="0.25">
      <c r="A4621">
        <v>4619</v>
      </c>
      <c r="B4621">
        <v>925</v>
      </c>
      <c r="C4621">
        <v>511</v>
      </c>
      <c r="D4621">
        <v>102</v>
      </c>
      <c r="E4621">
        <v>3</v>
      </c>
      <c r="F4621">
        <v>306</v>
      </c>
      <c r="G4621">
        <v>1</v>
      </c>
      <c r="H4621" t="str">
        <f>VLOOKUP($C4621,'Raw-products'!$A$2:$H$1261,MATCH(H$1,'Raw-products'!$A$1:$H$1,0))</f>
        <v>Jacket</v>
      </c>
      <c r="I4621" t="str">
        <f>VLOOKUP($C4621,'Raw-products'!$A$2:$H$1261,MATCH(I$1,'Raw-products'!$A$1:$H$1,0))</f>
        <v>Windbreaker</v>
      </c>
      <c r="J4621" t="str">
        <f>VLOOKUP($C4621,'Raw-products'!$A$2:$H$1261,MATCH(J$1,'Raw-products'!$A$1:$H$1,0))</f>
        <v>S</v>
      </c>
      <c r="K4621" t="str">
        <f>VLOOKUP($C4621,'Raw-products'!$A$2:$H$1261,MATCH(K$1,'Raw-products'!$A$1:$H$1,0))</f>
        <v>blue</v>
      </c>
      <c r="L4621">
        <f>VLOOKUP($C4621,'Raw-products'!$A$2:$H$1261,MATCH(L$1,'Raw-products'!$A$1:$H$1,0))</f>
        <v>109</v>
      </c>
      <c r="M4621">
        <f>VLOOKUP($C4621,'Raw-products'!$A$2:$H$1261,MATCH(M$1,'Raw-products'!$A$1:$H$1,0))</f>
        <v>41</v>
      </c>
      <c r="N4621" s="5">
        <f t="shared" si="144"/>
        <v>4469</v>
      </c>
      <c r="O4621" cm="1">
        <f t="array" ref="O4621:R4621">_xlfn.XLOOKUP($B4621,'Raw -orders'!$A:$A,'Raw -orders'!$B:$E)</f>
        <v>272</v>
      </c>
      <c r="P4621">
        <v>47553</v>
      </c>
      <c r="Q4621" s="1">
        <v>44393</v>
      </c>
      <c r="R4621" s="1">
        <v>44420</v>
      </c>
      <c r="S4621" t="str" cm="1">
        <f t="array" ref="S4621:Z4621">_xlfn.XLOOKUP($O4621,'Raw - customers'!$A:$A,'Raw - customers'!$B:$I)</f>
        <v>Kendre Etherton</v>
      </c>
      <c r="T4621" t="str">
        <v>Genderqueer</v>
      </c>
      <c r="U4621">
        <v>22</v>
      </c>
      <c r="V4621" t="str">
        <v>3627 Chloe Estate DrSuite 963</v>
      </c>
      <c r="W4621">
        <v>4499</v>
      </c>
      <c r="X4621" t="str">
        <v>New Angelinaberg</v>
      </c>
      <c r="Y4621" t="str">
        <v>Victoria</v>
      </c>
      <c r="Z4621" t="str">
        <v>Australia</v>
      </c>
      <c r="AA4621">
        <v>7</v>
      </c>
      <c r="AB4621" s="3" t="str">
        <f t="shared" si="145"/>
        <v>20 to 30</v>
      </c>
      <c r="AM4621" s="6">
        <v>272</v>
      </c>
      <c r="AN4621" s="6" t="s">
        <v>1396</v>
      </c>
    </row>
    <row r="4622" spans="1:40" x14ac:dyDescent="0.25">
      <c r="A4622">
        <v>4620</v>
      </c>
      <c r="B4622">
        <v>925</v>
      </c>
      <c r="C4622">
        <v>440</v>
      </c>
      <c r="D4622">
        <v>107</v>
      </c>
      <c r="E4622">
        <v>1</v>
      </c>
      <c r="F4622">
        <v>107</v>
      </c>
      <c r="G4622">
        <v>1</v>
      </c>
      <c r="H4622" t="str">
        <f>VLOOKUP($C4622,'Raw-products'!$A$2:$H$1261,MATCH(H$1,'Raw-products'!$A$1:$H$1,0))</f>
        <v>Jacket</v>
      </c>
      <c r="I4622" t="str">
        <f>VLOOKUP($C4622,'Raw-products'!$A$2:$H$1261,MATCH(I$1,'Raw-products'!$A$1:$H$1,0))</f>
        <v>Denim</v>
      </c>
      <c r="J4622" t="str">
        <f>VLOOKUP($C4622,'Raw-products'!$A$2:$H$1261,MATCH(J$1,'Raw-products'!$A$1:$H$1,0))</f>
        <v>XS</v>
      </c>
      <c r="K4622" t="str">
        <f>VLOOKUP($C4622,'Raw-products'!$A$2:$H$1261,MATCH(K$1,'Raw-products'!$A$1:$H$1,0))</f>
        <v>blue</v>
      </c>
      <c r="L4622">
        <f>VLOOKUP($C4622,'Raw-products'!$A$2:$H$1261,MATCH(L$1,'Raw-products'!$A$1:$H$1,0))</f>
        <v>92</v>
      </c>
      <c r="M4622">
        <f>VLOOKUP($C4622,'Raw-products'!$A$2:$H$1261,MATCH(M$1,'Raw-products'!$A$1:$H$1,0))</f>
        <v>49</v>
      </c>
      <c r="N4622" s="5">
        <f t="shared" si="144"/>
        <v>4508</v>
      </c>
      <c r="O4622" cm="1">
        <f t="array" ref="O4622:R4622">_xlfn.XLOOKUP($B4622,'Raw -orders'!$A:$A,'Raw -orders'!$B:$E)</f>
        <v>272</v>
      </c>
      <c r="P4622">
        <v>47553</v>
      </c>
      <c r="Q4622" s="1">
        <v>44393</v>
      </c>
      <c r="R4622" s="1">
        <v>44420</v>
      </c>
      <c r="S4622" t="str" cm="1">
        <f t="array" ref="S4622:Z4622">_xlfn.XLOOKUP($O4622,'Raw - customers'!$A:$A,'Raw - customers'!$B:$I)</f>
        <v>Kendre Etherton</v>
      </c>
      <c r="T4622" t="str">
        <v>Genderqueer</v>
      </c>
      <c r="U4622">
        <v>22</v>
      </c>
      <c r="V4622" t="str">
        <v>3627 Chloe Estate DrSuite 963</v>
      </c>
      <c r="W4622">
        <v>4499</v>
      </c>
      <c r="X4622" t="str">
        <v>New Angelinaberg</v>
      </c>
      <c r="Y4622" t="str">
        <v>Victoria</v>
      </c>
      <c r="Z4622" t="str">
        <v>Australia</v>
      </c>
      <c r="AA4622">
        <v>7</v>
      </c>
      <c r="AB4622" s="3" t="str">
        <f t="shared" si="145"/>
        <v>20 to 30</v>
      </c>
      <c r="AM4622" s="6">
        <v>272</v>
      </c>
      <c r="AN4622" s="6" t="s">
        <v>1396</v>
      </c>
    </row>
    <row r="4623" spans="1:40" x14ac:dyDescent="0.25">
      <c r="A4623">
        <v>4621</v>
      </c>
      <c r="B4623">
        <v>925</v>
      </c>
      <c r="C4623">
        <v>209</v>
      </c>
      <c r="D4623">
        <v>98</v>
      </c>
      <c r="E4623">
        <v>2</v>
      </c>
      <c r="F4623">
        <v>196</v>
      </c>
      <c r="G4623">
        <v>1</v>
      </c>
      <c r="H4623" t="str">
        <f>VLOOKUP($C4623,'Raw-products'!$A$2:$H$1261,MATCH(H$1,'Raw-products'!$A$1:$H$1,0))</f>
        <v>Shirt</v>
      </c>
      <c r="I4623" t="str">
        <f>VLOOKUP($C4623,'Raw-products'!$A$2:$H$1261,MATCH(I$1,'Raw-products'!$A$1:$H$1,0))</f>
        <v>Camp Collared</v>
      </c>
      <c r="J4623" t="str">
        <f>VLOOKUP($C4623,'Raw-products'!$A$2:$H$1261,MATCH(J$1,'Raw-products'!$A$1:$H$1,0))</f>
        <v>XL</v>
      </c>
      <c r="K4623" t="str">
        <f>VLOOKUP($C4623,'Raw-products'!$A$2:$H$1261,MATCH(K$1,'Raw-products'!$A$1:$H$1,0))</f>
        <v>violet</v>
      </c>
      <c r="L4623">
        <f>VLOOKUP($C4623,'Raw-products'!$A$2:$H$1261,MATCH(L$1,'Raw-products'!$A$1:$H$1,0))</f>
        <v>112</v>
      </c>
      <c r="M4623">
        <f>VLOOKUP($C4623,'Raw-products'!$A$2:$H$1261,MATCH(M$1,'Raw-products'!$A$1:$H$1,0))</f>
        <v>40</v>
      </c>
      <c r="N4623" s="5">
        <f t="shared" si="144"/>
        <v>4480</v>
      </c>
      <c r="O4623" cm="1">
        <f t="array" ref="O4623:R4623">_xlfn.XLOOKUP($B4623,'Raw -orders'!$A:$A,'Raw -orders'!$B:$E)</f>
        <v>272</v>
      </c>
      <c r="P4623">
        <v>47553</v>
      </c>
      <c r="Q4623" s="1">
        <v>44393</v>
      </c>
      <c r="R4623" s="1">
        <v>44420</v>
      </c>
      <c r="S4623" t="str" cm="1">
        <f t="array" ref="S4623:Z4623">_xlfn.XLOOKUP($O4623,'Raw - customers'!$A:$A,'Raw - customers'!$B:$I)</f>
        <v>Kendre Etherton</v>
      </c>
      <c r="T4623" t="str">
        <v>Genderqueer</v>
      </c>
      <c r="U4623">
        <v>22</v>
      </c>
      <c r="V4623" t="str">
        <v>3627 Chloe Estate DrSuite 963</v>
      </c>
      <c r="W4623">
        <v>4499</v>
      </c>
      <c r="X4623" t="str">
        <v>New Angelinaberg</v>
      </c>
      <c r="Y4623" t="str">
        <v>Victoria</v>
      </c>
      <c r="Z4623" t="str">
        <v>Australia</v>
      </c>
      <c r="AA4623">
        <v>7</v>
      </c>
      <c r="AB4623" s="3" t="str">
        <f t="shared" si="145"/>
        <v>20 to 30</v>
      </c>
      <c r="AM4623" s="6">
        <v>272</v>
      </c>
      <c r="AN4623" s="6" t="s">
        <v>1396</v>
      </c>
    </row>
    <row r="4624" spans="1:40" x14ac:dyDescent="0.25">
      <c r="A4624">
        <v>4622</v>
      </c>
      <c r="B4624">
        <v>926</v>
      </c>
      <c r="C4624">
        <v>426</v>
      </c>
      <c r="D4624">
        <v>107</v>
      </c>
      <c r="E4624">
        <v>2</v>
      </c>
      <c r="F4624">
        <v>214</v>
      </c>
      <c r="G4624">
        <v>1</v>
      </c>
      <c r="H4624" t="str">
        <f>VLOOKUP($C4624,'Raw-products'!$A$2:$H$1261,MATCH(H$1,'Raw-products'!$A$1:$H$1,0))</f>
        <v>Jacket</v>
      </c>
      <c r="I4624" t="str">
        <f>VLOOKUP($C4624,'Raw-products'!$A$2:$H$1261,MATCH(I$1,'Raw-products'!$A$1:$H$1,0))</f>
        <v>Denim</v>
      </c>
      <c r="J4624" t="str">
        <f>VLOOKUP($C4624,'Raw-products'!$A$2:$H$1261,MATCH(J$1,'Raw-products'!$A$1:$H$1,0))</f>
        <v>S</v>
      </c>
      <c r="K4624" t="str">
        <f>VLOOKUP($C4624,'Raw-products'!$A$2:$H$1261,MATCH(K$1,'Raw-products'!$A$1:$H$1,0))</f>
        <v>orange</v>
      </c>
      <c r="L4624">
        <f>VLOOKUP($C4624,'Raw-products'!$A$2:$H$1261,MATCH(L$1,'Raw-products'!$A$1:$H$1,0))</f>
        <v>92</v>
      </c>
      <c r="M4624">
        <f>VLOOKUP($C4624,'Raw-products'!$A$2:$H$1261,MATCH(M$1,'Raw-products'!$A$1:$H$1,0))</f>
        <v>51</v>
      </c>
      <c r="N4624" s="5">
        <f t="shared" si="144"/>
        <v>4692</v>
      </c>
      <c r="O4624" cm="1">
        <f t="array" ref="O4624:R4624">_xlfn.XLOOKUP($B4624,'Raw -orders'!$A:$A,'Raw -orders'!$B:$E)</f>
        <v>123</v>
      </c>
      <c r="P4624">
        <v>13634</v>
      </c>
      <c r="Q4624" s="1">
        <v>44235</v>
      </c>
      <c r="R4624" s="1">
        <v>44245</v>
      </c>
      <c r="S4624" t="str" cm="1">
        <f t="array" ref="S4624:Z4624">_xlfn.XLOOKUP($O4624,'Raw - customers'!$A:$A,'Raw - customers'!$B:$I)</f>
        <v>Yardley Dreamer</v>
      </c>
      <c r="T4624" t="str">
        <v>Female</v>
      </c>
      <c r="U4624">
        <v>22</v>
      </c>
      <c r="V4624" t="str">
        <v>8083 Paterson RoadApt. 211</v>
      </c>
      <c r="W4624">
        <v>1149</v>
      </c>
      <c r="X4624" t="str">
        <v>Jordanborough</v>
      </c>
      <c r="Y4624" t="str">
        <v>Tasmania</v>
      </c>
      <c r="Z4624" t="str">
        <v>Australia</v>
      </c>
      <c r="AA4624">
        <v>2</v>
      </c>
      <c r="AB4624" s="3" t="str">
        <f t="shared" si="145"/>
        <v>0 to 10</v>
      </c>
      <c r="AM4624" s="6">
        <v>123</v>
      </c>
      <c r="AN4624" s="6" t="s">
        <v>1414</v>
      </c>
    </row>
    <row r="4625" spans="1:40" x14ac:dyDescent="0.25">
      <c r="A4625">
        <v>4623</v>
      </c>
      <c r="B4625">
        <v>926</v>
      </c>
      <c r="C4625">
        <v>469</v>
      </c>
      <c r="D4625">
        <v>118</v>
      </c>
      <c r="E4625">
        <v>2</v>
      </c>
      <c r="F4625">
        <v>236</v>
      </c>
      <c r="G4625">
        <v>1</v>
      </c>
      <c r="H4625" t="str">
        <f>VLOOKUP($C4625,'Raw-products'!$A$2:$H$1261,MATCH(H$1,'Raw-products'!$A$1:$H$1,0))</f>
        <v>Jacket</v>
      </c>
      <c r="I4625" t="str">
        <f>VLOOKUP($C4625,'Raw-products'!$A$2:$H$1261,MATCH(I$1,'Raw-products'!$A$1:$H$1,0))</f>
        <v>Puffer</v>
      </c>
      <c r="J4625" t="str">
        <f>VLOOKUP($C4625,'Raw-products'!$A$2:$H$1261,MATCH(J$1,'Raw-products'!$A$1:$H$1,0))</f>
        <v>XL</v>
      </c>
      <c r="K4625" t="str">
        <f>VLOOKUP($C4625,'Raw-products'!$A$2:$H$1261,MATCH(K$1,'Raw-products'!$A$1:$H$1,0))</f>
        <v>yellow</v>
      </c>
      <c r="L4625">
        <f>VLOOKUP($C4625,'Raw-products'!$A$2:$H$1261,MATCH(L$1,'Raw-products'!$A$1:$H$1,0))</f>
        <v>110</v>
      </c>
      <c r="M4625">
        <f>VLOOKUP($C4625,'Raw-products'!$A$2:$H$1261,MATCH(M$1,'Raw-products'!$A$1:$H$1,0))</f>
        <v>65</v>
      </c>
      <c r="N4625" s="5">
        <f t="shared" si="144"/>
        <v>7150</v>
      </c>
      <c r="O4625" cm="1">
        <f t="array" ref="O4625:R4625">_xlfn.XLOOKUP($B4625,'Raw -orders'!$A:$A,'Raw -orders'!$B:$E)</f>
        <v>123</v>
      </c>
      <c r="P4625">
        <v>13634</v>
      </c>
      <c r="Q4625" s="1">
        <v>44235</v>
      </c>
      <c r="R4625" s="1">
        <v>44245</v>
      </c>
      <c r="S4625" t="str" cm="1">
        <f t="array" ref="S4625:Z4625">_xlfn.XLOOKUP($O4625,'Raw - customers'!$A:$A,'Raw - customers'!$B:$I)</f>
        <v>Yardley Dreamer</v>
      </c>
      <c r="T4625" t="str">
        <v>Female</v>
      </c>
      <c r="U4625">
        <v>22</v>
      </c>
      <c r="V4625" t="str">
        <v>8083 Paterson RoadApt. 211</v>
      </c>
      <c r="W4625">
        <v>1149</v>
      </c>
      <c r="X4625" t="str">
        <v>Jordanborough</v>
      </c>
      <c r="Y4625" t="str">
        <v>Tasmania</v>
      </c>
      <c r="Z4625" t="str">
        <v>Australia</v>
      </c>
      <c r="AA4625">
        <v>2</v>
      </c>
      <c r="AB4625" s="3" t="str">
        <f t="shared" si="145"/>
        <v>0 to 10</v>
      </c>
      <c r="AM4625" s="6">
        <v>123</v>
      </c>
      <c r="AN4625" s="6" t="s">
        <v>1414</v>
      </c>
    </row>
    <row r="4626" spans="1:40" x14ac:dyDescent="0.25">
      <c r="A4626">
        <v>4624</v>
      </c>
      <c r="B4626">
        <v>926</v>
      </c>
      <c r="C4626">
        <v>839</v>
      </c>
      <c r="D4626">
        <v>117</v>
      </c>
      <c r="E4626">
        <v>1</v>
      </c>
      <c r="F4626">
        <v>117</v>
      </c>
      <c r="G4626">
        <v>1</v>
      </c>
      <c r="H4626" t="str">
        <f>VLOOKUP($C4626,'Raw-products'!$A$2:$H$1261,MATCH(H$1,'Raw-products'!$A$1:$H$1,0))</f>
        <v>Jacket</v>
      </c>
      <c r="I4626" t="str">
        <f>VLOOKUP($C4626,'Raw-products'!$A$2:$H$1261,MATCH(I$1,'Raw-products'!$A$1:$H$1,0))</f>
        <v>Shearling</v>
      </c>
      <c r="J4626" t="str">
        <f>VLOOKUP($C4626,'Raw-products'!$A$2:$H$1261,MATCH(J$1,'Raw-products'!$A$1:$H$1,0))</f>
        <v>XL</v>
      </c>
      <c r="K4626" t="str">
        <f>VLOOKUP($C4626,'Raw-products'!$A$2:$H$1261,MATCH(K$1,'Raw-products'!$A$1:$H$1,0))</f>
        <v>violet</v>
      </c>
      <c r="L4626">
        <f>VLOOKUP($C4626,'Raw-products'!$A$2:$H$1261,MATCH(L$1,'Raw-products'!$A$1:$H$1,0))</f>
        <v>95</v>
      </c>
      <c r="M4626">
        <f>VLOOKUP($C4626,'Raw-products'!$A$2:$H$1261,MATCH(M$1,'Raw-products'!$A$1:$H$1,0))</f>
        <v>70</v>
      </c>
      <c r="N4626" s="5">
        <f t="shared" si="144"/>
        <v>6650</v>
      </c>
      <c r="O4626" cm="1">
        <f t="array" ref="O4626:R4626">_xlfn.XLOOKUP($B4626,'Raw -orders'!$A:$A,'Raw -orders'!$B:$E)</f>
        <v>123</v>
      </c>
      <c r="P4626">
        <v>13634</v>
      </c>
      <c r="Q4626" s="1">
        <v>44235</v>
      </c>
      <c r="R4626" s="1">
        <v>44245</v>
      </c>
      <c r="S4626" t="str" cm="1">
        <f t="array" ref="S4626:Z4626">_xlfn.XLOOKUP($O4626,'Raw - customers'!$A:$A,'Raw - customers'!$B:$I)</f>
        <v>Yardley Dreamer</v>
      </c>
      <c r="T4626" t="str">
        <v>Female</v>
      </c>
      <c r="U4626">
        <v>22</v>
      </c>
      <c r="V4626" t="str">
        <v>8083 Paterson RoadApt. 211</v>
      </c>
      <c r="W4626">
        <v>1149</v>
      </c>
      <c r="X4626" t="str">
        <v>Jordanborough</v>
      </c>
      <c r="Y4626" t="str">
        <v>Tasmania</v>
      </c>
      <c r="Z4626" t="str">
        <v>Australia</v>
      </c>
      <c r="AA4626">
        <v>2</v>
      </c>
      <c r="AB4626" s="3" t="str">
        <f t="shared" si="145"/>
        <v>0 to 10</v>
      </c>
      <c r="AM4626" s="6">
        <v>123</v>
      </c>
      <c r="AN4626" s="6" t="s">
        <v>1414</v>
      </c>
    </row>
    <row r="4627" spans="1:40" x14ac:dyDescent="0.25">
      <c r="A4627">
        <v>4625</v>
      </c>
      <c r="B4627">
        <v>926</v>
      </c>
      <c r="C4627">
        <v>810</v>
      </c>
      <c r="D4627">
        <v>117</v>
      </c>
      <c r="E4627">
        <v>2</v>
      </c>
      <c r="F4627">
        <v>234</v>
      </c>
      <c r="G4627">
        <v>1</v>
      </c>
      <c r="H4627" t="str">
        <f>VLOOKUP($C4627,'Raw-products'!$A$2:$H$1261,MATCH(H$1,'Raw-products'!$A$1:$H$1,0))</f>
        <v>Jacket</v>
      </c>
      <c r="I4627" t="str">
        <f>VLOOKUP($C4627,'Raw-products'!$A$2:$H$1261,MATCH(I$1,'Raw-products'!$A$1:$H$1,0))</f>
        <v>Shearling</v>
      </c>
      <c r="J4627" t="str">
        <f>VLOOKUP($C4627,'Raw-products'!$A$2:$H$1261,MATCH(J$1,'Raw-products'!$A$1:$H$1,0))</f>
        <v>XS</v>
      </c>
      <c r="K4627" t="str">
        <f>VLOOKUP($C4627,'Raw-products'!$A$2:$H$1261,MATCH(K$1,'Raw-products'!$A$1:$H$1,0))</f>
        <v>orange</v>
      </c>
      <c r="L4627">
        <f>VLOOKUP($C4627,'Raw-products'!$A$2:$H$1261,MATCH(L$1,'Raw-products'!$A$1:$H$1,0))</f>
        <v>95</v>
      </c>
      <c r="M4627">
        <f>VLOOKUP($C4627,'Raw-products'!$A$2:$H$1261,MATCH(M$1,'Raw-products'!$A$1:$H$1,0))</f>
        <v>54</v>
      </c>
      <c r="N4627" s="5">
        <f t="shared" si="144"/>
        <v>5130</v>
      </c>
      <c r="O4627" cm="1">
        <f t="array" ref="O4627:R4627">_xlfn.XLOOKUP($B4627,'Raw -orders'!$A:$A,'Raw -orders'!$B:$E)</f>
        <v>123</v>
      </c>
      <c r="P4627">
        <v>13634</v>
      </c>
      <c r="Q4627" s="1">
        <v>44235</v>
      </c>
      <c r="R4627" s="1">
        <v>44245</v>
      </c>
      <c r="S4627" t="str" cm="1">
        <f t="array" ref="S4627:Z4627">_xlfn.XLOOKUP($O4627,'Raw - customers'!$A:$A,'Raw - customers'!$B:$I)</f>
        <v>Yardley Dreamer</v>
      </c>
      <c r="T4627" t="str">
        <v>Female</v>
      </c>
      <c r="U4627">
        <v>22</v>
      </c>
      <c r="V4627" t="str">
        <v>8083 Paterson RoadApt. 211</v>
      </c>
      <c r="W4627">
        <v>1149</v>
      </c>
      <c r="X4627" t="str">
        <v>Jordanborough</v>
      </c>
      <c r="Y4627" t="str">
        <v>Tasmania</v>
      </c>
      <c r="Z4627" t="str">
        <v>Australia</v>
      </c>
      <c r="AA4627">
        <v>2</v>
      </c>
      <c r="AB4627" s="3" t="str">
        <f t="shared" si="145"/>
        <v>0 to 10</v>
      </c>
      <c r="AM4627" s="6">
        <v>123</v>
      </c>
      <c r="AN4627" s="6" t="s">
        <v>1414</v>
      </c>
    </row>
    <row r="4628" spans="1:40" x14ac:dyDescent="0.25">
      <c r="A4628">
        <v>4626</v>
      </c>
      <c r="B4628">
        <v>926</v>
      </c>
      <c r="C4628">
        <v>865</v>
      </c>
      <c r="D4628">
        <v>113</v>
      </c>
      <c r="E4628">
        <v>1</v>
      </c>
      <c r="F4628">
        <v>113</v>
      </c>
      <c r="G4628">
        <v>1</v>
      </c>
      <c r="H4628" t="str">
        <f>VLOOKUP($C4628,'Raw-products'!$A$2:$H$1261,MATCH(H$1,'Raw-products'!$A$1:$H$1,0))</f>
        <v>Trousers</v>
      </c>
      <c r="I4628" t="str">
        <f>VLOOKUP($C4628,'Raw-products'!$A$2:$H$1261,MATCH(I$1,'Raw-products'!$A$1:$H$1,0))</f>
        <v>Chinos</v>
      </c>
      <c r="J4628" t="str">
        <f>VLOOKUP($C4628,'Raw-products'!$A$2:$H$1261,MATCH(J$1,'Raw-products'!$A$1:$H$1,0))</f>
        <v>XS</v>
      </c>
      <c r="K4628" t="str">
        <f>VLOOKUP($C4628,'Raw-products'!$A$2:$H$1261,MATCH(K$1,'Raw-products'!$A$1:$H$1,0))</f>
        <v>indigo</v>
      </c>
      <c r="L4628">
        <f>VLOOKUP($C4628,'Raw-products'!$A$2:$H$1261,MATCH(L$1,'Raw-products'!$A$1:$H$1,0))</f>
        <v>100</v>
      </c>
      <c r="M4628">
        <f>VLOOKUP($C4628,'Raw-products'!$A$2:$H$1261,MATCH(M$1,'Raw-products'!$A$1:$H$1,0))</f>
        <v>61</v>
      </c>
      <c r="N4628" s="5">
        <f t="shared" si="144"/>
        <v>6100</v>
      </c>
      <c r="O4628" cm="1">
        <f t="array" ref="O4628:R4628">_xlfn.XLOOKUP($B4628,'Raw -orders'!$A:$A,'Raw -orders'!$B:$E)</f>
        <v>123</v>
      </c>
      <c r="P4628">
        <v>13634</v>
      </c>
      <c r="Q4628" s="1">
        <v>44235</v>
      </c>
      <c r="R4628" s="1">
        <v>44245</v>
      </c>
      <c r="S4628" t="str" cm="1">
        <f t="array" ref="S4628:Z4628">_xlfn.XLOOKUP($O4628,'Raw - customers'!$A:$A,'Raw - customers'!$B:$I)</f>
        <v>Yardley Dreamer</v>
      </c>
      <c r="T4628" t="str">
        <v>Female</v>
      </c>
      <c r="U4628">
        <v>22</v>
      </c>
      <c r="V4628" t="str">
        <v>8083 Paterson RoadApt. 211</v>
      </c>
      <c r="W4628">
        <v>1149</v>
      </c>
      <c r="X4628" t="str">
        <v>Jordanborough</v>
      </c>
      <c r="Y4628" t="str">
        <v>Tasmania</v>
      </c>
      <c r="Z4628" t="str">
        <v>Australia</v>
      </c>
      <c r="AA4628">
        <v>2</v>
      </c>
      <c r="AB4628" s="3" t="str">
        <f t="shared" si="145"/>
        <v>0 to 10</v>
      </c>
      <c r="AM4628" s="6">
        <v>123</v>
      </c>
      <c r="AN4628" s="6" t="s">
        <v>1414</v>
      </c>
    </row>
    <row r="4629" spans="1:40" x14ac:dyDescent="0.25">
      <c r="A4629">
        <v>4627</v>
      </c>
      <c r="B4629">
        <v>926</v>
      </c>
      <c r="C4629">
        <v>661</v>
      </c>
      <c r="D4629">
        <v>93</v>
      </c>
      <c r="E4629">
        <v>1</v>
      </c>
      <c r="F4629">
        <v>93</v>
      </c>
      <c r="G4629">
        <v>1</v>
      </c>
      <c r="H4629" t="str">
        <f>VLOOKUP($C4629,'Raw-products'!$A$2:$H$1261,MATCH(H$1,'Raw-products'!$A$1:$H$1,0))</f>
        <v>Jacket</v>
      </c>
      <c r="I4629" t="str">
        <f>VLOOKUP($C4629,'Raw-products'!$A$2:$H$1261,MATCH(I$1,'Raw-products'!$A$1:$H$1,0))</f>
        <v>Coach</v>
      </c>
      <c r="J4629" t="str">
        <f>VLOOKUP($C4629,'Raw-products'!$A$2:$H$1261,MATCH(J$1,'Raw-products'!$A$1:$H$1,0))</f>
        <v>S</v>
      </c>
      <c r="K4629" t="str">
        <f>VLOOKUP($C4629,'Raw-products'!$A$2:$H$1261,MATCH(K$1,'Raw-products'!$A$1:$H$1,0))</f>
        <v>violet</v>
      </c>
      <c r="L4629">
        <f>VLOOKUP($C4629,'Raw-products'!$A$2:$H$1261,MATCH(L$1,'Raw-products'!$A$1:$H$1,0))</f>
        <v>115</v>
      </c>
      <c r="M4629">
        <f>VLOOKUP($C4629,'Raw-products'!$A$2:$H$1261,MATCH(M$1,'Raw-products'!$A$1:$H$1,0))</f>
        <v>74</v>
      </c>
      <c r="N4629" s="5">
        <f t="shared" si="144"/>
        <v>8510</v>
      </c>
      <c r="O4629" cm="1">
        <f t="array" ref="O4629:R4629">_xlfn.XLOOKUP($B4629,'Raw -orders'!$A:$A,'Raw -orders'!$B:$E)</f>
        <v>123</v>
      </c>
      <c r="P4629">
        <v>13634</v>
      </c>
      <c r="Q4629" s="1">
        <v>44235</v>
      </c>
      <c r="R4629" s="1">
        <v>44245</v>
      </c>
      <c r="S4629" t="str" cm="1">
        <f t="array" ref="S4629:Z4629">_xlfn.XLOOKUP($O4629,'Raw - customers'!$A:$A,'Raw - customers'!$B:$I)</f>
        <v>Yardley Dreamer</v>
      </c>
      <c r="T4629" t="str">
        <v>Female</v>
      </c>
      <c r="U4629">
        <v>22</v>
      </c>
      <c r="V4629" t="str">
        <v>8083 Paterson RoadApt. 211</v>
      </c>
      <c r="W4629">
        <v>1149</v>
      </c>
      <c r="X4629" t="str">
        <v>Jordanborough</v>
      </c>
      <c r="Y4629" t="str">
        <v>Tasmania</v>
      </c>
      <c r="Z4629" t="str">
        <v>Australia</v>
      </c>
      <c r="AA4629">
        <v>2</v>
      </c>
      <c r="AB4629" s="3" t="str">
        <f t="shared" si="145"/>
        <v>0 to 10</v>
      </c>
      <c r="AM4629" s="6">
        <v>123</v>
      </c>
      <c r="AN4629" s="6" t="s">
        <v>1414</v>
      </c>
    </row>
    <row r="4630" spans="1:40" x14ac:dyDescent="0.25">
      <c r="A4630">
        <v>4628</v>
      </c>
      <c r="B4630">
        <v>926</v>
      </c>
      <c r="C4630">
        <v>1148</v>
      </c>
      <c r="D4630">
        <v>102</v>
      </c>
      <c r="E4630">
        <v>3</v>
      </c>
      <c r="F4630">
        <v>306</v>
      </c>
      <c r="G4630">
        <v>1</v>
      </c>
      <c r="H4630" t="str">
        <f>VLOOKUP($C4630,'Raw-products'!$A$2:$H$1261,MATCH(H$1,'Raw-products'!$A$1:$H$1,0))</f>
        <v>Trousers</v>
      </c>
      <c r="I4630" t="str">
        <f>VLOOKUP($C4630,'Raw-products'!$A$2:$H$1261,MATCH(I$1,'Raw-products'!$A$1:$H$1,0))</f>
        <v>Cargo Pants</v>
      </c>
      <c r="J4630" t="str">
        <f>VLOOKUP($C4630,'Raw-products'!$A$2:$H$1261,MATCH(J$1,'Raw-products'!$A$1:$H$1,0))</f>
        <v>L</v>
      </c>
      <c r="K4630" t="str">
        <f>VLOOKUP($C4630,'Raw-products'!$A$2:$H$1261,MATCH(K$1,'Raw-products'!$A$1:$H$1,0))</f>
        <v>indigo</v>
      </c>
      <c r="L4630">
        <f>VLOOKUP($C4630,'Raw-products'!$A$2:$H$1261,MATCH(L$1,'Raw-products'!$A$1:$H$1,0))</f>
        <v>106</v>
      </c>
      <c r="M4630">
        <f>VLOOKUP($C4630,'Raw-products'!$A$2:$H$1261,MATCH(M$1,'Raw-products'!$A$1:$H$1,0))</f>
        <v>46</v>
      </c>
      <c r="N4630" s="5">
        <f t="shared" si="144"/>
        <v>4876</v>
      </c>
      <c r="O4630" cm="1">
        <f t="array" ref="O4630:R4630">_xlfn.XLOOKUP($B4630,'Raw -orders'!$A:$A,'Raw -orders'!$B:$E)</f>
        <v>123</v>
      </c>
      <c r="P4630">
        <v>13634</v>
      </c>
      <c r="Q4630" s="1">
        <v>44235</v>
      </c>
      <c r="R4630" s="1">
        <v>44245</v>
      </c>
      <c r="S4630" t="str" cm="1">
        <f t="array" ref="S4630:Z4630">_xlfn.XLOOKUP($O4630,'Raw - customers'!$A:$A,'Raw - customers'!$B:$I)</f>
        <v>Yardley Dreamer</v>
      </c>
      <c r="T4630" t="str">
        <v>Female</v>
      </c>
      <c r="U4630">
        <v>22</v>
      </c>
      <c r="V4630" t="str">
        <v>8083 Paterson RoadApt. 211</v>
      </c>
      <c r="W4630">
        <v>1149</v>
      </c>
      <c r="X4630" t="str">
        <v>Jordanborough</v>
      </c>
      <c r="Y4630" t="str">
        <v>Tasmania</v>
      </c>
      <c r="Z4630" t="str">
        <v>Australia</v>
      </c>
      <c r="AA4630">
        <v>2</v>
      </c>
      <c r="AB4630" s="3" t="str">
        <f t="shared" si="145"/>
        <v>0 to 10</v>
      </c>
      <c r="AM4630" s="6">
        <v>123</v>
      </c>
      <c r="AN4630" s="6" t="s">
        <v>1414</v>
      </c>
    </row>
    <row r="4631" spans="1:40" x14ac:dyDescent="0.25">
      <c r="A4631">
        <v>4629</v>
      </c>
      <c r="B4631">
        <v>927</v>
      </c>
      <c r="C4631">
        <v>539</v>
      </c>
      <c r="D4631">
        <v>98</v>
      </c>
      <c r="E4631">
        <v>3</v>
      </c>
      <c r="F4631">
        <v>294</v>
      </c>
      <c r="G4631">
        <v>1</v>
      </c>
      <c r="H4631" t="str">
        <f>VLOOKUP($C4631,'Raw-products'!$A$2:$H$1261,MATCH(H$1,'Raw-products'!$A$1:$H$1,0))</f>
        <v>Jacket</v>
      </c>
      <c r="I4631" t="str">
        <f>VLOOKUP($C4631,'Raw-products'!$A$2:$H$1261,MATCH(I$1,'Raw-products'!$A$1:$H$1,0))</f>
        <v>Leather</v>
      </c>
      <c r="J4631" t="str">
        <f>VLOOKUP($C4631,'Raw-products'!$A$2:$H$1261,MATCH(J$1,'Raw-products'!$A$1:$H$1,0))</f>
        <v>XL</v>
      </c>
      <c r="K4631" t="str">
        <f>VLOOKUP($C4631,'Raw-products'!$A$2:$H$1261,MATCH(K$1,'Raw-products'!$A$1:$H$1,0))</f>
        <v>yellow</v>
      </c>
      <c r="L4631">
        <f>VLOOKUP($C4631,'Raw-products'!$A$2:$H$1261,MATCH(L$1,'Raw-products'!$A$1:$H$1,0))</f>
        <v>113</v>
      </c>
      <c r="M4631">
        <f>VLOOKUP($C4631,'Raw-products'!$A$2:$H$1261,MATCH(M$1,'Raw-products'!$A$1:$H$1,0))</f>
        <v>67</v>
      </c>
      <c r="N4631" s="5">
        <f t="shared" si="144"/>
        <v>7571</v>
      </c>
      <c r="O4631" cm="1">
        <f t="array" ref="O4631:R4631">_xlfn.XLOOKUP($B4631,'Raw -orders'!$A:$A,'Raw -orders'!$B:$E)</f>
        <v>963</v>
      </c>
      <c r="P4631">
        <v>24139</v>
      </c>
      <c r="Q4631" s="1">
        <v>44410</v>
      </c>
      <c r="R4631" s="1">
        <v>44414</v>
      </c>
      <c r="S4631" t="str" cm="1">
        <f t="array" ref="S4631:Z4631">_xlfn.XLOOKUP($O4631,'Raw - customers'!$A:$A,'Raw - customers'!$B:$I)</f>
        <v>Albina Disdel</v>
      </c>
      <c r="T4631" t="str">
        <v>Genderqueer</v>
      </c>
      <c r="U4631">
        <v>47</v>
      </c>
      <c r="V4631" t="str">
        <v>639 Emard PlaceSuite 924</v>
      </c>
      <c r="W4631">
        <v>1331</v>
      </c>
      <c r="X4631" t="str">
        <v>West Luke</v>
      </c>
      <c r="Y4631" t="str">
        <v>Northern Territory</v>
      </c>
      <c r="Z4631" t="str">
        <v>Australia</v>
      </c>
      <c r="AA4631">
        <v>8</v>
      </c>
      <c r="AB4631" s="3" t="str">
        <f t="shared" si="145"/>
        <v>0 to 10</v>
      </c>
      <c r="AM4631" s="6">
        <v>963</v>
      </c>
      <c r="AN4631" s="6" t="s">
        <v>1339</v>
      </c>
    </row>
    <row r="4632" spans="1:40" x14ac:dyDescent="0.25">
      <c r="A4632">
        <v>4630</v>
      </c>
      <c r="B4632">
        <v>927</v>
      </c>
      <c r="C4632">
        <v>390</v>
      </c>
      <c r="D4632">
        <v>119</v>
      </c>
      <c r="E4632">
        <v>3</v>
      </c>
      <c r="F4632">
        <v>357</v>
      </c>
      <c r="G4632">
        <v>1</v>
      </c>
      <c r="H4632" t="str">
        <f>VLOOKUP($C4632,'Raw-products'!$A$2:$H$1261,MATCH(H$1,'Raw-products'!$A$1:$H$1,0))</f>
        <v>Shirt</v>
      </c>
      <c r="I4632" t="str">
        <f>VLOOKUP($C4632,'Raw-products'!$A$2:$H$1261,MATCH(I$1,'Raw-products'!$A$1:$H$1,0))</f>
        <v>Casual Slim Fit</v>
      </c>
      <c r="J4632" t="str">
        <f>VLOOKUP($C4632,'Raw-products'!$A$2:$H$1261,MATCH(J$1,'Raw-products'!$A$1:$H$1,0))</f>
        <v>XS</v>
      </c>
      <c r="K4632" t="str">
        <f>VLOOKUP($C4632,'Raw-products'!$A$2:$H$1261,MATCH(K$1,'Raw-products'!$A$1:$H$1,0))</f>
        <v>orange</v>
      </c>
      <c r="L4632">
        <f>VLOOKUP($C4632,'Raw-products'!$A$2:$H$1261,MATCH(L$1,'Raw-products'!$A$1:$H$1,0))</f>
        <v>113</v>
      </c>
      <c r="M4632">
        <f>VLOOKUP($C4632,'Raw-products'!$A$2:$H$1261,MATCH(M$1,'Raw-products'!$A$1:$H$1,0))</f>
        <v>43</v>
      </c>
      <c r="N4632" s="5">
        <f t="shared" si="144"/>
        <v>4859</v>
      </c>
      <c r="O4632" cm="1">
        <f t="array" ref="O4632:R4632">_xlfn.XLOOKUP($B4632,'Raw -orders'!$A:$A,'Raw -orders'!$B:$E)</f>
        <v>963</v>
      </c>
      <c r="P4632">
        <v>24139</v>
      </c>
      <c r="Q4632" s="1">
        <v>44410</v>
      </c>
      <c r="R4632" s="1">
        <v>44414</v>
      </c>
      <c r="S4632" t="str" cm="1">
        <f t="array" ref="S4632:Z4632">_xlfn.XLOOKUP($O4632,'Raw - customers'!$A:$A,'Raw - customers'!$B:$I)</f>
        <v>Albina Disdel</v>
      </c>
      <c r="T4632" t="str">
        <v>Genderqueer</v>
      </c>
      <c r="U4632">
        <v>47</v>
      </c>
      <c r="V4632" t="str">
        <v>639 Emard PlaceSuite 924</v>
      </c>
      <c r="W4632">
        <v>1331</v>
      </c>
      <c r="X4632" t="str">
        <v>West Luke</v>
      </c>
      <c r="Y4632" t="str">
        <v>Northern Territory</v>
      </c>
      <c r="Z4632" t="str">
        <v>Australia</v>
      </c>
      <c r="AA4632">
        <v>8</v>
      </c>
      <c r="AB4632" s="3" t="str">
        <f t="shared" si="145"/>
        <v>0 to 10</v>
      </c>
      <c r="AM4632" s="6">
        <v>963</v>
      </c>
      <c r="AN4632" s="6" t="s">
        <v>1339</v>
      </c>
    </row>
    <row r="4633" spans="1:40" x14ac:dyDescent="0.25">
      <c r="A4633">
        <v>4631</v>
      </c>
      <c r="B4633">
        <v>927</v>
      </c>
      <c r="C4633">
        <v>108</v>
      </c>
      <c r="D4633">
        <v>92</v>
      </c>
      <c r="E4633">
        <v>2</v>
      </c>
      <c r="F4633">
        <v>184</v>
      </c>
      <c r="G4633">
        <v>1</v>
      </c>
      <c r="H4633" t="str">
        <f>VLOOKUP($C4633,'Raw-products'!$A$2:$H$1261,MATCH(H$1,'Raw-products'!$A$1:$H$1,0))</f>
        <v>Shirt</v>
      </c>
      <c r="I4633" t="str">
        <f>VLOOKUP($C4633,'Raw-products'!$A$2:$H$1261,MATCH(I$1,'Raw-products'!$A$1:$H$1,0))</f>
        <v>Denim</v>
      </c>
      <c r="J4633" t="str">
        <f>VLOOKUP($C4633,'Raw-products'!$A$2:$H$1261,MATCH(J$1,'Raw-products'!$A$1:$H$1,0))</f>
        <v>L</v>
      </c>
      <c r="K4633" t="str">
        <f>VLOOKUP($C4633,'Raw-products'!$A$2:$H$1261,MATCH(K$1,'Raw-products'!$A$1:$H$1,0))</f>
        <v>red</v>
      </c>
      <c r="L4633">
        <f>VLOOKUP($C4633,'Raw-products'!$A$2:$H$1261,MATCH(L$1,'Raw-products'!$A$1:$H$1,0))</f>
        <v>115</v>
      </c>
      <c r="M4633">
        <f>VLOOKUP($C4633,'Raw-products'!$A$2:$H$1261,MATCH(M$1,'Raw-products'!$A$1:$H$1,0))</f>
        <v>52</v>
      </c>
      <c r="N4633" s="5">
        <f t="shared" si="144"/>
        <v>5980</v>
      </c>
      <c r="O4633" cm="1">
        <f t="array" ref="O4633:R4633">_xlfn.XLOOKUP($B4633,'Raw -orders'!$A:$A,'Raw -orders'!$B:$E)</f>
        <v>963</v>
      </c>
      <c r="P4633">
        <v>24139</v>
      </c>
      <c r="Q4633" s="1">
        <v>44410</v>
      </c>
      <c r="R4633" s="1">
        <v>44414</v>
      </c>
      <c r="S4633" t="str" cm="1">
        <f t="array" ref="S4633:Z4633">_xlfn.XLOOKUP($O4633,'Raw - customers'!$A:$A,'Raw - customers'!$B:$I)</f>
        <v>Albina Disdel</v>
      </c>
      <c r="T4633" t="str">
        <v>Genderqueer</v>
      </c>
      <c r="U4633">
        <v>47</v>
      </c>
      <c r="V4633" t="str">
        <v>639 Emard PlaceSuite 924</v>
      </c>
      <c r="W4633">
        <v>1331</v>
      </c>
      <c r="X4633" t="str">
        <v>West Luke</v>
      </c>
      <c r="Y4633" t="str">
        <v>Northern Territory</v>
      </c>
      <c r="Z4633" t="str">
        <v>Australia</v>
      </c>
      <c r="AA4633">
        <v>8</v>
      </c>
      <c r="AB4633" s="3" t="str">
        <f t="shared" si="145"/>
        <v>0 to 10</v>
      </c>
      <c r="AM4633" s="6">
        <v>963</v>
      </c>
      <c r="AN4633" s="6" t="s">
        <v>1339</v>
      </c>
    </row>
    <row r="4634" spans="1:40" x14ac:dyDescent="0.25">
      <c r="A4634">
        <v>4632</v>
      </c>
      <c r="B4634">
        <v>927</v>
      </c>
      <c r="C4634">
        <v>1160</v>
      </c>
      <c r="D4634">
        <v>99</v>
      </c>
      <c r="E4634">
        <v>3</v>
      </c>
      <c r="F4634">
        <v>297</v>
      </c>
      <c r="G4634">
        <v>1</v>
      </c>
      <c r="H4634" t="str">
        <f>VLOOKUP($C4634,'Raw-products'!$A$2:$H$1261,MATCH(H$1,'Raw-products'!$A$1:$H$1,0))</f>
        <v>Trousers</v>
      </c>
      <c r="I4634" t="str">
        <f>VLOOKUP($C4634,'Raw-products'!$A$2:$H$1261,MATCH(I$1,'Raw-products'!$A$1:$H$1,0))</f>
        <v>High-Waisted</v>
      </c>
      <c r="J4634" t="str">
        <f>VLOOKUP($C4634,'Raw-products'!$A$2:$H$1261,MATCH(J$1,'Raw-products'!$A$1:$H$1,0))</f>
        <v>XS</v>
      </c>
      <c r="K4634" t="str">
        <f>VLOOKUP($C4634,'Raw-products'!$A$2:$H$1261,MATCH(K$1,'Raw-products'!$A$1:$H$1,0))</f>
        <v>orange</v>
      </c>
      <c r="L4634">
        <f>VLOOKUP($C4634,'Raw-products'!$A$2:$H$1261,MATCH(L$1,'Raw-products'!$A$1:$H$1,0))</f>
        <v>98</v>
      </c>
      <c r="M4634">
        <f>VLOOKUP($C4634,'Raw-products'!$A$2:$H$1261,MATCH(M$1,'Raw-products'!$A$1:$H$1,0))</f>
        <v>55</v>
      </c>
      <c r="N4634" s="5">
        <f t="shared" si="144"/>
        <v>5390</v>
      </c>
      <c r="O4634" cm="1">
        <f t="array" ref="O4634:R4634">_xlfn.XLOOKUP($B4634,'Raw -orders'!$A:$A,'Raw -orders'!$B:$E)</f>
        <v>963</v>
      </c>
      <c r="P4634">
        <v>24139</v>
      </c>
      <c r="Q4634" s="1">
        <v>44410</v>
      </c>
      <c r="R4634" s="1">
        <v>44414</v>
      </c>
      <c r="S4634" t="str" cm="1">
        <f t="array" ref="S4634:Z4634">_xlfn.XLOOKUP($O4634,'Raw - customers'!$A:$A,'Raw - customers'!$B:$I)</f>
        <v>Albina Disdel</v>
      </c>
      <c r="T4634" t="str">
        <v>Genderqueer</v>
      </c>
      <c r="U4634">
        <v>47</v>
      </c>
      <c r="V4634" t="str">
        <v>639 Emard PlaceSuite 924</v>
      </c>
      <c r="W4634">
        <v>1331</v>
      </c>
      <c r="X4634" t="str">
        <v>West Luke</v>
      </c>
      <c r="Y4634" t="str">
        <v>Northern Territory</v>
      </c>
      <c r="Z4634" t="str">
        <v>Australia</v>
      </c>
      <c r="AA4634">
        <v>8</v>
      </c>
      <c r="AB4634" s="3" t="str">
        <f t="shared" si="145"/>
        <v>0 to 10</v>
      </c>
      <c r="AM4634" s="6">
        <v>963</v>
      </c>
      <c r="AN4634" s="6" t="s">
        <v>1339</v>
      </c>
    </row>
    <row r="4635" spans="1:40" x14ac:dyDescent="0.25">
      <c r="A4635">
        <v>4633</v>
      </c>
      <c r="B4635">
        <v>928</v>
      </c>
      <c r="C4635">
        <v>22</v>
      </c>
      <c r="D4635">
        <v>96</v>
      </c>
      <c r="E4635">
        <v>1</v>
      </c>
      <c r="F4635">
        <v>96</v>
      </c>
      <c r="G4635">
        <v>1</v>
      </c>
      <c r="H4635" t="str">
        <f>VLOOKUP($C4635,'Raw-products'!$A$2:$H$1261,MATCH(H$1,'Raw-products'!$A$1:$H$1,0))</f>
        <v>Shirt</v>
      </c>
      <c r="I4635" t="str">
        <f>VLOOKUP($C4635,'Raw-products'!$A$2:$H$1261,MATCH(I$1,'Raw-products'!$A$1:$H$1,0))</f>
        <v>Oxford Cloth</v>
      </c>
      <c r="J4635" t="str">
        <f>VLOOKUP($C4635,'Raw-products'!$A$2:$H$1261,MATCH(J$1,'Raw-products'!$A$1:$H$1,0))</f>
        <v>M</v>
      </c>
      <c r="K4635" t="str">
        <f>VLOOKUP($C4635,'Raw-products'!$A$2:$H$1261,MATCH(K$1,'Raw-products'!$A$1:$H$1,0))</f>
        <v>blue</v>
      </c>
      <c r="L4635">
        <f>VLOOKUP($C4635,'Raw-products'!$A$2:$H$1261,MATCH(L$1,'Raw-products'!$A$1:$H$1,0))</f>
        <v>114</v>
      </c>
      <c r="M4635">
        <f>VLOOKUP($C4635,'Raw-products'!$A$2:$H$1261,MATCH(M$1,'Raw-products'!$A$1:$H$1,0))</f>
        <v>57</v>
      </c>
      <c r="N4635" s="5">
        <f t="shared" si="144"/>
        <v>6498</v>
      </c>
      <c r="O4635" cm="1">
        <f t="array" ref="O4635:R4635">_xlfn.XLOOKUP($B4635,'Raw -orders'!$A:$A,'Raw -orders'!$B:$E)</f>
        <v>801</v>
      </c>
      <c r="P4635">
        <v>42930</v>
      </c>
      <c r="Q4635" s="1">
        <v>44483</v>
      </c>
      <c r="R4635" s="1">
        <v>44488</v>
      </c>
      <c r="S4635" t="str" cm="1">
        <f t="array" ref="S4635:Z4635">_xlfn.XLOOKUP($O4635,'Raw - customers'!$A:$A,'Raw - customers'!$B:$I)</f>
        <v>Morgana Weymouth</v>
      </c>
      <c r="T4635" t="str">
        <v>Female</v>
      </c>
      <c r="U4635">
        <v>64</v>
      </c>
      <c r="V4635" t="str">
        <v>843 Goodwin MewsApt. 699</v>
      </c>
      <c r="W4635">
        <v>3128</v>
      </c>
      <c r="X4635" t="str">
        <v>Blakeborough</v>
      </c>
      <c r="Y4635" t="str">
        <v>Australian Capital Territory</v>
      </c>
      <c r="Z4635" t="str">
        <v>Australia</v>
      </c>
      <c r="AA4635">
        <v>10</v>
      </c>
      <c r="AB4635" s="3" t="str">
        <f t="shared" si="145"/>
        <v>0 to 10</v>
      </c>
      <c r="AM4635" s="6">
        <v>801</v>
      </c>
      <c r="AN4635" s="6" t="s">
        <v>1350</v>
      </c>
    </row>
    <row r="4636" spans="1:40" x14ac:dyDescent="0.25">
      <c r="A4636">
        <v>4634</v>
      </c>
      <c r="B4636">
        <v>928</v>
      </c>
      <c r="C4636">
        <v>400</v>
      </c>
      <c r="D4636">
        <v>119</v>
      </c>
      <c r="E4636">
        <v>1</v>
      </c>
      <c r="F4636">
        <v>119</v>
      </c>
      <c r="G4636">
        <v>1</v>
      </c>
      <c r="H4636" t="str">
        <f>VLOOKUP($C4636,'Raw-products'!$A$2:$H$1261,MATCH(H$1,'Raw-products'!$A$1:$H$1,0))</f>
        <v>Shirt</v>
      </c>
      <c r="I4636" t="str">
        <f>VLOOKUP($C4636,'Raw-products'!$A$2:$H$1261,MATCH(I$1,'Raw-products'!$A$1:$H$1,0))</f>
        <v>Casual Slim Fit</v>
      </c>
      <c r="J4636" t="str">
        <f>VLOOKUP($C4636,'Raw-products'!$A$2:$H$1261,MATCH(J$1,'Raw-products'!$A$1:$H$1,0))</f>
        <v>XS</v>
      </c>
      <c r="K4636" t="str">
        <f>VLOOKUP($C4636,'Raw-products'!$A$2:$H$1261,MATCH(K$1,'Raw-products'!$A$1:$H$1,0))</f>
        <v>green</v>
      </c>
      <c r="L4636">
        <f>VLOOKUP($C4636,'Raw-products'!$A$2:$H$1261,MATCH(L$1,'Raw-products'!$A$1:$H$1,0))</f>
        <v>113</v>
      </c>
      <c r="M4636">
        <f>VLOOKUP($C4636,'Raw-products'!$A$2:$H$1261,MATCH(M$1,'Raw-products'!$A$1:$H$1,0))</f>
        <v>69</v>
      </c>
      <c r="N4636" s="5">
        <f t="shared" si="144"/>
        <v>7797</v>
      </c>
      <c r="O4636" cm="1">
        <f t="array" ref="O4636:R4636">_xlfn.XLOOKUP($B4636,'Raw -orders'!$A:$A,'Raw -orders'!$B:$E)</f>
        <v>801</v>
      </c>
      <c r="P4636">
        <v>42930</v>
      </c>
      <c r="Q4636" s="1">
        <v>44483</v>
      </c>
      <c r="R4636" s="1">
        <v>44488</v>
      </c>
      <c r="S4636" t="str" cm="1">
        <f t="array" ref="S4636:Z4636">_xlfn.XLOOKUP($O4636,'Raw - customers'!$A:$A,'Raw - customers'!$B:$I)</f>
        <v>Morgana Weymouth</v>
      </c>
      <c r="T4636" t="str">
        <v>Female</v>
      </c>
      <c r="U4636">
        <v>64</v>
      </c>
      <c r="V4636" t="str">
        <v>843 Goodwin MewsApt. 699</v>
      </c>
      <c r="W4636">
        <v>3128</v>
      </c>
      <c r="X4636" t="str">
        <v>Blakeborough</v>
      </c>
      <c r="Y4636" t="str">
        <v>Australian Capital Territory</v>
      </c>
      <c r="Z4636" t="str">
        <v>Australia</v>
      </c>
      <c r="AA4636">
        <v>10</v>
      </c>
      <c r="AB4636" s="3" t="str">
        <f t="shared" si="145"/>
        <v>0 to 10</v>
      </c>
      <c r="AM4636" s="6">
        <v>801</v>
      </c>
      <c r="AN4636" s="6" t="s">
        <v>1350</v>
      </c>
    </row>
    <row r="4637" spans="1:40" x14ac:dyDescent="0.25">
      <c r="A4637">
        <v>4635</v>
      </c>
      <c r="B4637">
        <v>928</v>
      </c>
      <c r="C4637">
        <v>67</v>
      </c>
      <c r="D4637">
        <v>104</v>
      </c>
      <c r="E4637">
        <v>1</v>
      </c>
      <c r="F4637">
        <v>104</v>
      </c>
      <c r="G4637">
        <v>1</v>
      </c>
      <c r="H4637" t="str">
        <f>VLOOKUP($C4637,'Raw-products'!$A$2:$H$1261,MATCH(H$1,'Raw-products'!$A$1:$H$1,0))</f>
        <v>Shirt</v>
      </c>
      <c r="I4637" t="str">
        <f>VLOOKUP($C4637,'Raw-products'!$A$2:$H$1261,MATCH(I$1,'Raw-products'!$A$1:$H$1,0))</f>
        <v>Dress</v>
      </c>
      <c r="J4637" t="str">
        <f>VLOOKUP($C4637,'Raw-products'!$A$2:$H$1261,MATCH(J$1,'Raw-products'!$A$1:$H$1,0))</f>
        <v>M</v>
      </c>
      <c r="K4637" t="str">
        <f>VLOOKUP($C4637,'Raw-products'!$A$2:$H$1261,MATCH(K$1,'Raw-products'!$A$1:$H$1,0))</f>
        <v>violet</v>
      </c>
      <c r="L4637">
        <f>VLOOKUP($C4637,'Raw-products'!$A$2:$H$1261,MATCH(L$1,'Raw-products'!$A$1:$H$1,0))</f>
        <v>119</v>
      </c>
      <c r="M4637">
        <f>VLOOKUP($C4637,'Raw-products'!$A$2:$H$1261,MATCH(M$1,'Raw-products'!$A$1:$H$1,0))</f>
        <v>41</v>
      </c>
      <c r="N4637" s="5">
        <f t="shared" si="144"/>
        <v>4879</v>
      </c>
      <c r="O4637" cm="1">
        <f t="array" ref="O4637:R4637">_xlfn.XLOOKUP($B4637,'Raw -orders'!$A:$A,'Raw -orders'!$B:$E)</f>
        <v>801</v>
      </c>
      <c r="P4637">
        <v>42930</v>
      </c>
      <c r="Q4637" s="1">
        <v>44483</v>
      </c>
      <c r="R4637" s="1">
        <v>44488</v>
      </c>
      <c r="S4637" t="str" cm="1">
        <f t="array" ref="S4637:Z4637">_xlfn.XLOOKUP($O4637,'Raw - customers'!$A:$A,'Raw - customers'!$B:$I)</f>
        <v>Morgana Weymouth</v>
      </c>
      <c r="T4637" t="str">
        <v>Female</v>
      </c>
      <c r="U4637">
        <v>64</v>
      </c>
      <c r="V4637" t="str">
        <v>843 Goodwin MewsApt. 699</v>
      </c>
      <c r="W4637">
        <v>3128</v>
      </c>
      <c r="X4637" t="str">
        <v>Blakeborough</v>
      </c>
      <c r="Y4637" t="str">
        <v>Australian Capital Territory</v>
      </c>
      <c r="Z4637" t="str">
        <v>Australia</v>
      </c>
      <c r="AA4637">
        <v>10</v>
      </c>
      <c r="AB4637" s="3" t="str">
        <f t="shared" si="145"/>
        <v>0 to 10</v>
      </c>
      <c r="AM4637" s="6">
        <v>801</v>
      </c>
      <c r="AN4637" s="6" t="s">
        <v>1350</v>
      </c>
    </row>
    <row r="4638" spans="1:40" x14ac:dyDescent="0.25">
      <c r="A4638">
        <v>4636</v>
      </c>
      <c r="B4638">
        <v>928</v>
      </c>
      <c r="C4638">
        <v>421</v>
      </c>
      <c r="D4638">
        <v>107</v>
      </c>
      <c r="E4638">
        <v>1</v>
      </c>
      <c r="F4638">
        <v>107</v>
      </c>
      <c r="G4638">
        <v>1</v>
      </c>
      <c r="H4638" t="str">
        <f>VLOOKUP($C4638,'Raw-products'!$A$2:$H$1261,MATCH(H$1,'Raw-products'!$A$1:$H$1,0))</f>
        <v>Jacket</v>
      </c>
      <c r="I4638" t="str">
        <f>VLOOKUP($C4638,'Raw-products'!$A$2:$H$1261,MATCH(I$1,'Raw-products'!$A$1:$H$1,0))</f>
        <v>Denim</v>
      </c>
      <c r="J4638" t="str">
        <f>VLOOKUP($C4638,'Raw-products'!$A$2:$H$1261,MATCH(J$1,'Raw-products'!$A$1:$H$1,0))</f>
        <v>S</v>
      </c>
      <c r="K4638" t="str">
        <f>VLOOKUP($C4638,'Raw-products'!$A$2:$H$1261,MATCH(K$1,'Raw-products'!$A$1:$H$1,0))</f>
        <v>red</v>
      </c>
      <c r="L4638">
        <f>VLOOKUP($C4638,'Raw-products'!$A$2:$H$1261,MATCH(L$1,'Raw-products'!$A$1:$H$1,0))</f>
        <v>92</v>
      </c>
      <c r="M4638">
        <f>VLOOKUP($C4638,'Raw-products'!$A$2:$H$1261,MATCH(M$1,'Raw-products'!$A$1:$H$1,0))</f>
        <v>69</v>
      </c>
      <c r="N4638" s="5">
        <f t="shared" si="144"/>
        <v>6348</v>
      </c>
      <c r="O4638" cm="1">
        <f t="array" ref="O4638:R4638">_xlfn.XLOOKUP($B4638,'Raw -orders'!$A:$A,'Raw -orders'!$B:$E)</f>
        <v>801</v>
      </c>
      <c r="P4638">
        <v>42930</v>
      </c>
      <c r="Q4638" s="1">
        <v>44483</v>
      </c>
      <c r="R4638" s="1">
        <v>44488</v>
      </c>
      <c r="S4638" t="str" cm="1">
        <f t="array" ref="S4638:Z4638">_xlfn.XLOOKUP($O4638,'Raw - customers'!$A:$A,'Raw - customers'!$B:$I)</f>
        <v>Morgana Weymouth</v>
      </c>
      <c r="T4638" t="str">
        <v>Female</v>
      </c>
      <c r="U4638">
        <v>64</v>
      </c>
      <c r="V4638" t="str">
        <v>843 Goodwin MewsApt. 699</v>
      </c>
      <c r="W4638">
        <v>3128</v>
      </c>
      <c r="X4638" t="str">
        <v>Blakeborough</v>
      </c>
      <c r="Y4638" t="str">
        <v>Australian Capital Territory</v>
      </c>
      <c r="Z4638" t="str">
        <v>Australia</v>
      </c>
      <c r="AA4638">
        <v>10</v>
      </c>
      <c r="AB4638" s="3" t="str">
        <f t="shared" si="145"/>
        <v>0 to 10</v>
      </c>
      <c r="AM4638" s="6">
        <v>801</v>
      </c>
      <c r="AN4638" s="6" t="s">
        <v>1350</v>
      </c>
    </row>
    <row r="4639" spans="1:40" x14ac:dyDescent="0.25">
      <c r="A4639">
        <v>4637</v>
      </c>
      <c r="B4639">
        <v>928</v>
      </c>
      <c r="C4639">
        <v>290</v>
      </c>
      <c r="D4639">
        <v>105</v>
      </c>
      <c r="E4639">
        <v>1</v>
      </c>
      <c r="F4639">
        <v>105</v>
      </c>
      <c r="G4639">
        <v>1</v>
      </c>
      <c r="H4639" t="str">
        <f>VLOOKUP($C4639,'Raw-products'!$A$2:$H$1261,MATCH(H$1,'Raw-products'!$A$1:$H$1,0))</f>
        <v>Shirt</v>
      </c>
      <c r="I4639" t="str">
        <f>VLOOKUP($C4639,'Raw-products'!$A$2:$H$1261,MATCH(I$1,'Raw-products'!$A$1:$H$1,0))</f>
        <v>Cuban Collar</v>
      </c>
      <c r="J4639" t="str">
        <f>VLOOKUP($C4639,'Raw-products'!$A$2:$H$1261,MATCH(J$1,'Raw-products'!$A$1:$H$1,0))</f>
        <v>XS</v>
      </c>
      <c r="K4639" t="str">
        <f>VLOOKUP($C4639,'Raw-products'!$A$2:$H$1261,MATCH(K$1,'Raw-products'!$A$1:$H$1,0))</f>
        <v>yellow</v>
      </c>
      <c r="L4639">
        <f>VLOOKUP($C4639,'Raw-products'!$A$2:$H$1261,MATCH(L$1,'Raw-products'!$A$1:$H$1,0))</f>
        <v>93</v>
      </c>
      <c r="M4639">
        <f>VLOOKUP($C4639,'Raw-products'!$A$2:$H$1261,MATCH(M$1,'Raw-products'!$A$1:$H$1,0))</f>
        <v>78</v>
      </c>
      <c r="N4639" s="5">
        <f t="shared" si="144"/>
        <v>7254</v>
      </c>
      <c r="O4639" cm="1">
        <f t="array" ref="O4639:R4639">_xlfn.XLOOKUP($B4639,'Raw -orders'!$A:$A,'Raw -orders'!$B:$E)</f>
        <v>801</v>
      </c>
      <c r="P4639">
        <v>42930</v>
      </c>
      <c r="Q4639" s="1">
        <v>44483</v>
      </c>
      <c r="R4639" s="1">
        <v>44488</v>
      </c>
      <c r="S4639" t="str" cm="1">
        <f t="array" ref="S4639:Z4639">_xlfn.XLOOKUP($O4639,'Raw - customers'!$A:$A,'Raw - customers'!$B:$I)</f>
        <v>Morgana Weymouth</v>
      </c>
      <c r="T4639" t="str">
        <v>Female</v>
      </c>
      <c r="U4639">
        <v>64</v>
      </c>
      <c r="V4639" t="str">
        <v>843 Goodwin MewsApt. 699</v>
      </c>
      <c r="W4639">
        <v>3128</v>
      </c>
      <c r="X4639" t="str">
        <v>Blakeborough</v>
      </c>
      <c r="Y4639" t="str">
        <v>Australian Capital Territory</v>
      </c>
      <c r="Z4639" t="str">
        <v>Australia</v>
      </c>
      <c r="AA4639">
        <v>10</v>
      </c>
      <c r="AB4639" s="3" t="str">
        <f t="shared" si="145"/>
        <v>0 to 10</v>
      </c>
      <c r="AM4639" s="6">
        <v>801</v>
      </c>
      <c r="AN4639" s="6" t="s">
        <v>1350</v>
      </c>
    </row>
    <row r="4640" spans="1:40" x14ac:dyDescent="0.25">
      <c r="A4640">
        <v>4638</v>
      </c>
      <c r="B4640">
        <v>928</v>
      </c>
      <c r="C4640">
        <v>1105</v>
      </c>
      <c r="D4640">
        <v>115</v>
      </c>
      <c r="E4640">
        <v>2</v>
      </c>
      <c r="F4640">
        <v>230</v>
      </c>
      <c r="G4640">
        <v>1</v>
      </c>
      <c r="H4640" t="str">
        <f>VLOOKUP($C4640,'Raw-products'!$A$2:$H$1261,MATCH(H$1,'Raw-products'!$A$1:$H$1,0))</f>
        <v>Trousers</v>
      </c>
      <c r="I4640" t="str">
        <f>VLOOKUP($C4640,'Raw-products'!$A$2:$H$1261,MATCH(I$1,'Raw-products'!$A$1:$H$1,0))</f>
        <v>Cropped</v>
      </c>
      <c r="J4640" t="str">
        <f>VLOOKUP($C4640,'Raw-products'!$A$2:$H$1261,MATCH(J$1,'Raw-products'!$A$1:$H$1,0))</f>
        <v>XS</v>
      </c>
      <c r="K4640" t="str">
        <f>VLOOKUP($C4640,'Raw-products'!$A$2:$H$1261,MATCH(K$1,'Raw-products'!$A$1:$H$1,0))</f>
        <v>blue</v>
      </c>
      <c r="L4640">
        <f>VLOOKUP($C4640,'Raw-products'!$A$2:$H$1261,MATCH(L$1,'Raw-products'!$A$1:$H$1,0))</f>
        <v>99</v>
      </c>
      <c r="M4640">
        <f>VLOOKUP($C4640,'Raw-products'!$A$2:$H$1261,MATCH(M$1,'Raw-products'!$A$1:$H$1,0))</f>
        <v>47</v>
      </c>
      <c r="N4640" s="5">
        <f t="shared" si="144"/>
        <v>4653</v>
      </c>
      <c r="O4640" cm="1">
        <f t="array" ref="O4640:R4640">_xlfn.XLOOKUP($B4640,'Raw -orders'!$A:$A,'Raw -orders'!$B:$E)</f>
        <v>801</v>
      </c>
      <c r="P4640">
        <v>42930</v>
      </c>
      <c r="Q4640" s="1">
        <v>44483</v>
      </c>
      <c r="R4640" s="1">
        <v>44488</v>
      </c>
      <c r="S4640" t="str" cm="1">
        <f t="array" ref="S4640:Z4640">_xlfn.XLOOKUP($O4640,'Raw - customers'!$A:$A,'Raw - customers'!$B:$I)</f>
        <v>Morgana Weymouth</v>
      </c>
      <c r="T4640" t="str">
        <v>Female</v>
      </c>
      <c r="U4640">
        <v>64</v>
      </c>
      <c r="V4640" t="str">
        <v>843 Goodwin MewsApt. 699</v>
      </c>
      <c r="W4640">
        <v>3128</v>
      </c>
      <c r="X4640" t="str">
        <v>Blakeborough</v>
      </c>
      <c r="Y4640" t="str">
        <v>Australian Capital Territory</v>
      </c>
      <c r="Z4640" t="str">
        <v>Australia</v>
      </c>
      <c r="AA4640">
        <v>10</v>
      </c>
      <c r="AB4640" s="3" t="str">
        <f t="shared" si="145"/>
        <v>0 to 10</v>
      </c>
      <c r="AM4640" s="6">
        <v>801</v>
      </c>
      <c r="AN4640" s="6" t="s">
        <v>1350</v>
      </c>
    </row>
    <row r="4641" spans="1:40" x14ac:dyDescent="0.25">
      <c r="A4641">
        <v>4639</v>
      </c>
      <c r="B4641">
        <v>928</v>
      </c>
      <c r="C4641">
        <v>922</v>
      </c>
      <c r="D4641">
        <v>96</v>
      </c>
      <c r="E4641">
        <v>2</v>
      </c>
      <c r="F4641">
        <v>192</v>
      </c>
      <c r="G4641">
        <v>1</v>
      </c>
      <c r="H4641" t="str">
        <f>VLOOKUP($C4641,'Raw-products'!$A$2:$H$1261,MATCH(H$1,'Raw-products'!$A$1:$H$1,0))</f>
        <v>Trousers</v>
      </c>
      <c r="I4641" t="str">
        <f>VLOOKUP($C4641,'Raw-products'!$A$2:$H$1261,MATCH(I$1,'Raw-products'!$A$1:$H$1,0))</f>
        <v>Drawstring</v>
      </c>
      <c r="J4641" t="str">
        <f>VLOOKUP($C4641,'Raw-products'!$A$2:$H$1261,MATCH(J$1,'Raw-products'!$A$1:$H$1,0))</f>
        <v>M</v>
      </c>
      <c r="K4641" t="str">
        <f>VLOOKUP($C4641,'Raw-products'!$A$2:$H$1261,MATCH(K$1,'Raw-products'!$A$1:$H$1,0))</f>
        <v>yellow</v>
      </c>
      <c r="L4641">
        <f>VLOOKUP($C4641,'Raw-products'!$A$2:$H$1261,MATCH(L$1,'Raw-products'!$A$1:$H$1,0))</f>
        <v>104</v>
      </c>
      <c r="M4641">
        <f>VLOOKUP($C4641,'Raw-products'!$A$2:$H$1261,MATCH(M$1,'Raw-products'!$A$1:$H$1,0))</f>
        <v>55</v>
      </c>
      <c r="N4641" s="5">
        <f t="shared" si="144"/>
        <v>5720</v>
      </c>
      <c r="O4641" cm="1">
        <f t="array" ref="O4641:R4641">_xlfn.XLOOKUP($B4641,'Raw -orders'!$A:$A,'Raw -orders'!$B:$E)</f>
        <v>801</v>
      </c>
      <c r="P4641">
        <v>42930</v>
      </c>
      <c r="Q4641" s="1">
        <v>44483</v>
      </c>
      <c r="R4641" s="1">
        <v>44488</v>
      </c>
      <c r="S4641" t="str" cm="1">
        <f t="array" ref="S4641:Z4641">_xlfn.XLOOKUP($O4641,'Raw - customers'!$A:$A,'Raw - customers'!$B:$I)</f>
        <v>Morgana Weymouth</v>
      </c>
      <c r="T4641" t="str">
        <v>Female</v>
      </c>
      <c r="U4641">
        <v>64</v>
      </c>
      <c r="V4641" t="str">
        <v>843 Goodwin MewsApt. 699</v>
      </c>
      <c r="W4641">
        <v>3128</v>
      </c>
      <c r="X4641" t="str">
        <v>Blakeborough</v>
      </c>
      <c r="Y4641" t="str">
        <v>Australian Capital Territory</v>
      </c>
      <c r="Z4641" t="str">
        <v>Australia</v>
      </c>
      <c r="AA4641">
        <v>10</v>
      </c>
      <c r="AB4641" s="3" t="str">
        <f t="shared" si="145"/>
        <v>0 to 10</v>
      </c>
      <c r="AM4641" s="6">
        <v>801</v>
      </c>
      <c r="AN4641" s="6" t="s">
        <v>1350</v>
      </c>
    </row>
    <row r="4642" spans="1:40" x14ac:dyDescent="0.25">
      <c r="A4642">
        <v>4640</v>
      </c>
      <c r="B4642">
        <v>929</v>
      </c>
      <c r="C4642">
        <v>1157</v>
      </c>
      <c r="D4642">
        <v>99</v>
      </c>
      <c r="E4642">
        <v>2</v>
      </c>
      <c r="F4642">
        <v>198</v>
      </c>
      <c r="G4642">
        <v>1</v>
      </c>
      <c r="H4642" t="str">
        <f>VLOOKUP($C4642,'Raw-products'!$A$2:$H$1261,MATCH(H$1,'Raw-products'!$A$1:$H$1,0))</f>
        <v>Trousers</v>
      </c>
      <c r="I4642" t="str">
        <f>VLOOKUP($C4642,'Raw-products'!$A$2:$H$1261,MATCH(I$1,'Raw-products'!$A$1:$H$1,0))</f>
        <v>High-Waisted</v>
      </c>
      <c r="J4642" t="str">
        <f>VLOOKUP($C4642,'Raw-products'!$A$2:$H$1261,MATCH(J$1,'Raw-products'!$A$1:$H$1,0))</f>
        <v>M</v>
      </c>
      <c r="K4642" t="str">
        <f>VLOOKUP($C4642,'Raw-products'!$A$2:$H$1261,MATCH(K$1,'Raw-products'!$A$1:$H$1,0))</f>
        <v>red</v>
      </c>
      <c r="L4642">
        <f>VLOOKUP($C4642,'Raw-products'!$A$2:$H$1261,MATCH(L$1,'Raw-products'!$A$1:$H$1,0))</f>
        <v>98</v>
      </c>
      <c r="M4642">
        <f>VLOOKUP($C4642,'Raw-products'!$A$2:$H$1261,MATCH(M$1,'Raw-products'!$A$1:$H$1,0))</f>
        <v>59</v>
      </c>
      <c r="N4642" s="5">
        <f t="shared" si="144"/>
        <v>5782</v>
      </c>
      <c r="O4642" cm="1">
        <f t="array" ref="O4642:R4642">_xlfn.XLOOKUP($B4642,'Raw -orders'!$A:$A,'Raw -orders'!$B:$E)</f>
        <v>397</v>
      </c>
      <c r="P4642">
        <v>19614</v>
      </c>
      <c r="Q4642" s="1">
        <v>44227</v>
      </c>
      <c r="R4642" s="1">
        <v>44233</v>
      </c>
      <c r="S4642" t="str" cm="1">
        <f t="array" ref="S4642:Z4642">_xlfn.XLOOKUP($O4642,'Raw - customers'!$A:$A,'Raw - customers'!$B:$I)</f>
        <v>Collie Jakel</v>
      </c>
      <c r="T4642" t="str">
        <v>Female</v>
      </c>
      <c r="U4642">
        <v>50</v>
      </c>
      <c r="V4642" t="str">
        <v>40 Mitchell CrestSuite 035</v>
      </c>
      <c r="W4642">
        <v>6891</v>
      </c>
      <c r="X4642" t="str">
        <v>Isabellaton</v>
      </c>
      <c r="Y4642" t="str">
        <v>Australian Capital Territory</v>
      </c>
      <c r="Z4642" t="str">
        <v>Australia</v>
      </c>
      <c r="AA4642">
        <v>1</v>
      </c>
      <c r="AB4642" s="3" t="str">
        <f t="shared" si="145"/>
        <v>0 to 10</v>
      </c>
      <c r="AM4642" s="6">
        <v>397</v>
      </c>
      <c r="AN4642" s="6" t="s">
        <v>1350</v>
      </c>
    </row>
    <row r="4643" spans="1:40" x14ac:dyDescent="0.25">
      <c r="A4643">
        <v>4641</v>
      </c>
      <c r="B4643">
        <v>929</v>
      </c>
      <c r="C4643">
        <v>167</v>
      </c>
      <c r="D4643">
        <v>91</v>
      </c>
      <c r="E4643">
        <v>3</v>
      </c>
      <c r="F4643">
        <v>273</v>
      </c>
      <c r="G4643">
        <v>1</v>
      </c>
      <c r="H4643" t="str">
        <f>VLOOKUP($C4643,'Raw-products'!$A$2:$H$1261,MATCH(H$1,'Raw-products'!$A$1:$H$1,0))</f>
        <v>Shirt</v>
      </c>
      <c r="I4643" t="str">
        <f>VLOOKUP($C4643,'Raw-products'!$A$2:$H$1261,MATCH(I$1,'Raw-products'!$A$1:$H$1,0))</f>
        <v>Linen</v>
      </c>
      <c r="J4643" t="str">
        <f>VLOOKUP($C4643,'Raw-products'!$A$2:$H$1261,MATCH(J$1,'Raw-products'!$A$1:$H$1,0))</f>
        <v>M</v>
      </c>
      <c r="K4643" t="str">
        <f>VLOOKUP($C4643,'Raw-products'!$A$2:$H$1261,MATCH(K$1,'Raw-products'!$A$1:$H$1,0))</f>
        <v>indigo</v>
      </c>
      <c r="L4643">
        <f>VLOOKUP($C4643,'Raw-products'!$A$2:$H$1261,MATCH(L$1,'Raw-products'!$A$1:$H$1,0))</f>
        <v>116</v>
      </c>
      <c r="M4643">
        <f>VLOOKUP($C4643,'Raw-products'!$A$2:$H$1261,MATCH(M$1,'Raw-products'!$A$1:$H$1,0))</f>
        <v>72</v>
      </c>
      <c r="N4643" s="5">
        <f t="shared" si="144"/>
        <v>8352</v>
      </c>
      <c r="O4643" cm="1">
        <f t="array" ref="O4643:R4643">_xlfn.XLOOKUP($B4643,'Raw -orders'!$A:$A,'Raw -orders'!$B:$E)</f>
        <v>397</v>
      </c>
      <c r="P4643">
        <v>19614</v>
      </c>
      <c r="Q4643" s="1">
        <v>44227</v>
      </c>
      <c r="R4643" s="1">
        <v>44233</v>
      </c>
      <c r="S4643" t="str" cm="1">
        <f t="array" ref="S4643:Z4643">_xlfn.XLOOKUP($O4643,'Raw - customers'!$A:$A,'Raw - customers'!$B:$I)</f>
        <v>Collie Jakel</v>
      </c>
      <c r="T4643" t="str">
        <v>Female</v>
      </c>
      <c r="U4643">
        <v>50</v>
      </c>
      <c r="V4643" t="str">
        <v>40 Mitchell CrestSuite 035</v>
      </c>
      <c r="W4643">
        <v>6891</v>
      </c>
      <c r="X4643" t="str">
        <v>Isabellaton</v>
      </c>
      <c r="Y4643" t="str">
        <v>Australian Capital Territory</v>
      </c>
      <c r="Z4643" t="str">
        <v>Australia</v>
      </c>
      <c r="AA4643">
        <v>1</v>
      </c>
      <c r="AB4643" s="3" t="str">
        <f t="shared" si="145"/>
        <v>0 to 10</v>
      </c>
      <c r="AM4643" s="6">
        <v>397</v>
      </c>
      <c r="AN4643" s="6" t="s">
        <v>1350</v>
      </c>
    </row>
    <row r="4644" spans="1:40" x14ac:dyDescent="0.25">
      <c r="A4644">
        <v>4642</v>
      </c>
      <c r="B4644">
        <v>929</v>
      </c>
      <c r="C4644">
        <v>803</v>
      </c>
      <c r="D4644">
        <v>91</v>
      </c>
      <c r="E4644">
        <v>2</v>
      </c>
      <c r="F4644">
        <v>182</v>
      </c>
      <c r="G4644">
        <v>1</v>
      </c>
      <c r="H4644" t="str">
        <f>VLOOKUP($C4644,'Raw-products'!$A$2:$H$1261,MATCH(H$1,'Raw-products'!$A$1:$H$1,0))</f>
        <v>Jacket</v>
      </c>
      <c r="I4644" t="str">
        <f>VLOOKUP($C4644,'Raw-products'!$A$2:$H$1261,MATCH(I$1,'Raw-products'!$A$1:$H$1,0))</f>
        <v>Pullover</v>
      </c>
      <c r="J4644" t="str">
        <f>VLOOKUP($C4644,'Raw-products'!$A$2:$H$1261,MATCH(J$1,'Raw-products'!$A$1:$H$1,0))</f>
        <v>L</v>
      </c>
      <c r="K4644" t="str">
        <f>VLOOKUP($C4644,'Raw-products'!$A$2:$H$1261,MATCH(K$1,'Raw-products'!$A$1:$H$1,0))</f>
        <v>violet</v>
      </c>
      <c r="L4644">
        <f>VLOOKUP($C4644,'Raw-products'!$A$2:$H$1261,MATCH(L$1,'Raw-products'!$A$1:$H$1,0))</f>
        <v>114</v>
      </c>
      <c r="M4644">
        <f>VLOOKUP($C4644,'Raw-products'!$A$2:$H$1261,MATCH(M$1,'Raw-products'!$A$1:$H$1,0))</f>
        <v>78</v>
      </c>
      <c r="N4644" s="5">
        <f t="shared" si="144"/>
        <v>8892</v>
      </c>
      <c r="O4644" cm="1">
        <f t="array" ref="O4644:R4644">_xlfn.XLOOKUP($B4644,'Raw -orders'!$A:$A,'Raw -orders'!$B:$E)</f>
        <v>397</v>
      </c>
      <c r="P4644">
        <v>19614</v>
      </c>
      <c r="Q4644" s="1">
        <v>44227</v>
      </c>
      <c r="R4644" s="1">
        <v>44233</v>
      </c>
      <c r="S4644" t="str" cm="1">
        <f t="array" ref="S4644:Z4644">_xlfn.XLOOKUP($O4644,'Raw - customers'!$A:$A,'Raw - customers'!$B:$I)</f>
        <v>Collie Jakel</v>
      </c>
      <c r="T4644" t="str">
        <v>Female</v>
      </c>
      <c r="U4644">
        <v>50</v>
      </c>
      <c r="V4644" t="str">
        <v>40 Mitchell CrestSuite 035</v>
      </c>
      <c r="W4644">
        <v>6891</v>
      </c>
      <c r="X4644" t="str">
        <v>Isabellaton</v>
      </c>
      <c r="Y4644" t="str">
        <v>Australian Capital Territory</v>
      </c>
      <c r="Z4644" t="str">
        <v>Australia</v>
      </c>
      <c r="AA4644">
        <v>1</v>
      </c>
      <c r="AB4644" s="3" t="str">
        <f t="shared" si="145"/>
        <v>0 to 10</v>
      </c>
      <c r="AM4644" s="6">
        <v>397</v>
      </c>
      <c r="AN4644" s="6" t="s">
        <v>1350</v>
      </c>
    </row>
    <row r="4645" spans="1:40" x14ac:dyDescent="0.25">
      <c r="A4645">
        <v>4643</v>
      </c>
      <c r="B4645">
        <v>929</v>
      </c>
      <c r="C4645">
        <v>256</v>
      </c>
      <c r="D4645">
        <v>95</v>
      </c>
      <c r="E4645">
        <v>1</v>
      </c>
      <c r="F4645">
        <v>95</v>
      </c>
      <c r="G4645">
        <v>1</v>
      </c>
      <c r="H4645" t="str">
        <f>VLOOKUP($C4645,'Raw-products'!$A$2:$H$1261,MATCH(H$1,'Raw-products'!$A$1:$H$1,0))</f>
        <v>Shirt</v>
      </c>
      <c r="I4645" t="str">
        <f>VLOOKUP($C4645,'Raw-products'!$A$2:$H$1261,MATCH(I$1,'Raw-products'!$A$1:$H$1,0))</f>
        <v>Polo</v>
      </c>
      <c r="J4645" t="str">
        <f>VLOOKUP($C4645,'Raw-products'!$A$2:$H$1261,MATCH(J$1,'Raw-products'!$A$1:$H$1,0))</f>
        <v>S</v>
      </c>
      <c r="K4645" t="str">
        <f>VLOOKUP($C4645,'Raw-products'!$A$2:$H$1261,MATCH(K$1,'Raw-products'!$A$1:$H$1,0))</f>
        <v>yellow</v>
      </c>
      <c r="L4645">
        <f>VLOOKUP($C4645,'Raw-products'!$A$2:$H$1261,MATCH(L$1,'Raw-products'!$A$1:$H$1,0))</f>
        <v>117</v>
      </c>
      <c r="M4645">
        <f>VLOOKUP($C4645,'Raw-products'!$A$2:$H$1261,MATCH(M$1,'Raw-products'!$A$1:$H$1,0))</f>
        <v>77</v>
      </c>
      <c r="N4645" s="5">
        <f t="shared" si="144"/>
        <v>9009</v>
      </c>
      <c r="O4645" cm="1">
        <f t="array" ref="O4645:R4645">_xlfn.XLOOKUP($B4645,'Raw -orders'!$A:$A,'Raw -orders'!$B:$E)</f>
        <v>397</v>
      </c>
      <c r="P4645">
        <v>19614</v>
      </c>
      <c r="Q4645" s="1">
        <v>44227</v>
      </c>
      <c r="R4645" s="1">
        <v>44233</v>
      </c>
      <c r="S4645" t="str" cm="1">
        <f t="array" ref="S4645:Z4645">_xlfn.XLOOKUP($O4645,'Raw - customers'!$A:$A,'Raw - customers'!$B:$I)</f>
        <v>Collie Jakel</v>
      </c>
      <c r="T4645" t="str">
        <v>Female</v>
      </c>
      <c r="U4645">
        <v>50</v>
      </c>
      <c r="V4645" t="str">
        <v>40 Mitchell CrestSuite 035</v>
      </c>
      <c r="W4645">
        <v>6891</v>
      </c>
      <c r="X4645" t="str">
        <v>Isabellaton</v>
      </c>
      <c r="Y4645" t="str">
        <v>Australian Capital Territory</v>
      </c>
      <c r="Z4645" t="str">
        <v>Australia</v>
      </c>
      <c r="AA4645">
        <v>1</v>
      </c>
      <c r="AB4645" s="3" t="str">
        <f t="shared" si="145"/>
        <v>0 to 10</v>
      </c>
      <c r="AM4645" s="6">
        <v>397</v>
      </c>
      <c r="AN4645" s="6" t="s">
        <v>1350</v>
      </c>
    </row>
    <row r="4646" spans="1:40" x14ac:dyDescent="0.25">
      <c r="A4646">
        <v>4644</v>
      </c>
      <c r="B4646">
        <v>930</v>
      </c>
      <c r="C4646">
        <v>276</v>
      </c>
      <c r="D4646">
        <v>95</v>
      </c>
      <c r="E4646">
        <v>3</v>
      </c>
      <c r="F4646">
        <v>285</v>
      </c>
      <c r="G4646">
        <v>1</v>
      </c>
      <c r="H4646" t="str">
        <f>VLOOKUP($C4646,'Raw-products'!$A$2:$H$1261,MATCH(H$1,'Raw-products'!$A$1:$H$1,0))</f>
        <v>Shirt</v>
      </c>
      <c r="I4646" t="str">
        <f>VLOOKUP($C4646,'Raw-products'!$A$2:$H$1261,MATCH(I$1,'Raw-products'!$A$1:$H$1,0))</f>
        <v>Polo</v>
      </c>
      <c r="J4646" t="str">
        <f>VLOOKUP($C4646,'Raw-products'!$A$2:$H$1261,MATCH(J$1,'Raw-products'!$A$1:$H$1,0))</f>
        <v>S</v>
      </c>
      <c r="K4646" t="str">
        <f>VLOOKUP($C4646,'Raw-products'!$A$2:$H$1261,MATCH(K$1,'Raw-products'!$A$1:$H$1,0))</f>
        <v>violet</v>
      </c>
      <c r="L4646">
        <f>VLOOKUP($C4646,'Raw-products'!$A$2:$H$1261,MATCH(L$1,'Raw-products'!$A$1:$H$1,0))</f>
        <v>117</v>
      </c>
      <c r="M4646">
        <f>VLOOKUP($C4646,'Raw-products'!$A$2:$H$1261,MATCH(M$1,'Raw-products'!$A$1:$H$1,0))</f>
        <v>43</v>
      </c>
      <c r="N4646" s="5">
        <f t="shared" si="144"/>
        <v>5031</v>
      </c>
      <c r="O4646" cm="1">
        <f t="array" ref="O4646:R4646">_xlfn.XLOOKUP($B4646,'Raw -orders'!$A:$A,'Raw -orders'!$B:$E)</f>
        <v>150</v>
      </c>
      <c r="P4646">
        <v>17581</v>
      </c>
      <c r="Q4646" s="1">
        <v>44369</v>
      </c>
      <c r="R4646" s="1">
        <v>44377</v>
      </c>
      <c r="S4646" t="str" cm="1">
        <f t="array" ref="S4646:Z4646">_xlfn.XLOOKUP($O4646,'Raw - customers'!$A:$A,'Raw - customers'!$B:$I)</f>
        <v>Biddy Devanney</v>
      </c>
      <c r="T4646" t="str">
        <v>Male</v>
      </c>
      <c r="U4646">
        <v>26</v>
      </c>
      <c r="V4646" t="str">
        <v>42 Michael RoadApt. 405</v>
      </c>
      <c r="W4646">
        <v>3137</v>
      </c>
      <c r="X4646" t="str">
        <v>Harryburgh</v>
      </c>
      <c r="Y4646" t="str">
        <v>Tasmania</v>
      </c>
      <c r="Z4646" t="str">
        <v>Australia</v>
      </c>
      <c r="AA4646">
        <v>6</v>
      </c>
      <c r="AB4646" s="3" t="str">
        <f t="shared" si="145"/>
        <v>0 to 10</v>
      </c>
      <c r="AM4646" s="6">
        <v>150</v>
      </c>
      <c r="AN4646" s="6" t="s">
        <v>1414</v>
      </c>
    </row>
    <row r="4647" spans="1:40" x14ac:dyDescent="0.25">
      <c r="A4647">
        <v>4645</v>
      </c>
      <c r="B4647">
        <v>930</v>
      </c>
      <c r="C4647">
        <v>1176</v>
      </c>
      <c r="D4647">
        <v>99</v>
      </c>
      <c r="E4647">
        <v>2</v>
      </c>
      <c r="F4647">
        <v>198</v>
      </c>
      <c r="G4647">
        <v>1</v>
      </c>
      <c r="H4647" t="str">
        <f>VLOOKUP($C4647,'Raw-products'!$A$2:$H$1261,MATCH(H$1,'Raw-products'!$A$1:$H$1,0))</f>
        <v>Trousers</v>
      </c>
      <c r="I4647" t="str">
        <f>VLOOKUP($C4647,'Raw-products'!$A$2:$H$1261,MATCH(I$1,'Raw-products'!$A$1:$H$1,0))</f>
        <v>High-Waisted</v>
      </c>
      <c r="J4647" t="str">
        <f>VLOOKUP($C4647,'Raw-products'!$A$2:$H$1261,MATCH(J$1,'Raw-products'!$A$1:$H$1,0))</f>
        <v>S</v>
      </c>
      <c r="K4647" t="str">
        <f>VLOOKUP($C4647,'Raw-products'!$A$2:$H$1261,MATCH(K$1,'Raw-products'!$A$1:$H$1,0))</f>
        <v>blue</v>
      </c>
      <c r="L4647">
        <f>VLOOKUP($C4647,'Raw-products'!$A$2:$H$1261,MATCH(L$1,'Raw-products'!$A$1:$H$1,0))</f>
        <v>98</v>
      </c>
      <c r="M4647">
        <f>VLOOKUP($C4647,'Raw-products'!$A$2:$H$1261,MATCH(M$1,'Raw-products'!$A$1:$H$1,0))</f>
        <v>75</v>
      </c>
      <c r="N4647" s="5">
        <f t="shared" si="144"/>
        <v>7350</v>
      </c>
      <c r="O4647" cm="1">
        <f t="array" ref="O4647:R4647">_xlfn.XLOOKUP($B4647,'Raw -orders'!$A:$A,'Raw -orders'!$B:$E)</f>
        <v>150</v>
      </c>
      <c r="P4647">
        <v>17581</v>
      </c>
      <c r="Q4647" s="1">
        <v>44369</v>
      </c>
      <c r="R4647" s="1">
        <v>44377</v>
      </c>
      <c r="S4647" t="str" cm="1">
        <f t="array" ref="S4647:Z4647">_xlfn.XLOOKUP($O4647,'Raw - customers'!$A:$A,'Raw - customers'!$B:$I)</f>
        <v>Biddy Devanney</v>
      </c>
      <c r="T4647" t="str">
        <v>Male</v>
      </c>
      <c r="U4647">
        <v>26</v>
      </c>
      <c r="V4647" t="str">
        <v>42 Michael RoadApt. 405</v>
      </c>
      <c r="W4647">
        <v>3137</v>
      </c>
      <c r="X4647" t="str">
        <v>Harryburgh</v>
      </c>
      <c r="Y4647" t="str">
        <v>Tasmania</v>
      </c>
      <c r="Z4647" t="str">
        <v>Australia</v>
      </c>
      <c r="AA4647">
        <v>6</v>
      </c>
      <c r="AB4647" s="3" t="str">
        <f t="shared" si="145"/>
        <v>0 to 10</v>
      </c>
      <c r="AM4647" s="6">
        <v>150</v>
      </c>
      <c r="AN4647" s="6" t="s">
        <v>1414</v>
      </c>
    </row>
    <row r="4648" spans="1:40" x14ac:dyDescent="0.25">
      <c r="A4648">
        <v>4646</v>
      </c>
      <c r="B4648">
        <v>930</v>
      </c>
      <c r="C4648">
        <v>389</v>
      </c>
      <c r="D4648">
        <v>119</v>
      </c>
      <c r="E4648">
        <v>2</v>
      </c>
      <c r="F4648">
        <v>238</v>
      </c>
      <c r="G4648">
        <v>1</v>
      </c>
      <c r="H4648" t="str">
        <f>VLOOKUP($C4648,'Raw-products'!$A$2:$H$1261,MATCH(H$1,'Raw-products'!$A$1:$H$1,0))</f>
        <v>Shirt</v>
      </c>
      <c r="I4648" t="str">
        <f>VLOOKUP($C4648,'Raw-products'!$A$2:$H$1261,MATCH(I$1,'Raw-products'!$A$1:$H$1,0))</f>
        <v>Casual Slim Fit</v>
      </c>
      <c r="J4648" t="str">
        <f>VLOOKUP($C4648,'Raw-products'!$A$2:$H$1261,MATCH(J$1,'Raw-products'!$A$1:$H$1,0))</f>
        <v>XL</v>
      </c>
      <c r="K4648" t="str">
        <f>VLOOKUP($C4648,'Raw-products'!$A$2:$H$1261,MATCH(K$1,'Raw-products'!$A$1:$H$1,0))</f>
        <v>red</v>
      </c>
      <c r="L4648">
        <f>VLOOKUP($C4648,'Raw-products'!$A$2:$H$1261,MATCH(L$1,'Raw-products'!$A$1:$H$1,0))</f>
        <v>113</v>
      </c>
      <c r="M4648">
        <f>VLOOKUP($C4648,'Raw-products'!$A$2:$H$1261,MATCH(M$1,'Raw-products'!$A$1:$H$1,0))</f>
        <v>47</v>
      </c>
      <c r="N4648" s="5">
        <f t="shared" si="144"/>
        <v>5311</v>
      </c>
      <c r="O4648" cm="1">
        <f t="array" ref="O4648:R4648">_xlfn.XLOOKUP($B4648,'Raw -orders'!$A:$A,'Raw -orders'!$B:$E)</f>
        <v>150</v>
      </c>
      <c r="P4648">
        <v>17581</v>
      </c>
      <c r="Q4648" s="1">
        <v>44369</v>
      </c>
      <c r="R4648" s="1">
        <v>44377</v>
      </c>
      <c r="S4648" t="str" cm="1">
        <f t="array" ref="S4648:Z4648">_xlfn.XLOOKUP($O4648,'Raw - customers'!$A:$A,'Raw - customers'!$B:$I)</f>
        <v>Biddy Devanney</v>
      </c>
      <c r="T4648" t="str">
        <v>Male</v>
      </c>
      <c r="U4648">
        <v>26</v>
      </c>
      <c r="V4648" t="str">
        <v>42 Michael RoadApt. 405</v>
      </c>
      <c r="W4648">
        <v>3137</v>
      </c>
      <c r="X4648" t="str">
        <v>Harryburgh</v>
      </c>
      <c r="Y4648" t="str">
        <v>Tasmania</v>
      </c>
      <c r="Z4648" t="str">
        <v>Australia</v>
      </c>
      <c r="AA4648">
        <v>6</v>
      </c>
      <c r="AB4648" s="3" t="str">
        <f t="shared" si="145"/>
        <v>0 to 10</v>
      </c>
      <c r="AM4648" s="6">
        <v>150</v>
      </c>
      <c r="AN4648" s="6" t="s">
        <v>1414</v>
      </c>
    </row>
    <row r="4649" spans="1:40" x14ac:dyDescent="0.25">
      <c r="A4649">
        <v>4647</v>
      </c>
      <c r="B4649">
        <v>931</v>
      </c>
      <c r="C4649">
        <v>1241</v>
      </c>
      <c r="D4649">
        <v>112</v>
      </c>
      <c r="E4649">
        <v>1</v>
      </c>
      <c r="F4649">
        <v>112</v>
      </c>
      <c r="G4649">
        <v>1</v>
      </c>
      <c r="H4649" t="str">
        <f>VLOOKUP($C4649,'Raw-products'!$A$2:$H$1261,MATCH(H$1,'Raw-products'!$A$1:$H$1,0))</f>
        <v>Trousers</v>
      </c>
      <c r="I4649" t="str">
        <f>VLOOKUP($C4649,'Raw-products'!$A$2:$H$1261,MATCH(I$1,'Raw-products'!$A$1:$H$1,0))</f>
        <v>Tracksuit Bottoms</v>
      </c>
      <c r="J4649" t="str">
        <f>VLOOKUP($C4649,'Raw-products'!$A$2:$H$1261,MATCH(J$1,'Raw-products'!$A$1:$H$1,0))</f>
        <v>S</v>
      </c>
      <c r="K4649" t="str">
        <f>VLOOKUP($C4649,'Raw-products'!$A$2:$H$1261,MATCH(K$1,'Raw-products'!$A$1:$H$1,0))</f>
        <v>green</v>
      </c>
      <c r="L4649">
        <f>VLOOKUP($C4649,'Raw-products'!$A$2:$H$1261,MATCH(L$1,'Raw-products'!$A$1:$H$1,0))</f>
        <v>91</v>
      </c>
      <c r="M4649">
        <f>VLOOKUP($C4649,'Raw-products'!$A$2:$H$1261,MATCH(M$1,'Raw-products'!$A$1:$H$1,0))</f>
        <v>72</v>
      </c>
      <c r="N4649" s="5">
        <f t="shared" si="144"/>
        <v>6552</v>
      </c>
      <c r="O4649" cm="1">
        <f t="array" ref="O4649:R4649">_xlfn.XLOOKUP($B4649,'Raw -orders'!$A:$A,'Raw -orders'!$B:$E)</f>
        <v>502</v>
      </c>
      <c r="P4649">
        <v>12528</v>
      </c>
      <c r="Q4649" s="1">
        <v>44351</v>
      </c>
      <c r="R4649" s="1">
        <v>44366</v>
      </c>
      <c r="S4649" t="str" cm="1">
        <f t="array" ref="S4649:Z4649">_xlfn.XLOOKUP($O4649,'Raw - customers'!$A:$A,'Raw - customers'!$B:$I)</f>
        <v>Neilla Halladey</v>
      </c>
      <c r="T4649" t="str">
        <v>Male</v>
      </c>
      <c r="U4649">
        <v>34</v>
      </c>
      <c r="V4649" t="str">
        <v>95 Grimes ParkwaySuite 469</v>
      </c>
      <c r="W4649">
        <v>6075</v>
      </c>
      <c r="X4649" t="str">
        <v>East Aidan</v>
      </c>
      <c r="Y4649" t="str">
        <v>Australian Capital Territory</v>
      </c>
      <c r="Z4649" t="str">
        <v>Australia</v>
      </c>
      <c r="AA4649">
        <v>6</v>
      </c>
      <c r="AB4649" s="3" t="str">
        <f t="shared" si="145"/>
        <v>10 to 20</v>
      </c>
      <c r="AM4649" s="6">
        <v>502</v>
      </c>
      <c r="AN4649" s="6" t="s">
        <v>1350</v>
      </c>
    </row>
    <row r="4650" spans="1:40" x14ac:dyDescent="0.25">
      <c r="A4650">
        <v>4648</v>
      </c>
      <c r="B4650">
        <v>931</v>
      </c>
      <c r="C4650">
        <v>1025</v>
      </c>
      <c r="D4650">
        <v>90</v>
      </c>
      <c r="E4650">
        <v>2</v>
      </c>
      <c r="F4650">
        <v>180</v>
      </c>
      <c r="G4650">
        <v>1</v>
      </c>
      <c r="H4650" t="str">
        <f>VLOOKUP($C4650,'Raw-products'!$A$2:$H$1261,MATCH(H$1,'Raw-products'!$A$1:$H$1,0))</f>
        <v>Trousers</v>
      </c>
      <c r="I4650" t="str">
        <f>VLOOKUP($C4650,'Raw-products'!$A$2:$H$1261,MATCH(I$1,'Raw-products'!$A$1:$H$1,0))</f>
        <v>Relaxed Leg</v>
      </c>
      <c r="J4650" t="str">
        <f>VLOOKUP($C4650,'Raw-products'!$A$2:$H$1261,MATCH(J$1,'Raw-products'!$A$1:$H$1,0))</f>
        <v>XS</v>
      </c>
      <c r="K4650" t="str">
        <f>VLOOKUP($C4650,'Raw-products'!$A$2:$H$1261,MATCH(K$1,'Raw-products'!$A$1:$H$1,0))</f>
        <v>yellow</v>
      </c>
      <c r="L4650">
        <f>VLOOKUP($C4650,'Raw-products'!$A$2:$H$1261,MATCH(L$1,'Raw-products'!$A$1:$H$1,0))</f>
        <v>95</v>
      </c>
      <c r="M4650">
        <f>VLOOKUP($C4650,'Raw-products'!$A$2:$H$1261,MATCH(M$1,'Raw-products'!$A$1:$H$1,0))</f>
        <v>44</v>
      </c>
      <c r="N4650" s="5">
        <f t="shared" si="144"/>
        <v>4180</v>
      </c>
      <c r="O4650" cm="1">
        <f t="array" ref="O4650:R4650">_xlfn.XLOOKUP($B4650,'Raw -orders'!$A:$A,'Raw -orders'!$B:$E)</f>
        <v>502</v>
      </c>
      <c r="P4650">
        <v>12528</v>
      </c>
      <c r="Q4650" s="1">
        <v>44351</v>
      </c>
      <c r="R4650" s="1">
        <v>44366</v>
      </c>
      <c r="S4650" t="str" cm="1">
        <f t="array" ref="S4650:Z4650">_xlfn.XLOOKUP($O4650,'Raw - customers'!$A:$A,'Raw - customers'!$B:$I)</f>
        <v>Neilla Halladey</v>
      </c>
      <c r="T4650" t="str">
        <v>Male</v>
      </c>
      <c r="U4650">
        <v>34</v>
      </c>
      <c r="V4650" t="str">
        <v>95 Grimes ParkwaySuite 469</v>
      </c>
      <c r="W4650">
        <v>6075</v>
      </c>
      <c r="X4650" t="str">
        <v>East Aidan</v>
      </c>
      <c r="Y4650" t="str">
        <v>Australian Capital Territory</v>
      </c>
      <c r="Z4650" t="str">
        <v>Australia</v>
      </c>
      <c r="AA4650">
        <v>6</v>
      </c>
      <c r="AB4650" s="3" t="str">
        <f t="shared" si="145"/>
        <v>10 to 20</v>
      </c>
      <c r="AM4650" s="6">
        <v>502</v>
      </c>
      <c r="AN4650" s="6" t="s">
        <v>1350</v>
      </c>
    </row>
    <row r="4651" spans="1:40" x14ac:dyDescent="0.25">
      <c r="A4651">
        <v>4649</v>
      </c>
      <c r="B4651">
        <v>932</v>
      </c>
      <c r="C4651">
        <v>382</v>
      </c>
      <c r="D4651">
        <v>94</v>
      </c>
      <c r="E4651">
        <v>3</v>
      </c>
      <c r="F4651">
        <v>282</v>
      </c>
      <c r="G4651">
        <v>1</v>
      </c>
      <c r="H4651" t="str">
        <f>VLOOKUP($C4651,'Raw-products'!$A$2:$H$1261,MATCH(H$1,'Raw-products'!$A$1:$H$1,0))</f>
        <v>Shirt</v>
      </c>
      <c r="I4651" t="str">
        <f>VLOOKUP($C4651,'Raw-products'!$A$2:$H$1261,MATCH(I$1,'Raw-products'!$A$1:$H$1,0))</f>
        <v>Henley</v>
      </c>
      <c r="J4651" t="str">
        <f>VLOOKUP($C4651,'Raw-products'!$A$2:$H$1261,MATCH(J$1,'Raw-products'!$A$1:$H$1,0))</f>
        <v>M</v>
      </c>
      <c r="K4651" t="str">
        <f>VLOOKUP($C4651,'Raw-products'!$A$2:$H$1261,MATCH(K$1,'Raw-products'!$A$1:$H$1,0))</f>
        <v>violet</v>
      </c>
      <c r="L4651">
        <f>VLOOKUP($C4651,'Raw-products'!$A$2:$H$1261,MATCH(L$1,'Raw-products'!$A$1:$H$1,0))</f>
        <v>92</v>
      </c>
      <c r="M4651">
        <f>VLOOKUP($C4651,'Raw-products'!$A$2:$H$1261,MATCH(M$1,'Raw-products'!$A$1:$H$1,0))</f>
        <v>44</v>
      </c>
      <c r="N4651" s="5">
        <f t="shared" si="144"/>
        <v>4048</v>
      </c>
      <c r="O4651" cm="1">
        <f t="array" ref="O4651:R4651">_xlfn.XLOOKUP($B4651,'Raw -orders'!$A:$A,'Raw -orders'!$B:$E)</f>
        <v>45</v>
      </c>
      <c r="P4651">
        <v>27978</v>
      </c>
      <c r="Q4651" s="1">
        <v>44430</v>
      </c>
      <c r="R4651" s="1">
        <v>44431</v>
      </c>
      <c r="S4651" t="str" cm="1">
        <f t="array" ref="S4651:Z4651">_xlfn.XLOOKUP($O4651,'Raw - customers'!$A:$A,'Raw - customers'!$B:$I)</f>
        <v>Vicki Stockwell</v>
      </c>
      <c r="T4651" t="str">
        <v>Male</v>
      </c>
      <c r="U4651">
        <v>27</v>
      </c>
      <c r="V4651" t="str">
        <v>3101 Thomson ManorApt. 600</v>
      </c>
      <c r="W4651">
        <v>1796</v>
      </c>
      <c r="X4651" t="str">
        <v>Leofurt</v>
      </c>
      <c r="Y4651" t="str">
        <v>Australian Capital Territory</v>
      </c>
      <c r="Z4651" t="str">
        <v>Australia</v>
      </c>
      <c r="AA4651">
        <v>8</v>
      </c>
      <c r="AB4651" s="3" t="str">
        <f t="shared" si="145"/>
        <v>0 to 10</v>
      </c>
      <c r="AM4651" s="6">
        <v>45</v>
      </c>
      <c r="AN4651" s="6" t="s">
        <v>1350</v>
      </c>
    </row>
    <row r="4652" spans="1:40" x14ac:dyDescent="0.25">
      <c r="A4652">
        <v>4650</v>
      </c>
      <c r="B4652">
        <v>932</v>
      </c>
      <c r="C4652">
        <v>821</v>
      </c>
      <c r="D4652">
        <v>117</v>
      </c>
      <c r="E4652">
        <v>1</v>
      </c>
      <c r="F4652">
        <v>117</v>
      </c>
      <c r="G4652">
        <v>1</v>
      </c>
      <c r="H4652" t="str">
        <f>VLOOKUP($C4652,'Raw-products'!$A$2:$H$1261,MATCH(H$1,'Raw-products'!$A$1:$H$1,0))</f>
        <v>Jacket</v>
      </c>
      <c r="I4652" t="str">
        <f>VLOOKUP($C4652,'Raw-products'!$A$2:$H$1261,MATCH(I$1,'Raw-products'!$A$1:$H$1,0))</f>
        <v>Shearling</v>
      </c>
      <c r="J4652" t="str">
        <f>VLOOKUP($C4652,'Raw-products'!$A$2:$H$1261,MATCH(J$1,'Raw-products'!$A$1:$H$1,0))</f>
        <v>S</v>
      </c>
      <c r="K4652" t="str">
        <f>VLOOKUP($C4652,'Raw-products'!$A$2:$H$1261,MATCH(K$1,'Raw-products'!$A$1:$H$1,0))</f>
        <v>green</v>
      </c>
      <c r="L4652">
        <f>VLOOKUP($C4652,'Raw-products'!$A$2:$H$1261,MATCH(L$1,'Raw-products'!$A$1:$H$1,0))</f>
        <v>95</v>
      </c>
      <c r="M4652">
        <f>VLOOKUP($C4652,'Raw-products'!$A$2:$H$1261,MATCH(M$1,'Raw-products'!$A$1:$H$1,0))</f>
        <v>66</v>
      </c>
      <c r="N4652" s="5">
        <f t="shared" si="144"/>
        <v>6270</v>
      </c>
      <c r="O4652" cm="1">
        <f t="array" ref="O4652:R4652">_xlfn.XLOOKUP($B4652,'Raw -orders'!$A:$A,'Raw -orders'!$B:$E)</f>
        <v>45</v>
      </c>
      <c r="P4652">
        <v>27978</v>
      </c>
      <c r="Q4652" s="1">
        <v>44430</v>
      </c>
      <c r="R4652" s="1">
        <v>44431</v>
      </c>
      <c r="S4652" t="str" cm="1">
        <f t="array" ref="S4652:Z4652">_xlfn.XLOOKUP($O4652,'Raw - customers'!$A:$A,'Raw - customers'!$B:$I)</f>
        <v>Vicki Stockwell</v>
      </c>
      <c r="T4652" t="str">
        <v>Male</v>
      </c>
      <c r="U4652">
        <v>27</v>
      </c>
      <c r="V4652" t="str">
        <v>3101 Thomson ManorApt. 600</v>
      </c>
      <c r="W4652">
        <v>1796</v>
      </c>
      <c r="X4652" t="str">
        <v>Leofurt</v>
      </c>
      <c r="Y4652" t="str">
        <v>Australian Capital Territory</v>
      </c>
      <c r="Z4652" t="str">
        <v>Australia</v>
      </c>
      <c r="AA4652">
        <v>8</v>
      </c>
      <c r="AB4652" s="3" t="str">
        <f t="shared" si="145"/>
        <v>0 to 10</v>
      </c>
      <c r="AM4652" s="6">
        <v>45</v>
      </c>
      <c r="AN4652" s="6" t="s">
        <v>1350</v>
      </c>
    </row>
    <row r="4653" spans="1:40" x14ac:dyDescent="0.25">
      <c r="A4653">
        <v>4651</v>
      </c>
      <c r="B4653">
        <v>933</v>
      </c>
      <c r="C4653">
        <v>958</v>
      </c>
      <c r="D4653">
        <v>97</v>
      </c>
      <c r="E4653">
        <v>3</v>
      </c>
      <c r="F4653">
        <v>291</v>
      </c>
      <c r="G4653">
        <v>1</v>
      </c>
      <c r="H4653" t="str">
        <f>VLOOKUP($C4653,'Raw-products'!$A$2:$H$1261,MATCH(H$1,'Raw-products'!$A$1:$H$1,0))</f>
        <v>Trousers</v>
      </c>
      <c r="I4653" t="str">
        <f>VLOOKUP($C4653,'Raw-products'!$A$2:$H$1261,MATCH(I$1,'Raw-products'!$A$1:$H$1,0))</f>
        <v>Slim-Fit</v>
      </c>
      <c r="J4653" t="str">
        <f>VLOOKUP($C4653,'Raw-products'!$A$2:$H$1261,MATCH(J$1,'Raw-products'!$A$1:$H$1,0))</f>
        <v>L</v>
      </c>
      <c r="K4653" t="str">
        <f>VLOOKUP($C4653,'Raw-products'!$A$2:$H$1261,MATCH(K$1,'Raw-products'!$A$1:$H$1,0))</f>
        <v>yellow</v>
      </c>
      <c r="L4653">
        <f>VLOOKUP($C4653,'Raw-products'!$A$2:$H$1261,MATCH(L$1,'Raw-products'!$A$1:$H$1,0))</f>
        <v>119</v>
      </c>
      <c r="M4653">
        <f>VLOOKUP($C4653,'Raw-products'!$A$2:$H$1261,MATCH(M$1,'Raw-products'!$A$1:$H$1,0))</f>
        <v>64</v>
      </c>
      <c r="N4653" s="5">
        <f t="shared" si="144"/>
        <v>7616</v>
      </c>
      <c r="O4653" cm="1">
        <f t="array" ref="O4653:R4653">_xlfn.XLOOKUP($B4653,'Raw -orders'!$A:$A,'Raw -orders'!$B:$E)</f>
        <v>595</v>
      </c>
      <c r="P4653">
        <v>55917</v>
      </c>
      <c r="Q4653" s="1">
        <v>44314</v>
      </c>
      <c r="R4653" s="1">
        <v>44336</v>
      </c>
      <c r="S4653" t="str" cm="1">
        <f t="array" ref="S4653:Z4653">_xlfn.XLOOKUP($O4653,'Raw - customers'!$A:$A,'Raw - customers'!$B:$I)</f>
        <v>Thomasine Baudet</v>
      </c>
      <c r="T4653" t="str">
        <v>Female</v>
      </c>
      <c r="U4653">
        <v>60</v>
      </c>
      <c r="V4653" t="str">
        <v>313 Grace LoopApt. 523</v>
      </c>
      <c r="W4653">
        <v>939</v>
      </c>
      <c r="X4653" t="str">
        <v>Ameliaview</v>
      </c>
      <c r="Y4653" t="str">
        <v>South Australia</v>
      </c>
      <c r="Z4653" t="str">
        <v>Australia</v>
      </c>
      <c r="AA4653">
        <v>4</v>
      </c>
      <c r="AB4653" s="3" t="str">
        <f t="shared" si="145"/>
        <v>20 to 30</v>
      </c>
      <c r="AM4653" s="6">
        <v>595</v>
      </c>
      <c r="AN4653" s="6" t="s">
        <v>1345</v>
      </c>
    </row>
    <row r="4654" spans="1:40" x14ac:dyDescent="0.25">
      <c r="A4654">
        <v>4652</v>
      </c>
      <c r="B4654">
        <v>933</v>
      </c>
      <c r="C4654">
        <v>1025</v>
      </c>
      <c r="D4654">
        <v>90</v>
      </c>
      <c r="E4654">
        <v>2</v>
      </c>
      <c r="F4654">
        <v>180</v>
      </c>
      <c r="G4654">
        <v>1</v>
      </c>
      <c r="H4654" t="str">
        <f>VLOOKUP($C4654,'Raw-products'!$A$2:$H$1261,MATCH(H$1,'Raw-products'!$A$1:$H$1,0))</f>
        <v>Trousers</v>
      </c>
      <c r="I4654" t="str">
        <f>VLOOKUP($C4654,'Raw-products'!$A$2:$H$1261,MATCH(I$1,'Raw-products'!$A$1:$H$1,0))</f>
        <v>Relaxed Leg</v>
      </c>
      <c r="J4654" t="str">
        <f>VLOOKUP($C4654,'Raw-products'!$A$2:$H$1261,MATCH(J$1,'Raw-products'!$A$1:$H$1,0))</f>
        <v>XS</v>
      </c>
      <c r="K4654" t="str">
        <f>VLOOKUP($C4654,'Raw-products'!$A$2:$H$1261,MATCH(K$1,'Raw-products'!$A$1:$H$1,0))</f>
        <v>yellow</v>
      </c>
      <c r="L4654">
        <f>VLOOKUP($C4654,'Raw-products'!$A$2:$H$1261,MATCH(L$1,'Raw-products'!$A$1:$H$1,0))</f>
        <v>95</v>
      </c>
      <c r="M4654">
        <f>VLOOKUP($C4654,'Raw-products'!$A$2:$H$1261,MATCH(M$1,'Raw-products'!$A$1:$H$1,0))</f>
        <v>44</v>
      </c>
      <c r="N4654" s="5">
        <f t="shared" si="144"/>
        <v>4180</v>
      </c>
      <c r="O4654" cm="1">
        <f t="array" ref="O4654:R4654">_xlfn.XLOOKUP($B4654,'Raw -orders'!$A:$A,'Raw -orders'!$B:$E)</f>
        <v>595</v>
      </c>
      <c r="P4654">
        <v>55917</v>
      </c>
      <c r="Q4654" s="1">
        <v>44314</v>
      </c>
      <c r="R4654" s="1">
        <v>44336</v>
      </c>
      <c r="S4654" t="str" cm="1">
        <f t="array" ref="S4654:Z4654">_xlfn.XLOOKUP($O4654,'Raw - customers'!$A:$A,'Raw - customers'!$B:$I)</f>
        <v>Thomasine Baudet</v>
      </c>
      <c r="T4654" t="str">
        <v>Female</v>
      </c>
      <c r="U4654">
        <v>60</v>
      </c>
      <c r="V4654" t="str">
        <v>313 Grace LoopApt. 523</v>
      </c>
      <c r="W4654">
        <v>939</v>
      </c>
      <c r="X4654" t="str">
        <v>Ameliaview</v>
      </c>
      <c r="Y4654" t="str">
        <v>South Australia</v>
      </c>
      <c r="Z4654" t="str">
        <v>Australia</v>
      </c>
      <c r="AA4654">
        <v>4</v>
      </c>
      <c r="AB4654" s="3" t="str">
        <f t="shared" si="145"/>
        <v>20 to 30</v>
      </c>
      <c r="AM4654" s="6">
        <v>595</v>
      </c>
      <c r="AN4654" s="6" t="s">
        <v>1345</v>
      </c>
    </row>
    <row r="4655" spans="1:40" x14ac:dyDescent="0.25">
      <c r="A4655">
        <v>4653</v>
      </c>
      <c r="B4655">
        <v>933</v>
      </c>
      <c r="C4655">
        <v>415</v>
      </c>
      <c r="D4655">
        <v>119</v>
      </c>
      <c r="E4655">
        <v>2</v>
      </c>
      <c r="F4655">
        <v>238</v>
      </c>
      <c r="G4655">
        <v>1</v>
      </c>
      <c r="H4655" t="str">
        <f>VLOOKUP($C4655,'Raw-products'!$A$2:$H$1261,MATCH(H$1,'Raw-products'!$A$1:$H$1,0))</f>
        <v>Shirt</v>
      </c>
      <c r="I4655" t="str">
        <f>VLOOKUP($C4655,'Raw-products'!$A$2:$H$1261,MATCH(I$1,'Raw-products'!$A$1:$H$1,0))</f>
        <v>Casual Slim Fit</v>
      </c>
      <c r="J4655" t="str">
        <f>VLOOKUP($C4655,'Raw-products'!$A$2:$H$1261,MATCH(J$1,'Raw-products'!$A$1:$H$1,0))</f>
        <v>XS</v>
      </c>
      <c r="K4655" t="str">
        <f>VLOOKUP($C4655,'Raw-products'!$A$2:$H$1261,MATCH(K$1,'Raw-products'!$A$1:$H$1,0))</f>
        <v>violet</v>
      </c>
      <c r="L4655">
        <f>VLOOKUP($C4655,'Raw-products'!$A$2:$H$1261,MATCH(L$1,'Raw-products'!$A$1:$H$1,0))</f>
        <v>113</v>
      </c>
      <c r="M4655">
        <f>VLOOKUP($C4655,'Raw-products'!$A$2:$H$1261,MATCH(M$1,'Raw-products'!$A$1:$H$1,0))</f>
        <v>55</v>
      </c>
      <c r="N4655" s="5">
        <f t="shared" si="144"/>
        <v>6215</v>
      </c>
      <c r="O4655" cm="1">
        <f t="array" ref="O4655:R4655">_xlfn.XLOOKUP($B4655,'Raw -orders'!$A:$A,'Raw -orders'!$B:$E)</f>
        <v>595</v>
      </c>
      <c r="P4655">
        <v>55917</v>
      </c>
      <c r="Q4655" s="1">
        <v>44314</v>
      </c>
      <c r="R4655" s="1">
        <v>44336</v>
      </c>
      <c r="S4655" t="str" cm="1">
        <f t="array" ref="S4655:Z4655">_xlfn.XLOOKUP($O4655,'Raw - customers'!$A:$A,'Raw - customers'!$B:$I)</f>
        <v>Thomasine Baudet</v>
      </c>
      <c r="T4655" t="str">
        <v>Female</v>
      </c>
      <c r="U4655">
        <v>60</v>
      </c>
      <c r="V4655" t="str">
        <v>313 Grace LoopApt. 523</v>
      </c>
      <c r="W4655">
        <v>939</v>
      </c>
      <c r="X4655" t="str">
        <v>Ameliaview</v>
      </c>
      <c r="Y4655" t="str">
        <v>South Australia</v>
      </c>
      <c r="Z4655" t="str">
        <v>Australia</v>
      </c>
      <c r="AA4655">
        <v>4</v>
      </c>
      <c r="AB4655" s="3" t="str">
        <f t="shared" si="145"/>
        <v>20 to 30</v>
      </c>
      <c r="AM4655" s="6">
        <v>595</v>
      </c>
      <c r="AN4655" s="6" t="s">
        <v>1345</v>
      </c>
    </row>
    <row r="4656" spans="1:40" x14ac:dyDescent="0.25">
      <c r="A4656">
        <v>4654</v>
      </c>
      <c r="B4656">
        <v>933</v>
      </c>
      <c r="C4656">
        <v>838</v>
      </c>
      <c r="D4656">
        <v>117</v>
      </c>
      <c r="E4656">
        <v>3</v>
      </c>
      <c r="F4656">
        <v>351</v>
      </c>
      <c r="G4656">
        <v>1</v>
      </c>
      <c r="H4656" t="str">
        <f>VLOOKUP($C4656,'Raw-products'!$A$2:$H$1261,MATCH(H$1,'Raw-products'!$A$1:$H$1,0))</f>
        <v>Jacket</v>
      </c>
      <c r="I4656" t="str">
        <f>VLOOKUP($C4656,'Raw-products'!$A$2:$H$1261,MATCH(I$1,'Raw-products'!$A$1:$H$1,0))</f>
        <v>Shearling</v>
      </c>
      <c r="J4656" t="str">
        <f>VLOOKUP($C4656,'Raw-products'!$A$2:$H$1261,MATCH(J$1,'Raw-products'!$A$1:$H$1,0))</f>
        <v>L</v>
      </c>
      <c r="K4656" t="str">
        <f>VLOOKUP($C4656,'Raw-products'!$A$2:$H$1261,MATCH(K$1,'Raw-products'!$A$1:$H$1,0))</f>
        <v>violet</v>
      </c>
      <c r="L4656">
        <f>VLOOKUP($C4656,'Raw-products'!$A$2:$H$1261,MATCH(L$1,'Raw-products'!$A$1:$H$1,0))</f>
        <v>95</v>
      </c>
      <c r="M4656">
        <f>VLOOKUP($C4656,'Raw-products'!$A$2:$H$1261,MATCH(M$1,'Raw-products'!$A$1:$H$1,0))</f>
        <v>61</v>
      </c>
      <c r="N4656" s="5">
        <f t="shared" si="144"/>
        <v>5795</v>
      </c>
      <c r="O4656" cm="1">
        <f t="array" ref="O4656:R4656">_xlfn.XLOOKUP($B4656,'Raw -orders'!$A:$A,'Raw -orders'!$B:$E)</f>
        <v>595</v>
      </c>
      <c r="P4656">
        <v>55917</v>
      </c>
      <c r="Q4656" s="1">
        <v>44314</v>
      </c>
      <c r="R4656" s="1">
        <v>44336</v>
      </c>
      <c r="S4656" t="str" cm="1">
        <f t="array" ref="S4656:Z4656">_xlfn.XLOOKUP($O4656,'Raw - customers'!$A:$A,'Raw - customers'!$B:$I)</f>
        <v>Thomasine Baudet</v>
      </c>
      <c r="T4656" t="str">
        <v>Female</v>
      </c>
      <c r="U4656">
        <v>60</v>
      </c>
      <c r="V4656" t="str">
        <v>313 Grace LoopApt. 523</v>
      </c>
      <c r="W4656">
        <v>939</v>
      </c>
      <c r="X4656" t="str">
        <v>Ameliaview</v>
      </c>
      <c r="Y4656" t="str">
        <v>South Australia</v>
      </c>
      <c r="Z4656" t="str">
        <v>Australia</v>
      </c>
      <c r="AA4656">
        <v>4</v>
      </c>
      <c r="AB4656" s="3" t="str">
        <f t="shared" si="145"/>
        <v>20 to 30</v>
      </c>
      <c r="AM4656" s="6">
        <v>595</v>
      </c>
      <c r="AN4656" s="6" t="s">
        <v>1345</v>
      </c>
    </row>
    <row r="4657" spans="1:40" x14ac:dyDescent="0.25">
      <c r="A4657">
        <v>4655</v>
      </c>
      <c r="B4657">
        <v>933</v>
      </c>
      <c r="C4657">
        <v>687</v>
      </c>
      <c r="D4657">
        <v>113</v>
      </c>
      <c r="E4657">
        <v>1</v>
      </c>
      <c r="F4657">
        <v>113</v>
      </c>
      <c r="G4657">
        <v>1</v>
      </c>
      <c r="H4657" t="str">
        <f>VLOOKUP($C4657,'Raw-products'!$A$2:$H$1261,MATCH(H$1,'Raw-products'!$A$1:$H$1,0))</f>
        <v>Jacket</v>
      </c>
      <c r="I4657" t="str">
        <f>VLOOKUP($C4657,'Raw-products'!$A$2:$H$1261,MATCH(I$1,'Raw-products'!$A$1:$H$1,0))</f>
        <v>Parka</v>
      </c>
      <c r="J4657" t="str">
        <f>VLOOKUP($C4657,'Raw-products'!$A$2:$H$1261,MATCH(J$1,'Raw-products'!$A$1:$H$1,0))</f>
        <v>M</v>
      </c>
      <c r="K4657" t="str">
        <f>VLOOKUP($C4657,'Raw-products'!$A$2:$H$1261,MATCH(K$1,'Raw-products'!$A$1:$H$1,0))</f>
        <v>blue</v>
      </c>
      <c r="L4657">
        <f>VLOOKUP($C4657,'Raw-products'!$A$2:$H$1261,MATCH(L$1,'Raw-products'!$A$1:$H$1,0))</f>
        <v>119</v>
      </c>
      <c r="M4657">
        <f>VLOOKUP($C4657,'Raw-products'!$A$2:$H$1261,MATCH(M$1,'Raw-products'!$A$1:$H$1,0))</f>
        <v>54</v>
      </c>
      <c r="N4657" s="5">
        <f t="shared" si="144"/>
        <v>6426</v>
      </c>
      <c r="O4657" cm="1">
        <f t="array" ref="O4657:R4657">_xlfn.XLOOKUP($B4657,'Raw -orders'!$A:$A,'Raw -orders'!$B:$E)</f>
        <v>595</v>
      </c>
      <c r="P4657">
        <v>55917</v>
      </c>
      <c r="Q4657" s="1">
        <v>44314</v>
      </c>
      <c r="R4657" s="1">
        <v>44336</v>
      </c>
      <c r="S4657" t="str" cm="1">
        <f t="array" ref="S4657:Z4657">_xlfn.XLOOKUP($O4657,'Raw - customers'!$A:$A,'Raw - customers'!$B:$I)</f>
        <v>Thomasine Baudet</v>
      </c>
      <c r="T4657" t="str">
        <v>Female</v>
      </c>
      <c r="U4657">
        <v>60</v>
      </c>
      <c r="V4657" t="str">
        <v>313 Grace LoopApt. 523</v>
      </c>
      <c r="W4657">
        <v>939</v>
      </c>
      <c r="X4657" t="str">
        <v>Ameliaview</v>
      </c>
      <c r="Y4657" t="str">
        <v>South Australia</v>
      </c>
      <c r="Z4657" t="str">
        <v>Australia</v>
      </c>
      <c r="AA4657">
        <v>4</v>
      </c>
      <c r="AB4657" s="3" t="str">
        <f t="shared" si="145"/>
        <v>20 to 30</v>
      </c>
      <c r="AM4657" s="6">
        <v>595</v>
      </c>
      <c r="AN4657" s="6" t="s">
        <v>1345</v>
      </c>
    </row>
    <row r="4658" spans="1:40" x14ac:dyDescent="0.25">
      <c r="A4658">
        <v>4656</v>
      </c>
      <c r="B4658">
        <v>934</v>
      </c>
      <c r="C4658">
        <v>453</v>
      </c>
      <c r="D4658">
        <v>107</v>
      </c>
      <c r="E4658">
        <v>2</v>
      </c>
      <c r="F4658">
        <v>214</v>
      </c>
      <c r="G4658">
        <v>1</v>
      </c>
      <c r="H4658" t="str">
        <f>VLOOKUP($C4658,'Raw-products'!$A$2:$H$1261,MATCH(H$1,'Raw-products'!$A$1:$H$1,0))</f>
        <v>Jacket</v>
      </c>
      <c r="I4658" t="str">
        <f>VLOOKUP($C4658,'Raw-products'!$A$2:$H$1261,MATCH(I$1,'Raw-products'!$A$1:$H$1,0))</f>
        <v>Denim</v>
      </c>
      <c r="J4658" t="str">
        <f>VLOOKUP($C4658,'Raw-products'!$A$2:$H$1261,MATCH(J$1,'Raw-products'!$A$1:$H$1,0))</f>
        <v>L</v>
      </c>
      <c r="K4658" t="str">
        <f>VLOOKUP($C4658,'Raw-products'!$A$2:$H$1261,MATCH(K$1,'Raw-products'!$A$1:$H$1,0))</f>
        <v>violet</v>
      </c>
      <c r="L4658">
        <f>VLOOKUP($C4658,'Raw-products'!$A$2:$H$1261,MATCH(L$1,'Raw-products'!$A$1:$H$1,0))</f>
        <v>92</v>
      </c>
      <c r="M4658">
        <f>VLOOKUP($C4658,'Raw-products'!$A$2:$H$1261,MATCH(M$1,'Raw-products'!$A$1:$H$1,0))</f>
        <v>50</v>
      </c>
      <c r="N4658" s="5">
        <f t="shared" si="144"/>
        <v>4600</v>
      </c>
      <c r="O4658" cm="1">
        <f t="array" ref="O4658:R4658">_xlfn.XLOOKUP($B4658,'Raw -orders'!$A:$A,'Raw -orders'!$B:$E)</f>
        <v>736</v>
      </c>
      <c r="P4658">
        <v>23252</v>
      </c>
      <c r="Q4658" s="1">
        <v>44289</v>
      </c>
      <c r="R4658" s="1">
        <v>44307</v>
      </c>
      <c r="S4658" t="str" cm="1">
        <f t="array" ref="S4658:Z4658">_xlfn.XLOOKUP($O4658,'Raw - customers'!$A:$A,'Raw - customers'!$B:$I)</f>
        <v>Delia Mably</v>
      </c>
      <c r="T4658" t="str">
        <v>Female</v>
      </c>
      <c r="U4658">
        <v>55</v>
      </c>
      <c r="V4658" t="str">
        <v>18 Eve LaneApt. 011</v>
      </c>
      <c r="W4658">
        <v>2962</v>
      </c>
      <c r="X4658" t="str">
        <v>Doylebury</v>
      </c>
      <c r="Y4658" t="str">
        <v>Victoria</v>
      </c>
      <c r="Z4658" t="str">
        <v>Australia</v>
      </c>
      <c r="AA4658">
        <v>4</v>
      </c>
      <c r="AB4658" s="3" t="str">
        <f t="shared" si="145"/>
        <v>10 to 20</v>
      </c>
      <c r="AM4658" s="6">
        <v>736</v>
      </c>
      <c r="AN4658" s="6" t="s">
        <v>1396</v>
      </c>
    </row>
    <row r="4659" spans="1:40" x14ac:dyDescent="0.25">
      <c r="A4659">
        <v>4657</v>
      </c>
      <c r="B4659">
        <v>934</v>
      </c>
      <c r="C4659">
        <v>202</v>
      </c>
      <c r="D4659">
        <v>98</v>
      </c>
      <c r="E4659">
        <v>1</v>
      </c>
      <c r="F4659">
        <v>98</v>
      </c>
      <c r="G4659">
        <v>1</v>
      </c>
      <c r="H4659" t="str">
        <f>VLOOKUP($C4659,'Raw-products'!$A$2:$H$1261,MATCH(H$1,'Raw-products'!$A$1:$H$1,0))</f>
        <v>Shirt</v>
      </c>
      <c r="I4659" t="str">
        <f>VLOOKUP($C4659,'Raw-products'!$A$2:$H$1261,MATCH(I$1,'Raw-products'!$A$1:$H$1,0))</f>
        <v>Camp Collared</v>
      </c>
      <c r="J4659" t="str">
        <f>VLOOKUP($C4659,'Raw-products'!$A$2:$H$1261,MATCH(J$1,'Raw-products'!$A$1:$H$1,0))</f>
        <v>M</v>
      </c>
      <c r="K4659" t="str">
        <f>VLOOKUP($C4659,'Raw-products'!$A$2:$H$1261,MATCH(K$1,'Raw-products'!$A$1:$H$1,0))</f>
        <v>indigo</v>
      </c>
      <c r="L4659">
        <f>VLOOKUP($C4659,'Raw-products'!$A$2:$H$1261,MATCH(L$1,'Raw-products'!$A$1:$H$1,0))</f>
        <v>112</v>
      </c>
      <c r="M4659">
        <f>VLOOKUP($C4659,'Raw-products'!$A$2:$H$1261,MATCH(M$1,'Raw-products'!$A$1:$H$1,0))</f>
        <v>52</v>
      </c>
      <c r="N4659" s="5">
        <f t="shared" si="144"/>
        <v>5824</v>
      </c>
      <c r="O4659" cm="1">
        <f t="array" ref="O4659:R4659">_xlfn.XLOOKUP($B4659,'Raw -orders'!$A:$A,'Raw -orders'!$B:$E)</f>
        <v>736</v>
      </c>
      <c r="P4659">
        <v>23252</v>
      </c>
      <c r="Q4659" s="1">
        <v>44289</v>
      </c>
      <c r="R4659" s="1">
        <v>44307</v>
      </c>
      <c r="S4659" t="str" cm="1">
        <f t="array" ref="S4659:Z4659">_xlfn.XLOOKUP($O4659,'Raw - customers'!$A:$A,'Raw - customers'!$B:$I)</f>
        <v>Delia Mably</v>
      </c>
      <c r="T4659" t="str">
        <v>Female</v>
      </c>
      <c r="U4659">
        <v>55</v>
      </c>
      <c r="V4659" t="str">
        <v>18 Eve LaneApt. 011</v>
      </c>
      <c r="W4659">
        <v>2962</v>
      </c>
      <c r="X4659" t="str">
        <v>Doylebury</v>
      </c>
      <c r="Y4659" t="str">
        <v>Victoria</v>
      </c>
      <c r="Z4659" t="str">
        <v>Australia</v>
      </c>
      <c r="AA4659">
        <v>4</v>
      </c>
      <c r="AB4659" s="3" t="str">
        <f t="shared" si="145"/>
        <v>10 to 20</v>
      </c>
      <c r="AM4659" s="6">
        <v>736</v>
      </c>
      <c r="AN4659" s="6" t="s">
        <v>1396</v>
      </c>
    </row>
    <row r="4660" spans="1:40" x14ac:dyDescent="0.25">
      <c r="A4660">
        <v>4658</v>
      </c>
      <c r="B4660">
        <v>934</v>
      </c>
      <c r="C4660">
        <v>1165</v>
      </c>
      <c r="D4660">
        <v>99</v>
      </c>
      <c r="E4660">
        <v>1</v>
      </c>
      <c r="F4660">
        <v>99</v>
      </c>
      <c r="G4660">
        <v>1</v>
      </c>
      <c r="H4660" t="str">
        <f>VLOOKUP($C4660,'Raw-products'!$A$2:$H$1261,MATCH(H$1,'Raw-products'!$A$1:$H$1,0))</f>
        <v>Trousers</v>
      </c>
      <c r="I4660" t="str">
        <f>VLOOKUP($C4660,'Raw-products'!$A$2:$H$1261,MATCH(I$1,'Raw-products'!$A$1:$H$1,0))</f>
        <v>High-Waisted</v>
      </c>
      <c r="J4660" t="str">
        <f>VLOOKUP($C4660,'Raw-products'!$A$2:$H$1261,MATCH(J$1,'Raw-products'!$A$1:$H$1,0))</f>
        <v>XS</v>
      </c>
      <c r="K4660" t="str">
        <f>VLOOKUP($C4660,'Raw-products'!$A$2:$H$1261,MATCH(K$1,'Raw-products'!$A$1:$H$1,0))</f>
        <v>yellow</v>
      </c>
      <c r="L4660">
        <f>VLOOKUP($C4660,'Raw-products'!$A$2:$H$1261,MATCH(L$1,'Raw-products'!$A$1:$H$1,0))</f>
        <v>98</v>
      </c>
      <c r="M4660">
        <f>VLOOKUP($C4660,'Raw-products'!$A$2:$H$1261,MATCH(M$1,'Raw-products'!$A$1:$H$1,0))</f>
        <v>64</v>
      </c>
      <c r="N4660" s="5">
        <f t="shared" si="144"/>
        <v>6272</v>
      </c>
      <c r="O4660" cm="1">
        <f t="array" ref="O4660:R4660">_xlfn.XLOOKUP($B4660,'Raw -orders'!$A:$A,'Raw -orders'!$B:$E)</f>
        <v>736</v>
      </c>
      <c r="P4660">
        <v>23252</v>
      </c>
      <c r="Q4660" s="1">
        <v>44289</v>
      </c>
      <c r="R4660" s="1">
        <v>44307</v>
      </c>
      <c r="S4660" t="str" cm="1">
        <f t="array" ref="S4660:Z4660">_xlfn.XLOOKUP($O4660,'Raw - customers'!$A:$A,'Raw - customers'!$B:$I)</f>
        <v>Delia Mably</v>
      </c>
      <c r="T4660" t="str">
        <v>Female</v>
      </c>
      <c r="U4660">
        <v>55</v>
      </c>
      <c r="V4660" t="str">
        <v>18 Eve LaneApt. 011</v>
      </c>
      <c r="W4660">
        <v>2962</v>
      </c>
      <c r="X4660" t="str">
        <v>Doylebury</v>
      </c>
      <c r="Y4660" t="str">
        <v>Victoria</v>
      </c>
      <c r="Z4660" t="str">
        <v>Australia</v>
      </c>
      <c r="AA4660">
        <v>4</v>
      </c>
      <c r="AB4660" s="3" t="str">
        <f t="shared" si="145"/>
        <v>10 to 20</v>
      </c>
      <c r="AM4660" s="6">
        <v>736</v>
      </c>
      <c r="AN4660" s="6" t="s">
        <v>1396</v>
      </c>
    </row>
    <row r="4661" spans="1:40" x14ac:dyDescent="0.25">
      <c r="A4661">
        <v>4659</v>
      </c>
      <c r="B4661">
        <v>934</v>
      </c>
      <c r="C4661">
        <v>1194</v>
      </c>
      <c r="D4661">
        <v>105</v>
      </c>
      <c r="E4661">
        <v>1</v>
      </c>
      <c r="F4661">
        <v>105</v>
      </c>
      <c r="G4661">
        <v>1</v>
      </c>
      <c r="H4661" t="str">
        <f>VLOOKUP($C4661,'Raw-products'!$A$2:$H$1261,MATCH(H$1,'Raw-products'!$A$1:$H$1,0))</f>
        <v>Trousers</v>
      </c>
      <c r="I4661" t="str">
        <f>VLOOKUP($C4661,'Raw-products'!$A$2:$H$1261,MATCH(I$1,'Raw-products'!$A$1:$H$1,0))</f>
        <v>Pleated</v>
      </c>
      <c r="J4661" t="str">
        <f>VLOOKUP($C4661,'Raw-products'!$A$2:$H$1261,MATCH(J$1,'Raw-products'!$A$1:$H$1,0))</f>
        <v>XL</v>
      </c>
      <c r="K4661" t="str">
        <f>VLOOKUP($C4661,'Raw-products'!$A$2:$H$1261,MATCH(K$1,'Raw-products'!$A$1:$H$1,0))</f>
        <v>red</v>
      </c>
      <c r="L4661">
        <f>VLOOKUP($C4661,'Raw-products'!$A$2:$H$1261,MATCH(L$1,'Raw-products'!$A$1:$H$1,0))</f>
        <v>90</v>
      </c>
      <c r="M4661">
        <f>VLOOKUP($C4661,'Raw-products'!$A$2:$H$1261,MATCH(M$1,'Raw-products'!$A$1:$H$1,0))</f>
        <v>58</v>
      </c>
      <c r="N4661" s="5">
        <f t="shared" si="144"/>
        <v>5220</v>
      </c>
      <c r="O4661" cm="1">
        <f t="array" ref="O4661:R4661">_xlfn.XLOOKUP($B4661,'Raw -orders'!$A:$A,'Raw -orders'!$B:$E)</f>
        <v>736</v>
      </c>
      <c r="P4661">
        <v>23252</v>
      </c>
      <c r="Q4661" s="1">
        <v>44289</v>
      </c>
      <c r="R4661" s="1">
        <v>44307</v>
      </c>
      <c r="S4661" t="str" cm="1">
        <f t="array" ref="S4661:Z4661">_xlfn.XLOOKUP($O4661,'Raw - customers'!$A:$A,'Raw - customers'!$B:$I)</f>
        <v>Delia Mably</v>
      </c>
      <c r="T4661" t="str">
        <v>Female</v>
      </c>
      <c r="U4661">
        <v>55</v>
      </c>
      <c r="V4661" t="str">
        <v>18 Eve LaneApt. 011</v>
      </c>
      <c r="W4661">
        <v>2962</v>
      </c>
      <c r="X4661" t="str">
        <v>Doylebury</v>
      </c>
      <c r="Y4661" t="str">
        <v>Victoria</v>
      </c>
      <c r="Z4661" t="str">
        <v>Australia</v>
      </c>
      <c r="AA4661">
        <v>4</v>
      </c>
      <c r="AB4661" s="3" t="str">
        <f t="shared" si="145"/>
        <v>10 to 20</v>
      </c>
      <c r="AM4661" s="6">
        <v>736</v>
      </c>
      <c r="AN4661" s="6" t="s">
        <v>1396</v>
      </c>
    </row>
    <row r="4662" spans="1:40" x14ac:dyDescent="0.25">
      <c r="A4662">
        <v>4660</v>
      </c>
      <c r="B4662">
        <v>934</v>
      </c>
      <c r="C4662">
        <v>82</v>
      </c>
      <c r="D4662">
        <v>118</v>
      </c>
      <c r="E4662">
        <v>3</v>
      </c>
      <c r="F4662">
        <v>354</v>
      </c>
      <c r="G4662">
        <v>1</v>
      </c>
      <c r="H4662" t="str">
        <f>VLOOKUP($C4662,'Raw-products'!$A$2:$H$1261,MATCH(H$1,'Raw-products'!$A$1:$H$1,0))</f>
        <v>Shirt</v>
      </c>
      <c r="I4662" t="str">
        <f>VLOOKUP($C4662,'Raw-products'!$A$2:$H$1261,MATCH(I$1,'Raw-products'!$A$1:$H$1,0))</f>
        <v>Flannel</v>
      </c>
      <c r="J4662" t="str">
        <f>VLOOKUP($C4662,'Raw-products'!$A$2:$H$1261,MATCH(J$1,'Raw-products'!$A$1:$H$1,0))</f>
        <v>M</v>
      </c>
      <c r="K4662" t="str">
        <f>VLOOKUP($C4662,'Raw-products'!$A$2:$H$1261,MATCH(K$1,'Raw-products'!$A$1:$H$1,0))</f>
        <v>yellow</v>
      </c>
      <c r="L4662">
        <f>VLOOKUP($C4662,'Raw-products'!$A$2:$H$1261,MATCH(L$1,'Raw-products'!$A$1:$H$1,0))</f>
        <v>96</v>
      </c>
      <c r="M4662">
        <f>VLOOKUP($C4662,'Raw-products'!$A$2:$H$1261,MATCH(M$1,'Raw-products'!$A$1:$H$1,0))</f>
        <v>59</v>
      </c>
      <c r="N4662" s="5">
        <f t="shared" si="144"/>
        <v>5664</v>
      </c>
      <c r="O4662" cm="1">
        <f t="array" ref="O4662:R4662">_xlfn.XLOOKUP($B4662,'Raw -orders'!$A:$A,'Raw -orders'!$B:$E)</f>
        <v>736</v>
      </c>
      <c r="P4662">
        <v>23252</v>
      </c>
      <c r="Q4662" s="1">
        <v>44289</v>
      </c>
      <c r="R4662" s="1">
        <v>44307</v>
      </c>
      <c r="S4662" t="str" cm="1">
        <f t="array" ref="S4662:Z4662">_xlfn.XLOOKUP($O4662,'Raw - customers'!$A:$A,'Raw - customers'!$B:$I)</f>
        <v>Delia Mably</v>
      </c>
      <c r="T4662" t="str">
        <v>Female</v>
      </c>
      <c r="U4662">
        <v>55</v>
      </c>
      <c r="V4662" t="str">
        <v>18 Eve LaneApt. 011</v>
      </c>
      <c r="W4662">
        <v>2962</v>
      </c>
      <c r="X4662" t="str">
        <v>Doylebury</v>
      </c>
      <c r="Y4662" t="str">
        <v>Victoria</v>
      </c>
      <c r="Z4662" t="str">
        <v>Australia</v>
      </c>
      <c r="AA4662">
        <v>4</v>
      </c>
      <c r="AB4662" s="3" t="str">
        <f t="shared" si="145"/>
        <v>10 to 20</v>
      </c>
      <c r="AM4662" s="6">
        <v>736</v>
      </c>
      <c r="AN4662" s="6" t="s">
        <v>1396</v>
      </c>
    </row>
    <row r="4663" spans="1:40" x14ac:dyDescent="0.25">
      <c r="A4663">
        <v>4661</v>
      </c>
      <c r="B4663">
        <v>934</v>
      </c>
      <c r="C4663">
        <v>113</v>
      </c>
      <c r="D4663">
        <v>92</v>
      </c>
      <c r="E4663">
        <v>2</v>
      </c>
      <c r="F4663">
        <v>184</v>
      </c>
      <c r="G4663">
        <v>1</v>
      </c>
      <c r="H4663" t="str">
        <f>VLOOKUP($C4663,'Raw-products'!$A$2:$H$1261,MATCH(H$1,'Raw-products'!$A$1:$H$1,0))</f>
        <v>Shirt</v>
      </c>
      <c r="I4663" t="str">
        <f>VLOOKUP($C4663,'Raw-products'!$A$2:$H$1261,MATCH(I$1,'Raw-products'!$A$1:$H$1,0))</f>
        <v>Denim</v>
      </c>
      <c r="J4663" t="str">
        <f>VLOOKUP($C4663,'Raw-products'!$A$2:$H$1261,MATCH(J$1,'Raw-products'!$A$1:$H$1,0))</f>
        <v>L</v>
      </c>
      <c r="K4663" t="str">
        <f>VLOOKUP($C4663,'Raw-products'!$A$2:$H$1261,MATCH(K$1,'Raw-products'!$A$1:$H$1,0))</f>
        <v>orange</v>
      </c>
      <c r="L4663">
        <f>VLOOKUP($C4663,'Raw-products'!$A$2:$H$1261,MATCH(L$1,'Raw-products'!$A$1:$H$1,0))</f>
        <v>115</v>
      </c>
      <c r="M4663">
        <f>VLOOKUP($C4663,'Raw-products'!$A$2:$H$1261,MATCH(M$1,'Raw-products'!$A$1:$H$1,0))</f>
        <v>45</v>
      </c>
      <c r="N4663" s="5">
        <f t="shared" si="144"/>
        <v>5175</v>
      </c>
      <c r="O4663" cm="1">
        <f t="array" ref="O4663:R4663">_xlfn.XLOOKUP($B4663,'Raw -orders'!$A:$A,'Raw -orders'!$B:$E)</f>
        <v>736</v>
      </c>
      <c r="P4663">
        <v>23252</v>
      </c>
      <c r="Q4663" s="1">
        <v>44289</v>
      </c>
      <c r="R4663" s="1">
        <v>44307</v>
      </c>
      <c r="S4663" t="str" cm="1">
        <f t="array" ref="S4663:Z4663">_xlfn.XLOOKUP($O4663,'Raw - customers'!$A:$A,'Raw - customers'!$B:$I)</f>
        <v>Delia Mably</v>
      </c>
      <c r="T4663" t="str">
        <v>Female</v>
      </c>
      <c r="U4663">
        <v>55</v>
      </c>
      <c r="V4663" t="str">
        <v>18 Eve LaneApt. 011</v>
      </c>
      <c r="W4663">
        <v>2962</v>
      </c>
      <c r="X4663" t="str">
        <v>Doylebury</v>
      </c>
      <c r="Y4663" t="str">
        <v>Victoria</v>
      </c>
      <c r="Z4663" t="str">
        <v>Australia</v>
      </c>
      <c r="AA4663">
        <v>4</v>
      </c>
      <c r="AB4663" s="3" t="str">
        <f t="shared" si="145"/>
        <v>10 to 20</v>
      </c>
      <c r="AM4663" s="6">
        <v>736</v>
      </c>
      <c r="AN4663" s="6" t="s">
        <v>1396</v>
      </c>
    </row>
    <row r="4664" spans="1:40" x14ac:dyDescent="0.25">
      <c r="A4664">
        <v>4662</v>
      </c>
      <c r="B4664">
        <v>935</v>
      </c>
      <c r="C4664">
        <v>991</v>
      </c>
      <c r="D4664">
        <v>106</v>
      </c>
      <c r="E4664">
        <v>2</v>
      </c>
      <c r="F4664">
        <v>212</v>
      </c>
      <c r="G4664">
        <v>1</v>
      </c>
      <c r="H4664" t="str">
        <f>VLOOKUP($C4664,'Raw-products'!$A$2:$H$1261,MATCH(H$1,'Raw-products'!$A$1:$H$1,0))</f>
        <v>Trousers</v>
      </c>
      <c r="I4664" t="str">
        <f>VLOOKUP($C4664,'Raw-products'!$A$2:$H$1261,MATCH(I$1,'Raw-products'!$A$1:$H$1,0))</f>
        <v>Wool</v>
      </c>
      <c r="J4664" t="str">
        <f>VLOOKUP($C4664,'Raw-products'!$A$2:$H$1261,MATCH(J$1,'Raw-products'!$A$1:$H$1,0))</f>
        <v>S</v>
      </c>
      <c r="K4664" t="str">
        <f>VLOOKUP($C4664,'Raw-products'!$A$2:$H$1261,MATCH(K$1,'Raw-products'!$A$1:$H$1,0))</f>
        <v>yellow</v>
      </c>
      <c r="L4664">
        <f>VLOOKUP($C4664,'Raw-products'!$A$2:$H$1261,MATCH(L$1,'Raw-products'!$A$1:$H$1,0))</f>
        <v>111</v>
      </c>
      <c r="M4664">
        <f>VLOOKUP($C4664,'Raw-products'!$A$2:$H$1261,MATCH(M$1,'Raw-products'!$A$1:$H$1,0))</f>
        <v>69</v>
      </c>
      <c r="N4664" s="5">
        <f t="shared" si="144"/>
        <v>7659</v>
      </c>
      <c r="O4664" cm="1">
        <f t="array" ref="O4664:R4664">_xlfn.XLOOKUP($B4664,'Raw -orders'!$A:$A,'Raw -orders'!$B:$E)</f>
        <v>129</v>
      </c>
      <c r="P4664">
        <v>16962</v>
      </c>
      <c r="Q4664" s="1">
        <v>44378</v>
      </c>
      <c r="R4664" s="1">
        <v>44393</v>
      </c>
      <c r="S4664" t="str" cm="1">
        <f t="array" ref="S4664:Z4664">_xlfn.XLOOKUP($O4664,'Raw - customers'!$A:$A,'Raw - customers'!$B:$I)</f>
        <v>Beatrisa Winterscale</v>
      </c>
      <c r="T4664" t="str">
        <v>Non-binary</v>
      </c>
      <c r="U4664">
        <v>68</v>
      </c>
      <c r="V4664" t="str">
        <v>74 Ryan CircleSuite 426</v>
      </c>
      <c r="W4664">
        <v>1790</v>
      </c>
      <c r="X4664" t="str">
        <v>Port Harrychester</v>
      </c>
      <c r="Y4664" t="str">
        <v>Western Australia</v>
      </c>
      <c r="Z4664" t="str">
        <v>Australia</v>
      </c>
      <c r="AA4664">
        <v>7</v>
      </c>
      <c r="AB4664" s="3" t="str">
        <f t="shared" si="145"/>
        <v>10 to 20</v>
      </c>
      <c r="AM4664" s="6">
        <v>129</v>
      </c>
      <c r="AN4664" s="6" t="s">
        <v>1377</v>
      </c>
    </row>
    <row r="4665" spans="1:40" x14ac:dyDescent="0.25">
      <c r="A4665">
        <v>4663</v>
      </c>
      <c r="B4665">
        <v>935</v>
      </c>
      <c r="C4665">
        <v>843</v>
      </c>
      <c r="D4665">
        <v>113</v>
      </c>
      <c r="E4665">
        <v>1</v>
      </c>
      <c r="F4665">
        <v>113</v>
      </c>
      <c r="G4665">
        <v>1</v>
      </c>
      <c r="H4665" t="str">
        <f>VLOOKUP($C4665,'Raw-products'!$A$2:$H$1261,MATCH(H$1,'Raw-products'!$A$1:$H$1,0))</f>
        <v>Trousers</v>
      </c>
      <c r="I4665" t="str">
        <f>VLOOKUP($C4665,'Raw-products'!$A$2:$H$1261,MATCH(I$1,'Raw-products'!$A$1:$H$1,0))</f>
        <v>Chinos</v>
      </c>
      <c r="J4665" t="str">
        <f>VLOOKUP($C4665,'Raw-products'!$A$2:$H$1261,MATCH(J$1,'Raw-products'!$A$1:$H$1,0))</f>
        <v>L</v>
      </c>
      <c r="K4665" t="str">
        <f>VLOOKUP($C4665,'Raw-products'!$A$2:$H$1261,MATCH(K$1,'Raw-products'!$A$1:$H$1,0))</f>
        <v>red</v>
      </c>
      <c r="L4665">
        <f>VLOOKUP($C4665,'Raw-products'!$A$2:$H$1261,MATCH(L$1,'Raw-products'!$A$1:$H$1,0))</f>
        <v>100</v>
      </c>
      <c r="M4665">
        <f>VLOOKUP($C4665,'Raw-products'!$A$2:$H$1261,MATCH(M$1,'Raw-products'!$A$1:$H$1,0))</f>
        <v>44</v>
      </c>
      <c r="N4665" s="5">
        <f t="shared" si="144"/>
        <v>4400</v>
      </c>
      <c r="O4665" cm="1">
        <f t="array" ref="O4665:R4665">_xlfn.XLOOKUP($B4665,'Raw -orders'!$A:$A,'Raw -orders'!$B:$E)</f>
        <v>129</v>
      </c>
      <c r="P4665">
        <v>16962</v>
      </c>
      <c r="Q4665" s="1">
        <v>44378</v>
      </c>
      <c r="R4665" s="1">
        <v>44393</v>
      </c>
      <c r="S4665" t="str" cm="1">
        <f t="array" ref="S4665:Z4665">_xlfn.XLOOKUP($O4665,'Raw - customers'!$A:$A,'Raw - customers'!$B:$I)</f>
        <v>Beatrisa Winterscale</v>
      </c>
      <c r="T4665" t="str">
        <v>Non-binary</v>
      </c>
      <c r="U4665">
        <v>68</v>
      </c>
      <c r="V4665" t="str">
        <v>74 Ryan CircleSuite 426</v>
      </c>
      <c r="W4665">
        <v>1790</v>
      </c>
      <c r="X4665" t="str">
        <v>Port Harrychester</v>
      </c>
      <c r="Y4665" t="str">
        <v>Western Australia</v>
      </c>
      <c r="Z4665" t="str">
        <v>Australia</v>
      </c>
      <c r="AA4665">
        <v>7</v>
      </c>
      <c r="AB4665" s="3" t="str">
        <f t="shared" si="145"/>
        <v>10 to 20</v>
      </c>
      <c r="AM4665" s="6">
        <v>129</v>
      </c>
      <c r="AN4665" s="6" t="s">
        <v>1377</v>
      </c>
    </row>
    <row r="4666" spans="1:40" x14ac:dyDescent="0.25">
      <c r="A4666">
        <v>4664</v>
      </c>
      <c r="B4666">
        <v>935</v>
      </c>
      <c r="C4666">
        <v>1122</v>
      </c>
      <c r="D4666">
        <v>102</v>
      </c>
      <c r="E4666">
        <v>2</v>
      </c>
      <c r="F4666">
        <v>204</v>
      </c>
      <c r="G4666">
        <v>1</v>
      </c>
      <c r="H4666" t="str">
        <f>VLOOKUP($C4666,'Raw-products'!$A$2:$H$1261,MATCH(H$1,'Raw-products'!$A$1:$H$1,0))</f>
        <v>Trousers</v>
      </c>
      <c r="I4666" t="str">
        <f>VLOOKUP($C4666,'Raw-products'!$A$2:$H$1261,MATCH(I$1,'Raw-products'!$A$1:$H$1,0))</f>
        <v>Cargo Pants</v>
      </c>
      <c r="J4666" t="str">
        <f>VLOOKUP($C4666,'Raw-products'!$A$2:$H$1261,MATCH(J$1,'Raw-products'!$A$1:$H$1,0))</f>
        <v>M</v>
      </c>
      <c r="K4666" t="str">
        <f>VLOOKUP($C4666,'Raw-products'!$A$2:$H$1261,MATCH(K$1,'Raw-products'!$A$1:$H$1,0))</f>
        <v>red</v>
      </c>
      <c r="L4666">
        <f>VLOOKUP($C4666,'Raw-products'!$A$2:$H$1261,MATCH(L$1,'Raw-products'!$A$1:$H$1,0))</f>
        <v>106</v>
      </c>
      <c r="M4666">
        <f>VLOOKUP($C4666,'Raw-products'!$A$2:$H$1261,MATCH(M$1,'Raw-products'!$A$1:$H$1,0))</f>
        <v>52</v>
      </c>
      <c r="N4666" s="5">
        <f t="shared" si="144"/>
        <v>5512</v>
      </c>
      <c r="O4666" cm="1">
        <f t="array" ref="O4666:R4666">_xlfn.XLOOKUP($B4666,'Raw -orders'!$A:$A,'Raw -orders'!$B:$E)</f>
        <v>129</v>
      </c>
      <c r="P4666">
        <v>16962</v>
      </c>
      <c r="Q4666" s="1">
        <v>44378</v>
      </c>
      <c r="R4666" s="1">
        <v>44393</v>
      </c>
      <c r="S4666" t="str" cm="1">
        <f t="array" ref="S4666:Z4666">_xlfn.XLOOKUP($O4666,'Raw - customers'!$A:$A,'Raw - customers'!$B:$I)</f>
        <v>Beatrisa Winterscale</v>
      </c>
      <c r="T4666" t="str">
        <v>Non-binary</v>
      </c>
      <c r="U4666">
        <v>68</v>
      </c>
      <c r="V4666" t="str">
        <v>74 Ryan CircleSuite 426</v>
      </c>
      <c r="W4666">
        <v>1790</v>
      </c>
      <c r="X4666" t="str">
        <v>Port Harrychester</v>
      </c>
      <c r="Y4666" t="str">
        <v>Western Australia</v>
      </c>
      <c r="Z4666" t="str">
        <v>Australia</v>
      </c>
      <c r="AA4666">
        <v>7</v>
      </c>
      <c r="AB4666" s="3" t="str">
        <f t="shared" si="145"/>
        <v>10 to 20</v>
      </c>
      <c r="AM4666" s="6">
        <v>129</v>
      </c>
      <c r="AN4666" s="6" t="s">
        <v>1377</v>
      </c>
    </row>
    <row r="4667" spans="1:40" x14ac:dyDescent="0.25">
      <c r="A4667">
        <v>4665</v>
      </c>
      <c r="B4667">
        <v>935</v>
      </c>
      <c r="C4667">
        <v>1020</v>
      </c>
      <c r="D4667">
        <v>90</v>
      </c>
      <c r="E4667">
        <v>3</v>
      </c>
      <c r="F4667">
        <v>270</v>
      </c>
      <c r="G4667">
        <v>1</v>
      </c>
      <c r="H4667" t="str">
        <f>VLOOKUP($C4667,'Raw-products'!$A$2:$H$1261,MATCH(H$1,'Raw-products'!$A$1:$H$1,0))</f>
        <v>Trousers</v>
      </c>
      <c r="I4667" t="str">
        <f>VLOOKUP($C4667,'Raw-products'!$A$2:$H$1261,MATCH(I$1,'Raw-products'!$A$1:$H$1,0))</f>
        <v>Relaxed Leg</v>
      </c>
      <c r="J4667" t="str">
        <f>VLOOKUP($C4667,'Raw-products'!$A$2:$H$1261,MATCH(J$1,'Raw-products'!$A$1:$H$1,0))</f>
        <v>XS</v>
      </c>
      <c r="K4667" t="str">
        <f>VLOOKUP($C4667,'Raw-products'!$A$2:$H$1261,MATCH(K$1,'Raw-products'!$A$1:$H$1,0))</f>
        <v>orange</v>
      </c>
      <c r="L4667">
        <f>VLOOKUP($C4667,'Raw-products'!$A$2:$H$1261,MATCH(L$1,'Raw-products'!$A$1:$H$1,0))</f>
        <v>95</v>
      </c>
      <c r="M4667">
        <f>VLOOKUP($C4667,'Raw-products'!$A$2:$H$1261,MATCH(M$1,'Raw-products'!$A$1:$H$1,0))</f>
        <v>64</v>
      </c>
      <c r="N4667" s="5">
        <f t="shared" si="144"/>
        <v>6080</v>
      </c>
      <c r="O4667" cm="1">
        <f t="array" ref="O4667:R4667">_xlfn.XLOOKUP($B4667,'Raw -orders'!$A:$A,'Raw -orders'!$B:$E)</f>
        <v>129</v>
      </c>
      <c r="P4667">
        <v>16962</v>
      </c>
      <c r="Q4667" s="1">
        <v>44378</v>
      </c>
      <c r="R4667" s="1">
        <v>44393</v>
      </c>
      <c r="S4667" t="str" cm="1">
        <f t="array" ref="S4667:Z4667">_xlfn.XLOOKUP($O4667,'Raw - customers'!$A:$A,'Raw - customers'!$B:$I)</f>
        <v>Beatrisa Winterscale</v>
      </c>
      <c r="T4667" t="str">
        <v>Non-binary</v>
      </c>
      <c r="U4667">
        <v>68</v>
      </c>
      <c r="V4667" t="str">
        <v>74 Ryan CircleSuite 426</v>
      </c>
      <c r="W4667">
        <v>1790</v>
      </c>
      <c r="X4667" t="str">
        <v>Port Harrychester</v>
      </c>
      <c r="Y4667" t="str">
        <v>Western Australia</v>
      </c>
      <c r="Z4667" t="str">
        <v>Australia</v>
      </c>
      <c r="AA4667">
        <v>7</v>
      </c>
      <c r="AB4667" s="3" t="str">
        <f t="shared" si="145"/>
        <v>10 to 20</v>
      </c>
      <c r="AM4667" s="6">
        <v>129</v>
      </c>
      <c r="AN4667" s="6" t="s">
        <v>1377</v>
      </c>
    </row>
    <row r="4668" spans="1:40" x14ac:dyDescent="0.25">
      <c r="A4668">
        <v>4666</v>
      </c>
      <c r="B4668">
        <v>935</v>
      </c>
      <c r="C4668">
        <v>922</v>
      </c>
      <c r="D4668">
        <v>96</v>
      </c>
      <c r="E4668">
        <v>1</v>
      </c>
      <c r="F4668">
        <v>96</v>
      </c>
      <c r="G4668">
        <v>1</v>
      </c>
      <c r="H4668" t="str">
        <f>VLOOKUP($C4668,'Raw-products'!$A$2:$H$1261,MATCH(H$1,'Raw-products'!$A$1:$H$1,0))</f>
        <v>Trousers</v>
      </c>
      <c r="I4668" t="str">
        <f>VLOOKUP($C4668,'Raw-products'!$A$2:$H$1261,MATCH(I$1,'Raw-products'!$A$1:$H$1,0))</f>
        <v>Drawstring</v>
      </c>
      <c r="J4668" t="str">
        <f>VLOOKUP($C4668,'Raw-products'!$A$2:$H$1261,MATCH(J$1,'Raw-products'!$A$1:$H$1,0))</f>
        <v>M</v>
      </c>
      <c r="K4668" t="str">
        <f>VLOOKUP($C4668,'Raw-products'!$A$2:$H$1261,MATCH(K$1,'Raw-products'!$A$1:$H$1,0))</f>
        <v>yellow</v>
      </c>
      <c r="L4668">
        <f>VLOOKUP($C4668,'Raw-products'!$A$2:$H$1261,MATCH(L$1,'Raw-products'!$A$1:$H$1,0))</f>
        <v>104</v>
      </c>
      <c r="M4668">
        <f>VLOOKUP($C4668,'Raw-products'!$A$2:$H$1261,MATCH(M$1,'Raw-products'!$A$1:$H$1,0))</f>
        <v>55</v>
      </c>
      <c r="N4668" s="5">
        <f t="shared" si="144"/>
        <v>5720</v>
      </c>
      <c r="O4668" cm="1">
        <f t="array" ref="O4668:R4668">_xlfn.XLOOKUP($B4668,'Raw -orders'!$A:$A,'Raw -orders'!$B:$E)</f>
        <v>129</v>
      </c>
      <c r="P4668">
        <v>16962</v>
      </c>
      <c r="Q4668" s="1">
        <v>44378</v>
      </c>
      <c r="R4668" s="1">
        <v>44393</v>
      </c>
      <c r="S4668" t="str" cm="1">
        <f t="array" ref="S4668:Z4668">_xlfn.XLOOKUP($O4668,'Raw - customers'!$A:$A,'Raw - customers'!$B:$I)</f>
        <v>Beatrisa Winterscale</v>
      </c>
      <c r="T4668" t="str">
        <v>Non-binary</v>
      </c>
      <c r="U4668">
        <v>68</v>
      </c>
      <c r="V4668" t="str">
        <v>74 Ryan CircleSuite 426</v>
      </c>
      <c r="W4668">
        <v>1790</v>
      </c>
      <c r="X4668" t="str">
        <v>Port Harrychester</v>
      </c>
      <c r="Y4668" t="str">
        <v>Western Australia</v>
      </c>
      <c r="Z4668" t="str">
        <v>Australia</v>
      </c>
      <c r="AA4668">
        <v>7</v>
      </c>
      <c r="AB4668" s="3" t="str">
        <f t="shared" si="145"/>
        <v>10 to 20</v>
      </c>
      <c r="AM4668" s="6">
        <v>129</v>
      </c>
      <c r="AN4668" s="6" t="s">
        <v>1377</v>
      </c>
    </row>
    <row r="4669" spans="1:40" x14ac:dyDescent="0.25">
      <c r="A4669">
        <v>4667</v>
      </c>
      <c r="B4669">
        <v>935</v>
      </c>
      <c r="C4669">
        <v>926</v>
      </c>
      <c r="D4669">
        <v>96</v>
      </c>
      <c r="E4669">
        <v>2</v>
      </c>
      <c r="F4669">
        <v>192</v>
      </c>
      <c r="G4669">
        <v>1</v>
      </c>
      <c r="H4669" t="str">
        <f>VLOOKUP($C4669,'Raw-products'!$A$2:$H$1261,MATCH(H$1,'Raw-products'!$A$1:$H$1,0))</f>
        <v>Trousers</v>
      </c>
      <c r="I4669" t="str">
        <f>VLOOKUP($C4669,'Raw-products'!$A$2:$H$1261,MATCH(I$1,'Raw-products'!$A$1:$H$1,0))</f>
        <v>Drawstring</v>
      </c>
      <c r="J4669" t="str">
        <f>VLOOKUP($C4669,'Raw-products'!$A$2:$H$1261,MATCH(J$1,'Raw-products'!$A$1:$H$1,0))</f>
        <v>S</v>
      </c>
      <c r="K4669" t="str">
        <f>VLOOKUP($C4669,'Raw-products'!$A$2:$H$1261,MATCH(K$1,'Raw-products'!$A$1:$H$1,0))</f>
        <v>green</v>
      </c>
      <c r="L4669">
        <f>VLOOKUP($C4669,'Raw-products'!$A$2:$H$1261,MATCH(L$1,'Raw-products'!$A$1:$H$1,0))</f>
        <v>104</v>
      </c>
      <c r="M4669">
        <f>VLOOKUP($C4669,'Raw-products'!$A$2:$H$1261,MATCH(M$1,'Raw-products'!$A$1:$H$1,0))</f>
        <v>73</v>
      </c>
      <c r="N4669" s="5">
        <f t="shared" si="144"/>
        <v>7592</v>
      </c>
      <c r="O4669" cm="1">
        <f t="array" ref="O4669:R4669">_xlfn.XLOOKUP($B4669,'Raw -orders'!$A:$A,'Raw -orders'!$B:$E)</f>
        <v>129</v>
      </c>
      <c r="P4669">
        <v>16962</v>
      </c>
      <c r="Q4669" s="1">
        <v>44378</v>
      </c>
      <c r="R4669" s="1">
        <v>44393</v>
      </c>
      <c r="S4669" t="str" cm="1">
        <f t="array" ref="S4669:Z4669">_xlfn.XLOOKUP($O4669,'Raw - customers'!$A:$A,'Raw - customers'!$B:$I)</f>
        <v>Beatrisa Winterscale</v>
      </c>
      <c r="T4669" t="str">
        <v>Non-binary</v>
      </c>
      <c r="U4669">
        <v>68</v>
      </c>
      <c r="V4669" t="str">
        <v>74 Ryan CircleSuite 426</v>
      </c>
      <c r="W4669">
        <v>1790</v>
      </c>
      <c r="X4669" t="str">
        <v>Port Harrychester</v>
      </c>
      <c r="Y4669" t="str">
        <v>Western Australia</v>
      </c>
      <c r="Z4669" t="str">
        <v>Australia</v>
      </c>
      <c r="AA4669">
        <v>7</v>
      </c>
      <c r="AB4669" s="3" t="str">
        <f t="shared" si="145"/>
        <v>10 to 20</v>
      </c>
      <c r="AM4669" s="6">
        <v>129</v>
      </c>
      <c r="AN4669" s="6" t="s">
        <v>1377</v>
      </c>
    </row>
    <row r="4670" spans="1:40" x14ac:dyDescent="0.25">
      <c r="A4670">
        <v>4668</v>
      </c>
      <c r="B4670">
        <v>935</v>
      </c>
      <c r="C4670">
        <v>242</v>
      </c>
      <c r="D4670">
        <v>106</v>
      </c>
      <c r="E4670">
        <v>3</v>
      </c>
      <c r="F4670">
        <v>318</v>
      </c>
      <c r="G4670">
        <v>1</v>
      </c>
      <c r="H4670" t="str">
        <f>VLOOKUP($C4670,'Raw-products'!$A$2:$H$1261,MATCH(H$1,'Raw-products'!$A$1:$H$1,0))</f>
        <v>Shirt</v>
      </c>
      <c r="I4670" t="str">
        <f>VLOOKUP($C4670,'Raw-products'!$A$2:$H$1261,MATCH(I$1,'Raw-products'!$A$1:$H$1,0))</f>
        <v>Chambray</v>
      </c>
      <c r="J4670" t="str">
        <f>VLOOKUP($C4670,'Raw-products'!$A$2:$H$1261,MATCH(J$1,'Raw-products'!$A$1:$H$1,0))</f>
        <v>M</v>
      </c>
      <c r="K4670" t="str">
        <f>VLOOKUP($C4670,'Raw-products'!$A$2:$H$1261,MATCH(K$1,'Raw-products'!$A$1:$H$1,0))</f>
        <v>violet</v>
      </c>
      <c r="L4670">
        <f>VLOOKUP($C4670,'Raw-products'!$A$2:$H$1261,MATCH(L$1,'Raw-products'!$A$1:$H$1,0))</f>
        <v>105</v>
      </c>
      <c r="M4670">
        <f>VLOOKUP($C4670,'Raw-products'!$A$2:$H$1261,MATCH(M$1,'Raw-products'!$A$1:$H$1,0))</f>
        <v>72</v>
      </c>
      <c r="N4670" s="5">
        <f t="shared" si="144"/>
        <v>7560</v>
      </c>
      <c r="O4670" cm="1">
        <f t="array" ref="O4670:R4670">_xlfn.XLOOKUP($B4670,'Raw -orders'!$A:$A,'Raw -orders'!$B:$E)</f>
        <v>129</v>
      </c>
      <c r="P4670">
        <v>16962</v>
      </c>
      <c r="Q4670" s="1">
        <v>44378</v>
      </c>
      <c r="R4670" s="1">
        <v>44393</v>
      </c>
      <c r="S4670" t="str" cm="1">
        <f t="array" ref="S4670:Z4670">_xlfn.XLOOKUP($O4670,'Raw - customers'!$A:$A,'Raw - customers'!$B:$I)</f>
        <v>Beatrisa Winterscale</v>
      </c>
      <c r="T4670" t="str">
        <v>Non-binary</v>
      </c>
      <c r="U4670">
        <v>68</v>
      </c>
      <c r="V4670" t="str">
        <v>74 Ryan CircleSuite 426</v>
      </c>
      <c r="W4670">
        <v>1790</v>
      </c>
      <c r="X4670" t="str">
        <v>Port Harrychester</v>
      </c>
      <c r="Y4670" t="str">
        <v>Western Australia</v>
      </c>
      <c r="Z4670" t="str">
        <v>Australia</v>
      </c>
      <c r="AA4670">
        <v>7</v>
      </c>
      <c r="AB4670" s="3" t="str">
        <f t="shared" si="145"/>
        <v>10 to 20</v>
      </c>
      <c r="AM4670" s="6">
        <v>129</v>
      </c>
      <c r="AN4670" s="6" t="s">
        <v>1377</v>
      </c>
    </row>
    <row r="4671" spans="1:40" x14ac:dyDescent="0.25">
      <c r="A4671">
        <v>4669</v>
      </c>
      <c r="B4671">
        <v>935</v>
      </c>
      <c r="C4671">
        <v>262</v>
      </c>
      <c r="D4671">
        <v>95</v>
      </c>
      <c r="E4671">
        <v>3</v>
      </c>
      <c r="F4671">
        <v>285</v>
      </c>
      <c r="G4671">
        <v>1</v>
      </c>
      <c r="H4671" t="str">
        <f>VLOOKUP($C4671,'Raw-products'!$A$2:$H$1261,MATCH(H$1,'Raw-products'!$A$1:$H$1,0))</f>
        <v>Shirt</v>
      </c>
      <c r="I4671" t="str">
        <f>VLOOKUP($C4671,'Raw-products'!$A$2:$H$1261,MATCH(I$1,'Raw-products'!$A$1:$H$1,0))</f>
        <v>Polo</v>
      </c>
      <c r="J4671" t="str">
        <f>VLOOKUP($C4671,'Raw-products'!$A$2:$H$1261,MATCH(J$1,'Raw-products'!$A$1:$H$1,0))</f>
        <v>M</v>
      </c>
      <c r="K4671" t="str">
        <f>VLOOKUP($C4671,'Raw-products'!$A$2:$H$1261,MATCH(K$1,'Raw-products'!$A$1:$H$1,0))</f>
        <v>green</v>
      </c>
      <c r="L4671">
        <f>VLOOKUP($C4671,'Raw-products'!$A$2:$H$1261,MATCH(L$1,'Raw-products'!$A$1:$H$1,0))</f>
        <v>117</v>
      </c>
      <c r="M4671">
        <f>VLOOKUP($C4671,'Raw-products'!$A$2:$H$1261,MATCH(M$1,'Raw-products'!$A$1:$H$1,0))</f>
        <v>62</v>
      </c>
      <c r="N4671" s="5">
        <f t="shared" si="144"/>
        <v>7254</v>
      </c>
      <c r="O4671" cm="1">
        <f t="array" ref="O4671:R4671">_xlfn.XLOOKUP($B4671,'Raw -orders'!$A:$A,'Raw -orders'!$B:$E)</f>
        <v>129</v>
      </c>
      <c r="P4671">
        <v>16962</v>
      </c>
      <c r="Q4671" s="1">
        <v>44378</v>
      </c>
      <c r="R4671" s="1">
        <v>44393</v>
      </c>
      <c r="S4671" t="str" cm="1">
        <f t="array" ref="S4671:Z4671">_xlfn.XLOOKUP($O4671,'Raw - customers'!$A:$A,'Raw - customers'!$B:$I)</f>
        <v>Beatrisa Winterscale</v>
      </c>
      <c r="T4671" t="str">
        <v>Non-binary</v>
      </c>
      <c r="U4671">
        <v>68</v>
      </c>
      <c r="V4671" t="str">
        <v>74 Ryan CircleSuite 426</v>
      </c>
      <c r="W4671">
        <v>1790</v>
      </c>
      <c r="X4671" t="str">
        <v>Port Harrychester</v>
      </c>
      <c r="Y4671" t="str">
        <v>Western Australia</v>
      </c>
      <c r="Z4671" t="str">
        <v>Australia</v>
      </c>
      <c r="AA4671">
        <v>7</v>
      </c>
      <c r="AB4671" s="3" t="str">
        <f t="shared" si="145"/>
        <v>10 to 20</v>
      </c>
      <c r="AM4671" s="6">
        <v>129</v>
      </c>
      <c r="AN4671" s="6" t="s">
        <v>1377</v>
      </c>
    </row>
    <row r="4672" spans="1:40" x14ac:dyDescent="0.25">
      <c r="A4672">
        <v>4670</v>
      </c>
      <c r="B4672">
        <v>936</v>
      </c>
      <c r="C4672">
        <v>820</v>
      </c>
      <c r="D4672">
        <v>117</v>
      </c>
      <c r="E4672">
        <v>3</v>
      </c>
      <c r="F4672">
        <v>351</v>
      </c>
      <c r="G4672">
        <v>1</v>
      </c>
      <c r="H4672" t="str">
        <f>VLOOKUP($C4672,'Raw-products'!$A$2:$H$1261,MATCH(H$1,'Raw-products'!$A$1:$H$1,0))</f>
        <v>Jacket</v>
      </c>
      <c r="I4672" t="str">
        <f>VLOOKUP($C4672,'Raw-products'!$A$2:$H$1261,MATCH(I$1,'Raw-products'!$A$1:$H$1,0))</f>
        <v>Shearling</v>
      </c>
      <c r="J4672" t="str">
        <f>VLOOKUP($C4672,'Raw-products'!$A$2:$H$1261,MATCH(J$1,'Raw-products'!$A$1:$H$1,0))</f>
        <v>XS</v>
      </c>
      <c r="K4672" t="str">
        <f>VLOOKUP($C4672,'Raw-products'!$A$2:$H$1261,MATCH(K$1,'Raw-products'!$A$1:$H$1,0))</f>
        <v>green</v>
      </c>
      <c r="L4672">
        <f>VLOOKUP($C4672,'Raw-products'!$A$2:$H$1261,MATCH(L$1,'Raw-products'!$A$1:$H$1,0))</f>
        <v>95</v>
      </c>
      <c r="M4672">
        <f>VLOOKUP($C4672,'Raw-products'!$A$2:$H$1261,MATCH(M$1,'Raw-products'!$A$1:$H$1,0))</f>
        <v>74</v>
      </c>
      <c r="N4672" s="5">
        <f t="shared" si="144"/>
        <v>7030</v>
      </c>
      <c r="O4672" cm="1">
        <f t="array" ref="O4672:R4672">_xlfn.XLOOKUP($B4672,'Raw -orders'!$A:$A,'Raw -orders'!$B:$E)</f>
        <v>148</v>
      </c>
      <c r="P4672">
        <v>47197</v>
      </c>
      <c r="Q4672" s="1">
        <v>44393</v>
      </c>
      <c r="R4672" s="1">
        <v>44409</v>
      </c>
      <c r="S4672" t="str" cm="1">
        <f t="array" ref="S4672:Z4672">_xlfn.XLOOKUP($O4672,'Raw - customers'!$A:$A,'Raw - customers'!$B:$I)</f>
        <v>Ikey Spohr</v>
      </c>
      <c r="T4672" t="str">
        <v>Polygender</v>
      </c>
      <c r="U4672">
        <v>53</v>
      </c>
      <c r="V4672" t="str">
        <v>338 Mckenzie PlaceSuite 622</v>
      </c>
      <c r="W4672">
        <v>6527</v>
      </c>
      <c r="X4672" t="str">
        <v>North Scarlettborough</v>
      </c>
      <c r="Y4672" t="str">
        <v>Northern Territory</v>
      </c>
      <c r="Z4672" t="str">
        <v>Australia</v>
      </c>
      <c r="AA4672">
        <v>7</v>
      </c>
      <c r="AB4672" s="3" t="str">
        <f t="shared" si="145"/>
        <v>10 to 20</v>
      </c>
      <c r="AM4672" s="6">
        <v>148</v>
      </c>
      <c r="AN4672" s="6" t="s">
        <v>1339</v>
      </c>
    </row>
    <row r="4673" spans="1:40" x14ac:dyDescent="0.25">
      <c r="A4673">
        <v>4671</v>
      </c>
      <c r="B4673">
        <v>936</v>
      </c>
      <c r="C4673">
        <v>235</v>
      </c>
      <c r="D4673">
        <v>106</v>
      </c>
      <c r="E4673">
        <v>3</v>
      </c>
      <c r="F4673">
        <v>318</v>
      </c>
      <c r="G4673">
        <v>1</v>
      </c>
      <c r="H4673" t="str">
        <f>VLOOKUP($C4673,'Raw-products'!$A$2:$H$1261,MATCH(H$1,'Raw-products'!$A$1:$H$1,0))</f>
        <v>Shirt</v>
      </c>
      <c r="I4673" t="str">
        <f>VLOOKUP($C4673,'Raw-products'!$A$2:$H$1261,MATCH(I$1,'Raw-products'!$A$1:$H$1,0))</f>
        <v>Chambray</v>
      </c>
      <c r="J4673" t="str">
        <f>VLOOKUP($C4673,'Raw-products'!$A$2:$H$1261,MATCH(J$1,'Raw-products'!$A$1:$H$1,0))</f>
        <v>XS</v>
      </c>
      <c r="K4673" t="str">
        <f>VLOOKUP($C4673,'Raw-products'!$A$2:$H$1261,MATCH(K$1,'Raw-products'!$A$1:$H$1,0))</f>
        <v>indigo</v>
      </c>
      <c r="L4673">
        <f>VLOOKUP($C4673,'Raw-products'!$A$2:$H$1261,MATCH(L$1,'Raw-products'!$A$1:$H$1,0))</f>
        <v>105</v>
      </c>
      <c r="M4673">
        <f>VLOOKUP($C4673,'Raw-products'!$A$2:$H$1261,MATCH(M$1,'Raw-products'!$A$1:$H$1,0))</f>
        <v>75</v>
      </c>
      <c r="N4673" s="5">
        <f t="shared" si="144"/>
        <v>7875</v>
      </c>
      <c r="O4673" cm="1">
        <f t="array" ref="O4673:R4673">_xlfn.XLOOKUP($B4673,'Raw -orders'!$A:$A,'Raw -orders'!$B:$E)</f>
        <v>148</v>
      </c>
      <c r="P4673">
        <v>47197</v>
      </c>
      <c r="Q4673" s="1">
        <v>44393</v>
      </c>
      <c r="R4673" s="1">
        <v>44409</v>
      </c>
      <c r="S4673" t="str" cm="1">
        <f t="array" ref="S4673:Z4673">_xlfn.XLOOKUP($O4673,'Raw - customers'!$A:$A,'Raw - customers'!$B:$I)</f>
        <v>Ikey Spohr</v>
      </c>
      <c r="T4673" t="str">
        <v>Polygender</v>
      </c>
      <c r="U4673">
        <v>53</v>
      </c>
      <c r="V4673" t="str">
        <v>338 Mckenzie PlaceSuite 622</v>
      </c>
      <c r="W4673">
        <v>6527</v>
      </c>
      <c r="X4673" t="str">
        <v>North Scarlettborough</v>
      </c>
      <c r="Y4673" t="str">
        <v>Northern Territory</v>
      </c>
      <c r="Z4673" t="str">
        <v>Australia</v>
      </c>
      <c r="AA4673">
        <v>7</v>
      </c>
      <c r="AB4673" s="3" t="str">
        <f t="shared" si="145"/>
        <v>10 to 20</v>
      </c>
      <c r="AM4673" s="6">
        <v>148</v>
      </c>
      <c r="AN4673" s="6" t="s">
        <v>1339</v>
      </c>
    </row>
    <row r="4674" spans="1:40" x14ac:dyDescent="0.25">
      <c r="A4674">
        <v>4672</v>
      </c>
      <c r="B4674">
        <v>936</v>
      </c>
      <c r="C4674">
        <v>292</v>
      </c>
      <c r="D4674">
        <v>105</v>
      </c>
      <c r="E4674">
        <v>3</v>
      </c>
      <c r="F4674">
        <v>315</v>
      </c>
      <c r="G4674">
        <v>1</v>
      </c>
      <c r="H4674" t="str">
        <f>VLOOKUP($C4674,'Raw-products'!$A$2:$H$1261,MATCH(H$1,'Raw-products'!$A$1:$H$1,0))</f>
        <v>Shirt</v>
      </c>
      <c r="I4674" t="str">
        <f>VLOOKUP($C4674,'Raw-products'!$A$2:$H$1261,MATCH(I$1,'Raw-products'!$A$1:$H$1,0))</f>
        <v>Cuban Collar</v>
      </c>
      <c r="J4674" t="str">
        <f>VLOOKUP($C4674,'Raw-products'!$A$2:$H$1261,MATCH(J$1,'Raw-products'!$A$1:$H$1,0))</f>
        <v>M</v>
      </c>
      <c r="K4674" t="str">
        <f>VLOOKUP($C4674,'Raw-products'!$A$2:$H$1261,MATCH(K$1,'Raw-products'!$A$1:$H$1,0))</f>
        <v>yellow</v>
      </c>
      <c r="L4674">
        <f>VLOOKUP($C4674,'Raw-products'!$A$2:$H$1261,MATCH(L$1,'Raw-products'!$A$1:$H$1,0))</f>
        <v>93</v>
      </c>
      <c r="M4674">
        <f>VLOOKUP($C4674,'Raw-products'!$A$2:$H$1261,MATCH(M$1,'Raw-products'!$A$1:$H$1,0))</f>
        <v>49</v>
      </c>
      <c r="N4674" s="5">
        <f t="shared" si="144"/>
        <v>4557</v>
      </c>
      <c r="O4674" cm="1">
        <f t="array" ref="O4674:R4674">_xlfn.XLOOKUP($B4674,'Raw -orders'!$A:$A,'Raw -orders'!$B:$E)</f>
        <v>148</v>
      </c>
      <c r="P4674">
        <v>47197</v>
      </c>
      <c r="Q4674" s="1">
        <v>44393</v>
      </c>
      <c r="R4674" s="1">
        <v>44409</v>
      </c>
      <c r="S4674" t="str" cm="1">
        <f t="array" ref="S4674:Z4674">_xlfn.XLOOKUP($O4674,'Raw - customers'!$A:$A,'Raw - customers'!$B:$I)</f>
        <v>Ikey Spohr</v>
      </c>
      <c r="T4674" t="str">
        <v>Polygender</v>
      </c>
      <c r="U4674">
        <v>53</v>
      </c>
      <c r="V4674" t="str">
        <v>338 Mckenzie PlaceSuite 622</v>
      </c>
      <c r="W4674">
        <v>6527</v>
      </c>
      <c r="X4674" t="str">
        <v>North Scarlettborough</v>
      </c>
      <c r="Y4674" t="str">
        <v>Northern Territory</v>
      </c>
      <c r="Z4674" t="str">
        <v>Australia</v>
      </c>
      <c r="AA4674">
        <v>7</v>
      </c>
      <c r="AB4674" s="3" t="str">
        <f t="shared" si="145"/>
        <v>10 to 20</v>
      </c>
      <c r="AM4674" s="6">
        <v>148</v>
      </c>
      <c r="AN4674" s="6" t="s">
        <v>1339</v>
      </c>
    </row>
    <row r="4675" spans="1:40" x14ac:dyDescent="0.25">
      <c r="A4675">
        <v>4673</v>
      </c>
      <c r="B4675">
        <v>936</v>
      </c>
      <c r="C4675">
        <v>405</v>
      </c>
      <c r="D4675">
        <v>119</v>
      </c>
      <c r="E4675">
        <v>3</v>
      </c>
      <c r="F4675">
        <v>357</v>
      </c>
      <c r="G4675">
        <v>1</v>
      </c>
      <c r="H4675" t="str">
        <f>VLOOKUP($C4675,'Raw-products'!$A$2:$H$1261,MATCH(H$1,'Raw-products'!$A$1:$H$1,0))</f>
        <v>Shirt</v>
      </c>
      <c r="I4675" t="str">
        <f>VLOOKUP($C4675,'Raw-products'!$A$2:$H$1261,MATCH(I$1,'Raw-products'!$A$1:$H$1,0))</f>
        <v>Casual Slim Fit</v>
      </c>
      <c r="J4675" t="str">
        <f>VLOOKUP($C4675,'Raw-products'!$A$2:$H$1261,MATCH(J$1,'Raw-products'!$A$1:$H$1,0))</f>
        <v>XS</v>
      </c>
      <c r="K4675" t="str">
        <f>VLOOKUP($C4675,'Raw-products'!$A$2:$H$1261,MATCH(K$1,'Raw-products'!$A$1:$H$1,0))</f>
        <v>blue</v>
      </c>
      <c r="L4675">
        <f>VLOOKUP($C4675,'Raw-products'!$A$2:$H$1261,MATCH(L$1,'Raw-products'!$A$1:$H$1,0))</f>
        <v>113</v>
      </c>
      <c r="M4675">
        <f>VLOOKUP($C4675,'Raw-products'!$A$2:$H$1261,MATCH(M$1,'Raw-products'!$A$1:$H$1,0))</f>
        <v>55</v>
      </c>
      <c r="N4675" s="5">
        <f t="shared" ref="N4675:N4738" si="146">$L4675*$M4675</f>
        <v>6215</v>
      </c>
      <c r="O4675" cm="1">
        <f t="array" ref="O4675:R4675">_xlfn.XLOOKUP($B4675,'Raw -orders'!$A:$A,'Raw -orders'!$B:$E)</f>
        <v>148</v>
      </c>
      <c r="P4675">
        <v>47197</v>
      </c>
      <c r="Q4675" s="1">
        <v>44393</v>
      </c>
      <c r="R4675" s="1">
        <v>44409</v>
      </c>
      <c r="S4675" t="str" cm="1">
        <f t="array" ref="S4675:Z4675">_xlfn.XLOOKUP($O4675,'Raw - customers'!$A:$A,'Raw - customers'!$B:$I)</f>
        <v>Ikey Spohr</v>
      </c>
      <c r="T4675" t="str">
        <v>Polygender</v>
      </c>
      <c r="U4675">
        <v>53</v>
      </c>
      <c r="V4675" t="str">
        <v>338 Mckenzie PlaceSuite 622</v>
      </c>
      <c r="W4675">
        <v>6527</v>
      </c>
      <c r="X4675" t="str">
        <v>North Scarlettborough</v>
      </c>
      <c r="Y4675" t="str">
        <v>Northern Territory</v>
      </c>
      <c r="Z4675" t="str">
        <v>Australia</v>
      </c>
      <c r="AA4675">
        <v>7</v>
      </c>
      <c r="AB4675" s="3" t="str">
        <f t="shared" ref="AB4675:AB4738" si="147">IF(AND(DATEDIF($Q4675,$R4675,"D")&gt;0,DATEDIF($Q4675,$R4675,"D")&lt;=10),"0 to 10",IF(AND(DATEDIF($Q4675,$R4675,"D")&gt;10,DATEDIF($Q4675,$R4675,"D")&lt;=20),"10 to 20",IF(AND(DATEDIF($Q4675,$R4675,"D")&gt;20,DATEDIF($Q4675,$R4675,"D")&lt;=30),"20 to 30")))</f>
        <v>10 to 20</v>
      </c>
      <c r="AM4675" s="6">
        <v>148</v>
      </c>
      <c r="AN4675" s="6" t="s">
        <v>1339</v>
      </c>
    </row>
    <row r="4676" spans="1:40" x14ac:dyDescent="0.25">
      <c r="A4676">
        <v>4674</v>
      </c>
      <c r="B4676">
        <v>936</v>
      </c>
      <c r="C4676">
        <v>837</v>
      </c>
      <c r="D4676">
        <v>117</v>
      </c>
      <c r="E4676">
        <v>2</v>
      </c>
      <c r="F4676">
        <v>234</v>
      </c>
      <c r="G4676">
        <v>1</v>
      </c>
      <c r="H4676" t="str">
        <f>VLOOKUP($C4676,'Raw-products'!$A$2:$H$1261,MATCH(H$1,'Raw-products'!$A$1:$H$1,0))</f>
        <v>Jacket</v>
      </c>
      <c r="I4676" t="str">
        <f>VLOOKUP($C4676,'Raw-products'!$A$2:$H$1261,MATCH(I$1,'Raw-products'!$A$1:$H$1,0))</f>
        <v>Shearling</v>
      </c>
      <c r="J4676" t="str">
        <f>VLOOKUP($C4676,'Raw-products'!$A$2:$H$1261,MATCH(J$1,'Raw-products'!$A$1:$H$1,0))</f>
        <v>M</v>
      </c>
      <c r="K4676" t="str">
        <f>VLOOKUP($C4676,'Raw-products'!$A$2:$H$1261,MATCH(K$1,'Raw-products'!$A$1:$H$1,0))</f>
        <v>violet</v>
      </c>
      <c r="L4676">
        <f>VLOOKUP($C4676,'Raw-products'!$A$2:$H$1261,MATCH(L$1,'Raw-products'!$A$1:$H$1,0))</f>
        <v>95</v>
      </c>
      <c r="M4676">
        <f>VLOOKUP($C4676,'Raw-products'!$A$2:$H$1261,MATCH(M$1,'Raw-products'!$A$1:$H$1,0))</f>
        <v>74</v>
      </c>
      <c r="N4676" s="5">
        <f t="shared" si="146"/>
        <v>7030</v>
      </c>
      <c r="O4676" cm="1">
        <f t="array" ref="O4676:R4676">_xlfn.XLOOKUP($B4676,'Raw -orders'!$A:$A,'Raw -orders'!$B:$E)</f>
        <v>148</v>
      </c>
      <c r="P4676">
        <v>47197</v>
      </c>
      <c r="Q4676" s="1">
        <v>44393</v>
      </c>
      <c r="R4676" s="1">
        <v>44409</v>
      </c>
      <c r="S4676" t="str" cm="1">
        <f t="array" ref="S4676:Z4676">_xlfn.XLOOKUP($O4676,'Raw - customers'!$A:$A,'Raw - customers'!$B:$I)</f>
        <v>Ikey Spohr</v>
      </c>
      <c r="T4676" t="str">
        <v>Polygender</v>
      </c>
      <c r="U4676">
        <v>53</v>
      </c>
      <c r="V4676" t="str">
        <v>338 Mckenzie PlaceSuite 622</v>
      </c>
      <c r="W4676">
        <v>6527</v>
      </c>
      <c r="X4676" t="str">
        <v>North Scarlettborough</v>
      </c>
      <c r="Y4676" t="str">
        <v>Northern Territory</v>
      </c>
      <c r="Z4676" t="str">
        <v>Australia</v>
      </c>
      <c r="AA4676">
        <v>7</v>
      </c>
      <c r="AB4676" s="3" t="str">
        <f t="shared" si="147"/>
        <v>10 to 20</v>
      </c>
      <c r="AM4676" s="6">
        <v>148</v>
      </c>
      <c r="AN4676" s="6" t="s">
        <v>1339</v>
      </c>
    </row>
    <row r="4677" spans="1:40" x14ac:dyDescent="0.25">
      <c r="A4677">
        <v>4675</v>
      </c>
      <c r="B4677">
        <v>936</v>
      </c>
      <c r="C4677">
        <v>1107</v>
      </c>
      <c r="D4677">
        <v>115</v>
      </c>
      <c r="E4677">
        <v>3</v>
      </c>
      <c r="F4677">
        <v>345</v>
      </c>
      <c r="G4677">
        <v>1</v>
      </c>
      <c r="H4677" t="str">
        <f>VLOOKUP($C4677,'Raw-products'!$A$2:$H$1261,MATCH(H$1,'Raw-products'!$A$1:$H$1,0))</f>
        <v>Trousers</v>
      </c>
      <c r="I4677" t="str">
        <f>VLOOKUP($C4677,'Raw-products'!$A$2:$H$1261,MATCH(I$1,'Raw-products'!$A$1:$H$1,0))</f>
        <v>Cropped</v>
      </c>
      <c r="J4677" t="str">
        <f>VLOOKUP($C4677,'Raw-products'!$A$2:$H$1261,MATCH(J$1,'Raw-products'!$A$1:$H$1,0))</f>
        <v>M</v>
      </c>
      <c r="K4677" t="str">
        <f>VLOOKUP($C4677,'Raw-products'!$A$2:$H$1261,MATCH(K$1,'Raw-products'!$A$1:$H$1,0))</f>
        <v>blue</v>
      </c>
      <c r="L4677">
        <f>VLOOKUP($C4677,'Raw-products'!$A$2:$H$1261,MATCH(L$1,'Raw-products'!$A$1:$H$1,0))</f>
        <v>99</v>
      </c>
      <c r="M4677">
        <f>VLOOKUP($C4677,'Raw-products'!$A$2:$H$1261,MATCH(M$1,'Raw-products'!$A$1:$H$1,0))</f>
        <v>56</v>
      </c>
      <c r="N4677" s="5">
        <f t="shared" si="146"/>
        <v>5544</v>
      </c>
      <c r="O4677" cm="1">
        <f t="array" ref="O4677:R4677">_xlfn.XLOOKUP($B4677,'Raw -orders'!$A:$A,'Raw -orders'!$B:$E)</f>
        <v>148</v>
      </c>
      <c r="P4677">
        <v>47197</v>
      </c>
      <c r="Q4677" s="1">
        <v>44393</v>
      </c>
      <c r="R4677" s="1">
        <v>44409</v>
      </c>
      <c r="S4677" t="str" cm="1">
        <f t="array" ref="S4677:Z4677">_xlfn.XLOOKUP($O4677,'Raw - customers'!$A:$A,'Raw - customers'!$B:$I)</f>
        <v>Ikey Spohr</v>
      </c>
      <c r="T4677" t="str">
        <v>Polygender</v>
      </c>
      <c r="U4677">
        <v>53</v>
      </c>
      <c r="V4677" t="str">
        <v>338 Mckenzie PlaceSuite 622</v>
      </c>
      <c r="W4677">
        <v>6527</v>
      </c>
      <c r="X4677" t="str">
        <v>North Scarlettborough</v>
      </c>
      <c r="Y4677" t="str">
        <v>Northern Territory</v>
      </c>
      <c r="Z4677" t="str">
        <v>Australia</v>
      </c>
      <c r="AA4677">
        <v>7</v>
      </c>
      <c r="AB4677" s="3" t="str">
        <f t="shared" si="147"/>
        <v>10 to 20</v>
      </c>
      <c r="AM4677" s="6">
        <v>148</v>
      </c>
      <c r="AN4677" s="6" t="s">
        <v>1339</v>
      </c>
    </row>
    <row r="4678" spans="1:40" x14ac:dyDescent="0.25">
      <c r="A4678">
        <v>4676</v>
      </c>
      <c r="B4678">
        <v>936</v>
      </c>
      <c r="C4678">
        <v>1164</v>
      </c>
      <c r="D4678">
        <v>99</v>
      </c>
      <c r="E4678">
        <v>1</v>
      </c>
      <c r="F4678">
        <v>99</v>
      </c>
      <c r="G4678">
        <v>1</v>
      </c>
      <c r="H4678" t="str">
        <f>VLOOKUP($C4678,'Raw-products'!$A$2:$H$1261,MATCH(H$1,'Raw-products'!$A$1:$H$1,0))</f>
        <v>Trousers</v>
      </c>
      <c r="I4678" t="str">
        <f>VLOOKUP($C4678,'Raw-products'!$A$2:$H$1261,MATCH(I$1,'Raw-products'!$A$1:$H$1,0))</f>
        <v>High-Waisted</v>
      </c>
      <c r="J4678" t="str">
        <f>VLOOKUP($C4678,'Raw-products'!$A$2:$H$1261,MATCH(J$1,'Raw-products'!$A$1:$H$1,0))</f>
        <v>XL</v>
      </c>
      <c r="K4678" t="str">
        <f>VLOOKUP($C4678,'Raw-products'!$A$2:$H$1261,MATCH(K$1,'Raw-products'!$A$1:$H$1,0))</f>
        <v>orange</v>
      </c>
      <c r="L4678">
        <f>VLOOKUP($C4678,'Raw-products'!$A$2:$H$1261,MATCH(L$1,'Raw-products'!$A$1:$H$1,0))</f>
        <v>98</v>
      </c>
      <c r="M4678">
        <f>VLOOKUP($C4678,'Raw-products'!$A$2:$H$1261,MATCH(M$1,'Raw-products'!$A$1:$H$1,0))</f>
        <v>47</v>
      </c>
      <c r="N4678" s="5">
        <f t="shared" si="146"/>
        <v>4606</v>
      </c>
      <c r="O4678" cm="1">
        <f t="array" ref="O4678:R4678">_xlfn.XLOOKUP($B4678,'Raw -orders'!$A:$A,'Raw -orders'!$B:$E)</f>
        <v>148</v>
      </c>
      <c r="P4678">
        <v>47197</v>
      </c>
      <c r="Q4678" s="1">
        <v>44393</v>
      </c>
      <c r="R4678" s="1">
        <v>44409</v>
      </c>
      <c r="S4678" t="str" cm="1">
        <f t="array" ref="S4678:Z4678">_xlfn.XLOOKUP($O4678,'Raw - customers'!$A:$A,'Raw - customers'!$B:$I)</f>
        <v>Ikey Spohr</v>
      </c>
      <c r="T4678" t="str">
        <v>Polygender</v>
      </c>
      <c r="U4678">
        <v>53</v>
      </c>
      <c r="V4678" t="str">
        <v>338 Mckenzie PlaceSuite 622</v>
      </c>
      <c r="W4678">
        <v>6527</v>
      </c>
      <c r="X4678" t="str">
        <v>North Scarlettborough</v>
      </c>
      <c r="Y4678" t="str">
        <v>Northern Territory</v>
      </c>
      <c r="Z4678" t="str">
        <v>Australia</v>
      </c>
      <c r="AA4678">
        <v>7</v>
      </c>
      <c r="AB4678" s="3" t="str">
        <f t="shared" si="147"/>
        <v>10 to 20</v>
      </c>
      <c r="AM4678" s="6">
        <v>148</v>
      </c>
      <c r="AN4678" s="6" t="s">
        <v>1339</v>
      </c>
    </row>
    <row r="4679" spans="1:40" x14ac:dyDescent="0.25">
      <c r="A4679">
        <v>4677</v>
      </c>
      <c r="B4679">
        <v>936</v>
      </c>
      <c r="C4679">
        <v>399</v>
      </c>
      <c r="D4679">
        <v>119</v>
      </c>
      <c r="E4679">
        <v>3</v>
      </c>
      <c r="F4679">
        <v>357</v>
      </c>
      <c r="G4679">
        <v>1</v>
      </c>
      <c r="H4679" t="str">
        <f>VLOOKUP($C4679,'Raw-products'!$A$2:$H$1261,MATCH(H$1,'Raw-products'!$A$1:$H$1,0))</f>
        <v>Shirt</v>
      </c>
      <c r="I4679" t="str">
        <f>VLOOKUP($C4679,'Raw-products'!$A$2:$H$1261,MATCH(I$1,'Raw-products'!$A$1:$H$1,0))</f>
        <v>Casual Slim Fit</v>
      </c>
      <c r="J4679" t="str">
        <f>VLOOKUP($C4679,'Raw-products'!$A$2:$H$1261,MATCH(J$1,'Raw-products'!$A$1:$H$1,0))</f>
        <v>XL</v>
      </c>
      <c r="K4679" t="str">
        <f>VLOOKUP($C4679,'Raw-products'!$A$2:$H$1261,MATCH(K$1,'Raw-products'!$A$1:$H$1,0))</f>
        <v>yellow</v>
      </c>
      <c r="L4679">
        <f>VLOOKUP($C4679,'Raw-products'!$A$2:$H$1261,MATCH(L$1,'Raw-products'!$A$1:$H$1,0))</f>
        <v>113</v>
      </c>
      <c r="M4679">
        <f>VLOOKUP($C4679,'Raw-products'!$A$2:$H$1261,MATCH(M$1,'Raw-products'!$A$1:$H$1,0))</f>
        <v>78</v>
      </c>
      <c r="N4679" s="5">
        <f t="shared" si="146"/>
        <v>8814</v>
      </c>
      <c r="O4679" cm="1">
        <f t="array" ref="O4679:R4679">_xlfn.XLOOKUP($B4679,'Raw -orders'!$A:$A,'Raw -orders'!$B:$E)</f>
        <v>148</v>
      </c>
      <c r="P4679">
        <v>47197</v>
      </c>
      <c r="Q4679" s="1">
        <v>44393</v>
      </c>
      <c r="R4679" s="1">
        <v>44409</v>
      </c>
      <c r="S4679" t="str" cm="1">
        <f t="array" ref="S4679:Z4679">_xlfn.XLOOKUP($O4679,'Raw - customers'!$A:$A,'Raw - customers'!$B:$I)</f>
        <v>Ikey Spohr</v>
      </c>
      <c r="T4679" t="str">
        <v>Polygender</v>
      </c>
      <c r="U4679">
        <v>53</v>
      </c>
      <c r="V4679" t="str">
        <v>338 Mckenzie PlaceSuite 622</v>
      </c>
      <c r="W4679">
        <v>6527</v>
      </c>
      <c r="X4679" t="str">
        <v>North Scarlettborough</v>
      </c>
      <c r="Y4679" t="str">
        <v>Northern Territory</v>
      </c>
      <c r="Z4679" t="str">
        <v>Australia</v>
      </c>
      <c r="AA4679">
        <v>7</v>
      </c>
      <c r="AB4679" s="3" t="str">
        <f t="shared" si="147"/>
        <v>10 to 20</v>
      </c>
      <c r="AM4679" s="6">
        <v>148</v>
      </c>
      <c r="AN4679" s="6" t="s">
        <v>1339</v>
      </c>
    </row>
    <row r="4680" spans="1:40" x14ac:dyDescent="0.25">
      <c r="A4680">
        <v>4678</v>
      </c>
      <c r="B4680">
        <v>937</v>
      </c>
      <c r="C4680">
        <v>241</v>
      </c>
      <c r="D4680">
        <v>106</v>
      </c>
      <c r="E4680">
        <v>2</v>
      </c>
      <c r="F4680">
        <v>212</v>
      </c>
      <c r="G4680">
        <v>1</v>
      </c>
      <c r="H4680" t="str">
        <f>VLOOKUP($C4680,'Raw-products'!$A$2:$H$1261,MATCH(H$1,'Raw-products'!$A$1:$H$1,0))</f>
        <v>Shirt</v>
      </c>
      <c r="I4680" t="str">
        <f>VLOOKUP($C4680,'Raw-products'!$A$2:$H$1261,MATCH(I$1,'Raw-products'!$A$1:$H$1,0))</f>
        <v>Chambray</v>
      </c>
      <c r="J4680" t="str">
        <f>VLOOKUP($C4680,'Raw-products'!$A$2:$H$1261,MATCH(J$1,'Raw-products'!$A$1:$H$1,0))</f>
        <v>S</v>
      </c>
      <c r="K4680" t="str">
        <f>VLOOKUP($C4680,'Raw-products'!$A$2:$H$1261,MATCH(K$1,'Raw-products'!$A$1:$H$1,0))</f>
        <v>violet</v>
      </c>
      <c r="L4680">
        <f>VLOOKUP($C4680,'Raw-products'!$A$2:$H$1261,MATCH(L$1,'Raw-products'!$A$1:$H$1,0))</f>
        <v>105</v>
      </c>
      <c r="M4680">
        <f>VLOOKUP($C4680,'Raw-products'!$A$2:$H$1261,MATCH(M$1,'Raw-products'!$A$1:$H$1,0))</f>
        <v>52</v>
      </c>
      <c r="N4680" s="5">
        <f t="shared" si="146"/>
        <v>5460</v>
      </c>
      <c r="O4680" cm="1">
        <f t="array" ref="O4680:R4680">_xlfn.XLOOKUP($B4680,'Raw -orders'!$A:$A,'Raw -orders'!$B:$E)</f>
        <v>72</v>
      </c>
      <c r="P4680">
        <v>13216</v>
      </c>
      <c r="Q4680" s="1">
        <v>44351</v>
      </c>
      <c r="R4680" s="1">
        <v>44372</v>
      </c>
      <c r="S4680" t="str" cm="1">
        <f t="array" ref="S4680:Z4680">_xlfn.XLOOKUP($O4680,'Raw - customers'!$A:$A,'Raw - customers'!$B:$I)</f>
        <v>Marinna Heal</v>
      </c>
      <c r="T4680" t="str">
        <v>Genderfluid</v>
      </c>
      <c r="U4680">
        <v>42</v>
      </c>
      <c r="V4680" t="str">
        <v>95 Justin PlaceApt. 441</v>
      </c>
      <c r="W4680">
        <v>5160</v>
      </c>
      <c r="X4680" t="str">
        <v>Braunhaven</v>
      </c>
      <c r="Y4680" t="str">
        <v>Tasmania</v>
      </c>
      <c r="Z4680" t="str">
        <v>Australia</v>
      </c>
      <c r="AA4680">
        <v>6</v>
      </c>
      <c r="AB4680" s="3" t="str">
        <f t="shared" si="147"/>
        <v>20 to 30</v>
      </c>
      <c r="AM4680" s="6">
        <v>72</v>
      </c>
      <c r="AN4680" s="6" t="s">
        <v>1414</v>
      </c>
    </row>
    <row r="4681" spans="1:40" x14ac:dyDescent="0.25">
      <c r="A4681">
        <v>4679</v>
      </c>
      <c r="B4681">
        <v>937</v>
      </c>
      <c r="C4681">
        <v>418</v>
      </c>
      <c r="D4681">
        <v>119</v>
      </c>
      <c r="E4681">
        <v>3</v>
      </c>
      <c r="F4681">
        <v>357</v>
      </c>
      <c r="G4681">
        <v>1</v>
      </c>
      <c r="H4681" t="str">
        <f>VLOOKUP($C4681,'Raw-products'!$A$2:$H$1261,MATCH(H$1,'Raw-products'!$A$1:$H$1,0))</f>
        <v>Shirt</v>
      </c>
      <c r="I4681" t="str">
        <f>VLOOKUP($C4681,'Raw-products'!$A$2:$H$1261,MATCH(I$1,'Raw-products'!$A$1:$H$1,0))</f>
        <v>Casual Slim Fit</v>
      </c>
      <c r="J4681" t="str">
        <f>VLOOKUP($C4681,'Raw-products'!$A$2:$H$1261,MATCH(J$1,'Raw-products'!$A$1:$H$1,0))</f>
        <v>L</v>
      </c>
      <c r="K4681" t="str">
        <f>VLOOKUP($C4681,'Raw-products'!$A$2:$H$1261,MATCH(K$1,'Raw-products'!$A$1:$H$1,0))</f>
        <v>violet</v>
      </c>
      <c r="L4681">
        <f>VLOOKUP($C4681,'Raw-products'!$A$2:$H$1261,MATCH(L$1,'Raw-products'!$A$1:$H$1,0))</f>
        <v>113</v>
      </c>
      <c r="M4681">
        <f>VLOOKUP($C4681,'Raw-products'!$A$2:$H$1261,MATCH(M$1,'Raw-products'!$A$1:$H$1,0))</f>
        <v>65</v>
      </c>
      <c r="N4681" s="5">
        <f t="shared" si="146"/>
        <v>7345</v>
      </c>
      <c r="O4681" cm="1">
        <f t="array" ref="O4681:R4681">_xlfn.XLOOKUP($B4681,'Raw -orders'!$A:$A,'Raw -orders'!$B:$E)</f>
        <v>72</v>
      </c>
      <c r="P4681">
        <v>13216</v>
      </c>
      <c r="Q4681" s="1">
        <v>44351</v>
      </c>
      <c r="R4681" s="1">
        <v>44372</v>
      </c>
      <c r="S4681" t="str" cm="1">
        <f t="array" ref="S4681:Z4681">_xlfn.XLOOKUP($O4681,'Raw - customers'!$A:$A,'Raw - customers'!$B:$I)</f>
        <v>Marinna Heal</v>
      </c>
      <c r="T4681" t="str">
        <v>Genderfluid</v>
      </c>
      <c r="U4681">
        <v>42</v>
      </c>
      <c r="V4681" t="str">
        <v>95 Justin PlaceApt. 441</v>
      </c>
      <c r="W4681">
        <v>5160</v>
      </c>
      <c r="X4681" t="str">
        <v>Braunhaven</v>
      </c>
      <c r="Y4681" t="str">
        <v>Tasmania</v>
      </c>
      <c r="Z4681" t="str">
        <v>Australia</v>
      </c>
      <c r="AA4681">
        <v>6</v>
      </c>
      <c r="AB4681" s="3" t="str">
        <f t="shared" si="147"/>
        <v>20 to 30</v>
      </c>
      <c r="AM4681" s="6">
        <v>72</v>
      </c>
      <c r="AN4681" s="6" t="s">
        <v>1414</v>
      </c>
    </row>
    <row r="4682" spans="1:40" x14ac:dyDescent="0.25">
      <c r="A4682">
        <v>4680</v>
      </c>
      <c r="B4682">
        <v>938</v>
      </c>
      <c r="C4682">
        <v>810</v>
      </c>
      <c r="D4682">
        <v>117</v>
      </c>
      <c r="E4682">
        <v>3</v>
      </c>
      <c r="F4682">
        <v>351</v>
      </c>
      <c r="G4682">
        <v>1</v>
      </c>
      <c r="H4682" t="str">
        <f>VLOOKUP($C4682,'Raw-products'!$A$2:$H$1261,MATCH(H$1,'Raw-products'!$A$1:$H$1,0))</f>
        <v>Jacket</v>
      </c>
      <c r="I4682" t="str">
        <f>VLOOKUP($C4682,'Raw-products'!$A$2:$H$1261,MATCH(I$1,'Raw-products'!$A$1:$H$1,0))</f>
        <v>Shearling</v>
      </c>
      <c r="J4682" t="str">
        <f>VLOOKUP($C4682,'Raw-products'!$A$2:$H$1261,MATCH(J$1,'Raw-products'!$A$1:$H$1,0))</f>
        <v>XS</v>
      </c>
      <c r="K4682" t="str">
        <f>VLOOKUP($C4682,'Raw-products'!$A$2:$H$1261,MATCH(K$1,'Raw-products'!$A$1:$H$1,0))</f>
        <v>orange</v>
      </c>
      <c r="L4682">
        <f>VLOOKUP($C4682,'Raw-products'!$A$2:$H$1261,MATCH(L$1,'Raw-products'!$A$1:$H$1,0))</f>
        <v>95</v>
      </c>
      <c r="M4682">
        <f>VLOOKUP($C4682,'Raw-products'!$A$2:$H$1261,MATCH(M$1,'Raw-products'!$A$1:$H$1,0))</f>
        <v>54</v>
      </c>
      <c r="N4682" s="5">
        <f t="shared" si="146"/>
        <v>5130</v>
      </c>
      <c r="O4682" cm="1">
        <f t="array" ref="O4682:R4682">_xlfn.XLOOKUP($B4682,'Raw -orders'!$A:$A,'Raw -orders'!$B:$E)</f>
        <v>128</v>
      </c>
      <c r="P4682">
        <v>41631</v>
      </c>
      <c r="Q4682" s="1">
        <v>44359</v>
      </c>
      <c r="R4682" s="1">
        <v>44375</v>
      </c>
      <c r="S4682" t="str" cm="1">
        <f t="array" ref="S4682:Z4682">_xlfn.XLOOKUP($O4682,'Raw - customers'!$A:$A,'Raw - customers'!$B:$I)</f>
        <v>Daisy Camillo</v>
      </c>
      <c r="T4682" t="str">
        <v>Male</v>
      </c>
      <c r="U4682">
        <v>48</v>
      </c>
      <c r="V4682" t="str">
        <v>5310 Lewis TrailApt. 715</v>
      </c>
      <c r="W4682">
        <v>2240</v>
      </c>
      <c r="X4682" t="str">
        <v>Jacobsland</v>
      </c>
      <c r="Y4682" t="str">
        <v>Northern Territory</v>
      </c>
      <c r="Z4682" t="str">
        <v>Australia</v>
      </c>
      <c r="AA4682">
        <v>6</v>
      </c>
      <c r="AB4682" s="3" t="str">
        <f t="shared" si="147"/>
        <v>10 to 20</v>
      </c>
      <c r="AM4682" s="6">
        <v>128</v>
      </c>
      <c r="AN4682" s="6" t="s">
        <v>1339</v>
      </c>
    </row>
    <row r="4683" spans="1:40" x14ac:dyDescent="0.25">
      <c r="A4683">
        <v>4681</v>
      </c>
      <c r="B4683">
        <v>938</v>
      </c>
      <c r="C4683">
        <v>361</v>
      </c>
      <c r="D4683">
        <v>94</v>
      </c>
      <c r="E4683">
        <v>3</v>
      </c>
      <c r="F4683">
        <v>282</v>
      </c>
      <c r="G4683">
        <v>1</v>
      </c>
      <c r="H4683" t="str">
        <f>VLOOKUP($C4683,'Raw-products'!$A$2:$H$1261,MATCH(H$1,'Raw-products'!$A$1:$H$1,0))</f>
        <v>Shirt</v>
      </c>
      <c r="I4683" t="str">
        <f>VLOOKUP($C4683,'Raw-products'!$A$2:$H$1261,MATCH(I$1,'Raw-products'!$A$1:$H$1,0))</f>
        <v>Henley</v>
      </c>
      <c r="J4683" t="str">
        <f>VLOOKUP($C4683,'Raw-products'!$A$2:$H$1261,MATCH(J$1,'Raw-products'!$A$1:$H$1,0))</f>
        <v>S</v>
      </c>
      <c r="K4683" t="str">
        <f>VLOOKUP($C4683,'Raw-products'!$A$2:$H$1261,MATCH(K$1,'Raw-products'!$A$1:$H$1,0))</f>
        <v>yellow</v>
      </c>
      <c r="L4683">
        <f>VLOOKUP($C4683,'Raw-products'!$A$2:$H$1261,MATCH(L$1,'Raw-products'!$A$1:$H$1,0))</f>
        <v>92</v>
      </c>
      <c r="M4683">
        <f>VLOOKUP($C4683,'Raw-products'!$A$2:$H$1261,MATCH(M$1,'Raw-products'!$A$1:$H$1,0))</f>
        <v>70</v>
      </c>
      <c r="N4683" s="5">
        <f t="shared" si="146"/>
        <v>6440</v>
      </c>
      <c r="O4683" cm="1">
        <f t="array" ref="O4683:R4683">_xlfn.XLOOKUP($B4683,'Raw -orders'!$A:$A,'Raw -orders'!$B:$E)</f>
        <v>128</v>
      </c>
      <c r="P4683">
        <v>41631</v>
      </c>
      <c r="Q4683" s="1">
        <v>44359</v>
      </c>
      <c r="R4683" s="1">
        <v>44375</v>
      </c>
      <c r="S4683" t="str" cm="1">
        <f t="array" ref="S4683:Z4683">_xlfn.XLOOKUP($O4683,'Raw - customers'!$A:$A,'Raw - customers'!$B:$I)</f>
        <v>Daisy Camillo</v>
      </c>
      <c r="T4683" t="str">
        <v>Male</v>
      </c>
      <c r="U4683">
        <v>48</v>
      </c>
      <c r="V4683" t="str">
        <v>5310 Lewis TrailApt. 715</v>
      </c>
      <c r="W4683">
        <v>2240</v>
      </c>
      <c r="X4683" t="str">
        <v>Jacobsland</v>
      </c>
      <c r="Y4683" t="str">
        <v>Northern Territory</v>
      </c>
      <c r="Z4683" t="str">
        <v>Australia</v>
      </c>
      <c r="AA4683">
        <v>6</v>
      </c>
      <c r="AB4683" s="3" t="str">
        <f t="shared" si="147"/>
        <v>10 to 20</v>
      </c>
      <c r="AM4683" s="6">
        <v>128</v>
      </c>
      <c r="AN4683" s="6" t="s">
        <v>1339</v>
      </c>
    </row>
    <row r="4684" spans="1:40" x14ac:dyDescent="0.25">
      <c r="A4684">
        <v>4682</v>
      </c>
      <c r="B4684">
        <v>938</v>
      </c>
      <c r="C4684">
        <v>562</v>
      </c>
      <c r="D4684">
        <v>100</v>
      </c>
      <c r="E4684">
        <v>1</v>
      </c>
      <c r="F4684">
        <v>100</v>
      </c>
      <c r="G4684">
        <v>1</v>
      </c>
      <c r="H4684" t="str">
        <f>VLOOKUP($C4684,'Raw-products'!$A$2:$H$1261,MATCH(H$1,'Raw-products'!$A$1:$H$1,0))</f>
        <v>Jacket</v>
      </c>
      <c r="I4684" t="str">
        <f>VLOOKUP($C4684,'Raw-products'!$A$2:$H$1261,MATCH(I$1,'Raw-products'!$A$1:$H$1,0))</f>
        <v>Bomber</v>
      </c>
      <c r="J4684" t="str">
        <f>VLOOKUP($C4684,'Raw-products'!$A$2:$H$1261,MATCH(J$1,'Raw-products'!$A$1:$H$1,0))</f>
        <v>M</v>
      </c>
      <c r="K4684" t="str">
        <f>VLOOKUP($C4684,'Raw-products'!$A$2:$H$1261,MATCH(K$1,'Raw-products'!$A$1:$H$1,0))</f>
        <v>red</v>
      </c>
      <c r="L4684">
        <f>VLOOKUP($C4684,'Raw-products'!$A$2:$H$1261,MATCH(L$1,'Raw-products'!$A$1:$H$1,0))</f>
        <v>90</v>
      </c>
      <c r="M4684">
        <f>VLOOKUP($C4684,'Raw-products'!$A$2:$H$1261,MATCH(M$1,'Raw-products'!$A$1:$H$1,0))</f>
        <v>79</v>
      </c>
      <c r="N4684" s="5">
        <f t="shared" si="146"/>
        <v>7110</v>
      </c>
      <c r="O4684" cm="1">
        <f t="array" ref="O4684:R4684">_xlfn.XLOOKUP($B4684,'Raw -orders'!$A:$A,'Raw -orders'!$B:$E)</f>
        <v>128</v>
      </c>
      <c r="P4684">
        <v>41631</v>
      </c>
      <c r="Q4684" s="1">
        <v>44359</v>
      </c>
      <c r="R4684" s="1">
        <v>44375</v>
      </c>
      <c r="S4684" t="str" cm="1">
        <f t="array" ref="S4684:Z4684">_xlfn.XLOOKUP($O4684,'Raw - customers'!$A:$A,'Raw - customers'!$B:$I)</f>
        <v>Daisy Camillo</v>
      </c>
      <c r="T4684" t="str">
        <v>Male</v>
      </c>
      <c r="U4684">
        <v>48</v>
      </c>
      <c r="V4684" t="str">
        <v>5310 Lewis TrailApt. 715</v>
      </c>
      <c r="W4684">
        <v>2240</v>
      </c>
      <c r="X4684" t="str">
        <v>Jacobsland</v>
      </c>
      <c r="Y4684" t="str">
        <v>Northern Territory</v>
      </c>
      <c r="Z4684" t="str">
        <v>Australia</v>
      </c>
      <c r="AA4684">
        <v>6</v>
      </c>
      <c r="AB4684" s="3" t="str">
        <f t="shared" si="147"/>
        <v>10 to 20</v>
      </c>
      <c r="AM4684" s="6">
        <v>128</v>
      </c>
      <c r="AN4684" s="6" t="s">
        <v>1339</v>
      </c>
    </row>
    <row r="4685" spans="1:40" x14ac:dyDescent="0.25">
      <c r="A4685">
        <v>4683</v>
      </c>
      <c r="B4685">
        <v>938</v>
      </c>
      <c r="C4685">
        <v>547</v>
      </c>
      <c r="D4685">
        <v>98</v>
      </c>
      <c r="E4685">
        <v>2</v>
      </c>
      <c r="F4685">
        <v>196</v>
      </c>
      <c r="G4685">
        <v>1</v>
      </c>
      <c r="H4685" t="str">
        <f>VLOOKUP($C4685,'Raw-products'!$A$2:$H$1261,MATCH(H$1,'Raw-products'!$A$1:$H$1,0))</f>
        <v>Jacket</v>
      </c>
      <c r="I4685" t="str">
        <f>VLOOKUP($C4685,'Raw-products'!$A$2:$H$1261,MATCH(I$1,'Raw-products'!$A$1:$H$1,0))</f>
        <v>Leather</v>
      </c>
      <c r="J4685" t="str">
        <f>VLOOKUP($C4685,'Raw-products'!$A$2:$H$1261,MATCH(J$1,'Raw-products'!$A$1:$H$1,0))</f>
        <v>M</v>
      </c>
      <c r="K4685" t="str">
        <f>VLOOKUP($C4685,'Raw-products'!$A$2:$H$1261,MATCH(K$1,'Raw-products'!$A$1:$H$1,0))</f>
        <v>blue</v>
      </c>
      <c r="L4685">
        <f>VLOOKUP($C4685,'Raw-products'!$A$2:$H$1261,MATCH(L$1,'Raw-products'!$A$1:$H$1,0))</f>
        <v>113</v>
      </c>
      <c r="M4685">
        <f>VLOOKUP($C4685,'Raw-products'!$A$2:$H$1261,MATCH(M$1,'Raw-products'!$A$1:$H$1,0))</f>
        <v>60</v>
      </c>
      <c r="N4685" s="5">
        <f t="shared" si="146"/>
        <v>6780</v>
      </c>
      <c r="O4685" cm="1">
        <f t="array" ref="O4685:R4685">_xlfn.XLOOKUP($B4685,'Raw -orders'!$A:$A,'Raw -orders'!$B:$E)</f>
        <v>128</v>
      </c>
      <c r="P4685">
        <v>41631</v>
      </c>
      <c r="Q4685" s="1">
        <v>44359</v>
      </c>
      <c r="R4685" s="1">
        <v>44375</v>
      </c>
      <c r="S4685" t="str" cm="1">
        <f t="array" ref="S4685:Z4685">_xlfn.XLOOKUP($O4685,'Raw - customers'!$A:$A,'Raw - customers'!$B:$I)</f>
        <v>Daisy Camillo</v>
      </c>
      <c r="T4685" t="str">
        <v>Male</v>
      </c>
      <c r="U4685">
        <v>48</v>
      </c>
      <c r="V4685" t="str">
        <v>5310 Lewis TrailApt. 715</v>
      </c>
      <c r="W4685">
        <v>2240</v>
      </c>
      <c r="X4685" t="str">
        <v>Jacobsland</v>
      </c>
      <c r="Y4685" t="str">
        <v>Northern Territory</v>
      </c>
      <c r="Z4685" t="str">
        <v>Australia</v>
      </c>
      <c r="AA4685">
        <v>6</v>
      </c>
      <c r="AB4685" s="3" t="str">
        <f t="shared" si="147"/>
        <v>10 to 20</v>
      </c>
      <c r="AM4685" s="6">
        <v>128</v>
      </c>
      <c r="AN4685" s="6" t="s">
        <v>1339</v>
      </c>
    </row>
    <row r="4686" spans="1:40" x14ac:dyDescent="0.25">
      <c r="A4686">
        <v>4684</v>
      </c>
      <c r="B4686">
        <v>938</v>
      </c>
      <c r="C4686">
        <v>380</v>
      </c>
      <c r="D4686">
        <v>94</v>
      </c>
      <c r="E4686">
        <v>1</v>
      </c>
      <c r="F4686">
        <v>94</v>
      </c>
      <c r="G4686">
        <v>1</v>
      </c>
      <c r="H4686" t="str">
        <f>VLOOKUP($C4686,'Raw-products'!$A$2:$H$1261,MATCH(H$1,'Raw-products'!$A$1:$H$1,0))</f>
        <v>Shirt</v>
      </c>
      <c r="I4686" t="str">
        <f>VLOOKUP($C4686,'Raw-products'!$A$2:$H$1261,MATCH(I$1,'Raw-products'!$A$1:$H$1,0))</f>
        <v>Henley</v>
      </c>
      <c r="J4686" t="str">
        <f>VLOOKUP($C4686,'Raw-products'!$A$2:$H$1261,MATCH(J$1,'Raw-products'!$A$1:$H$1,0))</f>
        <v>XS</v>
      </c>
      <c r="K4686" t="str">
        <f>VLOOKUP($C4686,'Raw-products'!$A$2:$H$1261,MATCH(K$1,'Raw-products'!$A$1:$H$1,0))</f>
        <v>violet</v>
      </c>
      <c r="L4686">
        <f>VLOOKUP($C4686,'Raw-products'!$A$2:$H$1261,MATCH(L$1,'Raw-products'!$A$1:$H$1,0))</f>
        <v>92</v>
      </c>
      <c r="M4686">
        <f>VLOOKUP($C4686,'Raw-products'!$A$2:$H$1261,MATCH(M$1,'Raw-products'!$A$1:$H$1,0))</f>
        <v>50</v>
      </c>
      <c r="N4686" s="5">
        <f t="shared" si="146"/>
        <v>4600</v>
      </c>
      <c r="O4686" cm="1">
        <f t="array" ref="O4686:R4686">_xlfn.XLOOKUP($B4686,'Raw -orders'!$A:$A,'Raw -orders'!$B:$E)</f>
        <v>128</v>
      </c>
      <c r="P4686">
        <v>41631</v>
      </c>
      <c r="Q4686" s="1">
        <v>44359</v>
      </c>
      <c r="R4686" s="1">
        <v>44375</v>
      </c>
      <c r="S4686" t="str" cm="1">
        <f t="array" ref="S4686:Z4686">_xlfn.XLOOKUP($O4686,'Raw - customers'!$A:$A,'Raw - customers'!$B:$I)</f>
        <v>Daisy Camillo</v>
      </c>
      <c r="T4686" t="str">
        <v>Male</v>
      </c>
      <c r="U4686">
        <v>48</v>
      </c>
      <c r="V4686" t="str">
        <v>5310 Lewis TrailApt. 715</v>
      </c>
      <c r="W4686">
        <v>2240</v>
      </c>
      <c r="X4686" t="str">
        <v>Jacobsland</v>
      </c>
      <c r="Y4686" t="str">
        <v>Northern Territory</v>
      </c>
      <c r="Z4686" t="str">
        <v>Australia</v>
      </c>
      <c r="AA4686">
        <v>6</v>
      </c>
      <c r="AB4686" s="3" t="str">
        <f t="shared" si="147"/>
        <v>10 to 20</v>
      </c>
      <c r="AM4686" s="6">
        <v>128</v>
      </c>
      <c r="AN4686" s="6" t="s">
        <v>1339</v>
      </c>
    </row>
    <row r="4687" spans="1:40" x14ac:dyDescent="0.25">
      <c r="A4687">
        <v>4685</v>
      </c>
      <c r="B4687">
        <v>938</v>
      </c>
      <c r="C4687">
        <v>1134</v>
      </c>
      <c r="D4687">
        <v>102</v>
      </c>
      <c r="E4687">
        <v>2</v>
      </c>
      <c r="F4687">
        <v>204</v>
      </c>
      <c r="G4687">
        <v>1</v>
      </c>
      <c r="H4687" t="str">
        <f>VLOOKUP($C4687,'Raw-products'!$A$2:$H$1261,MATCH(H$1,'Raw-products'!$A$1:$H$1,0))</f>
        <v>Trousers</v>
      </c>
      <c r="I4687" t="str">
        <f>VLOOKUP($C4687,'Raw-products'!$A$2:$H$1261,MATCH(I$1,'Raw-products'!$A$1:$H$1,0))</f>
        <v>Cargo Pants</v>
      </c>
      <c r="J4687" t="str">
        <f>VLOOKUP($C4687,'Raw-products'!$A$2:$H$1261,MATCH(J$1,'Raw-products'!$A$1:$H$1,0))</f>
        <v>XL</v>
      </c>
      <c r="K4687" t="str">
        <f>VLOOKUP($C4687,'Raw-products'!$A$2:$H$1261,MATCH(K$1,'Raw-products'!$A$1:$H$1,0))</f>
        <v>yellow</v>
      </c>
      <c r="L4687">
        <f>VLOOKUP($C4687,'Raw-products'!$A$2:$H$1261,MATCH(L$1,'Raw-products'!$A$1:$H$1,0))</f>
        <v>106</v>
      </c>
      <c r="M4687">
        <f>VLOOKUP($C4687,'Raw-products'!$A$2:$H$1261,MATCH(M$1,'Raw-products'!$A$1:$H$1,0))</f>
        <v>52</v>
      </c>
      <c r="N4687" s="5">
        <f t="shared" si="146"/>
        <v>5512</v>
      </c>
      <c r="O4687" cm="1">
        <f t="array" ref="O4687:R4687">_xlfn.XLOOKUP($B4687,'Raw -orders'!$A:$A,'Raw -orders'!$B:$E)</f>
        <v>128</v>
      </c>
      <c r="P4687">
        <v>41631</v>
      </c>
      <c r="Q4687" s="1">
        <v>44359</v>
      </c>
      <c r="R4687" s="1">
        <v>44375</v>
      </c>
      <c r="S4687" t="str" cm="1">
        <f t="array" ref="S4687:Z4687">_xlfn.XLOOKUP($O4687,'Raw - customers'!$A:$A,'Raw - customers'!$B:$I)</f>
        <v>Daisy Camillo</v>
      </c>
      <c r="T4687" t="str">
        <v>Male</v>
      </c>
      <c r="U4687">
        <v>48</v>
      </c>
      <c r="V4687" t="str">
        <v>5310 Lewis TrailApt. 715</v>
      </c>
      <c r="W4687">
        <v>2240</v>
      </c>
      <c r="X4687" t="str">
        <v>Jacobsland</v>
      </c>
      <c r="Y4687" t="str">
        <v>Northern Territory</v>
      </c>
      <c r="Z4687" t="str">
        <v>Australia</v>
      </c>
      <c r="AA4687">
        <v>6</v>
      </c>
      <c r="AB4687" s="3" t="str">
        <f t="shared" si="147"/>
        <v>10 to 20</v>
      </c>
      <c r="AM4687" s="6">
        <v>128</v>
      </c>
      <c r="AN4687" s="6" t="s">
        <v>1339</v>
      </c>
    </row>
    <row r="4688" spans="1:40" x14ac:dyDescent="0.25">
      <c r="A4688">
        <v>4686</v>
      </c>
      <c r="B4688">
        <v>938</v>
      </c>
      <c r="C4688">
        <v>126</v>
      </c>
      <c r="D4688">
        <v>92</v>
      </c>
      <c r="E4688">
        <v>3</v>
      </c>
      <c r="F4688">
        <v>276</v>
      </c>
      <c r="G4688">
        <v>1</v>
      </c>
      <c r="H4688" t="str">
        <f>VLOOKUP($C4688,'Raw-products'!$A$2:$H$1261,MATCH(H$1,'Raw-products'!$A$1:$H$1,0))</f>
        <v>Shirt</v>
      </c>
      <c r="I4688" t="str">
        <f>VLOOKUP($C4688,'Raw-products'!$A$2:$H$1261,MATCH(I$1,'Raw-products'!$A$1:$H$1,0))</f>
        <v>Denim</v>
      </c>
      <c r="J4688" t="str">
        <f>VLOOKUP($C4688,'Raw-products'!$A$2:$H$1261,MATCH(J$1,'Raw-products'!$A$1:$H$1,0))</f>
        <v>S</v>
      </c>
      <c r="K4688" t="str">
        <f>VLOOKUP($C4688,'Raw-products'!$A$2:$H$1261,MATCH(K$1,'Raw-products'!$A$1:$H$1,0))</f>
        <v>blue</v>
      </c>
      <c r="L4688">
        <f>VLOOKUP($C4688,'Raw-products'!$A$2:$H$1261,MATCH(L$1,'Raw-products'!$A$1:$H$1,0))</f>
        <v>115</v>
      </c>
      <c r="M4688">
        <f>VLOOKUP($C4688,'Raw-products'!$A$2:$H$1261,MATCH(M$1,'Raw-products'!$A$1:$H$1,0))</f>
        <v>47</v>
      </c>
      <c r="N4688" s="5">
        <f t="shared" si="146"/>
        <v>5405</v>
      </c>
      <c r="O4688" cm="1">
        <f t="array" ref="O4688:R4688">_xlfn.XLOOKUP($B4688,'Raw -orders'!$A:$A,'Raw -orders'!$B:$E)</f>
        <v>128</v>
      </c>
      <c r="P4688">
        <v>41631</v>
      </c>
      <c r="Q4688" s="1">
        <v>44359</v>
      </c>
      <c r="R4688" s="1">
        <v>44375</v>
      </c>
      <c r="S4688" t="str" cm="1">
        <f t="array" ref="S4688:Z4688">_xlfn.XLOOKUP($O4688,'Raw - customers'!$A:$A,'Raw - customers'!$B:$I)</f>
        <v>Daisy Camillo</v>
      </c>
      <c r="T4688" t="str">
        <v>Male</v>
      </c>
      <c r="U4688">
        <v>48</v>
      </c>
      <c r="V4688" t="str">
        <v>5310 Lewis TrailApt. 715</v>
      </c>
      <c r="W4688">
        <v>2240</v>
      </c>
      <c r="X4688" t="str">
        <v>Jacobsland</v>
      </c>
      <c r="Y4688" t="str">
        <v>Northern Territory</v>
      </c>
      <c r="Z4688" t="str">
        <v>Australia</v>
      </c>
      <c r="AA4688">
        <v>6</v>
      </c>
      <c r="AB4688" s="3" t="str">
        <f t="shared" si="147"/>
        <v>10 to 20</v>
      </c>
      <c r="AM4688" s="6">
        <v>128</v>
      </c>
      <c r="AN4688" s="6" t="s">
        <v>1339</v>
      </c>
    </row>
    <row r="4689" spans="1:40" x14ac:dyDescent="0.25">
      <c r="A4689">
        <v>4687</v>
      </c>
      <c r="B4689">
        <v>939</v>
      </c>
      <c r="C4689">
        <v>783</v>
      </c>
      <c r="D4689">
        <v>91</v>
      </c>
      <c r="E4689">
        <v>2</v>
      </c>
      <c r="F4689">
        <v>182</v>
      </c>
      <c r="G4689">
        <v>1</v>
      </c>
      <c r="H4689" t="str">
        <f>VLOOKUP($C4689,'Raw-products'!$A$2:$H$1261,MATCH(H$1,'Raw-products'!$A$1:$H$1,0))</f>
        <v>Jacket</v>
      </c>
      <c r="I4689" t="str">
        <f>VLOOKUP($C4689,'Raw-products'!$A$2:$H$1261,MATCH(I$1,'Raw-products'!$A$1:$H$1,0))</f>
        <v>Pullover</v>
      </c>
      <c r="J4689" t="str">
        <f>VLOOKUP($C4689,'Raw-products'!$A$2:$H$1261,MATCH(J$1,'Raw-products'!$A$1:$H$1,0))</f>
        <v>L</v>
      </c>
      <c r="K4689" t="str">
        <f>VLOOKUP($C4689,'Raw-products'!$A$2:$H$1261,MATCH(K$1,'Raw-products'!$A$1:$H$1,0))</f>
        <v>yellow</v>
      </c>
      <c r="L4689">
        <f>VLOOKUP($C4689,'Raw-products'!$A$2:$H$1261,MATCH(L$1,'Raw-products'!$A$1:$H$1,0))</f>
        <v>114</v>
      </c>
      <c r="M4689">
        <f>VLOOKUP($C4689,'Raw-products'!$A$2:$H$1261,MATCH(M$1,'Raw-products'!$A$1:$H$1,0))</f>
        <v>43</v>
      </c>
      <c r="N4689" s="5">
        <f t="shared" si="146"/>
        <v>4902</v>
      </c>
      <c r="O4689" cm="1">
        <f t="array" ref="O4689:R4689">_xlfn.XLOOKUP($B4689,'Raw -orders'!$A:$A,'Raw -orders'!$B:$E)</f>
        <v>432</v>
      </c>
      <c r="P4689">
        <v>24169</v>
      </c>
      <c r="Q4689" s="1">
        <v>44288</v>
      </c>
      <c r="R4689" s="1">
        <v>44307</v>
      </c>
      <c r="S4689" t="str" cm="1">
        <f t="array" ref="S4689:Z4689">_xlfn.XLOOKUP($O4689,'Raw - customers'!$A:$A,'Raw - customers'!$B:$I)</f>
        <v>Ettie Gonnely</v>
      </c>
      <c r="T4689" t="str">
        <v>Bigender</v>
      </c>
      <c r="U4689">
        <v>34</v>
      </c>
      <c r="V4689" t="str">
        <v>6172 Andrew AvenueApt. 194</v>
      </c>
      <c r="W4689">
        <v>7029</v>
      </c>
      <c r="X4689" t="str">
        <v>North Cody</v>
      </c>
      <c r="Y4689" t="str">
        <v>Victoria</v>
      </c>
      <c r="Z4689" t="str">
        <v>Australia</v>
      </c>
      <c r="AA4689">
        <v>4</v>
      </c>
      <c r="AB4689" s="3" t="str">
        <f t="shared" si="147"/>
        <v>10 to 20</v>
      </c>
      <c r="AM4689" s="6">
        <v>432</v>
      </c>
      <c r="AN4689" s="6" t="s">
        <v>1396</v>
      </c>
    </row>
    <row r="4690" spans="1:40" x14ac:dyDescent="0.25">
      <c r="A4690">
        <v>4688</v>
      </c>
      <c r="B4690">
        <v>939</v>
      </c>
      <c r="C4690">
        <v>382</v>
      </c>
      <c r="D4690">
        <v>94</v>
      </c>
      <c r="E4690">
        <v>2</v>
      </c>
      <c r="F4690">
        <v>188</v>
      </c>
      <c r="G4690">
        <v>1</v>
      </c>
      <c r="H4690" t="str">
        <f>VLOOKUP($C4690,'Raw-products'!$A$2:$H$1261,MATCH(H$1,'Raw-products'!$A$1:$H$1,0))</f>
        <v>Shirt</v>
      </c>
      <c r="I4690" t="str">
        <f>VLOOKUP($C4690,'Raw-products'!$A$2:$H$1261,MATCH(I$1,'Raw-products'!$A$1:$H$1,0))</f>
        <v>Henley</v>
      </c>
      <c r="J4690" t="str">
        <f>VLOOKUP($C4690,'Raw-products'!$A$2:$H$1261,MATCH(J$1,'Raw-products'!$A$1:$H$1,0))</f>
        <v>M</v>
      </c>
      <c r="K4690" t="str">
        <f>VLOOKUP($C4690,'Raw-products'!$A$2:$H$1261,MATCH(K$1,'Raw-products'!$A$1:$H$1,0))</f>
        <v>violet</v>
      </c>
      <c r="L4690">
        <f>VLOOKUP($C4690,'Raw-products'!$A$2:$H$1261,MATCH(L$1,'Raw-products'!$A$1:$H$1,0))</f>
        <v>92</v>
      </c>
      <c r="M4690">
        <f>VLOOKUP($C4690,'Raw-products'!$A$2:$H$1261,MATCH(M$1,'Raw-products'!$A$1:$H$1,0))</f>
        <v>44</v>
      </c>
      <c r="N4690" s="5">
        <f t="shared" si="146"/>
        <v>4048</v>
      </c>
      <c r="O4690" cm="1">
        <f t="array" ref="O4690:R4690">_xlfn.XLOOKUP($B4690,'Raw -orders'!$A:$A,'Raw -orders'!$B:$E)</f>
        <v>432</v>
      </c>
      <c r="P4690">
        <v>24169</v>
      </c>
      <c r="Q4690" s="1">
        <v>44288</v>
      </c>
      <c r="R4690" s="1">
        <v>44307</v>
      </c>
      <c r="S4690" t="str" cm="1">
        <f t="array" ref="S4690:Z4690">_xlfn.XLOOKUP($O4690,'Raw - customers'!$A:$A,'Raw - customers'!$B:$I)</f>
        <v>Ettie Gonnely</v>
      </c>
      <c r="T4690" t="str">
        <v>Bigender</v>
      </c>
      <c r="U4690">
        <v>34</v>
      </c>
      <c r="V4690" t="str">
        <v>6172 Andrew AvenueApt. 194</v>
      </c>
      <c r="W4690">
        <v>7029</v>
      </c>
      <c r="X4690" t="str">
        <v>North Cody</v>
      </c>
      <c r="Y4690" t="str">
        <v>Victoria</v>
      </c>
      <c r="Z4690" t="str">
        <v>Australia</v>
      </c>
      <c r="AA4690">
        <v>4</v>
      </c>
      <c r="AB4690" s="3" t="str">
        <f t="shared" si="147"/>
        <v>10 to 20</v>
      </c>
      <c r="AM4690" s="6">
        <v>432</v>
      </c>
      <c r="AN4690" s="6" t="s">
        <v>1396</v>
      </c>
    </row>
    <row r="4691" spans="1:40" x14ac:dyDescent="0.25">
      <c r="A4691">
        <v>4689</v>
      </c>
      <c r="B4691">
        <v>939</v>
      </c>
      <c r="C4691">
        <v>422</v>
      </c>
      <c r="D4691">
        <v>107</v>
      </c>
      <c r="E4691">
        <v>1</v>
      </c>
      <c r="F4691">
        <v>107</v>
      </c>
      <c r="G4691">
        <v>1</v>
      </c>
      <c r="H4691" t="str">
        <f>VLOOKUP($C4691,'Raw-products'!$A$2:$H$1261,MATCH(H$1,'Raw-products'!$A$1:$H$1,0))</f>
        <v>Jacket</v>
      </c>
      <c r="I4691" t="str">
        <f>VLOOKUP($C4691,'Raw-products'!$A$2:$H$1261,MATCH(I$1,'Raw-products'!$A$1:$H$1,0))</f>
        <v>Denim</v>
      </c>
      <c r="J4691" t="str">
        <f>VLOOKUP($C4691,'Raw-products'!$A$2:$H$1261,MATCH(J$1,'Raw-products'!$A$1:$H$1,0))</f>
        <v>M</v>
      </c>
      <c r="K4691" t="str">
        <f>VLOOKUP($C4691,'Raw-products'!$A$2:$H$1261,MATCH(K$1,'Raw-products'!$A$1:$H$1,0))</f>
        <v>red</v>
      </c>
      <c r="L4691">
        <f>VLOOKUP($C4691,'Raw-products'!$A$2:$H$1261,MATCH(L$1,'Raw-products'!$A$1:$H$1,0))</f>
        <v>92</v>
      </c>
      <c r="M4691">
        <f>VLOOKUP($C4691,'Raw-products'!$A$2:$H$1261,MATCH(M$1,'Raw-products'!$A$1:$H$1,0))</f>
        <v>43</v>
      </c>
      <c r="N4691" s="5">
        <f t="shared" si="146"/>
        <v>3956</v>
      </c>
      <c r="O4691" cm="1">
        <f t="array" ref="O4691:R4691">_xlfn.XLOOKUP($B4691,'Raw -orders'!$A:$A,'Raw -orders'!$B:$E)</f>
        <v>432</v>
      </c>
      <c r="P4691">
        <v>24169</v>
      </c>
      <c r="Q4691" s="1">
        <v>44288</v>
      </c>
      <c r="R4691" s="1">
        <v>44307</v>
      </c>
      <c r="S4691" t="str" cm="1">
        <f t="array" ref="S4691:Z4691">_xlfn.XLOOKUP($O4691,'Raw - customers'!$A:$A,'Raw - customers'!$B:$I)</f>
        <v>Ettie Gonnely</v>
      </c>
      <c r="T4691" t="str">
        <v>Bigender</v>
      </c>
      <c r="U4691">
        <v>34</v>
      </c>
      <c r="V4691" t="str">
        <v>6172 Andrew AvenueApt. 194</v>
      </c>
      <c r="W4691">
        <v>7029</v>
      </c>
      <c r="X4691" t="str">
        <v>North Cody</v>
      </c>
      <c r="Y4691" t="str">
        <v>Victoria</v>
      </c>
      <c r="Z4691" t="str">
        <v>Australia</v>
      </c>
      <c r="AA4691">
        <v>4</v>
      </c>
      <c r="AB4691" s="3" t="str">
        <f t="shared" si="147"/>
        <v>10 to 20</v>
      </c>
      <c r="AM4691" s="6">
        <v>432</v>
      </c>
      <c r="AN4691" s="6" t="s">
        <v>1396</v>
      </c>
    </row>
    <row r="4692" spans="1:40" x14ac:dyDescent="0.25">
      <c r="A4692">
        <v>4690</v>
      </c>
      <c r="B4692">
        <v>939</v>
      </c>
      <c r="C4692">
        <v>441</v>
      </c>
      <c r="D4692">
        <v>107</v>
      </c>
      <c r="E4692">
        <v>2</v>
      </c>
      <c r="F4692">
        <v>214</v>
      </c>
      <c r="G4692">
        <v>1</v>
      </c>
      <c r="H4692" t="str">
        <f>VLOOKUP($C4692,'Raw-products'!$A$2:$H$1261,MATCH(H$1,'Raw-products'!$A$1:$H$1,0))</f>
        <v>Jacket</v>
      </c>
      <c r="I4692" t="str">
        <f>VLOOKUP($C4692,'Raw-products'!$A$2:$H$1261,MATCH(I$1,'Raw-products'!$A$1:$H$1,0))</f>
        <v>Denim</v>
      </c>
      <c r="J4692" t="str">
        <f>VLOOKUP($C4692,'Raw-products'!$A$2:$H$1261,MATCH(J$1,'Raw-products'!$A$1:$H$1,0))</f>
        <v>S</v>
      </c>
      <c r="K4692" t="str">
        <f>VLOOKUP($C4692,'Raw-products'!$A$2:$H$1261,MATCH(K$1,'Raw-products'!$A$1:$H$1,0))</f>
        <v>blue</v>
      </c>
      <c r="L4692">
        <f>VLOOKUP($C4692,'Raw-products'!$A$2:$H$1261,MATCH(L$1,'Raw-products'!$A$1:$H$1,0))</f>
        <v>92</v>
      </c>
      <c r="M4692">
        <f>VLOOKUP($C4692,'Raw-products'!$A$2:$H$1261,MATCH(M$1,'Raw-products'!$A$1:$H$1,0))</f>
        <v>56</v>
      </c>
      <c r="N4692" s="5">
        <f t="shared" si="146"/>
        <v>5152</v>
      </c>
      <c r="O4692" cm="1">
        <f t="array" ref="O4692:R4692">_xlfn.XLOOKUP($B4692,'Raw -orders'!$A:$A,'Raw -orders'!$B:$E)</f>
        <v>432</v>
      </c>
      <c r="P4692">
        <v>24169</v>
      </c>
      <c r="Q4692" s="1">
        <v>44288</v>
      </c>
      <c r="R4692" s="1">
        <v>44307</v>
      </c>
      <c r="S4692" t="str" cm="1">
        <f t="array" ref="S4692:Z4692">_xlfn.XLOOKUP($O4692,'Raw - customers'!$A:$A,'Raw - customers'!$B:$I)</f>
        <v>Ettie Gonnely</v>
      </c>
      <c r="T4692" t="str">
        <v>Bigender</v>
      </c>
      <c r="U4692">
        <v>34</v>
      </c>
      <c r="V4692" t="str">
        <v>6172 Andrew AvenueApt. 194</v>
      </c>
      <c r="W4692">
        <v>7029</v>
      </c>
      <c r="X4692" t="str">
        <v>North Cody</v>
      </c>
      <c r="Y4692" t="str">
        <v>Victoria</v>
      </c>
      <c r="Z4692" t="str">
        <v>Australia</v>
      </c>
      <c r="AA4692">
        <v>4</v>
      </c>
      <c r="AB4692" s="3" t="str">
        <f t="shared" si="147"/>
        <v>10 to 20</v>
      </c>
      <c r="AM4692" s="6">
        <v>432</v>
      </c>
      <c r="AN4692" s="6" t="s">
        <v>1396</v>
      </c>
    </row>
    <row r="4693" spans="1:40" x14ac:dyDescent="0.25">
      <c r="A4693">
        <v>4691</v>
      </c>
      <c r="B4693">
        <v>939</v>
      </c>
      <c r="C4693">
        <v>689</v>
      </c>
      <c r="D4693">
        <v>113</v>
      </c>
      <c r="E4693">
        <v>3</v>
      </c>
      <c r="F4693">
        <v>339</v>
      </c>
      <c r="G4693">
        <v>1</v>
      </c>
      <c r="H4693" t="str">
        <f>VLOOKUP($C4693,'Raw-products'!$A$2:$H$1261,MATCH(H$1,'Raw-products'!$A$1:$H$1,0))</f>
        <v>Jacket</v>
      </c>
      <c r="I4693" t="str">
        <f>VLOOKUP($C4693,'Raw-products'!$A$2:$H$1261,MATCH(I$1,'Raw-products'!$A$1:$H$1,0))</f>
        <v>Parka</v>
      </c>
      <c r="J4693" t="str">
        <f>VLOOKUP($C4693,'Raw-products'!$A$2:$H$1261,MATCH(J$1,'Raw-products'!$A$1:$H$1,0))</f>
        <v>XL</v>
      </c>
      <c r="K4693" t="str">
        <f>VLOOKUP($C4693,'Raw-products'!$A$2:$H$1261,MATCH(K$1,'Raw-products'!$A$1:$H$1,0))</f>
        <v>blue</v>
      </c>
      <c r="L4693">
        <f>VLOOKUP($C4693,'Raw-products'!$A$2:$H$1261,MATCH(L$1,'Raw-products'!$A$1:$H$1,0))</f>
        <v>119</v>
      </c>
      <c r="M4693">
        <f>VLOOKUP($C4693,'Raw-products'!$A$2:$H$1261,MATCH(M$1,'Raw-products'!$A$1:$H$1,0))</f>
        <v>47</v>
      </c>
      <c r="N4693" s="5">
        <f t="shared" si="146"/>
        <v>5593</v>
      </c>
      <c r="O4693" cm="1">
        <f t="array" ref="O4693:R4693">_xlfn.XLOOKUP($B4693,'Raw -orders'!$A:$A,'Raw -orders'!$B:$E)</f>
        <v>432</v>
      </c>
      <c r="P4693">
        <v>24169</v>
      </c>
      <c r="Q4693" s="1">
        <v>44288</v>
      </c>
      <c r="R4693" s="1">
        <v>44307</v>
      </c>
      <c r="S4693" t="str" cm="1">
        <f t="array" ref="S4693:Z4693">_xlfn.XLOOKUP($O4693,'Raw - customers'!$A:$A,'Raw - customers'!$B:$I)</f>
        <v>Ettie Gonnely</v>
      </c>
      <c r="T4693" t="str">
        <v>Bigender</v>
      </c>
      <c r="U4693">
        <v>34</v>
      </c>
      <c r="V4693" t="str">
        <v>6172 Andrew AvenueApt. 194</v>
      </c>
      <c r="W4693">
        <v>7029</v>
      </c>
      <c r="X4693" t="str">
        <v>North Cody</v>
      </c>
      <c r="Y4693" t="str">
        <v>Victoria</v>
      </c>
      <c r="Z4693" t="str">
        <v>Australia</v>
      </c>
      <c r="AA4693">
        <v>4</v>
      </c>
      <c r="AB4693" s="3" t="str">
        <f t="shared" si="147"/>
        <v>10 to 20</v>
      </c>
      <c r="AM4693" s="6">
        <v>432</v>
      </c>
      <c r="AN4693" s="6" t="s">
        <v>1396</v>
      </c>
    </row>
    <row r="4694" spans="1:40" x14ac:dyDescent="0.25">
      <c r="A4694">
        <v>4692</v>
      </c>
      <c r="B4694">
        <v>939</v>
      </c>
      <c r="C4694">
        <v>1048</v>
      </c>
      <c r="D4694">
        <v>90</v>
      </c>
      <c r="E4694">
        <v>2</v>
      </c>
      <c r="F4694">
        <v>180</v>
      </c>
      <c r="G4694">
        <v>1</v>
      </c>
      <c r="H4694" t="str">
        <f>VLOOKUP($C4694,'Raw-products'!$A$2:$H$1261,MATCH(H$1,'Raw-products'!$A$1:$H$1,0))</f>
        <v>Trousers</v>
      </c>
      <c r="I4694" t="str">
        <f>VLOOKUP($C4694,'Raw-products'!$A$2:$H$1261,MATCH(I$1,'Raw-products'!$A$1:$H$1,0))</f>
        <v>Relaxed Leg</v>
      </c>
      <c r="J4694" t="str">
        <f>VLOOKUP($C4694,'Raw-products'!$A$2:$H$1261,MATCH(J$1,'Raw-products'!$A$1:$H$1,0))</f>
        <v>L</v>
      </c>
      <c r="K4694" t="str">
        <f>VLOOKUP($C4694,'Raw-products'!$A$2:$H$1261,MATCH(K$1,'Raw-products'!$A$1:$H$1,0))</f>
        <v>violet</v>
      </c>
      <c r="L4694">
        <f>VLOOKUP($C4694,'Raw-products'!$A$2:$H$1261,MATCH(L$1,'Raw-products'!$A$1:$H$1,0))</f>
        <v>95</v>
      </c>
      <c r="M4694">
        <f>VLOOKUP($C4694,'Raw-products'!$A$2:$H$1261,MATCH(M$1,'Raw-products'!$A$1:$H$1,0))</f>
        <v>47</v>
      </c>
      <c r="N4694" s="5">
        <f t="shared" si="146"/>
        <v>4465</v>
      </c>
      <c r="O4694" cm="1">
        <f t="array" ref="O4694:R4694">_xlfn.XLOOKUP($B4694,'Raw -orders'!$A:$A,'Raw -orders'!$B:$E)</f>
        <v>432</v>
      </c>
      <c r="P4694">
        <v>24169</v>
      </c>
      <c r="Q4694" s="1">
        <v>44288</v>
      </c>
      <c r="R4694" s="1">
        <v>44307</v>
      </c>
      <c r="S4694" t="str" cm="1">
        <f t="array" ref="S4694:Z4694">_xlfn.XLOOKUP($O4694,'Raw - customers'!$A:$A,'Raw - customers'!$B:$I)</f>
        <v>Ettie Gonnely</v>
      </c>
      <c r="T4694" t="str">
        <v>Bigender</v>
      </c>
      <c r="U4694">
        <v>34</v>
      </c>
      <c r="V4694" t="str">
        <v>6172 Andrew AvenueApt. 194</v>
      </c>
      <c r="W4694">
        <v>7029</v>
      </c>
      <c r="X4694" t="str">
        <v>North Cody</v>
      </c>
      <c r="Y4694" t="str">
        <v>Victoria</v>
      </c>
      <c r="Z4694" t="str">
        <v>Australia</v>
      </c>
      <c r="AA4694">
        <v>4</v>
      </c>
      <c r="AB4694" s="3" t="str">
        <f t="shared" si="147"/>
        <v>10 to 20</v>
      </c>
      <c r="AM4694" s="6">
        <v>432</v>
      </c>
      <c r="AN4694" s="6" t="s">
        <v>1396</v>
      </c>
    </row>
    <row r="4695" spans="1:40" x14ac:dyDescent="0.25">
      <c r="A4695">
        <v>4693</v>
      </c>
      <c r="B4695">
        <v>940</v>
      </c>
      <c r="C4695">
        <v>1201</v>
      </c>
      <c r="D4695">
        <v>105</v>
      </c>
      <c r="E4695">
        <v>3</v>
      </c>
      <c r="F4695">
        <v>315</v>
      </c>
      <c r="G4695">
        <v>1</v>
      </c>
      <c r="H4695" t="str">
        <f>VLOOKUP($C4695,'Raw-products'!$A$2:$H$1261,MATCH(H$1,'Raw-products'!$A$1:$H$1,0))</f>
        <v>Trousers</v>
      </c>
      <c r="I4695" t="str">
        <f>VLOOKUP($C4695,'Raw-products'!$A$2:$H$1261,MATCH(I$1,'Raw-products'!$A$1:$H$1,0))</f>
        <v>Pleated</v>
      </c>
      <c r="J4695" t="str">
        <f>VLOOKUP($C4695,'Raw-products'!$A$2:$H$1261,MATCH(J$1,'Raw-products'!$A$1:$H$1,0))</f>
        <v>S</v>
      </c>
      <c r="K4695" t="str">
        <f>VLOOKUP($C4695,'Raw-products'!$A$2:$H$1261,MATCH(K$1,'Raw-products'!$A$1:$H$1,0))</f>
        <v>yellow</v>
      </c>
      <c r="L4695">
        <f>VLOOKUP($C4695,'Raw-products'!$A$2:$H$1261,MATCH(L$1,'Raw-products'!$A$1:$H$1,0))</f>
        <v>90</v>
      </c>
      <c r="M4695">
        <f>VLOOKUP($C4695,'Raw-products'!$A$2:$H$1261,MATCH(M$1,'Raw-products'!$A$1:$H$1,0))</f>
        <v>71</v>
      </c>
      <c r="N4695" s="5">
        <f t="shared" si="146"/>
        <v>6390</v>
      </c>
      <c r="O4695" cm="1">
        <f t="array" ref="O4695:R4695">_xlfn.XLOOKUP($B4695,'Raw -orders'!$A:$A,'Raw -orders'!$B:$E)</f>
        <v>813</v>
      </c>
      <c r="P4695">
        <v>11980</v>
      </c>
      <c r="Q4695" s="1">
        <v>44450</v>
      </c>
      <c r="R4695" s="1">
        <v>44473</v>
      </c>
      <c r="S4695" t="str" cm="1">
        <f t="array" ref="S4695:Z4695">_xlfn.XLOOKUP($O4695,'Raw - customers'!$A:$A,'Raw - customers'!$B:$I)</f>
        <v>Saul Franklyn</v>
      </c>
      <c r="T4695" t="str">
        <v>Male</v>
      </c>
      <c r="U4695">
        <v>62</v>
      </c>
      <c r="V4695" t="str">
        <v>82 Kirlin StreetSuite 641</v>
      </c>
      <c r="W4695">
        <v>372</v>
      </c>
      <c r="X4695" t="str">
        <v>Tillmanview</v>
      </c>
      <c r="Y4695" t="str">
        <v>New South Wales</v>
      </c>
      <c r="Z4695" t="str">
        <v>Australia</v>
      </c>
      <c r="AA4695">
        <v>9</v>
      </c>
      <c r="AB4695" s="3" t="str">
        <f t="shared" si="147"/>
        <v>20 to 30</v>
      </c>
      <c r="AM4695" s="6">
        <v>813</v>
      </c>
      <c r="AN4695" s="6" t="s">
        <v>1362</v>
      </c>
    </row>
    <row r="4696" spans="1:40" x14ac:dyDescent="0.25">
      <c r="A4696">
        <v>4694</v>
      </c>
      <c r="B4696">
        <v>940</v>
      </c>
      <c r="C4696">
        <v>575</v>
      </c>
      <c r="D4696">
        <v>100</v>
      </c>
      <c r="E4696">
        <v>1</v>
      </c>
      <c r="F4696">
        <v>100</v>
      </c>
      <c r="G4696">
        <v>1</v>
      </c>
      <c r="H4696" t="str">
        <f>VLOOKUP($C4696,'Raw-products'!$A$2:$H$1261,MATCH(H$1,'Raw-products'!$A$1:$H$1,0))</f>
        <v>Jacket</v>
      </c>
      <c r="I4696" t="str">
        <f>VLOOKUP($C4696,'Raw-products'!$A$2:$H$1261,MATCH(I$1,'Raw-products'!$A$1:$H$1,0))</f>
        <v>Bomber</v>
      </c>
      <c r="J4696" t="str">
        <f>VLOOKUP($C4696,'Raw-products'!$A$2:$H$1261,MATCH(J$1,'Raw-products'!$A$1:$H$1,0))</f>
        <v>XS</v>
      </c>
      <c r="K4696" t="str">
        <f>VLOOKUP($C4696,'Raw-products'!$A$2:$H$1261,MATCH(K$1,'Raw-products'!$A$1:$H$1,0))</f>
        <v>green</v>
      </c>
      <c r="L4696">
        <f>VLOOKUP($C4696,'Raw-products'!$A$2:$H$1261,MATCH(L$1,'Raw-products'!$A$1:$H$1,0))</f>
        <v>90</v>
      </c>
      <c r="M4696">
        <f>VLOOKUP($C4696,'Raw-products'!$A$2:$H$1261,MATCH(M$1,'Raw-products'!$A$1:$H$1,0))</f>
        <v>48</v>
      </c>
      <c r="N4696" s="5">
        <f t="shared" si="146"/>
        <v>4320</v>
      </c>
      <c r="O4696" cm="1">
        <f t="array" ref="O4696:R4696">_xlfn.XLOOKUP($B4696,'Raw -orders'!$A:$A,'Raw -orders'!$B:$E)</f>
        <v>813</v>
      </c>
      <c r="P4696">
        <v>11980</v>
      </c>
      <c r="Q4696" s="1">
        <v>44450</v>
      </c>
      <c r="R4696" s="1">
        <v>44473</v>
      </c>
      <c r="S4696" t="str" cm="1">
        <f t="array" ref="S4696:Z4696">_xlfn.XLOOKUP($O4696,'Raw - customers'!$A:$A,'Raw - customers'!$B:$I)</f>
        <v>Saul Franklyn</v>
      </c>
      <c r="T4696" t="str">
        <v>Male</v>
      </c>
      <c r="U4696">
        <v>62</v>
      </c>
      <c r="V4696" t="str">
        <v>82 Kirlin StreetSuite 641</v>
      </c>
      <c r="W4696">
        <v>372</v>
      </c>
      <c r="X4696" t="str">
        <v>Tillmanview</v>
      </c>
      <c r="Y4696" t="str">
        <v>New South Wales</v>
      </c>
      <c r="Z4696" t="str">
        <v>Australia</v>
      </c>
      <c r="AA4696">
        <v>9</v>
      </c>
      <c r="AB4696" s="3" t="str">
        <f t="shared" si="147"/>
        <v>20 to 30</v>
      </c>
      <c r="AM4696" s="6">
        <v>813</v>
      </c>
      <c r="AN4696" s="6" t="s">
        <v>1362</v>
      </c>
    </row>
    <row r="4697" spans="1:40" x14ac:dyDescent="0.25">
      <c r="A4697">
        <v>4695</v>
      </c>
      <c r="B4697">
        <v>940</v>
      </c>
      <c r="C4697">
        <v>955</v>
      </c>
      <c r="D4697">
        <v>97</v>
      </c>
      <c r="E4697">
        <v>2</v>
      </c>
      <c r="F4697">
        <v>194</v>
      </c>
      <c r="G4697">
        <v>1</v>
      </c>
      <c r="H4697" t="str">
        <f>VLOOKUP($C4697,'Raw-products'!$A$2:$H$1261,MATCH(H$1,'Raw-products'!$A$1:$H$1,0))</f>
        <v>Trousers</v>
      </c>
      <c r="I4697" t="str">
        <f>VLOOKUP($C4697,'Raw-products'!$A$2:$H$1261,MATCH(I$1,'Raw-products'!$A$1:$H$1,0))</f>
        <v>Slim-Fit</v>
      </c>
      <c r="J4697" t="str">
        <f>VLOOKUP($C4697,'Raw-products'!$A$2:$H$1261,MATCH(J$1,'Raw-products'!$A$1:$H$1,0))</f>
        <v>XS</v>
      </c>
      <c r="K4697" t="str">
        <f>VLOOKUP($C4697,'Raw-products'!$A$2:$H$1261,MATCH(K$1,'Raw-products'!$A$1:$H$1,0))</f>
        <v>yellow</v>
      </c>
      <c r="L4697">
        <f>VLOOKUP($C4697,'Raw-products'!$A$2:$H$1261,MATCH(L$1,'Raw-products'!$A$1:$H$1,0))</f>
        <v>119</v>
      </c>
      <c r="M4697">
        <f>VLOOKUP($C4697,'Raw-products'!$A$2:$H$1261,MATCH(M$1,'Raw-products'!$A$1:$H$1,0))</f>
        <v>59</v>
      </c>
      <c r="N4697" s="5">
        <f t="shared" si="146"/>
        <v>7021</v>
      </c>
      <c r="O4697" cm="1">
        <f t="array" ref="O4697:R4697">_xlfn.XLOOKUP($B4697,'Raw -orders'!$A:$A,'Raw -orders'!$B:$E)</f>
        <v>813</v>
      </c>
      <c r="P4697">
        <v>11980</v>
      </c>
      <c r="Q4697" s="1">
        <v>44450</v>
      </c>
      <c r="R4697" s="1">
        <v>44473</v>
      </c>
      <c r="S4697" t="str" cm="1">
        <f t="array" ref="S4697:Z4697">_xlfn.XLOOKUP($O4697,'Raw - customers'!$A:$A,'Raw - customers'!$B:$I)</f>
        <v>Saul Franklyn</v>
      </c>
      <c r="T4697" t="str">
        <v>Male</v>
      </c>
      <c r="U4697">
        <v>62</v>
      </c>
      <c r="V4697" t="str">
        <v>82 Kirlin StreetSuite 641</v>
      </c>
      <c r="W4697">
        <v>372</v>
      </c>
      <c r="X4697" t="str">
        <v>Tillmanview</v>
      </c>
      <c r="Y4697" t="str">
        <v>New South Wales</v>
      </c>
      <c r="Z4697" t="str">
        <v>Australia</v>
      </c>
      <c r="AA4697">
        <v>9</v>
      </c>
      <c r="AB4697" s="3" t="str">
        <f t="shared" si="147"/>
        <v>20 to 30</v>
      </c>
      <c r="AM4697" s="6">
        <v>813</v>
      </c>
      <c r="AN4697" s="6" t="s">
        <v>1362</v>
      </c>
    </row>
    <row r="4698" spans="1:40" x14ac:dyDescent="0.25">
      <c r="A4698">
        <v>4696</v>
      </c>
      <c r="B4698">
        <v>940</v>
      </c>
      <c r="C4698">
        <v>212</v>
      </c>
      <c r="D4698">
        <v>106</v>
      </c>
      <c r="E4698">
        <v>1</v>
      </c>
      <c r="F4698">
        <v>106</v>
      </c>
      <c r="G4698">
        <v>1</v>
      </c>
      <c r="H4698" t="str">
        <f>VLOOKUP($C4698,'Raw-products'!$A$2:$H$1261,MATCH(H$1,'Raw-products'!$A$1:$H$1,0))</f>
        <v>Shirt</v>
      </c>
      <c r="I4698" t="str">
        <f>VLOOKUP($C4698,'Raw-products'!$A$2:$H$1261,MATCH(I$1,'Raw-products'!$A$1:$H$1,0))</f>
        <v>Chambray</v>
      </c>
      <c r="J4698" t="str">
        <f>VLOOKUP($C4698,'Raw-products'!$A$2:$H$1261,MATCH(J$1,'Raw-products'!$A$1:$H$1,0))</f>
        <v>M</v>
      </c>
      <c r="K4698" t="str">
        <f>VLOOKUP($C4698,'Raw-products'!$A$2:$H$1261,MATCH(K$1,'Raw-products'!$A$1:$H$1,0))</f>
        <v>red</v>
      </c>
      <c r="L4698">
        <f>VLOOKUP($C4698,'Raw-products'!$A$2:$H$1261,MATCH(L$1,'Raw-products'!$A$1:$H$1,0))</f>
        <v>105</v>
      </c>
      <c r="M4698">
        <f>VLOOKUP($C4698,'Raw-products'!$A$2:$H$1261,MATCH(M$1,'Raw-products'!$A$1:$H$1,0))</f>
        <v>48</v>
      </c>
      <c r="N4698" s="5">
        <f t="shared" si="146"/>
        <v>5040</v>
      </c>
      <c r="O4698" cm="1">
        <f t="array" ref="O4698:R4698">_xlfn.XLOOKUP($B4698,'Raw -orders'!$A:$A,'Raw -orders'!$B:$E)</f>
        <v>813</v>
      </c>
      <c r="P4698">
        <v>11980</v>
      </c>
      <c r="Q4698" s="1">
        <v>44450</v>
      </c>
      <c r="R4698" s="1">
        <v>44473</v>
      </c>
      <c r="S4698" t="str" cm="1">
        <f t="array" ref="S4698:Z4698">_xlfn.XLOOKUP($O4698,'Raw - customers'!$A:$A,'Raw - customers'!$B:$I)</f>
        <v>Saul Franklyn</v>
      </c>
      <c r="T4698" t="str">
        <v>Male</v>
      </c>
      <c r="U4698">
        <v>62</v>
      </c>
      <c r="V4698" t="str">
        <v>82 Kirlin StreetSuite 641</v>
      </c>
      <c r="W4698">
        <v>372</v>
      </c>
      <c r="X4698" t="str">
        <v>Tillmanview</v>
      </c>
      <c r="Y4698" t="str">
        <v>New South Wales</v>
      </c>
      <c r="Z4698" t="str">
        <v>Australia</v>
      </c>
      <c r="AA4698">
        <v>9</v>
      </c>
      <c r="AB4698" s="3" t="str">
        <f t="shared" si="147"/>
        <v>20 to 30</v>
      </c>
      <c r="AM4698" s="6">
        <v>813</v>
      </c>
      <c r="AN4698" s="6" t="s">
        <v>1362</v>
      </c>
    </row>
    <row r="4699" spans="1:40" x14ac:dyDescent="0.25">
      <c r="A4699">
        <v>4697</v>
      </c>
      <c r="B4699">
        <v>940</v>
      </c>
      <c r="C4699">
        <v>39</v>
      </c>
      <c r="D4699">
        <v>104</v>
      </c>
      <c r="E4699">
        <v>2</v>
      </c>
      <c r="F4699">
        <v>208</v>
      </c>
      <c r="G4699">
        <v>1</v>
      </c>
      <c r="H4699" t="str">
        <f>VLOOKUP($C4699,'Raw-products'!$A$2:$H$1261,MATCH(H$1,'Raw-products'!$A$1:$H$1,0))</f>
        <v>Shirt</v>
      </c>
      <c r="I4699" t="str">
        <f>VLOOKUP($C4699,'Raw-products'!$A$2:$H$1261,MATCH(I$1,'Raw-products'!$A$1:$H$1,0))</f>
        <v>Dress</v>
      </c>
      <c r="J4699" t="str">
        <f>VLOOKUP($C4699,'Raw-products'!$A$2:$H$1261,MATCH(J$1,'Raw-products'!$A$1:$H$1,0))</f>
        <v>XL</v>
      </c>
      <c r="K4699" t="str">
        <f>VLOOKUP($C4699,'Raw-products'!$A$2:$H$1261,MATCH(K$1,'Raw-products'!$A$1:$H$1,0))</f>
        <v>red</v>
      </c>
      <c r="L4699">
        <f>VLOOKUP($C4699,'Raw-products'!$A$2:$H$1261,MATCH(L$1,'Raw-products'!$A$1:$H$1,0))</f>
        <v>119</v>
      </c>
      <c r="M4699">
        <f>VLOOKUP($C4699,'Raw-products'!$A$2:$H$1261,MATCH(M$1,'Raw-products'!$A$1:$H$1,0))</f>
        <v>47</v>
      </c>
      <c r="N4699" s="5">
        <f t="shared" si="146"/>
        <v>5593</v>
      </c>
      <c r="O4699" cm="1">
        <f t="array" ref="O4699:R4699">_xlfn.XLOOKUP($B4699,'Raw -orders'!$A:$A,'Raw -orders'!$B:$E)</f>
        <v>813</v>
      </c>
      <c r="P4699">
        <v>11980</v>
      </c>
      <c r="Q4699" s="1">
        <v>44450</v>
      </c>
      <c r="R4699" s="1">
        <v>44473</v>
      </c>
      <c r="S4699" t="str" cm="1">
        <f t="array" ref="S4699:Z4699">_xlfn.XLOOKUP($O4699,'Raw - customers'!$A:$A,'Raw - customers'!$B:$I)</f>
        <v>Saul Franklyn</v>
      </c>
      <c r="T4699" t="str">
        <v>Male</v>
      </c>
      <c r="U4699">
        <v>62</v>
      </c>
      <c r="V4699" t="str">
        <v>82 Kirlin StreetSuite 641</v>
      </c>
      <c r="W4699">
        <v>372</v>
      </c>
      <c r="X4699" t="str">
        <v>Tillmanview</v>
      </c>
      <c r="Y4699" t="str">
        <v>New South Wales</v>
      </c>
      <c r="Z4699" t="str">
        <v>Australia</v>
      </c>
      <c r="AA4699">
        <v>9</v>
      </c>
      <c r="AB4699" s="3" t="str">
        <f t="shared" si="147"/>
        <v>20 to 30</v>
      </c>
      <c r="AM4699" s="6">
        <v>813</v>
      </c>
      <c r="AN4699" s="6" t="s">
        <v>1362</v>
      </c>
    </row>
    <row r="4700" spans="1:40" x14ac:dyDescent="0.25">
      <c r="A4700">
        <v>4698</v>
      </c>
      <c r="B4700">
        <v>940</v>
      </c>
      <c r="C4700">
        <v>390</v>
      </c>
      <c r="D4700">
        <v>119</v>
      </c>
      <c r="E4700">
        <v>2</v>
      </c>
      <c r="F4700">
        <v>238</v>
      </c>
      <c r="G4700">
        <v>1</v>
      </c>
      <c r="H4700" t="str">
        <f>VLOOKUP($C4700,'Raw-products'!$A$2:$H$1261,MATCH(H$1,'Raw-products'!$A$1:$H$1,0))</f>
        <v>Shirt</v>
      </c>
      <c r="I4700" t="str">
        <f>VLOOKUP($C4700,'Raw-products'!$A$2:$H$1261,MATCH(I$1,'Raw-products'!$A$1:$H$1,0))</f>
        <v>Casual Slim Fit</v>
      </c>
      <c r="J4700" t="str">
        <f>VLOOKUP($C4700,'Raw-products'!$A$2:$H$1261,MATCH(J$1,'Raw-products'!$A$1:$H$1,0))</f>
        <v>XS</v>
      </c>
      <c r="K4700" t="str">
        <f>VLOOKUP($C4700,'Raw-products'!$A$2:$H$1261,MATCH(K$1,'Raw-products'!$A$1:$H$1,0))</f>
        <v>orange</v>
      </c>
      <c r="L4700">
        <f>VLOOKUP($C4700,'Raw-products'!$A$2:$H$1261,MATCH(L$1,'Raw-products'!$A$1:$H$1,0))</f>
        <v>113</v>
      </c>
      <c r="M4700">
        <f>VLOOKUP($C4700,'Raw-products'!$A$2:$H$1261,MATCH(M$1,'Raw-products'!$A$1:$H$1,0))</f>
        <v>43</v>
      </c>
      <c r="N4700" s="5">
        <f t="shared" si="146"/>
        <v>4859</v>
      </c>
      <c r="O4700" cm="1">
        <f t="array" ref="O4700:R4700">_xlfn.XLOOKUP($B4700,'Raw -orders'!$A:$A,'Raw -orders'!$B:$E)</f>
        <v>813</v>
      </c>
      <c r="P4700">
        <v>11980</v>
      </c>
      <c r="Q4700" s="1">
        <v>44450</v>
      </c>
      <c r="R4700" s="1">
        <v>44473</v>
      </c>
      <c r="S4700" t="str" cm="1">
        <f t="array" ref="S4700:Z4700">_xlfn.XLOOKUP($O4700,'Raw - customers'!$A:$A,'Raw - customers'!$B:$I)</f>
        <v>Saul Franklyn</v>
      </c>
      <c r="T4700" t="str">
        <v>Male</v>
      </c>
      <c r="U4700">
        <v>62</v>
      </c>
      <c r="V4700" t="str">
        <v>82 Kirlin StreetSuite 641</v>
      </c>
      <c r="W4700">
        <v>372</v>
      </c>
      <c r="X4700" t="str">
        <v>Tillmanview</v>
      </c>
      <c r="Y4700" t="str">
        <v>New South Wales</v>
      </c>
      <c r="Z4700" t="str">
        <v>Australia</v>
      </c>
      <c r="AA4700">
        <v>9</v>
      </c>
      <c r="AB4700" s="3" t="str">
        <f t="shared" si="147"/>
        <v>20 to 30</v>
      </c>
      <c r="AM4700" s="6">
        <v>813</v>
      </c>
      <c r="AN4700" s="6" t="s">
        <v>1362</v>
      </c>
    </row>
    <row r="4701" spans="1:40" x14ac:dyDescent="0.25">
      <c r="A4701">
        <v>4699</v>
      </c>
      <c r="B4701">
        <v>940</v>
      </c>
      <c r="C4701">
        <v>177</v>
      </c>
      <c r="D4701">
        <v>98</v>
      </c>
      <c r="E4701">
        <v>3</v>
      </c>
      <c r="F4701">
        <v>294</v>
      </c>
      <c r="G4701">
        <v>1</v>
      </c>
      <c r="H4701" t="str">
        <f>VLOOKUP($C4701,'Raw-products'!$A$2:$H$1261,MATCH(H$1,'Raw-products'!$A$1:$H$1,0))</f>
        <v>Shirt</v>
      </c>
      <c r="I4701" t="str">
        <f>VLOOKUP($C4701,'Raw-products'!$A$2:$H$1261,MATCH(I$1,'Raw-products'!$A$1:$H$1,0))</f>
        <v>Camp Collared</v>
      </c>
      <c r="J4701" t="str">
        <f>VLOOKUP($C4701,'Raw-products'!$A$2:$H$1261,MATCH(J$1,'Raw-products'!$A$1:$H$1,0))</f>
        <v>M</v>
      </c>
      <c r="K4701" t="str">
        <f>VLOOKUP($C4701,'Raw-products'!$A$2:$H$1261,MATCH(K$1,'Raw-products'!$A$1:$H$1,0))</f>
        <v>red</v>
      </c>
      <c r="L4701">
        <f>VLOOKUP($C4701,'Raw-products'!$A$2:$H$1261,MATCH(L$1,'Raw-products'!$A$1:$H$1,0))</f>
        <v>112</v>
      </c>
      <c r="M4701">
        <f>VLOOKUP($C4701,'Raw-products'!$A$2:$H$1261,MATCH(M$1,'Raw-products'!$A$1:$H$1,0))</f>
        <v>64</v>
      </c>
      <c r="N4701" s="5">
        <f t="shared" si="146"/>
        <v>7168</v>
      </c>
      <c r="O4701" cm="1">
        <f t="array" ref="O4701:R4701">_xlfn.XLOOKUP($B4701,'Raw -orders'!$A:$A,'Raw -orders'!$B:$E)</f>
        <v>813</v>
      </c>
      <c r="P4701">
        <v>11980</v>
      </c>
      <c r="Q4701" s="1">
        <v>44450</v>
      </c>
      <c r="R4701" s="1">
        <v>44473</v>
      </c>
      <c r="S4701" t="str" cm="1">
        <f t="array" ref="S4701:Z4701">_xlfn.XLOOKUP($O4701,'Raw - customers'!$A:$A,'Raw - customers'!$B:$I)</f>
        <v>Saul Franklyn</v>
      </c>
      <c r="T4701" t="str">
        <v>Male</v>
      </c>
      <c r="U4701">
        <v>62</v>
      </c>
      <c r="V4701" t="str">
        <v>82 Kirlin StreetSuite 641</v>
      </c>
      <c r="W4701">
        <v>372</v>
      </c>
      <c r="X4701" t="str">
        <v>Tillmanview</v>
      </c>
      <c r="Y4701" t="str">
        <v>New South Wales</v>
      </c>
      <c r="Z4701" t="str">
        <v>Australia</v>
      </c>
      <c r="AA4701">
        <v>9</v>
      </c>
      <c r="AB4701" s="3" t="str">
        <f t="shared" si="147"/>
        <v>20 to 30</v>
      </c>
      <c r="AM4701" s="6">
        <v>813</v>
      </c>
      <c r="AN4701" s="6" t="s">
        <v>1362</v>
      </c>
    </row>
    <row r="4702" spans="1:40" x14ac:dyDescent="0.25">
      <c r="A4702">
        <v>4700</v>
      </c>
      <c r="B4702">
        <v>940</v>
      </c>
      <c r="C4702">
        <v>1255</v>
      </c>
      <c r="D4702">
        <v>112</v>
      </c>
      <c r="E4702">
        <v>3</v>
      </c>
      <c r="F4702">
        <v>336</v>
      </c>
      <c r="G4702">
        <v>1</v>
      </c>
      <c r="H4702" t="str">
        <f>VLOOKUP($C4702,'Raw-products'!$A$2:$H$1261,MATCH(H$1,'Raw-products'!$A$1:$H$1,0))</f>
        <v>Trousers</v>
      </c>
      <c r="I4702" t="str">
        <f>VLOOKUP($C4702,'Raw-products'!$A$2:$H$1261,MATCH(I$1,'Raw-products'!$A$1:$H$1,0))</f>
        <v>Tracksuit Bottoms</v>
      </c>
      <c r="J4702" t="str">
        <f>VLOOKUP($C4702,'Raw-products'!$A$2:$H$1261,MATCH(J$1,'Raw-products'!$A$1:$H$1,0))</f>
        <v>XS</v>
      </c>
      <c r="K4702" t="str">
        <f>VLOOKUP($C4702,'Raw-products'!$A$2:$H$1261,MATCH(K$1,'Raw-products'!$A$1:$H$1,0))</f>
        <v>violet</v>
      </c>
      <c r="L4702">
        <f>VLOOKUP($C4702,'Raw-products'!$A$2:$H$1261,MATCH(L$1,'Raw-products'!$A$1:$H$1,0))</f>
        <v>91</v>
      </c>
      <c r="M4702">
        <f>VLOOKUP($C4702,'Raw-products'!$A$2:$H$1261,MATCH(M$1,'Raw-products'!$A$1:$H$1,0))</f>
        <v>67</v>
      </c>
      <c r="N4702" s="5">
        <f t="shared" si="146"/>
        <v>6097</v>
      </c>
      <c r="O4702" cm="1">
        <f t="array" ref="O4702:R4702">_xlfn.XLOOKUP($B4702,'Raw -orders'!$A:$A,'Raw -orders'!$B:$E)</f>
        <v>813</v>
      </c>
      <c r="P4702">
        <v>11980</v>
      </c>
      <c r="Q4702" s="1">
        <v>44450</v>
      </c>
      <c r="R4702" s="1">
        <v>44473</v>
      </c>
      <c r="S4702" t="str" cm="1">
        <f t="array" ref="S4702:Z4702">_xlfn.XLOOKUP($O4702,'Raw - customers'!$A:$A,'Raw - customers'!$B:$I)</f>
        <v>Saul Franklyn</v>
      </c>
      <c r="T4702" t="str">
        <v>Male</v>
      </c>
      <c r="U4702">
        <v>62</v>
      </c>
      <c r="V4702" t="str">
        <v>82 Kirlin StreetSuite 641</v>
      </c>
      <c r="W4702">
        <v>372</v>
      </c>
      <c r="X4702" t="str">
        <v>Tillmanview</v>
      </c>
      <c r="Y4702" t="str">
        <v>New South Wales</v>
      </c>
      <c r="Z4702" t="str">
        <v>Australia</v>
      </c>
      <c r="AA4702">
        <v>9</v>
      </c>
      <c r="AB4702" s="3" t="str">
        <f t="shared" si="147"/>
        <v>20 to 30</v>
      </c>
      <c r="AM4702" s="6">
        <v>813</v>
      </c>
      <c r="AN4702" s="6" t="s">
        <v>1362</v>
      </c>
    </row>
    <row r="4703" spans="1:40" x14ac:dyDescent="0.25">
      <c r="A4703">
        <v>4701</v>
      </c>
      <c r="B4703">
        <v>940</v>
      </c>
      <c r="C4703">
        <v>514</v>
      </c>
      <c r="D4703">
        <v>102</v>
      </c>
      <c r="E4703">
        <v>2</v>
      </c>
      <c r="F4703">
        <v>204</v>
      </c>
      <c r="G4703">
        <v>1</v>
      </c>
      <c r="H4703" t="str">
        <f>VLOOKUP($C4703,'Raw-products'!$A$2:$H$1261,MATCH(H$1,'Raw-products'!$A$1:$H$1,0))</f>
        <v>Jacket</v>
      </c>
      <c r="I4703" t="str">
        <f>VLOOKUP($C4703,'Raw-products'!$A$2:$H$1261,MATCH(I$1,'Raw-products'!$A$1:$H$1,0))</f>
        <v>Windbreaker</v>
      </c>
      <c r="J4703" t="str">
        <f>VLOOKUP($C4703,'Raw-products'!$A$2:$H$1261,MATCH(J$1,'Raw-products'!$A$1:$H$1,0))</f>
        <v>XL</v>
      </c>
      <c r="K4703" t="str">
        <f>VLOOKUP($C4703,'Raw-products'!$A$2:$H$1261,MATCH(K$1,'Raw-products'!$A$1:$H$1,0))</f>
        <v>blue</v>
      </c>
      <c r="L4703">
        <f>VLOOKUP($C4703,'Raw-products'!$A$2:$H$1261,MATCH(L$1,'Raw-products'!$A$1:$H$1,0))</f>
        <v>109</v>
      </c>
      <c r="M4703">
        <f>VLOOKUP($C4703,'Raw-products'!$A$2:$H$1261,MATCH(M$1,'Raw-products'!$A$1:$H$1,0))</f>
        <v>59</v>
      </c>
      <c r="N4703" s="5">
        <f t="shared" si="146"/>
        <v>6431</v>
      </c>
      <c r="O4703" cm="1">
        <f t="array" ref="O4703:R4703">_xlfn.XLOOKUP($B4703,'Raw -orders'!$A:$A,'Raw -orders'!$B:$E)</f>
        <v>813</v>
      </c>
      <c r="P4703">
        <v>11980</v>
      </c>
      <c r="Q4703" s="1">
        <v>44450</v>
      </c>
      <c r="R4703" s="1">
        <v>44473</v>
      </c>
      <c r="S4703" t="str" cm="1">
        <f t="array" ref="S4703:Z4703">_xlfn.XLOOKUP($O4703,'Raw - customers'!$A:$A,'Raw - customers'!$B:$I)</f>
        <v>Saul Franklyn</v>
      </c>
      <c r="T4703" t="str">
        <v>Male</v>
      </c>
      <c r="U4703">
        <v>62</v>
      </c>
      <c r="V4703" t="str">
        <v>82 Kirlin StreetSuite 641</v>
      </c>
      <c r="W4703">
        <v>372</v>
      </c>
      <c r="X4703" t="str">
        <v>Tillmanview</v>
      </c>
      <c r="Y4703" t="str">
        <v>New South Wales</v>
      </c>
      <c r="Z4703" t="str">
        <v>Australia</v>
      </c>
      <c r="AA4703">
        <v>9</v>
      </c>
      <c r="AB4703" s="3" t="str">
        <f t="shared" si="147"/>
        <v>20 to 30</v>
      </c>
      <c r="AM4703" s="6">
        <v>813</v>
      </c>
      <c r="AN4703" s="6" t="s">
        <v>1362</v>
      </c>
    </row>
    <row r="4704" spans="1:40" x14ac:dyDescent="0.25">
      <c r="A4704">
        <v>4702</v>
      </c>
      <c r="B4704">
        <v>940</v>
      </c>
      <c r="C4704">
        <v>540</v>
      </c>
      <c r="D4704">
        <v>98</v>
      </c>
      <c r="E4704">
        <v>3</v>
      </c>
      <c r="F4704">
        <v>294</v>
      </c>
      <c r="G4704">
        <v>1</v>
      </c>
      <c r="H4704" t="str">
        <f>VLOOKUP($C4704,'Raw-products'!$A$2:$H$1261,MATCH(H$1,'Raw-products'!$A$1:$H$1,0))</f>
        <v>Jacket</v>
      </c>
      <c r="I4704" t="str">
        <f>VLOOKUP($C4704,'Raw-products'!$A$2:$H$1261,MATCH(I$1,'Raw-products'!$A$1:$H$1,0))</f>
        <v>Leather</v>
      </c>
      <c r="J4704" t="str">
        <f>VLOOKUP($C4704,'Raw-products'!$A$2:$H$1261,MATCH(J$1,'Raw-products'!$A$1:$H$1,0))</f>
        <v>XS</v>
      </c>
      <c r="K4704" t="str">
        <f>VLOOKUP($C4704,'Raw-products'!$A$2:$H$1261,MATCH(K$1,'Raw-products'!$A$1:$H$1,0))</f>
        <v>green</v>
      </c>
      <c r="L4704">
        <f>VLOOKUP($C4704,'Raw-products'!$A$2:$H$1261,MATCH(L$1,'Raw-products'!$A$1:$H$1,0))</f>
        <v>113</v>
      </c>
      <c r="M4704">
        <f>VLOOKUP($C4704,'Raw-products'!$A$2:$H$1261,MATCH(M$1,'Raw-products'!$A$1:$H$1,0))</f>
        <v>57</v>
      </c>
      <c r="N4704" s="5">
        <f t="shared" si="146"/>
        <v>6441</v>
      </c>
      <c r="O4704" cm="1">
        <f t="array" ref="O4704:R4704">_xlfn.XLOOKUP($B4704,'Raw -orders'!$A:$A,'Raw -orders'!$B:$E)</f>
        <v>813</v>
      </c>
      <c r="P4704">
        <v>11980</v>
      </c>
      <c r="Q4704" s="1">
        <v>44450</v>
      </c>
      <c r="R4704" s="1">
        <v>44473</v>
      </c>
      <c r="S4704" t="str" cm="1">
        <f t="array" ref="S4704:Z4704">_xlfn.XLOOKUP($O4704,'Raw - customers'!$A:$A,'Raw - customers'!$B:$I)</f>
        <v>Saul Franklyn</v>
      </c>
      <c r="T4704" t="str">
        <v>Male</v>
      </c>
      <c r="U4704">
        <v>62</v>
      </c>
      <c r="V4704" t="str">
        <v>82 Kirlin StreetSuite 641</v>
      </c>
      <c r="W4704">
        <v>372</v>
      </c>
      <c r="X4704" t="str">
        <v>Tillmanview</v>
      </c>
      <c r="Y4704" t="str">
        <v>New South Wales</v>
      </c>
      <c r="Z4704" t="str">
        <v>Australia</v>
      </c>
      <c r="AA4704">
        <v>9</v>
      </c>
      <c r="AB4704" s="3" t="str">
        <f t="shared" si="147"/>
        <v>20 to 30</v>
      </c>
      <c r="AM4704" s="6">
        <v>813</v>
      </c>
      <c r="AN4704" s="6" t="s">
        <v>1362</v>
      </c>
    </row>
    <row r="4705" spans="1:40" x14ac:dyDescent="0.25">
      <c r="A4705">
        <v>4703</v>
      </c>
      <c r="B4705">
        <v>941</v>
      </c>
      <c r="C4705">
        <v>518</v>
      </c>
      <c r="D4705">
        <v>102</v>
      </c>
      <c r="E4705">
        <v>3</v>
      </c>
      <c r="F4705">
        <v>306</v>
      </c>
      <c r="G4705">
        <v>1</v>
      </c>
      <c r="H4705" t="str">
        <f>VLOOKUP($C4705,'Raw-products'!$A$2:$H$1261,MATCH(H$1,'Raw-products'!$A$1:$H$1,0))</f>
        <v>Jacket</v>
      </c>
      <c r="I4705" t="str">
        <f>VLOOKUP($C4705,'Raw-products'!$A$2:$H$1261,MATCH(I$1,'Raw-products'!$A$1:$H$1,0))</f>
        <v>Windbreaker</v>
      </c>
      <c r="J4705" t="str">
        <f>VLOOKUP($C4705,'Raw-products'!$A$2:$H$1261,MATCH(J$1,'Raw-products'!$A$1:$H$1,0))</f>
        <v>L</v>
      </c>
      <c r="K4705" t="str">
        <f>VLOOKUP($C4705,'Raw-products'!$A$2:$H$1261,MATCH(K$1,'Raw-products'!$A$1:$H$1,0))</f>
        <v>indigo</v>
      </c>
      <c r="L4705">
        <f>VLOOKUP($C4705,'Raw-products'!$A$2:$H$1261,MATCH(L$1,'Raw-products'!$A$1:$H$1,0))</f>
        <v>109</v>
      </c>
      <c r="M4705">
        <f>VLOOKUP($C4705,'Raw-products'!$A$2:$H$1261,MATCH(M$1,'Raw-products'!$A$1:$H$1,0))</f>
        <v>67</v>
      </c>
      <c r="N4705" s="5">
        <f t="shared" si="146"/>
        <v>7303</v>
      </c>
      <c r="O4705" cm="1">
        <f t="array" ref="O4705:R4705">_xlfn.XLOOKUP($B4705,'Raw -orders'!$A:$A,'Raw -orders'!$B:$E)</f>
        <v>662</v>
      </c>
      <c r="P4705">
        <v>56019</v>
      </c>
      <c r="Q4705" s="1">
        <v>44469</v>
      </c>
      <c r="R4705" s="1">
        <v>44474</v>
      </c>
      <c r="S4705" t="str" cm="1">
        <f t="array" ref="S4705:Z4705">_xlfn.XLOOKUP($O4705,'Raw - customers'!$A:$A,'Raw - customers'!$B:$I)</f>
        <v>Nerita Peotz</v>
      </c>
      <c r="T4705" t="str">
        <v>Female</v>
      </c>
      <c r="U4705">
        <v>58</v>
      </c>
      <c r="V4705" t="str">
        <v>8986 Alice IslandApt. 026</v>
      </c>
      <c r="W4705">
        <v>3207</v>
      </c>
      <c r="X4705" t="str">
        <v>Pipershire</v>
      </c>
      <c r="Y4705" t="str">
        <v>Queensland</v>
      </c>
      <c r="Z4705" t="str">
        <v>Australia</v>
      </c>
      <c r="AA4705">
        <v>9</v>
      </c>
      <c r="AB4705" s="3" t="str">
        <f t="shared" si="147"/>
        <v>0 to 10</v>
      </c>
      <c r="AM4705" s="6">
        <v>662</v>
      </c>
      <c r="AN4705" s="6" t="s">
        <v>1355</v>
      </c>
    </row>
    <row r="4706" spans="1:40" x14ac:dyDescent="0.25">
      <c r="A4706">
        <v>4704</v>
      </c>
      <c r="B4706">
        <v>941</v>
      </c>
      <c r="C4706">
        <v>1224</v>
      </c>
      <c r="D4706">
        <v>105</v>
      </c>
      <c r="E4706">
        <v>3</v>
      </c>
      <c r="F4706">
        <v>315</v>
      </c>
      <c r="G4706">
        <v>1</v>
      </c>
      <c r="H4706" t="str">
        <f>VLOOKUP($C4706,'Raw-products'!$A$2:$H$1261,MATCH(H$1,'Raw-products'!$A$1:$H$1,0))</f>
        <v>Trousers</v>
      </c>
      <c r="I4706" t="str">
        <f>VLOOKUP($C4706,'Raw-products'!$A$2:$H$1261,MATCH(I$1,'Raw-products'!$A$1:$H$1,0))</f>
        <v>Pleated</v>
      </c>
      <c r="J4706" t="str">
        <f>VLOOKUP($C4706,'Raw-products'!$A$2:$H$1261,MATCH(J$1,'Raw-products'!$A$1:$H$1,0))</f>
        <v>XL</v>
      </c>
      <c r="K4706" t="str">
        <f>VLOOKUP($C4706,'Raw-products'!$A$2:$H$1261,MATCH(K$1,'Raw-products'!$A$1:$H$1,0))</f>
        <v>violet</v>
      </c>
      <c r="L4706">
        <f>VLOOKUP($C4706,'Raw-products'!$A$2:$H$1261,MATCH(L$1,'Raw-products'!$A$1:$H$1,0))</f>
        <v>90</v>
      </c>
      <c r="M4706">
        <f>VLOOKUP($C4706,'Raw-products'!$A$2:$H$1261,MATCH(M$1,'Raw-products'!$A$1:$H$1,0))</f>
        <v>65</v>
      </c>
      <c r="N4706" s="5">
        <f t="shared" si="146"/>
        <v>5850</v>
      </c>
      <c r="O4706" cm="1">
        <f t="array" ref="O4706:R4706">_xlfn.XLOOKUP($B4706,'Raw -orders'!$A:$A,'Raw -orders'!$B:$E)</f>
        <v>662</v>
      </c>
      <c r="P4706">
        <v>56019</v>
      </c>
      <c r="Q4706" s="1">
        <v>44469</v>
      </c>
      <c r="R4706" s="1">
        <v>44474</v>
      </c>
      <c r="S4706" t="str" cm="1">
        <f t="array" ref="S4706:Z4706">_xlfn.XLOOKUP($O4706,'Raw - customers'!$A:$A,'Raw - customers'!$B:$I)</f>
        <v>Nerita Peotz</v>
      </c>
      <c r="T4706" t="str">
        <v>Female</v>
      </c>
      <c r="U4706">
        <v>58</v>
      </c>
      <c r="V4706" t="str">
        <v>8986 Alice IslandApt. 026</v>
      </c>
      <c r="W4706">
        <v>3207</v>
      </c>
      <c r="X4706" t="str">
        <v>Pipershire</v>
      </c>
      <c r="Y4706" t="str">
        <v>Queensland</v>
      </c>
      <c r="Z4706" t="str">
        <v>Australia</v>
      </c>
      <c r="AA4706">
        <v>9</v>
      </c>
      <c r="AB4706" s="3" t="str">
        <f t="shared" si="147"/>
        <v>0 to 10</v>
      </c>
      <c r="AM4706" s="6">
        <v>662</v>
      </c>
      <c r="AN4706" s="6" t="s">
        <v>1355</v>
      </c>
    </row>
    <row r="4707" spans="1:40" x14ac:dyDescent="0.25">
      <c r="A4707">
        <v>4705</v>
      </c>
      <c r="B4707">
        <v>942</v>
      </c>
      <c r="C4707">
        <v>867</v>
      </c>
      <c r="D4707">
        <v>113</v>
      </c>
      <c r="E4707">
        <v>1</v>
      </c>
      <c r="F4707">
        <v>113</v>
      </c>
      <c r="G4707">
        <v>1</v>
      </c>
      <c r="H4707" t="str">
        <f>VLOOKUP($C4707,'Raw-products'!$A$2:$H$1261,MATCH(H$1,'Raw-products'!$A$1:$H$1,0))</f>
        <v>Trousers</v>
      </c>
      <c r="I4707" t="str">
        <f>VLOOKUP($C4707,'Raw-products'!$A$2:$H$1261,MATCH(I$1,'Raw-products'!$A$1:$H$1,0))</f>
        <v>Chinos</v>
      </c>
      <c r="J4707" t="str">
        <f>VLOOKUP($C4707,'Raw-products'!$A$2:$H$1261,MATCH(J$1,'Raw-products'!$A$1:$H$1,0))</f>
        <v>M</v>
      </c>
      <c r="K4707" t="str">
        <f>VLOOKUP($C4707,'Raw-products'!$A$2:$H$1261,MATCH(K$1,'Raw-products'!$A$1:$H$1,0))</f>
        <v>indigo</v>
      </c>
      <c r="L4707">
        <f>VLOOKUP($C4707,'Raw-products'!$A$2:$H$1261,MATCH(L$1,'Raw-products'!$A$1:$H$1,0))</f>
        <v>100</v>
      </c>
      <c r="M4707">
        <f>VLOOKUP($C4707,'Raw-products'!$A$2:$H$1261,MATCH(M$1,'Raw-products'!$A$1:$H$1,0))</f>
        <v>64</v>
      </c>
      <c r="N4707" s="5">
        <f t="shared" si="146"/>
        <v>6400</v>
      </c>
      <c r="O4707" cm="1">
        <f t="array" ref="O4707:R4707">_xlfn.XLOOKUP($B4707,'Raw -orders'!$A:$A,'Raw -orders'!$B:$E)</f>
        <v>282</v>
      </c>
      <c r="P4707">
        <v>46279</v>
      </c>
      <c r="Q4707" s="1">
        <v>44356</v>
      </c>
      <c r="R4707" s="1">
        <v>44357</v>
      </c>
      <c r="S4707" t="str" cm="1">
        <f t="array" ref="S4707:Z4707">_xlfn.XLOOKUP($O4707,'Raw - customers'!$A:$A,'Raw - customers'!$B:$I)</f>
        <v>Wren Helgass</v>
      </c>
      <c r="T4707" t="str">
        <v>Female</v>
      </c>
      <c r="U4707">
        <v>59</v>
      </c>
      <c r="V4707" t="str">
        <v>2634 Ward CrescentSuite 361</v>
      </c>
      <c r="W4707">
        <v>4527</v>
      </c>
      <c r="X4707" t="str">
        <v>Port Hannahburgh</v>
      </c>
      <c r="Y4707" t="str">
        <v>Australian Capital Territory</v>
      </c>
      <c r="Z4707" t="str">
        <v>Australia</v>
      </c>
      <c r="AA4707">
        <v>6</v>
      </c>
      <c r="AB4707" s="3" t="str">
        <f t="shared" si="147"/>
        <v>0 to 10</v>
      </c>
      <c r="AM4707" s="6">
        <v>282</v>
      </c>
      <c r="AN4707" s="6" t="s">
        <v>1350</v>
      </c>
    </row>
    <row r="4708" spans="1:40" x14ac:dyDescent="0.25">
      <c r="A4708">
        <v>4706</v>
      </c>
      <c r="B4708">
        <v>942</v>
      </c>
      <c r="C4708">
        <v>192</v>
      </c>
      <c r="D4708">
        <v>98</v>
      </c>
      <c r="E4708">
        <v>1</v>
      </c>
      <c r="F4708">
        <v>98</v>
      </c>
      <c r="G4708">
        <v>1</v>
      </c>
      <c r="H4708" t="str">
        <f>VLOOKUP($C4708,'Raw-products'!$A$2:$H$1261,MATCH(H$1,'Raw-products'!$A$1:$H$1,0))</f>
        <v>Shirt</v>
      </c>
      <c r="I4708" t="str">
        <f>VLOOKUP($C4708,'Raw-products'!$A$2:$H$1261,MATCH(I$1,'Raw-products'!$A$1:$H$1,0))</f>
        <v>Camp Collared</v>
      </c>
      <c r="J4708" t="str">
        <f>VLOOKUP($C4708,'Raw-products'!$A$2:$H$1261,MATCH(J$1,'Raw-products'!$A$1:$H$1,0))</f>
        <v>M</v>
      </c>
      <c r="K4708" t="str">
        <f>VLOOKUP($C4708,'Raw-products'!$A$2:$H$1261,MATCH(K$1,'Raw-products'!$A$1:$H$1,0))</f>
        <v>green</v>
      </c>
      <c r="L4708">
        <f>VLOOKUP($C4708,'Raw-products'!$A$2:$H$1261,MATCH(L$1,'Raw-products'!$A$1:$H$1,0))</f>
        <v>112</v>
      </c>
      <c r="M4708">
        <f>VLOOKUP($C4708,'Raw-products'!$A$2:$H$1261,MATCH(M$1,'Raw-products'!$A$1:$H$1,0))</f>
        <v>41</v>
      </c>
      <c r="N4708" s="5">
        <f t="shared" si="146"/>
        <v>4592</v>
      </c>
      <c r="O4708" cm="1">
        <f t="array" ref="O4708:R4708">_xlfn.XLOOKUP($B4708,'Raw -orders'!$A:$A,'Raw -orders'!$B:$E)</f>
        <v>282</v>
      </c>
      <c r="P4708">
        <v>46279</v>
      </c>
      <c r="Q4708" s="1">
        <v>44356</v>
      </c>
      <c r="R4708" s="1">
        <v>44357</v>
      </c>
      <c r="S4708" t="str" cm="1">
        <f t="array" ref="S4708:Z4708">_xlfn.XLOOKUP($O4708,'Raw - customers'!$A:$A,'Raw - customers'!$B:$I)</f>
        <v>Wren Helgass</v>
      </c>
      <c r="T4708" t="str">
        <v>Female</v>
      </c>
      <c r="U4708">
        <v>59</v>
      </c>
      <c r="V4708" t="str">
        <v>2634 Ward CrescentSuite 361</v>
      </c>
      <c r="W4708">
        <v>4527</v>
      </c>
      <c r="X4708" t="str">
        <v>Port Hannahburgh</v>
      </c>
      <c r="Y4708" t="str">
        <v>Australian Capital Territory</v>
      </c>
      <c r="Z4708" t="str">
        <v>Australia</v>
      </c>
      <c r="AA4708">
        <v>6</v>
      </c>
      <c r="AB4708" s="3" t="str">
        <f t="shared" si="147"/>
        <v>0 to 10</v>
      </c>
      <c r="AM4708" s="6">
        <v>282</v>
      </c>
      <c r="AN4708" s="6" t="s">
        <v>1350</v>
      </c>
    </row>
    <row r="4709" spans="1:40" x14ac:dyDescent="0.25">
      <c r="A4709">
        <v>4707</v>
      </c>
      <c r="B4709">
        <v>942</v>
      </c>
      <c r="C4709">
        <v>383</v>
      </c>
      <c r="D4709">
        <v>94</v>
      </c>
      <c r="E4709">
        <v>3</v>
      </c>
      <c r="F4709">
        <v>282</v>
      </c>
      <c r="G4709">
        <v>1</v>
      </c>
      <c r="H4709" t="str">
        <f>VLOOKUP($C4709,'Raw-products'!$A$2:$H$1261,MATCH(H$1,'Raw-products'!$A$1:$H$1,0))</f>
        <v>Shirt</v>
      </c>
      <c r="I4709" t="str">
        <f>VLOOKUP($C4709,'Raw-products'!$A$2:$H$1261,MATCH(I$1,'Raw-products'!$A$1:$H$1,0))</f>
        <v>Henley</v>
      </c>
      <c r="J4709" t="str">
        <f>VLOOKUP($C4709,'Raw-products'!$A$2:$H$1261,MATCH(J$1,'Raw-products'!$A$1:$H$1,0))</f>
        <v>L</v>
      </c>
      <c r="K4709" t="str">
        <f>VLOOKUP($C4709,'Raw-products'!$A$2:$H$1261,MATCH(K$1,'Raw-products'!$A$1:$H$1,0))</f>
        <v>violet</v>
      </c>
      <c r="L4709">
        <f>VLOOKUP($C4709,'Raw-products'!$A$2:$H$1261,MATCH(L$1,'Raw-products'!$A$1:$H$1,0))</f>
        <v>92</v>
      </c>
      <c r="M4709">
        <f>VLOOKUP($C4709,'Raw-products'!$A$2:$H$1261,MATCH(M$1,'Raw-products'!$A$1:$H$1,0))</f>
        <v>51</v>
      </c>
      <c r="N4709" s="5">
        <f t="shared" si="146"/>
        <v>4692</v>
      </c>
      <c r="O4709" cm="1">
        <f t="array" ref="O4709:R4709">_xlfn.XLOOKUP($B4709,'Raw -orders'!$A:$A,'Raw -orders'!$B:$E)</f>
        <v>282</v>
      </c>
      <c r="P4709">
        <v>46279</v>
      </c>
      <c r="Q4709" s="1">
        <v>44356</v>
      </c>
      <c r="R4709" s="1">
        <v>44357</v>
      </c>
      <c r="S4709" t="str" cm="1">
        <f t="array" ref="S4709:Z4709">_xlfn.XLOOKUP($O4709,'Raw - customers'!$A:$A,'Raw - customers'!$B:$I)</f>
        <v>Wren Helgass</v>
      </c>
      <c r="T4709" t="str">
        <v>Female</v>
      </c>
      <c r="U4709">
        <v>59</v>
      </c>
      <c r="V4709" t="str">
        <v>2634 Ward CrescentSuite 361</v>
      </c>
      <c r="W4709">
        <v>4527</v>
      </c>
      <c r="X4709" t="str">
        <v>Port Hannahburgh</v>
      </c>
      <c r="Y4709" t="str">
        <v>Australian Capital Territory</v>
      </c>
      <c r="Z4709" t="str">
        <v>Australia</v>
      </c>
      <c r="AA4709">
        <v>6</v>
      </c>
      <c r="AB4709" s="3" t="str">
        <f t="shared" si="147"/>
        <v>0 to 10</v>
      </c>
      <c r="AM4709" s="6">
        <v>282</v>
      </c>
      <c r="AN4709" s="6" t="s">
        <v>1350</v>
      </c>
    </row>
    <row r="4710" spans="1:40" x14ac:dyDescent="0.25">
      <c r="A4710">
        <v>4708</v>
      </c>
      <c r="B4710">
        <v>942</v>
      </c>
      <c r="C4710">
        <v>251</v>
      </c>
      <c r="D4710">
        <v>95</v>
      </c>
      <c r="E4710">
        <v>2</v>
      </c>
      <c r="F4710">
        <v>190</v>
      </c>
      <c r="G4710">
        <v>1</v>
      </c>
      <c r="H4710" t="str">
        <f>VLOOKUP($C4710,'Raw-products'!$A$2:$H$1261,MATCH(H$1,'Raw-products'!$A$1:$H$1,0))</f>
        <v>Shirt</v>
      </c>
      <c r="I4710" t="str">
        <f>VLOOKUP($C4710,'Raw-products'!$A$2:$H$1261,MATCH(I$1,'Raw-products'!$A$1:$H$1,0))</f>
        <v>Polo</v>
      </c>
      <c r="J4710" t="str">
        <f>VLOOKUP($C4710,'Raw-products'!$A$2:$H$1261,MATCH(J$1,'Raw-products'!$A$1:$H$1,0))</f>
        <v>S</v>
      </c>
      <c r="K4710" t="str">
        <f>VLOOKUP($C4710,'Raw-products'!$A$2:$H$1261,MATCH(K$1,'Raw-products'!$A$1:$H$1,0))</f>
        <v>orange</v>
      </c>
      <c r="L4710">
        <f>VLOOKUP($C4710,'Raw-products'!$A$2:$H$1261,MATCH(L$1,'Raw-products'!$A$1:$H$1,0))</f>
        <v>117</v>
      </c>
      <c r="M4710">
        <f>VLOOKUP($C4710,'Raw-products'!$A$2:$H$1261,MATCH(M$1,'Raw-products'!$A$1:$H$1,0))</f>
        <v>78</v>
      </c>
      <c r="N4710" s="5">
        <f t="shared" si="146"/>
        <v>9126</v>
      </c>
      <c r="O4710" cm="1">
        <f t="array" ref="O4710:R4710">_xlfn.XLOOKUP($B4710,'Raw -orders'!$A:$A,'Raw -orders'!$B:$E)</f>
        <v>282</v>
      </c>
      <c r="P4710">
        <v>46279</v>
      </c>
      <c r="Q4710" s="1">
        <v>44356</v>
      </c>
      <c r="R4710" s="1">
        <v>44357</v>
      </c>
      <c r="S4710" t="str" cm="1">
        <f t="array" ref="S4710:Z4710">_xlfn.XLOOKUP($O4710,'Raw - customers'!$A:$A,'Raw - customers'!$B:$I)</f>
        <v>Wren Helgass</v>
      </c>
      <c r="T4710" t="str">
        <v>Female</v>
      </c>
      <c r="U4710">
        <v>59</v>
      </c>
      <c r="V4710" t="str">
        <v>2634 Ward CrescentSuite 361</v>
      </c>
      <c r="W4710">
        <v>4527</v>
      </c>
      <c r="X4710" t="str">
        <v>Port Hannahburgh</v>
      </c>
      <c r="Y4710" t="str">
        <v>Australian Capital Territory</v>
      </c>
      <c r="Z4710" t="str">
        <v>Australia</v>
      </c>
      <c r="AA4710">
        <v>6</v>
      </c>
      <c r="AB4710" s="3" t="str">
        <f t="shared" si="147"/>
        <v>0 to 10</v>
      </c>
      <c r="AM4710" s="6">
        <v>282</v>
      </c>
      <c r="AN4710" s="6" t="s">
        <v>1350</v>
      </c>
    </row>
    <row r="4711" spans="1:40" x14ac:dyDescent="0.25">
      <c r="A4711">
        <v>4709</v>
      </c>
      <c r="B4711">
        <v>942</v>
      </c>
      <c r="C4711">
        <v>646</v>
      </c>
      <c r="D4711">
        <v>93</v>
      </c>
      <c r="E4711">
        <v>2</v>
      </c>
      <c r="F4711">
        <v>186</v>
      </c>
      <c r="G4711">
        <v>1</v>
      </c>
      <c r="H4711" t="str">
        <f>VLOOKUP($C4711,'Raw-products'!$A$2:$H$1261,MATCH(H$1,'Raw-products'!$A$1:$H$1,0))</f>
        <v>Jacket</v>
      </c>
      <c r="I4711" t="str">
        <f>VLOOKUP($C4711,'Raw-products'!$A$2:$H$1261,MATCH(I$1,'Raw-products'!$A$1:$H$1,0))</f>
        <v>Coach</v>
      </c>
      <c r="J4711" t="str">
        <f>VLOOKUP($C4711,'Raw-products'!$A$2:$H$1261,MATCH(J$1,'Raw-products'!$A$1:$H$1,0))</f>
        <v>S</v>
      </c>
      <c r="K4711" t="str">
        <f>VLOOKUP($C4711,'Raw-products'!$A$2:$H$1261,MATCH(K$1,'Raw-products'!$A$1:$H$1,0))</f>
        <v>green</v>
      </c>
      <c r="L4711">
        <f>VLOOKUP($C4711,'Raw-products'!$A$2:$H$1261,MATCH(L$1,'Raw-products'!$A$1:$H$1,0))</f>
        <v>115</v>
      </c>
      <c r="M4711">
        <f>VLOOKUP($C4711,'Raw-products'!$A$2:$H$1261,MATCH(M$1,'Raw-products'!$A$1:$H$1,0))</f>
        <v>60</v>
      </c>
      <c r="N4711" s="5">
        <f t="shared" si="146"/>
        <v>6900</v>
      </c>
      <c r="O4711" cm="1">
        <f t="array" ref="O4711:R4711">_xlfn.XLOOKUP($B4711,'Raw -orders'!$A:$A,'Raw -orders'!$B:$E)</f>
        <v>282</v>
      </c>
      <c r="P4711">
        <v>46279</v>
      </c>
      <c r="Q4711" s="1">
        <v>44356</v>
      </c>
      <c r="R4711" s="1">
        <v>44357</v>
      </c>
      <c r="S4711" t="str" cm="1">
        <f t="array" ref="S4711:Z4711">_xlfn.XLOOKUP($O4711,'Raw - customers'!$A:$A,'Raw - customers'!$B:$I)</f>
        <v>Wren Helgass</v>
      </c>
      <c r="T4711" t="str">
        <v>Female</v>
      </c>
      <c r="U4711">
        <v>59</v>
      </c>
      <c r="V4711" t="str">
        <v>2634 Ward CrescentSuite 361</v>
      </c>
      <c r="W4711">
        <v>4527</v>
      </c>
      <c r="X4711" t="str">
        <v>Port Hannahburgh</v>
      </c>
      <c r="Y4711" t="str">
        <v>Australian Capital Territory</v>
      </c>
      <c r="Z4711" t="str">
        <v>Australia</v>
      </c>
      <c r="AA4711">
        <v>6</v>
      </c>
      <c r="AB4711" s="3" t="str">
        <f t="shared" si="147"/>
        <v>0 to 10</v>
      </c>
      <c r="AM4711" s="6">
        <v>282</v>
      </c>
      <c r="AN4711" s="6" t="s">
        <v>1350</v>
      </c>
    </row>
    <row r="4712" spans="1:40" x14ac:dyDescent="0.25">
      <c r="A4712">
        <v>4710</v>
      </c>
      <c r="B4712">
        <v>943</v>
      </c>
      <c r="C4712">
        <v>1081</v>
      </c>
      <c r="D4712">
        <v>93</v>
      </c>
      <c r="E4712">
        <v>1</v>
      </c>
      <c r="F4712">
        <v>93</v>
      </c>
      <c r="G4712">
        <v>1</v>
      </c>
      <c r="H4712" t="str">
        <f>VLOOKUP($C4712,'Raw-products'!$A$2:$H$1261,MATCH(H$1,'Raw-products'!$A$1:$H$1,0))</f>
        <v>Trousers</v>
      </c>
      <c r="I4712" t="str">
        <f>VLOOKUP($C4712,'Raw-products'!$A$2:$H$1261,MATCH(I$1,'Raw-products'!$A$1:$H$1,0))</f>
        <v>Joggers</v>
      </c>
      <c r="J4712" t="str">
        <f>VLOOKUP($C4712,'Raw-products'!$A$2:$H$1261,MATCH(J$1,'Raw-products'!$A$1:$H$1,0))</f>
        <v>S</v>
      </c>
      <c r="K4712" t="str">
        <f>VLOOKUP($C4712,'Raw-products'!$A$2:$H$1261,MATCH(K$1,'Raw-products'!$A$1:$H$1,0))</f>
        <v>violet</v>
      </c>
      <c r="L4712">
        <f>VLOOKUP($C4712,'Raw-products'!$A$2:$H$1261,MATCH(L$1,'Raw-products'!$A$1:$H$1,0))</f>
        <v>94</v>
      </c>
      <c r="M4712">
        <f>VLOOKUP($C4712,'Raw-products'!$A$2:$H$1261,MATCH(M$1,'Raw-products'!$A$1:$H$1,0))</f>
        <v>63</v>
      </c>
      <c r="N4712" s="5">
        <f t="shared" si="146"/>
        <v>5922</v>
      </c>
      <c r="O4712" cm="1">
        <f t="array" ref="O4712:R4712">_xlfn.XLOOKUP($B4712,'Raw -orders'!$A:$A,'Raw -orders'!$B:$E)</f>
        <v>76</v>
      </c>
      <c r="P4712">
        <v>26707</v>
      </c>
      <c r="Q4712" s="1">
        <v>44249</v>
      </c>
      <c r="R4712" s="1">
        <v>44269</v>
      </c>
      <c r="S4712" t="str" cm="1">
        <f t="array" ref="S4712:Z4712">_xlfn.XLOOKUP($O4712,'Raw - customers'!$A:$A,'Raw - customers'!$B:$I)</f>
        <v>Chandra Carine</v>
      </c>
      <c r="T4712" t="str">
        <v>Agender</v>
      </c>
      <c r="U4712">
        <v>51</v>
      </c>
      <c r="V4712" t="str">
        <v>1805 Harry RoadApt. 445</v>
      </c>
      <c r="W4712">
        <v>2030</v>
      </c>
      <c r="X4712" t="str">
        <v>Hellermouth</v>
      </c>
      <c r="Y4712" t="str">
        <v>New South Wales</v>
      </c>
      <c r="Z4712" t="str">
        <v>Australia</v>
      </c>
      <c r="AA4712">
        <v>2</v>
      </c>
      <c r="AB4712" s="3" t="str">
        <f t="shared" si="147"/>
        <v>10 to 20</v>
      </c>
      <c r="AM4712" s="6">
        <v>76</v>
      </c>
      <c r="AN4712" s="6" t="s">
        <v>1362</v>
      </c>
    </row>
    <row r="4713" spans="1:40" x14ac:dyDescent="0.25">
      <c r="A4713">
        <v>4711</v>
      </c>
      <c r="B4713">
        <v>943</v>
      </c>
      <c r="C4713">
        <v>217</v>
      </c>
      <c r="D4713">
        <v>106</v>
      </c>
      <c r="E4713">
        <v>3</v>
      </c>
      <c r="F4713">
        <v>318</v>
      </c>
      <c r="G4713">
        <v>1</v>
      </c>
      <c r="H4713" t="str">
        <f>VLOOKUP($C4713,'Raw-products'!$A$2:$H$1261,MATCH(H$1,'Raw-products'!$A$1:$H$1,0))</f>
        <v>Shirt</v>
      </c>
      <c r="I4713" t="str">
        <f>VLOOKUP($C4713,'Raw-products'!$A$2:$H$1261,MATCH(I$1,'Raw-products'!$A$1:$H$1,0))</f>
        <v>Chambray</v>
      </c>
      <c r="J4713" t="str">
        <f>VLOOKUP($C4713,'Raw-products'!$A$2:$H$1261,MATCH(J$1,'Raw-products'!$A$1:$H$1,0))</f>
        <v>M</v>
      </c>
      <c r="K4713" t="str">
        <f>VLOOKUP($C4713,'Raw-products'!$A$2:$H$1261,MATCH(K$1,'Raw-products'!$A$1:$H$1,0))</f>
        <v>orange</v>
      </c>
      <c r="L4713">
        <f>VLOOKUP($C4713,'Raw-products'!$A$2:$H$1261,MATCH(L$1,'Raw-products'!$A$1:$H$1,0))</f>
        <v>105</v>
      </c>
      <c r="M4713">
        <f>VLOOKUP($C4713,'Raw-products'!$A$2:$H$1261,MATCH(M$1,'Raw-products'!$A$1:$H$1,0))</f>
        <v>43</v>
      </c>
      <c r="N4713" s="5">
        <f t="shared" si="146"/>
        <v>4515</v>
      </c>
      <c r="O4713" cm="1">
        <f t="array" ref="O4713:R4713">_xlfn.XLOOKUP($B4713,'Raw -orders'!$A:$A,'Raw -orders'!$B:$E)</f>
        <v>76</v>
      </c>
      <c r="P4713">
        <v>26707</v>
      </c>
      <c r="Q4713" s="1">
        <v>44249</v>
      </c>
      <c r="R4713" s="1">
        <v>44269</v>
      </c>
      <c r="S4713" t="str" cm="1">
        <f t="array" ref="S4713:Z4713">_xlfn.XLOOKUP($O4713,'Raw - customers'!$A:$A,'Raw - customers'!$B:$I)</f>
        <v>Chandra Carine</v>
      </c>
      <c r="T4713" t="str">
        <v>Agender</v>
      </c>
      <c r="U4713">
        <v>51</v>
      </c>
      <c r="V4713" t="str">
        <v>1805 Harry RoadApt. 445</v>
      </c>
      <c r="W4713">
        <v>2030</v>
      </c>
      <c r="X4713" t="str">
        <v>Hellermouth</v>
      </c>
      <c r="Y4713" t="str">
        <v>New South Wales</v>
      </c>
      <c r="Z4713" t="str">
        <v>Australia</v>
      </c>
      <c r="AA4713">
        <v>2</v>
      </c>
      <c r="AB4713" s="3" t="str">
        <f t="shared" si="147"/>
        <v>10 to 20</v>
      </c>
      <c r="AM4713" s="6">
        <v>76</v>
      </c>
      <c r="AN4713" s="6" t="s">
        <v>1362</v>
      </c>
    </row>
    <row r="4714" spans="1:40" x14ac:dyDescent="0.25">
      <c r="A4714">
        <v>4712</v>
      </c>
      <c r="B4714">
        <v>943</v>
      </c>
      <c r="C4714">
        <v>455</v>
      </c>
      <c r="D4714">
        <v>118</v>
      </c>
      <c r="E4714">
        <v>1</v>
      </c>
      <c r="F4714">
        <v>118</v>
      </c>
      <c r="G4714">
        <v>1</v>
      </c>
      <c r="H4714" t="str">
        <f>VLOOKUP($C4714,'Raw-products'!$A$2:$H$1261,MATCH(H$1,'Raw-products'!$A$1:$H$1,0))</f>
        <v>Jacket</v>
      </c>
      <c r="I4714" t="str">
        <f>VLOOKUP($C4714,'Raw-products'!$A$2:$H$1261,MATCH(I$1,'Raw-products'!$A$1:$H$1,0))</f>
        <v>Puffer</v>
      </c>
      <c r="J4714" t="str">
        <f>VLOOKUP($C4714,'Raw-products'!$A$2:$H$1261,MATCH(J$1,'Raw-products'!$A$1:$H$1,0))</f>
        <v>XS</v>
      </c>
      <c r="K4714" t="str">
        <f>VLOOKUP($C4714,'Raw-products'!$A$2:$H$1261,MATCH(K$1,'Raw-products'!$A$1:$H$1,0))</f>
        <v>red</v>
      </c>
      <c r="L4714">
        <f>VLOOKUP($C4714,'Raw-products'!$A$2:$H$1261,MATCH(L$1,'Raw-products'!$A$1:$H$1,0))</f>
        <v>110</v>
      </c>
      <c r="M4714">
        <f>VLOOKUP($C4714,'Raw-products'!$A$2:$H$1261,MATCH(M$1,'Raw-products'!$A$1:$H$1,0))</f>
        <v>67</v>
      </c>
      <c r="N4714" s="5">
        <f t="shared" si="146"/>
        <v>7370</v>
      </c>
      <c r="O4714" cm="1">
        <f t="array" ref="O4714:R4714">_xlfn.XLOOKUP($B4714,'Raw -orders'!$A:$A,'Raw -orders'!$B:$E)</f>
        <v>76</v>
      </c>
      <c r="P4714">
        <v>26707</v>
      </c>
      <c r="Q4714" s="1">
        <v>44249</v>
      </c>
      <c r="R4714" s="1">
        <v>44269</v>
      </c>
      <c r="S4714" t="str" cm="1">
        <f t="array" ref="S4714:Z4714">_xlfn.XLOOKUP($O4714,'Raw - customers'!$A:$A,'Raw - customers'!$B:$I)</f>
        <v>Chandra Carine</v>
      </c>
      <c r="T4714" t="str">
        <v>Agender</v>
      </c>
      <c r="U4714">
        <v>51</v>
      </c>
      <c r="V4714" t="str">
        <v>1805 Harry RoadApt. 445</v>
      </c>
      <c r="W4714">
        <v>2030</v>
      </c>
      <c r="X4714" t="str">
        <v>Hellermouth</v>
      </c>
      <c r="Y4714" t="str">
        <v>New South Wales</v>
      </c>
      <c r="Z4714" t="str">
        <v>Australia</v>
      </c>
      <c r="AA4714">
        <v>2</v>
      </c>
      <c r="AB4714" s="3" t="str">
        <f t="shared" si="147"/>
        <v>10 to 20</v>
      </c>
      <c r="AM4714" s="6">
        <v>76</v>
      </c>
      <c r="AN4714" s="6" t="s">
        <v>1362</v>
      </c>
    </row>
    <row r="4715" spans="1:40" x14ac:dyDescent="0.25">
      <c r="A4715">
        <v>4713</v>
      </c>
      <c r="B4715">
        <v>944</v>
      </c>
      <c r="C4715">
        <v>820</v>
      </c>
      <c r="D4715">
        <v>117</v>
      </c>
      <c r="E4715">
        <v>2</v>
      </c>
      <c r="F4715">
        <v>234</v>
      </c>
      <c r="G4715">
        <v>1</v>
      </c>
      <c r="H4715" t="str">
        <f>VLOOKUP($C4715,'Raw-products'!$A$2:$H$1261,MATCH(H$1,'Raw-products'!$A$1:$H$1,0))</f>
        <v>Jacket</v>
      </c>
      <c r="I4715" t="str">
        <f>VLOOKUP($C4715,'Raw-products'!$A$2:$H$1261,MATCH(I$1,'Raw-products'!$A$1:$H$1,0))</f>
        <v>Shearling</v>
      </c>
      <c r="J4715" t="str">
        <f>VLOOKUP($C4715,'Raw-products'!$A$2:$H$1261,MATCH(J$1,'Raw-products'!$A$1:$H$1,0))</f>
        <v>XS</v>
      </c>
      <c r="K4715" t="str">
        <f>VLOOKUP($C4715,'Raw-products'!$A$2:$H$1261,MATCH(K$1,'Raw-products'!$A$1:$H$1,0))</f>
        <v>green</v>
      </c>
      <c r="L4715">
        <f>VLOOKUP($C4715,'Raw-products'!$A$2:$H$1261,MATCH(L$1,'Raw-products'!$A$1:$H$1,0))</f>
        <v>95</v>
      </c>
      <c r="M4715">
        <f>VLOOKUP($C4715,'Raw-products'!$A$2:$H$1261,MATCH(M$1,'Raw-products'!$A$1:$H$1,0))</f>
        <v>74</v>
      </c>
      <c r="N4715" s="5">
        <f t="shared" si="146"/>
        <v>7030</v>
      </c>
      <c r="O4715" cm="1">
        <f t="array" ref="O4715:R4715">_xlfn.XLOOKUP($B4715,'Raw -orders'!$A:$A,'Raw -orders'!$B:$E)</f>
        <v>774</v>
      </c>
      <c r="P4715">
        <v>27648</v>
      </c>
      <c r="Q4715" s="1">
        <v>44394</v>
      </c>
      <c r="R4715" s="1">
        <v>44417</v>
      </c>
      <c r="S4715" t="str" cm="1">
        <f t="array" ref="S4715:Z4715">_xlfn.XLOOKUP($O4715,'Raw - customers'!$A:$A,'Raw - customers'!$B:$I)</f>
        <v>Ellynn Korba</v>
      </c>
      <c r="T4715" t="str">
        <v>Genderqueer</v>
      </c>
      <c r="U4715">
        <v>34</v>
      </c>
      <c r="V4715" t="str">
        <v>2096 Wilson MewsApt. 714</v>
      </c>
      <c r="W4715">
        <v>8590</v>
      </c>
      <c r="X4715" t="str">
        <v>West Jonathanshire</v>
      </c>
      <c r="Y4715" t="str">
        <v>Tasmania</v>
      </c>
      <c r="Z4715" t="str">
        <v>Australia</v>
      </c>
      <c r="AA4715">
        <v>7</v>
      </c>
      <c r="AB4715" s="3" t="str">
        <f t="shared" si="147"/>
        <v>20 to 30</v>
      </c>
      <c r="AM4715" s="6">
        <v>774</v>
      </c>
      <c r="AN4715" s="6" t="s">
        <v>1414</v>
      </c>
    </row>
    <row r="4716" spans="1:40" x14ac:dyDescent="0.25">
      <c r="A4716">
        <v>4714</v>
      </c>
      <c r="B4716">
        <v>945</v>
      </c>
      <c r="C4716">
        <v>457</v>
      </c>
      <c r="D4716">
        <v>118</v>
      </c>
      <c r="E4716">
        <v>1</v>
      </c>
      <c r="F4716">
        <v>118</v>
      </c>
      <c r="G4716">
        <v>1</v>
      </c>
      <c r="H4716" t="str">
        <f>VLOOKUP($C4716,'Raw-products'!$A$2:$H$1261,MATCH(H$1,'Raw-products'!$A$1:$H$1,0))</f>
        <v>Jacket</v>
      </c>
      <c r="I4716" t="str">
        <f>VLOOKUP($C4716,'Raw-products'!$A$2:$H$1261,MATCH(I$1,'Raw-products'!$A$1:$H$1,0))</f>
        <v>Puffer</v>
      </c>
      <c r="J4716" t="str">
        <f>VLOOKUP($C4716,'Raw-products'!$A$2:$H$1261,MATCH(J$1,'Raw-products'!$A$1:$H$1,0))</f>
        <v>M</v>
      </c>
      <c r="K4716" t="str">
        <f>VLOOKUP($C4716,'Raw-products'!$A$2:$H$1261,MATCH(K$1,'Raw-products'!$A$1:$H$1,0))</f>
        <v>red</v>
      </c>
      <c r="L4716">
        <f>VLOOKUP($C4716,'Raw-products'!$A$2:$H$1261,MATCH(L$1,'Raw-products'!$A$1:$H$1,0))</f>
        <v>110</v>
      </c>
      <c r="M4716">
        <f>VLOOKUP($C4716,'Raw-products'!$A$2:$H$1261,MATCH(M$1,'Raw-products'!$A$1:$H$1,0))</f>
        <v>62</v>
      </c>
      <c r="N4716" s="5">
        <f t="shared" si="146"/>
        <v>6820</v>
      </c>
      <c r="O4716" cm="1">
        <f t="array" ref="O4716:R4716">_xlfn.XLOOKUP($B4716,'Raw -orders'!$A:$A,'Raw -orders'!$B:$E)</f>
        <v>54</v>
      </c>
      <c r="P4716">
        <v>11172</v>
      </c>
      <c r="Q4716" s="1">
        <v>44381</v>
      </c>
      <c r="R4716" s="1">
        <v>44399</v>
      </c>
      <c r="S4716" t="str" cm="1">
        <f t="array" ref="S4716:Z4716">_xlfn.XLOOKUP($O4716,'Raw - customers'!$A:$A,'Raw - customers'!$B:$I)</f>
        <v>Tore Caras</v>
      </c>
      <c r="T4716" t="str">
        <v>Genderqueer</v>
      </c>
      <c r="U4716">
        <v>62</v>
      </c>
      <c r="V4716" t="str">
        <v>2912 Adams JunctionSuite 740</v>
      </c>
      <c r="W4716">
        <v>5575</v>
      </c>
      <c r="X4716" t="str">
        <v>West Alyssa</v>
      </c>
      <c r="Y4716" t="str">
        <v>Queensland</v>
      </c>
      <c r="Z4716" t="str">
        <v>Australia</v>
      </c>
      <c r="AA4716">
        <v>7</v>
      </c>
      <c r="AB4716" s="3" t="str">
        <f t="shared" si="147"/>
        <v>10 to 20</v>
      </c>
      <c r="AM4716" s="6">
        <v>54</v>
      </c>
      <c r="AN4716" s="6" t="s">
        <v>1355</v>
      </c>
    </row>
    <row r="4717" spans="1:40" x14ac:dyDescent="0.25">
      <c r="A4717">
        <v>4715</v>
      </c>
      <c r="B4717">
        <v>945</v>
      </c>
      <c r="C4717">
        <v>1008</v>
      </c>
      <c r="D4717">
        <v>106</v>
      </c>
      <c r="E4717">
        <v>3</v>
      </c>
      <c r="F4717">
        <v>318</v>
      </c>
      <c r="G4717">
        <v>1</v>
      </c>
      <c r="H4717" t="str">
        <f>VLOOKUP($C4717,'Raw-products'!$A$2:$H$1261,MATCH(H$1,'Raw-products'!$A$1:$H$1,0))</f>
        <v>Trousers</v>
      </c>
      <c r="I4717" t="str">
        <f>VLOOKUP($C4717,'Raw-products'!$A$2:$H$1261,MATCH(I$1,'Raw-products'!$A$1:$H$1,0))</f>
        <v>Wool</v>
      </c>
      <c r="J4717" t="str">
        <f>VLOOKUP($C4717,'Raw-products'!$A$2:$H$1261,MATCH(J$1,'Raw-products'!$A$1:$H$1,0))</f>
        <v>L</v>
      </c>
      <c r="K4717" t="str">
        <f>VLOOKUP($C4717,'Raw-products'!$A$2:$H$1261,MATCH(K$1,'Raw-products'!$A$1:$H$1,0))</f>
        <v>indigo</v>
      </c>
      <c r="L4717">
        <f>VLOOKUP($C4717,'Raw-products'!$A$2:$H$1261,MATCH(L$1,'Raw-products'!$A$1:$H$1,0))</f>
        <v>111</v>
      </c>
      <c r="M4717">
        <f>VLOOKUP($C4717,'Raw-products'!$A$2:$H$1261,MATCH(M$1,'Raw-products'!$A$1:$H$1,0))</f>
        <v>41</v>
      </c>
      <c r="N4717" s="5">
        <f t="shared" si="146"/>
        <v>4551</v>
      </c>
      <c r="O4717" cm="1">
        <f t="array" ref="O4717:R4717">_xlfn.XLOOKUP($B4717,'Raw -orders'!$A:$A,'Raw -orders'!$B:$E)</f>
        <v>54</v>
      </c>
      <c r="P4717">
        <v>11172</v>
      </c>
      <c r="Q4717" s="1">
        <v>44381</v>
      </c>
      <c r="R4717" s="1">
        <v>44399</v>
      </c>
      <c r="S4717" t="str" cm="1">
        <f t="array" ref="S4717:Z4717">_xlfn.XLOOKUP($O4717,'Raw - customers'!$A:$A,'Raw - customers'!$B:$I)</f>
        <v>Tore Caras</v>
      </c>
      <c r="T4717" t="str">
        <v>Genderqueer</v>
      </c>
      <c r="U4717">
        <v>62</v>
      </c>
      <c r="V4717" t="str">
        <v>2912 Adams JunctionSuite 740</v>
      </c>
      <c r="W4717">
        <v>5575</v>
      </c>
      <c r="X4717" t="str">
        <v>West Alyssa</v>
      </c>
      <c r="Y4717" t="str">
        <v>Queensland</v>
      </c>
      <c r="Z4717" t="str">
        <v>Australia</v>
      </c>
      <c r="AA4717">
        <v>7</v>
      </c>
      <c r="AB4717" s="3" t="str">
        <f t="shared" si="147"/>
        <v>10 to 20</v>
      </c>
      <c r="AM4717" s="6">
        <v>54</v>
      </c>
      <c r="AN4717" s="6" t="s">
        <v>1355</v>
      </c>
    </row>
    <row r="4718" spans="1:40" x14ac:dyDescent="0.25">
      <c r="A4718">
        <v>4716</v>
      </c>
      <c r="B4718">
        <v>945</v>
      </c>
      <c r="C4718">
        <v>817</v>
      </c>
      <c r="D4718">
        <v>117</v>
      </c>
      <c r="E4718">
        <v>2</v>
      </c>
      <c r="F4718">
        <v>234</v>
      </c>
      <c r="G4718">
        <v>1</v>
      </c>
      <c r="H4718" t="str">
        <f>VLOOKUP($C4718,'Raw-products'!$A$2:$H$1261,MATCH(H$1,'Raw-products'!$A$1:$H$1,0))</f>
        <v>Jacket</v>
      </c>
      <c r="I4718" t="str">
        <f>VLOOKUP($C4718,'Raw-products'!$A$2:$H$1261,MATCH(I$1,'Raw-products'!$A$1:$H$1,0))</f>
        <v>Shearling</v>
      </c>
      <c r="J4718" t="str">
        <f>VLOOKUP($C4718,'Raw-products'!$A$2:$H$1261,MATCH(J$1,'Raw-products'!$A$1:$H$1,0))</f>
        <v>M</v>
      </c>
      <c r="K4718" t="str">
        <f>VLOOKUP($C4718,'Raw-products'!$A$2:$H$1261,MATCH(K$1,'Raw-products'!$A$1:$H$1,0))</f>
        <v>yellow</v>
      </c>
      <c r="L4718">
        <f>VLOOKUP($C4718,'Raw-products'!$A$2:$H$1261,MATCH(L$1,'Raw-products'!$A$1:$H$1,0))</f>
        <v>95</v>
      </c>
      <c r="M4718">
        <f>VLOOKUP($C4718,'Raw-products'!$A$2:$H$1261,MATCH(M$1,'Raw-products'!$A$1:$H$1,0))</f>
        <v>60</v>
      </c>
      <c r="N4718" s="5">
        <f t="shared" si="146"/>
        <v>5700</v>
      </c>
      <c r="O4718" cm="1">
        <f t="array" ref="O4718:R4718">_xlfn.XLOOKUP($B4718,'Raw -orders'!$A:$A,'Raw -orders'!$B:$E)</f>
        <v>54</v>
      </c>
      <c r="P4718">
        <v>11172</v>
      </c>
      <c r="Q4718" s="1">
        <v>44381</v>
      </c>
      <c r="R4718" s="1">
        <v>44399</v>
      </c>
      <c r="S4718" t="str" cm="1">
        <f t="array" ref="S4718:Z4718">_xlfn.XLOOKUP($O4718,'Raw - customers'!$A:$A,'Raw - customers'!$B:$I)</f>
        <v>Tore Caras</v>
      </c>
      <c r="T4718" t="str">
        <v>Genderqueer</v>
      </c>
      <c r="U4718">
        <v>62</v>
      </c>
      <c r="V4718" t="str">
        <v>2912 Adams JunctionSuite 740</v>
      </c>
      <c r="W4718">
        <v>5575</v>
      </c>
      <c r="X4718" t="str">
        <v>West Alyssa</v>
      </c>
      <c r="Y4718" t="str">
        <v>Queensland</v>
      </c>
      <c r="Z4718" t="str">
        <v>Australia</v>
      </c>
      <c r="AA4718">
        <v>7</v>
      </c>
      <c r="AB4718" s="3" t="str">
        <f t="shared" si="147"/>
        <v>10 to 20</v>
      </c>
      <c r="AM4718" s="6">
        <v>54</v>
      </c>
      <c r="AN4718" s="6" t="s">
        <v>1355</v>
      </c>
    </row>
    <row r="4719" spans="1:40" x14ac:dyDescent="0.25">
      <c r="A4719">
        <v>4717</v>
      </c>
      <c r="B4719">
        <v>945</v>
      </c>
      <c r="C4719">
        <v>580</v>
      </c>
      <c r="D4719">
        <v>100</v>
      </c>
      <c r="E4719">
        <v>2</v>
      </c>
      <c r="F4719">
        <v>200</v>
      </c>
      <c r="G4719">
        <v>1</v>
      </c>
      <c r="H4719" t="str">
        <f>VLOOKUP($C4719,'Raw-products'!$A$2:$H$1261,MATCH(H$1,'Raw-products'!$A$1:$H$1,0))</f>
        <v>Jacket</v>
      </c>
      <c r="I4719" t="str">
        <f>VLOOKUP($C4719,'Raw-products'!$A$2:$H$1261,MATCH(I$1,'Raw-products'!$A$1:$H$1,0))</f>
        <v>Bomber</v>
      </c>
      <c r="J4719" t="str">
        <f>VLOOKUP($C4719,'Raw-products'!$A$2:$H$1261,MATCH(J$1,'Raw-products'!$A$1:$H$1,0))</f>
        <v>XS</v>
      </c>
      <c r="K4719" t="str">
        <f>VLOOKUP($C4719,'Raw-products'!$A$2:$H$1261,MATCH(K$1,'Raw-products'!$A$1:$H$1,0))</f>
        <v>blue</v>
      </c>
      <c r="L4719">
        <f>VLOOKUP($C4719,'Raw-products'!$A$2:$H$1261,MATCH(L$1,'Raw-products'!$A$1:$H$1,0))</f>
        <v>90</v>
      </c>
      <c r="M4719">
        <f>VLOOKUP($C4719,'Raw-products'!$A$2:$H$1261,MATCH(M$1,'Raw-products'!$A$1:$H$1,0))</f>
        <v>44</v>
      </c>
      <c r="N4719" s="5">
        <f t="shared" si="146"/>
        <v>3960</v>
      </c>
      <c r="O4719" cm="1">
        <f t="array" ref="O4719:R4719">_xlfn.XLOOKUP($B4719,'Raw -orders'!$A:$A,'Raw -orders'!$B:$E)</f>
        <v>54</v>
      </c>
      <c r="P4719">
        <v>11172</v>
      </c>
      <c r="Q4719" s="1">
        <v>44381</v>
      </c>
      <c r="R4719" s="1">
        <v>44399</v>
      </c>
      <c r="S4719" t="str" cm="1">
        <f t="array" ref="S4719:Z4719">_xlfn.XLOOKUP($O4719,'Raw - customers'!$A:$A,'Raw - customers'!$B:$I)</f>
        <v>Tore Caras</v>
      </c>
      <c r="T4719" t="str">
        <v>Genderqueer</v>
      </c>
      <c r="U4719">
        <v>62</v>
      </c>
      <c r="V4719" t="str">
        <v>2912 Adams JunctionSuite 740</v>
      </c>
      <c r="W4719">
        <v>5575</v>
      </c>
      <c r="X4719" t="str">
        <v>West Alyssa</v>
      </c>
      <c r="Y4719" t="str">
        <v>Queensland</v>
      </c>
      <c r="Z4719" t="str">
        <v>Australia</v>
      </c>
      <c r="AA4719">
        <v>7</v>
      </c>
      <c r="AB4719" s="3" t="str">
        <f t="shared" si="147"/>
        <v>10 to 20</v>
      </c>
      <c r="AM4719" s="6">
        <v>54</v>
      </c>
      <c r="AN4719" s="6" t="s">
        <v>1355</v>
      </c>
    </row>
    <row r="4720" spans="1:40" x14ac:dyDescent="0.25">
      <c r="A4720">
        <v>4718</v>
      </c>
      <c r="B4720">
        <v>945</v>
      </c>
      <c r="C4720">
        <v>899</v>
      </c>
      <c r="D4720">
        <v>94</v>
      </c>
      <c r="E4720">
        <v>2</v>
      </c>
      <c r="F4720">
        <v>188</v>
      </c>
      <c r="G4720">
        <v>1</v>
      </c>
      <c r="H4720" t="str">
        <f>VLOOKUP($C4720,'Raw-products'!$A$2:$H$1261,MATCH(H$1,'Raw-products'!$A$1:$H$1,0))</f>
        <v>Trousers</v>
      </c>
      <c r="I4720" t="str">
        <f>VLOOKUP($C4720,'Raw-products'!$A$2:$H$1261,MATCH(I$1,'Raw-products'!$A$1:$H$1,0))</f>
        <v>Cords</v>
      </c>
      <c r="J4720" t="str">
        <f>VLOOKUP($C4720,'Raw-products'!$A$2:$H$1261,MATCH(J$1,'Raw-products'!$A$1:$H$1,0))</f>
        <v>XL</v>
      </c>
      <c r="K4720" t="str">
        <f>VLOOKUP($C4720,'Raw-products'!$A$2:$H$1261,MATCH(K$1,'Raw-products'!$A$1:$H$1,0))</f>
        <v>blue</v>
      </c>
      <c r="L4720">
        <f>VLOOKUP($C4720,'Raw-products'!$A$2:$H$1261,MATCH(L$1,'Raw-products'!$A$1:$H$1,0))</f>
        <v>113</v>
      </c>
      <c r="M4720">
        <f>VLOOKUP($C4720,'Raw-products'!$A$2:$H$1261,MATCH(M$1,'Raw-products'!$A$1:$H$1,0))</f>
        <v>65</v>
      </c>
      <c r="N4720" s="5">
        <f t="shared" si="146"/>
        <v>7345</v>
      </c>
      <c r="O4720" cm="1">
        <f t="array" ref="O4720:R4720">_xlfn.XLOOKUP($B4720,'Raw -orders'!$A:$A,'Raw -orders'!$B:$E)</f>
        <v>54</v>
      </c>
      <c r="P4720">
        <v>11172</v>
      </c>
      <c r="Q4720" s="1">
        <v>44381</v>
      </c>
      <c r="R4720" s="1">
        <v>44399</v>
      </c>
      <c r="S4720" t="str" cm="1">
        <f t="array" ref="S4720:Z4720">_xlfn.XLOOKUP($O4720,'Raw - customers'!$A:$A,'Raw - customers'!$B:$I)</f>
        <v>Tore Caras</v>
      </c>
      <c r="T4720" t="str">
        <v>Genderqueer</v>
      </c>
      <c r="U4720">
        <v>62</v>
      </c>
      <c r="V4720" t="str">
        <v>2912 Adams JunctionSuite 740</v>
      </c>
      <c r="W4720">
        <v>5575</v>
      </c>
      <c r="X4720" t="str">
        <v>West Alyssa</v>
      </c>
      <c r="Y4720" t="str">
        <v>Queensland</v>
      </c>
      <c r="Z4720" t="str">
        <v>Australia</v>
      </c>
      <c r="AA4720">
        <v>7</v>
      </c>
      <c r="AB4720" s="3" t="str">
        <f t="shared" si="147"/>
        <v>10 to 20</v>
      </c>
      <c r="AM4720" s="6">
        <v>54</v>
      </c>
      <c r="AN4720" s="6" t="s">
        <v>1355</v>
      </c>
    </row>
    <row r="4721" spans="1:40" x14ac:dyDescent="0.25">
      <c r="A4721">
        <v>4719</v>
      </c>
      <c r="B4721">
        <v>946</v>
      </c>
      <c r="C4721">
        <v>613</v>
      </c>
      <c r="D4721">
        <v>112</v>
      </c>
      <c r="E4721">
        <v>1</v>
      </c>
      <c r="F4721">
        <v>112</v>
      </c>
      <c r="G4721">
        <v>1</v>
      </c>
      <c r="H4721" t="str">
        <f>VLOOKUP($C4721,'Raw-products'!$A$2:$H$1261,MATCH(H$1,'Raw-products'!$A$1:$H$1,0))</f>
        <v>Jacket</v>
      </c>
      <c r="I4721" t="str">
        <f>VLOOKUP($C4721,'Raw-products'!$A$2:$H$1261,MATCH(I$1,'Raw-products'!$A$1:$H$1,0))</f>
        <v>Cardigan</v>
      </c>
      <c r="J4721" t="str">
        <f>VLOOKUP($C4721,'Raw-products'!$A$2:$H$1261,MATCH(J$1,'Raw-products'!$A$1:$H$1,0))</f>
        <v>L</v>
      </c>
      <c r="K4721" t="str">
        <f>VLOOKUP($C4721,'Raw-products'!$A$2:$H$1261,MATCH(K$1,'Raw-products'!$A$1:$H$1,0))</f>
        <v>green</v>
      </c>
      <c r="L4721">
        <f>VLOOKUP($C4721,'Raw-products'!$A$2:$H$1261,MATCH(L$1,'Raw-products'!$A$1:$H$1,0))</f>
        <v>118</v>
      </c>
      <c r="M4721">
        <f>VLOOKUP($C4721,'Raw-products'!$A$2:$H$1261,MATCH(M$1,'Raw-products'!$A$1:$H$1,0))</f>
        <v>63</v>
      </c>
      <c r="N4721" s="5">
        <f t="shared" si="146"/>
        <v>7434</v>
      </c>
      <c r="O4721" cm="1">
        <f t="array" ref="O4721:R4721">_xlfn.XLOOKUP($B4721,'Raw -orders'!$A:$A,'Raw -orders'!$B:$E)</f>
        <v>455</v>
      </c>
      <c r="P4721">
        <v>33414</v>
      </c>
      <c r="Q4721" s="1">
        <v>44306</v>
      </c>
      <c r="R4721" s="1">
        <v>44329</v>
      </c>
      <c r="S4721" t="str" cm="1">
        <f t="array" ref="S4721:Z4721">_xlfn.XLOOKUP($O4721,'Raw - customers'!$A:$A,'Raw - customers'!$B:$I)</f>
        <v>Wash Kyneton</v>
      </c>
      <c r="T4721" t="str">
        <v>Non-binary</v>
      </c>
      <c r="U4721">
        <v>60</v>
      </c>
      <c r="V4721" t="str">
        <v>539 Towne CrescentSuite 935</v>
      </c>
      <c r="W4721">
        <v>8038</v>
      </c>
      <c r="X4721" t="str">
        <v>Lake Sienna</v>
      </c>
      <c r="Y4721" t="str">
        <v>Northern Territory</v>
      </c>
      <c r="Z4721" t="str">
        <v>Australia</v>
      </c>
      <c r="AA4721">
        <v>4</v>
      </c>
      <c r="AB4721" s="3" t="str">
        <f t="shared" si="147"/>
        <v>20 to 30</v>
      </c>
      <c r="AM4721" s="6">
        <v>455</v>
      </c>
      <c r="AN4721" s="6" t="s">
        <v>1339</v>
      </c>
    </row>
    <row r="4722" spans="1:40" x14ac:dyDescent="0.25">
      <c r="A4722">
        <v>4720</v>
      </c>
      <c r="B4722">
        <v>946</v>
      </c>
      <c r="C4722">
        <v>4</v>
      </c>
      <c r="D4722">
        <v>96</v>
      </c>
      <c r="E4722">
        <v>3</v>
      </c>
      <c r="F4722">
        <v>288</v>
      </c>
      <c r="G4722">
        <v>1</v>
      </c>
      <c r="H4722" t="str">
        <f>VLOOKUP($C4722,'Raw-products'!$A$2:$H$1261,MATCH(H$1,'Raw-products'!$A$1:$H$1,0))</f>
        <v>Shirt</v>
      </c>
      <c r="I4722" t="str">
        <f>VLOOKUP($C4722,'Raw-products'!$A$2:$H$1261,MATCH(I$1,'Raw-products'!$A$1:$H$1,0))</f>
        <v>Oxford Cloth</v>
      </c>
      <c r="J4722" t="str">
        <f>VLOOKUP($C4722,'Raw-products'!$A$2:$H$1261,MATCH(J$1,'Raw-products'!$A$1:$H$1,0))</f>
        <v>XL</v>
      </c>
      <c r="K4722" t="str">
        <f>VLOOKUP($C4722,'Raw-products'!$A$2:$H$1261,MATCH(K$1,'Raw-products'!$A$1:$H$1,0))</f>
        <v>red</v>
      </c>
      <c r="L4722">
        <f>VLOOKUP($C4722,'Raw-products'!$A$2:$H$1261,MATCH(L$1,'Raw-products'!$A$1:$H$1,0))</f>
        <v>114</v>
      </c>
      <c r="M4722">
        <f>VLOOKUP($C4722,'Raw-products'!$A$2:$H$1261,MATCH(M$1,'Raw-products'!$A$1:$H$1,0))</f>
        <v>47</v>
      </c>
      <c r="N4722" s="5">
        <f t="shared" si="146"/>
        <v>5358</v>
      </c>
      <c r="O4722" cm="1">
        <f t="array" ref="O4722:R4722">_xlfn.XLOOKUP($B4722,'Raw -orders'!$A:$A,'Raw -orders'!$B:$E)</f>
        <v>455</v>
      </c>
      <c r="P4722">
        <v>33414</v>
      </c>
      <c r="Q4722" s="1">
        <v>44306</v>
      </c>
      <c r="R4722" s="1">
        <v>44329</v>
      </c>
      <c r="S4722" t="str" cm="1">
        <f t="array" ref="S4722:Z4722">_xlfn.XLOOKUP($O4722,'Raw - customers'!$A:$A,'Raw - customers'!$B:$I)</f>
        <v>Wash Kyneton</v>
      </c>
      <c r="T4722" t="str">
        <v>Non-binary</v>
      </c>
      <c r="U4722">
        <v>60</v>
      </c>
      <c r="V4722" t="str">
        <v>539 Towne CrescentSuite 935</v>
      </c>
      <c r="W4722">
        <v>8038</v>
      </c>
      <c r="X4722" t="str">
        <v>Lake Sienna</v>
      </c>
      <c r="Y4722" t="str">
        <v>Northern Territory</v>
      </c>
      <c r="Z4722" t="str">
        <v>Australia</v>
      </c>
      <c r="AA4722">
        <v>4</v>
      </c>
      <c r="AB4722" s="3" t="str">
        <f t="shared" si="147"/>
        <v>20 to 30</v>
      </c>
      <c r="AM4722" s="6">
        <v>455</v>
      </c>
      <c r="AN4722" s="6" t="s">
        <v>1339</v>
      </c>
    </row>
    <row r="4723" spans="1:40" x14ac:dyDescent="0.25">
      <c r="A4723">
        <v>4721</v>
      </c>
      <c r="B4723">
        <v>947</v>
      </c>
      <c r="C4723">
        <v>1042</v>
      </c>
      <c r="D4723">
        <v>90</v>
      </c>
      <c r="E4723">
        <v>1</v>
      </c>
      <c r="F4723">
        <v>90</v>
      </c>
      <c r="G4723">
        <v>1</v>
      </c>
      <c r="H4723" t="str">
        <f>VLOOKUP($C4723,'Raw-products'!$A$2:$H$1261,MATCH(H$1,'Raw-products'!$A$1:$H$1,0))</f>
        <v>Trousers</v>
      </c>
      <c r="I4723" t="str">
        <f>VLOOKUP($C4723,'Raw-products'!$A$2:$H$1261,MATCH(I$1,'Raw-products'!$A$1:$H$1,0))</f>
        <v>Relaxed Leg</v>
      </c>
      <c r="J4723" t="str">
        <f>VLOOKUP($C4723,'Raw-products'!$A$2:$H$1261,MATCH(J$1,'Raw-products'!$A$1:$H$1,0))</f>
        <v>M</v>
      </c>
      <c r="K4723" t="str">
        <f>VLOOKUP($C4723,'Raw-products'!$A$2:$H$1261,MATCH(K$1,'Raw-products'!$A$1:$H$1,0))</f>
        <v>indigo</v>
      </c>
      <c r="L4723">
        <f>VLOOKUP($C4723,'Raw-products'!$A$2:$H$1261,MATCH(L$1,'Raw-products'!$A$1:$H$1,0))</f>
        <v>95</v>
      </c>
      <c r="M4723">
        <f>VLOOKUP($C4723,'Raw-products'!$A$2:$H$1261,MATCH(M$1,'Raw-products'!$A$1:$H$1,0))</f>
        <v>45</v>
      </c>
      <c r="N4723" s="5">
        <f t="shared" si="146"/>
        <v>4275</v>
      </c>
      <c r="O4723" cm="1">
        <f t="array" ref="O4723:R4723">_xlfn.XLOOKUP($B4723,'Raw -orders'!$A:$A,'Raw -orders'!$B:$E)</f>
        <v>49</v>
      </c>
      <c r="P4723">
        <v>47022</v>
      </c>
      <c r="Q4723" s="1">
        <v>44371</v>
      </c>
      <c r="R4723" s="1">
        <v>44379</v>
      </c>
      <c r="S4723" t="str" cm="1">
        <f t="array" ref="S4723:Z4723">_xlfn.XLOOKUP($O4723,'Raw - customers'!$A:$A,'Raw - customers'!$B:$I)</f>
        <v>Shanna Pietrzyk</v>
      </c>
      <c r="T4723" t="str">
        <v>Female</v>
      </c>
      <c r="U4723">
        <v>56</v>
      </c>
      <c r="V4723" t="str">
        <v>30 Watson WayApt. 179</v>
      </c>
      <c r="W4723">
        <v>2511</v>
      </c>
      <c r="X4723" t="str">
        <v>Port Alyssa</v>
      </c>
      <c r="Y4723" t="str">
        <v>Queensland</v>
      </c>
      <c r="Z4723" t="str">
        <v>Australia</v>
      </c>
      <c r="AA4723">
        <v>6</v>
      </c>
      <c r="AB4723" s="3" t="str">
        <f t="shared" si="147"/>
        <v>0 to 10</v>
      </c>
      <c r="AM4723" s="6">
        <v>49</v>
      </c>
      <c r="AN4723" s="6" t="s">
        <v>1355</v>
      </c>
    </row>
    <row r="4724" spans="1:40" x14ac:dyDescent="0.25">
      <c r="A4724">
        <v>4722</v>
      </c>
      <c r="B4724">
        <v>947</v>
      </c>
      <c r="C4724">
        <v>359</v>
      </c>
      <c r="D4724">
        <v>94</v>
      </c>
      <c r="E4724">
        <v>1</v>
      </c>
      <c r="F4724">
        <v>94</v>
      </c>
      <c r="G4724">
        <v>1</v>
      </c>
      <c r="H4724" t="str">
        <f>VLOOKUP($C4724,'Raw-products'!$A$2:$H$1261,MATCH(H$1,'Raw-products'!$A$1:$H$1,0))</f>
        <v>Shirt</v>
      </c>
      <c r="I4724" t="str">
        <f>VLOOKUP($C4724,'Raw-products'!$A$2:$H$1261,MATCH(I$1,'Raw-products'!$A$1:$H$1,0))</f>
        <v>Henley</v>
      </c>
      <c r="J4724" t="str">
        <f>VLOOKUP($C4724,'Raw-products'!$A$2:$H$1261,MATCH(J$1,'Raw-products'!$A$1:$H$1,0))</f>
        <v>XL</v>
      </c>
      <c r="K4724" t="str">
        <f>VLOOKUP($C4724,'Raw-products'!$A$2:$H$1261,MATCH(K$1,'Raw-products'!$A$1:$H$1,0))</f>
        <v>orange</v>
      </c>
      <c r="L4724">
        <f>VLOOKUP($C4724,'Raw-products'!$A$2:$H$1261,MATCH(L$1,'Raw-products'!$A$1:$H$1,0))</f>
        <v>92</v>
      </c>
      <c r="M4724">
        <f>VLOOKUP($C4724,'Raw-products'!$A$2:$H$1261,MATCH(M$1,'Raw-products'!$A$1:$H$1,0))</f>
        <v>52</v>
      </c>
      <c r="N4724" s="5">
        <f t="shared" si="146"/>
        <v>4784</v>
      </c>
      <c r="O4724" cm="1">
        <f t="array" ref="O4724:R4724">_xlfn.XLOOKUP($B4724,'Raw -orders'!$A:$A,'Raw -orders'!$B:$E)</f>
        <v>49</v>
      </c>
      <c r="P4724">
        <v>47022</v>
      </c>
      <c r="Q4724" s="1">
        <v>44371</v>
      </c>
      <c r="R4724" s="1">
        <v>44379</v>
      </c>
      <c r="S4724" t="str" cm="1">
        <f t="array" ref="S4724:Z4724">_xlfn.XLOOKUP($O4724,'Raw - customers'!$A:$A,'Raw - customers'!$B:$I)</f>
        <v>Shanna Pietrzyk</v>
      </c>
      <c r="T4724" t="str">
        <v>Female</v>
      </c>
      <c r="U4724">
        <v>56</v>
      </c>
      <c r="V4724" t="str">
        <v>30 Watson WayApt. 179</v>
      </c>
      <c r="W4724">
        <v>2511</v>
      </c>
      <c r="X4724" t="str">
        <v>Port Alyssa</v>
      </c>
      <c r="Y4724" t="str">
        <v>Queensland</v>
      </c>
      <c r="Z4724" t="str">
        <v>Australia</v>
      </c>
      <c r="AA4724">
        <v>6</v>
      </c>
      <c r="AB4724" s="3" t="str">
        <f t="shared" si="147"/>
        <v>0 to 10</v>
      </c>
      <c r="AM4724" s="6">
        <v>49</v>
      </c>
      <c r="AN4724" s="6" t="s">
        <v>1355</v>
      </c>
    </row>
    <row r="4725" spans="1:40" x14ac:dyDescent="0.25">
      <c r="A4725">
        <v>4723</v>
      </c>
      <c r="B4725">
        <v>947</v>
      </c>
      <c r="C4725">
        <v>440</v>
      </c>
      <c r="D4725">
        <v>107</v>
      </c>
      <c r="E4725">
        <v>1</v>
      </c>
      <c r="F4725">
        <v>107</v>
      </c>
      <c r="G4725">
        <v>1</v>
      </c>
      <c r="H4725" t="str">
        <f>VLOOKUP($C4725,'Raw-products'!$A$2:$H$1261,MATCH(H$1,'Raw-products'!$A$1:$H$1,0))</f>
        <v>Jacket</v>
      </c>
      <c r="I4725" t="str">
        <f>VLOOKUP($C4725,'Raw-products'!$A$2:$H$1261,MATCH(I$1,'Raw-products'!$A$1:$H$1,0))</f>
        <v>Denim</v>
      </c>
      <c r="J4725" t="str">
        <f>VLOOKUP($C4725,'Raw-products'!$A$2:$H$1261,MATCH(J$1,'Raw-products'!$A$1:$H$1,0))</f>
        <v>XS</v>
      </c>
      <c r="K4725" t="str">
        <f>VLOOKUP($C4725,'Raw-products'!$A$2:$H$1261,MATCH(K$1,'Raw-products'!$A$1:$H$1,0))</f>
        <v>blue</v>
      </c>
      <c r="L4725">
        <f>VLOOKUP($C4725,'Raw-products'!$A$2:$H$1261,MATCH(L$1,'Raw-products'!$A$1:$H$1,0))</f>
        <v>92</v>
      </c>
      <c r="M4725">
        <f>VLOOKUP($C4725,'Raw-products'!$A$2:$H$1261,MATCH(M$1,'Raw-products'!$A$1:$H$1,0))</f>
        <v>49</v>
      </c>
      <c r="N4725" s="5">
        <f t="shared" si="146"/>
        <v>4508</v>
      </c>
      <c r="O4725" cm="1">
        <f t="array" ref="O4725:R4725">_xlfn.XLOOKUP($B4725,'Raw -orders'!$A:$A,'Raw -orders'!$B:$E)</f>
        <v>49</v>
      </c>
      <c r="P4725">
        <v>47022</v>
      </c>
      <c r="Q4725" s="1">
        <v>44371</v>
      </c>
      <c r="R4725" s="1">
        <v>44379</v>
      </c>
      <c r="S4725" t="str" cm="1">
        <f t="array" ref="S4725:Z4725">_xlfn.XLOOKUP($O4725,'Raw - customers'!$A:$A,'Raw - customers'!$B:$I)</f>
        <v>Shanna Pietrzyk</v>
      </c>
      <c r="T4725" t="str">
        <v>Female</v>
      </c>
      <c r="U4725">
        <v>56</v>
      </c>
      <c r="V4725" t="str">
        <v>30 Watson WayApt. 179</v>
      </c>
      <c r="W4725">
        <v>2511</v>
      </c>
      <c r="X4725" t="str">
        <v>Port Alyssa</v>
      </c>
      <c r="Y4725" t="str">
        <v>Queensland</v>
      </c>
      <c r="Z4725" t="str">
        <v>Australia</v>
      </c>
      <c r="AA4725">
        <v>6</v>
      </c>
      <c r="AB4725" s="3" t="str">
        <f t="shared" si="147"/>
        <v>0 to 10</v>
      </c>
      <c r="AM4725" s="6">
        <v>49</v>
      </c>
      <c r="AN4725" s="6" t="s">
        <v>1355</v>
      </c>
    </row>
    <row r="4726" spans="1:40" x14ac:dyDescent="0.25">
      <c r="A4726">
        <v>4724</v>
      </c>
      <c r="B4726">
        <v>948</v>
      </c>
      <c r="C4726">
        <v>972</v>
      </c>
      <c r="D4726">
        <v>97</v>
      </c>
      <c r="E4726">
        <v>2</v>
      </c>
      <c r="F4726">
        <v>194</v>
      </c>
      <c r="G4726">
        <v>1</v>
      </c>
      <c r="H4726" t="str">
        <f>VLOOKUP($C4726,'Raw-products'!$A$2:$H$1261,MATCH(H$1,'Raw-products'!$A$1:$H$1,0))</f>
        <v>Trousers</v>
      </c>
      <c r="I4726" t="str">
        <f>VLOOKUP($C4726,'Raw-products'!$A$2:$H$1261,MATCH(I$1,'Raw-products'!$A$1:$H$1,0))</f>
        <v>Slim-Fit</v>
      </c>
      <c r="J4726" t="str">
        <f>VLOOKUP($C4726,'Raw-products'!$A$2:$H$1261,MATCH(J$1,'Raw-products'!$A$1:$H$1,0))</f>
        <v>M</v>
      </c>
      <c r="K4726" t="str">
        <f>VLOOKUP($C4726,'Raw-products'!$A$2:$H$1261,MATCH(K$1,'Raw-products'!$A$1:$H$1,0))</f>
        <v>indigo</v>
      </c>
      <c r="L4726">
        <f>VLOOKUP($C4726,'Raw-products'!$A$2:$H$1261,MATCH(L$1,'Raw-products'!$A$1:$H$1,0))</f>
        <v>119</v>
      </c>
      <c r="M4726">
        <f>VLOOKUP($C4726,'Raw-products'!$A$2:$H$1261,MATCH(M$1,'Raw-products'!$A$1:$H$1,0))</f>
        <v>67</v>
      </c>
      <c r="N4726" s="5">
        <f t="shared" si="146"/>
        <v>7973</v>
      </c>
      <c r="O4726" cm="1">
        <f t="array" ref="O4726:R4726">_xlfn.XLOOKUP($B4726,'Raw -orders'!$A:$A,'Raw -orders'!$B:$E)</f>
        <v>35</v>
      </c>
      <c r="P4726">
        <v>18783</v>
      </c>
      <c r="Q4726" s="1">
        <v>44432</v>
      </c>
      <c r="R4726" s="1">
        <v>44441</v>
      </c>
      <c r="S4726" t="str" cm="1">
        <f t="array" ref="S4726:Z4726">_xlfn.XLOOKUP($O4726,'Raw - customers'!$A:$A,'Raw - customers'!$B:$I)</f>
        <v>Adamo Saddington</v>
      </c>
      <c r="T4726" t="str">
        <v>Male</v>
      </c>
      <c r="U4726">
        <v>80</v>
      </c>
      <c r="V4726" t="str">
        <v>3168 Bartoletti CrescentSuite 878</v>
      </c>
      <c r="W4726">
        <v>593</v>
      </c>
      <c r="X4726" t="str">
        <v>Port Lucas</v>
      </c>
      <c r="Y4726" t="str">
        <v>Queensland</v>
      </c>
      <c r="Z4726" t="str">
        <v>Australia</v>
      </c>
      <c r="AA4726">
        <v>8</v>
      </c>
      <c r="AB4726" s="3" t="str">
        <f t="shared" si="147"/>
        <v>0 to 10</v>
      </c>
      <c r="AM4726" s="6">
        <v>35</v>
      </c>
      <c r="AN4726" s="6" t="s">
        <v>1355</v>
      </c>
    </row>
    <row r="4727" spans="1:40" x14ac:dyDescent="0.25">
      <c r="A4727">
        <v>4725</v>
      </c>
      <c r="B4727">
        <v>948</v>
      </c>
      <c r="C4727">
        <v>1246</v>
      </c>
      <c r="D4727">
        <v>112</v>
      </c>
      <c r="E4727">
        <v>1</v>
      </c>
      <c r="F4727">
        <v>112</v>
      </c>
      <c r="G4727">
        <v>1</v>
      </c>
      <c r="H4727" t="str">
        <f>VLOOKUP($C4727,'Raw-products'!$A$2:$H$1261,MATCH(H$1,'Raw-products'!$A$1:$H$1,0))</f>
        <v>Trousers</v>
      </c>
      <c r="I4727" t="str">
        <f>VLOOKUP($C4727,'Raw-products'!$A$2:$H$1261,MATCH(I$1,'Raw-products'!$A$1:$H$1,0))</f>
        <v>Tracksuit Bottoms</v>
      </c>
      <c r="J4727" t="str">
        <f>VLOOKUP($C4727,'Raw-products'!$A$2:$H$1261,MATCH(J$1,'Raw-products'!$A$1:$H$1,0))</f>
        <v>S</v>
      </c>
      <c r="K4727" t="str">
        <f>VLOOKUP($C4727,'Raw-products'!$A$2:$H$1261,MATCH(K$1,'Raw-products'!$A$1:$H$1,0))</f>
        <v>blue</v>
      </c>
      <c r="L4727">
        <f>VLOOKUP($C4727,'Raw-products'!$A$2:$H$1261,MATCH(L$1,'Raw-products'!$A$1:$H$1,0))</f>
        <v>91</v>
      </c>
      <c r="M4727">
        <f>VLOOKUP($C4727,'Raw-products'!$A$2:$H$1261,MATCH(M$1,'Raw-products'!$A$1:$H$1,0))</f>
        <v>48</v>
      </c>
      <c r="N4727" s="5">
        <f t="shared" si="146"/>
        <v>4368</v>
      </c>
      <c r="O4727" cm="1">
        <f t="array" ref="O4727:R4727">_xlfn.XLOOKUP($B4727,'Raw -orders'!$A:$A,'Raw -orders'!$B:$E)</f>
        <v>35</v>
      </c>
      <c r="P4727">
        <v>18783</v>
      </c>
      <c r="Q4727" s="1">
        <v>44432</v>
      </c>
      <c r="R4727" s="1">
        <v>44441</v>
      </c>
      <c r="S4727" t="str" cm="1">
        <f t="array" ref="S4727:Z4727">_xlfn.XLOOKUP($O4727,'Raw - customers'!$A:$A,'Raw - customers'!$B:$I)</f>
        <v>Adamo Saddington</v>
      </c>
      <c r="T4727" t="str">
        <v>Male</v>
      </c>
      <c r="U4727">
        <v>80</v>
      </c>
      <c r="V4727" t="str">
        <v>3168 Bartoletti CrescentSuite 878</v>
      </c>
      <c r="W4727">
        <v>593</v>
      </c>
      <c r="X4727" t="str">
        <v>Port Lucas</v>
      </c>
      <c r="Y4727" t="str">
        <v>Queensland</v>
      </c>
      <c r="Z4727" t="str">
        <v>Australia</v>
      </c>
      <c r="AA4727">
        <v>8</v>
      </c>
      <c r="AB4727" s="3" t="str">
        <f t="shared" si="147"/>
        <v>0 to 10</v>
      </c>
      <c r="AM4727" s="6">
        <v>35</v>
      </c>
      <c r="AN4727" s="6" t="s">
        <v>1355</v>
      </c>
    </row>
    <row r="4728" spans="1:40" x14ac:dyDescent="0.25">
      <c r="A4728">
        <v>4726</v>
      </c>
      <c r="B4728">
        <v>948</v>
      </c>
      <c r="C4728">
        <v>121</v>
      </c>
      <c r="D4728">
        <v>92</v>
      </c>
      <c r="E4728">
        <v>1</v>
      </c>
      <c r="F4728">
        <v>92</v>
      </c>
      <c r="G4728">
        <v>1</v>
      </c>
      <c r="H4728" t="str">
        <f>VLOOKUP($C4728,'Raw-products'!$A$2:$H$1261,MATCH(H$1,'Raw-products'!$A$1:$H$1,0))</f>
        <v>Shirt</v>
      </c>
      <c r="I4728" t="str">
        <f>VLOOKUP($C4728,'Raw-products'!$A$2:$H$1261,MATCH(I$1,'Raw-products'!$A$1:$H$1,0))</f>
        <v>Denim</v>
      </c>
      <c r="J4728" t="str">
        <f>VLOOKUP($C4728,'Raw-products'!$A$2:$H$1261,MATCH(J$1,'Raw-products'!$A$1:$H$1,0))</f>
        <v>S</v>
      </c>
      <c r="K4728" t="str">
        <f>VLOOKUP($C4728,'Raw-products'!$A$2:$H$1261,MATCH(K$1,'Raw-products'!$A$1:$H$1,0))</f>
        <v>green</v>
      </c>
      <c r="L4728">
        <f>VLOOKUP($C4728,'Raw-products'!$A$2:$H$1261,MATCH(L$1,'Raw-products'!$A$1:$H$1,0))</f>
        <v>115</v>
      </c>
      <c r="M4728">
        <f>VLOOKUP($C4728,'Raw-products'!$A$2:$H$1261,MATCH(M$1,'Raw-products'!$A$1:$H$1,0))</f>
        <v>49</v>
      </c>
      <c r="N4728" s="5">
        <f t="shared" si="146"/>
        <v>5635</v>
      </c>
      <c r="O4728" cm="1">
        <f t="array" ref="O4728:R4728">_xlfn.XLOOKUP($B4728,'Raw -orders'!$A:$A,'Raw -orders'!$B:$E)</f>
        <v>35</v>
      </c>
      <c r="P4728">
        <v>18783</v>
      </c>
      <c r="Q4728" s="1">
        <v>44432</v>
      </c>
      <c r="R4728" s="1">
        <v>44441</v>
      </c>
      <c r="S4728" t="str" cm="1">
        <f t="array" ref="S4728:Z4728">_xlfn.XLOOKUP($O4728,'Raw - customers'!$A:$A,'Raw - customers'!$B:$I)</f>
        <v>Adamo Saddington</v>
      </c>
      <c r="T4728" t="str">
        <v>Male</v>
      </c>
      <c r="U4728">
        <v>80</v>
      </c>
      <c r="V4728" t="str">
        <v>3168 Bartoletti CrescentSuite 878</v>
      </c>
      <c r="W4728">
        <v>593</v>
      </c>
      <c r="X4728" t="str">
        <v>Port Lucas</v>
      </c>
      <c r="Y4728" t="str">
        <v>Queensland</v>
      </c>
      <c r="Z4728" t="str">
        <v>Australia</v>
      </c>
      <c r="AA4728">
        <v>8</v>
      </c>
      <c r="AB4728" s="3" t="str">
        <f t="shared" si="147"/>
        <v>0 to 10</v>
      </c>
      <c r="AM4728" s="6">
        <v>35</v>
      </c>
      <c r="AN4728" s="6" t="s">
        <v>1355</v>
      </c>
    </row>
    <row r="4729" spans="1:40" x14ac:dyDescent="0.25">
      <c r="A4729">
        <v>4727</v>
      </c>
      <c r="B4729">
        <v>948</v>
      </c>
      <c r="C4729">
        <v>896</v>
      </c>
      <c r="D4729">
        <v>94</v>
      </c>
      <c r="E4729">
        <v>1</v>
      </c>
      <c r="F4729">
        <v>94</v>
      </c>
      <c r="G4729">
        <v>1</v>
      </c>
      <c r="H4729" t="str">
        <f>VLOOKUP($C4729,'Raw-products'!$A$2:$H$1261,MATCH(H$1,'Raw-products'!$A$1:$H$1,0))</f>
        <v>Trousers</v>
      </c>
      <c r="I4729" t="str">
        <f>VLOOKUP($C4729,'Raw-products'!$A$2:$H$1261,MATCH(I$1,'Raw-products'!$A$1:$H$1,0))</f>
        <v>Cords</v>
      </c>
      <c r="J4729" t="str">
        <f>VLOOKUP($C4729,'Raw-products'!$A$2:$H$1261,MATCH(J$1,'Raw-products'!$A$1:$H$1,0))</f>
        <v>S</v>
      </c>
      <c r="K4729" t="str">
        <f>VLOOKUP($C4729,'Raw-products'!$A$2:$H$1261,MATCH(K$1,'Raw-products'!$A$1:$H$1,0))</f>
        <v>blue</v>
      </c>
      <c r="L4729">
        <f>VLOOKUP($C4729,'Raw-products'!$A$2:$H$1261,MATCH(L$1,'Raw-products'!$A$1:$H$1,0))</f>
        <v>113</v>
      </c>
      <c r="M4729">
        <f>VLOOKUP($C4729,'Raw-products'!$A$2:$H$1261,MATCH(M$1,'Raw-products'!$A$1:$H$1,0))</f>
        <v>59</v>
      </c>
      <c r="N4729" s="5">
        <f t="shared" si="146"/>
        <v>6667</v>
      </c>
      <c r="O4729" cm="1">
        <f t="array" ref="O4729:R4729">_xlfn.XLOOKUP($B4729,'Raw -orders'!$A:$A,'Raw -orders'!$B:$E)</f>
        <v>35</v>
      </c>
      <c r="P4729">
        <v>18783</v>
      </c>
      <c r="Q4729" s="1">
        <v>44432</v>
      </c>
      <c r="R4729" s="1">
        <v>44441</v>
      </c>
      <c r="S4729" t="str" cm="1">
        <f t="array" ref="S4729:Z4729">_xlfn.XLOOKUP($O4729,'Raw - customers'!$A:$A,'Raw - customers'!$B:$I)</f>
        <v>Adamo Saddington</v>
      </c>
      <c r="T4729" t="str">
        <v>Male</v>
      </c>
      <c r="U4729">
        <v>80</v>
      </c>
      <c r="V4729" t="str">
        <v>3168 Bartoletti CrescentSuite 878</v>
      </c>
      <c r="W4729">
        <v>593</v>
      </c>
      <c r="X4729" t="str">
        <v>Port Lucas</v>
      </c>
      <c r="Y4729" t="str">
        <v>Queensland</v>
      </c>
      <c r="Z4729" t="str">
        <v>Australia</v>
      </c>
      <c r="AA4729">
        <v>8</v>
      </c>
      <c r="AB4729" s="3" t="str">
        <f t="shared" si="147"/>
        <v>0 to 10</v>
      </c>
      <c r="AM4729" s="6">
        <v>35</v>
      </c>
      <c r="AN4729" s="6" t="s">
        <v>1355</v>
      </c>
    </row>
    <row r="4730" spans="1:40" x14ac:dyDescent="0.25">
      <c r="A4730">
        <v>4728</v>
      </c>
      <c r="B4730">
        <v>949</v>
      </c>
      <c r="C4730">
        <v>621</v>
      </c>
      <c r="D4730">
        <v>112</v>
      </c>
      <c r="E4730">
        <v>3</v>
      </c>
      <c r="F4730">
        <v>336</v>
      </c>
      <c r="G4730">
        <v>1</v>
      </c>
      <c r="H4730" t="str">
        <f>VLOOKUP($C4730,'Raw-products'!$A$2:$H$1261,MATCH(H$1,'Raw-products'!$A$1:$H$1,0))</f>
        <v>Jacket</v>
      </c>
      <c r="I4730" t="str">
        <f>VLOOKUP($C4730,'Raw-products'!$A$2:$H$1261,MATCH(I$1,'Raw-products'!$A$1:$H$1,0))</f>
        <v>Cardigan</v>
      </c>
      <c r="J4730" t="str">
        <f>VLOOKUP($C4730,'Raw-products'!$A$2:$H$1261,MATCH(J$1,'Raw-products'!$A$1:$H$1,0))</f>
        <v>S</v>
      </c>
      <c r="K4730" t="str">
        <f>VLOOKUP($C4730,'Raw-products'!$A$2:$H$1261,MATCH(K$1,'Raw-products'!$A$1:$H$1,0))</f>
        <v>indigo</v>
      </c>
      <c r="L4730">
        <f>VLOOKUP($C4730,'Raw-products'!$A$2:$H$1261,MATCH(L$1,'Raw-products'!$A$1:$H$1,0))</f>
        <v>118</v>
      </c>
      <c r="M4730">
        <f>VLOOKUP($C4730,'Raw-products'!$A$2:$H$1261,MATCH(M$1,'Raw-products'!$A$1:$H$1,0))</f>
        <v>61</v>
      </c>
      <c r="N4730" s="5">
        <f t="shared" si="146"/>
        <v>7198</v>
      </c>
      <c r="O4730" cm="1">
        <f t="array" ref="O4730:R4730">_xlfn.XLOOKUP($B4730,'Raw -orders'!$A:$A,'Raw -orders'!$B:$E)</f>
        <v>244</v>
      </c>
      <c r="P4730">
        <v>50347</v>
      </c>
      <c r="Q4730" s="1">
        <v>44229</v>
      </c>
      <c r="R4730" s="1">
        <v>44244</v>
      </c>
      <c r="S4730" t="str" cm="1">
        <f t="array" ref="S4730:Z4730">_xlfn.XLOOKUP($O4730,'Raw - customers'!$A:$A,'Raw - customers'!$B:$I)</f>
        <v>Faunie Cooney</v>
      </c>
      <c r="T4730" t="str">
        <v>Male</v>
      </c>
      <c r="U4730">
        <v>38</v>
      </c>
      <c r="V4730" t="str">
        <v>36 Christian PlaceApt. 409</v>
      </c>
      <c r="W4730">
        <v>6354</v>
      </c>
      <c r="X4730" t="str">
        <v>Port Chelseaport</v>
      </c>
      <c r="Y4730" t="str">
        <v>Victoria</v>
      </c>
      <c r="Z4730" t="str">
        <v>Australia</v>
      </c>
      <c r="AA4730">
        <v>2</v>
      </c>
      <c r="AB4730" s="3" t="str">
        <f t="shared" si="147"/>
        <v>10 to 20</v>
      </c>
      <c r="AM4730" s="6">
        <v>244</v>
      </c>
      <c r="AN4730" s="6" t="s">
        <v>1396</v>
      </c>
    </row>
    <row r="4731" spans="1:40" x14ac:dyDescent="0.25">
      <c r="A4731">
        <v>4729</v>
      </c>
      <c r="B4731">
        <v>949</v>
      </c>
      <c r="C4731">
        <v>850</v>
      </c>
      <c r="D4731">
        <v>113</v>
      </c>
      <c r="E4731">
        <v>1</v>
      </c>
      <c r="F4731">
        <v>113</v>
      </c>
      <c r="G4731">
        <v>1</v>
      </c>
      <c r="H4731" t="str">
        <f>VLOOKUP($C4731,'Raw-products'!$A$2:$H$1261,MATCH(H$1,'Raw-products'!$A$1:$H$1,0))</f>
        <v>Trousers</v>
      </c>
      <c r="I4731" t="str">
        <f>VLOOKUP($C4731,'Raw-products'!$A$2:$H$1261,MATCH(I$1,'Raw-products'!$A$1:$H$1,0))</f>
        <v>Chinos</v>
      </c>
      <c r="J4731" t="str">
        <f>VLOOKUP($C4731,'Raw-products'!$A$2:$H$1261,MATCH(J$1,'Raw-products'!$A$1:$H$1,0))</f>
        <v>XS</v>
      </c>
      <c r="K4731" t="str">
        <f>VLOOKUP($C4731,'Raw-products'!$A$2:$H$1261,MATCH(K$1,'Raw-products'!$A$1:$H$1,0))</f>
        <v>yellow</v>
      </c>
      <c r="L4731">
        <f>VLOOKUP($C4731,'Raw-products'!$A$2:$H$1261,MATCH(L$1,'Raw-products'!$A$1:$H$1,0))</f>
        <v>100</v>
      </c>
      <c r="M4731">
        <f>VLOOKUP($C4731,'Raw-products'!$A$2:$H$1261,MATCH(M$1,'Raw-products'!$A$1:$H$1,0))</f>
        <v>41</v>
      </c>
      <c r="N4731" s="5">
        <f t="shared" si="146"/>
        <v>4100</v>
      </c>
      <c r="O4731" cm="1">
        <f t="array" ref="O4731:R4731">_xlfn.XLOOKUP($B4731,'Raw -orders'!$A:$A,'Raw -orders'!$B:$E)</f>
        <v>244</v>
      </c>
      <c r="P4731">
        <v>50347</v>
      </c>
      <c r="Q4731" s="1">
        <v>44229</v>
      </c>
      <c r="R4731" s="1">
        <v>44244</v>
      </c>
      <c r="S4731" t="str" cm="1">
        <f t="array" ref="S4731:Z4731">_xlfn.XLOOKUP($O4731,'Raw - customers'!$A:$A,'Raw - customers'!$B:$I)</f>
        <v>Faunie Cooney</v>
      </c>
      <c r="T4731" t="str">
        <v>Male</v>
      </c>
      <c r="U4731">
        <v>38</v>
      </c>
      <c r="V4731" t="str">
        <v>36 Christian PlaceApt. 409</v>
      </c>
      <c r="W4731">
        <v>6354</v>
      </c>
      <c r="X4731" t="str">
        <v>Port Chelseaport</v>
      </c>
      <c r="Y4731" t="str">
        <v>Victoria</v>
      </c>
      <c r="Z4731" t="str">
        <v>Australia</v>
      </c>
      <c r="AA4731">
        <v>2</v>
      </c>
      <c r="AB4731" s="3" t="str">
        <f t="shared" si="147"/>
        <v>10 to 20</v>
      </c>
      <c r="AM4731" s="6">
        <v>244</v>
      </c>
      <c r="AN4731" s="6" t="s">
        <v>1396</v>
      </c>
    </row>
    <row r="4732" spans="1:40" x14ac:dyDescent="0.25">
      <c r="A4732">
        <v>4730</v>
      </c>
      <c r="B4732">
        <v>949</v>
      </c>
      <c r="C4732">
        <v>827</v>
      </c>
      <c r="D4732">
        <v>117</v>
      </c>
      <c r="E4732">
        <v>1</v>
      </c>
      <c r="F4732">
        <v>117</v>
      </c>
      <c r="G4732">
        <v>1</v>
      </c>
      <c r="H4732" t="str">
        <f>VLOOKUP($C4732,'Raw-products'!$A$2:$H$1261,MATCH(H$1,'Raw-products'!$A$1:$H$1,0))</f>
        <v>Jacket</v>
      </c>
      <c r="I4732" t="str">
        <f>VLOOKUP($C4732,'Raw-products'!$A$2:$H$1261,MATCH(I$1,'Raw-products'!$A$1:$H$1,0))</f>
        <v>Shearling</v>
      </c>
      <c r="J4732" t="str">
        <f>VLOOKUP($C4732,'Raw-products'!$A$2:$H$1261,MATCH(J$1,'Raw-products'!$A$1:$H$1,0))</f>
        <v>M</v>
      </c>
      <c r="K4732" t="str">
        <f>VLOOKUP($C4732,'Raw-products'!$A$2:$H$1261,MATCH(K$1,'Raw-products'!$A$1:$H$1,0))</f>
        <v>blue</v>
      </c>
      <c r="L4732">
        <f>VLOOKUP($C4732,'Raw-products'!$A$2:$H$1261,MATCH(L$1,'Raw-products'!$A$1:$H$1,0))</f>
        <v>95</v>
      </c>
      <c r="M4732">
        <f>VLOOKUP($C4732,'Raw-products'!$A$2:$H$1261,MATCH(M$1,'Raw-products'!$A$1:$H$1,0))</f>
        <v>73</v>
      </c>
      <c r="N4732" s="5">
        <f t="shared" si="146"/>
        <v>6935</v>
      </c>
      <c r="O4732" cm="1">
        <f t="array" ref="O4732:R4732">_xlfn.XLOOKUP($B4732,'Raw -orders'!$A:$A,'Raw -orders'!$B:$E)</f>
        <v>244</v>
      </c>
      <c r="P4732">
        <v>50347</v>
      </c>
      <c r="Q4732" s="1">
        <v>44229</v>
      </c>
      <c r="R4732" s="1">
        <v>44244</v>
      </c>
      <c r="S4732" t="str" cm="1">
        <f t="array" ref="S4732:Z4732">_xlfn.XLOOKUP($O4732,'Raw - customers'!$A:$A,'Raw - customers'!$B:$I)</f>
        <v>Faunie Cooney</v>
      </c>
      <c r="T4732" t="str">
        <v>Male</v>
      </c>
      <c r="U4732">
        <v>38</v>
      </c>
      <c r="V4732" t="str">
        <v>36 Christian PlaceApt. 409</v>
      </c>
      <c r="W4732">
        <v>6354</v>
      </c>
      <c r="X4732" t="str">
        <v>Port Chelseaport</v>
      </c>
      <c r="Y4732" t="str">
        <v>Victoria</v>
      </c>
      <c r="Z4732" t="str">
        <v>Australia</v>
      </c>
      <c r="AA4732">
        <v>2</v>
      </c>
      <c r="AB4732" s="3" t="str">
        <f t="shared" si="147"/>
        <v>10 to 20</v>
      </c>
      <c r="AM4732" s="6">
        <v>244</v>
      </c>
      <c r="AN4732" s="6" t="s">
        <v>1396</v>
      </c>
    </row>
    <row r="4733" spans="1:40" x14ac:dyDescent="0.25">
      <c r="A4733">
        <v>4731</v>
      </c>
      <c r="B4733">
        <v>949</v>
      </c>
      <c r="C4733">
        <v>870</v>
      </c>
      <c r="D4733">
        <v>113</v>
      </c>
      <c r="E4733">
        <v>1</v>
      </c>
      <c r="F4733">
        <v>113</v>
      </c>
      <c r="G4733">
        <v>1</v>
      </c>
      <c r="H4733" t="str">
        <f>VLOOKUP($C4733,'Raw-products'!$A$2:$H$1261,MATCH(H$1,'Raw-products'!$A$1:$H$1,0))</f>
        <v>Trousers</v>
      </c>
      <c r="I4733" t="str">
        <f>VLOOKUP($C4733,'Raw-products'!$A$2:$H$1261,MATCH(I$1,'Raw-products'!$A$1:$H$1,0))</f>
        <v>Chinos</v>
      </c>
      <c r="J4733" t="str">
        <f>VLOOKUP($C4733,'Raw-products'!$A$2:$H$1261,MATCH(J$1,'Raw-products'!$A$1:$H$1,0))</f>
        <v>XS</v>
      </c>
      <c r="K4733" t="str">
        <f>VLOOKUP($C4733,'Raw-products'!$A$2:$H$1261,MATCH(K$1,'Raw-products'!$A$1:$H$1,0))</f>
        <v>violet</v>
      </c>
      <c r="L4733">
        <f>VLOOKUP($C4733,'Raw-products'!$A$2:$H$1261,MATCH(L$1,'Raw-products'!$A$1:$H$1,0))</f>
        <v>100</v>
      </c>
      <c r="M4733">
        <f>VLOOKUP($C4733,'Raw-products'!$A$2:$H$1261,MATCH(M$1,'Raw-products'!$A$1:$H$1,0))</f>
        <v>72</v>
      </c>
      <c r="N4733" s="5">
        <f t="shared" si="146"/>
        <v>7200</v>
      </c>
      <c r="O4733" cm="1">
        <f t="array" ref="O4733:R4733">_xlfn.XLOOKUP($B4733,'Raw -orders'!$A:$A,'Raw -orders'!$B:$E)</f>
        <v>244</v>
      </c>
      <c r="P4733">
        <v>50347</v>
      </c>
      <c r="Q4733" s="1">
        <v>44229</v>
      </c>
      <c r="R4733" s="1">
        <v>44244</v>
      </c>
      <c r="S4733" t="str" cm="1">
        <f t="array" ref="S4733:Z4733">_xlfn.XLOOKUP($O4733,'Raw - customers'!$A:$A,'Raw - customers'!$B:$I)</f>
        <v>Faunie Cooney</v>
      </c>
      <c r="T4733" t="str">
        <v>Male</v>
      </c>
      <c r="U4733">
        <v>38</v>
      </c>
      <c r="V4733" t="str">
        <v>36 Christian PlaceApt. 409</v>
      </c>
      <c r="W4733">
        <v>6354</v>
      </c>
      <c r="X4733" t="str">
        <v>Port Chelseaport</v>
      </c>
      <c r="Y4733" t="str">
        <v>Victoria</v>
      </c>
      <c r="Z4733" t="str">
        <v>Australia</v>
      </c>
      <c r="AA4733">
        <v>2</v>
      </c>
      <c r="AB4733" s="3" t="str">
        <f t="shared" si="147"/>
        <v>10 to 20</v>
      </c>
      <c r="AM4733" s="6">
        <v>244</v>
      </c>
      <c r="AN4733" s="6" t="s">
        <v>1396</v>
      </c>
    </row>
    <row r="4734" spans="1:40" x14ac:dyDescent="0.25">
      <c r="A4734">
        <v>4732</v>
      </c>
      <c r="B4734">
        <v>949</v>
      </c>
      <c r="C4734">
        <v>316</v>
      </c>
      <c r="D4734">
        <v>109</v>
      </c>
      <c r="E4734">
        <v>3</v>
      </c>
      <c r="F4734">
        <v>327</v>
      </c>
      <c r="G4734">
        <v>1</v>
      </c>
      <c r="H4734" t="str">
        <f>VLOOKUP($C4734,'Raw-products'!$A$2:$H$1261,MATCH(H$1,'Raw-products'!$A$1:$H$1,0))</f>
        <v>Shirt</v>
      </c>
      <c r="I4734" t="str">
        <f>VLOOKUP($C4734,'Raw-products'!$A$2:$H$1261,MATCH(I$1,'Raw-products'!$A$1:$H$1,0))</f>
        <v>Mandarin Collar</v>
      </c>
      <c r="J4734" t="str">
        <f>VLOOKUP($C4734,'Raw-products'!$A$2:$H$1261,MATCH(J$1,'Raw-products'!$A$1:$H$1,0))</f>
        <v>S</v>
      </c>
      <c r="K4734" t="str">
        <f>VLOOKUP($C4734,'Raw-products'!$A$2:$H$1261,MATCH(K$1,'Raw-products'!$A$1:$H$1,0))</f>
        <v>red</v>
      </c>
      <c r="L4734">
        <f>VLOOKUP($C4734,'Raw-products'!$A$2:$H$1261,MATCH(L$1,'Raw-products'!$A$1:$H$1,0))</f>
        <v>108</v>
      </c>
      <c r="M4734">
        <f>VLOOKUP($C4734,'Raw-products'!$A$2:$H$1261,MATCH(M$1,'Raw-products'!$A$1:$H$1,0))</f>
        <v>48</v>
      </c>
      <c r="N4734" s="5">
        <f t="shared" si="146"/>
        <v>5184</v>
      </c>
      <c r="O4734" cm="1">
        <f t="array" ref="O4734:R4734">_xlfn.XLOOKUP($B4734,'Raw -orders'!$A:$A,'Raw -orders'!$B:$E)</f>
        <v>244</v>
      </c>
      <c r="P4734">
        <v>50347</v>
      </c>
      <c r="Q4734" s="1">
        <v>44229</v>
      </c>
      <c r="R4734" s="1">
        <v>44244</v>
      </c>
      <c r="S4734" t="str" cm="1">
        <f t="array" ref="S4734:Z4734">_xlfn.XLOOKUP($O4734,'Raw - customers'!$A:$A,'Raw - customers'!$B:$I)</f>
        <v>Faunie Cooney</v>
      </c>
      <c r="T4734" t="str">
        <v>Male</v>
      </c>
      <c r="U4734">
        <v>38</v>
      </c>
      <c r="V4734" t="str">
        <v>36 Christian PlaceApt. 409</v>
      </c>
      <c r="W4734">
        <v>6354</v>
      </c>
      <c r="X4734" t="str">
        <v>Port Chelseaport</v>
      </c>
      <c r="Y4734" t="str">
        <v>Victoria</v>
      </c>
      <c r="Z4734" t="str">
        <v>Australia</v>
      </c>
      <c r="AA4734">
        <v>2</v>
      </c>
      <c r="AB4734" s="3" t="str">
        <f t="shared" si="147"/>
        <v>10 to 20</v>
      </c>
      <c r="AM4734" s="6">
        <v>244</v>
      </c>
      <c r="AN4734" s="6" t="s">
        <v>1396</v>
      </c>
    </row>
    <row r="4735" spans="1:40" x14ac:dyDescent="0.25">
      <c r="A4735">
        <v>4733</v>
      </c>
      <c r="B4735">
        <v>949</v>
      </c>
      <c r="C4735">
        <v>914</v>
      </c>
      <c r="D4735">
        <v>96</v>
      </c>
      <c r="E4735">
        <v>2</v>
      </c>
      <c r="F4735">
        <v>192</v>
      </c>
      <c r="G4735">
        <v>1</v>
      </c>
      <c r="H4735" t="str">
        <f>VLOOKUP($C4735,'Raw-products'!$A$2:$H$1261,MATCH(H$1,'Raw-products'!$A$1:$H$1,0))</f>
        <v>Trousers</v>
      </c>
      <c r="I4735" t="str">
        <f>VLOOKUP($C4735,'Raw-products'!$A$2:$H$1261,MATCH(I$1,'Raw-products'!$A$1:$H$1,0))</f>
        <v>Drawstring</v>
      </c>
      <c r="J4735" t="str">
        <f>VLOOKUP($C4735,'Raw-products'!$A$2:$H$1261,MATCH(J$1,'Raw-products'!$A$1:$H$1,0))</f>
        <v>XL</v>
      </c>
      <c r="K4735" t="str">
        <f>VLOOKUP($C4735,'Raw-products'!$A$2:$H$1261,MATCH(K$1,'Raw-products'!$A$1:$H$1,0))</f>
        <v>red</v>
      </c>
      <c r="L4735">
        <f>VLOOKUP($C4735,'Raw-products'!$A$2:$H$1261,MATCH(L$1,'Raw-products'!$A$1:$H$1,0))</f>
        <v>104</v>
      </c>
      <c r="M4735">
        <f>VLOOKUP($C4735,'Raw-products'!$A$2:$H$1261,MATCH(M$1,'Raw-products'!$A$1:$H$1,0))</f>
        <v>77</v>
      </c>
      <c r="N4735" s="5">
        <f t="shared" si="146"/>
        <v>8008</v>
      </c>
      <c r="O4735" cm="1">
        <f t="array" ref="O4735:R4735">_xlfn.XLOOKUP($B4735,'Raw -orders'!$A:$A,'Raw -orders'!$B:$E)</f>
        <v>244</v>
      </c>
      <c r="P4735">
        <v>50347</v>
      </c>
      <c r="Q4735" s="1">
        <v>44229</v>
      </c>
      <c r="R4735" s="1">
        <v>44244</v>
      </c>
      <c r="S4735" t="str" cm="1">
        <f t="array" ref="S4735:Z4735">_xlfn.XLOOKUP($O4735,'Raw - customers'!$A:$A,'Raw - customers'!$B:$I)</f>
        <v>Faunie Cooney</v>
      </c>
      <c r="T4735" t="str">
        <v>Male</v>
      </c>
      <c r="U4735">
        <v>38</v>
      </c>
      <c r="V4735" t="str">
        <v>36 Christian PlaceApt. 409</v>
      </c>
      <c r="W4735">
        <v>6354</v>
      </c>
      <c r="X4735" t="str">
        <v>Port Chelseaport</v>
      </c>
      <c r="Y4735" t="str">
        <v>Victoria</v>
      </c>
      <c r="Z4735" t="str">
        <v>Australia</v>
      </c>
      <c r="AA4735">
        <v>2</v>
      </c>
      <c r="AB4735" s="3" t="str">
        <f t="shared" si="147"/>
        <v>10 to 20</v>
      </c>
      <c r="AM4735" s="6">
        <v>244</v>
      </c>
      <c r="AN4735" s="6" t="s">
        <v>1396</v>
      </c>
    </row>
    <row r="4736" spans="1:40" x14ac:dyDescent="0.25">
      <c r="A4736">
        <v>4734</v>
      </c>
      <c r="B4736">
        <v>950</v>
      </c>
      <c r="C4736">
        <v>1073</v>
      </c>
      <c r="D4736">
        <v>93</v>
      </c>
      <c r="E4736">
        <v>3</v>
      </c>
      <c r="F4736">
        <v>279</v>
      </c>
      <c r="G4736">
        <v>1</v>
      </c>
      <c r="H4736" t="str">
        <f>VLOOKUP($C4736,'Raw-products'!$A$2:$H$1261,MATCH(H$1,'Raw-products'!$A$1:$H$1,0))</f>
        <v>Trousers</v>
      </c>
      <c r="I4736" t="str">
        <f>VLOOKUP($C4736,'Raw-products'!$A$2:$H$1261,MATCH(I$1,'Raw-products'!$A$1:$H$1,0))</f>
        <v>Joggers</v>
      </c>
      <c r="J4736" t="str">
        <f>VLOOKUP($C4736,'Raw-products'!$A$2:$H$1261,MATCH(J$1,'Raw-products'!$A$1:$H$1,0))</f>
        <v>L</v>
      </c>
      <c r="K4736" t="str">
        <f>VLOOKUP($C4736,'Raw-products'!$A$2:$H$1261,MATCH(K$1,'Raw-products'!$A$1:$H$1,0))</f>
        <v>blue</v>
      </c>
      <c r="L4736">
        <f>VLOOKUP($C4736,'Raw-products'!$A$2:$H$1261,MATCH(L$1,'Raw-products'!$A$1:$H$1,0))</f>
        <v>94</v>
      </c>
      <c r="M4736">
        <f>VLOOKUP($C4736,'Raw-products'!$A$2:$H$1261,MATCH(M$1,'Raw-products'!$A$1:$H$1,0))</f>
        <v>75</v>
      </c>
      <c r="N4736" s="5">
        <f t="shared" si="146"/>
        <v>7050</v>
      </c>
      <c r="O4736" cm="1">
        <f t="array" ref="O4736:R4736">_xlfn.XLOOKUP($B4736,'Raw -orders'!$A:$A,'Raw -orders'!$B:$E)</f>
        <v>328</v>
      </c>
      <c r="P4736">
        <v>43066</v>
      </c>
      <c r="Q4736" s="1">
        <v>44485</v>
      </c>
      <c r="R4736" s="1">
        <v>44500</v>
      </c>
      <c r="S4736" t="str" cm="1">
        <f t="array" ref="S4736:Z4736">_xlfn.XLOOKUP($O4736,'Raw - customers'!$A:$A,'Raw - customers'!$B:$I)</f>
        <v>Wadsworth Olivier</v>
      </c>
      <c r="T4736" t="str">
        <v>Non-binary</v>
      </c>
      <c r="U4736">
        <v>59</v>
      </c>
      <c r="V4736" t="str">
        <v>4309 Nguyen KnollApt. 851</v>
      </c>
      <c r="W4736">
        <v>6795</v>
      </c>
      <c r="X4736" t="str">
        <v>North Elijahshire</v>
      </c>
      <c r="Y4736" t="str">
        <v>Western Australia</v>
      </c>
      <c r="Z4736" t="str">
        <v>Australia</v>
      </c>
      <c r="AA4736">
        <v>10</v>
      </c>
      <c r="AB4736" s="3" t="str">
        <f t="shared" si="147"/>
        <v>10 to 20</v>
      </c>
      <c r="AM4736" s="6">
        <v>328</v>
      </c>
      <c r="AN4736" s="6" t="s">
        <v>1377</v>
      </c>
    </row>
    <row r="4737" spans="1:40" x14ac:dyDescent="0.25">
      <c r="A4737">
        <v>4735</v>
      </c>
      <c r="B4737">
        <v>950</v>
      </c>
      <c r="C4737">
        <v>1137</v>
      </c>
      <c r="D4737">
        <v>102</v>
      </c>
      <c r="E4737">
        <v>3</v>
      </c>
      <c r="F4737">
        <v>306</v>
      </c>
      <c r="G4737">
        <v>1</v>
      </c>
      <c r="H4737" t="str">
        <f>VLOOKUP($C4737,'Raw-products'!$A$2:$H$1261,MATCH(H$1,'Raw-products'!$A$1:$H$1,0))</f>
        <v>Trousers</v>
      </c>
      <c r="I4737" t="str">
        <f>VLOOKUP($C4737,'Raw-products'!$A$2:$H$1261,MATCH(I$1,'Raw-products'!$A$1:$H$1,0))</f>
        <v>Cargo Pants</v>
      </c>
      <c r="J4737" t="str">
        <f>VLOOKUP($C4737,'Raw-products'!$A$2:$H$1261,MATCH(J$1,'Raw-products'!$A$1:$H$1,0))</f>
        <v>M</v>
      </c>
      <c r="K4737" t="str">
        <f>VLOOKUP($C4737,'Raw-products'!$A$2:$H$1261,MATCH(K$1,'Raw-products'!$A$1:$H$1,0))</f>
        <v>green</v>
      </c>
      <c r="L4737">
        <f>VLOOKUP($C4737,'Raw-products'!$A$2:$H$1261,MATCH(L$1,'Raw-products'!$A$1:$H$1,0))</f>
        <v>106</v>
      </c>
      <c r="M4737">
        <f>VLOOKUP($C4737,'Raw-products'!$A$2:$H$1261,MATCH(M$1,'Raw-products'!$A$1:$H$1,0))</f>
        <v>78</v>
      </c>
      <c r="N4737" s="5">
        <f t="shared" si="146"/>
        <v>8268</v>
      </c>
      <c r="O4737" cm="1">
        <f t="array" ref="O4737:R4737">_xlfn.XLOOKUP($B4737,'Raw -orders'!$A:$A,'Raw -orders'!$B:$E)</f>
        <v>328</v>
      </c>
      <c r="P4737">
        <v>43066</v>
      </c>
      <c r="Q4737" s="1">
        <v>44485</v>
      </c>
      <c r="R4737" s="1">
        <v>44500</v>
      </c>
      <c r="S4737" t="str" cm="1">
        <f t="array" ref="S4737:Z4737">_xlfn.XLOOKUP($O4737,'Raw - customers'!$A:$A,'Raw - customers'!$B:$I)</f>
        <v>Wadsworth Olivier</v>
      </c>
      <c r="T4737" t="str">
        <v>Non-binary</v>
      </c>
      <c r="U4737">
        <v>59</v>
      </c>
      <c r="V4737" t="str">
        <v>4309 Nguyen KnollApt. 851</v>
      </c>
      <c r="W4737">
        <v>6795</v>
      </c>
      <c r="X4737" t="str">
        <v>North Elijahshire</v>
      </c>
      <c r="Y4737" t="str">
        <v>Western Australia</v>
      </c>
      <c r="Z4737" t="str">
        <v>Australia</v>
      </c>
      <c r="AA4737">
        <v>10</v>
      </c>
      <c r="AB4737" s="3" t="str">
        <f t="shared" si="147"/>
        <v>10 to 20</v>
      </c>
      <c r="AM4737" s="6">
        <v>328</v>
      </c>
      <c r="AN4737" s="6" t="s">
        <v>1377</v>
      </c>
    </row>
    <row r="4738" spans="1:40" x14ac:dyDescent="0.25">
      <c r="A4738">
        <v>4736</v>
      </c>
      <c r="B4738">
        <v>950</v>
      </c>
      <c r="C4738">
        <v>170</v>
      </c>
      <c r="D4738">
        <v>91</v>
      </c>
      <c r="E4738">
        <v>3</v>
      </c>
      <c r="F4738">
        <v>273</v>
      </c>
      <c r="G4738">
        <v>1</v>
      </c>
      <c r="H4738" t="str">
        <f>VLOOKUP($C4738,'Raw-products'!$A$2:$H$1261,MATCH(H$1,'Raw-products'!$A$1:$H$1,0))</f>
        <v>Shirt</v>
      </c>
      <c r="I4738" t="str">
        <f>VLOOKUP($C4738,'Raw-products'!$A$2:$H$1261,MATCH(I$1,'Raw-products'!$A$1:$H$1,0))</f>
        <v>Linen</v>
      </c>
      <c r="J4738" t="str">
        <f>VLOOKUP($C4738,'Raw-products'!$A$2:$H$1261,MATCH(J$1,'Raw-products'!$A$1:$H$1,0))</f>
        <v>XS</v>
      </c>
      <c r="K4738" t="str">
        <f>VLOOKUP($C4738,'Raw-products'!$A$2:$H$1261,MATCH(K$1,'Raw-products'!$A$1:$H$1,0))</f>
        <v>violet</v>
      </c>
      <c r="L4738">
        <f>VLOOKUP($C4738,'Raw-products'!$A$2:$H$1261,MATCH(L$1,'Raw-products'!$A$1:$H$1,0))</f>
        <v>116</v>
      </c>
      <c r="M4738">
        <f>VLOOKUP($C4738,'Raw-products'!$A$2:$H$1261,MATCH(M$1,'Raw-products'!$A$1:$H$1,0))</f>
        <v>56</v>
      </c>
      <c r="N4738" s="5">
        <f t="shared" si="146"/>
        <v>6496</v>
      </c>
      <c r="O4738" cm="1">
        <f t="array" ref="O4738:R4738">_xlfn.XLOOKUP($B4738,'Raw -orders'!$A:$A,'Raw -orders'!$B:$E)</f>
        <v>328</v>
      </c>
      <c r="P4738">
        <v>43066</v>
      </c>
      <c r="Q4738" s="1">
        <v>44485</v>
      </c>
      <c r="R4738" s="1">
        <v>44500</v>
      </c>
      <c r="S4738" t="str" cm="1">
        <f t="array" ref="S4738:Z4738">_xlfn.XLOOKUP($O4738,'Raw - customers'!$A:$A,'Raw - customers'!$B:$I)</f>
        <v>Wadsworth Olivier</v>
      </c>
      <c r="T4738" t="str">
        <v>Non-binary</v>
      </c>
      <c r="U4738">
        <v>59</v>
      </c>
      <c r="V4738" t="str">
        <v>4309 Nguyen KnollApt. 851</v>
      </c>
      <c r="W4738">
        <v>6795</v>
      </c>
      <c r="X4738" t="str">
        <v>North Elijahshire</v>
      </c>
      <c r="Y4738" t="str">
        <v>Western Australia</v>
      </c>
      <c r="Z4738" t="str">
        <v>Australia</v>
      </c>
      <c r="AA4738">
        <v>10</v>
      </c>
      <c r="AB4738" s="3" t="str">
        <f t="shared" si="147"/>
        <v>10 to 20</v>
      </c>
      <c r="AM4738" s="6">
        <v>328</v>
      </c>
      <c r="AN4738" s="6" t="s">
        <v>1377</v>
      </c>
    </row>
    <row r="4739" spans="1:40" x14ac:dyDescent="0.25">
      <c r="A4739">
        <v>4737</v>
      </c>
      <c r="B4739">
        <v>951</v>
      </c>
      <c r="C4739">
        <v>1059</v>
      </c>
      <c r="D4739">
        <v>93</v>
      </c>
      <c r="E4739">
        <v>3</v>
      </c>
      <c r="F4739">
        <v>279</v>
      </c>
      <c r="G4739">
        <v>1</v>
      </c>
      <c r="H4739" t="str">
        <f>VLOOKUP($C4739,'Raw-products'!$A$2:$H$1261,MATCH(H$1,'Raw-products'!$A$1:$H$1,0))</f>
        <v>Trousers</v>
      </c>
      <c r="I4739" t="str">
        <f>VLOOKUP($C4739,'Raw-products'!$A$2:$H$1261,MATCH(I$1,'Raw-products'!$A$1:$H$1,0))</f>
        <v>Joggers</v>
      </c>
      <c r="J4739" t="str">
        <f>VLOOKUP($C4739,'Raw-products'!$A$2:$H$1261,MATCH(J$1,'Raw-products'!$A$1:$H$1,0))</f>
        <v>XL</v>
      </c>
      <c r="K4739" t="str">
        <f>VLOOKUP($C4739,'Raw-products'!$A$2:$H$1261,MATCH(K$1,'Raw-products'!$A$1:$H$1,0))</f>
        <v>orange</v>
      </c>
      <c r="L4739">
        <f>VLOOKUP($C4739,'Raw-products'!$A$2:$H$1261,MATCH(L$1,'Raw-products'!$A$1:$H$1,0))</f>
        <v>94</v>
      </c>
      <c r="M4739">
        <f>VLOOKUP($C4739,'Raw-products'!$A$2:$H$1261,MATCH(M$1,'Raw-products'!$A$1:$H$1,0))</f>
        <v>44</v>
      </c>
      <c r="N4739" s="5">
        <f t="shared" ref="N4739:N4802" si="148">$L4739*$M4739</f>
        <v>4136</v>
      </c>
      <c r="O4739" cm="1">
        <f t="array" ref="O4739:R4739">_xlfn.XLOOKUP($B4739,'Raw -orders'!$A:$A,'Raw -orders'!$B:$E)</f>
        <v>515</v>
      </c>
      <c r="P4739">
        <v>28300</v>
      </c>
      <c r="Q4739" s="1">
        <v>44469</v>
      </c>
      <c r="R4739" s="1">
        <v>44492</v>
      </c>
      <c r="S4739" t="str" cm="1">
        <f t="array" ref="S4739:Z4739">_xlfn.XLOOKUP($O4739,'Raw - customers'!$A:$A,'Raw - customers'!$B:$I)</f>
        <v>Joannes Pandie</v>
      </c>
      <c r="T4739" t="str">
        <v>Female</v>
      </c>
      <c r="U4739">
        <v>52</v>
      </c>
      <c r="V4739" t="str">
        <v>5778 Chloe CourtApt. 365</v>
      </c>
      <c r="W4739">
        <v>830</v>
      </c>
      <c r="X4739" t="str">
        <v>Huelhaven</v>
      </c>
      <c r="Y4739" t="str">
        <v>Australian Capital Territory</v>
      </c>
      <c r="Z4739" t="str">
        <v>Australia</v>
      </c>
      <c r="AA4739">
        <v>9</v>
      </c>
      <c r="AB4739" s="3" t="str">
        <f t="shared" ref="AB4739:AB4802" si="149">IF(AND(DATEDIF($Q4739,$R4739,"D")&gt;0,DATEDIF($Q4739,$R4739,"D")&lt;=10),"0 to 10",IF(AND(DATEDIF($Q4739,$R4739,"D")&gt;10,DATEDIF($Q4739,$R4739,"D")&lt;=20),"10 to 20",IF(AND(DATEDIF($Q4739,$R4739,"D")&gt;20,DATEDIF($Q4739,$R4739,"D")&lt;=30),"20 to 30")))</f>
        <v>20 to 30</v>
      </c>
      <c r="AM4739" s="6">
        <v>515</v>
      </c>
      <c r="AN4739" s="6" t="s">
        <v>1350</v>
      </c>
    </row>
    <row r="4740" spans="1:40" x14ac:dyDescent="0.25">
      <c r="A4740">
        <v>4738</v>
      </c>
      <c r="B4740">
        <v>951</v>
      </c>
      <c r="C4740">
        <v>647</v>
      </c>
      <c r="D4740">
        <v>93</v>
      </c>
      <c r="E4740">
        <v>3</v>
      </c>
      <c r="F4740">
        <v>279</v>
      </c>
      <c r="G4740">
        <v>1</v>
      </c>
      <c r="H4740" t="str">
        <f>VLOOKUP($C4740,'Raw-products'!$A$2:$H$1261,MATCH(H$1,'Raw-products'!$A$1:$H$1,0))</f>
        <v>Jacket</v>
      </c>
      <c r="I4740" t="str">
        <f>VLOOKUP($C4740,'Raw-products'!$A$2:$H$1261,MATCH(I$1,'Raw-products'!$A$1:$H$1,0))</f>
        <v>Coach</v>
      </c>
      <c r="J4740" t="str">
        <f>VLOOKUP($C4740,'Raw-products'!$A$2:$H$1261,MATCH(J$1,'Raw-products'!$A$1:$H$1,0))</f>
        <v>M</v>
      </c>
      <c r="K4740" t="str">
        <f>VLOOKUP($C4740,'Raw-products'!$A$2:$H$1261,MATCH(K$1,'Raw-products'!$A$1:$H$1,0))</f>
        <v>green</v>
      </c>
      <c r="L4740">
        <f>VLOOKUP($C4740,'Raw-products'!$A$2:$H$1261,MATCH(L$1,'Raw-products'!$A$1:$H$1,0))</f>
        <v>115</v>
      </c>
      <c r="M4740">
        <f>VLOOKUP($C4740,'Raw-products'!$A$2:$H$1261,MATCH(M$1,'Raw-products'!$A$1:$H$1,0))</f>
        <v>63</v>
      </c>
      <c r="N4740" s="5">
        <f t="shared" si="148"/>
        <v>7245</v>
      </c>
      <c r="O4740" cm="1">
        <f t="array" ref="O4740:R4740">_xlfn.XLOOKUP($B4740,'Raw -orders'!$A:$A,'Raw -orders'!$B:$E)</f>
        <v>515</v>
      </c>
      <c r="P4740">
        <v>28300</v>
      </c>
      <c r="Q4740" s="1">
        <v>44469</v>
      </c>
      <c r="R4740" s="1">
        <v>44492</v>
      </c>
      <c r="S4740" t="str" cm="1">
        <f t="array" ref="S4740:Z4740">_xlfn.XLOOKUP($O4740,'Raw - customers'!$A:$A,'Raw - customers'!$B:$I)</f>
        <v>Joannes Pandie</v>
      </c>
      <c r="T4740" t="str">
        <v>Female</v>
      </c>
      <c r="U4740">
        <v>52</v>
      </c>
      <c r="V4740" t="str">
        <v>5778 Chloe CourtApt. 365</v>
      </c>
      <c r="W4740">
        <v>830</v>
      </c>
      <c r="X4740" t="str">
        <v>Huelhaven</v>
      </c>
      <c r="Y4740" t="str">
        <v>Australian Capital Territory</v>
      </c>
      <c r="Z4740" t="str">
        <v>Australia</v>
      </c>
      <c r="AA4740">
        <v>9</v>
      </c>
      <c r="AB4740" s="3" t="str">
        <f t="shared" si="149"/>
        <v>20 to 30</v>
      </c>
      <c r="AM4740" s="6">
        <v>515</v>
      </c>
      <c r="AN4740" s="6" t="s">
        <v>1350</v>
      </c>
    </row>
    <row r="4741" spans="1:40" x14ac:dyDescent="0.25">
      <c r="A4741">
        <v>4739</v>
      </c>
      <c r="B4741">
        <v>951</v>
      </c>
      <c r="C4741">
        <v>631</v>
      </c>
      <c r="D4741">
        <v>93</v>
      </c>
      <c r="E4741">
        <v>1</v>
      </c>
      <c r="F4741">
        <v>93</v>
      </c>
      <c r="G4741">
        <v>1</v>
      </c>
      <c r="H4741" t="str">
        <f>VLOOKUP($C4741,'Raw-products'!$A$2:$H$1261,MATCH(H$1,'Raw-products'!$A$1:$H$1,0))</f>
        <v>Jacket</v>
      </c>
      <c r="I4741" t="str">
        <f>VLOOKUP($C4741,'Raw-products'!$A$2:$H$1261,MATCH(I$1,'Raw-products'!$A$1:$H$1,0))</f>
        <v>Coach</v>
      </c>
      <c r="J4741" t="str">
        <f>VLOOKUP($C4741,'Raw-products'!$A$2:$H$1261,MATCH(J$1,'Raw-products'!$A$1:$H$1,0))</f>
        <v>S</v>
      </c>
      <c r="K4741" t="str">
        <f>VLOOKUP($C4741,'Raw-products'!$A$2:$H$1261,MATCH(K$1,'Raw-products'!$A$1:$H$1,0))</f>
        <v>red</v>
      </c>
      <c r="L4741">
        <f>VLOOKUP($C4741,'Raw-products'!$A$2:$H$1261,MATCH(L$1,'Raw-products'!$A$1:$H$1,0))</f>
        <v>115</v>
      </c>
      <c r="M4741">
        <f>VLOOKUP($C4741,'Raw-products'!$A$2:$H$1261,MATCH(M$1,'Raw-products'!$A$1:$H$1,0))</f>
        <v>76</v>
      </c>
      <c r="N4741" s="5">
        <f t="shared" si="148"/>
        <v>8740</v>
      </c>
      <c r="O4741" cm="1">
        <f t="array" ref="O4741:R4741">_xlfn.XLOOKUP($B4741,'Raw -orders'!$A:$A,'Raw -orders'!$B:$E)</f>
        <v>515</v>
      </c>
      <c r="P4741">
        <v>28300</v>
      </c>
      <c r="Q4741" s="1">
        <v>44469</v>
      </c>
      <c r="R4741" s="1">
        <v>44492</v>
      </c>
      <c r="S4741" t="str" cm="1">
        <f t="array" ref="S4741:Z4741">_xlfn.XLOOKUP($O4741,'Raw - customers'!$A:$A,'Raw - customers'!$B:$I)</f>
        <v>Joannes Pandie</v>
      </c>
      <c r="T4741" t="str">
        <v>Female</v>
      </c>
      <c r="U4741">
        <v>52</v>
      </c>
      <c r="V4741" t="str">
        <v>5778 Chloe CourtApt. 365</v>
      </c>
      <c r="W4741">
        <v>830</v>
      </c>
      <c r="X4741" t="str">
        <v>Huelhaven</v>
      </c>
      <c r="Y4741" t="str">
        <v>Australian Capital Territory</v>
      </c>
      <c r="Z4741" t="str">
        <v>Australia</v>
      </c>
      <c r="AA4741">
        <v>9</v>
      </c>
      <c r="AB4741" s="3" t="str">
        <f t="shared" si="149"/>
        <v>20 to 30</v>
      </c>
      <c r="AM4741" s="6">
        <v>515</v>
      </c>
      <c r="AN4741" s="6" t="s">
        <v>1350</v>
      </c>
    </row>
    <row r="4742" spans="1:40" x14ac:dyDescent="0.25">
      <c r="A4742">
        <v>4740</v>
      </c>
      <c r="B4742">
        <v>951</v>
      </c>
      <c r="C4742">
        <v>151</v>
      </c>
      <c r="D4742">
        <v>91</v>
      </c>
      <c r="E4742">
        <v>1</v>
      </c>
      <c r="F4742">
        <v>91</v>
      </c>
      <c r="G4742">
        <v>1</v>
      </c>
      <c r="H4742" t="str">
        <f>VLOOKUP($C4742,'Raw-products'!$A$2:$H$1261,MATCH(H$1,'Raw-products'!$A$1:$H$1,0))</f>
        <v>Shirt</v>
      </c>
      <c r="I4742" t="str">
        <f>VLOOKUP($C4742,'Raw-products'!$A$2:$H$1261,MATCH(I$1,'Raw-products'!$A$1:$H$1,0))</f>
        <v>Linen</v>
      </c>
      <c r="J4742" t="str">
        <f>VLOOKUP($C4742,'Raw-products'!$A$2:$H$1261,MATCH(J$1,'Raw-products'!$A$1:$H$1,0))</f>
        <v>S</v>
      </c>
      <c r="K4742" t="str">
        <f>VLOOKUP($C4742,'Raw-products'!$A$2:$H$1261,MATCH(K$1,'Raw-products'!$A$1:$H$1,0))</f>
        <v>yellow</v>
      </c>
      <c r="L4742">
        <f>VLOOKUP($C4742,'Raw-products'!$A$2:$H$1261,MATCH(L$1,'Raw-products'!$A$1:$H$1,0))</f>
        <v>116</v>
      </c>
      <c r="M4742">
        <f>VLOOKUP($C4742,'Raw-products'!$A$2:$H$1261,MATCH(M$1,'Raw-products'!$A$1:$H$1,0))</f>
        <v>60</v>
      </c>
      <c r="N4742" s="5">
        <f t="shared" si="148"/>
        <v>6960</v>
      </c>
      <c r="O4742" cm="1">
        <f t="array" ref="O4742:R4742">_xlfn.XLOOKUP($B4742,'Raw -orders'!$A:$A,'Raw -orders'!$B:$E)</f>
        <v>515</v>
      </c>
      <c r="P4742">
        <v>28300</v>
      </c>
      <c r="Q4742" s="1">
        <v>44469</v>
      </c>
      <c r="R4742" s="1">
        <v>44492</v>
      </c>
      <c r="S4742" t="str" cm="1">
        <f t="array" ref="S4742:Z4742">_xlfn.XLOOKUP($O4742,'Raw - customers'!$A:$A,'Raw - customers'!$B:$I)</f>
        <v>Joannes Pandie</v>
      </c>
      <c r="T4742" t="str">
        <v>Female</v>
      </c>
      <c r="U4742">
        <v>52</v>
      </c>
      <c r="V4742" t="str">
        <v>5778 Chloe CourtApt. 365</v>
      </c>
      <c r="W4742">
        <v>830</v>
      </c>
      <c r="X4742" t="str">
        <v>Huelhaven</v>
      </c>
      <c r="Y4742" t="str">
        <v>Australian Capital Territory</v>
      </c>
      <c r="Z4742" t="str">
        <v>Australia</v>
      </c>
      <c r="AA4742">
        <v>9</v>
      </c>
      <c r="AB4742" s="3" t="str">
        <f t="shared" si="149"/>
        <v>20 to 30</v>
      </c>
      <c r="AM4742" s="6">
        <v>515</v>
      </c>
      <c r="AN4742" s="6" t="s">
        <v>1350</v>
      </c>
    </row>
    <row r="4743" spans="1:40" x14ac:dyDescent="0.25">
      <c r="A4743">
        <v>4741</v>
      </c>
      <c r="B4743">
        <v>951</v>
      </c>
      <c r="C4743">
        <v>154</v>
      </c>
      <c r="D4743">
        <v>91</v>
      </c>
      <c r="E4743">
        <v>1</v>
      </c>
      <c r="F4743">
        <v>91</v>
      </c>
      <c r="G4743">
        <v>1</v>
      </c>
      <c r="H4743" t="str">
        <f>VLOOKUP($C4743,'Raw-products'!$A$2:$H$1261,MATCH(H$1,'Raw-products'!$A$1:$H$1,0))</f>
        <v>Shirt</v>
      </c>
      <c r="I4743" t="str">
        <f>VLOOKUP($C4743,'Raw-products'!$A$2:$H$1261,MATCH(I$1,'Raw-products'!$A$1:$H$1,0))</f>
        <v>Linen</v>
      </c>
      <c r="J4743" t="str">
        <f>VLOOKUP($C4743,'Raw-products'!$A$2:$H$1261,MATCH(J$1,'Raw-products'!$A$1:$H$1,0))</f>
        <v>XL</v>
      </c>
      <c r="K4743" t="str">
        <f>VLOOKUP($C4743,'Raw-products'!$A$2:$H$1261,MATCH(K$1,'Raw-products'!$A$1:$H$1,0))</f>
        <v>yellow</v>
      </c>
      <c r="L4743">
        <f>VLOOKUP($C4743,'Raw-products'!$A$2:$H$1261,MATCH(L$1,'Raw-products'!$A$1:$H$1,0))</f>
        <v>116</v>
      </c>
      <c r="M4743">
        <f>VLOOKUP($C4743,'Raw-products'!$A$2:$H$1261,MATCH(M$1,'Raw-products'!$A$1:$H$1,0))</f>
        <v>54</v>
      </c>
      <c r="N4743" s="5">
        <f t="shared" si="148"/>
        <v>6264</v>
      </c>
      <c r="O4743" cm="1">
        <f t="array" ref="O4743:R4743">_xlfn.XLOOKUP($B4743,'Raw -orders'!$A:$A,'Raw -orders'!$B:$E)</f>
        <v>515</v>
      </c>
      <c r="P4743">
        <v>28300</v>
      </c>
      <c r="Q4743" s="1">
        <v>44469</v>
      </c>
      <c r="R4743" s="1">
        <v>44492</v>
      </c>
      <c r="S4743" t="str" cm="1">
        <f t="array" ref="S4743:Z4743">_xlfn.XLOOKUP($O4743,'Raw - customers'!$A:$A,'Raw - customers'!$B:$I)</f>
        <v>Joannes Pandie</v>
      </c>
      <c r="T4743" t="str">
        <v>Female</v>
      </c>
      <c r="U4743">
        <v>52</v>
      </c>
      <c r="V4743" t="str">
        <v>5778 Chloe CourtApt. 365</v>
      </c>
      <c r="W4743">
        <v>830</v>
      </c>
      <c r="X4743" t="str">
        <v>Huelhaven</v>
      </c>
      <c r="Y4743" t="str">
        <v>Australian Capital Territory</v>
      </c>
      <c r="Z4743" t="str">
        <v>Australia</v>
      </c>
      <c r="AA4743">
        <v>9</v>
      </c>
      <c r="AB4743" s="3" t="str">
        <f t="shared" si="149"/>
        <v>20 to 30</v>
      </c>
      <c r="AM4743" s="6">
        <v>515</v>
      </c>
      <c r="AN4743" s="6" t="s">
        <v>1350</v>
      </c>
    </row>
    <row r="4744" spans="1:40" x14ac:dyDescent="0.25">
      <c r="A4744">
        <v>4742</v>
      </c>
      <c r="B4744">
        <v>952</v>
      </c>
      <c r="C4744">
        <v>859</v>
      </c>
      <c r="D4744">
        <v>113</v>
      </c>
      <c r="E4744">
        <v>1</v>
      </c>
      <c r="F4744">
        <v>113</v>
      </c>
      <c r="G4744">
        <v>1</v>
      </c>
      <c r="H4744" t="str">
        <f>VLOOKUP($C4744,'Raw-products'!$A$2:$H$1261,MATCH(H$1,'Raw-products'!$A$1:$H$1,0))</f>
        <v>Trousers</v>
      </c>
      <c r="I4744" t="str">
        <f>VLOOKUP($C4744,'Raw-products'!$A$2:$H$1261,MATCH(I$1,'Raw-products'!$A$1:$H$1,0))</f>
        <v>Chinos</v>
      </c>
      <c r="J4744" t="str">
        <f>VLOOKUP($C4744,'Raw-products'!$A$2:$H$1261,MATCH(J$1,'Raw-products'!$A$1:$H$1,0))</f>
        <v>XL</v>
      </c>
      <c r="K4744" t="str">
        <f>VLOOKUP($C4744,'Raw-products'!$A$2:$H$1261,MATCH(K$1,'Raw-products'!$A$1:$H$1,0))</f>
        <v>green</v>
      </c>
      <c r="L4744">
        <f>VLOOKUP($C4744,'Raw-products'!$A$2:$H$1261,MATCH(L$1,'Raw-products'!$A$1:$H$1,0))</f>
        <v>100</v>
      </c>
      <c r="M4744">
        <f>VLOOKUP($C4744,'Raw-products'!$A$2:$H$1261,MATCH(M$1,'Raw-products'!$A$1:$H$1,0))</f>
        <v>50</v>
      </c>
      <c r="N4744" s="5">
        <f t="shared" si="148"/>
        <v>5000</v>
      </c>
      <c r="O4744" cm="1">
        <f t="array" ref="O4744:R4744">_xlfn.XLOOKUP($B4744,'Raw -orders'!$A:$A,'Raw -orders'!$B:$E)</f>
        <v>883</v>
      </c>
      <c r="P4744">
        <v>57857</v>
      </c>
      <c r="Q4744" s="1">
        <v>44413</v>
      </c>
      <c r="R4744" s="1">
        <v>44433</v>
      </c>
      <c r="S4744" t="str" cm="1">
        <f t="array" ref="S4744:Z4744">_xlfn.XLOOKUP($O4744,'Raw - customers'!$A:$A,'Raw - customers'!$B:$I)</f>
        <v>Noel Siviour</v>
      </c>
      <c r="T4744" t="str">
        <v>Polygender</v>
      </c>
      <c r="U4744">
        <v>43</v>
      </c>
      <c r="V4744" t="str">
        <v>8557 Samantha GroveApt. 570</v>
      </c>
      <c r="W4744">
        <v>5255</v>
      </c>
      <c r="X4744" t="str">
        <v>Beahantown</v>
      </c>
      <c r="Y4744" t="str">
        <v>South Australia</v>
      </c>
      <c r="Z4744" t="str">
        <v>Australia</v>
      </c>
      <c r="AA4744">
        <v>8</v>
      </c>
      <c r="AB4744" s="3" t="str">
        <f t="shared" si="149"/>
        <v>10 to 20</v>
      </c>
      <c r="AM4744" s="6">
        <v>883</v>
      </c>
      <c r="AN4744" s="6" t="s">
        <v>1345</v>
      </c>
    </row>
    <row r="4745" spans="1:40" x14ac:dyDescent="0.25">
      <c r="A4745">
        <v>4743</v>
      </c>
      <c r="B4745">
        <v>952</v>
      </c>
      <c r="C4745">
        <v>721</v>
      </c>
      <c r="D4745">
        <v>119</v>
      </c>
      <c r="E4745">
        <v>2</v>
      </c>
      <c r="F4745">
        <v>238</v>
      </c>
      <c r="G4745">
        <v>1</v>
      </c>
      <c r="H4745" t="str">
        <f>VLOOKUP($C4745,'Raw-products'!$A$2:$H$1261,MATCH(H$1,'Raw-products'!$A$1:$H$1,0))</f>
        <v>Jacket</v>
      </c>
      <c r="I4745" t="str">
        <f>VLOOKUP($C4745,'Raw-products'!$A$2:$H$1261,MATCH(I$1,'Raw-products'!$A$1:$H$1,0))</f>
        <v>Trench Coat</v>
      </c>
      <c r="J4745" t="str">
        <f>VLOOKUP($C4745,'Raw-products'!$A$2:$H$1261,MATCH(J$1,'Raw-products'!$A$1:$H$1,0))</f>
        <v>S</v>
      </c>
      <c r="K4745" t="str">
        <f>VLOOKUP($C4745,'Raw-products'!$A$2:$H$1261,MATCH(K$1,'Raw-products'!$A$1:$H$1,0))</f>
        <v>blue</v>
      </c>
      <c r="L4745">
        <f>VLOOKUP($C4745,'Raw-products'!$A$2:$H$1261,MATCH(L$1,'Raw-products'!$A$1:$H$1,0))</f>
        <v>112</v>
      </c>
      <c r="M4745">
        <f>VLOOKUP($C4745,'Raw-products'!$A$2:$H$1261,MATCH(M$1,'Raw-products'!$A$1:$H$1,0))</f>
        <v>64</v>
      </c>
      <c r="N4745" s="5">
        <f t="shared" si="148"/>
        <v>7168</v>
      </c>
      <c r="O4745" cm="1">
        <f t="array" ref="O4745:R4745">_xlfn.XLOOKUP($B4745,'Raw -orders'!$A:$A,'Raw -orders'!$B:$E)</f>
        <v>883</v>
      </c>
      <c r="P4745">
        <v>57857</v>
      </c>
      <c r="Q4745" s="1">
        <v>44413</v>
      </c>
      <c r="R4745" s="1">
        <v>44433</v>
      </c>
      <c r="S4745" t="str" cm="1">
        <f t="array" ref="S4745:Z4745">_xlfn.XLOOKUP($O4745,'Raw - customers'!$A:$A,'Raw - customers'!$B:$I)</f>
        <v>Noel Siviour</v>
      </c>
      <c r="T4745" t="str">
        <v>Polygender</v>
      </c>
      <c r="U4745">
        <v>43</v>
      </c>
      <c r="V4745" t="str">
        <v>8557 Samantha GroveApt. 570</v>
      </c>
      <c r="W4745">
        <v>5255</v>
      </c>
      <c r="X4745" t="str">
        <v>Beahantown</v>
      </c>
      <c r="Y4745" t="str">
        <v>South Australia</v>
      </c>
      <c r="Z4745" t="str">
        <v>Australia</v>
      </c>
      <c r="AA4745">
        <v>8</v>
      </c>
      <c r="AB4745" s="3" t="str">
        <f t="shared" si="149"/>
        <v>10 to 20</v>
      </c>
      <c r="AM4745" s="6">
        <v>883</v>
      </c>
      <c r="AN4745" s="6" t="s">
        <v>1345</v>
      </c>
    </row>
    <row r="4746" spans="1:40" x14ac:dyDescent="0.25">
      <c r="A4746">
        <v>4744</v>
      </c>
      <c r="B4746">
        <v>952</v>
      </c>
      <c r="C4746">
        <v>845</v>
      </c>
      <c r="D4746">
        <v>113</v>
      </c>
      <c r="E4746">
        <v>1</v>
      </c>
      <c r="F4746">
        <v>113</v>
      </c>
      <c r="G4746">
        <v>1</v>
      </c>
      <c r="H4746" t="str">
        <f>VLOOKUP($C4746,'Raw-products'!$A$2:$H$1261,MATCH(H$1,'Raw-products'!$A$1:$H$1,0))</f>
        <v>Trousers</v>
      </c>
      <c r="I4746" t="str">
        <f>VLOOKUP($C4746,'Raw-products'!$A$2:$H$1261,MATCH(I$1,'Raw-products'!$A$1:$H$1,0))</f>
        <v>Chinos</v>
      </c>
      <c r="J4746" t="str">
        <f>VLOOKUP($C4746,'Raw-products'!$A$2:$H$1261,MATCH(J$1,'Raw-products'!$A$1:$H$1,0))</f>
        <v>XS</v>
      </c>
      <c r="K4746" t="str">
        <f>VLOOKUP($C4746,'Raw-products'!$A$2:$H$1261,MATCH(K$1,'Raw-products'!$A$1:$H$1,0))</f>
        <v>orange</v>
      </c>
      <c r="L4746">
        <f>VLOOKUP($C4746,'Raw-products'!$A$2:$H$1261,MATCH(L$1,'Raw-products'!$A$1:$H$1,0))</f>
        <v>100</v>
      </c>
      <c r="M4746">
        <f>VLOOKUP($C4746,'Raw-products'!$A$2:$H$1261,MATCH(M$1,'Raw-products'!$A$1:$H$1,0))</f>
        <v>53</v>
      </c>
      <c r="N4746" s="5">
        <f t="shared" si="148"/>
        <v>5300</v>
      </c>
      <c r="O4746" cm="1">
        <f t="array" ref="O4746:R4746">_xlfn.XLOOKUP($B4746,'Raw -orders'!$A:$A,'Raw -orders'!$B:$E)</f>
        <v>883</v>
      </c>
      <c r="P4746">
        <v>57857</v>
      </c>
      <c r="Q4746" s="1">
        <v>44413</v>
      </c>
      <c r="R4746" s="1">
        <v>44433</v>
      </c>
      <c r="S4746" t="str" cm="1">
        <f t="array" ref="S4746:Z4746">_xlfn.XLOOKUP($O4746,'Raw - customers'!$A:$A,'Raw - customers'!$B:$I)</f>
        <v>Noel Siviour</v>
      </c>
      <c r="T4746" t="str">
        <v>Polygender</v>
      </c>
      <c r="U4746">
        <v>43</v>
      </c>
      <c r="V4746" t="str">
        <v>8557 Samantha GroveApt. 570</v>
      </c>
      <c r="W4746">
        <v>5255</v>
      </c>
      <c r="X4746" t="str">
        <v>Beahantown</v>
      </c>
      <c r="Y4746" t="str">
        <v>South Australia</v>
      </c>
      <c r="Z4746" t="str">
        <v>Australia</v>
      </c>
      <c r="AA4746">
        <v>8</v>
      </c>
      <c r="AB4746" s="3" t="str">
        <f t="shared" si="149"/>
        <v>10 to 20</v>
      </c>
      <c r="AM4746" s="6">
        <v>883</v>
      </c>
      <c r="AN4746" s="6" t="s">
        <v>1345</v>
      </c>
    </row>
    <row r="4747" spans="1:40" x14ac:dyDescent="0.25">
      <c r="A4747">
        <v>4745</v>
      </c>
      <c r="B4747">
        <v>952</v>
      </c>
      <c r="C4747">
        <v>707</v>
      </c>
      <c r="D4747">
        <v>119</v>
      </c>
      <c r="E4747">
        <v>3</v>
      </c>
      <c r="F4747">
        <v>357</v>
      </c>
      <c r="G4747">
        <v>1</v>
      </c>
      <c r="H4747" t="str">
        <f>VLOOKUP($C4747,'Raw-products'!$A$2:$H$1261,MATCH(H$1,'Raw-products'!$A$1:$H$1,0))</f>
        <v>Jacket</v>
      </c>
      <c r="I4747" t="str">
        <f>VLOOKUP($C4747,'Raw-products'!$A$2:$H$1261,MATCH(I$1,'Raw-products'!$A$1:$H$1,0))</f>
        <v>Trench Coat</v>
      </c>
      <c r="J4747" t="str">
        <f>VLOOKUP($C4747,'Raw-products'!$A$2:$H$1261,MATCH(J$1,'Raw-products'!$A$1:$H$1,0))</f>
        <v>M</v>
      </c>
      <c r="K4747" t="str">
        <f>VLOOKUP($C4747,'Raw-products'!$A$2:$H$1261,MATCH(K$1,'Raw-products'!$A$1:$H$1,0))</f>
        <v>orange</v>
      </c>
      <c r="L4747">
        <f>VLOOKUP($C4747,'Raw-products'!$A$2:$H$1261,MATCH(L$1,'Raw-products'!$A$1:$H$1,0))</f>
        <v>112</v>
      </c>
      <c r="M4747">
        <f>VLOOKUP($C4747,'Raw-products'!$A$2:$H$1261,MATCH(M$1,'Raw-products'!$A$1:$H$1,0))</f>
        <v>43</v>
      </c>
      <c r="N4747" s="5">
        <f t="shared" si="148"/>
        <v>4816</v>
      </c>
      <c r="O4747" cm="1">
        <f t="array" ref="O4747:R4747">_xlfn.XLOOKUP($B4747,'Raw -orders'!$A:$A,'Raw -orders'!$B:$E)</f>
        <v>883</v>
      </c>
      <c r="P4747">
        <v>57857</v>
      </c>
      <c r="Q4747" s="1">
        <v>44413</v>
      </c>
      <c r="R4747" s="1">
        <v>44433</v>
      </c>
      <c r="S4747" t="str" cm="1">
        <f t="array" ref="S4747:Z4747">_xlfn.XLOOKUP($O4747,'Raw - customers'!$A:$A,'Raw - customers'!$B:$I)</f>
        <v>Noel Siviour</v>
      </c>
      <c r="T4747" t="str">
        <v>Polygender</v>
      </c>
      <c r="U4747">
        <v>43</v>
      </c>
      <c r="V4747" t="str">
        <v>8557 Samantha GroveApt. 570</v>
      </c>
      <c r="W4747">
        <v>5255</v>
      </c>
      <c r="X4747" t="str">
        <v>Beahantown</v>
      </c>
      <c r="Y4747" t="str">
        <v>South Australia</v>
      </c>
      <c r="Z4747" t="str">
        <v>Australia</v>
      </c>
      <c r="AA4747">
        <v>8</v>
      </c>
      <c r="AB4747" s="3" t="str">
        <f t="shared" si="149"/>
        <v>10 to 20</v>
      </c>
      <c r="AM4747" s="6">
        <v>883</v>
      </c>
      <c r="AN4747" s="6" t="s">
        <v>1345</v>
      </c>
    </row>
    <row r="4748" spans="1:40" x14ac:dyDescent="0.25">
      <c r="A4748">
        <v>4746</v>
      </c>
      <c r="B4748">
        <v>952</v>
      </c>
      <c r="C4748">
        <v>304</v>
      </c>
      <c r="D4748">
        <v>105</v>
      </c>
      <c r="E4748">
        <v>2</v>
      </c>
      <c r="F4748">
        <v>210</v>
      </c>
      <c r="G4748">
        <v>1</v>
      </c>
      <c r="H4748" t="str">
        <f>VLOOKUP($C4748,'Raw-products'!$A$2:$H$1261,MATCH(H$1,'Raw-products'!$A$1:$H$1,0))</f>
        <v>Shirt</v>
      </c>
      <c r="I4748" t="str">
        <f>VLOOKUP($C4748,'Raw-products'!$A$2:$H$1261,MATCH(I$1,'Raw-products'!$A$1:$H$1,0))</f>
        <v>Cuban Collar</v>
      </c>
      <c r="J4748" t="str">
        <f>VLOOKUP($C4748,'Raw-products'!$A$2:$H$1261,MATCH(J$1,'Raw-products'!$A$1:$H$1,0))</f>
        <v>XL</v>
      </c>
      <c r="K4748" t="str">
        <f>VLOOKUP($C4748,'Raw-products'!$A$2:$H$1261,MATCH(K$1,'Raw-products'!$A$1:$H$1,0))</f>
        <v>blue</v>
      </c>
      <c r="L4748">
        <f>VLOOKUP($C4748,'Raw-products'!$A$2:$H$1261,MATCH(L$1,'Raw-products'!$A$1:$H$1,0))</f>
        <v>93</v>
      </c>
      <c r="M4748">
        <f>VLOOKUP($C4748,'Raw-products'!$A$2:$H$1261,MATCH(M$1,'Raw-products'!$A$1:$H$1,0))</f>
        <v>73</v>
      </c>
      <c r="N4748" s="5">
        <f t="shared" si="148"/>
        <v>6789</v>
      </c>
      <c r="O4748" cm="1">
        <f t="array" ref="O4748:R4748">_xlfn.XLOOKUP($B4748,'Raw -orders'!$A:$A,'Raw -orders'!$B:$E)</f>
        <v>883</v>
      </c>
      <c r="P4748">
        <v>57857</v>
      </c>
      <c r="Q4748" s="1">
        <v>44413</v>
      </c>
      <c r="R4748" s="1">
        <v>44433</v>
      </c>
      <c r="S4748" t="str" cm="1">
        <f t="array" ref="S4748:Z4748">_xlfn.XLOOKUP($O4748,'Raw - customers'!$A:$A,'Raw - customers'!$B:$I)</f>
        <v>Noel Siviour</v>
      </c>
      <c r="T4748" t="str">
        <v>Polygender</v>
      </c>
      <c r="U4748">
        <v>43</v>
      </c>
      <c r="V4748" t="str">
        <v>8557 Samantha GroveApt. 570</v>
      </c>
      <c r="W4748">
        <v>5255</v>
      </c>
      <c r="X4748" t="str">
        <v>Beahantown</v>
      </c>
      <c r="Y4748" t="str">
        <v>South Australia</v>
      </c>
      <c r="Z4748" t="str">
        <v>Australia</v>
      </c>
      <c r="AA4748">
        <v>8</v>
      </c>
      <c r="AB4748" s="3" t="str">
        <f t="shared" si="149"/>
        <v>10 to 20</v>
      </c>
      <c r="AM4748" s="6">
        <v>883</v>
      </c>
      <c r="AN4748" s="6" t="s">
        <v>1345</v>
      </c>
    </row>
    <row r="4749" spans="1:40" x14ac:dyDescent="0.25">
      <c r="A4749">
        <v>4747</v>
      </c>
      <c r="B4749">
        <v>952</v>
      </c>
      <c r="C4749">
        <v>1223</v>
      </c>
      <c r="D4749">
        <v>105</v>
      </c>
      <c r="E4749">
        <v>1</v>
      </c>
      <c r="F4749">
        <v>105</v>
      </c>
      <c r="G4749">
        <v>1</v>
      </c>
      <c r="H4749" t="str">
        <f>VLOOKUP($C4749,'Raw-products'!$A$2:$H$1261,MATCH(H$1,'Raw-products'!$A$1:$H$1,0))</f>
        <v>Trousers</v>
      </c>
      <c r="I4749" t="str">
        <f>VLOOKUP($C4749,'Raw-products'!$A$2:$H$1261,MATCH(I$1,'Raw-products'!$A$1:$H$1,0))</f>
        <v>Pleated</v>
      </c>
      <c r="J4749" t="str">
        <f>VLOOKUP($C4749,'Raw-products'!$A$2:$H$1261,MATCH(J$1,'Raw-products'!$A$1:$H$1,0))</f>
        <v>L</v>
      </c>
      <c r="K4749" t="str">
        <f>VLOOKUP($C4749,'Raw-products'!$A$2:$H$1261,MATCH(K$1,'Raw-products'!$A$1:$H$1,0))</f>
        <v>violet</v>
      </c>
      <c r="L4749">
        <f>VLOOKUP($C4749,'Raw-products'!$A$2:$H$1261,MATCH(L$1,'Raw-products'!$A$1:$H$1,0))</f>
        <v>90</v>
      </c>
      <c r="M4749">
        <f>VLOOKUP($C4749,'Raw-products'!$A$2:$H$1261,MATCH(M$1,'Raw-products'!$A$1:$H$1,0))</f>
        <v>48</v>
      </c>
      <c r="N4749" s="5">
        <f t="shared" si="148"/>
        <v>4320</v>
      </c>
      <c r="O4749" cm="1">
        <f t="array" ref="O4749:R4749">_xlfn.XLOOKUP($B4749,'Raw -orders'!$A:$A,'Raw -orders'!$B:$E)</f>
        <v>883</v>
      </c>
      <c r="P4749">
        <v>57857</v>
      </c>
      <c r="Q4749" s="1">
        <v>44413</v>
      </c>
      <c r="R4749" s="1">
        <v>44433</v>
      </c>
      <c r="S4749" t="str" cm="1">
        <f t="array" ref="S4749:Z4749">_xlfn.XLOOKUP($O4749,'Raw - customers'!$A:$A,'Raw - customers'!$B:$I)</f>
        <v>Noel Siviour</v>
      </c>
      <c r="T4749" t="str">
        <v>Polygender</v>
      </c>
      <c r="U4749">
        <v>43</v>
      </c>
      <c r="V4749" t="str">
        <v>8557 Samantha GroveApt. 570</v>
      </c>
      <c r="W4749">
        <v>5255</v>
      </c>
      <c r="X4749" t="str">
        <v>Beahantown</v>
      </c>
      <c r="Y4749" t="str">
        <v>South Australia</v>
      </c>
      <c r="Z4749" t="str">
        <v>Australia</v>
      </c>
      <c r="AA4749">
        <v>8</v>
      </c>
      <c r="AB4749" s="3" t="str">
        <f t="shared" si="149"/>
        <v>10 to 20</v>
      </c>
      <c r="AM4749" s="6">
        <v>883</v>
      </c>
      <c r="AN4749" s="6" t="s">
        <v>1345</v>
      </c>
    </row>
    <row r="4750" spans="1:40" x14ac:dyDescent="0.25">
      <c r="A4750">
        <v>4748</v>
      </c>
      <c r="B4750">
        <v>952</v>
      </c>
      <c r="C4750">
        <v>78</v>
      </c>
      <c r="D4750">
        <v>118</v>
      </c>
      <c r="E4750">
        <v>2</v>
      </c>
      <c r="F4750">
        <v>236</v>
      </c>
      <c r="G4750">
        <v>1</v>
      </c>
      <c r="H4750" t="str">
        <f>VLOOKUP($C4750,'Raw-products'!$A$2:$H$1261,MATCH(H$1,'Raw-products'!$A$1:$H$1,0))</f>
        <v>Shirt</v>
      </c>
      <c r="I4750" t="str">
        <f>VLOOKUP($C4750,'Raw-products'!$A$2:$H$1261,MATCH(I$1,'Raw-products'!$A$1:$H$1,0))</f>
        <v>Flannel</v>
      </c>
      <c r="J4750" t="str">
        <f>VLOOKUP($C4750,'Raw-products'!$A$2:$H$1261,MATCH(J$1,'Raw-products'!$A$1:$H$1,0))</f>
        <v>L</v>
      </c>
      <c r="K4750" t="str">
        <f>VLOOKUP($C4750,'Raw-products'!$A$2:$H$1261,MATCH(K$1,'Raw-products'!$A$1:$H$1,0))</f>
        <v>orange</v>
      </c>
      <c r="L4750">
        <f>VLOOKUP($C4750,'Raw-products'!$A$2:$H$1261,MATCH(L$1,'Raw-products'!$A$1:$H$1,0))</f>
        <v>96</v>
      </c>
      <c r="M4750">
        <f>VLOOKUP($C4750,'Raw-products'!$A$2:$H$1261,MATCH(M$1,'Raw-products'!$A$1:$H$1,0))</f>
        <v>59</v>
      </c>
      <c r="N4750" s="5">
        <f t="shared" si="148"/>
        <v>5664</v>
      </c>
      <c r="O4750" cm="1">
        <f t="array" ref="O4750:R4750">_xlfn.XLOOKUP($B4750,'Raw -orders'!$A:$A,'Raw -orders'!$B:$E)</f>
        <v>883</v>
      </c>
      <c r="P4750">
        <v>57857</v>
      </c>
      <c r="Q4750" s="1">
        <v>44413</v>
      </c>
      <c r="R4750" s="1">
        <v>44433</v>
      </c>
      <c r="S4750" t="str" cm="1">
        <f t="array" ref="S4750:Z4750">_xlfn.XLOOKUP($O4750,'Raw - customers'!$A:$A,'Raw - customers'!$B:$I)</f>
        <v>Noel Siviour</v>
      </c>
      <c r="T4750" t="str">
        <v>Polygender</v>
      </c>
      <c r="U4750">
        <v>43</v>
      </c>
      <c r="V4750" t="str">
        <v>8557 Samantha GroveApt. 570</v>
      </c>
      <c r="W4750">
        <v>5255</v>
      </c>
      <c r="X4750" t="str">
        <v>Beahantown</v>
      </c>
      <c r="Y4750" t="str">
        <v>South Australia</v>
      </c>
      <c r="Z4750" t="str">
        <v>Australia</v>
      </c>
      <c r="AA4750">
        <v>8</v>
      </c>
      <c r="AB4750" s="3" t="str">
        <f t="shared" si="149"/>
        <v>10 to 20</v>
      </c>
      <c r="AM4750" s="6">
        <v>883</v>
      </c>
      <c r="AN4750" s="6" t="s">
        <v>1345</v>
      </c>
    </row>
    <row r="4751" spans="1:40" x14ac:dyDescent="0.25">
      <c r="A4751">
        <v>4749</v>
      </c>
      <c r="B4751">
        <v>953</v>
      </c>
      <c r="C4751">
        <v>915</v>
      </c>
      <c r="D4751">
        <v>96</v>
      </c>
      <c r="E4751">
        <v>2</v>
      </c>
      <c r="F4751">
        <v>192</v>
      </c>
      <c r="G4751">
        <v>1</v>
      </c>
      <c r="H4751" t="str">
        <f>VLOOKUP($C4751,'Raw-products'!$A$2:$H$1261,MATCH(H$1,'Raw-products'!$A$1:$H$1,0))</f>
        <v>Trousers</v>
      </c>
      <c r="I4751" t="str">
        <f>VLOOKUP($C4751,'Raw-products'!$A$2:$H$1261,MATCH(I$1,'Raw-products'!$A$1:$H$1,0))</f>
        <v>Drawstring</v>
      </c>
      <c r="J4751" t="str">
        <f>VLOOKUP($C4751,'Raw-products'!$A$2:$H$1261,MATCH(J$1,'Raw-products'!$A$1:$H$1,0))</f>
        <v>XS</v>
      </c>
      <c r="K4751" t="str">
        <f>VLOOKUP($C4751,'Raw-products'!$A$2:$H$1261,MATCH(K$1,'Raw-products'!$A$1:$H$1,0))</f>
        <v>orange</v>
      </c>
      <c r="L4751">
        <f>VLOOKUP($C4751,'Raw-products'!$A$2:$H$1261,MATCH(L$1,'Raw-products'!$A$1:$H$1,0))</f>
        <v>104</v>
      </c>
      <c r="M4751">
        <f>VLOOKUP($C4751,'Raw-products'!$A$2:$H$1261,MATCH(M$1,'Raw-products'!$A$1:$H$1,0))</f>
        <v>41</v>
      </c>
      <c r="N4751" s="5">
        <f t="shared" si="148"/>
        <v>4264</v>
      </c>
      <c r="O4751" cm="1">
        <f t="array" ref="O4751:R4751">_xlfn.XLOOKUP($B4751,'Raw -orders'!$A:$A,'Raw -orders'!$B:$E)</f>
        <v>733</v>
      </c>
      <c r="P4751">
        <v>28033</v>
      </c>
      <c r="Q4751" s="1">
        <v>44304</v>
      </c>
      <c r="R4751" s="1">
        <v>44312</v>
      </c>
      <c r="S4751" t="str" cm="1">
        <f t="array" ref="S4751:Z4751">_xlfn.XLOOKUP($O4751,'Raw - customers'!$A:$A,'Raw - customers'!$B:$I)</f>
        <v>Otto Matyasik</v>
      </c>
      <c r="T4751" t="str">
        <v>Genderqueer</v>
      </c>
      <c r="U4751">
        <v>67</v>
      </c>
      <c r="V4751" t="str">
        <v>35 Hall PlazaSuite 535</v>
      </c>
      <c r="W4751">
        <v>8850</v>
      </c>
      <c r="X4751" t="str">
        <v>East Benjamin</v>
      </c>
      <c r="Y4751" t="str">
        <v>New South Wales</v>
      </c>
      <c r="Z4751" t="str">
        <v>Australia</v>
      </c>
      <c r="AA4751">
        <v>4</v>
      </c>
      <c r="AB4751" s="3" t="str">
        <f t="shared" si="149"/>
        <v>0 to 10</v>
      </c>
      <c r="AM4751" s="6">
        <v>733</v>
      </c>
      <c r="AN4751" s="6" t="s">
        <v>1362</v>
      </c>
    </row>
    <row r="4752" spans="1:40" x14ac:dyDescent="0.25">
      <c r="A4752">
        <v>4750</v>
      </c>
      <c r="B4752">
        <v>953</v>
      </c>
      <c r="C4752">
        <v>80</v>
      </c>
      <c r="D4752">
        <v>118</v>
      </c>
      <c r="E4752">
        <v>1</v>
      </c>
      <c r="F4752">
        <v>118</v>
      </c>
      <c r="G4752">
        <v>1</v>
      </c>
      <c r="H4752" t="str">
        <f>VLOOKUP($C4752,'Raw-products'!$A$2:$H$1261,MATCH(H$1,'Raw-products'!$A$1:$H$1,0))</f>
        <v>Shirt</v>
      </c>
      <c r="I4752" t="str">
        <f>VLOOKUP($C4752,'Raw-products'!$A$2:$H$1261,MATCH(I$1,'Raw-products'!$A$1:$H$1,0))</f>
        <v>Flannel</v>
      </c>
      <c r="J4752" t="str">
        <f>VLOOKUP($C4752,'Raw-products'!$A$2:$H$1261,MATCH(J$1,'Raw-products'!$A$1:$H$1,0))</f>
        <v>XS</v>
      </c>
      <c r="K4752" t="str">
        <f>VLOOKUP($C4752,'Raw-products'!$A$2:$H$1261,MATCH(K$1,'Raw-products'!$A$1:$H$1,0))</f>
        <v>yellow</v>
      </c>
      <c r="L4752">
        <f>VLOOKUP($C4752,'Raw-products'!$A$2:$H$1261,MATCH(L$1,'Raw-products'!$A$1:$H$1,0))</f>
        <v>96</v>
      </c>
      <c r="M4752">
        <f>VLOOKUP($C4752,'Raw-products'!$A$2:$H$1261,MATCH(M$1,'Raw-products'!$A$1:$H$1,0))</f>
        <v>41</v>
      </c>
      <c r="N4752" s="5">
        <f t="shared" si="148"/>
        <v>3936</v>
      </c>
      <c r="O4752" cm="1">
        <f t="array" ref="O4752:R4752">_xlfn.XLOOKUP($B4752,'Raw -orders'!$A:$A,'Raw -orders'!$B:$E)</f>
        <v>733</v>
      </c>
      <c r="P4752">
        <v>28033</v>
      </c>
      <c r="Q4752" s="1">
        <v>44304</v>
      </c>
      <c r="R4752" s="1">
        <v>44312</v>
      </c>
      <c r="S4752" t="str" cm="1">
        <f t="array" ref="S4752:Z4752">_xlfn.XLOOKUP($O4752,'Raw - customers'!$A:$A,'Raw - customers'!$B:$I)</f>
        <v>Otto Matyasik</v>
      </c>
      <c r="T4752" t="str">
        <v>Genderqueer</v>
      </c>
      <c r="U4752">
        <v>67</v>
      </c>
      <c r="V4752" t="str">
        <v>35 Hall PlazaSuite 535</v>
      </c>
      <c r="W4752">
        <v>8850</v>
      </c>
      <c r="X4752" t="str">
        <v>East Benjamin</v>
      </c>
      <c r="Y4752" t="str">
        <v>New South Wales</v>
      </c>
      <c r="Z4752" t="str">
        <v>Australia</v>
      </c>
      <c r="AA4752">
        <v>4</v>
      </c>
      <c r="AB4752" s="3" t="str">
        <f t="shared" si="149"/>
        <v>0 to 10</v>
      </c>
      <c r="AM4752" s="6">
        <v>733</v>
      </c>
      <c r="AN4752" s="6" t="s">
        <v>1362</v>
      </c>
    </row>
    <row r="4753" spans="1:40" x14ac:dyDescent="0.25">
      <c r="A4753">
        <v>4751</v>
      </c>
      <c r="B4753">
        <v>953</v>
      </c>
      <c r="C4753">
        <v>1128</v>
      </c>
      <c r="D4753">
        <v>102</v>
      </c>
      <c r="E4753">
        <v>2</v>
      </c>
      <c r="F4753">
        <v>204</v>
      </c>
      <c r="G4753">
        <v>1</v>
      </c>
      <c r="H4753" t="str">
        <f>VLOOKUP($C4753,'Raw-products'!$A$2:$H$1261,MATCH(H$1,'Raw-products'!$A$1:$H$1,0))</f>
        <v>Trousers</v>
      </c>
      <c r="I4753" t="str">
        <f>VLOOKUP($C4753,'Raw-products'!$A$2:$H$1261,MATCH(I$1,'Raw-products'!$A$1:$H$1,0))</f>
        <v>Cargo Pants</v>
      </c>
      <c r="J4753" t="str">
        <f>VLOOKUP($C4753,'Raw-products'!$A$2:$H$1261,MATCH(J$1,'Raw-products'!$A$1:$H$1,0))</f>
        <v>L</v>
      </c>
      <c r="K4753" t="str">
        <f>VLOOKUP($C4753,'Raw-products'!$A$2:$H$1261,MATCH(K$1,'Raw-products'!$A$1:$H$1,0))</f>
        <v>orange</v>
      </c>
      <c r="L4753">
        <f>VLOOKUP($C4753,'Raw-products'!$A$2:$H$1261,MATCH(L$1,'Raw-products'!$A$1:$H$1,0))</f>
        <v>106</v>
      </c>
      <c r="M4753">
        <f>VLOOKUP($C4753,'Raw-products'!$A$2:$H$1261,MATCH(M$1,'Raw-products'!$A$1:$H$1,0))</f>
        <v>78</v>
      </c>
      <c r="N4753" s="5">
        <f t="shared" si="148"/>
        <v>8268</v>
      </c>
      <c r="O4753" cm="1">
        <f t="array" ref="O4753:R4753">_xlfn.XLOOKUP($B4753,'Raw -orders'!$A:$A,'Raw -orders'!$B:$E)</f>
        <v>733</v>
      </c>
      <c r="P4753">
        <v>28033</v>
      </c>
      <c r="Q4753" s="1">
        <v>44304</v>
      </c>
      <c r="R4753" s="1">
        <v>44312</v>
      </c>
      <c r="S4753" t="str" cm="1">
        <f t="array" ref="S4753:Z4753">_xlfn.XLOOKUP($O4753,'Raw - customers'!$A:$A,'Raw - customers'!$B:$I)</f>
        <v>Otto Matyasik</v>
      </c>
      <c r="T4753" t="str">
        <v>Genderqueer</v>
      </c>
      <c r="U4753">
        <v>67</v>
      </c>
      <c r="V4753" t="str">
        <v>35 Hall PlazaSuite 535</v>
      </c>
      <c r="W4753">
        <v>8850</v>
      </c>
      <c r="X4753" t="str">
        <v>East Benjamin</v>
      </c>
      <c r="Y4753" t="str">
        <v>New South Wales</v>
      </c>
      <c r="Z4753" t="str">
        <v>Australia</v>
      </c>
      <c r="AA4753">
        <v>4</v>
      </c>
      <c r="AB4753" s="3" t="str">
        <f t="shared" si="149"/>
        <v>0 to 10</v>
      </c>
      <c r="AM4753" s="6">
        <v>733</v>
      </c>
      <c r="AN4753" s="6" t="s">
        <v>1362</v>
      </c>
    </row>
    <row r="4754" spans="1:40" x14ac:dyDescent="0.25">
      <c r="A4754">
        <v>4752</v>
      </c>
      <c r="B4754">
        <v>953</v>
      </c>
      <c r="C4754">
        <v>232</v>
      </c>
      <c r="D4754">
        <v>106</v>
      </c>
      <c r="E4754">
        <v>2</v>
      </c>
      <c r="F4754">
        <v>212</v>
      </c>
      <c r="G4754">
        <v>1</v>
      </c>
      <c r="H4754" t="str">
        <f>VLOOKUP($C4754,'Raw-products'!$A$2:$H$1261,MATCH(H$1,'Raw-products'!$A$1:$H$1,0))</f>
        <v>Shirt</v>
      </c>
      <c r="I4754" t="str">
        <f>VLOOKUP($C4754,'Raw-products'!$A$2:$H$1261,MATCH(I$1,'Raw-products'!$A$1:$H$1,0))</f>
        <v>Chambray</v>
      </c>
      <c r="J4754" t="str">
        <f>VLOOKUP($C4754,'Raw-products'!$A$2:$H$1261,MATCH(J$1,'Raw-products'!$A$1:$H$1,0))</f>
        <v>M</v>
      </c>
      <c r="K4754" t="str">
        <f>VLOOKUP($C4754,'Raw-products'!$A$2:$H$1261,MATCH(K$1,'Raw-products'!$A$1:$H$1,0))</f>
        <v>blue</v>
      </c>
      <c r="L4754">
        <f>VLOOKUP($C4754,'Raw-products'!$A$2:$H$1261,MATCH(L$1,'Raw-products'!$A$1:$H$1,0))</f>
        <v>105</v>
      </c>
      <c r="M4754">
        <f>VLOOKUP($C4754,'Raw-products'!$A$2:$H$1261,MATCH(M$1,'Raw-products'!$A$1:$H$1,0))</f>
        <v>66</v>
      </c>
      <c r="N4754" s="5">
        <f t="shared" si="148"/>
        <v>6930</v>
      </c>
      <c r="O4754" cm="1">
        <f t="array" ref="O4754:R4754">_xlfn.XLOOKUP($B4754,'Raw -orders'!$A:$A,'Raw -orders'!$B:$E)</f>
        <v>733</v>
      </c>
      <c r="P4754">
        <v>28033</v>
      </c>
      <c r="Q4754" s="1">
        <v>44304</v>
      </c>
      <c r="R4754" s="1">
        <v>44312</v>
      </c>
      <c r="S4754" t="str" cm="1">
        <f t="array" ref="S4754:Z4754">_xlfn.XLOOKUP($O4754,'Raw - customers'!$A:$A,'Raw - customers'!$B:$I)</f>
        <v>Otto Matyasik</v>
      </c>
      <c r="T4754" t="str">
        <v>Genderqueer</v>
      </c>
      <c r="U4754">
        <v>67</v>
      </c>
      <c r="V4754" t="str">
        <v>35 Hall PlazaSuite 535</v>
      </c>
      <c r="W4754">
        <v>8850</v>
      </c>
      <c r="X4754" t="str">
        <v>East Benjamin</v>
      </c>
      <c r="Y4754" t="str">
        <v>New South Wales</v>
      </c>
      <c r="Z4754" t="str">
        <v>Australia</v>
      </c>
      <c r="AA4754">
        <v>4</v>
      </c>
      <c r="AB4754" s="3" t="str">
        <f t="shared" si="149"/>
        <v>0 to 10</v>
      </c>
      <c r="AM4754" s="6">
        <v>733</v>
      </c>
      <c r="AN4754" s="6" t="s">
        <v>1362</v>
      </c>
    </row>
    <row r="4755" spans="1:40" x14ac:dyDescent="0.25">
      <c r="A4755">
        <v>4753</v>
      </c>
      <c r="B4755">
        <v>953</v>
      </c>
      <c r="C4755">
        <v>815</v>
      </c>
      <c r="D4755">
        <v>117</v>
      </c>
      <c r="E4755">
        <v>3</v>
      </c>
      <c r="F4755">
        <v>351</v>
      </c>
      <c r="G4755">
        <v>1</v>
      </c>
      <c r="H4755" t="str">
        <f>VLOOKUP($C4755,'Raw-products'!$A$2:$H$1261,MATCH(H$1,'Raw-products'!$A$1:$H$1,0))</f>
        <v>Jacket</v>
      </c>
      <c r="I4755" t="str">
        <f>VLOOKUP($C4755,'Raw-products'!$A$2:$H$1261,MATCH(I$1,'Raw-products'!$A$1:$H$1,0))</f>
        <v>Shearling</v>
      </c>
      <c r="J4755" t="str">
        <f>VLOOKUP($C4755,'Raw-products'!$A$2:$H$1261,MATCH(J$1,'Raw-products'!$A$1:$H$1,0))</f>
        <v>XS</v>
      </c>
      <c r="K4755" t="str">
        <f>VLOOKUP($C4755,'Raw-products'!$A$2:$H$1261,MATCH(K$1,'Raw-products'!$A$1:$H$1,0))</f>
        <v>yellow</v>
      </c>
      <c r="L4755">
        <f>VLOOKUP($C4755,'Raw-products'!$A$2:$H$1261,MATCH(L$1,'Raw-products'!$A$1:$H$1,0))</f>
        <v>95</v>
      </c>
      <c r="M4755">
        <f>VLOOKUP($C4755,'Raw-products'!$A$2:$H$1261,MATCH(M$1,'Raw-products'!$A$1:$H$1,0))</f>
        <v>66</v>
      </c>
      <c r="N4755" s="5">
        <f t="shared" si="148"/>
        <v>6270</v>
      </c>
      <c r="O4755" cm="1">
        <f t="array" ref="O4755:R4755">_xlfn.XLOOKUP($B4755,'Raw -orders'!$A:$A,'Raw -orders'!$B:$E)</f>
        <v>733</v>
      </c>
      <c r="P4755">
        <v>28033</v>
      </c>
      <c r="Q4755" s="1">
        <v>44304</v>
      </c>
      <c r="R4755" s="1">
        <v>44312</v>
      </c>
      <c r="S4755" t="str" cm="1">
        <f t="array" ref="S4755:Z4755">_xlfn.XLOOKUP($O4755,'Raw - customers'!$A:$A,'Raw - customers'!$B:$I)</f>
        <v>Otto Matyasik</v>
      </c>
      <c r="T4755" t="str">
        <v>Genderqueer</v>
      </c>
      <c r="U4755">
        <v>67</v>
      </c>
      <c r="V4755" t="str">
        <v>35 Hall PlazaSuite 535</v>
      </c>
      <c r="W4755">
        <v>8850</v>
      </c>
      <c r="X4755" t="str">
        <v>East Benjamin</v>
      </c>
      <c r="Y4755" t="str">
        <v>New South Wales</v>
      </c>
      <c r="Z4755" t="str">
        <v>Australia</v>
      </c>
      <c r="AA4755">
        <v>4</v>
      </c>
      <c r="AB4755" s="3" t="str">
        <f t="shared" si="149"/>
        <v>0 to 10</v>
      </c>
      <c r="AM4755" s="6">
        <v>733</v>
      </c>
      <c r="AN4755" s="6" t="s">
        <v>1362</v>
      </c>
    </row>
    <row r="4756" spans="1:40" x14ac:dyDescent="0.25">
      <c r="A4756">
        <v>4754</v>
      </c>
      <c r="B4756">
        <v>953</v>
      </c>
      <c r="C4756">
        <v>369</v>
      </c>
      <c r="D4756">
        <v>94</v>
      </c>
      <c r="E4756">
        <v>2</v>
      </c>
      <c r="F4756">
        <v>188</v>
      </c>
      <c r="G4756">
        <v>1</v>
      </c>
      <c r="H4756" t="str">
        <f>VLOOKUP($C4756,'Raw-products'!$A$2:$H$1261,MATCH(H$1,'Raw-products'!$A$1:$H$1,0))</f>
        <v>Shirt</v>
      </c>
      <c r="I4756" t="str">
        <f>VLOOKUP($C4756,'Raw-products'!$A$2:$H$1261,MATCH(I$1,'Raw-products'!$A$1:$H$1,0))</f>
        <v>Henley</v>
      </c>
      <c r="J4756" t="str">
        <f>VLOOKUP($C4756,'Raw-products'!$A$2:$H$1261,MATCH(J$1,'Raw-products'!$A$1:$H$1,0))</f>
        <v>XL</v>
      </c>
      <c r="K4756" t="str">
        <f>VLOOKUP($C4756,'Raw-products'!$A$2:$H$1261,MATCH(K$1,'Raw-products'!$A$1:$H$1,0))</f>
        <v>green</v>
      </c>
      <c r="L4756">
        <f>VLOOKUP($C4756,'Raw-products'!$A$2:$H$1261,MATCH(L$1,'Raw-products'!$A$1:$H$1,0))</f>
        <v>92</v>
      </c>
      <c r="M4756">
        <f>VLOOKUP($C4756,'Raw-products'!$A$2:$H$1261,MATCH(M$1,'Raw-products'!$A$1:$H$1,0))</f>
        <v>64</v>
      </c>
      <c r="N4756" s="5">
        <f t="shared" si="148"/>
        <v>5888</v>
      </c>
      <c r="O4756" cm="1">
        <f t="array" ref="O4756:R4756">_xlfn.XLOOKUP($B4756,'Raw -orders'!$A:$A,'Raw -orders'!$B:$E)</f>
        <v>733</v>
      </c>
      <c r="P4756">
        <v>28033</v>
      </c>
      <c r="Q4756" s="1">
        <v>44304</v>
      </c>
      <c r="R4756" s="1">
        <v>44312</v>
      </c>
      <c r="S4756" t="str" cm="1">
        <f t="array" ref="S4756:Z4756">_xlfn.XLOOKUP($O4756,'Raw - customers'!$A:$A,'Raw - customers'!$B:$I)</f>
        <v>Otto Matyasik</v>
      </c>
      <c r="T4756" t="str">
        <v>Genderqueer</v>
      </c>
      <c r="U4756">
        <v>67</v>
      </c>
      <c r="V4756" t="str">
        <v>35 Hall PlazaSuite 535</v>
      </c>
      <c r="W4756">
        <v>8850</v>
      </c>
      <c r="X4756" t="str">
        <v>East Benjamin</v>
      </c>
      <c r="Y4756" t="str">
        <v>New South Wales</v>
      </c>
      <c r="Z4756" t="str">
        <v>Australia</v>
      </c>
      <c r="AA4756">
        <v>4</v>
      </c>
      <c r="AB4756" s="3" t="str">
        <f t="shared" si="149"/>
        <v>0 to 10</v>
      </c>
      <c r="AM4756" s="6">
        <v>733</v>
      </c>
      <c r="AN4756" s="6" t="s">
        <v>1362</v>
      </c>
    </row>
    <row r="4757" spans="1:40" x14ac:dyDescent="0.25">
      <c r="A4757">
        <v>4755</v>
      </c>
      <c r="B4757">
        <v>953</v>
      </c>
      <c r="C4757">
        <v>302</v>
      </c>
      <c r="D4757">
        <v>105</v>
      </c>
      <c r="E4757">
        <v>1</v>
      </c>
      <c r="F4757">
        <v>105</v>
      </c>
      <c r="G4757">
        <v>1</v>
      </c>
      <c r="H4757" t="str">
        <f>VLOOKUP($C4757,'Raw-products'!$A$2:$H$1261,MATCH(H$1,'Raw-products'!$A$1:$H$1,0))</f>
        <v>Shirt</v>
      </c>
      <c r="I4757" t="str">
        <f>VLOOKUP($C4757,'Raw-products'!$A$2:$H$1261,MATCH(I$1,'Raw-products'!$A$1:$H$1,0))</f>
        <v>Cuban Collar</v>
      </c>
      <c r="J4757" t="str">
        <f>VLOOKUP($C4757,'Raw-products'!$A$2:$H$1261,MATCH(J$1,'Raw-products'!$A$1:$H$1,0))</f>
        <v>M</v>
      </c>
      <c r="K4757" t="str">
        <f>VLOOKUP($C4757,'Raw-products'!$A$2:$H$1261,MATCH(K$1,'Raw-products'!$A$1:$H$1,0))</f>
        <v>blue</v>
      </c>
      <c r="L4757">
        <f>VLOOKUP($C4757,'Raw-products'!$A$2:$H$1261,MATCH(L$1,'Raw-products'!$A$1:$H$1,0))</f>
        <v>93</v>
      </c>
      <c r="M4757">
        <f>VLOOKUP($C4757,'Raw-products'!$A$2:$H$1261,MATCH(M$1,'Raw-products'!$A$1:$H$1,0))</f>
        <v>55</v>
      </c>
      <c r="N4757" s="5">
        <f t="shared" si="148"/>
        <v>5115</v>
      </c>
      <c r="O4757" cm="1">
        <f t="array" ref="O4757:R4757">_xlfn.XLOOKUP($B4757,'Raw -orders'!$A:$A,'Raw -orders'!$B:$E)</f>
        <v>733</v>
      </c>
      <c r="P4757">
        <v>28033</v>
      </c>
      <c r="Q4757" s="1">
        <v>44304</v>
      </c>
      <c r="R4757" s="1">
        <v>44312</v>
      </c>
      <c r="S4757" t="str" cm="1">
        <f t="array" ref="S4757:Z4757">_xlfn.XLOOKUP($O4757,'Raw - customers'!$A:$A,'Raw - customers'!$B:$I)</f>
        <v>Otto Matyasik</v>
      </c>
      <c r="T4757" t="str">
        <v>Genderqueer</v>
      </c>
      <c r="U4757">
        <v>67</v>
      </c>
      <c r="V4757" t="str">
        <v>35 Hall PlazaSuite 535</v>
      </c>
      <c r="W4757">
        <v>8850</v>
      </c>
      <c r="X4757" t="str">
        <v>East Benjamin</v>
      </c>
      <c r="Y4757" t="str">
        <v>New South Wales</v>
      </c>
      <c r="Z4757" t="str">
        <v>Australia</v>
      </c>
      <c r="AA4757">
        <v>4</v>
      </c>
      <c r="AB4757" s="3" t="str">
        <f t="shared" si="149"/>
        <v>0 to 10</v>
      </c>
      <c r="AM4757" s="6">
        <v>733</v>
      </c>
      <c r="AN4757" s="6" t="s">
        <v>1362</v>
      </c>
    </row>
    <row r="4758" spans="1:40" x14ac:dyDescent="0.25">
      <c r="A4758">
        <v>4756</v>
      </c>
      <c r="B4758">
        <v>953</v>
      </c>
      <c r="C4758">
        <v>304</v>
      </c>
      <c r="D4758">
        <v>105</v>
      </c>
      <c r="E4758">
        <v>1</v>
      </c>
      <c r="F4758">
        <v>105</v>
      </c>
      <c r="G4758">
        <v>1</v>
      </c>
      <c r="H4758" t="str">
        <f>VLOOKUP($C4758,'Raw-products'!$A$2:$H$1261,MATCH(H$1,'Raw-products'!$A$1:$H$1,0))</f>
        <v>Shirt</v>
      </c>
      <c r="I4758" t="str">
        <f>VLOOKUP($C4758,'Raw-products'!$A$2:$H$1261,MATCH(I$1,'Raw-products'!$A$1:$H$1,0))</f>
        <v>Cuban Collar</v>
      </c>
      <c r="J4758" t="str">
        <f>VLOOKUP($C4758,'Raw-products'!$A$2:$H$1261,MATCH(J$1,'Raw-products'!$A$1:$H$1,0))</f>
        <v>XL</v>
      </c>
      <c r="K4758" t="str">
        <f>VLOOKUP($C4758,'Raw-products'!$A$2:$H$1261,MATCH(K$1,'Raw-products'!$A$1:$H$1,0))</f>
        <v>blue</v>
      </c>
      <c r="L4758">
        <f>VLOOKUP($C4758,'Raw-products'!$A$2:$H$1261,MATCH(L$1,'Raw-products'!$A$1:$H$1,0))</f>
        <v>93</v>
      </c>
      <c r="M4758">
        <f>VLOOKUP($C4758,'Raw-products'!$A$2:$H$1261,MATCH(M$1,'Raw-products'!$A$1:$H$1,0))</f>
        <v>73</v>
      </c>
      <c r="N4758" s="5">
        <f t="shared" si="148"/>
        <v>6789</v>
      </c>
      <c r="O4758" cm="1">
        <f t="array" ref="O4758:R4758">_xlfn.XLOOKUP($B4758,'Raw -orders'!$A:$A,'Raw -orders'!$B:$E)</f>
        <v>733</v>
      </c>
      <c r="P4758">
        <v>28033</v>
      </c>
      <c r="Q4758" s="1">
        <v>44304</v>
      </c>
      <c r="R4758" s="1">
        <v>44312</v>
      </c>
      <c r="S4758" t="str" cm="1">
        <f t="array" ref="S4758:Z4758">_xlfn.XLOOKUP($O4758,'Raw - customers'!$A:$A,'Raw - customers'!$B:$I)</f>
        <v>Otto Matyasik</v>
      </c>
      <c r="T4758" t="str">
        <v>Genderqueer</v>
      </c>
      <c r="U4758">
        <v>67</v>
      </c>
      <c r="V4758" t="str">
        <v>35 Hall PlazaSuite 535</v>
      </c>
      <c r="W4758">
        <v>8850</v>
      </c>
      <c r="X4758" t="str">
        <v>East Benjamin</v>
      </c>
      <c r="Y4758" t="str">
        <v>New South Wales</v>
      </c>
      <c r="Z4758" t="str">
        <v>Australia</v>
      </c>
      <c r="AA4758">
        <v>4</v>
      </c>
      <c r="AB4758" s="3" t="str">
        <f t="shared" si="149"/>
        <v>0 to 10</v>
      </c>
      <c r="AM4758" s="6">
        <v>733</v>
      </c>
      <c r="AN4758" s="6" t="s">
        <v>1362</v>
      </c>
    </row>
    <row r="4759" spans="1:40" x14ac:dyDescent="0.25">
      <c r="A4759">
        <v>4757</v>
      </c>
      <c r="B4759">
        <v>953</v>
      </c>
      <c r="C4759">
        <v>509</v>
      </c>
      <c r="D4759">
        <v>102</v>
      </c>
      <c r="E4759">
        <v>3</v>
      </c>
      <c r="F4759">
        <v>306</v>
      </c>
      <c r="G4759">
        <v>1</v>
      </c>
      <c r="H4759" t="str">
        <f>VLOOKUP($C4759,'Raw-products'!$A$2:$H$1261,MATCH(H$1,'Raw-products'!$A$1:$H$1,0))</f>
        <v>Jacket</v>
      </c>
      <c r="I4759" t="str">
        <f>VLOOKUP($C4759,'Raw-products'!$A$2:$H$1261,MATCH(I$1,'Raw-products'!$A$1:$H$1,0))</f>
        <v>Windbreaker</v>
      </c>
      <c r="J4759" t="str">
        <f>VLOOKUP($C4759,'Raw-products'!$A$2:$H$1261,MATCH(J$1,'Raw-products'!$A$1:$H$1,0))</f>
        <v>XL</v>
      </c>
      <c r="K4759" t="str">
        <f>VLOOKUP($C4759,'Raw-products'!$A$2:$H$1261,MATCH(K$1,'Raw-products'!$A$1:$H$1,0))</f>
        <v>green</v>
      </c>
      <c r="L4759">
        <f>VLOOKUP($C4759,'Raw-products'!$A$2:$H$1261,MATCH(L$1,'Raw-products'!$A$1:$H$1,0))</f>
        <v>109</v>
      </c>
      <c r="M4759">
        <f>VLOOKUP($C4759,'Raw-products'!$A$2:$H$1261,MATCH(M$1,'Raw-products'!$A$1:$H$1,0))</f>
        <v>71</v>
      </c>
      <c r="N4759" s="5">
        <f t="shared" si="148"/>
        <v>7739</v>
      </c>
      <c r="O4759" cm="1">
        <f t="array" ref="O4759:R4759">_xlfn.XLOOKUP($B4759,'Raw -orders'!$A:$A,'Raw -orders'!$B:$E)</f>
        <v>733</v>
      </c>
      <c r="P4759">
        <v>28033</v>
      </c>
      <c r="Q4759" s="1">
        <v>44304</v>
      </c>
      <c r="R4759" s="1">
        <v>44312</v>
      </c>
      <c r="S4759" t="str" cm="1">
        <f t="array" ref="S4759:Z4759">_xlfn.XLOOKUP($O4759,'Raw - customers'!$A:$A,'Raw - customers'!$B:$I)</f>
        <v>Otto Matyasik</v>
      </c>
      <c r="T4759" t="str">
        <v>Genderqueer</v>
      </c>
      <c r="U4759">
        <v>67</v>
      </c>
      <c r="V4759" t="str">
        <v>35 Hall PlazaSuite 535</v>
      </c>
      <c r="W4759">
        <v>8850</v>
      </c>
      <c r="X4759" t="str">
        <v>East Benjamin</v>
      </c>
      <c r="Y4759" t="str">
        <v>New South Wales</v>
      </c>
      <c r="Z4759" t="str">
        <v>Australia</v>
      </c>
      <c r="AA4759">
        <v>4</v>
      </c>
      <c r="AB4759" s="3" t="str">
        <f t="shared" si="149"/>
        <v>0 to 10</v>
      </c>
      <c r="AM4759" s="6">
        <v>733</v>
      </c>
      <c r="AN4759" s="6" t="s">
        <v>1362</v>
      </c>
    </row>
    <row r="4760" spans="1:40" x14ac:dyDescent="0.25">
      <c r="A4760">
        <v>4758</v>
      </c>
      <c r="B4760">
        <v>954</v>
      </c>
      <c r="C4760">
        <v>942</v>
      </c>
      <c r="D4760">
        <v>96</v>
      </c>
      <c r="E4760">
        <v>2</v>
      </c>
      <c r="F4760">
        <v>192</v>
      </c>
      <c r="G4760">
        <v>1</v>
      </c>
      <c r="H4760" t="str">
        <f>VLOOKUP($C4760,'Raw-products'!$A$2:$H$1261,MATCH(H$1,'Raw-products'!$A$1:$H$1,0))</f>
        <v>Trousers</v>
      </c>
      <c r="I4760" t="str">
        <f>VLOOKUP($C4760,'Raw-products'!$A$2:$H$1261,MATCH(I$1,'Raw-products'!$A$1:$H$1,0))</f>
        <v>Drawstring</v>
      </c>
      <c r="J4760" t="str">
        <f>VLOOKUP($C4760,'Raw-products'!$A$2:$H$1261,MATCH(J$1,'Raw-products'!$A$1:$H$1,0))</f>
        <v>M</v>
      </c>
      <c r="K4760" t="str">
        <f>VLOOKUP($C4760,'Raw-products'!$A$2:$H$1261,MATCH(K$1,'Raw-products'!$A$1:$H$1,0))</f>
        <v>violet</v>
      </c>
      <c r="L4760">
        <f>VLOOKUP($C4760,'Raw-products'!$A$2:$H$1261,MATCH(L$1,'Raw-products'!$A$1:$H$1,0))</f>
        <v>104</v>
      </c>
      <c r="M4760">
        <f>VLOOKUP($C4760,'Raw-products'!$A$2:$H$1261,MATCH(M$1,'Raw-products'!$A$1:$H$1,0))</f>
        <v>73</v>
      </c>
      <c r="N4760" s="5">
        <f t="shared" si="148"/>
        <v>7592</v>
      </c>
      <c r="O4760" cm="1">
        <f t="array" ref="O4760:R4760">_xlfn.XLOOKUP($B4760,'Raw -orders'!$A:$A,'Raw -orders'!$B:$E)</f>
        <v>370</v>
      </c>
      <c r="P4760">
        <v>33703</v>
      </c>
      <c r="Q4760" s="1">
        <v>44283</v>
      </c>
      <c r="R4760" s="1">
        <v>44301</v>
      </c>
      <c r="S4760" t="str" cm="1">
        <f t="array" ref="S4760:Z4760">_xlfn.XLOOKUP($O4760,'Raw - customers'!$A:$A,'Raw - customers'!$B:$I)</f>
        <v>Hildegarde Bamlett</v>
      </c>
      <c r="T4760" t="str">
        <v>Agender</v>
      </c>
      <c r="U4760">
        <v>38</v>
      </c>
      <c r="V4760" t="str">
        <v>47 Stanton GroveSuite 963</v>
      </c>
      <c r="W4760">
        <v>9196</v>
      </c>
      <c r="X4760" t="str">
        <v>Abbottbury</v>
      </c>
      <c r="Y4760" t="str">
        <v>Australian Capital Territory</v>
      </c>
      <c r="Z4760" t="str">
        <v>Australia</v>
      </c>
      <c r="AA4760">
        <v>3</v>
      </c>
      <c r="AB4760" s="3" t="str">
        <f t="shared" si="149"/>
        <v>10 to 20</v>
      </c>
      <c r="AM4760" s="6">
        <v>370</v>
      </c>
      <c r="AN4760" s="6" t="s">
        <v>1350</v>
      </c>
    </row>
    <row r="4761" spans="1:40" x14ac:dyDescent="0.25">
      <c r="A4761">
        <v>4759</v>
      </c>
      <c r="B4761">
        <v>954</v>
      </c>
      <c r="C4761">
        <v>791</v>
      </c>
      <c r="D4761">
        <v>91</v>
      </c>
      <c r="E4761">
        <v>1</v>
      </c>
      <c r="F4761">
        <v>91</v>
      </c>
      <c r="G4761">
        <v>1</v>
      </c>
      <c r="H4761" t="str">
        <f>VLOOKUP($C4761,'Raw-products'!$A$2:$H$1261,MATCH(H$1,'Raw-products'!$A$1:$H$1,0))</f>
        <v>Jacket</v>
      </c>
      <c r="I4761" t="str">
        <f>VLOOKUP($C4761,'Raw-products'!$A$2:$H$1261,MATCH(I$1,'Raw-products'!$A$1:$H$1,0))</f>
        <v>Pullover</v>
      </c>
      <c r="J4761" t="str">
        <f>VLOOKUP($C4761,'Raw-products'!$A$2:$H$1261,MATCH(J$1,'Raw-products'!$A$1:$H$1,0))</f>
        <v>S</v>
      </c>
      <c r="K4761" t="str">
        <f>VLOOKUP($C4761,'Raw-products'!$A$2:$H$1261,MATCH(K$1,'Raw-products'!$A$1:$H$1,0))</f>
        <v>blue</v>
      </c>
      <c r="L4761">
        <f>VLOOKUP($C4761,'Raw-products'!$A$2:$H$1261,MATCH(L$1,'Raw-products'!$A$1:$H$1,0))</f>
        <v>114</v>
      </c>
      <c r="M4761">
        <f>VLOOKUP($C4761,'Raw-products'!$A$2:$H$1261,MATCH(M$1,'Raw-products'!$A$1:$H$1,0))</f>
        <v>73</v>
      </c>
      <c r="N4761" s="5">
        <f t="shared" si="148"/>
        <v>8322</v>
      </c>
      <c r="O4761" cm="1">
        <f t="array" ref="O4761:R4761">_xlfn.XLOOKUP($B4761,'Raw -orders'!$A:$A,'Raw -orders'!$B:$E)</f>
        <v>370</v>
      </c>
      <c r="P4761">
        <v>33703</v>
      </c>
      <c r="Q4761" s="1">
        <v>44283</v>
      </c>
      <c r="R4761" s="1">
        <v>44301</v>
      </c>
      <c r="S4761" t="str" cm="1">
        <f t="array" ref="S4761:Z4761">_xlfn.XLOOKUP($O4761,'Raw - customers'!$A:$A,'Raw - customers'!$B:$I)</f>
        <v>Hildegarde Bamlett</v>
      </c>
      <c r="T4761" t="str">
        <v>Agender</v>
      </c>
      <c r="U4761">
        <v>38</v>
      </c>
      <c r="V4761" t="str">
        <v>47 Stanton GroveSuite 963</v>
      </c>
      <c r="W4761">
        <v>9196</v>
      </c>
      <c r="X4761" t="str">
        <v>Abbottbury</v>
      </c>
      <c r="Y4761" t="str">
        <v>Australian Capital Territory</v>
      </c>
      <c r="Z4761" t="str">
        <v>Australia</v>
      </c>
      <c r="AA4761">
        <v>3</v>
      </c>
      <c r="AB4761" s="3" t="str">
        <f t="shared" si="149"/>
        <v>10 to 20</v>
      </c>
      <c r="AM4761" s="6">
        <v>370</v>
      </c>
      <c r="AN4761" s="6" t="s">
        <v>1350</v>
      </c>
    </row>
    <row r="4762" spans="1:40" x14ac:dyDescent="0.25">
      <c r="A4762">
        <v>4760</v>
      </c>
      <c r="B4762">
        <v>954</v>
      </c>
      <c r="C4762">
        <v>232</v>
      </c>
      <c r="D4762">
        <v>106</v>
      </c>
      <c r="E4762">
        <v>1</v>
      </c>
      <c r="F4762">
        <v>106</v>
      </c>
      <c r="G4762">
        <v>1</v>
      </c>
      <c r="H4762" t="str">
        <f>VLOOKUP($C4762,'Raw-products'!$A$2:$H$1261,MATCH(H$1,'Raw-products'!$A$1:$H$1,0))</f>
        <v>Shirt</v>
      </c>
      <c r="I4762" t="str">
        <f>VLOOKUP($C4762,'Raw-products'!$A$2:$H$1261,MATCH(I$1,'Raw-products'!$A$1:$H$1,0))</f>
        <v>Chambray</v>
      </c>
      <c r="J4762" t="str">
        <f>VLOOKUP($C4762,'Raw-products'!$A$2:$H$1261,MATCH(J$1,'Raw-products'!$A$1:$H$1,0))</f>
        <v>M</v>
      </c>
      <c r="K4762" t="str">
        <f>VLOOKUP($C4762,'Raw-products'!$A$2:$H$1261,MATCH(K$1,'Raw-products'!$A$1:$H$1,0))</f>
        <v>blue</v>
      </c>
      <c r="L4762">
        <f>VLOOKUP($C4762,'Raw-products'!$A$2:$H$1261,MATCH(L$1,'Raw-products'!$A$1:$H$1,0))</f>
        <v>105</v>
      </c>
      <c r="M4762">
        <f>VLOOKUP($C4762,'Raw-products'!$A$2:$H$1261,MATCH(M$1,'Raw-products'!$A$1:$H$1,0))</f>
        <v>66</v>
      </c>
      <c r="N4762" s="5">
        <f t="shared" si="148"/>
        <v>6930</v>
      </c>
      <c r="O4762" cm="1">
        <f t="array" ref="O4762:R4762">_xlfn.XLOOKUP($B4762,'Raw -orders'!$A:$A,'Raw -orders'!$B:$E)</f>
        <v>370</v>
      </c>
      <c r="P4762">
        <v>33703</v>
      </c>
      <c r="Q4762" s="1">
        <v>44283</v>
      </c>
      <c r="R4762" s="1">
        <v>44301</v>
      </c>
      <c r="S4762" t="str" cm="1">
        <f t="array" ref="S4762:Z4762">_xlfn.XLOOKUP($O4762,'Raw - customers'!$A:$A,'Raw - customers'!$B:$I)</f>
        <v>Hildegarde Bamlett</v>
      </c>
      <c r="T4762" t="str">
        <v>Agender</v>
      </c>
      <c r="U4762">
        <v>38</v>
      </c>
      <c r="V4762" t="str">
        <v>47 Stanton GroveSuite 963</v>
      </c>
      <c r="W4762">
        <v>9196</v>
      </c>
      <c r="X4762" t="str">
        <v>Abbottbury</v>
      </c>
      <c r="Y4762" t="str">
        <v>Australian Capital Territory</v>
      </c>
      <c r="Z4762" t="str">
        <v>Australia</v>
      </c>
      <c r="AA4762">
        <v>3</v>
      </c>
      <c r="AB4762" s="3" t="str">
        <f t="shared" si="149"/>
        <v>10 to 20</v>
      </c>
      <c r="AM4762" s="6">
        <v>370</v>
      </c>
      <c r="AN4762" s="6" t="s">
        <v>1350</v>
      </c>
    </row>
    <row r="4763" spans="1:40" x14ac:dyDescent="0.25">
      <c r="A4763">
        <v>4761</v>
      </c>
      <c r="B4763">
        <v>954</v>
      </c>
      <c r="C4763">
        <v>824</v>
      </c>
      <c r="D4763">
        <v>117</v>
      </c>
      <c r="E4763">
        <v>2</v>
      </c>
      <c r="F4763">
        <v>234</v>
      </c>
      <c r="G4763">
        <v>1</v>
      </c>
      <c r="H4763" t="str">
        <f>VLOOKUP($C4763,'Raw-products'!$A$2:$H$1261,MATCH(H$1,'Raw-products'!$A$1:$H$1,0))</f>
        <v>Jacket</v>
      </c>
      <c r="I4763" t="str">
        <f>VLOOKUP($C4763,'Raw-products'!$A$2:$H$1261,MATCH(I$1,'Raw-products'!$A$1:$H$1,0))</f>
        <v>Shearling</v>
      </c>
      <c r="J4763" t="str">
        <f>VLOOKUP($C4763,'Raw-products'!$A$2:$H$1261,MATCH(J$1,'Raw-products'!$A$1:$H$1,0))</f>
        <v>XL</v>
      </c>
      <c r="K4763" t="str">
        <f>VLOOKUP($C4763,'Raw-products'!$A$2:$H$1261,MATCH(K$1,'Raw-products'!$A$1:$H$1,0))</f>
        <v>green</v>
      </c>
      <c r="L4763">
        <f>VLOOKUP($C4763,'Raw-products'!$A$2:$H$1261,MATCH(L$1,'Raw-products'!$A$1:$H$1,0))</f>
        <v>95</v>
      </c>
      <c r="M4763">
        <f>VLOOKUP($C4763,'Raw-products'!$A$2:$H$1261,MATCH(M$1,'Raw-products'!$A$1:$H$1,0))</f>
        <v>51</v>
      </c>
      <c r="N4763" s="5">
        <f t="shared" si="148"/>
        <v>4845</v>
      </c>
      <c r="O4763" cm="1">
        <f t="array" ref="O4763:R4763">_xlfn.XLOOKUP($B4763,'Raw -orders'!$A:$A,'Raw -orders'!$B:$E)</f>
        <v>370</v>
      </c>
      <c r="P4763">
        <v>33703</v>
      </c>
      <c r="Q4763" s="1">
        <v>44283</v>
      </c>
      <c r="R4763" s="1">
        <v>44301</v>
      </c>
      <c r="S4763" t="str" cm="1">
        <f t="array" ref="S4763:Z4763">_xlfn.XLOOKUP($O4763,'Raw - customers'!$A:$A,'Raw - customers'!$B:$I)</f>
        <v>Hildegarde Bamlett</v>
      </c>
      <c r="T4763" t="str">
        <v>Agender</v>
      </c>
      <c r="U4763">
        <v>38</v>
      </c>
      <c r="V4763" t="str">
        <v>47 Stanton GroveSuite 963</v>
      </c>
      <c r="W4763">
        <v>9196</v>
      </c>
      <c r="X4763" t="str">
        <v>Abbottbury</v>
      </c>
      <c r="Y4763" t="str">
        <v>Australian Capital Territory</v>
      </c>
      <c r="Z4763" t="str">
        <v>Australia</v>
      </c>
      <c r="AA4763">
        <v>3</v>
      </c>
      <c r="AB4763" s="3" t="str">
        <f t="shared" si="149"/>
        <v>10 to 20</v>
      </c>
      <c r="AM4763" s="6">
        <v>370</v>
      </c>
      <c r="AN4763" s="6" t="s">
        <v>1350</v>
      </c>
    </row>
    <row r="4764" spans="1:40" x14ac:dyDescent="0.25">
      <c r="A4764">
        <v>4762</v>
      </c>
      <c r="B4764">
        <v>954</v>
      </c>
      <c r="C4764">
        <v>586</v>
      </c>
      <c r="D4764">
        <v>100</v>
      </c>
      <c r="E4764">
        <v>3</v>
      </c>
      <c r="F4764">
        <v>300</v>
      </c>
      <c r="G4764">
        <v>1</v>
      </c>
      <c r="H4764" t="str">
        <f>VLOOKUP($C4764,'Raw-products'!$A$2:$H$1261,MATCH(H$1,'Raw-products'!$A$1:$H$1,0))</f>
        <v>Jacket</v>
      </c>
      <c r="I4764" t="str">
        <f>VLOOKUP($C4764,'Raw-products'!$A$2:$H$1261,MATCH(I$1,'Raw-products'!$A$1:$H$1,0))</f>
        <v>Bomber</v>
      </c>
      <c r="J4764" t="str">
        <f>VLOOKUP($C4764,'Raw-products'!$A$2:$H$1261,MATCH(J$1,'Raw-products'!$A$1:$H$1,0))</f>
        <v>S</v>
      </c>
      <c r="K4764" t="str">
        <f>VLOOKUP($C4764,'Raw-products'!$A$2:$H$1261,MATCH(K$1,'Raw-products'!$A$1:$H$1,0))</f>
        <v>indigo</v>
      </c>
      <c r="L4764">
        <f>VLOOKUP($C4764,'Raw-products'!$A$2:$H$1261,MATCH(L$1,'Raw-products'!$A$1:$H$1,0))</f>
        <v>90</v>
      </c>
      <c r="M4764">
        <f>VLOOKUP($C4764,'Raw-products'!$A$2:$H$1261,MATCH(M$1,'Raw-products'!$A$1:$H$1,0))</f>
        <v>41</v>
      </c>
      <c r="N4764" s="5">
        <f t="shared" si="148"/>
        <v>3690</v>
      </c>
      <c r="O4764" cm="1">
        <f t="array" ref="O4764:R4764">_xlfn.XLOOKUP($B4764,'Raw -orders'!$A:$A,'Raw -orders'!$B:$E)</f>
        <v>370</v>
      </c>
      <c r="P4764">
        <v>33703</v>
      </c>
      <c r="Q4764" s="1">
        <v>44283</v>
      </c>
      <c r="R4764" s="1">
        <v>44301</v>
      </c>
      <c r="S4764" t="str" cm="1">
        <f t="array" ref="S4764:Z4764">_xlfn.XLOOKUP($O4764,'Raw - customers'!$A:$A,'Raw - customers'!$B:$I)</f>
        <v>Hildegarde Bamlett</v>
      </c>
      <c r="T4764" t="str">
        <v>Agender</v>
      </c>
      <c r="U4764">
        <v>38</v>
      </c>
      <c r="V4764" t="str">
        <v>47 Stanton GroveSuite 963</v>
      </c>
      <c r="W4764">
        <v>9196</v>
      </c>
      <c r="X4764" t="str">
        <v>Abbottbury</v>
      </c>
      <c r="Y4764" t="str">
        <v>Australian Capital Territory</v>
      </c>
      <c r="Z4764" t="str">
        <v>Australia</v>
      </c>
      <c r="AA4764">
        <v>3</v>
      </c>
      <c r="AB4764" s="3" t="str">
        <f t="shared" si="149"/>
        <v>10 to 20</v>
      </c>
      <c r="AM4764" s="6">
        <v>370</v>
      </c>
      <c r="AN4764" s="6" t="s">
        <v>1350</v>
      </c>
    </row>
    <row r="4765" spans="1:40" x14ac:dyDescent="0.25">
      <c r="A4765">
        <v>4763</v>
      </c>
      <c r="B4765">
        <v>954</v>
      </c>
      <c r="C4765">
        <v>1245</v>
      </c>
      <c r="D4765">
        <v>112</v>
      </c>
      <c r="E4765">
        <v>2</v>
      </c>
      <c r="F4765">
        <v>224</v>
      </c>
      <c r="G4765">
        <v>1</v>
      </c>
      <c r="H4765" t="str">
        <f>VLOOKUP($C4765,'Raw-products'!$A$2:$H$1261,MATCH(H$1,'Raw-products'!$A$1:$H$1,0))</f>
        <v>Trousers</v>
      </c>
      <c r="I4765" t="str">
        <f>VLOOKUP($C4765,'Raw-products'!$A$2:$H$1261,MATCH(I$1,'Raw-products'!$A$1:$H$1,0))</f>
        <v>Tracksuit Bottoms</v>
      </c>
      <c r="J4765" t="str">
        <f>VLOOKUP($C4765,'Raw-products'!$A$2:$H$1261,MATCH(J$1,'Raw-products'!$A$1:$H$1,0))</f>
        <v>XS</v>
      </c>
      <c r="K4765" t="str">
        <f>VLOOKUP($C4765,'Raw-products'!$A$2:$H$1261,MATCH(K$1,'Raw-products'!$A$1:$H$1,0))</f>
        <v>blue</v>
      </c>
      <c r="L4765">
        <f>VLOOKUP($C4765,'Raw-products'!$A$2:$H$1261,MATCH(L$1,'Raw-products'!$A$1:$H$1,0))</f>
        <v>91</v>
      </c>
      <c r="M4765">
        <f>VLOOKUP($C4765,'Raw-products'!$A$2:$H$1261,MATCH(M$1,'Raw-products'!$A$1:$H$1,0))</f>
        <v>42</v>
      </c>
      <c r="N4765" s="5">
        <f t="shared" si="148"/>
        <v>3822</v>
      </c>
      <c r="O4765" cm="1">
        <f t="array" ref="O4765:R4765">_xlfn.XLOOKUP($B4765,'Raw -orders'!$A:$A,'Raw -orders'!$B:$E)</f>
        <v>370</v>
      </c>
      <c r="P4765">
        <v>33703</v>
      </c>
      <c r="Q4765" s="1">
        <v>44283</v>
      </c>
      <c r="R4765" s="1">
        <v>44301</v>
      </c>
      <c r="S4765" t="str" cm="1">
        <f t="array" ref="S4765:Z4765">_xlfn.XLOOKUP($O4765,'Raw - customers'!$A:$A,'Raw - customers'!$B:$I)</f>
        <v>Hildegarde Bamlett</v>
      </c>
      <c r="T4765" t="str">
        <v>Agender</v>
      </c>
      <c r="U4765">
        <v>38</v>
      </c>
      <c r="V4765" t="str">
        <v>47 Stanton GroveSuite 963</v>
      </c>
      <c r="W4765">
        <v>9196</v>
      </c>
      <c r="X4765" t="str">
        <v>Abbottbury</v>
      </c>
      <c r="Y4765" t="str">
        <v>Australian Capital Territory</v>
      </c>
      <c r="Z4765" t="str">
        <v>Australia</v>
      </c>
      <c r="AA4765">
        <v>3</v>
      </c>
      <c r="AB4765" s="3" t="str">
        <f t="shared" si="149"/>
        <v>10 to 20</v>
      </c>
      <c r="AM4765" s="6">
        <v>370</v>
      </c>
      <c r="AN4765" s="6" t="s">
        <v>1350</v>
      </c>
    </row>
    <row r="4766" spans="1:40" x14ac:dyDescent="0.25">
      <c r="A4766">
        <v>4764</v>
      </c>
      <c r="B4766">
        <v>954</v>
      </c>
      <c r="C4766">
        <v>617</v>
      </c>
      <c r="D4766">
        <v>112</v>
      </c>
      <c r="E4766">
        <v>3</v>
      </c>
      <c r="F4766">
        <v>336</v>
      </c>
      <c r="G4766">
        <v>1</v>
      </c>
      <c r="H4766" t="str">
        <f>VLOOKUP($C4766,'Raw-products'!$A$2:$H$1261,MATCH(H$1,'Raw-products'!$A$1:$H$1,0))</f>
        <v>Jacket</v>
      </c>
      <c r="I4766" t="str">
        <f>VLOOKUP($C4766,'Raw-products'!$A$2:$H$1261,MATCH(I$1,'Raw-products'!$A$1:$H$1,0))</f>
        <v>Cardigan</v>
      </c>
      <c r="J4766" t="str">
        <f>VLOOKUP($C4766,'Raw-products'!$A$2:$H$1261,MATCH(J$1,'Raw-products'!$A$1:$H$1,0))</f>
        <v>M</v>
      </c>
      <c r="K4766" t="str">
        <f>VLOOKUP($C4766,'Raw-products'!$A$2:$H$1261,MATCH(K$1,'Raw-products'!$A$1:$H$1,0))</f>
        <v>blue</v>
      </c>
      <c r="L4766">
        <f>VLOOKUP($C4766,'Raw-products'!$A$2:$H$1261,MATCH(L$1,'Raw-products'!$A$1:$H$1,0))</f>
        <v>118</v>
      </c>
      <c r="M4766">
        <f>VLOOKUP($C4766,'Raw-products'!$A$2:$H$1261,MATCH(M$1,'Raw-products'!$A$1:$H$1,0))</f>
        <v>57</v>
      </c>
      <c r="N4766" s="5">
        <f t="shared" si="148"/>
        <v>6726</v>
      </c>
      <c r="O4766" cm="1">
        <f t="array" ref="O4766:R4766">_xlfn.XLOOKUP($B4766,'Raw -orders'!$A:$A,'Raw -orders'!$B:$E)</f>
        <v>370</v>
      </c>
      <c r="P4766">
        <v>33703</v>
      </c>
      <c r="Q4766" s="1">
        <v>44283</v>
      </c>
      <c r="R4766" s="1">
        <v>44301</v>
      </c>
      <c r="S4766" t="str" cm="1">
        <f t="array" ref="S4766:Z4766">_xlfn.XLOOKUP($O4766,'Raw - customers'!$A:$A,'Raw - customers'!$B:$I)</f>
        <v>Hildegarde Bamlett</v>
      </c>
      <c r="T4766" t="str">
        <v>Agender</v>
      </c>
      <c r="U4766">
        <v>38</v>
      </c>
      <c r="V4766" t="str">
        <v>47 Stanton GroveSuite 963</v>
      </c>
      <c r="W4766">
        <v>9196</v>
      </c>
      <c r="X4766" t="str">
        <v>Abbottbury</v>
      </c>
      <c r="Y4766" t="str">
        <v>Australian Capital Territory</v>
      </c>
      <c r="Z4766" t="str">
        <v>Australia</v>
      </c>
      <c r="AA4766">
        <v>3</v>
      </c>
      <c r="AB4766" s="3" t="str">
        <f t="shared" si="149"/>
        <v>10 to 20</v>
      </c>
      <c r="AM4766" s="6">
        <v>370</v>
      </c>
      <c r="AN4766" s="6" t="s">
        <v>1350</v>
      </c>
    </row>
    <row r="4767" spans="1:40" x14ac:dyDescent="0.25">
      <c r="A4767">
        <v>4765</v>
      </c>
      <c r="B4767">
        <v>954</v>
      </c>
      <c r="C4767">
        <v>1011</v>
      </c>
      <c r="D4767">
        <v>106</v>
      </c>
      <c r="E4767">
        <v>3</v>
      </c>
      <c r="F4767">
        <v>318</v>
      </c>
      <c r="G4767">
        <v>1</v>
      </c>
      <c r="H4767" t="str">
        <f>VLOOKUP($C4767,'Raw-products'!$A$2:$H$1261,MATCH(H$1,'Raw-products'!$A$1:$H$1,0))</f>
        <v>Trousers</v>
      </c>
      <c r="I4767" t="str">
        <f>VLOOKUP($C4767,'Raw-products'!$A$2:$H$1261,MATCH(I$1,'Raw-products'!$A$1:$H$1,0))</f>
        <v>Wool</v>
      </c>
      <c r="J4767" t="str">
        <f>VLOOKUP($C4767,'Raw-products'!$A$2:$H$1261,MATCH(J$1,'Raw-products'!$A$1:$H$1,0))</f>
        <v>S</v>
      </c>
      <c r="K4767" t="str">
        <f>VLOOKUP($C4767,'Raw-products'!$A$2:$H$1261,MATCH(K$1,'Raw-products'!$A$1:$H$1,0))</f>
        <v>violet</v>
      </c>
      <c r="L4767">
        <f>VLOOKUP($C4767,'Raw-products'!$A$2:$H$1261,MATCH(L$1,'Raw-products'!$A$1:$H$1,0))</f>
        <v>111</v>
      </c>
      <c r="M4767">
        <f>VLOOKUP($C4767,'Raw-products'!$A$2:$H$1261,MATCH(M$1,'Raw-products'!$A$1:$H$1,0))</f>
        <v>59</v>
      </c>
      <c r="N4767" s="5">
        <f t="shared" si="148"/>
        <v>6549</v>
      </c>
      <c r="O4767" cm="1">
        <f t="array" ref="O4767:R4767">_xlfn.XLOOKUP($B4767,'Raw -orders'!$A:$A,'Raw -orders'!$B:$E)</f>
        <v>370</v>
      </c>
      <c r="P4767">
        <v>33703</v>
      </c>
      <c r="Q4767" s="1">
        <v>44283</v>
      </c>
      <c r="R4767" s="1">
        <v>44301</v>
      </c>
      <c r="S4767" t="str" cm="1">
        <f t="array" ref="S4767:Z4767">_xlfn.XLOOKUP($O4767,'Raw - customers'!$A:$A,'Raw - customers'!$B:$I)</f>
        <v>Hildegarde Bamlett</v>
      </c>
      <c r="T4767" t="str">
        <v>Agender</v>
      </c>
      <c r="U4767">
        <v>38</v>
      </c>
      <c r="V4767" t="str">
        <v>47 Stanton GroveSuite 963</v>
      </c>
      <c r="W4767">
        <v>9196</v>
      </c>
      <c r="X4767" t="str">
        <v>Abbottbury</v>
      </c>
      <c r="Y4767" t="str">
        <v>Australian Capital Territory</v>
      </c>
      <c r="Z4767" t="str">
        <v>Australia</v>
      </c>
      <c r="AA4767">
        <v>3</v>
      </c>
      <c r="AB4767" s="3" t="str">
        <f t="shared" si="149"/>
        <v>10 to 20</v>
      </c>
      <c r="AM4767" s="6">
        <v>370</v>
      </c>
      <c r="AN4767" s="6" t="s">
        <v>1350</v>
      </c>
    </row>
    <row r="4768" spans="1:40" x14ac:dyDescent="0.25">
      <c r="A4768">
        <v>4766</v>
      </c>
      <c r="B4768">
        <v>955</v>
      </c>
      <c r="C4768">
        <v>131</v>
      </c>
      <c r="D4768">
        <v>92</v>
      </c>
      <c r="E4768">
        <v>1</v>
      </c>
      <c r="F4768">
        <v>92</v>
      </c>
      <c r="G4768">
        <v>1</v>
      </c>
      <c r="H4768" t="str">
        <f>VLOOKUP($C4768,'Raw-products'!$A$2:$H$1261,MATCH(H$1,'Raw-products'!$A$1:$H$1,0))</f>
        <v>Shirt</v>
      </c>
      <c r="I4768" t="str">
        <f>VLOOKUP($C4768,'Raw-products'!$A$2:$H$1261,MATCH(I$1,'Raw-products'!$A$1:$H$1,0))</f>
        <v>Denim</v>
      </c>
      <c r="J4768" t="str">
        <f>VLOOKUP($C4768,'Raw-products'!$A$2:$H$1261,MATCH(J$1,'Raw-products'!$A$1:$H$1,0))</f>
        <v>S</v>
      </c>
      <c r="K4768" t="str">
        <f>VLOOKUP($C4768,'Raw-products'!$A$2:$H$1261,MATCH(K$1,'Raw-products'!$A$1:$H$1,0))</f>
        <v>indigo</v>
      </c>
      <c r="L4768">
        <f>VLOOKUP($C4768,'Raw-products'!$A$2:$H$1261,MATCH(L$1,'Raw-products'!$A$1:$H$1,0))</f>
        <v>115</v>
      </c>
      <c r="M4768">
        <f>VLOOKUP($C4768,'Raw-products'!$A$2:$H$1261,MATCH(M$1,'Raw-products'!$A$1:$H$1,0))</f>
        <v>69</v>
      </c>
      <c r="N4768" s="5">
        <f t="shared" si="148"/>
        <v>7935</v>
      </c>
      <c r="O4768" cm="1">
        <f t="array" ref="O4768:R4768">_xlfn.XLOOKUP($B4768,'Raw -orders'!$A:$A,'Raw -orders'!$B:$E)</f>
        <v>209</v>
      </c>
      <c r="P4768">
        <v>30609</v>
      </c>
      <c r="Q4768" s="1">
        <v>44216</v>
      </c>
      <c r="R4768" s="1">
        <v>44232</v>
      </c>
      <c r="S4768" t="str" cm="1">
        <f t="array" ref="S4768:Z4768">_xlfn.XLOOKUP($O4768,'Raw - customers'!$A:$A,'Raw - customers'!$B:$I)</f>
        <v>Lauryn Deport</v>
      </c>
      <c r="T4768" t="str">
        <v>Female</v>
      </c>
      <c r="U4768">
        <v>29</v>
      </c>
      <c r="V4768" t="str">
        <v>47 Green ParkwayApt. 868</v>
      </c>
      <c r="W4768">
        <v>8313</v>
      </c>
      <c r="X4768" t="str">
        <v>Bayermouth</v>
      </c>
      <c r="Y4768" t="str">
        <v>South Australia</v>
      </c>
      <c r="Z4768" t="str">
        <v>Australia</v>
      </c>
      <c r="AA4768">
        <v>1</v>
      </c>
      <c r="AB4768" s="3" t="str">
        <f t="shared" si="149"/>
        <v>10 to 20</v>
      </c>
      <c r="AM4768" s="6">
        <v>209</v>
      </c>
      <c r="AN4768" s="6" t="s">
        <v>1345</v>
      </c>
    </row>
    <row r="4769" spans="1:40" x14ac:dyDescent="0.25">
      <c r="A4769">
        <v>4767</v>
      </c>
      <c r="B4769">
        <v>955</v>
      </c>
      <c r="C4769">
        <v>393</v>
      </c>
      <c r="D4769">
        <v>119</v>
      </c>
      <c r="E4769">
        <v>1</v>
      </c>
      <c r="F4769">
        <v>119</v>
      </c>
      <c r="G4769">
        <v>1</v>
      </c>
      <c r="H4769" t="str">
        <f>VLOOKUP($C4769,'Raw-products'!$A$2:$H$1261,MATCH(H$1,'Raw-products'!$A$1:$H$1,0))</f>
        <v>Shirt</v>
      </c>
      <c r="I4769" t="str">
        <f>VLOOKUP($C4769,'Raw-products'!$A$2:$H$1261,MATCH(I$1,'Raw-products'!$A$1:$H$1,0))</f>
        <v>Casual Slim Fit</v>
      </c>
      <c r="J4769" t="str">
        <f>VLOOKUP($C4769,'Raw-products'!$A$2:$H$1261,MATCH(J$1,'Raw-products'!$A$1:$H$1,0))</f>
        <v>L</v>
      </c>
      <c r="K4769" t="str">
        <f>VLOOKUP($C4769,'Raw-products'!$A$2:$H$1261,MATCH(K$1,'Raw-products'!$A$1:$H$1,0))</f>
        <v>orange</v>
      </c>
      <c r="L4769">
        <f>VLOOKUP($C4769,'Raw-products'!$A$2:$H$1261,MATCH(L$1,'Raw-products'!$A$1:$H$1,0))</f>
        <v>113</v>
      </c>
      <c r="M4769">
        <f>VLOOKUP($C4769,'Raw-products'!$A$2:$H$1261,MATCH(M$1,'Raw-products'!$A$1:$H$1,0))</f>
        <v>76</v>
      </c>
      <c r="N4769" s="5">
        <f t="shared" si="148"/>
        <v>8588</v>
      </c>
      <c r="O4769" cm="1">
        <f t="array" ref="O4769:R4769">_xlfn.XLOOKUP($B4769,'Raw -orders'!$A:$A,'Raw -orders'!$B:$E)</f>
        <v>209</v>
      </c>
      <c r="P4769">
        <v>30609</v>
      </c>
      <c r="Q4769" s="1">
        <v>44216</v>
      </c>
      <c r="R4769" s="1">
        <v>44232</v>
      </c>
      <c r="S4769" t="str" cm="1">
        <f t="array" ref="S4769:Z4769">_xlfn.XLOOKUP($O4769,'Raw - customers'!$A:$A,'Raw - customers'!$B:$I)</f>
        <v>Lauryn Deport</v>
      </c>
      <c r="T4769" t="str">
        <v>Female</v>
      </c>
      <c r="U4769">
        <v>29</v>
      </c>
      <c r="V4769" t="str">
        <v>47 Green ParkwayApt. 868</v>
      </c>
      <c r="W4769">
        <v>8313</v>
      </c>
      <c r="X4769" t="str">
        <v>Bayermouth</v>
      </c>
      <c r="Y4769" t="str">
        <v>South Australia</v>
      </c>
      <c r="Z4769" t="str">
        <v>Australia</v>
      </c>
      <c r="AA4769">
        <v>1</v>
      </c>
      <c r="AB4769" s="3" t="str">
        <f t="shared" si="149"/>
        <v>10 to 20</v>
      </c>
      <c r="AM4769" s="6">
        <v>209</v>
      </c>
      <c r="AN4769" s="6" t="s">
        <v>1345</v>
      </c>
    </row>
    <row r="4770" spans="1:40" x14ac:dyDescent="0.25">
      <c r="A4770">
        <v>4768</v>
      </c>
      <c r="B4770">
        <v>955</v>
      </c>
      <c r="C4770">
        <v>966</v>
      </c>
      <c r="D4770">
        <v>97</v>
      </c>
      <c r="E4770">
        <v>1</v>
      </c>
      <c r="F4770">
        <v>97</v>
      </c>
      <c r="G4770">
        <v>1</v>
      </c>
      <c r="H4770" t="str">
        <f>VLOOKUP($C4770,'Raw-products'!$A$2:$H$1261,MATCH(H$1,'Raw-products'!$A$1:$H$1,0))</f>
        <v>Trousers</v>
      </c>
      <c r="I4770" t="str">
        <f>VLOOKUP($C4770,'Raw-products'!$A$2:$H$1261,MATCH(I$1,'Raw-products'!$A$1:$H$1,0))</f>
        <v>Slim-Fit</v>
      </c>
      <c r="J4770" t="str">
        <f>VLOOKUP($C4770,'Raw-products'!$A$2:$H$1261,MATCH(J$1,'Raw-products'!$A$1:$H$1,0))</f>
        <v>S</v>
      </c>
      <c r="K4770" t="str">
        <f>VLOOKUP($C4770,'Raw-products'!$A$2:$H$1261,MATCH(K$1,'Raw-products'!$A$1:$H$1,0))</f>
        <v>blue</v>
      </c>
      <c r="L4770">
        <f>VLOOKUP($C4770,'Raw-products'!$A$2:$H$1261,MATCH(L$1,'Raw-products'!$A$1:$H$1,0))</f>
        <v>119</v>
      </c>
      <c r="M4770">
        <f>VLOOKUP($C4770,'Raw-products'!$A$2:$H$1261,MATCH(M$1,'Raw-products'!$A$1:$H$1,0))</f>
        <v>49</v>
      </c>
      <c r="N4770" s="5">
        <f t="shared" si="148"/>
        <v>5831</v>
      </c>
      <c r="O4770" cm="1">
        <f t="array" ref="O4770:R4770">_xlfn.XLOOKUP($B4770,'Raw -orders'!$A:$A,'Raw -orders'!$B:$E)</f>
        <v>209</v>
      </c>
      <c r="P4770">
        <v>30609</v>
      </c>
      <c r="Q4770" s="1">
        <v>44216</v>
      </c>
      <c r="R4770" s="1">
        <v>44232</v>
      </c>
      <c r="S4770" t="str" cm="1">
        <f t="array" ref="S4770:Z4770">_xlfn.XLOOKUP($O4770,'Raw - customers'!$A:$A,'Raw - customers'!$B:$I)</f>
        <v>Lauryn Deport</v>
      </c>
      <c r="T4770" t="str">
        <v>Female</v>
      </c>
      <c r="U4770">
        <v>29</v>
      </c>
      <c r="V4770" t="str">
        <v>47 Green ParkwayApt. 868</v>
      </c>
      <c r="W4770">
        <v>8313</v>
      </c>
      <c r="X4770" t="str">
        <v>Bayermouth</v>
      </c>
      <c r="Y4770" t="str">
        <v>South Australia</v>
      </c>
      <c r="Z4770" t="str">
        <v>Australia</v>
      </c>
      <c r="AA4770">
        <v>1</v>
      </c>
      <c r="AB4770" s="3" t="str">
        <f t="shared" si="149"/>
        <v>10 to 20</v>
      </c>
      <c r="AM4770" s="6">
        <v>209</v>
      </c>
      <c r="AN4770" s="6" t="s">
        <v>1345</v>
      </c>
    </row>
    <row r="4771" spans="1:40" x14ac:dyDescent="0.25">
      <c r="A4771">
        <v>4769</v>
      </c>
      <c r="B4771">
        <v>955</v>
      </c>
      <c r="C4771">
        <v>1229</v>
      </c>
      <c r="D4771">
        <v>112</v>
      </c>
      <c r="E4771">
        <v>3</v>
      </c>
      <c r="F4771">
        <v>336</v>
      </c>
      <c r="G4771">
        <v>1</v>
      </c>
      <c r="H4771" t="str">
        <f>VLOOKUP($C4771,'Raw-products'!$A$2:$H$1261,MATCH(H$1,'Raw-products'!$A$1:$H$1,0))</f>
        <v>Trousers</v>
      </c>
      <c r="I4771" t="str">
        <f>VLOOKUP($C4771,'Raw-products'!$A$2:$H$1261,MATCH(I$1,'Raw-products'!$A$1:$H$1,0))</f>
        <v>Tracksuit Bottoms</v>
      </c>
      <c r="J4771" t="str">
        <f>VLOOKUP($C4771,'Raw-products'!$A$2:$H$1261,MATCH(J$1,'Raw-products'!$A$1:$H$1,0))</f>
        <v>XL</v>
      </c>
      <c r="K4771" t="str">
        <f>VLOOKUP($C4771,'Raw-products'!$A$2:$H$1261,MATCH(K$1,'Raw-products'!$A$1:$H$1,0))</f>
        <v>red</v>
      </c>
      <c r="L4771">
        <f>VLOOKUP($C4771,'Raw-products'!$A$2:$H$1261,MATCH(L$1,'Raw-products'!$A$1:$H$1,0))</f>
        <v>91</v>
      </c>
      <c r="M4771">
        <f>VLOOKUP($C4771,'Raw-products'!$A$2:$H$1261,MATCH(M$1,'Raw-products'!$A$1:$H$1,0))</f>
        <v>45</v>
      </c>
      <c r="N4771" s="5">
        <f t="shared" si="148"/>
        <v>4095</v>
      </c>
      <c r="O4771" cm="1">
        <f t="array" ref="O4771:R4771">_xlfn.XLOOKUP($B4771,'Raw -orders'!$A:$A,'Raw -orders'!$B:$E)</f>
        <v>209</v>
      </c>
      <c r="P4771">
        <v>30609</v>
      </c>
      <c r="Q4771" s="1">
        <v>44216</v>
      </c>
      <c r="R4771" s="1">
        <v>44232</v>
      </c>
      <c r="S4771" t="str" cm="1">
        <f t="array" ref="S4771:Z4771">_xlfn.XLOOKUP($O4771,'Raw - customers'!$A:$A,'Raw - customers'!$B:$I)</f>
        <v>Lauryn Deport</v>
      </c>
      <c r="T4771" t="str">
        <v>Female</v>
      </c>
      <c r="U4771">
        <v>29</v>
      </c>
      <c r="V4771" t="str">
        <v>47 Green ParkwayApt. 868</v>
      </c>
      <c r="W4771">
        <v>8313</v>
      </c>
      <c r="X4771" t="str">
        <v>Bayermouth</v>
      </c>
      <c r="Y4771" t="str">
        <v>South Australia</v>
      </c>
      <c r="Z4771" t="str">
        <v>Australia</v>
      </c>
      <c r="AA4771">
        <v>1</v>
      </c>
      <c r="AB4771" s="3" t="str">
        <f t="shared" si="149"/>
        <v>10 to 20</v>
      </c>
      <c r="AM4771" s="6">
        <v>209</v>
      </c>
      <c r="AN4771" s="6" t="s">
        <v>1345</v>
      </c>
    </row>
    <row r="4772" spans="1:40" x14ac:dyDescent="0.25">
      <c r="A4772">
        <v>4770</v>
      </c>
      <c r="B4772">
        <v>955</v>
      </c>
      <c r="C4772">
        <v>938</v>
      </c>
      <c r="D4772">
        <v>96</v>
      </c>
      <c r="E4772">
        <v>3</v>
      </c>
      <c r="F4772">
        <v>288</v>
      </c>
      <c r="G4772">
        <v>1</v>
      </c>
      <c r="H4772" t="str">
        <f>VLOOKUP($C4772,'Raw-products'!$A$2:$H$1261,MATCH(H$1,'Raw-products'!$A$1:$H$1,0))</f>
        <v>Trousers</v>
      </c>
      <c r="I4772" t="str">
        <f>VLOOKUP($C4772,'Raw-products'!$A$2:$H$1261,MATCH(I$1,'Raw-products'!$A$1:$H$1,0))</f>
        <v>Drawstring</v>
      </c>
      <c r="J4772" t="str">
        <f>VLOOKUP($C4772,'Raw-products'!$A$2:$H$1261,MATCH(J$1,'Raw-products'!$A$1:$H$1,0))</f>
        <v>L</v>
      </c>
      <c r="K4772" t="str">
        <f>VLOOKUP($C4772,'Raw-products'!$A$2:$H$1261,MATCH(K$1,'Raw-products'!$A$1:$H$1,0))</f>
        <v>indigo</v>
      </c>
      <c r="L4772">
        <f>VLOOKUP($C4772,'Raw-products'!$A$2:$H$1261,MATCH(L$1,'Raw-products'!$A$1:$H$1,0))</f>
        <v>104</v>
      </c>
      <c r="M4772">
        <f>VLOOKUP($C4772,'Raw-products'!$A$2:$H$1261,MATCH(M$1,'Raw-products'!$A$1:$H$1,0))</f>
        <v>77</v>
      </c>
      <c r="N4772" s="5">
        <f t="shared" si="148"/>
        <v>8008</v>
      </c>
      <c r="O4772" cm="1">
        <f t="array" ref="O4772:R4772">_xlfn.XLOOKUP($B4772,'Raw -orders'!$A:$A,'Raw -orders'!$B:$E)</f>
        <v>209</v>
      </c>
      <c r="P4772">
        <v>30609</v>
      </c>
      <c r="Q4772" s="1">
        <v>44216</v>
      </c>
      <c r="R4772" s="1">
        <v>44232</v>
      </c>
      <c r="S4772" t="str" cm="1">
        <f t="array" ref="S4772:Z4772">_xlfn.XLOOKUP($O4772,'Raw - customers'!$A:$A,'Raw - customers'!$B:$I)</f>
        <v>Lauryn Deport</v>
      </c>
      <c r="T4772" t="str">
        <v>Female</v>
      </c>
      <c r="U4772">
        <v>29</v>
      </c>
      <c r="V4772" t="str">
        <v>47 Green ParkwayApt. 868</v>
      </c>
      <c r="W4772">
        <v>8313</v>
      </c>
      <c r="X4772" t="str">
        <v>Bayermouth</v>
      </c>
      <c r="Y4772" t="str">
        <v>South Australia</v>
      </c>
      <c r="Z4772" t="str">
        <v>Australia</v>
      </c>
      <c r="AA4772">
        <v>1</v>
      </c>
      <c r="AB4772" s="3" t="str">
        <f t="shared" si="149"/>
        <v>10 to 20</v>
      </c>
      <c r="AM4772" s="6">
        <v>209</v>
      </c>
      <c r="AN4772" s="6" t="s">
        <v>1345</v>
      </c>
    </row>
    <row r="4773" spans="1:40" x14ac:dyDescent="0.25">
      <c r="A4773">
        <v>4771</v>
      </c>
      <c r="B4773">
        <v>956</v>
      </c>
      <c r="C4773">
        <v>695</v>
      </c>
      <c r="D4773">
        <v>113</v>
      </c>
      <c r="E4773">
        <v>3</v>
      </c>
      <c r="F4773">
        <v>339</v>
      </c>
      <c r="G4773">
        <v>1</v>
      </c>
      <c r="H4773" t="str">
        <f>VLOOKUP($C4773,'Raw-products'!$A$2:$H$1261,MATCH(H$1,'Raw-products'!$A$1:$H$1,0))</f>
        <v>Jacket</v>
      </c>
      <c r="I4773" t="str">
        <f>VLOOKUP($C4773,'Raw-products'!$A$2:$H$1261,MATCH(I$1,'Raw-products'!$A$1:$H$1,0))</f>
        <v>Parka</v>
      </c>
      <c r="J4773" t="str">
        <f>VLOOKUP($C4773,'Raw-products'!$A$2:$H$1261,MATCH(J$1,'Raw-products'!$A$1:$H$1,0))</f>
        <v>XS</v>
      </c>
      <c r="K4773" t="str">
        <f>VLOOKUP($C4773,'Raw-products'!$A$2:$H$1261,MATCH(K$1,'Raw-products'!$A$1:$H$1,0))</f>
        <v>violet</v>
      </c>
      <c r="L4773">
        <f>VLOOKUP($C4773,'Raw-products'!$A$2:$H$1261,MATCH(L$1,'Raw-products'!$A$1:$H$1,0))</f>
        <v>119</v>
      </c>
      <c r="M4773">
        <f>VLOOKUP($C4773,'Raw-products'!$A$2:$H$1261,MATCH(M$1,'Raw-products'!$A$1:$H$1,0))</f>
        <v>59</v>
      </c>
      <c r="N4773" s="5">
        <f t="shared" si="148"/>
        <v>7021</v>
      </c>
      <c r="O4773" cm="1">
        <f t="array" ref="O4773:R4773">_xlfn.XLOOKUP($B4773,'Raw -orders'!$A:$A,'Raw -orders'!$B:$E)</f>
        <v>549</v>
      </c>
      <c r="P4773">
        <v>19917</v>
      </c>
      <c r="Q4773" s="1">
        <v>44334</v>
      </c>
      <c r="R4773" s="1">
        <v>44354</v>
      </c>
      <c r="S4773" t="str" cm="1">
        <f t="array" ref="S4773:Z4773">_xlfn.XLOOKUP($O4773,'Raw - customers'!$A:$A,'Raw - customers'!$B:$I)</f>
        <v>Barclay Beswick</v>
      </c>
      <c r="T4773" t="str">
        <v>Male</v>
      </c>
      <c r="U4773">
        <v>50</v>
      </c>
      <c r="V4773" t="str">
        <v>667 Feil RidgeSuite 935</v>
      </c>
      <c r="W4773">
        <v>1919</v>
      </c>
      <c r="X4773" t="str">
        <v>Gleasonburgh</v>
      </c>
      <c r="Y4773" t="str">
        <v>Northern Territory</v>
      </c>
      <c r="Z4773" t="str">
        <v>Australia</v>
      </c>
      <c r="AA4773">
        <v>5</v>
      </c>
      <c r="AB4773" s="3" t="str">
        <f t="shared" si="149"/>
        <v>10 to 20</v>
      </c>
      <c r="AM4773" s="6">
        <v>549</v>
      </c>
      <c r="AN4773" s="6" t="s">
        <v>1339</v>
      </c>
    </row>
    <row r="4774" spans="1:40" x14ac:dyDescent="0.25">
      <c r="A4774">
        <v>4772</v>
      </c>
      <c r="B4774">
        <v>956</v>
      </c>
      <c r="C4774">
        <v>672</v>
      </c>
      <c r="D4774">
        <v>113</v>
      </c>
      <c r="E4774">
        <v>2</v>
      </c>
      <c r="F4774">
        <v>226</v>
      </c>
      <c r="G4774">
        <v>1</v>
      </c>
      <c r="H4774" t="str">
        <f>VLOOKUP($C4774,'Raw-products'!$A$2:$H$1261,MATCH(H$1,'Raw-products'!$A$1:$H$1,0))</f>
        <v>Jacket</v>
      </c>
      <c r="I4774" t="str">
        <f>VLOOKUP($C4774,'Raw-products'!$A$2:$H$1261,MATCH(I$1,'Raw-products'!$A$1:$H$1,0))</f>
        <v>Parka</v>
      </c>
      <c r="J4774" t="str">
        <f>VLOOKUP($C4774,'Raw-products'!$A$2:$H$1261,MATCH(J$1,'Raw-products'!$A$1:$H$1,0))</f>
        <v>M</v>
      </c>
      <c r="K4774" t="str">
        <f>VLOOKUP($C4774,'Raw-products'!$A$2:$H$1261,MATCH(K$1,'Raw-products'!$A$1:$H$1,0))</f>
        <v>orange</v>
      </c>
      <c r="L4774">
        <f>VLOOKUP($C4774,'Raw-products'!$A$2:$H$1261,MATCH(L$1,'Raw-products'!$A$1:$H$1,0))</f>
        <v>119</v>
      </c>
      <c r="M4774">
        <f>VLOOKUP($C4774,'Raw-products'!$A$2:$H$1261,MATCH(M$1,'Raw-products'!$A$1:$H$1,0))</f>
        <v>51</v>
      </c>
      <c r="N4774" s="5">
        <f t="shared" si="148"/>
        <v>6069</v>
      </c>
      <c r="O4774" cm="1">
        <f t="array" ref="O4774:R4774">_xlfn.XLOOKUP($B4774,'Raw -orders'!$A:$A,'Raw -orders'!$B:$E)</f>
        <v>549</v>
      </c>
      <c r="P4774">
        <v>19917</v>
      </c>
      <c r="Q4774" s="1">
        <v>44334</v>
      </c>
      <c r="R4774" s="1">
        <v>44354</v>
      </c>
      <c r="S4774" t="str" cm="1">
        <f t="array" ref="S4774:Z4774">_xlfn.XLOOKUP($O4774,'Raw - customers'!$A:$A,'Raw - customers'!$B:$I)</f>
        <v>Barclay Beswick</v>
      </c>
      <c r="T4774" t="str">
        <v>Male</v>
      </c>
      <c r="U4774">
        <v>50</v>
      </c>
      <c r="V4774" t="str">
        <v>667 Feil RidgeSuite 935</v>
      </c>
      <c r="W4774">
        <v>1919</v>
      </c>
      <c r="X4774" t="str">
        <v>Gleasonburgh</v>
      </c>
      <c r="Y4774" t="str">
        <v>Northern Territory</v>
      </c>
      <c r="Z4774" t="str">
        <v>Australia</v>
      </c>
      <c r="AA4774">
        <v>5</v>
      </c>
      <c r="AB4774" s="3" t="str">
        <f t="shared" si="149"/>
        <v>10 to 20</v>
      </c>
      <c r="AM4774" s="6">
        <v>549</v>
      </c>
      <c r="AN4774" s="6" t="s">
        <v>1339</v>
      </c>
    </row>
    <row r="4775" spans="1:40" x14ac:dyDescent="0.25">
      <c r="A4775">
        <v>4773</v>
      </c>
      <c r="B4775">
        <v>956</v>
      </c>
      <c r="C4775">
        <v>377</v>
      </c>
      <c r="D4775">
        <v>94</v>
      </c>
      <c r="E4775">
        <v>2</v>
      </c>
      <c r="F4775">
        <v>188</v>
      </c>
      <c r="G4775">
        <v>1</v>
      </c>
      <c r="H4775" t="str">
        <f>VLOOKUP($C4775,'Raw-products'!$A$2:$H$1261,MATCH(H$1,'Raw-products'!$A$1:$H$1,0))</f>
        <v>Shirt</v>
      </c>
      <c r="I4775" t="str">
        <f>VLOOKUP($C4775,'Raw-products'!$A$2:$H$1261,MATCH(I$1,'Raw-products'!$A$1:$H$1,0))</f>
        <v>Henley</v>
      </c>
      <c r="J4775" t="str">
        <f>VLOOKUP($C4775,'Raw-products'!$A$2:$H$1261,MATCH(J$1,'Raw-products'!$A$1:$H$1,0))</f>
        <v>M</v>
      </c>
      <c r="K4775" t="str">
        <f>VLOOKUP($C4775,'Raw-products'!$A$2:$H$1261,MATCH(K$1,'Raw-products'!$A$1:$H$1,0))</f>
        <v>indigo</v>
      </c>
      <c r="L4775">
        <f>VLOOKUP($C4775,'Raw-products'!$A$2:$H$1261,MATCH(L$1,'Raw-products'!$A$1:$H$1,0))</f>
        <v>92</v>
      </c>
      <c r="M4775">
        <f>VLOOKUP($C4775,'Raw-products'!$A$2:$H$1261,MATCH(M$1,'Raw-products'!$A$1:$H$1,0))</f>
        <v>70</v>
      </c>
      <c r="N4775" s="5">
        <f t="shared" si="148"/>
        <v>6440</v>
      </c>
      <c r="O4775" cm="1">
        <f t="array" ref="O4775:R4775">_xlfn.XLOOKUP($B4775,'Raw -orders'!$A:$A,'Raw -orders'!$B:$E)</f>
        <v>549</v>
      </c>
      <c r="P4775">
        <v>19917</v>
      </c>
      <c r="Q4775" s="1">
        <v>44334</v>
      </c>
      <c r="R4775" s="1">
        <v>44354</v>
      </c>
      <c r="S4775" t="str" cm="1">
        <f t="array" ref="S4775:Z4775">_xlfn.XLOOKUP($O4775,'Raw - customers'!$A:$A,'Raw - customers'!$B:$I)</f>
        <v>Barclay Beswick</v>
      </c>
      <c r="T4775" t="str">
        <v>Male</v>
      </c>
      <c r="U4775">
        <v>50</v>
      </c>
      <c r="V4775" t="str">
        <v>667 Feil RidgeSuite 935</v>
      </c>
      <c r="W4775">
        <v>1919</v>
      </c>
      <c r="X4775" t="str">
        <v>Gleasonburgh</v>
      </c>
      <c r="Y4775" t="str">
        <v>Northern Territory</v>
      </c>
      <c r="Z4775" t="str">
        <v>Australia</v>
      </c>
      <c r="AA4775">
        <v>5</v>
      </c>
      <c r="AB4775" s="3" t="str">
        <f t="shared" si="149"/>
        <v>10 to 20</v>
      </c>
      <c r="AM4775" s="6">
        <v>549</v>
      </c>
      <c r="AN4775" s="6" t="s">
        <v>1339</v>
      </c>
    </row>
    <row r="4776" spans="1:40" x14ac:dyDescent="0.25">
      <c r="A4776">
        <v>4774</v>
      </c>
      <c r="B4776">
        <v>956</v>
      </c>
      <c r="C4776">
        <v>1250</v>
      </c>
      <c r="D4776">
        <v>112</v>
      </c>
      <c r="E4776">
        <v>2</v>
      </c>
      <c r="F4776">
        <v>224</v>
      </c>
      <c r="G4776">
        <v>1</v>
      </c>
      <c r="H4776" t="str">
        <f>VLOOKUP($C4776,'Raw-products'!$A$2:$H$1261,MATCH(H$1,'Raw-products'!$A$1:$H$1,0))</f>
        <v>Trousers</v>
      </c>
      <c r="I4776" t="str">
        <f>VLOOKUP($C4776,'Raw-products'!$A$2:$H$1261,MATCH(I$1,'Raw-products'!$A$1:$H$1,0))</f>
        <v>Tracksuit Bottoms</v>
      </c>
      <c r="J4776" t="str">
        <f>VLOOKUP($C4776,'Raw-products'!$A$2:$H$1261,MATCH(J$1,'Raw-products'!$A$1:$H$1,0))</f>
        <v>XS</v>
      </c>
      <c r="K4776" t="str">
        <f>VLOOKUP($C4776,'Raw-products'!$A$2:$H$1261,MATCH(K$1,'Raw-products'!$A$1:$H$1,0))</f>
        <v>indigo</v>
      </c>
      <c r="L4776">
        <f>VLOOKUP($C4776,'Raw-products'!$A$2:$H$1261,MATCH(L$1,'Raw-products'!$A$1:$H$1,0))</f>
        <v>91</v>
      </c>
      <c r="M4776">
        <f>VLOOKUP($C4776,'Raw-products'!$A$2:$H$1261,MATCH(M$1,'Raw-products'!$A$1:$H$1,0))</f>
        <v>63</v>
      </c>
      <c r="N4776" s="5">
        <f t="shared" si="148"/>
        <v>5733</v>
      </c>
      <c r="O4776" cm="1">
        <f t="array" ref="O4776:R4776">_xlfn.XLOOKUP($B4776,'Raw -orders'!$A:$A,'Raw -orders'!$B:$E)</f>
        <v>549</v>
      </c>
      <c r="P4776">
        <v>19917</v>
      </c>
      <c r="Q4776" s="1">
        <v>44334</v>
      </c>
      <c r="R4776" s="1">
        <v>44354</v>
      </c>
      <c r="S4776" t="str" cm="1">
        <f t="array" ref="S4776:Z4776">_xlfn.XLOOKUP($O4776,'Raw - customers'!$A:$A,'Raw - customers'!$B:$I)</f>
        <v>Barclay Beswick</v>
      </c>
      <c r="T4776" t="str">
        <v>Male</v>
      </c>
      <c r="U4776">
        <v>50</v>
      </c>
      <c r="V4776" t="str">
        <v>667 Feil RidgeSuite 935</v>
      </c>
      <c r="W4776">
        <v>1919</v>
      </c>
      <c r="X4776" t="str">
        <v>Gleasonburgh</v>
      </c>
      <c r="Y4776" t="str">
        <v>Northern Territory</v>
      </c>
      <c r="Z4776" t="str">
        <v>Australia</v>
      </c>
      <c r="AA4776">
        <v>5</v>
      </c>
      <c r="AB4776" s="3" t="str">
        <f t="shared" si="149"/>
        <v>10 to 20</v>
      </c>
      <c r="AM4776" s="6">
        <v>549</v>
      </c>
      <c r="AN4776" s="6" t="s">
        <v>1339</v>
      </c>
    </row>
    <row r="4777" spans="1:40" x14ac:dyDescent="0.25">
      <c r="A4777">
        <v>4775</v>
      </c>
      <c r="B4777">
        <v>956</v>
      </c>
      <c r="C4777">
        <v>548</v>
      </c>
      <c r="D4777">
        <v>98</v>
      </c>
      <c r="E4777">
        <v>3</v>
      </c>
      <c r="F4777">
        <v>294</v>
      </c>
      <c r="G4777">
        <v>1</v>
      </c>
      <c r="H4777" t="str">
        <f>VLOOKUP($C4777,'Raw-products'!$A$2:$H$1261,MATCH(H$1,'Raw-products'!$A$1:$H$1,0))</f>
        <v>Jacket</v>
      </c>
      <c r="I4777" t="str">
        <f>VLOOKUP($C4777,'Raw-products'!$A$2:$H$1261,MATCH(I$1,'Raw-products'!$A$1:$H$1,0))</f>
        <v>Leather</v>
      </c>
      <c r="J4777" t="str">
        <f>VLOOKUP($C4777,'Raw-products'!$A$2:$H$1261,MATCH(J$1,'Raw-products'!$A$1:$H$1,0))</f>
        <v>L</v>
      </c>
      <c r="K4777" t="str">
        <f>VLOOKUP($C4777,'Raw-products'!$A$2:$H$1261,MATCH(K$1,'Raw-products'!$A$1:$H$1,0))</f>
        <v>blue</v>
      </c>
      <c r="L4777">
        <f>VLOOKUP($C4777,'Raw-products'!$A$2:$H$1261,MATCH(L$1,'Raw-products'!$A$1:$H$1,0))</f>
        <v>113</v>
      </c>
      <c r="M4777">
        <f>VLOOKUP($C4777,'Raw-products'!$A$2:$H$1261,MATCH(M$1,'Raw-products'!$A$1:$H$1,0))</f>
        <v>62</v>
      </c>
      <c r="N4777" s="5">
        <f t="shared" si="148"/>
        <v>7006</v>
      </c>
      <c r="O4777" cm="1">
        <f t="array" ref="O4777:R4777">_xlfn.XLOOKUP($B4777,'Raw -orders'!$A:$A,'Raw -orders'!$B:$E)</f>
        <v>549</v>
      </c>
      <c r="P4777">
        <v>19917</v>
      </c>
      <c r="Q4777" s="1">
        <v>44334</v>
      </c>
      <c r="R4777" s="1">
        <v>44354</v>
      </c>
      <c r="S4777" t="str" cm="1">
        <f t="array" ref="S4777:Z4777">_xlfn.XLOOKUP($O4777,'Raw - customers'!$A:$A,'Raw - customers'!$B:$I)</f>
        <v>Barclay Beswick</v>
      </c>
      <c r="T4777" t="str">
        <v>Male</v>
      </c>
      <c r="U4777">
        <v>50</v>
      </c>
      <c r="V4777" t="str">
        <v>667 Feil RidgeSuite 935</v>
      </c>
      <c r="W4777">
        <v>1919</v>
      </c>
      <c r="X4777" t="str">
        <v>Gleasonburgh</v>
      </c>
      <c r="Y4777" t="str">
        <v>Northern Territory</v>
      </c>
      <c r="Z4777" t="str">
        <v>Australia</v>
      </c>
      <c r="AA4777">
        <v>5</v>
      </c>
      <c r="AB4777" s="3" t="str">
        <f t="shared" si="149"/>
        <v>10 to 20</v>
      </c>
      <c r="AM4777" s="6">
        <v>549</v>
      </c>
      <c r="AN4777" s="6" t="s">
        <v>1339</v>
      </c>
    </row>
    <row r="4778" spans="1:40" x14ac:dyDescent="0.25">
      <c r="A4778">
        <v>4776</v>
      </c>
      <c r="B4778">
        <v>957</v>
      </c>
      <c r="C4778">
        <v>48</v>
      </c>
      <c r="D4778">
        <v>104</v>
      </c>
      <c r="E4778">
        <v>1</v>
      </c>
      <c r="F4778">
        <v>104</v>
      </c>
      <c r="G4778">
        <v>1</v>
      </c>
      <c r="H4778" t="str">
        <f>VLOOKUP($C4778,'Raw-products'!$A$2:$H$1261,MATCH(H$1,'Raw-products'!$A$1:$H$1,0))</f>
        <v>Shirt</v>
      </c>
      <c r="I4778" t="str">
        <f>VLOOKUP($C4778,'Raw-products'!$A$2:$H$1261,MATCH(I$1,'Raw-products'!$A$1:$H$1,0))</f>
        <v>Dress</v>
      </c>
      <c r="J4778" t="str">
        <f>VLOOKUP($C4778,'Raw-products'!$A$2:$H$1261,MATCH(J$1,'Raw-products'!$A$1:$H$1,0))</f>
        <v>L</v>
      </c>
      <c r="K4778" t="str">
        <f>VLOOKUP($C4778,'Raw-products'!$A$2:$H$1261,MATCH(K$1,'Raw-products'!$A$1:$H$1,0))</f>
        <v>yellow</v>
      </c>
      <c r="L4778">
        <f>VLOOKUP($C4778,'Raw-products'!$A$2:$H$1261,MATCH(L$1,'Raw-products'!$A$1:$H$1,0))</f>
        <v>119</v>
      </c>
      <c r="M4778">
        <f>VLOOKUP($C4778,'Raw-products'!$A$2:$H$1261,MATCH(M$1,'Raw-products'!$A$1:$H$1,0))</f>
        <v>56</v>
      </c>
      <c r="N4778" s="5">
        <f t="shared" si="148"/>
        <v>6664</v>
      </c>
      <c r="O4778" cm="1">
        <f t="array" ref="O4778:R4778">_xlfn.XLOOKUP($B4778,'Raw -orders'!$A:$A,'Raw -orders'!$B:$E)</f>
        <v>740</v>
      </c>
      <c r="P4778">
        <v>47132</v>
      </c>
      <c r="Q4778" s="1">
        <v>44428</v>
      </c>
      <c r="R4778" s="1">
        <v>44438</v>
      </c>
      <c r="S4778" t="str" cm="1">
        <f t="array" ref="S4778:Z4778">_xlfn.XLOOKUP($O4778,'Raw - customers'!$A:$A,'Raw - customers'!$B:$I)</f>
        <v>Meryl Neeson</v>
      </c>
      <c r="T4778" t="str">
        <v>Non-binary</v>
      </c>
      <c r="U4778">
        <v>73</v>
      </c>
      <c r="V4778" t="str">
        <v>7490 Lily WaySuite 419</v>
      </c>
      <c r="W4778">
        <v>531</v>
      </c>
      <c r="X4778" t="str">
        <v>Port Molly</v>
      </c>
      <c r="Y4778" t="str">
        <v>Tasmania</v>
      </c>
      <c r="Z4778" t="str">
        <v>Australia</v>
      </c>
      <c r="AA4778">
        <v>8</v>
      </c>
      <c r="AB4778" s="3" t="str">
        <f t="shared" si="149"/>
        <v>0 to 10</v>
      </c>
      <c r="AM4778" s="6">
        <v>740</v>
      </c>
      <c r="AN4778" s="6" t="s">
        <v>1414</v>
      </c>
    </row>
    <row r="4779" spans="1:40" x14ac:dyDescent="0.25">
      <c r="A4779">
        <v>4777</v>
      </c>
      <c r="B4779">
        <v>957</v>
      </c>
      <c r="C4779">
        <v>107</v>
      </c>
      <c r="D4779">
        <v>92</v>
      </c>
      <c r="E4779">
        <v>2</v>
      </c>
      <c r="F4779">
        <v>184</v>
      </c>
      <c r="G4779">
        <v>1</v>
      </c>
      <c r="H4779" t="str">
        <f>VLOOKUP($C4779,'Raw-products'!$A$2:$H$1261,MATCH(H$1,'Raw-products'!$A$1:$H$1,0))</f>
        <v>Shirt</v>
      </c>
      <c r="I4779" t="str">
        <f>VLOOKUP($C4779,'Raw-products'!$A$2:$H$1261,MATCH(I$1,'Raw-products'!$A$1:$H$1,0))</f>
        <v>Denim</v>
      </c>
      <c r="J4779" t="str">
        <f>VLOOKUP($C4779,'Raw-products'!$A$2:$H$1261,MATCH(J$1,'Raw-products'!$A$1:$H$1,0))</f>
        <v>M</v>
      </c>
      <c r="K4779" t="str">
        <f>VLOOKUP($C4779,'Raw-products'!$A$2:$H$1261,MATCH(K$1,'Raw-products'!$A$1:$H$1,0))</f>
        <v>red</v>
      </c>
      <c r="L4779">
        <f>VLOOKUP($C4779,'Raw-products'!$A$2:$H$1261,MATCH(L$1,'Raw-products'!$A$1:$H$1,0))</f>
        <v>115</v>
      </c>
      <c r="M4779">
        <f>VLOOKUP($C4779,'Raw-products'!$A$2:$H$1261,MATCH(M$1,'Raw-products'!$A$1:$H$1,0))</f>
        <v>49</v>
      </c>
      <c r="N4779" s="5">
        <f t="shared" si="148"/>
        <v>5635</v>
      </c>
      <c r="O4779" cm="1">
        <f t="array" ref="O4779:R4779">_xlfn.XLOOKUP($B4779,'Raw -orders'!$A:$A,'Raw -orders'!$B:$E)</f>
        <v>740</v>
      </c>
      <c r="P4779">
        <v>47132</v>
      </c>
      <c r="Q4779" s="1">
        <v>44428</v>
      </c>
      <c r="R4779" s="1">
        <v>44438</v>
      </c>
      <c r="S4779" t="str" cm="1">
        <f t="array" ref="S4779:Z4779">_xlfn.XLOOKUP($O4779,'Raw - customers'!$A:$A,'Raw - customers'!$B:$I)</f>
        <v>Meryl Neeson</v>
      </c>
      <c r="T4779" t="str">
        <v>Non-binary</v>
      </c>
      <c r="U4779">
        <v>73</v>
      </c>
      <c r="V4779" t="str">
        <v>7490 Lily WaySuite 419</v>
      </c>
      <c r="W4779">
        <v>531</v>
      </c>
      <c r="X4779" t="str">
        <v>Port Molly</v>
      </c>
      <c r="Y4779" t="str">
        <v>Tasmania</v>
      </c>
      <c r="Z4779" t="str">
        <v>Australia</v>
      </c>
      <c r="AA4779">
        <v>8</v>
      </c>
      <c r="AB4779" s="3" t="str">
        <f t="shared" si="149"/>
        <v>0 to 10</v>
      </c>
      <c r="AM4779" s="6">
        <v>740</v>
      </c>
      <c r="AN4779" s="6" t="s">
        <v>1414</v>
      </c>
    </row>
    <row r="4780" spans="1:40" x14ac:dyDescent="0.25">
      <c r="A4780">
        <v>4778</v>
      </c>
      <c r="B4780">
        <v>958</v>
      </c>
      <c r="C4780">
        <v>1184</v>
      </c>
      <c r="D4780">
        <v>99</v>
      </c>
      <c r="E4780">
        <v>2</v>
      </c>
      <c r="F4780">
        <v>198</v>
      </c>
      <c r="G4780">
        <v>1</v>
      </c>
      <c r="H4780" t="str">
        <f>VLOOKUP($C4780,'Raw-products'!$A$2:$H$1261,MATCH(H$1,'Raw-products'!$A$1:$H$1,0))</f>
        <v>Trousers</v>
      </c>
      <c r="I4780" t="str">
        <f>VLOOKUP($C4780,'Raw-products'!$A$2:$H$1261,MATCH(I$1,'Raw-products'!$A$1:$H$1,0))</f>
        <v>High-Waisted</v>
      </c>
      <c r="J4780" t="str">
        <f>VLOOKUP($C4780,'Raw-products'!$A$2:$H$1261,MATCH(J$1,'Raw-products'!$A$1:$H$1,0))</f>
        <v>XL</v>
      </c>
      <c r="K4780" t="str">
        <f>VLOOKUP($C4780,'Raw-products'!$A$2:$H$1261,MATCH(K$1,'Raw-products'!$A$1:$H$1,0))</f>
        <v>indigo</v>
      </c>
      <c r="L4780">
        <f>VLOOKUP($C4780,'Raw-products'!$A$2:$H$1261,MATCH(L$1,'Raw-products'!$A$1:$H$1,0))</f>
        <v>98</v>
      </c>
      <c r="M4780">
        <f>VLOOKUP($C4780,'Raw-products'!$A$2:$H$1261,MATCH(M$1,'Raw-products'!$A$1:$H$1,0))</f>
        <v>57</v>
      </c>
      <c r="N4780" s="5">
        <f t="shared" si="148"/>
        <v>5586</v>
      </c>
      <c r="O4780" cm="1">
        <f t="array" ref="O4780:R4780">_xlfn.XLOOKUP($B4780,'Raw -orders'!$A:$A,'Raw -orders'!$B:$E)</f>
        <v>577</v>
      </c>
      <c r="P4780">
        <v>42170</v>
      </c>
      <c r="Q4780" s="1">
        <v>44368</v>
      </c>
      <c r="R4780" s="1">
        <v>44378</v>
      </c>
      <c r="S4780" t="str" cm="1">
        <f t="array" ref="S4780:Z4780">_xlfn.XLOOKUP($O4780,'Raw - customers'!$A:$A,'Raw - customers'!$B:$I)</f>
        <v>Hillier Seward</v>
      </c>
      <c r="T4780" t="str">
        <v>Genderfluid</v>
      </c>
      <c r="U4780">
        <v>32</v>
      </c>
      <c r="V4780" t="str">
        <v>11 Savannah LaneSuite 334</v>
      </c>
      <c r="W4780">
        <v>6269</v>
      </c>
      <c r="X4780" t="str">
        <v>Heaneyview</v>
      </c>
      <c r="Y4780" t="str">
        <v>South Australia</v>
      </c>
      <c r="Z4780" t="str">
        <v>Australia</v>
      </c>
      <c r="AA4780">
        <v>6</v>
      </c>
      <c r="AB4780" s="3" t="str">
        <f t="shared" si="149"/>
        <v>0 to 10</v>
      </c>
      <c r="AM4780" s="6">
        <v>577</v>
      </c>
      <c r="AN4780" s="6" t="s">
        <v>1345</v>
      </c>
    </row>
    <row r="4781" spans="1:40" x14ac:dyDescent="0.25">
      <c r="A4781">
        <v>4779</v>
      </c>
      <c r="B4781">
        <v>958</v>
      </c>
      <c r="C4781">
        <v>157</v>
      </c>
      <c r="D4781">
        <v>91</v>
      </c>
      <c r="E4781">
        <v>1</v>
      </c>
      <c r="F4781">
        <v>91</v>
      </c>
      <c r="G4781">
        <v>1</v>
      </c>
      <c r="H4781" t="str">
        <f>VLOOKUP($C4781,'Raw-products'!$A$2:$H$1261,MATCH(H$1,'Raw-products'!$A$1:$H$1,0))</f>
        <v>Shirt</v>
      </c>
      <c r="I4781" t="str">
        <f>VLOOKUP($C4781,'Raw-products'!$A$2:$H$1261,MATCH(I$1,'Raw-products'!$A$1:$H$1,0))</f>
        <v>Linen</v>
      </c>
      <c r="J4781" t="str">
        <f>VLOOKUP($C4781,'Raw-products'!$A$2:$H$1261,MATCH(J$1,'Raw-products'!$A$1:$H$1,0))</f>
        <v>M</v>
      </c>
      <c r="K4781" t="str">
        <f>VLOOKUP($C4781,'Raw-products'!$A$2:$H$1261,MATCH(K$1,'Raw-products'!$A$1:$H$1,0))</f>
        <v>green</v>
      </c>
      <c r="L4781">
        <f>VLOOKUP($C4781,'Raw-products'!$A$2:$H$1261,MATCH(L$1,'Raw-products'!$A$1:$H$1,0))</f>
        <v>116</v>
      </c>
      <c r="M4781">
        <f>VLOOKUP($C4781,'Raw-products'!$A$2:$H$1261,MATCH(M$1,'Raw-products'!$A$1:$H$1,0))</f>
        <v>42</v>
      </c>
      <c r="N4781" s="5">
        <f t="shared" si="148"/>
        <v>4872</v>
      </c>
      <c r="O4781" cm="1">
        <f t="array" ref="O4781:R4781">_xlfn.XLOOKUP($B4781,'Raw -orders'!$A:$A,'Raw -orders'!$B:$E)</f>
        <v>577</v>
      </c>
      <c r="P4781">
        <v>42170</v>
      </c>
      <c r="Q4781" s="1">
        <v>44368</v>
      </c>
      <c r="R4781" s="1">
        <v>44378</v>
      </c>
      <c r="S4781" t="str" cm="1">
        <f t="array" ref="S4781:Z4781">_xlfn.XLOOKUP($O4781,'Raw - customers'!$A:$A,'Raw - customers'!$B:$I)</f>
        <v>Hillier Seward</v>
      </c>
      <c r="T4781" t="str">
        <v>Genderfluid</v>
      </c>
      <c r="U4781">
        <v>32</v>
      </c>
      <c r="V4781" t="str">
        <v>11 Savannah LaneSuite 334</v>
      </c>
      <c r="W4781">
        <v>6269</v>
      </c>
      <c r="X4781" t="str">
        <v>Heaneyview</v>
      </c>
      <c r="Y4781" t="str">
        <v>South Australia</v>
      </c>
      <c r="Z4781" t="str">
        <v>Australia</v>
      </c>
      <c r="AA4781">
        <v>6</v>
      </c>
      <c r="AB4781" s="3" t="str">
        <f t="shared" si="149"/>
        <v>0 to 10</v>
      </c>
      <c r="AM4781" s="6">
        <v>577</v>
      </c>
      <c r="AN4781" s="6" t="s">
        <v>1345</v>
      </c>
    </row>
    <row r="4782" spans="1:40" x14ac:dyDescent="0.25">
      <c r="A4782">
        <v>4780</v>
      </c>
      <c r="B4782">
        <v>959</v>
      </c>
      <c r="C4782">
        <v>732</v>
      </c>
      <c r="D4782">
        <v>119</v>
      </c>
      <c r="E4782">
        <v>3</v>
      </c>
      <c r="F4782">
        <v>357</v>
      </c>
      <c r="G4782">
        <v>1</v>
      </c>
      <c r="H4782" t="str">
        <f>VLOOKUP($C4782,'Raw-products'!$A$2:$H$1261,MATCH(H$1,'Raw-products'!$A$1:$H$1,0))</f>
        <v>Jacket</v>
      </c>
      <c r="I4782" t="str">
        <f>VLOOKUP($C4782,'Raw-products'!$A$2:$H$1261,MATCH(I$1,'Raw-products'!$A$1:$H$1,0))</f>
        <v>Trench Coat</v>
      </c>
      <c r="J4782" t="str">
        <f>VLOOKUP($C4782,'Raw-products'!$A$2:$H$1261,MATCH(J$1,'Raw-products'!$A$1:$H$1,0))</f>
        <v>M</v>
      </c>
      <c r="K4782" t="str">
        <f>VLOOKUP($C4782,'Raw-products'!$A$2:$H$1261,MATCH(K$1,'Raw-products'!$A$1:$H$1,0))</f>
        <v>violet</v>
      </c>
      <c r="L4782">
        <f>VLOOKUP($C4782,'Raw-products'!$A$2:$H$1261,MATCH(L$1,'Raw-products'!$A$1:$H$1,0))</f>
        <v>112</v>
      </c>
      <c r="M4782">
        <f>VLOOKUP($C4782,'Raw-products'!$A$2:$H$1261,MATCH(M$1,'Raw-products'!$A$1:$H$1,0))</f>
        <v>61</v>
      </c>
      <c r="N4782" s="5">
        <f t="shared" si="148"/>
        <v>6832</v>
      </c>
      <c r="O4782" cm="1">
        <f t="array" ref="O4782:R4782">_xlfn.XLOOKUP($B4782,'Raw -orders'!$A:$A,'Raw -orders'!$B:$E)</f>
        <v>565</v>
      </c>
      <c r="P4782">
        <v>10777</v>
      </c>
      <c r="Q4782" s="1">
        <v>44213</v>
      </c>
      <c r="R4782" s="1">
        <v>44237</v>
      </c>
      <c r="S4782" t="str" cm="1">
        <f t="array" ref="S4782:Z4782">_xlfn.XLOOKUP($O4782,'Raw - customers'!$A:$A,'Raw - customers'!$B:$I)</f>
        <v>Hoebart Edger</v>
      </c>
      <c r="T4782" t="str">
        <v>Genderqueer</v>
      </c>
      <c r="U4782">
        <v>73</v>
      </c>
      <c r="V4782" t="str">
        <v>27 Kiara MeadowSuite 662</v>
      </c>
      <c r="W4782">
        <v>4126</v>
      </c>
      <c r="X4782" t="str">
        <v>Hamiltonport</v>
      </c>
      <c r="Y4782" t="str">
        <v>Queensland</v>
      </c>
      <c r="Z4782" t="str">
        <v>Australia</v>
      </c>
      <c r="AA4782">
        <v>1</v>
      </c>
      <c r="AB4782" s="3" t="str">
        <f t="shared" si="149"/>
        <v>20 to 30</v>
      </c>
      <c r="AM4782" s="6">
        <v>565</v>
      </c>
      <c r="AN4782" s="6" t="s">
        <v>1355</v>
      </c>
    </row>
    <row r="4783" spans="1:40" x14ac:dyDescent="0.25">
      <c r="A4783">
        <v>4781</v>
      </c>
      <c r="B4783">
        <v>959</v>
      </c>
      <c r="C4783">
        <v>205</v>
      </c>
      <c r="D4783">
        <v>98</v>
      </c>
      <c r="E4783">
        <v>3</v>
      </c>
      <c r="F4783">
        <v>294</v>
      </c>
      <c r="G4783">
        <v>1</v>
      </c>
      <c r="H4783" t="str">
        <f>VLOOKUP($C4783,'Raw-products'!$A$2:$H$1261,MATCH(H$1,'Raw-products'!$A$1:$H$1,0))</f>
        <v>Shirt</v>
      </c>
      <c r="I4783" t="str">
        <f>VLOOKUP($C4783,'Raw-products'!$A$2:$H$1261,MATCH(I$1,'Raw-products'!$A$1:$H$1,0))</f>
        <v>Camp Collared</v>
      </c>
      <c r="J4783" t="str">
        <f>VLOOKUP($C4783,'Raw-products'!$A$2:$H$1261,MATCH(J$1,'Raw-products'!$A$1:$H$1,0))</f>
        <v>XS</v>
      </c>
      <c r="K4783" t="str">
        <f>VLOOKUP($C4783,'Raw-products'!$A$2:$H$1261,MATCH(K$1,'Raw-products'!$A$1:$H$1,0))</f>
        <v>violet</v>
      </c>
      <c r="L4783">
        <f>VLOOKUP($C4783,'Raw-products'!$A$2:$H$1261,MATCH(L$1,'Raw-products'!$A$1:$H$1,0))</f>
        <v>112</v>
      </c>
      <c r="M4783">
        <f>VLOOKUP($C4783,'Raw-products'!$A$2:$H$1261,MATCH(M$1,'Raw-products'!$A$1:$H$1,0))</f>
        <v>72</v>
      </c>
      <c r="N4783" s="5">
        <f t="shared" si="148"/>
        <v>8064</v>
      </c>
      <c r="O4783" cm="1">
        <f t="array" ref="O4783:R4783">_xlfn.XLOOKUP($B4783,'Raw -orders'!$A:$A,'Raw -orders'!$B:$E)</f>
        <v>565</v>
      </c>
      <c r="P4783">
        <v>10777</v>
      </c>
      <c r="Q4783" s="1">
        <v>44213</v>
      </c>
      <c r="R4783" s="1">
        <v>44237</v>
      </c>
      <c r="S4783" t="str" cm="1">
        <f t="array" ref="S4783:Z4783">_xlfn.XLOOKUP($O4783,'Raw - customers'!$A:$A,'Raw - customers'!$B:$I)</f>
        <v>Hoebart Edger</v>
      </c>
      <c r="T4783" t="str">
        <v>Genderqueer</v>
      </c>
      <c r="U4783">
        <v>73</v>
      </c>
      <c r="V4783" t="str">
        <v>27 Kiara MeadowSuite 662</v>
      </c>
      <c r="W4783">
        <v>4126</v>
      </c>
      <c r="X4783" t="str">
        <v>Hamiltonport</v>
      </c>
      <c r="Y4783" t="str">
        <v>Queensland</v>
      </c>
      <c r="Z4783" t="str">
        <v>Australia</v>
      </c>
      <c r="AA4783">
        <v>1</v>
      </c>
      <c r="AB4783" s="3" t="str">
        <f t="shared" si="149"/>
        <v>20 to 30</v>
      </c>
      <c r="AM4783" s="6">
        <v>565</v>
      </c>
      <c r="AN4783" s="6" t="s">
        <v>1355</v>
      </c>
    </row>
    <row r="4784" spans="1:40" x14ac:dyDescent="0.25">
      <c r="A4784">
        <v>4782</v>
      </c>
      <c r="B4784">
        <v>959</v>
      </c>
      <c r="C4784">
        <v>1184</v>
      </c>
      <c r="D4784">
        <v>99</v>
      </c>
      <c r="E4784">
        <v>3</v>
      </c>
      <c r="F4784">
        <v>297</v>
      </c>
      <c r="G4784">
        <v>1</v>
      </c>
      <c r="H4784" t="str">
        <f>VLOOKUP($C4784,'Raw-products'!$A$2:$H$1261,MATCH(H$1,'Raw-products'!$A$1:$H$1,0))</f>
        <v>Trousers</v>
      </c>
      <c r="I4784" t="str">
        <f>VLOOKUP($C4784,'Raw-products'!$A$2:$H$1261,MATCH(I$1,'Raw-products'!$A$1:$H$1,0))</f>
        <v>High-Waisted</v>
      </c>
      <c r="J4784" t="str">
        <f>VLOOKUP($C4784,'Raw-products'!$A$2:$H$1261,MATCH(J$1,'Raw-products'!$A$1:$H$1,0))</f>
        <v>XL</v>
      </c>
      <c r="K4784" t="str">
        <f>VLOOKUP($C4784,'Raw-products'!$A$2:$H$1261,MATCH(K$1,'Raw-products'!$A$1:$H$1,0))</f>
        <v>indigo</v>
      </c>
      <c r="L4784">
        <f>VLOOKUP($C4784,'Raw-products'!$A$2:$H$1261,MATCH(L$1,'Raw-products'!$A$1:$H$1,0))</f>
        <v>98</v>
      </c>
      <c r="M4784">
        <f>VLOOKUP($C4784,'Raw-products'!$A$2:$H$1261,MATCH(M$1,'Raw-products'!$A$1:$H$1,0))</f>
        <v>57</v>
      </c>
      <c r="N4784" s="5">
        <f t="shared" si="148"/>
        <v>5586</v>
      </c>
      <c r="O4784" cm="1">
        <f t="array" ref="O4784:R4784">_xlfn.XLOOKUP($B4784,'Raw -orders'!$A:$A,'Raw -orders'!$B:$E)</f>
        <v>565</v>
      </c>
      <c r="P4784">
        <v>10777</v>
      </c>
      <c r="Q4784" s="1">
        <v>44213</v>
      </c>
      <c r="R4784" s="1">
        <v>44237</v>
      </c>
      <c r="S4784" t="str" cm="1">
        <f t="array" ref="S4784:Z4784">_xlfn.XLOOKUP($O4784,'Raw - customers'!$A:$A,'Raw - customers'!$B:$I)</f>
        <v>Hoebart Edger</v>
      </c>
      <c r="T4784" t="str">
        <v>Genderqueer</v>
      </c>
      <c r="U4784">
        <v>73</v>
      </c>
      <c r="V4784" t="str">
        <v>27 Kiara MeadowSuite 662</v>
      </c>
      <c r="W4784">
        <v>4126</v>
      </c>
      <c r="X4784" t="str">
        <v>Hamiltonport</v>
      </c>
      <c r="Y4784" t="str">
        <v>Queensland</v>
      </c>
      <c r="Z4784" t="str">
        <v>Australia</v>
      </c>
      <c r="AA4784">
        <v>1</v>
      </c>
      <c r="AB4784" s="3" t="str">
        <f t="shared" si="149"/>
        <v>20 to 30</v>
      </c>
      <c r="AM4784" s="6">
        <v>565</v>
      </c>
      <c r="AN4784" s="6" t="s">
        <v>1355</v>
      </c>
    </row>
    <row r="4785" spans="1:40" x14ac:dyDescent="0.25">
      <c r="A4785">
        <v>4783</v>
      </c>
      <c r="B4785">
        <v>960</v>
      </c>
      <c r="C4785">
        <v>313</v>
      </c>
      <c r="D4785">
        <v>105</v>
      </c>
      <c r="E4785">
        <v>3</v>
      </c>
      <c r="F4785">
        <v>315</v>
      </c>
      <c r="G4785">
        <v>1</v>
      </c>
      <c r="H4785" t="str">
        <f>VLOOKUP($C4785,'Raw-products'!$A$2:$H$1261,MATCH(H$1,'Raw-products'!$A$1:$H$1,0))</f>
        <v>Shirt</v>
      </c>
      <c r="I4785" t="str">
        <f>VLOOKUP($C4785,'Raw-products'!$A$2:$H$1261,MATCH(I$1,'Raw-products'!$A$1:$H$1,0))</f>
        <v>Cuban Collar</v>
      </c>
      <c r="J4785" t="str">
        <f>VLOOKUP($C4785,'Raw-products'!$A$2:$H$1261,MATCH(J$1,'Raw-products'!$A$1:$H$1,0))</f>
        <v>L</v>
      </c>
      <c r="K4785" t="str">
        <f>VLOOKUP($C4785,'Raw-products'!$A$2:$H$1261,MATCH(K$1,'Raw-products'!$A$1:$H$1,0))</f>
        <v>violet</v>
      </c>
      <c r="L4785">
        <f>VLOOKUP($C4785,'Raw-products'!$A$2:$H$1261,MATCH(L$1,'Raw-products'!$A$1:$H$1,0))</f>
        <v>93</v>
      </c>
      <c r="M4785">
        <f>VLOOKUP($C4785,'Raw-products'!$A$2:$H$1261,MATCH(M$1,'Raw-products'!$A$1:$H$1,0))</f>
        <v>78</v>
      </c>
      <c r="N4785" s="5">
        <f t="shared" si="148"/>
        <v>7254</v>
      </c>
      <c r="O4785" cm="1">
        <f t="array" ref="O4785:R4785">_xlfn.XLOOKUP($B4785,'Raw -orders'!$A:$A,'Raw -orders'!$B:$E)</f>
        <v>362</v>
      </c>
      <c r="P4785">
        <v>32197</v>
      </c>
      <c r="Q4785" s="1">
        <v>44458</v>
      </c>
      <c r="R4785" s="1">
        <v>44476</v>
      </c>
      <c r="S4785" t="str" cm="1">
        <f t="array" ref="S4785:Z4785">_xlfn.XLOOKUP($O4785,'Raw - customers'!$A:$A,'Raw - customers'!$B:$I)</f>
        <v>Persis Linch</v>
      </c>
      <c r="T4785" t="str">
        <v>Genderqueer</v>
      </c>
      <c r="U4785">
        <v>39</v>
      </c>
      <c r="V4785" t="str">
        <v>102 Mitchell IslandSuite 599</v>
      </c>
      <c r="W4785">
        <v>329</v>
      </c>
      <c r="X4785" t="str">
        <v>West Zoeberg</v>
      </c>
      <c r="Y4785" t="str">
        <v>Queensland</v>
      </c>
      <c r="Z4785" t="str">
        <v>Australia</v>
      </c>
      <c r="AA4785">
        <v>9</v>
      </c>
      <c r="AB4785" s="3" t="str">
        <f t="shared" si="149"/>
        <v>10 to 20</v>
      </c>
      <c r="AM4785" s="6">
        <v>362</v>
      </c>
      <c r="AN4785" s="6" t="s">
        <v>1355</v>
      </c>
    </row>
    <row r="4786" spans="1:40" x14ac:dyDescent="0.25">
      <c r="A4786">
        <v>4784</v>
      </c>
      <c r="B4786">
        <v>960</v>
      </c>
      <c r="C4786">
        <v>535</v>
      </c>
      <c r="D4786">
        <v>98</v>
      </c>
      <c r="E4786">
        <v>3</v>
      </c>
      <c r="F4786">
        <v>294</v>
      </c>
      <c r="G4786">
        <v>1</v>
      </c>
      <c r="H4786" t="str">
        <f>VLOOKUP($C4786,'Raw-products'!$A$2:$H$1261,MATCH(H$1,'Raw-products'!$A$1:$H$1,0))</f>
        <v>Jacket</v>
      </c>
      <c r="I4786" t="str">
        <f>VLOOKUP($C4786,'Raw-products'!$A$2:$H$1261,MATCH(I$1,'Raw-products'!$A$1:$H$1,0))</f>
        <v>Leather</v>
      </c>
      <c r="J4786" t="str">
        <f>VLOOKUP($C4786,'Raw-products'!$A$2:$H$1261,MATCH(J$1,'Raw-products'!$A$1:$H$1,0))</f>
        <v>XS</v>
      </c>
      <c r="K4786" t="str">
        <f>VLOOKUP($C4786,'Raw-products'!$A$2:$H$1261,MATCH(K$1,'Raw-products'!$A$1:$H$1,0))</f>
        <v>yellow</v>
      </c>
      <c r="L4786">
        <f>VLOOKUP($C4786,'Raw-products'!$A$2:$H$1261,MATCH(L$1,'Raw-products'!$A$1:$H$1,0))</f>
        <v>113</v>
      </c>
      <c r="M4786">
        <f>VLOOKUP($C4786,'Raw-products'!$A$2:$H$1261,MATCH(M$1,'Raw-products'!$A$1:$H$1,0))</f>
        <v>73</v>
      </c>
      <c r="N4786" s="5">
        <f t="shared" si="148"/>
        <v>8249</v>
      </c>
      <c r="O4786" cm="1">
        <f t="array" ref="O4786:R4786">_xlfn.XLOOKUP($B4786,'Raw -orders'!$A:$A,'Raw -orders'!$B:$E)</f>
        <v>362</v>
      </c>
      <c r="P4786">
        <v>32197</v>
      </c>
      <c r="Q4786" s="1">
        <v>44458</v>
      </c>
      <c r="R4786" s="1">
        <v>44476</v>
      </c>
      <c r="S4786" t="str" cm="1">
        <f t="array" ref="S4786:Z4786">_xlfn.XLOOKUP($O4786,'Raw - customers'!$A:$A,'Raw - customers'!$B:$I)</f>
        <v>Persis Linch</v>
      </c>
      <c r="T4786" t="str">
        <v>Genderqueer</v>
      </c>
      <c r="U4786">
        <v>39</v>
      </c>
      <c r="V4786" t="str">
        <v>102 Mitchell IslandSuite 599</v>
      </c>
      <c r="W4786">
        <v>329</v>
      </c>
      <c r="X4786" t="str">
        <v>West Zoeberg</v>
      </c>
      <c r="Y4786" t="str">
        <v>Queensland</v>
      </c>
      <c r="Z4786" t="str">
        <v>Australia</v>
      </c>
      <c r="AA4786">
        <v>9</v>
      </c>
      <c r="AB4786" s="3" t="str">
        <f t="shared" si="149"/>
        <v>10 to 20</v>
      </c>
      <c r="AM4786" s="6">
        <v>362</v>
      </c>
      <c r="AN4786" s="6" t="s">
        <v>1355</v>
      </c>
    </row>
    <row r="4787" spans="1:40" x14ac:dyDescent="0.25">
      <c r="A4787">
        <v>4785</v>
      </c>
      <c r="B4787">
        <v>960</v>
      </c>
      <c r="C4787">
        <v>1012</v>
      </c>
      <c r="D4787">
        <v>106</v>
      </c>
      <c r="E4787">
        <v>3</v>
      </c>
      <c r="F4787">
        <v>318</v>
      </c>
      <c r="G4787">
        <v>1</v>
      </c>
      <c r="H4787" t="str">
        <f>VLOOKUP($C4787,'Raw-products'!$A$2:$H$1261,MATCH(H$1,'Raw-products'!$A$1:$H$1,0))</f>
        <v>Trousers</v>
      </c>
      <c r="I4787" t="str">
        <f>VLOOKUP($C4787,'Raw-products'!$A$2:$H$1261,MATCH(I$1,'Raw-products'!$A$1:$H$1,0))</f>
        <v>Wool</v>
      </c>
      <c r="J4787" t="str">
        <f>VLOOKUP($C4787,'Raw-products'!$A$2:$H$1261,MATCH(J$1,'Raw-products'!$A$1:$H$1,0))</f>
        <v>M</v>
      </c>
      <c r="K4787" t="str">
        <f>VLOOKUP($C4787,'Raw-products'!$A$2:$H$1261,MATCH(K$1,'Raw-products'!$A$1:$H$1,0))</f>
        <v>violet</v>
      </c>
      <c r="L4787">
        <f>VLOOKUP($C4787,'Raw-products'!$A$2:$H$1261,MATCH(L$1,'Raw-products'!$A$1:$H$1,0))</f>
        <v>111</v>
      </c>
      <c r="M4787">
        <f>VLOOKUP($C4787,'Raw-products'!$A$2:$H$1261,MATCH(M$1,'Raw-products'!$A$1:$H$1,0))</f>
        <v>51</v>
      </c>
      <c r="N4787" s="5">
        <f t="shared" si="148"/>
        <v>5661</v>
      </c>
      <c r="O4787" cm="1">
        <f t="array" ref="O4787:R4787">_xlfn.XLOOKUP($B4787,'Raw -orders'!$A:$A,'Raw -orders'!$B:$E)</f>
        <v>362</v>
      </c>
      <c r="P4787">
        <v>32197</v>
      </c>
      <c r="Q4787" s="1">
        <v>44458</v>
      </c>
      <c r="R4787" s="1">
        <v>44476</v>
      </c>
      <c r="S4787" t="str" cm="1">
        <f t="array" ref="S4787:Z4787">_xlfn.XLOOKUP($O4787,'Raw - customers'!$A:$A,'Raw - customers'!$B:$I)</f>
        <v>Persis Linch</v>
      </c>
      <c r="T4787" t="str">
        <v>Genderqueer</v>
      </c>
      <c r="U4787">
        <v>39</v>
      </c>
      <c r="V4787" t="str">
        <v>102 Mitchell IslandSuite 599</v>
      </c>
      <c r="W4787">
        <v>329</v>
      </c>
      <c r="X4787" t="str">
        <v>West Zoeberg</v>
      </c>
      <c r="Y4787" t="str">
        <v>Queensland</v>
      </c>
      <c r="Z4787" t="str">
        <v>Australia</v>
      </c>
      <c r="AA4787">
        <v>9</v>
      </c>
      <c r="AB4787" s="3" t="str">
        <f t="shared" si="149"/>
        <v>10 to 20</v>
      </c>
      <c r="AM4787" s="6">
        <v>362</v>
      </c>
      <c r="AN4787" s="6" t="s">
        <v>1355</v>
      </c>
    </row>
    <row r="4788" spans="1:40" x14ac:dyDescent="0.25">
      <c r="A4788">
        <v>4786</v>
      </c>
      <c r="B4788">
        <v>960</v>
      </c>
      <c r="C4788">
        <v>147</v>
      </c>
      <c r="D4788">
        <v>91</v>
      </c>
      <c r="E4788">
        <v>1</v>
      </c>
      <c r="F4788">
        <v>91</v>
      </c>
      <c r="G4788">
        <v>1</v>
      </c>
      <c r="H4788" t="str">
        <f>VLOOKUP($C4788,'Raw-products'!$A$2:$H$1261,MATCH(H$1,'Raw-products'!$A$1:$H$1,0))</f>
        <v>Shirt</v>
      </c>
      <c r="I4788" t="str">
        <f>VLOOKUP($C4788,'Raw-products'!$A$2:$H$1261,MATCH(I$1,'Raw-products'!$A$1:$H$1,0))</f>
        <v>Linen</v>
      </c>
      <c r="J4788" t="str">
        <f>VLOOKUP($C4788,'Raw-products'!$A$2:$H$1261,MATCH(J$1,'Raw-products'!$A$1:$H$1,0))</f>
        <v>M</v>
      </c>
      <c r="K4788" t="str">
        <f>VLOOKUP($C4788,'Raw-products'!$A$2:$H$1261,MATCH(K$1,'Raw-products'!$A$1:$H$1,0))</f>
        <v>orange</v>
      </c>
      <c r="L4788">
        <f>VLOOKUP($C4788,'Raw-products'!$A$2:$H$1261,MATCH(L$1,'Raw-products'!$A$1:$H$1,0))</f>
        <v>116</v>
      </c>
      <c r="M4788">
        <f>VLOOKUP($C4788,'Raw-products'!$A$2:$H$1261,MATCH(M$1,'Raw-products'!$A$1:$H$1,0))</f>
        <v>42</v>
      </c>
      <c r="N4788" s="5">
        <f t="shared" si="148"/>
        <v>4872</v>
      </c>
      <c r="O4788" cm="1">
        <f t="array" ref="O4788:R4788">_xlfn.XLOOKUP($B4788,'Raw -orders'!$A:$A,'Raw -orders'!$B:$E)</f>
        <v>362</v>
      </c>
      <c r="P4788">
        <v>32197</v>
      </c>
      <c r="Q4788" s="1">
        <v>44458</v>
      </c>
      <c r="R4788" s="1">
        <v>44476</v>
      </c>
      <c r="S4788" t="str" cm="1">
        <f t="array" ref="S4788:Z4788">_xlfn.XLOOKUP($O4788,'Raw - customers'!$A:$A,'Raw - customers'!$B:$I)</f>
        <v>Persis Linch</v>
      </c>
      <c r="T4788" t="str">
        <v>Genderqueer</v>
      </c>
      <c r="U4788">
        <v>39</v>
      </c>
      <c r="V4788" t="str">
        <v>102 Mitchell IslandSuite 599</v>
      </c>
      <c r="W4788">
        <v>329</v>
      </c>
      <c r="X4788" t="str">
        <v>West Zoeberg</v>
      </c>
      <c r="Y4788" t="str">
        <v>Queensland</v>
      </c>
      <c r="Z4788" t="str">
        <v>Australia</v>
      </c>
      <c r="AA4788">
        <v>9</v>
      </c>
      <c r="AB4788" s="3" t="str">
        <f t="shared" si="149"/>
        <v>10 to 20</v>
      </c>
      <c r="AM4788" s="6">
        <v>362</v>
      </c>
      <c r="AN4788" s="6" t="s">
        <v>1355</v>
      </c>
    </row>
    <row r="4789" spans="1:40" x14ac:dyDescent="0.25">
      <c r="A4789">
        <v>4787</v>
      </c>
      <c r="B4789">
        <v>960</v>
      </c>
      <c r="C4789">
        <v>45</v>
      </c>
      <c r="D4789">
        <v>104</v>
      </c>
      <c r="E4789">
        <v>2</v>
      </c>
      <c r="F4789">
        <v>208</v>
      </c>
      <c r="G4789">
        <v>1</v>
      </c>
      <c r="H4789" t="str">
        <f>VLOOKUP($C4789,'Raw-products'!$A$2:$H$1261,MATCH(H$1,'Raw-products'!$A$1:$H$1,0))</f>
        <v>Shirt</v>
      </c>
      <c r="I4789" t="str">
        <f>VLOOKUP($C4789,'Raw-products'!$A$2:$H$1261,MATCH(I$1,'Raw-products'!$A$1:$H$1,0))</f>
        <v>Dress</v>
      </c>
      <c r="J4789" t="str">
        <f>VLOOKUP($C4789,'Raw-products'!$A$2:$H$1261,MATCH(J$1,'Raw-products'!$A$1:$H$1,0))</f>
        <v>XS</v>
      </c>
      <c r="K4789" t="str">
        <f>VLOOKUP($C4789,'Raw-products'!$A$2:$H$1261,MATCH(K$1,'Raw-products'!$A$1:$H$1,0))</f>
        <v>yellow</v>
      </c>
      <c r="L4789">
        <f>VLOOKUP($C4789,'Raw-products'!$A$2:$H$1261,MATCH(L$1,'Raw-products'!$A$1:$H$1,0))</f>
        <v>119</v>
      </c>
      <c r="M4789">
        <f>VLOOKUP($C4789,'Raw-products'!$A$2:$H$1261,MATCH(M$1,'Raw-products'!$A$1:$H$1,0))</f>
        <v>69</v>
      </c>
      <c r="N4789" s="5">
        <f t="shared" si="148"/>
        <v>8211</v>
      </c>
      <c r="O4789" cm="1">
        <f t="array" ref="O4789:R4789">_xlfn.XLOOKUP($B4789,'Raw -orders'!$A:$A,'Raw -orders'!$B:$E)</f>
        <v>362</v>
      </c>
      <c r="P4789">
        <v>32197</v>
      </c>
      <c r="Q4789" s="1">
        <v>44458</v>
      </c>
      <c r="R4789" s="1">
        <v>44476</v>
      </c>
      <c r="S4789" t="str" cm="1">
        <f t="array" ref="S4789:Z4789">_xlfn.XLOOKUP($O4789,'Raw - customers'!$A:$A,'Raw - customers'!$B:$I)</f>
        <v>Persis Linch</v>
      </c>
      <c r="T4789" t="str">
        <v>Genderqueer</v>
      </c>
      <c r="U4789">
        <v>39</v>
      </c>
      <c r="V4789" t="str">
        <v>102 Mitchell IslandSuite 599</v>
      </c>
      <c r="W4789">
        <v>329</v>
      </c>
      <c r="X4789" t="str">
        <v>West Zoeberg</v>
      </c>
      <c r="Y4789" t="str">
        <v>Queensland</v>
      </c>
      <c r="Z4789" t="str">
        <v>Australia</v>
      </c>
      <c r="AA4789">
        <v>9</v>
      </c>
      <c r="AB4789" s="3" t="str">
        <f t="shared" si="149"/>
        <v>10 to 20</v>
      </c>
      <c r="AM4789" s="6">
        <v>362</v>
      </c>
      <c r="AN4789" s="6" t="s">
        <v>1355</v>
      </c>
    </row>
    <row r="4790" spans="1:40" x14ac:dyDescent="0.25">
      <c r="A4790">
        <v>4788</v>
      </c>
      <c r="B4790">
        <v>960</v>
      </c>
      <c r="C4790">
        <v>606</v>
      </c>
      <c r="D4790">
        <v>112</v>
      </c>
      <c r="E4790">
        <v>1</v>
      </c>
      <c r="F4790">
        <v>112</v>
      </c>
      <c r="G4790">
        <v>1</v>
      </c>
      <c r="H4790" t="str">
        <f>VLOOKUP($C4790,'Raw-products'!$A$2:$H$1261,MATCH(H$1,'Raw-products'!$A$1:$H$1,0))</f>
        <v>Jacket</v>
      </c>
      <c r="I4790" t="str">
        <f>VLOOKUP($C4790,'Raw-products'!$A$2:$H$1261,MATCH(I$1,'Raw-products'!$A$1:$H$1,0))</f>
        <v>Cardigan</v>
      </c>
      <c r="J4790" t="str">
        <f>VLOOKUP($C4790,'Raw-products'!$A$2:$H$1261,MATCH(J$1,'Raw-products'!$A$1:$H$1,0))</f>
        <v>S</v>
      </c>
      <c r="K4790" t="str">
        <f>VLOOKUP($C4790,'Raw-products'!$A$2:$H$1261,MATCH(K$1,'Raw-products'!$A$1:$H$1,0))</f>
        <v>yellow</v>
      </c>
      <c r="L4790">
        <f>VLOOKUP($C4790,'Raw-products'!$A$2:$H$1261,MATCH(L$1,'Raw-products'!$A$1:$H$1,0))</f>
        <v>118</v>
      </c>
      <c r="M4790">
        <f>VLOOKUP($C4790,'Raw-products'!$A$2:$H$1261,MATCH(M$1,'Raw-products'!$A$1:$H$1,0))</f>
        <v>79</v>
      </c>
      <c r="N4790" s="5">
        <f t="shared" si="148"/>
        <v>9322</v>
      </c>
      <c r="O4790" cm="1">
        <f t="array" ref="O4790:R4790">_xlfn.XLOOKUP($B4790,'Raw -orders'!$A:$A,'Raw -orders'!$B:$E)</f>
        <v>362</v>
      </c>
      <c r="P4790">
        <v>32197</v>
      </c>
      <c r="Q4790" s="1">
        <v>44458</v>
      </c>
      <c r="R4790" s="1">
        <v>44476</v>
      </c>
      <c r="S4790" t="str" cm="1">
        <f t="array" ref="S4790:Z4790">_xlfn.XLOOKUP($O4790,'Raw - customers'!$A:$A,'Raw - customers'!$B:$I)</f>
        <v>Persis Linch</v>
      </c>
      <c r="T4790" t="str">
        <v>Genderqueer</v>
      </c>
      <c r="U4790">
        <v>39</v>
      </c>
      <c r="V4790" t="str">
        <v>102 Mitchell IslandSuite 599</v>
      </c>
      <c r="W4790">
        <v>329</v>
      </c>
      <c r="X4790" t="str">
        <v>West Zoeberg</v>
      </c>
      <c r="Y4790" t="str">
        <v>Queensland</v>
      </c>
      <c r="Z4790" t="str">
        <v>Australia</v>
      </c>
      <c r="AA4790">
        <v>9</v>
      </c>
      <c r="AB4790" s="3" t="str">
        <f t="shared" si="149"/>
        <v>10 to 20</v>
      </c>
      <c r="AM4790" s="6">
        <v>362</v>
      </c>
      <c r="AN4790" s="6" t="s">
        <v>1355</v>
      </c>
    </row>
    <row r="4791" spans="1:40" x14ac:dyDescent="0.25">
      <c r="A4791">
        <v>4789</v>
      </c>
      <c r="B4791">
        <v>961</v>
      </c>
      <c r="C4791">
        <v>1255</v>
      </c>
      <c r="D4791">
        <v>112</v>
      </c>
      <c r="E4791">
        <v>2</v>
      </c>
      <c r="F4791">
        <v>224</v>
      </c>
      <c r="G4791">
        <v>1</v>
      </c>
      <c r="H4791" t="str">
        <f>VLOOKUP($C4791,'Raw-products'!$A$2:$H$1261,MATCH(H$1,'Raw-products'!$A$1:$H$1,0))</f>
        <v>Trousers</v>
      </c>
      <c r="I4791" t="str">
        <f>VLOOKUP($C4791,'Raw-products'!$A$2:$H$1261,MATCH(I$1,'Raw-products'!$A$1:$H$1,0))</f>
        <v>Tracksuit Bottoms</v>
      </c>
      <c r="J4791" t="str">
        <f>VLOOKUP($C4791,'Raw-products'!$A$2:$H$1261,MATCH(J$1,'Raw-products'!$A$1:$H$1,0))</f>
        <v>XS</v>
      </c>
      <c r="K4791" t="str">
        <f>VLOOKUP($C4791,'Raw-products'!$A$2:$H$1261,MATCH(K$1,'Raw-products'!$A$1:$H$1,0))</f>
        <v>violet</v>
      </c>
      <c r="L4791">
        <f>VLOOKUP($C4791,'Raw-products'!$A$2:$H$1261,MATCH(L$1,'Raw-products'!$A$1:$H$1,0))</f>
        <v>91</v>
      </c>
      <c r="M4791">
        <f>VLOOKUP($C4791,'Raw-products'!$A$2:$H$1261,MATCH(M$1,'Raw-products'!$A$1:$H$1,0))</f>
        <v>67</v>
      </c>
      <c r="N4791" s="5">
        <f t="shared" si="148"/>
        <v>6097</v>
      </c>
      <c r="O4791" cm="1">
        <f t="array" ref="O4791:R4791">_xlfn.XLOOKUP($B4791,'Raw -orders'!$A:$A,'Raw -orders'!$B:$E)</f>
        <v>717</v>
      </c>
      <c r="P4791">
        <v>54557</v>
      </c>
      <c r="Q4791" s="1">
        <v>44274</v>
      </c>
      <c r="R4791" s="1">
        <v>44301</v>
      </c>
      <c r="S4791" t="str" cm="1">
        <f t="array" ref="S4791:Z4791">_xlfn.XLOOKUP($O4791,'Raw - customers'!$A:$A,'Raw - customers'!$B:$I)</f>
        <v>Mellisent Druhan</v>
      </c>
      <c r="T4791" t="str">
        <v>Agender</v>
      </c>
      <c r="U4791">
        <v>20</v>
      </c>
      <c r="V4791" t="str">
        <v>970 Braun MewsApt. 629</v>
      </c>
      <c r="W4791">
        <v>1564</v>
      </c>
      <c r="X4791" t="str">
        <v>Haydenhaven</v>
      </c>
      <c r="Y4791" t="str">
        <v>Victoria</v>
      </c>
      <c r="Z4791" t="str">
        <v>Australia</v>
      </c>
      <c r="AA4791">
        <v>3</v>
      </c>
      <c r="AB4791" s="3" t="str">
        <f t="shared" si="149"/>
        <v>20 to 30</v>
      </c>
      <c r="AM4791" s="6">
        <v>717</v>
      </c>
      <c r="AN4791" s="6" t="s">
        <v>1396</v>
      </c>
    </row>
    <row r="4792" spans="1:40" x14ac:dyDescent="0.25">
      <c r="A4792">
        <v>4790</v>
      </c>
      <c r="B4792">
        <v>961</v>
      </c>
      <c r="C4792">
        <v>901</v>
      </c>
      <c r="D4792">
        <v>94</v>
      </c>
      <c r="E4792">
        <v>1</v>
      </c>
      <c r="F4792">
        <v>94</v>
      </c>
      <c r="G4792">
        <v>1</v>
      </c>
      <c r="H4792" t="str">
        <f>VLOOKUP($C4792,'Raw-products'!$A$2:$H$1261,MATCH(H$1,'Raw-products'!$A$1:$H$1,0))</f>
        <v>Trousers</v>
      </c>
      <c r="I4792" t="str">
        <f>VLOOKUP($C4792,'Raw-products'!$A$2:$H$1261,MATCH(I$1,'Raw-products'!$A$1:$H$1,0))</f>
        <v>Cords</v>
      </c>
      <c r="J4792" t="str">
        <f>VLOOKUP($C4792,'Raw-products'!$A$2:$H$1261,MATCH(J$1,'Raw-products'!$A$1:$H$1,0))</f>
        <v>S</v>
      </c>
      <c r="K4792" t="str">
        <f>VLOOKUP($C4792,'Raw-products'!$A$2:$H$1261,MATCH(K$1,'Raw-products'!$A$1:$H$1,0))</f>
        <v>indigo</v>
      </c>
      <c r="L4792">
        <f>VLOOKUP($C4792,'Raw-products'!$A$2:$H$1261,MATCH(L$1,'Raw-products'!$A$1:$H$1,0))</f>
        <v>113</v>
      </c>
      <c r="M4792">
        <f>VLOOKUP($C4792,'Raw-products'!$A$2:$H$1261,MATCH(M$1,'Raw-products'!$A$1:$H$1,0))</f>
        <v>60</v>
      </c>
      <c r="N4792" s="5">
        <f t="shared" si="148"/>
        <v>6780</v>
      </c>
      <c r="O4792" cm="1">
        <f t="array" ref="O4792:R4792">_xlfn.XLOOKUP($B4792,'Raw -orders'!$A:$A,'Raw -orders'!$B:$E)</f>
        <v>717</v>
      </c>
      <c r="P4792">
        <v>54557</v>
      </c>
      <c r="Q4792" s="1">
        <v>44274</v>
      </c>
      <c r="R4792" s="1">
        <v>44301</v>
      </c>
      <c r="S4792" t="str" cm="1">
        <f t="array" ref="S4792:Z4792">_xlfn.XLOOKUP($O4792,'Raw - customers'!$A:$A,'Raw - customers'!$B:$I)</f>
        <v>Mellisent Druhan</v>
      </c>
      <c r="T4792" t="str">
        <v>Agender</v>
      </c>
      <c r="U4792">
        <v>20</v>
      </c>
      <c r="V4792" t="str">
        <v>970 Braun MewsApt. 629</v>
      </c>
      <c r="W4792">
        <v>1564</v>
      </c>
      <c r="X4792" t="str">
        <v>Haydenhaven</v>
      </c>
      <c r="Y4792" t="str">
        <v>Victoria</v>
      </c>
      <c r="Z4792" t="str">
        <v>Australia</v>
      </c>
      <c r="AA4792">
        <v>3</v>
      </c>
      <c r="AB4792" s="3" t="str">
        <f t="shared" si="149"/>
        <v>20 to 30</v>
      </c>
      <c r="AM4792" s="6">
        <v>717</v>
      </c>
      <c r="AN4792" s="6" t="s">
        <v>1396</v>
      </c>
    </row>
    <row r="4793" spans="1:40" x14ac:dyDescent="0.25">
      <c r="A4793">
        <v>4791</v>
      </c>
      <c r="B4793">
        <v>961</v>
      </c>
      <c r="C4793">
        <v>1143</v>
      </c>
      <c r="D4793">
        <v>102</v>
      </c>
      <c r="E4793">
        <v>1</v>
      </c>
      <c r="F4793">
        <v>102</v>
      </c>
      <c r="G4793">
        <v>1</v>
      </c>
      <c r="H4793" t="str">
        <f>VLOOKUP($C4793,'Raw-products'!$A$2:$H$1261,MATCH(H$1,'Raw-products'!$A$1:$H$1,0))</f>
        <v>Trousers</v>
      </c>
      <c r="I4793" t="str">
        <f>VLOOKUP($C4793,'Raw-products'!$A$2:$H$1261,MATCH(I$1,'Raw-products'!$A$1:$H$1,0))</f>
        <v>Cargo Pants</v>
      </c>
      <c r="J4793" t="str">
        <f>VLOOKUP($C4793,'Raw-products'!$A$2:$H$1261,MATCH(J$1,'Raw-products'!$A$1:$H$1,0))</f>
        <v>L</v>
      </c>
      <c r="K4793" t="str">
        <f>VLOOKUP($C4793,'Raw-products'!$A$2:$H$1261,MATCH(K$1,'Raw-products'!$A$1:$H$1,0))</f>
        <v>blue</v>
      </c>
      <c r="L4793">
        <f>VLOOKUP($C4793,'Raw-products'!$A$2:$H$1261,MATCH(L$1,'Raw-products'!$A$1:$H$1,0))</f>
        <v>106</v>
      </c>
      <c r="M4793">
        <f>VLOOKUP($C4793,'Raw-products'!$A$2:$H$1261,MATCH(M$1,'Raw-products'!$A$1:$H$1,0))</f>
        <v>77</v>
      </c>
      <c r="N4793" s="5">
        <f t="shared" si="148"/>
        <v>8162</v>
      </c>
      <c r="O4793" cm="1">
        <f t="array" ref="O4793:R4793">_xlfn.XLOOKUP($B4793,'Raw -orders'!$A:$A,'Raw -orders'!$B:$E)</f>
        <v>717</v>
      </c>
      <c r="P4793">
        <v>54557</v>
      </c>
      <c r="Q4793" s="1">
        <v>44274</v>
      </c>
      <c r="R4793" s="1">
        <v>44301</v>
      </c>
      <c r="S4793" t="str" cm="1">
        <f t="array" ref="S4793:Z4793">_xlfn.XLOOKUP($O4793,'Raw - customers'!$A:$A,'Raw - customers'!$B:$I)</f>
        <v>Mellisent Druhan</v>
      </c>
      <c r="T4793" t="str">
        <v>Agender</v>
      </c>
      <c r="U4793">
        <v>20</v>
      </c>
      <c r="V4793" t="str">
        <v>970 Braun MewsApt. 629</v>
      </c>
      <c r="W4793">
        <v>1564</v>
      </c>
      <c r="X4793" t="str">
        <v>Haydenhaven</v>
      </c>
      <c r="Y4793" t="str">
        <v>Victoria</v>
      </c>
      <c r="Z4793" t="str">
        <v>Australia</v>
      </c>
      <c r="AA4793">
        <v>3</v>
      </c>
      <c r="AB4793" s="3" t="str">
        <f t="shared" si="149"/>
        <v>20 to 30</v>
      </c>
      <c r="AM4793" s="6">
        <v>717</v>
      </c>
      <c r="AN4793" s="6" t="s">
        <v>1396</v>
      </c>
    </row>
    <row r="4794" spans="1:40" x14ac:dyDescent="0.25">
      <c r="A4794">
        <v>4792</v>
      </c>
      <c r="B4794">
        <v>961</v>
      </c>
      <c r="C4794">
        <v>636</v>
      </c>
      <c r="D4794">
        <v>93</v>
      </c>
      <c r="E4794">
        <v>3</v>
      </c>
      <c r="F4794">
        <v>279</v>
      </c>
      <c r="G4794">
        <v>1</v>
      </c>
      <c r="H4794" t="str">
        <f>VLOOKUP($C4794,'Raw-products'!$A$2:$H$1261,MATCH(H$1,'Raw-products'!$A$1:$H$1,0))</f>
        <v>Jacket</v>
      </c>
      <c r="I4794" t="str">
        <f>VLOOKUP($C4794,'Raw-products'!$A$2:$H$1261,MATCH(I$1,'Raw-products'!$A$1:$H$1,0))</f>
        <v>Coach</v>
      </c>
      <c r="J4794" t="str">
        <f>VLOOKUP($C4794,'Raw-products'!$A$2:$H$1261,MATCH(J$1,'Raw-products'!$A$1:$H$1,0))</f>
        <v>S</v>
      </c>
      <c r="K4794" t="str">
        <f>VLOOKUP($C4794,'Raw-products'!$A$2:$H$1261,MATCH(K$1,'Raw-products'!$A$1:$H$1,0))</f>
        <v>orange</v>
      </c>
      <c r="L4794">
        <f>VLOOKUP($C4794,'Raw-products'!$A$2:$H$1261,MATCH(L$1,'Raw-products'!$A$1:$H$1,0))</f>
        <v>115</v>
      </c>
      <c r="M4794">
        <f>VLOOKUP($C4794,'Raw-products'!$A$2:$H$1261,MATCH(M$1,'Raw-products'!$A$1:$H$1,0))</f>
        <v>55</v>
      </c>
      <c r="N4794" s="5">
        <f t="shared" si="148"/>
        <v>6325</v>
      </c>
      <c r="O4794" cm="1">
        <f t="array" ref="O4794:R4794">_xlfn.XLOOKUP($B4794,'Raw -orders'!$A:$A,'Raw -orders'!$B:$E)</f>
        <v>717</v>
      </c>
      <c r="P4794">
        <v>54557</v>
      </c>
      <c r="Q4794" s="1">
        <v>44274</v>
      </c>
      <c r="R4794" s="1">
        <v>44301</v>
      </c>
      <c r="S4794" t="str" cm="1">
        <f t="array" ref="S4794:Z4794">_xlfn.XLOOKUP($O4794,'Raw - customers'!$A:$A,'Raw - customers'!$B:$I)</f>
        <v>Mellisent Druhan</v>
      </c>
      <c r="T4794" t="str">
        <v>Agender</v>
      </c>
      <c r="U4794">
        <v>20</v>
      </c>
      <c r="V4794" t="str">
        <v>970 Braun MewsApt. 629</v>
      </c>
      <c r="W4794">
        <v>1564</v>
      </c>
      <c r="X4794" t="str">
        <v>Haydenhaven</v>
      </c>
      <c r="Y4794" t="str">
        <v>Victoria</v>
      </c>
      <c r="Z4794" t="str">
        <v>Australia</v>
      </c>
      <c r="AA4794">
        <v>3</v>
      </c>
      <c r="AB4794" s="3" t="str">
        <f t="shared" si="149"/>
        <v>20 to 30</v>
      </c>
      <c r="AM4794" s="6">
        <v>717</v>
      </c>
      <c r="AN4794" s="6" t="s">
        <v>1396</v>
      </c>
    </row>
    <row r="4795" spans="1:40" x14ac:dyDescent="0.25">
      <c r="A4795">
        <v>4793</v>
      </c>
      <c r="B4795">
        <v>962</v>
      </c>
      <c r="C4795">
        <v>866</v>
      </c>
      <c r="D4795">
        <v>113</v>
      </c>
      <c r="E4795">
        <v>3</v>
      </c>
      <c r="F4795">
        <v>339</v>
      </c>
      <c r="G4795">
        <v>1</v>
      </c>
      <c r="H4795" t="str">
        <f>VLOOKUP($C4795,'Raw-products'!$A$2:$H$1261,MATCH(H$1,'Raw-products'!$A$1:$H$1,0))</f>
        <v>Trousers</v>
      </c>
      <c r="I4795" t="str">
        <f>VLOOKUP($C4795,'Raw-products'!$A$2:$H$1261,MATCH(I$1,'Raw-products'!$A$1:$H$1,0))</f>
        <v>Chinos</v>
      </c>
      <c r="J4795" t="str">
        <f>VLOOKUP($C4795,'Raw-products'!$A$2:$H$1261,MATCH(J$1,'Raw-products'!$A$1:$H$1,0))</f>
        <v>S</v>
      </c>
      <c r="K4795" t="str">
        <f>VLOOKUP($C4795,'Raw-products'!$A$2:$H$1261,MATCH(K$1,'Raw-products'!$A$1:$H$1,0))</f>
        <v>indigo</v>
      </c>
      <c r="L4795">
        <f>VLOOKUP($C4795,'Raw-products'!$A$2:$H$1261,MATCH(L$1,'Raw-products'!$A$1:$H$1,0))</f>
        <v>100</v>
      </c>
      <c r="M4795">
        <f>VLOOKUP($C4795,'Raw-products'!$A$2:$H$1261,MATCH(M$1,'Raw-products'!$A$1:$H$1,0))</f>
        <v>67</v>
      </c>
      <c r="N4795" s="5">
        <f t="shared" si="148"/>
        <v>6700</v>
      </c>
      <c r="O4795" cm="1">
        <f t="array" ref="O4795:R4795">_xlfn.XLOOKUP($B4795,'Raw -orders'!$A:$A,'Raw -orders'!$B:$E)</f>
        <v>657</v>
      </c>
      <c r="P4795">
        <v>49485</v>
      </c>
      <c r="Q4795" s="1">
        <v>44236</v>
      </c>
      <c r="R4795" s="1">
        <v>44245</v>
      </c>
      <c r="S4795" t="str" cm="1">
        <f t="array" ref="S4795:Z4795">_xlfn.XLOOKUP($O4795,'Raw - customers'!$A:$A,'Raw - customers'!$B:$I)</f>
        <v>Orran Skip</v>
      </c>
      <c r="T4795" t="str">
        <v>Male</v>
      </c>
      <c r="U4795">
        <v>25</v>
      </c>
      <c r="V4795" t="str">
        <v>95 Skye PassApt. 600</v>
      </c>
      <c r="W4795">
        <v>7643</v>
      </c>
      <c r="X4795" t="str">
        <v>Port Eveland</v>
      </c>
      <c r="Y4795" t="str">
        <v>South Australia</v>
      </c>
      <c r="Z4795" t="str">
        <v>Australia</v>
      </c>
      <c r="AA4795">
        <v>2</v>
      </c>
      <c r="AB4795" s="3" t="str">
        <f t="shared" si="149"/>
        <v>0 to 10</v>
      </c>
      <c r="AM4795" s="6">
        <v>657</v>
      </c>
      <c r="AN4795" s="6" t="s">
        <v>1345</v>
      </c>
    </row>
    <row r="4796" spans="1:40" x14ac:dyDescent="0.25">
      <c r="A4796">
        <v>4794</v>
      </c>
      <c r="B4796">
        <v>962</v>
      </c>
      <c r="C4796">
        <v>750</v>
      </c>
      <c r="D4796">
        <v>109</v>
      </c>
      <c r="E4796">
        <v>3</v>
      </c>
      <c r="F4796">
        <v>327</v>
      </c>
      <c r="G4796">
        <v>1</v>
      </c>
      <c r="H4796" t="str">
        <f>VLOOKUP($C4796,'Raw-products'!$A$2:$H$1261,MATCH(H$1,'Raw-products'!$A$1:$H$1,0))</f>
        <v>Jacket</v>
      </c>
      <c r="I4796" t="str">
        <f>VLOOKUP($C4796,'Raw-products'!$A$2:$H$1261,MATCH(I$1,'Raw-products'!$A$1:$H$1,0))</f>
        <v>Peacoat</v>
      </c>
      <c r="J4796" t="str">
        <f>VLOOKUP($C4796,'Raw-products'!$A$2:$H$1261,MATCH(J$1,'Raw-products'!$A$1:$H$1,0))</f>
        <v>XS</v>
      </c>
      <c r="K4796" t="str">
        <f>VLOOKUP($C4796,'Raw-products'!$A$2:$H$1261,MATCH(K$1,'Raw-products'!$A$1:$H$1,0))</f>
        <v>green</v>
      </c>
      <c r="L4796">
        <f>VLOOKUP($C4796,'Raw-products'!$A$2:$H$1261,MATCH(L$1,'Raw-products'!$A$1:$H$1,0))</f>
        <v>102</v>
      </c>
      <c r="M4796">
        <f>VLOOKUP($C4796,'Raw-products'!$A$2:$H$1261,MATCH(M$1,'Raw-products'!$A$1:$H$1,0))</f>
        <v>61</v>
      </c>
      <c r="N4796" s="5">
        <f t="shared" si="148"/>
        <v>6222</v>
      </c>
      <c r="O4796" cm="1">
        <f t="array" ref="O4796:R4796">_xlfn.XLOOKUP($B4796,'Raw -orders'!$A:$A,'Raw -orders'!$B:$E)</f>
        <v>657</v>
      </c>
      <c r="P4796">
        <v>49485</v>
      </c>
      <c r="Q4796" s="1">
        <v>44236</v>
      </c>
      <c r="R4796" s="1">
        <v>44245</v>
      </c>
      <c r="S4796" t="str" cm="1">
        <f t="array" ref="S4796:Z4796">_xlfn.XLOOKUP($O4796,'Raw - customers'!$A:$A,'Raw - customers'!$B:$I)</f>
        <v>Orran Skip</v>
      </c>
      <c r="T4796" t="str">
        <v>Male</v>
      </c>
      <c r="U4796">
        <v>25</v>
      </c>
      <c r="V4796" t="str">
        <v>95 Skye PassApt. 600</v>
      </c>
      <c r="W4796">
        <v>7643</v>
      </c>
      <c r="X4796" t="str">
        <v>Port Eveland</v>
      </c>
      <c r="Y4796" t="str">
        <v>South Australia</v>
      </c>
      <c r="Z4796" t="str">
        <v>Australia</v>
      </c>
      <c r="AA4796">
        <v>2</v>
      </c>
      <c r="AB4796" s="3" t="str">
        <f t="shared" si="149"/>
        <v>0 to 10</v>
      </c>
      <c r="AM4796" s="6">
        <v>657</v>
      </c>
      <c r="AN4796" s="6" t="s">
        <v>1345</v>
      </c>
    </row>
    <row r="4797" spans="1:40" x14ac:dyDescent="0.25">
      <c r="A4797">
        <v>4795</v>
      </c>
      <c r="B4797">
        <v>962</v>
      </c>
      <c r="C4797">
        <v>326</v>
      </c>
      <c r="D4797">
        <v>109</v>
      </c>
      <c r="E4797">
        <v>3</v>
      </c>
      <c r="F4797">
        <v>327</v>
      </c>
      <c r="G4797">
        <v>1</v>
      </c>
      <c r="H4797" t="str">
        <f>VLOOKUP($C4797,'Raw-products'!$A$2:$H$1261,MATCH(H$1,'Raw-products'!$A$1:$H$1,0))</f>
        <v>Shirt</v>
      </c>
      <c r="I4797" t="str">
        <f>VLOOKUP($C4797,'Raw-products'!$A$2:$H$1261,MATCH(I$1,'Raw-products'!$A$1:$H$1,0))</f>
        <v>Mandarin Collar</v>
      </c>
      <c r="J4797" t="str">
        <f>VLOOKUP($C4797,'Raw-products'!$A$2:$H$1261,MATCH(J$1,'Raw-products'!$A$1:$H$1,0))</f>
        <v>S</v>
      </c>
      <c r="K4797" t="str">
        <f>VLOOKUP($C4797,'Raw-products'!$A$2:$H$1261,MATCH(K$1,'Raw-products'!$A$1:$H$1,0))</f>
        <v>yellow</v>
      </c>
      <c r="L4797">
        <f>VLOOKUP($C4797,'Raw-products'!$A$2:$H$1261,MATCH(L$1,'Raw-products'!$A$1:$H$1,0))</f>
        <v>108</v>
      </c>
      <c r="M4797">
        <f>VLOOKUP($C4797,'Raw-products'!$A$2:$H$1261,MATCH(M$1,'Raw-products'!$A$1:$H$1,0))</f>
        <v>76</v>
      </c>
      <c r="N4797" s="5">
        <f t="shared" si="148"/>
        <v>8208</v>
      </c>
      <c r="O4797" cm="1">
        <f t="array" ref="O4797:R4797">_xlfn.XLOOKUP($B4797,'Raw -orders'!$A:$A,'Raw -orders'!$B:$E)</f>
        <v>657</v>
      </c>
      <c r="P4797">
        <v>49485</v>
      </c>
      <c r="Q4797" s="1">
        <v>44236</v>
      </c>
      <c r="R4797" s="1">
        <v>44245</v>
      </c>
      <c r="S4797" t="str" cm="1">
        <f t="array" ref="S4797:Z4797">_xlfn.XLOOKUP($O4797,'Raw - customers'!$A:$A,'Raw - customers'!$B:$I)</f>
        <v>Orran Skip</v>
      </c>
      <c r="T4797" t="str">
        <v>Male</v>
      </c>
      <c r="U4797">
        <v>25</v>
      </c>
      <c r="V4797" t="str">
        <v>95 Skye PassApt. 600</v>
      </c>
      <c r="W4797">
        <v>7643</v>
      </c>
      <c r="X4797" t="str">
        <v>Port Eveland</v>
      </c>
      <c r="Y4797" t="str">
        <v>South Australia</v>
      </c>
      <c r="Z4797" t="str">
        <v>Australia</v>
      </c>
      <c r="AA4797">
        <v>2</v>
      </c>
      <c r="AB4797" s="3" t="str">
        <f t="shared" si="149"/>
        <v>0 to 10</v>
      </c>
      <c r="AM4797" s="6">
        <v>657</v>
      </c>
      <c r="AN4797" s="6" t="s">
        <v>1345</v>
      </c>
    </row>
    <row r="4798" spans="1:40" x14ac:dyDescent="0.25">
      <c r="A4798">
        <v>4796</v>
      </c>
      <c r="B4798">
        <v>962</v>
      </c>
      <c r="C4798">
        <v>367</v>
      </c>
      <c r="D4798">
        <v>94</v>
      </c>
      <c r="E4798">
        <v>2</v>
      </c>
      <c r="F4798">
        <v>188</v>
      </c>
      <c r="G4798">
        <v>1</v>
      </c>
      <c r="H4798" t="str">
        <f>VLOOKUP($C4798,'Raw-products'!$A$2:$H$1261,MATCH(H$1,'Raw-products'!$A$1:$H$1,0))</f>
        <v>Shirt</v>
      </c>
      <c r="I4798" t="str">
        <f>VLOOKUP($C4798,'Raw-products'!$A$2:$H$1261,MATCH(I$1,'Raw-products'!$A$1:$H$1,0))</f>
        <v>Henley</v>
      </c>
      <c r="J4798" t="str">
        <f>VLOOKUP($C4798,'Raw-products'!$A$2:$H$1261,MATCH(J$1,'Raw-products'!$A$1:$H$1,0))</f>
        <v>M</v>
      </c>
      <c r="K4798" t="str">
        <f>VLOOKUP($C4798,'Raw-products'!$A$2:$H$1261,MATCH(K$1,'Raw-products'!$A$1:$H$1,0))</f>
        <v>green</v>
      </c>
      <c r="L4798">
        <f>VLOOKUP($C4798,'Raw-products'!$A$2:$H$1261,MATCH(L$1,'Raw-products'!$A$1:$H$1,0))</f>
        <v>92</v>
      </c>
      <c r="M4798">
        <f>VLOOKUP($C4798,'Raw-products'!$A$2:$H$1261,MATCH(M$1,'Raw-products'!$A$1:$H$1,0))</f>
        <v>65</v>
      </c>
      <c r="N4798" s="5">
        <f t="shared" si="148"/>
        <v>5980</v>
      </c>
      <c r="O4798" cm="1">
        <f t="array" ref="O4798:R4798">_xlfn.XLOOKUP($B4798,'Raw -orders'!$A:$A,'Raw -orders'!$B:$E)</f>
        <v>657</v>
      </c>
      <c r="P4798">
        <v>49485</v>
      </c>
      <c r="Q4798" s="1">
        <v>44236</v>
      </c>
      <c r="R4798" s="1">
        <v>44245</v>
      </c>
      <c r="S4798" t="str" cm="1">
        <f t="array" ref="S4798:Z4798">_xlfn.XLOOKUP($O4798,'Raw - customers'!$A:$A,'Raw - customers'!$B:$I)</f>
        <v>Orran Skip</v>
      </c>
      <c r="T4798" t="str">
        <v>Male</v>
      </c>
      <c r="U4798">
        <v>25</v>
      </c>
      <c r="V4798" t="str">
        <v>95 Skye PassApt. 600</v>
      </c>
      <c r="W4798">
        <v>7643</v>
      </c>
      <c r="X4798" t="str">
        <v>Port Eveland</v>
      </c>
      <c r="Y4798" t="str">
        <v>South Australia</v>
      </c>
      <c r="Z4798" t="str">
        <v>Australia</v>
      </c>
      <c r="AA4798">
        <v>2</v>
      </c>
      <c r="AB4798" s="3" t="str">
        <f t="shared" si="149"/>
        <v>0 to 10</v>
      </c>
      <c r="AM4798" s="6">
        <v>657</v>
      </c>
      <c r="AN4798" s="6" t="s">
        <v>1345</v>
      </c>
    </row>
    <row r="4799" spans="1:40" x14ac:dyDescent="0.25">
      <c r="A4799">
        <v>4797</v>
      </c>
      <c r="B4799">
        <v>962</v>
      </c>
      <c r="C4799">
        <v>262</v>
      </c>
      <c r="D4799">
        <v>95</v>
      </c>
      <c r="E4799">
        <v>1</v>
      </c>
      <c r="F4799">
        <v>95</v>
      </c>
      <c r="G4799">
        <v>1</v>
      </c>
      <c r="H4799" t="str">
        <f>VLOOKUP($C4799,'Raw-products'!$A$2:$H$1261,MATCH(H$1,'Raw-products'!$A$1:$H$1,0))</f>
        <v>Shirt</v>
      </c>
      <c r="I4799" t="str">
        <f>VLOOKUP($C4799,'Raw-products'!$A$2:$H$1261,MATCH(I$1,'Raw-products'!$A$1:$H$1,0))</f>
        <v>Polo</v>
      </c>
      <c r="J4799" t="str">
        <f>VLOOKUP($C4799,'Raw-products'!$A$2:$H$1261,MATCH(J$1,'Raw-products'!$A$1:$H$1,0))</f>
        <v>M</v>
      </c>
      <c r="K4799" t="str">
        <f>VLOOKUP($C4799,'Raw-products'!$A$2:$H$1261,MATCH(K$1,'Raw-products'!$A$1:$H$1,0))</f>
        <v>green</v>
      </c>
      <c r="L4799">
        <f>VLOOKUP($C4799,'Raw-products'!$A$2:$H$1261,MATCH(L$1,'Raw-products'!$A$1:$H$1,0))</f>
        <v>117</v>
      </c>
      <c r="M4799">
        <f>VLOOKUP($C4799,'Raw-products'!$A$2:$H$1261,MATCH(M$1,'Raw-products'!$A$1:$H$1,0))</f>
        <v>62</v>
      </c>
      <c r="N4799" s="5">
        <f t="shared" si="148"/>
        <v>7254</v>
      </c>
      <c r="O4799" cm="1">
        <f t="array" ref="O4799:R4799">_xlfn.XLOOKUP($B4799,'Raw -orders'!$A:$A,'Raw -orders'!$B:$E)</f>
        <v>657</v>
      </c>
      <c r="P4799">
        <v>49485</v>
      </c>
      <c r="Q4799" s="1">
        <v>44236</v>
      </c>
      <c r="R4799" s="1">
        <v>44245</v>
      </c>
      <c r="S4799" t="str" cm="1">
        <f t="array" ref="S4799:Z4799">_xlfn.XLOOKUP($O4799,'Raw - customers'!$A:$A,'Raw - customers'!$B:$I)</f>
        <v>Orran Skip</v>
      </c>
      <c r="T4799" t="str">
        <v>Male</v>
      </c>
      <c r="U4799">
        <v>25</v>
      </c>
      <c r="V4799" t="str">
        <v>95 Skye PassApt. 600</v>
      </c>
      <c r="W4799">
        <v>7643</v>
      </c>
      <c r="X4799" t="str">
        <v>Port Eveland</v>
      </c>
      <c r="Y4799" t="str">
        <v>South Australia</v>
      </c>
      <c r="Z4799" t="str">
        <v>Australia</v>
      </c>
      <c r="AA4799">
        <v>2</v>
      </c>
      <c r="AB4799" s="3" t="str">
        <f t="shared" si="149"/>
        <v>0 to 10</v>
      </c>
      <c r="AM4799" s="6">
        <v>657</v>
      </c>
      <c r="AN4799" s="6" t="s">
        <v>1345</v>
      </c>
    </row>
    <row r="4800" spans="1:40" x14ac:dyDescent="0.25">
      <c r="A4800">
        <v>4798</v>
      </c>
      <c r="B4800">
        <v>962</v>
      </c>
      <c r="C4800">
        <v>387</v>
      </c>
      <c r="D4800">
        <v>119</v>
      </c>
      <c r="E4800">
        <v>3</v>
      </c>
      <c r="F4800">
        <v>357</v>
      </c>
      <c r="G4800">
        <v>1</v>
      </c>
      <c r="H4800" t="str">
        <f>VLOOKUP($C4800,'Raw-products'!$A$2:$H$1261,MATCH(H$1,'Raw-products'!$A$1:$H$1,0))</f>
        <v>Shirt</v>
      </c>
      <c r="I4800" t="str">
        <f>VLOOKUP($C4800,'Raw-products'!$A$2:$H$1261,MATCH(I$1,'Raw-products'!$A$1:$H$1,0))</f>
        <v>Casual Slim Fit</v>
      </c>
      <c r="J4800" t="str">
        <f>VLOOKUP($C4800,'Raw-products'!$A$2:$H$1261,MATCH(J$1,'Raw-products'!$A$1:$H$1,0))</f>
        <v>M</v>
      </c>
      <c r="K4800" t="str">
        <f>VLOOKUP($C4800,'Raw-products'!$A$2:$H$1261,MATCH(K$1,'Raw-products'!$A$1:$H$1,0))</f>
        <v>red</v>
      </c>
      <c r="L4800">
        <f>VLOOKUP($C4800,'Raw-products'!$A$2:$H$1261,MATCH(L$1,'Raw-products'!$A$1:$H$1,0))</f>
        <v>113</v>
      </c>
      <c r="M4800">
        <f>VLOOKUP($C4800,'Raw-products'!$A$2:$H$1261,MATCH(M$1,'Raw-products'!$A$1:$H$1,0))</f>
        <v>67</v>
      </c>
      <c r="N4800" s="5">
        <f t="shared" si="148"/>
        <v>7571</v>
      </c>
      <c r="O4800" cm="1">
        <f t="array" ref="O4800:R4800">_xlfn.XLOOKUP($B4800,'Raw -orders'!$A:$A,'Raw -orders'!$B:$E)</f>
        <v>657</v>
      </c>
      <c r="P4800">
        <v>49485</v>
      </c>
      <c r="Q4800" s="1">
        <v>44236</v>
      </c>
      <c r="R4800" s="1">
        <v>44245</v>
      </c>
      <c r="S4800" t="str" cm="1">
        <f t="array" ref="S4800:Z4800">_xlfn.XLOOKUP($O4800,'Raw - customers'!$A:$A,'Raw - customers'!$B:$I)</f>
        <v>Orran Skip</v>
      </c>
      <c r="T4800" t="str">
        <v>Male</v>
      </c>
      <c r="U4800">
        <v>25</v>
      </c>
      <c r="V4800" t="str">
        <v>95 Skye PassApt. 600</v>
      </c>
      <c r="W4800">
        <v>7643</v>
      </c>
      <c r="X4800" t="str">
        <v>Port Eveland</v>
      </c>
      <c r="Y4800" t="str">
        <v>South Australia</v>
      </c>
      <c r="Z4800" t="str">
        <v>Australia</v>
      </c>
      <c r="AA4800">
        <v>2</v>
      </c>
      <c r="AB4800" s="3" t="str">
        <f t="shared" si="149"/>
        <v>0 to 10</v>
      </c>
      <c r="AM4800" s="6">
        <v>657</v>
      </c>
      <c r="AN4800" s="6" t="s">
        <v>1345</v>
      </c>
    </row>
    <row r="4801" spans="1:40" x14ac:dyDescent="0.25">
      <c r="A4801">
        <v>4799</v>
      </c>
      <c r="B4801">
        <v>963</v>
      </c>
      <c r="C4801">
        <v>802</v>
      </c>
      <c r="D4801">
        <v>91</v>
      </c>
      <c r="E4801">
        <v>1</v>
      </c>
      <c r="F4801">
        <v>91</v>
      </c>
      <c r="G4801">
        <v>1</v>
      </c>
      <c r="H4801" t="str">
        <f>VLOOKUP($C4801,'Raw-products'!$A$2:$H$1261,MATCH(H$1,'Raw-products'!$A$1:$H$1,0))</f>
        <v>Jacket</v>
      </c>
      <c r="I4801" t="str">
        <f>VLOOKUP($C4801,'Raw-products'!$A$2:$H$1261,MATCH(I$1,'Raw-products'!$A$1:$H$1,0))</f>
        <v>Pullover</v>
      </c>
      <c r="J4801" t="str">
        <f>VLOOKUP($C4801,'Raw-products'!$A$2:$H$1261,MATCH(J$1,'Raw-products'!$A$1:$H$1,0))</f>
        <v>M</v>
      </c>
      <c r="K4801" t="str">
        <f>VLOOKUP($C4801,'Raw-products'!$A$2:$H$1261,MATCH(K$1,'Raw-products'!$A$1:$H$1,0))</f>
        <v>violet</v>
      </c>
      <c r="L4801">
        <f>VLOOKUP($C4801,'Raw-products'!$A$2:$H$1261,MATCH(L$1,'Raw-products'!$A$1:$H$1,0))</f>
        <v>114</v>
      </c>
      <c r="M4801">
        <f>VLOOKUP($C4801,'Raw-products'!$A$2:$H$1261,MATCH(M$1,'Raw-products'!$A$1:$H$1,0))</f>
        <v>78</v>
      </c>
      <c r="N4801" s="5">
        <f t="shared" si="148"/>
        <v>8892</v>
      </c>
      <c r="O4801" cm="1">
        <f t="array" ref="O4801:R4801">_xlfn.XLOOKUP($B4801,'Raw -orders'!$A:$A,'Raw -orders'!$B:$E)</f>
        <v>108</v>
      </c>
      <c r="P4801">
        <v>18632</v>
      </c>
      <c r="Q4801" s="1">
        <v>44365</v>
      </c>
      <c r="R4801" s="1">
        <v>44391</v>
      </c>
      <c r="S4801" t="str" cm="1">
        <f t="array" ref="S4801:Z4801">_xlfn.XLOOKUP($O4801,'Raw - customers'!$A:$A,'Raw - customers'!$B:$I)</f>
        <v>Merrill Care</v>
      </c>
      <c r="T4801" t="str">
        <v>Bigender</v>
      </c>
      <c r="U4801">
        <v>57</v>
      </c>
      <c r="V4801" t="str">
        <v>7285 Mason BoulevardSuite 754</v>
      </c>
      <c r="W4801">
        <v>1392</v>
      </c>
      <c r="X4801" t="str">
        <v>Port Rosemouth</v>
      </c>
      <c r="Y4801" t="str">
        <v>Queensland</v>
      </c>
      <c r="Z4801" t="str">
        <v>Australia</v>
      </c>
      <c r="AA4801">
        <v>6</v>
      </c>
      <c r="AB4801" s="3" t="str">
        <f t="shared" si="149"/>
        <v>20 to 30</v>
      </c>
      <c r="AM4801" s="6">
        <v>108</v>
      </c>
      <c r="AN4801" s="6" t="s">
        <v>1355</v>
      </c>
    </row>
    <row r="4802" spans="1:40" x14ac:dyDescent="0.25">
      <c r="A4802">
        <v>4800</v>
      </c>
      <c r="B4802">
        <v>963</v>
      </c>
      <c r="C4802">
        <v>513</v>
      </c>
      <c r="D4802">
        <v>102</v>
      </c>
      <c r="E4802">
        <v>2</v>
      </c>
      <c r="F4802">
        <v>204</v>
      </c>
      <c r="G4802">
        <v>1</v>
      </c>
      <c r="H4802" t="str">
        <f>VLOOKUP($C4802,'Raw-products'!$A$2:$H$1261,MATCH(H$1,'Raw-products'!$A$1:$H$1,0))</f>
        <v>Jacket</v>
      </c>
      <c r="I4802" t="str">
        <f>VLOOKUP($C4802,'Raw-products'!$A$2:$H$1261,MATCH(I$1,'Raw-products'!$A$1:$H$1,0))</f>
        <v>Windbreaker</v>
      </c>
      <c r="J4802" t="str">
        <f>VLOOKUP($C4802,'Raw-products'!$A$2:$H$1261,MATCH(J$1,'Raw-products'!$A$1:$H$1,0))</f>
        <v>L</v>
      </c>
      <c r="K4802" t="str">
        <f>VLOOKUP($C4802,'Raw-products'!$A$2:$H$1261,MATCH(K$1,'Raw-products'!$A$1:$H$1,0))</f>
        <v>blue</v>
      </c>
      <c r="L4802">
        <f>VLOOKUP($C4802,'Raw-products'!$A$2:$H$1261,MATCH(L$1,'Raw-products'!$A$1:$H$1,0))</f>
        <v>109</v>
      </c>
      <c r="M4802">
        <f>VLOOKUP($C4802,'Raw-products'!$A$2:$H$1261,MATCH(M$1,'Raw-products'!$A$1:$H$1,0))</f>
        <v>41</v>
      </c>
      <c r="N4802" s="5">
        <f t="shared" si="148"/>
        <v>4469</v>
      </c>
      <c r="O4802" cm="1">
        <f t="array" ref="O4802:R4802">_xlfn.XLOOKUP($B4802,'Raw -orders'!$A:$A,'Raw -orders'!$B:$E)</f>
        <v>108</v>
      </c>
      <c r="P4802">
        <v>18632</v>
      </c>
      <c r="Q4802" s="1">
        <v>44365</v>
      </c>
      <c r="R4802" s="1">
        <v>44391</v>
      </c>
      <c r="S4802" t="str" cm="1">
        <f t="array" ref="S4802:Z4802">_xlfn.XLOOKUP($O4802,'Raw - customers'!$A:$A,'Raw - customers'!$B:$I)</f>
        <v>Merrill Care</v>
      </c>
      <c r="T4802" t="str">
        <v>Bigender</v>
      </c>
      <c r="U4802">
        <v>57</v>
      </c>
      <c r="V4802" t="str">
        <v>7285 Mason BoulevardSuite 754</v>
      </c>
      <c r="W4802">
        <v>1392</v>
      </c>
      <c r="X4802" t="str">
        <v>Port Rosemouth</v>
      </c>
      <c r="Y4802" t="str">
        <v>Queensland</v>
      </c>
      <c r="Z4802" t="str">
        <v>Australia</v>
      </c>
      <c r="AA4802">
        <v>6</v>
      </c>
      <c r="AB4802" s="3" t="str">
        <f t="shared" si="149"/>
        <v>20 to 30</v>
      </c>
      <c r="AM4802" s="6">
        <v>108</v>
      </c>
      <c r="AN4802" s="6" t="s">
        <v>1355</v>
      </c>
    </row>
    <row r="4803" spans="1:40" x14ac:dyDescent="0.25">
      <c r="A4803">
        <v>4801</v>
      </c>
      <c r="B4803">
        <v>963</v>
      </c>
      <c r="C4803">
        <v>707</v>
      </c>
      <c r="D4803">
        <v>119</v>
      </c>
      <c r="E4803">
        <v>3</v>
      </c>
      <c r="F4803">
        <v>357</v>
      </c>
      <c r="G4803">
        <v>1</v>
      </c>
      <c r="H4803" t="str">
        <f>VLOOKUP($C4803,'Raw-products'!$A$2:$H$1261,MATCH(H$1,'Raw-products'!$A$1:$H$1,0))</f>
        <v>Jacket</v>
      </c>
      <c r="I4803" t="str">
        <f>VLOOKUP($C4803,'Raw-products'!$A$2:$H$1261,MATCH(I$1,'Raw-products'!$A$1:$H$1,0))</f>
        <v>Trench Coat</v>
      </c>
      <c r="J4803" t="str">
        <f>VLOOKUP($C4803,'Raw-products'!$A$2:$H$1261,MATCH(J$1,'Raw-products'!$A$1:$H$1,0))</f>
        <v>M</v>
      </c>
      <c r="K4803" t="str">
        <f>VLOOKUP($C4803,'Raw-products'!$A$2:$H$1261,MATCH(K$1,'Raw-products'!$A$1:$H$1,0))</f>
        <v>orange</v>
      </c>
      <c r="L4803">
        <f>VLOOKUP($C4803,'Raw-products'!$A$2:$H$1261,MATCH(L$1,'Raw-products'!$A$1:$H$1,0))</f>
        <v>112</v>
      </c>
      <c r="M4803">
        <f>VLOOKUP($C4803,'Raw-products'!$A$2:$H$1261,MATCH(M$1,'Raw-products'!$A$1:$H$1,0))</f>
        <v>43</v>
      </c>
      <c r="N4803" s="5">
        <f t="shared" ref="N4803:N4866" si="150">$L4803*$M4803</f>
        <v>4816</v>
      </c>
      <c r="O4803" cm="1">
        <f t="array" ref="O4803:R4803">_xlfn.XLOOKUP($B4803,'Raw -orders'!$A:$A,'Raw -orders'!$B:$E)</f>
        <v>108</v>
      </c>
      <c r="P4803">
        <v>18632</v>
      </c>
      <c r="Q4803" s="1">
        <v>44365</v>
      </c>
      <c r="R4803" s="1">
        <v>44391</v>
      </c>
      <c r="S4803" t="str" cm="1">
        <f t="array" ref="S4803:Z4803">_xlfn.XLOOKUP($O4803,'Raw - customers'!$A:$A,'Raw - customers'!$B:$I)</f>
        <v>Merrill Care</v>
      </c>
      <c r="T4803" t="str">
        <v>Bigender</v>
      </c>
      <c r="U4803">
        <v>57</v>
      </c>
      <c r="V4803" t="str">
        <v>7285 Mason BoulevardSuite 754</v>
      </c>
      <c r="W4803">
        <v>1392</v>
      </c>
      <c r="X4803" t="str">
        <v>Port Rosemouth</v>
      </c>
      <c r="Y4803" t="str">
        <v>Queensland</v>
      </c>
      <c r="Z4803" t="str">
        <v>Australia</v>
      </c>
      <c r="AA4803">
        <v>6</v>
      </c>
      <c r="AB4803" s="3" t="str">
        <f t="shared" ref="AB4803:AB4866" si="151">IF(AND(DATEDIF($Q4803,$R4803,"D")&gt;0,DATEDIF($Q4803,$R4803,"D")&lt;=10),"0 to 10",IF(AND(DATEDIF($Q4803,$R4803,"D")&gt;10,DATEDIF($Q4803,$R4803,"D")&lt;=20),"10 to 20",IF(AND(DATEDIF($Q4803,$R4803,"D")&gt;20,DATEDIF($Q4803,$R4803,"D")&lt;=30),"20 to 30")))</f>
        <v>20 to 30</v>
      </c>
      <c r="AM4803" s="6">
        <v>108</v>
      </c>
      <c r="AN4803" s="6" t="s">
        <v>1355</v>
      </c>
    </row>
    <row r="4804" spans="1:40" x14ac:dyDescent="0.25">
      <c r="A4804">
        <v>4802</v>
      </c>
      <c r="B4804">
        <v>963</v>
      </c>
      <c r="C4804">
        <v>303</v>
      </c>
      <c r="D4804">
        <v>105</v>
      </c>
      <c r="E4804">
        <v>1</v>
      </c>
      <c r="F4804">
        <v>105</v>
      </c>
      <c r="G4804">
        <v>1</v>
      </c>
      <c r="H4804" t="str">
        <f>VLOOKUP($C4804,'Raw-products'!$A$2:$H$1261,MATCH(H$1,'Raw-products'!$A$1:$H$1,0))</f>
        <v>Shirt</v>
      </c>
      <c r="I4804" t="str">
        <f>VLOOKUP($C4804,'Raw-products'!$A$2:$H$1261,MATCH(I$1,'Raw-products'!$A$1:$H$1,0))</f>
        <v>Cuban Collar</v>
      </c>
      <c r="J4804" t="str">
        <f>VLOOKUP($C4804,'Raw-products'!$A$2:$H$1261,MATCH(J$1,'Raw-products'!$A$1:$H$1,0))</f>
        <v>L</v>
      </c>
      <c r="K4804" t="str">
        <f>VLOOKUP($C4804,'Raw-products'!$A$2:$H$1261,MATCH(K$1,'Raw-products'!$A$1:$H$1,0))</f>
        <v>blue</v>
      </c>
      <c r="L4804">
        <f>VLOOKUP($C4804,'Raw-products'!$A$2:$H$1261,MATCH(L$1,'Raw-products'!$A$1:$H$1,0))</f>
        <v>93</v>
      </c>
      <c r="M4804">
        <f>VLOOKUP($C4804,'Raw-products'!$A$2:$H$1261,MATCH(M$1,'Raw-products'!$A$1:$H$1,0))</f>
        <v>65</v>
      </c>
      <c r="N4804" s="5">
        <f t="shared" si="150"/>
        <v>6045</v>
      </c>
      <c r="O4804" cm="1">
        <f t="array" ref="O4804:R4804">_xlfn.XLOOKUP($B4804,'Raw -orders'!$A:$A,'Raw -orders'!$B:$E)</f>
        <v>108</v>
      </c>
      <c r="P4804">
        <v>18632</v>
      </c>
      <c r="Q4804" s="1">
        <v>44365</v>
      </c>
      <c r="R4804" s="1">
        <v>44391</v>
      </c>
      <c r="S4804" t="str" cm="1">
        <f t="array" ref="S4804:Z4804">_xlfn.XLOOKUP($O4804,'Raw - customers'!$A:$A,'Raw - customers'!$B:$I)</f>
        <v>Merrill Care</v>
      </c>
      <c r="T4804" t="str">
        <v>Bigender</v>
      </c>
      <c r="U4804">
        <v>57</v>
      </c>
      <c r="V4804" t="str">
        <v>7285 Mason BoulevardSuite 754</v>
      </c>
      <c r="W4804">
        <v>1392</v>
      </c>
      <c r="X4804" t="str">
        <v>Port Rosemouth</v>
      </c>
      <c r="Y4804" t="str">
        <v>Queensland</v>
      </c>
      <c r="Z4804" t="str">
        <v>Australia</v>
      </c>
      <c r="AA4804">
        <v>6</v>
      </c>
      <c r="AB4804" s="3" t="str">
        <f t="shared" si="151"/>
        <v>20 to 30</v>
      </c>
      <c r="AM4804" s="6">
        <v>108</v>
      </c>
      <c r="AN4804" s="6" t="s">
        <v>1355</v>
      </c>
    </row>
    <row r="4805" spans="1:40" x14ac:dyDescent="0.25">
      <c r="A4805">
        <v>4803</v>
      </c>
      <c r="B4805">
        <v>963</v>
      </c>
      <c r="C4805">
        <v>493</v>
      </c>
      <c r="D4805">
        <v>102</v>
      </c>
      <c r="E4805">
        <v>3</v>
      </c>
      <c r="F4805">
        <v>306</v>
      </c>
      <c r="G4805">
        <v>1</v>
      </c>
      <c r="H4805" t="str">
        <f>VLOOKUP($C4805,'Raw-products'!$A$2:$H$1261,MATCH(H$1,'Raw-products'!$A$1:$H$1,0))</f>
        <v>Jacket</v>
      </c>
      <c r="I4805" t="str">
        <f>VLOOKUP($C4805,'Raw-products'!$A$2:$H$1261,MATCH(I$1,'Raw-products'!$A$1:$H$1,0))</f>
        <v>Windbreaker</v>
      </c>
      <c r="J4805" t="str">
        <f>VLOOKUP($C4805,'Raw-products'!$A$2:$H$1261,MATCH(J$1,'Raw-products'!$A$1:$H$1,0))</f>
        <v>L</v>
      </c>
      <c r="K4805" t="str">
        <f>VLOOKUP($C4805,'Raw-products'!$A$2:$H$1261,MATCH(K$1,'Raw-products'!$A$1:$H$1,0))</f>
        <v>red</v>
      </c>
      <c r="L4805">
        <f>VLOOKUP($C4805,'Raw-products'!$A$2:$H$1261,MATCH(L$1,'Raw-products'!$A$1:$H$1,0))</f>
        <v>109</v>
      </c>
      <c r="M4805">
        <f>VLOOKUP($C4805,'Raw-products'!$A$2:$H$1261,MATCH(M$1,'Raw-products'!$A$1:$H$1,0))</f>
        <v>40</v>
      </c>
      <c r="N4805" s="5">
        <f t="shared" si="150"/>
        <v>4360</v>
      </c>
      <c r="O4805" cm="1">
        <f t="array" ref="O4805:R4805">_xlfn.XLOOKUP($B4805,'Raw -orders'!$A:$A,'Raw -orders'!$B:$E)</f>
        <v>108</v>
      </c>
      <c r="P4805">
        <v>18632</v>
      </c>
      <c r="Q4805" s="1">
        <v>44365</v>
      </c>
      <c r="R4805" s="1">
        <v>44391</v>
      </c>
      <c r="S4805" t="str" cm="1">
        <f t="array" ref="S4805:Z4805">_xlfn.XLOOKUP($O4805,'Raw - customers'!$A:$A,'Raw - customers'!$B:$I)</f>
        <v>Merrill Care</v>
      </c>
      <c r="T4805" t="str">
        <v>Bigender</v>
      </c>
      <c r="U4805">
        <v>57</v>
      </c>
      <c r="V4805" t="str">
        <v>7285 Mason BoulevardSuite 754</v>
      </c>
      <c r="W4805">
        <v>1392</v>
      </c>
      <c r="X4805" t="str">
        <v>Port Rosemouth</v>
      </c>
      <c r="Y4805" t="str">
        <v>Queensland</v>
      </c>
      <c r="Z4805" t="str">
        <v>Australia</v>
      </c>
      <c r="AA4805">
        <v>6</v>
      </c>
      <c r="AB4805" s="3" t="str">
        <f t="shared" si="151"/>
        <v>20 to 30</v>
      </c>
      <c r="AM4805" s="6">
        <v>108</v>
      </c>
      <c r="AN4805" s="6" t="s">
        <v>1355</v>
      </c>
    </row>
    <row r="4806" spans="1:40" x14ac:dyDescent="0.25">
      <c r="A4806">
        <v>4804</v>
      </c>
      <c r="B4806">
        <v>963</v>
      </c>
      <c r="C4806">
        <v>293</v>
      </c>
      <c r="D4806">
        <v>105</v>
      </c>
      <c r="E4806">
        <v>3</v>
      </c>
      <c r="F4806">
        <v>315</v>
      </c>
      <c r="G4806">
        <v>1</v>
      </c>
      <c r="H4806" t="str">
        <f>VLOOKUP($C4806,'Raw-products'!$A$2:$H$1261,MATCH(H$1,'Raw-products'!$A$1:$H$1,0))</f>
        <v>Shirt</v>
      </c>
      <c r="I4806" t="str">
        <f>VLOOKUP($C4806,'Raw-products'!$A$2:$H$1261,MATCH(I$1,'Raw-products'!$A$1:$H$1,0))</f>
        <v>Cuban Collar</v>
      </c>
      <c r="J4806" t="str">
        <f>VLOOKUP($C4806,'Raw-products'!$A$2:$H$1261,MATCH(J$1,'Raw-products'!$A$1:$H$1,0))</f>
        <v>L</v>
      </c>
      <c r="K4806" t="str">
        <f>VLOOKUP($C4806,'Raw-products'!$A$2:$H$1261,MATCH(K$1,'Raw-products'!$A$1:$H$1,0))</f>
        <v>yellow</v>
      </c>
      <c r="L4806">
        <f>VLOOKUP($C4806,'Raw-products'!$A$2:$H$1261,MATCH(L$1,'Raw-products'!$A$1:$H$1,0))</f>
        <v>93</v>
      </c>
      <c r="M4806">
        <f>VLOOKUP($C4806,'Raw-products'!$A$2:$H$1261,MATCH(M$1,'Raw-products'!$A$1:$H$1,0))</f>
        <v>77</v>
      </c>
      <c r="N4806" s="5">
        <f t="shared" si="150"/>
        <v>7161</v>
      </c>
      <c r="O4806" cm="1">
        <f t="array" ref="O4806:R4806">_xlfn.XLOOKUP($B4806,'Raw -orders'!$A:$A,'Raw -orders'!$B:$E)</f>
        <v>108</v>
      </c>
      <c r="P4806">
        <v>18632</v>
      </c>
      <c r="Q4806" s="1">
        <v>44365</v>
      </c>
      <c r="R4806" s="1">
        <v>44391</v>
      </c>
      <c r="S4806" t="str" cm="1">
        <f t="array" ref="S4806:Z4806">_xlfn.XLOOKUP($O4806,'Raw - customers'!$A:$A,'Raw - customers'!$B:$I)</f>
        <v>Merrill Care</v>
      </c>
      <c r="T4806" t="str">
        <v>Bigender</v>
      </c>
      <c r="U4806">
        <v>57</v>
      </c>
      <c r="V4806" t="str">
        <v>7285 Mason BoulevardSuite 754</v>
      </c>
      <c r="W4806">
        <v>1392</v>
      </c>
      <c r="X4806" t="str">
        <v>Port Rosemouth</v>
      </c>
      <c r="Y4806" t="str">
        <v>Queensland</v>
      </c>
      <c r="Z4806" t="str">
        <v>Australia</v>
      </c>
      <c r="AA4806">
        <v>6</v>
      </c>
      <c r="AB4806" s="3" t="str">
        <f t="shared" si="151"/>
        <v>20 to 30</v>
      </c>
      <c r="AM4806" s="6">
        <v>108</v>
      </c>
      <c r="AN4806" s="6" t="s">
        <v>1355</v>
      </c>
    </row>
    <row r="4807" spans="1:40" x14ac:dyDescent="0.25">
      <c r="A4807">
        <v>4805</v>
      </c>
      <c r="B4807">
        <v>964</v>
      </c>
      <c r="C4807">
        <v>39</v>
      </c>
      <c r="D4807">
        <v>104</v>
      </c>
      <c r="E4807">
        <v>1</v>
      </c>
      <c r="F4807">
        <v>104</v>
      </c>
      <c r="G4807">
        <v>1</v>
      </c>
      <c r="H4807" t="str">
        <f>VLOOKUP($C4807,'Raw-products'!$A$2:$H$1261,MATCH(H$1,'Raw-products'!$A$1:$H$1,0))</f>
        <v>Shirt</v>
      </c>
      <c r="I4807" t="str">
        <f>VLOOKUP($C4807,'Raw-products'!$A$2:$H$1261,MATCH(I$1,'Raw-products'!$A$1:$H$1,0))</f>
        <v>Dress</v>
      </c>
      <c r="J4807" t="str">
        <f>VLOOKUP($C4807,'Raw-products'!$A$2:$H$1261,MATCH(J$1,'Raw-products'!$A$1:$H$1,0))</f>
        <v>XL</v>
      </c>
      <c r="K4807" t="str">
        <f>VLOOKUP($C4807,'Raw-products'!$A$2:$H$1261,MATCH(K$1,'Raw-products'!$A$1:$H$1,0))</f>
        <v>red</v>
      </c>
      <c r="L4807">
        <f>VLOOKUP($C4807,'Raw-products'!$A$2:$H$1261,MATCH(L$1,'Raw-products'!$A$1:$H$1,0))</f>
        <v>119</v>
      </c>
      <c r="M4807">
        <f>VLOOKUP($C4807,'Raw-products'!$A$2:$H$1261,MATCH(M$1,'Raw-products'!$A$1:$H$1,0))</f>
        <v>47</v>
      </c>
      <c r="N4807" s="5">
        <f t="shared" si="150"/>
        <v>5593</v>
      </c>
      <c r="O4807" cm="1">
        <f t="array" ref="O4807:R4807">_xlfn.XLOOKUP($B4807,'Raw -orders'!$A:$A,'Raw -orders'!$B:$E)</f>
        <v>367</v>
      </c>
      <c r="P4807">
        <v>22258</v>
      </c>
      <c r="Q4807" s="1">
        <v>44385</v>
      </c>
      <c r="R4807" s="1">
        <v>44393</v>
      </c>
      <c r="S4807" t="str" cm="1">
        <f t="array" ref="S4807:Z4807">_xlfn.XLOOKUP($O4807,'Raw - customers'!$A:$A,'Raw - customers'!$B:$I)</f>
        <v>Hildagarde Dell 'Orto</v>
      </c>
      <c r="T4807" t="str">
        <v>Bigender</v>
      </c>
      <c r="U4807">
        <v>51</v>
      </c>
      <c r="V4807" t="str">
        <v>59 Henry PlaceSuite 781</v>
      </c>
      <c r="W4807">
        <v>514</v>
      </c>
      <c r="X4807" t="str">
        <v>Jasperside</v>
      </c>
      <c r="Y4807" t="str">
        <v>South Australia</v>
      </c>
      <c r="Z4807" t="str">
        <v>Australia</v>
      </c>
      <c r="AA4807">
        <v>7</v>
      </c>
      <c r="AB4807" s="3" t="str">
        <f t="shared" si="151"/>
        <v>0 to 10</v>
      </c>
      <c r="AM4807" s="6">
        <v>367</v>
      </c>
      <c r="AN4807" s="6" t="s">
        <v>1345</v>
      </c>
    </row>
    <row r="4808" spans="1:40" x14ac:dyDescent="0.25">
      <c r="A4808">
        <v>4806</v>
      </c>
      <c r="B4808">
        <v>964</v>
      </c>
      <c r="C4808">
        <v>1238</v>
      </c>
      <c r="D4808">
        <v>112</v>
      </c>
      <c r="E4808">
        <v>1</v>
      </c>
      <c r="F4808">
        <v>112</v>
      </c>
      <c r="G4808">
        <v>1</v>
      </c>
      <c r="H4808" t="str">
        <f>VLOOKUP($C4808,'Raw-products'!$A$2:$H$1261,MATCH(H$1,'Raw-products'!$A$1:$H$1,0))</f>
        <v>Trousers</v>
      </c>
      <c r="I4808" t="str">
        <f>VLOOKUP($C4808,'Raw-products'!$A$2:$H$1261,MATCH(I$1,'Raw-products'!$A$1:$H$1,0))</f>
        <v>Tracksuit Bottoms</v>
      </c>
      <c r="J4808" t="str">
        <f>VLOOKUP($C4808,'Raw-products'!$A$2:$H$1261,MATCH(J$1,'Raw-products'!$A$1:$H$1,0))</f>
        <v>L</v>
      </c>
      <c r="K4808" t="str">
        <f>VLOOKUP($C4808,'Raw-products'!$A$2:$H$1261,MATCH(K$1,'Raw-products'!$A$1:$H$1,0))</f>
        <v>yellow</v>
      </c>
      <c r="L4808">
        <f>VLOOKUP($C4808,'Raw-products'!$A$2:$H$1261,MATCH(L$1,'Raw-products'!$A$1:$H$1,0))</f>
        <v>91</v>
      </c>
      <c r="M4808">
        <f>VLOOKUP($C4808,'Raw-products'!$A$2:$H$1261,MATCH(M$1,'Raw-products'!$A$1:$H$1,0))</f>
        <v>41</v>
      </c>
      <c r="N4808" s="5">
        <f t="shared" si="150"/>
        <v>3731</v>
      </c>
      <c r="O4808" cm="1">
        <f t="array" ref="O4808:R4808">_xlfn.XLOOKUP($B4808,'Raw -orders'!$A:$A,'Raw -orders'!$B:$E)</f>
        <v>367</v>
      </c>
      <c r="P4808">
        <v>22258</v>
      </c>
      <c r="Q4808" s="1">
        <v>44385</v>
      </c>
      <c r="R4808" s="1">
        <v>44393</v>
      </c>
      <c r="S4808" t="str" cm="1">
        <f t="array" ref="S4808:Z4808">_xlfn.XLOOKUP($O4808,'Raw - customers'!$A:$A,'Raw - customers'!$B:$I)</f>
        <v>Hildagarde Dell 'Orto</v>
      </c>
      <c r="T4808" t="str">
        <v>Bigender</v>
      </c>
      <c r="U4808">
        <v>51</v>
      </c>
      <c r="V4808" t="str">
        <v>59 Henry PlaceSuite 781</v>
      </c>
      <c r="W4808">
        <v>514</v>
      </c>
      <c r="X4808" t="str">
        <v>Jasperside</v>
      </c>
      <c r="Y4808" t="str">
        <v>South Australia</v>
      </c>
      <c r="Z4808" t="str">
        <v>Australia</v>
      </c>
      <c r="AA4808">
        <v>7</v>
      </c>
      <c r="AB4808" s="3" t="str">
        <f t="shared" si="151"/>
        <v>0 to 10</v>
      </c>
      <c r="AM4808" s="6">
        <v>367</v>
      </c>
      <c r="AN4808" s="6" t="s">
        <v>1345</v>
      </c>
    </row>
    <row r="4809" spans="1:40" x14ac:dyDescent="0.25">
      <c r="A4809">
        <v>4807</v>
      </c>
      <c r="B4809">
        <v>964</v>
      </c>
      <c r="C4809">
        <v>1055</v>
      </c>
      <c r="D4809">
        <v>93</v>
      </c>
      <c r="E4809">
        <v>1</v>
      </c>
      <c r="F4809">
        <v>93</v>
      </c>
      <c r="G4809">
        <v>1</v>
      </c>
      <c r="H4809" t="str">
        <f>VLOOKUP($C4809,'Raw-products'!$A$2:$H$1261,MATCH(H$1,'Raw-products'!$A$1:$H$1,0))</f>
        <v>Trousers</v>
      </c>
      <c r="I4809" t="str">
        <f>VLOOKUP($C4809,'Raw-products'!$A$2:$H$1261,MATCH(I$1,'Raw-products'!$A$1:$H$1,0))</f>
        <v>Joggers</v>
      </c>
      <c r="J4809" t="str">
        <f>VLOOKUP($C4809,'Raw-products'!$A$2:$H$1261,MATCH(J$1,'Raw-products'!$A$1:$H$1,0))</f>
        <v>XS</v>
      </c>
      <c r="K4809" t="str">
        <f>VLOOKUP($C4809,'Raw-products'!$A$2:$H$1261,MATCH(K$1,'Raw-products'!$A$1:$H$1,0))</f>
        <v>orange</v>
      </c>
      <c r="L4809">
        <f>VLOOKUP($C4809,'Raw-products'!$A$2:$H$1261,MATCH(L$1,'Raw-products'!$A$1:$H$1,0))</f>
        <v>94</v>
      </c>
      <c r="M4809">
        <f>VLOOKUP($C4809,'Raw-products'!$A$2:$H$1261,MATCH(M$1,'Raw-products'!$A$1:$H$1,0))</f>
        <v>65</v>
      </c>
      <c r="N4809" s="5">
        <f t="shared" si="150"/>
        <v>6110</v>
      </c>
      <c r="O4809" cm="1">
        <f t="array" ref="O4809:R4809">_xlfn.XLOOKUP($B4809,'Raw -orders'!$A:$A,'Raw -orders'!$B:$E)</f>
        <v>367</v>
      </c>
      <c r="P4809">
        <v>22258</v>
      </c>
      <c r="Q4809" s="1">
        <v>44385</v>
      </c>
      <c r="R4809" s="1">
        <v>44393</v>
      </c>
      <c r="S4809" t="str" cm="1">
        <f t="array" ref="S4809:Z4809">_xlfn.XLOOKUP($O4809,'Raw - customers'!$A:$A,'Raw - customers'!$B:$I)</f>
        <v>Hildagarde Dell 'Orto</v>
      </c>
      <c r="T4809" t="str">
        <v>Bigender</v>
      </c>
      <c r="U4809">
        <v>51</v>
      </c>
      <c r="V4809" t="str">
        <v>59 Henry PlaceSuite 781</v>
      </c>
      <c r="W4809">
        <v>514</v>
      </c>
      <c r="X4809" t="str">
        <v>Jasperside</v>
      </c>
      <c r="Y4809" t="str">
        <v>South Australia</v>
      </c>
      <c r="Z4809" t="str">
        <v>Australia</v>
      </c>
      <c r="AA4809">
        <v>7</v>
      </c>
      <c r="AB4809" s="3" t="str">
        <f t="shared" si="151"/>
        <v>0 to 10</v>
      </c>
      <c r="AM4809" s="6">
        <v>367</v>
      </c>
      <c r="AN4809" s="6" t="s">
        <v>1345</v>
      </c>
    </row>
    <row r="4810" spans="1:40" x14ac:dyDescent="0.25">
      <c r="A4810">
        <v>4808</v>
      </c>
      <c r="B4810">
        <v>965</v>
      </c>
      <c r="C4810">
        <v>1115</v>
      </c>
      <c r="D4810">
        <v>115</v>
      </c>
      <c r="E4810">
        <v>1</v>
      </c>
      <c r="F4810">
        <v>115</v>
      </c>
      <c r="G4810">
        <v>1</v>
      </c>
      <c r="H4810" t="str">
        <f>VLOOKUP($C4810,'Raw-products'!$A$2:$H$1261,MATCH(H$1,'Raw-products'!$A$1:$H$1,0))</f>
        <v>Trousers</v>
      </c>
      <c r="I4810" t="str">
        <f>VLOOKUP($C4810,'Raw-products'!$A$2:$H$1261,MATCH(I$1,'Raw-products'!$A$1:$H$1,0))</f>
        <v>Cropped</v>
      </c>
      <c r="J4810" t="str">
        <f>VLOOKUP($C4810,'Raw-products'!$A$2:$H$1261,MATCH(J$1,'Raw-products'!$A$1:$H$1,0))</f>
        <v>XS</v>
      </c>
      <c r="K4810" t="str">
        <f>VLOOKUP($C4810,'Raw-products'!$A$2:$H$1261,MATCH(K$1,'Raw-products'!$A$1:$H$1,0))</f>
        <v>violet</v>
      </c>
      <c r="L4810">
        <f>VLOOKUP($C4810,'Raw-products'!$A$2:$H$1261,MATCH(L$1,'Raw-products'!$A$1:$H$1,0))</f>
        <v>99</v>
      </c>
      <c r="M4810">
        <f>VLOOKUP($C4810,'Raw-products'!$A$2:$H$1261,MATCH(M$1,'Raw-products'!$A$1:$H$1,0))</f>
        <v>65</v>
      </c>
      <c r="N4810" s="5">
        <f t="shared" si="150"/>
        <v>6435</v>
      </c>
      <c r="O4810" cm="1">
        <f t="array" ref="O4810:R4810">_xlfn.XLOOKUP($B4810,'Raw -orders'!$A:$A,'Raw -orders'!$B:$E)</f>
        <v>69</v>
      </c>
      <c r="P4810">
        <v>14014</v>
      </c>
      <c r="Q4810" s="1">
        <v>44401</v>
      </c>
      <c r="R4810" s="1">
        <v>44406</v>
      </c>
      <c r="S4810" t="str" cm="1">
        <f t="array" ref="S4810:Z4810">_xlfn.XLOOKUP($O4810,'Raw - customers'!$A:$A,'Raw - customers'!$B:$I)</f>
        <v>Tiphany Peacop</v>
      </c>
      <c r="T4810" t="str">
        <v>Bigender</v>
      </c>
      <c r="U4810">
        <v>79</v>
      </c>
      <c r="V4810" t="str">
        <v>473 Leo CourtSuite 784</v>
      </c>
      <c r="W4810">
        <v>8820</v>
      </c>
      <c r="X4810" t="str">
        <v>East Sofia</v>
      </c>
      <c r="Y4810" t="str">
        <v>Victoria</v>
      </c>
      <c r="Z4810" t="str">
        <v>Australia</v>
      </c>
      <c r="AA4810">
        <v>7</v>
      </c>
      <c r="AB4810" s="3" t="str">
        <f t="shared" si="151"/>
        <v>0 to 10</v>
      </c>
      <c r="AM4810" s="6">
        <v>69</v>
      </c>
      <c r="AN4810" s="6" t="s">
        <v>1396</v>
      </c>
    </row>
    <row r="4811" spans="1:40" x14ac:dyDescent="0.25">
      <c r="A4811">
        <v>4809</v>
      </c>
      <c r="B4811">
        <v>965</v>
      </c>
      <c r="C4811">
        <v>966</v>
      </c>
      <c r="D4811">
        <v>97</v>
      </c>
      <c r="E4811">
        <v>1</v>
      </c>
      <c r="F4811">
        <v>97</v>
      </c>
      <c r="G4811">
        <v>1</v>
      </c>
      <c r="H4811" t="str">
        <f>VLOOKUP($C4811,'Raw-products'!$A$2:$H$1261,MATCH(H$1,'Raw-products'!$A$1:$H$1,0))</f>
        <v>Trousers</v>
      </c>
      <c r="I4811" t="str">
        <f>VLOOKUP($C4811,'Raw-products'!$A$2:$H$1261,MATCH(I$1,'Raw-products'!$A$1:$H$1,0))</f>
        <v>Slim-Fit</v>
      </c>
      <c r="J4811" t="str">
        <f>VLOOKUP($C4811,'Raw-products'!$A$2:$H$1261,MATCH(J$1,'Raw-products'!$A$1:$H$1,0))</f>
        <v>S</v>
      </c>
      <c r="K4811" t="str">
        <f>VLOOKUP($C4811,'Raw-products'!$A$2:$H$1261,MATCH(K$1,'Raw-products'!$A$1:$H$1,0))</f>
        <v>blue</v>
      </c>
      <c r="L4811">
        <f>VLOOKUP($C4811,'Raw-products'!$A$2:$H$1261,MATCH(L$1,'Raw-products'!$A$1:$H$1,0))</f>
        <v>119</v>
      </c>
      <c r="M4811">
        <f>VLOOKUP($C4811,'Raw-products'!$A$2:$H$1261,MATCH(M$1,'Raw-products'!$A$1:$H$1,0))</f>
        <v>49</v>
      </c>
      <c r="N4811" s="5">
        <f t="shared" si="150"/>
        <v>5831</v>
      </c>
      <c r="O4811" cm="1">
        <f t="array" ref="O4811:R4811">_xlfn.XLOOKUP($B4811,'Raw -orders'!$A:$A,'Raw -orders'!$B:$E)</f>
        <v>69</v>
      </c>
      <c r="P4811">
        <v>14014</v>
      </c>
      <c r="Q4811" s="1">
        <v>44401</v>
      </c>
      <c r="R4811" s="1">
        <v>44406</v>
      </c>
      <c r="S4811" t="str" cm="1">
        <f t="array" ref="S4811:Z4811">_xlfn.XLOOKUP($O4811,'Raw - customers'!$A:$A,'Raw - customers'!$B:$I)</f>
        <v>Tiphany Peacop</v>
      </c>
      <c r="T4811" t="str">
        <v>Bigender</v>
      </c>
      <c r="U4811">
        <v>79</v>
      </c>
      <c r="V4811" t="str">
        <v>473 Leo CourtSuite 784</v>
      </c>
      <c r="W4811">
        <v>8820</v>
      </c>
      <c r="X4811" t="str">
        <v>East Sofia</v>
      </c>
      <c r="Y4811" t="str">
        <v>Victoria</v>
      </c>
      <c r="Z4811" t="str">
        <v>Australia</v>
      </c>
      <c r="AA4811">
        <v>7</v>
      </c>
      <c r="AB4811" s="3" t="str">
        <f t="shared" si="151"/>
        <v>0 to 10</v>
      </c>
      <c r="AM4811" s="6">
        <v>69</v>
      </c>
      <c r="AN4811" s="6" t="s">
        <v>1396</v>
      </c>
    </row>
    <row r="4812" spans="1:40" x14ac:dyDescent="0.25">
      <c r="A4812">
        <v>4810</v>
      </c>
      <c r="B4812">
        <v>965</v>
      </c>
      <c r="C4812">
        <v>1022</v>
      </c>
      <c r="D4812">
        <v>90</v>
      </c>
      <c r="E4812">
        <v>3</v>
      </c>
      <c r="F4812">
        <v>270</v>
      </c>
      <c r="G4812">
        <v>1</v>
      </c>
      <c r="H4812" t="str">
        <f>VLOOKUP($C4812,'Raw-products'!$A$2:$H$1261,MATCH(H$1,'Raw-products'!$A$1:$H$1,0))</f>
        <v>Trousers</v>
      </c>
      <c r="I4812" t="str">
        <f>VLOOKUP($C4812,'Raw-products'!$A$2:$H$1261,MATCH(I$1,'Raw-products'!$A$1:$H$1,0))</f>
        <v>Relaxed Leg</v>
      </c>
      <c r="J4812" t="str">
        <f>VLOOKUP($C4812,'Raw-products'!$A$2:$H$1261,MATCH(J$1,'Raw-products'!$A$1:$H$1,0))</f>
        <v>M</v>
      </c>
      <c r="K4812" t="str">
        <f>VLOOKUP($C4812,'Raw-products'!$A$2:$H$1261,MATCH(K$1,'Raw-products'!$A$1:$H$1,0))</f>
        <v>orange</v>
      </c>
      <c r="L4812">
        <f>VLOOKUP($C4812,'Raw-products'!$A$2:$H$1261,MATCH(L$1,'Raw-products'!$A$1:$H$1,0))</f>
        <v>95</v>
      </c>
      <c r="M4812">
        <f>VLOOKUP($C4812,'Raw-products'!$A$2:$H$1261,MATCH(M$1,'Raw-products'!$A$1:$H$1,0))</f>
        <v>74</v>
      </c>
      <c r="N4812" s="5">
        <f t="shared" si="150"/>
        <v>7030</v>
      </c>
      <c r="O4812" cm="1">
        <f t="array" ref="O4812:R4812">_xlfn.XLOOKUP($B4812,'Raw -orders'!$A:$A,'Raw -orders'!$B:$E)</f>
        <v>69</v>
      </c>
      <c r="P4812">
        <v>14014</v>
      </c>
      <c r="Q4812" s="1">
        <v>44401</v>
      </c>
      <c r="R4812" s="1">
        <v>44406</v>
      </c>
      <c r="S4812" t="str" cm="1">
        <f t="array" ref="S4812:Z4812">_xlfn.XLOOKUP($O4812,'Raw - customers'!$A:$A,'Raw - customers'!$B:$I)</f>
        <v>Tiphany Peacop</v>
      </c>
      <c r="T4812" t="str">
        <v>Bigender</v>
      </c>
      <c r="U4812">
        <v>79</v>
      </c>
      <c r="V4812" t="str">
        <v>473 Leo CourtSuite 784</v>
      </c>
      <c r="W4812">
        <v>8820</v>
      </c>
      <c r="X4812" t="str">
        <v>East Sofia</v>
      </c>
      <c r="Y4812" t="str">
        <v>Victoria</v>
      </c>
      <c r="Z4812" t="str">
        <v>Australia</v>
      </c>
      <c r="AA4812">
        <v>7</v>
      </c>
      <c r="AB4812" s="3" t="str">
        <f t="shared" si="151"/>
        <v>0 to 10</v>
      </c>
      <c r="AM4812" s="6">
        <v>69</v>
      </c>
      <c r="AN4812" s="6" t="s">
        <v>1396</v>
      </c>
    </row>
    <row r="4813" spans="1:40" x14ac:dyDescent="0.25">
      <c r="A4813">
        <v>4811</v>
      </c>
      <c r="B4813">
        <v>965</v>
      </c>
      <c r="C4813">
        <v>288</v>
      </c>
      <c r="D4813">
        <v>105</v>
      </c>
      <c r="E4813">
        <v>2</v>
      </c>
      <c r="F4813">
        <v>210</v>
      </c>
      <c r="G4813">
        <v>1</v>
      </c>
      <c r="H4813" t="str">
        <f>VLOOKUP($C4813,'Raw-products'!$A$2:$H$1261,MATCH(H$1,'Raw-products'!$A$1:$H$1,0))</f>
        <v>Shirt</v>
      </c>
      <c r="I4813" t="str">
        <f>VLOOKUP($C4813,'Raw-products'!$A$2:$H$1261,MATCH(I$1,'Raw-products'!$A$1:$H$1,0))</f>
        <v>Cuban Collar</v>
      </c>
      <c r="J4813" t="str">
        <f>VLOOKUP($C4813,'Raw-products'!$A$2:$H$1261,MATCH(J$1,'Raw-products'!$A$1:$H$1,0))</f>
        <v>L</v>
      </c>
      <c r="K4813" t="str">
        <f>VLOOKUP($C4813,'Raw-products'!$A$2:$H$1261,MATCH(K$1,'Raw-products'!$A$1:$H$1,0))</f>
        <v>orange</v>
      </c>
      <c r="L4813">
        <f>VLOOKUP($C4813,'Raw-products'!$A$2:$H$1261,MATCH(L$1,'Raw-products'!$A$1:$H$1,0))</f>
        <v>93</v>
      </c>
      <c r="M4813">
        <f>VLOOKUP($C4813,'Raw-products'!$A$2:$H$1261,MATCH(M$1,'Raw-products'!$A$1:$H$1,0))</f>
        <v>65</v>
      </c>
      <c r="N4813" s="5">
        <f t="shared" si="150"/>
        <v>6045</v>
      </c>
      <c r="O4813" cm="1">
        <f t="array" ref="O4813:R4813">_xlfn.XLOOKUP($B4813,'Raw -orders'!$A:$A,'Raw -orders'!$B:$E)</f>
        <v>69</v>
      </c>
      <c r="P4813">
        <v>14014</v>
      </c>
      <c r="Q4813" s="1">
        <v>44401</v>
      </c>
      <c r="R4813" s="1">
        <v>44406</v>
      </c>
      <c r="S4813" t="str" cm="1">
        <f t="array" ref="S4813:Z4813">_xlfn.XLOOKUP($O4813,'Raw - customers'!$A:$A,'Raw - customers'!$B:$I)</f>
        <v>Tiphany Peacop</v>
      </c>
      <c r="T4813" t="str">
        <v>Bigender</v>
      </c>
      <c r="U4813">
        <v>79</v>
      </c>
      <c r="V4813" t="str">
        <v>473 Leo CourtSuite 784</v>
      </c>
      <c r="W4813">
        <v>8820</v>
      </c>
      <c r="X4813" t="str">
        <v>East Sofia</v>
      </c>
      <c r="Y4813" t="str">
        <v>Victoria</v>
      </c>
      <c r="Z4813" t="str">
        <v>Australia</v>
      </c>
      <c r="AA4813">
        <v>7</v>
      </c>
      <c r="AB4813" s="3" t="str">
        <f t="shared" si="151"/>
        <v>0 to 10</v>
      </c>
      <c r="AM4813" s="6">
        <v>69</v>
      </c>
      <c r="AN4813" s="6" t="s">
        <v>1396</v>
      </c>
    </row>
    <row r="4814" spans="1:40" x14ac:dyDescent="0.25">
      <c r="A4814">
        <v>4812</v>
      </c>
      <c r="B4814">
        <v>965</v>
      </c>
      <c r="C4814">
        <v>1152</v>
      </c>
      <c r="D4814">
        <v>102</v>
      </c>
      <c r="E4814">
        <v>3</v>
      </c>
      <c r="F4814">
        <v>306</v>
      </c>
      <c r="G4814">
        <v>1</v>
      </c>
      <c r="H4814" t="str">
        <f>VLOOKUP($C4814,'Raw-products'!$A$2:$H$1261,MATCH(H$1,'Raw-products'!$A$1:$H$1,0))</f>
        <v>Trousers</v>
      </c>
      <c r="I4814" t="str">
        <f>VLOOKUP($C4814,'Raw-products'!$A$2:$H$1261,MATCH(I$1,'Raw-products'!$A$1:$H$1,0))</f>
        <v>Cargo Pants</v>
      </c>
      <c r="J4814" t="str">
        <f>VLOOKUP($C4814,'Raw-products'!$A$2:$H$1261,MATCH(J$1,'Raw-products'!$A$1:$H$1,0))</f>
        <v>M</v>
      </c>
      <c r="K4814" t="str">
        <f>VLOOKUP($C4814,'Raw-products'!$A$2:$H$1261,MATCH(K$1,'Raw-products'!$A$1:$H$1,0))</f>
        <v>violet</v>
      </c>
      <c r="L4814">
        <f>VLOOKUP($C4814,'Raw-products'!$A$2:$H$1261,MATCH(L$1,'Raw-products'!$A$1:$H$1,0))</f>
        <v>106</v>
      </c>
      <c r="M4814">
        <f>VLOOKUP($C4814,'Raw-products'!$A$2:$H$1261,MATCH(M$1,'Raw-products'!$A$1:$H$1,0))</f>
        <v>58</v>
      </c>
      <c r="N4814" s="5">
        <f t="shared" si="150"/>
        <v>6148</v>
      </c>
      <c r="O4814" cm="1">
        <f t="array" ref="O4814:R4814">_xlfn.XLOOKUP($B4814,'Raw -orders'!$A:$A,'Raw -orders'!$B:$E)</f>
        <v>69</v>
      </c>
      <c r="P4814">
        <v>14014</v>
      </c>
      <c r="Q4814" s="1">
        <v>44401</v>
      </c>
      <c r="R4814" s="1">
        <v>44406</v>
      </c>
      <c r="S4814" t="str" cm="1">
        <f t="array" ref="S4814:Z4814">_xlfn.XLOOKUP($O4814,'Raw - customers'!$A:$A,'Raw - customers'!$B:$I)</f>
        <v>Tiphany Peacop</v>
      </c>
      <c r="T4814" t="str">
        <v>Bigender</v>
      </c>
      <c r="U4814">
        <v>79</v>
      </c>
      <c r="V4814" t="str">
        <v>473 Leo CourtSuite 784</v>
      </c>
      <c r="W4814">
        <v>8820</v>
      </c>
      <c r="X4814" t="str">
        <v>East Sofia</v>
      </c>
      <c r="Y4814" t="str">
        <v>Victoria</v>
      </c>
      <c r="Z4814" t="str">
        <v>Australia</v>
      </c>
      <c r="AA4814">
        <v>7</v>
      </c>
      <c r="AB4814" s="3" t="str">
        <f t="shared" si="151"/>
        <v>0 to 10</v>
      </c>
      <c r="AM4814" s="6">
        <v>69</v>
      </c>
      <c r="AN4814" s="6" t="s">
        <v>1396</v>
      </c>
    </row>
    <row r="4815" spans="1:40" x14ac:dyDescent="0.25">
      <c r="A4815">
        <v>4813</v>
      </c>
      <c r="B4815">
        <v>965</v>
      </c>
      <c r="C4815">
        <v>101</v>
      </c>
      <c r="D4815">
        <v>118</v>
      </c>
      <c r="E4815">
        <v>2</v>
      </c>
      <c r="F4815">
        <v>236</v>
      </c>
      <c r="G4815">
        <v>1</v>
      </c>
      <c r="H4815" t="str">
        <f>VLOOKUP($C4815,'Raw-products'!$A$2:$H$1261,MATCH(H$1,'Raw-products'!$A$1:$H$1,0))</f>
        <v>Shirt</v>
      </c>
      <c r="I4815" t="str">
        <f>VLOOKUP($C4815,'Raw-products'!$A$2:$H$1261,MATCH(I$1,'Raw-products'!$A$1:$H$1,0))</f>
        <v>Flannel</v>
      </c>
      <c r="J4815" t="str">
        <f>VLOOKUP($C4815,'Raw-products'!$A$2:$H$1261,MATCH(J$1,'Raw-products'!$A$1:$H$1,0))</f>
        <v>S</v>
      </c>
      <c r="K4815" t="str">
        <f>VLOOKUP($C4815,'Raw-products'!$A$2:$H$1261,MATCH(K$1,'Raw-products'!$A$1:$H$1,0))</f>
        <v>violet</v>
      </c>
      <c r="L4815">
        <f>VLOOKUP($C4815,'Raw-products'!$A$2:$H$1261,MATCH(L$1,'Raw-products'!$A$1:$H$1,0))</f>
        <v>96</v>
      </c>
      <c r="M4815">
        <f>VLOOKUP($C4815,'Raw-products'!$A$2:$H$1261,MATCH(M$1,'Raw-products'!$A$1:$H$1,0))</f>
        <v>70</v>
      </c>
      <c r="N4815" s="5">
        <f t="shared" si="150"/>
        <v>6720</v>
      </c>
      <c r="O4815" cm="1">
        <f t="array" ref="O4815:R4815">_xlfn.XLOOKUP($B4815,'Raw -orders'!$A:$A,'Raw -orders'!$B:$E)</f>
        <v>69</v>
      </c>
      <c r="P4815">
        <v>14014</v>
      </c>
      <c r="Q4815" s="1">
        <v>44401</v>
      </c>
      <c r="R4815" s="1">
        <v>44406</v>
      </c>
      <c r="S4815" t="str" cm="1">
        <f t="array" ref="S4815:Z4815">_xlfn.XLOOKUP($O4815,'Raw - customers'!$A:$A,'Raw - customers'!$B:$I)</f>
        <v>Tiphany Peacop</v>
      </c>
      <c r="T4815" t="str">
        <v>Bigender</v>
      </c>
      <c r="U4815">
        <v>79</v>
      </c>
      <c r="V4815" t="str">
        <v>473 Leo CourtSuite 784</v>
      </c>
      <c r="W4815">
        <v>8820</v>
      </c>
      <c r="X4815" t="str">
        <v>East Sofia</v>
      </c>
      <c r="Y4815" t="str">
        <v>Victoria</v>
      </c>
      <c r="Z4815" t="str">
        <v>Australia</v>
      </c>
      <c r="AA4815">
        <v>7</v>
      </c>
      <c r="AB4815" s="3" t="str">
        <f t="shared" si="151"/>
        <v>0 to 10</v>
      </c>
      <c r="AM4815" s="6">
        <v>69</v>
      </c>
      <c r="AN4815" s="6" t="s">
        <v>1396</v>
      </c>
    </row>
    <row r="4816" spans="1:40" x14ac:dyDescent="0.25">
      <c r="A4816">
        <v>4814</v>
      </c>
      <c r="B4816">
        <v>966</v>
      </c>
      <c r="C4816">
        <v>965</v>
      </c>
      <c r="D4816">
        <v>97</v>
      </c>
      <c r="E4816">
        <v>3</v>
      </c>
      <c r="F4816">
        <v>291</v>
      </c>
      <c r="G4816">
        <v>1</v>
      </c>
      <c r="H4816" t="str">
        <f>VLOOKUP($C4816,'Raw-products'!$A$2:$H$1261,MATCH(H$1,'Raw-products'!$A$1:$H$1,0))</f>
        <v>Trousers</v>
      </c>
      <c r="I4816" t="str">
        <f>VLOOKUP($C4816,'Raw-products'!$A$2:$H$1261,MATCH(I$1,'Raw-products'!$A$1:$H$1,0))</f>
        <v>Slim-Fit</v>
      </c>
      <c r="J4816" t="str">
        <f>VLOOKUP($C4816,'Raw-products'!$A$2:$H$1261,MATCH(J$1,'Raw-products'!$A$1:$H$1,0))</f>
        <v>XS</v>
      </c>
      <c r="K4816" t="str">
        <f>VLOOKUP($C4816,'Raw-products'!$A$2:$H$1261,MATCH(K$1,'Raw-products'!$A$1:$H$1,0))</f>
        <v>blue</v>
      </c>
      <c r="L4816">
        <f>VLOOKUP($C4816,'Raw-products'!$A$2:$H$1261,MATCH(L$1,'Raw-products'!$A$1:$H$1,0))</f>
        <v>119</v>
      </c>
      <c r="M4816">
        <f>VLOOKUP($C4816,'Raw-products'!$A$2:$H$1261,MATCH(M$1,'Raw-products'!$A$1:$H$1,0))</f>
        <v>55</v>
      </c>
      <c r="N4816" s="5">
        <f t="shared" si="150"/>
        <v>6545</v>
      </c>
      <c r="O4816" cm="1">
        <f t="array" ref="O4816:R4816">_xlfn.XLOOKUP($B4816,'Raw -orders'!$A:$A,'Raw -orders'!$B:$E)</f>
        <v>639</v>
      </c>
      <c r="P4816">
        <v>28100</v>
      </c>
      <c r="Q4816" s="1">
        <v>44252</v>
      </c>
      <c r="R4816" s="1">
        <v>44265</v>
      </c>
      <c r="S4816" t="str" cm="1">
        <f t="array" ref="S4816:Z4816">_xlfn.XLOOKUP($O4816,'Raw - customers'!$A:$A,'Raw - customers'!$B:$I)</f>
        <v>Tobin Jeffryes</v>
      </c>
      <c r="T4816" t="str">
        <v>Non-binary</v>
      </c>
      <c r="U4816">
        <v>40</v>
      </c>
      <c r="V4816" t="str">
        <v>23 Zara KnollApt. 502</v>
      </c>
      <c r="W4816">
        <v>6722</v>
      </c>
      <c r="X4816" t="str">
        <v>Lake Alice</v>
      </c>
      <c r="Y4816" t="str">
        <v>Victoria</v>
      </c>
      <c r="Z4816" t="str">
        <v>Australia</v>
      </c>
      <c r="AA4816">
        <v>2</v>
      </c>
      <c r="AB4816" s="3" t="str">
        <f t="shared" si="151"/>
        <v>10 to 20</v>
      </c>
      <c r="AM4816" s="6">
        <v>639</v>
      </c>
      <c r="AN4816" s="6" t="s">
        <v>1396</v>
      </c>
    </row>
    <row r="4817" spans="1:40" x14ac:dyDescent="0.25">
      <c r="A4817">
        <v>4815</v>
      </c>
      <c r="B4817">
        <v>966</v>
      </c>
      <c r="C4817">
        <v>416</v>
      </c>
      <c r="D4817">
        <v>119</v>
      </c>
      <c r="E4817">
        <v>3</v>
      </c>
      <c r="F4817">
        <v>357</v>
      </c>
      <c r="G4817">
        <v>1</v>
      </c>
      <c r="H4817" t="str">
        <f>VLOOKUP($C4817,'Raw-products'!$A$2:$H$1261,MATCH(H$1,'Raw-products'!$A$1:$H$1,0))</f>
        <v>Shirt</v>
      </c>
      <c r="I4817" t="str">
        <f>VLOOKUP($C4817,'Raw-products'!$A$2:$H$1261,MATCH(I$1,'Raw-products'!$A$1:$H$1,0))</f>
        <v>Casual Slim Fit</v>
      </c>
      <c r="J4817" t="str">
        <f>VLOOKUP($C4817,'Raw-products'!$A$2:$H$1261,MATCH(J$1,'Raw-products'!$A$1:$H$1,0))</f>
        <v>S</v>
      </c>
      <c r="K4817" t="str">
        <f>VLOOKUP($C4817,'Raw-products'!$A$2:$H$1261,MATCH(K$1,'Raw-products'!$A$1:$H$1,0))</f>
        <v>violet</v>
      </c>
      <c r="L4817">
        <f>VLOOKUP($C4817,'Raw-products'!$A$2:$H$1261,MATCH(L$1,'Raw-products'!$A$1:$H$1,0))</f>
        <v>113</v>
      </c>
      <c r="M4817">
        <f>VLOOKUP($C4817,'Raw-products'!$A$2:$H$1261,MATCH(M$1,'Raw-products'!$A$1:$H$1,0))</f>
        <v>50</v>
      </c>
      <c r="N4817" s="5">
        <f t="shared" si="150"/>
        <v>5650</v>
      </c>
      <c r="O4817" cm="1">
        <f t="array" ref="O4817:R4817">_xlfn.XLOOKUP($B4817,'Raw -orders'!$A:$A,'Raw -orders'!$B:$E)</f>
        <v>639</v>
      </c>
      <c r="P4817">
        <v>28100</v>
      </c>
      <c r="Q4817" s="1">
        <v>44252</v>
      </c>
      <c r="R4817" s="1">
        <v>44265</v>
      </c>
      <c r="S4817" t="str" cm="1">
        <f t="array" ref="S4817:Z4817">_xlfn.XLOOKUP($O4817,'Raw - customers'!$A:$A,'Raw - customers'!$B:$I)</f>
        <v>Tobin Jeffryes</v>
      </c>
      <c r="T4817" t="str">
        <v>Non-binary</v>
      </c>
      <c r="U4817">
        <v>40</v>
      </c>
      <c r="V4817" t="str">
        <v>23 Zara KnollApt. 502</v>
      </c>
      <c r="W4817">
        <v>6722</v>
      </c>
      <c r="X4817" t="str">
        <v>Lake Alice</v>
      </c>
      <c r="Y4817" t="str">
        <v>Victoria</v>
      </c>
      <c r="Z4817" t="str">
        <v>Australia</v>
      </c>
      <c r="AA4817">
        <v>2</v>
      </c>
      <c r="AB4817" s="3" t="str">
        <f t="shared" si="151"/>
        <v>10 to 20</v>
      </c>
      <c r="AM4817" s="6">
        <v>639</v>
      </c>
      <c r="AN4817" s="6" t="s">
        <v>1396</v>
      </c>
    </row>
    <row r="4818" spans="1:40" x14ac:dyDescent="0.25">
      <c r="A4818">
        <v>4816</v>
      </c>
      <c r="B4818">
        <v>966</v>
      </c>
      <c r="C4818">
        <v>756</v>
      </c>
      <c r="D4818">
        <v>109</v>
      </c>
      <c r="E4818">
        <v>3</v>
      </c>
      <c r="F4818">
        <v>327</v>
      </c>
      <c r="G4818">
        <v>1</v>
      </c>
      <c r="H4818" t="str">
        <f>VLOOKUP($C4818,'Raw-products'!$A$2:$H$1261,MATCH(H$1,'Raw-products'!$A$1:$H$1,0))</f>
        <v>Jacket</v>
      </c>
      <c r="I4818" t="str">
        <f>VLOOKUP($C4818,'Raw-products'!$A$2:$H$1261,MATCH(I$1,'Raw-products'!$A$1:$H$1,0))</f>
        <v>Peacoat</v>
      </c>
      <c r="J4818" t="str">
        <f>VLOOKUP($C4818,'Raw-products'!$A$2:$H$1261,MATCH(J$1,'Raw-products'!$A$1:$H$1,0))</f>
        <v>S</v>
      </c>
      <c r="K4818" t="str">
        <f>VLOOKUP($C4818,'Raw-products'!$A$2:$H$1261,MATCH(K$1,'Raw-products'!$A$1:$H$1,0))</f>
        <v>blue</v>
      </c>
      <c r="L4818">
        <f>VLOOKUP($C4818,'Raw-products'!$A$2:$H$1261,MATCH(L$1,'Raw-products'!$A$1:$H$1,0))</f>
        <v>102</v>
      </c>
      <c r="M4818">
        <f>VLOOKUP($C4818,'Raw-products'!$A$2:$H$1261,MATCH(M$1,'Raw-products'!$A$1:$H$1,0))</f>
        <v>50</v>
      </c>
      <c r="N4818" s="5">
        <f t="shared" si="150"/>
        <v>5100</v>
      </c>
      <c r="O4818" cm="1">
        <f t="array" ref="O4818:R4818">_xlfn.XLOOKUP($B4818,'Raw -orders'!$A:$A,'Raw -orders'!$B:$E)</f>
        <v>639</v>
      </c>
      <c r="P4818">
        <v>28100</v>
      </c>
      <c r="Q4818" s="1">
        <v>44252</v>
      </c>
      <c r="R4818" s="1">
        <v>44265</v>
      </c>
      <c r="S4818" t="str" cm="1">
        <f t="array" ref="S4818:Z4818">_xlfn.XLOOKUP($O4818,'Raw - customers'!$A:$A,'Raw - customers'!$B:$I)</f>
        <v>Tobin Jeffryes</v>
      </c>
      <c r="T4818" t="str">
        <v>Non-binary</v>
      </c>
      <c r="U4818">
        <v>40</v>
      </c>
      <c r="V4818" t="str">
        <v>23 Zara KnollApt. 502</v>
      </c>
      <c r="W4818">
        <v>6722</v>
      </c>
      <c r="X4818" t="str">
        <v>Lake Alice</v>
      </c>
      <c r="Y4818" t="str">
        <v>Victoria</v>
      </c>
      <c r="Z4818" t="str">
        <v>Australia</v>
      </c>
      <c r="AA4818">
        <v>2</v>
      </c>
      <c r="AB4818" s="3" t="str">
        <f t="shared" si="151"/>
        <v>10 to 20</v>
      </c>
      <c r="AM4818" s="6">
        <v>639</v>
      </c>
      <c r="AN4818" s="6" t="s">
        <v>1396</v>
      </c>
    </row>
    <row r="4819" spans="1:40" x14ac:dyDescent="0.25">
      <c r="A4819">
        <v>4817</v>
      </c>
      <c r="B4819">
        <v>966</v>
      </c>
      <c r="C4819">
        <v>1076</v>
      </c>
      <c r="D4819">
        <v>93</v>
      </c>
      <c r="E4819">
        <v>1</v>
      </c>
      <c r="F4819">
        <v>93</v>
      </c>
      <c r="G4819">
        <v>1</v>
      </c>
      <c r="H4819" t="str">
        <f>VLOOKUP($C4819,'Raw-products'!$A$2:$H$1261,MATCH(H$1,'Raw-products'!$A$1:$H$1,0))</f>
        <v>Trousers</v>
      </c>
      <c r="I4819" t="str">
        <f>VLOOKUP($C4819,'Raw-products'!$A$2:$H$1261,MATCH(I$1,'Raw-products'!$A$1:$H$1,0))</f>
        <v>Joggers</v>
      </c>
      <c r="J4819" t="str">
        <f>VLOOKUP($C4819,'Raw-products'!$A$2:$H$1261,MATCH(J$1,'Raw-products'!$A$1:$H$1,0))</f>
        <v>S</v>
      </c>
      <c r="K4819" t="str">
        <f>VLOOKUP($C4819,'Raw-products'!$A$2:$H$1261,MATCH(K$1,'Raw-products'!$A$1:$H$1,0))</f>
        <v>indigo</v>
      </c>
      <c r="L4819">
        <f>VLOOKUP($C4819,'Raw-products'!$A$2:$H$1261,MATCH(L$1,'Raw-products'!$A$1:$H$1,0))</f>
        <v>94</v>
      </c>
      <c r="M4819">
        <f>VLOOKUP($C4819,'Raw-products'!$A$2:$H$1261,MATCH(M$1,'Raw-products'!$A$1:$H$1,0))</f>
        <v>56</v>
      </c>
      <c r="N4819" s="5">
        <f t="shared" si="150"/>
        <v>5264</v>
      </c>
      <c r="O4819" cm="1">
        <f t="array" ref="O4819:R4819">_xlfn.XLOOKUP($B4819,'Raw -orders'!$A:$A,'Raw -orders'!$B:$E)</f>
        <v>639</v>
      </c>
      <c r="P4819">
        <v>28100</v>
      </c>
      <c r="Q4819" s="1">
        <v>44252</v>
      </c>
      <c r="R4819" s="1">
        <v>44265</v>
      </c>
      <c r="S4819" t="str" cm="1">
        <f t="array" ref="S4819:Z4819">_xlfn.XLOOKUP($O4819,'Raw - customers'!$A:$A,'Raw - customers'!$B:$I)</f>
        <v>Tobin Jeffryes</v>
      </c>
      <c r="T4819" t="str">
        <v>Non-binary</v>
      </c>
      <c r="U4819">
        <v>40</v>
      </c>
      <c r="V4819" t="str">
        <v>23 Zara KnollApt. 502</v>
      </c>
      <c r="W4819">
        <v>6722</v>
      </c>
      <c r="X4819" t="str">
        <v>Lake Alice</v>
      </c>
      <c r="Y4819" t="str">
        <v>Victoria</v>
      </c>
      <c r="Z4819" t="str">
        <v>Australia</v>
      </c>
      <c r="AA4819">
        <v>2</v>
      </c>
      <c r="AB4819" s="3" t="str">
        <f t="shared" si="151"/>
        <v>10 to 20</v>
      </c>
      <c r="AM4819" s="6">
        <v>639</v>
      </c>
      <c r="AN4819" s="6" t="s">
        <v>1396</v>
      </c>
    </row>
    <row r="4820" spans="1:40" x14ac:dyDescent="0.25">
      <c r="A4820">
        <v>4818</v>
      </c>
      <c r="B4820">
        <v>966</v>
      </c>
      <c r="C4820">
        <v>326</v>
      </c>
      <c r="D4820">
        <v>109</v>
      </c>
      <c r="E4820">
        <v>2</v>
      </c>
      <c r="F4820">
        <v>218</v>
      </c>
      <c r="G4820">
        <v>1</v>
      </c>
      <c r="H4820" t="str">
        <f>VLOOKUP($C4820,'Raw-products'!$A$2:$H$1261,MATCH(H$1,'Raw-products'!$A$1:$H$1,0))</f>
        <v>Shirt</v>
      </c>
      <c r="I4820" t="str">
        <f>VLOOKUP($C4820,'Raw-products'!$A$2:$H$1261,MATCH(I$1,'Raw-products'!$A$1:$H$1,0))</f>
        <v>Mandarin Collar</v>
      </c>
      <c r="J4820" t="str">
        <f>VLOOKUP($C4820,'Raw-products'!$A$2:$H$1261,MATCH(J$1,'Raw-products'!$A$1:$H$1,0))</f>
        <v>S</v>
      </c>
      <c r="K4820" t="str">
        <f>VLOOKUP($C4820,'Raw-products'!$A$2:$H$1261,MATCH(K$1,'Raw-products'!$A$1:$H$1,0))</f>
        <v>yellow</v>
      </c>
      <c r="L4820">
        <f>VLOOKUP($C4820,'Raw-products'!$A$2:$H$1261,MATCH(L$1,'Raw-products'!$A$1:$H$1,0))</f>
        <v>108</v>
      </c>
      <c r="M4820">
        <f>VLOOKUP($C4820,'Raw-products'!$A$2:$H$1261,MATCH(M$1,'Raw-products'!$A$1:$H$1,0))</f>
        <v>76</v>
      </c>
      <c r="N4820" s="5">
        <f t="shared" si="150"/>
        <v>8208</v>
      </c>
      <c r="O4820" cm="1">
        <f t="array" ref="O4820:R4820">_xlfn.XLOOKUP($B4820,'Raw -orders'!$A:$A,'Raw -orders'!$B:$E)</f>
        <v>639</v>
      </c>
      <c r="P4820">
        <v>28100</v>
      </c>
      <c r="Q4820" s="1">
        <v>44252</v>
      </c>
      <c r="R4820" s="1">
        <v>44265</v>
      </c>
      <c r="S4820" t="str" cm="1">
        <f t="array" ref="S4820:Z4820">_xlfn.XLOOKUP($O4820,'Raw - customers'!$A:$A,'Raw - customers'!$B:$I)</f>
        <v>Tobin Jeffryes</v>
      </c>
      <c r="T4820" t="str">
        <v>Non-binary</v>
      </c>
      <c r="U4820">
        <v>40</v>
      </c>
      <c r="V4820" t="str">
        <v>23 Zara KnollApt. 502</v>
      </c>
      <c r="W4820">
        <v>6722</v>
      </c>
      <c r="X4820" t="str">
        <v>Lake Alice</v>
      </c>
      <c r="Y4820" t="str">
        <v>Victoria</v>
      </c>
      <c r="Z4820" t="str">
        <v>Australia</v>
      </c>
      <c r="AA4820">
        <v>2</v>
      </c>
      <c r="AB4820" s="3" t="str">
        <f t="shared" si="151"/>
        <v>10 to 20</v>
      </c>
      <c r="AM4820" s="6">
        <v>639</v>
      </c>
      <c r="AN4820" s="6" t="s">
        <v>1396</v>
      </c>
    </row>
    <row r="4821" spans="1:40" x14ac:dyDescent="0.25">
      <c r="A4821">
        <v>4819</v>
      </c>
      <c r="B4821">
        <v>966</v>
      </c>
      <c r="C4821">
        <v>800</v>
      </c>
      <c r="D4821">
        <v>91</v>
      </c>
      <c r="E4821">
        <v>3</v>
      </c>
      <c r="F4821">
        <v>273</v>
      </c>
      <c r="G4821">
        <v>1</v>
      </c>
      <c r="H4821" t="str">
        <f>VLOOKUP($C4821,'Raw-products'!$A$2:$H$1261,MATCH(H$1,'Raw-products'!$A$1:$H$1,0))</f>
        <v>Jacket</v>
      </c>
      <c r="I4821" t="str">
        <f>VLOOKUP($C4821,'Raw-products'!$A$2:$H$1261,MATCH(I$1,'Raw-products'!$A$1:$H$1,0))</f>
        <v>Pullover</v>
      </c>
      <c r="J4821" t="str">
        <f>VLOOKUP($C4821,'Raw-products'!$A$2:$H$1261,MATCH(J$1,'Raw-products'!$A$1:$H$1,0))</f>
        <v>XS</v>
      </c>
      <c r="K4821" t="str">
        <f>VLOOKUP($C4821,'Raw-products'!$A$2:$H$1261,MATCH(K$1,'Raw-products'!$A$1:$H$1,0))</f>
        <v>violet</v>
      </c>
      <c r="L4821">
        <f>VLOOKUP($C4821,'Raw-products'!$A$2:$H$1261,MATCH(L$1,'Raw-products'!$A$1:$H$1,0))</f>
        <v>114</v>
      </c>
      <c r="M4821">
        <f>VLOOKUP($C4821,'Raw-products'!$A$2:$H$1261,MATCH(M$1,'Raw-products'!$A$1:$H$1,0))</f>
        <v>61</v>
      </c>
      <c r="N4821" s="5">
        <f t="shared" si="150"/>
        <v>6954</v>
      </c>
      <c r="O4821" cm="1">
        <f t="array" ref="O4821:R4821">_xlfn.XLOOKUP($B4821,'Raw -orders'!$A:$A,'Raw -orders'!$B:$E)</f>
        <v>639</v>
      </c>
      <c r="P4821">
        <v>28100</v>
      </c>
      <c r="Q4821" s="1">
        <v>44252</v>
      </c>
      <c r="R4821" s="1">
        <v>44265</v>
      </c>
      <c r="S4821" t="str" cm="1">
        <f t="array" ref="S4821:Z4821">_xlfn.XLOOKUP($O4821,'Raw - customers'!$A:$A,'Raw - customers'!$B:$I)</f>
        <v>Tobin Jeffryes</v>
      </c>
      <c r="T4821" t="str">
        <v>Non-binary</v>
      </c>
      <c r="U4821">
        <v>40</v>
      </c>
      <c r="V4821" t="str">
        <v>23 Zara KnollApt. 502</v>
      </c>
      <c r="W4821">
        <v>6722</v>
      </c>
      <c r="X4821" t="str">
        <v>Lake Alice</v>
      </c>
      <c r="Y4821" t="str">
        <v>Victoria</v>
      </c>
      <c r="Z4821" t="str">
        <v>Australia</v>
      </c>
      <c r="AA4821">
        <v>2</v>
      </c>
      <c r="AB4821" s="3" t="str">
        <f t="shared" si="151"/>
        <v>10 to 20</v>
      </c>
      <c r="AM4821" s="6">
        <v>639</v>
      </c>
      <c r="AN4821" s="6" t="s">
        <v>1396</v>
      </c>
    </row>
    <row r="4822" spans="1:40" x14ac:dyDescent="0.25">
      <c r="A4822">
        <v>4820</v>
      </c>
      <c r="B4822">
        <v>966</v>
      </c>
      <c r="C4822">
        <v>342</v>
      </c>
      <c r="D4822">
        <v>109</v>
      </c>
      <c r="E4822">
        <v>1</v>
      </c>
      <c r="F4822">
        <v>109</v>
      </c>
      <c r="G4822">
        <v>1</v>
      </c>
      <c r="H4822" t="str">
        <f>VLOOKUP($C4822,'Raw-products'!$A$2:$H$1261,MATCH(H$1,'Raw-products'!$A$1:$H$1,0))</f>
        <v>Shirt</v>
      </c>
      <c r="I4822" t="str">
        <f>VLOOKUP($C4822,'Raw-products'!$A$2:$H$1261,MATCH(I$1,'Raw-products'!$A$1:$H$1,0))</f>
        <v>Mandarin Collar</v>
      </c>
      <c r="J4822" t="str">
        <f>VLOOKUP($C4822,'Raw-products'!$A$2:$H$1261,MATCH(J$1,'Raw-products'!$A$1:$H$1,0))</f>
        <v>M</v>
      </c>
      <c r="K4822" t="str">
        <f>VLOOKUP($C4822,'Raw-products'!$A$2:$H$1261,MATCH(K$1,'Raw-products'!$A$1:$H$1,0))</f>
        <v>indigo</v>
      </c>
      <c r="L4822">
        <f>VLOOKUP($C4822,'Raw-products'!$A$2:$H$1261,MATCH(L$1,'Raw-products'!$A$1:$H$1,0))</f>
        <v>108</v>
      </c>
      <c r="M4822">
        <f>VLOOKUP($C4822,'Raw-products'!$A$2:$H$1261,MATCH(M$1,'Raw-products'!$A$1:$H$1,0))</f>
        <v>51</v>
      </c>
      <c r="N4822" s="5">
        <f t="shared" si="150"/>
        <v>5508</v>
      </c>
      <c r="O4822" cm="1">
        <f t="array" ref="O4822:R4822">_xlfn.XLOOKUP($B4822,'Raw -orders'!$A:$A,'Raw -orders'!$B:$E)</f>
        <v>639</v>
      </c>
      <c r="P4822">
        <v>28100</v>
      </c>
      <c r="Q4822" s="1">
        <v>44252</v>
      </c>
      <c r="R4822" s="1">
        <v>44265</v>
      </c>
      <c r="S4822" t="str" cm="1">
        <f t="array" ref="S4822:Z4822">_xlfn.XLOOKUP($O4822,'Raw - customers'!$A:$A,'Raw - customers'!$B:$I)</f>
        <v>Tobin Jeffryes</v>
      </c>
      <c r="T4822" t="str">
        <v>Non-binary</v>
      </c>
      <c r="U4822">
        <v>40</v>
      </c>
      <c r="V4822" t="str">
        <v>23 Zara KnollApt. 502</v>
      </c>
      <c r="W4822">
        <v>6722</v>
      </c>
      <c r="X4822" t="str">
        <v>Lake Alice</v>
      </c>
      <c r="Y4822" t="str">
        <v>Victoria</v>
      </c>
      <c r="Z4822" t="str">
        <v>Australia</v>
      </c>
      <c r="AA4822">
        <v>2</v>
      </c>
      <c r="AB4822" s="3" t="str">
        <f t="shared" si="151"/>
        <v>10 to 20</v>
      </c>
      <c r="AM4822" s="6">
        <v>639</v>
      </c>
      <c r="AN4822" s="6" t="s">
        <v>1396</v>
      </c>
    </row>
    <row r="4823" spans="1:40" x14ac:dyDescent="0.25">
      <c r="A4823">
        <v>4821</v>
      </c>
      <c r="B4823">
        <v>966</v>
      </c>
      <c r="C4823">
        <v>1078</v>
      </c>
      <c r="D4823">
        <v>93</v>
      </c>
      <c r="E4823">
        <v>3</v>
      </c>
      <c r="F4823">
        <v>279</v>
      </c>
      <c r="G4823">
        <v>1</v>
      </c>
      <c r="H4823" t="str">
        <f>VLOOKUP($C4823,'Raw-products'!$A$2:$H$1261,MATCH(H$1,'Raw-products'!$A$1:$H$1,0))</f>
        <v>Trousers</v>
      </c>
      <c r="I4823" t="str">
        <f>VLOOKUP($C4823,'Raw-products'!$A$2:$H$1261,MATCH(I$1,'Raw-products'!$A$1:$H$1,0))</f>
        <v>Joggers</v>
      </c>
      <c r="J4823" t="str">
        <f>VLOOKUP($C4823,'Raw-products'!$A$2:$H$1261,MATCH(J$1,'Raw-products'!$A$1:$H$1,0))</f>
        <v>L</v>
      </c>
      <c r="K4823" t="str">
        <f>VLOOKUP($C4823,'Raw-products'!$A$2:$H$1261,MATCH(K$1,'Raw-products'!$A$1:$H$1,0))</f>
        <v>indigo</v>
      </c>
      <c r="L4823">
        <f>VLOOKUP($C4823,'Raw-products'!$A$2:$H$1261,MATCH(L$1,'Raw-products'!$A$1:$H$1,0))</f>
        <v>94</v>
      </c>
      <c r="M4823">
        <f>VLOOKUP($C4823,'Raw-products'!$A$2:$H$1261,MATCH(M$1,'Raw-products'!$A$1:$H$1,0))</f>
        <v>42</v>
      </c>
      <c r="N4823" s="5">
        <f t="shared" si="150"/>
        <v>3948</v>
      </c>
      <c r="O4823" cm="1">
        <f t="array" ref="O4823:R4823">_xlfn.XLOOKUP($B4823,'Raw -orders'!$A:$A,'Raw -orders'!$B:$E)</f>
        <v>639</v>
      </c>
      <c r="P4823">
        <v>28100</v>
      </c>
      <c r="Q4823" s="1">
        <v>44252</v>
      </c>
      <c r="R4823" s="1">
        <v>44265</v>
      </c>
      <c r="S4823" t="str" cm="1">
        <f t="array" ref="S4823:Z4823">_xlfn.XLOOKUP($O4823,'Raw - customers'!$A:$A,'Raw - customers'!$B:$I)</f>
        <v>Tobin Jeffryes</v>
      </c>
      <c r="T4823" t="str">
        <v>Non-binary</v>
      </c>
      <c r="U4823">
        <v>40</v>
      </c>
      <c r="V4823" t="str">
        <v>23 Zara KnollApt. 502</v>
      </c>
      <c r="W4823">
        <v>6722</v>
      </c>
      <c r="X4823" t="str">
        <v>Lake Alice</v>
      </c>
      <c r="Y4823" t="str">
        <v>Victoria</v>
      </c>
      <c r="Z4823" t="str">
        <v>Australia</v>
      </c>
      <c r="AA4823">
        <v>2</v>
      </c>
      <c r="AB4823" s="3" t="str">
        <f t="shared" si="151"/>
        <v>10 to 20</v>
      </c>
      <c r="AM4823" s="6">
        <v>639</v>
      </c>
      <c r="AN4823" s="6" t="s">
        <v>1396</v>
      </c>
    </row>
    <row r="4824" spans="1:40" x14ac:dyDescent="0.25">
      <c r="A4824">
        <v>4822</v>
      </c>
      <c r="B4824">
        <v>966</v>
      </c>
      <c r="C4824">
        <v>1177</v>
      </c>
      <c r="D4824">
        <v>99</v>
      </c>
      <c r="E4824">
        <v>3</v>
      </c>
      <c r="F4824">
        <v>297</v>
      </c>
      <c r="G4824">
        <v>1</v>
      </c>
      <c r="H4824" t="str">
        <f>VLOOKUP($C4824,'Raw-products'!$A$2:$H$1261,MATCH(H$1,'Raw-products'!$A$1:$H$1,0))</f>
        <v>Trousers</v>
      </c>
      <c r="I4824" t="str">
        <f>VLOOKUP($C4824,'Raw-products'!$A$2:$H$1261,MATCH(I$1,'Raw-products'!$A$1:$H$1,0))</f>
        <v>High-Waisted</v>
      </c>
      <c r="J4824" t="str">
        <f>VLOOKUP($C4824,'Raw-products'!$A$2:$H$1261,MATCH(J$1,'Raw-products'!$A$1:$H$1,0))</f>
        <v>M</v>
      </c>
      <c r="K4824" t="str">
        <f>VLOOKUP($C4824,'Raw-products'!$A$2:$H$1261,MATCH(K$1,'Raw-products'!$A$1:$H$1,0))</f>
        <v>blue</v>
      </c>
      <c r="L4824">
        <f>VLOOKUP($C4824,'Raw-products'!$A$2:$H$1261,MATCH(L$1,'Raw-products'!$A$1:$H$1,0))</f>
        <v>98</v>
      </c>
      <c r="M4824">
        <f>VLOOKUP($C4824,'Raw-products'!$A$2:$H$1261,MATCH(M$1,'Raw-products'!$A$1:$H$1,0))</f>
        <v>52</v>
      </c>
      <c r="N4824" s="5">
        <f t="shared" si="150"/>
        <v>5096</v>
      </c>
      <c r="O4824" cm="1">
        <f t="array" ref="O4824:R4824">_xlfn.XLOOKUP($B4824,'Raw -orders'!$A:$A,'Raw -orders'!$B:$E)</f>
        <v>639</v>
      </c>
      <c r="P4824">
        <v>28100</v>
      </c>
      <c r="Q4824" s="1">
        <v>44252</v>
      </c>
      <c r="R4824" s="1">
        <v>44265</v>
      </c>
      <c r="S4824" t="str" cm="1">
        <f t="array" ref="S4824:Z4824">_xlfn.XLOOKUP($O4824,'Raw - customers'!$A:$A,'Raw - customers'!$B:$I)</f>
        <v>Tobin Jeffryes</v>
      </c>
      <c r="T4824" t="str">
        <v>Non-binary</v>
      </c>
      <c r="U4824">
        <v>40</v>
      </c>
      <c r="V4824" t="str">
        <v>23 Zara KnollApt. 502</v>
      </c>
      <c r="W4824">
        <v>6722</v>
      </c>
      <c r="X4824" t="str">
        <v>Lake Alice</v>
      </c>
      <c r="Y4824" t="str">
        <v>Victoria</v>
      </c>
      <c r="Z4824" t="str">
        <v>Australia</v>
      </c>
      <c r="AA4824">
        <v>2</v>
      </c>
      <c r="AB4824" s="3" t="str">
        <f t="shared" si="151"/>
        <v>10 to 20</v>
      </c>
      <c r="AM4824" s="6">
        <v>639</v>
      </c>
      <c r="AN4824" s="6" t="s">
        <v>1396</v>
      </c>
    </row>
    <row r="4825" spans="1:40" x14ac:dyDescent="0.25">
      <c r="A4825">
        <v>4823</v>
      </c>
      <c r="B4825">
        <v>966</v>
      </c>
      <c r="C4825">
        <v>1148</v>
      </c>
      <c r="D4825">
        <v>102</v>
      </c>
      <c r="E4825">
        <v>3</v>
      </c>
      <c r="F4825">
        <v>306</v>
      </c>
      <c r="G4825">
        <v>1</v>
      </c>
      <c r="H4825" t="str">
        <f>VLOOKUP($C4825,'Raw-products'!$A$2:$H$1261,MATCH(H$1,'Raw-products'!$A$1:$H$1,0))</f>
        <v>Trousers</v>
      </c>
      <c r="I4825" t="str">
        <f>VLOOKUP($C4825,'Raw-products'!$A$2:$H$1261,MATCH(I$1,'Raw-products'!$A$1:$H$1,0))</f>
        <v>Cargo Pants</v>
      </c>
      <c r="J4825" t="str">
        <f>VLOOKUP($C4825,'Raw-products'!$A$2:$H$1261,MATCH(J$1,'Raw-products'!$A$1:$H$1,0))</f>
        <v>L</v>
      </c>
      <c r="K4825" t="str">
        <f>VLOOKUP($C4825,'Raw-products'!$A$2:$H$1261,MATCH(K$1,'Raw-products'!$A$1:$H$1,0))</f>
        <v>indigo</v>
      </c>
      <c r="L4825">
        <f>VLOOKUP($C4825,'Raw-products'!$A$2:$H$1261,MATCH(L$1,'Raw-products'!$A$1:$H$1,0))</f>
        <v>106</v>
      </c>
      <c r="M4825">
        <f>VLOOKUP($C4825,'Raw-products'!$A$2:$H$1261,MATCH(M$1,'Raw-products'!$A$1:$H$1,0))</f>
        <v>46</v>
      </c>
      <c r="N4825" s="5">
        <f t="shared" si="150"/>
        <v>4876</v>
      </c>
      <c r="O4825" cm="1">
        <f t="array" ref="O4825:R4825">_xlfn.XLOOKUP($B4825,'Raw -orders'!$A:$A,'Raw -orders'!$B:$E)</f>
        <v>639</v>
      </c>
      <c r="P4825">
        <v>28100</v>
      </c>
      <c r="Q4825" s="1">
        <v>44252</v>
      </c>
      <c r="R4825" s="1">
        <v>44265</v>
      </c>
      <c r="S4825" t="str" cm="1">
        <f t="array" ref="S4825:Z4825">_xlfn.XLOOKUP($O4825,'Raw - customers'!$A:$A,'Raw - customers'!$B:$I)</f>
        <v>Tobin Jeffryes</v>
      </c>
      <c r="T4825" t="str">
        <v>Non-binary</v>
      </c>
      <c r="U4825">
        <v>40</v>
      </c>
      <c r="V4825" t="str">
        <v>23 Zara KnollApt. 502</v>
      </c>
      <c r="W4825">
        <v>6722</v>
      </c>
      <c r="X4825" t="str">
        <v>Lake Alice</v>
      </c>
      <c r="Y4825" t="str">
        <v>Victoria</v>
      </c>
      <c r="Z4825" t="str">
        <v>Australia</v>
      </c>
      <c r="AA4825">
        <v>2</v>
      </c>
      <c r="AB4825" s="3" t="str">
        <f t="shared" si="151"/>
        <v>10 to 20</v>
      </c>
      <c r="AM4825" s="6">
        <v>639</v>
      </c>
      <c r="AN4825" s="6" t="s">
        <v>1396</v>
      </c>
    </row>
    <row r="4826" spans="1:40" x14ac:dyDescent="0.25">
      <c r="A4826">
        <v>4824</v>
      </c>
      <c r="B4826">
        <v>967</v>
      </c>
      <c r="C4826">
        <v>235</v>
      </c>
      <c r="D4826">
        <v>106</v>
      </c>
      <c r="E4826">
        <v>1</v>
      </c>
      <c r="F4826">
        <v>106</v>
      </c>
      <c r="G4826">
        <v>1</v>
      </c>
      <c r="H4826" t="str">
        <f>VLOOKUP($C4826,'Raw-products'!$A$2:$H$1261,MATCH(H$1,'Raw-products'!$A$1:$H$1,0))</f>
        <v>Shirt</v>
      </c>
      <c r="I4826" t="str">
        <f>VLOOKUP($C4826,'Raw-products'!$A$2:$H$1261,MATCH(I$1,'Raw-products'!$A$1:$H$1,0))</f>
        <v>Chambray</v>
      </c>
      <c r="J4826" t="str">
        <f>VLOOKUP($C4826,'Raw-products'!$A$2:$H$1261,MATCH(J$1,'Raw-products'!$A$1:$H$1,0))</f>
        <v>XS</v>
      </c>
      <c r="K4826" t="str">
        <f>VLOOKUP($C4826,'Raw-products'!$A$2:$H$1261,MATCH(K$1,'Raw-products'!$A$1:$H$1,0))</f>
        <v>indigo</v>
      </c>
      <c r="L4826">
        <f>VLOOKUP($C4826,'Raw-products'!$A$2:$H$1261,MATCH(L$1,'Raw-products'!$A$1:$H$1,0))</f>
        <v>105</v>
      </c>
      <c r="M4826">
        <f>VLOOKUP($C4826,'Raw-products'!$A$2:$H$1261,MATCH(M$1,'Raw-products'!$A$1:$H$1,0))</f>
        <v>75</v>
      </c>
      <c r="N4826" s="5">
        <f t="shared" si="150"/>
        <v>7875</v>
      </c>
      <c r="O4826" cm="1">
        <f t="array" ref="O4826:R4826">_xlfn.XLOOKUP($B4826,'Raw -orders'!$A:$A,'Raw -orders'!$B:$E)</f>
        <v>306</v>
      </c>
      <c r="P4826">
        <v>32010</v>
      </c>
      <c r="Q4826" s="1">
        <v>44480</v>
      </c>
      <c r="R4826" s="1">
        <v>44507</v>
      </c>
      <c r="S4826" t="str" cm="1">
        <f t="array" ref="S4826:Z4826">_xlfn.XLOOKUP($O4826,'Raw - customers'!$A:$A,'Raw - customers'!$B:$I)</f>
        <v>Silas Stephens</v>
      </c>
      <c r="T4826" t="str">
        <v>Polygender</v>
      </c>
      <c r="U4826">
        <v>68</v>
      </c>
      <c r="V4826" t="str">
        <v>344 Addison PlazaApt. 998</v>
      </c>
      <c r="W4826">
        <v>8581</v>
      </c>
      <c r="X4826" t="str">
        <v>West Audreyhaven</v>
      </c>
      <c r="Y4826" t="str">
        <v>Queensland</v>
      </c>
      <c r="Z4826" t="str">
        <v>Australia</v>
      </c>
      <c r="AA4826">
        <v>10</v>
      </c>
      <c r="AB4826" s="3" t="str">
        <f t="shared" si="151"/>
        <v>20 to 30</v>
      </c>
      <c r="AM4826" s="6">
        <v>306</v>
      </c>
      <c r="AN4826" s="6" t="s">
        <v>1355</v>
      </c>
    </row>
    <row r="4827" spans="1:40" x14ac:dyDescent="0.25">
      <c r="A4827">
        <v>4825</v>
      </c>
      <c r="B4827">
        <v>967</v>
      </c>
      <c r="C4827">
        <v>283</v>
      </c>
      <c r="D4827">
        <v>105</v>
      </c>
      <c r="E4827">
        <v>1</v>
      </c>
      <c r="F4827">
        <v>105</v>
      </c>
      <c r="G4827">
        <v>1</v>
      </c>
      <c r="H4827" t="str">
        <f>VLOOKUP($C4827,'Raw-products'!$A$2:$H$1261,MATCH(H$1,'Raw-products'!$A$1:$H$1,0))</f>
        <v>Shirt</v>
      </c>
      <c r="I4827" t="str">
        <f>VLOOKUP($C4827,'Raw-products'!$A$2:$H$1261,MATCH(I$1,'Raw-products'!$A$1:$H$1,0))</f>
        <v>Cuban Collar</v>
      </c>
      <c r="J4827" t="str">
        <f>VLOOKUP($C4827,'Raw-products'!$A$2:$H$1261,MATCH(J$1,'Raw-products'!$A$1:$H$1,0))</f>
        <v>L</v>
      </c>
      <c r="K4827" t="str">
        <f>VLOOKUP($C4827,'Raw-products'!$A$2:$H$1261,MATCH(K$1,'Raw-products'!$A$1:$H$1,0))</f>
        <v>red</v>
      </c>
      <c r="L4827">
        <f>VLOOKUP($C4827,'Raw-products'!$A$2:$H$1261,MATCH(L$1,'Raw-products'!$A$1:$H$1,0))</f>
        <v>93</v>
      </c>
      <c r="M4827">
        <f>VLOOKUP($C4827,'Raw-products'!$A$2:$H$1261,MATCH(M$1,'Raw-products'!$A$1:$H$1,0))</f>
        <v>45</v>
      </c>
      <c r="N4827" s="5">
        <f t="shared" si="150"/>
        <v>4185</v>
      </c>
      <c r="O4827" cm="1">
        <f t="array" ref="O4827:R4827">_xlfn.XLOOKUP($B4827,'Raw -orders'!$A:$A,'Raw -orders'!$B:$E)</f>
        <v>306</v>
      </c>
      <c r="P4827">
        <v>32010</v>
      </c>
      <c r="Q4827" s="1">
        <v>44480</v>
      </c>
      <c r="R4827" s="1">
        <v>44507</v>
      </c>
      <c r="S4827" t="str" cm="1">
        <f t="array" ref="S4827:Z4827">_xlfn.XLOOKUP($O4827,'Raw - customers'!$A:$A,'Raw - customers'!$B:$I)</f>
        <v>Silas Stephens</v>
      </c>
      <c r="T4827" t="str">
        <v>Polygender</v>
      </c>
      <c r="U4827">
        <v>68</v>
      </c>
      <c r="V4827" t="str">
        <v>344 Addison PlazaApt. 998</v>
      </c>
      <c r="W4827">
        <v>8581</v>
      </c>
      <c r="X4827" t="str">
        <v>West Audreyhaven</v>
      </c>
      <c r="Y4827" t="str">
        <v>Queensland</v>
      </c>
      <c r="Z4827" t="str">
        <v>Australia</v>
      </c>
      <c r="AA4827">
        <v>10</v>
      </c>
      <c r="AB4827" s="3" t="str">
        <f t="shared" si="151"/>
        <v>20 to 30</v>
      </c>
      <c r="AM4827" s="6">
        <v>306</v>
      </c>
      <c r="AN4827" s="6" t="s">
        <v>1355</v>
      </c>
    </row>
    <row r="4828" spans="1:40" x14ac:dyDescent="0.25">
      <c r="A4828">
        <v>4826</v>
      </c>
      <c r="B4828">
        <v>967</v>
      </c>
      <c r="C4828">
        <v>591</v>
      </c>
      <c r="D4828">
        <v>100</v>
      </c>
      <c r="E4828">
        <v>1</v>
      </c>
      <c r="F4828">
        <v>100</v>
      </c>
      <c r="G4828">
        <v>1</v>
      </c>
      <c r="H4828" t="str">
        <f>VLOOKUP($C4828,'Raw-products'!$A$2:$H$1261,MATCH(H$1,'Raw-products'!$A$1:$H$1,0))</f>
        <v>Jacket</v>
      </c>
      <c r="I4828" t="str">
        <f>VLOOKUP($C4828,'Raw-products'!$A$2:$H$1261,MATCH(I$1,'Raw-products'!$A$1:$H$1,0))</f>
        <v>Bomber</v>
      </c>
      <c r="J4828" t="str">
        <f>VLOOKUP($C4828,'Raw-products'!$A$2:$H$1261,MATCH(J$1,'Raw-products'!$A$1:$H$1,0))</f>
        <v>S</v>
      </c>
      <c r="K4828" t="str">
        <f>VLOOKUP($C4828,'Raw-products'!$A$2:$H$1261,MATCH(K$1,'Raw-products'!$A$1:$H$1,0))</f>
        <v>violet</v>
      </c>
      <c r="L4828">
        <f>VLOOKUP($C4828,'Raw-products'!$A$2:$H$1261,MATCH(L$1,'Raw-products'!$A$1:$H$1,0))</f>
        <v>90</v>
      </c>
      <c r="M4828">
        <f>VLOOKUP($C4828,'Raw-products'!$A$2:$H$1261,MATCH(M$1,'Raw-products'!$A$1:$H$1,0))</f>
        <v>45</v>
      </c>
      <c r="N4828" s="5">
        <f t="shared" si="150"/>
        <v>4050</v>
      </c>
      <c r="O4828" cm="1">
        <f t="array" ref="O4828:R4828">_xlfn.XLOOKUP($B4828,'Raw -orders'!$A:$A,'Raw -orders'!$B:$E)</f>
        <v>306</v>
      </c>
      <c r="P4828">
        <v>32010</v>
      </c>
      <c r="Q4828" s="1">
        <v>44480</v>
      </c>
      <c r="R4828" s="1">
        <v>44507</v>
      </c>
      <c r="S4828" t="str" cm="1">
        <f t="array" ref="S4828:Z4828">_xlfn.XLOOKUP($O4828,'Raw - customers'!$A:$A,'Raw - customers'!$B:$I)</f>
        <v>Silas Stephens</v>
      </c>
      <c r="T4828" t="str">
        <v>Polygender</v>
      </c>
      <c r="U4828">
        <v>68</v>
      </c>
      <c r="V4828" t="str">
        <v>344 Addison PlazaApt. 998</v>
      </c>
      <c r="W4828">
        <v>8581</v>
      </c>
      <c r="X4828" t="str">
        <v>West Audreyhaven</v>
      </c>
      <c r="Y4828" t="str">
        <v>Queensland</v>
      </c>
      <c r="Z4828" t="str">
        <v>Australia</v>
      </c>
      <c r="AA4828">
        <v>10</v>
      </c>
      <c r="AB4828" s="3" t="str">
        <f t="shared" si="151"/>
        <v>20 to 30</v>
      </c>
      <c r="AM4828" s="6">
        <v>306</v>
      </c>
      <c r="AN4828" s="6" t="s">
        <v>1355</v>
      </c>
    </row>
    <row r="4829" spans="1:40" x14ac:dyDescent="0.25">
      <c r="A4829">
        <v>4827</v>
      </c>
      <c r="B4829">
        <v>967</v>
      </c>
      <c r="C4829">
        <v>1078</v>
      </c>
      <c r="D4829">
        <v>93</v>
      </c>
      <c r="E4829">
        <v>3</v>
      </c>
      <c r="F4829">
        <v>279</v>
      </c>
      <c r="G4829">
        <v>1</v>
      </c>
      <c r="H4829" t="str">
        <f>VLOOKUP($C4829,'Raw-products'!$A$2:$H$1261,MATCH(H$1,'Raw-products'!$A$1:$H$1,0))</f>
        <v>Trousers</v>
      </c>
      <c r="I4829" t="str">
        <f>VLOOKUP($C4829,'Raw-products'!$A$2:$H$1261,MATCH(I$1,'Raw-products'!$A$1:$H$1,0))</f>
        <v>Joggers</v>
      </c>
      <c r="J4829" t="str">
        <f>VLOOKUP($C4829,'Raw-products'!$A$2:$H$1261,MATCH(J$1,'Raw-products'!$A$1:$H$1,0))</f>
        <v>L</v>
      </c>
      <c r="K4829" t="str">
        <f>VLOOKUP($C4829,'Raw-products'!$A$2:$H$1261,MATCH(K$1,'Raw-products'!$A$1:$H$1,0))</f>
        <v>indigo</v>
      </c>
      <c r="L4829">
        <f>VLOOKUP($C4829,'Raw-products'!$A$2:$H$1261,MATCH(L$1,'Raw-products'!$A$1:$H$1,0))</f>
        <v>94</v>
      </c>
      <c r="M4829">
        <f>VLOOKUP($C4829,'Raw-products'!$A$2:$H$1261,MATCH(M$1,'Raw-products'!$A$1:$H$1,0))</f>
        <v>42</v>
      </c>
      <c r="N4829" s="5">
        <f t="shared" si="150"/>
        <v>3948</v>
      </c>
      <c r="O4829" cm="1">
        <f t="array" ref="O4829:R4829">_xlfn.XLOOKUP($B4829,'Raw -orders'!$A:$A,'Raw -orders'!$B:$E)</f>
        <v>306</v>
      </c>
      <c r="P4829">
        <v>32010</v>
      </c>
      <c r="Q4829" s="1">
        <v>44480</v>
      </c>
      <c r="R4829" s="1">
        <v>44507</v>
      </c>
      <c r="S4829" t="str" cm="1">
        <f t="array" ref="S4829:Z4829">_xlfn.XLOOKUP($O4829,'Raw - customers'!$A:$A,'Raw - customers'!$B:$I)</f>
        <v>Silas Stephens</v>
      </c>
      <c r="T4829" t="str">
        <v>Polygender</v>
      </c>
      <c r="U4829">
        <v>68</v>
      </c>
      <c r="V4829" t="str">
        <v>344 Addison PlazaApt. 998</v>
      </c>
      <c r="W4829">
        <v>8581</v>
      </c>
      <c r="X4829" t="str">
        <v>West Audreyhaven</v>
      </c>
      <c r="Y4829" t="str">
        <v>Queensland</v>
      </c>
      <c r="Z4829" t="str">
        <v>Australia</v>
      </c>
      <c r="AA4829">
        <v>10</v>
      </c>
      <c r="AB4829" s="3" t="str">
        <f t="shared" si="151"/>
        <v>20 to 30</v>
      </c>
      <c r="AM4829" s="6">
        <v>306</v>
      </c>
      <c r="AN4829" s="6" t="s">
        <v>1355</v>
      </c>
    </row>
    <row r="4830" spans="1:40" x14ac:dyDescent="0.25">
      <c r="A4830">
        <v>4828</v>
      </c>
      <c r="B4830">
        <v>967</v>
      </c>
      <c r="C4830">
        <v>133</v>
      </c>
      <c r="D4830">
        <v>92</v>
      </c>
      <c r="E4830">
        <v>2</v>
      </c>
      <c r="F4830">
        <v>184</v>
      </c>
      <c r="G4830">
        <v>1</v>
      </c>
      <c r="H4830" t="str">
        <f>VLOOKUP($C4830,'Raw-products'!$A$2:$H$1261,MATCH(H$1,'Raw-products'!$A$1:$H$1,0))</f>
        <v>Shirt</v>
      </c>
      <c r="I4830" t="str">
        <f>VLOOKUP($C4830,'Raw-products'!$A$2:$H$1261,MATCH(I$1,'Raw-products'!$A$1:$H$1,0))</f>
        <v>Denim</v>
      </c>
      <c r="J4830" t="str">
        <f>VLOOKUP($C4830,'Raw-products'!$A$2:$H$1261,MATCH(J$1,'Raw-products'!$A$1:$H$1,0))</f>
        <v>L</v>
      </c>
      <c r="K4830" t="str">
        <f>VLOOKUP($C4830,'Raw-products'!$A$2:$H$1261,MATCH(K$1,'Raw-products'!$A$1:$H$1,0))</f>
        <v>indigo</v>
      </c>
      <c r="L4830">
        <f>VLOOKUP($C4830,'Raw-products'!$A$2:$H$1261,MATCH(L$1,'Raw-products'!$A$1:$H$1,0))</f>
        <v>115</v>
      </c>
      <c r="M4830">
        <f>VLOOKUP($C4830,'Raw-products'!$A$2:$H$1261,MATCH(M$1,'Raw-products'!$A$1:$H$1,0))</f>
        <v>58</v>
      </c>
      <c r="N4830" s="5">
        <f t="shared" si="150"/>
        <v>6670</v>
      </c>
      <c r="O4830" cm="1">
        <f t="array" ref="O4830:R4830">_xlfn.XLOOKUP($B4830,'Raw -orders'!$A:$A,'Raw -orders'!$B:$E)</f>
        <v>306</v>
      </c>
      <c r="P4830">
        <v>32010</v>
      </c>
      <c r="Q4830" s="1">
        <v>44480</v>
      </c>
      <c r="R4830" s="1">
        <v>44507</v>
      </c>
      <c r="S4830" t="str" cm="1">
        <f t="array" ref="S4830:Z4830">_xlfn.XLOOKUP($O4830,'Raw - customers'!$A:$A,'Raw - customers'!$B:$I)</f>
        <v>Silas Stephens</v>
      </c>
      <c r="T4830" t="str">
        <v>Polygender</v>
      </c>
      <c r="U4830">
        <v>68</v>
      </c>
      <c r="V4830" t="str">
        <v>344 Addison PlazaApt. 998</v>
      </c>
      <c r="W4830">
        <v>8581</v>
      </c>
      <c r="X4830" t="str">
        <v>West Audreyhaven</v>
      </c>
      <c r="Y4830" t="str">
        <v>Queensland</v>
      </c>
      <c r="Z4830" t="str">
        <v>Australia</v>
      </c>
      <c r="AA4830">
        <v>10</v>
      </c>
      <c r="AB4830" s="3" t="str">
        <f t="shared" si="151"/>
        <v>20 to 30</v>
      </c>
      <c r="AM4830" s="6">
        <v>306</v>
      </c>
      <c r="AN4830" s="6" t="s">
        <v>1355</v>
      </c>
    </row>
    <row r="4831" spans="1:40" x14ac:dyDescent="0.25">
      <c r="A4831">
        <v>4829</v>
      </c>
      <c r="B4831">
        <v>967</v>
      </c>
      <c r="C4831">
        <v>42</v>
      </c>
      <c r="D4831">
        <v>104</v>
      </c>
      <c r="E4831">
        <v>1</v>
      </c>
      <c r="F4831">
        <v>104</v>
      </c>
      <c r="G4831">
        <v>1</v>
      </c>
      <c r="H4831" t="str">
        <f>VLOOKUP($C4831,'Raw-products'!$A$2:$H$1261,MATCH(H$1,'Raw-products'!$A$1:$H$1,0))</f>
        <v>Shirt</v>
      </c>
      <c r="I4831" t="str">
        <f>VLOOKUP($C4831,'Raw-products'!$A$2:$H$1261,MATCH(I$1,'Raw-products'!$A$1:$H$1,0))</f>
        <v>Dress</v>
      </c>
      <c r="J4831" t="str">
        <f>VLOOKUP($C4831,'Raw-products'!$A$2:$H$1261,MATCH(J$1,'Raw-products'!$A$1:$H$1,0))</f>
        <v>M</v>
      </c>
      <c r="K4831" t="str">
        <f>VLOOKUP($C4831,'Raw-products'!$A$2:$H$1261,MATCH(K$1,'Raw-products'!$A$1:$H$1,0))</f>
        <v>orange</v>
      </c>
      <c r="L4831">
        <f>VLOOKUP($C4831,'Raw-products'!$A$2:$H$1261,MATCH(L$1,'Raw-products'!$A$1:$H$1,0))</f>
        <v>119</v>
      </c>
      <c r="M4831">
        <f>VLOOKUP($C4831,'Raw-products'!$A$2:$H$1261,MATCH(M$1,'Raw-products'!$A$1:$H$1,0))</f>
        <v>53</v>
      </c>
      <c r="N4831" s="5">
        <f t="shared" si="150"/>
        <v>6307</v>
      </c>
      <c r="O4831" cm="1">
        <f t="array" ref="O4831:R4831">_xlfn.XLOOKUP($B4831,'Raw -orders'!$A:$A,'Raw -orders'!$B:$E)</f>
        <v>306</v>
      </c>
      <c r="P4831">
        <v>32010</v>
      </c>
      <c r="Q4831" s="1">
        <v>44480</v>
      </c>
      <c r="R4831" s="1">
        <v>44507</v>
      </c>
      <c r="S4831" t="str" cm="1">
        <f t="array" ref="S4831:Z4831">_xlfn.XLOOKUP($O4831,'Raw - customers'!$A:$A,'Raw - customers'!$B:$I)</f>
        <v>Silas Stephens</v>
      </c>
      <c r="T4831" t="str">
        <v>Polygender</v>
      </c>
      <c r="U4831">
        <v>68</v>
      </c>
      <c r="V4831" t="str">
        <v>344 Addison PlazaApt. 998</v>
      </c>
      <c r="W4831">
        <v>8581</v>
      </c>
      <c r="X4831" t="str">
        <v>West Audreyhaven</v>
      </c>
      <c r="Y4831" t="str">
        <v>Queensland</v>
      </c>
      <c r="Z4831" t="str">
        <v>Australia</v>
      </c>
      <c r="AA4831">
        <v>10</v>
      </c>
      <c r="AB4831" s="3" t="str">
        <f t="shared" si="151"/>
        <v>20 to 30</v>
      </c>
      <c r="AM4831" s="6">
        <v>306</v>
      </c>
      <c r="AN4831" s="6" t="s">
        <v>1355</v>
      </c>
    </row>
    <row r="4832" spans="1:40" x14ac:dyDescent="0.25">
      <c r="A4832">
        <v>4830</v>
      </c>
      <c r="B4832">
        <v>967</v>
      </c>
      <c r="C4832">
        <v>769</v>
      </c>
      <c r="D4832">
        <v>109</v>
      </c>
      <c r="E4832">
        <v>2</v>
      </c>
      <c r="F4832">
        <v>218</v>
      </c>
      <c r="G4832">
        <v>1</v>
      </c>
      <c r="H4832" t="str">
        <f>VLOOKUP($C4832,'Raw-products'!$A$2:$H$1261,MATCH(H$1,'Raw-products'!$A$1:$H$1,0))</f>
        <v>Jacket</v>
      </c>
      <c r="I4832" t="str">
        <f>VLOOKUP($C4832,'Raw-products'!$A$2:$H$1261,MATCH(I$1,'Raw-products'!$A$1:$H$1,0))</f>
        <v>Peacoat</v>
      </c>
      <c r="J4832" t="str">
        <f>VLOOKUP($C4832,'Raw-products'!$A$2:$H$1261,MATCH(J$1,'Raw-products'!$A$1:$H$1,0))</f>
        <v>XL</v>
      </c>
      <c r="K4832" t="str">
        <f>VLOOKUP($C4832,'Raw-products'!$A$2:$H$1261,MATCH(K$1,'Raw-products'!$A$1:$H$1,0))</f>
        <v>violet</v>
      </c>
      <c r="L4832">
        <f>VLOOKUP($C4832,'Raw-products'!$A$2:$H$1261,MATCH(L$1,'Raw-products'!$A$1:$H$1,0))</f>
        <v>102</v>
      </c>
      <c r="M4832">
        <f>VLOOKUP($C4832,'Raw-products'!$A$2:$H$1261,MATCH(M$1,'Raw-products'!$A$1:$H$1,0))</f>
        <v>42</v>
      </c>
      <c r="N4832" s="5">
        <f t="shared" si="150"/>
        <v>4284</v>
      </c>
      <c r="O4832" cm="1">
        <f t="array" ref="O4832:R4832">_xlfn.XLOOKUP($B4832,'Raw -orders'!$A:$A,'Raw -orders'!$B:$E)</f>
        <v>306</v>
      </c>
      <c r="P4832">
        <v>32010</v>
      </c>
      <c r="Q4832" s="1">
        <v>44480</v>
      </c>
      <c r="R4832" s="1">
        <v>44507</v>
      </c>
      <c r="S4832" t="str" cm="1">
        <f t="array" ref="S4832:Z4832">_xlfn.XLOOKUP($O4832,'Raw - customers'!$A:$A,'Raw - customers'!$B:$I)</f>
        <v>Silas Stephens</v>
      </c>
      <c r="T4832" t="str">
        <v>Polygender</v>
      </c>
      <c r="U4832">
        <v>68</v>
      </c>
      <c r="V4832" t="str">
        <v>344 Addison PlazaApt. 998</v>
      </c>
      <c r="W4832">
        <v>8581</v>
      </c>
      <c r="X4832" t="str">
        <v>West Audreyhaven</v>
      </c>
      <c r="Y4832" t="str">
        <v>Queensland</v>
      </c>
      <c r="Z4832" t="str">
        <v>Australia</v>
      </c>
      <c r="AA4832">
        <v>10</v>
      </c>
      <c r="AB4832" s="3" t="str">
        <f t="shared" si="151"/>
        <v>20 to 30</v>
      </c>
      <c r="AM4832" s="6">
        <v>306</v>
      </c>
      <c r="AN4832" s="6" t="s">
        <v>1355</v>
      </c>
    </row>
    <row r="4833" spans="1:40" x14ac:dyDescent="0.25">
      <c r="A4833">
        <v>4831</v>
      </c>
      <c r="B4833">
        <v>968</v>
      </c>
      <c r="C4833">
        <v>575</v>
      </c>
      <c r="D4833">
        <v>100</v>
      </c>
      <c r="E4833">
        <v>2</v>
      </c>
      <c r="F4833">
        <v>200</v>
      </c>
      <c r="G4833">
        <v>1</v>
      </c>
      <c r="H4833" t="str">
        <f>VLOOKUP($C4833,'Raw-products'!$A$2:$H$1261,MATCH(H$1,'Raw-products'!$A$1:$H$1,0))</f>
        <v>Jacket</v>
      </c>
      <c r="I4833" t="str">
        <f>VLOOKUP($C4833,'Raw-products'!$A$2:$H$1261,MATCH(I$1,'Raw-products'!$A$1:$H$1,0))</f>
        <v>Bomber</v>
      </c>
      <c r="J4833" t="str">
        <f>VLOOKUP($C4833,'Raw-products'!$A$2:$H$1261,MATCH(J$1,'Raw-products'!$A$1:$H$1,0))</f>
        <v>XS</v>
      </c>
      <c r="K4833" t="str">
        <f>VLOOKUP($C4833,'Raw-products'!$A$2:$H$1261,MATCH(K$1,'Raw-products'!$A$1:$H$1,0))</f>
        <v>green</v>
      </c>
      <c r="L4833">
        <f>VLOOKUP($C4833,'Raw-products'!$A$2:$H$1261,MATCH(L$1,'Raw-products'!$A$1:$H$1,0))</f>
        <v>90</v>
      </c>
      <c r="M4833">
        <f>VLOOKUP($C4833,'Raw-products'!$A$2:$H$1261,MATCH(M$1,'Raw-products'!$A$1:$H$1,0))</f>
        <v>48</v>
      </c>
      <c r="N4833" s="5">
        <f t="shared" si="150"/>
        <v>4320</v>
      </c>
      <c r="O4833" cm="1">
        <f t="array" ref="O4833:R4833">_xlfn.XLOOKUP($B4833,'Raw -orders'!$A:$A,'Raw -orders'!$B:$E)</f>
        <v>765</v>
      </c>
      <c r="P4833">
        <v>32223</v>
      </c>
      <c r="Q4833" s="1">
        <v>44269</v>
      </c>
      <c r="R4833" s="1">
        <v>44289</v>
      </c>
      <c r="S4833" t="str" cm="1">
        <f t="array" ref="S4833:Z4833">_xlfn.XLOOKUP($O4833,'Raw - customers'!$A:$A,'Raw - customers'!$B:$I)</f>
        <v>Marni Figiovanni</v>
      </c>
      <c r="T4833" t="str">
        <v>Non-binary</v>
      </c>
      <c r="U4833">
        <v>59</v>
      </c>
      <c r="V4833" t="str">
        <v>8580 Moss RoadApt. 681</v>
      </c>
      <c r="W4833">
        <v>751</v>
      </c>
      <c r="X4833" t="str">
        <v>Eveside</v>
      </c>
      <c r="Y4833" t="str">
        <v>New South Wales</v>
      </c>
      <c r="Z4833" t="str">
        <v>Australia</v>
      </c>
      <c r="AA4833">
        <v>3</v>
      </c>
      <c r="AB4833" s="3" t="str">
        <f t="shared" si="151"/>
        <v>10 to 20</v>
      </c>
      <c r="AM4833" s="6">
        <v>765</v>
      </c>
      <c r="AN4833" s="6" t="s">
        <v>1362</v>
      </c>
    </row>
    <row r="4834" spans="1:40" x14ac:dyDescent="0.25">
      <c r="A4834">
        <v>4832</v>
      </c>
      <c r="B4834">
        <v>968</v>
      </c>
      <c r="C4834">
        <v>403</v>
      </c>
      <c r="D4834">
        <v>119</v>
      </c>
      <c r="E4834">
        <v>3</v>
      </c>
      <c r="F4834">
        <v>357</v>
      </c>
      <c r="G4834">
        <v>1</v>
      </c>
      <c r="H4834" t="str">
        <f>VLOOKUP($C4834,'Raw-products'!$A$2:$H$1261,MATCH(H$1,'Raw-products'!$A$1:$H$1,0))</f>
        <v>Shirt</v>
      </c>
      <c r="I4834" t="str">
        <f>VLOOKUP($C4834,'Raw-products'!$A$2:$H$1261,MATCH(I$1,'Raw-products'!$A$1:$H$1,0))</f>
        <v>Casual Slim Fit</v>
      </c>
      <c r="J4834" t="str">
        <f>VLOOKUP($C4834,'Raw-products'!$A$2:$H$1261,MATCH(J$1,'Raw-products'!$A$1:$H$1,0))</f>
        <v>L</v>
      </c>
      <c r="K4834" t="str">
        <f>VLOOKUP($C4834,'Raw-products'!$A$2:$H$1261,MATCH(K$1,'Raw-products'!$A$1:$H$1,0))</f>
        <v>green</v>
      </c>
      <c r="L4834">
        <f>VLOOKUP($C4834,'Raw-products'!$A$2:$H$1261,MATCH(L$1,'Raw-products'!$A$1:$H$1,0))</f>
        <v>113</v>
      </c>
      <c r="M4834">
        <f>VLOOKUP($C4834,'Raw-products'!$A$2:$H$1261,MATCH(M$1,'Raw-products'!$A$1:$H$1,0))</f>
        <v>54</v>
      </c>
      <c r="N4834" s="5">
        <f t="shared" si="150"/>
        <v>6102</v>
      </c>
      <c r="O4834" cm="1">
        <f t="array" ref="O4834:R4834">_xlfn.XLOOKUP($B4834,'Raw -orders'!$A:$A,'Raw -orders'!$B:$E)</f>
        <v>765</v>
      </c>
      <c r="P4834">
        <v>32223</v>
      </c>
      <c r="Q4834" s="1">
        <v>44269</v>
      </c>
      <c r="R4834" s="1">
        <v>44289</v>
      </c>
      <c r="S4834" t="str" cm="1">
        <f t="array" ref="S4834:Z4834">_xlfn.XLOOKUP($O4834,'Raw - customers'!$A:$A,'Raw - customers'!$B:$I)</f>
        <v>Marni Figiovanni</v>
      </c>
      <c r="T4834" t="str">
        <v>Non-binary</v>
      </c>
      <c r="U4834">
        <v>59</v>
      </c>
      <c r="V4834" t="str">
        <v>8580 Moss RoadApt. 681</v>
      </c>
      <c r="W4834">
        <v>751</v>
      </c>
      <c r="X4834" t="str">
        <v>Eveside</v>
      </c>
      <c r="Y4834" t="str">
        <v>New South Wales</v>
      </c>
      <c r="Z4834" t="str">
        <v>Australia</v>
      </c>
      <c r="AA4834">
        <v>3</v>
      </c>
      <c r="AB4834" s="3" t="str">
        <f t="shared" si="151"/>
        <v>10 to 20</v>
      </c>
      <c r="AM4834" s="6">
        <v>765</v>
      </c>
      <c r="AN4834" s="6" t="s">
        <v>1362</v>
      </c>
    </row>
    <row r="4835" spans="1:40" x14ac:dyDescent="0.25">
      <c r="A4835">
        <v>4833</v>
      </c>
      <c r="B4835">
        <v>968</v>
      </c>
      <c r="C4835">
        <v>917</v>
      </c>
      <c r="D4835">
        <v>96</v>
      </c>
      <c r="E4835">
        <v>2</v>
      </c>
      <c r="F4835">
        <v>192</v>
      </c>
      <c r="G4835">
        <v>1</v>
      </c>
      <c r="H4835" t="str">
        <f>VLOOKUP($C4835,'Raw-products'!$A$2:$H$1261,MATCH(H$1,'Raw-products'!$A$1:$H$1,0))</f>
        <v>Trousers</v>
      </c>
      <c r="I4835" t="str">
        <f>VLOOKUP($C4835,'Raw-products'!$A$2:$H$1261,MATCH(I$1,'Raw-products'!$A$1:$H$1,0))</f>
        <v>Drawstring</v>
      </c>
      <c r="J4835" t="str">
        <f>VLOOKUP($C4835,'Raw-products'!$A$2:$H$1261,MATCH(J$1,'Raw-products'!$A$1:$H$1,0))</f>
        <v>M</v>
      </c>
      <c r="K4835" t="str">
        <f>VLOOKUP($C4835,'Raw-products'!$A$2:$H$1261,MATCH(K$1,'Raw-products'!$A$1:$H$1,0))</f>
        <v>orange</v>
      </c>
      <c r="L4835">
        <f>VLOOKUP($C4835,'Raw-products'!$A$2:$H$1261,MATCH(L$1,'Raw-products'!$A$1:$H$1,0))</f>
        <v>104</v>
      </c>
      <c r="M4835">
        <f>VLOOKUP($C4835,'Raw-products'!$A$2:$H$1261,MATCH(M$1,'Raw-products'!$A$1:$H$1,0))</f>
        <v>76</v>
      </c>
      <c r="N4835" s="5">
        <f t="shared" si="150"/>
        <v>7904</v>
      </c>
      <c r="O4835" cm="1">
        <f t="array" ref="O4835:R4835">_xlfn.XLOOKUP($B4835,'Raw -orders'!$A:$A,'Raw -orders'!$B:$E)</f>
        <v>765</v>
      </c>
      <c r="P4835">
        <v>32223</v>
      </c>
      <c r="Q4835" s="1">
        <v>44269</v>
      </c>
      <c r="R4835" s="1">
        <v>44289</v>
      </c>
      <c r="S4835" t="str" cm="1">
        <f t="array" ref="S4835:Z4835">_xlfn.XLOOKUP($O4835,'Raw - customers'!$A:$A,'Raw - customers'!$B:$I)</f>
        <v>Marni Figiovanni</v>
      </c>
      <c r="T4835" t="str">
        <v>Non-binary</v>
      </c>
      <c r="U4835">
        <v>59</v>
      </c>
      <c r="V4835" t="str">
        <v>8580 Moss RoadApt. 681</v>
      </c>
      <c r="W4835">
        <v>751</v>
      </c>
      <c r="X4835" t="str">
        <v>Eveside</v>
      </c>
      <c r="Y4835" t="str">
        <v>New South Wales</v>
      </c>
      <c r="Z4835" t="str">
        <v>Australia</v>
      </c>
      <c r="AA4835">
        <v>3</v>
      </c>
      <c r="AB4835" s="3" t="str">
        <f t="shared" si="151"/>
        <v>10 to 20</v>
      </c>
      <c r="AM4835" s="6">
        <v>765</v>
      </c>
      <c r="AN4835" s="6" t="s">
        <v>1362</v>
      </c>
    </row>
    <row r="4836" spans="1:40" x14ac:dyDescent="0.25">
      <c r="A4836">
        <v>4834</v>
      </c>
      <c r="B4836">
        <v>968</v>
      </c>
      <c r="C4836">
        <v>447</v>
      </c>
      <c r="D4836">
        <v>107</v>
      </c>
      <c r="E4836">
        <v>3</v>
      </c>
      <c r="F4836">
        <v>321</v>
      </c>
      <c r="G4836">
        <v>1</v>
      </c>
      <c r="H4836" t="str">
        <f>VLOOKUP($C4836,'Raw-products'!$A$2:$H$1261,MATCH(H$1,'Raw-products'!$A$1:$H$1,0))</f>
        <v>Jacket</v>
      </c>
      <c r="I4836" t="str">
        <f>VLOOKUP($C4836,'Raw-products'!$A$2:$H$1261,MATCH(I$1,'Raw-products'!$A$1:$H$1,0))</f>
        <v>Denim</v>
      </c>
      <c r="J4836" t="str">
        <f>VLOOKUP($C4836,'Raw-products'!$A$2:$H$1261,MATCH(J$1,'Raw-products'!$A$1:$H$1,0))</f>
        <v>M</v>
      </c>
      <c r="K4836" t="str">
        <f>VLOOKUP($C4836,'Raw-products'!$A$2:$H$1261,MATCH(K$1,'Raw-products'!$A$1:$H$1,0))</f>
        <v>indigo</v>
      </c>
      <c r="L4836">
        <f>VLOOKUP($C4836,'Raw-products'!$A$2:$H$1261,MATCH(L$1,'Raw-products'!$A$1:$H$1,0))</f>
        <v>92</v>
      </c>
      <c r="M4836">
        <f>VLOOKUP($C4836,'Raw-products'!$A$2:$H$1261,MATCH(M$1,'Raw-products'!$A$1:$H$1,0))</f>
        <v>52</v>
      </c>
      <c r="N4836" s="5">
        <f t="shared" si="150"/>
        <v>4784</v>
      </c>
      <c r="O4836" cm="1">
        <f t="array" ref="O4836:R4836">_xlfn.XLOOKUP($B4836,'Raw -orders'!$A:$A,'Raw -orders'!$B:$E)</f>
        <v>765</v>
      </c>
      <c r="P4836">
        <v>32223</v>
      </c>
      <c r="Q4836" s="1">
        <v>44269</v>
      </c>
      <c r="R4836" s="1">
        <v>44289</v>
      </c>
      <c r="S4836" t="str" cm="1">
        <f t="array" ref="S4836:Z4836">_xlfn.XLOOKUP($O4836,'Raw - customers'!$A:$A,'Raw - customers'!$B:$I)</f>
        <v>Marni Figiovanni</v>
      </c>
      <c r="T4836" t="str">
        <v>Non-binary</v>
      </c>
      <c r="U4836">
        <v>59</v>
      </c>
      <c r="V4836" t="str">
        <v>8580 Moss RoadApt. 681</v>
      </c>
      <c r="W4836">
        <v>751</v>
      </c>
      <c r="X4836" t="str">
        <v>Eveside</v>
      </c>
      <c r="Y4836" t="str">
        <v>New South Wales</v>
      </c>
      <c r="Z4836" t="str">
        <v>Australia</v>
      </c>
      <c r="AA4836">
        <v>3</v>
      </c>
      <c r="AB4836" s="3" t="str">
        <f t="shared" si="151"/>
        <v>10 to 20</v>
      </c>
      <c r="AM4836" s="6">
        <v>765</v>
      </c>
      <c r="AN4836" s="6" t="s">
        <v>1362</v>
      </c>
    </row>
    <row r="4837" spans="1:40" x14ac:dyDescent="0.25">
      <c r="A4837">
        <v>4835</v>
      </c>
      <c r="B4837">
        <v>968</v>
      </c>
      <c r="C4837">
        <v>1077</v>
      </c>
      <c r="D4837">
        <v>93</v>
      </c>
      <c r="E4837">
        <v>3</v>
      </c>
      <c r="F4837">
        <v>279</v>
      </c>
      <c r="G4837">
        <v>1</v>
      </c>
      <c r="H4837" t="str">
        <f>VLOOKUP($C4837,'Raw-products'!$A$2:$H$1261,MATCH(H$1,'Raw-products'!$A$1:$H$1,0))</f>
        <v>Trousers</v>
      </c>
      <c r="I4837" t="str">
        <f>VLOOKUP($C4837,'Raw-products'!$A$2:$H$1261,MATCH(I$1,'Raw-products'!$A$1:$H$1,0))</f>
        <v>Joggers</v>
      </c>
      <c r="J4837" t="str">
        <f>VLOOKUP($C4837,'Raw-products'!$A$2:$H$1261,MATCH(J$1,'Raw-products'!$A$1:$H$1,0))</f>
        <v>M</v>
      </c>
      <c r="K4837" t="str">
        <f>VLOOKUP($C4837,'Raw-products'!$A$2:$H$1261,MATCH(K$1,'Raw-products'!$A$1:$H$1,0))</f>
        <v>indigo</v>
      </c>
      <c r="L4837">
        <f>VLOOKUP($C4837,'Raw-products'!$A$2:$H$1261,MATCH(L$1,'Raw-products'!$A$1:$H$1,0))</f>
        <v>94</v>
      </c>
      <c r="M4837">
        <f>VLOOKUP($C4837,'Raw-products'!$A$2:$H$1261,MATCH(M$1,'Raw-products'!$A$1:$H$1,0))</f>
        <v>66</v>
      </c>
      <c r="N4837" s="5">
        <f t="shared" si="150"/>
        <v>6204</v>
      </c>
      <c r="O4837" cm="1">
        <f t="array" ref="O4837:R4837">_xlfn.XLOOKUP($B4837,'Raw -orders'!$A:$A,'Raw -orders'!$B:$E)</f>
        <v>765</v>
      </c>
      <c r="P4837">
        <v>32223</v>
      </c>
      <c r="Q4837" s="1">
        <v>44269</v>
      </c>
      <c r="R4837" s="1">
        <v>44289</v>
      </c>
      <c r="S4837" t="str" cm="1">
        <f t="array" ref="S4837:Z4837">_xlfn.XLOOKUP($O4837,'Raw - customers'!$A:$A,'Raw - customers'!$B:$I)</f>
        <v>Marni Figiovanni</v>
      </c>
      <c r="T4837" t="str">
        <v>Non-binary</v>
      </c>
      <c r="U4837">
        <v>59</v>
      </c>
      <c r="V4837" t="str">
        <v>8580 Moss RoadApt. 681</v>
      </c>
      <c r="W4837">
        <v>751</v>
      </c>
      <c r="X4837" t="str">
        <v>Eveside</v>
      </c>
      <c r="Y4837" t="str">
        <v>New South Wales</v>
      </c>
      <c r="Z4837" t="str">
        <v>Australia</v>
      </c>
      <c r="AA4837">
        <v>3</v>
      </c>
      <c r="AB4837" s="3" t="str">
        <f t="shared" si="151"/>
        <v>10 to 20</v>
      </c>
      <c r="AM4837" s="6">
        <v>765</v>
      </c>
      <c r="AN4837" s="6" t="s">
        <v>1362</v>
      </c>
    </row>
    <row r="4838" spans="1:40" x14ac:dyDescent="0.25">
      <c r="A4838">
        <v>4836</v>
      </c>
      <c r="B4838">
        <v>968</v>
      </c>
      <c r="C4838">
        <v>232</v>
      </c>
      <c r="D4838">
        <v>106</v>
      </c>
      <c r="E4838">
        <v>3</v>
      </c>
      <c r="F4838">
        <v>318</v>
      </c>
      <c r="G4838">
        <v>1</v>
      </c>
      <c r="H4838" t="str">
        <f>VLOOKUP($C4838,'Raw-products'!$A$2:$H$1261,MATCH(H$1,'Raw-products'!$A$1:$H$1,0))</f>
        <v>Shirt</v>
      </c>
      <c r="I4838" t="str">
        <f>VLOOKUP($C4838,'Raw-products'!$A$2:$H$1261,MATCH(I$1,'Raw-products'!$A$1:$H$1,0))</f>
        <v>Chambray</v>
      </c>
      <c r="J4838" t="str">
        <f>VLOOKUP($C4838,'Raw-products'!$A$2:$H$1261,MATCH(J$1,'Raw-products'!$A$1:$H$1,0))</f>
        <v>M</v>
      </c>
      <c r="K4838" t="str">
        <f>VLOOKUP($C4838,'Raw-products'!$A$2:$H$1261,MATCH(K$1,'Raw-products'!$A$1:$H$1,0))</f>
        <v>blue</v>
      </c>
      <c r="L4838">
        <f>VLOOKUP($C4838,'Raw-products'!$A$2:$H$1261,MATCH(L$1,'Raw-products'!$A$1:$H$1,0))</f>
        <v>105</v>
      </c>
      <c r="M4838">
        <f>VLOOKUP($C4838,'Raw-products'!$A$2:$H$1261,MATCH(M$1,'Raw-products'!$A$1:$H$1,0))</f>
        <v>66</v>
      </c>
      <c r="N4838" s="5">
        <f t="shared" si="150"/>
        <v>6930</v>
      </c>
      <c r="O4838" cm="1">
        <f t="array" ref="O4838:R4838">_xlfn.XLOOKUP($B4838,'Raw -orders'!$A:$A,'Raw -orders'!$B:$E)</f>
        <v>765</v>
      </c>
      <c r="P4838">
        <v>32223</v>
      </c>
      <c r="Q4838" s="1">
        <v>44269</v>
      </c>
      <c r="R4838" s="1">
        <v>44289</v>
      </c>
      <c r="S4838" t="str" cm="1">
        <f t="array" ref="S4838:Z4838">_xlfn.XLOOKUP($O4838,'Raw - customers'!$A:$A,'Raw - customers'!$B:$I)</f>
        <v>Marni Figiovanni</v>
      </c>
      <c r="T4838" t="str">
        <v>Non-binary</v>
      </c>
      <c r="U4838">
        <v>59</v>
      </c>
      <c r="V4838" t="str">
        <v>8580 Moss RoadApt. 681</v>
      </c>
      <c r="W4838">
        <v>751</v>
      </c>
      <c r="X4838" t="str">
        <v>Eveside</v>
      </c>
      <c r="Y4838" t="str">
        <v>New South Wales</v>
      </c>
      <c r="Z4838" t="str">
        <v>Australia</v>
      </c>
      <c r="AA4838">
        <v>3</v>
      </c>
      <c r="AB4838" s="3" t="str">
        <f t="shared" si="151"/>
        <v>10 to 20</v>
      </c>
      <c r="AM4838" s="6">
        <v>765</v>
      </c>
      <c r="AN4838" s="6" t="s">
        <v>1362</v>
      </c>
    </row>
    <row r="4839" spans="1:40" x14ac:dyDescent="0.25">
      <c r="A4839">
        <v>4837</v>
      </c>
      <c r="B4839">
        <v>969</v>
      </c>
      <c r="C4839">
        <v>651</v>
      </c>
      <c r="D4839">
        <v>93</v>
      </c>
      <c r="E4839">
        <v>2</v>
      </c>
      <c r="F4839">
        <v>186</v>
      </c>
      <c r="G4839">
        <v>1</v>
      </c>
      <c r="H4839" t="str">
        <f>VLOOKUP($C4839,'Raw-products'!$A$2:$H$1261,MATCH(H$1,'Raw-products'!$A$1:$H$1,0))</f>
        <v>Jacket</v>
      </c>
      <c r="I4839" t="str">
        <f>VLOOKUP($C4839,'Raw-products'!$A$2:$H$1261,MATCH(I$1,'Raw-products'!$A$1:$H$1,0))</f>
        <v>Coach</v>
      </c>
      <c r="J4839" t="str">
        <f>VLOOKUP($C4839,'Raw-products'!$A$2:$H$1261,MATCH(J$1,'Raw-products'!$A$1:$H$1,0))</f>
        <v>S</v>
      </c>
      <c r="K4839" t="str">
        <f>VLOOKUP($C4839,'Raw-products'!$A$2:$H$1261,MATCH(K$1,'Raw-products'!$A$1:$H$1,0))</f>
        <v>blue</v>
      </c>
      <c r="L4839">
        <f>VLOOKUP($C4839,'Raw-products'!$A$2:$H$1261,MATCH(L$1,'Raw-products'!$A$1:$H$1,0))</f>
        <v>115</v>
      </c>
      <c r="M4839">
        <f>VLOOKUP($C4839,'Raw-products'!$A$2:$H$1261,MATCH(M$1,'Raw-products'!$A$1:$H$1,0))</f>
        <v>47</v>
      </c>
      <c r="N4839" s="5">
        <f t="shared" si="150"/>
        <v>5405</v>
      </c>
      <c r="O4839" cm="1">
        <f t="array" ref="O4839:R4839">_xlfn.XLOOKUP($B4839,'Raw -orders'!$A:$A,'Raw -orders'!$B:$E)</f>
        <v>639</v>
      </c>
      <c r="P4839">
        <v>23565</v>
      </c>
      <c r="Q4839" s="1">
        <v>44338</v>
      </c>
      <c r="R4839" s="1">
        <v>44341</v>
      </c>
      <c r="S4839" t="str" cm="1">
        <f t="array" ref="S4839:Z4839">_xlfn.XLOOKUP($O4839,'Raw - customers'!$A:$A,'Raw - customers'!$B:$I)</f>
        <v>Tobin Jeffryes</v>
      </c>
      <c r="T4839" t="str">
        <v>Non-binary</v>
      </c>
      <c r="U4839">
        <v>40</v>
      </c>
      <c r="V4839" t="str">
        <v>23 Zara KnollApt. 502</v>
      </c>
      <c r="W4839">
        <v>6722</v>
      </c>
      <c r="X4839" t="str">
        <v>Lake Alice</v>
      </c>
      <c r="Y4839" t="str">
        <v>Victoria</v>
      </c>
      <c r="Z4839" t="str">
        <v>Australia</v>
      </c>
      <c r="AA4839">
        <v>5</v>
      </c>
      <c r="AB4839" s="3" t="str">
        <f t="shared" si="151"/>
        <v>0 to 10</v>
      </c>
      <c r="AM4839" s="6">
        <v>639</v>
      </c>
      <c r="AN4839" s="6" t="s">
        <v>1396</v>
      </c>
    </row>
    <row r="4840" spans="1:40" x14ac:dyDescent="0.25">
      <c r="A4840">
        <v>4838</v>
      </c>
      <c r="B4840">
        <v>969</v>
      </c>
      <c r="C4840">
        <v>35</v>
      </c>
      <c r="D4840">
        <v>104</v>
      </c>
      <c r="E4840">
        <v>3</v>
      </c>
      <c r="F4840">
        <v>312</v>
      </c>
      <c r="G4840">
        <v>1</v>
      </c>
      <c r="H4840" t="str">
        <f>VLOOKUP($C4840,'Raw-products'!$A$2:$H$1261,MATCH(H$1,'Raw-products'!$A$1:$H$1,0))</f>
        <v>Shirt</v>
      </c>
      <c r="I4840" t="str">
        <f>VLOOKUP($C4840,'Raw-products'!$A$2:$H$1261,MATCH(I$1,'Raw-products'!$A$1:$H$1,0))</f>
        <v>Dress</v>
      </c>
      <c r="J4840" t="str">
        <f>VLOOKUP($C4840,'Raw-products'!$A$2:$H$1261,MATCH(J$1,'Raw-products'!$A$1:$H$1,0))</f>
        <v>XS</v>
      </c>
      <c r="K4840" t="str">
        <f>VLOOKUP($C4840,'Raw-products'!$A$2:$H$1261,MATCH(K$1,'Raw-products'!$A$1:$H$1,0))</f>
        <v>red</v>
      </c>
      <c r="L4840">
        <f>VLOOKUP($C4840,'Raw-products'!$A$2:$H$1261,MATCH(L$1,'Raw-products'!$A$1:$H$1,0))</f>
        <v>119</v>
      </c>
      <c r="M4840">
        <f>VLOOKUP($C4840,'Raw-products'!$A$2:$H$1261,MATCH(M$1,'Raw-products'!$A$1:$H$1,0))</f>
        <v>63</v>
      </c>
      <c r="N4840" s="5">
        <f t="shared" si="150"/>
        <v>7497</v>
      </c>
      <c r="O4840" cm="1">
        <f t="array" ref="O4840:R4840">_xlfn.XLOOKUP($B4840,'Raw -orders'!$A:$A,'Raw -orders'!$B:$E)</f>
        <v>639</v>
      </c>
      <c r="P4840">
        <v>23565</v>
      </c>
      <c r="Q4840" s="1">
        <v>44338</v>
      </c>
      <c r="R4840" s="1">
        <v>44341</v>
      </c>
      <c r="S4840" t="str" cm="1">
        <f t="array" ref="S4840:Z4840">_xlfn.XLOOKUP($O4840,'Raw - customers'!$A:$A,'Raw - customers'!$B:$I)</f>
        <v>Tobin Jeffryes</v>
      </c>
      <c r="T4840" t="str">
        <v>Non-binary</v>
      </c>
      <c r="U4840">
        <v>40</v>
      </c>
      <c r="V4840" t="str">
        <v>23 Zara KnollApt. 502</v>
      </c>
      <c r="W4840">
        <v>6722</v>
      </c>
      <c r="X4840" t="str">
        <v>Lake Alice</v>
      </c>
      <c r="Y4840" t="str">
        <v>Victoria</v>
      </c>
      <c r="Z4840" t="str">
        <v>Australia</v>
      </c>
      <c r="AA4840">
        <v>5</v>
      </c>
      <c r="AB4840" s="3" t="str">
        <f t="shared" si="151"/>
        <v>0 to 10</v>
      </c>
      <c r="AM4840" s="6">
        <v>639</v>
      </c>
      <c r="AN4840" s="6" t="s">
        <v>1396</v>
      </c>
    </row>
    <row r="4841" spans="1:40" x14ac:dyDescent="0.25">
      <c r="A4841">
        <v>4839</v>
      </c>
      <c r="B4841">
        <v>969</v>
      </c>
      <c r="C4841">
        <v>266</v>
      </c>
      <c r="D4841">
        <v>95</v>
      </c>
      <c r="E4841">
        <v>2</v>
      </c>
      <c r="F4841">
        <v>190</v>
      </c>
      <c r="G4841">
        <v>1</v>
      </c>
      <c r="H4841" t="str">
        <f>VLOOKUP($C4841,'Raw-products'!$A$2:$H$1261,MATCH(H$1,'Raw-products'!$A$1:$H$1,0))</f>
        <v>Shirt</v>
      </c>
      <c r="I4841" t="str">
        <f>VLOOKUP($C4841,'Raw-products'!$A$2:$H$1261,MATCH(I$1,'Raw-products'!$A$1:$H$1,0))</f>
        <v>Polo</v>
      </c>
      <c r="J4841" t="str">
        <f>VLOOKUP($C4841,'Raw-products'!$A$2:$H$1261,MATCH(J$1,'Raw-products'!$A$1:$H$1,0))</f>
        <v>S</v>
      </c>
      <c r="K4841" t="str">
        <f>VLOOKUP($C4841,'Raw-products'!$A$2:$H$1261,MATCH(K$1,'Raw-products'!$A$1:$H$1,0))</f>
        <v>blue</v>
      </c>
      <c r="L4841">
        <f>VLOOKUP($C4841,'Raw-products'!$A$2:$H$1261,MATCH(L$1,'Raw-products'!$A$1:$H$1,0))</f>
        <v>117</v>
      </c>
      <c r="M4841">
        <f>VLOOKUP($C4841,'Raw-products'!$A$2:$H$1261,MATCH(M$1,'Raw-products'!$A$1:$H$1,0))</f>
        <v>76</v>
      </c>
      <c r="N4841" s="5">
        <f t="shared" si="150"/>
        <v>8892</v>
      </c>
      <c r="O4841" cm="1">
        <f t="array" ref="O4841:R4841">_xlfn.XLOOKUP($B4841,'Raw -orders'!$A:$A,'Raw -orders'!$B:$E)</f>
        <v>639</v>
      </c>
      <c r="P4841">
        <v>23565</v>
      </c>
      <c r="Q4841" s="1">
        <v>44338</v>
      </c>
      <c r="R4841" s="1">
        <v>44341</v>
      </c>
      <c r="S4841" t="str" cm="1">
        <f t="array" ref="S4841:Z4841">_xlfn.XLOOKUP($O4841,'Raw - customers'!$A:$A,'Raw - customers'!$B:$I)</f>
        <v>Tobin Jeffryes</v>
      </c>
      <c r="T4841" t="str">
        <v>Non-binary</v>
      </c>
      <c r="U4841">
        <v>40</v>
      </c>
      <c r="V4841" t="str">
        <v>23 Zara KnollApt. 502</v>
      </c>
      <c r="W4841">
        <v>6722</v>
      </c>
      <c r="X4841" t="str">
        <v>Lake Alice</v>
      </c>
      <c r="Y4841" t="str">
        <v>Victoria</v>
      </c>
      <c r="Z4841" t="str">
        <v>Australia</v>
      </c>
      <c r="AA4841">
        <v>5</v>
      </c>
      <c r="AB4841" s="3" t="str">
        <f t="shared" si="151"/>
        <v>0 to 10</v>
      </c>
      <c r="AM4841" s="6">
        <v>639</v>
      </c>
      <c r="AN4841" s="6" t="s">
        <v>1396</v>
      </c>
    </row>
    <row r="4842" spans="1:40" x14ac:dyDescent="0.25">
      <c r="A4842">
        <v>4840</v>
      </c>
      <c r="B4842">
        <v>970</v>
      </c>
      <c r="C4842">
        <v>914</v>
      </c>
      <c r="D4842">
        <v>96</v>
      </c>
      <c r="E4842">
        <v>3</v>
      </c>
      <c r="F4842">
        <v>288</v>
      </c>
      <c r="G4842">
        <v>1</v>
      </c>
      <c r="H4842" t="str">
        <f>VLOOKUP($C4842,'Raw-products'!$A$2:$H$1261,MATCH(H$1,'Raw-products'!$A$1:$H$1,0))</f>
        <v>Trousers</v>
      </c>
      <c r="I4842" t="str">
        <f>VLOOKUP($C4842,'Raw-products'!$A$2:$H$1261,MATCH(I$1,'Raw-products'!$A$1:$H$1,0))</f>
        <v>Drawstring</v>
      </c>
      <c r="J4842" t="str">
        <f>VLOOKUP($C4842,'Raw-products'!$A$2:$H$1261,MATCH(J$1,'Raw-products'!$A$1:$H$1,0))</f>
        <v>XL</v>
      </c>
      <c r="K4842" t="str">
        <f>VLOOKUP($C4842,'Raw-products'!$A$2:$H$1261,MATCH(K$1,'Raw-products'!$A$1:$H$1,0))</f>
        <v>red</v>
      </c>
      <c r="L4842">
        <f>VLOOKUP($C4842,'Raw-products'!$A$2:$H$1261,MATCH(L$1,'Raw-products'!$A$1:$H$1,0))</f>
        <v>104</v>
      </c>
      <c r="M4842">
        <f>VLOOKUP($C4842,'Raw-products'!$A$2:$H$1261,MATCH(M$1,'Raw-products'!$A$1:$H$1,0))</f>
        <v>77</v>
      </c>
      <c r="N4842" s="5">
        <f t="shared" si="150"/>
        <v>8008</v>
      </c>
      <c r="O4842" cm="1">
        <f t="array" ref="O4842:R4842">_xlfn.XLOOKUP($B4842,'Raw -orders'!$A:$A,'Raw -orders'!$B:$E)</f>
        <v>382</v>
      </c>
      <c r="P4842">
        <v>36941</v>
      </c>
      <c r="Q4842" s="1">
        <v>44200</v>
      </c>
      <c r="R4842" s="1">
        <v>44219</v>
      </c>
      <c r="S4842" t="str" cm="1">
        <f t="array" ref="S4842:Z4842">_xlfn.XLOOKUP($O4842,'Raw - customers'!$A:$A,'Raw - customers'!$B:$I)</f>
        <v>Emanuele Deesly</v>
      </c>
      <c r="T4842" t="str">
        <v>Genderfluid</v>
      </c>
      <c r="U4842">
        <v>24</v>
      </c>
      <c r="V4842" t="str">
        <v>83 Jordan DriveApt. 011</v>
      </c>
      <c r="W4842">
        <v>6714</v>
      </c>
      <c r="X4842" t="str">
        <v>Rodriguezbury</v>
      </c>
      <c r="Y4842" t="str">
        <v>Victoria</v>
      </c>
      <c r="Z4842" t="str">
        <v>Australia</v>
      </c>
      <c r="AA4842">
        <v>1</v>
      </c>
      <c r="AB4842" s="3" t="str">
        <f t="shared" si="151"/>
        <v>10 to 20</v>
      </c>
      <c r="AM4842" s="6">
        <v>382</v>
      </c>
      <c r="AN4842" s="6" t="s">
        <v>1396</v>
      </c>
    </row>
    <row r="4843" spans="1:40" x14ac:dyDescent="0.25">
      <c r="A4843">
        <v>4841</v>
      </c>
      <c r="B4843">
        <v>970</v>
      </c>
      <c r="C4843">
        <v>912</v>
      </c>
      <c r="D4843">
        <v>96</v>
      </c>
      <c r="E4843">
        <v>2</v>
      </c>
      <c r="F4843">
        <v>192</v>
      </c>
      <c r="G4843">
        <v>1</v>
      </c>
      <c r="H4843" t="str">
        <f>VLOOKUP($C4843,'Raw-products'!$A$2:$H$1261,MATCH(H$1,'Raw-products'!$A$1:$H$1,0))</f>
        <v>Trousers</v>
      </c>
      <c r="I4843" t="str">
        <f>VLOOKUP($C4843,'Raw-products'!$A$2:$H$1261,MATCH(I$1,'Raw-products'!$A$1:$H$1,0))</f>
        <v>Drawstring</v>
      </c>
      <c r="J4843" t="str">
        <f>VLOOKUP($C4843,'Raw-products'!$A$2:$H$1261,MATCH(J$1,'Raw-products'!$A$1:$H$1,0))</f>
        <v>M</v>
      </c>
      <c r="K4843" t="str">
        <f>VLOOKUP($C4843,'Raw-products'!$A$2:$H$1261,MATCH(K$1,'Raw-products'!$A$1:$H$1,0))</f>
        <v>red</v>
      </c>
      <c r="L4843">
        <f>VLOOKUP($C4843,'Raw-products'!$A$2:$H$1261,MATCH(L$1,'Raw-products'!$A$1:$H$1,0))</f>
        <v>104</v>
      </c>
      <c r="M4843">
        <f>VLOOKUP($C4843,'Raw-products'!$A$2:$H$1261,MATCH(M$1,'Raw-products'!$A$1:$H$1,0))</f>
        <v>70</v>
      </c>
      <c r="N4843" s="5">
        <f t="shared" si="150"/>
        <v>7280</v>
      </c>
      <c r="O4843" cm="1">
        <f t="array" ref="O4843:R4843">_xlfn.XLOOKUP($B4843,'Raw -orders'!$A:$A,'Raw -orders'!$B:$E)</f>
        <v>382</v>
      </c>
      <c r="P4843">
        <v>36941</v>
      </c>
      <c r="Q4843" s="1">
        <v>44200</v>
      </c>
      <c r="R4843" s="1">
        <v>44219</v>
      </c>
      <c r="S4843" t="str" cm="1">
        <f t="array" ref="S4843:Z4843">_xlfn.XLOOKUP($O4843,'Raw - customers'!$A:$A,'Raw - customers'!$B:$I)</f>
        <v>Emanuele Deesly</v>
      </c>
      <c r="T4843" t="str">
        <v>Genderfluid</v>
      </c>
      <c r="U4843">
        <v>24</v>
      </c>
      <c r="V4843" t="str">
        <v>83 Jordan DriveApt. 011</v>
      </c>
      <c r="W4843">
        <v>6714</v>
      </c>
      <c r="X4843" t="str">
        <v>Rodriguezbury</v>
      </c>
      <c r="Y4843" t="str">
        <v>Victoria</v>
      </c>
      <c r="Z4843" t="str">
        <v>Australia</v>
      </c>
      <c r="AA4843">
        <v>1</v>
      </c>
      <c r="AB4843" s="3" t="str">
        <f t="shared" si="151"/>
        <v>10 to 20</v>
      </c>
      <c r="AM4843" s="6">
        <v>382</v>
      </c>
      <c r="AN4843" s="6" t="s">
        <v>1396</v>
      </c>
    </row>
    <row r="4844" spans="1:40" x14ac:dyDescent="0.25">
      <c r="A4844">
        <v>4842</v>
      </c>
      <c r="B4844">
        <v>970</v>
      </c>
      <c r="C4844">
        <v>965</v>
      </c>
      <c r="D4844">
        <v>97</v>
      </c>
      <c r="E4844">
        <v>3</v>
      </c>
      <c r="F4844">
        <v>291</v>
      </c>
      <c r="G4844">
        <v>1</v>
      </c>
      <c r="H4844" t="str">
        <f>VLOOKUP($C4844,'Raw-products'!$A$2:$H$1261,MATCH(H$1,'Raw-products'!$A$1:$H$1,0))</f>
        <v>Trousers</v>
      </c>
      <c r="I4844" t="str">
        <f>VLOOKUP($C4844,'Raw-products'!$A$2:$H$1261,MATCH(I$1,'Raw-products'!$A$1:$H$1,0))</f>
        <v>Slim-Fit</v>
      </c>
      <c r="J4844" t="str">
        <f>VLOOKUP($C4844,'Raw-products'!$A$2:$H$1261,MATCH(J$1,'Raw-products'!$A$1:$H$1,0))</f>
        <v>XS</v>
      </c>
      <c r="K4844" t="str">
        <f>VLOOKUP($C4844,'Raw-products'!$A$2:$H$1261,MATCH(K$1,'Raw-products'!$A$1:$H$1,0))</f>
        <v>blue</v>
      </c>
      <c r="L4844">
        <f>VLOOKUP($C4844,'Raw-products'!$A$2:$H$1261,MATCH(L$1,'Raw-products'!$A$1:$H$1,0))</f>
        <v>119</v>
      </c>
      <c r="M4844">
        <f>VLOOKUP($C4844,'Raw-products'!$A$2:$H$1261,MATCH(M$1,'Raw-products'!$A$1:$H$1,0))</f>
        <v>55</v>
      </c>
      <c r="N4844" s="5">
        <f t="shared" si="150"/>
        <v>6545</v>
      </c>
      <c r="O4844" cm="1">
        <f t="array" ref="O4844:R4844">_xlfn.XLOOKUP($B4844,'Raw -orders'!$A:$A,'Raw -orders'!$B:$E)</f>
        <v>382</v>
      </c>
      <c r="P4844">
        <v>36941</v>
      </c>
      <c r="Q4844" s="1">
        <v>44200</v>
      </c>
      <c r="R4844" s="1">
        <v>44219</v>
      </c>
      <c r="S4844" t="str" cm="1">
        <f t="array" ref="S4844:Z4844">_xlfn.XLOOKUP($O4844,'Raw - customers'!$A:$A,'Raw - customers'!$B:$I)</f>
        <v>Emanuele Deesly</v>
      </c>
      <c r="T4844" t="str">
        <v>Genderfluid</v>
      </c>
      <c r="U4844">
        <v>24</v>
      </c>
      <c r="V4844" t="str">
        <v>83 Jordan DriveApt. 011</v>
      </c>
      <c r="W4844">
        <v>6714</v>
      </c>
      <c r="X4844" t="str">
        <v>Rodriguezbury</v>
      </c>
      <c r="Y4844" t="str">
        <v>Victoria</v>
      </c>
      <c r="Z4844" t="str">
        <v>Australia</v>
      </c>
      <c r="AA4844">
        <v>1</v>
      </c>
      <c r="AB4844" s="3" t="str">
        <f t="shared" si="151"/>
        <v>10 to 20</v>
      </c>
      <c r="AM4844" s="6">
        <v>382</v>
      </c>
      <c r="AN4844" s="6" t="s">
        <v>1396</v>
      </c>
    </row>
    <row r="4845" spans="1:40" x14ac:dyDescent="0.25">
      <c r="A4845">
        <v>4843</v>
      </c>
      <c r="B4845">
        <v>970</v>
      </c>
      <c r="C4845">
        <v>403</v>
      </c>
      <c r="D4845">
        <v>119</v>
      </c>
      <c r="E4845">
        <v>3</v>
      </c>
      <c r="F4845">
        <v>357</v>
      </c>
      <c r="G4845">
        <v>1</v>
      </c>
      <c r="H4845" t="str">
        <f>VLOOKUP($C4845,'Raw-products'!$A$2:$H$1261,MATCH(H$1,'Raw-products'!$A$1:$H$1,0))</f>
        <v>Shirt</v>
      </c>
      <c r="I4845" t="str">
        <f>VLOOKUP($C4845,'Raw-products'!$A$2:$H$1261,MATCH(I$1,'Raw-products'!$A$1:$H$1,0))</f>
        <v>Casual Slim Fit</v>
      </c>
      <c r="J4845" t="str">
        <f>VLOOKUP($C4845,'Raw-products'!$A$2:$H$1261,MATCH(J$1,'Raw-products'!$A$1:$H$1,0))</f>
        <v>L</v>
      </c>
      <c r="K4845" t="str">
        <f>VLOOKUP($C4845,'Raw-products'!$A$2:$H$1261,MATCH(K$1,'Raw-products'!$A$1:$H$1,0))</f>
        <v>green</v>
      </c>
      <c r="L4845">
        <f>VLOOKUP($C4845,'Raw-products'!$A$2:$H$1261,MATCH(L$1,'Raw-products'!$A$1:$H$1,0))</f>
        <v>113</v>
      </c>
      <c r="M4845">
        <f>VLOOKUP($C4845,'Raw-products'!$A$2:$H$1261,MATCH(M$1,'Raw-products'!$A$1:$H$1,0))</f>
        <v>54</v>
      </c>
      <c r="N4845" s="5">
        <f t="shared" si="150"/>
        <v>6102</v>
      </c>
      <c r="O4845" cm="1">
        <f t="array" ref="O4845:R4845">_xlfn.XLOOKUP($B4845,'Raw -orders'!$A:$A,'Raw -orders'!$B:$E)</f>
        <v>382</v>
      </c>
      <c r="P4845">
        <v>36941</v>
      </c>
      <c r="Q4845" s="1">
        <v>44200</v>
      </c>
      <c r="R4845" s="1">
        <v>44219</v>
      </c>
      <c r="S4845" t="str" cm="1">
        <f t="array" ref="S4845:Z4845">_xlfn.XLOOKUP($O4845,'Raw - customers'!$A:$A,'Raw - customers'!$B:$I)</f>
        <v>Emanuele Deesly</v>
      </c>
      <c r="T4845" t="str">
        <v>Genderfluid</v>
      </c>
      <c r="U4845">
        <v>24</v>
      </c>
      <c r="V4845" t="str">
        <v>83 Jordan DriveApt. 011</v>
      </c>
      <c r="W4845">
        <v>6714</v>
      </c>
      <c r="X4845" t="str">
        <v>Rodriguezbury</v>
      </c>
      <c r="Y4845" t="str">
        <v>Victoria</v>
      </c>
      <c r="Z4845" t="str">
        <v>Australia</v>
      </c>
      <c r="AA4845">
        <v>1</v>
      </c>
      <c r="AB4845" s="3" t="str">
        <f t="shared" si="151"/>
        <v>10 to 20</v>
      </c>
      <c r="AM4845" s="6">
        <v>382</v>
      </c>
      <c r="AN4845" s="6" t="s">
        <v>1396</v>
      </c>
    </row>
    <row r="4846" spans="1:40" x14ac:dyDescent="0.25">
      <c r="A4846">
        <v>4844</v>
      </c>
      <c r="B4846">
        <v>970</v>
      </c>
      <c r="C4846">
        <v>1253</v>
      </c>
      <c r="D4846">
        <v>112</v>
      </c>
      <c r="E4846">
        <v>3</v>
      </c>
      <c r="F4846">
        <v>336</v>
      </c>
      <c r="G4846">
        <v>1</v>
      </c>
      <c r="H4846" t="str">
        <f>VLOOKUP($C4846,'Raw-products'!$A$2:$H$1261,MATCH(H$1,'Raw-products'!$A$1:$H$1,0))</f>
        <v>Trousers</v>
      </c>
      <c r="I4846" t="str">
        <f>VLOOKUP($C4846,'Raw-products'!$A$2:$H$1261,MATCH(I$1,'Raw-products'!$A$1:$H$1,0))</f>
        <v>Tracksuit Bottoms</v>
      </c>
      <c r="J4846" t="str">
        <f>VLOOKUP($C4846,'Raw-products'!$A$2:$H$1261,MATCH(J$1,'Raw-products'!$A$1:$H$1,0))</f>
        <v>L</v>
      </c>
      <c r="K4846" t="str">
        <f>VLOOKUP($C4846,'Raw-products'!$A$2:$H$1261,MATCH(K$1,'Raw-products'!$A$1:$H$1,0))</f>
        <v>indigo</v>
      </c>
      <c r="L4846">
        <f>VLOOKUP($C4846,'Raw-products'!$A$2:$H$1261,MATCH(L$1,'Raw-products'!$A$1:$H$1,0))</f>
        <v>91</v>
      </c>
      <c r="M4846">
        <f>VLOOKUP($C4846,'Raw-products'!$A$2:$H$1261,MATCH(M$1,'Raw-products'!$A$1:$H$1,0))</f>
        <v>50</v>
      </c>
      <c r="N4846" s="5">
        <f t="shared" si="150"/>
        <v>4550</v>
      </c>
      <c r="O4846" cm="1">
        <f t="array" ref="O4846:R4846">_xlfn.XLOOKUP($B4846,'Raw -orders'!$A:$A,'Raw -orders'!$B:$E)</f>
        <v>382</v>
      </c>
      <c r="P4846">
        <v>36941</v>
      </c>
      <c r="Q4846" s="1">
        <v>44200</v>
      </c>
      <c r="R4846" s="1">
        <v>44219</v>
      </c>
      <c r="S4846" t="str" cm="1">
        <f t="array" ref="S4846:Z4846">_xlfn.XLOOKUP($O4846,'Raw - customers'!$A:$A,'Raw - customers'!$B:$I)</f>
        <v>Emanuele Deesly</v>
      </c>
      <c r="T4846" t="str">
        <v>Genderfluid</v>
      </c>
      <c r="U4846">
        <v>24</v>
      </c>
      <c r="V4846" t="str">
        <v>83 Jordan DriveApt. 011</v>
      </c>
      <c r="W4846">
        <v>6714</v>
      </c>
      <c r="X4846" t="str">
        <v>Rodriguezbury</v>
      </c>
      <c r="Y4846" t="str">
        <v>Victoria</v>
      </c>
      <c r="Z4846" t="str">
        <v>Australia</v>
      </c>
      <c r="AA4846">
        <v>1</v>
      </c>
      <c r="AB4846" s="3" t="str">
        <f t="shared" si="151"/>
        <v>10 to 20</v>
      </c>
      <c r="AM4846" s="6">
        <v>382</v>
      </c>
      <c r="AN4846" s="6" t="s">
        <v>1396</v>
      </c>
    </row>
    <row r="4847" spans="1:40" x14ac:dyDescent="0.25">
      <c r="A4847">
        <v>4845</v>
      </c>
      <c r="B4847">
        <v>970</v>
      </c>
      <c r="C4847">
        <v>1211</v>
      </c>
      <c r="D4847">
        <v>105</v>
      </c>
      <c r="E4847">
        <v>3</v>
      </c>
      <c r="F4847">
        <v>315</v>
      </c>
      <c r="G4847">
        <v>1</v>
      </c>
      <c r="H4847" t="str">
        <f>VLOOKUP($C4847,'Raw-products'!$A$2:$H$1261,MATCH(H$1,'Raw-products'!$A$1:$H$1,0))</f>
        <v>Trousers</v>
      </c>
      <c r="I4847" t="str">
        <f>VLOOKUP($C4847,'Raw-products'!$A$2:$H$1261,MATCH(I$1,'Raw-products'!$A$1:$H$1,0))</f>
        <v>Pleated</v>
      </c>
      <c r="J4847" t="str">
        <f>VLOOKUP($C4847,'Raw-products'!$A$2:$H$1261,MATCH(J$1,'Raw-products'!$A$1:$H$1,0))</f>
        <v>S</v>
      </c>
      <c r="K4847" t="str">
        <f>VLOOKUP($C4847,'Raw-products'!$A$2:$H$1261,MATCH(K$1,'Raw-products'!$A$1:$H$1,0))</f>
        <v>blue</v>
      </c>
      <c r="L4847">
        <f>VLOOKUP($C4847,'Raw-products'!$A$2:$H$1261,MATCH(L$1,'Raw-products'!$A$1:$H$1,0))</f>
        <v>90</v>
      </c>
      <c r="M4847">
        <f>VLOOKUP($C4847,'Raw-products'!$A$2:$H$1261,MATCH(M$1,'Raw-products'!$A$1:$H$1,0))</f>
        <v>60</v>
      </c>
      <c r="N4847" s="5">
        <f t="shared" si="150"/>
        <v>5400</v>
      </c>
      <c r="O4847" cm="1">
        <f t="array" ref="O4847:R4847">_xlfn.XLOOKUP($B4847,'Raw -orders'!$A:$A,'Raw -orders'!$B:$E)</f>
        <v>382</v>
      </c>
      <c r="P4847">
        <v>36941</v>
      </c>
      <c r="Q4847" s="1">
        <v>44200</v>
      </c>
      <c r="R4847" s="1">
        <v>44219</v>
      </c>
      <c r="S4847" t="str" cm="1">
        <f t="array" ref="S4847:Z4847">_xlfn.XLOOKUP($O4847,'Raw - customers'!$A:$A,'Raw - customers'!$B:$I)</f>
        <v>Emanuele Deesly</v>
      </c>
      <c r="T4847" t="str">
        <v>Genderfluid</v>
      </c>
      <c r="U4847">
        <v>24</v>
      </c>
      <c r="V4847" t="str">
        <v>83 Jordan DriveApt. 011</v>
      </c>
      <c r="W4847">
        <v>6714</v>
      </c>
      <c r="X4847" t="str">
        <v>Rodriguezbury</v>
      </c>
      <c r="Y4847" t="str">
        <v>Victoria</v>
      </c>
      <c r="Z4847" t="str">
        <v>Australia</v>
      </c>
      <c r="AA4847">
        <v>1</v>
      </c>
      <c r="AB4847" s="3" t="str">
        <f t="shared" si="151"/>
        <v>10 to 20</v>
      </c>
      <c r="AM4847" s="6">
        <v>382</v>
      </c>
      <c r="AN4847" s="6" t="s">
        <v>1396</v>
      </c>
    </row>
    <row r="4848" spans="1:40" x14ac:dyDescent="0.25">
      <c r="A4848">
        <v>4846</v>
      </c>
      <c r="B4848">
        <v>970</v>
      </c>
      <c r="C4848">
        <v>283</v>
      </c>
      <c r="D4848">
        <v>105</v>
      </c>
      <c r="E4848">
        <v>2</v>
      </c>
      <c r="F4848">
        <v>210</v>
      </c>
      <c r="G4848">
        <v>1</v>
      </c>
      <c r="H4848" t="str">
        <f>VLOOKUP($C4848,'Raw-products'!$A$2:$H$1261,MATCH(H$1,'Raw-products'!$A$1:$H$1,0))</f>
        <v>Shirt</v>
      </c>
      <c r="I4848" t="str">
        <f>VLOOKUP($C4848,'Raw-products'!$A$2:$H$1261,MATCH(I$1,'Raw-products'!$A$1:$H$1,0))</f>
        <v>Cuban Collar</v>
      </c>
      <c r="J4848" t="str">
        <f>VLOOKUP($C4848,'Raw-products'!$A$2:$H$1261,MATCH(J$1,'Raw-products'!$A$1:$H$1,0))</f>
        <v>L</v>
      </c>
      <c r="K4848" t="str">
        <f>VLOOKUP($C4848,'Raw-products'!$A$2:$H$1261,MATCH(K$1,'Raw-products'!$A$1:$H$1,0))</f>
        <v>red</v>
      </c>
      <c r="L4848">
        <f>VLOOKUP($C4848,'Raw-products'!$A$2:$H$1261,MATCH(L$1,'Raw-products'!$A$1:$H$1,0))</f>
        <v>93</v>
      </c>
      <c r="M4848">
        <f>VLOOKUP($C4848,'Raw-products'!$A$2:$H$1261,MATCH(M$1,'Raw-products'!$A$1:$H$1,0))</f>
        <v>45</v>
      </c>
      <c r="N4848" s="5">
        <f t="shared" si="150"/>
        <v>4185</v>
      </c>
      <c r="O4848" cm="1">
        <f t="array" ref="O4848:R4848">_xlfn.XLOOKUP($B4848,'Raw -orders'!$A:$A,'Raw -orders'!$B:$E)</f>
        <v>382</v>
      </c>
      <c r="P4848">
        <v>36941</v>
      </c>
      <c r="Q4848" s="1">
        <v>44200</v>
      </c>
      <c r="R4848" s="1">
        <v>44219</v>
      </c>
      <c r="S4848" t="str" cm="1">
        <f t="array" ref="S4848:Z4848">_xlfn.XLOOKUP($O4848,'Raw - customers'!$A:$A,'Raw - customers'!$B:$I)</f>
        <v>Emanuele Deesly</v>
      </c>
      <c r="T4848" t="str">
        <v>Genderfluid</v>
      </c>
      <c r="U4848">
        <v>24</v>
      </c>
      <c r="V4848" t="str">
        <v>83 Jordan DriveApt. 011</v>
      </c>
      <c r="W4848">
        <v>6714</v>
      </c>
      <c r="X4848" t="str">
        <v>Rodriguezbury</v>
      </c>
      <c r="Y4848" t="str">
        <v>Victoria</v>
      </c>
      <c r="Z4848" t="str">
        <v>Australia</v>
      </c>
      <c r="AA4848">
        <v>1</v>
      </c>
      <c r="AB4848" s="3" t="str">
        <f t="shared" si="151"/>
        <v>10 to 20</v>
      </c>
      <c r="AM4848" s="6">
        <v>382</v>
      </c>
      <c r="AN4848" s="6" t="s">
        <v>1396</v>
      </c>
    </row>
    <row r="4849" spans="1:40" x14ac:dyDescent="0.25">
      <c r="A4849">
        <v>4847</v>
      </c>
      <c r="B4849">
        <v>970</v>
      </c>
      <c r="C4849">
        <v>319</v>
      </c>
      <c r="D4849">
        <v>109</v>
      </c>
      <c r="E4849">
        <v>1</v>
      </c>
      <c r="F4849">
        <v>109</v>
      </c>
      <c r="G4849">
        <v>1</v>
      </c>
      <c r="H4849" t="str">
        <f>VLOOKUP($C4849,'Raw-products'!$A$2:$H$1261,MATCH(H$1,'Raw-products'!$A$1:$H$1,0))</f>
        <v>Shirt</v>
      </c>
      <c r="I4849" t="str">
        <f>VLOOKUP($C4849,'Raw-products'!$A$2:$H$1261,MATCH(I$1,'Raw-products'!$A$1:$H$1,0))</f>
        <v>Mandarin Collar</v>
      </c>
      <c r="J4849" t="str">
        <f>VLOOKUP($C4849,'Raw-products'!$A$2:$H$1261,MATCH(J$1,'Raw-products'!$A$1:$H$1,0))</f>
        <v>XL</v>
      </c>
      <c r="K4849" t="str">
        <f>VLOOKUP($C4849,'Raw-products'!$A$2:$H$1261,MATCH(K$1,'Raw-products'!$A$1:$H$1,0))</f>
        <v>red</v>
      </c>
      <c r="L4849">
        <f>VLOOKUP($C4849,'Raw-products'!$A$2:$H$1261,MATCH(L$1,'Raw-products'!$A$1:$H$1,0))</f>
        <v>108</v>
      </c>
      <c r="M4849">
        <f>VLOOKUP($C4849,'Raw-products'!$A$2:$H$1261,MATCH(M$1,'Raw-products'!$A$1:$H$1,0))</f>
        <v>64</v>
      </c>
      <c r="N4849" s="5">
        <f t="shared" si="150"/>
        <v>6912</v>
      </c>
      <c r="O4849" cm="1">
        <f t="array" ref="O4849:R4849">_xlfn.XLOOKUP($B4849,'Raw -orders'!$A:$A,'Raw -orders'!$B:$E)</f>
        <v>382</v>
      </c>
      <c r="P4849">
        <v>36941</v>
      </c>
      <c r="Q4849" s="1">
        <v>44200</v>
      </c>
      <c r="R4849" s="1">
        <v>44219</v>
      </c>
      <c r="S4849" t="str" cm="1">
        <f t="array" ref="S4849:Z4849">_xlfn.XLOOKUP($O4849,'Raw - customers'!$A:$A,'Raw - customers'!$B:$I)</f>
        <v>Emanuele Deesly</v>
      </c>
      <c r="T4849" t="str">
        <v>Genderfluid</v>
      </c>
      <c r="U4849">
        <v>24</v>
      </c>
      <c r="V4849" t="str">
        <v>83 Jordan DriveApt. 011</v>
      </c>
      <c r="W4849">
        <v>6714</v>
      </c>
      <c r="X4849" t="str">
        <v>Rodriguezbury</v>
      </c>
      <c r="Y4849" t="str">
        <v>Victoria</v>
      </c>
      <c r="Z4849" t="str">
        <v>Australia</v>
      </c>
      <c r="AA4849">
        <v>1</v>
      </c>
      <c r="AB4849" s="3" t="str">
        <f t="shared" si="151"/>
        <v>10 to 20</v>
      </c>
      <c r="AM4849" s="6">
        <v>382</v>
      </c>
      <c r="AN4849" s="6" t="s">
        <v>1396</v>
      </c>
    </row>
    <row r="4850" spans="1:40" x14ac:dyDescent="0.25">
      <c r="A4850">
        <v>4848</v>
      </c>
      <c r="B4850">
        <v>970</v>
      </c>
      <c r="C4850">
        <v>510</v>
      </c>
      <c r="D4850">
        <v>102</v>
      </c>
      <c r="E4850">
        <v>1</v>
      </c>
      <c r="F4850">
        <v>102</v>
      </c>
      <c r="G4850">
        <v>1</v>
      </c>
      <c r="H4850" t="str">
        <f>VLOOKUP($C4850,'Raw-products'!$A$2:$H$1261,MATCH(H$1,'Raw-products'!$A$1:$H$1,0))</f>
        <v>Jacket</v>
      </c>
      <c r="I4850" t="str">
        <f>VLOOKUP($C4850,'Raw-products'!$A$2:$H$1261,MATCH(I$1,'Raw-products'!$A$1:$H$1,0))</f>
        <v>Windbreaker</v>
      </c>
      <c r="J4850" t="str">
        <f>VLOOKUP($C4850,'Raw-products'!$A$2:$H$1261,MATCH(J$1,'Raw-products'!$A$1:$H$1,0))</f>
        <v>XS</v>
      </c>
      <c r="K4850" t="str">
        <f>VLOOKUP($C4850,'Raw-products'!$A$2:$H$1261,MATCH(K$1,'Raw-products'!$A$1:$H$1,0))</f>
        <v>blue</v>
      </c>
      <c r="L4850">
        <f>VLOOKUP($C4850,'Raw-products'!$A$2:$H$1261,MATCH(L$1,'Raw-products'!$A$1:$H$1,0))</f>
        <v>109</v>
      </c>
      <c r="M4850">
        <f>VLOOKUP($C4850,'Raw-products'!$A$2:$H$1261,MATCH(M$1,'Raw-products'!$A$1:$H$1,0))</f>
        <v>59</v>
      </c>
      <c r="N4850" s="5">
        <f t="shared" si="150"/>
        <v>6431</v>
      </c>
      <c r="O4850" cm="1">
        <f t="array" ref="O4850:R4850">_xlfn.XLOOKUP($B4850,'Raw -orders'!$A:$A,'Raw -orders'!$B:$E)</f>
        <v>382</v>
      </c>
      <c r="P4850">
        <v>36941</v>
      </c>
      <c r="Q4850" s="1">
        <v>44200</v>
      </c>
      <c r="R4850" s="1">
        <v>44219</v>
      </c>
      <c r="S4850" t="str" cm="1">
        <f t="array" ref="S4850:Z4850">_xlfn.XLOOKUP($O4850,'Raw - customers'!$A:$A,'Raw - customers'!$B:$I)</f>
        <v>Emanuele Deesly</v>
      </c>
      <c r="T4850" t="str">
        <v>Genderfluid</v>
      </c>
      <c r="U4850">
        <v>24</v>
      </c>
      <c r="V4850" t="str">
        <v>83 Jordan DriveApt. 011</v>
      </c>
      <c r="W4850">
        <v>6714</v>
      </c>
      <c r="X4850" t="str">
        <v>Rodriguezbury</v>
      </c>
      <c r="Y4850" t="str">
        <v>Victoria</v>
      </c>
      <c r="Z4850" t="str">
        <v>Australia</v>
      </c>
      <c r="AA4850">
        <v>1</v>
      </c>
      <c r="AB4850" s="3" t="str">
        <f t="shared" si="151"/>
        <v>10 to 20</v>
      </c>
      <c r="AM4850" s="6">
        <v>382</v>
      </c>
      <c r="AN4850" s="6" t="s">
        <v>1396</v>
      </c>
    </row>
    <row r="4851" spans="1:40" x14ac:dyDescent="0.25">
      <c r="A4851">
        <v>4849</v>
      </c>
      <c r="B4851">
        <v>970</v>
      </c>
      <c r="C4851">
        <v>268</v>
      </c>
      <c r="D4851">
        <v>95</v>
      </c>
      <c r="E4851">
        <v>2</v>
      </c>
      <c r="F4851">
        <v>190</v>
      </c>
      <c r="G4851">
        <v>1</v>
      </c>
      <c r="H4851" t="str">
        <f>VLOOKUP($C4851,'Raw-products'!$A$2:$H$1261,MATCH(H$1,'Raw-products'!$A$1:$H$1,0))</f>
        <v>Shirt</v>
      </c>
      <c r="I4851" t="str">
        <f>VLOOKUP($C4851,'Raw-products'!$A$2:$H$1261,MATCH(I$1,'Raw-products'!$A$1:$H$1,0))</f>
        <v>Polo</v>
      </c>
      <c r="J4851" t="str">
        <f>VLOOKUP($C4851,'Raw-products'!$A$2:$H$1261,MATCH(J$1,'Raw-products'!$A$1:$H$1,0))</f>
        <v>L</v>
      </c>
      <c r="K4851" t="str">
        <f>VLOOKUP($C4851,'Raw-products'!$A$2:$H$1261,MATCH(K$1,'Raw-products'!$A$1:$H$1,0))</f>
        <v>blue</v>
      </c>
      <c r="L4851">
        <f>VLOOKUP($C4851,'Raw-products'!$A$2:$H$1261,MATCH(L$1,'Raw-products'!$A$1:$H$1,0))</f>
        <v>117</v>
      </c>
      <c r="M4851">
        <f>VLOOKUP($C4851,'Raw-products'!$A$2:$H$1261,MATCH(M$1,'Raw-products'!$A$1:$H$1,0))</f>
        <v>77</v>
      </c>
      <c r="N4851" s="5">
        <f t="shared" si="150"/>
        <v>9009</v>
      </c>
      <c r="O4851" cm="1">
        <f t="array" ref="O4851:R4851">_xlfn.XLOOKUP($B4851,'Raw -orders'!$A:$A,'Raw -orders'!$B:$E)</f>
        <v>382</v>
      </c>
      <c r="P4851">
        <v>36941</v>
      </c>
      <c r="Q4851" s="1">
        <v>44200</v>
      </c>
      <c r="R4851" s="1">
        <v>44219</v>
      </c>
      <c r="S4851" t="str" cm="1">
        <f t="array" ref="S4851:Z4851">_xlfn.XLOOKUP($O4851,'Raw - customers'!$A:$A,'Raw - customers'!$B:$I)</f>
        <v>Emanuele Deesly</v>
      </c>
      <c r="T4851" t="str">
        <v>Genderfluid</v>
      </c>
      <c r="U4851">
        <v>24</v>
      </c>
      <c r="V4851" t="str">
        <v>83 Jordan DriveApt. 011</v>
      </c>
      <c r="W4851">
        <v>6714</v>
      </c>
      <c r="X4851" t="str">
        <v>Rodriguezbury</v>
      </c>
      <c r="Y4851" t="str">
        <v>Victoria</v>
      </c>
      <c r="Z4851" t="str">
        <v>Australia</v>
      </c>
      <c r="AA4851">
        <v>1</v>
      </c>
      <c r="AB4851" s="3" t="str">
        <f t="shared" si="151"/>
        <v>10 to 20</v>
      </c>
      <c r="AM4851" s="6">
        <v>382</v>
      </c>
      <c r="AN4851" s="6" t="s">
        <v>1396</v>
      </c>
    </row>
    <row r="4852" spans="1:40" x14ac:dyDescent="0.25">
      <c r="A4852">
        <v>4850</v>
      </c>
      <c r="B4852">
        <v>971</v>
      </c>
      <c r="C4852">
        <v>1179</v>
      </c>
      <c r="D4852">
        <v>99</v>
      </c>
      <c r="E4852">
        <v>3</v>
      </c>
      <c r="F4852">
        <v>297</v>
      </c>
      <c r="G4852">
        <v>1</v>
      </c>
      <c r="H4852" t="str">
        <f>VLOOKUP($C4852,'Raw-products'!$A$2:$H$1261,MATCH(H$1,'Raw-products'!$A$1:$H$1,0))</f>
        <v>Trousers</v>
      </c>
      <c r="I4852" t="str">
        <f>VLOOKUP($C4852,'Raw-products'!$A$2:$H$1261,MATCH(I$1,'Raw-products'!$A$1:$H$1,0))</f>
        <v>High-Waisted</v>
      </c>
      <c r="J4852" t="str">
        <f>VLOOKUP($C4852,'Raw-products'!$A$2:$H$1261,MATCH(J$1,'Raw-products'!$A$1:$H$1,0))</f>
        <v>XL</v>
      </c>
      <c r="K4852" t="str">
        <f>VLOOKUP($C4852,'Raw-products'!$A$2:$H$1261,MATCH(K$1,'Raw-products'!$A$1:$H$1,0))</f>
        <v>blue</v>
      </c>
      <c r="L4852">
        <f>VLOOKUP($C4852,'Raw-products'!$A$2:$H$1261,MATCH(L$1,'Raw-products'!$A$1:$H$1,0))</f>
        <v>98</v>
      </c>
      <c r="M4852">
        <f>VLOOKUP($C4852,'Raw-products'!$A$2:$H$1261,MATCH(M$1,'Raw-products'!$A$1:$H$1,0))</f>
        <v>65</v>
      </c>
      <c r="N4852" s="5">
        <f t="shared" si="150"/>
        <v>6370</v>
      </c>
      <c r="O4852" cm="1">
        <f t="array" ref="O4852:R4852">_xlfn.XLOOKUP($B4852,'Raw -orders'!$A:$A,'Raw -orders'!$B:$E)</f>
        <v>272</v>
      </c>
      <c r="P4852">
        <v>40173</v>
      </c>
      <c r="Q4852" s="1">
        <v>44434</v>
      </c>
      <c r="R4852" s="1">
        <v>44451</v>
      </c>
      <c r="S4852" t="str" cm="1">
        <f t="array" ref="S4852:Z4852">_xlfn.XLOOKUP($O4852,'Raw - customers'!$A:$A,'Raw - customers'!$B:$I)</f>
        <v>Kendre Etherton</v>
      </c>
      <c r="T4852" t="str">
        <v>Genderqueer</v>
      </c>
      <c r="U4852">
        <v>22</v>
      </c>
      <c r="V4852" t="str">
        <v>3627 Chloe Estate DrSuite 963</v>
      </c>
      <c r="W4852">
        <v>4499</v>
      </c>
      <c r="X4852" t="str">
        <v>New Angelinaberg</v>
      </c>
      <c r="Y4852" t="str">
        <v>Victoria</v>
      </c>
      <c r="Z4852" t="str">
        <v>Australia</v>
      </c>
      <c r="AA4852">
        <v>8</v>
      </c>
      <c r="AB4852" s="3" t="str">
        <f t="shared" si="151"/>
        <v>10 to 20</v>
      </c>
      <c r="AM4852" s="6">
        <v>272</v>
      </c>
      <c r="AN4852" s="6" t="s">
        <v>1396</v>
      </c>
    </row>
    <row r="4853" spans="1:40" x14ac:dyDescent="0.25">
      <c r="A4853">
        <v>4851</v>
      </c>
      <c r="B4853">
        <v>971</v>
      </c>
      <c r="C4853">
        <v>1207</v>
      </c>
      <c r="D4853">
        <v>105</v>
      </c>
      <c r="E4853">
        <v>3</v>
      </c>
      <c r="F4853">
        <v>315</v>
      </c>
      <c r="G4853">
        <v>1</v>
      </c>
      <c r="H4853" t="str">
        <f>VLOOKUP($C4853,'Raw-products'!$A$2:$H$1261,MATCH(H$1,'Raw-products'!$A$1:$H$1,0))</f>
        <v>Trousers</v>
      </c>
      <c r="I4853" t="str">
        <f>VLOOKUP($C4853,'Raw-products'!$A$2:$H$1261,MATCH(I$1,'Raw-products'!$A$1:$H$1,0))</f>
        <v>Pleated</v>
      </c>
      <c r="J4853" t="str">
        <f>VLOOKUP($C4853,'Raw-products'!$A$2:$H$1261,MATCH(J$1,'Raw-products'!$A$1:$H$1,0))</f>
        <v>M</v>
      </c>
      <c r="K4853" t="str">
        <f>VLOOKUP($C4853,'Raw-products'!$A$2:$H$1261,MATCH(K$1,'Raw-products'!$A$1:$H$1,0))</f>
        <v>green</v>
      </c>
      <c r="L4853">
        <f>VLOOKUP($C4853,'Raw-products'!$A$2:$H$1261,MATCH(L$1,'Raw-products'!$A$1:$H$1,0))</f>
        <v>90</v>
      </c>
      <c r="M4853">
        <f>VLOOKUP($C4853,'Raw-products'!$A$2:$H$1261,MATCH(M$1,'Raw-products'!$A$1:$H$1,0))</f>
        <v>41</v>
      </c>
      <c r="N4853" s="5">
        <f t="shared" si="150"/>
        <v>3690</v>
      </c>
      <c r="O4853" cm="1">
        <f t="array" ref="O4853:R4853">_xlfn.XLOOKUP($B4853,'Raw -orders'!$A:$A,'Raw -orders'!$B:$E)</f>
        <v>272</v>
      </c>
      <c r="P4853">
        <v>40173</v>
      </c>
      <c r="Q4853" s="1">
        <v>44434</v>
      </c>
      <c r="R4853" s="1">
        <v>44451</v>
      </c>
      <c r="S4853" t="str" cm="1">
        <f t="array" ref="S4853:Z4853">_xlfn.XLOOKUP($O4853,'Raw - customers'!$A:$A,'Raw - customers'!$B:$I)</f>
        <v>Kendre Etherton</v>
      </c>
      <c r="T4853" t="str">
        <v>Genderqueer</v>
      </c>
      <c r="U4853">
        <v>22</v>
      </c>
      <c r="V4853" t="str">
        <v>3627 Chloe Estate DrSuite 963</v>
      </c>
      <c r="W4853">
        <v>4499</v>
      </c>
      <c r="X4853" t="str">
        <v>New Angelinaberg</v>
      </c>
      <c r="Y4853" t="str">
        <v>Victoria</v>
      </c>
      <c r="Z4853" t="str">
        <v>Australia</v>
      </c>
      <c r="AA4853">
        <v>8</v>
      </c>
      <c r="AB4853" s="3" t="str">
        <f t="shared" si="151"/>
        <v>10 to 20</v>
      </c>
      <c r="AM4853" s="6">
        <v>272</v>
      </c>
      <c r="AN4853" s="6" t="s">
        <v>1396</v>
      </c>
    </row>
    <row r="4854" spans="1:40" x14ac:dyDescent="0.25">
      <c r="A4854">
        <v>4852</v>
      </c>
      <c r="B4854">
        <v>971</v>
      </c>
      <c r="C4854">
        <v>332</v>
      </c>
      <c r="D4854">
        <v>109</v>
      </c>
      <c r="E4854">
        <v>1</v>
      </c>
      <c r="F4854">
        <v>109</v>
      </c>
      <c r="G4854">
        <v>1</v>
      </c>
      <c r="H4854" t="str">
        <f>VLOOKUP($C4854,'Raw-products'!$A$2:$H$1261,MATCH(H$1,'Raw-products'!$A$1:$H$1,0))</f>
        <v>Shirt</v>
      </c>
      <c r="I4854" t="str">
        <f>VLOOKUP($C4854,'Raw-products'!$A$2:$H$1261,MATCH(I$1,'Raw-products'!$A$1:$H$1,0))</f>
        <v>Mandarin Collar</v>
      </c>
      <c r="J4854" t="str">
        <f>VLOOKUP($C4854,'Raw-products'!$A$2:$H$1261,MATCH(J$1,'Raw-products'!$A$1:$H$1,0))</f>
        <v>M</v>
      </c>
      <c r="K4854" t="str">
        <f>VLOOKUP($C4854,'Raw-products'!$A$2:$H$1261,MATCH(K$1,'Raw-products'!$A$1:$H$1,0))</f>
        <v>green</v>
      </c>
      <c r="L4854">
        <f>VLOOKUP($C4854,'Raw-products'!$A$2:$H$1261,MATCH(L$1,'Raw-products'!$A$1:$H$1,0))</f>
        <v>108</v>
      </c>
      <c r="M4854">
        <f>VLOOKUP($C4854,'Raw-products'!$A$2:$H$1261,MATCH(M$1,'Raw-products'!$A$1:$H$1,0))</f>
        <v>57</v>
      </c>
      <c r="N4854" s="5">
        <f t="shared" si="150"/>
        <v>6156</v>
      </c>
      <c r="O4854" cm="1">
        <f t="array" ref="O4854:R4854">_xlfn.XLOOKUP($B4854,'Raw -orders'!$A:$A,'Raw -orders'!$B:$E)</f>
        <v>272</v>
      </c>
      <c r="P4854">
        <v>40173</v>
      </c>
      <c r="Q4854" s="1">
        <v>44434</v>
      </c>
      <c r="R4854" s="1">
        <v>44451</v>
      </c>
      <c r="S4854" t="str" cm="1">
        <f t="array" ref="S4854:Z4854">_xlfn.XLOOKUP($O4854,'Raw - customers'!$A:$A,'Raw - customers'!$B:$I)</f>
        <v>Kendre Etherton</v>
      </c>
      <c r="T4854" t="str">
        <v>Genderqueer</v>
      </c>
      <c r="U4854">
        <v>22</v>
      </c>
      <c r="V4854" t="str">
        <v>3627 Chloe Estate DrSuite 963</v>
      </c>
      <c r="W4854">
        <v>4499</v>
      </c>
      <c r="X4854" t="str">
        <v>New Angelinaberg</v>
      </c>
      <c r="Y4854" t="str">
        <v>Victoria</v>
      </c>
      <c r="Z4854" t="str">
        <v>Australia</v>
      </c>
      <c r="AA4854">
        <v>8</v>
      </c>
      <c r="AB4854" s="3" t="str">
        <f t="shared" si="151"/>
        <v>10 to 20</v>
      </c>
      <c r="AM4854" s="6">
        <v>272</v>
      </c>
      <c r="AN4854" s="6" t="s">
        <v>1396</v>
      </c>
    </row>
    <row r="4855" spans="1:40" x14ac:dyDescent="0.25">
      <c r="A4855">
        <v>4853</v>
      </c>
      <c r="B4855">
        <v>972</v>
      </c>
      <c r="C4855">
        <v>1016</v>
      </c>
      <c r="D4855">
        <v>90</v>
      </c>
      <c r="E4855">
        <v>3</v>
      </c>
      <c r="F4855">
        <v>270</v>
      </c>
      <c r="G4855">
        <v>1</v>
      </c>
      <c r="H4855" t="str">
        <f>VLOOKUP($C4855,'Raw-products'!$A$2:$H$1261,MATCH(H$1,'Raw-products'!$A$1:$H$1,0))</f>
        <v>Trousers</v>
      </c>
      <c r="I4855" t="str">
        <f>VLOOKUP($C4855,'Raw-products'!$A$2:$H$1261,MATCH(I$1,'Raw-products'!$A$1:$H$1,0))</f>
        <v>Relaxed Leg</v>
      </c>
      <c r="J4855" t="str">
        <f>VLOOKUP($C4855,'Raw-products'!$A$2:$H$1261,MATCH(J$1,'Raw-products'!$A$1:$H$1,0))</f>
        <v>S</v>
      </c>
      <c r="K4855" t="str">
        <f>VLOOKUP($C4855,'Raw-products'!$A$2:$H$1261,MATCH(K$1,'Raw-products'!$A$1:$H$1,0))</f>
        <v>red</v>
      </c>
      <c r="L4855">
        <f>VLOOKUP($C4855,'Raw-products'!$A$2:$H$1261,MATCH(L$1,'Raw-products'!$A$1:$H$1,0))</f>
        <v>95</v>
      </c>
      <c r="M4855">
        <f>VLOOKUP($C4855,'Raw-products'!$A$2:$H$1261,MATCH(M$1,'Raw-products'!$A$1:$H$1,0))</f>
        <v>70</v>
      </c>
      <c r="N4855" s="5">
        <f t="shared" si="150"/>
        <v>6650</v>
      </c>
      <c r="O4855" cm="1">
        <f t="array" ref="O4855:R4855">_xlfn.XLOOKUP($B4855,'Raw -orders'!$A:$A,'Raw -orders'!$B:$E)</f>
        <v>117</v>
      </c>
      <c r="P4855">
        <v>10698</v>
      </c>
      <c r="Q4855" s="1">
        <v>44399</v>
      </c>
      <c r="R4855" s="1">
        <v>44416</v>
      </c>
      <c r="S4855" t="str" cm="1">
        <f t="array" ref="S4855:Z4855">_xlfn.XLOOKUP($O4855,'Raw - customers'!$A:$A,'Raw - customers'!$B:$I)</f>
        <v>Alexei Hurburt</v>
      </c>
      <c r="T4855" t="str">
        <v>Female</v>
      </c>
      <c r="U4855">
        <v>75</v>
      </c>
      <c r="V4855" t="str">
        <v>0544 Zoe CourtSuite 153</v>
      </c>
      <c r="W4855">
        <v>2398</v>
      </c>
      <c r="X4855" t="str">
        <v>New Ellieland</v>
      </c>
      <c r="Y4855" t="str">
        <v>Tasmania</v>
      </c>
      <c r="Z4855" t="str">
        <v>Australia</v>
      </c>
      <c r="AA4855">
        <v>7</v>
      </c>
      <c r="AB4855" s="3" t="str">
        <f t="shared" si="151"/>
        <v>10 to 20</v>
      </c>
      <c r="AM4855" s="6">
        <v>117</v>
      </c>
      <c r="AN4855" s="6" t="s">
        <v>1414</v>
      </c>
    </row>
    <row r="4856" spans="1:40" x14ac:dyDescent="0.25">
      <c r="A4856">
        <v>4854</v>
      </c>
      <c r="B4856">
        <v>972</v>
      </c>
      <c r="C4856">
        <v>578</v>
      </c>
      <c r="D4856">
        <v>100</v>
      </c>
      <c r="E4856">
        <v>2</v>
      </c>
      <c r="F4856">
        <v>200</v>
      </c>
      <c r="G4856">
        <v>1</v>
      </c>
      <c r="H4856" t="str">
        <f>VLOOKUP($C4856,'Raw-products'!$A$2:$H$1261,MATCH(H$1,'Raw-products'!$A$1:$H$1,0))</f>
        <v>Jacket</v>
      </c>
      <c r="I4856" t="str">
        <f>VLOOKUP($C4856,'Raw-products'!$A$2:$H$1261,MATCH(I$1,'Raw-products'!$A$1:$H$1,0))</f>
        <v>Bomber</v>
      </c>
      <c r="J4856" t="str">
        <f>VLOOKUP($C4856,'Raw-products'!$A$2:$H$1261,MATCH(J$1,'Raw-products'!$A$1:$H$1,0))</f>
        <v>L</v>
      </c>
      <c r="K4856" t="str">
        <f>VLOOKUP($C4856,'Raw-products'!$A$2:$H$1261,MATCH(K$1,'Raw-products'!$A$1:$H$1,0))</f>
        <v>green</v>
      </c>
      <c r="L4856">
        <f>VLOOKUP($C4856,'Raw-products'!$A$2:$H$1261,MATCH(L$1,'Raw-products'!$A$1:$H$1,0))</f>
        <v>90</v>
      </c>
      <c r="M4856">
        <f>VLOOKUP($C4856,'Raw-products'!$A$2:$H$1261,MATCH(M$1,'Raw-products'!$A$1:$H$1,0))</f>
        <v>78</v>
      </c>
      <c r="N4856" s="5">
        <f t="shared" si="150"/>
        <v>7020</v>
      </c>
      <c r="O4856" cm="1">
        <f t="array" ref="O4856:R4856">_xlfn.XLOOKUP($B4856,'Raw -orders'!$A:$A,'Raw -orders'!$B:$E)</f>
        <v>117</v>
      </c>
      <c r="P4856">
        <v>10698</v>
      </c>
      <c r="Q4856" s="1">
        <v>44399</v>
      </c>
      <c r="R4856" s="1">
        <v>44416</v>
      </c>
      <c r="S4856" t="str" cm="1">
        <f t="array" ref="S4856:Z4856">_xlfn.XLOOKUP($O4856,'Raw - customers'!$A:$A,'Raw - customers'!$B:$I)</f>
        <v>Alexei Hurburt</v>
      </c>
      <c r="T4856" t="str">
        <v>Female</v>
      </c>
      <c r="U4856">
        <v>75</v>
      </c>
      <c r="V4856" t="str">
        <v>0544 Zoe CourtSuite 153</v>
      </c>
      <c r="W4856">
        <v>2398</v>
      </c>
      <c r="X4856" t="str">
        <v>New Ellieland</v>
      </c>
      <c r="Y4856" t="str">
        <v>Tasmania</v>
      </c>
      <c r="Z4856" t="str">
        <v>Australia</v>
      </c>
      <c r="AA4856">
        <v>7</v>
      </c>
      <c r="AB4856" s="3" t="str">
        <f t="shared" si="151"/>
        <v>10 to 20</v>
      </c>
      <c r="AM4856" s="6">
        <v>117</v>
      </c>
      <c r="AN4856" s="6" t="s">
        <v>1414</v>
      </c>
    </row>
    <row r="4857" spans="1:40" x14ac:dyDescent="0.25">
      <c r="A4857">
        <v>4855</v>
      </c>
      <c r="B4857">
        <v>972</v>
      </c>
      <c r="C4857">
        <v>123</v>
      </c>
      <c r="D4857">
        <v>92</v>
      </c>
      <c r="E4857">
        <v>1</v>
      </c>
      <c r="F4857">
        <v>92</v>
      </c>
      <c r="G4857">
        <v>1</v>
      </c>
      <c r="H4857" t="str">
        <f>VLOOKUP($C4857,'Raw-products'!$A$2:$H$1261,MATCH(H$1,'Raw-products'!$A$1:$H$1,0))</f>
        <v>Shirt</v>
      </c>
      <c r="I4857" t="str">
        <f>VLOOKUP($C4857,'Raw-products'!$A$2:$H$1261,MATCH(I$1,'Raw-products'!$A$1:$H$1,0))</f>
        <v>Denim</v>
      </c>
      <c r="J4857" t="str">
        <f>VLOOKUP($C4857,'Raw-products'!$A$2:$H$1261,MATCH(J$1,'Raw-products'!$A$1:$H$1,0))</f>
        <v>L</v>
      </c>
      <c r="K4857" t="str">
        <f>VLOOKUP($C4857,'Raw-products'!$A$2:$H$1261,MATCH(K$1,'Raw-products'!$A$1:$H$1,0))</f>
        <v>green</v>
      </c>
      <c r="L4857">
        <f>VLOOKUP($C4857,'Raw-products'!$A$2:$H$1261,MATCH(L$1,'Raw-products'!$A$1:$H$1,0))</f>
        <v>115</v>
      </c>
      <c r="M4857">
        <f>VLOOKUP($C4857,'Raw-products'!$A$2:$H$1261,MATCH(M$1,'Raw-products'!$A$1:$H$1,0))</f>
        <v>71</v>
      </c>
      <c r="N4857" s="5">
        <f t="shared" si="150"/>
        <v>8165</v>
      </c>
      <c r="O4857" cm="1">
        <f t="array" ref="O4857:R4857">_xlfn.XLOOKUP($B4857,'Raw -orders'!$A:$A,'Raw -orders'!$B:$E)</f>
        <v>117</v>
      </c>
      <c r="P4857">
        <v>10698</v>
      </c>
      <c r="Q4857" s="1">
        <v>44399</v>
      </c>
      <c r="R4857" s="1">
        <v>44416</v>
      </c>
      <c r="S4857" t="str" cm="1">
        <f t="array" ref="S4857:Z4857">_xlfn.XLOOKUP($O4857,'Raw - customers'!$A:$A,'Raw - customers'!$B:$I)</f>
        <v>Alexei Hurburt</v>
      </c>
      <c r="T4857" t="str">
        <v>Female</v>
      </c>
      <c r="U4857">
        <v>75</v>
      </c>
      <c r="V4857" t="str">
        <v>0544 Zoe CourtSuite 153</v>
      </c>
      <c r="W4857">
        <v>2398</v>
      </c>
      <c r="X4857" t="str">
        <v>New Ellieland</v>
      </c>
      <c r="Y4857" t="str">
        <v>Tasmania</v>
      </c>
      <c r="Z4857" t="str">
        <v>Australia</v>
      </c>
      <c r="AA4857">
        <v>7</v>
      </c>
      <c r="AB4857" s="3" t="str">
        <f t="shared" si="151"/>
        <v>10 to 20</v>
      </c>
      <c r="AM4857" s="6">
        <v>117</v>
      </c>
      <c r="AN4857" s="6" t="s">
        <v>1414</v>
      </c>
    </row>
    <row r="4858" spans="1:40" x14ac:dyDescent="0.25">
      <c r="A4858">
        <v>4856</v>
      </c>
      <c r="B4858">
        <v>972</v>
      </c>
      <c r="C4858">
        <v>952</v>
      </c>
      <c r="D4858">
        <v>97</v>
      </c>
      <c r="E4858">
        <v>3</v>
      </c>
      <c r="F4858">
        <v>291</v>
      </c>
      <c r="G4858">
        <v>1</v>
      </c>
      <c r="H4858" t="str">
        <f>VLOOKUP($C4858,'Raw-products'!$A$2:$H$1261,MATCH(H$1,'Raw-products'!$A$1:$H$1,0))</f>
        <v>Trousers</v>
      </c>
      <c r="I4858" t="str">
        <f>VLOOKUP($C4858,'Raw-products'!$A$2:$H$1261,MATCH(I$1,'Raw-products'!$A$1:$H$1,0))</f>
        <v>Slim-Fit</v>
      </c>
      <c r="J4858" t="str">
        <f>VLOOKUP($C4858,'Raw-products'!$A$2:$H$1261,MATCH(J$1,'Raw-products'!$A$1:$H$1,0))</f>
        <v>M</v>
      </c>
      <c r="K4858" t="str">
        <f>VLOOKUP($C4858,'Raw-products'!$A$2:$H$1261,MATCH(K$1,'Raw-products'!$A$1:$H$1,0))</f>
        <v>orange</v>
      </c>
      <c r="L4858">
        <f>VLOOKUP($C4858,'Raw-products'!$A$2:$H$1261,MATCH(L$1,'Raw-products'!$A$1:$H$1,0))</f>
        <v>119</v>
      </c>
      <c r="M4858">
        <f>VLOOKUP($C4858,'Raw-products'!$A$2:$H$1261,MATCH(M$1,'Raw-products'!$A$1:$H$1,0))</f>
        <v>44</v>
      </c>
      <c r="N4858" s="5">
        <f t="shared" si="150"/>
        <v>5236</v>
      </c>
      <c r="O4858" cm="1">
        <f t="array" ref="O4858:R4858">_xlfn.XLOOKUP($B4858,'Raw -orders'!$A:$A,'Raw -orders'!$B:$E)</f>
        <v>117</v>
      </c>
      <c r="P4858">
        <v>10698</v>
      </c>
      <c r="Q4858" s="1">
        <v>44399</v>
      </c>
      <c r="R4858" s="1">
        <v>44416</v>
      </c>
      <c r="S4858" t="str" cm="1">
        <f t="array" ref="S4858:Z4858">_xlfn.XLOOKUP($O4858,'Raw - customers'!$A:$A,'Raw - customers'!$B:$I)</f>
        <v>Alexei Hurburt</v>
      </c>
      <c r="T4858" t="str">
        <v>Female</v>
      </c>
      <c r="U4858">
        <v>75</v>
      </c>
      <c r="V4858" t="str">
        <v>0544 Zoe CourtSuite 153</v>
      </c>
      <c r="W4858">
        <v>2398</v>
      </c>
      <c r="X4858" t="str">
        <v>New Ellieland</v>
      </c>
      <c r="Y4858" t="str">
        <v>Tasmania</v>
      </c>
      <c r="Z4858" t="str">
        <v>Australia</v>
      </c>
      <c r="AA4858">
        <v>7</v>
      </c>
      <c r="AB4858" s="3" t="str">
        <f t="shared" si="151"/>
        <v>10 to 20</v>
      </c>
      <c r="AM4858" s="6">
        <v>117</v>
      </c>
      <c r="AN4858" s="6" t="s">
        <v>1414</v>
      </c>
    </row>
    <row r="4859" spans="1:40" x14ac:dyDescent="0.25">
      <c r="A4859">
        <v>4857</v>
      </c>
      <c r="B4859">
        <v>972</v>
      </c>
      <c r="C4859">
        <v>1189</v>
      </c>
      <c r="D4859">
        <v>99</v>
      </c>
      <c r="E4859">
        <v>1</v>
      </c>
      <c r="F4859">
        <v>99</v>
      </c>
      <c r="G4859">
        <v>1</v>
      </c>
      <c r="H4859" t="str">
        <f>VLOOKUP($C4859,'Raw-products'!$A$2:$H$1261,MATCH(H$1,'Raw-products'!$A$1:$H$1,0))</f>
        <v>Trousers</v>
      </c>
      <c r="I4859" t="str">
        <f>VLOOKUP($C4859,'Raw-products'!$A$2:$H$1261,MATCH(I$1,'Raw-products'!$A$1:$H$1,0))</f>
        <v>High-Waisted</v>
      </c>
      <c r="J4859" t="str">
        <f>VLOOKUP($C4859,'Raw-products'!$A$2:$H$1261,MATCH(J$1,'Raw-products'!$A$1:$H$1,0))</f>
        <v>XL</v>
      </c>
      <c r="K4859" t="str">
        <f>VLOOKUP($C4859,'Raw-products'!$A$2:$H$1261,MATCH(K$1,'Raw-products'!$A$1:$H$1,0))</f>
        <v>violet</v>
      </c>
      <c r="L4859">
        <f>VLOOKUP($C4859,'Raw-products'!$A$2:$H$1261,MATCH(L$1,'Raw-products'!$A$1:$H$1,0))</f>
        <v>98</v>
      </c>
      <c r="M4859">
        <f>VLOOKUP($C4859,'Raw-products'!$A$2:$H$1261,MATCH(M$1,'Raw-products'!$A$1:$H$1,0))</f>
        <v>74</v>
      </c>
      <c r="N4859" s="5">
        <f t="shared" si="150"/>
        <v>7252</v>
      </c>
      <c r="O4859" cm="1">
        <f t="array" ref="O4859:R4859">_xlfn.XLOOKUP($B4859,'Raw -orders'!$A:$A,'Raw -orders'!$B:$E)</f>
        <v>117</v>
      </c>
      <c r="P4859">
        <v>10698</v>
      </c>
      <c r="Q4859" s="1">
        <v>44399</v>
      </c>
      <c r="R4859" s="1">
        <v>44416</v>
      </c>
      <c r="S4859" t="str" cm="1">
        <f t="array" ref="S4859:Z4859">_xlfn.XLOOKUP($O4859,'Raw - customers'!$A:$A,'Raw - customers'!$B:$I)</f>
        <v>Alexei Hurburt</v>
      </c>
      <c r="T4859" t="str">
        <v>Female</v>
      </c>
      <c r="U4859">
        <v>75</v>
      </c>
      <c r="V4859" t="str">
        <v>0544 Zoe CourtSuite 153</v>
      </c>
      <c r="W4859">
        <v>2398</v>
      </c>
      <c r="X4859" t="str">
        <v>New Ellieland</v>
      </c>
      <c r="Y4859" t="str">
        <v>Tasmania</v>
      </c>
      <c r="Z4859" t="str">
        <v>Australia</v>
      </c>
      <c r="AA4859">
        <v>7</v>
      </c>
      <c r="AB4859" s="3" t="str">
        <f t="shared" si="151"/>
        <v>10 to 20</v>
      </c>
      <c r="AM4859" s="6">
        <v>117</v>
      </c>
      <c r="AN4859" s="6" t="s">
        <v>1414</v>
      </c>
    </row>
    <row r="4860" spans="1:40" x14ac:dyDescent="0.25">
      <c r="A4860">
        <v>4858</v>
      </c>
      <c r="B4860">
        <v>972</v>
      </c>
      <c r="C4860">
        <v>324</v>
      </c>
      <c r="D4860">
        <v>109</v>
      </c>
      <c r="E4860">
        <v>1</v>
      </c>
      <c r="F4860">
        <v>109</v>
      </c>
      <c r="G4860">
        <v>1</v>
      </c>
      <c r="H4860" t="str">
        <f>VLOOKUP($C4860,'Raw-products'!$A$2:$H$1261,MATCH(H$1,'Raw-products'!$A$1:$H$1,0))</f>
        <v>Shirt</v>
      </c>
      <c r="I4860" t="str">
        <f>VLOOKUP($C4860,'Raw-products'!$A$2:$H$1261,MATCH(I$1,'Raw-products'!$A$1:$H$1,0))</f>
        <v>Mandarin Collar</v>
      </c>
      <c r="J4860" t="str">
        <f>VLOOKUP($C4860,'Raw-products'!$A$2:$H$1261,MATCH(J$1,'Raw-products'!$A$1:$H$1,0))</f>
        <v>XL</v>
      </c>
      <c r="K4860" t="str">
        <f>VLOOKUP($C4860,'Raw-products'!$A$2:$H$1261,MATCH(K$1,'Raw-products'!$A$1:$H$1,0))</f>
        <v>orange</v>
      </c>
      <c r="L4860">
        <f>VLOOKUP($C4860,'Raw-products'!$A$2:$H$1261,MATCH(L$1,'Raw-products'!$A$1:$H$1,0))</f>
        <v>108</v>
      </c>
      <c r="M4860">
        <f>VLOOKUP($C4860,'Raw-products'!$A$2:$H$1261,MATCH(M$1,'Raw-products'!$A$1:$H$1,0))</f>
        <v>59</v>
      </c>
      <c r="N4860" s="5">
        <f t="shared" si="150"/>
        <v>6372</v>
      </c>
      <c r="O4860" cm="1">
        <f t="array" ref="O4860:R4860">_xlfn.XLOOKUP($B4860,'Raw -orders'!$A:$A,'Raw -orders'!$B:$E)</f>
        <v>117</v>
      </c>
      <c r="P4860">
        <v>10698</v>
      </c>
      <c r="Q4860" s="1">
        <v>44399</v>
      </c>
      <c r="R4860" s="1">
        <v>44416</v>
      </c>
      <c r="S4860" t="str" cm="1">
        <f t="array" ref="S4860:Z4860">_xlfn.XLOOKUP($O4860,'Raw - customers'!$A:$A,'Raw - customers'!$B:$I)</f>
        <v>Alexei Hurburt</v>
      </c>
      <c r="T4860" t="str">
        <v>Female</v>
      </c>
      <c r="U4860">
        <v>75</v>
      </c>
      <c r="V4860" t="str">
        <v>0544 Zoe CourtSuite 153</v>
      </c>
      <c r="W4860">
        <v>2398</v>
      </c>
      <c r="X4860" t="str">
        <v>New Ellieland</v>
      </c>
      <c r="Y4860" t="str">
        <v>Tasmania</v>
      </c>
      <c r="Z4860" t="str">
        <v>Australia</v>
      </c>
      <c r="AA4860">
        <v>7</v>
      </c>
      <c r="AB4860" s="3" t="str">
        <f t="shared" si="151"/>
        <v>10 to 20</v>
      </c>
      <c r="AM4860" s="6">
        <v>117</v>
      </c>
      <c r="AN4860" s="6" t="s">
        <v>1414</v>
      </c>
    </row>
    <row r="4861" spans="1:40" x14ac:dyDescent="0.25">
      <c r="A4861">
        <v>4859</v>
      </c>
      <c r="B4861">
        <v>972</v>
      </c>
      <c r="C4861">
        <v>1220</v>
      </c>
      <c r="D4861">
        <v>105</v>
      </c>
      <c r="E4861">
        <v>2</v>
      </c>
      <c r="F4861">
        <v>210</v>
      </c>
      <c r="G4861">
        <v>1</v>
      </c>
      <c r="H4861" t="str">
        <f>VLOOKUP($C4861,'Raw-products'!$A$2:$H$1261,MATCH(H$1,'Raw-products'!$A$1:$H$1,0))</f>
        <v>Trousers</v>
      </c>
      <c r="I4861" t="str">
        <f>VLOOKUP($C4861,'Raw-products'!$A$2:$H$1261,MATCH(I$1,'Raw-products'!$A$1:$H$1,0))</f>
        <v>Pleated</v>
      </c>
      <c r="J4861" t="str">
        <f>VLOOKUP($C4861,'Raw-products'!$A$2:$H$1261,MATCH(J$1,'Raw-products'!$A$1:$H$1,0))</f>
        <v>XS</v>
      </c>
      <c r="K4861" t="str">
        <f>VLOOKUP($C4861,'Raw-products'!$A$2:$H$1261,MATCH(K$1,'Raw-products'!$A$1:$H$1,0))</f>
        <v>violet</v>
      </c>
      <c r="L4861">
        <f>VLOOKUP($C4861,'Raw-products'!$A$2:$H$1261,MATCH(L$1,'Raw-products'!$A$1:$H$1,0))</f>
        <v>90</v>
      </c>
      <c r="M4861">
        <f>VLOOKUP($C4861,'Raw-products'!$A$2:$H$1261,MATCH(M$1,'Raw-products'!$A$1:$H$1,0))</f>
        <v>58</v>
      </c>
      <c r="N4861" s="5">
        <f t="shared" si="150"/>
        <v>5220</v>
      </c>
      <c r="O4861" cm="1">
        <f t="array" ref="O4861:R4861">_xlfn.XLOOKUP($B4861,'Raw -orders'!$A:$A,'Raw -orders'!$B:$E)</f>
        <v>117</v>
      </c>
      <c r="P4861">
        <v>10698</v>
      </c>
      <c r="Q4861" s="1">
        <v>44399</v>
      </c>
      <c r="R4861" s="1">
        <v>44416</v>
      </c>
      <c r="S4861" t="str" cm="1">
        <f t="array" ref="S4861:Z4861">_xlfn.XLOOKUP($O4861,'Raw - customers'!$A:$A,'Raw - customers'!$B:$I)</f>
        <v>Alexei Hurburt</v>
      </c>
      <c r="T4861" t="str">
        <v>Female</v>
      </c>
      <c r="U4861">
        <v>75</v>
      </c>
      <c r="V4861" t="str">
        <v>0544 Zoe CourtSuite 153</v>
      </c>
      <c r="W4861">
        <v>2398</v>
      </c>
      <c r="X4861" t="str">
        <v>New Ellieland</v>
      </c>
      <c r="Y4861" t="str">
        <v>Tasmania</v>
      </c>
      <c r="Z4861" t="str">
        <v>Australia</v>
      </c>
      <c r="AA4861">
        <v>7</v>
      </c>
      <c r="AB4861" s="3" t="str">
        <f t="shared" si="151"/>
        <v>10 to 20</v>
      </c>
      <c r="AM4861" s="6">
        <v>117</v>
      </c>
      <c r="AN4861" s="6" t="s">
        <v>1414</v>
      </c>
    </row>
    <row r="4862" spans="1:40" x14ac:dyDescent="0.25">
      <c r="A4862">
        <v>4860</v>
      </c>
      <c r="B4862">
        <v>972</v>
      </c>
      <c r="C4862">
        <v>478</v>
      </c>
      <c r="D4862">
        <v>118</v>
      </c>
      <c r="E4862">
        <v>2</v>
      </c>
      <c r="F4862">
        <v>236</v>
      </c>
      <c r="G4862">
        <v>1</v>
      </c>
      <c r="H4862" t="str">
        <f>VLOOKUP($C4862,'Raw-products'!$A$2:$H$1261,MATCH(H$1,'Raw-products'!$A$1:$H$1,0))</f>
        <v>Jacket</v>
      </c>
      <c r="I4862" t="str">
        <f>VLOOKUP($C4862,'Raw-products'!$A$2:$H$1261,MATCH(I$1,'Raw-products'!$A$1:$H$1,0))</f>
        <v>Puffer</v>
      </c>
      <c r="J4862" t="str">
        <f>VLOOKUP($C4862,'Raw-products'!$A$2:$H$1261,MATCH(J$1,'Raw-products'!$A$1:$H$1,0))</f>
        <v>L</v>
      </c>
      <c r="K4862" t="str">
        <f>VLOOKUP($C4862,'Raw-products'!$A$2:$H$1261,MATCH(K$1,'Raw-products'!$A$1:$H$1,0))</f>
        <v>blue</v>
      </c>
      <c r="L4862">
        <f>VLOOKUP($C4862,'Raw-products'!$A$2:$H$1261,MATCH(L$1,'Raw-products'!$A$1:$H$1,0))</f>
        <v>110</v>
      </c>
      <c r="M4862">
        <f>VLOOKUP($C4862,'Raw-products'!$A$2:$H$1261,MATCH(M$1,'Raw-products'!$A$1:$H$1,0))</f>
        <v>48</v>
      </c>
      <c r="N4862" s="5">
        <f t="shared" si="150"/>
        <v>5280</v>
      </c>
      <c r="O4862" cm="1">
        <f t="array" ref="O4862:R4862">_xlfn.XLOOKUP($B4862,'Raw -orders'!$A:$A,'Raw -orders'!$B:$E)</f>
        <v>117</v>
      </c>
      <c r="P4862">
        <v>10698</v>
      </c>
      <c r="Q4862" s="1">
        <v>44399</v>
      </c>
      <c r="R4862" s="1">
        <v>44416</v>
      </c>
      <c r="S4862" t="str" cm="1">
        <f t="array" ref="S4862:Z4862">_xlfn.XLOOKUP($O4862,'Raw - customers'!$A:$A,'Raw - customers'!$B:$I)</f>
        <v>Alexei Hurburt</v>
      </c>
      <c r="T4862" t="str">
        <v>Female</v>
      </c>
      <c r="U4862">
        <v>75</v>
      </c>
      <c r="V4862" t="str">
        <v>0544 Zoe CourtSuite 153</v>
      </c>
      <c r="W4862">
        <v>2398</v>
      </c>
      <c r="X4862" t="str">
        <v>New Ellieland</v>
      </c>
      <c r="Y4862" t="str">
        <v>Tasmania</v>
      </c>
      <c r="Z4862" t="str">
        <v>Australia</v>
      </c>
      <c r="AA4862">
        <v>7</v>
      </c>
      <c r="AB4862" s="3" t="str">
        <f t="shared" si="151"/>
        <v>10 to 20</v>
      </c>
      <c r="AM4862" s="6">
        <v>117</v>
      </c>
      <c r="AN4862" s="6" t="s">
        <v>1414</v>
      </c>
    </row>
    <row r="4863" spans="1:40" x14ac:dyDescent="0.25">
      <c r="A4863">
        <v>4861</v>
      </c>
      <c r="B4863">
        <v>972</v>
      </c>
      <c r="C4863">
        <v>163</v>
      </c>
      <c r="D4863">
        <v>91</v>
      </c>
      <c r="E4863">
        <v>1</v>
      </c>
      <c r="F4863">
        <v>91</v>
      </c>
      <c r="G4863">
        <v>1</v>
      </c>
      <c r="H4863" t="str">
        <f>VLOOKUP($C4863,'Raw-products'!$A$2:$H$1261,MATCH(H$1,'Raw-products'!$A$1:$H$1,0))</f>
        <v>Shirt</v>
      </c>
      <c r="I4863" t="str">
        <f>VLOOKUP($C4863,'Raw-products'!$A$2:$H$1261,MATCH(I$1,'Raw-products'!$A$1:$H$1,0))</f>
        <v>Linen</v>
      </c>
      <c r="J4863" t="str">
        <f>VLOOKUP($C4863,'Raw-products'!$A$2:$H$1261,MATCH(J$1,'Raw-products'!$A$1:$H$1,0))</f>
        <v>L</v>
      </c>
      <c r="K4863" t="str">
        <f>VLOOKUP($C4863,'Raw-products'!$A$2:$H$1261,MATCH(K$1,'Raw-products'!$A$1:$H$1,0))</f>
        <v>blue</v>
      </c>
      <c r="L4863">
        <f>VLOOKUP($C4863,'Raw-products'!$A$2:$H$1261,MATCH(L$1,'Raw-products'!$A$1:$H$1,0))</f>
        <v>116</v>
      </c>
      <c r="M4863">
        <f>VLOOKUP($C4863,'Raw-products'!$A$2:$H$1261,MATCH(M$1,'Raw-products'!$A$1:$H$1,0))</f>
        <v>70</v>
      </c>
      <c r="N4863" s="5">
        <f t="shared" si="150"/>
        <v>8120</v>
      </c>
      <c r="O4863" cm="1">
        <f t="array" ref="O4863:R4863">_xlfn.XLOOKUP($B4863,'Raw -orders'!$A:$A,'Raw -orders'!$B:$E)</f>
        <v>117</v>
      </c>
      <c r="P4863">
        <v>10698</v>
      </c>
      <c r="Q4863" s="1">
        <v>44399</v>
      </c>
      <c r="R4863" s="1">
        <v>44416</v>
      </c>
      <c r="S4863" t="str" cm="1">
        <f t="array" ref="S4863:Z4863">_xlfn.XLOOKUP($O4863,'Raw - customers'!$A:$A,'Raw - customers'!$B:$I)</f>
        <v>Alexei Hurburt</v>
      </c>
      <c r="T4863" t="str">
        <v>Female</v>
      </c>
      <c r="U4863">
        <v>75</v>
      </c>
      <c r="V4863" t="str">
        <v>0544 Zoe CourtSuite 153</v>
      </c>
      <c r="W4863">
        <v>2398</v>
      </c>
      <c r="X4863" t="str">
        <v>New Ellieland</v>
      </c>
      <c r="Y4863" t="str">
        <v>Tasmania</v>
      </c>
      <c r="Z4863" t="str">
        <v>Australia</v>
      </c>
      <c r="AA4863">
        <v>7</v>
      </c>
      <c r="AB4863" s="3" t="str">
        <f t="shared" si="151"/>
        <v>10 to 20</v>
      </c>
      <c r="AM4863" s="6">
        <v>117</v>
      </c>
      <c r="AN4863" s="6" t="s">
        <v>1414</v>
      </c>
    </row>
    <row r="4864" spans="1:40" x14ac:dyDescent="0.25">
      <c r="A4864">
        <v>4862</v>
      </c>
      <c r="B4864">
        <v>972</v>
      </c>
      <c r="C4864">
        <v>846</v>
      </c>
      <c r="D4864">
        <v>113</v>
      </c>
      <c r="E4864">
        <v>2</v>
      </c>
      <c r="F4864">
        <v>226</v>
      </c>
      <c r="G4864">
        <v>1</v>
      </c>
      <c r="H4864" t="str">
        <f>VLOOKUP($C4864,'Raw-products'!$A$2:$H$1261,MATCH(H$1,'Raw-products'!$A$1:$H$1,0))</f>
        <v>Trousers</v>
      </c>
      <c r="I4864" t="str">
        <f>VLOOKUP($C4864,'Raw-products'!$A$2:$H$1261,MATCH(I$1,'Raw-products'!$A$1:$H$1,0))</f>
        <v>Chinos</v>
      </c>
      <c r="J4864" t="str">
        <f>VLOOKUP($C4864,'Raw-products'!$A$2:$H$1261,MATCH(J$1,'Raw-products'!$A$1:$H$1,0))</f>
        <v>S</v>
      </c>
      <c r="K4864" t="str">
        <f>VLOOKUP($C4864,'Raw-products'!$A$2:$H$1261,MATCH(K$1,'Raw-products'!$A$1:$H$1,0))</f>
        <v>orange</v>
      </c>
      <c r="L4864">
        <f>VLOOKUP($C4864,'Raw-products'!$A$2:$H$1261,MATCH(L$1,'Raw-products'!$A$1:$H$1,0))</f>
        <v>100</v>
      </c>
      <c r="M4864">
        <f>VLOOKUP($C4864,'Raw-products'!$A$2:$H$1261,MATCH(M$1,'Raw-products'!$A$1:$H$1,0))</f>
        <v>58</v>
      </c>
      <c r="N4864" s="5">
        <f t="shared" si="150"/>
        <v>5800</v>
      </c>
      <c r="O4864" cm="1">
        <f t="array" ref="O4864:R4864">_xlfn.XLOOKUP($B4864,'Raw -orders'!$A:$A,'Raw -orders'!$B:$E)</f>
        <v>117</v>
      </c>
      <c r="P4864">
        <v>10698</v>
      </c>
      <c r="Q4864" s="1">
        <v>44399</v>
      </c>
      <c r="R4864" s="1">
        <v>44416</v>
      </c>
      <c r="S4864" t="str" cm="1">
        <f t="array" ref="S4864:Z4864">_xlfn.XLOOKUP($O4864,'Raw - customers'!$A:$A,'Raw - customers'!$B:$I)</f>
        <v>Alexei Hurburt</v>
      </c>
      <c r="T4864" t="str">
        <v>Female</v>
      </c>
      <c r="U4864">
        <v>75</v>
      </c>
      <c r="V4864" t="str">
        <v>0544 Zoe CourtSuite 153</v>
      </c>
      <c r="W4864">
        <v>2398</v>
      </c>
      <c r="X4864" t="str">
        <v>New Ellieland</v>
      </c>
      <c r="Y4864" t="str">
        <v>Tasmania</v>
      </c>
      <c r="Z4864" t="str">
        <v>Australia</v>
      </c>
      <c r="AA4864">
        <v>7</v>
      </c>
      <c r="AB4864" s="3" t="str">
        <f t="shared" si="151"/>
        <v>10 to 20</v>
      </c>
      <c r="AM4864" s="6">
        <v>117</v>
      </c>
      <c r="AN4864" s="6" t="s">
        <v>1414</v>
      </c>
    </row>
    <row r="4865" spans="1:40" x14ac:dyDescent="0.25">
      <c r="A4865">
        <v>4863</v>
      </c>
      <c r="B4865">
        <v>973</v>
      </c>
      <c r="C4865">
        <v>450</v>
      </c>
      <c r="D4865">
        <v>107</v>
      </c>
      <c r="E4865">
        <v>2</v>
      </c>
      <c r="F4865">
        <v>214</v>
      </c>
      <c r="G4865">
        <v>1</v>
      </c>
      <c r="H4865" t="str">
        <f>VLOOKUP($C4865,'Raw-products'!$A$2:$H$1261,MATCH(H$1,'Raw-products'!$A$1:$H$1,0))</f>
        <v>Jacket</v>
      </c>
      <c r="I4865" t="str">
        <f>VLOOKUP($C4865,'Raw-products'!$A$2:$H$1261,MATCH(I$1,'Raw-products'!$A$1:$H$1,0))</f>
        <v>Denim</v>
      </c>
      <c r="J4865" t="str">
        <f>VLOOKUP($C4865,'Raw-products'!$A$2:$H$1261,MATCH(J$1,'Raw-products'!$A$1:$H$1,0))</f>
        <v>XS</v>
      </c>
      <c r="K4865" t="str">
        <f>VLOOKUP($C4865,'Raw-products'!$A$2:$H$1261,MATCH(K$1,'Raw-products'!$A$1:$H$1,0))</f>
        <v>violet</v>
      </c>
      <c r="L4865">
        <f>VLOOKUP($C4865,'Raw-products'!$A$2:$H$1261,MATCH(L$1,'Raw-products'!$A$1:$H$1,0))</f>
        <v>92</v>
      </c>
      <c r="M4865">
        <f>VLOOKUP($C4865,'Raw-products'!$A$2:$H$1261,MATCH(M$1,'Raw-products'!$A$1:$H$1,0))</f>
        <v>65</v>
      </c>
      <c r="N4865" s="5">
        <f t="shared" si="150"/>
        <v>5980</v>
      </c>
      <c r="O4865" cm="1">
        <f t="array" ref="O4865:R4865">_xlfn.XLOOKUP($B4865,'Raw -orders'!$A:$A,'Raw -orders'!$B:$E)</f>
        <v>232</v>
      </c>
      <c r="P4865">
        <v>49214</v>
      </c>
      <c r="Q4865" s="1">
        <v>44443</v>
      </c>
      <c r="R4865" s="1">
        <v>44463</v>
      </c>
      <c r="S4865" t="str" cm="1">
        <f t="array" ref="S4865:Z4865">_xlfn.XLOOKUP($O4865,'Raw - customers'!$A:$A,'Raw - customers'!$B:$I)</f>
        <v>Kaitlyn Pinare</v>
      </c>
      <c r="T4865" t="str">
        <v>Male</v>
      </c>
      <c r="U4865">
        <v>24</v>
      </c>
      <c r="V4865" t="str">
        <v>8982 O'reilly PlazaSuite 007</v>
      </c>
      <c r="W4865">
        <v>5019</v>
      </c>
      <c r="X4865" t="str">
        <v>Lake Matilda</v>
      </c>
      <c r="Y4865" t="str">
        <v>Northern Territory</v>
      </c>
      <c r="Z4865" t="str">
        <v>Australia</v>
      </c>
      <c r="AA4865">
        <v>9</v>
      </c>
      <c r="AB4865" s="3" t="str">
        <f t="shared" si="151"/>
        <v>10 to 20</v>
      </c>
      <c r="AM4865" s="6">
        <v>232</v>
      </c>
      <c r="AN4865" s="6" t="s">
        <v>1339</v>
      </c>
    </row>
    <row r="4866" spans="1:40" x14ac:dyDescent="0.25">
      <c r="A4866">
        <v>4864</v>
      </c>
      <c r="B4866">
        <v>973</v>
      </c>
      <c r="C4866">
        <v>255</v>
      </c>
      <c r="D4866">
        <v>95</v>
      </c>
      <c r="E4866">
        <v>3</v>
      </c>
      <c r="F4866">
        <v>285</v>
      </c>
      <c r="G4866">
        <v>1</v>
      </c>
      <c r="H4866" t="str">
        <f>VLOOKUP($C4866,'Raw-products'!$A$2:$H$1261,MATCH(H$1,'Raw-products'!$A$1:$H$1,0))</f>
        <v>Shirt</v>
      </c>
      <c r="I4866" t="str">
        <f>VLOOKUP($C4866,'Raw-products'!$A$2:$H$1261,MATCH(I$1,'Raw-products'!$A$1:$H$1,0))</f>
        <v>Polo</v>
      </c>
      <c r="J4866" t="str">
        <f>VLOOKUP($C4866,'Raw-products'!$A$2:$H$1261,MATCH(J$1,'Raw-products'!$A$1:$H$1,0))</f>
        <v>XS</v>
      </c>
      <c r="K4866" t="str">
        <f>VLOOKUP($C4866,'Raw-products'!$A$2:$H$1261,MATCH(K$1,'Raw-products'!$A$1:$H$1,0))</f>
        <v>yellow</v>
      </c>
      <c r="L4866">
        <f>VLOOKUP($C4866,'Raw-products'!$A$2:$H$1261,MATCH(L$1,'Raw-products'!$A$1:$H$1,0))</f>
        <v>117</v>
      </c>
      <c r="M4866">
        <f>VLOOKUP($C4866,'Raw-products'!$A$2:$H$1261,MATCH(M$1,'Raw-products'!$A$1:$H$1,0))</f>
        <v>79</v>
      </c>
      <c r="N4866" s="5">
        <f t="shared" si="150"/>
        <v>9243</v>
      </c>
      <c r="O4866" cm="1">
        <f t="array" ref="O4866:R4866">_xlfn.XLOOKUP($B4866,'Raw -orders'!$A:$A,'Raw -orders'!$B:$E)</f>
        <v>232</v>
      </c>
      <c r="P4866">
        <v>49214</v>
      </c>
      <c r="Q4866" s="1">
        <v>44443</v>
      </c>
      <c r="R4866" s="1">
        <v>44463</v>
      </c>
      <c r="S4866" t="str" cm="1">
        <f t="array" ref="S4866:Z4866">_xlfn.XLOOKUP($O4866,'Raw - customers'!$A:$A,'Raw - customers'!$B:$I)</f>
        <v>Kaitlyn Pinare</v>
      </c>
      <c r="T4866" t="str">
        <v>Male</v>
      </c>
      <c r="U4866">
        <v>24</v>
      </c>
      <c r="V4866" t="str">
        <v>8982 O'reilly PlazaSuite 007</v>
      </c>
      <c r="W4866">
        <v>5019</v>
      </c>
      <c r="X4866" t="str">
        <v>Lake Matilda</v>
      </c>
      <c r="Y4866" t="str">
        <v>Northern Territory</v>
      </c>
      <c r="Z4866" t="str">
        <v>Australia</v>
      </c>
      <c r="AA4866">
        <v>9</v>
      </c>
      <c r="AB4866" s="3" t="str">
        <f t="shared" si="151"/>
        <v>10 to 20</v>
      </c>
      <c r="AM4866" s="6">
        <v>232</v>
      </c>
      <c r="AN4866" s="6" t="s">
        <v>1339</v>
      </c>
    </row>
    <row r="4867" spans="1:40" x14ac:dyDescent="0.25">
      <c r="A4867">
        <v>4865</v>
      </c>
      <c r="B4867">
        <v>974</v>
      </c>
      <c r="C4867">
        <v>293</v>
      </c>
      <c r="D4867">
        <v>105</v>
      </c>
      <c r="E4867">
        <v>2</v>
      </c>
      <c r="F4867">
        <v>210</v>
      </c>
      <c r="G4867">
        <v>1</v>
      </c>
      <c r="H4867" t="str">
        <f>VLOOKUP($C4867,'Raw-products'!$A$2:$H$1261,MATCH(H$1,'Raw-products'!$A$1:$H$1,0))</f>
        <v>Shirt</v>
      </c>
      <c r="I4867" t="str">
        <f>VLOOKUP($C4867,'Raw-products'!$A$2:$H$1261,MATCH(I$1,'Raw-products'!$A$1:$H$1,0))</f>
        <v>Cuban Collar</v>
      </c>
      <c r="J4867" t="str">
        <f>VLOOKUP($C4867,'Raw-products'!$A$2:$H$1261,MATCH(J$1,'Raw-products'!$A$1:$H$1,0))</f>
        <v>L</v>
      </c>
      <c r="K4867" t="str">
        <f>VLOOKUP($C4867,'Raw-products'!$A$2:$H$1261,MATCH(K$1,'Raw-products'!$A$1:$H$1,0))</f>
        <v>yellow</v>
      </c>
      <c r="L4867">
        <f>VLOOKUP($C4867,'Raw-products'!$A$2:$H$1261,MATCH(L$1,'Raw-products'!$A$1:$H$1,0))</f>
        <v>93</v>
      </c>
      <c r="M4867">
        <f>VLOOKUP($C4867,'Raw-products'!$A$2:$H$1261,MATCH(M$1,'Raw-products'!$A$1:$H$1,0))</f>
        <v>77</v>
      </c>
      <c r="N4867" s="5">
        <f t="shared" ref="N4867:N4930" si="152">$L4867*$M4867</f>
        <v>7161</v>
      </c>
      <c r="O4867" cm="1">
        <f t="array" ref="O4867:R4867">_xlfn.XLOOKUP($B4867,'Raw -orders'!$A:$A,'Raw -orders'!$B:$E)</f>
        <v>221</v>
      </c>
      <c r="P4867">
        <v>17928</v>
      </c>
      <c r="Q4867" s="1">
        <v>44218</v>
      </c>
      <c r="R4867" s="1">
        <v>44245</v>
      </c>
      <c r="S4867" t="str" cm="1">
        <f t="array" ref="S4867:Z4867">_xlfn.XLOOKUP($O4867,'Raw - customers'!$A:$A,'Raw - customers'!$B:$I)</f>
        <v>Araldo Washtell</v>
      </c>
      <c r="T4867" t="str">
        <v>Polygender</v>
      </c>
      <c r="U4867">
        <v>43</v>
      </c>
      <c r="V4867" t="str">
        <v>9173 Maya SummitApt. 856</v>
      </c>
      <c r="W4867">
        <v>4519</v>
      </c>
      <c r="X4867" t="str">
        <v>East Gabriel</v>
      </c>
      <c r="Y4867" t="str">
        <v>Australian Capital Territory</v>
      </c>
      <c r="Z4867" t="str">
        <v>Australia</v>
      </c>
      <c r="AA4867">
        <v>1</v>
      </c>
      <c r="AB4867" s="3" t="str">
        <f t="shared" ref="AB4867:AB4930" si="153">IF(AND(DATEDIF($Q4867,$R4867,"D")&gt;0,DATEDIF($Q4867,$R4867,"D")&lt;=10),"0 to 10",IF(AND(DATEDIF($Q4867,$R4867,"D")&gt;10,DATEDIF($Q4867,$R4867,"D")&lt;=20),"10 to 20",IF(AND(DATEDIF($Q4867,$R4867,"D")&gt;20,DATEDIF($Q4867,$R4867,"D")&lt;=30),"20 to 30")))</f>
        <v>20 to 30</v>
      </c>
      <c r="AM4867" s="6">
        <v>221</v>
      </c>
      <c r="AN4867" s="6" t="s">
        <v>1350</v>
      </c>
    </row>
    <row r="4868" spans="1:40" x14ac:dyDescent="0.25">
      <c r="A4868">
        <v>4866</v>
      </c>
      <c r="B4868">
        <v>974</v>
      </c>
      <c r="C4868">
        <v>1038</v>
      </c>
      <c r="D4868">
        <v>90</v>
      </c>
      <c r="E4868">
        <v>1</v>
      </c>
      <c r="F4868">
        <v>90</v>
      </c>
      <c r="G4868">
        <v>1</v>
      </c>
      <c r="H4868" t="str">
        <f>VLOOKUP($C4868,'Raw-products'!$A$2:$H$1261,MATCH(H$1,'Raw-products'!$A$1:$H$1,0))</f>
        <v>Trousers</v>
      </c>
      <c r="I4868" t="str">
        <f>VLOOKUP($C4868,'Raw-products'!$A$2:$H$1261,MATCH(I$1,'Raw-products'!$A$1:$H$1,0))</f>
        <v>Relaxed Leg</v>
      </c>
      <c r="J4868" t="str">
        <f>VLOOKUP($C4868,'Raw-products'!$A$2:$H$1261,MATCH(J$1,'Raw-products'!$A$1:$H$1,0))</f>
        <v>L</v>
      </c>
      <c r="K4868" t="str">
        <f>VLOOKUP($C4868,'Raw-products'!$A$2:$H$1261,MATCH(K$1,'Raw-products'!$A$1:$H$1,0))</f>
        <v>blue</v>
      </c>
      <c r="L4868">
        <f>VLOOKUP($C4868,'Raw-products'!$A$2:$H$1261,MATCH(L$1,'Raw-products'!$A$1:$H$1,0))</f>
        <v>95</v>
      </c>
      <c r="M4868">
        <f>VLOOKUP($C4868,'Raw-products'!$A$2:$H$1261,MATCH(M$1,'Raw-products'!$A$1:$H$1,0))</f>
        <v>61</v>
      </c>
      <c r="N4868" s="5">
        <f t="shared" si="152"/>
        <v>5795</v>
      </c>
      <c r="O4868" cm="1">
        <f t="array" ref="O4868:R4868">_xlfn.XLOOKUP($B4868,'Raw -orders'!$A:$A,'Raw -orders'!$B:$E)</f>
        <v>221</v>
      </c>
      <c r="P4868">
        <v>17928</v>
      </c>
      <c r="Q4868" s="1">
        <v>44218</v>
      </c>
      <c r="R4868" s="1">
        <v>44245</v>
      </c>
      <c r="S4868" t="str" cm="1">
        <f t="array" ref="S4868:Z4868">_xlfn.XLOOKUP($O4868,'Raw - customers'!$A:$A,'Raw - customers'!$B:$I)</f>
        <v>Araldo Washtell</v>
      </c>
      <c r="T4868" t="str">
        <v>Polygender</v>
      </c>
      <c r="U4868">
        <v>43</v>
      </c>
      <c r="V4868" t="str">
        <v>9173 Maya SummitApt. 856</v>
      </c>
      <c r="W4868">
        <v>4519</v>
      </c>
      <c r="X4868" t="str">
        <v>East Gabriel</v>
      </c>
      <c r="Y4868" t="str">
        <v>Australian Capital Territory</v>
      </c>
      <c r="Z4868" t="str">
        <v>Australia</v>
      </c>
      <c r="AA4868">
        <v>1</v>
      </c>
      <c r="AB4868" s="3" t="str">
        <f t="shared" si="153"/>
        <v>20 to 30</v>
      </c>
      <c r="AM4868" s="6">
        <v>221</v>
      </c>
      <c r="AN4868" s="6" t="s">
        <v>1350</v>
      </c>
    </row>
    <row r="4869" spans="1:40" x14ac:dyDescent="0.25">
      <c r="A4869">
        <v>4867</v>
      </c>
      <c r="B4869">
        <v>974</v>
      </c>
      <c r="C4869">
        <v>183</v>
      </c>
      <c r="D4869">
        <v>98</v>
      </c>
      <c r="E4869">
        <v>2</v>
      </c>
      <c r="F4869">
        <v>196</v>
      </c>
      <c r="G4869">
        <v>1</v>
      </c>
      <c r="H4869" t="str">
        <f>VLOOKUP($C4869,'Raw-products'!$A$2:$H$1261,MATCH(H$1,'Raw-products'!$A$1:$H$1,0))</f>
        <v>Shirt</v>
      </c>
      <c r="I4869" t="str">
        <f>VLOOKUP($C4869,'Raw-products'!$A$2:$H$1261,MATCH(I$1,'Raw-products'!$A$1:$H$1,0))</f>
        <v>Camp Collared</v>
      </c>
      <c r="J4869" t="str">
        <f>VLOOKUP($C4869,'Raw-products'!$A$2:$H$1261,MATCH(J$1,'Raw-products'!$A$1:$H$1,0))</f>
        <v>L</v>
      </c>
      <c r="K4869" t="str">
        <f>VLOOKUP($C4869,'Raw-products'!$A$2:$H$1261,MATCH(K$1,'Raw-products'!$A$1:$H$1,0))</f>
        <v>orange</v>
      </c>
      <c r="L4869">
        <f>VLOOKUP($C4869,'Raw-products'!$A$2:$H$1261,MATCH(L$1,'Raw-products'!$A$1:$H$1,0))</f>
        <v>112</v>
      </c>
      <c r="M4869">
        <f>VLOOKUP($C4869,'Raw-products'!$A$2:$H$1261,MATCH(M$1,'Raw-products'!$A$1:$H$1,0))</f>
        <v>63</v>
      </c>
      <c r="N4869" s="5">
        <f t="shared" si="152"/>
        <v>7056</v>
      </c>
      <c r="O4869" cm="1">
        <f t="array" ref="O4869:R4869">_xlfn.XLOOKUP($B4869,'Raw -orders'!$A:$A,'Raw -orders'!$B:$E)</f>
        <v>221</v>
      </c>
      <c r="P4869">
        <v>17928</v>
      </c>
      <c r="Q4869" s="1">
        <v>44218</v>
      </c>
      <c r="R4869" s="1">
        <v>44245</v>
      </c>
      <c r="S4869" t="str" cm="1">
        <f t="array" ref="S4869:Z4869">_xlfn.XLOOKUP($O4869,'Raw - customers'!$A:$A,'Raw - customers'!$B:$I)</f>
        <v>Araldo Washtell</v>
      </c>
      <c r="T4869" t="str">
        <v>Polygender</v>
      </c>
      <c r="U4869">
        <v>43</v>
      </c>
      <c r="V4869" t="str">
        <v>9173 Maya SummitApt. 856</v>
      </c>
      <c r="W4869">
        <v>4519</v>
      </c>
      <c r="X4869" t="str">
        <v>East Gabriel</v>
      </c>
      <c r="Y4869" t="str">
        <v>Australian Capital Territory</v>
      </c>
      <c r="Z4869" t="str">
        <v>Australia</v>
      </c>
      <c r="AA4869">
        <v>1</v>
      </c>
      <c r="AB4869" s="3" t="str">
        <f t="shared" si="153"/>
        <v>20 to 30</v>
      </c>
      <c r="AM4869" s="6">
        <v>221</v>
      </c>
      <c r="AN4869" s="6" t="s">
        <v>1350</v>
      </c>
    </row>
    <row r="4870" spans="1:40" x14ac:dyDescent="0.25">
      <c r="A4870">
        <v>4868</v>
      </c>
      <c r="B4870">
        <v>974</v>
      </c>
      <c r="C4870">
        <v>104</v>
      </c>
      <c r="D4870">
        <v>118</v>
      </c>
      <c r="E4870">
        <v>2</v>
      </c>
      <c r="F4870">
        <v>236</v>
      </c>
      <c r="G4870">
        <v>1</v>
      </c>
      <c r="H4870" t="str">
        <f>VLOOKUP($C4870,'Raw-products'!$A$2:$H$1261,MATCH(H$1,'Raw-products'!$A$1:$H$1,0))</f>
        <v>Shirt</v>
      </c>
      <c r="I4870" t="str">
        <f>VLOOKUP($C4870,'Raw-products'!$A$2:$H$1261,MATCH(I$1,'Raw-products'!$A$1:$H$1,0))</f>
        <v>Flannel</v>
      </c>
      <c r="J4870" t="str">
        <f>VLOOKUP($C4870,'Raw-products'!$A$2:$H$1261,MATCH(J$1,'Raw-products'!$A$1:$H$1,0))</f>
        <v>XL</v>
      </c>
      <c r="K4870" t="str">
        <f>VLOOKUP($C4870,'Raw-products'!$A$2:$H$1261,MATCH(K$1,'Raw-products'!$A$1:$H$1,0))</f>
        <v>violet</v>
      </c>
      <c r="L4870">
        <f>VLOOKUP($C4870,'Raw-products'!$A$2:$H$1261,MATCH(L$1,'Raw-products'!$A$1:$H$1,0))</f>
        <v>96</v>
      </c>
      <c r="M4870">
        <f>VLOOKUP($C4870,'Raw-products'!$A$2:$H$1261,MATCH(M$1,'Raw-products'!$A$1:$H$1,0))</f>
        <v>43</v>
      </c>
      <c r="N4870" s="5">
        <f t="shared" si="152"/>
        <v>4128</v>
      </c>
      <c r="O4870" cm="1">
        <f t="array" ref="O4870:R4870">_xlfn.XLOOKUP($B4870,'Raw -orders'!$A:$A,'Raw -orders'!$B:$E)</f>
        <v>221</v>
      </c>
      <c r="P4870">
        <v>17928</v>
      </c>
      <c r="Q4870" s="1">
        <v>44218</v>
      </c>
      <c r="R4870" s="1">
        <v>44245</v>
      </c>
      <c r="S4870" t="str" cm="1">
        <f t="array" ref="S4870:Z4870">_xlfn.XLOOKUP($O4870,'Raw - customers'!$A:$A,'Raw - customers'!$B:$I)</f>
        <v>Araldo Washtell</v>
      </c>
      <c r="T4870" t="str">
        <v>Polygender</v>
      </c>
      <c r="U4870">
        <v>43</v>
      </c>
      <c r="V4870" t="str">
        <v>9173 Maya SummitApt. 856</v>
      </c>
      <c r="W4870">
        <v>4519</v>
      </c>
      <c r="X4870" t="str">
        <v>East Gabriel</v>
      </c>
      <c r="Y4870" t="str">
        <v>Australian Capital Territory</v>
      </c>
      <c r="Z4870" t="str">
        <v>Australia</v>
      </c>
      <c r="AA4870">
        <v>1</v>
      </c>
      <c r="AB4870" s="3" t="str">
        <f t="shared" si="153"/>
        <v>20 to 30</v>
      </c>
      <c r="AM4870" s="6">
        <v>221</v>
      </c>
      <c r="AN4870" s="6" t="s">
        <v>1350</v>
      </c>
    </row>
    <row r="4871" spans="1:40" x14ac:dyDescent="0.25">
      <c r="A4871">
        <v>4869</v>
      </c>
      <c r="B4871">
        <v>974</v>
      </c>
      <c r="C4871">
        <v>540</v>
      </c>
      <c r="D4871">
        <v>98</v>
      </c>
      <c r="E4871">
        <v>1</v>
      </c>
      <c r="F4871">
        <v>98</v>
      </c>
      <c r="G4871">
        <v>1</v>
      </c>
      <c r="H4871" t="str">
        <f>VLOOKUP($C4871,'Raw-products'!$A$2:$H$1261,MATCH(H$1,'Raw-products'!$A$1:$H$1,0))</f>
        <v>Jacket</v>
      </c>
      <c r="I4871" t="str">
        <f>VLOOKUP($C4871,'Raw-products'!$A$2:$H$1261,MATCH(I$1,'Raw-products'!$A$1:$H$1,0))</f>
        <v>Leather</v>
      </c>
      <c r="J4871" t="str">
        <f>VLOOKUP($C4871,'Raw-products'!$A$2:$H$1261,MATCH(J$1,'Raw-products'!$A$1:$H$1,0))</f>
        <v>XS</v>
      </c>
      <c r="K4871" t="str">
        <f>VLOOKUP($C4871,'Raw-products'!$A$2:$H$1261,MATCH(K$1,'Raw-products'!$A$1:$H$1,0))</f>
        <v>green</v>
      </c>
      <c r="L4871">
        <f>VLOOKUP($C4871,'Raw-products'!$A$2:$H$1261,MATCH(L$1,'Raw-products'!$A$1:$H$1,0))</f>
        <v>113</v>
      </c>
      <c r="M4871">
        <f>VLOOKUP($C4871,'Raw-products'!$A$2:$H$1261,MATCH(M$1,'Raw-products'!$A$1:$H$1,0))</f>
        <v>57</v>
      </c>
      <c r="N4871" s="5">
        <f t="shared" si="152"/>
        <v>6441</v>
      </c>
      <c r="O4871" cm="1">
        <f t="array" ref="O4871:R4871">_xlfn.XLOOKUP($B4871,'Raw -orders'!$A:$A,'Raw -orders'!$B:$E)</f>
        <v>221</v>
      </c>
      <c r="P4871">
        <v>17928</v>
      </c>
      <c r="Q4871" s="1">
        <v>44218</v>
      </c>
      <c r="R4871" s="1">
        <v>44245</v>
      </c>
      <c r="S4871" t="str" cm="1">
        <f t="array" ref="S4871:Z4871">_xlfn.XLOOKUP($O4871,'Raw - customers'!$A:$A,'Raw - customers'!$B:$I)</f>
        <v>Araldo Washtell</v>
      </c>
      <c r="T4871" t="str">
        <v>Polygender</v>
      </c>
      <c r="U4871">
        <v>43</v>
      </c>
      <c r="V4871" t="str">
        <v>9173 Maya SummitApt. 856</v>
      </c>
      <c r="W4871">
        <v>4519</v>
      </c>
      <c r="X4871" t="str">
        <v>East Gabriel</v>
      </c>
      <c r="Y4871" t="str">
        <v>Australian Capital Territory</v>
      </c>
      <c r="Z4871" t="str">
        <v>Australia</v>
      </c>
      <c r="AA4871">
        <v>1</v>
      </c>
      <c r="AB4871" s="3" t="str">
        <f t="shared" si="153"/>
        <v>20 to 30</v>
      </c>
      <c r="AM4871" s="6">
        <v>221</v>
      </c>
      <c r="AN4871" s="6" t="s">
        <v>1350</v>
      </c>
    </row>
    <row r="4872" spans="1:40" x14ac:dyDescent="0.25">
      <c r="A4872">
        <v>4870</v>
      </c>
      <c r="B4872">
        <v>974</v>
      </c>
      <c r="C4872">
        <v>821</v>
      </c>
      <c r="D4872">
        <v>117</v>
      </c>
      <c r="E4872">
        <v>1</v>
      </c>
      <c r="F4872">
        <v>117</v>
      </c>
      <c r="G4872">
        <v>1</v>
      </c>
      <c r="H4872" t="str">
        <f>VLOOKUP($C4872,'Raw-products'!$A$2:$H$1261,MATCH(H$1,'Raw-products'!$A$1:$H$1,0))</f>
        <v>Jacket</v>
      </c>
      <c r="I4872" t="str">
        <f>VLOOKUP($C4872,'Raw-products'!$A$2:$H$1261,MATCH(I$1,'Raw-products'!$A$1:$H$1,0))</f>
        <v>Shearling</v>
      </c>
      <c r="J4872" t="str">
        <f>VLOOKUP($C4872,'Raw-products'!$A$2:$H$1261,MATCH(J$1,'Raw-products'!$A$1:$H$1,0))</f>
        <v>S</v>
      </c>
      <c r="K4872" t="str">
        <f>VLOOKUP($C4872,'Raw-products'!$A$2:$H$1261,MATCH(K$1,'Raw-products'!$A$1:$H$1,0))</f>
        <v>green</v>
      </c>
      <c r="L4872">
        <f>VLOOKUP($C4872,'Raw-products'!$A$2:$H$1261,MATCH(L$1,'Raw-products'!$A$1:$H$1,0))</f>
        <v>95</v>
      </c>
      <c r="M4872">
        <f>VLOOKUP($C4872,'Raw-products'!$A$2:$H$1261,MATCH(M$1,'Raw-products'!$A$1:$H$1,0))</f>
        <v>66</v>
      </c>
      <c r="N4872" s="5">
        <f t="shared" si="152"/>
        <v>6270</v>
      </c>
      <c r="O4872" cm="1">
        <f t="array" ref="O4872:R4872">_xlfn.XLOOKUP($B4872,'Raw -orders'!$A:$A,'Raw -orders'!$B:$E)</f>
        <v>221</v>
      </c>
      <c r="P4872">
        <v>17928</v>
      </c>
      <c r="Q4872" s="1">
        <v>44218</v>
      </c>
      <c r="R4872" s="1">
        <v>44245</v>
      </c>
      <c r="S4872" t="str" cm="1">
        <f t="array" ref="S4872:Z4872">_xlfn.XLOOKUP($O4872,'Raw - customers'!$A:$A,'Raw - customers'!$B:$I)</f>
        <v>Araldo Washtell</v>
      </c>
      <c r="T4872" t="str">
        <v>Polygender</v>
      </c>
      <c r="U4872">
        <v>43</v>
      </c>
      <c r="V4872" t="str">
        <v>9173 Maya SummitApt. 856</v>
      </c>
      <c r="W4872">
        <v>4519</v>
      </c>
      <c r="X4872" t="str">
        <v>East Gabriel</v>
      </c>
      <c r="Y4872" t="str">
        <v>Australian Capital Territory</v>
      </c>
      <c r="Z4872" t="str">
        <v>Australia</v>
      </c>
      <c r="AA4872">
        <v>1</v>
      </c>
      <c r="AB4872" s="3" t="str">
        <f t="shared" si="153"/>
        <v>20 to 30</v>
      </c>
      <c r="AM4872" s="6">
        <v>221</v>
      </c>
      <c r="AN4872" s="6" t="s">
        <v>1350</v>
      </c>
    </row>
    <row r="4873" spans="1:40" x14ac:dyDescent="0.25">
      <c r="A4873">
        <v>4871</v>
      </c>
      <c r="B4873">
        <v>974</v>
      </c>
      <c r="C4873">
        <v>955</v>
      </c>
      <c r="D4873">
        <v>97</v>
      </c>
      <c r="E4873">
        <v>1</v>
      </c>
      <c r="F4873">
        <v>97</v>
      </c>
      <c r="G4873">
        <v>1</v>
      </c>
      <c r="H4873" t="str">
        <f>VLOOKUP($C4873,'Raw-products'!$A$2:$H$1261,MATCH(H$1,'Raw-products'!$A$1:$H$1,0))</f>
        <v>Trousers</v>
      </c>
      <c r="I4873" t="str">
        <f>VLOOKUP($C4873,'Raw-products'!$A$2:$H$1261,MATCH(I$1,'Raw-products'!$A$1:$H$1,0))</f>
        <v>Slim-Fit</v>
      </c>
      <c r="J4873" t="str">
        <f>VLOOKUP($C4873,'Raw-products'!$A$2:$H$1261,MATCH(J$1,'Raw-products'!$A$1:$H$1,0))</f>
        <v>XS</v>
      </c>
      <c r="K4873" t="str">
        <f>VLOOKUP($C4873,'Raw-products'!$A$2:$H$1261,MATCH(K$1,'Raw-products'!$A$1:$H$1,0))</f>
        <v>yellow</v>
      </c>
      <c r="L4873">
        <f>VLOOKUP($C4873,'Raw-products'!$A$2:$H$1261,MATCH(L$1,'Raw-products'!$A$1:$H$1,0))</f>
        <v>119</v>
      </c>
      <c r="M4873">
        <f>VLOOKUP($C4873,'Raw-products'!$A$2:$H$1261,MATCH(M$1,'Raw-products'!$A$1:$H$1,0))</f>
        <v>59</v>
      </c>
      <c r="N4873" s="5">
        <f t="shared" si="152"/>
        <v>7021</v>
      </c>
      <c r="O4873" cm="1">
        <f t="array" ref="O4873:R4873">_xlfn.XLOOKUP($B4873,'Raw -orders'!$A:$A,'Raw -orders'!$B:$E)</f>
        <v>221</v>
      </c>
      <c r="P4873">
        <v>17928</v>
      </c>
      <c r="Q4873" s="1">
        <v>44218</v>
      </c>
      <c r="R4873" s="1">
        <v>44245</v>
      </c>
      <c r="S4873" t="str" cm="1">
        <f t="array" ref="S4873:Z4873">_xlfn.XLOOKUP($O4873,'Raw - customers'!$A:$A,'Raw - customers'!$B:$I)</f>
        <v>Araldo Washtell</v>
      </c>
      <c r="T4873" t="str">
        <v>Polygender</v>
      </c>
      <c r="U4873">
        <v>43</v>
      </c>
      <c r="V4873" t="str">
        <v>9173 Maya SummitApt. 856</v>
      </c>
      <c r="W4873">
        <v>4519</v>
      </c>
      <c r="X4873" t="str">
        <v>East Gabriel</v>
      </c>
      <c r="Y4873" t="str">
        <v>Australian Capital Territory</v>
      </c>
      <c r="Z4873" t="str">
        <v>Australia</v>
      </c>
      <c r="AA4873">
        <v>1</v>
      </c>
      <c r="AB4873" s="3" t="str">
        <f t="shared" si="153"/>
        <v>20 to 30</v>
      </c>
      <c r="AM4873" s="6">
        <v>221</v>
      </c>
      <c r="AN4873" s="6" t="s">
        <v>1350</v>
      </c>
    </row>
    <row r="4874" spans="1:40" x14ac:dyDescent="0.25">
      <c r="A4874">
        <v>4872</v>
      </c>
      <c r="B4874">
        <v>974</v>
      </c>
      <c r="C4874">
        <v>719</v>
      </c>
      <c r="D4874">
        <v>119</v>
      </c>
      <c r="E4874">
        <v>2</v>
      </c>
      <c r="F4874">
        <v>238</v>
      </c>
      <c r="G4874">
        <v>1</v>
      </c>
      <c r="H4874" t="str">
        <f>VLOOKUP($C4874,'Raw-products'!$A$2:$H$1261,MATCH(H$1,'Raw-products'!$A$1:$H$1,0))</f>
        <v>Jacket</v>
      </c>
      <c r="I4874" t="str">
        <f>VLOOKUP($C4874,'Raw-products'!$A$2:$H$1261,MATCH(I$1,'Raw-products'!$A$1:$H$1,0))</f>
        <v>Trench Coat</v>
      </c>
      <c r="J4874" t="str">
        <f>VLOOKUP($C4874,'Raw-products'!$A$2:$H$1261,MATCH(J$1,'Raw-products'!$A$1:$H$1,0))</f>
        <v>XL</v>
      </c>
      <c r="K4874" t="str">
        <f>VLOOKUP($C4874,'Raw-products'!$A$2:$H$1261,MATCH(K$1,'Raw-products'!$A$1:$H$1,0))</f>
        <v>green</v>
      </c>
      <c r="L4874">
        <f>VLOOKUP($C4874,'Raw-products'!$A$2:$H$1261,MATCH(L$1,'Raw-products'!$A$1:$H$1,0))</f>
        <v>112</v>
      </c>
      <c r="M4874">
        <f>VLOOKUP($C4874,'Raw-products'!$A$2:$H$1261,MATCH(M$1,'Raw-products'!$A$1:$H$1,0))</f>
        <v>53</v>
      </c>
      <c r="N4874" s="5">
        <f t="shared" si="152"/>
        <v>5936</v>
      </c>
      <c r="O4874" cm="1">
        <f t="array" ref="O4874:R4874">_xlfn.XLOOKUP($B4874,'Raw -orders'!$A:$A,'Raw -orders'!$B:$E)</f>
        <v>221</v>
      </c>
      <c r="P4874">
        <v>17928</v>
      </c>
      <c r="Q4874" s="1">
        <v>44218</v>
      </c>
      <c r="R4874" s="1">
        <v>44245</v>
      </c>
      <c r="S4874" t="str" cm="1">
        <f t="array" ref="S4874:Z4874">_xlfn.XLOOKUP($O4874,'Raw - customers'!$A:$A,'Raw - customers'!$B:$I)</f>
        <v>Araldo Washtell</v>
      </c>
      <c r="T4874" t="str">
        <v>Polygender</v>
      </c>
      <c r="U4874">
        <v>43</v>
      </c>
      <c r="V4874" t="str">
        <v>9173 Maya SummitApt. 856</v>
      </c>
      <c r="W4874">
        <v>4519</v>
      </c>
      <c r="X4874" t="str">
        <v>East Gabriel</v>
      </c>
      <c r="Y4874" t="str">
        <v>Australian Capital Territory</v>
      </c>
      <c r="Z4874" t="str">
        <v>Australia</v>
      </c>
      <c r="AA4874">
        <v>1</v>
      </c>
      <c r="AB4874" s="3" t="str">
        <f t="shared" si="153"/>
        <v>20 to 30</v>
      </c>
      <c r="AM4874" s="6">
        <v>221</v>
      </c>
      <c r="AN4874" s="6" t="s">
        <v>1350</v>
      </c>
    </row>
    <row r="4875" spans="1:40" x14ac:dyDescent="0.25">
      <c r="A4875">
        <v>4873</v>
      </c>
      <c r="B4875">
        <v>975</v>
      </c>
      <c r="C4875">
        <v>799</v>
      </c>
      <c r="D4875">
        <v>91</v>
      </c>
      <c r="E4875">
        <v>1</v>
      </c>
      <c r="F4875">
        <v>91</v>
      </c>
      <c r="G4875">
        <v>1</v>
      </c>
      <c r="H4875" t="str">
        <f>VLOOKUP($C4875,'Raw-products'!$A$2:$H$1261,MATCH(H$1,'Raw-products'!$A$1:$H$1,0))</f>
        <v>Jacket</v>
      </c>
      <c r="I4875" t="str">
        <f>VLOOKUP($C4875,'Raw-products'!$A$2:$H$1261,MATCH(I$1,'Raw-products'!$A$1:$H$1,0))</f>
        <v>Pullover</v>
      </c>
      <c r="J4875" t="str">
        <f>VLOOKUP($C4875,'Raw-products'!$A$2:$H$1261,MATCH(J$1,'Raw-products'!$A$1:$H$1,0))</f>
        <v>XL</v>
      </c>
      <c r="K4875" t="str">
        <f>VLOOKUP($C4875,'Raw-products'!$A$2:$H$1261,MATCH(K$1,'Raw-products'!$A$1:$H$1,0))</f>
        <v>indigo</v>
      </c>
      <c r="L4875">
        <f>VLOOKUP($C4875,'Raw-products'!$A$2:$H$1261,MATCH(L$1,'Raw-products'!$A$1:$H$1,0))</f>
        <v>114</v>
      </c>
      <c r="M4875">
        <f>VLOOKUP($C4875,'Raw-products'!$A$2:$H$1261,MATCH(M$1,'Raw-products'!$A$1:$H$1,0))</f>
        <v>43</v>
      </c>
      <c r="N4875" s="5">
        <f t="shared" si="152"/>
        <v>4902</v>
      </c>
      <c r="O4875" cm="1">
        <f t="array" ref="O4875:R4875">_xlfn.XLOOKUP($B4875,'Raw -orders'!$A:$A,'Raw -orders'!$B:$E)</f>
        <v>316</v>
      </c>
      <c r="P4875">
        <v>28211</v>
      </c>
      <c r="Q4875" s="1">
        <v>44214</v>
      </c>
      <c r="R4875" s="1">
        <v>44226</v>
      </c>
      <c r="S4875" t="str" cm="1">
        <f t="array" ref="S4875:Z4875">_xlfn.XLOOKUP($O4875,'Raw - customers'!$A:$A,'Raw - customers'!$B:$I)</f>
        <v>Sadella Goodsall</v>
      </c>
      <c r="T4875" t="str">
        <v>Genderqueer</v>
      </c>
      <c r="U4875">
        <v>67</v>
      </c>
      <c r="V4875" t="str">
        <v>49 Klein DriveSuite 199</v>
      </c>
      <c r="W4875">
        <v>7784</v>
      </c>
      <c r="X4875" t="str">
        <v>Christopherside</v>
      </c>
      <c r="Y4875" t="str">
        <v>Northern Territory</v>
      </c>
      <c r="Z4875" t="str">
        <v>Australia</v>
      </c>
      <c r="AA4875">
        <v>1</v>
      </c>
      <c r="AB4875" s="3" t="str">
        <f t="shared" si="153"/>
        <v>10 to 20</v>
      </c>
      <c r="AM4875" s="6">
        <v>316</v>
      </c>
      <c r="AN4875" s="6" t="s">
        <v>1339</v>
      </c>
    </row>
    <row r="4876" spans="1:40" x14ac:dyDescent="0.25">
      <c r="A4876">
        <v>4874</v>
      </c>
      <c r="B4876">
        <v>975</v>
      </c>
      <c r="C4876">
        <v>795</v>
      </c>
      <c r="D4876">
        <v>91</v>
      </c>
      <c r="E4876">
        <v>1</v>
      </c>
      <c r="F4876">
        <v>91</v>
      </c>
      <c r="G4876">
        <v>1</v>
      </c>
      <c r="H4876" t="str">
        <f>VLOOKUP($C4876,'Raw-products'!$A$2:$H$1261,MATCH(H$1,'Raw-products'!$A$1:$H$1,0))</f>
        <v>Jacket</v>
      </c>
      <c r="I4876" t="str">
        <f>VLOOKUP($C4876,'Raw-products'!$A$2:$H$1261,MATCH(I$1,'Raw-products'!$A$1:$H$1,0))</f>
        <v>Pullover</v>
      </c>
      <c r="J4876" t="str">
        <f>VLOOKUP($C4876,'Raw-products'!$A$2:$H$1261,MATCH(J$1,'Raw-products'!$A$1:$H$1,0))</f>
        <v>XS</v>
      </c>
      <c r="K4876" t="str">
        <f>VLOOKUP($C4876,'Raw-products'!$A$2:$H$1261,MATCH(K$1,'Raw-products'!$A$1:$H$1,0))</f>
        <v>indigo</v>
      </c>
      <c r="L4876">
        <f>VLOOKUP($C4876,'Raw-products'!$A$2:$H$1261,MATCH(L$1,'Raw-products'!$A$1:$H$1,0))</f>
        <v>114</v>
      </c>
      <c r="M4876">
        <f>VLOOKUP($C4876,'Raw-products'!$A$2:$H$1261,MATCH(M$1,'Raw-products'!$A$1:$H$1,0))</f>
        <v>78</v>
      </c>
      <c r="N4876" s="5">
        <f t="shared" si="152"/>
        <v>8892</v>
      </c>
      <c r="O4876" cm="1">
        <f t="array" ref="O4876:R4876">_xlfn.XLOOKUP($B4876,'Raw -orders'!$A:$A,'Raw -orders'!$B:$E)</f>
        <v>316</v>
      </c>
      <c r="P4876">
        <v>28211</v>
      </c>
      <c r="Q4876" s="1">
        <v>44214</v>
      </c>
      <c r="R4876" s="1">
        <v>44226</v>
      </c>
      <c r="S4876" t="str" cm="1">
        <f t="array" ref="S4876:Z4876">_xlfn.XLOOKUP($O4876,'Raw - customers'!$A:$A,'Raw - customers'!$B:$I)</f>
        <v>Sadella Goodsall</v>
      </c>
      <c r="T4876" t="str">
        <v>Genderqueer</v>
      </c>
      <c r="U4876">
        <v>67</v>
      </c>
      <c r="V4876" t="str">
        <v>49 Klein DriveSuite 199</v>
      </c>
      <c r="W4876">
        <v>7784</v>
      </c>
      <c r="X4876" t="str">
        <v>Christopherside</v>
      </c>
      <c r="Y4876" t="str">
        <v>Northern Territory</v>
      </c>
      <c r="Z4876" t="str">
        <v>Australia</v>
      </c>
      <c r="AA4876">
        <v>1</v>
      </c>
      <c r="AB4876" s="3" t="str">
        <f t="shared" si="153"/>
        <v>10 to 20</v>
      </c>
      <c r="AM4876" s="6">
        <v>316</v>
      </c>
      <c r="AN4876" s="6" t="s">
        <v>1339</v>
      </c>
    </row>
    <row r="4877" spans="1:40" x14ac:dyDescent="0.25">
      <c r="A4877">
        <v>4875</v>
      </c>
      <c r="B4877">
        <v>975</v>
      </c>
      <c r="C4877">
        <v>902</v>
      </c>
      <c r="D4877">
        <v>94</v>
      </c>
      <c r="E4877">
        <v>1</v>
      </c>
      <c r="F4877">
        <v>94</v>
      </c>
      <c r="G4877">
        <v>1</v>
      </c>
      <c r="H4877" t="str">
        <f>VLOOKUP($C4877,'Raw-products'!$A$2:$H$1261,MATCH(H$1,'Raw-products'!$A$1:$H$1,0))</f>
        <v>Trousers</v>
      </c>
      <c r="I4877" t="str">
        <f>VLOOKUP($C4877,'Raw-products'!$A$2:$H$1261,MATCH(I$1,'Raw-products'!$A$1:$H$1,0))</f>
        <v>Cords</v>
      </c>
      <c r="J4877" t="str">
        <f>VLOOKUP($C4877,'Raw-products'!$A$2:$H$1261,MATCH(J$1,'Raw-products'!$A$1:$H$1,0))</f>
        <v>M</v>
      </c>
      <c r="K4877" t="str">
        <f>VLOOKUP($C4877,'Raw-products'!$A$2:$H$1261,MATCH(K$1,'Raw-products'!$A$1:$H$1,0))</f>
        <v>indigo</v>
      </c>
      <c r="L4877">
        <f>VLOOKUP($C4877,'Raw-products'!$A$2:$H$1261,MATCH(L$1,'Raw-products'!$A$1:$H$1,0))</f>
        <v>113</v>
      </c>
      <c r="M4877">
        <f>VLOOKUP($C4877,'Raw-products'!$A$2:$H$1261,MATCH(M$1,'Raw-products'!$A$1:$H$1,0))</f>
        <v>52</v>
      </c>
      <c r="N4877" s="5">
        <f t="shared" si="152"/>
        <v>5876</v>
      </c>
      <c r="O4877" cm="1">
        <f t="array" ref="O4877:R4877">_xlfn.XLOOKUP($B4877,'Raw -orders'!$A:$A,'Raw -orders'!$B:$E)</f>
        <v>316</v>
      </c>
      <c r="P4877">
        <v>28211</v>
      </c>
      <c r="Q4877" s="1">
        <v>44214</v>
      </c>
      <c r="R4877" s="1">
        <v>44226</v>
      </c>
      <c r="S4877" t="str" cm="1">
        <f t="array" ref="S4877:Z4877">_xlfn.XLOOKUP($O4877,'Raw - customers'!$A:$A,'Raw - customers'!$B:$I)</f>
        <v>Sadella Goodsall</v>
      </c>
      <c r="T4877" t="str">
        <v>Genderqueer</v>
      </c>
      <c r="U4877">
        <v>67</v>
      </c>
      <c r="V4877" t="str">
        <v>49 Klein DriveSuite 199</v>
      </c>
      <c r="W4877">
        <v>7784</v>
      </c>
      <c r="X4877" t="str">
        <v>Christopherside</v>
      </c>
      <c r="Y4877" t="str">
        <v>Northern Territory</v>
      </c>
      <c r="Z4877" t="str">
        <v>Australia</v>
      </c>
      <c r="AA4877">
        <v>1</v>
      </c>
      <c r="AB4877" s="3" t="str">
        <f t="shared" si="153"/>
        <v>10 to 20</v>
      </c>
      <c r="AM4877" s="6">
        <v>316</v>
      </c>
      <c r="AN4877" s="6" t="s">
        <v>1339</v>
      </c>
    </row>
    <row r="4878" spans="1:40" x14ac:dyDescent="0.25">
      <c r="A4878">
        <v>4876</v>
      </c>
      <c r="B4878">
        <v>975</v>
      </c>
      <c r="C4878">
        <v>1084</v>
      </c>
      <c r="D4878">
        <v>93</v>
      </c>
      <c r="E4878">
        <v>3</v>
      </c>
      <c r="F4878">
        <v>279</v>
      </c>
      <c r="G4878">
        <v>1</v>
      </c>
      <c r="H4878" t="str">
        <f>VLOOKUP($C4878,'Raw-products'!$A$2:$H$1261,MATCH(H$1,'Raw-products'!$A$1:$H$1,0))</f>
        <v>Trousers</v>
      </c>
      <c r="I4878" t="str">
        <f>VLOOKUP($C4878,'Raw-products'!$A$2:$H$1261,MATCH(I$1,'Raw-products'!$A$1:$H$1,0))</f>
        <v>Joggers</v>
      </c>
      <c r="J4878" t="str">
        <f>VLOOKUP($C4878,'Raw-products'!$A$2:$H$1261,MATCH(J$1,'Raw-products'!$A$1:$H$1,0))</f>
        <v>XL</v>
      </c>
      <c r="K4878" t="str">
        <f>VLOOKUP($C4878,'Raw-products'!$A$2:$H$1261,MATCH(K$1,'Raw-products'!$A$1:$H$1,0))</f>
        <v>violet</v>
      </c>
      <c r="L4878">
        <f>VLOOKUP($C4878,'Raw-products'!$A$2:$H$1261,MATCH(L$1,'Raw-products'!$A$1:$H$1,0))</f>
        <v>94</v>
      </c>
      <c r="M4878">
        <f>VLOOKUP($C4878,'Raw-products'!$A$2:$H$1261,MATCH(M$1,'Raw-products'!$A$1:$H$1,0))</f>
        <v>40</v>
      </c>
      <c r="N4878" s="5">
        <f t="shared" si="152"/>
        <v>3760</v>
      </c>
      <c r="O4878" cm="1">
        <f t="array" ref="O4878:R4878">_xlfn.XLOOKUP($B4878,'Raw -orders'!$A:$A,'Raw -orders'!$B:$E)</f>
        <v>316</v>
      </c>
      <c r="P4878">
        <v>28211</v>
      </c>
      <c r="Q4878" s="1">
        <v>44214</v>
      </c>
      <c r="R4878" s="1">
        <v>44226</v>
      </c>
      <c r="S4878" t="str" cm="1">
        <f t="array" ref="S4878:Z4878">_xlfn.XLOOKUP($O4878,'Raw - customers'!$A:$A,'Raw - customers'!$B:$I)</f>
        <v>Sadella Goodsall</v>
      </c>
      <c r="T4878" t="str">
        <v>Genderqueer</v>
      </c>
      <c r="U4878">
        <v>67</v>
      </c>
      <c r="V4878" t="str">
        <v>49 Klein DriveSuite 199</v>
      </c>
      <c r="W4878">
        <v>7784</v>
      </c>
      <c r="X4878" t="str">
        <v>Christopherside</v>
      </c>
      <c r="Y4878" t="str">
        <v>Northern Territory</v>
      </c>
      <c r="Z4878" t="str">
        <v>Australia</v>
      </c>
      <c r="AA4878">
        <v>1</v>
      </c>
      <c r="AB4878" s="3" t="str">
        <f t="shared" si="153"/>
        <v>10 to 20</v>
      </c>
      <c r="AM4878" s="6">
        <v>316</v>
      </c>
      <c r="AN4878" s="6" t="s">
        <v>1339</v>
      </c>
    </row>
    <row r="4879" spans="1:40" x14ac:dyDescent="0.25">
      <c r="A4879">
        <v>4877</v>
      </c>
      <c r="B4879">
        <v>975</v>
      </c>
      <c r="C4879">
        <v>572</v>
      </c>
      <c r="D4879">
        <v>100</v>
      </c>
      <c r="E4879">
        <v>1</v>
      </c>
      <c r="F4879">
        <v>100</v>
      </c>
      <c r="G4879">
        <v>1</v>
      </c>
      <c r="H4879" t="str">
        <f>VLOOKUP($C4879,'Raw-products'!$A$2:$H$1261,MATCH(H$1,'Raw-products'!$A$1:$H$1,0))</f>
        <v>Jacket</v>
      </c>
      <c r="I4879" t="str">
        <f>VLOOKUP($C4879,'Raw-products'!$A$2:$H$1261,MATCH(I$1,'Raw-products'!$A$1:$H$1,0))</f>
        <v>Bomber</v>
      </c>
      <c r="J4879" t="str">
        <f>VLOOKUP($C4879,'Raw-products'!$A$2:$H$1261,MATCH(J$1,'Raw-products'!$A$1:$H$1,0))</f>
        <v>M</v>
      </c>
      <c r="K4879" t="str">
        <f>VLOOKUP($C4879,'Raw-products'!$A$2:$H$1261,MATCH(K$1,'Raw-products'!$A$1:$H$1,0))</f>
        <v>yellow</v>
      </c>
      <c r="L4879">
        <f>VLOOKUP($C4879,'Raw-products'!$A$2:$H$1261,MATCH(L$1,'Raw-products'!$A$1:$H$1,0))</f>
        <v>90</v>
      </c>
      <c r="M4879">
        <f>VLOOKUP($C4879,'Raw-products'!$A$2:$H$1261,MATCH(M$1,'Raw-products'!$A$1:$H$1,0))</f>
        <v>71</v>
      </c>
      <c r="N4879" s="5">
        <f t="shared" si="152"/>
        <v>6390</v>
      </c>
      <c r="O4879" cm="1">
        <f t="array" ref="O4879:R4879">_xlfn.XLOOKUP($B4879,'Raw -orders'!$A:$A,'Raw -orders'!$B:$E)</f>
        <v>316</v>
      </c>
      <c r="P4879">
        <v>28211</v>
      </c>
      <c r="Q4879" s="1">
        <v>44214</v>
      </c>
      <c r="R4879" s="1">
        <v>44226</v>
      </c>
      <c r="S4879" t="str" cm="1">
        <f t="array" ref="S4879:Z4879">_xlfn.XLOOKUP($O4879,'Raw - customers'!$A:$A,'Raw - customers'!$B:$I)</f>
        <v>Sadella Goodsall</v>
      </c>
      <c r="T4879" t="str">
        <v>Genderqueer</v>
      </c>
      <c r="U4879">
        <v>67</v>
      </c>
      <c r="V4879" t="str">
        <v>49 Klein DriveSuite 199</v>
      </c>
      <c r="W4879">
        <v>7784</v>
      </c>
      <c r="X4879" t="str">
        <v>Christopherside</v>
      </c>
      <c r="Y4879" t="str">
        <v>Northern Territory</v>
      </c>
      <c r="Z4879" t="str">
        <v>Australia</v>
      </c>
      <c r="AA4879">
        <v>1</v>
      </c>
      <c r="AB4879" s="3" t="str">
        <f t="shared" si="153"/>
        <v>10 to 20</v>
      </c>
      <c r="AM4879" s="6">
        <v>316</v>
      </c>
      <c r="AN4879" s="6" t="s">
        <v>1339</v>
      </c>
    </row>
    <row r="4880" spans="1:40" x14ac:dyDescent="0.25">
      <c r="A4880">
        <v>4878</v>
      </c>
      <c r="B4880">
        <v>976</v>
      </c>
      <c r="C4880">
        <v>354</v>
      </c>
      <c r="D4880">
        <v>94</v>
      </c>
      <c r="E4880">
        <v>1</v>
      </c>
      <c r="F4880">
        <v>94</v>
      </c>
      <c r="G4880">
        <v>1</v>
      </c>
      <c r="H4880" t="str">
        <f>VLOOKUP($C4880,'Raw-products'!$A$2:$H$1261,MATCH(H$1,'Raw-products'!$A$1:$H$1,0))</f>
        <v>Shirt</v>
      </c>
      <c r="I4880" t="str">
        <f>VLOOKUP($C4880,'Raw-products'!$A$2:$H$1261,MATCH(I$1,'Raw-products'!$A$1:$H$1,0))</f>
        <v>Henley</v>
      </c>
      <c r="J4880" t="str">
        <f>VLOOKUP($C4880,'Raw-products'!$A$2:$H$1261,MATCH(J$1,'Raw-products'!$A$1:$H$1,0))</f>
        <v>XL</v>
      </c>
      <c r="K4880" t="str">
        <f>VLOOKUP($C4880,'Raw-products'!$A$2:$H$1261,MATCH(K$1,'Raw-products'!$A$1:$H$1,0))</f>
        <v>red</v>
      </c>
      <c r="L4880">
        <f>VLOOKUP($C4880,'Raw-products'!$A$2:$H$1261,MATCH(L$1,'Raw-products'!$A$1:$H$1,0))</f>
        <v>92</v>
      </c>
      <c r="M4880">
        <f>VLOOKUP($C4880,'Raw-products'!$A$2:$H$1261,MATCH(M$1,'Raw-products'!$A$1:$H$1,0))</f>
        <v>59</v>
      </c>
      <c r="N4880" s="5">
        <f t="shared" si="152"/>
        <v>5428</v>
      </c>
      <c r="O4880" cm="1">
        <f t="array" ref="O4880:R4880">_xlfn.XLOOKUP($B4880,'Raw -orders'!$A:$A,'Raw -orders'!$B:$E)</f>
        <v>778</v>
      </c>
      <c r="P4880">
        <v>11014</v>
      </c>
      <c r="Q4880" s="1">
        <v>44484</v>
      </c>
      <c r="R4880" s="1">
        <v>44504</v>
      </c>
      <c r="S4880" t="str" cm="1">
        <f t="array" ref="S4880:Z4880">_xlfn.XLOOKUP($O4880,'Raw - customers'!$A:$A,'Raw - customers'!$B:$I)</f>
        <v>Chastity Daniaud</v>
      </c>
      <c r="T4880" t="str">
        <v>Genderfluid</v>
      </c>
      <c r="U4880">
        <v>20</v>
      </c>
      <c r="V4880" t="str">
        <v>33 Hamish ParkwayApt. 423</v>
      </c>
      <c r="W4880">
        <v>2902</v>
      </c>
      <c r="X4880" t="str">
        <v>Blakemouth</v>
      </c>
      <c r="Y4880" t="str">
        <v>Northern Territory</v>
      </c>
      <c r="Z4880" t="str">
        <v>Australia</v>
      </c>
      <c r="AA4880">
        <v>10</v>
      </c>
      <c r="AB4880" s="3" t="str">
        <f t="shared" si="153"/>
        <v>10 to 20</v>
      </c>
      <c r="AM4880" s="6">
        <v>778</v>
      </c>
      <c r="AN4880" s="6" t="s">
        <v>1339</v>
      </c>
    </row>
    <row r="4881" spans="1:40" x14ac:dyDescent="0.25">
      <c r="A4881">
        <v>4879</v>
      </c>
      <c r="B4881">
        <v>976</v>
      </c>
      <c r="C4881">
        <v>903</v>
      </c>
      <c r="D4881">
        <v>94</v>
      </c>
      <c r="E4881">
        <v>3</v>
      </c>
      <c r="F4881">
        <v>282</v>
      </c>
      <c r="G4881">
        <v>1</v>
      </c>
      <c r="H4881" t="str">
        <f>VLOOKUP($C4881,'Raw-products'!$A$2:$H$1261,MATCH(H$1,'Raw-products'!$A$1:$H$1,0))</f>
        <v>Trousers</v>
      </c>
      <c r="I4881" t="str">
        <f>VLOOKUP($C4881,'Raw-products'!$A$2:$H$1261,MATCH(I$1,'Raw-products'!$A$1:$H$1,0))</f>
        <v>Cords</v>
      </c>
      <c r="J4881" t="str">
        <f>VLOOKUP($C4881,'Raw-products'!$A$2:$H$1261,MATCH(J$1,'Raw-products'!$A$1:$H$1,0))</f>
        <v>L</v>
      </c>
      <c r="K4881" t="str">
        <f>VLOOKUP($C4881,'Raw-products'!$A$2:$H$1261,MATCH(K$1,'Raw-products'!$A$1:$H$1,0))</f>
        <v>indigo</v>
      </c>
      <c r="L4881">
        <f>VLOOKUP($C4881,'Raw-products'!$A$2:$H$1261,MATCH(L$1,'Raw-products'!$A$1:$H$1,0))</f>
        <v>113</v>
      </c>
      <c r="M4881">
        <f>VLOOKUP($C4881,'Raw-products'!$A$2:$H$1261,MATCH(M$1,'Raw-products'!$A$1:$H$1,0))</f>
        <v>62</v>
      </c>
      <c r="N4881" s="5">
        <f t="shared" si="152"/>
        <v>7006</v>
      </c>
      <c r="O4881" cm="1">
        <f t="array" ref="O4881:R4881">_xlfn.XLOOKUP($B4881,'Raw -orders'!$A:$A,'Raw -orders'!$B:$E)</f>
        <v>778</v>
      </c>
      <c r="P4881">
        <v>11014</v>
      </c>
      <c r="Q4881" s="1">
        <v>44484</v>
      </c>
      <c r="R4881" s="1">
        <v>44504</v>
      </c>
      <c r="S4881" t="str" cm="1">
        <f t="array" ref="S4881:Z4881">_xlfn.XLOOKUP($O4881,'Raw - customers'!$A:$A,'Raw - customers'!$B:$I)</f>
        <v>Chastity Daniaud</v>
      </c>
      <c r="T4881" t="str">
        <v>Genderfluid</v>
      </c>
      <c r="U4881">
        <v>20</v>
      </c>
      <c r="V4881" t="str">
        <v>33 Hamish ParkwayApt. 423</v>
      </c>
      <c r="W4881">
        <v>2902</v>
      </c>
      <c r="X4881" t="str">
        <v>Blakemouth</v>
      </c>
      <c r="Y4881" t="str">
        <v>Northern Territory</v>
      </c>
      <c r="Z4881" t="str">
        <v>Australia</v>
      </c>
      <c r="AA4881">
        <v>10</v>
      </c>
      <c r="AB4881" s="3" t="str">
        <f t="shared" si="153"/>
        <v>10 to 20</v>
      </c>
      <c r="AM4881" s="6">
        <v>778</v>
      </c>
      <c r="AN4881" s="6" t="s">
        <v>1339</v>
      </c>
    </row>
    <row r="4882" spans="1:40" x14ac:dyDescent="0.25">
      <c r="A4882">
        <v>4880</v>
      </c>
      <c r="B4882">
        <v>976</v>
      </c>
      <c r="C4882">
        <v>673</v>
      </c>
      <c r="D4882">
        <v>113</v>
      </c>
      <c r="E4882">
        <v>2</v>
      </c>
      <c r="F4882">
        <v>226</v>
      </c>
      <c r="G4882">
        <v>1</v>
      </c>
      <c r="H4882" t="str">
        <f>VLOOKUP($C4882,'Raw-products'!$A$2:$H$1261,MATCH(H$1,'Raw-products'!$A$1:$H$1,0))</f>
        <v>Jacket</v>
      </c>
      <c r="I4882" t="str">
        <f>VLOOKUP($C4882,'Raw-products'!$A$2:$H$1261,MATCH(I$1,'Raw-products'!$A$1:$H$1,0))</f>
        <v>Parka</v>
      </c>
      <c r="J4882" t="str">
        <f>VLOOKUP($C4882,'Raw-products'!$A$2:$H$1261,MATCH(J$1,'Raw-products'!$A$1:$H$1,0))</f>
        <v>L</v>
      </c>
      <c r="K4882" t="str">
        <f>VLOOKUP($C4882,'Raw-products'!$A$2:$H$1261,MATCH(K$1,'Raw-products'!$A$1:$H$1,0))</f>
        <v>orange</v>
      </c>
      <c r="L4882">
        <f>VLOOKUP($C4882,'Raw-products'!$A$2:$H$1261,MATCH(L$1,'Raw-products'!$A$1:$H$1,0))</f>
        <v>119</v>
      </c>
      <c r="M4882">
        <f>VLOOKUP($C4882,'Raw-products'!$A$2:$H$1261,MATCH(M$1,'Raw-products'!$A$1:$H$1,0))</f>
        <v>77</v>
      </c>
      <c r="N4882" s="5">
        <f t="shared" si="152"/>
        <v>9163</v>
      </c>
      <c r="O4882" cm="1">
        <f t="array" ref="O4882:R4882">_xlfn.XLOOKUP($B4882,'Raw -orders'!$A:$A,'Raw -orders'!$B:$E)</f>
        <v>778</v>
      </c>
      <c r="P4882">
        <v>11014</v>
      </c>
      <c r="Q4882" s="1">
        <v>44484</v>
      </c>
      <c r="R4882" s="1">
        <v>44504</v>
      </c>
      <c r="S4882" t="str" cm="1">
        <f t="array" ref="S4882:Z4882">_xlfn.XLOOKUP($O4882,'Raw - customers'!$A:$A,'Raw - customers'!$B:$I)</f>
        <v>Chastity Daniaud</v>
      </c>
      <c r="T4882" t="str">
        <v>Genderfluid</v>
      </c>
      <c r="U4882">
        <v>20</v>
      </c>
      <c r="V4882" t="str">
        <v>33 Hamish ParkwayApt. 423</v>
      </c>
      <c r="W4882">
        <v>2902</v>
      </c>
      <c r="X4882" t="str">
        <v>Blakemouth</v>
      </c>
      <c r="Y4882" t="str">
        <v>Northern Territory</v>
      </c>
      <c r="Z4882" t="str">
        <v>Australia</v>
      </c>
      <c r="AA4882">
        <v>10</v>
      </c>
      <c r="AB4882" s="3" t="str">
        <f t="shared" si="153"/>
        <v>10 to 20</v>
      </c>
      <c r="AM4882" s="6">
        <v>778</v>
      </c>
      <c r="AN4882" s="6" t="s">
        <v>1339</v>
      </c>
    </row>
    <row r="4883" spans="1:40" x14ac:dyDescent="0.25">
      <c r="A4883">
        <v>4881</v>
      </c>
      <c r="B4883">
        <v>976</v>
      </c>
      <c r="C4883">
        <v>964</v>
      </c>
      <c r="D4883">
        <v>97</v>
      </c>
      <c r="E4883">
        <v>1</v>
      </c>
      <c r="F4883">
        <v>97</v>
      </c>
      <c r="G4883">
        <v>1</v>
      </c>
      <c r="H4883" t="str">
        <f>VLOOKUP($C4883,'Raw-products'!$A$2:$H$1261,MATCH(H$1,'Raw-products'!$A$1:$H$1,0))</f>
        <v>Trousers</v>
      </c>
      <c r="I4883" t="str">
        <f>VLOOKUP($C4883,'Raw-products'!$A$2:$H$1261,MATCH(I$1,'Raw-products'!$A$1:$H$1,0))</f>
        <v>Slim-Fit</v>
      </c>
      <c r="J4883" t="str">
        <f>VLOOKUP($C4883,'Raw-products'!$A$2:$H$1261,MATCH(J$1,'Raw-products'!$A$1:$H$1,0))</f>
        <v>XL</v>
      </c>
      <c r="K4883" t="str">
        <f>VLOOKUP($C4883,'Raw-products'!$A$2:$H$1261,MATCH(K$1,'Raw-products'!$A$1:$H$1,0))</f>
        <v>green</v>
      </c>
      <c r="L4883">
        <f>VLOOKUP($C4883,'Raw-products'!$A$2:$H$1261,MATCH(L$1,'Raw-products'!$A$1:$H$1,0))</f>
        <v>119</v>
      </c>
      <c r="M4883">
        <f>VLOOKUP($C4883,'Raw-products'!$A$2:$H$1261,MATCH(M$1,'Raw-products'!$A$1:$H$1,0))</f>
        <v>67</v>
      </c>
      <c r="N4883" s="5">
        <f t="shared" si="152"/>
        <v>7973</v>
      </c>
      <c r="O4883" cm="1">
        <f t="array" ref="O4883:R4883">_xlfn.XLOOKUP($B4883,'Raw -orders'!$A:$A,'Raw -orders'!$B:$E)</f>
        <v>778</v>
      </c>
      <c r="P4883">
        <v>11014</v>
      </c>
      <c r="Q4883" s="1">
        <v>44484</v>
      </c>
      <c r="R4883" s="1">
        <v>44504</v>
      </c>
      <c r="S4883" t="str" cm="1">
        <f t="array" ref="S4883:Z4883">_xlfn.XLOOKUP($O4883,'Raw - customers'!$A:$A,'Raw - customers'!$B:$I)</f>
        <v>Chastity Daniaud</v>
      </c>
      <c r="T4883" t="str">
        <v>Genderfluid</v>
      </c>
      <c r="U4883">
        <v>20</v>
      </c>
      <c r="V4883" t="str">
        <v>33 Hamish ParkwayApt. 423</v>
      </c>
      <c r="W4883">
        <v>2902</v>
      </c>
      <c r="X4883" t="str">
        <v>Blakemouth</v>
      </c>
      <c r="Y4883" t="str">
        <v>Northern Territory</v>
      </c>
      <c r="Z4883" t="str">
        <v>Australia</v>
      </c>
      <c r="AA4883">
        <v>10</v>
      </c>
      <c r="AB4883" s="3" t="str">
        <f t="shared" si="153"/>
        <v>10 to 20</v>
      </c>
      <c r="AM4883" s="6">
        <v>778</v>
      </c>
      <c r="AN4883" s="6" t="s">
        <v>1339</v>
      </c>
    </row>
    <row r="4884" spans="1:40" x14ac:dyDescent="0.25">
      <c r="A4884">
        <v>4882</v>
      </c>
      <c r="B4884">
        <v>976</v>
      </c>
      <c r="C4884">
        <v>402</v>
      </c>
      <c r="D4884">
        <v>119</v>
      </c>
      <c r="E4884">
        <v>1</v>
      </c>
      <c r="F4884">
        <v>119</v>
      </c>
      <c r="G4884">
        <v>1</v>
      </c>
      <c r="H4884" t="str">
        <f>VLOOKUP($C4884,'Raw-products'!$A$2:$H$1261,MATCH(H$1,'Raw-products'!$A$1:$H$1,0))</f>
        <v>Shirt</v>
      </c>
      <c r="I4884" t="str">
        <f>VLOOKUP($C4884,'Raw-products'!$A$2:$H$1261,MATCH(I$1,'Raw-products'!$A$1:$H$1,0))</f>
        <v>Casual Slim Fit</v>
      </c>
      <c r="J4884" t="str">
        <f>VLOOKUP($C4884,'Raw-products'!$A$2:$H$1261,MATCH(J$1,'Raw-products'!$A$1:$H$1,0))</f>
        <v>M</v>
      </c>
      <c r="K4884" t="str">
        <f>VLOOKUP($C4884,'Raw-products'!$A$2:$H$1261,MATCH(K$1,'Raw-products'!$A$1:$H$1,0))</f>
        <v>green</v>
      </c>
      <c r="L4884">
        <f>VLOOKUP($C4884,'Raw-products'!$A$2:$H$1261,MATCH(L$1,'Raw-products'!$A$1:$H$1,0))</f>
        <v>113</v>
      </c>
      <c r="M4884">
        <f>VLOOKUP($C4884,'Raw-products'!$A$2:$H$1261,MATCH(M$1,'Raw-products'!$A$1:$H$1,0))</f>
        <v>67</v>
      </c>
      <c r="N4884" s="5">
        <f t="shared" si="152"/>
        <v>7571</v>
      </c>
      <c r="O4884" cm="1">
        <f t="array" ref="O4884:R4884">_xlfn.XLOOKUP($B4884,'Raw -orders'!$A:$A,'Raw -orders'!$B:$E)</f>
        <v>778</v>
      </c>
      <c r="P4884">
        <v>11014</v>
      </c>
      <c r="Q4884" s="1">
        <v>44484</v>
      </c>
      <c r="R4884" s="1">
        <v>44504</v>
      </c>
      <c r="S4884" t="str" cm="1">
        <f t="array" ref="S4884:Z4884">_xlfn.XLOOKUP($O4884,'Raw - customers'!$A:$A,'Raw - customers'!$B:$I)</f>
        <v>Chastity Daniaud</v>
      </c>
      <c r="T4884" t="str">
        <v>Genderfluid</v>
      </c>
      <c r="U4884">
        <v>20</v>
      </c>
      <c r="V4884" t="str">
        <v>33 Hamish ParkwayApt. 423</v>
      </c>
      <c r="W4884">
        <v>2902</v>
      </c>
      <c r="X4884" t="str">
        <v>Blakemouth</v>
      </c>
      <c r="Y4884" t="str">
        <v>Northern Territory</v>
      </c>
      <c r="Z4884" t="str">
        <v>Australia</v>
      </c>
      <c r="AA4884">
        <v>10</v>
      </c>
      <c r="AB4884" s="3" t="str">
        <f t="shared" si="153"/>
        <v>10 to 20</v>
      </c>
      <c r="AM4884" s="6">
        <v>778</v>
      </c>
      <c r="AN4884" s="6" t="s">
        <v>1339</v>
      </c>
    </row>
    <row r="4885" spans="1:40" x14ac:dyDescent="0.25">
      <c r="A4885">
        <v>4883</v>
      </c>
      <c r="B4885">
        <v>977</v>
      </c>
      <c r="C4885">
        <v>735</v>
      </c>
      <c r="D4885">
        <v>109</v>
      </c>
      <c r="E4885">
        <v>2</v>
      </c>
      <c r="F4885">
        <v>218</v>
      </c>
      <c r="G4885">
        <v>1</v>
      </c>
      <c r="H4885" t="str">
        <f>VLOOKUP($C4885,'Raw-products'!$A$2:$H$1261,MATCH(H$1,'Raw-products'!$A$1:$H$1,0))</f>
        <v>Jacket</v>
      </c>
      <c r="I4885" t="str">
        <f>VLOOKUP($C4885,'Raw-products'!$A$2:$H$1261,MATCH(I$1,'Raw-products'!$A$1:$H$1,0))</f>
        <v>Peacoat</v>
      </c>
      <c r="J4885" t="str">
        <f>VLOOKUP($C4885,'Raw-products'!$A$2:$H$1261,MATCH(J$1,'Raw-products'!$A$1:$H$1,0))</f>
        <v>XS</v>
      </c>
      <c r="K4885" t="str">
        <f>VLOOKUP($C4885,'Raw-products'!$A$2:$H$1261,MATCH(K$1,'Raw-products'!$A$1:$H$1,0))</f>
        <v>red</v>
      </c>
      <c r="L4885">
        <f>VLOOKUP($C4885,'Raw-products'!$A$2:$H$1261,MATCH(L$1,'Raw-products'!$A$1:$H$1,0))</f>
        <v>102</v>
      </c>
      <c r="M4885">
        <f>VLOOKUP($C4885,'Raw-products'!$A$2:$H$1261,MATCH(M$1,'Raw-products'!$A$1:$H$1,0))</f>
        <v>66</v>
      </c>
      <c r="N4885" s="5">
        <f t="shared" si="152"/>
        <v>6732</v>
      </c>
      <c r="O4885" cm="1">
        <f t="array" ref="O4885:R4885">_xlfn.XLOOKUP($B4885,'Raw -orders'!$A:$A,'Raw -orders'!$B:$E)</f>
        <v>463</v>
      </c>
      <c r="P4885">
        <v>19220</v>
      </c>
      <c r="Q4885" s="1">
        <v>44309</v>
      </c>
      <c r="R4885" s="1">
        <v>44322</v>
      </c>
      <c r="S4885" t="str" cm="1">
        <f t="array" ref="S4885:Z4885">_xlfn.XLOOKUP($O4885,'Raw - customers'!$A:$A,'Raw - customers'!$B:$I)</f>
        <v>Iago Jedrzaszkiewicz</v>
      </c>
      <c r="T4885" t="str">
        <v>Agender</v>
      </c>
      <c r="U4885">
        <v>58</v>
      </c>
      <c r="V4885" t="str">
        <v>00 Lockman TrackSuite 564</v>
      </c>
      <c r="W4885">
        <v>387</v>
      </c>
      <c r="X4885" t="str">
        <v>Lake Mikaylashire</v>
      </c>
      <c r="Y4885" t="str">
        <v>Australian Capital Territory</v>
      </c>
      <c r="Z4885" t="str">
        <v>Australia</v>
      </c>
      <c r="AA4885">
        <v>4</v>
      </c>
      <c r="AB4885" s="3" t="str">
        <f t="shared" si="153"/>
        <v>10 to 20</v>
      </c>
      <c r="AM4885" s="6">
        <v>463</v>
      </c>
      <c r="AN4885" s="6" t="s">
        <v>1350</v>
      </c>
    </row>
    <row r="4886" spans="1:40" x14ac:dyDescent="0.25">
      <c r="A4886">
        <v>4884</v>
      </c>
      <c r="B4886">
        <v>977</v>
      </c>
      <c r="C4886">
        <v>665</v>
      </c>
      <c r="D4886">
        <v>113</v>
      </c>
      <c r="E4886">
        <v>3</v>
      </c>
      <c r="F4886">
        <v>339</v>
      </c>
      <c r="G4886">
        <v>1</v>
      </c>
      <c r="H4886" t="str">
        <f>VLOOKUP($C4886,'Raw-products'!$A$2:$H$1261,MATCH(H$1,'Raw-products'!$A$1:$H$1,0))</f>
        <v>Jacket</v>
      </c>
      <c r="I4886" t="str">
        <f>VLOOKUP($C4886,'Raw-products'!$A$2:$H$1261,MATCH(I$1,'Raw-products'!$A$1:$H$1,0))</f>
        <v>Parka</v>
      </c>
      <c r="J4886" t="str">
        <f>VLOOKUP($C4886,'Raw-products'!$A$2:$H$1261,MATCH(J$1,'Raw-products'!$A$1:$H$1,0))</f>
        <v>XS</v>
      </c>
      <c r="K4886" t="str">
        <f>VLOOKUP($C4886,'Raw-products'!$A$2:$H$1261,MATCH(K$1,'Raw-products'!$A$1:$H$1,0))</f>
        <v>red</v>
      </c>
      <c r="L4886">
        <f>VLOOKUP($C4886,'Raw-products'!$A$2:$H$1261,MATCH(L$1,'Raw-products'!$A$1:$H$1,0))</f>
        <v>119</v>
      </c>
      <c r="M4886">
        <f>VLOOKUP($C4886,'Raw-products'!$A$2:$H$1261,MATCH(M$1,'Raw-products'!$A$1:$H$1,0))</f>
        <v>65</v>
      </c>
      <c r="N4886" s="5">
        <f t="shared" si="152"/>
        <v>7735</v>
      </c>
      <c r="O4886" cm="1">
        <f t="array" ref="O4886:R4886">_xlfn.XLOOKUP($B4886,'Raw -orders'!$A:$A,'Raw -orders'!$B:$E)</f>
        <v>463</v>
      </c>
      <c r="P4886">
        <v>19220</v>
      </c>
      <c r="Q4886" s="1">
        <v>44309</v>
      </c>
      <c r="R4886" s="1">
        <v>44322</v>
      </c>
      <c r="S4886" t="str" cm="1">
        <f t="array" ref="S4886:Z4886">_xlfn.XLOOKUP($O4886,'Raw - customers'!$A:$A,'Raw - customers'!$B:$I)</f>
        <v>Iago Jedrzaszkiewicz</v>
      </c>
      <c r="T4886" t="str">
        <v>Agender</v>
      </c>
      <c r="U4886">
        <v>58</v>
      </c>
      <c r="V4886" t="str">
        <v>00 Lockman TrackSuite 564</v>
      </c>
      <c r="W4886">
        <v>387</v>
      </c>
      <c r="X4886" t="str">
        <v>Lake Mikaylashire</v>
      </c>
      <c r="Y4886" t="str">
        <v>Australian Capital Territory</v>
      </c>
      <c r="Z4886" t="str">
        <v>Australia</v>
      </c>
      <c r="AA4886">
        <v>4</v>
      </c>
      <c r="AB4886" s="3" t="str">
        <f t="shared" si="153"/>
        <v>10 to 20</v>
      </c>
      <c r="AM4886" s="6">
        <v>463</v>
      </c>
      <c r="AN4886" s="6" t="s">
        <v>1350</v>
      </c>
    </row>
    <row r="4887" spans="1:40" x14ac:dyDescent="0.25">
      <c r="A4887">
        <v>4885</v>
      </c>
      <c r="B4887">
        <v>977</v>
      </c>
      <c r="C4887">
        <v>353</v>
      </c>
      <c r="D4887">
        <v>94</v>
      </c>
      <c r="E4887">
        <v>1</v>
      </c>
      <c r="F4887">
        <v>94</v>
      </c>
      <c r="G4887">
        <v>1</v>
      </c>
      <c r="H4887" t="str">
        <f>VLOOKUP($C4887,'Raw-products'!$A$2:$H$1261,MATCH(H$1,'Raw-products'!$A$1:$H$1,0))</f>
        <v>Shirt</v>
      </c>
      <c r="I4887" t="str">
        <f>VLOOKUP($C4887,'Raw-products'!$A$2:$H$1261,MATCH(I$1,'Raw-products'!$A$1:$H$1,0))</f>
        <v>Henley</v>
      </c>
      <c r="J4887" t="str">
        <f>VLOOKUP($C4887,'Raw-products'!$A$2:$H$1261,MATCH(J$1,'Raw-products'!$A$1:$H$1,0))</f>
        <v>L</v>
      </c>
      <c r="K4887" t="str">
        <f>VLOOKUP($C4887,'Raw-products'!$A$2:$H$1261,MATCH(K$1,'Raw-products'!$A$1:$H$1,0))</f>
        <v>red</v>
      </c>
      <c r="L4887">
        <f>VLOOKUP($C4887,'Raw-products'!$A$2:$H$1261,MATCH(L$1,'Raw-products'!$A$1:$H$1,0))</f>
        <v>92</v>
      </c>
      <c r="M4887">
        <f>VLOOKUP($C4887,'Raw-products'!$A$2:$H$1261,MATCH(M$1,'Raw-products'!$A$1:$H$1,0))</f>
        <v>62</v>
      </c>
      <c r="N4887" s="5">
        <f t="shared" si="152"/>
        <v>5704</v>
      </c>
      <c r="O4887" cm="1">
        <f t="array" ref="O4887:R4887">_xlfn.XLOOKUP($B4887,'Raw -orders'!$A:$A,'Raw -orders'!$B:$E)</f>
        <v>463</v>
      </c>
      <c r="P4887">
        <v>19220</v>
      </c>
      <c r="Q4887" s="1">
        <v>44309</v>
      </c>
      <c r="R4887" s="1">
        <v>44322</v>
      </c>
      <c r="S4887" t="str" cm="1">
        <f t="array" ref="S4887:Z4887">_xlfn.XLOOKUP($O4887,'Raw - customers'!$A:$A,'Raw - customers'!$B:$I)</f>
        <v>Iago Jedrzaszkiewicz</v>
      </c>
      <c r="T4887" t="str">
        <v>Agender</v>
      </c>
      <c r="U4887">
        <v>58</v>
      </c>
      <c r="V4887" t="str">
        <v>00 Lockman TrackSuite 564</v>
      </c>
      <c r="W4887">
        <v>387</v>
      </c>
      <c r="X4887" t="str">
        <v>Lake Mikaylashire</v>
      </c>
      <c r="Y4887" t="str">
        <v>Australian Capital Territory</v>
      </c>
      <c r="Z4887" t="str">
        <v>Australia</v>
      </c>
      <c r="AA4887">
        <v>4</v>
      </c>
      <c r="AB4887" s="3" t="str">
        <f t="shared" si="153"/>
        <v>10 to 20</v>
      </c>
      <c r="AM4887" s="6">
        <v>463</v>
      </c>
      <c r="AN4887" s="6" t="s">
        <v>1350</v>
      </c>
    </row>
    <row r="4888" spans="1:40" x14ac:dyDescent="0.25">
      <c r="A4888">
        <v>4886</v>
      </c>
      <c r="B4888">
        <v>977</v>
      </c>
      <c r="C4888">
        <v>856</v>
      </c>
      <c r="D4888">
        <v>113</v>
      </c>
      <c r="E4888">
        <v>2</v>
      </c>
      <c r="F4888">
        <v>226</v>
      </c>
      <c r="G4888">
        <v>1</v>
      </c>
      <c r="H4888" t="str">
        <f>VLOOKUP($C4888,'Raw-products'!$A$2:$H$1261,MATCH(H$1,'Raw-products'!$A$1:$H$1,0))</f>
        <v>Trousers</v>
      </c>
      <c r="I4888" t="str">
        <f>VLOOKUP($C4888,'Raw-products'!$A$2:$H$1261,MATCH(I$1,'Raw-products'!$A$1:$H$1,0))</f>
        <v>Chinos</v>
      </c>
      <c r="J4888" t="str">
        <f>VLOOKUP($C4888,'Raw-products'!$A$2:$H$1261,MATCH(J$1,'Raw-products'!$A$1:$H$1,0))</f>
        <v>S</v>
      </c>
      <c r="K4888" t="str">
        <f>VLOOKUP($C4888,'Raw-products'!$A$2:$H$1261,MATCH(K$1,'Raw-products'!$A$1:$H$1,0))</f>
        <v>green</v>
      </c>
      <c r="L4888">
        <f>VLOOKUP($C4888,'Raw-products'!$A$2:$H$1261,MATCH(L$1,'Raw-products'!$A$1:$H$1,0))</f>
        <v>100</v>
      </c>
      <c r="M4888">
        <f>VLOOKUP($C4888,'Raw-products'!$A$2:$H$1261,MATCH(M$1,'Raw-products'!$A$1:$H$1,0))</f>
        <v>61</v>
      </c>
      <c r="N4888" s="5">
        <f t="shared" si="152"/>
        <v>6100</v>
      </c>
      <c r="O4888" cm="1">
        <f t="array" ref="O4888:R4888">_xlfn.XLOOKUP($B4888,'Raw -orders'!$A:$A,'Raw -orders'!$B:$E)</f>
        <v>463</v>
      </c>
      <c r="P4888">
        <v>19220</v>
      </c>
      <c r="Q4888" s="1">
        <v>44309</v>
      </c>
      <c r="R4888" s="1">
        <v>44322</v>
      </c>
      <c r="S4888" t="str" cm="1">
        <f t="array" ref="S4888:Z4888">_xlfn.XLOOKUP($O4888,'Raw - customers'!$A:$A,'Raw - customers'!$B:$I)</f>
        <v>Iago Jedrzaszkiewicz</v>
      </c>
      <c r="T4888" t="str">
        <v>Agender</v>
      </c>
      <c r="U4888">
        <v>58</v>
      </c>
      <c r="V4888" t="str">
        <v>00 Lockman TrackSuite 564</v>
      </c>
      <c r="W4888">
        <v>387</v>
      </c>
      <c r="X4888" t="str">
        <v>Lake Mikaylashire</v>
      </c>
      <c r="Y4888" t="str">
        <v>Australian Capital Territory</v>
      </c>
      <c r="Z4888" t="str">
        <v>Australia</v>
      </c>
      <c r="AA4888">
        <v>4</v>
      </c>
      <c r="AB4888" s="3" t="str">
        <f t="shared" si="153"/>
        <v>10 to 20</v>
      </c>
      <c r="AM4888" s="6">
        <v>463</v>
      </c>
      <c r="AN4888" s="6" t="s">
        <v>1350</v>
      </c>
    </row>
    <row r="4889" spans="1:40" x14ac:dyDescent="0.25">
      <c r="A4889">
        <v>4887</v>
      </c>
      <c r="B4889">
        <v>978</v>
      </c>
      <c r="C4889">
        <v>1242</v>
      </c>
      <c r="D4889">
        <v>112</v>
      </c>
      <c r="E4889">
        <v>3</v>
      </c>
      <c r="F4889">
        <v>336</v>
      </c>
      <c r="G4889">
        <v>1</v>
      </c>
      <c r="H4889" t="str">
        <f>VLOOKUP($C4889,'Raw-products'!$A$2:$H$1261,MATCH(H$1,'Raw-products'!$A$1:$H$1,0))</f>
        <v>Trousers</v>
      </c>
      <c r="I4889" t="str">
        <f>VLOOKUP($C4889,'Raw-products'!$A$2:$H$1261,MATCH(I$1,'Raw-products'!$A$1:$H$1,0))</f>
        <v>Tracksuit Bottoms</v>
      </c>
      <c r="J4889" t="str">
        <f>VLOOKUP($C4889,'Raw-products'!$A$2:$H$1261,MATCH(J$1,'Raw-products'!$A$1:$H$1,0))</f>
        <v>M</v>
      </c>
      <c r="K4889" t="str">
        <f>VLOOKUP($C4889,'Raw-products'!$A$2:$H$1261,MATCH(K$1,'Raw-products'!$A$1:$H$1,0))</f>
        <v>green</v>
      </c>
      <c r="L4889">
        <f>VLOOKUP($C4889,'Raw-products'!$A$2:$H$1261,MATCH(L$1,'Raw-products'!$A$1:$H$1,0))</f>
        <v>91</v>
      </c>
      <c r="M4889">
        <f>VLOOKUP($C4889,'Raw-products'!$A$2:$H$1261,MATCH(M$1,'Raw-products'!$A$1:$H$1,0))</f>
        <v>47</v>
      </c>
      <c r="N4889" s="5">
        <f t="shared" si="152"/>
        <v>4277</v>
      </c>
      <c r="O4889" cm="1">
        <f t="array" ref="O4889:R4889">_xlfn.XLOOKUP($B4889,'Raw -orders'!$A:$A,'Raw -orders'!$B:$E)</f>
        <v>827</v>
      </c>
      <c r="P4889">
        <v>24589</v>
      </c>
      <c r="Q4889" s="1">
        <v>44310</v>
      </c>
      <c r="R4889" s="1">
        <v>44334</v>
      </c>
      <c r="S4889" t="str" cm="1">
        <f t="array" ref="S4889:Z4889">_xlfn.XLOOKUP($O4889,'Raw - customers'!$A:$A,'Raw - customers'!$B:$I)</f>
        <v>Eryn Harcus</v>
      </c>
      <c r="T4889" t="str">
        <v>Agender</v>
      </c>
      <c r="U4889">
        <v>37</v>
      </c>
      <c r="V4889" t="str">
        <v>2813 Hall ParkwaySuite 251</v>
      </c>
      <c r="W4889">
        <v>9243</v>
      </c>
      <c r="X4889" t="str">
        <v>Lake Alicefurt</v>
      </c>
      <c r="Y4889" t="str">
        <v>Tasmania</v>
      </c>
      <c r="Z4889" t="str">
        <v>Australia</v>
      </c>
      <c r="AA4889">
        <v>4</v>
      </c>
      <c r="AB4889" s="3" t="str">
        <f t="shared" si="153"/>
        <v>20 to 30</v>
      </c>
      <c r="AM4889" s="6">
        <v>827</v>
      </c>
      <c r="AN4889" s="6" t="s">
        <v>1414</v>
      </c>
    </row>
    <row r="4890" spans="1:40" x14ac:dyDescent="0.25">
      <c r="A4890">
        <v>4888</v>
      </c>
      <c r="B4890">
        <v>978</v>
      </c>
      <c r="C4890">
        <v>910</v>
      </c>
      <c r="D4890">
        <v>96</v>
      </c>
      <c r="E4890">
        <v>2</v>
      </c>
      <c r="F4890">
        <v>192</v>
      </c>
      <c r="G4890">
        <v>1</v>
      </c>
      <c r="H4890" t="str">
        <f>VLOOKUP($C4890,'Raw-products'!$A$2:$H$1261,MATCH(H$1,'Raw-products'!$A$1:$H$1,0))</f>
        <v>Trousers</v>
      </c>
      <c r="I4890" t="str">
        <f>VLOOKUP($C4890,'Raw-products'!$A$2:$H$1261,MATCH(I$1,'Raw-products'!$A$1:$H$1,0))</f>
        <v>Drawstring</v>
      </c>
      <c r="J4890" t="str">
        <f>VLOOKUP($C4890,'Raw-products'!$A$2:$H$1261,MATCH(J$1,'Raw-products'!$A$1:$H$1,0))</f>
        <v>XS</v>
      </c>
      <c r="K4890" t="str">
        <f>VLOOKUP($C4890,'Raw-products'!$A$2:$H$1261,MATCH(K$1,'Raw-products'!$A$1:$H$1,0))</f>
        <v>red</v>
      </c>
      <c r="L4890">
        <f>VLOOKUP($C4890,'Raw-products'!$A$2:$H$1261,MATCH(L$1,'Raw-products'!$A$1:$H$1,0))</f>
        <v>104</v>
      </c>
      <c r="M4890">
        <f>VLOOKUP($C4890,'Raw-products'!$A$2:$H$1261,MATCH(M$1,'Raw-products'!$A$1:$H$1,0))</f>
        <v>57</v>
      </c>
      <c r="N4890" s="5">
        <f t="shared" si="152"/>
        <v>5928</v>
      </c>
      <c r="O4890" cm="1">
        <f t="array" ref="O4890:R4890">_xlfn.XLOOKUP($B4890,'Raw -orders'!$A:$A,'Raw -orders'!$B:$E)</f>
        <v>827</v>
      </c>
      <c r="P4890">
        <v>24589</v>
      </c>
      <c r="Q4890" s="1">
        <v>44310</v>
      </c>
      <c r="R4890" s="1">
        <v>44334</v>
      </c>
      <c r="S4890" t="str" cm="1">
        <f t="array" ref="S4890:Z4890">_xlfn.XLOOKUP($O4890,'Raw - customers'!$A:$A,'Raw - customers'!$B:$I)</f>
        <v>Eryn Harcus</v>
      </c>
      <c r="T4890" t="str">
        <v>Agender</v>
      </c>
      <c r="U4890">
        <v>37</v>
      </c>
      <c r="V4890" t="str">
        <v>2813 Hall ParkwaySuite 251</v>
      </c>
      <c r="W4890">
        <v>9243</v>
      </c>
      <c r="X4890" t="str">
        <v>Lake Alicefurt</v>
      </c>
      <c r="Y4890" t="str">
        <v>Tasmania</v>
      </c>
      <c r="Z4890" t="str">
        <v>Australia</v>
      </c>
      <c r="AA4890">
        <v>4</v>
      </c>
      <c r="AB4890" s="3" t="str">
        <f t="shared" si="153"/>
        <v>20 to 30</v>
      </c>
      <c r="AM4890" s="6">
        <v>827</v>
      </c>
      <c r="AN4890" s="6" t="s">
        <v>1414</v>
      </c>
    </row>
    <row r="4891" spans="1:40" x14ac:dyDescent="0.25">
      <c r="A4891">
        <v>4889</v>
      </c>
      <c r="B4891">
        <v>978</v>
      </c>
      <c r="C4891">
        <v>323</v>
      </c>
      <c r="D4891">
        <v>109</v>
      </c>
      <c r="E4891">
        <v>1</v>
      </c>
      <c r="F4891">
        <v>109</v>
      </c>
      <c r="G4891">
        <v>1</v>
      </c>
      <c r="H4891" t="str">
        <f>VLOOKUP($C4891,'Raw-products'!$A$2:$H$1261,MATCH(H$1,'Raw-products'!$A$1:$H$1,0))</f>
        <v>Shirt</v>
      </c>
      <c r="I4891" t="str">
        <f>VLOOKUP($C4891,'Raw-products'!$A$2:$H$1261,MATCH(I$1,'Raw-products'!$A$1:$H$1,0))</f>
        <v>Mandarin Collar</v>
      </c>
      <c r="J4891" t="str">
        <f>VLOOKUP($C4891,'Raw-products'!$A$2:$H$1261,MATCH(J$1,'Raw-products'!$A$1:$H$1,0))</f>
        <v>L</v>
      </c>
      <c r="K4891" t="str">
        <f>VLOOKUP($C4891,'Raw-products'!$A$2:$H$1261,MATCH(K$1,'Raw-products'!$A$1:$H$1,0))</f>
        <v>orange</v>
      </c>
      <c r="L4891">
        <f>VLOOKUP($C4891,'Raw-products'!$A$2:$H$1261,MATCH(L$1,'Raw-products'!$A$1:$H$1,0))</f>
        <v>108</v>
      </c>
      <c r="M4891">
        <f>VLOOKUP($C4891,'Raw-products'!$A$2:$H$1261,MATCH(M$1,'Raw-products'!$A$1:$H$1,0))</f>
        <v>56</v>
      </c>
      <c r="N4891" s="5">
        <f t="shared" si="152"/>
        <v>6048</v>
      </c>
      <c r="O4891" cm="1">
        <f t="array" ref="O4891:R4891">_xlfn.XLOOKUP($B4891,'Raw -orders'!$A:$A,'Raw -orders'!$B:$E)</f>
        <v>827</v>
      </c>
      <c r="P4891">
        <v>24589</v>
      </c>
      <c r="Q4891" s="1">
        <v>44310</v>
      </c>
      <c r="R4891" s="1">
        <v>44334</v>
      </c>
      <c r="S4891" t="str" cm="1">
        <f t="array" ref="S4891:Z4891">_xlfn.XLOOKUP($O4891,'Raw - customers'!$A:$A,'Raw - customers'!$B:$I)</f>
        <v>Eryn Harcus</v>
      </c>
      <c r="T4891" t="str">
        <v>Agender</v>
      </c>
      <c r="U4891">
        <v>37</v>
      </c>
      <c r="V4891" t="str">
        <v>2813 Hall ParkwaySuite 251</v>
      </c>
      <c r="W4891">
        <v>9243</v>
      </c>
      <c r="X4891" t="str">
        <v>Lake Alicefurt</v>
      </c>
      <c r="Y4891" t="str">
        <v>Tasmania</v>
      </c>
      <c r="Z4891" t="str">
        <v>Australia</v>
      </c>
      <c r="AA4891">
        <v>4</v>
      </c>
      <c r="AB4891" s="3" t="str">
        <f t="shared" si="153"/>
        <v>20 to 30</v>
      </c>
      <c r="AM4891" s="6">
        <v>827</v>
      </c>
      <c r="AN4891" s="6" t="s">
        <v>1414</v>
      </c>
    </row>
    <row r="4892" spans="1:40" x14ac:dyDescent="0.25">
      <c r="A4892">
        <v>4890</v>
      </c>
      <c r="B4892">
        <v>978</v>
      </c>
      <c r="C4892">
        <v>490</v>
      </c>
      <c r="D4892">
        <v>102</v>
      </c>
      <c r="E4892">
        <v>3</v>
      </c>
      <c r="F4892">
        <v>306</v>
      </c>
      <c r="G4892">
        <v>1</v>
      </c>
      <c r="H4892" t="str">
        <f>VLOOKUP($C4892,'Raw-products'!$A$2:$H$1261,MATCH(H$1,'Raw-products'!$A$1:$H$1,0))</f>
        <v>Jacket</v>
      </c>
      <c r="I4892" t="str">
        <f>VLOOKUP($C4892,'Raw-products'!$A$2:$H$1261,MATCH(I$1,'Raw-products'!$A$1:$H$1,0))</f>
        <v>Windbreaker</v>
      </c>
      <c r="J4892" t="str">
        <f>VLOOKUP($C4892,'Raw-products'!$A$2:$H$1261,MATCH(J$1,'Raw-products'!$A$1:$H$1,0))</f>
        <v>XS</v>
      </c>
      <c r="K4892" t="str">
        <f>VLOOKUP($C4892,'Raw-products'!$A$2:$H$1261,MATCH(K$1,'Raw-products'!$A$1:$H$1,0))</f>
        <v>red</v>
      </c>
      <c r="L4892">
        <f>VLOOKUP($C4892,'Raw-products'!$A$2:$H$1261,MATCH(L$1,'Raw-products'!$A$1:$H$1,0))</f>
        <v>109</v>
      </c>
      <c r="M4892">
        <f>VLOOKUP($C4892,'Raw-products'!$A$2:$H$1261,MATCH(M$1,'Raw-products'!$A$1:$H$1,0))</f>
        <v>79</v>
      </c>
      <c r="N4892" s="5">
        <f t="shared" si="152"/>
        <v>8611</v>
      </c>
      <c r="O4892" cm="1">
        <f t="array" ref="O4892:R4892">_xlfn.XLOOKUP($B4892,'Raw -orders'!$A:$A,'Raw -orders'!$B:$E)</f>
        <v>827</v>
      </c>
      <c r="P4892">
        <v>24589</v>
      </c>
      <c r="Q4892" s="1">
        <v>44310</v>
      </c>
      <c r="R4892" s="1">
        <v>44334</v>
      </c>
      <c r="S4892" t="str" cm="1">
        <f t="array" ref="S4892:Z4892">_xlfn.XLOOKUP($O4892,'Raw - customers'!$A:$A,'Raw - customers'!$B:$I)</f>
        <v>Eryn Harcus</v>
      </c>
      <c r="T4892" t="str">
        <v>Agender</v>
      </c>
      <c r="U4892">
        <v>37</v>
      </c>
      <c r="V4892" t="str">
        <v>2813 Hall ParkwaySuite 251</v>
      </c>
      <c r="W4892">
        <v>9243</v>
      </c>
      <c r="X4892" t="str">
        <v>Lake Alicefurt</v>
      </c>
      <c r="Y4892" t="str">
        <v>Tasmania</v>
      </c>
      <c r="Z4892" t="str">
        <v>Australia</v>
      </c>
      <c r="AA4892">
        <v>4</v>
      </c>
      <c r="AB4892" s="3" t="str">
        <f t="shared" si="153"/>
        <v>20 to 30</v>
      </c>
      <c r="AM4892" s="6">
        <v>827</v>
      </c>
      <c r="AN4892" s="6" t="s">
        <v>1414</v>
      </c>
    </row>
    <row r="4893" spans="1:40" x14ac:dyDescent="0.25">
      <c r="A4893">
        <v>4891</v>
      </c>
      <c r="B4893">
        <v>978</v>
      </c>
      <c r="C4893">
        <v>728</v>
      </c>
      <c r="D4893">
        <v>119</v>
      </c>
      <c r="E4893">
        <v>2</v>
      </c>
      <c r="F4893">
        <v>238</v>
      </c>
      <c r="G4893">
        <v>1</v>
      </c>
      <c r="H4893" t="str">
        <f>VLOOKUP($C4893,'Raw-products'!$A$2:$H$1261,MATCH(H$1,'Raw-products'!$A$1:$H$1,0))</f>
        <v>Jacket</v>
      </c>
      <c r="I4893" t="str">
        <f>VLOOKUP($C4893,'Raw-products'!$A$2:$H$1261,MATCH(I$1,'Raw-products'!$A$1:$H$1,0))</f>
        <v>Trench Coat</v>
      </c>
      <c r="J4893" t="str">
        <f>VLOOKUP($C4893,'Raw-products'!$A$2:$H$1261,MATCH(J$1,'Raw-products'!$A$1:$H$1,0))</f>
        <v>L</v>
      </c>
      <c r="K4893" t="str">
        <f>VLOOKUP($C4893,'Raw-products'!$A$2:$H$1261,MATCH(K$1,'Raw-products'!$A$1:$H$1,0))</f>
        <v>indigo</v>
      </c>
      <c r="L4893">
        <f>VLOOKUP($C4893,'Raw-products'!$A$2:$H$1261,MATCH(L$1,'Raw-products'!$A$1:$H$1,0))</f>
        <v>112</v>
      </c>
      <c r="M4893">
        <f>VLOOKUP($C4893,'Raw-products'!$A$2:$H$1261,MATCH(M$1,'Raw-products'!$A$1:$H$1,0))</f>
        <v>71</v>
      </c>
      <c r="N4893" s="5">
        <f t="shared" si="152"/>
        <v>7952</v>
      </c>
      <c r="O4893" cm="1">
        <f t="array" ref="O4893:R4893">_xlfn.XLOOKUP($B4893,'Raw -orders'!$A:$A,'Raw -orders'!$B:$E)</f>
        <v>827</v>
      </c>
      <c r="P4893">
        <v>24589</v>
      </c>
      <c r="Q4893" s="1">
        <v>44310</v>
      </c>
      <c r="R4893" s="1">
        <v>44334</v>
      </c>
      <c r="S4893" t="str" cm="1">
        <f t="array" ref="S4893:Z4893">_xlfn.XLOOKUP($O4893,'Raw - customers'!$A:$A,'Raw - customers'!$B:$I)</f>
        <v>Eryn Harcus</v>
      </c>
      <c r="T4893" t="str">
        <v>Agender</v>
      </c>
      <c r="U4893">
        <v>37</v>
      </c>
      <c r="V4893" t="str">
        <v>2813 Hall ParkwaySuite 251</v>
      </c>
      <c r="W4893">
        <v>9243</v>
      </c>
      <c r="X4893" t="str">
        <v>Lake Alicefurt</v>
      </c>
      <c r="Y4893" t="str">
        <v>Tasmania</v>
      </c>
      <c r="Z4893" t="str">
        <v>Australia</v>
      </c>
      <c r="AA4893">
        <v>4</v>
      </c>
      <c r="AB4893" s="3" t="str">
        <f t="shared" si="153"/>
        <v>20 to 30</v>
      </c>
      <c r="AM4893" s="6">
        <v>827</v>
      </c>
      <c r="AN4893" s="6" t="s">
        <v>1414</v>
      </c>
    </row>
    <row r="4894" spans="1:40" x14ac:dyDescent="0.25">
      <c r="A4894">
        <v>4892</v>
      </c>
      <c r="B4894">
        <v>979</v>
      </c>
      <c r="C4894">
        <v>1047</v>
      </c>
      <c r="D4894">
        <v>90</v>
      </c>
      <c r="E4894">
        <v>1</v>
      </c>
      <c r="F4894">
        <v>90</v>
      </c>
      <c r="G4894">
        <v>1</v>
      </c>
      <c r="H4894" t="str">
        <f>VLOOKUP($C4894,'Raw-products'!$A$2:$H$1261,MATCH(H$1,'Raw-products'!$A$1:$H$1,0))</f>
        <v>Trousers</v>
      </c>
      <c r="I4894" t="str">
        <f>VLOOKUP($C4894,'Raw-products'!$A$2:$H$1261,MATCH(I$1,'Raw-products'!$A$1:$H$1,0))</f>
        <v>Relaxed Leg</v>
      </c>
      <c r="J4894" t="str">
        <f>VLOOKUP($C4894,'Raw-products'!$A$2:$H$1261,MATCH(J$1,'Raw-products'!$A$1:$H$1,0))</f>
        <v>M</v>
      </c>
      <c r="K4894" t="str">
        <f>VLOOKUP($C4894,'Raw-products'!$A$2:$H$1261,MATCH(K$1,'Raw-products'!$A$1:$H$1,0))</f>
        <v>violet</v>
      </c>
      <c r="L4894">
        <f>VLOOKUP($C4894,'Raw-products'!$A$2:$H$1261,MATCH(L$1,'Raw-products'!$A$1:$H$1,0))</f>
        <v>95</v>
      </c>
      <c r="M4894">
        <f>VLOOKUP($C4894,'Raw-products'!$A$2:$H$1261,MATCH(M$1,'Raw-products'!$A$1:$H$1,0))</f>
        <v>46</v>
      </c>
      <c r="N4894" s="5">
        <f t="shared" si="152"/>
        <v>4370</v>
      </c>
      <c r="O4894" cm="1">
        <f t="array" ref="O4894:R4894">_xlfn.XLOOKUP($B4894,'Raw -orders'!$A:$A,'Raw -orders'!$B:$E)</f>
        <v>813</v>
      </c>
      <c r="P4894">
        <v>31437</v>
      </c>
      <c r="Q4894" s="1">
        <v>44293</v>
      </c>
      <c r="R4894" s="1">
        <v>44307</v>
      </c>
      <c r="S4894" t="str" cm="1">
        <f t="array" ref="S4894:Z4894">_xlfn.XLOOKUP($O4894,'Raw - customers'!$A:$A,'Raw - customers'!$B:$I)</f>
        <v>Saul Franklyn</v>
      </c>
      <c r="T4894" t="str">
        <v>Male</v>
      </c>
      <c r="U4894">
        <v>62</v>
      </c>
      <c r="V4894" t="str">
        <v>82 Kirlin StreetSuite 641</v>
      </c>
      <c r="W4894">
        <v>372</v>
      </c>
      <c r="X4894" t="str">
        <v>Tillmanview</v>
      </c>
      <c r="Y4894" t="str">
        <v>New South Wales</v>
      </c>
      <c r="Z4894" t="str">
        <v>Australia</v>
      </c>
      <c r="AA4894">
        <v>4</v>
      </c>
      <c r="AB4894" s="3" t="str">
        <f t="shared" si="153"/>
        <v>10 to 20</v>
      </c>
      <c r="AM4894" s="6">
        <v>813</v>
      </c>
      <c r="AN4894" s="6" t="s">
        <v>1362</v>
      </c>
    </row>
    <row r="4895" spans="1:40" x14ac:dyDescent="0.25">
      <c r="A4895">
        <v>4893</v>
      </c>
      <c r="B4895">
        <v>979</v>
      </c>
      <c r="C4895">
        <v>486</v>
      </c>
      <c r="D4895">
        <v>118</v>
      </c>
      <c r="E4895">
        <v>3</v>
      </c>
      <c r="F4895">
        <v>354</v>
      </c>
      <c r="G4895">
        <v>1</v>
      </c>
      <c r="H4895" t="str">
        <f>VLOOKUP($C4895,'Raw-products'!$A$2:$H$1261,MATCH(H$1,'Raw-products'!$A$1:$H$1,0))</f>
        <v>Jacket</v>
      </c>
      <c r="I4895" t="str">
        <f>VLOOKUP($C4895,'Raw-products'!$A$2:$H$1261,MATCH(I$1,'Raw-products'!$A$1:$H$1,0))</f>
        <v>Puffer</v>
      </c>
      <c r="J4895" t="str">
        <f>VLOOKUP($C4895,'Raw-products'!$A$2:$H$1261,MATCH(J$1,'Raw-products'!$A$1:$H$1,0))</f>
        <v>S</v>
      </c>
      <c r="K4895" t="str">
        <f>VLOOKUP($C4895,'Raw-products'!$A$2:$H$1261,MATCH(K$1,'Raw-products'!$A$1:$H$1,0))</f>
        <v>violet</v>
      </c>
      <c r="L4895">
        <f>VLOOKUP($C4895,'Raw-products'!$A$2:$H$1261,MATCH(L$1,'Raw-products'!$A$1:$H$1,0))</f>
        <v>110</v>
      </c>
      <c r="M4895">
        <f>VLOOKUP($C4895,'Raw-products'!$A$2:$H$1261,MATCH(M$1,'Raw-products'!$A$1:$H$1,0))</f>
        <v>46</v>
      </c>
      <c r="N4895" s="5">
        <f t="shared" si="152"/>
        <v>5060</v>
      </c>
      <c r="O4895" cm="1">
        <f t="array" ref="O4895:R4895">_xlfn.XLOOKUP($B4895,'Raw -orders'!$A:$A,'Raw -orders'!$B:$E)</f>
        <v>813</v>
      </c>
      <c r="P4895">
        <v>31437</v>
      </c>
      <c r="Q4895" s="1">
        <v>44293</v>
      </c>
      <c r="R4895" s="1">
        <v>44307</v>
      </c>
      <c r="S4895" t="str" cm="1">
        <f t="array" ref="S4895:Z4895">_xlfn.XLOOKUP($O4895,'Raw - customers'!$A:$A,'Raw - customers'!$B:$I)</f>
        <v>Saul Franklyn</v>
      </c>
      <c r="T4895" t="str">
        <v>Male</v>
      </c>
      <c r="U4895">
        <v>62</v>
      </c>
      <c r="V4895" t="str">
        <v>82 Kirlin StreetSuite 641</v>
      </c>
      <c r="W4895">
        <v>372</v>
      </c>
      <c r="X4895" t="str">
        <v>Tillmanview</v>
      </c>
      <c r="Y4895" t="str">
        <v>New South Wales</v>
      </c>
      <c r="Z4895" t="str">
        <v>Australia</v>
      </c>
      <c r="AA4895">
        <v>4</v>
      </c>
      <c r="AB4895" s="3" t="str">
        <f t="shared" si="153"/>
        <v>10 to 20</v>
      </c>
      <c r="AM4895" s="6">
        <v>813</v>
      </c>
      <c r="AN4895" s="6" t="s">
        <v>1362</v>
      </c>
    </row>
    <row r="4896" spans="1:40" x14ac:dyDescent="0.25">
      <c r="A4896">
        <v>4894</v>
      </c>
      <c r="B4896">
        <v>980</v>
      </c>
      <c r="C4896">
        <v>1217</v>
      </c>
      <c r="D4896">
        <v>105</v>
      </c>
      <c r="E4896">
        <v>2</v>
      </c>
      <c r="F4896">
        <v>210</v>
      </c>
      <c r="G4896">
        <v>1</v>
      </c>
      <c r="H4896" t="str">
        <f>VLOOKUP($C4896,'Raw-products'!$A$2:$H$1261,MATCH(H$1,'Raw-products'!$A$1:$H$1,0))</f>
        <v>Trousers</v>
      </c>
      <c r="I4896" t="str">
        <f>VLOOKUP($C4896,'Raw-products'!$A$2:$H$1261,MATCH(I$1,'Raw-products'!$A$1:$H$1,0))</f>
        <v>Pleated</v>
      </c>
      <c r="J4896" t="str">
        <f>VLOOKUP($C4896,'Raw-products'!$A$2:$H$1261,MATCH(J$1,'Raw-products'!$A$1:$H$1,0))</f>
        <v>M</v>
      </c>
      <c r="K4896" t="str">
        <f>VLOOKUP($C4896,'Raw-products'!$A$2:$H$1261,MATCH(K$1,'Raw-products'!$A$1:$H$1,0))</f>
        <v>indigo</v>
      </c>
      <c r="L4896">
        <f>VLOOKUP($C4896,'Raw-products'!$A$2:$H$1261,MATCH(L$1,'Raw-products'!$A$1:$H$1,0))</f>
        <v>90</v>
      </c>
      <c r="M4896">
        <f>VLOOKUP($C4896,'Raw-products'!$A$2:$H$1261,MATCH(M$1,'Raw-products'!$A$1:$H$1,0))</f>
        <v>48</v>
      </c>
      <c r="N4896" s="5">
        <f t="shared" si="152"/>
        <v>4320</v>
      </c>
      <c r="O4896" cm="1">
        <f t="array" ref="O4896:R4896">_xlfn.XLOOKUP($B4896,'Raw -orders'!$A:$A,'Raw -orders'!$B:$E)</f>
        <v>84</v>
      </c>
      <c r="P4896">
        <v>57728</v>
      </c>
      <c r="Q4896" s="1">
        <v>44488</v>
      </c>
      <c r="R4896" s="1">
        <v>44514</v>
      </c>
      <c r="S4896" t="str" cm="1">
        <f t="array" ref="S4896:Z4896">_xlfn.XLOOKUP($O4896,'Raw - customers'!$A:$A,'Raw - customers'!$B:$I)</f>
        <v>Minta Loble</v>
      </c>
      <c r="T4896" t="str">
        <v>Female</v>
      </c>
      <c r="U4896">
        <v>63</v>
      </c>
      <c r="V4896" t="str">
        <v>195 Wilson HillApt. 597</v>
      </c>
      <c r="W4896">
        <v>7587</v>
      </c>
      <c r="X4896" t="str">
        <v>Lake Paigemouth</v>
      </c>
      <c r="Y4896" t="str">
        <v>Northern Territory</v>
      </c>
      <c r="Z4896" t="str">
        <v>Australia</v>
      </c>
      <c r="AA4896">
        <v>10</v>
      </c>
      <c r="AB4896" s="3" t="str">
        <f t="shared" si="153"/>
        <v>20 to 30</v>
      </c>
      <c r="AM4896" s="6">
        <v>84</v>
      </c>
      <c r="AN4896" s="6" t="s">
        <v>1339</v>
      </c>
    </row>
    <row r="4897" spans="1:40" x14ac:dyDescent="0.25">
      <c r="A4897">
        <v>4895</v>
      </c>
      <c r="B4897">
        <v>980</v>
      </c>
      <c r="C4897">
        <v>305</v>
      </c>
      <c r="D4897">
        <v>105</v>
      </c>
      <c r="E4897">
        <v>3</v>
      </c>
      <c r="F4897">
        <v>315</v>
      </c>
      <c r="G4897">
        <v>1</v>
      </c>
      <c r="H4897" t="str">
        <f>VLOOKUP($C4897,'Raw-products'!$A$2:$H$1261,MATCH(H$1,'Raw-products'!$A$1:$H$1,0))</f>
        <v>Shirt</v>
      </c>
      <c r="I4897" t="str">
        <f>VLOOKUP($C4897,'Raw-products'!$A$2:$H$1261,MATCH(I$1,'Raw-products'!$A$1:$H$1,0))</f>
        <v>Cuban Collar</v>
      </c>
      <c r="J4897" t="str">
        <f>VLOOKUP($C4897,'Raw-products'!$A$2:$H$1261,MATCH(J$1,'Raw-products'!$A$1:$H$1,0))</f>
        <v>XS</v>
      </c>
      <c r="K4897" t="str">
        <f>VLOOKUP($C4897,'Raw-products'!$A$2:$H$1261,MATCH(K$1,'Raw-products'!$A$1:$H$1,0))</f>
        <v>indigo</v>
      </c>
      <c r="L4897">
        <f>VLOOKUP($C4897,'Raw-products'!$A$2:$H$1261,MATCH(L$1,'Raw-products'!$A$1:$H$1,0))</f>
        <v>93</v>
      </c>
      <c r="M4897">
        <f>VLOOKUP($C4897,'Raw-products'!$A$2:$H$1261,MATCH(M$1,'Raw-products'!$A$1:$H$1,0))</f>
        <v>50</v>
      </c>
      <c r="N4897" s="5">
        <f t="shared" si="152"/>
        <v>4650</v>
      </c>
      <c r="O4897" cm="1">
        <f t="array" ref="O4897:R4897">_xlfn.XLOOKUP($B4897,'Raw -orders'!$A:$A,'Raw -orders'!$B:$E)</f>
        <v>84</v>
      </c>
      <c r="P4897">
        <v>57728</v>
      </c>
      <c r="Q4897" s="1">
        <v>44488</v>
      </c>
      <c r="R4897" s="1">
        <v>44514</v>
      </c>
      <c r="S4897" t="str" cm="1">
        <f t="array" ref="S4897:Z4897">_xlfn.XLOOKUP($O4897,'Raw - customers'!$A:$A,'Raw - customers'!$B:$I)</f>
        <v>Minta Loble</v>
      </c>
      <c r="T4897" t="str">
        <v>Female</v>
      </c>
      <c r="U4897">
        <v>63</v>
      </c>
      <c r="V4897" t="str">
        <v>195 Wilson HillApt. 597</v>
      </c>
      <c r="W4897">
        <v>7587</v>
      </c>
      <c r="X4897" t="str">
        <v>Lake Paigemouth</v>
      </c>
      <c r="Y4897" t="str">
        <v>Northern Territory</v>
      </c>
      <c r="Z4897" t="str">
        <v>Australia</v>
      </c>
      <c r="AA4897">
        <v>10</v>
      </c>
      <c r="AB4897" s="3" t="str">
        <f t="shared" si="153"/>
        <v>20 to 30</v>
      </c>
      <c r="AM4897" s="6">
        <v>84</v>
      </c>
      <c r="AN4897" s="6" t="s">
        <v>1339</v>
      </c>
    </row>
    <row r="4898" spans="1:40" x14ac:dyDescent="0.25">
      <c r="A4898">
        <v>4896</v>
      </c>
      <c r="B4898">
        <v>980</v>
      </c>
      <c r="C4898">
        <v>466</v>
      </c>
      <c r="D4898">
        <v>118</v>
      </c>
      <c r="E4898">
        <v>2</v>
      </c>
      <c r="F4898">
        <v>236</v>
      </c>
      <c r="G4898">
        <v>1</v>
      </c>
      <c r="H4898" t="str">
        <f>VLOOKUP($C4898,'Raw-products'!$A$2:$H$1261,MATCH(H$1,'Raw-products'!$A$1:$H$1,0))</f>
        <v>Jacket</v>
      </c>
      <c r="I4898" t="str">
        <f>VLOOKUP($C4898,'Raw-products'!$A$2:$H$1261,MATCH(I$1,'Raw-products'!$A$1:$H$1,0))</f>
        <v>Puffer</v>
      </c>
      <c r="J4898" t="str">
        <f>VLOOKUP($C4898,'Raw-products'!$A$2:$H$1261,MATCH(J$1,'Raw-products'!$A$1:$H$1,0))</f>
        <v>S</v>
      </c>
      <c r="K4898" t="str">
        <f>VLOOKUP($C4898,'Raw-products'!$A$2:$H$1261,MATCH(K$1,'Raw-products'!$A$1:$H$1,0))</f>
        <v>yellow</v>
      </c>
      <c r="L4898">
        <f>VLOOKUP($C4898,'Raw-products'!$A$2:$H$1261,MATCH(L$1,'Raw-products'!$A$1:$H$1,0))</f>
        <v>110</v>
      </c>
      <c r="M4898">
        <f>VLOOKUP($C4898,'Raw-products'!$A$2:$H$1261,MATCH(M$1,'Raw-products'!$A$1:$H$1,0))</f>
        <v>48</v>
      </c>
      <c r="N4898" s="5">
        <f t="shared" si="152"/>
        <v>5280</v>
      </c>
      <c r="O4898" cm="1">
        <f t="array" ref="O4898:R4898">_xlfn.XLOOKUP($B4898,'Raw -orders'!$A:$A,'Raw -orders'!$B:$E)</f>
        <v>84</v>
      </c>
      <c r="P4898">
        <v>57728</v>
      </c>
      <c r="Q4898" s="1">
        <v>44488</v>
      </c>
      <c r="R4898" s="1">
        <v>44514</v>
      </c>
      <c r="S4898" t="str" cm="1">
        <f t="array" ref="S4898:Z4898">_xlfn.XLOOKUP($O4898,'Raw - customers'!$A:$A,'Raw - customers'!$B:$I)</f>
        <v>Minta Loble</v>
      </c>
      <c r="T4898" t="str">
        <v>Female</v>
      </c>
      <c r="U4898">
        <v>63</v>
      </c>
      <c r="V4898" t="str">
        <v>195 Wilson HillApt. 597</v>
      </c>
      <c r="W4898">
        <v>7587</v>
      </c>
      <c r="X4898" t="str">
        <v>Lake Paigemouth</v>
      </c>
      <c r="Y4898" t="str">
        <v>Northern Territory</v>
      </c>
      <c r="Z4898" t="str">
        <v>Australia</v>
      </c>
      <c r="AA4898">
        <v>10</v>
      </c>
      <c r="AB4898" s="3" t="str">
        <f t="shared" si="153"/>
        <v>20 to 30</v>
      </c>
      <c r="AM4898" s="6">
        <v>84</v>
      </c>
      <c r="AN4898" s="6" t="s">
        <v>1339</v>
      </c>
    </row>
    <row r="4899" spans="1:40" x14ac:dyDescent="0.25">
      <c r="A4899">
        <v>4897</v>
      </c>
      <c r="B4899">
        <v>980</v>
      </c>
      <c r="C4899">
        <v>1250</v>
      </c>
      <c r="D4899">
        <v>112</v>
      </c>
      <c r="E4899">
        <v>2</v>
      </c>
      <c r="F4899">
        <v>224</v>
      </c>
      <c r="G4899">
        <v>1</v>
      </c>
      <c r="H4899" t="str">
        <f>VLOOKUP($C4899,'Raw-products'!$A$2:$H$1261,MATCH(H$1,'Raw-products'!$A$1:$H$1,0))</f>
        <v>Trousers</v>
      </c>
      <c r="I4899" t="str">
        <f>VLOOKUP($C4899,'Raw-products'!$A$2:$H$1261,MATCH(I$1,'Raw-products'!$A$1:$H$1,0))</f>
        <v>Tracksuit Bottoms</v>
      </c>
      <c r="J4899" t="str">
        <f>VLOOKUP($C4899,'Raw-products'!$A$2:$H$1261,MATCH(J$1,'Raw-products'!$A$1:$H$1,0))</f>
        <v>XS</v>
      </c>
      <c r="K4899" t="str">
        <f>VLOOKUP($C4899,'Raw-products'!$A$2:$H$1261,MATCH(K$1,'Raw-products'!$A$1:$H$1,0))</f>
        <v>indigo</v>
      </c>
      <c r="L4899">
        <f>VLOOKUP($C4899,'Raw-products'!$A$2:$H$1261,MATCH(L$1,'Raw-products'!$A$1:$H$1,0))</f>
        <v>91</v>
      </c>
      <c r="M4899">
        <f>VLOOKUP($C4899,'Raw-products'!$A$2:$H$1261,MATCH(M$1,'Raw-products'!$A$1:$H$1,0))</f>
        <v>63</v>
      </c>
      <c r="N4899" s="5">
        <f t="shared" si="152"/>
        <v>5733</v>
      </c>
      <c r="O4899" cm="1">
        <f t="array" ref="O4899:R4899">_xlfn.XLOOKUP($B4899,'Raw -orders'!$A:$A,'Raw -orders'!$B:$E)</f>
        <v>84</v>
      </c>
      <c r="P4899">
        <v>57728</v>
      </c>
      <c r="Q4899" s="1">
        <v>44488</v>
      </c>
      <c r="R4899" s="1">
        <v>44514</v>
      </c>
      <c r="S4899" t="str" cm="1">
        <f t="array" ref="S4899:Z4899">_xlfn.XLOOKUP($O4899,'Raw - customers'!$A:$A,'Raw - customers'!$B:$I)</f>
        <v>Minta Loble</v>
      </c>
      <c r="T4899" t="str">
        <v>Female</v>
      </c>
      <c r="U4899">
        <v>63</v>
      </c>
      <c r="V4899" t="str">
        <v>195 Wilson HillApt. 597</v>
      </c>
      <c r="W4899">
        <v>7587</v>
      </c>
      <c r="X4899" t="str">
        <v>Lake Paigemouth</v>
      </c>
      <c r="Y4899" t="str">
        <v>Northern Territory</v>
      </c>
      <c r="Z4899" t="str">
        <v>Australia</v>
      </c>
      <c r="AA4899">
        <v>10</v>
      </c>
      <c r="AB4899" s="3" t="str">
        <f t="shared" si="153"/>
        <v>20 to 30</v>
      </c>
      <c r="AM4899" s="6">
        <v>84</v>
      </c>
      <c r="AN4899" s="6" t="s">
        <v>1339</v>
      </c>
    </row>
    <row r="4900" spans="1:40" x14ac:dyDescent="0.25">
      <c r="A4900">
        <v>4898</v>
      </c>
      <c r="B4900">
        <v>980</v>
      </c>
      <c r="C4900">
        <v>929</v>
      </c>
      <c r="D4900">
        <v>96</v>
      </c>
      <c r="E4900">
        <v>2</v>
      </c>
      <c r="F4900">
        <v>192</v>
      </c>
      <c r="G4900">
        <v>1</v>
      </c>
      <c r="H4900" t="str">
        <f>VLOOKUP($C4900,'Raw-products'!$A$2:$H$1261,MATCH(H$1,'Raw-products'!$A$1:$H$1,0))</f>
        <v>Trousers</v>
      </c>
      <c r="I4900" t="str">
        <f>VLOOKUP($C4900,'Raw-products'!$A$2:$H$1261,MATCH(I$1,'Raw-products'!$A$1:$H$1,0))</f>
        <v>Drawstring</v>
      </c>
      <c r="J4900" t="str">
        <f>VLOOKUP($C4900,'Raw-products'!$A$2:$H$1261,MATCH(J$1,'Raw-products'!$A$1:$H$1,0))</f>
        <v>XL</v>
      </c>
      <c r="K4900" t="str">
        <f>VLOOKUP($C4900,'Raw-products'!$A$2:$H$1261,MATCH(K$1,'Raw-products'!$A$1:$H$1,0))</f>
        <v>green</v>
      </c>
      <c r="L4900">
        <f>VLOOKUP($C4900,'Raw-products'!$A$2:$H$1261,MATCH(L$1,'Raw-products'!$A$1:$H$1,0))</f>
        <v>104</v>
      </c>
      <c r="M4900">
        <f>VLOOKUP($C4900,'Raw-products'!$A$2:$H$1261,MATCH(M$1,'Raw-products'!$A$1:$H$1,0))</f>
        <v>49</v>
      </c>
      <c r="N4900" s="5">
        <f t="shared" si="152"/>
        <v>5096</v>
      </c>
      <c r="O4900" cm="1">
        <f t="array" ref="O4900:R4900">_xlfn.XLOOKUP($B4900,'Raw -orders'!$A:$A,'Raw -orders'!$B:$E)</f>
        <v>84</v>
      </c>
      <c r="P4900">
        <v>57728</v>
      </c>
      <c r="Q4900" s="1">
        <v>44488</v>
      </c>
      <c r="R4900" s="1">
        <v>44514</v>
      </c>
      <c r="S4900" t="str" cm="1">
        <f t="array" ref="S4900:Z4900">_xlfn.XLOOKUP($O4900,'Raw - customers'!$A:$A,'Raw - customers'!$B:$I)</f>
        <v>Minta Loble</v>
      </c>
      <c r="T4900" t="str">
        <v>Female</v>
      </c>
      <c r="U4900">
        <v>63</v>
      </c>
      <c r="V4900" t="str">
        <v>195 Wilson HillApt. 597</v>
      </c>
      <c r="W4900">
        <v>7587</v>
      </c>
      <c r="X4900" t="str">
        <v>Lake Paigemouth</v>
      </c>
      <c r="Y4900" t="str">
        <v>Northern Territory</v>
      </c>
      <c r="Z4900" t="str">
        <v>Australia</v>
      </c>
      <c r="AA4900">
        <v>10</v>
      </c>
      <c r="AB4900" s="3" t="str">
        <f t="shared" si="153"/>
        <v>20 to 30</v>
      </c>
      <c r="AM4900" s="6">
        <v>84</v>
      </c>
      <c r="AN4900" s="6" t="s">
        <v>1339</v>
      </c>
    </row>
    <row r="4901" spans="1:40" x14ac:dyDescent="0.25">
      <c r="A4901">
        <v>4899</v>
      </c>
      <c r="B4901">
        <v>980</v>
      </c>
      <c r="C4901">
        <v>799</v>
      </c>
      <c r="D4901">
        <v>91</v>
      </c>
      <c r="E4901">
        <v>3</v>
      </c>
      <c r="F4901">
        <v>273</v>
      </c>
      <c r="G4901">
        <v>1</v>
      </c>
      <c r="H4901" t="str">
        <f>VLOOKUP($C4901,'Raw-products'!$A$2:$H$1261,MATCH(H$1,'Raw-products'!$A$1:$H$1,0))</f>
        <v>Jacket</v>
      </c>
      <c r="I4901" t="str">
        <f>VLOOKUP($C4901,'Raw-products'!$A$2:$H$1261,MATCH(I$1,'Raw-products'!$A$1:$H$1,0))</f>
        <v>Pullover</v>
      </c>
      <c r="J4901" t="str">
        <f>VLOOKUP($C4901,'Raw-products'!$A$2:$H$1261,MATCH(J$1,'Raw-products'!$A$1:$H$1,0))</f>
        <v>XL</v>
      </c>
      <c r="K4901" t="str">
        <f>VLOOKUP($C4901,'Raw-products'!$A$2:$H$1261,MATCH(K$1,'Raw-products'!$A$1:$H$1,0))</f>
        <v>indigo</v>
      </c>
      <c r="L4901">
        <f>VLOOKUP($C4901,'Raw-products'!$A$2:$H$1261,MATCH(L$1,'Raw-products'!$A$1:$H$1,0))</f>
        <v>114</v>
      </c>
      <c r="M4901">
        <f>VLOOKUP($C4901,'Raw-products'!$A$2:$H$1261,MATCH(M$1,'Raw-products'!$A$1:$H$1,0))</f>
        <v>43</v>
      </c>
      <c r="N4901" s="5">
        <f t="shared" si="152"/>
        <v>4902</v>
      </c>
      <c r="O4901" cm="1">
        <f t="array" ref="O4901:R4901">_xlfn.XLOOKUP($B4901,'Raw -orders'!$A:$A,'Raw -orders'!$B:$E)</f>
        <v>84</v>
      </c>
      <c r="P4901">
        <v>57728</v>
      </c>
      <c r="Q4901" s="1">
        <v>44488</v>
      </c>
      <c r="R4901" s="1">
        <v>44514</v>
      </c>
      <c r="S4901" t="str" cm="1">
        <f t="array" ref="S4901:Z4901">_xlfn.XLOOKUP($O4901,'Raw - customers'!$A:$A,'Raw - customers'!$B:$I)</f>
        <v>Minta Loble</v>
      </c>
      <c r="T4901" t="str">
        <v>Female</v>
      </c>
      <c r="U4901">
        <v>63</v>
      </c>
      <c r="V4901" t="str">
        <v>195 Wilson HillApt. 597</v>
      </c>
      <c r="W4901">
        <v>7587</v>
      </c>
      <c r="X4901" t="str">
        <v>Lake Paigemouth</v>
      </c>
      <c r="Y4901" t="str">
        <v>Northern Territory</v>
      </c>
      <c r="Z4901" t="str">
        <v>Australia</v>
      </c>
      <c r="AA4901">
        <v>10</v>
      </c>
      <c r="AB4901" s="3" t="str">
        <f t="shared" si="153"/>
        <v>20 to 30</v>
      </c>
      <c r="AM4901" s="6">
        <v>84</v>
      </c>
      <c r="AN4901" s="6" t="s">
        <v>1339</v>
      </c>
    </row>
    <row r="4902" spans="1:40" x14ac:dyDescent="0.25">
      <c r="A4902">
        <v>4900</v>
      </c>
      <c r="B4902">
        <v>981</v>
      </c>
      <c r="C4902">
        <v>250</v>
      </c>
      <c r="D4902">
        <v>95</v>
      </c>
      <c r="E4902">
        <v>2</v>
      </c>
      <c r="F4902">
        <v>190</v>
      </c>
      <c r="G4902">
        <v>1</v>
      </c>
      <c r="H4902" t="str">
        <f>VLOOKUP($C4902,'Raw-products'!$A$2:$H$1261,MATCH(H$1,'Raw-products'!$A$1:$H$1,0))</f>
        <v>Shirt</v>
      </c>
      <c r="I4902" t="str">
        <f>VLOOKUP($C4902,'Raw-products'!$A$2:$H$1261,MATCH(I$1,'Raw-products'!$A$1:$H$1,0))</f>
        <v>Polo</v>
      </c>
      <c r="J4902" t="str">
        <f>VLOOKUP($C4902,'Raw-products'!$A$2:$H$1261,MATCH(J$1,'Raw-products'!$A$1:$H$1,0))</f>
        <v>XS</v>
      </c>
      <c r="K4902" t="str">
        <f>VLOOKUP($C4902,'Raw-products'!$A$2:$H$1261,MATCH(K$1,'Raw-products'!$A$1:$H$1,0))</f>
        <v>orange</v>
      </c>
      <c r="L4902">
        <f>VLOOKUP($C4902,'Raw-products'!$A$2:$H$1261,MATCH(L$1,'Raw-products'!$A$1:$H$1,0))</f>
        <v>117</v>
      </c>
      <c r="M4902">
        <f>VLOOKUP($C4902,'Raw-products'!$A$2:$H$1261,MATCH(M$1,'Raw-products'!$A$1:$H$1,0))</f>
        <v>75</v>
      </c>
      <c r="N4902" s="5">
        <f t="shared" si="152"/>
        <v>8775</v>
      </c>
      <c r="O4902" cm="1">
        <f t="array" ref="O4902:R4902">_xlfn.XLOOKUP($B4902,'Raw -orders'!$A:$A,'Raw -orders'!$B:$E)</f>
        <v>830</v>
      </c>
      <c r="P4902">
        <v>37730</v>
      </c>
      <c r="Q4902" s="1">
        <v>44471</v>
      </c>
      <c r="R4902" s="1">
        <v>44481</v>
      </c>
      <c r="S4902" t="str" cm="1">
        <f t="array" ref="S4902:Z4902">_xlfn.XLOOKUP($O4902,'Raw - customers'!$A:$A,'Raw - customers'!$B:$I)</f>
        <v>Gertrudis Pergens</v>
      </c>
      <c r="T4902" t="str">
        <v>Male</v>
      </c>
      <c r="U4902">
        <v>46</v>
      </c>
      <c r="V4902" t="str">
        <v>653 Jones AvenueApt. 945</v>
      </c>
      <c r="W4902">
        <v>6477</v>
      </c>
      <c r="X4902" t="str">
        <v>New Ruby</v>
      </c>
      <c r="Y4902" t="str">
        <v>South Australia</v>
      </c>
      <c r="Z4902" t="str">
        <v>Australia</v>
      </c>
      <c r="AA4902">
        <v>10</v>
      </c>
      <c r="AB4902" s="3" t="str">
        <f t="shared" si="153"/>
        <v>0 to 10</v>
      </c>
      <c r="AM4902" s="6">
        <v>830</v>
      </c>
      <c r="AN4902" s="6" t="s">
        <v>1345</v>
      </c>
    </row>
    <row r="4903" spans="1:40" x14ac:dyDescent="0.25">
      <c r="A4903">
        <v>4901</v>
      </c>
      <c r="B4903">
        <v>981</v>
      </c>
      <c r="C4903">
        <v>1150</v>
      </c>
      <c r="D4903">
        <v>102</v>
      </c>
      <c r="E4903">
        <v>1</v>
      </c>
      <c r="F4903">
        <v>102</v>
      </c>
      <c r="G4903">
        <v>1</v>
      </c>
      <c r="H4903" t="str">
        <f>VLOOKUP($C4903,'Raw-products'!$A$2:$H$1261,MATCH(H$1,'Raw-products'!$A$1:$H$1,0))</f>
        <v>Trousers</v>
      </c>
      <c r="I4903" t="str">
        <f>VLOOKUP($C4903,'Raw-products'!$A$2:$H$1261,MATCH(I$1,'Raw-products'!$A$1:$H$1,0))</f>
        <v>Cargo Pants</v>
      </c>
      <c r="J4903" t="str">
        <f>VLOOKUP($C4903,'Raw-products'!$A$2:$H$1261,MATCH(J$1,'Raw-products'!$A$1:$H$1,0))</f>
        <v>XS</v>
      </c>
      <c r="K4903" t="str">
        <f>VLOOKUP($C4903,'Raw-products'!$A$2:$H$1261,MATCH(K$1,'Raw-products'!$A$1:$H$1,0))</f>
        <v>violet</v>
      </c>
      <c r="L4903">
        <f>VLOOKUP($C4903,'Raw-products'!$A$2:$H$1261,MATCH(L$1,'Raw-products'!$A$1:$H$1,0))</f>
        <v>106</v>
      </c>
      <c r="M4903">
        <f>VLOOKUP($C4903,'Raw-products'!$A$2:$H$1261,MATCH(M$1,'Raw-products'!$A$1:$H$1,0))</f>
        <v>40</v>
      </c>
      <c r="N4903" s="5">
        <f t="shared" si="152"/>
        <v>4240</v>
      </c>
      <c r="O4903" cm="1">
        <f t="array" ref="O4903:R4903">_xlfn.XLOOKUP($B4903,'Raw -orders'!$A:$A,'Raw -orders'!$B:$E)</f>
        <v>830</v>
      </c>
      <c r="P4903">
        <v>37730</v>
      </c>
      <c r="Q4903" s="1">
        <v>44471</v>
      </c>
      <c r="R4903" s="1">
        <v>44481</v>
      </c>
      <c r="S4903" t="str" cm="1">
        <f t="array" ref="S4903:Z4903">_xlfn.XLOOKUP($O4903,'Raw - customers'!$A:$A,'Raw - customers'!$B:$I)</f>
        <v>Gertrudis Pergens</v>
      </c>
      <c r="T4903" t="str">
        <v>Male</v>
      </c>
      <c r="U4903">
        <v>46</v>
      </c>
      <c r="V4903" t="str">
        <v>653 Jones AvenueApt. 945</v>
      </c>
      <c r="W4903">
        <v>6477</v>
      </c>
      <c r="X4903" t="str">
        <v>New Ruby</v>
      </c>
      <c r="Y4903" t="str">
        <v>South Australia</v>
      </c>
      <c r="Z4903" t="str">
        <v>Australia</v>
      </c>
      <c r="AA4903">
        <v>10</v>
      </c>
      <c r="AB4903" s="3" t="str">
        <f t="shared" si="153"/>
        <v>0 to 10</v>
      </c>
      <c r="AM4903" s="6">
        <v>830</v>
      </c>
      <c r="AN4903" s="6" t="s">
        <v>1345</v>
      </c>
    </row>
    <row r="4904" spans="1:40" x14ac:dyDescent="0.25">
      <c r="A4904">
        <v>4902</v>
      </c>
      <c r="B4904">
        <v>981</v>
      </c>
      <c r="C4904">
        <v>855</v>
      </c>
      <c r="D4904">
        <v>113</v>
      </c>
      <c r="E4904">
        <v>3</v>
      </c>
      <c r="F4904">
        <v>339</v>
      </c>
      <c r="G4904">
        <v>1</v>
      </c>
      <c r="H4904" t="str">
        <f>VLOOKUP($C4904,'Raw-products'!$A$2:$H$1261,MATCH(H$1,'Raw-products'!$A$1:$H$1,0))</f>
        <v>Trousers</v>
      </c>
      <c r="I4904" t="str">
        <f>VLOOKUP($C4904,'Raw-products'!$A$2:$H$1261,MATCH(I$1,'Raw-products'!$A$1:$H$1,0))</f>
        <v>Chinos</v>
      </c>
      <c r="J4904" t="str">
        <f>VLOOKUP($C4904,'Raw-products'!$A$2:$H$1261,MATCH(J$1,'Raw-products'!$A$1:$H$1,0))</f>
        <v>XS</v>
      </c>
      <c r="K4904" t="str">
        <f>VLOOKUP($C4904,'Raw-products'!$A$2:$H$1261,MATCH(K$1,'Raw-products'!$A$1:$H$1,0))</f>
        <v>green</v>
      </c>
      <c r="L4904">
        <f>VLOOKUP($C4904,'Raw-products'!$A$2:$H$1261,MATCH(L$1,'Raw-products'!$A$1:$H$1,0))</f>
        <v>100</v>
      </c>
      <c r="M4904">
        <f>VLOOKUP($C4904,'Raw-products'!$A$2:$H$1261,MATCH(M$1,'Raw-products'!$A$1:$H$1,0))</f>
        <v>75</v>
      </c>
      <c r="N4904" s="5">
        <f t="shared" si="152"/>
        <v>7500</v>
      </c>
      <c r="O4904" cm="1">
        <f t="array" ref="O4904:R4904">_xlfn.XLOOKUP($B4904,'Raw -orders'!$A:$A,'Raw -orders'!$B:$E)</f>
        <v>830</v>
      </c>
      <c r="P4904">
        <v>37730</v>
      </c>
      <c r="Q4904" s="1">
        <v>44471</v>
      </c>
      <c r="R4904" s="1">
        <v>44481</v>
      </c>
      <c r="S4904" t="str" cm="1">
        <f t="array" ref="S4904:Z4904">_xlfn.XLOOKUP($O4904,'Raw - customers'!$A:$A,'Raw - customers'!$B:$I)</f>
        <v>Gertrudis Pergens</v>
      </c>
      <c r="T4904" t="str">
        <v>Male</v>
      </c>
      <c r="U4904">
        <v>46</v>
      </c>
      <c r="V4904" t="str">
        <v>653 Jones AvenueApt. 945</v>
      </c>
      <c r="W4904">
        <v>6477</v>
      </c>
      <c r="X4904" t="str">
        <v>New Ruby</v>
      </c>
      <c r="Y4904" t="str">
        <v>South Australia</v>
      </c>
      <c r="Z4904" t="str">
        <v>Australia</v>
      </c>
      <c r="AA4904">
        <v>10</v>
      </c>
      <c r="AB4904" s="3" t="str">
        <f t="shared" si="153"/>
        <v>0 to 10</v>
      </c>
      <c r="AM4904" s="6">
        <v>830</v>
      </c>
      <c r="AN4904" s="6" t="s">
        <v>1345</v>
      </c>
    </row>
    <row r="4905" spans="1:40" x14ac:dyDescent="0.25">
      <c r="A4905">
        <v>4903</v>
      </c>
      <c r="B4905">
        <v>981</v>
      </c>
      <c r="C4905">
        <v>690</v>
      </c>
      <c r="D4905">
        <v>113</v>
      </c>
      <c r="E4905">
        <v>2</v>
      </c>
      <c r="F4905">
        <v>226</v>
      </c>
      <c r="G4905">
        <v>1</v>
      </c>
      <c r="H4905" t="str">
        <f>VLOOKUP($C4905,'Raw-products'!$A$2:$H$1261,MATCH(H$1,'Raw-products'!$A$1:$H$1,0))</f>
        <v>Jacket</v>
      </c>
      <c r="I4905" t="str">
        <f>VLOOKUP($C4905,'Raw-products'!$A$2:$H$1261,MATCH(I$1,'Raw-products'!$A$1:$H$1,0))</f>
        <v>Parka</v>
      </c>
      <c r="J4905" t="str">
        <f>VLOOKUP($C4905,'Raw-products'!$A$2:$H$1261,MATCH(J$1,'Raw-products'!$A$1:$H$1,0))</f>
        <v>XS</v>
      </c>
      <c r="K4905" t="str">
        <f>VLOOKUP($C4905,'Raw-products'!$A$2:$H$1261,MATCH(K$1,'Raw-products'!$A$1:$H$1,0))</f>
        <v>indigo</v>
      </c>
      <c r="L4905">
        <f>VLOOKUP($C4905,'Raw-products'!$A$2:$H$1261,MATCH(L$1,'Raw-products'!$A$1:$H$1,0))</f>
        <v>119</v>
      </c>
      <c r="M4905">
        <f>VLOOKUP($C4905,'Raw-products'!$A$2:$H$1261,MATCH(M$1,'Raw-products'!$A$1:$H$1,0))</f>
        <v>57</v>
      </c>
      <c r="N4905" s="5">
        <f t="shared" si="152"/>
        <v>6783</v>
      </c>
      <c r="O4905" cm="1">
        <f t="array" ref="O4905:R4905">_xlfn.XLOOKUP($B4905,'Raw -orders'!$A:$A,'Raw -orders'!$B:$E)</f>
        <v>830</v>
      </c>
      <c r="P4905">
        <v>37730</v>
      </c>
      <c r="Q4905" s="1">
        <v>44471</v>
      </c>
      <c r="R4905" s="1">
        <v>44481</v>
      </c>
      <c r="S4905" t="str" cm="1">
        <f t="array" ref="S4905:Z4905">_xlfn.XLOOKUP($O4905,'Raw - customers'!$A:$A,'Raw - customers'!$B:$I)</f>
        <v>Gertrudis Pergens</v>
      </c>
      <c r="T4905" t="str">
        <v>Male</v>
      </c>
      <c r="U4905">
        <v>46</v>
      </c>
      <c r="V4905" t="str">
        <v>653 Jones AvenueApt. 945</v>
      </c>
      <c r="W4905">
        <v>6477</v>
      </c>
      <c r="X4905" t="str">
        <v>New Ruby</v>
      </c>
      <c r="Y4905" t="str">
        <v>South Australia</v>
      </c>
      <c r="Z4905" t="str">
        <v>Australia</v>
      </c>
      <c r="AA4905">
        <v>10</v>
      </c>
      <c r="AB4905" s="3" t="str">
        <f t="shared" si="153"/>
        <v>0 to 10</v>
      </c>
      <c r="AM4905" s="6">
        <v>830</v>
      </c>
      <c r="AN4905" s="6" t="s">
        <v>1345</v>
      </c>
    </row>
    <row r="4906" spans="1:40" x14ac:dyDescent="0.25">
      <c r="A4906">
        <v>4904</v>
      </c>
      <c r="B4906">
        <v>981</v>
      </c>
      <c r="C4906">
        <v>384</v>
      </c>
      <c r="D4906">
        <v>94</v>
      </c>
      <c r="E4906">
        <v>2</v>
      </c>
      <c r="F4906">
        <v>188</v>
      </c>
      <c r="G4906">
        <v>1</v>
      </c>
      <c r="H4906" t="str">
        <f>VLOOKUP($C4906,'Raw-products'!$A$2:$H$1261,MATCH(H$1,'Raw-products'!$A$1:$H$1,0))</f>
        <v>Shirt</v>
      </c>
      <c r="I4906" t="str">
        <f>VLOOKUP($C4906,'Raw-products'!$A$2:$H$1261,MATCH(I$1,'Raw-products'!$A$1:$H$1,0))</f>
        <v>Henley</v>
      </c>
      <c r="J4906" t="str">
        <f>VLOOKUP($C4906,'Raw-products'!$A$2:$H$1261,MATCH(J$1,'Raw-products'!$A$1:$H$1,0))</f>
        <v>XL</v>
      </c>
      <c r="K4906" t="str">
        <f>VLOOKUP($C4906,'Raw-products'!$A$2:$H$1261,MATCH(K$1,'Raw-products'!$A$1:$H$1,0))</f>
        <v>violet</v>
      </c>
      <c r="L4906">
        <f>VLOOKUP($C4906,'Raw-products'!$A$2:$H$1261,MATCH(L$1,'Raw-products'!$A$1:$H$1,0))</f>
        <v>92</v>
      </c>
      <c r="M4906">
        <f>VLOOKUP($C4906,'Raw-products'!$A$2:$H$1261,MATCH(M$1,'Raw-products'!$A$1:$H$1,0))</f>
        <v>77</v>
      </c>
      <c r="N4906" s="5">
        <f t="shared" si="152"/>
        <v>7084</v>
      </c>
      <c r="O4906" cm="1">
        <f t="array" ref="O4906:R4906">_xlfn.XLOOKUP($B4906,'Raw -orders'!$A:$A,'Raw -orders'!$B:$E)</f>
        <v>830</v>
      </c>
      <c r="P4906">
        <v>37730</v>
      </c>
      <c r="Q4906" s="1">
        <v>44471</v>
      </c>
      <c r="R4906" s="1">
        <v>44481</v>
      </c>
      <c r="S4906" t="str" cm="1">
        <f t="array" ref="S4906:Z4906">_xlfn.XLOOKUP($O4906,'Raw - customers'!$A:$A,'Raw - customers'!$B:$I)</f>
        <v>Gertrudis Pergens</v>
      </c>
      <c r="T4906" t="str">
        <v>Male</v>
      </c>
      <c r="U4906">
        <v>46</v>
      </c>
      <c r="V4906" t="str">
        <v>653 Jones AvenueApt. 945</v>
      </c>
      <c r="W4906">
        <v>6477</v>
      </c>
      <c r="X4906" t="str">
        <v>New Ruby</v>
      </c>
      <c r="Y4906" t="str">
        <v>South Australia</v>
      </c>
      <c r="Z4906" t="str">
        <v>Australia</v>
      </c>
      <c r="AA4906">
        <v>10</v>
      </c>
      <c r="AB4906" s="3" t="str">
        <f t="shared" si="153"/>
        <v>0 to 10</v>
      </c>
      <c r="AM4906" s="6">
        <v>830</v>
      </c>
      <c r="AN4906" s="6" t="s">
        <v>1345</v>
      </c>
    </row>
    <row r="4907" spans="1:40" x14ac:dyDescent="0.25">
      <c r="A4907">
        <v>4905</v>
      </c>
      <c r="B4907">
        <v>981</v>
      </c>
      <c r="C4907">
        <v>880</v>
      </c>
      <c r="D4907">
        <v>94</v>
      </c>
      <c r="E4907">
        <v>3</v>
      </c>
      <c r="F4907">
        <v>282</v>
      </c>
      <c r="G4907">
        <v>1</v>
      </c>
      <c r="H4907" t="str">
        <f>VLOOKUP($C4907,'Raw-products'!$A$2:$H$1261,MATCH(H$1,'Raw-products'!$A$1:$H$1,0))</f>
        <v>Trousers</v>
      </c>
      <c r="I4907" t="str">
        <f>VLOOKUP($C4907,'Raw-products'!$A$2:$H$1261,MATCH(I$1,'Raw-products'!$A$1:$H$1,0))</f>
        <v>Cords</v>
      </c>
      <c r="J4907" t="str">
        <f>VLOOKUP($C4907,'Raw-products'!$A$2:$H$1261,MATCH(J$1,'Raw-products'!$A$1:$H$1,0))</f>
        <v>XS</v>
      </c>
      <c r="K4907" t="str">
        <f>VLOOKUP($C4907,'Raw-products'!$A$2:$H$1261,MATCH(K$1,'Raw-products'!$A$1:$H$1,0))</f>
        <v>orange</v>
      </c>
      <c r="L4907">
        <f>VLOOKUP($C4907,'Raw-products'!$A$2:$H$1261,MATCH(L$1,'Raw-products'!$A$1:$H$1,0))</f>
        <v>113</v>
      </c>
      <c r="M4907">
        <f>VLOOKUP($C4907,'Raw-products'!$A$2:$H$1261,MATCH(M$1,'Raw-products'!$A$1:$H$1,0))</f>
        <v>70</v>
      </c>
      <c r="N4907" s="5">
        <f t="shared" si="152"/>
        <v>7910</v>
      </c>
      <c r="O4907" cm="1">
        <f t="array" ref="O4907:R4907">_xlfn.XLOOKUP($B4907,'Raw -orders'!$A:$A,'Raw -orders'!$B:$E)</f>
        <v>830</v>
      </c>
      <c r="P4907">
        <v>37730</v>
      </c>
      <c r="Q4907" s="1">
        <v>44471</v>
      </c>
      <c r="R4907" s="1">
        <v>44481</v>
      </c>
      <c r="S4907" t="str" cm="1">
        <f t="array" ref="S4907:Z4907">_xlfn.XLOOKUP($O4907,'Raw - customers'!$A:$A,'Raw - customers'!$B:$I)</f>
        <v>Gertrudis Pergens</v>
      </c>
      <c r="T4907" t="str">
        <v>Male</v>
      </c>
      <c r="U4907">
        <v>46</v>
      </c>
      <c r="V4907" t="str">
        <v>653 Jones AvenueApt. 945</v>
      </c>
      <c r="W4907">
        <v>6477</v>
      </c>
      <c r="X4907" t="str">
        <v>New Ruby</v>
      </c>
      <c r="Y4907" t="str">
        <v>South Australia</v>
      </c>
      <c r="Z4907" t="str">
        <v>Australia</v>
      </c>
      <c r="AA4907">
        <v>10</v>
      </c>
      <c r="AB4907" s="3" t="str">
        <f t="shared" si="153"/>
        <v>0 to 10</v>
      </c>
      <c r="AM4907" s="6">
        <v>830</v>
      </c>
      <c r="AN4907" s="6" t="s">
        <v>1345</v>
      </c>
    </row>
    <row r="4908" spans="1:40" x14ac:dyDescent="0.25">
      <c r="A4908">
        <v>4906</v>
      </c>
      <c r="B4908">
        <v>981</v>
      </c>
      <c r="C4908">
        <v>1079</v>
      </c>
      <c r="D4908">
        <v>93</v>
      </c>
      <c r="E4908">
        <v>1</v>
      </c>
      <c r="F4908">
        <v>93</v>
      </c>
      <c r="G4908">
        <v>1</v>
      </c>
      <c r="H4908" t="str">
        <f>VLOOKUP($C4908,'Raw-products'!$A$2:$H$1261,MATCH(H$1,'Raw-products'!$A$1:$H$1,0))</f>
        <v>Trousers</v>
      </c>
      <c r="I4908" t="str">
        <f>VLOOKUP($C4908,'Raw-products'!$A$2:$H$1261,MATCH(I$1,'Raw-products'!$A$1:$H$1,0))</f>
        <v>Joggers</v>
      </c>
      <c r="J4908" t="str">
        <f>VLOOKUP($C4908,'Raw-products'!$A$2:$H$1261,MATCH(J$1,'Raw-products'!$A$1:$H$1,0))</f>
        <v>XL</v>
      </c>
      <c r="K4908" t="str">
        <f>VLOOKUP($C4908,'Raw-products'!$A$2:$H$1261,MATCH(K$1,'Raw-products'!$A$1:$H$1,0))</f>
        <v>indigo</v>
      </c>
      <c r="L4908">
        <f>VLOOKUP($C4908,'Raw-products'!$A$2:$H$1261,MATCH(L$1,'Raw-products'!$A$1:$H$1,0))</f>
        <v>94</v>
      </c>
      <c r="M4908">
        <f>VLOOKUP($C4908,'Raw-products'!$A$2:$H$1261,MATCH(M$1,'Raw-products'!$A$1:$H$1,0))</f>
        <v>66</v>
      </c>
      <c r="N4908" s="5">
        <f t="shared" si="152"/>
        <v>6204</v>
      </c>
      <c r="O4908" cm="1">
        <f t="array" ref="O4908:R4908">_xlfn.XLOOKUP($B4908,'Raw -orders'!$A:$A,'Raw -orders'!$B:$E)</f>
        <v>830</v>
      </c>
      <c r="P4908">
        <v>37730</v>
      </c>
      <c r="Q4908" s="1">
        <v>44471</v>
      </c>
      <c r="R4908" s="1">
        <v>44481</v>
      </c>
      <c r="S4908" t="str" cm="1">
        <f t="array" ref="S4908:Z4908">_xlfn.XLOOKUP($O4908,'Raw - customers'!$A:$A,'Raw - customers'!$B:$I)</f>
        <v>Gertrudis Pergens</v>
      </c>
      <c r="T4908" t="str">
        <v>Male</v>
      </c>
      <c r="U4908">
        <v>46</v>
      </c>
      <c r="V4908" t="str">
        <v>653 Jones AvenueApt. 945</v>
      </c>
      <c r="W4908">
        <v>6477</v>
      </c>
      <c r="X4908" t="str">
        <v>New Ruby</v>
      </c>
      <c r="Y4908" t="str">
        <v>South Australia</v>
      </c>
      <c r="Z4908" t="str">
        <v>Australia</v>
      </c>
      <c r="AA4908">
        <v>10</v>
      </c>
      <c r="AB4908" s="3" t="str">
        <f t="shared" si="153"/>
        <v>0 to 10</v>
      </c>
      <c r="AM4908" s="6">
        <v>830</v>
      </c>
      <c r="AN4908" s="6" t="s">
        <v>1345</v>
      </c>
    </row>
    <row r="4909" spans="1:40" x14ac:dyDescent="0.25">
      <c r="A4909">
        <v>4907</v>
      </c>
      <c r="B4909">
        <v>982</v>
      </c>
      <c r="C4909">
        <v>862</v>
      </c>
      <c r="D4909">
        <v>113</v>
      </c>
      <c r="E4909">
        <v>1</v>
      </c>
      <c r="F4909">
        <v>113</v>
      </c>
      <c r="G4909">
        <v>1</v>
      </c>
      <c r="H4909" t="str">
        <f>VLOOKUP($C4909,'Raw-products'!$A$2:$H$1261,MATCH(H$1,'Raw-products'!$A$1:$H$1,0))</f>
        <v>Trousers</v>
      </c>
      <c r="I4909" t="str">
        <f>VLOOKUP($C4909,'Raw-products'!$A$2:$H$1261,MATCH(I$1,'Raw-products'!$A$1:$H$1,0))</f>
        <v>Chinos</v>
      </c>
      <c r="J4909" t="str">
        <f>VLOOKUP($C4909,'Raw-products'!$A$2:$H$1261,MATCH(J$1,'Raw-products'!$A$1:$H$1,0))</f>
        <v>M</v>
      </c>
      <c r="K4909" t="str">
        <f>VLOOKUP($C4909,'Raw-products'!$A$2:$H$1261,MATCH(K$1,'Raw-products'!$A$1:$H$1,0))</f>
        <v>blue</v>
      </c>
      <c r="L4909">
        <f>VLOOKUP($C4909,'Raw-products'!$A$2:$H$1261,MATCH(L$1,'Raw-products'!$A$1:$H$1,0))</f>
        <v>100</v>
      </c>
      <c r="M4909">
        <f>VLOOKUP($C4909,'Raw-products'!$A$2:$H$1261,MATCH(M$1,'Raw-products'!$A$1:$H$1,0))</f>
        <v>41</v>
      </c>
      <c r="N4909" s="5">
        <f t="shared" si="152"/>
        <v>4100</v>
      </c>
      <c r="O4909" cm="1">
        <f t="array" ref="O4909:R4909">_xlfn.XLOOKUP($B4909,'Raw -orders'!$A:$A,'Raw -orders'!$B:$E)</f>
        <v>123</v>
      </c>
      <c r="P4909">
        <v>33286</v>
      </c>
      <c r="Q4909" s="1">
        <v>44285</v>
      </c>
      <c r="R4909" s="1">
        <v>44293</v>
      </c>
      <c r="S4909" t="str" cm="1">
        <f t="array" ref="S4909:Z4909">_xlfn.XLOOKUP($O4909,'Raw - customers'!$A:$A,'Raw - customers'!$B:$I)</f>
        <v>Yardley Dreamer</v>
      </c>
      <c r="T4909" t="str">
        <v>Female</v>
      </c>
      <c r="U4909">
        <v>22</v>
      </c>
      <c r="V4909" t="str">
        <v>8083 Paterson RoadApt. 211</v>
      </c>
      <c r="W4909">
        <v>1149</v>
      </c>
      <c r="X4909" t="str">
        <v>Jordanborough</v>
      </c>
      <c r="Y4909" t="str">
        <v>Tasmania</v>
      </c>
      <c r="Z4909" t="str">
        <v>Australia</v>
      </c>
      <c r="AA4909">
        <v>3</v>
      </c>
      <c r="AB4909" s="3" t="str">
        <f t="shared" si="153"/>
        <v>0 to 10</v>
      </c>
      <c r="AM4909" s="6">
        <v>123</v>
      </c>
      <c r="AN4909" s="6" t="s">
        <v>1414</v>
      </c>
    </row>
    <row r="4910" spans="1:40" x14ac:dyDescent="0.25">
      <c r="A4910">
        <v>4908</v>
      </c>
      <c r="B4910">
        <v>982</v>
      </c>
      <c r="C4910">
        <v>694</v>
      </c>
      <c r="D4910">
        <v>113</v>
      </c>
      <c r="E4910">
        <v>1</v>
      </c>
      <c r="F4910">
        <v>113</v>
      </c>
      <c r="G4910">
        <v>1</v>
      </c>
      <c r="H4910" t="str">
        <f>VLOOKUP($C4910,'Raw-products'!$A$2:$H$1261,MATCH(H$1,'Raw-products'!$A$1:$H$1,0))</f>
        <v>Jacket</v>
      </c>
      <c r="I4910" t="str">
        <f>VLOOKUP($C4910,'Raw-products'!$A$2:$H$1261,MATCH(I$1,'Raw-products'!$A$1:$H$1,0))</f>
        <v>Parka</v>
      </c>
      <c r="J4910" t="str">
        <f>VLOOKUP($C4910,'Raw-products'!$A$2:$H$1261,MATCH(J$1,'Raw-products'!$A$1:$H$1,0))</f>
        <v>XL</v>
      </c>
      <c r="K4910" t="str">
        <f>VLOOKUP($C4910,'Raw-products'!$A$2:$H$1261,MATCH(K$1,'Raw-products'!$A$1:$H$1,0))</f>
        <v>indigo</v>
      </c>
      <c r="L4910">
        <f>VLOOKUP($C4910,'Raw-products'!$A$2:$H$1261,MATCH(L$1,'Raw-products'!$A$1:$H$1,0))</f>
        <v>119</v>
      </c>
      <c r="M4910">
        <f>VLOOKUP($C4910,'Raw-products'!$A$2:$H$1261,MATCH(M$1,'Raw-products'!$A$1:$H$1,0))</f>
        <v>78</v>
      </c>
      <c r="N4910" s="5">
        <f t="shared" si="152"/>
        <v>9282</v>
      </c>
      <c r="O4910" cm="1">
        <f t="array" ref="O4910:R4910">_xlfn.XLOOKUP($B4910,'Raw -orders'!$A:$A,'Raw -orders'!$B:$E)</f>
        <v>123</v>
      </c>
      <c r="P4910">
        <v>33286</v>
      </c>
      <c r="Q4910" s="1">
        <v>44285</v>
      </c>
      <c r="R4910" s="1">
        <v>44293</v>
      </c>
      <c r="S4910" t="str" cm="1">
        <f t="array" ref="S4910:Z4910">_xlfn.XLOOKUP($O4910,'Raw - customers'!$A:$A,'Raw - customers'!$B:$I)</f>
        <v>Yardley Dreamer</v>
      </c>
      <c r="T4910" t="str">
        <v>Female</v>
      </c>
      <c r="U4910">
        <v>22</v>
      </c>
      <c r="V4910" t="str">
        <v>8083 Paterson RoadApt. 211</v>
      </c>
      <c r="W4910">
        <v>1149</v>
      </c>
      <c r="X4910" t="str">
        <v>Jordanborough</v>
      </c>
      <c r="Y4910" t="str">
        <v>Tasmania</v>
      </c>
      <c r="Z4910" t="str">
        <v>Australia</v>
      </c>
      <c r="AA4910">
        <v>3</v>
      </c>
      <c r="AB4910" s="3" t="str">
        <f t="shared" si="153"/>
        <v>0 to 10</v>
      </c>
      <c r="AM4910" s="6">
        <v>123</v>
      </c>
      <c r="AN4910" s="6" t="s">
        <v>1414</v>
      </c>
    </row>
    <row r="4911" spans="1:40" x14ac:dyDescent="0.25">
      <c r="A4911">
        <v>4909</v>
      </c>
      <c r="B4911">
        <v>982</v>
      </c>
      <c r="C4911">
        <v>317</v>
      </c>
      <c r="D4911">
        <v>109</v>
      </c>
      <c r="E4911">
        <v>2</v>
      </c>
      <c r="F4911">
        <v>218</v>
      </c>
      <c r="G4911">
        <v>1</v>
      </c>
      <c r="H4911" t="str">
        <f>VLOOKUP($C4911,'Raw-products'!$A$2:$H$1261,MATCH(H$1,'Raw-products'!$A$1:$H$1,0))</f>
        <v>Shirt</v>
      </c>
      <c r="I4911" t="str">
        <f>VLOOKUP($C4911,'Raw-products'!$A$2:$H$1261,MATCH(I$1,'Raw-products'!$A$1:$H$1,0))</f>
        <v>Mandarin Collar</v>
      </c>
      <c r="J4911" t="str">
        <f>VLOOKUP($C4911,'Raw-products'!$A$2:$H$1261,MATCH(J$1,'Raw-products'!$A$1:$H$1,0))</f>
        <v>M</v>
      </c>
      <c r="K4911" t="str">
        <f>VLOOKUP($C4911,'Raw-products'!$A$2:$H$1261,MATCH(K$1,'Raw-products'!$A$1:$H$1,0))</f>
        <v>red</v>
      </c>
      <c r="L4911">
        <f>VLOOKUP($C4911,'Raw-products'!$A$2:$H$1261,MATCH(L$1,'Raw-products'!$A$1:$H$1,0))</f>
        <v>108</v>
      </c>
      <c r="M4911">
        <f>VLOOKUP($C4911,'Raw-products'!$A$2:$H$1261,MATCH(M$1,'Raw-products'!$A$1:$H$1,0))</f>
        <v>60</v>
      </c>
      <c r="N4911" s="5">
        <f t="shared" si="152"/>
        <v>6480</v>
      </c>
      <c r="O4911" cm="1">
        <f t="array" ref="O4911:R4911">_xlfn.XLOOKUP($B4911,'Raw -orders'!$A:$A,'Raw -orders'!$B:$E)</f>
        <v>123</v>
      </c>
      <c r="P4911">
        <v>33286</v>
      </c>
      <c r="Q4911" s="1">
        <v>44285</v>
      </c>
      <c r="R4911" s="1">
        <v>44293</v>
      </c>
      <c r="S4911" t="str" cm="1">
        <f t="array" ref="S4911:Z4911">_xlfn.XLOOKUP($O4911,'Raw - customers'!$A:$A,'Raw - customers'!$B:$I)</f>
        <v>Yardley Dreamer</v>
      </c>
      <c r="T4911" t="str">
        <v>Female</v>
      </c>
      <c r="U4911">
        <v>22</v>
      </c>
      <c r="V4911" t="str">
        <v>8083 Paterson RoadApt. 211</v>
      </c>
      <c r="W4911">
        <v>1149</v>
      </c>
      <c r="X4911" t="str">
        <v>Jordanborough</v>
      </c>
      <c r="Y4911" t="str">
        <v>Tasmania</v>
      </c>
      <c r="Z4911" t="str">
        <v>Australia</v>
      </c>
      <c r="AA4911">
        <v>3</v>
      </c>
      <c r="AB4911" s="3" t="str">
        <f t="shared" si="153"/>
        <v>0 to 10</v>
      </c>
      <c r="AM4911" s="6">
        <v>123</v>
      </c>
      <c r="AN4911" s="6" t="s">
        <v>1414</v>
      </c>
    </row>
    <row r="4912" spans="1:40" x14ac:dyDescent="0.25">
      <c r="A4912">
        <v>4910</v>
      </c>
      <c r="B4912">
        <v>982</v>
      </c>
      <c r="C4912">
        <v>909</v>
      </c>
      <c r="D4912">
        <v>94</v>
      </c>
      <c r="E4912">
        <v>3</v>
      </c>
      <c r="F4912">
        <v>282</v>
      </c>
      <c r="G4912">
        <v>1</v>
      </c>
      <c r="H4912" t="str">
        <f>VLOOKUP($C4912,'Raw-products'!$A$2:$H$1261,MATCH(H$1,'Raw-products'!$A$1:$H$1,0))</f>
        <v>Trousers</v>
      </c>
      <c r="I4912" t="str">
        <f>VLOOKUP($C4912,'Raw-products'!$A$2:$H$1261,MATCH(I$1,'Raw-products'!$A$1:$H$1,0))</f>
        <v>Cords</v>
      </c>
      <c r="J4912" t="str">
        <f>VLOOKUP($C4912,'Raw-products'!$A$2:$H$1261,MATCH(J$1,'Raw-products'!$A$1:$H$1,0))</f>
        <v>XL</v>
      </c>
      <c r="K4912" t="str">
        <f>VLOOKUP($C4912,'Raw-products'!$A$2:$H$1261,MATCH(K$1,'Raw-products'!$A$1:$H$1,0))</f>
        <v>violet</v>
      </c>
      <c r="L4912">
        <f>VLOOKUP($C4912,'Raw-products'!$A$2:$H$1261,MATCH(L$1,'Raw-products'!$A$1:$H$1,0))</f>
        <v>113</v>
      </c>
      <c r="M4912">
        <f>VLOOKUP($C4912,'Raw-products'!$A$2:$H$1261,MATCH(M$1,'Raw-products'!$A$1:$H$1,0))</f>
        <v>73</v>
      </c>
      <c r="N4912" s="5">
        <f t="shared" si="152"/>
        <v>8249</v>
      </c>
      <c r="O4912" cm="1">
        <f t="array" ref="O4912:R4912">_xlfn.XLOOKUP($B4912,'Raw -orders'!$A:$A,'Raw -orders'!$B:$E)</f>
        <v>123</v>
      </c>
      <c r="P4912">
        <v>33286</v>
      </c>
      <c r="Q4912" s="1">
        <v>44285</v>
      </c>
      <c r="R4912" s="1">
        <v>44293</v>
      </c>
      <c r="S4912" t="str" cm="1">
        <f t="array" ref="S4912:Z4912">_xlfn.XLOOKUP($O4912,'Raw - customers'!$A:$A,'Raw - customers'!$B:$I)</f>
        <v>Yardley Dreamer</v>
      </c>
      <c r="T4912" t="str">
        <v>Female</v>
      </c>
      <c r="U4912">
        <v>22</v>
      </c>
      <c r="V4912" t="str">
        <v>8083 Paterson RoadApt. 211</v>
      </c>
      <c r="W4912">
        <v>1149</v>
      </c>
      <c r="X4912" t="str">
        <v>Jordanborough</v>
      </c>
      <c r="Y4912" t="str">
        <v>Tasmania</v>
      </c>
      <c r="Z4912" t="str">
        <v>Australia</v>
      </c>
      <c r="AA4912">
        <v>3</v>
      </c>
      <c r="AB4912" s="3" t="str">
        <f t="shared" si="153"/>
        <v>0 to 10</v>
      </c>
      <c r="AM4912" s="6">
        <v>123</v>
      </c>
      <c r="AN4912" s="6" t="s">
        <v>1414</v>
      </c>
    </row>
    <row r="4913" spans="1:40" x14ac:dyDescent="0.25">
      <c r="A4913">
        <v>4911</v>
      </c>
      <c r="B4913">
        <v>982</v>
      </c>
      <c r="C4913">
        <v>1228</v>
      </c>
      <c r="D4913">
        <v>112</v>
      </c>
      <c r="E4913">
        <v>1</v>
      </c>
      <c r="F4913">
        <v>112</v>
      </c>
      <c r="G4913">
        <v>1</v>
      </c>
      <c r="H4913" t="str">
        <f>VLOOKUP($C4913,'Raw-products'!$A$2:$H$1261,MATCH(H$1,'Raw-products'!$A$1:$H$1,0))</f>
        <v>Trousers</v>
      </c>
      <c r="I4913" t="str">
        <f>VLOOKUP($C4913,'Raw-products'!$A$2:$H$1261,MATCH(I$1,'Raw-products'!$A$1:$H$1,0))</f>
        <v>Tracksuit Bottoms</v>
      </c>
      <c r="J4913" t="str">
        <f>VLOOKUP($C4913,'Raw-products'!$A$2:$H$1261,MATCH(J$1,'Raw-products'!$A$1:$H$1,0))</f>
        <v>L</v>
      </c>
      <c r="K4913" t="str">
        <f>VLOOKUP($C4913,'Raw-products'!$A$2:$H$1261,MATCH(K$1,'Raw-products'!$A$1:$H$1,0))</f>
        <v>red</v>
      </c>
      <c r="L4913">
        <f>VLOOKUP($C4913,'Raw-products'!$A$2:$H$1261,MATCH(L$1,'Raw-products'!$A$1:$H$1,0))</f>
        <v>91</v>
      </c>
      <c r="M4913">
        <f>VLOOKUP($C4913,'Raw-products'!$A$2:$H$1261,MATCH(M$1,'Raw-products'!$A$1:$H$1,0))</f>
        <v>43</v>
      </c>
      <c r="N4913" s="5">
        <f t="shared" si="152"/>
        <v>3913</v>
      </c>
      <c r="O4913" cm="1">
        <f t="array" ref="O4913:R4913">_xlfn.XLOOKUP($B4913,'Raw -orders'!$A:$A,'Raw -orders'!$B:$E)</f>
        <v>123</v>
      </c>
      <c r="P4913">
        <v>33286</v>
      </c>
      <c r="Q4913" s="1">
        <v>44285</v>
      </c>
      <c r="R4913" s="1">
        <v>44293</v>
      </c>
      <c r="S4913" t="str" cm="1">
        <f t="array" ref="S4913:Z4913">_xlfn.XLOOKUP($O4913,'Raw - customers'!$A:$A,'Raw - customers'!$B:$I)</f>
        <v>Yardley Dreamer</v>
      </c>
      <c r="T4913" t="str">
        <v>Female</v>
      </c>
      <c r="U4913">
        <v>22</v>
      </c>
      <c r="V4913" t="str">
        <v>8083 Paterson RoadApt. 211</v>
      </c>
      <c r="W4913">
        <v>1149</v>
      </c>
      <c r="X4913" t="str">
        <v>Jordanborough</v>
      </c>
      <c r="Y4913" t="str">
        <v>Tasmania</v>
      </c>
      <c r="Z4913" t="str">
        <v>Australia</v>
      </c>
      <c r="AA4913">
        <v>3</v>
      </c>
      <c r="AB4913" s="3" t="str">
        <f t="shared" si="153"/>
        <v>0 to 10</v>
      </c>
      <c r="AM4913" s="6">
        <v>123</v>
      </c>
      <c r="AN4913" s="6" t="s">
        <v>1414</v>
      </c>
    </row>
    <row r="4914" spans="1:40" x14ac:dyDescent="0.25">
      <c r="A4914">
        <v>4912</v>
      </c>
      <c r="B4914">
        <v>982</v>
      </c>
      <c r="C4914">
        <v>659</v>
      </c>
      <c r="D4914">
        <v>93</v>
      </c>
      <c r="E4914">
        <v>2</v>
      </c>
      <c r="F4914">
        <v>186</v>
      </c>
      <c r="G4914">
        <v>1</v>
      </c>
      <c r="H4914" t="str">
        <f>VLOOKUP($C4914,'Raw-products'!$A$2:$H$1261,MATCH(H$1,'Raw-products'!$A$1:$H$1,0))</f>
        <v>Jacket</v>
      </c>
      <c r="I4914" t="str">
        <f>VLOOKUP($C4914,'Raw-products'!$A$2:$H$1261,MATCH(I$1,'Raw-products'!$A$1:$H$1,0))</f>
        <v>Coach</v>
      </c>
      <c r="J4914" t="str">
        <f>VLOOKUP($C4914,'Raw-products'!$A$2:$H$1261,MATCH(J$1,'Raw-products'!$A$1:$H$1,0))</f>
        <v>XL</v>
      </c>
      <c r="K4914" t="str">
        <f>VLOOKUP($C4914,'Raw-products'!$A$2:$H$1261,MATCH(K$1,'Raw-products'!$A$1:$H$1,0))</f>
        <v>indigo</v>
      </c>
      <c r="L4914">
        <f>VLOOKUP($C4914,'Raw-products'!$A$2:$H$1261,MATCH(L$1,'Raw-products'!$A$1:$H$1,0))</f>
        <v>115</v>
      </c>
      <c r="M4914">
        <f>VLOOKUP($C4914,'Raw-products'!$A$2:$H$1261,MATCH(M$1,'Raw-products'!$A$1:$H$1,0))</f>
        <v>67</v>
      </c>
      <c r="N4914" s="5">
        <f t="shared" si="152"/>
        <v>7705</v>
      </c>
      <c r="O4914" cm="1">
        <f t="array" ref="O4914:R4914">_xlfn.XLOOKUP($B4914,'Raw -orders'!$A:$A,'Raw -orders'!$B:$E)</f>
        <v>123</v>
      </c>
      <c r="P4914">
        <v>33286</v>
      </c>
      <c r="Q4914" s="1">
        <v>44285</v>
      </c>
      <c r="R4914" s="1">
        <v>44293</v>
      </c>
      <c r="S4914" t="str" cm="1">
        <f t="array" ref="S4914:Z4914">_xlfn.XLOOKUP($O4914,'Raw - customers'!$A:$A,'Raw - customers'!$B:$I)</f>
        <v>Yardley Dreamer</v>
      </c>
      <c r="T4914" t="str">
        <v>Female</v>
      </c>
      <c r="U4914">
        <v>22</v>
      </c>
      <c r="V4914" t="str">
        <v>8083 Paterson RoadApt. 211</v>
      </c>
      <c r="W4914">
        <v>1149</v>
      </c>
      <c r="X4914" t="str">
        <v>Jordanborough</v>
      </c>
      <c r="Y4914" t="str">
        <v>Tasmania</v>
      </c>
      <c r="Z4914" t="str">
        <v>Australia</v>
      </c>
      <c r="AA4914">
        <v>3</v>
      </c>
      <c r="AB4914" s="3" t="str">
        <f t="shared" si="153"/>
        <v>0 to 10</v>
      </c>
      <c r="AM4914" s="6">
        <v>123</v>
      </c>
      <c r="AN4914" s="6" t="s">
        <v>1414</v>
      </c>
    </row>
    <row r="4915" spans="1:40" x14ac:dyDescent="0.25">
      <c r="A4915">
        <v>4913</v>
      </c>
      <c r="B4915">
        <v>983</v>
      </c>
      <c r="C4915">
        <v>1225</v>
      </c>
      <c r="D4915">
        <v>112</v>
      </c>
      <c r="E4915">
        <v>3</v>
      </c>
      <c r="F4915">
        <v>336</v>
      </c>
      <c r="G4915">
        <v>1</v>
      </c>
      <c r="H4915" t="str">
        <f>VLOOKUP($C4915,'Raw-products'!$A$2:$H$1261,MATCH(H$1,'Raw-products'!$A$1:$H$1,0))</f>
        <v>Trousers</v>
      </c>
      <c r="I4915" t="str">
        <f>VLOOKUP($C4915,'Raw-products'!$A$2:$H$1261,MATCH(I$1,'Raw-products'!$A$1:$H$1,0))</f>
        <v>Tracksuit Bottoms</v>
      </c>
      <c r="J4915" t="str">
        <f>VLOOKUP($C4915,'Raw-products'!$A$2:$H$1261,MATCH(J$1,'Raw-products'!$A$1:$H$1,0))</f>
        <v>XS</v>
      </c>
      <c r="K4915" t="str">
        <f>VLOOKUP($C4915,'Raw-products'!$A$2:$H$1261,MATCH(K$1,'Raw-products'!$A$1:$H$1,0))</f>
        <v>red</v>
      </c>
      <c r="L4915">
        <f>VLOOKUP($C4915,'Raw-products'!$A$2:$H$1261,MATCH(L$1,'Raw-products'!$A$1:$H$1,0))</f>
        <v>91</v>
      </c>
      <c r="M4915">
        <f>VLOOKUP($C4915,'Raw-products'!$A$2:$H$1261,MATCH(M$1,'Raw-products'!$A$1:$H$1,0))</f>
        <v>55</v>
      </c>
      <c r="N4915" s="5">
        <f t="shared" si="152"/>
        <v>5005</v>
      </c>
      <c r="O4915" cm="1">
        <f t="array" ref="O4915:R4915">_xlfn.XLOOKUP($B4915,'Raw -orders'!$A:$A,'Raw -orders'!$B:$E)</f>
        <v>677</v>
      </c>
      <c r="P4915">
        <v>49941</v>
      </c>
      <c r="Q4915" s="1">
        <v>44389</v>
      </c>
      <c r="R4915" s="1">
        <v>44391</v>
      </c>
      <c r="S4915" t="str" cm="1">
        <f t="array" ref="S4915:Z4915">_xlfn.XLOOKUP($O4915,'Raw - customers'!$A:$A,'Raw - customers'!$B:$I)</f>
        <v>Nady Buston</v>
      </c>
      <c r="T4915" t="str">
        <v>Female</v>
      </c>
      <c r="U4915">
        <v>33</v>
      </c>
      <c r="V4915" t="str">
        <v>0390 Stark RoadApt. 898</v>
      </c>
      <c r="W4915">
        <v>2256</v>
      </c>
      <c r="X4915" t="str">
        <v>North Mikayla</v>
      </c>
      <c r="Y4915" t="str">
        <v>Tasmania</v>
      </c>
      <c r="Z4915" t="str">
        <v>Australia</v>
      </c>
      <c r="AA4915">
        <v>7</v>
      </c>
      <c r="AB4915" s="3" t="str">
        <f t="shared" si="153"/>
        <v>0 to 10</v>
      </c>
      <c r="AM4915" s="6">
        <v>677</v>
      </c>
      <c r="AN4915" s="6" t="s">
        <v>1414</v>
      </c>
    </row>
    <row r="4916" spans="1:40" x14ac:dyDescent="0.25">
      <c r="A4916">
        <v>4914</v>
      </c>
      <c r="B4916">
        <v>983</v>
      </c>
      <c r="C4916">
        <v>921</v>
      </c>
      <c r="D4916">
        <v>96</v>
      </c>
      <c r="E4916">
        <v>1</v>
      </c>
      <c r="F4916">
        <v>96</v>
      </c>
      <c r="G4916">
        <v>1</v>
      </c>
      <c r="H4916" t="str">
        <f>VLOOKUP($C4916,'Raw-products'!$A$2:$H$1261,MATCH(H$1,'Raw-products'!$A$1:$H$1,0))</f>
        <v>Trousers</v>
      </c>
      <c r="I4916" t="str">
        <f>VLOOKUP($C4916,'Raw-products'!$A$2:$H$1261,MATCH(I$1,'Raw-products'!$A$1:$H$1,0))</f>
        <v>Drawstring</v>
      </c>
      <c r="J4916" t="str">
        <f>VLOOKUP($C4916,'Raw-products'!$A$2:$H$1261,MATCH(J$1,'Raw-products'!$A$1:$H$1,0))</f>
        <v>S</v>
      </c>
      <c r="K4916" t="str">
        <f>VLOOKUP($C4916,'Raw-products'!$A$2:$H$1261,MATCH(K$1,'Raw-products'!$A$1:$H$1,0))</f>
        <v>yellow</v>
      </c>
      <c r="L4916">
        <f>VLOOKUP($C4916,'Raw-products'!$A$2:$H$1261,MATCH(L$1,'Raw-products'!$A$1:$H$1,0))</f>
        <v>104</v>
      </c>
      <c r="M4916">
        <f>VLOOKUP($C4916,'Raw-products'!$A$2:$H$1261,MATCH(M$1,'Raw-products'!$A$1:$H$1,0))</f>
        <v>74</v>
      </c>
      <c r="N4916" s="5">
        <f t="shared" si="152"/>
        <v>7696</v>
      </c>
      <c r="O4916" cm="1">
        <f t="array" ref="O4916:R4916">_xlfn.XLOOKUP($B4916,'Raw -orders'!$A:$A,'Raw -orders'!$B:$E)</f>
        <v>677</v>
      </c>
      <c r="P4916">
        <v>49941</v>
      </c>
      <c r="Q4916" s="1">
        <v>44389</v>
      </c>
      <c r="R4916" s="1">
        <v>44391</v>
      </c>
      <c r="S4916" t="str" cm="1">
        <f t="array" ref="S4916:Z4916">_xlfn.XLOOKUP($O4916,'Raw - customers'!$A:$A,'Raw - customers'!$B:$I)</f>
        <v>Nady Buston</v>
      </c>
      <c r="T4916" t="str">
        <v>Female</v>
      </c>
      <c r="U4916">
        <v>33</v>
      </c>
      <c r="V4916" t="str">
        <v>0390 Stark RoadApt. 898</v>
      </c>
      <c r="W4916">
        <v>2256</v>
      </c>
      <c r="X4916" t="str">
        <v>North Mikayla</v>
      </c>
      <c r="Y4916" t="str">
        <v>Tasmania</v>
      </c>
      <c r="Z4916" t="str">
        <v>Australia</v>
      </c>
      <c r="AA4916">
        <v>7</v>
      </c>
      <c r="AB4916" s="3" t="str">
        <f t="shared" si="153"/>
        <v>0 to 10</v>
      </c>
      <c r="AM4916" s="6">
        <v>677</v>
      </c>
      <c r="AN4916" s="6" t="s">
        <v>1414</v>
      </c>
    </row>
    <row r="4917" spans="1:40" x14ac:dyDescent="0.25">
      <c r="A4917">
        <v>4915</v>
      </c>
      <c r="B4917">
        <v>983</v>
      </c>
      <c r="C4917">
        <v>1088</v>
      </c>
      <c r="D4917">
        <v>115</v>
      </c>
      <c r="E4917">
        <v>3</v>
      </c>
      <c r="F4917">
        <v>345</v>
      </c>
      <c r="G4917">
        <v>1</v>
      </c>
      <c r="H4917" t="str">
        <f>VLOOKUP($C4917,'Raw-products'!$A$2:$H$1261,MATCH(H$1,'Raw-products'!$A$1:$H$1,0))</f>
        <v>Trousers</v>
      </c>
      <c r="I4917" t="str">
        <f>VLOOKUP($C4917,'Raw-products'!$A$2:$H$1261,MATCH(I$1,'Raw-products'!$A$1:$H$1,0))</f>
        <v>Cropped</v>
      </c>
      <c r="J4917" t="str">
        <f>VLOOKUP($C4917,'Raw-products'!$A$2:$H$1261,MATCH(J$1,'Raw-products'!$A$1:$H$1,0))</f>
        <v>L</v>
      </c>
      <c r="K4917" t="str">
        <f>VLOOKUP($C4917,'Raw-products'!$A$2:$H$1261,MATCH(K$1,'Raw-products'!$A$1:$H$1,0))</f>
        <v>red</v>
      </c>
      <c r="L4917">
        <f>VLOOKUP($C4917,'Raw-products'!$A$2:$H$1261,MATCH(L$1,'Raw-products'!$A$1:$H$1,0))</f>
        <v>99</v>
      </c>
      <c r="M4917">
        <f>VLOOKUP($C4917,'Raw-products'!$A$2:$H$1261,MATCH(M$1,'Raw-products'!$A$1:$H$1,0))</f>
        <v>63</v>
      </c>
      <c r="N4917" s="5">
        <f t="shared" si="152"/>
        <v>6237</v>
      </c>
      <c r="O4917" cm="1">
        <f t="array" ref="O4917:R4917">_xlfn.XLOOKUP($B4917,'Raw -orders'!$A:$A,'Raw -orders'!$B:$E)</f>
        <v>677</v>
      </c>
      <c r="P4917">
        <v>49941</v>
      </c>
      <c r="Q4917" s="1">
        <v>44389</v>
      </c>
      <c r="R4917" s="1">
        <v>44391</v>
      </c>
      <c r="S4917" t="str" cm="1">
        <f t="array" ref="S4917:Z4917">_xlfn.XLOOKUP($O4917,'Raw - customers'!$A:$A,'Raw - customers'!$B:$I)</f>
        <v>Nady Buston</v>
      </c>
      <c r="T4917" t="str">
        <v>Female</v>
      </c>
      <c r="U4917">
        <v>33</v>
      </c>
      <c r="V4917" t="str">
        <v>0390 Stark RoadApt. 898</v>
      </c>
      <c r="W4917">
        <v>2256</v>
      </c>
      <c r="X4917" t="str">
        <v>North Mikayla</v>
      </c>
      <c r="Y4917" t="str">
        <v>Tasmania</v>
      </c>
      <c r="Z4917" t="str">
        <v>Australia</v>
      </c>
      <c r="AA4917">
        <v>7</v>
      </c>
      <c r="AB4917" s="3" t="str">
        <f t="shared" si="153"/>
        <v>0 to 10</v>
      </c>
      <c r="AM4917" s="6">
        <v>677</v>
      </c>
      <c r="AN4917" s="6" t="s">
        <v>1414</v>
      </c>
    </row>
    <row r="4918" spans="1:40" x14ac:dyDescent="0.25">
      <c r="A4918">
        <v>4916</v>
      </c>
      <c r="B4918">
        <v>983</v>
      </c>
      <c r="C4918">
        <v>325</v>
      </c>
      <c r="D4918">
        <v>109</v>
      </c>
      <c r="E4918">
        <v>3</v>
      </c>
      <c r="F4918">
        <v>327</v>
      </c>
      <c r="G4918">
        <v>1</v>
      </c>
      <c r="H4918" t="str">
        <f>VLOOKUP($C4918,'Raw-products'!$A$2:$H$1261,MATCH(H$1,'Raw-products'!$A$1:$H$1,0))</f>
        <v>Shirt</v>
      </c>
      <c r="I4918" t="str">
        <f>VLOOKUP($C4918,'Raw-products'!$A$2:$H$1261,MATCH(I$1,'Raw-products'!$A$1:$H$1,0))</f>
        <v>Mandarin Collar</v>
      </c>
      <c r="J4918" t="str">
        <f>VLOOKUP($C4918,'Raw-products'!$A$2:$H$1261,MATCH(J$1,'Raw-products'!$A$1:$H$1,0))</f>
        <v>XS</v>
      </c>
      <c r="K4918" t="str">
        <f>VLOOKUP($C4918,'Raw-products'!$A$2:$H$1261,MATCH(K$1,'Raw-products'!$A$1:$H$1,0))</f>
        <v>yellow</v>
      </c>
      <c r="L4918">
        <f>VLOOKUP($C4918,'Raw-products'!$A$2:$H$1261,MATCH(L$1,'Raw-products'!$A$1:$H$1,0))</f>
        <v>108</v>
      </c>
      <c r="M4918">
        <f>VLOOKUP($C4918,'Raw-products'!$A$2:$H$1261,MATCH(M$1,'Raw-products'!$A$1:$H$1,0))</f>
        <v>45</v>
      </c>
      <c r="N4918" s="5">
        <f t="shared" si="152"/>
        <v>4860</v>
      </c>
      <c r="O4918" cm="1">
        <f t="array" ref="O4918:R4918">_xlfn.XLOOKUP($B4918,'Raw -orders'!$A:$A,'Raw -orders'!$B:$E)</f>
        <v>677</v>
      </c>
      <c r="P4918">
        <v>49941</v>
      </c>
      <c r="Q4918" s="1">
        <v>44389</v>
      </c>
      <c r="R4918" s="1">
        <v>44391</v>
      </c>
      <c r="S4918" t="str" cm="1">
        <f t="array" ref="S4918:Z4918">_xlfn.XLOOKUP($O4918,'Raw - customers'!$A:$A,'Raw - customers'!$B:$I)</f>
        <v>Nady Buston</v>
      </c>
      <c r="T4918" t="str">
        <v>Female</v>
      </c>
      <c r="U4918">
        <v>33</v>
      </c>
      <c r="V4918" t="str">
        <v>0390 Stark RoadApt. 898</v>
      </c>
      <c r="W4918">
        <v>2256</v>
      </c>
      <c r="X4918" t="str">
        <v>North Mikayla</v>
      </c>
      <c r="Y4918" t="str">
        <v>Tasmania</v>
      </c>
      <c r="Z4918" t="str">
        <v>Australia</v>
      </c>
      <c r="AA4918">
        <v>7</v>
      </c>
      <c r="AB4918" s="3" t="str">
        <f t="shared" si="153"/>
        <v>0 to 10</v>
      </c>
      <c r="AM4918" s="6">
        <v>677</v>
      </c>
      <c r="AN4918" s="6" t="s">
        <v>1414</v>
      </c>
    </row>
    <row r="4919" spans="1:40" x14ac:dyDescent="0.25">
      <c r="A4919">
        <v>4917</v>
      </c>
      <c r="B4919">
        <v>983</v>
      </c>
      <c r="C4919">
        <v>667</v>
      </c>
      <c r="D4919">
        <v>113</v>
      </c>
      <c r="E4919">
        <v>1</v>
      </c>
      <c r="F4919">
        <v>113</v>
      </c>
      <c r="G4919">
        <v>1</v>
      </c>
      <c r="H4919" t="str">
        <f>VLOOKUP($C4919,'Raw-products'!$A$2:$H$1261,MATCH(H$1,'Raw-products'!$A$1:$H$1,0))</f>
        <v>Jacket</v>
      </c>
      <c r="I4919" t="str">
        <f>VLOOKUP($C4919,'Raw-products'!$A$2:$H$1261,MATCH(I$1,'Raw-products'!$A$1:$H$1,0))</f>
        <v>Parka</v>
      </c>
      <c r="J4919" t="str">
        <f>VLOOKUP($C4919,'Raw-products'!$A$2:$H$1261,MATCH(J$1,'Raw-products'!$A$1:$H$1,0))</f>
        <v>M</v>
      </c>
      <c r="K4919" t="str">
        <f>VLOOKUP($C4919,'Raw-products'!$A$2:$H$1261,MATCH(K$1,'Raw-products'!$A$1:$H$1,0))</f>
        <v>red</v>
      </c>
      <c r="L4919">
        <f>VLOOKUP($C4919,'Raw-products'!$A$2:$H$1261,MATCH(L$1,'Raw-products'!$A$1:$H$1,0))</f>
        <v>119</v>
      </c>
      <c r="M4919">
        <f>VLOOKUP($C4919,'Raw-products'!$A$2:$H$1261,MATCH(M$1,'Raw-products'!$A$1:$H$1,0))</f>
        <v>56</v>
      </c>
      <c r="N4919" s="5">
        <f t="shared" si="152"/>
        <v>6664</v>
      </c>
      <c r="O4919" cm="1">
        <f t="array" ref="O4919:R4919">_xlfn.XLOOKUP($B4919,'Raw -orders'!$A:$A,'Raw -orders'!$B:$E)</f>
        <v>677</v>
      </c>
      <c r="P4919">
        <v>49941</v>
      </c>
      <c r="Q4919" s="1">
        <v>44389</v>
      </c>
      <c r="R4919" s="1">
        <v>44391</v>
      </c>
      <c r="S4919" t="str" cm="1">
        <f t="array" ref="S4919:Z4919">_xlfn.XLOOKUP($O4919,'Raw - customers'!$A:$A,'Raw - customers'!$B:$I)</f>
        <v>Nady Buston</v>
      </c>
      <c r="T4919" t="str">
        <v>Female</v>
      </c>
      <c r="U4919">
        <v>33</v>
      </c>
      <c r="V4919" t="str">
        <v>0390 Stark RoadApt. 898</v>
      </c>
      <c r="W4919">
        <v>2256</v>
      </c>
      <c r="X4919" t="str">
        <v>North Mikayla</v>
      </c>
      <c r="Y4919" t="str">
        <v>Tasmania</v>
      </c>
      <c r="Z4919" t="str">
        <v>Australia</v>
      </c>
      <c r="AA4919">
        <v>7</v>
      </c>
      <c r="AB4919" s="3" t="str">
        <f t="shared" si="153"/>
        <v>0 to 10</v>
      </c>
      <c r="AM4919" s="6">
        <v>677</v>
      </c>
      <c r="AN4919" s="6" t="s">
        <v>1414</v>
      </c>
    </row>
    <row r="4920" spans="1:40" x14ac:dyDescent="0.25">
      <c r="A4920">
        <v>4918</v>
      </c>
      <c r="B4920">
        <v>984</v>
      </c>
      <c r="C4920">
        <v>1221</v>
      </c>
      <c r="D4920">
        <v>105</v>
      </c>
      <c r="E4920">
        <v>3</v>
      </c>
      <c r="F4920">
        <v>315</v>
      </c>
      <c r="G4920">
        <v>1</v>
      </c>
      <c r="H4920" t="str">
        <f>VLOOKUP($C4920,'Raw-products'!$A$2:$H$1261,MATCH(H$1,'Raw-products'!$A$1:$H$1,0))</f>
        <v>Trousers</v>
      </c>
      <c r="I4920" t="str">
        <f>VLOOKUP($C4920,'Raw-products'!$A$2:$H$1261,MATCH(I$1,'Raw-products'!$A$1:$H$1,0))</f>
        <v>Pleated</v>
      </c>
      <c r="J4920" t="str">
        <f>VLOOKUP($C4920,'Raw-products'!$A$2:$H$1261,MATCH(J$1,'Raw-products'!$A$1:$H$1,0))</f>
        <v>S</v>
      </c>
      <c r="K4920" t="str">
        <f>VLOOKUP($C4920,'Raw-products'!$A$2:$H$1261,MATCH(K$1,'Raw-products'!$A$1:$H$1,0))</f>
        <v>violet</v>
      </c>
      <c r="L4920">
        <f>VLOOKUP($C4920,'Raw-products'!$A$2:$H$1261,MATCH(L$1,'Raw-products'!$A$1:$H$1,0))</f>
        <v>90</v>
      </c>
      <c r="M4920">
        <f>VLOOKUP($C4920,'Raw-products'!$A$2:$H$1261,MATCH(M$1,'Raw-products'!$A$1:$H$1,0))</f>
        <v>50</v>
      </c>
      <c r="N4920" s="5">
        <f t="shared" si="152"/>
        <v>4500</v>
      </c>
      <c r="O4920" cm="1">
        <f t="array" ref="O4920:R4920">_xlfn.XLOOKUP($B4920,'Raw -orders'!$A:$A,'Raw -orders'!$B:$E)</f>
        <v>359</v>
      </c>
      <c r="P4920">
        <v>10390</v>
      </c>
      <c r="Q4920" s="1">
        <v>44462</v>
      </c>
      <c r="R4920" s="1">
        <v>44469</v>
      </c>
      <c r="S4920" t="str" cm="1">
        <f t="array" ref="S4920:Z4920">_xlfn.XLOOKUP($O4920,'Raw - customers'!$A:$A,'Raw - customers'!$B:$I)</f>
        <v>Augustin Brandenberg</v>
      </c>
      <c r="T4920" t="str">
        <v>Genderfluid</v>
      </c>
      <c r="U4920">
        <v>28</v>
      </c>
      <c r="V4920" t="str">
        <v>20 Skye RunApt. 868</v>
      </c>
      <c r="W4920">
        <v>5653</v>
      </c>
      <c r="X4920" t="str">
        <v>East Lauren</v>
      </c>
      <c r="Y4920" t="str">
        <v>Victoria</v>
      </c>
      <c r="Z4920" t="str">
        <v>Australia</v>
      </c>
      <c r="AA4920">
        <v>9</v>
      </c>
      <c r="AB4920" s="3" t="str">
        <f t="shared" si="153"/>
        <v>0 to 10</v>
      </c>
      <c r="AM4920" s="6">
        <v>359</v>
      </c>
      <c r="AN4920" s="6" t="s">
        <v>1396</v>
      </c>
    </row>
    <row r="4921" spans="1:40" x14ac:dyDescent="0.25">
      <c r="A4921">
        <v>4919</v>
      </c>
      <c r="B4921">
        <v>984</v>
      </c>
      <c r="C4921">
        <v>1229</v>
      </c>
      <c r="D4921">
        <v>112</v>
      </c>
      <c r="E4921">
        <v>3</v>
      </c>
      <c r="F4921">
        <v>336</v>
      </c>
      <c r="G4921">
        <v>1</v>
      </c>
      <c r="H4921" t="str">
        <f>VLOOKUP($C4921,'Raw-products'!$A$2:$H$1261,MATCH(H$1,'Raw-products'!$A$1:$H$1,0))</f>
        <v>Trousers</v>
      </c>
      <c r="I4921" t="str">
        <f>VLOOKUP($C4921,'Raw-products'!$A$2:$H$1261,MATCH(I$1,'Raw-products'!$A$1:$H$1,0))</f>
        <v>Tracksuit Bottoms</v>
      </c>
      <c r="J4921" t="str">
        <f>VLOOKUP($C4921,'Raw-products'!$A$2:$H$1261,MATCH(J$1,'Raw-products'!$A$1:$H$1,0))</f>
        <v>XL</v>
      </c>
      <c r="K4921" t="str">
        <f>VLOOKUP($C4921,'Raw-products'!$A$2:$H$1261,MATCH(K$1,'Raw-products'!$A$1:$H$1,0))</f>
        <v>red</v>
      </c>
      <c r="L4921">
        <f>VLOOKUP($C4921,'Raw-products'!$A$2:$H$1261,MATCH(L$1,'Raw-products'!$A$1:$H$1,0))</f>
        <v>91</v>
      </c>
      <c r="M4921">
        <f>VLOOKUP($C4921,'Raw-products'!$A$2:$H$1261,MATCH(M$1,'Raw-products'!$A$1:$H$1,0))</f>
        <v>45</v>
      </c>
      <c r="N4921" s="5">
        <f t="shared" si="152"/>
        <v>4095</v>
      </c>
      <c r="O4921" cm="1">
        <f t="array" ref="O4921:R4921">_xlfn.XLOOKUP($B4921,'Raw -orders'!$A:$A,'Raw -orders'!$B:$E)</f>
        <v>359</v>
      </c>
      <c r="P4921">
        <v>10390</v>
      </c>
      <c r="Q4921" s="1">
        <v>44462</v>
      </c>
      <c r="R4921" s="1">
        <v>44469</v>
      </c>
      <c r="S4921" t="str" cm="1">
        <f t="array" ref="S4921:Z4921">_xlfn.XLOOKUP($O4921,'Raw - customers'!$A:$A,'Raw - customers'!$B:$I)</f>
        <v>Augustin Brandenberg</v>
      </c>
      <c r="T4921" t="str">
        <v>Genderfluid</v>
      </c>
      <c r="U4921">
        <v>28</v>
      </c>
      <c r="V4921" t="str">
        <v>20 Skye RunApt. 868</v>
      </c>
      <c r="W4921">
        <v>5653</v>
      </c>
      <c r="X4921" t="str">
        <v>East Lauren</v>
      </c>
      <c r="Y4921" t="str">
        <v>Victoria</v>
      </c>
      <c r="Z4921" t="str">
        <v>Australia</v>
      </c>
      <c r="AA4921">
        <v>9</v>
      </c>
      <c r="AB4921" s="3" t="str">
        <f t="shared" si="153"/>
        <v>0 to 10</v>
      </c>
      <c r="AM4921" s="6">
        <v>359</v>
      </c>
      <c r="AN4921" s="6" t="s">
        <v>1396</v>
      </c>
    </row>
    <row r="4922" spans="1:40" x14ac:dyDescent="0.25">
      <c r="A4922">
        <v>4920</v>
      </c>
      <c r="B4922">
        <v>984</v>
      </c>
      <c r="C4922">
        <v>369</v>
      </c>
      <c r="D4922">
        <v>94</v>
      </c>
      <c r="E4922">
        <v>3</v>
      </c>
      <c r="F4922">
        <v>282</v>
      </c>
      <c r="G4922">
        <v>1</v>
      </c>
      <c r="H4922" t="str">
        <f>VLOOKUP($C4922,'Raw-products'!$A$2:$H$1261,MATCH(H$1,'Raw-products'!$A$1:$H$1,0))</f>
        <v>Shirt</v>
      </c>
      <c r="I4922" t="str">
        <f>VLOOKUP($C4922,'Raw-products'!$A$2:$H$1261,MATCH(I$1,'Raw-products'!$A$1:$H$1,0))</f>
        <v>Henley</v>
      </c>
      <c r="J4922" t="str">
        <f>VLOOKUP($C4922,'Raw-products'!$A$2:$H$1261,MATCH(J$1,'Raw-products'!$A$1:$H$1,0))</f>
        <v>XL</v>
      </c>
      <c r="K4922" t="str">
        <f>VLOOKUP($C4922,'Raw-products'!$A$2:$H$1261,MATCH(K$1,'Raw-products'!$A$1:$H$1,0))</f>
        <v>green</v>
      </c>
      <c r="L4922">
        <f>VLOOKUP($C4922,'Raw-products'!$A$2:$H$1261,MATCH(L$1,'Raw-products'!$A$1:$H$1,0))</f>
        <v>92</v>
      </c>
      <c r="M4922">
        <f>VLOOKUP($C4922,'Raw-products'!$A$2:$H$1261,MATCH(M$1,'Raw-products'!$A$1:$H$1,0))</f>
        <v>64</v>
      </c>
      <c r="N4922" s="5">
        <f t="shared" si="152"/>
        <v>5888</v>
      </c>
      <c r="O4922" cm="1">
        <f t="array" ref="O4922:R4922">_xlfn.XLOOKUP($B4922,'Raw -orders'!$A:$A,'Raw -orders'!$B:$E)</f>
        <v>359</v>
      </c>
      <c r="P4922">
        <v>10390</v>
      </c>
      <c r="Q4922" s="1">
        <v>44462</v>
      </c>
      <c r="R4922" s="1">
        <v>44469</v>
      </c>
      <c r="S4922" t="str" cm="1">
        <f t="array" ref="S4922:Z4922">_xlfn.XLOOKUP($O4922,'Raw - customers'!$A:$A,'Raw - customers'!$B:$I)</f>
        <v>Augustin Brandenberg</v>
      </c>
      <c r="T4922" t="str">
        <v>Genderfluid</v>
      </c>
      <c r="U4922">
        <v>28</v>
      </c>
      <c r="V4922" t="str">
        <v>20 Skye RunApt. 868</v>
      </c>
      <c r="W4922">
        <v>5653</v>
      </c>
      <c r="X4922" t="str">
        <v>East Lauren</v>
      </c>
      <c r="Y4922" t="str">
        <v>Victoria</v>
      </c>
      <c r="Z4922" t="str">
        <v>Australia</v>
      </c>
      <c r="AA4922">
        <v>9</v>
      </c>
      <c r="AB4922" s="3" t="str">
        <f t="shared" si="153"/>
        <v>0 to 10</v>
      </c>
      <c r="AM4922" s="6">
        <v>359</v>
      </c>
      <c r="AN4922" s="6" t="s">
        <v>1396</v>
      </c>
    </row>
    <row r="4923" spans="1:40" x14ac:dyDescent="0.25">
      <c r="A4923">
        <v>4921</v>
      </c>
      <c r="B4923">
        <v>984</v>
      </c>
      <c r="C4923">
        <v>62</v>
      </c>
      <c r="D4923">
        <v>104</v>
      </c>
      <c r="E4923">
        <v>2</v>
      </c>
      <c r="F4923">
        <v>208</v>
      </c>
      <c r="G4923">
        <v>1</v>
      </c>
      <c r="H4923" t="str">
        <f>VLOOKUP($C4923,'Raw-products'!$A$2:$H$1261,MATCH(H$1,'Raw-products'!$A$1:$H$1,0))</f>
        <v>Shirt</v>
      </c>
      <c r="I4923" t="str">
        <f>VLOOKUP($C4923,'Raw-products'!$A$2:$H$1261,MATCH(I$1,'Raw-products'!$A$1:$H$1,0))</f>
        <v>Dress</v>
      </c>
      <c r="J4923" t="str">
        <f>VLOOKUP($C4923,'Raw-products'!$A$2:$H$1261,MATCH(J$1,'Raw-products'!$A$1:$H$1,0))</f>
        <v>M</v>
      </c>
      <c r="K4923" t="str">
        <f>VLOOKUP($C4923,'Raw-products'!$A$2:$H$1261,MATCH(K$1,'Raw-products'!$A$1:$H$1,0))</f>
        <v>indigo</v>
      </c>
      <c r="L4923">
        <f>VLOOKUP($C4923,'Raw-products'!$A$2:$H$1261,MATCH(L$1,'Raw-products'!$A$1:$H$1,0))</f>
        <v>119</v>
      </c>
      <c r="M4923">
        <f>VLOOKUP($C4923,'Raw-products'!$A$2:$H$1261,MATCH(M$1,'Raw-products'!$A$1:$H$1,0))</f>
        <v>51</v>
      </c>
      <c r="N4923" s="5">
        <f t="shared" si="152"/>
        <v>6069</v>
      </c>
      <c r="O4923" cm="1">
        <f t="array" ref="O4923:R4923">_xlfn.XLOOKUP($B4923,'Raw -orders'!$A:$A,'Raw -orders'!$B:$E)</f>
        <v>359</v>
      </c>
      <c r="P4923">
        <v>10390</v>
      </c>
      <c r="Q4923" s="1">
        <v>44462</v>
      </c>
      <c r="R4923" s="1">
        <v>44469</v>
      </c>
      <c r="S4923" t="str" cm="1">
        <f t="array" ref="S4923:Z4923">_xlfn.XLOOKUP($O4923,'Raw - customers'!$A:$A,'Raw - customers'!$B:$I)</f>
        <v>Augustin Brandenberg</v>
      </c>
      <c r="T4923" t="str">
        <v>Genderfluid</v>
      </c>
      <c r="U4923">
        <v>28</v>
      </c>
      <c r="V4923" t="str">
        <v>20 Skye RunApt. 868</v>
      </c>
      <c r="W4923">
        <v>5653</v>
      </c>
      <c r="X4923" t="str">
        <v>East Lauren</v>
      </c>
      <c r="Y4923" t="str">
        <v>Victoria</v>
      </c>
      <c r="Z4923" t="str">
        <v>Australia</v>
      </c>
      <c r="AA4923">
        <v>9</v>
      </c>
      <c r="AB4923" s="3" t="str">
        <f t="shared" si="153"/>
        <v>0 to 10</v>
      </c>
      <c r="AM4923" s="6">
        <v>359</v>
      </c>
      <c r="AN4923" s="6" t="s">
        <v>1396</v>
      </c>
    </row>
    <row r="4924" spans="1:40" x14ac:dyDescent="0.25">
      <c r="A4924">
        <v>4922</v>
      </c>
      <c r="B4924">
        <v>984</v>
      </c>
      <c r="C4924">
        <v>230</v>
      </c>
      <c r="D4924">
        <v>106</v>
      </c>
      <c r="E4924">
        <v>3</v>
      </c>
      <c r="F4924">
        <v>318</v>
      </c>
      <c r="G4924">
        <v>1</v>
      </c>
      <c r="H4924" t="str">
        <f>VLOOKUP($C4924,'Raw-products'!$A$2:$H$1261,MATCH(H$1,'Raw-products'!$A$1:$H$1,0))</f>
        <v>Shirt</v>
      </c>
      <c r="I4924" t="str">
        <f>VLOOKUP($C4924,'Raw-products'!$A$2:$H$1261,MATCH(I$1,'Raw-products'!$A$1:$H$1,0))</f>
        <v>Chambray</v>
      </c>
      <c r="J4924" t="str">
        <f>VLOOKUP($C4924,'Raw-products'!$A$2:$H$1261,MATCH(J$1,'Raw-products'!$A$1:$H$1,0))</f>
        <v>XS</v>
      </c>
      <c r="K4924" t="str">
        <f>VLOOKUP($C4924,'Raw-products'!$A$2:$H$1261,MATCH(K$1,'Raw-products'!$A$1:$H$1,0))</f>
        <v>blue</v>
      </c>
      <c r="L4924">
        <f>VLOOKUP($C4924,'Raw-products'!$A$2:$H$1261,MATCH(L$1,'Raw-products'!$A$1:$H$1,0))</f>
        <v>105</v>
      </c>
      <c r="M4924">
        <f>VLOOKUP($C4924,'Raw-products'!$A$2:$H$1261,MATCH(M$1,'Raw-products'!$A$1:$H$1,0))</f>
        <v>76</v>
      </c>
      <c r="N4924" s="5">
        <f t="shared" si="152"/>
        <v>7980</v>
      </c>
      <c r="O4924" cm="1">
        <f t="array" ref="O4924:R4924">_xlfn.XLOOKUP($B4924,'Raw -orders'!$A:$A,'Raw -orders'!$B:$E)</f>
        <v>359</v>
      </c>
      <c r="P4924">
        <v>10390</v>
      </c>
      <c r="Q4924" s="1">
        <v>44462</v>
      </c>
      <c r="R4924" s="1">
        <v>44469</v>
      </c>
      <c r="S4924" t="str" cm="1">
        <f t="array" ref="S4924:Z4924">_xlfn.XLOOKUP($O4924,'Raw - customers'!$A:$A,'Raw - customers'!$B:$I)</f>
        <v>Augustin Brandenberg</v>
      </c>
      <c r="T4924" t="str">
        <v>Genderfluid</v>
      </c>
      <c r="U4924">
        <v>28</v>
      </c>
      <c r="V4924" t="str">
        <v>20 Skye RunApt. 868</v>
      </c>
      <c r="W4924">
        <v>5653</v>
      </c>
      <c r="X4924" t="str">
        <v>East Lauren</v>
      </c>
      <c r="Y4924" t="str">
        <v>Victoria</v>
      </c>
      <c r="Z4924" t="str">
        <v>Australia</v>
      </c>
      <c r="AA4924">
        <v>9</v>
      </c>
      <c r="AB4924" s="3" t="str">
        <f t="shared" si="153"/>
        <v>0 to 10</v>
      </c>
      <c r="AM4924" s="6">
        <v>359</v>
      </c>
      <c r="AN4924" s="6" t="s">
        <v>1396</v>
      </c>
    </row>
    <row r="4925" spans="1:40" x14ac:dyDescent="0.25">
      <c r="A4925">
        <v>4923</v>
      </c>
      <c r="B4925">
        <v>984</v>
      </c>
      <c r="C4925">
        <v>302</v>
      </c>
      <c r="D4925">
        <v>105</v>
      </c>
      <c r="E4925">
        <v>3</v>
      </c>
      <c r="F4925">
        <v>315</v>
      </c>
      <c r="G4925">
        <v>1</v>
      </c>
      <c r="H4925" t="str">
        <f>VLOOKUP($C4925,'Raw-products'!$A$2:$H$1261,MATCH(H$1,'Raw-products'!$A$1:$H$1,0))</f>
        <v>Shirt</v>
      </c>
      <c r="I4925" t="str">
        <f>VLOOKUP($C4925,'Raw-products'!$A$2:$H$1261,MATCH(I$1,'Raw-products'!$A$1:$H$1,0))</f>
        <v>Cuban Collar</v>
      </c>
      <c r="J4925" t="str">
        <f>VLOOKUP($C4925,'Raw-products'!$A$2:$H$1261,MATCH(J$1,'Raw-products'!$A$1:$H$1,0))</f>
        <v>M</v>
      </c>
      <c r="K4925" t="str">
        <f>VLOOKUP($C4925,'Raw-products'!$A$2:$H$1261,MATCH(K$1,'Raw-products'!$A$1:$H$1,0))</f>
        <v>blue</v>
      </c>
      <c r="L4925">
        <f>VLOOKUP($C4925,'Raw-products'!$A$2:$H$1261,MATCH(L$1,'Raw-products'!$A$1:$H$1,0))</f>
        <v>93</v>
      </c>
      <c r="M4925">
        <f>VLOOKUP($C4925,'Raw-products'!$A$2:$H$1261,MATCH(M$1,'Raw-products'!$A$1:$H$1,0))</f>
        <v>55</v>
      </c>
      <c r="N4925" s="5">
        <f t="shared" si="152"/>
        <v>5115</v>
      </c>
      <c r="O4925" cm="1">
        <f t="array" ref="O4925:R4925">_xlfn.XLOOKUP($B4925,'Raw -orders'!$A:$A,'Raw -orders'!$B:$E)</f>
        <v>359</v>
      </c>
      <c r="P4925">
        <v>10390</v>
      </c>
      <c r="Q4925" s="1">
        <v>44462</v>
      </c>
      <c r="R4925" s="1">
        <v>44469</v>
      </c>
      <c r="S4925" t="str" cm="1">
        <f t="array" ref="S4925:Z4925">_xlfn.XLOOKUP($O4925,'Raw - customers'!$A:$A,'Raw - customers'!$B:$I)</f>
        <v>Augustin Brandenberg</v>
      </c>
      <c r="T4925" t="str">
        <v>Genderfluid</v>
      </c>
      <c r="U4925">
        <v>28</v>
      </c>
      <c r="V4925" t="str">
        <v>20 Skye RunApt. 868</v>
      </c>
      <c r="W4925">
        <v>5653</v>
      </c>
      <c r="X4925" t="str">
        <v>East Lauren</v>
      </c>
      <c r="Y4925" t="str">
        <v>Victoria</v>
      </c>
      <c r="Z4925" t="str">
        <v>Australia</v>
      </c>
      <c r="AA4925">
        <v>9</v>
      </c>
      <c r="AB4925" s="3" t="str">
        <f t="shared" si="153"/>
        <v>0 to 10</v>
      </c>
      <c r="AM4925" s="6">
        <v>359</v>
      </c>
      <c r="AN4925" s="6" t="s">
        <v>1396</v>
      </c>
    </row>
    <row r="4926" spans="1:40" x14ac:dyDescent="0.25">
      <c r="A4926">
        <v>4924</v>
      </c>
      <c r="B4926">
        <v>984</v>
      </c>
      <c r="C4926">
        <v>585</v>
      </c>
      <c r="D4926">
        <v>100</v>
      </c>
      <c r="E4926">
        <v>3</v>
      </c>
      <c r="F4926">
        <v>300</v>
      </c>
      <c r="G4926">
        <v>1</v>
      </c>
      <c r="H4926" t="str">
        <f>VLOOKUP($C4926,'Raw-products'!$A$2:$H$1261,MATCH(H$1,'Raw-products'!$A$1:$H$1,0))</f>
        <v>Jacket</v>
      </c>
      <c r="I4926" t="str">
        <f>VLOOKUP($C4926,'Raw-products'!$A$2:$H$1261,MATCH(I$1,'Raw-products'!$A$1:$H$1,0))</f>
        <v>Bomber</v>
      </c>
      <c r="J4926" t="str">
        <f>VLOOKUP($C4926,'Raw-products'!$A$2:$H$1261,MATCH(J$1,'Raw-products'!$A$1:$H$1,0))</f>
        <v>XS</v>
      </c>
      <c r="K4926" t="str">
        <f>VLOOKUP($C4926,'Raw-products'!$A$2:$H$1261,MATCH(K$1,'Raw-products'!$A$1:$H$1,0))</f>
        <v>indigo</v>
      </c>
      <c r="L4926">
        <f>VLOOKUP($C4926,'Raw-products'!$A$2:$H$1261,MATCH(L$1,'Raw-products'!$A$1:$H$1,0))</f>
        <v>90</v>
      </c>
      <c r="M4926">
        <f>VLOOKUP($C4926,'Raw-products'!$A$2:$H$1261,MATCH(M$1,'Raw-products'!$A$1:$H$1,0))</f>
        <v>59</v>
      </c>
      <c r="N4926" s="5">
        <f t="shared" si="152"/>
        <v>5310</v>
      </c>
      <c r="O4926" cm="1">
        <f t="array" ref="O4926:R4926">_xlfn.XLOOKUP($B4926,'Raw -orders'!$A:$A,'Raw -orders'!$B:$E)</f>
        <v>359</v>
      </c>
      <c r="P4926">
        <v>10390</v>
      </c>
      <c r="Q4926" s="1">
        <v>44462</v>
      </c>
      <c r="R4926" s="1">
        <v>44469</v>
      </c>
      <c r="S4926" t="str" cm="1">
        <f t="array" ref="S4926:Z4926">_xlfn.XLOOKUP($O4926,'Raw - customers'!$A:$A,'Raw - customers'!$B:$I)</f>
        <v>Augustin Brandenberg</v>
      </c>
      <c r="T4926" t="str">
        <v>Genderfluid</v>
      </c>
      <c r="U4926">
        <v>28</v>
      </c>
      <c r="V4926" t="str">
        <v>20 Skye RunApt. 868</v>
      </c>
      <c r="W4926">
        <v>5653</v>
      </c>
      <c r="X4926" t="str">
        <v>East Lauren</v>
      </c>
      <c r="Y4926" t="str">
        <v>Victoria</v>
      </c>
      <c r="Z4926" t="str">
        <v>Australia</v>
      </c>
      <c r="AA4926">
        <v>9</v>
      </c>
      <c r="AB4926" s="3" t="str">
        <f t="shared" si="153"/>
        <v>0 to 10</v>
      </c>
      <c r="AM4926" s="6">
        <v>359</v>
      </c>
      <c r="AN4926" s="6" t="s">
        <v>1396</v>
      </c>
    </row>
    <row r="4927" spans="1:40" x14ac:dyDescent="0.25">
      <c r="A4927">
        <v>4925</v>
      </c>
      <c r="B4927">
        <v>985</v>
      </c>
      <c r="C4927">
        <v>277</v>
      </c>
      <c r="D4927">
        <v>95</v>
      </c>
      <c r="E4927">
        <v>2</v>
      </c>
      <c r="F4927">
        <v>190</v>
      </c>
      <c r="G4927">
        <v>1</v>
      </c>
      <c r="H4927" t="str">
        <f>VLOOKUP($C4927,'Raw-products'!$A$2:$H$1261,MATCH(H$1,'Raw-products'!$A$1:$H$1,0))</f>
        <v>Shirt</v>
      </c>
      <c r="I4927" t="str">
        <f>VLOOKUP($C4927,'Raw-products'!$A$2:$H$1261,MATCH(I$1,'Raw-products'!$A$1:$H$1,0))</f>
        <v>Polo</v>
      </c>
      <c r="J4927" t="str">
        <f>VLOOKUP($C4927,'Raw-products'!$A$2:$H$1261,MATCH(J$1,'Raw-products'!$A$1:$H$1,0))</f>
        <v>M</v>
      </c>
      <c r="K4927" t="str">
        <f>VLOOKUP($C4927,'Raw-products'!$A$2:$H$1261,MATCH(K$1,'Raw-products'!$A$1:$H$1,0))</f>
        <v>violet</v>
      </c>
      <c r="L4927">
        <f>VLOOKUP($C4927,'Raw-products'!$A$2:$H$1261,MATCH(L$1,'Raw-products'!$A$1:$H$1,0))</f>
        <v>117</v>
      </c>
      <c r="M4927">
        <f>VLOOKUP($C4927,'Raw-products'!$A$2:$H$1261,MATCH(M$1,'Raw-products'!$A$1:$H$1,0))</f>
        <v>77</v>
      </c>
      <c r="N4927" s="5">
        <f t="shared" si="152"/>
        <v>9009</v>
      </c>
      <c r="O4927" cm="1">
        <f t="array" ref="O4927:R4927">_xlfn.XLOOKUP($B4927,'Raw -orders'!$A:$A,'Raw -orders'!$B:$E)</f>
        <v>581</v>
      </c>
      <c r="P4927">
        <v>59558</v>
      </c>
      <c r="Q4927" s="1">
        <v>44234</v>
      </c>
      <c r="R4927" s="1">
        <v>44236</v>
      </c>
      <c r="S4927" t="str" cm="1">
        <f t="array" ref="S4927:Z4927">_xlfn.XLOOKUP($O4927,'Raw - customers'!$A:$A,'Raw - customers'!$B:$I)</f>
        <v>Fabian Gostage</v>
      </c>
      <c r="T4927" t="str">
        <v>Polygender</v>
      </c>
      <c r="U4927">
        <v>40</v>
      </c>
      <c r="V4927" t="str">
        <v>11 Nader ParadeApt. 016</v>
      </c>
      <c r="W4927">
        <v>9022</v>
      </c>
      <c r="X4927" t="str">
        <v>Hackettland</v>
      </c>
      <c r="Y4927" t="str">
        <v>South Australia</v>
      </c>
      <c r="Z4927" t="str">
        <v>Australia</v>
      </c>
      <c r="AA4927">
        <v>2</v>
      </c>
      <c r="AB4927" s="3" t="str">
        <f t="shared" si="153"/>
        <v>0 to 10</v>
      </c>
      <c r="AM4927" s="6">
        <v>581</v>
      </c>
      <c r="AN4927" s="6" t="s">
        <v>1345</v>
      </c>
    </row>
    <row r="4928" spans="1:40" x14ac:dyDescent="0.25">
      <c r="A4928">
        <v>4926</v>
      </c>
      <c r="B4928">
        <v>985</v>
      </c>
      <c r="C4928">
        <v>1129</v>
      </c>
      <c r="D4928">
        <v>102</v>
      </c>
      <c r="E4928">
        <v>1</v>
      </c>
      <c r="F4928">
        <v>102</v>
      </c>
      <c r="G4928">
        <v>1</v>
      </c>
      <c r="H4928" t="str">
        <f>VLOOKUP($C4928,'Raw-products'!$A$2:$H$1261,MATCH(H$1,'Raw-products'!$A$1:$H$1,0))</f>
        <v>Trousers</v>
      </c>
      <c r="I4928" t="str">
        <f>VLOOKUP($C4928,'Raw-products'!$A$2:$H$1261,MATCH(I$1,'Raw-products'!$A$1:$H$1,0))</f>
        <v>Cargo Pants</v>
      </c>
      <c r="J4928" t="str">
        <f>VLOOKUP($C4928,'Raw-products'!$A$2:$H$1261,MATCH(J$1,'Raw-products'!$A$1:$H$1,0))</f>
        <v>XL</v>
      </c>
      <c r="K4928" t="str">
        <f>VLOOKUP($C4928,'Raw-products'!$A$2:$H$1261,MATCH(K$1,'Raw-products'!$A$1:$H$1,0))</f>
        <v>orange</v>
      </c>
      <c r="L4928">
        <f>VLOOKUP($C4928,'Raw-products'!$A$2:$H$1261,MATCH(L$1,'Raw-products'!$A$1:$H$1,0))</f>
        <v>106</v>
      </c>
      <c r="M4928">
        <f>VLOOKUP($C4928,'Raw-products'!$A$2:$H$1261,MATCH(M$1,'Raw-products'!$A$1:$H$1,0))</f>
        <v>61</v>
      </c>
      <c r="N4928" s="5">
        <f t="shared" si="152"/>
        <v>6466</v>
      </c>
      <c r="O4928" cm="1">
        <f t="array" ref="O4928:R4928">_xlfn.XLOOKUP($B4928,'Raw -orders'!$A:$A,'Raw -orders'!$B:$E)</f>
        <v>581</v>
      </c>
      <c r="P4928">
        <v>59558</v>
      </c>
      <c r="Q4928" s="1">
        <v>44234</v>
      </c>
      <c r="R4928" s="1">
        <v>44236</v>
      </c>
      <c r="S4928" t="str" cm="1">
        <f t="array" ref="S4928:Z4928">_xlfn.XLOOKUP($O4928,'Raw - customers'!$A:$A,'Raw - customers'!$B:$I)</f>
        <v>Fabian Gostage</v>
      </c>
      <c r="T4928" t="str">
        <v>Polygender</v>
      </c>
      <c r="U4928">
        <v>40</v>
      </c>
      <c r="V4928" t="str">
        <v>11 Nader ParadeApt. 016</v>
      </c>
      <c r="W4928">
        <v>9022</v>
      </c>
      <c r="X4928" t="str">
        <v>Hackettland</v>
      </c>
      <c r="Y4928" t="str">
        <v>South Australia</v>
      </c>
      <c r="Z4928" t="str">
        <v>Australia</v>
      </c>
      <c r="AA4928">
        <v>2</v>
      </c>
      <c r="AB4928" s="3" t="str">
        <f t="shared" si="153"/>
        <v>0 to 10</v>
      </c>
      <c r="AM4928" s="6">
        <v>581</v>
      </c>
      <c r="AN4928" s="6" t="s">
        <v>1345</v>
      </c>
    </row>
    <row r="4929" spans="1:40" x14ac:dyDescent="0.25">
      <c r="A4929">
        <v>4927</v>
      </c>
      <c r="B4929">
        <v>985</v>
      </c>
      <c r="C4929">
        <v>784</v>
      </c>
      <c r="D4929">
        <v>91</v>
      </c>
      <c r="E4929">
        <v>3</v>
      </c>
      <c r="F4929">
        <v>273</v>
      </c>
      <c r="G4929">
        <v>1</v>
      </c>
      <c r="H4929" t="str">
        <f>VLOOKUP($C4929,'Raw-products'!$A$2:$H$1261,MATCH(H$1,'Raw-products'!$A$1:$H$1,0))</f>
        <v>Jacket</v>
      </c>
      <c r="I4929" t="str">
        <f>VLOOKUP($C4929,'Raw-products'!$A$2:$H$1261,MATCH(I$1,'Raw-products'!$A$1:$H$1,0))</f>
        <v>Pullover</v>
      </c>
      <c r="J4929" t="str">
        <f>VLOOKUP($C4929,'Raw-products'!$A$2:$H$1261,MATCH(J$1,'Raw-products'!$A$1:$H$1,0))</f>
        <v>XL</v>
      </c>
      <c r="K4929" t="str">
        <f>VLOOKUP($C4929,'Raw-products'!$A$2:$H$1261,MATCH(K$1,'Raw-products'!$A$1:$H$1,0))</f>
        <v>yellow</v>
      </c>
      <c r="L4929">
        <f>VLOOKUP($C4929,'Raw-products'!$A$2:$H$1261,MATCH(L$1,'Raw-products'!$A$1:$H$1,0))</f>
        <v>114</v>
      </c>
      <c r="M4929">
        <f>VLOOKUP($C4929,'Raw-products'!$A$2:$H$1261,MATCH(M$1,'Raw-products'!$A$1:$H$1,0))</f>
        <v>67</v>
      </c>
      <c r="N4929" s="5">
        <f t="shared" si="152"/>
        <v>7638</v>
      </c>
      <c r="O4929" cm="1">
        <f t="array" ref="O4929:R4929">_xlfn.XLOOKUP($B4929,'Raw -orders'!$A:$A,'Raw -orders'!$B:$E)</f>
        <v>581</v>
      </c>
      <c r="P4929">
        <v>59558</v>
      </c>
      <c r="Q4929" s="1">
        <v>44234</v>
      </c>
      <c r="R4929" s="1">
        <v>44236</v>
      </c>
      <c r="S4929" t="str" cm="1">
        <f t="array" ref="S4929:Z4929">_xlfn.XLOOKUP($O4929,'Raw - customers'!$A:$A,'Raw - customers'!$B:$I)</f>
        <v>Fabian Gostage</v>
      </c>
      <c r="T4929" t="str">
        <v>Polygender</v>
      </c>
      <c r="U4929">
        <v>40</v>
      </c>
      <c r="V4929" t="str">
        <v>11 Nader ParadeApt. 016</v>
      </c>
      <c r="W4929">
        <v>9022</v>
      </c>
      <c r="X4929" t="str">
        <v>Hackettland</v>
      </c>
      <c r="Y4929" t="str">
        <v>South Australia</v>
      </c>
      <c r="Z4929" t="str">
        <v>Australia</v>
      </c>
      <c r="AA4929">
        <v>2</v>
      </c>
      <c r="AB4929" s="3" t="str">
        <f t="shared" si="153"/>
        <v>0 to 10</v>
      </c>
      <c r="AM4929" s="6">
        <v>581</v>
      </c>
      <c r="AN4929" s="6" t="s">
        <v>1345</v>
      </c>
    </row>
    <row r="4930" spans="1:40" x14ac:dyDescent="0.25">
      <c r="A4930">
        <v>4928</v>
      </c>
      <c r="B4930">
        <v>985</v>
      </c>
      <c r="C4930">
        <v>837</v>
      </c>
      <c r="D4930">
        <v>117</v>
      </c>
      <c r="E4930">
        <v>2</v>
      </c>
      <c r="F4930">
        <v>234</v>
      </c>
      <c r="G4930">
        <v>1</v>
      </c>
      <c r="H4930" t="str">
        <f>VLOOKUP($C4930,'Raw-products'!$A$2:$H$1261,MATCH(H$1,'Raw-products'!$A$1:$H$1,0))</f>
        <v>Jacket</v>
      </c>
      <c r="I4930" t="str">
        <f>VLOOKUP($C4930,'Raw-products'!$A$2:$H$1261,MATCH(I$1,'Raw-products'!$A$1:$H$1,0))</f>
        <v>Shearling</v>
      </c>
      <c r="J4930" t="str">
        <f>VLOOKUP($C4930,'Raw-products'!$A$2:$H$1261,MATCH(J$1,'Raw-products'!$A$1:$H$1,0))</f>
        <v>M</v>
      </c>
      <c r="K4930" t="str">
        <f>VLOOKUP($C4930,'Raw-products'!$A$2:$H$1261,MATCH(K$1,'Raw-products'!$A$1:$H$1,0))</f>
        <v>violet</v>
      </c>
      <c r="L4930">
        <f>VLOOKUP($C4930,'Raw-products'!$A$2:$H$1261,MATCH(L$1,'Raw-products'!$A$1:$H$1,0))</f>
        <v>95</v>
      </c>
      <c r="M4930">
        <f>VLOOKUP($C4930,'Raw-products'!$A$2:$H$1261,MATCH(M$1,'Raw-products'!$A$1:$H$1,0))</f>
        <v>74</v>
      </c>
      <c r="N4930" s="5">
        <f t="shared" si="152"/>
        <v>7030</v>
      </c>
      <c r="O4930" cm="1">
        <f t="array" ref="O4930:R4930">_xlfn.XLOOKUP($B4930,'Raw -orders'!$A:$A,'Raw -orders'!$B:$E)</f>
        <v>581</v>
      </c>
      <c r="P4930">
        <v>59558</v>
      </c>
      <c r="Q4930" s="1">
        <v>44234</v>
      </c>
      <c r="R4930" s="1">
        <v>44236</v>
      </c>
      <c r="S4930" t="str" cm="1">
        <f t="array" ref="S4930:Z4930">_xlfn.XLOOKUP($O4930,'Raw - customers'!$A:$A,'Raw - customers'!$B:$I)</f>
        <v>Fabian Gostage</v>
      </c>
      <c r="T4930" t="str">
        <v>Polygender</v>
      </c>
      <c r="U4930">
        <v>40</v>
      </c>
      <c r="V4930" t="str">
        <v>11 Nader ParadeApt. 016</v>
      </c>
      <c r="W4930">
        <v>9022</v>
      </c>
      <c r="X4930" t="str">
        <v>Hackettland</v>
      </c>
      <c r="Y4930" t="str">
        <v>South Australia</v>
      </c>
      <c r="Z4930" t="str">
        <v>Australia</v>
      </c>
      <c r="AA4930">
        <v>2</v>
      </c>
      <c r="AB4930" s="3" t="str">
        <f t="shared" si="153"/>
        <v>0 to 10</v>
      </c>
      <c r="AM4930" s="6">
        <v>581</v>
      </c>
      <c r="AN4930" s="6" t="s">
        <v>1345</v>
      </c>
    </row>
    <row r="4931" spans="1:40" x14ac:dyDescent="0.25">
      <c r="A4931">
        <v>4929</v>
      </c>
      <c r="B4931">
        <v>985</v>
      </c>
      <c r="C4931">
        <v>538</v>
      </c>
      <c r="D4931">
        <v>98</v>
      </c>
      <c r="E4931">
        <v>3</v>
      </c>
      <c r="F4931">
        <v>294</v>
      </c>
      <c r="G4931">
        <v>1</v>
      </c>
      <c r="H4931" t="str">
        <f>VLOOKUP($C4931,'Raw-products'!$A$2:$H$1261,MATCH(H$1,'Raw-products'!$A$1:$H$1,0))</f>
        <v>Jacket</v>
      </c>
      <c r="I4931" t="str">
        <f>VLOOKUP($C4931,'Raw-products'!$A$2:$H$1261,MATCH(I$1,'Raw-products'!$A$1:$H$1,0))</f>
        <v>Leather</v>
      </c>
      <c r="J4931" t="str">
        <f>VLOOKUP($C4931,'Raw-products'!$A$2:$H$1261,MATCH(J$1,'Raw-products'!$A$1:$H$1,0))</f>
        <v>L</v>
      </c>
      <c r="K4931" t="str">
        <f>VLOOKUP($C4931,'Raw-products'!$A$2:$H$1261,MATCH(K$1,'Raw-products'!$A$1:$H$1,0))</f>
        <v>yellow</v>
      </c>
      <c r="L4931">
        <f>VLOOKUP($C4931,'Raw-products'!$A$2:$H$1261,MATCH(L$1,'Raw-products'!$A$1:$H$1,0))</f>
        <v>113</v>
      </c>
      <c r="M4931">
        <f>VLOOKUP($C4931,'Raw-products'!$A$2:$H$1261,MATCH(M$1,'Raw-products'!$A$1:$H$1,0))</f>
        <v>45</v>
      </c>
      <c r="N4931" s="5">
        <f t="shared" ref="N4931:N4994" si="154">$L4931*$M4931</f>
        <v>5085</v>
      </c>
      <c r="O4931" cm="1">
        <f t="array" ref="O4931:R4931">_xlfn.XLOOKUP($B4931,'Raw -orders'!$A:$A,'Raw -orders'!$B:$E)</f>
        <v>581</v>
      </c>
      <c r="P4931">
        <v>59558</v>
      </c>
      <c r="Q4931" s="1">
        <v>44234</v>
      </c>
      <c r="R4931" s="1">
        <v>44236</v>
      </c>
      <c r="S4931" t="str" cm="1">
        <f t="array" ref="S4931:Z4931">_xlfn.XLOOKUP($O4931,'Raw - customers'!$A:$A,'Raw - customers'!$B:$I)</f>
        <v>Fabian Gostage</v>
      </c>
      <c r="T4931" t="str">
        <v>Polygender</v>
      </c>
      <c r="U4931">
        <v>40</v>
      </c>
      <c r="V4931" t="str">
        <v>11 Nader ParadeApt. 016</v>
      </c>
      <c r="W4931">
        <v>9022</v>
      </c>
      <c r="X4931" t="str">
        <v>Hackettland</v>
      </c>
      <c r="Y4931" t="str">
        <v>South Australia</v>
      </c>
      <c r="Z4931" t="str">
        <v>Australia</v>
      </c>
      <c r="AA4931">
        <v>2</v>
      </c>
      <c r="AB4931" s="3" t="str">
        <f t="shared" ref="AB4931:AB4994" si="155">IF(AND(DATEDIF($Q4931,$R4931,"D")&gt;0,DATEDIF($Q4931,$R4931,"D")&lt;=10),"0 to 10",IF(AND(DATEDIF($Q4931,$R4931,"D")&gt;10,DATEDIF($Q4931,$R4931,"D")&lt;=20),"10 to 20",IF(AND(DATEDIF($Q4931,$R4931,"D")&gt;20,DATEDIF($Q4931,$R4931,"D")&lt;=30),"20 to 30")))</f>
        <v>0 to 10</v>
      </c>
      <c r="AM4931" s="6">
        <v>581</v>
      </c>
      <c r="AN4931" s="6" t="s">
        <v>1345</v>
      </c>
    </row>
    <row r="4932" spans="1:40" x14ac:dyDescent="0.25">
      <c r="A4932">
        <v>4930</v>
      </c>
      <c r="B4932">
        <v>986</v>
      </c>
      <c r="C4932">
        <v>795</v>
      </c>
      <c r="D4932">
        <v>91</v>
      </c>
      <c r="E4932">
        <v>1</v>
      </c>
      <c r="F4932">
        <v>91</v>
      </c>
      <c r="G4932">
        <v>1</v>
      </c>
      <c r="H4932" t="str">
        <f>VLOOKUP($C4932,'Raw-products'!$A$2:$H$1261,MATCH(H$1,'Raw-products'!$A$1:$H$1,0))</f>
        <v>Jacket</v>
      </c>
      <c r="I4932" t="str">
        <f>VLOOKUP($C4932,'Raw-products'!$A$2:$H$1261,MATCH(I$1,'Raw-products'!$A$1:$H$1,0))</f>
        <v>Pullover</v>
      </c>
      <c r="J4932" t="str">
        <f>VLOOKUP($C4932,'Raw-products'!$A$2:$H$1261,MATCH(J$1,'Raw-products'!$A$1:$H$1,0))</f>
        <v>XS</v>
      </c>
      <c r="K4932" t="str">
        <f>VLOOKUP($C4932,'Raw-products'!$A$2:$H$1261,MATCH(K$1,'Raw-products'!$A$1:$H$1,0))</f>
        <v>indigo</v>
      </c>
      <c r="L4932">
        <f>VLOOKUP($C4932,'Raw-products'!$A$2:$H$1261,MATCH(L$1,'Raw-products'!$A$1:$H$1,0))</f>
        <v>114</v>
      </c>
      <c r="M4932">
        <f>VLOOKUP($C4932,'Raw-products'!$A$2:$H$1261,MATCH(M$1,'Raw-products'!$A$1:$H$1,0))</f>
        <v>78</v>
      </c>
      <c r="N4932" s="5">
        <f t="shared" si="154"/>
        <v>8892</v>
      </c>
      <c r="O4932" cm="1">
        <f t="array" ref="O4932:R4932">_xlfn.XLOOKUP($B4932,'Raw -orders'!$A:$A,'Raw -orders'!$B:$E)</f>
        <v>116</v>
      </c>
      <c r="P4932">
        <v>13431</v>
      </c>
      <c r="Q4932" s="1">
        <v>44410</v>
      </c>
      <c r="R4932" s="1">
        <v>44423</v>
      </c>
      <c r="S4932" t="str" cm="1">
        <f t="array" ref="S4932:Z4932">_xlfn.XLOOKUP($O4932,'Raw - customers'!$A:$A,'Raw - customers'!$B:$I)</f>
        <v>Erik Osgar</v>
      </c>
      <c r="T4932" t="str">
        <v>Genderfluid</v>
      </c>
      <c r="U4932">
        <v>35</v>
      </c>
      <c r="V4932" t="str">
        <v>6022 Jonathan TrackSuite 607</v>
      </c>
      <c r="W4932">
        <v>8590</v>
      </c>
      <c r="X4932" t="str">
        <v>Zacharyborough</v>
      </c>
      <c r="Y4932" t="str">
        <v>Northern Territory</v>
      </c>
      <c r="Z4932" t="str">
        <v>Australia</v>
      </c>
      <c r="AA4932">
        <v>8</v>
      </c>
      <c r="AB4932" s="3" t="str">
        <f t="shared" si="155"/>
        <v>10 to 20</v>
      </c>
      <c r="AM4932" s="6">
        <v>116</v>
      </c>
      <c r="AN4932" s="6" t="s">
        <v>1339</v>
      </c>
    </row>
    <row r="4933" spans="1:40" x14ac:dyDescent="0.25">
      <c r="A4933">
        <v>4931</v>
      </c>
      <c r="B4933">
        <v>986</v>
      </c>
      <c r="C4933">
        <v>302</v>
      </c>
      <c r="D4933">
        <v>105</v>
      </c>
      <c r="E4933">
        <v>3</v>
      </c>
      <c r="F4933">
        <v>315</v>
      </c>
      <c r="G4933">
        <v>1</v>
      </c>
      <c r="H4933" t="str">
        <f>VLOOKUP($C4933,'Raw-products'!$A$2:$H$1261,MATCH(H$1,'Raw-products'!$A$1:$H$1,0))</f>
        <v>Shirt</v>
      </c>
      <c r="I4933" t="str">
        <f>VLOOKUP($C4933,'Raw-products'!$A$2:$H$1261,MATCH(I$1,'Raw-products'!$A$1:$H$1,0))</f>
        <v>Cuban Collar</v>
      </c>
      <c r="J4933" t="str">
        <f>VLOOKUP($C4933,'Raw-products'!$A$2:$H$1261,MATCH(J$1,'Raw-products'!$A$1:$H$1,0))</f>
        <v>M</v>
      </c>
      <c r="K4933" t="str">
        <f>VLOOKUP($C4933,'Raw-products'!$A$2:$H$1261,MATCH(K$1,'Raw-products'!$A$1:$H$1,0))</f>
        <v>blue</v>
      </c>
      <c r="L4933">
        <f>VLOOKUP($C4933,'Raw-products'!$A$2:$H$1261,MATCH(L$1,'Raw-products'!$A$1:$H$1,0))</f>
        <v>93</v>
      </c>
      <c r="M4933">
        <f>VLOOKUP($C4933,'Raw-products'!$A$2:$H$1261,MATCH(M$1,'Raw-products'!$A$1:$H$1,0))</f>
        <v>55</v>
      </c>
      <c r="N4933" s="5">
        <f t="shared" si="154"/>
        <v>5115</v>
      </c>
      <c r="O4933" cm="1">
        <f t="array" ref="O4933:R4933">_xlfn.XLOOKUP($B4933,'Raw -orders'!$A:$A,'Raw -orders'!$B:$E)</f>
        <v>116</v>
      </c>
      <c r="P4933">
        <v>13431</v>
      </c>
      <c r="Q4933" s="1">
        <v>44410</v>
      </c>
      <c r="R4933" s="1">
        <v>44423</v>
      </c>
      <c r="S4933" t="str" cm="1">
        <f t="array" ref="S4933:Z4933">_xlfn.XLOOKUP($O4933,'Raw - customers'!$A:$A,'Raw - customers'!$B:$I)</f>
        <v>Erik Osgar</v>
      </c>
      <c r="T4933" t="str">
        <v>Genderfluid</v>
      </c>
      <c r="U4933">
        <v>35</v>
      </c>
      <c r="V4933" t="str">
        <v>6022 Jonathan TrackSuite 607</v>
      </c>
      <c r="W4933">
        <v>8590</v>
      </c>
      <c r="X4933" t="str">
        <v>Zacharyborough</v>
      </c>
      <c r="Y4933" t="str">
        <v>Northern Territory</v>
      </c>
      <c r="Z4933" t="str">
        <v>Australia</v>
      </c>
      <c r="AA4933">
        <v>8</v>
      </c>
      <c r="AB4933" s="3" t="str">
        <f t="shared" si="155"/>
        <v>10 to 20</v>
      </c>
      <c r="AM4933" s="6">
        <v>116</v>
      </c>
      <c r="AN4933" s="6" t="s">
        <v>1339</v>
      </c>
    </row>
    <row r="4934" spans="1:40" x14ac:dyDescent="0.25">
      <c r="A4934">
        <v>4932</v>
      </c>
      <c r="B4934">
        <v>986</v>
      </c>
      <c r="C4934">
        <v>1052</v>
      </c>
      <c r="D4934">
        <v>93</v>
      </c>
      <c r="E4934">
        <v>3</v>
      </c>
      <c r="F4934">
        <v>279</v>
      </c>
      <c r="G4934">
        <v>1</v>
      </c>
      <c r="H4934" t="str">
        <f>VLOOKUP($C4934,'Raw-products'!$A$2:$H$1261,MATCH(H$1,'Raw-products'!$A$1:$H$1,0))</f>
        <v>Trousers</v>
      </c>
      <c r="I4934" t="str">
        <f>VLOOKUP($C4934,'Raw-products'!$A$2:$H$1261,MATCH(I$1,'Raw-products'!$A$1:$H$1,0))</f>
        <v>Joggers</v>
      </c>
      <c r="J4934" t="str">
        <f>VLOOKUP($C4934,'Raw-products'!$A$2:$H$1261,MATCH(J$1,'Raw-products'!$A$1:$H$1,0))</f>
        <v>M</v>
      </c>
      <c r="K4934" t="str">
        <f>VLOOKUP($C4934,'Raw-products'!$A$2:$H$1261,MATCH(K$1,'Raw-products'!$A$1:$H$1,0))</f>
        <v>red</v>
      </c>
      <c r="L4934">
        <f>VLOOKUP($C4934,'Raw-products'!$A$2:$H$1261,MATCH(L$1,'Raw-products'!$A$1:$H$1,0))</f>
        <v>94</v>
      </c>
      <c r="M4934">
        <f>VLOOKUP($C4934,'Raw-products'!$A$2:$H$1261,MATCH(M$1,'Raw-products'!$A$1:$H$1,0))</f>
        <v>43</v>
      </c>
      <c r="N4934" s="5">
        <f t="shared" si="154"/>
        <v>4042</v>
      </c>
      <c r="O4934" cm="1">
        <f t="array" ref="O4934:R4934">_xlfn.XLOOKUP($B4934,'Raw -orders'!$A:$A,'Raw -orders'!$B:$E)</f>
        <v>116</v>
      </c>
      <c r="P4934">
        <v>13431</v>
      </c>
      <c r="Q4934" s="1">
        <v>44410</v>
      </c>
      <c r="R4934" s="1">
        <v>44423</v>
      </c>
      <c r="S4934" t="str" cm="1">
        <f t="array" ref="S4934:Z4934">_xlfn.XLOOKUP($O4934,'Raw - customers'!$A:$A,'Raw - customers'!$B:$I)</f>
        <v>Erik Osgar</v>
      </c>
      <c r="T4934" t="str">
        <v>Genderfluid</v>
      </c>
      <c r="U4934">
        <v>35</v>
      </c>
      <c r="V4934" t="str">
        <v>6022 Jonathan TrackSuite 607</v>
      </c>
      <c r="W4934">
        <v>8590</v>
      </c>
      <c r="X4934" t="str">
        <v>Zacharyborough</v>
      </c>
      <c r="Y4934" t="str">
        <v>Northern Territory</v>
      </c>
      <c r="Z4934" t="str">
        <v>Australia</v>
      </c>
      <c r="AA4934">
        <v>8</v>
      </c>
      <c r="AB4934" s="3" t="str">
        <f t="shared" si="155"/>
        <v>10 to 20</v>
      </c>
      <c r="AM4934" s="6">
        <v>116</v>
      </c>
      <c r="AN4934" s="6" t="s">
        <v>1339</v>
      </c>
    </row>
    <row r="4935" spans="1:40" x14ac:dyDescent="0.25">
      <c r="A4935">
        <v>4933</v>
      </c>
      <c r="B4935">
        <v>987</v>
      </c>
      <c r="C4935">
        <v>1101</v>
      </c>
      <c r="D4935">
        <v>115</v>
      </c>
      <c r="E4935">
        <v>2</v>
      </c>
      <c r="F4935">
        <v>230</v>
      </c>
      <c r="G4935">
        <v>1</v>
      </c>
      <c r="H4935" t="str">
        <f>VLOOKUP($C4935,'Raw-products'!$A$2:$H$1261,MATCH(H$1,'Raw-products'!$A$1:$H$1,0))</f>
        <v>Trousers</v>
      </c>
      <c r="I4935" t="str">
        <f>VLOOKUP($C4935,'Raw-products'!$A$2:$H$1261,MATCH(I$1,'Raw-products'!$A$1:$H$1,0))</f>
        <v>Cropped</v>
      </c>
      <c r="J4935" t="str">
        <f>VLOOKUP($C4935,'Raw-products'!$A$2:$H$1261,MATCH(J$1,'Raw-products'!$A$1:$H$1,0))</f>
        <v>S</v>
      </c>
      <c r="K4935" t="str">
        <f>VLOOKUP($C4935,'Raw-products'!$A$2:$H$1261,MATCH(K$1,'Raw-products'!$A$1:$H$1,0))</f>
        <v>green</v>
      </c>
      <c r="L4935">
        <f>VLOOKUP($C4935,'Raw-products'!$A$2:$H$1261,MATCH(L$1,'Raw-products'!$A$1:$H$1,0))</f>
        <v>99</v>
      </c>
      <c r="M4935">
        <f>VLOOKUP($C4935,'Raw-products'!$A$2:$H$1261,MATCH(M$1,'Raw-products'!$A$1:$H$1,0))</f>
        <v>71</v>
      </c>
      <c r="N4935" s="5">
        <f t="shared" si="154"/>
        <v>7029</v>
      </c>
      <c r="O4935" cm="1">
        <f t="array" ref="O4935:R4935">_xlfn.XLOOKUP($B4935,'Raw -orders'!$A:$A,'Raw -orders'!$B:$E)</f>
        <v>247</v>
      </c>
      <c r="P4935">
        <v>30215</v>
      </c>
      <c r="Q4935" s="1">
        <v>44390</v>
      </c>
      <c r="R4935" s="1">
        <v>44417</v>
      </c>
      <c r="S4935" t="str" cm="1">
        <f t="array" ref="S4935:Z4935">_xlfn.XLOOKUP($O4935,'Raw - customers'!$A:$A,'Raw - customers'!$B:$I)</f>
        <v>Atlante Mcgrotty</v>
      </c>
      <c r="T4935" t="str">
        <v>Female</v>
      </c>
      <c r="U4935">
        <v>57</v>
      </c>
      <c r="V4935" t="str">
        <v>2352 Luca JunctionApt. 067</v>
      </c>
      <c r="W4935">
        <v>5680</v>
      </c>
      <c r="X4935" t="str">
        <v>Mayerland</v>
      </c>
      <c r="Y4935" t="str">
        <v>Victoria</v>
      </c>
      <c r="Z4935" t="str">
        <v>Australia</v>
      </c>
      <c r="AA4935">
        <v>7</v>
      </c>
      <c r="AB4935" s="3" t="str">
        <f t="shared" si="155"/>
        <v>20 to 30</v>
      </c>
      <c r="AM4935" s="6">
        <v>247</v>
      </c>
      <c r="AN4935" s="6" t="s">
        <v>1396</v>
      </c>
    </row>
    <row r="4936" spans="1:40" x14ac:dyDescent="0.25">
      <c r="A4936">
        <v>4934</v>
      </c>
      <c r="B4936">
        <v>987</v>
      </c>
      <c r="C4936">
        <v>27</v>
      </c>
      <c r="D4936">
        <v>96</v>
      </c>
      <c r="E4936">
        <v>1</v>
      </c>
      <c r="F4936">
        <v>96</v>
      </c>
      <c r="G4936">
        <v>1</v>
      </c>
      <c r="H4936" t="str">
        <f>VLOOKUP($C4936,'Raw-products'!$A$2:$H$1261,MATCH(H$1,'Raw-products'!$A$1:$H$1,0))</f>
        <v>Shirt</v>
      </c>
      <c r="I4936" t="str">
        <f>VLOOKUP($C4936,'Raw-products'!$A$2:$H$1261,MATCH(I$1,'Raw-products'!$A$1:$H$1,0))</f>
        <v>Oxford Cloth</v>
      </c>
      <c r="J4936" t="str">
        <f>VLOOKUP($C4936,'Raw-products'!$A$2:$H$1261,MATCH(J$1,'Raw-products'!$A$1:$H$1,0))</f>
        <v>M</v>
      </c>
      <c r="K4936" t="str">
        <f>VLOOKUP($C4936,'Raw-products'!$A$2:$H$1261,MATCH(K$1,'Raw-products'!$A$1:$H$1,0))</f>
        <v>indigo</v>
      </c>
      <c r="L4936">
        <f>VLOOKUP($C4936,'Raw-products'!$A$2:$H$1261,MATCH(L$1,'Raw-products'!$A$1:$H$1,0))</f>
        <v>114</v>
      </c>
      <c r="M4936">
        <f>VLOOKUP($C4936,'Raw-products'!$A$2:$H$1261,MATCH(M$1,'Raw-products'!$A$1:$H$1,0))</f>
        <v>62</v>
      </c>
      <c r="N4936" s="5">
        <f t="shared" si="154"/>
        <v>7068</v>
      </c>
      <c r="O4936" cm="1">
        <f t="array" ref="O4936:R4936">_xlfn.XLOOKUP($B4936,'Raw -orders'!$A:$A,'Raw -orders'!$B:$E)</f>
        <v>247</v>
      </c>
      <c r="P4936">
        <v>30215</v>
      </c>
      <c r="Q4936" s="1">
        <v>44390</v>
      </c>
      <c r="R4936" s="1">
        <v>44417</v>
      </c>
      <c r="S4936" t="str" cm="1">
        <f t="array" ref="S4936:Z4936">_xlfn.XLOOKUP($O4936,'Raw - customers'!$A:$A,'Raw - customers'!$B:$I)</f>
        <v>Atlante Mcgrotty</v>
      </c>
      <c r="T4936" t="str">
        <v>Female</v>
      </c>
      <c r="U4936">
        <v>57</v>
      </c>
      <c r="V4936" t="str">
        <v>2352 Luca JunctionApt. 067</v>
      </c>
      <c r="W4936">
        <v>5680</v>
      </c>
      <c r="X4936" t="str">
        <v>Mayerland</v>
      </c>
      <c r="Y4936" t="str">
        <v>Victoria</v>
      </c>
      <c r="Z4936" t="str">
        <v>Australia</v>
      </c>
      <c r="AA4936">
        <v>7</v>
      </c>
      <c r="AB4936" s="3" t="str">
        <f t="shared" si="155"/>
        <v>20 to 30</v>
      </c>
      <c r="AM4936" s="6">
        <v>247</v>
      </c>
      <c r="AN4936" s="6" t="s">
        <v>1396</v>
      </c>
    </row>
    <row r="4937" spans="1:40" x14ac:dyDescent="0.25">
      <c r="A4937">
        <v>4935</v>
      </c>
      <c r="B4937">
        <v>987</v>
      </c>
      <c r="C4937">
        <v>307</v>
      </c>
      <c r="D4937">
        <v>105</v>
      </c>
      <c r="E4937">
        <v>1</v>
      </c>
      <c r="F4937">
        <v>105</v>
      </c>
      <c r="G4937">
        <v>1</v>
      </c>
      <c r="H4937" t="str">
        <f>VLOOKUP($C4937,'Raw-products'!$A$2:$H$1261,MATCH(H$1,'Raw-products'!$A$1:$H$1,0))</f>
        <v>Shirt</v>
      </c>
      <c r="I4937" t="str">
        <f>VLOOKUP($C4937,'Raw-products'!$A$2:$H$1261,MATCH(I$1,'Raw-products'!$A$1:$H$1,0))</f>
        <v>Cuban Collar</v>
      </c>
      <c r="J4937" t="str">
        <f>VLOOKUP($C4937,'Raw-products'!$A$2:$H$1261,MATCH(J$1,'Raw-products'!$A$1:$H$1,0))</f>
        <v>M</v>
      </c>
      <c r="K4937" t="str">
        <f>VLOOKUP($C4937,'Raw-products'!$A$2:$H$1261,MATCH(K$1,'Raw-products'!$A$1:$H$1,0))</f>
        <v>indigo</v>
      </c>
      <c r="L4937">
        <f>VLOOKUP($C4937,'Raw-products'!$A$2:$H$1261,MATCH(L$1,'Raw-products'!$A$1:$H$1,0))</f>
        <v>93</v>
      </c>
      <c r="M4937">
        <f>VLOOKUP($C4937,'Raw-products'!$A$2:$H$1261,MATCH(M$1,'Raw-products'!$A$1:$H$1,0))</f>
        <v>58</v>
      </c>
      <c r="N4937" s="5">
        <f t="shared" si="154"/>
        <v>5394</v>
      </c>
      <c r="O4937" cm="1">
        <f t="array" ref="O4937:R4937">_xlfn.XLOOKUP($B4937,'Raw -orders'!$A:$A,'Raw -orders'!$B:$E)</f>
        <v>247</v>
      </c>
      <c r="P4937">
        <v>30215</v>
      </c>
      <c r="Q4937" s="1">
        <v>44390</v>
      </c>
      <c r="R4937" s="1">
        <v>44417</v>
      </c>
      <c r="S4937" t="str" cm="1">
        <f t="array" ref="S4937:Z4937">_xlfn.XLOOKUP($O4937,'Raw - customers'!$A:$A,'Raw - customers'!$B:$I)</f>
        <v>Atlante Mcgrotty</v>
      </c>
      <c r="T4937" t="str">
        <v>Female</v>
      </c>
      <c r="U4937">
        <v>57</v>
      </c>
      <c r="V4937" t="str">
        <v>2352 Luca JunctionApt. 067</v>
      </c>
      <c r="W4937">
        <v>5680</v>
      </c>
      <c r="X4937" t="str">
        <v>Mayerland</v>
      </c>
      <c r="Y4937" t="str">
        <v>Victoria</v>
      </c>
      <c r="Z4937" t="str">
        <v>Australia</v>
      </c>
      <c r="AA4937">
        <v>7</v>
      </c>
      <c r="AB4937" s="3" t="str">
        <f t="shared" si="155"/>
        <v>20 to 30</v>
      </c>
      <c r="AM4937" s="6">
        <v>247</v>
      </c>
      <c r="AN4937" s="6" t="s">
        <v>1396</v>
      </c>
    </row>
    <row r="4938" spans="1:40" x14ac:dyDescent="0.25">
      <c r="A4938">
        <v>4936</v>
      </c>
      <c r="B4938">
        <v>987</v>
      </c>
      <c r="C4938">
        <v>452</v>
      </c>
      <c r="D4938">
        <v>107</v>
      </c>
      <c r="E4938">
        <v>2</v>
      </c>
      <c r="F4938">
        <v>214</v>
      </c>
      <c r="G4938">
        <v>1</v>
      </c>
      <c r="H4938" t="str">
        <f>VLOOKUP($C4938,'Raw-products'!$A$2:$H$1261,MATCH(H$1,'Raw-products'!$A$1:$H$1,0))</f>
        <v>Jacket</v>
      </c>
      <c r="I4938" t="str">
        <f>VLOOKUP($C4938,'Raw-products'!$A$2:$H$1261,MATCH(I$1,'Raw-products'!$A$1:$H$1,0))</f>
        <v>Denim</v>
      </c>
      <c r="J4938" t="str">
        <f>VLOOKUP($C4938,'Raw-products'!$A$2:$H$1261,MATCH(J$1,'Raw-products'!$A$1:$H$1,0))</f>
        <v>M</v>
      </c>
      <c r="K4938" t="str">
        <f>VLOOKUP($C4938,'Raw-products'!$A$2:$H$1261,MATCH(K$1,'Raw-products'!$A$1:$H$1,0))</f>
        <v>violet</v>
      </c>
      <c r="L4938">
        <f>VLOOKUP($C4938,'Raw-products'!$A$2:$H$1261,MATCH(L$1,'Raw-products'!$A$1:$H$1,0))</f>
        <v>92</v>
      </c>
      <c r="M4938">
        <f>VLOOKUP($C4938,'Raw-products'!$A$2:$H$1261,MATCH(M$1,'Raw-products'!$A$1:$H$1,0))</f>
        <v>43</v>
      </c>
      <c r="N4938" s="5">
        <f t="shared" si="154"/>
        <v>3956</v>
      </c>
      <c r="O4938" cm="1">
        <f t="array" ref="O4938:R4938">_xlfn.XLOOKUP($B4938,'Raw -orders'!$A:$A,'Raw -orders'!$B:$E)</f>
        <v>247</v>
      </c>
      <c r="P4938">
        <v>30215</v>
      </c>
      <c r="Q4938" s="1">
        <v>44390</v>
      </c>
      <c r="R4938" s="1">
        <v>44417</v>
      </c>
      <c r="S4938" t="str" cm="1">
        <f t="array" ref="S4938:Z4938">_xlfn.XLOOKUP($O4938,'Raw - customers'!$A:$A,'Raw - customers'!$B:$I)</f>
        <v>Atlante Mcgrotty</v>
      </c>
      <c r="T4938" t="str">
        <v>Female</v>
      </c>
      <c r="U4938">
        <v>57</v>
      </c>
      <c r="V4938" t="str">
        <v>2352 Luca JunctionApt. 067</v>
      </c>
      <c r="W4938">
        <v>5680</v>
      </c>
      <c r="X4938" t="str">
        <v>Mayerland</v>
      </c>
      <c r="Y4938" t="str">
        <v>Victoria</v>
      </c>
      <c r="Z4938" t="str">
        <v>Australia</v>
      </c>
      <c r="AA4938">
        <v>7</v>
      </c>
      <c r="AB4938" s="3" t="str">
        <f t="shared" si="155"/>
        <v>20 to 30</v>
      </c>
      <c r="AM4938" s="6">
        <v>247</v>
      </c>
      <c r="AN4938" s="6" t="s">
        <v>1396</v>
      </c>
    </row>
    <row r="4939" spans="1:40" x14ac:dyDescent="0.25">
      <c r="A4939">
        <v>4937</v>
      </c>
      <c r="B4939">
        <v>987</v>
      </c>
      <c r="C4939">
        <v>1158</v>
      </c>
      <c r="D4939">
        <v>99</v>
      </c>
      <c r="E4939">
        <v>2</v>
      </c>
      <c r="F4939">
        <v>198</v>
      </c>
      <c r="G4939">
        <v>1</v>
      </c>
      <c r="H4939" t="str">
        <f>VLOOKUP($C4939,'Raw-products'!$A$2:$H$1261,MATCH(H$1,'Raw-products'!$A$1:$H$1,0))</f>
        <v>Trousers</v>
      </c>
      <c r="I4939" t="str">
        <f>VLOOKUP($C4939,'Raw-products'!$A$2:$H$1261,MATCH(I$1,'Raw-products'!$A$1:$H$1,0))</f>
        <v>High-Waisted</v>
      </c>
      <c r="J4939" t="str">
        <f>VLOOKUP($C4939,'Raw-products'!$A$2:$H$1261,MATCH(J$1,'Raw-products'!$A$1:$H$1,0))</f>
        <v>L</v>
      </c>
      <c r="K4939" t="str">
        <f>VLOOKUP($C4939,'Raw-products'!$A$2:$H$1261,MATCH(K$1,'Raw-products'!$A$1:$H$1,0))</f>
        <v>red</v>
      </c>
      <c r="L4939">
        <f>VLOOKUP($C4939,'Raw-products'!$A$2:$H$1261,MATCH(L$1,'Raw-products'!$A$1:$H$1,0))</f>
        <v>98</v>
      </c>
      <c r="M4939">
        <f>VLOOKUP($C4939,'Raw-products'!$A$2:$H$1261,MATCH(M$1,'Raw-products'!$A$1:$H$1,0))</f>
        <v>52</v>
      </c>
      <c r="N4939" s="5">
        <f t="shared" si="154"/>
        <v>5096</v>
      </c>
      <c r="O4939" cm="1">
        <f t="array" ref="O4939:R4939">_xlfn.XLOOKUP($B4939,'Raw -orders'!$A:$A,'Raw -orders'!$B:$E)</f>
        <v>247</v>
      </c>
      <c r="P4939">
        <v>30215</v>
      </c>
      <c r="Q4939" s="1">
        <v>44390</v>
      </c>
      <c r="R4939" s="1">
        <v>44417</v>
      </c>
      <c r="S4939" t="str" cm="1">
        <f t="array" ref="S4939:Z4939">_xlfn.XLOOKUP($O4939,'Raw - customers'!$A:$A,'Raw - customers'!$B:$I)</f>
        <v>Atlante Mcgrotty</v>
      </c>
      <c r="T4939" t="str">
        <v>Female</v>
      </c>
      <c r="U4939">
        <v>57</v>
      </c>
      <c r="V4939" t="str">
        <v>2352 Luca JunctionApt. 067</v>
      </c>
      <c r="W4939">
        <v>5680</v>
      </c>
      <c r="X4939" t="str">
        <v>Mayerland</v>
      </c>
      <c r="Y4939" t="str">
        <v>Victoria</v>
      </c>
      <c r="Z4939" t="str">
        <v>Australia</v>
      </c>
      <c r="AA4939">
        <v>7</v>
      </c>
      <c r="AB4939" s="3" t="str">
        <f t="shared" si="155"/>
        <v>20 to 30</v>
      </c>
      <c r="AM4939" s="6">
        <v>247</v>
      </c>
      <c r="AN4939" s="6" t="s">
        <v>1396</v>
      </c>
    </row>
    <row r="4940" spans="1:40" x14ac:dyDescent="0.25">
      <c r="A4940">
        <v>4938</v>
      </c>
      <c r="B4940">
        <v>987</v>
      </c>
      <c r="C4940">
        <v>180</v>
      </c>
      <c r="D4940">
        <v>98</v>
      </c>
      <c r="E4940">
        <v>3</v>
      </c>
      <c r="F4940">
        <v>294</v>
      </c>
      <c r="G4940">
        <v>1</v>
      </c>
      <c r="H4940" t="str">
        <f>VLOOKUP($C4940,'Raw-products'!$A$2:$H$1261,MATCH(H$1,'Raw-products'!$A$1:$H$1,0))</f>
        <v>Shirt</v>
      </c>
      <c r="I4940" t="str">
        <f>VLOOKUP($C4940,'Raw-products'!$A$2:$H$1261,MATCH(I$1,'Raw-products'!$A$1:$H$1,0))</f>
        <v>Camp Collared</v>
      </c>
      <c r="J4940" t="str">
        <f>VLOOKUP($C4940,'Raw-products'!$A$2:$H$1261,MATCH(J$1,'Raw-products'!$A$1:$H$1,0))</f>
        <v>XS</v>
      </c>
      <c r="K4940" t="str">
        <f>VLOOKUP($C4940,'Raw-products'!$A$2:$H$1261,MATCH(K$1,'Raw-products'!$A$1:$H$1,0))</f>
        <v>orange</v>
      </c>
      <c r="L4940">
        <f>VLOOKUP($C4940,'Raw-products'!$A$2:$H$1261,MATCH(L$1,'Raw-products'!$A$1:$H$1,0))</f>
        <v>112</v>
      </c>
      <c r="M4940">
        <f>VLOOKUP($C4940,'Raw-products'!$A$2:$H$1261,MATCH(M$1,'Raw-products'!$A$1:$H$1,0))</f>
        <v>52</v>
      </c>
      <c r="N4940" s="5">
        <f t="shared" si="154"/>
        <v>5824</v>
      </c>
      <c r="O4940" cm="1">
        <f t="array" ref="O4940:R4940">_xlfn.XLOOKUP($B4940,'Raw -orders'!$A:$A,'Raw -orders'!$B:$E)</f>
        <v>247</v>
      </c>
      <c r="P4940">
        <v>30215</v>
      </c>
      <c r="Q4940" s="1">
        <v>44390</v>
      </c>
      <c r="R4940" s="1">
        <v>44417</v>
      </c>
      <c r="S4940" t="str" cm="1">
        <f t="array" ref="S4940:Z4940">_xlfn.XLOOKUP($O4940,'Raw - customers'!$A:$A,'Raw - customers'!$B:$I)</f>
        <v>Atlante Mcgrotty</v>
      </c>
      <c r="T4940" t="str">
        <v>Female</v>
      </c>
      <c r="U4940">
        <v>57</v>
      </c>
      <c r="V4940" t="str">
        <v>2352 Luca JunctionApt. 067</v>
      </c>
      <c r="W4940">
        <v>5680</v>
      </c>
      <c r="X4940" t="str">
        <v>Mayerland</v>
      </c>
      <c r="Y4940" t="str">
        <v>Victoria</v>
      </c>
      <c r="Z4940" t="str">
        <v>Australia</v>
      </c>
      <c r="AA4940">
        <v>7</v>
      </c>
      <c r="AB4940" s="3" t="str">
        <f t="shared" si="155"/>
        <v>20 to 30</v>
      </c>
      <c r="AM4940" s="6">
        <v>247</v>
      </c>
      <c r="AN4940" s="6" t="s">
        <v>1396</v>
      </c>
    </row>
    <row r="4941" spans="1:40" x14ac:dyDescent="0.25">
      <c r="A4941">
        <v>4939</v>
      </c>
      <c r="B4941">
        <v>988</v>
      </c>
      <c r="C4941">
        <v>532</v>
      </c>
      <c r="D4941">
        <v>98</v>
      </c>
      <c r="E4941">
        <v>2</v>
      </c>
      <c r="F4941">
        <v>196</v>
      </c>
      <c r="G4941">
        <v>1</v>
      </c>
      <c r="H4941" t="str">
        <f>VLOOKUP($C4941,'Raw-products'!$A$2:$H$1261,MATCH(H$1,'Raw-products'!$A$1:$H$1,0))</f>
        <v>Jacket</v>
      </c>
      <c r="I4941" t="str">
        <f>VLOOKUP($C4941,'Raw-products'!$A$2:$H$1261,MATCH(I$1,'Raw-products'!$A$1:$H$1,0))</f>
        <v>Leather</v>
      </c>
      <c r="J4941" t="str">
        <f>VLOOKUP($C4941,'Raw-products'!$A$2:$H$1261,MATCH(J$1,'Raw-products'!$A$1:$H$1,0))</f>
        <v>M</v>
      </c>
      <c r="K4941" t="str">
        <f>VLOOKUP($C4941,'Raw-products'!$A$2:$H$1261,MATCH(K$1,'Raw-products'!$A$1:$H$1,0))</f>
        <v>orange</v>
      </c>
      <c r="L4941">
        <f>VLOOKUP($C4941,'Raw-products'!$A$2:$H$1261,MATCH(L$1,'Raw-products'!$A$1:$H$1,0))</f>
        <v>113</v>
      </c>
      <c r="M4941">
        <f>VLOOKUP($C4941,'Raw-products'!$A$2:$H$1261,MATCH(M$1,'Raw-products'!$A$1:$H$1,0))</f>
        <v>80</v>
      </c>
      <c r="N4941" s="5">
        <f t="shared" si="154"/>
        <v>9040</v>
      </c>
      <c r="O4941" cm="1">
        <f t="array" ref="O4941:R4941">_xlfn.XLOOKUP($B4941,'Raw -orders'!$A:$A,'Raw -orders'!$B:$E)</f>
        <v>496</v>
      </c>
      <c r="P4941">
        <v>27204</v>
      </c>
      <c r="Q4941" s="1">
        <v>44231</v>
      </c>
      <c r="R4941" s="1">
        <v>44243</v>
      </c>
      <c r="S4941" t="str" cm="1">
        <f t="array" ref="S4941:Z4941">_xlfn.XLOOKUP($O4941,'Raw - customers'!$A:$A,'Raw - customers'!$B:$I)</f>
        <v>John Panchen</v>
      </c>
      <c r="T4941" t="str">
        <v>Bigender</v>
      </c>
      <c r="U4941">
        <v>32</v>
      </c>
      <c r="V4941" t="str">
        <v>35 Barrows RunApt. 970</v>
      </c>
      <c r="W4941">
        <v>3261</v>
      </c>
      <c r="X4941" t="str">
        <v>Evansburgh</v>
      </c>
      <c r="Y4941" t="str">
        <v>South Australia</v>
      </c>
      <c r="Z4941" t="str">
        <v>Australia</v>
      </c>
      <c r="AA4941">
        <v>2</v>
      </c>
      <c r="AB4941" s="3" t="str">
        <f t="shared" si="155"/>
        <v>10 to 20</v>
      </c>
      <c r="AM4941" s="6">
        <v>496</v>
      </c>
      <c r="AN4941" s="6" t="s">
        <v>1345</v>
      </c>
    </row>
    <row r="4942" spans="1:40" x14ac:dyDescent="0.25">
      <c r="A4942">
        <v>4940</v>
      </c>
      <c r="B4942">
        <v>988</v>
      </c>
      <c r="C4942">
        <v>22</v>
      </c>
      <c r="D4942">
        <v>96</v>
      </c>
      <c r="E4942">
        <v>1</v>
      </c>
      <c r="F4942">
        <v>96</v>
      </c>
      <c r="G4942">
        <v>1</v>
      </c>
      <c r="H4942" t="str">
        <f>VLOOKUP($C4942,'Raw-products'!$A$2:$H$1261,MATCH(H$1,'Raw-products'!$A$1:$H$1,0))</f>
        <v>Shirt</v>
      </c>
      <c r="I4942" t="str">
        <f>VLOOKUP($C4942,'Raw-products'!$A$2:$H$1261,MATCH(I$1,'Raw-products'!$A$1:$H$1,0))</f>
        <v>Oxford Cloth</v>
      </c>
      <c r="J4942" t="str">
        <f>VLOOKUP($C4942,'Raw-products'!$A$2:$H$1261,MATCH(J$1,'Raw-products'!$A$1:$H$1,0))</f>
        <v>M</v>
      </c>
      <c r="K4942" t="str">
        <f>VLOOKUP($C4942,'Raw-products'!$A$2:$H$1261,MATCH(K$1,'Raw-products'!$A$1:$H$1,0))</f>
        <v>blue</v>
      </c>
      <c r="L4942">
        <f>VLOOKUP($C4942,'Raw-products'!$A$2:$H$1261,MATCH(L$1,'Raw-products'!$A$1:$H$1,0))</f>
        <v>114</v>
      </c>
      <c r="M4942">
        <f>VLOOKUP($C4942,'Raw-products'!$A$2:$H$1261,MATCH(M$1,'Raw-products'!$A$1:$H$1,0))</f>
        <v>57</v>
      </c>
      <c r="N4942" s="5">
        <f t="shared" si="154"/>
        <v>6498</v>
      </c>
      <c r="O4942" cm="1">
        <f t="array" ref="O4942:R4942">_xlfn.XLOOKUP($B4942,'Raw -orders'!$A:$A,'Raw -orders'!$B:$E)</f>
        <v>496</v>
      </c>
      <c r="P4942">
        <v>27204</v>
      </c>
      <c r="Q4942" s="1">
        <v>44231</v>
      </c>
      <c r="R4942" s="1">
        <v>44243</v>
      </c>
      <c r="S4942" t="str" cm="1">
        <f t="array" ref="S4942:Z4942">_xlfn.XLOOKUP($O4942,'Raw - customers'!$A:$A,'Raw - customers'!$B:$I)</f>
        <v>John Panchen</v>
      </c>
      <c r="T4942" t="str">
        <v>Bigender</v>
      </c>
      <c r="U4942">
        <v>32</v>
      </c>
      <c r="V4942" t="str">
        <v>35 Barrows RunApt. 970</v>
      </c>
      <c r="W4942">
        <v>3261</v>
      </c>
      <c r="X4942" t="str">
        <v>Evansburgh</v>
      </c>
      <c r="Y4942" t="str">
        <v>South Australia</v>
      </c>
      <c r="Z4942" t="str">
        <v>Australia</v>
      </c>
      <c r="AA4942">
        <v>2</v>
      </c>
      <c r="AB4942" s="3" t="str">
        <f t="shared" si="155"/>
        <v>10 to 20</v>
      </c>
      <c r="AM4942" s="6">
        <v>496</v>
      </c>
      <c r="AN4942" s="6" t="s">
        <v>1345</v>
      </c>
    </row>
    <row r="4943" spans="1:40" x14ac:dyDescent="0.25">
      <c r="A4943">
        <v>4941</v>
      </c>
      <c r="B4943">
        <v>988</v>
      </c>
      <c r="C4943">
        <v>798</v>
      </c>
      <c r="D4943">
        <v>91</v>
      </c>
      <c r="E4943">
        <v>2</v>
      </c>
      <c r="F4943">
        <v>182</v>
      </c>
      <c r="G4943">
        <v>1</v>
      </c>
      <c r="H4943" t="str">
        <f>VLOOKUP($C4943,'Raw-products'!$A$2:$H$1261,MATCH(H$1,'Raw-products'!$A$1:$H$1,0))</f>
        <v>Jacket</v>
      </c>
      <c r="I4943" t="str">
        <f>VLOOKUP($C4943,'Raw-products'!$A$2:$H$1261,MATCH(I$1,'Raw-products'!$A$1:$H$1,0))</f>
        <v>Pullover</v>
      </c>
      <c r="J4943" t="str">
        <f>VLOOKUP($C4943,'Raw-products'!$A$2:$H$1261,MATCH(J$1,'Raw-products'!$A$1:$H$1,0))</f>
        <v>L</v>
      </c>
      <c r="K4943" t="str">
        <f>VLOOKUP($C4943,'Raw-products'!$A$2:$H$1261,MATCH(K$1,'Raw-products'!$A$1:$H$1,0))</f>
        <v>indigo</v>
      </c>
      <c r="L4943">
        <f>VLOOKUP($C4943,'Raw-products'!$A$2:$H$1261,MATCH(L$1,'Raw-products'!$A$1:$H$1,0))</f>
        <v>114</v>
      </c>
      <c r="M4943">
        <f>VLOOKUP($C4943,'Raw-products'!$A$2:$H$1261,MATCH(M$1,'Raw-products'!$A$1:$H$1,0))</f>
        <v>50</v>
      </c>
      <c r="N4943" s="5">
        <f t="shared" si="154"/>
        <v>5700</v>
      </c>
      <c r="O4943" cm="1">
        <f t="array" ref="O4943:R4943">_xlfn.XLOOKUP($B4943,'Raw -orders'!$A:$A,'Raw -orders'!$B:$E)</f>
        <v>496</v>
      </c>
      <c r="P4943">
        <v>27204</v>
      </c>
      <c r="Q4943" s="1">
        <v>44231</v>
      </c>
      <c r="R4943" s="1">
        <v>44243</v>
      </c>
      <c r="S4943" t="str" cm="1">
        <f t="array" ref="S4943:Z4943">_xlfn.XLOOKUP($O4943,'Raw - customers'!$A:$A,'Raw - customers'!$B:$I)</f>
        <v>John Panchen</v>
      </c>
      <c r="T4943" t="str">
        <v>Bigender</v>
      </c>
      <c r="U4943">
        <v>32</v>
      </c>
      <c r="V4943" t="str">
        <v>35 Barrows RunApt. 970</v>
      </c>
      <c r="W4943">
        <v>3261</v>
      </c>
      <c r="X4943" t="str">
        <v>Evansburgh</v>
      </c>
      <c r="Y4943" t="str">
        <v>South Australia</v>
      </c>
      <c r="Z4943" t="str">
        <v>Australia</v>
      </c>
      <c r="AA4943">
        <v>2</v>
      </c>
      <c r="AB4943" s="3" t="str">
        <f t="shared" si="155"/>
        <v>10 to 20</v>
      </c>
      <c r="AM4943" s="6">
        <v>496</v>
      </c>
      <c r="AN4943" s="6" t="s">
        <v>1345</v>
      </c>
    </row>
    <row r="4944" spans="1:40" x14ac:dyDescent="0.25">
      <c r="A4944">
        <v>4942</v>
      </c>
      <c r="B4944">
        <v>988</v>
      </c>
      <c r="C4944">
        <v>236</v>
      </c>
      <c r="D4944">
        <v>106</v>
      </c>
      <c r="E4944">
        <v>2</v>
      </c>
      <c r="F4944">
        <v>212</v>
      </c>
      <c r="G4944">
        <v>1</v>
      </c>
      <c r="H4944" t="str">
        <f>VLOOKUP($C4944,'Raw-products'!$A$2:$H$1261,MATCH(H$1,'Raw-products'!$A$1:$H$1,0))</f>
        <v>Shirt</v>
      </c>
      <c r="I4944" t="str">
        <f>VLOOKUP($C4944,'Raw-products'!$A$2:$H$1261,MATCH(I$1,'Raw-products'!$A$1:$H$1,0))</f>
        <v>Chambray</v>
      </c>
      <c r="J4944" t="str">
        <f>VLOOKUP($C4944,'Raw-products'!$A$2:$H$1261,MATCH(J$1,'Raw-products'!$A$1:$H$1,0))</f>
        <v>S</v>
      </c>
      <c r="K4944" t="str">
        <f>VLOOKUP($C4944,'Raw-products'!$A$2:$H$1261,MATCH(K$1,'Raw-products'!$A$1:$H$1,0))</f>
        <v>indigo</v>
      </c>
      <c r="L4944">
        <f>VLOOKUP($C4944,'Raw-products'!$A$2:$H$1261,MATCH(L$1,'Raw-products'!$A$1:$H$1,0))</f>
        <v>105</v>
      </c>
      <c r="M4944">
        <f>VLOOKUP($C4944,'Raw-products'!$A$2:$H$1261,MATCH(M$1,'Raw-products'!$A$1:$H$1,0))</f>
        <v>59</v>
      </c>
      <c r="N4944" s="5">
        <f t="shared" si="154"/>
        <v>6195</v>
      </c>
      <c r="O4944" cm="1">
        <f t="array" ref="O4944:R4944">_xlfn.XLOOKUP($B4944,'Raw -orders'!$A:$A,'Raw -orders'!$B:$E)</f>
        <v>496</v>
      </c>
      <c r="P4944">
        <v>27204</v>
      </c>
      <c r="Q4944" s="1">
        <v>44231</v>
      </c>
      <c r="R4944" s="1">
        <v>44243</v>
      </c>
      <c r="S4944" t="str" cm="1">
        <f t="array" ref="S4944:Z4944">_xlfn.XLOOKUP($O4944,'Raw - customers'!$A:$A,'Raw - customers'!$B:$I)</f>
        <v>John Panchen</v>
      </c>
      <c r="T4944" t="str">
        <v>Bigender</v>
      </c>
      <c r="U4944">
        <v>32</v>
      </c>
      <c r="V4944" t="str">
        <v>35 Barrows RunApt. 970</v>
      </c>
      <c r="W4944">
        <v>3261</v>
      </c>
      <c r="X4944" t="str">
        <v>Evansburgh</v>
      </c>
      <c r="Y4944" t="str">
        <v>South Australia</v>
      </c>
      <c r="Z4944" t="str">
        <v>Australia</v>
      </c>
      <c r="AA4944">
        <v>2</v>
      </c>
      <c r="AB4944" s="3" t="str">
        <f t="shared" si="155"/>
        <v>10 to 20</v>
      </c>
      <c r="AM4944" s="6">
        <v>496</v>
      </c>
      <c r="AN4944" s="6" t="s">
        <v>1345</v>
      </c>
    </row>
    <row r="4945" spans="1:40" x14ac:dyDescent="0.25">
      <c r="A4945">
        <v>4943</v>
      </c>
      <c r="B4945">
        <v>988</v>
      </c>
      <c r="C4945">
        <v>639</v>
      </c>
      <c r="D4945">
        <v>93</v>
      </c>
      <c r="E4945">
        <v>3</v>
      </c>
      <c r="F4945">
        <v>279</v>
      </c>
      <c r="G4945">
        <v>1</v>
      </c>
      <c r="H4945" t="str">
        <f>VLOOKUP($C4945,'Raw-products'!$A$2:$H$1261,MATCH(H$1,'Raw-products'!$A$1:$H$1,0))</f>
        <v>Jacket</v>
      </c>
      <c r="I4945" t="str">
        <f>VLOOKUP($C4945,'Raw-products'!$A$2:$H$1261,MATCH(I$1,'Raw-products'!$A$1:$H$1,0))</f>
        <v>Coach</v>
      </c>
      <c r="J4945" t="str">
        <f>VLOOKUP($C4945,'Raw-products'!$A$2:$H$1261,MATCH(J$1,'Raw-products'!$A$1:$H$1,0))</f>
        <v>XL</v>
      </c>
      <c r="K4945" t="str">
        <f>VLOOKUP($C4945,'Raw-products'!$A$2:$H$1261,MATCH(K$1,'Raw-products'!$A$1:$H$1,0))</f>
        <v>orange</v>
      </c>
      <c r="L4945">
        <f>VLOOKUP($C4945,'Raw-products'!$A$2:$H$1261,MATCH(L$1,'Raw-products'!$A$1:$H$1,0))</f>
        <v>115</v>
      </c>
      <c r="M4945">
        <f>VLOOKUP($C4945,'Raw-products'!$A$2:$H$1261,MATCH(M$1,'Raw-products'!$A$1:$H$1,0))</f>
        <v>46</v>
      </c>
      <c r="N4945" s="5">
        <f t="shared" si="154"/>
        <v>5290</v>
      </c>
      <c r="O4945" cm="1">
        <f t="array" ref="O4945:R4945">_xlfn.XLOOKUP($B4945,'Raw -orders'!$A:$A,'Raw -orders'!$B:$E)</f>
        <v>496</v>
      </c>
      <c r="P4945">
        <v>27204</v>
      </c>
      <c r="Q4945" s="1">
        <v>44231</v>
      </c>
      <c r="R4945" s="1">
        <v>44243</v>
      </c>
      <c r="S4945" t="str" cm="1">
        <f t="array" ref="S4945:Z4945">_xlfn.XLOOKUP($O4945,'Raw - customers'!$A:$A,'Raw - customers'!$B:$I)</f>
        <v>John Panchen</v>
      </c>
      <c r="T4945" t="str">
        <v>Bigender</v>
      </c>
      <c r="U4945">
        <v>32</v>
      </c>
      <c r="V4945" t="str">
        <v>35 Barrows RunApt. 970</v>
      </c>
      <c r="W4945">
        <v>3261</v>
      </c>
      <c r="X4945" t="str">
        <v>Evansburgh</v>
      </c>
      <c r="Y4945" t="str">
        <v>South Australia</v>
      </c>
      <c r="Z4945" t="str">
        <v>Australia</v>
      </c>
      <c r="AA4945">
        <v>2</v>
      </c>
      <c r="AB4945" s="3" t="str">
        <f t="shared" si="155"/>
        <v>10 to 20</v>
      </c>
      <c r="AM4945" s="6">
        <v>496</v>
      </c>
      <c r="AN4945" s="6" t="s">
        <v>1345</v>
      </c>
    </row>
    <row r="4946" spans="1:40" x14ac:dyDescent="0.25">
      <c r="A4946">
        <v>4944</v>
      </c>
      <c r="B4946">
        <v>988</v>
      </c>
      <c r="C4946">
        <v>732</v>
      </c>
      <c r="D4946">
        <v>119</v>
      </c>
      <c r="E4946">
        <v>2</v>
      </c>
      <c r="F4946">
        <v>238</v>
      </c>
      <c r="G4946">
        <v>1</v>
      </c>
      <c r="H4946" t="str">
        <f>VLOOKUP($C4946,'Raw-products'!$A$2:$H$1261,MATCH(H$1,'Raw-products'!$A$1:$H$1,0))</f>
        <v>Jacket</v>
      </c>
      <c r="I4946" t="str">
        <f>VLOOKUP($C4946,'Raw-products'!$A$2:$H$1261,MATCH(I$1,'Raw-products'!$A$1:$H$1,0))</f>
        <v>Trench Coat</v>
      </c>
      <c r="J4946" t="str">
        <f>VLOOKUP($C4946,'Raw-products'!$A$2:$H$1261,MATCH(J$1,'Raw-products'!$A$1:$H$1,0))</f>
        <v>M</v>
      </c>
      <c r="K4946" t="str">
        <f>VLOOKUP($C4946,'Raw-products'!$A$2:$H$1261,MATCH(K$1,'Raw-products'!$A$1:$H$1,0))</f>
        <v>violet</v>
      </c>
      <c r="L4946">
        <f>VLOOKUP($C4946,'Raw-products'!$A$2:$H$1261,MATCH(L$1,'Raw-products'!$A$1:$H$1,0))</f>
        <v>112</v>
      </c>
      <c r="M4946">
        <f>VLOOKUP($C4946,'Raw-products'!$A$2:$H$1261,MATCH(M$1,'Raw-products'!$A$1:$H$1,0))</f>
        <v>61</v>
      </c>
      <c r="N4946" s="5">
        <f t="shared" si="154"/>
        <v>6832</v>
      </c>
      <c r="O4946" cm="1">
        <f t="array" ref="O4946:R4946">_xlfn.XLOOKUP($B4946,'Raw -orders'!$A:$A,'Raw -orders'!$B:$E)</f>
        <v>496</v>
      </c>
      <c r="P4946">
        <v>27204</v>
      </c>
      <c r="Q4946" s="1">
        <v>44231</v>
      </c>
      <c r="R4946" s="1">
        <v>44243</v>
      </c>
      <c r="S4946" t="str" cm="1">
        <f t="array" ref="S4946:Z4946">_xlfn.XLOOKUP($O4946,'Raw - customers'!$A:$A,'Raw - customers'!$B:$I)</f>
        <v>John Panchen</v>
      </c>
      <c r="T4946" t="str">
        <v>Bigender</v>
      </c>
      <c r="U4946">
        <v>32</v>
      </c>
      <c r="V4946" t="str">
        <v>35 Barrows RunApt. 970</v>
      </c>
      <c r="W4946">
        <v>3261</v>
      </c>
      <c r="X4946" t="str">
        <v>Evansburgh</v>
      </c>
      <c r="Y4946" t="str">
        <v>South Australia</v>
      </c>
      <c r="Z4946" t="str">
        <v>Australia</v>
      </c>
      <c r="AA4946">
        <v>2</v>
      </c>
      <c r="AB4946" s="3" t="str">
        <f t="shared" si="155"/>
        <v>10 to 20</v>
      </c>
      <c r="AM4946" s="6">
        <v>496</v>
      </c>
      <c r="AN4946" s="6" t="s">
        <v>1345</v>
      </c>
    </row>
    <row r="4947" spans="1:40" x14ac:dyDescent="0.25">
      <c r="A4947">
        <v>4945</v>
      </c>
      <c r="B4947">
        <v>989</v>
      </c>
      <c r="C4947">
        <v>78</v>
      </c>
      <c r="D4947">
        <v>118</v>
      </c>
      <c r="E4947">
        <v>2</v>
      </c>
      <c r="F4947">
        <v>236</v>
      </c>
      <c r="G4947">
        <v>1</v>
      </c>
      <c r="H4947" t="str">
        <f>VLOOKUP($C4947,'Raw-products'!$A$2:$H$1261,MATCH(H$1,'Raw-products'!$A$1:$H$1,0))</f>
        <v>Shirt</v>
      </c>
      <c r="I4947" t="str">
        <f>VLOOKUP($C4947,'Raw-products'!$A$2:$H$1261,MATCH(I$1,'Raw-products'!$A$1:$H$1,0))</f>
        <v>Flannel</v>
      </c>
      <c r="J4947" t="str">
        <f>VLOOKUP($C4947,'Raw-products'!$A$2:$H$1261,MATCH(J$1,'Raw-products'!$A$1:$H$1,0))</f>
        <v>L</v>
      </c>
      <c r="K4947" t="str">
        <f>VLOOKUP($C4947,'Raw-products'!$A$2:$H$1261,MATCH(K$1,'Raw-products'!$A$1:$H$1,0))</f>
        <v>orange</v>
      </c>
      <c r="L4947">
        <f>VLOOKUP($C4947,'Raw-products'!$A$2:$H$1261,MATCH(L$1,'Raw-products'!$A$1:$H$1,0))</f>
        <v>96</v>
      </c>
      <c r="M4947">
        <f>VLOOKUP($C4947,'Raw-products'!$A$2:$H$1261,MATCH(M$1,'Raw-products'!$A$1:$H$1,0))</f>
        <v>59</v>
      </c>
      <c r="N4947" s="5">
        <f t="shared" si="154"/>
        <v>5664</v>
      </c>
      <c r="O4947" cm="1">
        <f t="array" ref="O4947:R4947">_xlfn.XLOOKUP($B4947,'Raw -orders'!$A:$A,'Raw -orders'!$B:$E)</f>
        <v>595</v>
      </c>
      <c r="P4947">
        <v>27217</v>
      </c>
      <c r="Q4947" s="1">
        <v>44202</v>
      </c>
      <c r="R4947" s="1">
        <v>44225</v>
      </c>
      <c r="S4947" t="str" cm="1">
        <f t="array" ref="S4947:Z4947">_xlfn.XLOOKUP($O4947,'Raw - customers'!$A:$A,'Raw - customers'!$B:$I)</f>
        <v>Thomasine Baudet</v>
      </c>
      <c r="T4947" t="str">
        <v>Female</v>
      </c>
      <c r="U4947">
        <v>60</v>
      </c>
      <c r="V4947" t="str">
        <v>313 Grace LoopApt. 523</v>
      </c>
      <c r="W4947">
        <v>939</v>
      </c>
      <c r="X4947" t="str">
        <v>Ameliaview</v>
      </c>
      <c r="Y4947" t="str">
        <v>South Australia</v>
      </c>
      <c r="Z4947" t="str">
        <v>Australia</v>
      </c>
      <c r="AA4947">
        <v>1</v>
      </c>
      <c r="AB4947" s="3" t="str">
        <f t="shared" si="155"/>
        <v>20 to 30</v>
      </c>
      <c r="AM4947" s="6">
        <v>595</v>
      </c>
      <c r="AN4947" s="6" t="s">
        <v>1345</v>
      </c>
    </row>
    <row r="4948" spans="1:40" x14ac:dyDescent="0.25">
      <c r="A4948">
        <v>4946</v>
      </c>
      <c r="B4948">
        <v>989</v>
      </c>
      <c r="C4948">
        <v>685</v>
      </c>
      <c r="D4948">
        <v>113</v>
      </c>
      <c r="E4948">
        <v>2</v>
      </c>
      <c r="F4948">
        <v>226</v>
      </c>
      <c r="G4948">
        <v>1</v>
      </c>
      <c r="H4948" t="str">
        <f>VLOOKUP($C4948,'Raw-products'!$A$2:$H$1261,MATCH(H$1,'Raw-products'!$A$1:$H$1,0))</f>
        <v>Jacket</v>
      </c>
      <c r="I4948" t="str">
        <f>VLOOKUP($C4948,'Raw-products'!$A$2:$H$1261,MATCH(I$1,'Raw-products'!$A$1:$H$1,0))</f>
        <v>Parka</v>
      </c>
      <c r="J4948" t="str">
        <f>VLOOKUP($C4948,'Raw-products'!$A$2:$H$1261,MATCH(J$1,'Raw-products'!$A$1:$H$1,0))</f>
        <v>XS</v>
      </c>
      <c r="K4948" t="str">
        <f>VLOOKUP($C4948,'Raw-products'!$A$2:$H$1261,MATCH(K$1,'Raw-products'!$A$1:$H$1,0))</f>
        <v>blue</v>
      </c>
      <c r="L4948">
        <f>VLOOKUP($C4948,'Raw-products'!$A$2:$H$1261,MATCH(L$1,'Raw-products'!$A$1:$H$1,0))</f>
        <v>119</v>
      </c>
      <c r="M4948">
        <f>VLOOKUP($C4948,'Raw-products'!$A$2:$H$1261,MATCH(M$1,'Raw-products'!$A$1:$H$1,0))</f>
        <v>67</v>
      </c>
      <c r="N4948" s="5">
        <f t="shared" si="154"/>
        <v>7973</v>
      </c>
      <c r="O4948" cm="1">
        <f t="array" ref="O4948:R4948">_xlfn.XLOOKUP($B4948,'Raw -orders'!$A:$A,'Raw -orders'!$B:$E)</f>
        <v>595</v>
      </c>
      <c r="P4948">
        <v>27217</v>
      </c>
      <c r="Q4948" s="1">
        <v>44202</v>
      </c>
      <c r="R4948" s="1">
        <v>44225</v>
      </c>
      <c r="S4948" t="str" cm="1">
        <f t="array" ref="S4948:Z4948">_xlfn.XLOOKUP($O4948,'Raw - customers'!$A:$A,'Raw - customers'!$B:$I)</f>
        <v>Thomasine Baudet</v>
      </c>
      <c r="T4948" t="str">
        <v>Female</v>
      </c>
      <c r="U4948">
        <v>60</v>
      </c>
      <c r="V4948" t="str">
        <v>313 Grace LoopApt. 523</v>
      </c>
      <c r="W4948">
        <v>939</v>
      </c>
      <c r="X4948" t="str">
        <v>Ameliaview</v>
      </c>
      <c r="Y4948" t="str">
        <v>South Australia</v>
      </c>
      <c r="Z4948" t="str">
        <v>Australia</v>
      </c>
      <c r="AA4948">
        <v>1</v>
      </c>
      <c r="AB4948" s="3" t="str">
        <f t="shared" si="155"/>
        <v>20 to 30</v>
      </c>
      <c r="AM4948" s="6">
        <v>595</v>
      </c>
      <c r="AN4948" s="6" t="s">
        <v>1345</v>
      </c>
    </row>
    <row r="4949" spans="1:40" x14ac:dyDescent="0.25">
      <c r="A4949">
        <v>4947</v>
      </c>
      <c r="B4949">
        <v>989</v>
      </c>
      <c r="C4949">
        <v>330</v>
      </c>
      <c r="D4949">
        <v>109</v>
      </c>
      <c r="E4949">
        <v>1</v>
      </c>
      <c r="F4949">
        <v>109</v>
      </c>
      <c r="G4949">
        <v>1</v>
      </c>
      <c r="H4949" t="str">
        <f>VLOOKUP($C4949,'Raw-products'!$A$2:$H$1261,MATCH(H$1,'Raw-products'!$A$1:$H$1,0))</f>
        <v>Shirt</v>
      </c>
      <c r="I4949" t="str">
        <f>VLOOKUP($C4949,'Raw-products'!$A$2:$H$1261,MATCH(I$1,'Raw-products'!$A$1:$H$1,0))</f>
        <v>Mandarin Collar</v>
      </c>
      <c r="J4949" t="str">
        <f>VLOOKUP($C4949,'Raw-products'!$A$2:$H$1261,MATCH(J$1,'Raw-products'!$A$1:$H$1,0))</f>
        <v>XS</v>
      </c>
      <c r="K4949" t="str">
        <f>VLOOKUP($C4949,'Raw-products'!$A$2:$H$1261,MATCH(K$1,'Raw-products'!$A$1:$H$1,0))</f>
        <v>green</v>
      </c>
      <c r="L4949">
        <f>VLOOKUP($C4949,'Raw-products'!$A$2:$H$1261,MATCH(L$1,'Raw-products'!$A$1:$H$1,0))</f>
        <v>108</v>
      </c>
      <c r="M4949">
        <f>VLOOKUP($C4949,'Raw-products'!$A$2:$H$1261,MATCH(M$1,'Raw-products'!$A$1:$H$1,0))</f>
        <v>63</v>
      </c>
      <c r="N4949" s="5">
        <f t="shared" si="154"/>
        <v>6804</v>
      </c>
      <c r="O4949" cm="1">
        <f t="array" ref="O4949:R4949">_xlfn.XLOOKUP($B4949,'Raw -orders'!$A:$A,'Raw -orders'!$B:$E)</f>
        <v>595</v>
      </c>
      <c r="P4949">
        <v>27217</v>
      </c>
      <c r="Q4949" s="1">
        <v>44202</v>
      </c>
      <c r="R4949" s="1">
        <v>44225</v>
      </c>
      <c r="S4949" t="str" cm="1">
        <f t="array" ref="S4949:Z4949">_xlfn.XLOOKUP($O4949,'Raw - customers'!$A:$A,'Raw - customers'!$B:$I)</f>
        <v>Thomasine Baudet</v>
      </c>
      <c r="T4949" t="str">
        <v>Female</v>
      </c>
      <c r="U4949">
        <v>60</v>
      </c>
      <c r="V4949" t="str">
        <v>313 Grace LoopApt. 523</v>
      </c>
      <c r="W4949">
        <v>939</v>
      </c>
      <c r="X4949" t="str">
        <v>Ameliaview</v>
      </c>
      <c r="Y4949" t="str">
        <v>South Australia</v>
      </c>
      <c r="Z4949" t="str">
        <v>Australia</v>
      </c>
      <c r="AA4949">
        <v>1</v>
      </c>
      <c r="AB4949" s="3" t="str">
        <f t="shared" si="155"/>
        <v>20 to 30</v>
      </c>
      <c r="AM4949" s="6">
        <v>595</v>
      </c>
      <c r="AN4949" s="6" t="s">
        <v>1345</v>
      </c>
    </row>
    <row r="4950" spans="1:40" x14ac:dyDescent="0.25">
      <c r="A4950">
        <v>4948</v>
      </c>
      <c r="B4950">
        <v>989</v>
      </c>
      <c r="C4950">
        <v>388</v>
      </c>
      <c r="D4950">
        <v>119</v>
      </c>
      <c r="E4950">
        <v>2</v>
      </c>
      <c r="F4950">
        <v>238</v>
      </c>
      <c r="G4950">
        <v>1</v>
      </c>
      <c r="H4950" t="str">
        <f>VLOOKUP($C4950,'Raw-products'!$A$2:$H$1261,MATCH(H$1,'Raw-products'!$A$1:$H$1,0))</f>
        <v>Shirt</v>
      </c>
      <c r="I4950" t="str">
        <f>VLOOKUP($C4950,'Raw-products'!$A$2:$H$1261,MATCH(I$1,'Raw-products'!$A$1:$H$1,0))</f>
        <v>Casual Slim Fit</v>
      </c>
      <c r="J4950" t="str">
        <f>VLOOKUP($C4950,'Raw-products'!$A$2:$H$1261,MATCH(J$1,'Raw-products'!$A$1:$H$1,0))</f>
        <v>L</v>
      </c>
      <c r="K4950" t="str">
        <f>VLOOKUP($C4950,'Raw-products'!$A$2:$H$1261,MATCH(K$1,'Raw-products'!$A$1:$H$1,0))</f>
        <v>red</v>
      </c>
      <c r="L4950">
        <f>VLOOKUP($C4950,'Raw-products'!$A$2:$H$1261,MATCH(L$1,'Raw-products'!$A$1:$H$1,0))</f>
        <v>113</v>
      </c>
      <c r="M4950">
        <f>VLOOKUP($C4950,'Raw-products'!$A$2:$H$1261,MATCH(M$1,'Raw-products'!$A$1:$H$1,0))</f>
        <v>78</v>
      </c>
      <c r="N4950" s="5">
        <f t="shared" si="154"/>
        <v>8814</v>
      </c>
      <c r="O4950" cm="1">
        <f t="array" ref="O4950:R4950">_xlfn.XLOOKUP($B4950,'Raw -orders'!$A:$A,'Raw -orders'!$B:$E)</f>
        <v>595</v>
      </c>
      <c r="P4950">
        <v>27217</v>
      </c>
      <c r="Q4950" s="1">
        <v>44202</v>
      </c>
      <c r="R4950" s="1">
        <v>44225</v>
      </c>
      <c r="S4950" t="str" cm="1">
        <f t="array" ref="S4950:Z4950">_xlfn.XLOOKUP($O4950,'Raw - customers'!$A:$A,'Raw - customers'!$B:$I)</f>
        <v>Thomasine Baudet</v>
      </c>
      <c r="T4950" t="str">
        <v>Female</v>
      </c>
      <c r="U4950">
        <v>60</v>
      </c>
      <c r="V4950" t="str">
        <v>313 Grace LoopApt. 523</v>
      </c>
      <c r="W4950">
        <v>939</v>
      </c>
      <c r="X4950" t="str">
        <v>Ameliaview</v>
      </c>
      <c r="Y4950" t="str">
        <v>South Australia</v>
      </c>
      <c r="Z4950" t="str">
        <v>Australia</v>
      </c>
      <c r="AA4950">
        <v>1</v>
      </c>
      <c r="AB4950" s="3" t="str">
        <f t="shared" si="155"/>
        <v>20 to 30</v>
      </c>
      <c r="AM4950" s="6">
        <v>595</v>
      </c>
      <c r="AN4950" s="6" t="s">
        <v>1345</v>
      </c>
    </row>
    <row r="4951" spans="1:40" x14ac:dyDescent="0.25">
      <c r="A4951">
        <v>4949</v>
      </c>
      <c r="B4951">
        <v>990</v>
      </c>
      <c r="C4951">
        <v>1119</v>
      </c>
      <c r="D4951">
        <v>115</v>
      </c>
      <c r="E4951">
        <v>1</v>
      </c>
      <c r="F4951">
        <v>115</v>
      </c>
      <c r="G4951">
        <v>1</v>
      </c>
      <c r="H4951" t="str">
        <f>VLOOKUP($C4951,'Raw-products'!$A$2:$H$1261,MATCH(H$1,'Raw-products'!$A$1:$H$1,0))</f>
        <v>Trousers</v>
      </c>
      <c r="I4951" t="str">
        <f>VLOOKUP($C4951,'Raw-products'!$A$2:$H$1261,MATCH(I$1,'Raw-products'!$A$1:$H$1,0))</f>
        <v>Cropped</v>
      </c>
      <c r="J4951" t="str">
        <f>VLOOKUP($C4951,'Raw-products'!$A$2:$H$1261,MATCH(J$1,'Raw-products'!$A$1:$H$1,0))</f>
        <v>XL</v>
      </c>
      <c r="K4951" t="str">
        <f>VLOOKUP($C4951,'Raw-products'!$A$2:$H$1261,MATCH(K$1,'Raw-products'!$A$1:$H$1,0))</f>
        <v>violet</v>
      </c>
      <c r="L4951">
        <f>VLOOKUP($C4951,'Raw-products'!$A$2:$H$1261,MATCH(L$1,'Raw-products'!$A$1:$H$1,0))</f>
        <v>99</v>
      </c>
      <c r="M4951">
        <f>VLOOKUP($C4951,'Raw-products'!$A$2:$H$1261,MATCH(M$1,'Raw-products'!$A$1:$H$1,0))</f>
        <v>64</v>
      </c>
      <c r="N4951" s="5">
        <f t="shared" si="154"/>
        <v>6336</v>
      </c>
      <c r="O4951" cm="1">
        <f t="array" ref="O4951:R4951">_xlfn.XLOOKUP($B4951,'Raw -orders'!$A:$A,'Raw -orders'!$B:$E)</f>
        <v>87</v>
      </c>
      <c r="P4951">
        <v>40306</v>
      </c>
      <c r="Q4951" s="1">
        <v>44425</v>
      </c>
      <c r="R4951" s="1">
        <v>44445</v>
      </c>
      <c r="S4951" t="str" cm="1">
        <f t="array" ref="S4951:Z4951">_xlfn.XLOOKUP($O4951,'Raw - customers'!$A:$A,'Raw - customers'!$B:$I)</f>
        <v>Barbara-Anne Salerg</v>
      </c>
      <c r="T4951" t="str">
        <v>Agender</v>
      </c>
      <c r="U4951">
        <v>53</v>
      </c>
      <c r="V4951" t="str">
        <v>384 Hayley View RdSuite 949</v>
      </c>
      <c r="W4951">
        <v>1780</v>
      </c>
      <c r="X4951" t="str">
        <v>Savannahland</v>
      </c>
      <c r="Y4951" t="str">
        <v>Northern Territory</v>
      </c>
      <c r="Z4951" t="str">
        <v>Australia</v>
      </c>
      <c r="AA4951">
        <v>8</v>
      </c>
      <c r="AB4951" s="3" t="str">
        <f t="shared" si="155"/>
        <v>10 to 20</v>
      </c>
      <c r="AM4951" s="6">
        <v>87</v>
      </c>
      <c r="AN4951" s="6" t="s">
        <v>1339</v>
      </c>
    </row>
    <row r="4952" spans="1:40" x14ac:dyDescent="0.25">
      <c r="A4952">
        <v>4950</v>
      </c>
      <c r="B4952">
        <v>990</v>
      </c>
      <c r="C4952">
        <v>1231</v>
      </c>
      <c r="D4952">
        <v>112</v>
      </c>
      <c r="E4952">
        <v>3</v>
      </c>
      <c r="F4952">
        <v>336</v>
      </c>
      <c r="G4952">
        <v>1</v>
      </c>
      <c r="H4952" t="str">
        <f>VLOOKUP($C4952,'Raw-products'!$A$2:$H$1261,MATCH(H$1,'Raw-products'!$A$1:$H$1,0))</f>
        <v>Trousers</v>
      </c>
      <c r="I4952" t="str">
        <f>VLOOKUP($C4952,'Raw-products'!$A$2:$H$1261,MATCH(I$1,'Raw-products'!$A$1:$H$1,0))</f>
        <v>Tracksuit Bottoms</v>
      </c>
      <c r="J4952" t="str">
        <f>VLOOKUP($C4952,'Raw-products'!$A$2:$H$1261,MATCH(J$1,'Raw-products'!$A$1:$H$1,0))</f>
        <v>S</v>
      </c>
      <c r="K4952" t="str">
        <f>VLOOKUP($C4952,'Raw-products'!$A$2:$H$1261,MATCH(K$1,'Raw-products'!$A$1:$H$1,0))</f>
        <v>orange</v>
      </c>
      <c r="L4952">
        <f>VLOOKUP($C4952,'Raw-products'!$A$2:$H$1261,MATCH(L$1,'Raw-products'!$A$1:$H$1,0))</f>
        <v>91</v>
      </c>
      <c r="M4952">
        <f>VLOOKUP($C4952,'Raw-products'!$A$2:$H$1261,MATCH(M$1,'Raw-products'!$A$1:$H$1,0))</f>
        <v>59</v>
      </c>
      <c r="N4952" s="5">
        <f t="shared" si="154"/>
        <v>5369</v>
      </c>
      <c r="O4952" cm="1">
        <f t="array" ref="O4952:R4952">_xlfn.XLOOKUP($B4952,'Raw -orders'!$A:$A,'Raw -orders'!$B:$E)</f>
        <v>87</v>
      </c>
      <c r="P4952">
        <v>40306</v>
      </c>
      <c r="Q4952" s="1">
        <v>44425</v>
      </c>
      <c r="R4952" s="1">
        <v>44445</v>
      </c>
      <c r="S4952" t="str" cm="1">
        <f t="array" ref="S4952:Z4952">_xlfn.XLOOKUP($O4952,'Raw - customers'!$A:$A,'Raw - customers'!$B:$I)</f>
        <v>Barbara-Anne Salerg</v>
      </c>
      <c r="T4952" t="str">
        <v>Agender</v>
      </c>
      <c r="U4952">
        <v>53</v>
      </c>
      <c r="V4952" t="str">
        <v>384 Hayley View RdSuite 949</v>
      </c>
      <c r="W4952">
        <v>1780</v>
      </c>
      <c r="X4952" t="str">
        <v>Savannahland</v>
      </c>
      <c r="Y4952" t="str">
        <v>Northern Territory</v>
      </c>
      <c r="Z4952" t="str">
        <v>Australia</v>
      </c>
      <c r="AA4952">
        <v>8</v>
      </c>
      <c r="AB4952" s="3" t="str">
        <f t="shared" si="155"/>
        <v>10 to 20</v>
      </c>
      <c r="AM4952" s="6">
        <v>87</v>
      </c>
      <c r="AN4952" s="6" t="s">
        <v>1339</v>
      </c>
    </row>
    <row r="4953" spans="1:40" x14ac:dyDescent="0.25">
      <c r="A4953">
        <v>4951</v>
      </c>
      <c r="B4953">
        <v>990</v>
      </c>
      <c r="C4953">
        <v>1228</v>
      </c>
      <c r="D4953">
        <v>112</v>
      </c>
      <c r="E4953">
        <v>2</v>
      </c>
      <c r="F4953">
        <v>224</v>
      </c>
      <c r="G4953">
        <v>1</v>
      </c>
      <c r="H4953" t="str">
        <f>VLOOKUP($C4953,'Raw-products'!$A$2:$H$1261,MATCH(H$1,'Raw-products'!$A$1:$H$1,0))</f>
        <v>Trousers</v>
      </c>
      <c r="I4953" t="str">
        <f>VLOOKUP($C4953,'Raw-products'!$A$2:$H$1261,MATCH(I$1,'Raw-products'!$A$1:$H$1,0))</f>
        <v>Tracksuit Bottoms</v>
      </c>
      <c r="J4953" t="str">
        <f>VLOOKUP($C4953,'Raw-products'!$A$2:$H$1261,MATCH(J$1,'Raw-products'!$A$1:$H$1,0))</f>
        <v>L</v>
      </c>
      <c r="K4953" t="str">
        <f>VLOOKUP($C4953,'Raw-products'!$A$2:$H$1261,MATCH(K$1,'Raw-products'!$A$1:$H$1,0))</f>
        <v>red</v>
      </c>
      <c r="L4953">
        <f>VLOOKUP($C4953,'Raw-products'!$A$2:$H$1261,MATCH(L$1,'Raw-products'!$A$1:$H$1,0))</f>
        <v>91</v>
      </c>
      <c r="M4953">
        <f>VLOOKUP($C4953,'Raw-products'!$A$2:$H$1261,MATCH(M$1,'Raw-products'!$A$1:$H$1,0))</f>
        <v>43</v>
      </c>
      <c r="N4953" s="5">
        <f t="shared" si="154"/>
        <v>3913</v>
      </c>
      <c r="O4953" cm="1">
        <f t="array" ref="O4953:R4953">_xlfn.XLOOKUP($B4953,'Raw -orders'!$A:$A,'Raw -orders'!$B:$E)</f>
        <v>87</v>
      </c>
      <c r="P4953">
        <v>40306</v>
      </c>
      <c r="Q4953" s="1">
        <v>44425</v>
      </c>
      <c r="R4953" s="1">
        <v>44445</v>
      </c>
      <c r="S4953" t="str" cm="1">
        <f t="array" ref="S4953:Z4953">_xlfn.XLOOKUP($O4953,'Raw - customers'!$A:$A,'Raw - customers'!$B:$I)</f>
        <v>Barbara-Anne Salerg</v>
      </c>
      <c r="T4953" t="str">
        <v>Agender</v>
      </c>
      <c r="U4953">
        <v>53</v>
      </c>
      <c r="V4953" t="str">
        <v>384 Hayley View RdSuite 949</v>
      </c>
      <c r="W4953">
        <v>1780</v>
      </c>
      <c r="X4953" t="str">
        <v>Savannahland</v>
      </c>
      <c r="Y4953" t="str">
        <v>Northern Territory</v>
      </c>
      <c r="Z4953" t="str">
        <v>Australia</v>
      </c>
      <c r="AA4953">
        <v>8</v>
      </c>
      <c r="AB4953" s="3" t="str">
        <f t="shared" si="155"/>
        <v>10 to 20</v>
      </c>
      <c r="AM4953" s="6">
        <v>87</v>
      </c>
      <c r="AN4953" s="6" t="s">
        <v>1339</v>
      </c>
    </row>
    <row r="4954" spans="1:40" x14ac:dyDescent="0.25">
      <c r="A4954">
        <v>4952</v>
      </c>
      <c r="B4954">
        <v>990</v>
      </c>
      <c r="C4954">
        <v>1165</v>
      </c>
      <c r="D4954">
        <v>99</v>
      </c>
      <c r="E4954">
        <v>2</v>
      </c>
      <c r="F4954">
        <v>198</v>
      </c>
      <c r="G4954">
        <v>1</v>
      </c>
      <c r="H4954" t="str">
        <f>VLOOKUP($C4954,'Raw-products'!$A$2:$H$1261,MATCH(H$1,'Raw-products'!$A$1:$H$1,0))</f>
        <v>Trousers</v>
      </c>
      <c r="I4954" t="str">
        <f>VLOOKUP($C4954,'Raw-products'!$A$2:$H$1261,MATCH(I$1,'Raw-products'!$A$1:$H$1,0))</f>
        <v>High-Waisted</v>
      </c>
      <c r="J4954" t="str">
        <f>VLOOKUP($C4954,'Raw-products'!$A$2:$H$1261,MATCH(J$1,'Raw-products'!$A$1:$H$1,0))</f>
        <v>XS</v>
      </c>
      <c r="K4954" t="str">
        <f>VLOOKUP($C4954,'Raw-products'!$A$2:$H$1261,MATCH(K$1,'Raw-products'!$A$1:$H$1,0))</f>
        <v>yellow</v>
      </c>
      <c r="L4954">
        <f>VLOOKUP($C4954,'Raw-products'!$A$2:$H$1261,MATCH(L$1,'Raw-products'!$A$1:$H$1,0))</f>
        <v>98</v>
      </c>
      <c r="M4954">
        <f>VLOOKUP($C4954,'Raw-products'!$A$2:$H$1261,MATCH(M$1,'Raw-products'!$A$1:$H$1,0))</f>
        <v>64</v>
      </c>
      <c r="N4954" s="5">
        <f t="shared" si="154"/>
        <v>6272</v>
      </c>
      <c r="O4954" cm="1">
        <f t="array" ref="O4954:R4954">_xlfn.XLOOKUP($B4954,'Raw -orders'!$A:$A,'Raw -orders'!$B:$E)</f>
        <v>87</v>
      </c>
      <c r="P4954">
        <v>40306</v>
      </c>
      <c r="Q4954" s="1">
        <v>44425</v>
      </c>
      <c r="R4954" s="1">
        <v>44445</v>
      </c>
      <c r="S4954" t="str" cm="1">
        <f t="array" ref="S4954:Z4954">_xlfn.XLOOKUP($O4954,'Raw - customers'!$A:$A,'Raw - customers'!$B:$I)</f>
        <v>Barbara-Anne Salerg</v>
      </c>
      <c r="T4954" t="str">
        <v>Agender</v>
      </c>
      <c r="U4954">
        <v>53</v>
      </c>
      <c r="V4954" t="str">
        <v>384 Hayley View RdSuite 949</v>
      </c>
      <c r="W4954">
        <v>1780</v>
      </c>
      <c r="X4954" t="str">
        <v>Savannahland</v>
      </c>
      <c r="Y4954" t="str">
        <v>Northern Territory</v>
      </c>
      <c r="Z4954" t="str">
        <v>Australia</v>
      </c>
      <c r="AA4954">
        <v>8</v>
      </c>
      <c r="AB4954" s="3" t="str">
        <f t="shared" si="155"/>
        <v>10 to 20</v>
      </c>
      <c r="AM4954" s="6">
        <v>87</v>
      </c>
      <c r="AN4954" s="6" t="s">
        <v>1339</v>
      </c>
    </row>
    <row r="4955" spans="1:40" x14ac:dyDescent="0.25">
      <c r="A4955">
        <v>4953</v>
      </c>
      <c r="B4955">
        <v>990</v>
      </c>
      <c r="C4955">
        <v>125</v>
      </c>
      <c r="D4955">
        <v>92</v>
      </c>
      <c r="E4955">
        <v>3</v>
      </c>
      <c r="F4955">
        <v>276</v>
      </c>
      <c r="G4955">
        <v>1</v>
      </c>
      <c r="H4955" t="str">
        <f>VLOOKUP($C4955,'Raw-products'!$A$2:$H$1261,MATCH(H$1,'Raw-products'!$A$1:$H$1,0))</f>
        <v>Shirt</v>
      </c>
      <c r="I4955" t="str">
        <f>VLOOKUP($C4955,'Raw-products'!$A$2:$H$1261,MATCH(I$1,'Raw-products'!$A$1:$H$1,0))</f>
        <v>Denim</v>
      </c>
      <c r="J4955" t="str">
        <f>VLOOKUP($C4955,'Raw-products'!$A$2:$H$1261,MATCH(J$1,'Raw-products'!$A$1:$H$1,0))</f>
        <v>XS</v>
      </c>
      <c r="K4955" t="str">
        <f>VLOOKUP($C4955,'Raw-products'!$A$2:$H$1261,MATCH(K$1,'Raw-products'!$A$1:$H$1,0))</f>
        <v>blue</v>
      </c>
      <c r="L4955">
        <f>VLOOKUP($C4955,'Raw-products'!$A$2:$H$1261,MATCH(L$1,'Raw-products'!$A$1:$H$1,0))</f>
        <v>115</v>
      </c>
      <c r="M4955">
        <f>VLOOKUP($C4955,'Raw-products'!$A$2:$H$1261,MATCH(M$1,'Raw-products'!$A$1:$H$1,0))</f>
        <v>76</v>
      </c>
      <c r="N4955" s="5">
        <f t="shared" si="154"/>
        <v>8740</v>
      </c>
      <c r="O4955" cm="1">
        <f t="array" ref="O4955:R4955">_xlfn.XLOOKUP($B4955,'Raw -orders'!$A:$A,'Raw -orders'!$B:$E)</f>
        <v>87</v>
      </c>
      <c r="P4955">
        <v>40306</v>
      </c>
      <c r="Q4955" s="1">
        <v>44425</v>
      </c>
      <c r="R4955" s="1">
        <v>44445</v>
      </c>
      <c r="S4955" t="str" cm="1">
        <f t="array" ref="S4955:Z4955">_xlfn.XLOOKUP($O4955,'Raw - customers'!$A:$A,'Raw - customers'!$B:$I)</f>
        <v>Barbara-Anne Salerg</v>
      </c>
      <c r="T4955" t="str">
        <v>Agender</v>
      </c>
      <c r="U4955">
        <v>53</v>
      </c>
      <c r="V4955" t="str">
        <v>384 Hayley View RdSuite 949</v>
      </c>
      <c r="W4955">
        <v>1780</v>
      </c>
      <c r="X4955" t="str">
        <v>Savannahland</v>
      </c>
      <c r="Y4955" t="str">
        <v>Northern Territory</v>
      </c>
      <c r="Z4955" t="str">
        <v>Australia</v>
      </c>
      <c r="AA4955">
        <v>8</v>
      </c>
      <c r="AB4955" s="3" t="str">
        <f t="shared" si="155"/>
        <v>10 to 20</v>
      </c>
      <c r="AM4955" s="6">
        <v>87</v>
      </c>
      <c r="AN4955" s="6" t="s">
        <v>1339</v>
      </c>
    </row>
    <row r="4956" spans="1:40" x14ac:dyDescent="0.25">
      <c r="A4956">
        <v>4954</v>
      </c>
      <c r="B4956">
        <v>991</v>
      </c>
      <c r="C4956">
        <v>971</v>
      </c>
      <c r="D4956">
        <v>97</v>
      </c>
      <c r="E4956">
        <v>1</v>
      </c>
      <c r="F4956">
        <v>97</v>
      </c>
      <c r="G4956">
        <v>1</v>
      </c>
      <c r="H4956" t="str">
        <f>VLOOKUP($C4956,'Raw-products'!$A$2:$H$1261,MATCH(H$1,'Raw-products'!$A$1:$H$1,0))</f>
        <v>Trousers</v>
      </c>
      <c r="I4956" t="str">
        <f>VLOOKUP($C4956,'Raw-products'!$A$2:$H$1261,MATCH(I$1,'Raw-products'!$A$1:$H$1,0))</f>
        <v>Slim-Fit</v>
      </c>
      <c r="J4956" t="str">
        <f>VLOOKUP($C4956,'Raw-products'!$A$2:$H$1261,MATCH(J$1,'Raw-products'!$A$1:$H$1,0))</f>
        <v>S</v>
      </c>
      <c r="K4956" t="str">
        <f>VLOOKUP($C4956,'Raw-products'!$A$2:$H$1261,MATCH(K$1,'Raw-products'!$A$1:$H$1,0))</f>
        <v>indigo</v>
      </c>
      <c r="L4956">
        <f>VLOOKUP($C4956,'Raw-products'!$A$2:$H$1261,MATCH(L$1,'Raw-products'!$A$1:$H$1,0))</f>
        <v>119</v>
      </c>
      <c r="M4956">
        <f>VLOOKUP($C4956,'Raw-products'!$A$2:$H$1261,MATCH(M$1,'Raw-products'!$A$1:$H$1,0))</f>
        <v>41</v>
      </c>
      <c r="N4956" s="5">
        <f t="shared" si="154"/>
        <v>4879</v>
      </c>
      <c r="O4956" cm="1">
        <f t="array" ref="O4956:R4956">_xlfn.XLOOKUP($B4956,'Raw -orders'!$A:$A,'Raw -orders'!$B:$E)</f>
        <v>493</v>
      </c>
      <c r="P4956">
        <v>17535</v>
      </c>
      <c r="Q4956" s="1">
        <v>44205</v>
      </c>
      <c r="R4956" s="1">
        <v>44212</v>
      </c>
      <c r="S4956" t="str" cm="1">
        <f t="array" ref="S4956:Z4956">_xlfn.XLOOKUP($O4956,'Raw - customers'!$A:$A,'Raw - customers'!$B:$I)</f>
        <v>Andrew Renn</v>
      </c>
      <c r="T4956" t="str">
        <v>Bigender</v>
      </c>
      <c r="U4956">
        <v>63</v>
      </c>
      <c r="V4956" t="str">
        <v>761 Mckenzie BoulevardSuite 489</v>
      </c>
      <c r="W4956">
        <v>1696</v>
      </c>
      <c r="X4956" t="str">
        <v>Port Natalie</v>
      </c>
      <c r="Y4956" t="str">
        <v>Victoria</v>
      </c>
      <c r="Z4956" t="str">
        <v>Australia</v>
      </c>
      <c r="AA4956">
        <v>1</v>
      </c>
      <c r="AB4956" s="3" t="str">
        <f t="shared" si="155"/>
        <v>0 to 10</v>
      </c>
      <c r="AM4956" s="6">
        <v>493</v>
      </c>
      <c r="AN4956" s="6" t="s">
        <v>1396</v>
      </c>
    </row>
    <row r="4957" spans="1:40" x14ac:dyDescent="0.25">
      <c r="A4957">
        <v>4955</v>
      </c>
      <c r="B4957">
        <v>991</v>
      </c>
      <c r="C4957">
        <v>212</v>
      </c>
      <c r="D4957">
        <v>106</v>
      </c>
      <c r="E4957">
        <v>3</v>
      </c>
      <c r="F4957">
        <v>318</v>
      </c>
      <c r="G4957">
        <v>1</v>
      </c>
      <c r="H4957" t="str">
        <f>VLOOKUP($C4957,'Raw-products'!$A$2:$H$1261,MATCH(H$1,'Raw-products'!$A$1:$H$1,0))</f>
        <v>Shirt</v>
      </c>
      <c r="I4957" t="str">
        <f>VLOOKUP($C4957,'Raw-products'!$A$2:$H$1261,MATCH(I$1,'Raw-products'!$A$1:$H$1,0))</f>
        <v>Chambray</v>
      </c>
      <c r="J4957" t="str">
        <f>VLOOKUP($C4957,'Raw-products'!$A$2:$H$1261,MATCH(J$1,'Raw-products'!$A$1:$H$1,0))</f>
        <v>M</v>
      </c>
      <c r="K4957" t="str">
        <f>VLOOKUP($C4957,'Raw-products'!$A$2:$H$1261,MATCH(K$1,'Raw-products'!$A$1:$H$1,0))</f>
        <v>red</v>
      </c>
      <c r="L4957">
        <f>VLOOKUP($C4957,'Raw-products'!$A$2:$H$1261,MATCH(L$1,'Raw-products'!$A$1:$H$1,0))</f>
        <v>105</v>
      </c>
      <c r="M4957">
        <f>VLOOKUP($C4957,'Raw-products'!$A$2:$H$1261,MATCH(M$1,'Raw-products'!$A$1:$H$1,0))</f>
        <v>48</v>
      </c>
      <c r="N4957" s="5">
        <f t="shared" si="154"/>
        <v>5040</v>
      </c>
      <c r="O4957" cm="1">
        <f t="array" ref="O4957:R4957">_xlfn.XLOOKUP($B4957,'Raw -orders'!$A:$A,'Raw -orders'!$B:$E)</f>
        <v>493</v>
      </c>
      <c r="P4957">
        <v>17535</v>
      </c>
      <c r="Q4957" s="1">
        <v>44205</v>
      </c>
      <c r="R4957" s="1">
        <v>44212</v>
      </c>
      <c r="S4957" t="str" cm="1">
        <f t="array" ref="S4957:Z4957">_xlfn.XLOOKUP($O4957,'Raw - customers'!$A:$A,'Raw - customers'!$B:$I)</f>
        <v>Andrew Renn</v>
      </c>
      <c r="T4957" t="str">
        <v>Bigender</v>
      </c>
      <c r="U4957">
        <v>63</v>
      </c>
      <c r="V4957" t="str">
        <v>761 Mckenzie BoulevardSuite 489</v>
      </c>
      <c r="W4957">
        <v>1696</v>
      </c>
      <c r="X4957" t="str">
        <v>Port Natalie</v>
      </c>
      <c r="Y4957" t="str">
        <v>Victoria</v>
      </c>
      <c r="Z4957" t="str">
        <v>Australia</v>
      </c>
      <c r="AA4957">
        <v>1</v>
      </c>
      <c r="AB4957" s="3" t="str">
        <f t="shared" si="155"/>
        <v>0 to 10</v>
      </c>
      <c r="AM4957" s="6">
        <v>493</v>
      </c>
      <c r="AN4957" s="6" t="s">
        <v>1396</v>
      </c>
    </row>
    <row r="4958" spans="1:40" x14ac:dyDescent="0.25">
      <c r="A4958">
        <v>4956</v>
      </c>
      <c r="B4958">
        <v>991</v>
      </c>
      <c r="C4958">
        <v>871</v>
      </c>
      <c r="D4958">
        <v>113</v>
      </c>
      <c r="E4958">
        <v>1</v>
      </c>
      <c r="F4958">
        <v>113</v>
      </c>
      <c r="G4958">
        <v>1</v>
      </c>
      <c r="H4958" t="str">
        <f>VLOOKUP($C4958,'Raw-products'!$A$2:$H$1261,MATCH(H$1,'Raw-products'!$A$1:$H$1,0))</f>
        <v>Trousers</v>
      </c>
      <c r="I4958" t="str">
        <f>VLOOKUP($C4958,'Raw-products'!$A$2:$H$1261,MATCH(I$1,'Raw-products'!$A$1:$H$1,0))</f>
        <v>Chinos</v>
      </c>
      <c r="J4958" t="str">
        <f>VLOOKUP($C4958,'Raw-products'!$A$2:$H$1261,MATCH(J$1,'Raw-products'!$A$1:$H$1,0))</f>
        <v>S</v>
      </c>
      <c r="K4958" t="str">
        <f>VLOOKUP($C4958,'Raw-products'!$A$2:$H$1261,MATCH(K$1,'Raw-products'!$A$1:$H$1,0))</f>
        <v>violet</v>
      </c>
      <c r="L4958">
        <f>VLOOKUP($C4958,'Raw-products'!$A$2:$H$1261,MATCH(L$1,'Raw-products'!$A$1:$H$1,0))</f>
        <v>100</v>
      </c>
      <c r="M4958">
        <f>VLOOKUP($C4958,'Raw-products'!$A$2:$H$1261,MATCH(M$1,'Raw-products'!$A$1:$H$1,0))</f>
        <v>64</v>
      </c>
      <c r="N4958" s="5">
        <f t="shared" si="154"/>
        <v>6400</v>
      </c>
      <c r="O4958" cm="1">
        <f t="array" ref="O4958:R4958">_xlfn.XLOOKUP($B4958,'Raw -orders'!$A:$A,'Raw -orders'!$B:$E)</f>
        <v>493</v>
      </c>
      <c r="P4958">
        <v>17535</v>
      </c>
      <c r="Q4958" s="1">
        <v>44205</v>
      </c>
      <c r="R4958" s="1">
        <v>44212</v>
      </c>
      <c r="S4958" t="str" cm="1">
        <f t="array" ref="S4958:Z4958">_xlfn.XLOOKUP($O4958,'Raw - customers'!$A:$A,'Raw - customers'!$B:$I)</f>
        <v>Andrew Renn</v>
      </c>
      <c r="T4958" t="str">
        <v>Bigender</v>
      </c>
      <c r="U4958">
        <v>63</v>
      </c>
      <c r="V4958" t="str">
        <v>761 Mckenzie BoulevardSuite 489</v>
      </c>
      <c r="W4958">
        <v>1696</v>
      </c>
      <c r="X4958" t="str">
        <v>Port Natalie</v>
      </c>
      <c r="Y4958" t="str">
        <v>Victoria</v>
      </c>
      <c r="Z4958" t="str">
        <v>Australia</v>
      </c>
      <c r="AA4958">
        <v>1</v>
      </c>
      <c r="AB4958" s="3" t="str">
        <f t="shared" si="155"/>
        <v>0 to 10</v>
      </c>
      <c r="AM4958" s="6">
        <v>493</v>
      </c>
      <c r="AN4958" s="6" t="s">
        <v>1396</v>
      </c>
    </row>
    <row r="4959" spans="1:40" x14ac:dyDescent="0.25">
      <c r="A4959">
        <v>4957</v>
      </c>
      <c r="B4959">
        <v>991</v>
      </c>
      <c r="C4959">
        <v>18</v>
      </c>
      <c r="D4959">
        <v>96</v>
      </c>
      <c r="E4959">
        <v>1</v>
      </c>
      <c r="F4959">
        <v>96</v>
      </c>
      <c r="G4959">
        <v>1</v>
      </c>
      <c r="H4959" t="str">
        <f>VLOOKUP($C4959,'Raw-products'!$A$2:$H$1261,MATCH(H$1,'Raw-products'!$A$1:$H$1,0))</f>
        <v>Shirt</v>
      </c>
      <c r="I4959" t="str">
        <f>VLOOKUP($C4959,'Raw-products'!$A$2:$H$1261,MATCH(I$1,'Raw-products'!$A$1:$H$1,0))</f>
        <v>Oxford Cloth</v>
      </c>
      <c r="J4959" t="str">
        <f>VLOOKUP($C4959,'Raw-products'!$A$2:$H$1261,MATCH(J$1,'Raw-products'!$A$1:$H$1,0))</f>
        <v>L</v>
      </c>
      <c r="K4959" t="str">
        <f>VLOOKUP($C4959,'Raw-products'!$A$2:$H$1261,MATCH(K$1,'Raw-products'!$A$1:$H$1,0))</f>
        <v>green</v>
      </c>
      <c r="L4959">
        <f>VLOOKUP($C4959,'Raw-products'!$A$2:$H$1261,MATCH(L$1,'Raw-products'!$A$1:$H$1,0))</f>
        <v>114</v>
      </c>
      <c r="M4959">
        <f>VLOOKUP($C4959,'Raw-products'!$A$2:$H$1261,MATCH(M$1,'Raw-products'!$A$1:$H$1,0))</f>
        <v>52</v>
      </c>
      <c r="N4959" s="5">
        <f t="shared" si="154"/>
        <v>5928</v>
      </c>
      <c r="O4959" cm="1">
        <f t="array" ref="O4959:R4959">_xlfn.XLOOKUP($B4959,'Raw -orders'!$A:$A,'Raw -orders'!$B:$E)</f>
        <v>493</v>
      </c>
      <c r="P4959">
        <v>17535</v>
      </c>
      <c r="Q4959" s="1">
        <v>44205</v>
      </c>
      <c r="R4959" s="1">
        <v>44212</v>
      </c>
      <c r="S4959" t="str" cm="1">
        <f t="array" ref="S4959:Z4959">_xlfn.XLOOKUP($O4959,'Raw - customers'!$A:$A,'Raw - customers'!$B:$I)</f>
        <v>Andrew Renn</v>
      </c>
      <c r="T4959" t="str">
        <v>Bigender</v>
      </c>
      <c r="U4959">
        <v>63</v>
      </c>
      <c r="V4959" t="str">
        <v>761 Mckenzie BoulevardSuite 489</v>
      </c>
      <c r="W4959">
        <v>1696</v>
      </c>
      <c r="X4959" t="str">
        <v>Port Natalie</v>
      </c>
      <c r="Y4959" t="str">
        <v>Victoria</v>
      </c>
      <c r="Z4959" t="str">
        <v>Australia</v>
      </c>
      <c r="AA4959">
        <v>1</v>
      </c>
      <c r="AB4959" s="3" t="str">
        <f t="shared" si="155"/>
        <v>0 to 10</v>
      </c>
      <c r="AM4959" s="6">
        <v>493</v>
      </c>
      <c r="AN4959" s="6" t="s">
        <v>1396</v>
      </c>
    </row>
    <row r="4960" spans="1:40" x14ac:dyDescent="0.25">
      <c r="A4960">
        <v>4958</v>
      </c>
      <c r="B4960">
        <v>991</v>
      </c>
      <c r="C4960">
        <v>970</v>
      </c>
      <c r="D4960">
        <v>97</v>
      </c>
      <c r="E4960">
        <v>2</v>
      </c>
      <c r="F4960">
        <v>194</v>
      </c>
      <c r="G4960">
        <v>1</v>
      </c>
      <c r="H4960" t="str">
        <f>VLOOKUP($C4960,'Raw-products'!$A$2:$H$1261,MATCH(H$1,'Raw-products'!$A$1:$H$1,0))</f>
        <v>Trousers</v>
      </c>
      <c r="I4960" t="str">
        <f>VLOOKUP($C4960,'Raw-products'!$A$2:$H$1261,MATCH(I$1,'Raw-products'!$A$1:$H$1,0))</f>
        <v>Slim-Fit</v>
      </c>
      <c r="J4960" t="str">
        <f>VLOOKUP($C4960,'Raw-products'!$A$2:$H$1261,MATCH(J$1,'Raw-products'!$A$1:$H$1,0))</f>
        <v>XS</v>
      </c>
      <c r="K4960" t="str">
        <f>VLOOKUP($C4960,'Raw-products'!$A$2:$H$1261,MATCH(K$1,'Raw-products'!$A$1:$H$1,0))</f>
        <v>indigo</v>
      </c>
      <c r="L4960">
        <f>VLOOKUP($C4960,'Raw-products'!$A$2:$H$1261,MATCH(L$1,'Raw-products'!$A$1:$H$1,0))</f>
        <v>119</v>
      </c>
      <c r="M4960">
        <f>VLOOKUP($C4960,'Raw-products'!$A$2:$H$1261,MATCH(M$1,'Raw-products'!$A$1:$H$1,0))</f>
        <v>74</v>
      </c>
      <c r="N4960" s="5">
        <f t="shared" si="154"/>
        <v>8806</v>
      </c>
      <c r="O4960" cm="1">
        <f t="array" ref="O4960:R4960">_xlfn.XLOOKUP($B4960,'Raw -orders'!$A:$A,'Raw -orders'!$B:$E)</f>
        <v>493</v>
      </c>
      <c r="P4960">
        <v>17535</v>
      </c>
      <c r="Q4960" s="1">
        <v>44205</v>
      </c>
      <c r="R4960" s="1">
        <v>44212</v>
      </c>
      <c r="S4960" t="str" cm="1">
        <f t="array" ref="S4960:Z4960">_xlfn.XLOOKUP($O4960,'Raw - customers'!$A:$A,'Raw - customers'!$B:$I)</f>
        <v>Andrew Renn</v>
      </c>
      <c r="T4960" t="str">
        <v>Bigender</v>
      </c>
      <c r="U4960">
        <v>63</v>
      </c>
      <c r="V4960" t="str">
        <v>761 Mckenzie BoulevardSuite 489</v>
      </c>
      <c r="W4960">
        <v>1696</v>
      </c>
      <c r="X4960" t="str">
        <v>Port Natalie</v>
      </c>
      <c r="Y4960" t="str">
        <v>Victoria</v>
      </c>
      <c r="Z4960" t="str">
        <v>Australia</v>
      </c>
      <c r="AA4960">
        <v>1</v>
      </c>
      <c r="AB4960" s="3" t="str">
        <f t="shared" si="155"/>
        <v>0 to 10</v>
      </c>
      <c r="AM4960" s="6">
        <v>493</v>
      </c>
      <c r="AN4960" s="6" t="s">
        <v>1396</v>
      </c>
    </row>
    <row r="4961" spans="1:40" x14ac:dyDescent="0.25">
      <c r="A4961">
        <v>4959</v>
      </c>
      <c r="B4961">
        <v>991</v>
      </c>
      <c r="C4961">
        <v>215</v>
      </c>
      <c r="D4961">
        <v>106</v>
      </c>
      <c r="E4961">
        <v>1</v>
      </c>
      <c r="F4961">
        <v>106</v>
      </c>
      <c r="G4961">
        <v>1</v>
      </c>
      <c r="H4961" t="str">
        <f>VLOOKUP($C4961,'Raw-products'!$A$2:$H$1261,MATCH(H$1,'Raw-products'!$A$1:$H$1,0))</f>
        <v>Shirt</v>
      </c>
      <c r="I4961" t="str">
        <f>VLOOKUP($C4961,'Raw-products'!$A$2:$H$1261,MATCH(I$1,'Raw-products'!$A$1:$H$1,0))</f>
        <v>Chambray</v>
      </c>
      <c r="J4961" t="str">
        <f>VLOOKUP($C4961,'Raw-products'!$A$2:$H$1261,MATCH(J$1,'Raw-products'!$A$1:$H$1,0))</f>
        <v>XS</v>
      </c>
      <c r="K4961" t="str">
        <f>VLOOKUP($C4961,'Raw-products'!$A$2:$H$1261,MATCH(K$1,'Raw-products'!$A$1:$H$1,0))</f>
        <v>orange</v>
      </c>
      <c r="L4961">
        <f>VLOOKUP($C4961,'Raw-products'!$A$2:$H$1261,MATCH(L$1,'Raw-products'!$A$1:$H$1,0))</f>
        <v>105</v>
      </c>
      <c r="M4961">
        <f>VLOOKUP($C4961,'Raw-products'!$A$2:$H$1261,MATCH(M$1,'Raw-products'!$A$1:$H$1,0))</f>
        <v>76</v>
      </c>
      <c r="N4961" s="5">
        <f t="shared" si="154"/>
        <v>7980</v>
      </c>
      <c r="O4961" cm="1">
        <f t="array" ref="O4961:R4961">_xlfn.XLOOKUP($B4961,'Raw -orders'!$A:$A,'Raw -orders'!$B:$E)</f>
        <v>493</v>
      </c>
      <c r="P4961">
        <v>17535</v>
      </c>
      <c r="Q4961" s="1">
        <v>44205</v>
      </c>
      <c r="R4961" s="1">
        <v>44212</v>
      </c>
      <c r="S4961" t="str" cm="1">
        <f t="array" ref="S4961:Z4961">_xlfn.XLOOKUP($O4961,'Raw - customers'!$A:$A,'Raw - customers'!$B:$I)</f>
        <v>Andrew Renn</v>
      </c>
      <c r="T4961" t="str">
        <v>Bigender</v>
      </c>
      <c r="U4961">
        <v>63</v>
      </c>
      <c r="V4961" t="str">
        <v>761 Mckenzie BoulevardSuite 489</v>
      </c>
      <c r="W4961">
        <v>1696</v>
      </c>
      <c r="X4961" t="str">
        <v>Port Natalie</v>
      </c>
      <c r="Y4961" t="str">
        <v>Victoria</v>
      </c>
      <c r="Z4961" t="str">
        <v>Australia</v>
      </c>
      <c r="AA4961">
        <v>1</v>
      </c>
      <c r="AB4961" s="3" t="str">
        <f t="shared" si="155"/>
        <v>0 to 10</v>
      </c>
      <c r="AM4961" s="6">
        <v>493</v>
      </c>
      <c r="AN4961" s="6" t="s">
        <v>1396</v>
      </c>
    </row>
    <row r="4962" spans="1:40" x14ac:dyDescent="0.25">
      <c r="A4962">
        <v>4960</v>
      </c>
      <c r="B4962">
        <v>991</v>
      </c>
      <c r="C4962">
        <v>1205</v>
      </c>
      <c r="D4962">
        <v>105</v>
      </c>
      <c r="E4962">
        <v>3</v>
      </c>
      <c r="F4962">
        <v>315</v>
      </c>
      <c r="G4962">
        <v>1</v>
      </c>
      <c r="H4962" t="str">
        <f>VLOOKUP($C4962,'Raw-products'!$A$2:$H$1261,MATCH(H$1,'Raw-products'!$A$1:$H$1,0))</f>
        <v>Trousers</v>
      </c>
      <c r="I4962" t="str">
        <f>VLOOKUP($C4962,'Raw-products'!$A$2:$H$1261,MATCH(I$1,'Raw-products'!$A$1:$H$1,0))</f>
        <v>Pleated</v>
      </c>
      <c r="J4962" t="str">
        <f>VLOOKUP($C4962,'Raw-products'!$A$2:$H$1261,MATCH(J$1,'Raw-products'!$A$1:$H$1,0))</f>
        <v>XS</v>
      </c>
      <c r="K4962" t="str">
        <f>VLOOKUP($C4962,'Raw-products'!$A$2:$H$1261,MATCH(K$1,'Raw-products'!$A$1:$H$1,0))</f>
        <v>green</v>
      </c>
      <c r="L4962">
        <f>VLOOKUP($C4962,'Raw-products'!$A$2:$H$1261,MATCH(L$1,'Raw-products'!$A$1:$H$1,0))</f>
        <v>90</v>
      </c>
      <c r="M4962">
        <f>VLOOKUP($C4962,'Raw-products'!$A$2:$H$1261,MATCH(M$1,'Raw-products'!$A$1:$H$1,0))</f>
        <v>58</v>
      </c>
      <c r="N4962" s="5">
        <f t="shared" si="154"/>
        <v>5220</v>
      </c>
      <c r="O4962" cm="1">
        <f t="array" ref="O4962:R4962">_xlfn.XLOOKUP($B4962,'Raw -orders'!$A:$A,'Raw -orders'!$B:$E)</f>
        <v>493</v>
      </c>
      <c r="P4962">
        <v>17535</v>
      </c>
      <c r="Q4962" s="1">
        <v>44205</v>
      </c>
      <c r="R4962" s="1">
        <v>44212</v>
      </c>
      <c r="S4962" t="str" cm="1">
        <f t="array" ref="S4962:Z4962">_xlfn.XLOOKUP($O4962,'Raw - customers'!$A:$A,'Raw - customers'!$B:$I)</f>
        <v>Andrew Renn</v>
      </c>
      <c r="T4962" t="str">
        <v>Bigender</v>
      </c>
      <c r="U4962">
        <v>63</v>
      </c>
      <c r="V4962" t="str">
        <v>761 Mckenzie BoulevardSuite 489</v>
      </c>
      <c r="W4962">
        <v>1696</v>
      </c>
      <c r="X4962" t="str">
        <v>Port Natalie</v>
      </c>
      <c r="Y4962" t="str">
        <v>Victoria</v>
      </c>
      <c r="Z4962" t="str">
        <v>Australia</v>
      </c>
      <c r="AA4962">
        <v>1</v>
      </c>
      <c r="AB4962" s="3" t="str">
        <f t="shared" si="155"/>
        <v>0 to 10</v>
      </c>
      <c r="AM4962" s="6">
        <v>493</v>
      </c>
      <c r="AN4962" s="6" t="s">
        <v>1396</v>
      </c>
    </row>
    <row r="4963" spans="1:40" x14ac:dyDescent="0.25">
      <c r="A4963">
        <v>4961</v>
      </c>
      <c r="B4963">
        <v>992</v>
      </c>
      <c r="C4963">
        <v>1214</v>
      </c>
      <c r="D4963">
        <v>105</v>
      </c>
      <c r="E4963">
        <v>2</v>
      </c>
      <c r="F4963">
        <v>210</v>
      </c>
      <c r="G4963">
        <v>1</v>
      </c>
      <c r="H4963" t="str">
        <f>VLOOKUP($C4963,'Raw-products'!$A$2:$H$1261,MATCH(H$1,'Raw-products'!$A$1:$H$1,0))</f>
        <v>Trousers</v>
      </c>
      <c r="I4963" t="str">
        <f>VLOOKUP($C4963,'Raw-products'!$A$2:$H$1261,MATCH(I$1,'Raw-products'!$A$1:$H$1,0))</f>
        <v>Pleated</v>
      </c>
      <c r="J4963" t="str">
        <f>VLOOKUP($C4963,'Raw-products'!$A$2:$H$1261,MATCH(J$1,'Raw-products'!$A$1:$H$1,0))</f>
        <v>XL</v>
      </c>
      <c r="K4963" t="str">
        <f>VLOOKUP($C4963,'Raw-products'!$A$2:$H$1261,MATCH(K$1,'Raw-products'!$A$1:$H$1,0))</f>
        <v>blue</v>
      </c>
      <c r="L4963">
        <f>VLOOKUP($C4963,'Raw-products'!$A$2:$H$1261,MATCH(L$1,'Raw-products'!$A$1:$H$1,0))</f>
        <v>90</v>
      </c>
      <c r="M4963">
        <f>VLOOKUP($C4963,'Raw-products'!$A$2:$H$1261,MATCH(M$1,'Raw-products'!$A$1:$H$1,0))</f>
        <v>55</v>
      </c>
      <c r="N4963" s="5">
        <f t="shared" si="154"/>
        <v>4950</v>
      </c>
      <c r="O4963" cm="1">
        <f t="array" ref="O4963:R4963">_xlfn.XLOOKUP($B4963,'Raw -orders'!$A:$A,'Raw -orders'!$B:$E)</f>
        <v>770</v>
      </c>
      <c r="P4963">
        <v>53679</v>
      </c>
      <c r="Q4963" s="1">
        <v>44400</v>
      </c>
      <c r="R4963" s="1">
        <v>44422</v>
      </c>
      <c r="S4963" t="str" cm="1">
        <f t="array" ref="S4963:Z4963">_xlfn.XLOOKUP($O4963,'Raw - customers'!$A:$A,'Raw - customers'!$B:$I)</f>
        <v>Thorsten Sowrey</v>
      </c>
      <c r="T4963" t="str">
        <v>Polygender</v>
      </c>
      <c r="U4963">
        <v>50</v>
      </c>
      <c r="V4963" t="str">
        <v>7024 Sauer DriveSuite 553</v>
      </c>
      <c r="W4963">
        <v>4196</v>
      </c>
      <c r="X4963" t="str">
        <v>Port Isabelle</v>
      </c>
      <c r="Y4963" t="str">
        <v>South Australia</v>
      </c>
      <c r="Z4963" t="str">
        <v>Australia</v>
      </c>
      <c r="AA4963">
        <v>7</v>
      </c>
      <c r="AB4963" s="3" t="str">
        <f t="shared" si="155"/>
        <v>20 to 30</v>
      </c>
      <c r="AM4963" s="6">
        <v>770</v>
      </c>
      <c r="AN4963" s="6" t="s">
        <v>1345</v>
      </c>
    </row>
    <row r="4964" spans="1:40" x14ac:dyDescent="0.25">
      <c r="A4964">
        <v>4962</v>
      </c>
      <c r="B4964">
        <v>992</v>
      </c>
      <c r="C4964">
        <v>1</v>
      </c>
      <c r="D4964">
        <v>96</v>
      </c>
      <c r="E4964">
        <v>3</v>
      </c>
      <c r="F4964">
        <v>288</v>
      </c>
      <c r="G4964">
        <v>1</v>
      </c>
      <c r="H4964" t="str">
        <f>VLOOKUP($C4964,'Raw-products'!$A$2:$H$1261,MATCH(H$1,'Raw-products'!$A$1:$H$1,0))</f>
        <v>Shirt</v>
      </c>
      <c r="I4964" t="str">
        <f>VLOOKUP($C4964,'Raw-products'!$A$2:$H$1261,MATCH(I$1,'Raw-products'!$A$1:$H$1,0))</f>
        <v>Oxford Cloth</v>
      </c>
      <c r="J4964" t="str">
        <f>VLOOKUP($C4964,'Raw-products'!$A$2:$H$1261,MATCH(J$1,'Raw-products'!$A$1:$H$1,0))</f>
        <v>S</v>
      </c>
      <c r="K4964" t="str">
        <f>VLOOKUP($C4964,'Raw-products'!$A$2:$H$1261,MATCH(K$1,'Raw-products'!$A$1:$H$1,0))</f>
        <v>red</v>
      </c>
      <c r="L4964">
        <f>VLOOKUP($C4964,'Raw-products'!$A$2:$H$1261,MATCH(L$1,'Raw-products'!$A$1:$H$1,0))</f>
        <v>114</v>
      </c>
      <c r="M4964">
        <f>VLOOKUP($C4964,'Raw-products'!$A$2:$H$1261,MATCH(M$1,'Raw-products'!$A$1:$H$1,0))</f>
        <v>53</v>
      </c>
      <c r="N4964" s="5">
        <f t="shared" si="154"/>
        <v>6042</v>
      </c>
      <c r="O4964" cm="1">
        <f t="array" ref="O4964:R4964">_xlfn.XLOOKUP($B4964,'Raw -orders'!$A:$A,'Raw -orders'!$B:$E)</f>
        <v>770</v>
      </c>
      <c r="P4964">
        <v>53679</v>
      </c>
      <c r="Q4964" s="1">
        <v>44400</v>
      </c>
      <c r="R4964" s="1">
        <v>44422</v>
      </c>
      <c r="S4964" t="str" cm="1">
        <f t="array" ref="S4964:Z4964">_xlfn.XLOOKUP($O4964,'Raw - customers'!$A:$A,'Raw - customers'!$B:$I)</f>
        <v>Thorsten Sowrey</v>
      </c>
      <c r="T4964" t="str">
        <v>Polygender</v>
      </c>
      <c r="U4964">
        <v>50</v>
      </c>
      <c r="V4964" t="str">
        <v>7024 Sauer DriveSuite 553</v>
      </c>
      <c r="W4964">
        <v>4196</v>
      </c>
      <c r="X4964" t="str">
        <v>Port Isabelle</v>
      </c>
      <c r="Y4964" t="str">
        <v>South Australia</v>
      </c>
      <c r="Z4964" t="str">
        <v>Australia</v>
      </c>
      <c r="AA4964">
        <v>7</v>
      </c>
      <c r="AB4964" s="3" t="str">
        <f t="shared" si="155"/>
        <v>20 to 30</v>
      </c>
      <c r="AM4964" s="6">
        <v>770</v>
      </c>
      <c r="AN4964" s="6" t="s">
        <v>1345</v>
      </c>
    </row>
    <row r="4965" spans="1:40" x14ac:dyDescent="0.25">
      <c r="A4965">
        <v>4963</v>
      </c>
      <c r="B4965">
        <v>992</v>
      </c>
      <c r="C4965">
        <v>299</v>
      </c>
      <c r="D4965">
        <v>105</v>
      </c>
      <c r="E4965">
        <v>1</v>
      </c>
      <c r="F4965">
        <v>105</v>
      </c>
      <c r="G4965">
        <v>1</v>
      </c>
      <c r="H4965" t="str">
        <f>VLOOKUP($C4965,'Raw-products'!$A$2:$H$1261,MATCH(H$1,'Raw-products'!$A$1:$H$1,0))</f>
        <v>Shirt</v>
      </c>
      <c r="I4965" t="str">
        <f>VLOOKUP($C4965,'Raw-products'!$A$2:$H$1261,MATCH(I$1,'Raw-products'!$A$1:$H$1,0))</f>
        <v>Cuban Collar</v>
      </c>
      <c r="J4965" t="str">
        <f>VLOOKUP($C4965,'Raw-products'!$A$2:$H$1261,MATCH(J$1,'Raw-products'!$A$1:$H$1,0))</f>
        <v>XL</v>
      </c>
      <c r="K4965" t="str">
        <f>VLOOKUP($C4965,'Raw-products'!$A$2:$H$1261,MATCH(K$1,'Raw-products'!$A$1:$H$1,0))</f>
        <v>green</v>
      </c>
      <c r="L4965">
        <f>VLOOKUP($C4965,'Raw-products'!$A$2:$H$1261,MATCH(L$1,'Raw-products'!$A$1:$H$1,0))</f>
        <v>93</v>
      </c>
      <c r="M4965">
        <f>VLOOKUP($C4965,'Raw-products'!$A$2:$H$1261,MATCH(M$1,'Raw-products'!$A$1:$H$1,0))</f>
        <v>60</v>
      </c>
      <c r="N4965" s="5">
        <f t="shared" si="154"/>
        <v>5580</v>
      </c>
      <c r="O4965" cm="1">
        <f t="array" ref="O4965:R4965">_xlfn.XLOOKUP($B4965,'Raw -orders'!$A:$A,'Raw -orders'!$B:$E)</f>
        <v>770</v>
      </c>
      <c r="P4965">
        <v>53679</v>
      </c>
      <c r="Q4965" s="1">
        <v>44400</v>
      </c>
      <c r="R4965" s="1">
        <v>44422</v>
      </c>
      <c r="S4965" t="str" cm="1">
        <f t="array" ref="S4965:Z4965">_xlfn.XLOOKUP($O4965,'Raw - customers'!$A:$A,'Raw - customers'!$B:$I)</f>
        <v>Thorsten Sowrey</v>
      </c>
      <c r="T4965" t="str">
        <v>Polygender</v>
      </c>
      <c r="U4965">
        <v>50</v>
      </c>
      <c r="V4965" t="str">
        <v>7024 Sauer DriveSuite 553</v>
      </c>
      <c r="W4965">
        <v>4196</v>
      </c>
      <c r="X4965" t="str">
        <v>Port Isabelle</v>
      </c>
      <c r="Y4965" t="str">
        <v>South Australia</v>
      </c>
      <c r="Z4965" t="str">
        <v>Australia</v>
      </c>
      <c r="AA4965">
        <v>7</v>
      </c>
      <c r="AB4965" s="3" t="str">
        <f t="shared" si="155"/>
        <v>20 to 30</v>
      </c>
      <c r="AM4965" s="6">
        <v>770</v>
      </c>
      <c r="AN4965" s="6" t="s">
        <v>1345</v>
      </c>
    </row>
    <row r="4966" spans="1:40" x14ac:dyDescent="0.25">
      <c r="A4966">
        <v>4964</v>
      </c>
      <c r="B4966">
        <v>992</v>
      </c>
      <c r="C4966">
        <v>485</v>
      </c>
      <c r="D4966">
        <v>118</v>
      </c>
      <c r="E4966">
        <v>1</v>
      </c>
      <c r="F4966">
        <v>118</v>
      </c>
      <c r="G4966">
        <v>1</v>
      </c>
      <c r="H4966" t="str">
        <f>VLOOKUP($C4966,'Raw-products'!$A$2:$H$1261,MATCH(H$1,'Raw-products'!$A$1:$H$1,0))</f>
        <v>Jacket</v>
      </c>
      <c r="I4966" t="str">
        <f>VLOOKUP($C4966,'Raw-products'!$A$2:$H$1261,MATCH(I$1,'Raw-products'!$A$1:$H$1,0))</f>
        <v>Puffer</v>
      </c>
      <c r="J4966" t="str">
        <f>VLOOKUP($C4966,'Raw-products'!$A$2:$H$1261,MATCH(J$1,'Raw-products'!$A$1:$H$1,0))</f>
        <v>XS</v>
      </c>
      <c r="K4966" t="str">
        <f>VLOOKUP($C4966,'Raw-products'!$A$2:$H$1261,MATCH(K$1,'Raw-products'!$A$1:$H$1,0))</f>
        <v>violet</v>
      </c>
      <c r="L4966">
        <f>VLOOKUP($C4966,'Raw-products'!$A$2:$H$1261,MATCH(L$1,'Raw-products'!$A$1:$H$1,0))</f>
        <v>110</v>
      </c>
      <c r="M4966">
        <f>VLOOKUP($C4966,'Raw-products'!$A$2:$H$1261,MATCH(M$1,'Raw-products'!$A$1:$H$1,0))</f>
        <v>74</v>
      </c>
      <c r="N4966" s="5">
        <f t="shared" si="154"/>
        <v>8140</v>
      </c>
      <c r="O4966" cm="1">
        <f t="array" ref="O4966:R4966">_xlfn.XLOOKUP($B4966,'Raw -orders'!$A:$A,'Raw -orders'!$B:$E)</f>
        <v>770</v>
      </c>
      <c r="P4966">
        <v>53679</v>
      </c>
      <c r="Q4966" s="1">
        <v>44400</v>
      </c>
      <c r="R4966" s="1">
        <v>44422</v>
      </c>
      <c r="S4966" t="str" cm="1">
        <f t="array" ref="S4966:Z4966">_xlfn.XLOOKUP($O4966,'Raw - customers'!$A:$A,'Raw - customers'!$B:$I)</f>
        <v>Thorsten Sowrey</v>
      </c>
      <c r="T4966" t="str">
        <v>Polygender</v>
      </c>
      <c r="U4966">
        <v>50</v>
      </c>
      <c r="V4966" t="str">
        <v>7024 Sauer DriveSuite 553</v>
      </c>
      <c r="W4966">
        <v>4196</v>
      </c>
      <c r="X4966" t="str">
        <v>Port Isabelle</v>
      </c>
      <c r="Y4966" t="str">
        <v>South Australia</v>
      </c>
      <c r="Z4966" t="str">
        <v>Australia</v>
      </c>
      <c r="AA4966">
        <v>7</v>
      </c>
      <c r="AB4966" s="3" t="str">
        <f t="shared" si="155"/>
        <v>20 to 30</v>
      </c>
      <c r="AM4966" s="6">
        <v>770</v>
      </c>
      <c r="AN4966" s="6" t="s">
        <v>1345</v>
      </c>
    </row>
    <row r="4967" spans="1:40" x14ac:dyDescent="0.25">
      <c r="A4967">
        <v>4965</v>
      </c>
      <c r="B4967">
        <v>992</v>
      </c>
      <c r="C4967">
        <v>539</v>
      </c>
      <c r="D4967">
        <v>98</v>
      </c>
      <c r="E4967">
        <v>3</v>
      </c>
      <c r="F4967">
        <v>294</v>
      </c>
      <c r="G4967">
        <v>1</v>
      </c>
      <c r="H4967" t="str">
        <f>VLOOKUP($C4967,'Raw-products'!$A$2:$H$1261,MATCH(H$1,'Raw-products'!$A$1:$H$1,0))</f>
        <v>Jacket</v>
      </c>
      <c r="I4967" t="str">
        <f>VLOOKUP($C4967,'Raw-products'!$A$2:$H$1261,MATCH(I$1,'Raw-products'!$A$1:$H$1,0))</f>
        <v>Leather</v>
      </c>
      <c r="J4967" t="str">
        <f>VLOOKUP($C4967,'Raw-products'!$A$2:$H$1261,MATCH(J$1,'Raw-products'!$A$1:$H$1,0))</f>
        <v>XL</v>
      </c>
      <c r="K4967" t="str">
        <f>VLOOKUP($C4967,'Raw-products'!$A$2:$H$1261,MATCH(K$1,'Raw-products'!$A$1:$H$1,0))</f>
        <v>yellow</v>
      </c>
      <c r="L4967">
        <f>VLOOKUP($C4967,'Raw-products'!$A$2:$H$1261,MATCH(L$1,'Raw-products'!$A$1:$H$1,0))</f>
        <v>113</v>
      </c>
      <c r="M4967">
        <f>VLOOKUP($C4967,'Raw-products'!$A$2:$H$1261,MATCH(M$1,'Raw-products'!$A$1:$H$1,0))</f>
        <v>67</v>
      </c>
      <c r="N4967" s="5">
        <f t="shared" si="154"/>
        <v>7571</v>
      </c>
      <c r="O4967" cm="1">
        <f t="array" ref="O4967:R4967">_xlfn.XLOOKUP($B4967,'Raw -orders'!$A:$A,'Raw -orders'!$B:$E)</f>
        <v>770</v>
      </c>
      <c r="P4967">
        <v>53679</v>
      </c>
      <c r="Q4967" s="1">
        <v>44400</v>
      </c>
      <c r="R4967" s="1">
        <v>44422</v>
      </c>
      <c r="S4967" t="str" cm="1">
        <f t="array" ref="S4967:Z4967">_xlfn.XLOOKUP($O4967,'Raw - customers'!$A:$A,'Raw - customers'!$B:$I)</f>
        <v>Thorsten Sowrey</v>
      </c>
      <c r="T4967" t="str">
        <v>Polygender</v>
      </c>
      <c r="U4967">
        <v>50</v>
      </c>
      <c r="V4967" t="str">
        <v>7024 Sauer DriveSuite 553</v>
      </c>
      <c r="W4967">
        <v>4196</v>
      </c>
      <c r="X4967" t="str">
        <v>Port Isabelle</v>
      </c>
      <c r="Y4967" t="str">
        <v>South Australia</v>
      </c>
      <c r="Z4967" t="str">
        <v>Australia</v>
      </c>
      <c r="AA4967">
        <v>7</v>
      </c>
      <c r="AB4967" s="3" t="str">
        <f t="shared" si="155"/>
        <v>20 to 30</v>
      </c>
      <c r="AM4967" s="6">
        <v>770</v>
      </c>
      <c r="AN4967" s="6" t="s">
        <v>1345</v>
      </c>
    </row>
    <row r="4968" spans="1:40" x14ac:dyDescent="0.25">
      <c r="A4968">
        <v>4966</v>
      </c>
      <c r="B4968">
        <v>993</v>
      </c>
      <c r="C4968">
        <v>339</v>
      </c>
      <c r="D4968">
        <v>109</v>
      </c>
      <c r="E4968">
        <v>1</v>
      </c>
      <c r="F4968">
        <v>109</v>
      </c>
      <c r="G4968">
        <v>1</v>
      </c>
      <c r="H4968" t="str">
        <f>VLOOKUP($C4968,'Raw-products'!$A$2:$H$1261,MATCH(H$1,'Raw-products'!$A$1:$H$1,0))</f>
        <v>Shirt</v>
      </c>
      <c r="I4968" t="str">
        <f>VLOOKUP($C4968,'Raw-products'!$A$2:$H$1261,MATCH(I$1,'Raw-products'!$A$1:$H$1,0))</f>
        <v>Mandarin Collar</v>
      </c>
      <c r="J4968" t="str">
        <f>VLOOKUP($C4968,'Raw-products'!$A$2:$H$1261,MATCH(J$1,'Raw-products'!$A$1:$H$1,0))</f>
        <v>XL</v>
      </c>
      <c r="K4968" t="str">
        <f>VLOOKUP($C4968,'Raw-products'!$A$2:$H$1261,MATCH(K$1,'Raw-products'!$A$1:$H$1,0))</f>
        <v>blue</v>
      </c>
      <c r="L4968">
        <f>VLOOKUP($C4968,'Raw-products'!$A$2:$H$1261,MATCH(L$1,'Raw-products'!$A$1:$H$1,0))</f>
        <v>108</v>
      </c>
      <c r="M4968">
        <f>VLOOKUP($C4968,'Raw-products'!$A$2:$H$1261,MATCH(M$1,'Raw-products'!$A$1:$H$1,0))</f>
        <v>71</v>
      </c>
      <c r="N4968" s="5">
        <f t="shared" si="154"/>
        <v>7668</v>
      </c>
      <c r="O4968" cm="1">
        <f t="array" ref="O4968:R4968">_xlfn.XLOOKUP($B4968,'Raw -orders'!$A:$A,'Raw -orders'!$B:$E)</f>
        <v>268</v>
      </c>
      <c r="P4968">
        <v>33479</v>
      </c>
      <c r="Q4968" s="1">
        <v>44284</v>
      </c>
      <c r="R4968" s="1">
        <v>44297</v>
      </c>
      <c r="S4968" t="str" cm="1">
        <f t="array" ref="S4968:Z4968">_xlfn.XLOOKUP($O4968,'Raw - customers'!$A:$A,'Raw - customers'!$B:$I)</f>
        <v>Muire Ashtonhurst</v>
      </c>
      <c r="T4968" t="str">
        <v>Male</v>
      </c>
      <c r="U4968">
        <v>47</v>
      </c>
      <c r="V4968" t="str">
        <v>25 Mikayla MewsApt. 558</v>
      </c>
      <c r="W4968">
        <v>3668</v>
      </c>
      <c r="X4968" t="str">
        <v>West Michael</v>
      </c>
      <c r="Y4968" t="str">
        <v>South Australia</v>
      </c>
      <c r="Z4968" t="str">
        <v>Australia</v>
      </c>
      <c r="AA4968">
        <v>3</v>
      </c>
      <c r="AB4968" s="3" t="str">
        <f t="shared" si="155"/>
        <v>10 to 20</v>
      </c>
      <c r="AM4968" s="6">
        <v>268</v>
      </c>
      <c r="AN4968" s="6" t="s">
        <v>1345</v>
      </c>
    </row>
    <row r="4969" spans="1:40" x14ac:dyDescent="0.25">
      <c r="A4969">
        <v>4967</v>
      </c>
      <c r="B4969">
        <v>993</v>
      </c>
      <c r="C4969">
        <v>361</v>
      </c>
      <c r="D4969">
        <v>94</v>
      </c>
      <c r="E4969">
        <v>3</v>
      </c>
      <c r="F4969">
        <v>282</v>
      </c>
      <c r="G4969">
        <v>1</v>
      </c>
      <c r="H4969" t="str">
        <f>VLOOKUP($C4969,'Raw-products'!$A$2:$H$1261,MATCH(H$1,'Raw-products'!$A$1:$H$1,0))</f>
        <v>Shirt</v>
      </c>
      <c r="I4969" t="str">
        <f>VLOOKUP($C4969,'Raw-products'!$A$2:$H$1261,MATCH(I$1,'Raw-products'!$A$1:$H$1,0))</f>
        <v>Henley</v>
      </c>
      <c r="J4969" t="str">
        <f>VLOOKUP($C4969,'Raw-products'!$A$2:$H$1261,MATCH(J$1,'Raw-products'!$A$1:$H$1,0))</f>
        <v>S</v>
      </c>
      <c r="K4969" t="str">
        <f>VLOOKUP($C4969,'Raw-products'!$A$2:$H$1261,MATCH(K$1,'Raw-products'!$A$1:$H$1,0))</f>
        <v>yellow</v>
      </c>
      <c r="L4969">
        <f>VLOOKUP($C4969,'Raw-products'!$A$2:$H$1261,MATCH(L$1,'Raw-products'!$A$1:$H$1,0))</f>
        <v>92</v>
      </c>
      <c r="M4969">
        <f>VLOOKUP($C4969,'Raw-products'!$A$2:$H$1261,MATCH(M$1,'Raw-products'!$A$1:$H$1,0))</f>
        <v>70</v>
      </c>
      <c r="N4969" s="5">
        <f t="shared" si="154"/>
        <v>6440</v>
      </c>
      <c r="O4969" cm="1">
        <f t="array" ref="O4969:R4969">_xlfn.XLOOKUP($B4969,'Raw -orders'!$A:$A,'Raw -orders'!$B:$E)</f>
        <v>268</v>
      </c>
      <c r="P4969">
        <v>33479</v>
      </c>
      <c r="Q4969" s="1">
        <v>44284</v>
      </c>
      <c r="R4969" s="1">
        <v>44297</v>
      </c>
      <c r="S4969" t="str" cm="1">
        <f t="array" ref="S4969:Z4969">_xlfn.XLOOKUP($O4969,'Raw - customers'!$A:$A,'Raw - customers'!$B:$I)</f>
        <v>Muire Ashtonhurst</v>
      </c>
      <c r="T4969" t="str">
        <v>Male</v>
      </c>
      <c r="U4969">
        <v>47</v>
      </c>
      <c r="V4969" t="str">
        <v>25 Mikayla MewsApt. 558</v>
      </c>
      <c r="W4969">
        <v>3668</v>
      </c>
      <c r="X4969" t="str">
        <v>West Michael</v>
      </c>
      <c r="Y4969" t="str">
        <v>South Australia</v>
      </c>
      <c r="Z4969" t="str">
        <v>Australia</v>
      </c>
      <c r="AA4969">
        <v>3</v>
      </c>
      <c r="AB4969" s="3" t="str">
        <f t="shared" si="155"/>
        <v>10 to 20</v>
      </c>
      <c r="AM4969" s="6">
        <v>268</v>
      </c>
      <c r="AN4969" s="6" t="s">
        <v>1345</v>
      </c>
    </row>
    <row r="4970" spans="1:40" x14ac:dyDescent="0.25">
      <c r="A4970">
        <v>4968</v>
      </c>
      <c r="B4970">
        <v>993</v>
      </c>
      <c r="C4970">
        <v>623</v>
      </c>
      <c r="D4970">
        <v>112</v>
      </c>
      <c r="E4970">
        <v>3</v>
      </c>
      <c r="F4970">
        <v>336</v>
      </c>
      <c r="G4970">
        <v>1</v>
      </c>
      <c r="H4970" t="str">
        <f>VLOOKUP($C4970,'Raw-products'!$A$2:$H$1261,MATCH(H$1,'Raw-products'!$A$1:$H$1,0))</f>
        <v>Jacket</v>
      </c>
      <c r="I4970" t="str">
        <f>VLOOKUP($C4970,'Raw-products'!$A$2:$H$1261,MATCH(I$1,'Raw-products'!$A$1:$H$1,0))</f>
        <v>Cardigan</v>
      </c>
      <c r="J4970" t="str">
        <f>VLOOKUP($C4970,'Raw-products'!$A$2:$H$1261,MATCH(J$1,'Raw-products'!$A$1:$H$1,0))</f>
        <v>L</v>
      </c>
      <c r="K4970" t="str">
        <f>VLOOKUP($C4970,'Raw-products'!$A$2:$H$1261,MATCH(K$1,'Raw-products'!$A$1:$H$1,0))</f>
        <v>indigo</v>
      </c>
      <c r="L4970">
        <f>VLOOKUP($C4970,'Raw-products'!$A$2:$H$1261,MATCH(L$1,'Raw-products'!$A$1:$H$1,0))</f>
        <v>118</v>
      </c>
      <c r="M4970">
        <f>VLOOKUP($C4970,'Raw-products'!$A$2:$H$1261,MATCH(M$1,'Raw-products'!$A$1:$H$1,0))</f>
        <v>40</v>
      </c>
      <c r="N4970" s="5">
        <f t="shared" si="154"/>
        <v>4720</v>
      </c>
      <c r="O4970" cm="1">
        <f t="array" ref="O4970:R4970">_xlfn.XLOOKUP($B4970,'Raw -orders'!$A:$A,'Raw -orders'!$B:$E)</f>
        <v>268</v>
      </c>
      <c r="P4970">
        <v>33479</v>
      </c>
      <c r="Q4970" s="1">
        <v>44284</v>
      </c>
      <c r="R4970" s="1">
        <v>44297</v>
      </c>
      <c r="S4970" t="str" cm="1">
        <f t="array" ref="S4970:Z4970">_xlfn.XLOOKUP($O4970,'Raw - customers'!$A:$A,'Raw - customers'!$B:$I)</f>
        <v>Muire Ashtonhurst</v>
      </c>
      <c r="T4970" t="str">
        <v>Male</v>
      </c>
      <c r="U4970">
        <v>47</v>
      </c>
      <c r="V4970" t="str">
        <v>25 Mikayla MewsApt. 558</v>
      </c>
      <c r="W4970">
        <v>3668</v>
      </c>
      <c r="X4970" t="str">
        <v>West Michael</v>
      </c>
      <c r="Y4970" t="str">
        <v>South Australia</v>
      </c>
      <c r="Z4970" t="str">
        <v>Australia</v>
      </c>
      <c r="AA4970">
        <v>3</v>
      </c>
      <c r="AB4970" s="3" t="str">
        <f t="shared" si="155"/>
        <v>10 to 20</v>
      </c>
      <c r="AM4970" s="6">
        <v>268</v>
      </c>
      <c r="AN4970" s="6" t="s">
        <v>1345</v>
      </c>
    </row>
    <row r="4971" spans="1:40" x14ac:dyDescent="0.25">
      <c r="A4971">
        <v>4969</v>
      </c>
      <c r="B4971">
        <v>993</v>
      </c>
      <c r="C4971">
        <v>1074</v>
      </c>
      <c r="D4971">
        <v>93</v>
      </c>
      <c r="E4971">
        <v>2</v>
      </c>
      <c r="F4971">
        <v>186</v>
      </c>
      <c r="G4971">
        <v>1</v>
      </c>
      <c r="H4971" t="str">
        <f>VLOOKUP($C4971,'Raw-products'!$A$2:$H$1261,MATCH(H$1,'Raw-products'!$A$1:$H$1,0))</f>
        <v>Trousers</v>
      </c>
      <c r="I4971" t="str">
        <f>VLOOKUP($C4971,'Raw-products'!$A$2:$H$1261,MATCH(I$1,'Raw-products'!$A$1:$H$1,0))</f>
        <v>Joggers</v>
      </c>
      <c r="J4971" t="str">
        <f>VLOOKUP($C4971,'Raw-products'!$A$2:$H$1261,MATCH(J$1,'Raw-products'!$A$1:$H$1,0))</f>
        <v>XL</v>
      </c>
      <c r="K4971" t="str">
        <f>VLOOKUP($C4971,'Raw-products'!$A$2:$H$1261,MATCH(K$1,'Raw-products'!$A$1:$H$1,0))</f>
        <v>blue</v>
      </c>
      <c r="L4971">
        <f>VLOOKUP($C4971,'Raw-products'!$A$2:$H$1261,MATCH(L$1,'Raw-products'!$A$1:$H$1,0))</f>
        <v>94</v>
      </c>
      <c r="M4971">
        <f>VLOOKUP($C4971,'Raw-products'!$A$2:$H$1261,MATCH(M$1,'Raw-products'!$A$1:$H$1,0))</f>
        <v>52</v>
      </c>
      <c r="N4971" s="5">
        <f t="shared" si="154"/>
        <v>4888</v>
      </c>
      <c r="O4971" cm="1">
        <f t="array" ref="O4971:R4971">_xlfn.XLOOKUP($B4971,'Raw -orders'!$A:$A,'Raw -orders'!$B:$E)</f>
        <v>268</v>
      </c>
      <c r="P4971">
        <v>33479</v>
      </c>
      <c r="Q4971" s="1">
        <v>44284</v>
      </c>
      <c r="R4971" s="1">
        <v>44297</v>
      </c>
      <c r="S4971" t="str" cm="1">
        <f t="array" ref="S4971:Z4971">_xlfn.XLOOKUP($O4971,'Raw - customers'!$A:$A,'Raw - customers'!$B:$I)</f>
        <v>Muire Ashtonhurst</v>
      </c>
      <c r="T4971" t="str">
        <v>Male</v>
      </c>
      <c r="U4971">
        <v>47</v>
      </c>
      <c r="V4971" t="str">
        <v>25 Mikayla MewsApt. 558</v>
      </c>
      <c r="W4971">
        <v>3668</v>
      </c>
      <c r="X4971" t="str">
        <v>West Michael</v>
      </c>
      <c r="Y4971" t="str">
        <v>South Australia</v>
      </c>
      <c r="Z4971" t="str">
        <v>Australia</v>
      </c>
      <c r="AA4971">
        <v>3</v>
      </c>
      <c r="AB4971" s="3" t="str">
        <f t="shared" si="155"/>
        <v>10 to 20</v>
      </c>
      <c r="AM4971" s="6">
        <v>268</v>
      </c>
      <c r="AN4971" s="6" t="s">
        <v>1345</v>
      </c>
    </row>
    <row r="4972" spans="1:40" x14ac:dyDescent="0.25">
      <c r="A4972">
        <v>4970</v>
      </c>
      <c r="B4972">
        <v>993</v>
      </c>
      <c r="C4972">
        <v>525</v>
      </c>
      <c r="D4972">
        <v>98</v>
      </c>
      <c r="E4972">
        <v>2</v>
      </c>
      <c r="F4972">
        <v>196</v>
      </c>
      <c r="G4972">
        <v>1</v>
      </c>
      <c r="H4972" t="str">
        <f>VLOOKUP($C4972,'Raw-products'!$A$2:$H$1261,MATCH(H$1,'Raw-products'!$A$1:$H$1,0))</f>
        <v>Jacket</v>
      </c>
      <c r="I4972" t="str">
        <f>VLOOKUP($C4972,'Raw-products'!$A$2:$H$1261,MATCH(I$1,'Raw-products'!$A$1:$H$1,0))</f>
        <v>Leather</v>
      </c>
      <c r="J4972" t="str">
        <f>VLOOKUP($C4972,'Raw-products'!$A$2:$H$1261,MATCH(J$1,'Raw-products'!$A$1:$H$1,0))</f>
        <v>XS</v>
      </c>
      <c r="K4972" t="str">
        <f>VLOOKUP($C4972,'Raw-products'!$A$2:$H$1261,MATCH(K$1,'Raw-products'!$A$1:$H$1,0))</f>
        <v>red</v>
      </c>
      <c r="L4972">
        <f>VLOOKUP($C4972,'Raw-products'!$A$2:$H$1261,MATCH(L$1,'Raw-products'!$A$1:$H$1,0))</f>
        <v>113</v>
      </c>
      <c r="M4972">
        <f>VLOOKUP($C4972,'Raw-products'!$A$2:$H$1261,MATCH(M$1,'Raw-products'!$A$1:$H$1,0))</f>
        <v>67</v>
      </c>
      <c r="N4972" s="5">
        <f t="shared" si="154"/>
        <v>7571</v>
      </c>
      <c r="O4972" cm="1">
        <f t="array" ref="O4972:R4972">_xlfn.XLOOKUP($B4972,'Raw -orders'!$A:$A,'Raw -orders'!$B:$E)</f>
        <v>268</v>
      </c>
      <c r="P4972">
        <v>33479</v>
      </c>
      <c r="Q4972" s="1">
        <v>44284</v>
      </c>
      <c r="R4972" s="1">
        <v>44297</v>
      </c>
      <c r="S4972" t="str" cm="1">
        <f t="array" ref="S4972:Z4972">_xlfn.XLOOKUP($O4972,'Raw - customers'!$A:$A,'Raw - customers'!$B:$I)</f>
        <v>Muire Ashtonhurst</v>
      </c>
      <c r="T4972" t="str">
        <v>Male</v>
      </c>
      <c r="U4972">
        <v>47</v>
      </c>
      <c r="V4972" t="str">
        <v>25 Mikayla MewsApt. 558</v>
      </c>
      <c r="W4972">
        <v>3668</v>
      </c>
      <c r="X4972" t="str">
        <v>West Michael</v>
      </c>
      <c r="Y4972" t="str">
        <v>South Australia</v>
      </c>
      <c r="Z4972" t="str">
        <v>Australia</v>
      </c>
      <c r="AA4972">
        <v>3</v>
      </c>
      <c r="AB4972" s="3" t="str">
        <f t="shared" si="155"/>
        <v>10 to 20</v>
      </c>
      <c r="AM4972" s="6">
        <v>268</v>
      </c>
      <c r="AN4972" s="6" t="s">
        <v>1345</v>
      </c>
    </row>
    <row r="4973" spans="1:40" x14ac:dyDescent="0.25">
      <c r="A4973">
        <v>4971</v>
      </c>
      <c r="B4973">
        <v>994</v>
      </c>
      <c r="C4973">
        <v>996</v>
      </c>
      <c r="D4973">
        <v>106</v>
      </c>
      <c r="E4973">
        <v>1</v>
      </c>
      <c r="F4973">
        <v>106</v>
      </c>
      <c r="G4973">
        <v>1</v>
      </c>
      <c r="H4973" t="str">
        <f>VLOOKUP($C4973,'Raw-products'!$A$2:$H$1261,MATCH(H$1,'Raw-products'!$A$1:$H$1,0))</f>
        <v>Trousers</v>
      </c>
      <c r="I4973" t="str">
        <f>VLOOKUP($C4973,'Raw-products'!$A$2:$H$1261,MATCH(I$1,'Raw-products'!$A$1:$H$1,0))</f>
        <v>Wool</v>
      </c>
      <c r="J4973" t="str">
        <f>VLOOKUP($C4973,'Raw-products'!$A$2:$H$1261,MATCH(J$1,'Raw-products'!$A$1:$H$1,0))</f>
        <v>S</v>
      </c>
      <c r="K4973" t="str">
        <f>VLOOKUP($C4973,'Raw-products'!$A$2:$H$1261,MATCH(K$1,'Raw-products'!$A$1:$H$1,0))</f>
        <v>green</v>
      </c>
      <c r="L4973">
        <f>VLOOKUP($C4973,'Raw-products'!$A$2:$H$1261,MATCH(L$1,'Raw-products'!$A$1:$H$1,0))</f>
        <v>111</v>
      </c>
      <c r="M4973">
        <f>VLOOKUP($C4973,'Raw-products'!$A$2:$H$1261,MATCH(M$1,'Raw-products'!$A$1:$H$1,0))</f>
        <v>43</v>
      </c>
      <c r="N4973" s="5">
        <f t="shared" si="154"/>
        <v>4773</v>
      </c>
      <c r="O4973" cm="1">
        <f t="array" ref="O4973:R4973">_xlfn.XLOOKUP($B4973,'Raw -orders'!$A:$A,'Raw -orders'!$B:$E)</f>
        <v>920</v>
      </c>
      <c r="P4973">
        <v>59074</v>
      </c>
      <c r="Q4973" s="1">
        <v>44392</v>
      </c>
      <c r="R4973" s="1">
        <v>44394</v>
      </c>
      <c r="S4973" t="str" cm="1">
        <f t="array" ref="S4973:Z4973">_xlfn.XLOOKUP($O4973,'Raw - customers'!$A:$A,'Raw - customers'!$B:$I)</f>
        <v>Curcio Kiffin</v>
      </c>
      <c r="T4973" t="str">
        <v>Polygender</v>
      </c>
      <c r="U4973">
        <v>72</v>
      </c>
      <c r="V4973" t="str">
        <v>733 Oliver WaySuite 667</v>
      </c>
      <c r="W4973">
        <v>3992</v>
      </c>
      <c r="X4973" t="str">
        <v>Rutherfordville</v>
      </c>
      <c r="Y4973" t="str">
        <v>Northern Territory</v>
      </c>
      <c r="Z4973" t="str">
        <v>Australia</v>
      </c>
      <c r="AA4973">
        <v>7</v>
      </c>
      <c r="AB4973" s="3" t="str">
        <f t="shared" si="155"/>
        <v>0 to 10</v>
      </c>
      <c r="AM4973" s="6">
        <v>920</v>
      </c>
      <c r="AN4973" s="6" t="s">
        <v>1339</v>
      </c>
    </row>
    <row r="4974" spans="1:40" x14ac:dyDescent="0.25">
      <c r="A4974">
        <v>4972</v>
      </c>
      <c r="B4974">
        <v>994</v>
      </c>
      <c r="C4974">
        <v>962</v>
      </c>
      <c r="D4974">
        <v>97</v>
      </c>
      <c r="E4974">
        <v>3</v>
      </c>
      <c r="F4974">
        <v>291</v>
      </c>
      <c r="G4974">
        <v>1</v>
      </c>
      <c r="H4974" t="str">
        <f>VLOOKUP($C4974,'Raw-products'!$A$2:$H$1261,MATCH(H$1,'Raw-products'!$A$1:$H$1,0))</f>
        <v>Trousers</v>
      </c>
      <c r="I4974" t="str">
        <f>VLOOKUP($C4974,'Raw-products'!$A$2:$H$1261,MATCH(I$1,'Raw-products'!$A$1:$H$1,0))</f>
        <v>Slim-Fit</v>
      </c>
      <c r="J4974" t="str">
        <f>VLOOKUP($C4974,'Raw-products'!$A$2:$H$1261,MATCH(J$1,'Raw-products'!$A$1:$H$1,0))</f>
        <v>M</v>
      </c>
      <c r="K4974" t="str">
        <f>VLOOKUP($C4974,'Raw-products'!$A$2:$H$1261,MATCH(K$1,'Raw-products'!$A$1:$H$1,0))</f>
        <v>green</v>
      </c>
      <c r="L4974">
        <f>VLOOKUP($C4974,'Raw-products'!$A$2:$H$1261,MATCH(L$1,'Raw-products'!$A$1:$H$1,0))</f>
        <v>119</v>
      </c>
      <c r="M4974">
        <f>VLOOKUP($C4974,'Raw-products'!$A$2:$H$1261,MATCH(M$1,'Raw-products'!$A$1:$H$1,0))</f>
        <v>78</v>
      </c>
      <c r="N4974" s="5">
        <f t="shared" si="154"/>
        <v>9282</v>
      </c>
      <c r="O4974" cm="1">
        <f t="array" ref="O4974:R4974">_xlfn.XLOOKUP($B4974,'Raw -orders'!$A:$A,'Raw -orders'!$B:$E)</f>
        <v>920</v>
      </c>
      <c r="P4974">
        <v>59074</v>
      </c>
      <c r="Q4974" s="1">
        <v>44392</v>
      </c>
      <c r="R4974" s="1">
        <v>44394</v>
      </c>
      <c r="S4974" t="str" cm="1">
        <f t="array" ref="S4974:Z4974">_xlfn.XLOOKUP($O4974,'Raw - customers'!$A:$A,'Raw - customers'!$B:$I)</f>
        <v>Curcio Kiffin</v>
      </c>
      <c r="T4974" t="str">
        <v>Polygender</v>
      </c>
      <c r="U4974">
        <v>72</v>
      </c>
      <c r="V4974" t="str">
        <v>733 Oliver WaySuite 667</v>
      </c>
      <c r="W4974">
        <v>3992</v>
      </c>
      <c r="X4974" t="str">
        <v>Rutherfordville</v>
      </c>
      <c r="Y4974" t="str">
        <v>Northern Territory</v>
      </c>
      <c r="Z4974" t="str">
        <v>Australia</v>
      </c>
      <c r="AA4974">
        <v>7</v>
      </c>
      <c r="AB4974" s="3" t="str">
        <f t="shared" si="155"/>
        <v>0 to 10</v>
      </c>
      <c r="AM4974" s="6">
        <v>920</v>
      </c>
      <c r="AN4974" s="6" t="s">
        <v>1339</v>
      </c>
    </row>
    <row r="4975" spans="1:40" x14ac:dyDescent="0.25">
      <c r="A4975">
        <v>4973</v>
      </c>
      <c r="B4975">
        <v>994</v>
      </c>
      <c r="C4975">
        <v>441</v>
      </c>
      <c r="D4975">
        <v>107</v>
      </c>
      <c r="E4975">
        <v>3</v>
      </c>
      <c r="F4975">
        <v>321</v>
      </c>
      <c r="G4975">
        <v>1</v>
      </c>
      <c r="H4975" t="str">
        <f>VLOOKUP($C4975,'Raw-products'!$A$2:$H$1261,MATCH(H$1,'Raw-products'!$A$1:$H$1,0))</f>
        <v>Jacket</v>
      </c>
      <c r="I4975" t="str">
        <f>VLOOKUP($C4975,'Raw-products'!$A$2:$H$1261,MATCH(I$1,'Raw-products'!$A$1:$H$1,0))</f>
        <v>Denim</v>
      </c>
      <c r="J4975" t="str">
        <f>VLOOKUP($C4975,'Raw-products'!$A$2:$H$1261,MATCH(J$1,'Raw-products'!$A$1:$H$1,0))</f>
        <v>S</v>
      </c>
      <c r="K4975" t="str">
        <f>VLOOKUP($C4975,'Raw-products'!$A$2:$H$1261,MATCH(K$1,'Raw-products'!$A$1:$H$1,0))</f>
        <v>blue</v>
      </c>
      <c r="L4975">
        <f>VLOOKUP($C4975,'Raw-products'!$A$2:$H$1261,MATCH(L$1,'Raw-products'!$A$1:$H$1,0))</f>
        <v>92</v>
      </c>
      <c r="M4975">
        <f>VLOOKUP($C4975,'Raw-products'!$A$2:$H$1261,MATCH(M$1,'Raw-products'!$A$1:$H$1,0))</f>
        <v>56</v>
      </c>
      <c r="N4975" s="5">
        <f t="shared" si="154"/>
        <v>5152</v>
      </c>
      <c r="O4975" cm="1">
        <f t="array" ref="O4975:R4975">_xlfn.XLOOKUP($B4975,'Raw -orders'!$A:$A,'Raw -orders'!$B:$E)</f>
        <v>920</v>
      </c>
      <c r="P4975">
        <v>59074</v>
      </c>
      <c r="Q4975" s="1">
        <v>44392</v>
      </c>
      <c r="R4975" s="1">
        <v>44394</v>
      </c>
      <c r="S4975" t="str" cm="1">
        <f t="array" ref="S4975:Z4975">_xlfn.XLOOKUP($O4975,'Raw - customers'!$A:$A,'Raw - customers'!$B:$I)</f>
        <v>Curcio Kiffin</v>
      </c>
      <c r="T4975" t="str">
        <v>Polygender</v>
      </c>
      <c r="U4975">
        <v>72</v>
      </c>
      <c r="V4975" t="str">
        <v>733 Oliver WaySuite 667</v>
      </c>
      <c r="W4975">
        <v>3992</v>
      </c>
      <c r="X4975" t="str">
        <v>Rutherfordville</v>
      </c>
      <c r="Y4975" t="str">
        <v>Northern Territory</v>
      </c>
      <c r="Z4975" t="str">
        <v>Australia</v>
      </c>
      <c r="AA4975">
        <v>7</v>
      </c>
      <c r="AB4975" s="3" t="str">
        <f t="shared" si="155"/>
        <v>0 to 10</v>
      </c>
      <c r="AM4975" s="6">
        <v>920</v>
      </c>
      <c r="AN4975" s="6" t="s">
        <v>1339</v>
      </c>
    </row>
    <row r="4976" spans="1:40" x14ac:dyDescent="0.25">
      <c r="A4976">
        <v>4974</v>
      </c>
      <c r="B4976">
        <v>994</v>
      </c>
      <c r="C4976">
        <v>73</v>
      </c>
      <c r="D4976">
        <v>118</v>
      </c>
      <c r="E4976">
        <v>1</v>
      </c>
      <c r="F4976">
        <v>118</v>
      </c>
      <c r="G4976">
        <v>1</v>
      </c>
      <c r="H4976" t="str">
        <f>VLOOKUP($C4976,'Raw-products'!$A$2:$H$1261,MATCH(H$1,'Raw-products'!$A$1:$H$1,0))</f>
        <v>Shirt</v>
      </c>
      <c r="I4976" t="str">
        <f>VLOOKUP($C4976,'Raw-products'!$A$2:$H$1261,MATCH(I$1,'Raw-products'!$A$1:$H$1,0))</f>
        <v>Flannel</v>
      </c>
      <c r="J4976" t="str">
        <f>VLOOKUP($C4976,'Raw-products'!$A$2:$H$1261,MATCH(J$1,'Raw-products'!$A$1:$H$1,0))</f>
        <v>L</v>
      </c>
      <c r="K4976" t="str">
        <f>VLOOKUP($C4976,'Raw-products'!$A$2:$H$1261,MATCH(K$1,'Raw-products'!$A$1:$H$1,0))</f>
        <v>red</v>
      </c>
      <c r="L4976">
        <f>VLOOKUP($C4976,'Raw-products'!$A$2:$H$1261,MATCH(L$1,'Raw-products'!$A$1:$H$1,0))</f>
        <v>96</v>
      </c>
      <c r="M4976">
        <f>VLOOKUP($C4976,'Raw-products'!$A$2:$H$1261,MATCH(M$1,'Raw-products'!$A$1:$H$1,0))</f>
        <v>77</v>
      </c>
      <c r="N4976" s="5">
        <f t="shared" si="154"/>
        <v>7392</v>
      </c>
      <c r="O4976" cm="1">
        <f t="array" ref="O4976:R4976">_xlfn.XLOOKUP($B4976,'Raw -orders'!$A:$A,'Raw -orders'!$B:$E)</f>
        <v>920</v>
      </c>
      <c r="P4976">
        <v>59074</v>
      </c>
      <c r="Q4976" s="1">
        <v>44392</v>
      </c>
      <c r="R4976" s="1">
        <v>44394</v>
      </c>
      <c r="S4976" t="str" cm="1">
        <f t="array" ref="S4976:Z4976">_xlfn.XLOOKUP($O4976,'Raw - customers'!$A:$A,'Raw - customers'!$B:$I)</f>
        <v>Curcio Kiffin</v>
      </c>
      <c r="T4976" t="str">
        <v>Polygender</v>
      </c>
      <c r="U4976">
        <v>72</v>
      </c>
      <c r="V4976" t="str">
        <v>733 Oliver WaySuite 667</v>
      </c>
      <c r="W4976">
        <v>3992</v>
      </c>
      <c r="X4976" t="str">
        <v>Rutherfordville</v>
      </c>
      <c r="Y4976" t="str">
        <v>Northern Territory</v>
      </c>
      <c r="Z4976" t="str">
        <v>Australia</v>
      </c>
      <c r="AA4976">
        <v>7</v>
      </c>
      <c r="AB4976" s="3" t="str">
        <f t="shared" si="155"/>
        <v>0 to 10</v>
      </c>
      <c r="AM4976" s="6">
        <v>920</v>
      </c>
      <c r="AN4976" s="6" t="s">
        <v>1339</v>
      </c>
    </row>
    <row r="4977" spans="1:40" x14ac:dyDescent="0.25">
      <c r="A4977">
        <v>4975</v>
      </c>
      <c r="B4977">
        <v>995</v>
      </c>
      <c r="C4977">
        <v>564</v>
      </c>
      <c r="D4977">
        <v>100</v>
      </c>
      <c r="E4977">
        <v>3</v>
      </c>
      <c r="F4977">
        <v>300</v>
      </c>
      <c r="G4977">
        <v>1</v>
      </c>
      <c r="H4977" t="str">
        <f>VLOOKUP($C4977,'Raw-products'!$A$2:$H$1261,MATCH(H$1,'Raw-products'!$A$1:$H$1,0))</f>
        <v>Jacket</v>
      </c>
      <c r="I4977" t="str">
        <f>VLOOKUP($C4977,'Raw-products'!$A$2:$H$1261,MATCH(I$1,'Raw-products'!$A$1:$H$1,0))</f>
        <v>Bomber</v>
      </c>
      <c r="J4977" t="str">
        <f>VLOOKUP($C4977,'Raw-products'!$A$2:$H$1261,MATCH(J$1,'Raw-products'!$A$1:$H$1,0))</f>
        <v>XL</v>
      </c>
      <c r="K4977" t="str">
        <f>VLOOKUP($C4977,'Raw-products'!$A$2:$H$1261,MATCH(K$1,'Raw-products'!$A$1:$H$1,0))</f>
        <v>red</v>
      </c>
      <c r="L4977">
        <f>VLOOKUP($C4977,'Raw-products'!$A$2:$H$1261,MATCH(L$1,'Raw-products'!$A$1:$H$1,0))</f>
        <v>90</v>
      </c>
      <c r="M4977">
        <f>VLOOKUP($C4977,'Raw-products'!$A$2:$H$1261,MATCH(M$1,'Raw-products'!$A$1:$H$1,0))</f>
        <v>62</v>
      </c>
      <c r="N4977" s="5">
        <f t="shared" si="154"/>
        <v>5580</v>
      </c>
      <c r="O4977" cm="1">
        <f t="array" ref="O4977:R4977">_xlfn.XLOOKUP($B4977,'Raw -orders'!$A:$A,'Raw -orders'!$B:$E)</f>
        <v>15</v>
      </c>
      <c r="P4977">
        <v>43588</v>
      </c>
      <c r="Q4977" s="1">
        <v>44300</v>
      </c>
      <c r="R4977" s="1">
        <v>44314</v>
      </c>
      <c r="S4977" t="str" cm="1">
        <f t="array" ref="S4977:Z4977">_xlfn.XLOOKUP($O4977,'Raw - customers'!$A:$A,'Raw - customers'!$B:$I)</f>
        <v>Avril Rossiter</v>
      </c>
      <c r="T4977" t="str">
        <v>Genderfluid</v>
      </c>
      <c r="U4977">
        <v>34</v>
      </c>
      <c r="V4977" t="str">
        <v>254 Ali RidgeApt. 350</v>
      </c>
      <c r="W4977">
        <v>491</v>
      </c>
      <c r="X4977" t="str">
        <v>Kiehnburgh</v>
      </c>
      <c r="Y4977" t="str">
        <v>Western Australia</v>
      </c>
      <c r="Z4977" t="str">
        <v>Australia</v>
      </c>
      <c r="AA4977">
        <v>4</v>
      </c>
      <c r="AB4977" s="3" t="str">
        <f t="shared" si="155"/>
        <v>10 to 20</v>
      </c>
      <c r="AM4977" s="6">
        <v>15</v>
      </c>
      <c r="AN4977" s="6" t="s">
        <v>1377</v>
      </c>
    </row>
    <row r="4978" spans="1:40" x14ac:dyDescent="0.25">
      <c r="A4978">
        <v>4976</v>
      </c>
      <c r="B4978">
        <v>995</v>
      </c>
      <c r="C4978">
        <v>837</v>
      </c>
      <c r="D4978">
        <v>117</v>
      </c>
      <c r="E4978">
        <v>1</v>
      </c>
      <c r="F4978">
        <v>117</v>
      </c>
      <c r="G4978">
        <v>1</v>
      </c>
      <c r="H4978" t="str">
        <f>VLOOKUP($C4978,'Raw-products'!$A$2:$H$1261,MATCH(H$1,'Raw-products'!$A$1:$H$1,0))</f>
        <v>Jacket</v>
      </c>
      <c r="I4978" t="str">
        <f>VLOOKUP($C4978,'Raw-products'!$A$2:$H$1261,MATCH(I$1,'Raw-products'!$A$1:$H$1,0))</f>
        <v>Shearling</v>
      </c>
      <c r="J4978" t="str">
        <f>VLOOKUP($C4978,'Raw-products'!$A$2:$H$1261,MATCH(J$1,'Raw-products'!$A$1:$H$1,0))</f>
        <v>M</v>
      </c>
      <c r="K4978" t="str">
        <f>VLOOKUP($C4978,'Raw-products'!$A$2:$H$1261,MATCH(K$1,'Raw-products'!$A$1:$H$1,0))</f>
        <v>violet</v>
      </c>
      <c r="L4978">
        <f>VLOOKUP($C4978,'Raw-products'!$A$2:$H$1261,MATCH(L$1,'Raw-products'!$A$1:$H$1,0))</f>
        <v>95</v>
      </c>
      <c r="M4978">
        <f>VLOOKUP($C4978,'Raw-products'!$A$2:$H$1261,MATCH(M$1,'Raw-products'!$A$1:$H$1,0))</f>
        <v>74</v>
      </c>
      <c r="N4978" s="5">
        <f t="shared" si="154"/>
        <v>7030</v>
      </c>
      <c r="O4978" cm="1">
        <f t="array" ref="O4978:R4978">_xlfn.XLOOKUP($B4978,'Raw -orders'!$A:$A,'Raw -orders'!$B:$E)</f>
        <v>15</v>
      </c>
      <c r="P4978">
        <v>43588</v>
      </c>
      <c r="Q4978" s="1">
        <v>44300</v>
      </c>
      <c r="R4978" s="1">
        <v>44314</v>
      </c>
      <c r="S4978" t="str" cm="1">
        <f t="array" ref="S4978:Z4978">_xlfn.XLOOKUP($O4978,'Raw - customers'!$A:$A,'Raw - customers'!$B:$I)</f>
        <v>Avril Rossiter</v>
      </c>
      <c r="T4978" t="str">
        <v>Genderfluid</v>
      </c>
      <c r="U4978">
        <v>34</v>
      </c>
      <c r="V4978" t="str">
        <v>254 Ali RidgeApt. 350</v>
      </c>
      <c r="W4978">
        <v>491</v>
      </c>
      <c r="X4978" t="str">
        <v>Kiehnburgh</v>
      </c>
      <c r="Y4978" t="str">
        <v>Western Australia</v>
      </c>
      <c r="Z4978" t="str">
        <v>Australia</v>
      </c>
      <c r="AA4978">
        <v>4</v>
      </c>
      <c r="AB4978" s="3" t="str">
        <f t="shared" si="155"/>
        <v>10 to 20</v>
      </c>
      <c r="AM4978" s="6">
        <v>15</v>
      </c>
      <c r="AN4978" s="6" t="s">
        <v>1377</v>
      </c>
    </row>
    <row r="4979" spans="1:40" x14ac:dyDescent="0.25">
      <c r="A4979">
        <v>4977</v>
      </c>
      <c r="B4979">
        <v>995</v>
      </c>
      <c r="C4979">
        <v>536</v>
      </c>
      <c r="D4979">
        <v>98</v>
      </c>
      <c r="E4979">
        <v>1</v>
      </c>
      <c r="F4979">
        <v>98</v>
      </c>
      <c r="G4979">
        <v>1</v>
      </c>
      <c r="H4979" t="str">
        <f>VLOOKUP($C4979,'Raw-products'!$A$2:$H$1261,MATCH(H$1,'Raw-products'!$A$1:$H$1,0))</f>
        <v>Jacket</v>
      </c>
      <c r="I4979" t="str">
        <f>VLOOKUP($C4979,'Raw-products'!$A$2:$H$1261,MATCH(I$1,'Raw-products'!$A$1:$H$1,0))</f>
        <v>Leather</v>
      </c>
      <c r="J4979" t="str">
        <f>VLOOKUP($C4979,'Raw-products'!$A$2:$H$1261,MATCH(J$1,'Raw-products'!$A$1:$H$1,0))</f>
        <v>S</v>
      </c>
      <c r="K4979" t="str">
        <f>VLOOKUP($C4979,'Raw-products'!$A$2:$H$1261,MATCH(K$1,'Raw-products'!$A$1:$H$1,0))</f>
        <v>yellow</v>
      </c>
      <c r="L4979">
        <f>VLOOKUP($C4979,'Raw-products'!$A$2:$H$1261,MATCH(L$1,'Raw-products'!$A$1:$H$1,0))</f>
        <v>113</v>
      </c>
      <c r="M4979">
        <f>VLOOKUP($C4979,'Raw-products'!$A$2:$H$1261,MATCH(M$1,'Raw-products'!$A$1:$H$1,0))</f>
        <v>41</v>
      </c>
      <c r="N4979" s="5">
        <f t="shared" si="154"/>
        <v>4633</v>
      </c>
      <c r="O4979" cm="1">
        <f t="array" ref="O4979:R4979">_xlfn.XLOOKUP($B4979,'Raw -orders'!$A:$A,'Raw -orders'!$B:$E)</f>
        <v>15</v>
      </c>
      <c r="P4979">
        <v>43588</v>
      </c>
      <c r="Q4979" s="1">
        <v>44300</v>
      </c>
      <c r="R4979" s="1">
        <v>44314</v>
      </c>
      <c r="S4979" t="str" cm="1">
        <f t="array" ref="S4979:Z4979">_xlfn.XLOOKUP($O4979,'Raw - customers'!$A:$A,'Raw - customers'!$B:$I)</f>
        <v>Avril Rossiter</v>
      </c>
      <c r="T4979" t="str">
        <v>Genderfluid</v>
      </c>
      <c r="U4979">
        <v>34</v>
      </c>
      <c r="V4979" t="str">
        <v>254 Ali RidgeApt. 350</v>
      </c>
      <c r="W4979">
        <v>491</v>
      </c>
      <c r="X4979" t="str">
        <v>Kiehnburgh</v>
      </c>
      <c r="Y4979" t="str">
        <v>Western Australia</v>
      </c>
      <c r="Z4979" t="str">
        <v>Australia</v>
      </c>
      <c r="AA4979">
        <v>4</v>
      </c>
      <c r="AB4979" s="3" t="str">
        <f t="shared" si="155"/>
        <v>10 to 20</v>
      </c>
      <c r="AM4979" s="6">
        <v>15</v>
      </c>
      <c r="AN4979" s="6" t="s">
        <v>1377</v>
      </c>
    </row>
    <row r="4980" spans="1:40" x14ac:dyDescent="0.25">
      <c r="A4980">
        <v>4978</v>
      </c>
      <c r="B4980">
        <v>995</v>
      </c>
      <c r="C4980">
        <v>756</v>
      </c>
      <c r="D4980">
        <v>109</v>
      </c>
      <c r="E4980">
        <v>2</v>
      </c>
      <c r="F4980">
        <v>218</v>
      </c>
      <c r="G4980">
        <v>1</v>
      </c>
      <c r="H4980" t="str">
        <f>VLOOKUP($C4980,'Raw-products'!$A$2:$H$1261,MATCH(H$1,'Raw-products'!$A$1:$H$1,0))</f>
        <v>Jacket</v>
      </c>
      <c r="I4980" t="str">
        <f>VLOOKUP($C4980,'Raw-products'!$A$2:$H$1261,MATCH(I$1,'Raw-products'!$A$1:$H$1,0))</f>
        <v>Peacoat</v>
      </c>
      <c r="J4980" t="str">
        <f>VLOOKUP($C4980,'Raw-products'!$A$2:$H$1261,MATCH(J$1,'Raw-products'!$A$1:$H$1,0))</f>
        <v>S</v>
      </c>
      <c r="K4980" t="str">
        <f>VLOOKUP($C4980,'Raw-products'!$A$2:$H$1261,MATCH(K$1,'Raw-products'!$A$1:$H$1,0))</f>
        <v>blue</v>
      </c>
      <c r="L4980">
        <f>VLOOKUP($C4980,'Raw-products'!$A$2:$H$1261,MATCH(L$1,'Raw-products'!$A$1:$H$1,0))</f>
        <v>102</v>
      </c>
      <c r="M4980">
        <f>VLOOKUP($C4980,'Raw-products'!$A$2:$H$1261,MATCH(M$1,'Raw-products'!$A$1:$H$1,0))</f>
        <v>50</v>
      </c>
      <c r="N4980" s="5">
        <f t="shared" si="154"/>
        <v>5100</v>
      </c>
      <c r="O4980" cm="1">
        <f t="array" ref="O4980:R4980">_xlfn.XLOOKUP($B4980,'Raw -orders'!$A:$A,'Raw -orders'!$B:$E)</f>
        <v>15</v>
      </c>
      <c r="P4980">
        <v>43588</v>
      </c>
      <c r="Q4980" s="1">
        <v>44300</v>
      </c>
      <c r="R4980" s="1">
        <v>44314</v>
      </c>
      <c r="S4980" t="str" cm="1">
        <f t="array" ref="S4980:Z4980">_xlfn.XLOOKUP($O4980,'Raw - customers'!$A:$A,'Raw - customers'!$B:$I)</f>
        <v>Avril Rossiter</v>
      </c>
      <c r="T4980" t="str">
        <v>Genderfluid</v>
      </c>
      <c r="U4980">
        <v>34</v>
      </c>
      <c r="V4980" t="str">
        <v>254 Ali RidgeApt. 350</v>
      </c>
      <c r="W4980">
        <v>491</v>
      </c>
      <c r="X4980" t="str">
        <v>Kiehnburgh</v>
      </c>
      <c r="Y4980" t="str">
        <v>Western Australia</v>
      </c>
      <c r="Z4980" t="str">
        <v>Australia</v>
      </c>
      <c r="AA4980">
        <v>4</v>
      </c>
      <c r="AB4980" s="3" t="str">
        <f t="shared" si="155"/>
        <v>10 to 20</v>
      </c>
      <c r="AM4980" s="6">
        <v>15</v>
      </c>
      <c r="AN4980" s="6" t="s">
        <v>1377</v>
      </c>
    </row>
    <row r="4981" spans="1:40" x14ac:dyDescent="0.25">
      <c r="A4981">
        <v>4979</v>
      </c>
      <c r="B4981">
        <v>995</v>
      </c>
      <c r="C4981">
        <v>24</v>
      </c>
      <c r="D4981">
        <v>96</v>
      </c>
      <c r="E4981">
        <v>3</v>
      </c>
      <c r="F4981">
        <v>288</v>
      </c>
      <c r="G4981">
        <v>1</v>
      </c>
      <c r="H4981" t="str">
        <f>VLOOKUP($C4981,'Raw-products'!$A$2:$H$1261,MATCH(H$1,'Raw-products'!$A$1:$H$1,0))</f>
        <v>Shirt</v>
      </c>
      <c r="I4981" t="str">
        <f>VLOOKUP($C4981,'Raw-products'!$A$2:$H$1261,MATCH(I$1,'Raw-products'!$A$1:$H$1,0))</f>
        <v>Oxford Cloth</v>
      </c>
      <c r="J4981" t="str">
        <f>VLOOKUP($C4981,'Raw-products'!$A$2:$H$1261,MATCH(J$1,'Raw-products'!$A$1:$H$1,0))</f>
        <v>XL</v>
      </c>
      <c r="K4981" t="str">
        <f>VLOOKUP($C4981,'Raw-products'!$A$2:$H$1261,MATCH(K$1,'Raw-products'!$A$1:$H$1,0))</f>
        <v>blue</v>
      </c>
      <c r="L4981">
        <f>VLOOKUP($C4981,'Raw-products'!$A$2:$H$1261,MATCH(L$1,'Raw-products'!$A$1:$H$1,0))</f>
        <v>114</v>
      </c>
      <c r="M4981">
        <f>VLOOKUP($C4981,'Raw-products'!$A$2:$H$1261,MATCH(M$1,'Raw-products'!$A$1:$H$1,0))</f>
        <v>60</v>
      </c>
      <c r="N4981" s="5">
        <f t="shared" si="154"/>
        <v>6840</v>
      </c>
      <c r="O4981" cm="1">
        <f t="array" ref="O4981:R4981">_xlfn.XLOOKUP($B4981,'Raw -orders'!$A:$A,'Raw -orders'!$B:$E)</f>
        <v>15</v>
      </c>
      <c r="P4981">
        <v>43588</v>
      </c>
      <c r="Q4981" s="1">
        <v>44300</v>
      </c>
      <c r="R4981" s="1">
        <v>44314</v>
      </c>
      <c r="S4981" t="str" cm="1">
        <f t="array" ref="S4981:Z4981">_xlfn.XLOOKUP($O4981,'Raw - customers'!$A:$A,'Raw - customers'!$B:$I)</f>
        <v>Avril Rossiter</v>
      </c>
      <c r="T4981" t="str">
        <v>Genderfluid</v>
      </c>
      <c r="U4981">
        <v>34</v>
      </c>
      <c r="V4981" t="str">
        <v>254 Ali RidgeApt. 350</v>
      </c>
      <c r="W4981">
        <v>491</v>
      </c>
      <c r="X4981" t="str">
        <v>Kiehnburgh</v>
      </c>
      <c r="Y4981" t="str">
        <v>Western Australia</v>
      </c>
      <c r="Z4981" t="str">
        <v>Australia</v>
      </c>
      <c r="AA4981">
        <v>4</v>
      </c>
      <c r="AB4981" s="3" t="str">
        <f t="shared" si="155"/>
        <v>10 to 20</v>
      </c>
      <c r="AM4981" s="6">
        <v>15</v>
      </c>
      <c r="AN4981" s="6" t="s">
        <v>1377</v>
      </c>
    </row>
    <row r="4982" spans="1:40" x14ac:dyDescent="0.25">
      <c r="A4982">
        <v>4980</v>
      </c>
      <c r="B4982">
        <v>995</v>
      </c>
      <c r="C4982">
        <v>244</v>
      </c>
      <c r="D4982">
        <v>106</v>
      </c>
      <c r="E4982">
        <v>1</v>
      </c>
      <c r="F4982">
        <v>106</v>
      </c>
      <c r="G4982">
        <v>1</v>
      </c>
      <c r="H4982" t="str">
        <f>VLOOKUP($C4982,'Raw-products'!$A$2:$H$1261,MATCH(H$1,'Raw-products'!$A$1:$H$1,0))</f>
        <v>Shirt</v>
      </c>
      <c r="I4982" t="str">
        <f>VLOOKUP($C4982,'Raw-products'!$A$2:$H$1261,MATCH(I$1,'Raw-products'!$A$1:$H$1,0))</f>
        <v>Chambray</v>
      </c>
      <c r="J4982" t="str">
        <f>VLOOKUP($C4982,'Raw-products'!$A$2:$H$1261,MATCH(J$1,'Raw-products'!$A$1:$H$1,0))</f>
        <v>XL</v>
      </c>
      <c r="K4982" t="str">
        <f>VLOOKUP($C4982,'Raw-products'!$A$2:$H$1261,MATCH(K$1,'Raw-products'!$A$1:$H$1,0))</f>
        <v>violet</v>
      </c>
      <c r="L4982">
        <f>VLOOKUP($C4982,'Raw-products'!$A$2:$H$1261,MATCH(L$1,'Raw-products'!$A$1:$H$1,0))</f>
        <v>105</v>
      </c>
      <c r="M4982">
        <f>VLOOKUP($C4982,'Raw-products'!$A$2:$H$1261,MATCH(M$1,'Raw-products'!$A$1:$H$1,0))</f>
        <v>54</v>
      </c>
      <c r="N4982" s="5">
        <f t="shared" si="154"/>
        <v>5670</v>
      </c>
      <c r="O4982" cm="1">
        <f t="array" ref="O4982:R4982">_xlfn.XLOOKUP($B4982,'Raw -orders'!$A:$A,'Raw -orders'!$B:$E)</f>
        <v>15</v>
      </c>
      <c r="P4982">
        <v>43588</v>
      </c>
      <c r="Q4982" s="1">
        <v>44300</v>
      </c>
      <c r="R4982" s="1">
        <v>44314</v>
      </c>
      <c r="S4982" t="str" cm="1">
        <f t="array" ref="S4982:Z4982">_xlfn.XLOOKUP($O4982,'Raw - customers'!$A:$A,'Raw - customers'!$B:$I)</f>
        <v>Avril Rossiter</v>
      </c>
      <c r="T4982" t="str">
        <v>Genderfluid</v>
      </c>
      <c r="U4982">
        <v>34</v>
      </c>
      <c r="V4982" t="str">
        <v>254 Ali RidgeApt. 350</v>
      </c>
      <c r="W4982">
        <v>491</v>
      </c>
      <c r="X4982" t="str">
        <v>Kiehnburgh</v>
      </c>
      <c r="Y4982" t="str">
        <v>Western Australia</v>
      </c>
      <c r="Z4982" t="str">
        <v>Australia</v>
      </c>
      <c r="AA4982">
        <v>4</v>
      </c>
      <c r="AB4982" s="3" t="str">
        <f t="shared" si="155"/>
        <v>10 to 20</v>
      </c>
      <c r="AM4982" s="6">
        <v>15</v>
      </c>
      <c r="AN4982" s="6" t="s">
        <v>1377</v>
      </c>
    </row>
    <row r="4983" spans="1:40" x14ac:dyDescent="0.25">
      <c r="A4983">
        <v>4981</v>
      </c>
      <c r="B4983">
        <v>996</v>
      </c>
      <c r="C4983">
        <v>379</v>
      </c>
      <c r="D4983">
        <v>94</v>
      </c>
      <c r="E4983">
        <v>3</v>
      </c>
      <c r="F4983">
        <v>282</v>
      </c>
      <c r="G4983">
        <v>1</v>
      </c>
      <c r="H4983" t="str">
        <f>VLOOKUP($C4983,'Raw-products'!$A$2:$H$1261,MATCH(H$1,'Raw-products'!$A$1:$H$1,0))</f>
        <v>Shirt</v>
      </c>
      <c r="I4983" t="str">
        <f>VLOOKUP($C4983,'Raw-products'!$A$2:$H$1261,MATCH(I$1,'Raw-products'!$A$1:$H$1,0))</f>
        <v>Henley</v>
      </c>
      <c r="J4983" t="str">
        <f>VLOOKUP($C4983,'Raw-products'!$A$2:$H$1261,MATCH(J$1,'Raw-products'!$A$1:$H$1,0))</f>
        <v>XL</v>
      </c>
      <c r="K4983" t="str">
        <f>VLOOKUP($C4983,'Raw-products'!$A$2:$H$1261,MATCH(K$1,'Raw-products'!$A$1:$H$1,0))</f>
        <v>indigo</v>
      </c>
      <c r="L4983">
        <f>VLOOKUP($C4983,'Raw-products'!$A$2:$H$1261,MATCH(L$1,'Raw-products'!$A$1:$H$1,0))</f>
        <v>92</v>
      </c>
      <c r="M4983">
        <f>VLOOKUP($C4983,'Raw-products'!$A$2:$H$1261,MATCH(M$1,'Raw-products'!$A$1:$H$1,0))</f>
        <v>52</v>
      </c>
      <c r="N4983" s="5">
        <f t="shared" si="154"/>
        <v>4784</v>
      </c>
      <c r="O4983" cm="1">
        <f t="array" ref="O4983:R4983">_xlfn.XLOOKUP($B4983,'Raw -orders'!$A:$A,'Raw -orders'!$B:$E)</f>
        <v>345</v>
      </c>
      <c r="P4983">
        <v>37843</v>
      </c>
      <c r="Q4983" s="1">
        <v>44209</v>
      </c>
      <c r="R4983" s="1">
        <v>44229</v>
      </c>
      <c r="S4983" t="str" cm="1">
        <f t="array" ref="S4983:Z4983">_xlfn.XLOOKUP($O4983,'Raw - customers'!$A:$A,'Raw - customers'!$B:$I)</f>
        <v>Merrielle Piken</v>
      </c>
      <c r="T4983" t="str">
        <v>Genderqueer</v>
      </c>
      <c r="U4983">
        <v>62</v>
      </c>
      <c r="V4983" t="str">
        <v>9182 Hermann MallApt. 890</v>
      </c>
      <c r="W4983">
        <v>799</v>
      </c>
      <c r="X4983" t="str">
        <v>Audreyfurt</v>
      </c>
      <c r="Y4983" t="str">
        <v>Victoria</v>
      </c>
      <c r="Z4983" t="str">
        <v>Australia</v>
      </c>
      <c r="AA4983">
        <v>1</v>
      </c>
      <c r="AB4983" s="3" t="str">
        <f t="shared" si="155"/>
        <v>10 to 20</v>
      </c>
      <c r="AM4983" s="6">
        <v>345</v>
      </c>
      <c r="AN4983" s="6" t="s">
        <v>1396</v>
      </c>
    </row>
    <row r="4984" spans="1:40" x14ac:dyDescent="0.25">
      <c r="A4984">
        <v>4982</v>
      </c>
      <c r="B4984">
        <v>996</v>
      </c>
      <c r="C4984">
        <v>794</v>
      </c>
      <c r="D4984">
        <v>91</v>
      </c>
      <c r="E4984">
        <v>2</v>
      </c>
      <c r="F4984">
        <v>182</v>
      </c>
      <c r="G4984">
        <v>1</v>
      </c>
      <c r="H4984" t="str">
        <f>VLOOKUP($C4984,'Raw-products'!$A$2:$H$1261,MATCH(H$1,'Raw-products'!$A$1:$H$1,0))</f>
        <v>Jacket</v>
      </c>
      <c r="I4984" t="str">
        <f>VLOOKUP($C4984,'Raw-products'!$A$2:$H$1261,MATCH(I$1,'Raw-products'!$A$1:$H$1,0))</f>
        <v>Pullover</v>
      </c>
      <c r="J4984" t="str">
        <f>VLOOKUP($C4984,'Raw-products'!$A$2:$H$1261,MATCH(J$1,'Raw-products'!$A$1:$H$1,0))</f>
        <v>XL</v>
      </c>
      <c r="K4984" t="str">
        <f>VLOOKUP($C4984,'Raw-products'!$A$2:$H$1261,MATCH(K$1,'Raw-products'!$A$1:$H$1,0))</f>
        <v>blue</v>
      </c>
      <c r="L4984">
        <f>VLOOKUP($C4984,'Raw-products'!$A$2:$H$1261,MATCH(L$1,'Raw-products'!$A$1:$H$1,0))</f>
        <v>114</v>
      </c>
      <c r="M4984">
        <f>VLOOKUP($C4984,'Raw-products'!$A$2:$H$1261,MATCH(M$1,'Raw-products'!$A$1:$H$1,0))</f>
        <v>74</v>
      </c>
      <c r="N4984" s="5">
        <f t="shared" si="154"/>
        <v>8436</v>
      </c>
      <c r="O4984" cm="1">
        <f t="array" ref="O4984:R4984">_xlfn.XLOOKUP($B4984,'Raw -orders'!$A:$A,'Raw -orders'!$B:$E)</f>
        <v>345</v>
      </c>
      <c r="P4984">
        <v>37843</v>
      </c>
      <c r="Q4984" s="1">
        <v>44209</v>
      </c>
      <c r="R4984" s="1">
        <v>44229</v>
      </c>
      <c r="S4984" t="str" cm="1">
        <f t="array" ref="S4984:Z4984">_xlfn.XLOOKUP($O4984,'Raw - customers'!$A:$A,'Raw - customers'!$B:$I)</f>
        <v>Merrielle Piken</v>
      </c>
      <c r="T4984" t="str">
        <v>Genderqueer</v>
      </c>
      <c r="U4984">
        <v>62</v>
      </c>
      <c r="V4984" t="str">
        <v>9182 Hermann MallApt. 890</v>
      </c>
      <c r="W4984">
        <v>799</v>
      </c>
      <c r="X4984" t="str">
        <v>Audreyfurt</v>
      </c>
      <c r="Y4984" t="str">
        <v>Victoria</v>
      </c>
      <c r="Z4984" t="str">
        <v>Australia</v>
      </c>
      <c r="AA4984">
        <v>1</v>
      </c>
      <c r="AB4984" s="3" t="str">
        <f t="shared" si="155"/>
        <v>10 to 20</v>
      </c>
      <c r="AM4984" s="6">
        <v>345</v>
      </c>
      <c r="AN4984" s="6" t="s">
        <v>1396</v>
      </c>
    </row>
    <row r="4985" spans="1:40" x14ac:dyDescent="0.25">
      <c r="A4985">
        <v>4983</v>
      </c>
      <c r="B4985">
        <v>996</v>
      </c>
      <c r="C4985">
        <v>1034</v>
      </c>
      <c r="D4985">
        <v>90</v>
      </c>
      <c r="E4985">
        <v>2</v>
      </c>
      <c r="F4985">
        <v>180</v>
      </c>
      <c r="G4985">
        <v>1</v>
      </c>
      <c r="H4985" t="str">
        <f>VLOOKUP($C4985,'Raw-products'!$A$2:$H$1261,MATCH(H$1,'Raw-products'!$A$1:$H$1,0))</f>
        <v>Trousers</v>
      </c>
      <c r="I4985" t="str">
        <f>VLOOKUP($C4985,'Raw-products'!$A$2:$H$1261,MATCH(I$1,'Raw-products'!$A$1:$H$1,0))</f>
        <v>Relaxed Leg</v>
      </c>
      <c r="J4985" t="str">
        <f>VLOOKUP($C4985,'Raw-products'!$A$2:$H$1261,MATCH(J$1,'Raw-products'!$A$1:$H$1,0))</f>
        <v>XL</v>
      </c>
      <c r="K4985" t="str">
        <f>VLOOKUP($C4985,'Raw-products'!$A$2:$H$1261,MATCH(K$1,'Raw-products'!$A$1:$H$1,0))</f>
        <v>green</v>
      </c>
      <c r="L4985">
        <f>VLOOKUP($C4985,'Raw-products'!$A$2:$H$1261,MATCH(L$1,'Raw-products'!$A$1:$H$1,0))</f>
        <v>95</v>
      </c>
      <c r="M4985">
        <f>VLOOKUP($C4985,'Raw-products'!$A$2:$H$1261,MATCH(M$1,'Raw-products'!$A$1:$H$1,0))</f>
        <v>64</v>
      </c>
      <c r="N4985" s="5">
        <f t="shared" si="154"/>
        <v>6080</v>
      </c>
      <c r="O4985" cm="1">
        <f t="array" ref="O4985:R4985">_xlfn.XLOOKUP($B4985,'Raw -orders'!$A:$A,'Raw -orders'!$B:$E)</f>
        <v>345</v>
      </c>
      <c r="P4985">
        <v>37843</v>
      </c>
      <c r="Q4985" s="1">
        <v>44209</v>
      </c>
      <c r="R4985" s="1">
        <v>44229</v>
      </c>
      <c r="S4985" t="str" cm="1">
        <f t="array" ref="S4985:Z4985">_xlfn.XLOOKUP($O4985,'Raw - customers'!$A:$A,'Raw - customers'!$B:$I)</f>
        <v>Merrielle Piken</v>
      </c>
      <c r="T4985" t="str">
        <v>Genderqueer</v>
      </c>
      <c r="U4985">
        <v>62</v>
      </c>
      <c r="V4985" t="str">
        <v>9182 Hermann MallApt. 890</v>
      </c>
      <c r="W4985">
        <v>799</v>
      </c>
      <c r="X4985" t="str">
        <v>Audreyfurt</v>
      </c>
      <c r="Y4985" t="str">
        <v>Victoria</v>
      </c>
      <c r="Z4985" t="str">
        <v>Australia</v>
      </c>
      <c r="AA4985">
        <v>1</v>
      </c>
      <c r="AB4985" s="3" t="str">
        <f t="shared" si="155"/>
        <v>10 to 20</v>
      </c>
      <c r="AM4985" s="6">
        <v>345</v>
      </c>
      <c r="AN4985" s="6" t="s">
        <v>1396</v>
      </c>
    </row>
    <row r="4986" spans="1:40" x14ac:dyDescent="0.25">
      <c r="A4986">
        <v>4984</v>
      </c>
      <c r="B4986">
        <v>996</v>
      </c>
      <c r="C4986">
        <v>1144</v>
      </c>
      <c r="D4986">
        <v>102</v>
      </c>
      <c r="E4986">
        <v>1</v>
      </c>
      <c r="F4986">
        <v>102</v>
      </c>
      <c r="G4986">
        <v>1</v>
      </c>
      <c r="H4986" t="str">
        <f>VLOOKUP($C4986,'Raw-products'!$A$2:$H$1261,MATCH(H$1,'Raw-products'!$A$1:$H$1,0))</f>
        <v>Trousers</v>
      </c>
      <c r="I4986" t="str">
        <f>VLOOKUP($C4986,'Raw-products'!$A$2:$H$1261,MATCH(I$1,'Raw-products'!$A$1:$H$1,0))</f>
        <v>Cargo Pants</v>
      </c>
      <c r="J4986" t="str">
        <f>VLOOKUP($C4986,'Raw-products'!$A$2:$H$1261,MATCH(J$1,'Raw-products'!$A$1:$H$1,0))</f>
        <v>XL</v>
      </c>
      <c r="K4986" t="str">
        <f>VLOOKUP($C4986,'Raw-products'!$A$2:$H$1261,MATCH(K$1,'Raw-products'!$A$1:$H$1,0))</f>
        <v>blue</v>
      </c>
      <c r="L4986">
        <f>VLOOKUP($C4986,'Raw-products'!$A$2:$H$1261,MATCH(L$1,'Raw-products'!$A$1:$H$1,0))</f>
        <v>106</v>
      </c>
      <c r="M4986">
        <f>VLOOKUP($C4986,'Raw-products'!$A$2:$H$1261,MATCH(M$1,'Raw-products'!$A$1:$H$1,0))</f>
        <v>57</v>
      </c>
      <c r="N4986" s="5">
        <f t="shared" si="154"/>
        <v>6042</v>
      </c>
      <c r="O4986" cm="1">
        <f t="array" ref="O4986:R4986">_xlfn.XLOOKUP($B4986,'Raw -orders'!$A:$A,'Raw -orders'!$B:$E)</f>
        <v>345</v>
      </c>
      <c r="P4986">
        <v>37843</v>
      </c>
      <c r="Q4986" s="1">
        <v>44209</v>
      </c>
      <c r="R4986" s="1">
        <v>44229</v>
      </c>
      <c r="S4986" t="str" cm="1">
        <f t="array" ref="S4986:Z4986">_xlfn.XLOOKUP($O4986,'Raw - customers'!$A:$A,'Raw - customers'!$B:$I)</f>
        <v>Merrielle Piken</v>
      </c>
      <c r="T4986" t="str">
        <v>Genderqueer</v>
      </c>
      <c r="U4986">
        <v>62</v>
      </c>
      <c r="V4986" t="str">
        <v>9182 Hermann MallApt. 890</v>
      </c>
      <c r="W4986">
        <v>799</v>
      </c>
      <c r="X4986" t="str">
        <v>Audreyfurt</v>
      </c>
      <c r="Y4986" t="str">
        <v>Victoria</v>
      </c>
      <c r="Z4986" t="str">
        <v>Australia</v>
      </c>
      <c r="AA4986">
        <v>1</v>
      </c>
      <c r="AB4986" s="3" t="str">
        <f t="shared" si="155"/>
        <v>10 to 20</v>
      </c>
      <c r="AM4986" s="6">
        <v>345</v>
      </c>
      <c r="AN4986" s="6" t="s">
        <v>1396</v>
      </c>
    </row>
    <row r="4987" spans="1:40" x14ac:dyDescent="0.25">
      <c r="A4987">
        <v>4985</v>
      </c>
      <c r="B4987">
        <v>996</v>
      </c>
      <c r="C4987">
        <v>1011</v>
      </c>
      <c r="D4987">
        <v>106</v>
      </c>
      <c r="E4987">
        <v>3</v>
      </c>
      <c r="F4987">
        <v>318</v>
      </c>
      <c r="G4987">
        <v>1</v>
      </c>
      <c r="H4987" t="str">
        <f>VLOOKUP($C4987,'Raw-products'!$A$2:$H$1261,MATCH(H$1,'Raw-products'!$A$1:$H$1,0))</f>
        <v>Trousers</v>
      </c>
      <c r="I4987" t="str">
        <f>VLOOKUP($C4987,'Raw-products'!$A$2:$H$1261,MATCH(I$1,'Raw-products'!$A$1:$H$1,0))</f>
        <v>Wool</v>
      </c>
      <c r="J4987" t="str">
        <f>VLOOKUP($C4987,'Raw-products'!$A$2:$H$1261,MATCH(J$1,'Raw-products'!$A$1:$H$1,0))</f>
        <v>S</v>
      </c>
      <c r="K4987" t="str">
        <f>VLOOKUP($C4987,'Raw-products'!$A$2:$H$1261,MATCH(K$1,'Raw-products'!$A$1:$H$1,0))</f>
        <v>violet</v>
      </c>
      <c r="L4987">
        <f>VLOOKUP($C4987,'Raw-products'!$A$2:$H$1261,MATCH(L$1,'Raw-products'!$A$1:$H$1,0))</f>
        <v>111</v>
      </c>
      <c r="M4987">
        <f>VLOOKUP($C4987,'Raw-products'!$A$2:$H$1261,MATCH(M$1,'Raw-products'!$A$1:$H$1,0))</f>
        <v>59</v>
      </c>
      <c r="N4987" s="5">
        <f t="shared" si="154"/>
        <v>6549</v>
      </c>
      <c r="O4987" cm="1">
        <f t="array" ref="O4987:R4987">_xlfn.XLOOKUP($B4987,'Raw -orders'!$A:$A,'Raw -orders'!$B:$E)</f>
        <v>345</v>
      </c>
      <c r="P4987">
        <v>37843</v>
      </c>
      <c r="Q4987" s="1">
        <v>44209</v>
      </c>
      <c r="R4987" s="1">
        <v>44229</v>
      </c>
      <c r="S4987" t="str" cm="1">
        <f t="array" ref="S4987:Z4987">_xlfn.XLOOKUP($O4987,'Raw - customers'!$A:$A,'Raw - customers'!$B:$I)</f>
        <v>Merrielle Piken</v>
      </c>
      <c r="T4987" t="str">
        <v>Genderqueer</v>
      </c>
      <c r="U4987">
        <v>62</v>
      </c>
      <c r="V4987" t="str">
        <v>9182 Hermann MallApt. 890</v>
      </c>
      <c r="W4987">
        <v>799</v>
      </c>
      <c r="X4987" t="str">
        <v>Audreyfurt</v>
      </c>
      <c r="Y4987" t="str">
        <v>Victoria</v>
      </c>
      <c r="Z4987" t="str">
        <v>Australia</v>
      </c>
      <c r="AA4987">
        <v>1</v>
      </c>
      <c r="AB4987" s="3" t="str">
        <f t="shared" si="155"/>
        <v>10 to 20</v>
      </c>
      <c r="AM4987" s="6">
        <v>345</v>
      </c>
      <c r="AN4987" s="6" t="s">
        <v>1396</v>
      </c>
    </row>
    <row r="4988" spans="1:40" x14ac:dyDescent="0.25">
      <c r="A4988">
        <v>4986</v>
      </c>
      <c r="B4988">
        <v>996</v>
      </c>
      <c r="C4988">
        <v>1053</v>
      </c>
      <c r="D4988">
        <v>93</v>
      </c>
      <c r="E4988">
        <v>1</v>
      </c>
      <c r="F4988">
        <v>93</v>
      </c>
      <c r="G4988">
        <v>1</v>
      </c>
      <c r="H4988" t="str">
        <f>VLOOKUP($C4988,'Raw-products'!$A$2:$H$1261,MATCH(H$1,'Raw-products'!$A$1:$H$1,0))</f>
        <v>Trousers</v>
      </c>
      <c r="I4988" t="str">
        <f>VLOOKUP($C4988,'Raw-products'!$A$2:$H$1261,MATCH(I$1,'Raw-products'!$A$1:$H$1,0))</f>
        <v>Joggers</v>
      </c>
      <c r="J4988" t="str">
        <f>VLOOKUP($C4988,'Raw-products'!$A$2:$H$1261,MATCH(J$1,'Raw-products'!$A$1:$H$1,0))</f>
        <v>L</v>
      </c>
      <c r="K4988" t="str">
        <f>VLOOKUP($C4988,'Raw-products'!$A$2:$H$1261,MATCH(K$1,'Raw-products'!$A$1:$H$1,0))</f>
        <v>red</v>
      </c>
      <c r="L4988">
        <f>VLOOKUP($C4988,'Raw-products'!$A$2:$H$1261,MATCH(L$1,'Raw-products'!$A$1:$H$1,0))</f>
        <v>94</v>
      </c>
      <c r="M4988">
        <f>VLOOKUP($C4988,'Raw-products'!$A$2:$H$1261,MATCH(M$1,'Raw-products'!$A$1:$H$1,0))</f>
        <v>63</v>
      </c>
      <c r="N4988" s="5">
        <f t="shared" si="154"/>
        <v>5922</v>
      </c>
      <c r="O4988" cm="1">
        <f t="array" ref="O4988:R4988">_xlfn.XLOOKUP($B4988,'Raw -orders'!$A:$A,'Raw -orders'!$B:$E)</f>
        <v>345</v>
      </c>
      <c r="P4988">
        <v>37843</v>
      </c>
      <c r="Q4988" s="1">
        <v>44209</v>
      </c>
      <c r="R4988" s="1">
        <v>44229</v>
      </c>
      <c r="S4988" t="str" cm="1">
        <f t="array" ref="S4988:Z4988">_xlfn.XLOOKUP($O4988,'Raw - customers'!$A:$A,'Raw - customers'!$B:$I)</f>
        <v>Merrielle Piken</v>
      </c>
      <c r="T4988" t="str">
        <v>Genderqueer</v>
      </c>
      <c r="U4988">
        <v>62</v>
      </c>
      <c r="V4988" t="str">
        <v>9182 Hermann MallApt. 890</v>
      </c>
      <c r="W4988">
        <v>799</v>
      </c>
      <c r="X4988" t="str">
        <v>Audreyfurt</v>
      </c>
      <c r="Y4988" t="str">
        <v>Victoria</v>
      </c>
      <c r="Z4988" t="str">
        <v>Australia</v>
      </c>
      <c r="AA4988">
        <v>1</v>
      </c>
      <c r="AB4988" s="3" t="str">
        <f t="shared" si="155"/>
        <v>10 to 20</v>
      </c>
      <c r="AM4988" s="6">
        <v>345</v>
      </c>
      <c r="AN4988" s="6" t="s">
        <v>1396</v>
      </c>
    </row>
    <row r="4989" spans="1:40" x14ac:dyDescent="0.25">
      <c r="A4989">
        <v>4987</v>
      </c>
      <c r="B4989">
        <v>996</v>
      </c>
      <c r="C4989">
        <v>381</v>
      </c>
      <c r="D4989">
        <v>94</v>
      </c>
      <c r="E4989">
        <v>1</v>
      </c>
      <c r="F4989">
        <v>94</v>
      </c>
      <c r="G4989">
        <v>1</v>
      </c>
      <c r="H4989" t="str">
        <f>VLOOKUP($C4989,'Raw-products'!$A$2:$H$1261,MATCH(H$1,'Raw-products'!$A$1:$H$1,0))</f>
        <v>Shirt</v>
      </c>
      <c r="I4989" t="str">
        <f>VLOOKUP($C4989,'Raw-products'!$A$2:$H$1261,MATCH(I$1,'Raw-products'!$A$1:$H$1,0))</f>
        <v>Henley</v>
      </c>
      <c r="J4989" t="str">
        <f>VLOOKUP($C4989,'Raw-products'!$A$2:$H$1261,MATCH(J$1,'Raw-products'!$A$1:$H$1,0))</f>
        <v>S</v>
      </c>
      <c r="K4989" t="str">
        <f>VLOOKUP($C4989,'Raw-products'!$A$2:$H$1261,MATCH(K$1,'Raw-products'!$A$1:$H$1,0))</f>
        <v>violet</v>
      </c>
      <c r="L4989">
        <f>VLOOKUP($C4989,'Raw-products'!$A$2:$H$1261,MATCH(L$1,'Raw-products'!$A$1:$H$1,0))</f>
        <v>92</v>
      </c>
      <c r="M4989">
        <f>VLOOKUP($C4989,'Raw-products'!$A$2:$H$1261,MATCH(M$1,'Raw-products'!$A$1:$H$1,0))</f>
        <v>43</v>
      </c>
      <c r="N4989" s="5">
        <f t="shared" si="154"/>
        <v>3956</v>
      </c>
      <c r="O4989" cm="1">
        <f t="array" ref="O4989:R4989">_xlfn.XLOOKUP($B4989,'Raw -orders'!$A:$A,'Raw -orders'!$B:$E)</f>
        <v>345</v>
      </c>
      <c r="P4989">
        <v>37843</v>
      </c>
      <c r="Q4989" s="1">
        <v>44209</v>
      </c>
      <c r="R4989" s="1">
        <v>44229</v>
      </c>
      <c r="S4989" t="str" cm="1">
        <f t="array" ref="S4989:Z4989">_xlfn.XLOOKUP($O4989,'Raw - customers'!$A:$A,'Raw - customers'!$B:$I)</f>
        <v>Merrielle Piken</v>
      </c>
      <c r="T4989" t="str">
        <v>Genderqueer</v>
      </c>
      <c r="U4989">
        <v>62</v>
      </c>
      <c r="V4989" t="str">
        <v>9182 Hermann MallApt. 890</v>
      </c>
      <c r="W4989">
        <v>799</v>
      </c>
      <c r="X4989" t="str">
        <v>Audreyfurt</v>
      </c>
      <c r="Y4989" t="str">
        <v>Victoria</v>
      </c>
      <c r="Z4989" t="str">
        <v>Australia</v>
      </c>
      <c r="AA4989">
        <v>1</v>
      </c>
      <c r="AB4989" s="3" t="str">
        <f t="shared" si="155"/>
        <v>10 to 20</v>
      </c>
      <c r="AM4989" s="6">
        <v>345</v>
      </c>
      <c r="AN4989" s="6" t="s">
        <v>1396</v>
      </c>
    </row>
    <row r="4990" spans="1:40" x14ac:dyDescent="0.25">
      <c r="A4990">
        <v>4988</v>
      </c>
      <c r="B4990">
        <v>996</v>
      </c>
      <c r="C4990">
        <v>53</v>
      </c>
      <c r="D4990">
        <v>104</v>
      </c>
      <c r="E4990">
        <v>2</v>
      </c>
      <c r="F4990">
        <v>208</v>
      </c>
      <c r="G4990">
        <v>1</v>
      </c>
      <c r="H4990" t="str">
        <f>VLOOKUP($C4990,'Raw-products'!$A$2:$H$1261,MATCH(H$1,'Raw-products'!$A$1:$H$1,0))</f>
        <v>Shirt</v>
      </c>
      <c r="I4990" t="str">
        <f>VLOOKUP($C4990,'Raw-products'!$A$2:$H$1261,MATCH(I$1,'Raw-products'!$A$1:$H$1,0))</f>
        <v>Dress</v>
      </c>
      <c r="J4990" t="str">
        <f>VLOOKUP($C4990,'Raw-products'!$A$2:$H$1261,MATCH(J$1,'Raw-products'!$A$1:$H$1,0))</f>
        <v>L</v>
      </c>
      <c r="K4990" t="str">
        <f>VLOOKUP($C4990,'Raw-products'!$A$2:$H$1261,MATCH(K$1,'Raw-products'!$A$1:$H$1,0))</f>
        <v>green</v>
      </c>
      <c r="L4990">
        <f>VLOOKUP($C4990,'Raw-products'!$A$2:$H$1261,MATCH(L$1,'Raw-products'!$A$1:$H$1,0))</f>
        <v>119</v>
      </c>
      <c r="M4990">
        <f>VLOOKUP($C4990,'Raw-products'!$A$2:$H$1261,MATCH(M$1,'Raw-products'!$A$1:$H$1,0))</f>
        <v>52</v>
      </c>
      <c r="N4990" s="5">
        <f t="shared" si="154"/>
        <v>6188</v>
      </c>
      <c r="O4990" cm="1">
        <f t="array" ref="O4990:R4990">_xlfn.XLOOKUP($B4990,'Raw -orders'!$A:$A,'Raw -orders'!$B:$E)</f>
        <v>345</v>
      </c>
      <c r="P4990">
        <v>37843</v>
      </c>
      <c r="Q4990" s="1">
        <v>44209</v>
      </c>
      <c r="R4990" s="1">
        <v>44229</v>
      </c>
      <c r="S4990" t="str" cm="1">
        <f t="array" ref="S4990:Z4990">_xlfn.XLOOKUP($O4990,'Raw - customers'!$A:$A,'Raw - customers'!$B:$I)</f>
        <v>Merrielle Piken</v>
      </c>
      <c r="T4990" t="str">
        <v>Genderqueer</v>
      </c>
      <c r="U4990">
        <v>62</v>
      </c>
      <c r="V4990" t="str">
        <v>9182 Hermann MallApt. 890</v>
      </c>
      <c r="W4990">
        <v>799</v>
      </c>
      <c r="X4990" t="str">
        <v>Audreyfurt</v>
      </c>
      <c r="Y4990" t="str">
        <v>Victoria</v>
      </c>
      <c r="Z4990" t="str">
        <v>Australia</v>
      </c>
      <c r="AA4990">
        <v>1</v>
      </c>
      <c r="AB4990" s="3" t="str">
        <f t="shared" si="155"/>
        <v>10 to 20</v>
      </c>
      <c r="AM4990" s="6">
        <v>345</v>
      </c>
      <c r="AN4990" s="6" t="s">
        <v>1396</v>
      </c>
    </row>
    <row r="4991" spans="1:40" x14ac:dyDescent="0.25">
      <c r="A4991">
        <v>4989</v>
      </c>
      <c r="B4991">
        <v>997</v>
      </c>
      <c r="C4991">
        <v>509</v>
      </c>
      <c r="D4991">
        <v>102</v>
      </c>
      <c r="E4991">
        <v>1</v>
      </c>
      <c r="F4991">
        <v>102</v>
      </c>
      <c r="G4991">
        <v>1</v>
      </c>
      <c r="H4991" t="str">
        <f>VLOOKUP($C4991,'Raw-products'!$A$2:$H$1261,MATCH(H$1,'Raw-products'!$A$1:$H$1,0))</f>
        <v>Jacket</v>
      </c>
      <c r="I4991" t="str">
        <f>VLOOKUP($C4991,'Raw-products'!$A$2:$H$1261,MATCH(I$1,'Raw-products'!$A$1:$H$1,0))</f>
        <v>Windbreaker</v>
      </c>
      <c r="J4991" t="str">
        <f>VLOOKUP($C4991,'Raw-products'!$A$2:$H$1261,MATCH(J$1,'Raw-products'!$A$1:$H$1,0))</f>
        <v>XL</v>
      </c>
      <c r="K4991" t="str">
        <f>VLOOKUP($C4991,'Raw-products'!$A$2:$H$1261,MATCH(K$1,'Raw-products'!$A$1:$H$1,0))</f>
        <v>green</v>
      </c>
      <c r="L4991">
        <f>VLOOKUP($C4991,'Raw-products'!$A$2:$H$1261,MATCH(L$1,'Raw-products'!$A$1:$H$1,0))</f>
        <v>109</v>
      </c>
      <c r="M4991">
        <f>VLOOKUP($C4991,'Raw-products'!$A$2:$H$1261,MATCH(M$1,'Raw-products'!$A$1:$H$1,0))</f>
        <v>71</v>
      </c>
      <c r="N4991" s="5">
        <f t="shared" si="154"/>
        <v>7739</v>
      </c>
      <c r="O4991" cm="1">
        <f t="array" ref="O4991:R4991">_xlfn.XLOOKUP($B4991,'Raw -orders'!$A:$A,'Raw -orders'!$B:$E)</f>
        <v>346</v>
      </c>
      <c r="P4991">
        <v>53831</v>
      </c>
      <c r="Q4991" s="1">
        <v>44214</v>
      </c>
      <c r="R4991" s="1">
        <v>44227</v>
      </c>
      <c r="S4991" t="str" cm="1">
        <f t="array" ref="S4991:Z4991">_xlfn.XLOOKUP($O4991,'Raw - customers'!$A:$A,'Raw - customers'!$B:$I)</f>
        <v>Kerianne Parris</v>
      </c>
      <c r="T4991" t="str">
        <v>Genderqueer</v>
      </c>
      <c r="U4991">
        <v>40</v>
      </c>
      <c r="V4991" t="str">
        <v>59 Bergstrom GroveSuite 260</v>
      </c>
      <c r="W4991">
        <v>6060</v>
      </c>
      <c r="X4991" t="str">
        <v>Olsonbury</v>
      </c>
      <c r="Y4991" t="str">
        <v>Northern Territory</v>
      </c>
      <c r="Z4991" t="str">
        <v>Australia</v>
      </c>
      <c r="AA4991">
        <v>1</v>
      </c>
      <c r="AB4991" s="3" t="str">
        <f t="shared" si="155"/>
        <v>10 to 20</v>
      </c>
      <c r="AM4991" s="6">
        <v>346</v>
      </c>
      <c r="AN4991" s="6" t="s">
        <v>1339</v>
      </c>
    </row>
    <row r="4992" spans="1:40" x14ac:dyDescent="0.25">
      <c r="A4992">
        <v>4990</v>
      </c>
      <c r="B4992">
        <v>997</v>
      </c>
      <c r="C4992">
        <v>514</v>
      </c>
      <c r="D4992">
        <v>102</v>
      </c>
      <c r="E4992">
        <v>1</v>
      </c>
      <c r="F4992">
        <v>102</v>
      </c>
      <c r="G4992">
        <v>1</v>
      </c>
      <c r="H4992" t="str">
        <f>VLOOKUP($C4992,'Raw-products'!$A$2:$H$1261,MATCH(H$1,'Raw-products'!$A$1:$H$1,0))</f>
        <v>Jacket</v>
      </c>
      <c r="I4992" t="str">
        <f>VLOOKUP($C4992,'Raw-products'!$A$2:$H$1261,MATCH(I$1,'Raw-products'!$A$1:$H$1,0))</f>
        <v>Windbreaker</v>
      </c>
      <c r="J4992" t="str">
        <f>VLOOKUP($C4992,'Raw-products'!$A$2:$H$1261,MATCH(J$1,'Raw-products'!$A$1:$H$1,0))</f>
        <v>XL</v>
      </c>
      <c r="K4992" t="str">
        <f>VLOOKUP($C4992,'Raw-products'!$A$2:$H$1261,MATCH(K$1,'Raw-products'!$A$1:$H$1,0))</f>
        <v>blue</v>
      </c>
      <c r="L4992">
        <f>VLOOKUP($C4992,'Raw-products'!$A$2:$H$1261,MATCH(L$1,'Raw-products'!$A$1:$H$1,0))</f>
        <v>109</v>
      </c>
      <c r="M4992">
        <f>VLOOKUP($C4992,'Raw-products'!$A$2:$H$1261,MATCH(M$1,'Raw-products'!$A$1:$H$1,0))</f>
        <v>59</v>
      </c>
      <c r="N4992" s="5">
        <f t="shared" si="154"/>
        <v>6431</v>
      </c>
      <c r="O4992" cm="1">
        <f t="array" ref="O4992:R4992">_xlfn.XLOOKUP($B4992,'Raw -orders'!$A:$A,'Raw -orders'!$B:$E)</f>
        <v>346</v>
      </c>
      <c r="P4992">
        <v>53831</v>
      </c>
      <c r="Q4992" s="1">
        <v>44214</v>
      </c>
      <c r="R4992" s="1">
        <v>44227</v>
      </c>
      <c r="S4992" t="str" cm="1">
        <f t="array" ref="S4992:Z4992">_xlfn.XLOOKUP($O4992,'Raw - customers'!$A:$A,'Raw - customers'!$B:$I)</f>
        <v>Kerianne Parris</v>
      </c>
      <c r="T4992" t="str">
        <v>Genderqueer</v>
      </c>
      <c r="U4992">
        <v>40</v>
      </c>
      <c r="V4992" t="str">
        <v>59 Bergstrom GroveSuite 260</v>
      </c>
      <c r="W4992">
        <v>6060</v>
      </c>
      <c r="X4992" t="str">
        <v>Olsonbury</v>
      </c>
      <c r="Y4992" t="str">
        <v>Northern Territory</v>
      </c>
      <c r="Z4992" t="str">
        <v>Australia</v>
      </c>
      <c r="AA4992">
        <v>1</v>
      </c>
      <c r="AB4992" s="3" t="str">
        <f t="shared" si="155"/>
        <v>10 to 20</v>
      </c>
      <c r="AM4992" s="6">
        <v>346</v>
      </c>
      <c r="AN4992" s="6" t="s">
        <v>1339</v>
      </c>
    </row>
    <row r="4993" spans="1:40" x14ac:dyDescent="0.25">
      <c r="A4993">
        <v>4991</v>
      </c>
      <c r="B4993">
        <v>998</v>
      </c>
      <c r="C4993">
        <v>541</v>
      </c>
      <c r="D4993">
        <v>98</v>
      </c>
      <c r="E4993">
        <v>3</v>
      </c>
      <c r="F4993">
        <v>294</v>
      </c>
      <c r="G4993">
        <v>1</v>
      </c>
      <c r="H4993" t="str">
        <f>VLOOKUP($C4993,'Raw-products'!$A$2:$H$1261,MATCH(H$1,'Raw-products'!$A$1:$H$1,0))</f>
        <v>Jacket</v>
      </c>
      <c r="I4993" t="str">
        <f>VLOOKUP($C4993,'Raw-products'!$A$2:$H$1261,MATCH(I$1,'Raw-products'!$A$1:$H$1,0))</f>
        <v>Leather</v>
      </c>
      <c r="J4993" t="str">
        <f>VLOOKUP($C4993,'Raw-products'!$A$2:$H$1261,MATCH(J$1,'Raw-products'!$A$1:$H$1,0))</f>
        <v>S</v>
      </c>
      <c r="K4993" t="str">
        <f>VLOOKUP($C4993,'Raw-products'!$A$2:$H$1261,MATCH(K$1,'Raw-products'!$A$1:$H$1,0))</f>
        <v>green</v>
      </c>
      <c r="L4993">
        <f>VLOOKUP($C4993,'Raw-products'!$A$2:$H$1261,MATCH(L$1,'Raw-products'!$A$1:$H$1,0))</f>
        <v>113</v>
      </c>
      <c r="M4993">
        <f>VLOOKUP($C4993,'Raw-products'!$A$2:$H$1261,MATCH(M$1,'Raw-products'!$A$1:$H$1,0))</f>
        <v>77</v>
      </c>
      <c r="N4993" s="5">
        <f t="shared" si="154"/>
        <v>8701</v>
      </c>
      <c r="O4993" cm="1">
        <f t="array" ref="O4993:R4993">_xlfn.XLOOKUP($B4993,'Raw -orders'!$A:$A,'Raw -orders'!$B:$E)</f>
        <v>407</v>
      </c>
      <c r="P4993">
        <v>53308</v>
      </c>
      <c r="Q4993" s="1">
        <v>44321</v>
      </c>
      <c r="R4993" s="1">
        <v>44337</v>
      </c>
      <c r="S4993" t="str" cm="1">
        <f t="array" ref="S4993:Z4993">_xlfn.XLOOKUP($O4993,'Raw - customers'!$A:$A,'Raw - customers'!$B:$I)</f>
        <v>Murdock Bulfit</v>
      </c>
      <c r="T4993" t="str">
        <v>Male</v>
      </c>
      <c r="U4993">
        <v>41</v>
      </c>
      <c r="V4993" t="str">
        <v>5233 Lara AvenueSuite 291</v>
      </c>
      <c r="W4993">
        <v>8697</v>
      </c>
      <c r="X4993" t="str">
        <v>Hartmannshire</v>
      </c>
      <c r="Y4993" t="str">
        <v>Queensland</v>
      </c>
      <c r="Z4993" t="str">
        <v>Australia</v>
      </c>
      <c r="AA4993">
        <v>5</v>
      </c>
      <c r="AB4993" s="3" t="str">
        <f t="shared" si="155"/>
        <v>10 to 20</v>
      </c>
      <c r="AM4993" s="6">
        <v>407</v>
      </c>
      <c r="AN4993" s="6" t="s">
        <v>1355</v>
      </c>
    </row>
    <row r="4994" spans="1:40" x14ac:dyDescent="0.25">
      <c r="A4994">
        <v>4992</v>
      </c>
      <c r="B4994">
        <v>998</v>
      </c>
      <c r="C4994">
        <v>478</v>
      </c>
      <c r="D4994">
        <v>118</v>
      </c>
      <c r="E4994">
        <v>3</v>
      </c>
      <c r="F4994">
        <v>354</v>
      </c>
      <c r="G4994">
        <v>1</v>
      </c>
      <c r="H4994" t="str">
        <f>VLOOKUP($C4994,'Raw-products'!$A$2:$H$1261,MATCH(H$1,'Raw-products'!$A$1:$H$1,0))</f>
        <v>Jacket</v>
      </c>
      <c r="I4994" t="str">
        <f>VLOOKUP($C4994,'Raw-products'!$A$2:$H$1261,MATCH(I$1,'Raw-products'!$A$1:$H$1,0))</f>
        <v>Puffer</v>
      </c>
      <c r="J4994" t="str">
        <f>VLOOKUP($C4994,'Raw-products'!$A$2:$H$1261,MATCH(J$1,'Raw-products'!$A$1:$H$1,0))</f>
        <v>L</v>
      </c>
      <c r="K4994" t="str">
        <f>VLOOKUP($C4994,'Raw-products'!$A$2:$H$1261,MATCH(K$1,'Raw-products'!$A$1:$H$1,0))</f>
        <v>blue</v>
      </c>
      <c r="L4994">
        <f>VLOOKUP($C4994,'Raw-products'!$A$2:$H$1261,MATCH(L$1,'Raw-products'!$A$1:$H$1,0))</f>
        <v>110</v>
      </c>
      <c r="M4994">
        <f>VLOOKUP($C4994,'Raw-products'!$A$2:$H$1261,MATCH(M$1,'Raw-products'!$A$1:$H$1,0))</f>
        <v>48</v>
      </c>
      <c r="N4994" s="5">
        <f t="shared" si="154"/>
        <v>5280</v>
      </c>
      <c r="O4994" cm="1">
        <f t="array" ref="O4994:R4994">_xlfn.XLOOKUP($B4994,'Raw -orders'!$A:$A,'Raw -orders'!$B:$E)</f>
        <v>407</v>
      </c>
      <c r="P4994">
        <v>53308</v>
      </c>
      <c r="Q4994" s="1">
        <v>44321</v>
      </c>
      <c r="R4994" s="1">
        <v>44337</v>
      </c>
      <c r="S4994" t="str" cm="1">
        <f t="array" ref="S4994:Z4994">_xlfn.XLOOKUP($O4994,'Raw - customers'!$A:$A,'Raw - customers'!$B:$I)</f>
        <v>Murdock Bulfit</v>
      </c>
      <c r="T4994" t="str">
        <v>Male</v>
      </c>
      <c r="U4994">
        <v>41</v>
      </c>
      <c r="V4994" t="str">
        <v>5233 Lara AvenueSuite 291</v>
      </c>
      <c r="W4994">
        <v>8697</v>
      </c>
      <c r="X4994" t="str">
        <v>Hartmannshire</v>
      </c>
      <c r="Y4994" t="str">
        <v>Queensland</v>
      </c>
      <c r="Z4994" t="str">
        <v>Australia</v>
      </c>
      <c r="AA4994">
        <v>5</v>
      </c>
      <c r="AB4994" s="3" t="str">
        <f t="shared" si="155"/>
        <v>10 to 20</v>
      </c>
      <c r="AM4994" s="6">
        <v>407</v>
      </c>
      <c r="AN4994" s="6" t="s">
        <v>1355</v>
      </c>
    </row>
    <row r="4995" spans="1:40" x14ac:dyDescent="0.25">
      <c r="A4995">
        <v>4993</v>
      </c>
      <c r="B4995">
        <v>998</v>
      </c>
      <c r="C4995">
        <v>66</v>
      </c>
      <c r="D4995">
        <v>104</v>
      </c>
      <c r="E4995">
        <v>1</v>
      </c>
      <c r="F4995">
        <v>104</v>
      </c>
      <c r="G4995">
        <v>1</v>
      </c>
      <c r="H4995" t="str">
        <f>VLOOKUP($C4995,'Raw-products'!$A$2:$H$1261,MATCH(H$1,'Raw-products'!$A$1:$H$1,0))</f>
        <v>Shirt</v>
      </c>
      <c r="I4995" t="str">
        <f>VLOOKUP($C4995,'Raw-products'!$A$2:$H$1261,MATCH(I$1,'Raw-products'!$A$1:$H$1,0))</f>
        <v>Dress</v>
      </c>
      <c r="J4995" t="str">
        <f>VLOOKUP($C4995,'Raw-products'!$A$2:$H$1261,MATCH(J$1,'Raw-products'!$A$1:$H$1,0))</f>
        <v>S</v>
      </c>
      <c r="K4995" t="str">
        <f>VLOOKUP($C4995,'Raw-products'!$A$2:$H$1261,MATCH(K$1,'Raw-products'!$A$1:$H$1,0))</f>
        <v>violet</v>
      </c>
      <c r="L4995">
        <f>VLOOKUP($C4995,'Raw-products'!$A$2:$H$1261,MATCH(L$1,'Raw-products'!$A$1:$H$1,0))</f>
        <v>119</v>
      </c>
      <c r="M4995">
        <f>VLOOKUP($C4995,'Raw-products'!$A$2:$H$1261,MATCH(M$1,'Raw-products'!$A$1:$H$1,0))</f>
        <v>69</v>
      </c>
      <c r="N4995" s="5">
        <f t="shared" ref="N4995:N5001" si="156">$L4995*$M4995</f>
        <v>8211</v>
      </c>
      <c r="O4995" cm="1">
        <f t="array" ref="O4995:R4995">_xlfn.XLOOKUP($B4995,'Raw -orders'!$A:$A,'Raw -orders'!$B:$E)</f>
        <v>407</v>
      </c>
      <c r="P4995">
        <v>53308</v>
      </c>
      <c r="Q4995" s="1">
        <v>44321</v>
      </c>
      <c r="R4995" s="1">
        <v>44337</v>
      </c>
      <c r="S4995" t="str" cm="1">
        <f t="array" ref="S4995:Z4995">_xlfn.XLOOKUP($O4995,'Raw - customers'!$A:$A,'Raw - customers'!$B:$I)</f>
        <v>Murdock Bulfit</v>
      </c>
      <c r="T4995" t="str">
        <v>Male</v>
      </c>
      <c r="U4995">
        <v>41</v>
      </c>
      <c r="V4995" t="str">
        <v>5233 Lara AvenueSuite 291</v>
      </c>
      <c r="W4995">
        <v>8697</v>
      </c>
      <c r="X4995" t="str">
        <v>Hartmannshire</v>
      </c>
      <c r="Y4995" t="str">
        <v>Queensland</v>
      </c>
      <c r="Z4995" t="str">
        <v>Australia</v>
      </c>
      <c r="AA4995">
        <v>5</v>
      </c>
      <c r="AB4995" s="3" t="str">
        <f t="shared" ref="AB4995:AB5001" si="157">IF(AND(DATEDIF($Q4995,$R4995,"D")&gt;0,DATEDIF($Q4995,$R4995,"D")&lt;=10),"0 to 10",IF(AND(DATEDIF($Q4995,$R4995,"D")&gt;10,DATEDIF($Q4995,$R4995,"D")&lt;=20),"10 to 20",IF(AND(DATEDIF($Q4995,$R4995,"D")&gt;20,DATEDIF($Q4995,$R4995,"D")&lt;=30),"20 to 30")))</f>
        <v>10 to 20</v>
      </c>
      <c r="AM4995" s="6">
        <v>407</v>
      </c>
      <c r="AN4995" s="6" t="s">
        <v>1355</v>
      </c>
    </row>
    <row r="4996" spans="1:40" x14ac:dyDescent="0.25">
      <c r="A4996">
        <v>4994</v>
      </c>
      <c r="B4996">
        <v>998</v>
      </c>
      <c r="C4996">
        <v>972</v>
      </c>
      <c r="D4996">
        <v>97</v>
      </c>
      <c r="E4996">
        <v>1</v>
      </c>
      <c r="F4996">
        <v>97</v>
      </c>
      <c r="G4996">
        <v>1</v>
      </c>
      <c r="H4996" t="str">
        <f>VLOOKUP($C4996,'Raw-products'!$A$2:$H$1261,MATCH(H$1,'Raw-products'!$A$1:$H$1,0))</f>
        <v>Trousers</v>
      </c>
      <c r="I4996" t="str">
        <f>VLOOKUP($C4996,'Raw-products'!$A$2:$H$1261,MATCH(I$1,'Raw-products'!$A$1:$H$1,0))</f>
        <v>Slim-Fit</v>
      </c>
      <c r="J4996" t="str">
        <f>VLOOKUP($C4996,'Raw-products'!$A$2:$H$1261,MATCH(J$1,'Raw-products'!$A$1:$H$1,0))</f>
        <v>M</v>
      </c>
      <c r="K4996" t="str">
        <f>VLOOKUP($C4996,'Raw-products'!$A$2:$H$1261,MATCH(K$1,'Raw-products'!$A$1:$H$1,0))</f>
        <v>indigo</v>
      </c>
      <c r="L4996">
        <f>VLOOKUP($C4996,'Raw-products'!$A$2:$H$1261,MATCH(L$1,'Raw-products'!$A$1:$H$1,0))</f>
        <v>119</v>
      </c>
      <c r="M4996">
        <f>VLOOKUP($C4996,'Raw-products'!$A$2:$H$1261,MATCH(M$1,'Raw-products'!$A$1:$H$1,0))</f>
        <v>67</v>
      </c>
      <c r="N4996" s="5">
        <f t="shared" si="156"/>
        <v>7973</v>
      </c>
      <c r="O4996" cm="1">
        <f t="array" ref="O4996:R4996">_xlfn.XLOOKUP($B4996,'Raw -orders'!$A:$A,'Raw -orders'!$B:$E)</f>
        <v>407</v>
      </c>
      <c r="P4996">
        <v>53308</v>
      </c>
      <c r="Q4996" s="1">
        <v>44321</v>
      </c>
      <c r="R4996" s="1">
        <v>44337</v>
      </c>
      <c r="S4996" t="str" cm="1">
        <f t="array" ref="S4996:Z4996">_xlfn.XLOOKUP($O4996,'Raw - customers'!$A:$A,'Raw - customers'!$B:$I)</f>
        <v>Murdock Bulfit</v>
      </c>
      <c r="T4996" t="str">
        <v>Male</v>
      </c>
      <c r="U4996">
        <v>41</v>
      </c>
      <c r="V4996" t="str">
        <v>5233 Lara AvenueSuite 291</v>
      </c>
      <c r="W4996">
        <v>8697</v>
      </c>
      <c r="X4996" t="str">
        <v>Hartmannshire</v>
      </c>
      <c r="Y4996" t="str">
        <v>Queensland</v>
      </c>
      <c r="Z4996" t="str">
        <v>Australia</v>
      </c>
      <c r="AA4996">
        <v>5</v>
      </c>
      <c r="AB4996" s="3" t="str">
        <f t="shared" si="157"/>
        <v>10 to 20</v>
      </c>
      <c r="AM4996" s="6">
        <v>407</v>
      </c>
      <c r="AN4996" s="6" t="s">
        <v>1355</v>
      </c>
    </row>
    <row r="4997" spans="1:40" x14ac:dyDescent="0.25">
      <c r="A4997">
        <v>4995</v>
      </c>
      <c r="B4997">
        <v>998</v>
      </c>
      <c r="C4997">
        <v>321</v>
      </c>
      <c r="D4997">
        <v>109</v>
      </c>
      <c r="E4997">
        <v>2</v>
      </c>
      <c r="F4997">
        <v>218</v>
      </c>
      <c r="G4997">
        <v>1</v>
      </c>
      <c r="H4997" t="str">
        <f>VLOOKUP($C4997,'Raw-products'!$A$2:$H$1261,MATCH(H$1,'Raw-products'!$A$1:$H$1,0))</f>
        <v>Shirt</v>
      </c>
      <c r="I4997" t="str">
        <f>VLOOKUP($C4997,'Raw-products'!$A$2:$H$1261,MATCH(I$1,'Raw-products'!$A$1:$H$1,0))</f>
        <v>Mandarin Collar</v>
      </c>
      <c r="J4997" t="str">
        <f>VLOOKUP($C4997,'Raw-products'!$A$2:$H$1261,MATCH(J$1,'Raw-products'!$A$1:$H$1,0))</f>
        <v>S</v>
      </c>
      <c r="K4997" t="str">
        <f>VLOOKUP($C4997,'Raw-products'!$A$2:$H$1261,MATCH(K$1,'Raw-products'!$A$1:$H$1,0))</f>
        <v>orange</v>
      </c>
      <c r="L4997">
        <f>VLOOKUP($C4997,'Raw-products'!$A$2:$H$1261,MATCH(L$1,'Raw-products'!$A$1:$H$1,0))</f>
        <v>108</v>
      </c>
      <c r="M4997">
        <f>VLOOKUP($C4997,'Raw-products'!$A$2:$H$1261,MATCH(M$1,'Raw-products'!$A$1:$H$1,0))</f>
        <v>52</v>
      </c>
      <c r="N4997" s="5">
        <f t="shared" si="156"/>
        <v>5616</v>
      </c>
      <c r="O4997" cm="1">
        <f t="array" ref="O4997:R4997">_xlfn.XLOOKUP($B4997,'Raw -orders'!$A:$A,'Raw -orders'!$B:$E)</f>
        <v>407</v>
      </c>
      <c r="P4997">
        <v>53308</v>
      </c>
      <c r="Q4997" s="1">
        <v>44321</v>
      </c>
      <c r="R4997" s="1">
        <v>44337</v>
      </c>
      <c r="S4997" t="str" cm="1">
        <f t="array" ref="S4997:Z4997">_xlfn.XLOOKUP($O4997,'Raw - customers'!$A:$A,'Raw - customers'!$B:$I)</f>
        <v>Murdock Bulfit</v>
      </c>
      <c r="T4997" t="str">
        <v>Male</v>
      </c>
      <c r="U4997">
        <v>41</v>
      </c>
      <c r="V4997" t="str">
        <v>5233 Lara AvenueSuite 291</v>
      </c>
      <c r="W4997">
        <v>8697</v>
      </c>
      <c r="X4997" t="str">
        <v>Hartmannshire</v>
      </c>
      <c r="Y4997" t="str">
        <v>Queensland</v>
      </c>
      <c r="Z4997" t="str">
        <v>Australia</v>
      </c>
      <c r="AA4997">
        <v>5</v>
      </c>
      <c r="AB4997" s="3" t="str">
        <f t="shared" si="157"/>
        <v>10 to 20</v>
      </c>
      <c r="AM4997" s="6">
        <v>407</v>
      </c>
      <c r="AN4997" s="6" t="s">
        <v>1355</v>
      </c>
    </row>
    <row r="4998" spans="1:40" x14ac:dyDescent="0.25">
      <c r="A4998">
        <v>4996</v>
      </c>
      <c r="B4998">
        <v>998</v>
      </c>
      <c r="C4998">
        <v>251</v>
      </c>
      <c r="D4998">
        <v>95</v>
      </c>
      <c r="E4998">
        <v>3</v>
      </c>
      <c r="F4998">
        <v>285</v>
      </c>
      <c r="G4998">
        <v>1</v>
      </c>
      <c r="H4998" t="str">
        <f>VLOOKUP($C4998,'Raw-products'!$A$2:$H$1261,MATCH(H$1,'Raw-products'!$A$1:$H$1,0))</f>
        <v>Shirt</v>
      </c>
      <c r="I4998" t="str">
        <f>VLOOKUP($C4998,'Raw-products'!$A$2:$H$1261,MATCH(I$1,'Raw-products'!$A$1:$H$1,0))</f>
        <v>Polo</v>
      </c>
      <c r="J4998" t="str">
        <f>VLOOKUP($C4998,'Raw-products'!$A$2:$H$1261,MATCH(J$1,'Raw-products'!$A$1:$H$1,0))</f>
        <v>S</v>
      </c>
      <c r="K4998" t="str">
        <f>VLOOKUP($C4998,'Raw-products'!$A$2:$H$1261,MATCH(K$1,'Raw-products'!$A$1:$H$1,0))</f>
        <v>orange</v>
      </c>
      <c r="L4998">
        <f>VLOOKUP($C4998,'Raw-products'!$A$2:$H$1261,MATCH(L$1,'Raw-products'!$A$1:$H$1,0))</f>
        <v>117</v>
      </c>
      <c r="M4998">
        <f>VLOOKUP($C4998,'Raw-products'!$A$2:$H$1261,MATCH(M$1,'Raw-products'!$A$1:$H$1,0))</f>
        <v>78</v>
      </c>
      <c r="N4998" s="5">
        <f t="shared" si="156"/>
        <v>9126</v>
      </c>
      <c r="O4998" cm="1">
        <f t="array" ref="O4998:R4998">_xlfn.XLOOKUP($B4998,'Raw -orders'!$A:$A,'Raw -orders'!$B:$E)</f>
        <v>407</v>
      </c>
      <c r="P4998">
        <v>53308</v>
      </c>
      <c r="Q4998" s="1">
        <v>44321</v>
      </c>
      <c r="R4998" s="1">
        <v>44337</v>
      </c>
      <c r="S4998" t="str" cm="1">
        <f t="array" ref="S4998:Z4998">_xlfn.XLOOKUP($O4998,'Raw - customers'!$A:$A,'Raw - customers'!$B:$I)</f>
        <v>Murdock Bulfit</v>
      </c>
      <c r="T4998" t="str">
        <v>Male</v>
      </c>
      <c r="U4998">
        <v>41</v>
      </c>
      <c r="V4998" t="str">
        <v>5233 Lara AvenueSuite 291</v>
      </c>
      <c r="W4998">
        <v>8697</v>
      </c>
      <c r="X4998" t="str">
        <v>Hartmannshire</v>
      </c>
      <c r="Y4998" t="str">
        <v>Queensland</v>
      </c>
      <c r="Z4998" t="str">
        <v>Australia</v>
      </c>
      <c r="AA4998">
        <v>5</v>
      </c>
      <c r="AB4998" s="3" t="str">
        <f t="shared" si="157"/>
        <v>10 to 20</v>
      </c>
      <c r="AM4998" s="6">
        <v>407</v>
      </c>
      <c r="AN4998" s="6" t="s">
        <v>1355</v>
      </c>
    </row>
    <row r="4999" spans="1:40" x14ac:dyDescent="0.25">
      <c r="A4999">
        <v>4997</v>
      </c>
      <c r="B4999">
        <v>999</v>
      </c>
      <c r="C4999">
        <v>872</v>
      </c>
      <c r="D4999">
        <v>113</v>
      </c>
      <c r="E4999">
        <v>1</v>
      </c>
      <c r="F4999">
        <v>113</v>
      </c>
      <c r="G4999">
        <v>1</v>
      </c>
      <c r="H4999" t="str">
        <f>VLOOKUP($C4999,'Raw-products'!$A$2:$H$1261,MATCH(H$1,'Raw-products'!$A$1:$H$1,0))</f>
        <v>Trousers</v>
      </c>
      <c r="I4999" t="str">
        <f>VLOOKUP($C4999,'Raw-products'!$A$2:$H$1261,MATCH(I$1,'Raw-products'!$A$1:$H$1,0))</f>
        <v>Chinos</v>
      </c>
      <c r="J4999" t="str">
        <f>VLOOKUP($C4999,'Raw-products'!$A$2:$H$1261,MATCH(J$1,'Raw-products'!$A$1:$H$1,0))</f>
        <v>M</v>
      </c>
      <c r="K4999" t="str">
        <f>VLOOKUP($C4999,'Raw-products'!$A$2:$H$1261,MATCH(K$1,'Raw-products'!$A$1:$H$1,0))</f>
        <v>violet</v>
      </c>
      <c r="L4999">
        <f>VLOOKUP($C4999,'Raw-products'!$A$2:$H$1261,MATCH(L$1,'Raw-products'!$A$1:$H$1,0))</f>
        <v>100</v>
      </c>
      <c r="M4999">
        <f>VLOOKUP($C4999,'Raw-products'!$A$2:$H$1261,MATCH(M$1,'Raw-products'!$A$1:$H$1,0))</f>
        <v>54</v>
      </c>
      <c r="N4999" s="5">
        <f t="shared" si="156"/>
        <v>5400</v>
      </c>
      <c r="O4999" cm="1">
        <f t="array" ref="O4999:R4999">_xlfn.XLOOKUP($B4999,'Raw -orders'!$A:$A,'Raw -orders'!$B:$E)</f>
        <v>428</v>
      </c>
      <c r="P4999">
        <v>31643</v>
      </c>
      <c r="Q4999" s="1">
        <v>44362</v>
      </c>
      <c r="R4999" s="1">
        <v>44389</v>
      </c>
      <c r="S4999" t="str" cm="1">
        <f t="array" ref="S4999:Z4999">_xlfn.XLOOKUP($O4999,'Raw - customers'!$A:$A,'Raw - customers'!$B:$I)</f>
        <v>Jammal Varcoe</v>
      </c>
      <c r="T4999" t="str">
        <v>Polygender</v>
      </c>
      <c r="U4999">
        <v>66</v>
      </c>
      <c r="V4999" t="str">
        <v>80 Hermiston WaySuite 403</v>
      </c>
      <c r="W4999">
        <v>1112</v>
      </c>
      <c r="X4999" t="str">
        <v>North Liamfort</v>
      </c>
      <c r="Y4999" t="str">
        <v>Australian Capital Territory</v>
      </c>
      <c r="Z4999" t="str">
        <v>Australia</v>
      </c>
      <c r="AA4999">
        <v>6</v>
      </c>
      <c r="AB4999" s="3" t="str">
        <f t="shared" si="157"/>
        <v>20 to 30</v>
      </c>
      <c r="AM4999" s="6">
        <v>428</v>
      </c>
      <c r="AN4999" s="6" t="s">
        <v>1350</v>
      </c>
    </row>
    <row r="5000" spans="1:40" x14ac:dyDescent="0.25">
      <c r="A5000">
        <v>4998</v>
      </c>
      <c r="B5000">
        <v>999</v>
      </c>
      <c r="C5000">
        <v>998</v>
      </c>
      <c r="D5000">
        <v>106</v>
      </c>
      <c r="E5000">
        <v>2</v>
      </c>
      <c r="F5000">
        <v>212</v>
      </c>
      <c r="G5000">
        <v>1</v>
      </c>
      <c r="H5000" t="str">
        <f>VLOOKUP($C5000,'Raw-products'!$A$2:$H$1261,MATCH(H$1,'Raw-products'!$A$1:$H$1,0))</f>
        <v>Trousers</v>
      </c>
      <c r="I5000" t="str">
        <f>VLOOKUP($C5000,'Raw-products'!$A$2:$H$1261,MATCH(I$1,'Raw-products'!$A$1:$H$1,0))</f>
        <v>Wool</v>
      </c>
      <c r="J5000" t="str">
        <f>VLOOKUP($C5000,'Raw-products'!$A$2:$H$1261,MATCH(J$1,'Raw-products'!$A$1:$H$1,0))</f>
        <v>L</v>
      </c>
      <c r="K5000" t="str">
        <f>VLOOKUP($C5000,'Raw-products'!$A$2:$H$1261,MATCH(K$1,'Raw-products'!$A$1:$H$1,0))</f>
        <v>green</v>
      </c>
      <c r="L5000">
        <f>VLOOKUP($C5000,'Raw-products'!$A$2:$H$1261,MATCH(L$1,'Raw-products'!$A$1:$H$1,0))</f>
        <v>111</v>
      </c>
      <c r="M5000">
        <f>VLOOKUP($C5000,'Raw-products'!$A$2:$H$1261,MATCH(M$1,'Raw-products'!$A$1:$H$1,0))</f>
        <v>42</v>
      </c>
      <c r="N5000" s="5">
        <f t="shared" si="156"/>
        <v>4662</v>
      </c>
      <c r="O5000" cm="1">
        <f t="array" ref="O5000:R5000">_xlfn.XLOOKUP($B5000,'Raw -orders'!$A:$A,'Raw -orders'!$B:$E)</f>
        <v>428</v>
      </c>
      <c r="P5000">
        <v>31643</v>
      </c>
      <c r="Q5000" s="1">
        <v>44362</v>
      </c>
      <c r="R5000" s="1">
        <v>44389</v>
      </c>
      <c r="S5000" t="str" cm="1">
        <f t="array" ref="S5000:Z5000">_xlfn.XLOOKUP($O5000,'Raw - customers'!$A:$A,'Raw - customers'!$B:$I)</f>
        <v>Jammal Varcoe</v>
      </c>
      <c r="T5000" t="str">
        <v>Polygender</v>
      </c>
      <c r="U5000">
        <v>66</v>
      </c>
      <c r="V5000" t="str">
        <v>80 Hermiston WaySuite 403</v>
      </c>
      <c r="W5000">
        <v>1112</v>
      </c>
      <c r="X5000" t="str">
        <v>North Liamfort</v>
      </c>
      <c r="Y5000" t="str">
        <v>Australian Capital Territory</v>
      </c>
      <c r="Z5000" t="str">
        <v>Australia</v>
      </c>
      <c r="AA5000">
        <v>6</v>
      </c>
      <c r="AB5000" s="3" t="str">
        <f t="shared" si="157"/>
        <v>20 to 30</v>
      </c>
      <c r="AM5000" s="6">
        <v>428</v>
      </c>
      <c r="AN5000" s="6" t="s">
        <v>1350</v>
      </c>
    </row>
    <row r="5001" spans="1:40" x14ac:dyDescent="0.25">
      <c r="A5001">
        <v>4999</v>
      </c>
      <c r="B5001">
        <v>999</v>
      </c>
      <c r="C5001">
        <v>1105</v>
      </c>
      <c r="D5001">
        <v>115</v>
      </c>
      <c r="E5001">
        <v>1</v>
      </c>
      <c r="F5001">
        <v>115</v>
      </c>
      <c r="G5001">
        <v>1</v>
      </c>
      <c r="H5001" t="str">
        <f>VLOOKUP($C5001,'Raw-products'!$A$2:$H$1261,MATCH(H$1,'Raw-products'!$A$1:$H$1,0))</f>
        <v>Trousers</v>
      </c>
      <c r="I5001" t="str">
        <f>VLOOKUP($C5001,'Raw-products'!$A$2:$H$1261,MATCH(I$1,'Raw-products'!$A$1:$H$1,0))</f>
        <v>Cropped</v>
      </c>
      <c r="J5001" t="str">
        <f>VLOOKUP($C5001,'Raw-products'!$A$2:$H$1261,MATCH(J$1,'Raw-products'!$A$1:$H$1,0))</f>
        <v>XS</v>
      </c>
      <c r="K5001" t="str">
        <f>VLOOKUP($C5001,'Raw-products'!$A$2:$H$1261,MATCH(K$1,'Raw-products'!$A$1:$H$1,0))</f>
        <v>blue</v>
      </c>
      <c r="L5001">
        <f>VLOOKUP($C5001,'Raw-products'!$A$2:$H$1261,MATCH(L$1,'Raw-products'!$A$1:$H$1,0))</f>
        <v>99</v>
      </c>
      <c r="M5001">
        <f>VLOOKUP($C5001,'Raw-products'!$A$2:$H$1261,MATCH(M$1,'Raw-products'!$A$1:$H$1,0))</f>
        <v>47</v>
      </c>
      <c r="N5001" s="5">
        <f t="shared" si="156"/>
        <v>4653</v>
      </c>
      <c r="O5001" cm="1">
        <f t="array" ref="O5001:R5001">_xlfn.XLOOKUP($B5001,'Raw -orders'!$A:$A,'Raw -orders'!$B:$E)</f>
        <v>428</v>
      </c>
      <c r="P5001">
        <v>31643</v>
      </c>
      <c r="Q5001" s="1">
        <v>44362</v>
      </c>
      <c r="R5001" s="1">
        <v>44389</v>
      </c>
      <c r="S5001" t="str" cm="1">
        <f t="array" ref="S5001:Z5001">_xlfn.XLOOKUP($O5001,'Raw - customers'!$A:$A,'Raw - customers'!$B:$I)</f>
        <v>Jammal Varcoe</v>
      </c>
      <c r="T5001" t="str">
        <v>Polygender</v>
      </c>
      <c r="U5001">
        <v>66</v>
      </c>
      <c r="V5001" t="str">
        <v>80 Hermiston WaySuite 403</v>
      </c>
      <c r="W5001">
        <v>1112</v>
      </c>
      <c r="X5001" t="str">
        <v>North Liamfort</v>
      </c>
      <c r="Y5001" t="str">
        <v>Australian Capital Territory</v>
      </c>
      <c r="Z5001" t="str">
        <v>Australia</v>
      </c>
      <c r="AA5001">
        <v>6</v>
      </c>
      <c r="AB5001" s="3" t="str">
        <f t="shared" si="157"/>
        <v>20 to 30</v>
      </c>
      <c r="AM5001" s="6">
        <v>428</v>
      </c>
      <c r="AN5001" s="6" t="s">
        <v>1350</v>
      </c>
    </row>
  </sheetData>
  <autoFilter ref="S1:S5083" xr:uid="{0631E6F9-8473-4F01-9657-16434EC60B47}"/>
  <mergeCells count="5">
    <mergeCell ref="AH23:AJ23"/>
    <mergeCell ref="AI9:AJ9"/>
    <mergeCell ref="AH47:AJ47"/>
    <mergeCell ref="AE9:AG9"/>
    <mergeCell ref="AE37:AF37"/>
  </mergeCells>
  <dataValidations count="1">
    <dataValidation type="list" allowBlank="1" showInputMessage="1" showErrorMessage="1" sqref="AJ78" xr:uid="{A0AD35C7-57CD-42A0-87F0-A79B1C457A43}">
      <formula1>$AK$78:$AK$693</formula1>
    </dataValidation>
  </dataValidation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87A40-27E2-45C7-88FC-1E0B8B70A705}">
  <dimension ref="A1:F5001"/>
  <sheetViews>
    <sheetView workbookViewId="0">
      <selection activeCell="J33" sqref="J33"/>
    </sheetView>
  </sheetViews>
  <sheetFormatPr defaultRowHeight="15" x14ac:dyDescent="0.25"/>
  <cols>
    <col min="2" max="2" width="36" customWidth="1"/>
    <col min="3" max="3" width="26.42578125" customWidth="1"/>
    <col min="4" max="4" width="23.285156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0</v>
      </c>
      <c r="B2">
        <v>1</v>
      </c>
      <c r="C2">
        <v>218</v>
      </c>
      <c r="D2">
        <v>106</v>
      </c>
      <c r="E2">
        <v>2</v>
      </c>
      <c r="F2">
        <v>212</v>
      </c>
    </row>
    <row r="3" spans="1:6" x14ac:dyDescent="0.25">
      <c r="A3">
        <v>1</v>
      </c>
      <c r="B3">
        <v>1</v>
      </c>
      <c r="C3">
        <v>481</v>
      </c>
      <c r="D3">
        <v>118</v>
      </c>
      <c r="E3">
        <v>1</v>
      </c>
      <c r="F3">
        <v>118</v>
      </c>
    </row>
    <row r="4" spans="1:6" x14ac:dyDescent="0.25">
      <c r="A4">
        <v>2</v>
      </c>
      <c r="B4">
        <v>1</v>
      </c>
      <c r="C4">
        <v>2</v>
      </c>
      <c r="D4">
        <v>96</v>
      </c>
      <c r="E4">
        <v>3</v>
      </c>
      <c r="F4">
        <v>288</v>
      </c>
    </row>
    <row r="5" spans="1:6" x14ac:dyDescent="0.25">
      <c r="A5">
        <v>3</v>
      </c>
      <c r="B5">
        <v>1</v>
      </c>
      <c r="C5">
        <v>1002</v>
      </c>
      <c r="D5">
        <v>106</v>
      </c>
      <c r="E5">
        <v>2</v>
      </c>
      <c r="F5">
        <v>212</v>
      </c>
    </row>
    <row r="6" spans="1:6" x14ac:dyDescent="0.25">
      <c r="A6">
        <v>4</v>
      </c>
      <c r="B6">
        <v>1</v>
      </c>
      <c r="C6">
        <v>691</v>
      </c>
      <c r="D6">
        <v>113</v>
      </c>
      <c r="E6">
        <v>3</v>
      </c>
      <c r="F6">
        <v>339</v>
      </c>
    </row>
    <row r="7" spans="1:6" x14ac:dyDescent="0.25">
      <c r="A7">
        <v>5</v>
      </c>
      <c r="B7">
        <v>1</v>
      </c>
      <c r="C7">
        <v>981</v>
      </c>
      <c r="D7">
        <v>106</v>
      </c>
      <c r="E7">
        <v>3</v>
      </c>
      <c r="F7">
        <v>318</v>
      </c>
    </row>
    <row r="8" spans="1:6" x14ac:dyDescent="0.25">
      <c r="A8">
        <v>6</v>
      </c>
      <c r="B8">
        <v>2</v>
      </c>
      <c r="C8">
        <v>915</v>
      </c>
      <c r="D8">
        <v>96</v>
      </c>
      <c r="E8">
        <v>1</v>
      </c>
      <c r="F8">
        <v>96</v>
      </c>
    </row>
    <row r="9" spans="1:6" x14ac:dyDescent="0.25">
      <c r="A9">
        <v>7</v>
      </c>
      <c r="B9">
        <v>2</v>
      </c>
      <c r="C9">
        <v>686</v>
      </c>
      <c r="D9">
        <v>113</v>
      </c>
      <c r="E9">
        <v>1</v>
      </c>
      <c r="F9">
        <v>113</v>
      </c>
    </row>
    <row r="10" spans="1:6" x14ac:dyDescent="0.25">
      <c r="A10">
        <v>8</v>
      </c>
      <c r="B10">
        <v>2</v>
      </c>
      <c r="C10">
        <v>1091</v>
      </c>
      <c r="D10">
        <v>115</v>
      </c>
      <c r="E10">
        <v>3</v>
      </c>
      <c r="F10">
        <v>345</v>
      </c>
    </row>
    <row r="11" spans="1:6" x14ac:dyDescent="0.25">
      <c r="A11">
        <v>9</v>
      </c>
      <c r="B11">
        <v>2</v>
      </c>
      <c r="C11">
        <v>1196</v>
      </c>
      <c r="D11">
        <v>105</v>
      </c>
      <c r="E11">
        <v>1</v>
      </c>
      <c r="F11">
        <v>105</v>
      </c>
    </row>
    <row r="12" spans="1:6" x14ac:dyDescent="0.25">
      <c r="A12">
        <v>10</v>
      </c>
      <c r="B12">
        <v>2</v>
      </c>
      <c r="C12">
        <v>157</v>
      </c>
      <c r="D12">
        <v>91</v>
      </c>
      <c r="E12">
        <v>3</v>
      </c>
      <c r="F12">
        <v>273</v>
      </c>
    </row>
    <row r="13" spans="1:6" x14ac:dyDescent="0.25">
      <c r="A13">
        <v>11</v>
      </c>
      <c r="B13">
        <v>2</v>
      </c>
      <c r="C13">
        <v>1174</v>
      </c>
      <c r="D13">
        <v>99</v>
      </c>
      <c r="E13">
        <v>2</v>
      </c>
      <c r="F13">
        <v>198</v>
      </c>
    </row>
    <row r="14" spans="1:6" x14ac:dyDescent="0.25">
      <c r="A14">
        <v>12</v>
      </c>
      <c r="B14">
        <v>3</v>
      </c>
      <c r="C14">
        <v>54</v>
      </c>
      <c r="D14">
        <v>104</v>
      </c>
      <c r="E14">
        <v>1</v>
      </c>
      <c r="F14">
        <v>104</v>
      </c>
    </row>
    <row r="15" spans="1:6" x14ac:dyDescent="0.25">
      <c r="A15">
        <v>13</v>
      </c>
      <c r="B15">
        <v>3</v>
      </c>
      <c r="C15">
        <v>6</v>
      </c>
      <c r="D15">
        <v>96</v>
      </c>
      <c r="E15">
        <v>2</v>
      </c>
      <c r="F15">
        <v>192</v>
      </c>
    </row>
    <row r="16" spans="1:6" x14ac:dyDescent="0.25">
      <c r="A16">
        <v>14</v>
      </c>
      <c r="B16">
        <v>3</v>
      </c>
      <c r="C16">
        <v>1010</v>
      </c>
      <c r="D16">
        <v>106</v>
      </c>
      <c r="E16">
        <v>2</v>
      </c>
      <c r="F16">
        <v>212</v>
      </c>
    </row>
    <row r="17" spans="1:6" x14ac:dyDescent="0.25">
      <c r="A17">
        <v>15</v>
      </c>
      <c r="B17">
        <v>4</v>
      </c>
      <c r="C17">
        <v>1033</v>
      </c>
      <c r="D17">
        <v>90</v>
      </c>
      <c r="E17">
        <v>1</v>
      </c>
      <c r="F17">
        <v>90</v>
      </c>
    </row>
    <row r="18" spans="1:6" x14ac:dyDescent="0.25">
      <c r="A18">
        <v>16</v>
      </c>
      <c r="B18">
        <v>4</v>
      </c>
      <c r="C18">
        <v>1184</v>
      </c>
      <c r="D18">
        <v>99</v>
      </c>
      <c r="E18">
        <v>3</v>
      </c>
      <c r="F18">
        <v>297</v>
      </c>
    </row>
    <row r="19" spans="1:6" x14ac:dyDescent="0.25">
      <c r="A19">
        <v>17</v>
      </c>
      <c r="B19">
        <v>4</v>
      </c>
      <c r="C19">
        <v>769</v>
      </c>
      <c r="D19">
        <v>109</v>
      </c>
      <c r="E19">
        <v>1</v>
      </c>
      <c r="F19">
        <v>109</v>
      </c>
    </row>
    <row r="20" spans="1:6" x14ac:dyDescent="0.25">
      <c r="A20">
        <v>18</v>
      </c>
      <c r="B20">
        <v>4</v>
      </c>
      <c r="C20">
        <v>923</v>
      </c>
      <c r="D20">
        <v>96</v>
      </c>
      <c r="E20">
        <v>3</v>
      </c>
      <c r="F20">
        <v>288</v>
      </c>
    </row>
    <row r="21" spans="1:6" x14ac:dyDescent="0.25">
      <c r="A21">
        <v>19</v>
      </c>
      <c r="B21">
        <v>4</v>
      </c>
      <c r="C21">
        <v>12</v>
      </c>
      <c r="D21">
        <v>96</v>
      </c>
      <c r="E21">
        <v>2</v>
      </c>
      <c r="F21">
        <v>192</v>
      </c>
    </row>
    <row r="22" spans="1:6" x14ac:dyDescent="0.25">
      <c r="A22">
        <v>20</v>
      </c>
      <c r="B22">
        <v>5</v>
      </c>
      <c r="C22">
        <v>148</v>
      </c>
      <c r="D22">
        <v>91</v>
      </c>
      <c r="E22">
        <v>2</v>
      </c>
      <c r="F22">
        <v>182</v>
      </c>
    </row>
    <row r="23" spans="1:6" x14ac:dyDescent="0.25">
      <c r="A23">
        <v>21</v>
      </c>
      <c r="B23">
        <v>5</v>
      </c>
      <c r="C23">
        <v>475</v>
      </c>
      <c r="D23">
        <v>118</v>
      </c>
      <c r="E23">
        <v>2</v>
      </c>
      <c r="F23">
        <v>236</v>
      </c>
    </row>
    <row r="24" spans="1:6" x14ac:dyDescent="0.25">
      <c r="A24">
        <v>22</v>
      </c>
      <c r="B24">
        <v>5</v>
      </c>
      <c r="C24">
        <v>1</v>
      </c>
      <c r="D24">
        <v>96</v>
      </c>
      <c r="E24">
        <v>3</v>
      </c>
      <c r="F24">
        <v>288</v>
      </c>
    </row>
    <row r="25" spans="1:6" x14ac:dyDescent="0.25">
      <c r="A25">
        <v>23</v>
      </c>
      <c r="B25">
        <v>5</v>
      </c>
      <c r="C25">
        <v>830</v>
      </c>
      <c r="D25">
        <v>117</v>
      </c>
      <c r="E25">
        <v>3</v>
      </c>
      <c r="F25">
        <v>351</v>
      </c>
    </row>
    <row r="26" spans="1:6" x14ac:dyDescent="0.25">
      <c r="A26">
        <v>24</v>
      </c>
      <c r="B26">
        <v>5</v>
      </c>
      <c r="C26">
        <v>1209</v>
      </c>
      <c r="D26">
        <v>105</v>
      </c>
      <c r="E26">
        <v>3</v>
      </c>
      <c r="F26">
        <v>315</v>
      </c>
    </row>
    <row r="27" spans="1:6" x14ac:dyDescent="0.25">
      <c r="A27">
        <v>25</v>
      </c>
      <c r="B27">
        <v>5</v>
      </c>
      <c r="C27">
        <v>635</v>
      </c>
      <c r="D27">
        <v>93</v>
      </c>
      <c r="E27">
        <v>3</v>
      </c>
      <c r="F27">
        <v>279</v>
      </c>
    </row>
    <row r="28" spans="1:6" x14ac:dyDescent="0.25">
      <c r="A28">
        <v>26</v>
      </c>
      <c r="B28">
        <v>5</v>
      </c>
      <c r="C28">
        <v>639</v>
      </c>
      <c r="D28">
        <v>93</v>
      </c>
      <c r="E28">
        <v>3</v>
      </c>
      <c r="F28">
        <v>279</v>
      </c>
    </row>
    <row r="29" spans="1:6" x14ac:dyDescent="0.25">
      <c r="A29">
        <v>27</v>
      </c>
      <c r="B29">
        <v>5</v>
      </c>
      <c r="C29">
        <v>695</v>
      </c>
      <c r="D29">
        <v>113</v>
      </c>
      <c r="E29">
        <v>1</v>
      </c>
      <c r="F29">
        <v>113</v>
      </c>
    </row>
    <row r="30" spans="1:6" x14ac:dyDescent="0.25">
      <c r="A30">
        <v>28</v>
      </c>
      <c r="B30">
        <v>6</v>
      </c>
      <c r="C30">
        <v>38</v>
      </c>
      <c r="D30">
        <v>104</v>
      </c>
      <c r="E30">
        <v>2</v>
      </c>
      <c r="F30">
        <v>208</v>
      </c>
    </row>
    <row r="31" spans="1:6" x14ac:dyDescent="0.25">
      <c r="A31">
        <v>29</v>
      </c>
      <c r="B31">
        <v>6</v>
      </c>
      <c r="C31">
        <v>473</v>
      </c>
      <c r="D31">
        <v>118</v>
      </c>
      <c r="E31">
        <v>2</v>
      </c>
      <c r="F31">
        <v>236</v>
      </c>
    </row>
    <row r="32" spans="1:6" x14ac:dyDescent="0.25">
      <c r="A32">
        <v>30</v>
      </c>
      <c r="B32">
        <v>6</v>
      </c>
      <c r="C32">
        <v>242</v>
      </c>
      <c r="D32">
        <v>106</v>
      </c>
      <c r="E32">
        <v>1</v>
      </c>
      <c r="F32">
        <v>106</v>
      </c>
    </row>
    <row r="33" spans="1:6" x14ac:dyDescent="0.25">
      <c r="A33">
        <v>31</v>
      </c>
      <c r="B33">
        <v>6</v>
      </c>
      <c r="C33">
        <v>804</v>
      </c>
      <c r="D33">
        <v>91</v>
      </c>
      <c r="E33">
        <v>2</v>
      </c>
      <c r="F33">
        <v>182</v>
      </c>
    </row>
    <row r="34" spans="1:6" x14ac:dyDescent="0.25">
      <c r="A34">
        <v>32</v>
      </c>
      <c r="B34">
        <v>7</v>
      </c>
      <c r="C34">
        <v>850</v>
      </c>
      <c r="D34">
        <v>113</v>
      </c>
      <c r="E34">
        <v>2</v>
      </c>
      <c r="F34">
        <v>226</v>
      </c>
    </row>
    <row r="35" spans="1:6" x14ac:dyDescent="0.25">
      <c r="A35">
        <v>33</v>
      </c>
      <c r="B35">
        <v>7</v>
      </c>
      <c r="C35">
        <v>1162</v>
      </c>
      <c r="D35">
        <v>99</v>
      </c>
      <c r="E35">
        <v>3</v>
      </c>
      <c r="F35">
        <v>297</v>
      </c>
    </row>
    <row r="36" spans="1:6" x14ac:dyDescent="0.25">
      <c r="A36">
        <v>34</v>
      </c>
      <c r="B36">
        <v>8</v>
      </c>
      <c r="C36">
        <v>765</v>
      </c>
      <c r="D36">
        <v>109</v>
      </c>
      <c r="E36">
        <v>1</v>
      </c>
      <c r="F36">
        <v>109</v>
      </c>
    </row>
    <row r="37" spans="1:6" x14ac:dyDescent="0.25">
      <c r="A37">
        <v>35</v>
      </c>
      <c r="B37">
        <v>8</v>
      </c>
      <c r="C37">
        <v>256</v>
      </c>
      <c r="D37">
        <v>95</v>
      </c>
      <c r="E37">
        <v>2</v>
      </c>
      <c r="F37">
        <v>190</v>
      </c>
    </row>
    <row r="38" spans="1:6" x14ac:dyDescent="0.25">
      <c r="A38">
        <v>36</v>
      </c>
      <c r="B38">
        <v>9</v>
      </c>
      <c r="C38">
        <v>203</v>
      </c>
      <c r="D38">
        <v>98</v>
      </c>
      <c r="E38">
        <v>1</v>
      </c>
      <c r="F38">
        <v>98</v>
      </c>
    </row>
    <row r="39" spans="1:6" x14ac:dyDescent="0.25">
      <c r="A39">
        <v>37</v>
      </c>
      <c r="B39">
        <v>9</v>
      </c>
      <c r="C39">
        <v>486</v>
      </c>
      <c r="D39">
        <v>118</v>
      </c>
      <c r="E39">
        <v>2</v>
      </c>
      <c r="F39">
        <v>236</v>
      </c>
    </row>
    <row r="40" spans="1:6" x14ac:dyDescent="0.25">
      <c r="A40">
        <v>38</v>
      </c>
      <c r="B40">
        <v>9</v>
      </c>
      <c r="C40">
        <v>708</v>
      </c>
      <c r="D40">
        <v>119</v>
      </c>
      <c r="E40">
        <v>1</v>
      </c>
      <c r="F40">
        <v>119</v>
      </c>
    </row>
    <row r="41" spans="1:6" x14ac:dyDescent="0.25">
      <c r="A41">
        <v>39</v>
      </c>
      <c r="B41">
        <v>9</v>
      </c>
      <c r="C41">
        <v>1040</v>
      </c>
      <c r="D41">
        <v>90</v>
      </c>
      <c r="E41">
        <v>2</v>
      </c>
      <c r="F41">
        <v>180</v>
      </c>
    </row>
    <row r="42" spans="1:6" x14ac:dyDescent="0.25">
      <c r="A42">
        <v>40</v>
      </c>
      <c r="B42">
        <v>9</v>
      </c>
      <c r="C42">
        <v>917</v>
      </c>
      <c r="D42">
        <v>96</v>
      </c>
      <c r="E42">
        <v>3</v>
      </c>
      <c r="F42">
        <v>288</v>
      </c>
    </row>
    <row r="43" spans="1:6" x14ac:dyDescent="0.25">
      <c r="A43">
        <v>41</v>
      </c>
      <c r="B43">
        <v>9</v>
      </c>
      <c r="C43">
        <v>1061</v>
      </c>
      <c r="D43">
        <v>93</v>
      </c>
      <c r="E43">
        <v>2</v>
      </c>
      <c r="F43">
        <v>186</v>
      </c>
    </row>
    <row r="44" spans="1:6" x14ac:dyDescent="0.25">
      <c r="A44">
        <v>42</v>
      </c>
      <c r="B44">
        <v>9</v>
      </c>
      <c r="C44">
        <v>35</v>
      </c>
      <c r="D44">
        <v>104</v>
      </c>
      <c r="E44">
        <v>2</v>
      </c>
      <c r="F44">
        <v>208</v>
      </c>
    </row>
    <row r="45" spans="1:6" x14ac:dyDescent="0.25">
      <c r="A45">
        <v>43</v>
      </c>
      <c r="B45">
        <v>10</v>
      </c>
      <c r="C45">
        <v>325</v>
      </c>
      <c r="D45">
        <v>109</v>
      </c>
      <c r="E45">
        <v>3</v>
      </c>
      <c r="F45">
        <v>327</v>
      </c>
    </row>
    <row r="46" spans="1:6" x14ac:dyDescent="0.25">
      <c r="A46">
        <v>44</v>
      </c>
      <c r="B46">
        <v>10</v>
      </c>
      <c r="C46">
        <v>860</v>
      </c>
      <c r="D46">
        <v>113</v>
      </c>
      <c r="E46">
        <v>2</v>
      </c>
      <c r="F46">
        <v>226</v>
      </c>
    </row>
    <row r="47" spans="1:6" x14ac:dyDescent="0.25">
      <c r="A47">
        <v>45</v>
      </c>
      <c r="B47">
        <v>10</v>
      </c>
      <c r="C47">
        <v>426</v>
      </c>
      <c r="D47">
        <v>107</v>
      </c>
      <c r="E47">
        <v>3</v>
      </c>
      <c r="F47">
        <v>321</v>
      </c>
    </row>
    <row r="48" spans="1:6" x14ac:dyDescent="0.25">
      <c r="A48">
        <v>46</v>
      </c>
      <c r="B48">
        <v>11</v>
      </c>
      <c r="C48">
        <v>877</v>
      </c>
      <c r="D48">
        <v>94</v>
      </c>
      <c r="E48">
        <v>2</v>
      </c>
      <c r="F48">
        <v>188</v>
      </c>
    </row>
    <row r="49" spans="1:6" x14ac:dyDescent="0.25">
      <c r="A49">
        <v>47</v>
      </c>
      <c r="B49">
        <v>11</v>
      </c>
      <c r="C49">
        <v>780</v>
      </c>
      <c r="D49">
        <v>91</v>
      </c>
      <c r="E49">
        <v>3</v>
      </c>
      <c r="F49">
        <v>273</v>
      </c>
    </row>
    <row r="50" spans="1:6" x14ac:dyDescent="0.25">
      <c r="A50">
        <v>48</v>
      </c>
      <c r="B50">
        <v>12</v>
      </c>
      <c r="C50">
        <v>782</v>
      </c>
      <c r="D50">
        <v>91</v>
      </c>
      <c r="E50">
        <v>1</v>
      </c>
      <c r="F50">
        <v>91</v>
      </c>
    </row>
    <row r="51" spans="1:6" x14ac:dyDescent="0.25">
      <c r="A51">
        <v>49</v>
      </c>
      <c r="B51">
        <v>12</v>
      </c>
      <c r="C51">
        <v>632</v>
      </c>
      <c r="D51">
        <v>93</v>
      </c>
      <c r="E51">
        <v>2</v>
      </c>
      <c r="F51">
        <v>186</v>
      </c>
    </row>
    <row r="52" spans="1:6" x14ac:dyDescent="0.25">
      <c r="A52">
        <v>50</v>
      </c>
      <c r="B52">
        <v>12</v>
      </c>
      <c r="C52">
        <v>846</v>
      </c>
      <c r="D52">
        <v>113</v>
      </c>
      <c r="E52">
        <v>3</v>
      </c>
      <c r="F52">
        <v>339</v>
      </c>
    </row>
    <row r="53" spans="1:6" x14ac:dyDescent="0.25">
      <c r="A53">
        <v>51</v>
      </c>
      <c r="B53">
        <v>12</v>
      </c>
      <c r="C53">
        <v>180</v>
      </c>
      <c r="D53">
        <v>98</v>
      </c>
      <c r="E53">
        <v>1</v>
      </c>
      <c r="F53">
        <v>98</v>
      </c>
    </row>
    <row r="54" spans="1:6" x14ac:dyDescent="0.25">
      <c r="A54">
        <v>52</v>
      </c>
      <c r="B54">
        <v>13</v>
      </c>
      <c r="C54">
        <v>217</v>
      </c>
      <c r="D54">
        <v>106</v>
      </c>
      <c r="E54">
        <v>2</v>
      </c>
      <c r="F54">
        <v>212</v>
      </c>
    </row>
    <row r="55" spans="1:6" x14ac:dyDescent="0.25">
      <c r="A55">
        <v>53</v>
      </c>
      <c r="B55">
        <v>13</v>
      </c>
      <c r="C55">
        <v>95</v>
      </c>
      <c r="D55">
        <v>118</v>
      </c>
      <c r="E55">
        <v>3</v>
      </c>
      <c r="F55">
        <v>354</v>
      </c>
    </row>
    <row r="56" spans="1:6" x14ac:dyDescent="0.25">
      <c r="A56">
        <v>54</v>
      </c>
      <c r="B56">
        <v>13</v>
      </c>
      <c r="C56">
        <v>800</v>
      </c>
      <c r="D56">
        <v>91</v>
      </c>
      <c r="E56">
        <v>2</v>
      </c>
      <c r="F56">
        <v>182</v>
      </c>
    </row>
    <row r="57" spans="1:6" x14ac:dyDescent="0.25">
      <c r="A57">
        <v>55</v>
      </c>
      <c r="B57">
        <v>13</v>
      </c>
      <c r="C57">
        <v>835</v>
      </c>
      <c r="D57">
        <v>117</v>
      </c>
      <c r="E57">
        <v>1</v>
      </c>
      <c r="F57">
        <v>117</v>
      </c>
    </row>
    <row r="58" spans="1:6" x14ac:dyDescent="0.25">
      <c r="A58">
        <v>56</v>
      </c>
      <c r="B58">
        <v>13</v>
      </c>
      <c r="C58">
        <v>1249</v>
      </c>
      <c r="D58">
        <v>112</v>
      </c>
      <c r="E58">
        <v>2</v>
      </c>
      <c r="F58">
        <v>224</v>
      </c>
    </row>
    <row r="59" spans="1:6" x14ac:dyDescent="0.25">
      <c r="A59">
        <v>57</v>
      </c>
      <c r="B59">
        <v>13</v>
      </c>
      <c r="C59">
        <v>753</v>
      </c>
      <c r="D59">
        <v>109</v>
      </c>
      <c r="E59">
        <v>2</v>
      </c>
      <c r="F59">
        <v>218</v>
      </c>
    </row>
    <row r="60" spans="1:6" x14ac:dyDescent="0.25">
      <c r="A60">
        <v>58</v>
      </c>
      <c r="B60">
        <v>13</v>
      </c>
      <c r="C60">
        <v>114</v>
      </c>
      <c r="D60">
        <v>92</v>
      </c>
      <c r="E60">
        <v>3</v>
      </c>
      <c r="F60">
        <v>276</v>
      </c>
    </row>
    <row r="61" spans="1:6" x14ac:dyDescent="0.25">
      <c r="A61">
        <v>59</v>
      </c>
      <c r="B61">
        <v>14</v>
      </c>
      <c r="C61">
        <v>1202</v>
      </c>
      <c r="D61">
        <v>105</v>
      </c>
      <c r="E61">
        <v>2</v>
      </c>
      <c r="F61">
        <v>210</v>
      </c>
    </row>
    <row r="62" spans="1:6" x14ac:dyDescent="0.25">
      <c r="A62">
        <v>60</v>
      </c>
      <c r="B62">
        <v>14</v>
      </c>
      <c r="C62">
        <v>227</v>
      </c>
      <c r="D62">
        <v>106</v>
      </c>
      <c r="E62">
        <v>3</v>
      </c>
      <c r="F62">
        <v>318</v>
      </c>
    </row>
    <row r="63" spans="1:6" x14ac:dyDescent="0.25">
      <c r="A63">
        <v>61</v>
      </c>
      <c r="B63">
        <v>14</v>
      </c>
      <c r="C63">
        <v>108</v>
      </c>
      <c r="D63">
        <v>92</v>
      </c>
      <c r="E63">
        <v>2</v>
      </c>
      <c r="F63">
        <v>184</v>
      </c>
    </row>
    <row r="64" spans="1:6" x14ac:dyDescent="0.25">
      <c r="A64">
        <v>62</v>
      </c>
      <c r="B64">
        <v>14</v>
      </c>
      <c r="C64">
        <v>91</v>
      </c>
      <c r="D64">
        <v>118</v>
      </c>
      <c r="E64">
        <v>3</v>
      </c>
      <c r="F64">
        <v>354</v>
      </c>
    </row>
    <row r="65" spans="1:6" x14ac:dyDescent="0.25">
      <c r="A65">
        <v>63</v>
      </c>
      <c r="B65">
        <v>14</v>
      </c>
      <c r="C65">
        <v>909</v>
      </c>
      <c r="D65">
        <v>94</v>
      </c>
      <c r="E65">
        <v>2</v>
      </c>
      <c r="F65">
        <v>188</v>
      </c>
    </row>
    <row r="66" spans="1:6" x14ac:dyDescent="0.25">
      <c r="A66">
        <v>64</v>
      </c>
      <c r="B66">
        <v>15</v>
      </c>
      <c r="C66">
        <v>699</v>
      </c>
      <c r="D66">
        <v>113</v>
      </c>
      <c r="E66">
        <v>3</v>
      </c>
      <c r="F66">
        <v>339</v>
      </c>
    </row>
    <row r="67" spans="1:6" x14ac:dyDescent="0.25">
      <c r="A67">
        <v>65</v>
      </c>
      <c r="B67">
        <v>15</v>
      </c>
      <c r="C67">
        <v>1195</v>
      </c>
      <c r="D67">
        <v>105</v>
      </c>
      <c r="E67">
        <v>3</v>
      </c>
      <c r="F67">
        <v>315</v>
      </c>
    </row>
    <row r="68" spans="1:6" x14ac:dyDescent="0.25">
      <c r="A68">
        <v>66</v>
      </c>
      <c r="B68">
        <v>15</v>
      </c>
      <c r="C68">
        <v>291</v>
      </c>
      <c r="D68">
        <v>105</v>
      </c>
      <c r="E68">
        <v>2</v>
      </c>
      <c r="F68">
        <v>210</v>
      </c>
    </row>
    <row r="69" spans="1:6" x14ac:dyDescent="0.25">
      <c r="A69">
        <v>67</v>
      </c>
      <c r="B69">
        <v>15</v>
      </c>
      <c r="C69">
        <v>972</v>
      </c>
      <c r="D69">
        <v>97</v>
      </c>
      <c r="E69">
        <v>3</v>
      </c>
      <c r="F69">
        <v>291</v>
      </c>
    </row>
    <row r="70" spans="1:6" x14ac:dyDescent="0.25">
      <c r="A70">
        <v>68</v>
      </c>
      <c r="B70">
        <v>15</v>
      </c>
      <c r="C70">
        <v>1212</v>
      </c>
      <c r="D70">
        <v>105</v>
      </c>
      <c r="E70">
        <v>2</v>
      </c>
      <c r="F70">
        <v>210</v>
      </c>
    </row>
    <row r="71" spans="1:6" x14ac:dyDescent="0.25">
      <c r="A71">
        <v>69</v>
      </c>
      <c r="B71">
        <v>16</v>
      </c>
      <c r="C71">
        <v>7</v>
      </c>
      <c r="D71">
        <v>96</v>
      </c>
      <c r="E71">
        <v>3</v>
      </c>
      <c r="F71">
        <v>288</v>
      </c>
    </row>
    <row r="72" spans="1:6" x14ac:dyDescent="0.25">
      <c r="A72">
        <v>70</v>
      </c>
      <c r="B72">
        <v>16</v>
      </c>
      <c r="C72">
        <v>381</v>
      </c>
      <c r="D72">
        <v>94</v>
      </c>
      <c r="E72">
        <v>3</v>
      </c>
      <c r="F72">
        <v>282</v>
      </c>
    </row>
    <row r="73" spans="1:6" x14ac:dyDescent="0.25">
      <c r="A73">
        <v>71</v>
      </c>
      <c r="B73">
        <v>16</v>
      </c>
      <c r="C73">
        <v>17</v>
      </c>
      <c r="D73">
        <v>96</v>
      </c>
      <c r="E73">
        <v>2</v>
      </c>
      <c r="F73">
        <v>192</v>
      </c>
    </row>
    <row r="74" spans="1:6" x14ac:dyDescent="0.25">
      <c r="A74">
        <v>72</v>
      </c>
      <c r="B74">
        <v>16</v>
      </c>
      <c r="C74">
        <v>297</v>
      </c>
      <c r="D74">
        <v>105</v>
      </c>
      <c r="E74">
        <v>2</v>
      </c>
      <c r="F74">
        <v>210</v>
      </c>
    </row>
    <row r="75" spans="1:6" x14ac:dyDescent="0.25">
      <c r="A75">
        <v>73</v>
      </c>
      <c r="B75">
        <v>16</v>
      </c>
      <c r="C75">
        <v>28</v>
      </c>
      <c r="D75">
        <v>96</v>
      </c>
      <c r="E75">
        <v>1</v>
      </c>
      <c r="F75">
        <v>96</v>
      </c>
    </row>
    <row r="76" spans="1:6" x14ac:dyDescent="0.25">
      <c r="A76">
        <v>74</v>
      </c>
      <c r="B76">
        <v>16</v>
      </c>
      <c r="C76">
        <v>934</v>
      </c>
      <c r="D76">
        <v>96</v>
      </c>
      <c r="E76">
        <v>1</v>
      </c>
      <c r="F76">
        <v>96</v>
      </c>
    </row>
    <row r="77" spans="1:6" x14ac:dyDescent="0.25">
      <c r="A77">
        <v>75</v>
      </c>
      <c r="B77">
        <v>16</v>
      </c>
      <c r="C77">
        <v>324</v>
      </c>
      <c r="D77">
        <v>109</v>
      </c>
      <c r="E77">
        <v>3</v>
      </c>
      <c r="F77">
        <v>327</v>
      </c>
    </row>
    <row r="78" spans="1:6" x14ac:dyDescent="0.25">
      <c r="A78">
        <v>76</v>
      </c>
      <c r="B78">
        <v>16</v>
      </c>
      <c r="C78">
        <v>578</v>
      </c>
      <c r="D78">
        <v>100</v>
      </c>
      <c r="E78">
        <v>2</v>
      </c>
      <c r="F78">
        <v>200</v>
      </c>
    </row>
    <row r="79" spans="1:6" x14ac:dyDescent="0.25">
      <c r="A79">
        <v>77</v>
      </c>
      <c r="B79">
        <v>16</v>
      </c>
      <c r="C79">
        <v>273</v>
      </c>
      <c r="D79">
        <v>95</v>
      </c>
      <c r="E79">
        <v>1</v>
      </c>
      <c r="F79">
        <v>95</v>
      </c>
    </row>
    <row r="80" spans="1:6" x14ac:dyDescent="0.25">
      <c r="A80">
        <v>78</v>
      </c>
      <c r="B80">
        <v>17</v>
      </c>
      <c r="C80">
        <v>132</v>
      </c>
      <c r="D80">
        <v>92</v>
      </c>
      <c r="E80">
        <v>2</v>
      </c>
      <c r="F80">
        <v>184</v>
      </c>
    </row>
    <row r="81" spans="1:6" x14ac:dyDescent="0.25">
      <c r="A81">
        <v>79</v>
      </c>
      <c r="B81">
        <v>17</v>
      </c>
      <c r="C81">
        <v>791</v>
      </c>
      <c r="D81">
        <v>91</v>
      </c>
      <c r="E81">
        <v>2</v>
      </c>
      <c r="F81">
        <v>182</v>
      </c>
    </row>
    <row r="82" spans="1:6" x14ac:dyDescent="0.25">
      <c r="A82">
        <v>80</v>
      </c>
      <c r="B82">
        <v>17</v>
      </c>
      <c r="C82">
        <v>463</v>
      </c>
      <c r="D82">
        <v>118</v>
      </c>
      <c r="E82">
        <v>1</v>
      </c>
      <c r="F82">
        <v>118</v>
      </c>
    </row>
    <row r="83" spans="1:6" x14ac:dyDescent="0.25">
      <c r="A83">
        <v>81</v>
      </c>
      <c r="B83">
        <v>17</v>
      </c>
      <c r="C83">
        <v>1066</v>
      </c>
      <c r="D83">
        <v>93</v>
      </c>
      <c r="E83">
        <v>2</v>
      </c>
      <c r="F83">
        <v>186</v>
      </c>
    </row>
    <row r="84" spans="1:6" x14ac:dyDescent="0.25">
      <c r="A84">
        <v>82</v>
      </c>
      <c r="B84">
        <v>18</v>
      </c>
      <c r="C84">
        <v>35</v>
      </c>
      <c r="D84">
        <v>104</v>
      </c>
      <c r="E84">
        <v>1</v>
      </c>
      <c r="F84">
        <v>104</v>
      </c>
    </row>
    <row r="85" spans="1:6" x14ac:dyDescent="0.25">
      <c r="A85">
        <v>83</v>
      </c>
      <c r="B85">
        <v>18</v>
      </c>
      <c r="C85">
        <v>970</v>
      </c>
      <c r="D85">
        <v>97</v>
      </c>
      <c r="E85">
        <v>3</v>
      </c>
      <c r="F85">
        <v>291</v>
      </c>
    </row>
    <row r="86" spans="1:6" x14ac:dyDescent="0.25">
      <c r="A86">
        <v>84</v>
      </c>
      <c r="B86">
        <v>18</v>
      </c>
      <c r="C86">
        <v>285</v>
      </c>
      <c r="D86">
        <v>105</v>
      </c>
      <c r="E86">
        <v>1</v>
      </c>
      <c r="F86">
        <v>105</v>
      </c>
    </row>
    <row r="87" spans="1:6" x14ac:dyDescent="0.25">
      <c r="A87">
        <v>85</v>
      </c>
      <c r="B87">
        <v>18</v>
      </c>
      <c r="C87">
        <v>1110</v>
      </c>
      <c r="D87">
        <v>115</v>
      </c>
      <c r="E87">
        <v>3</v>
      </c>
      <c r="F87">
        <v>345</v>
      </c>
    </row>
    <row r="88" spans="1:6" x14ac:dyDescent="0.25">
      <c r="A88">
        <v>86</v>
      </c>
      <c r="B88">
        <v>18</v>
      </c>
      <c r="C88">
        <v>452</v>
      </c>
      <c r="D88">
        <v>107</v>
      </c>
      <c r="E88">
        <v>1</v>
      </c>
      <c r="F88">
        <v>107</v>
      </c>
    </row>
    <row r="89" spans="1:6" x14ac:dyDescent="0.25">
      <c r="A89">
        <v>87</v>
      </c>
      <c r="B89">
        <v>19</v>
      </c>
      <c r="C89">
        <v>71</v>
      </c>
      <c r="D89">
        <v>118</v>
      </c>
      <c r="E89">
        <v>1</v>
      </c>
      <c r="F89">
        <v>118</v>
      </c>
    </row>
    <row r="90" spans="1:6" x14ac:dyDescent="0.25">
      <c r="A90">
        <v>88</v>
      </c>
      <c r="B90">
        <v>19</v>
      </c>
      <c r="C90">
        <v>347</v>
      </c>
      <c r="D90">
        <v>109</v>
      </c>
      <c r="E90">
        <v>2</v>
      </c>
      <c r="F90">
        <v>218</v>
      </c>
    </row>
    <row r="91" spans="1:6" x14ac:dyDescent="0.25">
      <c r="A91">
        <v>89</v>
      </c>
      <c r="B91">
        <v>19</v>
      </c>
      <c r="C91">
        <v>316</v>
      </c>
      <c r="D91">
        <v>109</v>
      </c>
      <c r="E91">
        <v>2</v>
      </c>
      <c r="F91">
        <v>218</v>
      </c>
    </row>
    <row r="92" spans="1:6" x14ac:dyDescent="0.25">
      <c r="A92">
        <v>90</v>
      </c>
      <c r="B92">
        <v>19</v>
      </c>
      <c r="C92">
        <v>809</v>
      </c>
      <c r="D92">
        <v>117</v>
      </c>
      <c r="E92">
        <v>3</v>
      </c>
      <c r="F92">
        <v>351</v>
      </c>
    </row>
    <row r="93" spans="1:6" x14ac:dyDescent="0.25">
      <c r="A93">
        <v>91</v>
      </c>
      <c r="B93">
        <v>19</v>
      </c>
      <c r="C93">
        <v>682</v>
      </c>
      <c r="D93">
        <v>113</v>
      </c>
      <c r="E93">
        <v>3</v>
      </c>
      <c r="F93">
        <v>339</v>
      </c>
    </row>
    <row r="94" spans="1:6" x14ac:dyDescent="0.25">
      <c r="A94">
        <v>92</v>
      </c>
      <c r="B94">
        <v>20</v>
      </c>
      <c r="C94">
        <v>596</v>
      </c>
      <c r="D94">
        <v>112</v>
      </c>
      <c r="E94">
        <v>2</v>
      </c>
      <c r="F94">
        <v>224</v>
      </c>
    </row>
    <row r="95" spans="1:6" x14ac:dyDescent="0.25">
      <c r="A95">
        <v>93</v>
      </c>
      <c r="B95">
        <v>20</v>
      </c>
      <c r="C95">
        <v>85</v>
      </c>
      <c r="D95">
        <v>118</v>
      </c>
      <c r="E95">
        <v>3</v>
      </c>
      <c r="F95">
        <v>354</v>
      </c>
    </row>
    <row r="96" spans="1:6" x14ac:dyDescent="0.25">
      <c r="A96">
        <v>94</v>
      </c>
      <c r="B96">
        <v>20</v>
      </c>
      <c r="C96">
        <v>571</v>
      </c>
      <c r="D96">
        <v>100</v>
      </c>
      <c r="E96">
        <v>1</v>
      </c>
      <c r="F96">
        <v>100</v>
      </c>
    </row>
    <row r="97" spans="1:6" x14ac:dyDescent="0.25">
      <c r="A97">
        <v>95</v>
      </c>
      <c r="B97">
        <v>20</v>
      </c>
      <c r="C97">
        <v>1114</v>
      </c>
      <c r="D97">
        <v>115</v>
      </c>
      <c r="E97">
        <v>3</v>
      </c>
      <c r="F97">
        <v>345</v>
      </c>
    </row>
    <row r="98" spans="1:6" x14ac:dyDescent="0.25">
      <c r="A98">
        <v>96</v>
      </c>
      <c r="B98">
        <v>20</v>
      </c>
      <c r="C98">
        <v>514</v>
      </c>
      <c r="D98">
        <v>102</v>
      </c>
      <c r="E98">
        <v>3</v>
      </c>
      <c r="F98">
        <v>306</v>
      </c>
    </row>
    <row r="99" spans="1:6" x14ac:dyDescent="0.25">
      <c r="A99">
        <v>97</v>
      </c>
      <c r="B99">
        <v>20</v>
      </c>
      <c r="C99">
        <v>681</v>
      </c>
      <c r="D99">
        <v>113</v>
      </c>
      <c r="E99">
        <v>1</v>
      </c>
      <c r="F99">
        <v>113</v>
      </c>
    </row>
    <row r="100" spans="1:6" x14ac:dyDescent="0.25">
      <c r="A100">
        <v>98</v>
      </c>
      <c r="B100">
        <v>20</v>
      </c>
      <c r="C100">
        <v>1114</v>
      </c>
      <c r="D100">
        <v>115</v>
      </c>
      <c r="E100">
        <v>1</v>
      </c>
      <c r="F100">
        <v>115</v>
      </c>
    </row>
    <row r="101" spans="1:6" x14ac:dyDescent="0.25">
      <c r="A101">
        <v>99</v>
      </c>
      <c r="B101">
        <v>21</v>
      </c>
      <c r="C101">
        <v>7</v>
      </c>
      <c r="D101">
        <v>96</v>
      </c>
      <c r="E101">
        <v>1</v>
      </c>
      <c r="F101">
        <v>96</v>
      </c>
    </row>
    <row r="102" spans="1:6" x14ac:dyDescent="0.25">
      <c r="A102">
        <v>100</v>
      </c>
      <c r="B102">
        <v>21</v>
      </c>
      <c r="C102">
        <v>298</v>
      </c>
      <c r="D102">
        <v>105</v>
      </c>
      <c r="E102">
        <v>2</v>
      </c>
      <c r="F102">
        <v>210</v>
      </c>
    </row>
    <row r="103" spans="1:6" x14ac:dyDescent="0.25">
      <c r="A103">
        <v>101</v>
      </c>
      <c r="B103">
        <v>21</v>
      </c>
      <c r="C103">
        <v>906</v>
      </c>
      <c r="D103">
        <v>94</v>
      </c>
      <c r="E103">
        <v>2</v>
      </c>
      <c r="F103">
        <v>188</v>
      </c>
    </row>
    <row r="104" spans="1:6" x14ac:dyDescent="0.25">
      <c r="A104">
        <v>102</v>
      </c>
      <c r="B104">
        <v>22</v>
      </c>
      <c r="C104">
        <v>20</v>
      </c>
      <c r="D104">
        <v>96</v>
      </c>
      <c r="E104">
        <v>1</v>
      </c>
      <c r="F104">
        <v>96</v>
      </c>
    </row>
    <row r="105" spans="1:6" x14ac:dyDescent="0.25">
      <c r="A105">
        <v>103</v>
      </c>
      <c r="B105">
        <v>22</v>
      </c>
      <c r="C105">
        <v>1040</v>
      </c>
      <c r="D105">
        <v>90</v>
      </c>
      <c r="E105">
        <v>2</v>
      </c>
      <c r="F105">
        <v>180</v>
      </c>
    </row>
    <row r="106" spans="1:6" x14ac:dyDescent="0.25">
      <c r="A106">
        <v>104</v>
      </c>
      <c r="B106">
        <v>22</v>
      </c>
      <c r="C106">
        <v>134</v>
      </c>
      <c r="D106">
        <v>92</v>
      </c>
      <c r="E106">
        <v>1</v>
      </c>
      <c r="F106">
        <v>92</v>
      </c>
    </row>
    <row r="107" spans="1:6" x14ac:dyDescent="0.25">
      <c r="A107">
        <v>105</v>
      </c>
      <c r="B107">
        <v>22</v>
      </c>
      <c r="C107">
        <v>172</v>
      </c>
      <c r="D107">
        <v>91</v>
      </c>
      <c r="E107">
        <v>2</v>
      </c>
      <c r="F107">
        <v>182</v>
      </c>
    </row>
    <row r="108" spans="1:6" x14ac:dyDescent="0.25">
      <c r="A108">
        <v>106</v>
      </c>
      <c r="B108">
        <v>22</v>
      </c>
      <c r="C108">
        <v>321</v>
      </c>
      <c r="D108">
        <v>109</v>
      </c>
      <c r="E108">
        <v>3</v>
      </c>
      <c r="F108">
        <v>327</v>
      </c>
    </row>
    <row r="109" spans="1:6" x14ac:dyDescent="0.25">
      <c r="A109">
        <v>107</v>
      </c>
      <c r="B109">
        <v>22</v>
      </c>
      <c r="C109">
        <v>912</v>
      </c>
      <c r="D109">
        <v>96</v>
      </c>
      <c r="E109">
        <v>1</v>
      </c>
      <c r="F109">
        <v>96</v>
      </c>
    </row>
    <row r="110" spans="1:6" x14ac:dyDescent="0.25">
      <c r="A110">
        <v>108</v>
      </c>
      <c r="B110">
        <v>23</v>
      </c>
      <c r="C110">
        <v>238</v>
      </c>
      <c r="D110">
        <v>106</v>
      </c>
      <c r="E110">
        <v>2</v>
      </c>
      <c r="F110">
        <v>212</v>
      </c>
    </row>
    <row r="111" spans="1:6" x14ac:dyDescent="0.25">
      <c r="A111">
        <v>109</v>
      </c>
      <c r="B111">
        <v>23</v>
      </c>
      <c r="C111">
        <v>809</v>
      </c>
      <c r="D111">
        <v>117</v>
      </c>
      <c r="E111">
        <v>3</v>
      </c>
      <c r="F111">
        <v>351</v>
      </c>
    </row>
    <row r="112" spans="1:6" x14ac:dyDescent="0.25">
      <c r="A112">
        <v>110</v>
      </c>
      <c r="B112">
        <v>24</v>
      </c>
      <c r="C112">
        <v>8</v>
      </c>
      <c r="D112">
        <v>96</v>
      </c>
      <c r="E112">
        <v>1</v>
      </c>
      <c r="F112">
        <v>96</v>
      </c>
    </row>
    <row r="113" spans="1:6" x14ac:dyDescent="0.25">
      <c r="A113">
        <v>111</v>
      </c>
      <c r="B113">
        <v>24</v>
      </c>
      <c r="C113">
        <v>852</v>
      </c>
      <c r="D113">
        <v>113</v>
      </c>
      <c r="E113">
        <v>2</v>
      </c>
      <c r="F113">
        <v>226</v>
      </c>
    </row>
    <row r="114" spans="1:6" x14ac:dyDescent="0.25">
      <c r="A114">
        <v>112</v>
      </c>
      <c r="B114">
        <v>25</v>
      </c>
      <c r="C114">
        <v>736</v>
      </c>
      <c r="D114">
        <v>109</v>
      </c>
      <c r="E114">
        <v>3</v>
      </c>
      <c r="F114">
        <v>327</v>
      </c>
    </row>
    <row r="115" spans="1:6" x14ac:dyDescent="0.25">
      <c r="A115">
        <v>113</v>
      </c>
      <c r="B115">
        <v>25</v>
      </c>
      <c r="C115">
        <v>593</v>
      </c>
      <c r="D115">
        <v>100</v>
      </c>
      <c r="E115">
        <v>2</v>
      </c>
      <c r="F115">
        <v>200</v>
      </c>
    </row>
    <row r="116" spans="1:6" x14ac:dyDescent="0.25">
      <c r="A116">
        <v>114</v>
      </c>
      <c r="B116">
        <v>26</v>
      </c>
      <c r="C116">
        <v>808</v>
      </c>
      <c r="D116">
        <v>117</v>
      </c>
      <c r="E116">
        <v>2</v>
      </c>
      <c r="F116">
        <v>234</v>
      </c>
    </row>
    <row r="117" spans="1:6" x14ac:dyDescent="0.25">
      <c r="A117">
        <v>115</v>
      </c>
      <c r="B117">
        <v>26</v>
      </c>
      <c r="C117">
        <v>154</v>
      </c>
      <c r="D117">
        <v>91</v>
      </c>
      <c r="E117">
        <v>3</v>
      </c>
      <c r="F117">
        <v>273</v>
      </c>
    </row>
    <row r="118" spans="1:6" x14ac:dyDescent="0.25">
      <c r="A118">
        <v>116</v>
      </c>
      <c r="B118">
        <v>26</v>
      </c>
      <c r="C118">
        <v>453</v>
      </c>
      <c r="D118">
        <v>107</v>
      </c>
      <c r="E118">
        <v>1</v>
      </c>
      <c r="F118">
        <v>107</v>
      </c>
    </row>
    <row r="119" spans="1:6" x14ac:dyDescent="0.25">
      <c r="A119">
        <v>117</v>
      </c>
      <c r="B119">
        <v>27</v>
      </c>
      <c r="C119">
        <v>302</v>
      </c>
      <c r="D119">
        <v>105</v>
      </c>
      <c r="E119">
        <v>2</v>
      </c>
      <c r="F119">
        <v>210</v>
      </c>
    </row>
    <row r="120" spans="1:6" x14ac:dyDescent="0.25">
      <c r="A120">
        <v>118</v>
      </c>
      <c r="B120">
        <v>27</v>
      </c>
      <c r="C120">
        <v>823</v>
      </c>
      <c r="D120">
        <v>117</v>
      </c>
      <c r="E120">
        <v>1</v>
      </c>
      <c r="F120">
        <v>117</v>
      </c>
    </row>
    <row r="121" spans="1:6" x14ac:dyDescent="0.25">
      <c r="A121">
        <v>119</v>
      </c>
      <c r="B121">
        <v>27</v>
      </c>
      <c r="C121">
        <v>360</v>
      </c>
      <c r="D121">
        <v>94</v>
      </c>
      <c r="E121">
        <v>1</v>
      </c>
      <c r="F121">
        <v>94</v>
      </c>
    </row>
    <row r="122" spans="1:6" x14ac:dyDescent="0.25">
      <c r="A122">
        <v>120</v>
      </c>
      <c r="B122">
        <v>27</v>
      </c>
      <c r="C122">
        <v>430</v>
      </c>
      <c r="D122">
        <v>107</v>
      </c>
      <c r="E122">
        <v>1</v>
      </c>
      <c r="F122">
        <v>107</v>
      </c>
    </row>
    <row r="123" spans="1:6" x14ac:dyDescent="0.25">
      <c r="A123">
        <v>121</v>
      </c>
      <c r="B123">
        <v>27</v>
      </c>
      <c r="C123">
        <v>1027</v>
      </c>
      <c r="D123">
        <v>90</v>
      </c>
      <c r="E123">
        <v>3</v>
      </c>
      <c r="F123">
        <v>270</v>
      </c>
    </row>
    <row r="124" spans="1:6" x14ac:dyDescent="0.25">
      <c r="A124">
        <v>122</v>
      </c>
      <c r="B124">
        <v>27</v>
      </c>
      <c r="C124">
        <v>603</v>
      </c>
      <c r="D124">
        <v>112</v>
      </c>
      <c r="E124">
        <v>1</v>
      </c>
      <c r="F124">
        <v>112</v>
      </c>
    </row>
    <row r="125" spans="1:6" x14ac:dyDescent="0.25">
      <c r="A125">
        <v>123</v>
      </c>
      <c r="B125">
        <v>27</v>
      </c>
      <c r="C125">
        <v>843</v>
      </c>
      <c r="D125">
        <v>113</v>
      </c>
      <c r="E125">
        <v>2</v>
      </c>
      <c r="F125">
        <v>226</v>
      </c>
    </row>
    <row r="126" spans="1:6" x14ac:dyDescent="0.25">
      <c r="A126">
        <v>124</v>
      </c>
      <c r="B126">
        <v>28</v>
      </c>
      <c r="C126">
        <v>19</v>
      </c>
      <c r="D126">
        <v>96</v>
      </c>
      <c r="E126">
        <v>2</v>
      </c>
      <c r="F126">
        <v>192</v>
      </c>
    </row>
    <row r="127" spans="1:6" x14ac:dyDescent="0.25">
      <c r="A127">
        <v>125</v>
      </c>
      <c r="B127">
        <v>28</v>
      </c>
      <c r="C127">
        <v>226</v>
      </c>
      <c r="D127">
        <v>106</v>
      </c>
      <c r="E127">
        <v>2</v>
      </c>
      <c r="F127">
        <v>212</v>
      </c>
    </row>
    <row r="128" spans="1:6" x14ac:dyDescent="0.25">
      <c r="A128">
        <v>126</v>
      </c>
      <c r="B128">
        <v>28</v>
      </c>
      <c r="C128">
        <v>1158</v>
      </c>
      <c r="D128">
        <v>99</v>
      </c>
      <c r="E128">
        <v>1</v>
      </c>
      <c r="F128">
        <v>99</v>
      </c>
    </row>
    <row r="129" spans="1:6" x14ac:dyDescent="0.25">
      <c r="A129">
        <v>127</v>
      </c>
      <c r="B129">
        <v>28</v>
      </c>
      <c r="C129">
        <v>730</v>
      </c>
      <c r="D129">
        <v>119</v>
      </c>
      <c r="E129">
        <v>1</v>
      </c>
      <c r="F129">
        <v>119</v>
      </c>
    </row>
    <row r="130" spans="1:6" x14ac:dyDescent="0.25">
      <c r="A130">
        <v>128</v>
      </c>
      <c r="B130">
        <v>28</v>
      </c>
      <c r="C130">
        <v>2</v>
      </c>
      <c r="D130">
        <v>96</v>
      </c>
      <c r="E130">
        <v>2</v>
      </c>
      <c r="F130">
        <v>192</v>
      </c>
    </row>
    <row r="131" spans="1:6" x14ac:dyDescent="0.25">
      <c r="A131">
        <v>129</v>
      </c>
      <c r="B131">
        <v>28</v>
      </c>
      <c r="C131">
        <v>761</v>
      </c>
      <c r="D131">
        <v>109</v>
      </c>
      <c r="E131">
        <v>2</v>
      </c>
      <c r="F131">
        <v>218</v>
      </c>
    </row>
    <row r="132" spans="1:6" x14ac:dyDescent="0.25">
      <c r="A132">
        <v>130</v>
      </c>
      <c r="B132">
        <v>28</v>
      </c>
      <c r="C132">
        <v>684</v>
      </c>
      <c r="D132">
        <v>113</v>
      </c>
      <c r="E132">
        <v>3</v>
      </c>
      <c r="F132">
        <v>339</v>
      </c>
    </row>
    <row r="133" spans="1:6" x14ac:dyDescent="0.25">
      <c r="A133">
        <v>131</v>
      </c>
      <c r="B133">
        <v>28</v>
      </c>
      <c r="C133">
        <v>922</v>
      </c>
      <c r="D133">
        <v>96</v>
      </c>
      <c r="E133">
        <v>2</v>
      </c>
      <c r="F133">
        <v>192</v>
      </c>
    </row>
    <row r="134" spans="1:6" x14ac:dyDescent="0.25">
      <c r="A134">
        <v>132</v>
      </c>
      <c r="B134">
        <v>28</v>
      </c>
      <c r="C134">
        <v>1053</v>
      </c>
      <c r="D134">
        <v>93</v>
      </c>
      <c r="E134">
        <v>2</v>
      </c>
      <c r="F134">
        <v>186</v>
      </c>
    </row>
    <row r="135" spans="1:6" x14ac:dyDescent="0.25">
      <c r="A135">
        <v>133</v>
      </c>
      <c r="B135">
        <v>28</v>
      </c>
      <c r="C135">
        <v>1259</v>
      </c>
      <c r="D135">
        <v>112</v>
      </c>
      <c r="E135">
        <v>3</v>
      </c>
      <c r="F135">
        <v>336</v>
      </c>
    </row>
    <row r="136" spans="1:6" x14ac:dyDescent="0.25">
      <c r="A136">
        <v>134</v>
      </c>
      <c r="B136">
        <v>28</v>
      </c>
      <c r="C136">
        <v>803</v>
      </c>
      <c r="D136">
        <v>91</v>
      </c>
      <c r="E136">
        <v>2</v>
      </c>
      <c r="F136">
        <v>182</v>
      </c>
    </row>
    <row r="137" spans="1:6" x14ac:dyDescent="0.25">
      <c r="A137">
        <v>135</v>
      </c>
      <c r="B137">
        <v>29</v>
      </c>
      <c r="C137">
        <v>633</v>
      </c>
      <c r="D137">
        <v>93</v>
      </c>
      <c r="E137">
        <v>1</v>
      </c>
      <c r="F137">
        <v>93</v>
      </c>
    </row>
    <row r="138" spans="1:6" x14ac:dyDescent="0.25">
      <c r="A138">
        <v>136</v>
      </c>
      <c r="B138">
        <v>29</v>
      </c>
      <c r="C138">
        <v>907</v>
      </c>
      <c r="D138">
        <v>94</v>
      </c>
      <c r="E138">
        <v>3</v>
      </c>
      <c r="F138">
        <v>282</v>
      </c>
    </row>
    <row r="139" spans="1:6" x14ac:dyDescent="0.25">
      <c r="A139">
        <v>137</v>
      </c>
      <c r="B139">
        <v>29</v>
      </c>
      <c r="C139">
        <v>246</v>
      </c>
      <c r="D139">
        <v>95</v>
      </c>
      <c r="E139">
        <v>2</v>
      </c>
      <c r="F139">
        <v>190</v>
      </c>
    </row>
    <row r="140" spans="1:6" x14ac:dyDescent="0.25">
      <c r="A140">
        <v>138</v>
      </c>
      <c r="B140">
        <v>29</v>
      </c>
      <c r="C140">
        <v>762</v>
      </c>
      <c r="D140">
        <v>109</v>
      </c>
      <c r="E140">
        <v>3</v>
      </c>
      <c r="F140">
        <v>327</v>
      </c>
    </row>
    <row r="141" spans="1:6" x14ac:dyDescent="0.25">
      <c r="A141">
        <v>139</v>
      </c>
      <c r="B141">
        <v>30</v>
      </c>
      <c r="C141">
        <v>407</v>
      </c>
      <c r="D141">
        <v>119</v>
      </c>
      <c r="E141">
        <v>2</v>
      </c>
      <c r="F141">
        <v>238</v>
      </c>
    </row>
    <row r="142" spans="1:6" x14ac:dyDescent="0.25">
      <c r="A142">
        <v>140</v>
      </c>
      <c r="B142">
        <v>30</v>
      </c>
      <c r="C142">
        <v>325</v>
      </c>
      <c r="D142">
        <v>109</v>
      </c>
      <c r="E142">
        <v>2</v>
      </c>
      <c r="F142">
        <v>218</v>
      </c>
    </row>
    <row r="143" spans="1:6" x14ac:dyDescent="0.25">
      <c r="A143">
        <v>141</v>
      </c>
      <c r="B143">
        <v>30</v>
      </c>
      <c r="C143">
        <v>2</v>
      </c>
      <c r="D143">
        <v>96</v>
      </c>
      <c r="E143">
        <v>1</v>
      </c>
      <c r="F143">
        <v>96</v>
      </c>
    </row>
    <row r="144" spans="1:6" x14ac:dyDescent="0.25">
      <c r="A144">
        <v>142</v>
      </c>
      <c r="B144">
        <v>30</v>
      </c>
      <c r="C144">
        <v>411</v>
      </c>
      <c r="D144">
        <v>119</v>
      </c>
      <c r="E144">
        <v>2</v>
      </c>
      <c r="F144">
        <v>238</v>
      </c>
    </row>
    <row r="145" spans="1:6" x14ac:dyDescent="0.25">
      <c r="A145">
        <v>143</v>
      </c>
      <c r="B145">
        <v>30</v>
      </c>
      <c r="C145">
        <v>1167</v>
      </c>
      <c r="D145">
        <v>99</v>
      </c>
      <c r="E145">
        <v>1</v>
      </c>
      <c r="F145">
        <v>99</v>
      </c>
    </row>
    <row r="146" spans="1:6" x14ac:dyDescent="0.25">
      <c r="A146">
        <v>144</v>
      </c>
      <c r="B146">
        <v>30</v>
      </c>
      <c r="C146">
        <v>462</v>
      </c>
      <c r="D146">
        <v>118</v>
      </c>
      <c r="E146">
        <v>3</v>
      </c>
      <c r="F146">
        <v>354</v>
      </c>
    </row>
    <row r="147" spans="1:6" x14ac:dyDescent="0.25">
      <c r="A147">
        <v>145</v>
      </c>
      <c r="B147">
        <v>31</v>
      </c>
      <c r="C147">
        <v>484</v>
      </c>
      <c r="D147">
        <v>118</v>
      </c>
      <c r="E147">
        <v>2</v>
      </c>
      <c r="F147">
        <v>236</v>
      </c>
    </row>
    <row r="148" spans="1:6" x14ac:dyDescent="0.25">
      <c r="A148">
        <v>146</v>
      </c>
      <c r="B148">
        <v>31</v>
      </c>
      <c r="C148">
        <v>1071</v>
      </c>
      <c r="D148">
        <v>93</v>
      </c>
      <c r="E148">
        <v>1</v>
      </c>
      <c r="F148">
        <v>93</v>
      </c>
    </row>
    <row r="149" spans="1:6" x14ac:dyDescent="0.25">
      <c r="A149">
        <v>147</v>
      </c>
      <c r="B149">
        <v>31</v>
      </c>
      <c r="C149">
        <v>1245</v>
      </c>
      <c r="D149">
        <v>112</v>
      </c>
      <c r="E149">
        <v>1</v>
      </c>
      <c r="F149">
        <v>112</v>
      </c>
    </row>
    <row r="150" spans="1:6" x14ac:dyDescent="0.25">
      <c r="A150">
        <v>148</v>
      </c>
      <c r="B150">
        <v>32</v>
      </c>
      <c r="C150">
        <v>1096</v>
      </c>
      <c r="D150">
        <v>115</v>
      </c>
      <c r="E150">
        <v>3</v>
      </c>
      <c r="F150">
        <v>345</v>
      </c>
    </row>
    <row r="151" spans="1:6" x14ac:dyDescent="0.25">
      <c r="A151">
        <v>149</v>
      </c>
      <c r="B151">
        <v>32</v>
      </c>
      <c r="C151">
        <v>323</v>
      </c>
      <c r="D151">
        <v>109</v>
      </c>
      <c r="E151">
        <v>1</v>
      </c>
      <c r="F151">
        <v>109</v>
      </c>
    </row>
    <row r="152" spans="1:6" x14ac:dyDescent="0.25">
      <c r="A152">
        <v>150</v>
      </c>
      <c r="B152">
        <v>32</v>
      </c>
      <c r="C152">
        <v>22</v>
      </c>
      <c r="D152">
        <v>96</v>
      </c>
      <c r="E152">
        <v>3</v>
      </c>
      <c r="F152">
        <v>288</v>
      </c>
    </row>
    <row r="153" spans="1:6" x14ac:dyDescent="0.25">
      <c r="A153">
        <v>151</v>
      </c>
      <c r="B153">
        <v>33</v>
      </c>
      <c r="C153">
        <v>486</v>
      </c>
      <c r="D153">
        <v>118</v>
      </c>
      <c r="E153">
        <v>2</v>
      </c>
      <c r="F153">
        <v>236</v>
      </c>
    </row>
    <row r="154" spans="1:6" x14ac:dyDescent="0.25">
      <c r="A154">
        <v>152</v>
      </c>
      <c r="B154">
        <v>33</v>
      </c>
      <c r="C154">
        <v>1173</v>
      </c>
      <c r="D154">
        <v>99</v>
      </c>
      <c r="E154">
        <v>3</v>
      </c>
      <c r="F154">
        <v>297</v>
      </c>
    </row>
    <row r="155" spans="1:6" x14ac:dyDescent="0.25">
      <c r="A155">
        <v>153</v>
      </c>
      <c r="B155">
        <v>33</v>
      </c>
      <c r="C155">
        <v>322</v>
      </c>
      <c r="D155">
        <v>109</v>
      </c>
      <c r="E155">
        <v>3</v>
      </c>
      <c r="F155">
        <v>327</v>
      </c>
    </row>
    <row r="156" spans="1:6" x14ac:dyDescent="0.25">
      <c r="A156">
        <v>154</v>
      </c>
      <c r="B156">
        <v>33</v>
      </c>
      <c r="C156">
        <v>955</v>
      </c>
      <c r="D156">
        <v>97</v>
      </c>
      <c r="E156">
        <v>3</v>
      </c>
      <c r="F156">
        <v>291</v>
      </c>
    </row>
    <row r="157" spans="1:6" x14ac:dyDescent="0.25">
      <c r="A157">
        <v>155</v>
      </c>
      <c r="B157">
        <v>33</v>
      </c>
      <c r="C157">
        <v>511</v>
      </c>
      <c r="D157">
        <v>102</v>
      </c>
      <c r="E157">
        <v>2</v>
      </c>
      <c r="F157">
        <v>204</v>
      </c>
    </row>
    <row r="158" spans="1:6" x14ac:dyDescent="0.25">
      <c r="A158">
        <v>156</v>
      </c>
      <c r="B158">
        <v>34</v>
      </c>
      <c r="C158">
        <v>817</v>
      </c>
      <c r="D158">
        <v>117</v>
      </c>
      <c r="E158">
        <v>2</v>
      </c>
      <c r="F158">
        <v>234</v>
      </c>
    </row>
    <row r="159" spans="1:6" x14ac:dyDescent="0.25">
      <c r="A159">
        <v>157</v>
      </c>
      <c r="B159">
        <v>34</v>
      </c>
      <c r="C159">
        <v>555</v>
      </c>
      <c r="D159">
        <v>98</v>
      </c>
      <c r="E159">
        <v>1</v>
      </c>
      <c r="F159">
        <v>98</v>
      </c>
    </row>
    <row r="160" spans="1:6" x14ac:dyDescent="0.25">
      <c r="A160">
        <v>158</v>
      </c>
      <c r="B160">
        <v>34</v>
      </c>
      <c r="C160">
        <v>775</v>
      </c>
      <c r="D160">
        <v>91</v>
      </c>
      <c r="E160">
        <v>3</v>
      </c>
      <c r="F160">
        <v>273</v>
      </c>
    </row>
    <row r="161" spans="1:6" x14ac:dyDescent="0.25">
      <c r="A161">
        <v>159</v>
      </c>
      <c r="B161">
        <v>34</v>
      </c>
      <c r="C161">
        <v>62</v>
      </c>
      <c r="D161">
        <v>104</v>
      </c>
      <c r="E161">
        <v>1</v>
      </c>
      <c r="F161">
        <v>104</v>
      </c>
    </row>
    <row r="162" spans="1:6" x14ac:dyDescent="0.25">
      <c r="A162">
        <v>160</v>
      </c>
      <c r="B162">
        <v>35</v>
      </c>
      <c r="C162">
        <v>991</v>
      </c>
      <c r="D162">
        <v>106</v>
      </c>
      <c r="E162">
        <v>2</v>
      </c>
      <c r="F162">
        <v>212</v>
      </c>
    </row>
    <row r="163" spans="1:6" x14ac:dyDescent="0.25">
      <c r="A163">
        <v>161</v>
      </c>
      <c r="B163">
        <v>35</v>
      </c>
      <c r="C163">
        <v>527</v>
      </c>
      <c r="D163">
        <v>98</v>
      </c>
      <c r="E163">
        <v>1</v>
      </c>
      <c r="F163">
        <v>98</v>
      </c>
    </row>
    <row r="164" spans="1:6" x14ac:dyDescent="0.25">
      <c r="A164">
        <v>162</v>
      </c>
      <c r="B164">
        <v>35</v>
      </c>
      <c r="C164">
        <v>1257</v>
      </c>
      <c r="D164">
        <v>112</v>
      </c>
      <c r="E164">
        <v>2</v>
      </c>
      <c r="F164">
        <v>224</v>
      </c>
    </row>
    <row r="165" spans="1:6" x14ac:dyDescent="0.25">
      <c r="A165">
        <v>163</v>
      </c>
      <c r="B165">
        <v>35</v>
      </c>
      <c r="C165">
        <v>1043</v>
      </c>
      <c r="D165">
        <v>90</v>
      </c>
      <c r="E165">
        <v>1</v>
      </c>
      <c r="F165">
        <v>90</v>
      </c>
    </row>
    <row r="166" spans="1:6" x14ac:dyDescent="0.25">
      <c r="A166">
        <v>164</v>
      </c>
      <c r="B166">
        <v>35</v>
      </c>
      <c r="C166">
        <v>549</v>
      </c>
      <c r="D166">
        <v>98</v>
      </c>
      <c r="E166">
        <v>1</v>
      </c>
      <c r="F166">
        <v>98</v>
      </c>
    </row>
    <row r="167" spans="1:6" x14ac:dyDescent="0.25">
      <c r="A167">
        <v>165</v>
      </c>
      <c r="B167">
        <v>35</v>
      </c>
      <c r="C167">
        <v>302</v>
      </c>
      <c r="D167">
        <v>105</v>
      </c>
      <c r="E167">
        <v>1</v>
      </c>
      <c r="F167">
        <v>105</v>
      </c>
    </row>
    <row r="168" spans="1:6" x14ac:dyDescent="0.25">
      <c r="A168">
        <v>166</v>
      </c>
      <c r="B168">
        <v>35</v>
      </c>
      <c r="C168">
        <v>671</v>
      </c>
      <c r="D168">
        <v>113</v>
      </c>
      <c r="E168">
        <v>3</v>
      </c>
      <c r="F168">
        <v>339</v>
      </c>
    </row>
    <row r="169" spans="1:6" x14ac:dyDescent="0.25">
      <c r="A169">
        <v>167</v>
      </c>
      <c r="B169">
        <v>36</v>
      </c>
      <c r="C169">
        <v>675</v>
      </c>
      <c r="D169">
        <v>113</v>
      </c>
      <c r="E169">
        <v>1</v>
      </c>
      <c r="F169">
        <v>113</v>
      </c>
    </row>
    <row r="170" spans="1:6" x14ac:dyDescent="0.25">
      <c r="A170">
        <v>168</v>
      </c>
      <c r="B170">
        <v>36</v>
      </c>
      <c r="C170">
        <v>636</v>
      </c>
      <c r="D170">
        <v>93</v>
      </c>
      <c r="E170">
        <v>3</v>
      </c>
      <c r="F170">
        <v>279</v>
      </c>
    </row>
    <row r="171" spans="1:6" x14ac:dyDescent="0.25">
      <c r="A171">
        <v>169</v>
      </c>
      <c r="B171">
        <v>36</v>
      </c>
      <c r="C171">
        <v>37</v>
      </c>
      <c r="D171">
        <v>104</v>
      </c>
      <c r="E171">
        <v>2</v>
      </c>
      <c r="F171">
        <v>208</v>
      </c>
    </row>
    <row r="172" spans="1:6" x14ac:dyDescent="0.25">
      <c r="A172">
        <v>170</v>
      </c>
      <c r="B172">
        <v>36</v>
      </c>
      <c r="C172">
        <v>831</v>
      </c>
      <c r="D172">
        <v>117</v>
      </c>
      <c r="E172">
        <v>2</v>
      </c>
      <c r="F172">
        <v>234</v>
      </c>
    </row>
    <row r="173" spans="1:6" x14ac:dyDescent="0.25">
      <c r="A173">
        <v>171</v>
      </c>
      <c r="B173">
        <v>36</v>
      </c>
      <c r="C173">
        <v>737</v>
      </c>
      <c r="D173">
        <v>109</v>
      </c>
      <c r="E173">
        <v>2</v>
      </c>
      <c r="F173">
        <v>218</v>
      </c>
    </row>
    <row r="174" spans="1:6" x14ac:dyDescent="0.25">
      <c r="A174">
        <v>172</v>
      </c>
      <c r="B174">
        <v>36</v>
      </c>
      <c r="C174">
        <v>203</v>
      </c>
      <c r="D174">
        <v>98</v>
      </c>
      <c r="E174">
        <v>1</v>
      </c>
      <c r="F174">
        <v>98</v>
      </c>
    </row>
    <row r="175" spans="1:6" x14ac:dyDescent="0.25">
      <c r="A175">
        <v>173</v>
      </c>
      <c r="B175">
        <v>37</v>
      </c>
      <c r="C175">
        <v>809</v>
      </c>
      <c r="D175">
        <v>117</v>
      </c>
      <c r="E175">
        <v>3</v>
      </c>
      <c r="F175">
        <v>351</v>
      </c>
    </row>
    <row r="176" spans="1:6" x14ac:dyDescent="0.25">
      <c r="A176">
        <v>174</v>
      </c>
      <c r="B176">
        <v>37</v>
      </c>
      <c r="C176">
        <v>995</v>
      </c>
      <c r="D176">
        <v>106</v>
      </c>
      <c r="E176">
        <v>3</v>
      </c>
      <c r="F176">
        <v>318</v>
      </c>
    </row>
    <row r="177" spans="1:6" x14ac:dyDescent="0.25">
      <c r="A177">
        <v>175</v>
      </c>
      <c r="B177">
        <v>37</v>
      </c>
      <c r="C177">
        <v>605</v>
      </c>
      <c r="D177">
        <v>112</v>
      </c>
      <c r="E177">
        <v>3</v>
      </c>
      <c r="F177">
        <v>336</v>
      </c>
    </row>
    <row r="178" spans="1:6" x14ac:dyDescent="0.25">
      <c r="A178">
        <v>176</v>
      </c>
      <c r="B178">
        <v>37</v>
      </c>
      <c r="C178">
        <v>608</v>
      </c>
      <c r="D178">
        <v>112</v>
      </c>
      <c r="E178">
        <v>2</v>
      </c>
      <c r="F178">
        <v>224</v>
      </c>
    </row>
    <row r="179" spans="1:6" x14ac:dyDescent="0.25">
      <c r="A179">
        <v>177</v>
      </c>
      <c r="B179">
        <v>37</v>
      </c>
      <c r="C179">
        <v>645</v>
      </c>
      <c r="D179">
        <v>93</v>
      </c>
      <c r="E179">
        <v>2</v>
      </c>
      <c r="F179">
        <v>186</v>
      </c>
    </row>
    <row r="180" spans="1:6" x14ac:dyDescent="0.25">
      <c r="A180">
        <v>178</v>
      </c>
      <c r="B180">
        <v>38</v>
      </c>
      <c r="C180">
        <v>1015</v>
      </c>
      <c r="D180">
        <v>90</v>
      </c>
      <c r="E180">
        <v>2</v>
      </c>
      <c r="F180">
        <v>180</v>
      </c>
    </row>
    <row r="181" spans="1:6" x14ac:dyDescent="0.25">
      <c r="A181">
        <v>179</v>
      </c>
      <c r="B181">
        <v>38</v>
      </c>
      <c r="C181">
        <v>503</v>
      </c>
      <c r="D181">
        <v>102</v>
      </c>
      <c r="E181">
        <v>1</v>
      </c>
      <c r="F181">
        <v>102</v>
      </c>
    </row>
    <row r="182" spans="1:6" x14ac:dyDescent="0.25">
      <c r="A182">
        <v>180</v>
      </c>
      <c r="B182">
        <v>38</v>
      </c>
      <c r="C182">
        <v>138</v>
      </c>
      <c r="D182">
        <v>92</v>
      </c>
      <c r="E182">
        <v>2</v>
      </c>
      <c r="F182">
        <v>184</v>
      </c>
    </row>
    <row r="183" spans="1:6" x14ac:dyDescent="0.25">
      <c r="A183">
        <v>181</v>
      </c>
      <c r="B183">
        <v>39</v>
      </c>
      <c r="C183">
        <v>621</v>
      </c>
      <c r="D183">
        <v>112</v>
      </c>
      <c r="E183">
        <v>2</v>
      </c>
      <c r="F183">
        <v>224</v>
      </c>
    </row>
    <row r="184" spans="1:6" x14ac:dyDescent="0.25">
      <c r="A184">
        <v>182</v>
      </c>
      <c r="B184">
        <v>39</v>
      </c>
      <c r="C184">
        <v>338</v>
      </c>
      <c r="D184">
        <v>109</v>
      </c>
      <c r="E184">
        <v>2</v>
      </c>
      <c r="F184">
        <v>218</v>
      </c>
    </row>
    <row r="185" spans="1:6" x14ac:dyDescent="0.25">
      <c r="A185">
        <v>183</v>
      </c>
      <c r="B185">
        <v>39</v>
      </c>
      <c r="C185">
        <v>148</v>
      </c>
      <c r="D185">
        <v>91</v>
      </c>
      <c r="E185">
        <v>3</v>
      </c>
      <c r="F185">
        <v>273</v>
      </c>
    </row>
    <row r="186" spans="1:6" x14ac:dyDescent="0.25">
      <c r="A186">
        <v>184</v>
      </c>
      <c r="B186">
        <v>39</v>
      </c>
      <c r="C186">
        <v>631</v>
      </c>
      <c r="D186">
        <v>93</v>
      </c>
      <c r="E186">
        <v>3</v>
      </c>
      <c r="F186">
        <v>279</v>
      </c>
    </row>
    <row r="187" spans="1:6" x14ac:dyDescent="0.25">
      <c r="A187">
        <v>185</v>
      </c>
      <c r="B187">
        <v>39</v>
      </c>
      <c r="C187">
        <v>916</v>
      </c>
      <c r="D187">
        <v>96</v>
      </c>
      <c r="E187">
        <v>1</v>
      </c>
      <c r="F187">
        <v>96</v>
      </c>
    </row>
    <row r="188" spans="1:6" x14ac:dyDescent="0.25">
      <c r="A188">
        <v>186</v>
      </c>
      <c r="B188">
        <v>39</v>
      </c>
      <c r="C188">
        <v>317</v>
      </c>
      <c r="D188">
        <v>109</v>
      </c>
      <c r="E188">
        <v>2</v>
      </c>
      <c r="F188">
        <v>218</v>
      </c>
    </row>
    <row r="189" spans="1:6" x14ac:dyDescent="0.25">
      <c r="A189">
        <v>187</v>
      </c>
      <c r="B189">
        <v>39</v>
      </c>
      <c r="C189">
        <v>49</v>
      </c>
      <c r="D189">
        <v>104</v>
      </c>
      <c r="E189">
        <v>1</v>
      </c>
      <c r="F189">
        <v>104</v>
      </c>
    </row>
    <row r="190" spans="1:6" x14ac:dyDescent="0.25">
      <c r="A190">
        <v>188</v>
      </c>
      <c r="B190">
        <v>39</v>
      </c>
      <c r="C190">
        <v>1030</v>
      </c>
      <c r="D190">
        <v>90</v>
      </c>
      <c r="E190">
        <v>2</v>
      </c>
      <c r="F190">
        <v>180</v>
      </c>
    </row>
    <row r="191" spans="1:6" x14ac:dyDescent="0.25">
      <c r="A191">
        <v>189</v>
      </c>
      <c r="B191">
        <v>39</v>
      </c>
      <c r="C191">
        <v>892</v>
      </c>
      <c r="D191">
        <v>94</v>
      </c>
      <c r="E191">
        <v>3</v>
      </c>
      <c r="F191">
        <v>282</v>
      </c>
    </row>
    <row r="192" spans="1:6" x14ac:dyDescent="0.25">
      <c r="A192">
        <v>190</v>
      </c>
      <c r="B192">
        <v>39</v>
      </c>
      <c r="C192">
        <v>20</v>
      </c>
      <c r="D192">
        <v>96</v>
      </c>
      <c r="E192">
        <v>2</v>
      </c>
      <c r="F192">
        <v>192</v>
      </c>
    </row>
    <row r="193" spans="1:6" x14ac:dyDescent="0.25">
      <c r="A193">
        <v>191</v>
      </c>
      <c r="B193">
        <v>40</v>
      </c>
      <c r="C193">
        <v>333</v>
      </c>
      <c r="D193">
        <v>109</v>
      </c>
      <c r="E193">
        <v>2</v>
      </c>
      <c r="F193">
        <v>218</v>
      </c>
    </row>
    <row r="194" spans="1:6" x14ac:dyDescent="0.25">
      <c r="A194">
        <v>192</v>
      </c>
      <c r="B194">
        <v>40</v>
      </c>
      <c r="C194">
        <v>650</v>
      </c>
      <c r="D194">
        <v>93</v>
      </c>
      <c r="E194">
        <v>1</v>
      </c>
      <c r="F194">
        <v>93</v>
      </c>
    </row>
    <row r="195" spans="1:6" x14ac:dyDescent="0.25">
      <c r="A195">
        <v>193</v>
      </c>
      <c r="B195">
        <v>40</v>
      </c>
      <c r="C195">
        <v>479</v>
      </c>
      <c r="D195">
        <v>118</v>
      </c>
      <c r="E195">
        <v>3</v>
      </c>
      <c r="F195">
        <v>354</v>
      </c>
    </row>
    <row r="196" spans="1:6" x14ac:dyDescent="0.25">
      <c r="A196">
        <v>194</v>
      </c>
      <c r="B196">
        <v>40</v>
      </c>
      <c r="C196">
        <v>688</v>
      </c>
      <c r="D196">
        <v>113</v>
      </c>
      <c r="E196">
        <v>3</v>
      </c>
      <c r="F196">
        <v>339</v>
      </c>
    </row>
    <row r="197" spans="1:6" x14ac:dyDescent="0.25">
      <c r="A197">
        <v>195</v>
      </c>
      <c r="B197">
        <v>41</v>
      </c>
      <c r="C197">
        <v>1012</v>
      </c>
      <c r="D197">
        <v>106</v>
      </c>
      <c r="E197">
        <v>1</v>
      </c>
      <c r="F197">
        <v>106</v>
      </c>
    </row>
    <row r="198" spans="1:6" x14ac:dyDescent="0.25">
      <c r="A198">
        <v>196</v>
      </c>
      <c r="B198">
        <v>41</v>
      </c>
      <c r="C198">
        <v>730</v>
      </c>
      <c r="D198">
        <v>119</v>
      </c>
      <c r="E198">
        <v>1</v>
      </c>
      <c r="F198">
        <v>119</v>
      </c>
    </row>
    <row r="199" spans="1:6" x14ac:dyDescent="0.25">
      <c r="A199">
        <v>197</v>
      </c>
      <c r="B199">
        <v>41</v>
      </c>
      <c r="C199">
        <v>579</v>
      </c>
      <c r="D199">
        <v>100</v>
      </c>
      <c r="E199">
        <v>3</v>
      </c>
      <c r="F199">
        <v>300</v>
      </c>
    </row>
    <row r="200" spans="1:6" x14ac:dyDescent="0.25">
      <c r="A200">
        <v>198</v>
      </c>
      <c r="B200">
        <v>42</v>
      </c>
      <c r="C200">
        <v>866</v>
      </c>
      <c r="D200">
        <v>113</v>
      </c>
      <c r="E200">
        <v>1</v>
      </c>
      <c r="F200">
        <v>113</v>
      </c>
    </row>
    <row r="201" spans="1:6" x14ac:dyDescent="0.25">
      <c r="A201">
        <v>199</v>
      </c>
      <c r="B201">
        <v>42</v>
      </c>
      <c r="C201">
        <v>978</v>
      </c>
      <c r="D201">
        <v>97</v>
      </c>
      <c r="E201">
        <v>2</v>
      </c>
      <c r="F201">
        <v>194</v>
      </c>
    </row>
    <row r="202" spans="1:6" x14ac:dyDescent="0.25">
      <c r="A202">
        <v>200</v>
      </c>
      <c r="B202">
        <v>42</v>
      </c>
      <c r="C202">
        <v>330</v>
      </c>
      <c r="D202">
        <v>109</v>
      </c>
      <c r="E202">
        <v>1</v>
      </c>
      <c r="F202">
        <v>109</v>
      </c>
    </row>
    <row r="203" spans="1:6" x14ac:dyDescent="0.25">
      <c r="A203">
        <v>201</v>
      </c>
      <c r="B203">
        <v>42</v>
      </c>
      <c r="C203">
        <v>1225</v>
      </c>
      <c r="D203">
        <v>112</v>
      </c>
      <c r="E203">
        <v>1</v>
      </c>
      <c r="F203">
        <v>112</v>
      </c>
    </row>
    <row r="204" spans="1:6" x14ac:dyDescent="0.25">
      <c r="A204">
        <v>202</v>
      </c>
      <c r="B204">
        <v>43</v>
      </c>
      <c r="C204">
        <v>1146</v>
      </c>
      <c r="D204">
        <v>102</v>
      </c>
      <c r="E204">
        <v>2</v>
      </c>
      <c r="F204">
        <v>204</v>
      </c>
    </row>
    <row r="205" spans="1:6" x14ac:dyDescent="0.25">
      <c r="A205">
        <v>203</v>
      </c>
      <c r="B205">
        <v>43</v>
      </c>
      <c r="C205">
        <v>586</v>
      </c>
      <c r="D205">
        <v>100</v>
      </c>
      <c r="E205">
        <v>1</v>
      </c>
      <c r="F205">
        <v>100</v>
      </c>
    </row>
    <row r="206" spans="1:6" x14ac:dyDescent="0.25">
      <c r="A206">
        <v>204</v>
      </c>
      <c r="B206">
        <v>43</v>
      </c>
      <c r="C206">
        <v>134</v>
      </c>
      <c r="D206">
        <v>92</v>
      </c>
      <c r="E206">
        <v>3</v>
      </c>
      <c r="F206">
        <v>276</v>
      </c>
    </row>
    <row r="207" spans="1:6" x14ac:dyDescent="0.25">
      <c r="A207">
        <v>205</v>
      </c>
      <c r="B207">
        <v>44</v>
      </c>
      <c r="C207">
        <v>368</v>
      </c>
      <c r="D207">
        <v>94</v>
      </c>
      <c r="E207">
        <v>2</v>
      </c>
      <c r="F207">
        <v>188</v>
      </c>
    </row>
    <row r="208" spans="1:6" x14ac:dyDescent="0.25">
      <c r="A208">
        <v>206</v>
      </c>
      <c r="B208">
        <v>44</v>
      </c>
      <c r="C208">
        <v>1127</v>
      </c>
      <c r="D208">
        <v>102</v>
      </c>
      <c r="E208">
        <v>2</v>
      </c>
      <c r="F208">
        <v>204</v>
      </c>
    </row>
    <row r="209" spans="1:6" x14ac:dyDescent="0.25">
      <c r="A209">
        <v>207</v>
      </c>
      <c r="B209">
        <v>44</v>
      </c>
      <c r="C209">
        <v>595</v>
      </c>
      <c r="D209">
        <v>112</v>
      </c>
      <c r="E209">
        <v>1</v>
      </c>
      <c r="F209">
        <v>112</v>
      </c>
    </row>
    <row r="210" spans="1:6" x14ac:dyDescent="0.25">
      <c r="A210">
        <v>208</v>
      </c>
      <c r="B210">
        <v>44</v>
      </c>
      <c r="C210">
        <v>1076</v>
      </c>
      <c r="D210">
        <v>93</v>
      </c>
      <c r="E210">
        <v>1</v>
      </c>
      <c r="F210">
        <v>93</v>
      </c>
    </row>
    <row r="211" spans="1:6" x14ac:dyDescent="0.25">
      <c r="A211">
        <v>209</v>
      </c>
      <c r="B211">
        <v>44</v>
      </c>
      <c r="C211">
        <v>704</v>
      </c>
      <c r="D211">
        <v>119</v>
      </c>
      <c r="E211">
        <v>1</v>
      </c>
      <c r="F211">
        <v>119</v>
      </c>
    </row>
    <row r="212" spans="1:6" x14ac:dyDescent="0.25">
      <c r="A212">
        <v>210</v>
      </c>
      <c r="B212">
        <v>45</v>
      </c>
      <c r="C212">
        <v>476</v>
      </c>
      <c r="D212">
        <v>118</v>
      </c>
      <c r="E212">
        <v>1</v>
      </c>
      <c r="F212">
        <v>118</v>
      </c>
    </row>
    <row r="213" spans="1:6" x14ac:dyDescent="0.25">
      <c r="A213">
        <v>211</v>
      </c>
      <c r="B213">
        <v>45</v>
      </c>
      <c r="C213">
        <v>705</v>
      </c>
      <c r="D213">
        <v>119</v>
      </c>
      <c r="E213">
        <v>3</v>
      </c>
      <c r="F213">
        <v>357</v>
      </c>
    </row>
    <row r="214" spans="1:6" x14ac:dyDescent="0.25">
      <c r="A214">
        <v>212</v>
      </c>
      <c r="B214">
        <v>45</v>
      </c>
      <c r="C214">
        <v>1037</v>
      </c>
      <c r="D214">
        <v>90</v>
      </c>
      <c r="E214">
        <v>2</v>
      </c>
      <c r="F214">
        <v>180</v>
      </c>
    </row>
    <row r="215" spans="1:6" x14ac:dyDescent="0.25">
      <c r="A215">
        <v>213</v>
      </c>
      <c r="B215">
        <v>45</v>
      </c>
      <c r="C215">
        <v>345</v>
      </c>
      <c r="D215">
        <v>109</v>
      </c>
      <c r="E215">
        <v>3</v>
      </c>
      <c r="F215">
        <v>327</v>
      </c>
    </row>
    <row r="216" spans="1:6" x14ac:dyDescent="0.25">
      <c r="A216">
        <v>214</v>
      </c>
      <c r="B216">
        <v>45</v>
      </c>
      <c r="C216">
        <v>1253</v>
      </c>
      <c r="D216">
        <v>112</v>
      </c>
      <c r="E216">
        <v>2</v>
      </c>
      <c r="F216">
        <v>224</v>
      </c>
    </row>
    <row r="217" spans="1:6" x14ac:dyDescent="0.25">
      <c r="A217">
        <v>215</v>
      </c>
      <c r="B217">
        <v>45</v>
      </c>
      <c r="C217">
        <v>1258</v>
      </c>
      <c r="D217">
        <v>112</v>
      </c>
      <c r="E217">
        <v>1</v>
      </c>
      <c r="F217">
        <v>112</v>
      </c>
    </row>
    <row r="218" spans="1:6" x14ac:dyDescent="0.25">
      <c r="A218">
        <v>216</v>
      </c>
      <c r="B218">
        <v>46</v>
      </c>
      <c r="C218">
        <v>666</v>
      </c>
      <c r="D218">
        <v>113</v>
      </c>
      <c r="E218">
        <v>3</v>
      </c>
      <c r="F218">
        <v>339</v>
      </c>
    </row>
    <row r="219" spans="1:6" x14ac:dyDescent="0.25">
      <c r="A219">
        <v>217</v>
      </c>
      <c r="B219">
        <v>46</v>
      </c>
      <c r="C219">
        <v>498</v>
      </c>
      <c r="D219">
        <v>102</v>
      </c>
      <c r="E219">
        <v>1</v>
      </c>
      <c r="F219">
        <v>102</v>
      </c>
    </row>
    <row r="220" spans="1:6" x14ac:dyDescent="0.25">
      <c r="A220">
        <v>218</v>
      </c>
      <c r="B220">
        <v>46</v>
      </c>
      <c r="C220">
        <v>316</v>
      </c>
      <c r="D220">
        <v>109</v>
      </c>
      <c r="E220">
        <v>3</v>
      </c>
      <c r="F220">
        <v>327</v>
      </c>
    </row>
    <row r="221" spans="1:6" x14ac:dyDescent="0.25">
      <c r="A221">
        <v>219</v>
      </c>
      <c r="B221">
        <v>47</v>
      </c>
      <c r="C221">
        <v>664</v>
      </c>
      <c r="D221">
        <v>93</v>
      </c>
      <c r="E221">
        <v>2</v>
      </c>
      <c r="F221">
        <v>186</v>
      </c>
    </row>
    <row r="222" spans="1:6" x14ac:dyDescent="0.25">
      <c r="A222">
        <v>220</v>
      </c>
      <c r="B222">
        <v>47</v>
      </c>
      <c r="C222">
        <v>823</v>
      </c>
      <c r="D222">
        <v>117</v>
      </c>
      <c r="E222">
        <v>2</v>
      </c>
      <c r="F222">
        <v>234</v>
      </c>
    </row>
    <row r="223" spans="1:6" x14ac:dyDescent="0.25">
      <c r="A223">
        <v>221</v>
      </c>
      <c r="B223">
        <v>47</v>
      </c>
      <c r="C223">
        <v>777</v>
      </c>
      <c r="D223">
        <v>91</v>
      </c>
      <c r="E223">
        <v>1</v>
      </c>
      <c r="F223">
        <v>91</v>
      </c>
    </row>
    <row r="224" spans="1:6" x14ac:dyDescent="0.25">
      <c r="A224">
        <v>222</v>
      </c>
      <c r="B224">
        <v>47</v>
      </c>
      <c r="C224">
        <v>78</v>
      </c>
      <c r="D224">
        <v>118</v>
      </c>
      <c r="E224">
        <v>2</v>
      </c>
      <c r="F224">
        <v>236</v>
      </c>
    </row>
    <row r="225" spans="1:6" x14ac:dyDescent="0.25">
      <c r="A225">
        <v>223</v>
      </c>
      <c r="B225">
        <v>47</v>
      </c>
      <c r="C225">
        <v>1089</v>
      </c>
      <c r="D225">
        <v>115</v>
      </c>
      <c r="E225">
        <v>3</v>
      </c>
      <c r="F225">
        <v>345</v>
      </c>
    </row>
    <row r="226" spans="1:6" x14ac:dyDescent="0.25">
      <c r="A226">
        <v>224</v>
      </c>
      <c r="B226">
        <v>48</v>
      </c>
      <c r="C226">
        <v>960</v>
      </c>
      <c r="D226">
        <v>97</v>
      </c>
      <c r="E226">
        <v>1</v>
      </c>
      <c r="F226">
        <v>97</v>
      </c>
    </row>
    <row r="227" spans="1:6" x14ac:dyDescent="0.25">
      <c r="A227">
        <v>225</v>
      </c>
      <c r="B227">
        <v>48</v>
      </c>
      <c r="C227">
        <v>683</v>
      </c>
      <c r="D227">
        <v>113</v>
      </c>
      <c r="E227">
        <v>3</v>
      </c>
      <c r="F227">
        <v>339</v>
      </c>
    </row>
    <row r="228" spans="1:6" x14ac:dyDescent="0.25">
      <c r="A228">
        <v>226</v>
      </c>
      <c r="B228">
        <v>49</v>
      </c>
      <c r="C228">
        <v>40</v>
      </c>
      <c r="D228">
        <v>104</v>
      </c>
      <c r="E228">
        <v>3</v>
      </c>
      <c r="F228">
        <v>312</v>
      </c>
    </row>
    <row r="229" spans="1:6" x14ac:dyDescent="0.25">
      <c r="A229">
        <v>227</v>
      </c>
      <c r="B229">
        <v>49</v>
      </c>
      <c r="C229">
        <v>1044</v>
      </c>
      <c r="D229">
        <v>90</v>
      </c>
      <c r="E229">
        <v>2</v>
      </c>
      <c r="F229">
        <v>180</v>
      </c>
    </row>
    <row r="230" spans="1:6" x14ac:dyDescent="0.25">
      <c r="A230">
        <v>228</v>
      </c>
      <c r="B230">
        <v>49</v>
      </c>
      <c r="C230">
        <v>773</v>
      </c>
      <c r="D230">
        <v>91</v>
      </c>
      <c r="E230">
        <v>1</v>
      </c>
      <c r="F230">
        <v>91</v>
      </c>
    </row>
    <row r="231" spans="1:6" x14ac:dyDescent="0.25">
      <c r="A231">
        <v>229</v>
      </c>
      <c r="B231">
        <v>50</v>
      </c>
      <c r="C231">
        <v>457</v>
      </c>
      <c r="D231">
        <v>118</v>
      </c>
      <c r="E231">
        <v>3</v>
      </c>
      <c r="F231">
        <v>354</v>
      </c>
    </row>
    <row r="232" spans="1:6" x14ac:dyDescent="0.25">
      <c r="A232">
        <v>230</v>
      </c>
      <c r="B232">
        <v>50</v>
      </c>
      <c r="C232">
        <v>339</v>
      </c>
      <c r="D232">
        <v>109</v>
      </c>
      <c r="E232">
        <v>1</v>
      </c>
      <c r="F232">
        <v>109</v>
      </c>
    </row>
    <row r="233" spans="1:6" x14ac:dyDescent="0.25">
      <c r="A233">
        <v>231</v>
      </c>
      <c r="B233">
        <v>50</v>
      </c>
      <c r="C233">
        <v>1098</v>
      </c>
      <c r="D233">
        <v>115</v>
      </c>
      <c r="E233">
        <v>3</v>
      </c>
      <c r="F233">
        <v>345</v>
      </c>
    </row>
    <row r="234" spans="1:6" x14ac:dyDescent="0.25">
      <c r="A234">
        <v>232</v>
      </c>
      <c r="B234">
        <v>50</v>
      </c>
      <c r="C234">
        <v>1051</v>
      </c>
      <c r="D234">
        <v>93</v>
      </c>
      <c r="E234">
        <v>2</v>
      </c>
      <c r="F234">
        <v>186</v>
      </c>
    </row>
    <row r="235" spans="1:6" x14ac:dyDescent="0.25">
      <c r="A235">
        <v>233</v>
      </c>
      <c r="B235">
        <v>50</v>
      </c>
      <c r="C235">
        <v>1033</v>
      </c>
      <c r="D235">
        <v>90</v>
      </c>
      <c r="E235">
        <v>3</v>
      </c>
      <c r="F235">
        <v>270</v>
      </c>
    </row>
    <row r="236" spans="1:6" x14ac:dyDescent="0.25">
      <c r="A236">
        <v>234</v>
      </c>
      <c r="B236">
        <v>50</v>
      </c>
      <c r="C236">
        <v>429</v>
      </c>
      <c r="D236">
        <v>107</v>
      </c>
      <c r="E236">
        <v>1</v>
      </c>
      <c r="F236">
        <v>107</v>
      </c>
    </row>
    <row r="237" spans="1:6" x14ac:dyDescent="0.25">
      <c r="A237">
        <v>235</v>
      </c>
      <c r="B237">
        <v>51</v>
      </c>
      <c r="C237">
        <v>668</v>
      </c>
      <c r="D237">
        <v>113</v>
      </c>
      <c r="E237">
        <v>1</v>
      </c>
      <c r="F237">
        <v>113</v>
      </c>
    </row>
    <row r="238" spans="1:6" x14ac:dyDescent="0.25">
      <c r="A238">
        <v>236</v>
      </c>
      <c r="B238">
        <v>51</v>
      </c>
      <c r="C238">
        <v>968</v>
      </c>
      <c r="D238">
        <v>97</v>
      </c>
      <c r="E238">
        <v>3</v>
      </c>
      <c r="F238">
        <v>291</v>
      </c>
    </row>
    <row r="239" spans="1:6" x14ac:dyDescent="0.25">
      <c r="A239">
        <v>237</v>
      </c>
      <c r="B239">
        <v>51</v>
      </c>
      <c r="C239">
        <v>1071</v>
      </c>
      <c r="D239">
        <v>93</v>
      </c>
      <c r="E239">
        <v>2</v>
      </c>
      <c r="F239">
        <v>186</v>
      </c>
    </row>
    <row r="240" spans="1:6" x14ac:dyDescent="0.25">
      <c r="A240">
        <v>238</v>
      </c>
      <c r="B240">
        <v>52</v>
      </c>
      <c r="C240">
        <v>491</v>
      </c>
      <c r="D240">
        <v>102</v>
      </c>
      <c r="E240">
        <v>3</v>
      </c>
      <c r="F240">
        <v>306</v>
      </c>
    </row>
    <row r="241" spans="1:6" x14ac:dyDescent="0.25">
      <c r="A241">
        <v>239</v>
      </c>
      <c r="B241">
        <v>52</v>
      </c>
      <c r="C241">
        <v>1101</v>
      </c>
      <c r="D241">
        <v>115</v>
      </c>
      <c r="E241">
        <v>3</v>
      </c>
      <c r="F241">
        <v>345</v>
      </c>
    </row>
    <row r="242" spans="1:6" x14ac:dyDescent="0.25">
      <c r="A242">
        <v>240</v>
      </c>
      <c r="B242">
        <v>52</v>
      </c>
      <c r="C242">
        <v>1141</v>
      </c>
      <c r="D242">
        <v>102</v>
      </c>
      <c r="E242">
        <v>1</v>
      </c>
      <c r="F242">
        <v>102</v>
      </c>
    </row>
    <row r="243" spans="1:6" x14ac:dyDescent="0.25">
      <c r="A243">
        <v>241</v>
      </c>
      <c r="B243">
        <v>52</v>
      </c>
      <c r="C243">
        <v>14</v>
      </c>
      <c r="D243">
        <v>96</v>
      </c>
      <c r="E243">
        <v>2</v>
      </c>
      <c r="F243">
        <v>192</v>
      </c>
    </row>
    <row r="244" spans="1:6" x14ac:dyDescent="0.25">
      <c r="A244">
        <v>242</v>
      </c>
      <c r="B244">
        <v>53</v>
      </c>
      <c r="C244">
        <v>825</v>
      </c>
      <c r="D244">
        <v>117</v>
      </c>
      <c r="E244">
        <v>3</v>
      </c>
      <c r="F244">
        <v>351</v>
      </c>
    </row>
    <row r="245" spans="1:6" x14ac:dyDescent="0.25">
      <c r="A245">
        <v>243</v>
      </c>
      <c r="B245">
        <v>53</v>
      </c>
      <c r="C245">
        <v>56</v>
      </c>
      <c r="D245">
        <v>104</v>
      </c>
      <c r="E245">
        <v>1</v>
      </c>
      <c r="F245">
        <v>104</v>
      </c>
    </row>
    <row r="246" spans="1:6" x14ac:dyDescent="0.25">
      <c r="A246">
        <v>244</v>
      </c>
      <c r="B246">
        <v>53</v>
      </c>
      <c r="C246">
        <v>92</v>
      </c>
      <c r="D246">
        <v>118</v>
      </c>
      <c r="E246">
        <v>1</v>
      </c>
      <c r="F246">
        <v>118</v>
      </c>
    </row>
    <row r="247" spans="1:6" x14ac:dyDescent="0.25">
      <c r="A247">
        <v>245</v>
      </c>
      <c r="B247">
        <v>54</v>
      </c>
      <c r="C247">
        <v>843</v>
      </c>
      <c r="D247">
        <v>113</v>
      </c>
      <c r="E247">
        <v>2</v>
      </c>
      <c r="F247">
        <v>226</v>
      </c>
    </row>
    <row r="248" spans="1:6" x14ac:dyDescent="0.25">
      <c r="A248">
        <v>246</v>
      </c>
      <c r="B248">
        <v>54</v>
      </c>
      <c r="C248">
        <v>974</v>
      </c>
      <c r="D248">
        <v>97</v>
      </c>
      <c r="E248">
        <v>2</v>
      </c>
      <c r="F248">
        <v>194</v>
      </c>
    </row>
    <row r="249" spans="1:6" x14ac:dyDescent="0.25">
      <c r="A249">
        <v>247</v>
      </c>
      <c r="B249">
        <v>54</v>
      </c>
      <c r="C249">
        <v>268</v>
      </c>
      <c r="D249">
        <v>95</v>
      </c>
      <c r="E249">
        <v>1</v>
      </c>
      <c r="F249">
        <v>95</v>
      </c>
    </row>
    <row r="250" spans="1:6" x14ac:dyDescent="0.25">
      <c r="A250">
        <v>248</v>
      </c>
      <c r="B250">
        <v>54</v>
      </c>
      <c r="C250">
        <v>512</v>
      </c>
      <c r="D250">
        <v>102</v>
      </c>
      <c r="E250">
        <v>2</v>
      </c>
      <c r="F250">
        <v>204</v>
      </c>
    </row>
    <row r="251" spans="1:6" x14ac:dyDescent="0.25">
      <c r="A251">
        <v>249</v>
      </c>
      <c r="B251">
        <v>55</v>
      </c>
      <c r="C251">
        <v>717</v>
      </c>
      <c r="D251">
        <v>119</v>
      </c>
      <c r="E251">
        <v>1</v>
      </c>
      <c r="F251">
        <v>119</v>
      </c>
    </row>
    <row r="252" spans="1:6" x14ac:dyDescent="0.25">
      <c r="A252">
        <v>250</v>
      </c>
      <c r="B252">
        <v>56</v>
      </c>
      <c r="C252">
        <v>1061</v>
      </c>
      <c r="D252">
        <v>93</v>
      </c>
      <c r="E252">
        <v>1</v>
      </c>
      <c r="F252">
        <v>93</v>
      </c>
    </row>
    <row r="253" spans="1:6" x14ac:dyDescent="0.25">
      <c r="A253">
        <v>251</v>
      </c>
      <c r="B253">
        <v>56</v>
      </c>
      <c r="C253">
        <v>879</v>
      </c>
      <c r="D253">
        <v>94</v>
      </c>
      <c r="E253">
        <v>3</v>
      </c>
      <c r="F253">
        <v>282</v>
      </c>
    </row>
    <row r="254" spans="1:6" x14ac:dyDescent="0.25">
      <c r="A254">
        <v>252</v>
      </c>
      <c r="B254">
        <v>56</v>
      </c>
      <c r="C254">
        <v>469</v>
      </c>
      <c r="D254">
        <v>118</v>
      </c>
      <c r="E254">
        <v>1</v>
      </c>
      <c r="F254">
        <v>118</v>
      </c>
    </row>
    <row r="255" spans="1:6" x14ac:dyDescent="0.25">
      <c r="A255">
        <v>253</v>
      </c>
      <c r="B255">
        <v>56</v>
      </c>
      <c r="C255">
        <v>610</v>
      </c>
      <c r="D255">
        <v>112</v>
      </c>
      <c r="E255">
        <v>3</v>
      </c>
      <c r="F255">
        <v>336</v>
      </c>
    </row>
    <row r="256" spans="1:6" x14ac:dyDescent="0.25">
      <c r="A256">
        <v>254</v>
      </c>
      <c r="B256">
        <v>56</v>
      </c>
      <c r="C256">
        <v>968</v>
      </c>
      <c r="D256">
        <v>97</v>
      </c>
      <c r="E256">
        <v>2</v>
      </c>
      <c r="F256">
        <v>194</v>
      </c>
    </row>
    <row r="257" spans="1:6" x14ac:dyDescent="0.25">
      <c r="A257">
        <v>255</v>
      </c>
      <c r="B257">
        <v>57</v>
      </c>
      <c r="C257">
        <v>1078</v>
      </c>
      <c r="D257">
        <v>93</v>
      </c>
      <c r="E257">
        <v>2</v>
      </c>
      <c r="F257">
        <v>186</v>
      </c>
    </row>
    <row r="258" spans="1:6" x14ac:dyDescent="0.25">
      <c r="A258">
        <v>256</v>
      </c>
      <c r="B258">
        <v>57</v>
      </c>
      <c r="C258">
        <v>1148</v>
      </c>
      <c r="D258">
        <v>102</v>
      </c>
      <c r="E258">
        <v>3</v>
      </c>
      <c r="F258">
        <v>306</v>
      </c>
    </row>
    <row r="259" spans="1:6" x14ac:dyDescent="0.25">
      <c r="A259">
        <v>257</v>
      </c>
      <c r="B259">
        <v>57</v>
      </c>
      <c r="C259">
        <v>808</v>
      </c>
      <c r="D259">
        <v>117</v>
      </c>
      <c r="E259">
        <v>1</v>
      </c>
      <c r="F259">
        <v>117</v>
      </c>
    </row>
    <row r="260" spans="1:6" x14ac:dyDescent="0.25">
      <c r="A260">
        <v>258</v>
      </c>
      <c r="B260">
        <v>58</v>
      </c>
      <c r="C260">
        <v>1073</v>
      </c>
      <c r="D260">
        <v>93</v>
      </c>
      <c r="E260">
        <v>3</v>
      </c>
      <c r="F260">
        <v>279</v>
      </c>
    </row>
    <row r="261" spans="1:6" x14ac:dyDescent="0.25">
      <c r="A261">
        <v>259</v>
      </c>
      <c r="B261">
        <v>58</v>
      </c>
      <c r="C261">
        <v>883</v>
      </c>
      <c r="D261">
        <v>94</v>
      </c>
      <c r="E261">
        <v>2</v>
      </c>
      <c r="F261">
        <v>188</v>
      </c>
    </row>
    <row r="262" spans="1:6" x14ac:dyDescent="0.25">
      <c r="A262">
        <v>260</v>
      </c>
      <c r="B262">
        <v>59</v>
      </c>
      <c r="C262">
        <v>928</v>
      </c>
      <c r="D262">
        <v>96</v>
      </c>
      <c r="E262">
        <v>1</v>
      </c>
      <c r="F262">
        <v>96</v>
      </c>
    </row>
    <row r="263" spans="1:6" x14ac:dyDescent="0.25">
      <c r="A263">
        <v>261</v>
      </c>
      <c r="B263">
        <v>59</v>
      </c>
      <c r="C263">
        <v>682</v>
      </c>
      <c r="D263">
        <v>113</v>
      </c>
      <c r="E263">
        <v>2</v>
      </c>
      <c r="F263">
        <v>226</v>
      </c>
    </row>
    <row r="264" spans="1:6" x14ac:dyDescent="0.25">
      <c r="A264">
        <v>262</v>
      </c>
      <c r="B264">
        <v>59</v>
      </c>
      <c r="C264">
        <v>786</v>
      </c>
      <c r="D264">
        <v>91</v>
      </c>
      <c r="E264">
        <v>1</v>
      </c>
      <c r="F264">
        <v>91</v>
      </c>
    </row>
    <row r="265" spans="1:6" x14ac:dyDescent="0.25">
      <c r="A265">
        <v>263</v>
      </c>
      <c r="B265">
        <v>60</v>
      </c>
      <c r="C265">
        <v>1054</v>
      </c>
      <c r="D265">
        <v>93</v>
      </c>
      <c r="E265">
        <v>2</v>
      </c>
      <c r="F265">
        <v>186</v>
      </c>
    </row>
    <row r="266" spans="1:6" x14ac:dyDescent="0.25">
      <c r="A266">
        <v>264</v>
      </c>
      <c r="B266">
        <v>60</v>
      </c>
      <c r="C266">
        <v>926</v>
      </c>
      <c r="D266">
        <v>96</v>
      </c>
      <c r="E266">
        <v>1</v>
      </c>
      <c r="F266">
        <v>96</v>
      </c>
    </row>
    <row r="267" spans="1:6" x14ac:dyDescent="0.25">
      <c r="A267">
        <v>265</v>
      </c>
      <c r="B267">
        <v>60</v>
      </c>
      <c r="C267">
        <v>590</v>
      </c>
      <c r="D267">
        <v>100</v>
      </c>
      <c r="E267">
        <v>1</v>
      </c>
      <c r="F267">
        <v>100</v>
      </c>
    </row>
    <row r="268" spans="1:6" x14ac:dyDescent="0.25">
      <c r="A268">
        <v>266</v>
      </c>
      <c r="B268">
        <v>60</v>
      </c>
      <c r="C268">
        <v>203</v>
      </c>
      <c r="D268">
        <v>98</v>
      </c>
      <c r="E268">
        <v>3</v>
      </c>
      <c r="F268">
        <v>294</v>
      </c>
    </row>
    <row r="269" spans="1:6" x14ac:dyDescent="0.25">
      <c r="A269">
        <v>267</v>
      </c>
      <c r="B269">
        <v>60</v>
      </c>
      <c r="C269">
        <v>913</v>
      </c>
      <c r="D269">
        <v>96</v>
      </c>
      <c r="E269">
        <v>1</v>
      </c>
      <c r="F269">
        <v>96</v>
      </c>
    </row>
    <row r="270" spans="1:6" x14ac:dyDescent="0.25">
      <c r="A270">
        <v>268</v>
      </c>
      <c r="B270">
        <v>60</v>
      </c>
      <c r="C270">
        <v>451</v>
      </c>
      <c r="D270">
        <v>107</v>
      </c>
      <c r="E270">
        <v>3</v>
      </c>
      <c r="F270">
        <v>321</v>
      </c>
    </row>
    <row r="271" spans="1:6" x14ac:dyDescent="0.25">
      <c r="A271">
        <v>269</v>
      </c>
      <c r="B271">
        <v>61</v>
      </c>
      <c r="C271">
        <v>1163</v>
      </c>
      <c r="D271">
        <v>99</v>
      </c>
      <c r="E271">
        <v>1</v>
      </c>
      <c r="F271">
        <v>99</v>
      </c>
    </row>
    <row r="272" spans="1:6" x14ac:dyDescent="0.25">
      <c r="A272">
        <v>270</v>
      </c>
      <c r="B272">
        <v>61</v>
      </c>
      <c r="C272">
        <v>210</v>
      </c>
      <c r="D272">
        <v>106</v>
      </c>
      <c r="E272">
        <v>1</v>
      </c>
      <c r="F272">
        <v>106</v>
      </c>
    </row>
    <row r="273" spans="1:6" x14ac:dyDescent="0.25">
      <c r="A273">
        <v>271</v>
      </c>
      <c r="B273">
        <v>61</v>
      </c>
      <c r="C273">
        <v>1180</v>
      </c>
      <c r="D273">
        <v>99</v>
      </c>
      <c r="E273">
        <v>1</v>
      </c>
      <c r="F273">
        <v>99</v>
      </c>
    </row>
    <row r="274" spans="1:6" x14ac:dyDescent="0.25">
      <c r="A274">
        <v>272</v>
      </c>
      <c r="B274">
        <v>61</v>
      </c>
      <c r="C274">
        <v>710</v>
      </c>
      <c r="D274">
        <v>119</v>
      </c>
      <c r="E274">
        <v>3</v>
      </c>
      <c r="F274">
        <v>357</v>
      </c>
    </row>
    <row r="275" spans="1:6" x14ac:dyDescent="0.25">
      <c r="A275">
        <v>273</v>
      </c>
      <c r="B275">
        <v>61</v>
      </c>
      <c r="C275">
        <v>316</v>
      </c>
      <c r="D275">
        <v>109</v>
      </c>
      <c r="E275">
        <v>2</v>
      </c>
      <c r="F275">
        <v>218</v>
      </c>
    </row>
    <row r="276" spans="1:6" x14ac:dyDescent="0.25">
      <c r="A276">
        <v>274</v>
      </c>
      <c r="B276">
        <v>62</v>
      </c>
      <c r="C276">
        <v>1045</v>
      </c>
      <c r="D276">
        <v>90</v>
      </c>
      <c r="E276">
        <v>2</v>
      </c>
      <c r="F276">
        <v>180</v>
      </c>
    </row>
    <row r="277" spans="1:6" x14ac:dyDescent="0.25">
      <c r="A277">
        <v>275</v>
      </c>
      <c r="B277">
        <v>62</v>
      </c>
      <c r="C277">
        <v>1192</v>
      </c>
      <c r="D277">
        <v>105</v>
      </c>
      <c r="E277">
        <v>2</v>
      </c>
      <c r="F277">
        <v>210</v>
      </c>
    </row>
    <row r="278" spans="1:6" x14ac:dyDescent="0.25">
      <c r="A278">
        <v>276</v>
      </c>
      <c r="B278">
        <v>63</v>
      </c>
      <c r="C278">
        <v>327</v>
      </c>
      <c r="D278">
        <v>109</v>
      </c>
      <c r="E278">
        <v>3</v>
      </c>
      <c r="F278">
        <v>327</v>
      </c>
    </row>
    <row r="279" spans="1:6" x14ac:dyDescent="0.25">
      <c r="A279">
        <v>277</v>
      </c>
      <c r="B279">
        <v>63</v>
      </c>
      <c r="C279">
        <v>975</v>
      </c>
      <c r="D279">
        <v>97</v>
      </c>
      <c r="E279">
        <v>2</v>
      </c>
      <c r="F279">
        <v>194</v>
      </c>
    </row>
    <row r="280" spans="1:6" x14ac:dyDescent="0.25">
      <c r="A280">
        <v>278</v>
      </c>
      <c r="B280">
        <v>63</v>
      </c>
      <c r="C280">
        <v>360</v>
      </c>
      <c r="D280">
        <v>94</v>
      </c>
      <c r="E280">
        <v>2</v>
      </c>
      <c r="F280">
        <v>188</v>
      </c>
    </row>
    <row r="281" spans="1:6" x14ac:dyDescent="0.25">
      <c r="A281">
        <v>279</v>
      </c>
      <c r="B281">
        <v>63</v>
      </c>
      <c r="C281">
        <v>208</v>
      </c>
      <c r="D281">
        <v>98</v>
      </c>
      <c r="E281">
        <v>1</v>
      </c>
      <c r="F281">
        <v>98</v>
      </c>
    </row>
    <row r="282" spans="1:6" x14ac:dyDescent="0.25">
      <c r="A282">
        <v>280</v>
      </c>
      <c r="B282">
        <v>64</v>
      </c>
      <c r="C282">
        <v>801</v>
      </c>
      <c r="D282">
        <v>91</v>
      </c>
      <c r="E282">
        <v>2</v>
      </c>
      <c r="F282">
        <v>182</v>
      </c>
    </row>
    <row r="283" spans="1:6" x14ac:dyDescent="0.25">
      <c r="A283">
        <v>281</v>
      </c>
      <c r="B283">
        <v>64</v>
      </c>
      <c r="C283">
        <v>623</v>
      </c>
      <c r="D283">
        <v>112</v>
      </c>
      <c r="E283">
        <v>2</v>
      </c>
      <c r="F283">
        <v>224</v>
      </c>
    </row>
    <row r="284" spans="1:6" x14ac:dyDescent="0.25">
      <c r="A284">
        <v>282</v>
      </c>
      <c r="B284">
        <v>64</v>
      </c>
      <c r="C284">
        <v>1012</v>
      </c>
      <c r="D284">
        <v>106</v>
      </c>
      <c r="E284">
        <v>1</v>
      </c>
      <c r="F284">
        <v>106</v>
      </c>
    </row>
    <row r="285" spans="1:6" x14ac:dyDescent="0.25">
      <c r="A285">
        <v>283</v>
      </c>
      <c r="B285">
        <v>64</v>
      </c>
      <c r="C285">
        <v>680</v>
      </c>
      <c r="D285">
        <v>113</v>
      </c>
      <c r="E285">
        <v>2</v>
      </c>
      <c r="F285">
        <v>226</v>
      </c>
    </row>
    <row r="286" spans="1:6" x14ac:dyDescent="0.25">
      <c r="A286">
        <v>284</v>
      </c>
      <c r="B286">
        <v>65</v>
      </c>
      <c r="C286">
        <v>1184</v>
      </c>
      <c r="D286">
        <v>99</v>
      </c>
      <c r="E286">
        <v>3</v>
      </c>
      <c r="F286">
        <v>297</v>
      </c>
    </row>
    <row r="287" spans="1:6" x14ac:dyDescent="0.25">
      <c r="A287">
        <v>285</v>
      </c>
      <c r="B287">
        <v>65</v>
      </c>
      <c r="C287">
        <v>744</v>
      </c>
      <c r="D287">
        <v>109</v>
      </c>
      <c r="E287">
        <v>3</v>
      </c>
      <c r="F287">
        <v>327</v>
      </c>
    </row>
    <row r="288" spans="1:6" x14ac:dyDescent="0.25">
      <c r="A288">
        <v>286</v>
      </c>
      <c r="B288">
        <v>66</v>
      </c>
      <c r="C288">
        <v>947</v>
      </c>
      <c r="D288">
        <v>97</v>
      </c>
      <c r="E288">
        <v>3</v>
      </c>
      <c r="F288">
        <v>291</v>
      </c>
    </row>
    <row r="289" spans="1:6" x14ac:dyDescent="0.25">
      <c r="A289">
        <v>287</v>
      </c>
      <c r="B289">
        <v>66</v>
      </c>
      <c r="C289">
        <v>847</v>
      </c>
      <c r="D289">
        <v>113</v>
      </c>
      <c r="E289">
        <v>1</v>
      </c>
      <c r="F289">
        <v>113</v>
      </c>
    </row>
    <row r="290" spans="1:6" x14ac:dyDescent="0.25">
      <c r="A290">
        <v>288</v>
      </c>
      <c r="B290">
        <v>66</v>
      </c>
      <c r="C290">
        <v>810</v>
      </c>
      <c r="D290">
        <v>117</v>
      </c>
      <c r="E290">
        <v>3</v>
      </c>
      <c r="F290">
        <v>351</v>
      </c>
    </row>
    <row r="291" spans="1:6" x14ac:dyDescent="0.25">
      <c r="A291">
        <v>289</v>
      </c>
      <c r="B291">
        <v>66</v>
      </c>
      <c r="C291">
        <v>465</v>
      </c>
      <c r="D291">
        <v>118</v>
      </c>
      <c r="E291">
        <v>2</v>
      </c>
      <c r="F291">
        <v>236</v>
      </c>
    </row>
    <row r="292" spans="1:6" x14ac:dyDescent="0.25">
      <c r="A292">
        <v>290</v>
      </c>
      <c r="B292">
        <v>66</v>
      </c>
      <c r="C292">
        <v>125</v>
      </c>
      <c r="D292">
        <v>92</v>
      </c>
      <c r="E292">
        <v>2</v>
      </c>
      <c r="F292">
        <v>184</v>
      </c>
    </row>
    <row r="293" spans="1:6" x14ac:dyDescent="0.25">
      <c r="A293">
        <v>291</v>
      </c>
      <c r="B293">
        <v>66</v>
      </c>
      <c r="C293">
        <v>728</v>
      </c>
      <c r="D293">
        <v>119</v>
      </c>
      <c r="E293">
        <v>1</v>
      </c>
      <c r="F293">
        <v>119</v>
      </c>
    </row>
    <row r="294" spans="1:6" x14ac:dyDescent="0.25">
      <c r="A294">
        <v>292</v>
      </c>
      <c r="B294">
        <v>66</v>
      </c>
      <c r="C294">
        <v>901</v>
      </c>
      <c r="D294">
        <v>94</v>
      </c>
      <c r="E294">
        <v>2</v>
      </c>
      <c r="F294">
        <v>188</v>
      </c>
    </row>
    <row r="295" spans="1:6" x14ac:dyDescent="0.25">
      <c r="A295">
        <v>293</v>
      </c>
      <c r="B295">
        <v>66</v>
      </c>
      <c r="C295">
        <v>672</v>
      </c>
      <c r="D295">
        <v>113</v>
      </c>
      <c r="E295">
        <v>2</v>
      </c>
      <c r="F295">
        <v>226</v>
      </c>
    </row>
    <row r="296" spans="1:6" x14ac:dyDescent="0.25">
      <c r="A296">
        <v>294</v>
      </c>
      <c r="B296">
        <v>66</v>
      </c>
      <c r="C296">
        <v>163</v>
      </c>
      <c r="D296">
        <v>91</v>
      </c>
      <c r="E296">
        <v>3</v>
      </c>
      <c r="F296">
        <v>273</v>
      </c>
    </row>
    <row r="297" spans="1:6" x14ac:dyDescent="0.25">
      <c r="A297">
        <v>295</v>
      </c>
      <c r="B297">
        <v>66</v>
      </c>
      <c r="C297">
        <v>942</v>
      </c>
      <c r="D297">
        <v>96</v>
      </c>
      <c r="E297">
        <v>1</v>
      </c>
      <c r="F297">
        <v>96</v>
      </c>
    </row>
    <row r="298" spans="1:6" x14ac:dyDescent="0.25">
      <c r="A298">
        <v>296</v>
      </c>
      <c r="B298">
        <v>67</v>
      </c>
      <c r="C298">
        <v>1038</v>
      </c>
      <c r="D298">
        <v>90</v>
      </c>
      <c r="E298">
        <v>2</v>
      </c>
      <c r="F298">
        <v>180</v>
      </c>
    </row>
    <row r="299" spans="1:6" x14ac:dyDescent="0.25">
      <c r="A299">
        <v>297</v>
      </c>
      <c r="B299">
        <v>67</v>
      </c>
      <c r="C299">
        <v>798</v>
      </c>
      <c r="D299">
        <v>91</v>
      </c>
      <c r="E299">
        <v>2</v>
      </c>
      <c r="F299">
        <v>182</v>
      </c>
    </row>
    <row r="300" spans="1:6" x14ac:dyDescent="0.25">
      <c r="A300">
        <v>298</v>
      </c>
      <c r="B300">
        <v>67</v>
      </c>
      <c r="C300">
        <v>453</v>
      </c>
      <c r="D300">
        <v>107</v>
      </c>
      <c r="E300">
        <v>2</v>
      </c>
      <c r="F300">
        <v>214</v>
      </c>
    </row>
    <row r="301" spans="1:6" x14ac:dyDescent="0.25">
      <c r="A301">
        <v>299</v>
      </c>
      <c r="B301">
        <v>68</v>
      </c>
      <c r="C301">
        <v>64</v>
      </c>
      <c r="D301">
        <v>104</v>
      </c>
      <c r="E301">
        <v>1</v>
      </c>
      <c r="F301">
        <v>104</v>
      </c>
    </row>
    <row r="302" spans="1:6" x14ac:dyDescent="0.25">
      <c r="A302">
        <v>300</v>
      </c>
      <c r="B302">
        <v>68</v>
      </c>
      <c r="C302">
        <v>436</v>
      </c>
      <c r="D302">
        <v>107</v>
      </c>
      <c r="E302">
        <v>2</v>
      </c>
      <c r="F302">
        <v>214</v>
      </c>
    </row>
    <row r="303" spans="1:6" x14ac:dyDescent="0.25">
      <c r="A303">
        <v>301</v>
      </c>
      <c r="B303">
        <v>68</v>
      </c>
      <c r="C303">
        <v>1029</v>
      </c>
      <c r="D303">
        <v>90</v>
      </c>
      <c r="E303">
        <v>1</v>
      </c>
      <c r="F303">
        <v>90</v>
      </c>
    </row>
    <row r="304" spans="1:6" x14ac:dyDescent="0.25">
      <c r="A304">
        <v>302</v>
      </c>
      <c r="B304">
        <v>68</v>
      </c>
      <c r="C304">
        <v>78</v>
      </c>
      <c r="D304">
        <v>118</v>
      </c>
      <c r="E304">
        <v>1</v>
      </c>
      <c r="F304">
        <v>118</v>
      </c>
    </row>
    <row r="305" spans="1:6" x14ac:dyDescent="0.25">
      <c r="A305">
        <v>303</v>
      </c>
      <c r="B305">
        <v>69</v>
      </c>
      <c r="C305">
        <v>103</v>
      </c>
      <c r="D305">
        <v>118</v>
      </c>
      <c r="E305">
        <v>1</v>
      </c>
      <c r="F305">
        <v>118</v>
      </c>
    </row>
    <row r="306" spans="1:6" x14ac:dyDescent="0.25">
      <c r="A306">
        <v>304</v>
      </c>
      <c r="B306">
        <v>69</v>
      </c>
      <c r="C306">
        <v>175</v>
      </c>
      <c r="D306">
        <v>98</v>
      </c>
      <c r="E306">
        <v>3</v>
      </c>
      <c r="F306">
        <v>294</v>
      </c>
    </row>
    <row r="307" spans="1:6" x14ac:dyDescent="0.25">
      <c r="A307">
        <v>305</v>
      </c>
      <c r="B307">
        <v>69</v>
      </c>
      <c r="C307">
        <v>1059</v>
      </c>
      <c r="D307">
        <v>93</v>
      </c>
      <c r="E307">
        <v>1</v>
      </c>
      <c r="F307">
        <v>93</v>
      </c>
    </row>
    <row r="308" spans="1:6" x14ac:dyDescent="0.25">
      <c r="A308">
        <v>306</v>
      </c>
      <c r="B308">
        <v>69</v>
      </c>
      <c r="C308">
        <v>1210</v>
      </c>
      <c r="D308">
        <v>105</v>
      </c>
      <c r="E308">
        <v>2</v>
      </c>
      <c r="F308">
        <v>210</v>
      </c>
    </row>
    <row r="309" spans="1:6" x14ac:dyDescent="0.25">
      <c r="A309">
        <v>307</v>
      </c>
      <c r="B309">
        <v>69</v>
      </c>
      <c r="C309">
        <v>817</v>
      </c>
      <c r="D309">
        <v>117</v>
      </c>
      <c r="E309">
        <v>2</v>
      </c>
      <c r="F309">
        <v>234</v>
      </c>
    </row>
    <row r="310" spans="1:6" x14ac:dyDescent="0.25">
      <c r="A310">
        <v>308</v>
      </c>
      <c r="B310">
        <v>69</v>
      </c>
      <c r="C310">
        <v>616</v>
      </c>
      <c r="D310">
        <v>112</v>
      </c>
      <c r="E310">
        <v>3</v>
      </c>
      <c r="F310">
        <v>336</v>
      </c>
    </row>
    <row r="311" spans="1:6" x14ac:dyDescent="0.25">
      <c r="A311">
        <v>309</v>
      </c>
      <c r="B311">
        <v>70</v>
      </c>
      <c r="C311">
        <v>593</v>
      </c>
      <c r="D311">
        <v>100</v>
      </c>
      <c r="E311">
        <v>1</v>
      </c>
      <c r="F311">
        <v>100</v>
      </c>
    </row>
    <row r="312" spans="1:6" x14ac:dyDescent="0.25">
      <c r="A312">
        <v>310</v>
      </c>
      <c r="B312">
        <v>71</v>
      </c>
      <c r="C312">
        <v>1100</v>
      </c>
      <c r="D312">
        <v>115</v>
      </c>
      <c r="E312">
        <v>1</v>
      </c>
      <c r="F312">
        <v>115</v>
      </c>
    </row>
    <row r="313" spans="1:6" x14ac:dyDescent="0.25">
      <c r="A313">
        <v>311</v>
      </c>
      <c r="B313">
        <v>71</v>
      </c>
      <c r="C313">
        <v>230</v>
      </c>
      <c r="D313">
        <v>106</v>
      </c>
      <c r="E313">
        <v>2</v>
      </c>
      <c r="F313">
        <v>212</v>
      </c>
    </row>
    <row r="314" spans="1:6" x14ac:dyDescent="0.25">
      <c r="A314">
        <v>312</v>
      </c>
      <c r="B314">
        <v>72</v>
      </c>
      <c r="C314">
        <v>1028</v>
      </c>
      <c r="D314">
        <v>90</v>
      </c>
      <c r="E314">
        <v>2</v>
      </c>
      <c r="F314">
        <v>180</v>
      </c>
    </row>
    <row r="315" spans="1:6" x14ac:dyDescent="0.25">
      <c r="A315">
        <v>313</v>
      </c>
      <c r="B315">
        <v>72</v>
      </c>
      <c r="C315">
        <v>548</v>
      </c>
      <c r="D315">
        <v>98</v>
      </c>
      <c r="E315">
        <v>2</v>
      </c>
      <c r="F315">
        <v>196</v>
      </c>
    </row>
    <row r="316" spans="1:6" x14ac:dyDescent="0.25">
      <c r="A316">
        <v>314</v>
      </c>
      <c r="B316">
        <v>72</v>
      </c>
      <c r="C316">
        <v>71</v>
      </c>
      <c r="D316">
        <v>118</v>
      </c>
      <c r="E316">
        <v>2</v>
      </c>
      <c r="F316">
        <v>236</v>
      </c>
    </row>
    <row r="317" spans="1:6" x14ac:dyDescent="0.25">
      <c r="A317">
        <v>315</v>
      </c>
      <c r="B317">
        <v>72</v>
      </c>
      <c r="C317">
        <v>596</v>
      </c>
      <c r="D317">
        <v>112</v>
      </c>
      <c r="E317">
        <v>2</v>
      </c>
      <c r="F317">
        <v>224</v>
      </c>
    </row>
    <row r="318" spans="1:6" x14ac:dyDescent="0.25">
      <c r="A318">
        <v>316</v>
      </c>
      <c r="B318">
        <v>73</v>
      </c>
      <c r="C318">
        <v>467</v>
      </c>
      <c r="D318">
        <v>118</v>
      </c>
      <c r="E318">
        <v>3</v>
      </c>
      <c r="F318">
        <v>354</v>
      </c>
    </row>
    <row r="319" spans="1:6" x14ac:dyDescent="0.25">
      <c r="A319">
        <v>317</v>
      </c>
      <c r="B319">
        <v>73</v>
      </c>
      <c r="C319">
        <v>1135</v>
      </c>
      <c r="D319">
        <v>102</v>
      </c>
      <c r="E319">
        <v>1</v>
      </c>
      <c r="F319">
        <v>102</v>
      </c>
    </row>
    <row r="320" spans="1:6" x14ac:dyDescent="0.25">
      <c r="A320">
        <v>318</v>
      </c>
      <c r="B320">
        <v>73</v>
      </c>
      <c r="C320">
        <v>1014</v>
      </c>
      <c r="D320">
        <v>106</v>
      </c>
      <c r="E320">
        <v>1</v>
      </c>
      <c r="F320">
        <v>106</v>
      </c>
    </row>
    <row r="321" spans="1:6" x14ac:dyDescent="0.25">
      <c r="A321">
        <v>319</v>
      </c>
      <c r="B321">
        <v>73</v>
      </c>
      <c r="C321">
        <v>1188</v>
      </c>
      <c r="D321">
        <v>99</v>
      </c>
      <c r="E321">
        <v>3</v>
      </c>
      <c r="F321">
        <v>297</v>
      </c>
    </row>
    <row r="322" spans="1:6" x14ac:dyDescent="0.25">
      <c r="A322">
        <v>320</v>
      </c>
      <c r="B322">
        <v>73</v>
      </c>
      <c r="C322">
        <v>70</v>
      </c>
      <c r="D322">
        <v>118</v>
      </c>
      <c r="E322">
        <v>2</v>
      </c>
      <c r="F322">
        <v>236</v>
      </c>
    </row>
    <row r="323" spans="1:6" x14ac:dyDescent="0.25">
      <c r="A323">
        <v>321</v>
      </c>
      <c r="B323">
        <v>74</v>
      </c>
      <c r="C323">
        <v>507</v>
      </c>
      <c r="D323">
        <v>102</v>
      </c>
      <c r="E323">
        <v>2</v>
      </c>
      <c r="F323">
        <v>204</v>
      </c>
    </row>
    <row r="324" spans="1:6" x14ac:dyDescent="0.25">
      <c r="A324">
        <v>322</v>
      </c>
      <c r="B324">
        <v>74</v>
      </c>
      <c r="C324">
        <v>311</v>
      </c>
      <c r="D324">
        <v>105</v>
      </c>
      <c r="E324">
        <v>2</v>
      </c>
      <c r="F324">
        <v>210</v>
      </c>
    </row>
    <row r="325" spans="1:6" x14ac:dyDescent="0.25">
      <c r="A325">
        <v>323</v>
      </c>
      <c r="B325">
        <v>74</v>
      </c>
      <c r="C325">
        <v>85</v>
      </c>
      <c r="D325">
        <v>118</v>
      </c>
      <c r="E325">
        <v>2</v>
      </c>
      <c r="F325">
        <v>236</v>
      </c>
    </row>
    <row r="326" spans="1:6" x14ac:dyDescent="0.25">
      <c r="A326">
        <v>324</v>
      </c>
      <c r="B326">
        <v>75</v>
      </c>
      <c r="C326">
        <v>571</v>
      </c>
      <c r="D326">
        <v>100</v>
      </c>
      <c r="E326">
        <v>2</v>
      </c>
      <c r="F326">
        <v>200</v>
      </c>
    </row>
    <row r="327" spans="1:6" x14ac:dyDescent="0.25">
      <c r="A327">
        <v>325</v>
      </c>
      <c r="B327">
        <v>75</v>
      </c>
      <c r="C327">
        <v>395</v>
      </c>
      <c r="D327">
        <v>119</v>
      </c>
      <c r="E327">
        <v>3</v>
      </c>
      <c r="F327">
        <v>357</v>
      </c>
    </row>
    <row r="328" spans="1:6" x14ac:dyDescent="0.25">
      <c r="A328">
        <v>326</v>
      </c>
      <c r="B328">
        <v>75</v>
      </c>
      <c r="C328">
        <v>604</v>
      </c>
      <c r="D328">
        <v>112</v>
      </c>
      <c r="E328">
        <v>3</v>
      </c>
      <c r="F328">
        <v>336</v>
      </c>
    </row>
    <row r="329" spans="1:6" x14ac:dyDescent="0.25">
      <c r="A329">
        <v>327</v>
      </c>
      <c r="B329">
        <v>76</v>
      </c>
      <c r="C329">
        <v>452</v>
      </c>
      <c r="D329">
        <v>107</v>
      </c>
      <c r="E329">
        <v>1</v>
      </c>
      <c r="F329">
        <v>107</v>
      </c>
    </row>
    <row r="330" spans="1:6" x14ac:dyDescent="0.25">
      <c r="A330">
        <v>328</v>
      </c>
      <c r="B330">
        <v>76</v>
      </c>
      <c r="C330">
        <v>1083</v>
      </c>
      <c r="D330">
        <v>93</v>
      </c>
      <c r="E330">
        <v>2</v>
      </c>
      <c r="F330">
        <v>186</v>
      </c>
    </row>
    <row r="331" spans="1:6" x14ac:dyDescent="0.25">
      <c r="A331">
        <v>329</v>
      </c>
      <c r="B331">
        <v>76</v>
      </c>
      <c r="C331">
        <v>214</v>
      </c>
      <c r="D331">
        <v>106</v>
      </c>
      <c r="E331">
        <v>1</v>
      </c>
      <c r="F331">
        <v>106</v>
      </c>
    </row>
    <row r="332" spans="1:6" x14ac:dyDescent="0.25">
      <c r="A332">
        <v>330</v>
      </c>
      <c r="B332">
        <v>76</v>
      </c>
      <c r="C332">
        <v>1158</v>
      </c>
      <c r="D332">
        <v>99</v>
      </c>
      <c r="E332">
        <v>1</v>
      </c>
      <c r="F332">
        <v>99</v>
      </c>
    </row>
    <row r="333" spans="1:6" x14ac:dyDescent="0.25">
      <c r="A333">
        <v>331</v>
      </c>
      <c r="B333">
        <v>76</v>
      </c>
      <c r="C333">
        <v>1132</v>
      </c>
      <c r="D333">
        <v>102</v>
      </c>
      <c r="E333">
        <v>1</v>
      </c>
      <c r="F333">
        <v>102</v>
      </c>
    </row>
    <row r="334" spans="1:6" x14ac:dyDescent="0.25">
      <c r="A334">
        <v>332</v>
      </c>
      <c r="B334">
        <v>76</v>
      </c>
      <c r="C334">
        <v>1067</v>
      </c>
      <c r="D334">
        <v>93</v>
      </c>
      <c r="E334">
        <v>3</v>
      </c>
      <c r="F334">
        <v>279</v>
      </c>
    </row>
    <row r="335" spans="1:6" x14ac:dyDescent="0.25">
      <c r="A335">
        <v>333</v>
      </c>
      <c r="B335">
        <v>76</v>
      </c>
      <c r="C335">
        <v>842</v>
      </c>
      <c r="D335">
        <v>113</v>
      </c>
      <c r="E335">
        <v>2</v>
      </c>
      <c r="F335">
        <v>226</v>
      </c>
    </row>
    <row r="336" spans="1:6" x14ac:dyDescent="0.25">
      <c r="A336">
        <v>334</v>
      </c>
      <c r="B336">
        <v>77</v>
      </c>
      <c r="C336">
        <v>81</v>
      </c>
      <c r="D336">
        <v>118</v>
      </c>
      <c r="E336">
        <v>3</v>
      </c>
      <c r="F336">
        <v>354</v>
      </c>
    </row>
    <row r="337" spans="1:6" x14ac:dyDescent="0.25">
      <c r="A337">
        <v>335</v>
      </c>
      <c r="B337">
        <v>77</v>
      </c>
      <c r="C337">
        <v>672</v>
      </c>
      <c r="D337">
        <v>113</v>
      </c>
      <c r="E337">
        <v>1</v>
      </c>
      <c r="F337">
        <v>113</v>
      </c>
    </row>
    <row r="338" spans="1:6" x14ac:dyDescent="0.25">
      <c r="A338">
        <v>336</v>
      </c>
      <c r="B338">
        <v>77</v>
      </c>
      <c r="C338">
        <v>390</v>
      </c>
      <c r="D338">
        <v>119</v>
      </c>
      <c r="E338">
        <v>3</v>
      </c>
      <c r="F338">
        <v>357</v>
      </c>
    </row>
    <row r="339" spans="1:6" x14ac:dyDescent="0.25">
      <c r="A339">
        <v>337</v>
      </c>
      <c r="B339">
        <v>77</v>
      </c>
      <c r="C339">
        <v>614</v>
      </c>
      <c r="D339">
        <v>112</v>
      </c>
      <c r="E339">
        <v>1</v>
      </c>
      <c r="F339">
        <v>112</v>
      </c>
    </row>
    <row r="340" spans="1:6" x14ac:dyDescent="0.25">
      <c r="A340">
        <v>338</v>
      </c>
      <c r="B340">
        <v>77</v>
      </c>
      <c r="C340">
        <v>535</v>
      </c>
      <c r="D340">
        <v>98</v>
      </c>
      <c r="E340">
        <v>3</v>
      </c>
      <c r="F340">
        <v>294</v>
      </c>
    </row>
    <row r="341" spans="1:6" x14ac:dyDescent="0.25">
      <c r="A341">
        <v>339</v>
      </c>
      <c r="B341">
        <v>77</v>
      </c>
      <c r="C341">
        <v>1165</v>
      </c>
      <c r="D341">
        <v>99</v>
      </c>
      <c r="E341">
        <v>2</v>
      </c>
      <c r="F341">
        <v>198</v>
      </c>
    </row>
    <row r="342" spans="1:6" x14ac:dyDescent="0.25">
      <c r="A342">
        <v>340</v>
      </c>
      <c r="B342">
        <v>77</v>
      </c>
      <c r="C342">
        <v>364</v>
      </c>
      <c r="D342">
        <v>94</v>
      </c>
      <c r="E342">
        <v>1</v>
      </c>
      <c r="F342">
        <v>94</v>
      </c>
    </row>
    <row r="343" spans="1:6" x14ac:dyDescent="0.25">
      <c r="A343">
        <v>341</v>
      </c>
      <c r="B343">
        <v>77</v>
      </c>
      <c r="C343">
        <v>1221</v>
      </c>
      <c r="D343">
        <v>105</v>
      </c>
      <c r="E343">
        <v>1</v>
      </c>
      <c r="F343">
        <v>105</v>
      </c>
    </row>
    <row r="344" spans="1:6" x14ac:dyDescent="0.25">
      <c r="A344">
        <v>342</v>
      </c>
      <c r="B344">
        <v>77</v>
      </c>
      <c r="C344">
        <v>878</v>
      </c>
      <c r="D344">
        <v>94</v>
      </c>
      <c r="E344">
        <v>3</v>
      </c>
      <c r="F344">
        <v>282</v>
      </c>
    </row>
    <row r="345" spans="1:6" x14ac:dyDescent="0.25">
      <c r="A345">
        <v>343</v>
      </c>
      <c r="B345">
        <v>77</v>
      </c>
      <c r="C345">
        <v>782</v>
      </c>
      <c r="D345">
        <v>91</v>
      </c>
      <c r="E345">
        <v>3</v>
      </c>
      <c r="F345">
        <v>273</v>
      </c>
    </row>
    <row r="346" spans="1:6" x14ac:dyDescent="0.25">
      <c r="A346">
        <v>344</v>
      </c>
      <c r="B346">
        <v>77</v>
      </c>
      <c r="C346">
        <v>819</v>
      </c>
      <c r="D346">
        <v>117</v>
      </c>
      <c r="E346">
        <v>3</v>
      </c>
      <c r="F346">
        <v>351</v>
      </c>
    </row>
    <row r="347" spans="1:6" x14ac:dyDescent="0.25">
      <c r="A347">
        <v>345</v>
      </c>
      <c r="B347">
        <v>77</v>
      </c>
      <c r="C347">
        <v>577</v>
      </c>
      <c r="D347">
        <v>100</v>
      </c>
      <c r="E347">
        <v>2</v>
      </c>
      <c r="F347">
        <v>200</v>
      </c>
    </row>
    <row r="348" spans="1:6" x14ac:dyDescent="0.25">
      <c r="A348">
        <v>346</v>
      </c>
      <c r="B348">
        <v>78</v>
      </c>
      <c r="C348">
        <v>733</v>
      </c>
      <c r="D348">
        <v>119</v>
      </c>
      <c r="E348">
        <v>3</v>
      </c>
      <c r="F348">
        <v>357</v>
      </c>
    </row>
    <row r="349" spans="1:6" x14ac:dyDescent="0.25">
      <c r="A349">
        <v>347</v>
      </c>
      <c r="B349">
        <v>78</v>
      </c>
      <c r="C349">
        <v>1086</v>
      </c>
      <c r="D349">
        <v>115</v>
      </c>
      <c r="E349">
        <v>2</v>
      </c>
      <c r="F349">
        <v>230</v>
      </c>
    </row>
    <row r="350" spans="1:6" x14ac:dyDescent="0.25">
      <c r="A350">
        <v>348</v>
      </c>
      <c r="B350">
        <v>78</v>
      </c>
      <c r="C350">
        <v>1001</v>
      </c>
      <c r="D350">
        <v>106</v>
      </c>
      <c r="E350">
        <v>2</v>
      </c>
      <c r="F350">
        <v>212</v>
      </c>
    </row>
    <row r="351" spans="1:6" x14ac:dyDescent="0.25">
      <c r="A351">
        <v>349</v>
      </c>
      <c r="B351">
        <v>79</v>
      </c>
      <c r="C351">
        <v>481</v>
      </c>
      <c r="D351">
        <v>118</v>
      </c>
      <c r="E351">
        <v>2</v>
      </c>
      <c r="F351">
        <v>236</v>
      </c>
    </row>
    <row r="352" spans="1:6" x14ac:dyDescent="0.25">
      <c r="A352">
        <v>350</v>
      </c>
      <c r="B352">
        <v>79</v>
      </c>
      <c r="C352">
        <v>499</v>
      </c>
      <c r="D352">
        <v>102</v>
      </c>
      <c r="E352">
        <v>1</v>
      </c>
      <c r="F352">
        <v>102</v>
      </c>
    </row>
    <row r="353" spans="1:6" x14ac:dyDescent="0.25">
      <c r="A353">
        <v>351</v>
      </c>
      <c r="B353">
        <v>79</v>
      </c>
      <c r="C353">
        <v>1244</v>
      </c>
      <c r="D353">
        <v>112</v>
      </c>
      <c r="E353">
        <v>3</v>
      </c>
      <c r="F353">
        <v>336</v>
      </c>
    </row>
    <row r="354" spans="1:6" x14ac:dyDescent="0.25">
      <c r="A354">
        <v>352</v>
      </c>
      <c r="B354">
        <v>79</v>
      </c>
      <c r="C354">
        <v>947</v>
      </c>
      <c r="D354">
        <v>97</v>
      </c>
      <c r="E354">
        <v>1</v>
      </c>
      <c r="F354">
        <v>97</v>
      </c>
    </row>
    <row r="355" spans="1:6" x14ac:dyDescent="0.25">
      <c r="A355">
        <v>353</v>
      </c>
      <c r="B355">
        <v>80</v>
      </c>
      <c r="C355">
        <v>21</v>
      </c>
      <c r="D355">
        <v>96</v>
      </c>
      <c r="E355">
        <v>2</v>
      </c>
      <c r="F355">
        <v>192</v>
      </c>
    </row>
    <row r="356" spans="1:6" x14ac:dyDescent="0.25">
      <c r="A356">
        <v>354</v>
      </c>
      <c r="B356">
        <v>80</v>
      </c>
      <c r="C356">
        <v>978</v>
      </c>
      <c r="D356">
        <v>97</v>
      </c>
      <c r="E356">
        <v>2</v>
      </c>
      <c r="F356">
        <v>194</v>
      </c>
    </row>
    <row r="357" spans="1:6" x14ac:dyDescent="0.25">
      <c r="A357">
        <v>355</v>
      </c>
      <c r="B357">
        <v>81</v>
      </c>
      <c r="C357">
        <v>55</v>
      </c>
      <c r="D357">
        <v>104</v>
      </c>
      <c r="E357">
        <v>3</v>
      </c>
      <c r="F357">
        <v>312</v>
      </c>
    </row>
    <row r="358" spans="1:6" x14ac:dyDescent="0.25">
      <c r="A358">
        <v>356</v>
      </c>
      <c r="B358">
        <v>81</v>
      </c>
      <c r="C358">
        <v>987</v>
      </c>
      <c r="D358">
        <v>106</v>
      </c>
      <c r="E358">
        <v>2</v>
      </c>
      <c r="F358">
        <v>212</v>
      </c>
    </row>
    <row r="359" spans="1:6" x14ac:dyDescent="0.25">
      <c r="A359">
        <v>357</v>
      </c>
      <c r="B359">
        <v>81</v>
      </c>
      <c r="C359">
        <v>1175</v>
      </c>
      <c r="D359">
        <v>99</v>
      </c>
      <c r="E359">
        <v>1</v>
      </c>
      <c r="F359">
        <v>99</v>
      </c>
    </row>
    <row r="360" spans="1:6" x14ac:dyDescent="0.25">
      <c r="A360">
        <v>358</v>
      </c>
      <c r="B360">
        <v>81</v>
      </c>
      <c r="C360">
        <v>142</v>
      </c>
      <c r="D360">
        <v>91</v>
      </c>
      <c r="E360">
        <v>1</v>
      </c>
      <c r="F360">
        <v>91</v>
      </c>
    </row>
    <row r="361" spans="1:6" x14ac:dyDescent="0.25">
      <c r="A361">
        <v>359</v>
      </c>
      <c r="B361">
        <v>81</v>
      </c>
      <c r="C361">
        <v>143</v>
      </c>
      <c r="D361">
        <v>91</v>
      </c>
      <c r="E361">
        <v>3</v>
      </c>
      <c r="F361">
        <v>273</v>
      </c>
    </row>
    <row r="362" spans="1:6" x14ac:dyDescent="0.25">
      <c r="A362">
        <v>360</v>
      </c>
      <c r="B362">
        <v>81</v>
      </c>
      <c r="C362">
        <v>626</v>
      </c>
      <c r="D362">
        <v>112</v>
      </c>
      <c r="E362">
        <v>1</v>
      </c>
      <c r="F362">
        <v>112</v>
      </c>
    </row>
    <row r="363" spans="1:6" x14ac:dyDescent="0.25">
      <c r="A363">
        <v>361</v>
      </c>
      <c r="B363">
        <v>82</v>
      </c>
      <c r="C363">
        <v>599</v>
      </c>
      <c r="D363">
        <v>112</v>
      </c>
      <c r="E363">
        <v>2</v>
      </c>
      <c r="F363">
        <v>224</v>
      </c>
    </row>
    <row r="364" spans="1:6" x14ac:dyDescent="0.25">
      <c r="A364">
        <v>362</v>
      </c>
      <c r="B364">
        <v>82</v>
      </c>
      <c r="C364">
        <v>528</v>
      </c>
      <c r="D364">
        <v>98</v>
      </c>
      <c r="E364">
        <v>3</v>
      </c>
      <c r="F364">
        <v>294</v>
      </c>
    </row>
    <row r="365" spans="1:6" x14ac:dyDescent="0.25">
      <c r="A365">
        <v>363</v>
      </c>
      <c r="B365">
        <v>82</v>
      </c>
      <c r="C365">
        <v>757</v>
      </c>
      <c r="D365">
        <v>109</v>
      </c>
      <c r="E365">
        <v>1</v>
      </c>
      <c r="F365">
        <v>109</v>
      </c>
    </row>
    <row r="366" spans="1:6" x14ac:dyDescent="0.25">
      <c r="A366">
        <v>364</v>
      </c>
      <c r="B366">
        <v>82</v>
      </c>
      <c r="C366">
        <v>1042</v>
      </c>
      <c r="D366">
        <v>90</v>
      </c>
      <c r="E366">
        <v>3</v>
      </c>
      <c r="F366">
        <v>270</v>
      </c>
    </row>
    <row r="367" spans="1:6" x14ac:dyDescent="0.25">
      <c r="A367">
        <v>365</v>
      </c>
      <c r="B367">
        <v>82</v>
      </c>
      <c r="C367">
        <v>676</v>
      </c>
      <c r="D367">
        <v>113</v>
      </c>
      <c r="E367">
        <v>2</v>
      </c>
      <c r="F367">
        <v>226</v>
      </c>
    </row>
    <row r="368" spans="1:6" x14ac:dyDescent="0.25">
      <c r="A368">
        <v>366</v>
      </c>
      <c r="B368">
        <v>82</v>
      </c>
      <c r="C368">
        <v>239</v>
      </c>
      <c r="D368">
        <v>106</v>
      </c>
      <c r="E368">
        <v>3</v>
      </c>
      <c r="F368">
        <v>318</v>
      </c>
    </row>
    <row r="369" spans="1:6" x14ac:dyDescent="0.25">
      <c r="A369">
        <v>367</v>
      </c>
      <c r="B369">
        <v>83</v>
      </c>
      <c r="C369">
        <v>588</v>
      </c>
      <c r="D369">
        <v>100</v>
      </c>
      <c r="E369">
        <v>1</v>
      </c>
      <c r="F369">
        <v>100</v>
      </c>
    </row>
    <row r="370" spans="1:6" x14ac:dyDescent="0.25">
      <c r="A370">
        <v>368</v>
      </c>
      <c r="B370">
        <v>83</v>
      </c>
      <c r="C370">
        <v>88</v>
      </c>
      <c r="D370">
        <v>118</v>
      </c>
      <c r="E370">
        <v>1</v>
      </c>
      <c r="F370">
        <v>118</v>
      </c>
    </row>
    <row r="371" spans="1:6" x14ac:dyDescent="0.25">
      <c r="A371">
        <v>369</v>
      </c>
      <c r="B371">
        <v>83</v>
      </c>
      <c r="C371">
        <v>260</v>
      </c>
      <c r="D371">
        <v>95</v>
      </c>
      <c r="E371">
        <v>2</v>
      </c>
      <c r="F371">
        <v>190</v>
      </c>
    </row>
    <row r="372" spans="1:6" x14ac:dyDescent="0.25">
      <c r="A372">
        <v>370</v>
      </c>
      <c r="B372">
        <v>84</v>
      </c>
      <c r="C372">
        <v>1074</v>
      </c>
      <c r="D372">
        <v>93</v>
      </c>
      <c r="E372">
        <v>1</v>
      </c>
      <c r="F372">
        <v>93</v>
      </c>
    </row>
    <row r="373" spans="1:6" x14ac:dyDescent="0.25">
      <c r="A373">
        <v>371</v>
      </c>
      <c r="B373">
        <v>84</v>
      </c>
      <c r="C373">
        <v>371</v>
      </c>
      <c r="D373">
        <v>94</v>
      </c>
      <c r="E373">
        <v>3</v>
      </c>
      <c r="F373">
        <v>282</v>
      </c>
    </row>
    <row r="374" spans="1:6" x14ac:dyDescent="0.25">
      <c r="A374">
        <v>372</v>
      </c>
      <c r="B374">
        <v>84</v>
      </c>
      <c r="C374">
        <v>191</v>
      </c>
      <c r="D374">
        <v>98</v>
      </c>
      <c r="E374">
        <v>2</v>
      </c>
      <c r="F374">
        <v>196</v>
      </c>
    </row>
    <row r="375" spans="1:6" x14ac:dyDescent="0.25">
      <c r="A375">
        <v>373</v>
      </c>
      <c r="B375">
        <v>85</v>
      </c>
      <c r="C375">
        <v>442</v>
      </c>
      <c r="D375">
        <v>107</v>
      </c>
      <c r="E375">
        <v>1</v>
      </c>
      <c r="F375">
        <v>107</v>
      </c>
    </row>
    <row r="376" spans="1:6" x14ac:dyDescent="0.25">
      <c r="A376">
        <v>374</v>
      </c>
      <c r="B376">
        <v>85</v>
      </c>
      <c r="C376">
        <v>379</v>
      </c>
      <c r="D376">
        <v>94</v>
      </c>
      <c r="E376">
        <v>1</v>
      </c>
      <c r="F376">
        <v>94</v>
      </c>
    </row>
    <row r="377" spans="1:6" x14ac:dyDescent="0.25">
      <c r="A377">
        <v>375</v>
      </c>
      <c r="B377">
        <v>85</v>
      </c>
      <c r="C377">
        <v>613</v>
      </c>
      <c r="D377">
        <v>112</v>
      </c>
      <c r="E377">
        <v>3</v>
      </c>
      <c r="F377">
        <v>336</v>
      </c>
    </row>
    <row r="378" spans="1:6" x14ac:dyDescent="0.25">
      <c r="A378">
        <v>376</v>
      </c>
      <c r="B378">
        <v>86</v>
      </c>
      <c r="C378">
        <v>572</v>
      </c>
      <c r="D378">
        <v>100</v>
      </c>
      <c r="E378">
        <v>2</v>
      </c>
      <c r="F378">
        <v>200</v>
      </c>
    </row>
    <row r="379" spans="1:6" x14ac:dyDescent="0.25">
      <c r="A379">
        <v>377</v>
      </c>
      <c r="B379">
        <v>87</v>
      </c>
      <c r="C379">
        <v>98</v>
      </c>
      <c r="D379">
        <v>118</v>
      </c>
      <c r="E379">
        <v>3</v>
      </c>
      <c r="F379">
        <v>354</v>
      </c>
    </row>
    <row r="380" spans="1:6" x14ac:dyDescent="0.25">
      <c r="A380">
        <v>378</v>
      </c>
      <c r="B380">
        <v>87</v>
      </c>
      <c r="C380">
        <v>276</v>
      </c>
      <c r="D380">
        <v>95</v>
      </c>
      <c r="E380">
        <v>1</v>
      </c>
      <c r="F380">
        <v>95</v>
      </c>
    </row>
    <row r="381" spans="1:6" x14ac:dyDescent="0.25">
      <c r="A381">
        <v>379</v>
      </c>
      <c r="B381">
        <v>87</v>
      </c>
      <c r="C381">
        <v>278</v>
      </c>
      <c r="D381">
        <v>95</v>
      </c>
      <c r="E381">
        <v>2</v>
      </c>
      <c r="F381">
        <v>190</v>
      </c>
    </row>
    <row r="382" spans="1:6" x14ac:dyDescent="0.25">
      <c r="A382">
        <v>380</v>
      </c>
      <c r="B382">
        <v>87</v>
      </c>
      <c r="C382">
        <v>174</v>
      </c>
      <c r="D382">
        <v>91</v>
      </c>
      <c r="E382">
        <v>2</v>
      </c>
      <c r="F382">
        <v>182</v>
      </c>
    </row>
    <row r="383" spans="1:6" x14ac:dyDescent="0.25">
      <c r="A383">
        <v>381</v>
      </c>
      <c r="B383">
        <v>88</v>
      </c>
      <c r="C383">
        <v>126</v>
      </c>
      <c r="D383">
        <v>92</v>
      </c>
      <c r="E383">
        <v>1</v>
      </c>
      <c r="F383">
        <v>92</v>
      </c>
    </row>
    <row r="384" spans="1:6" x14ac:dyDescent="0.25">
      <c r="A384">
        <v>382</v>
      </c>
      <c r="B384">
        <v>88</v>
      </c>
      <c r="C384">
        <v>862</v>
      </c>
      <c r="D384">
        <v>113</v>
      </c>
      <c r="E384">
        <v>3</v>
      </c>
      <c r="F384">
        <v>339</v>
      </c>
    </row>
    <row r="385" spans="1:6" x14ac:dyDescent="0.25">
      <c r="A385">
        <v>383</v>
      </c>
      <c r="B385">
        <v>88</v>
      </c>
      <c r="C385">
        <v>407</v>
      </c>
      <c r="D385">
        <v>119</v>
      </c>
      <c r="E385">
        <v>1</v>
      </c>
      <c r="F385">
        <v>119</v>
      </c>
    </row>
    <row r="386" spans="1:6" x14ac:dyDescent="0.25">
      <c r="A386">
        <v>384</v>
      </c>
      <c r="B386">
        <v>88</v>
      </c>
      <c r="C386">
        <v>86</v>
      </c>
      <c r="D386">
        <v>118</v>
      </c>
      <c r="E386">
        <v>2</v>
      </c>
      <c r="F386">
        <v>236</v>
      </c>
    </row>
    <row r="387" spans="1:6" x14ac:dyDescent="0.25">
      <c r="A387">
        <v>385</v>
      </c>
      <c r="B387">
        <v>88</v>
      </c>
      <c r="C387">
        <v>770</v>
      </c>
      <c r="D387">
        <v>91</v>
      </c>
      <c r="E387">
        <v>2</v>
      </c>
      <c r="F387">
        <v>182</v>
      </c>
    </row>
    <row r="388" spans="1:6" x14ac:dyDescent="0.25">
      <c r="A388">
        <v>386</v>
      </c>
      <c r="B388">
        <v>88</v>
      </c>
      <c r="C388">
        <v>915</v>
      </c>
      <c r="D388">
        <v>96</v>
      </c>
      <c r="E388">
        <v>2</v>
      </c>
      <c r="F388">
        <v>192</v>
      </c>
    </row>
    <row r="389" spans="1:6" x14ac:dyDescent="0.25">
      <c r="A389">
        <v>387</v>
      </c>
      <c r="B389">
        <v>88</v>
      </c>
      <c r="C389">
        <v>1221</v>
      </c>
      <c r="D389">
        <v>105</v>
      </c>
      <c r="E389">
        <v>2</v>
      </c>
      <c r="F389">
        <v>210</v>
      </c>
    </row>
    <row r="390" spans="1:6" x14ac:dyDescent="0.25">
      <c r="A390">
        <v>388</v>
      </c>
      <c r="B390">
        <v>89</v>
      </c>
      <c r="C390">
        <v>271</v>
      </c>
      <c r="D390">
        <v>95</v>
      </c>
      <c r="E390">
        <v>1</v>
      </c>
      <c r="F390">
        <v>95</v>
      </c>
    </row>
    <row r="391" spans="1:6" x14ac:dyDescent="0.25">
      <c r="A391">
        <v>389</v>
      </c>
      <c r="B391">
        <v>89</v>
      </c>
      <c r="C391">
        <v>818</v>
      </c>
      <c r="D391">
        <v>117</v>
      </c>
      <c r="E391">
        <v>2</v>
      </c>
      <c r="F391">
        <v>234</v>
      </c>
    </row>
    <row r="392" spans="1:6" x14ac:dyDescent="0.25">
      <c r="A392">
        <v>390</v>
      </c>
      <c r="B392">
        <v>89</v>
      </c>
      <c r="C392">
        <v>549</v>
      </c>
      <c r="D392">
        <v>98</v>
      </c>
      <c r="E392">
        <v>1</v>
      </c>
      <c r="F392">
        <v>98</v>
      </c>
    </row>
    <row r="393" spans="1:6" x14ac:dyDescent="0.25">
      <c r="A393">
        <v>391</v>
      </c>
      <c r="B393">
        <v>89</v>
      </c>
      <c r="C393">
        <v>520</v>
      </c>
      <c r="D393">
        <v>102</v>
      </c>
      <c r="E393">
        <v>3</v>
      </c>
      <c r="F393">
        <v>306</v>
      </c>
    </row>
    <row r="394" spans="1:6" x14ac:dyDescent="0.25">
      <c r="A394">
        <v>392</v>
      </c>
      <c r="B394">
        <v>89</v>
      </c>
      <c r="C394">
        <v>545</v>
      </c>
      <c r="D394">
        <v>98</v>
      </c>
      <c r="E394">
        <v>1</v>
      </c>
      <c r="F394">
        <v>98</v>
      </c>
    </row>
    <row r="395" spans="1:6" x14ac:dyDescent="0.25">
      <c r="A395">
        <v>393</v>
      </c>
      <c r="B395">
        <v>90</v>
      </c>
      <c r="C395">
        <v>134</v>
      </c>
      <c r="D395">
        <v>92</v>
      </c>
      <c r="E395">
        <v>3</v>
      </c>
      <c r="F395">
        <v>276</v>
      </c>
    </row>
    <row r="396" spans="1:6" x14ac:dyDescent="0.25">
      <c r="A396">
        <v>394</v>
      </c>
      <c r="B396">
        <v>90</v>
      </c>
      <c r="C396">
        <v>19</v>
      </c>
      <c r="D396">
        <v>96</v>
      </c>
      <c r="E396">
        <v>2</v>
      </c>
      <c r="F396">
        <v>192</v>
      </c>
    </row>
    <row r="397" spans="1:6" x14ac:dyDescent="0.25">
      <c r="A397">
        <v>395</v>
      </c>
      <c r="B397">
        <v>90</v>
      </c>
      <c r="C397">
        <v>746</v>
      </c>
      <c r="D397">
        <v>109</v>
      </c>
      <c r="E397">
        <v>2</v>
      </c>
      <c r="F397">
        <v>218</v>
      </c>
    </row>
    <row r="398" spans="1:6" x14ac:dyDescent="0.25">
      <c r="A398">
        <v>396</v>
      </c>
      <c r="B398">
        <v>90</v>
      </c>
      <c r="C398">
        <v>1129</v>
      </c>
      <c r="D398">
        <v>102</v>
      </c>
      <c r="E398">
        <v>3</v>
      </c>
      <c r="F398">
        <v>306</v>
      </c>
    </row>
    <row r="399" spans="1:6" x14ac:dyDescent="0.25">
      <c r="A399">
        <v>397</v>
      </c>
      <c r="B399">
        <v>90</v>
      </c>
      <c r="C399">
        <v>50</v>
      </c>
      <c r="D399">
        <v>104</v>
      </c>
      <c r="E399">
        <v>3</v>
      </c>
      <c r="F399">
        <v>312</v>
      </c>
    </row>
    <row r="400" spans="1:6" x14ac:dyDescent="0.25">
      <c r="A400">
        <v>398</v>
      </c>
      <c r="B400">
        <v>90</v>
      </c>
      <c r="C400">
        <v>641</v>
      </c>
      <c r="D400">
        <v>93</v>
      </c>
      <c r="E400">
        <v>1</v>
      </c>
      <c r="F400">
        <v>93</v>
      </c>
    </row>
    <row r="401" spans="1:6" x14ac:dyDescent="0.25">
      <c r="A401">
        <v>399</v>
      </c>
      <c r="B401">
        <v>91</v>
      </c>
      <c r="C401">
        <v>1128</v>
      </c>
      <c r="D401">
        <v>102</v>
      </c>
      <c r="E401">
        <v>1</v>
      </c>
      <c r="F401">
        <v>102</v>
      </c>
    </row>
    <row r="402" spans="1:6" x14ac:dyDescent="0.25">
      <c r="A402">
        <v>400</v>
      </c>
      <c r="B402">
        <v>91</v>
      </c>
      <c r="C402">
        <v>371</v>
      </c>
      <c r="D402">
        <v>94</v>
      </c>
      <c r="E402">
        <v>1</v>
      </c>
      <c r="F402">
        <v>94</v>
      </c>
    </row>
    <row r="403" spans="1:6" x14ac:dyDescent="0.25">
      <c r="A403">
        <v>401</v>
      </c>
      <c r="B403">
        <v>91</v>
      </c>
      <c r="C403">
        <v>224</v>
      </c>
      <c r="D403">
        <v>106</v>
      </c>
      <c r="E403">
        <v>3</v>
      </c>
      <c r="F403">
        <v>318</v>
      </c>
    </row>
    <row r="404" spans="1:6" x14ac:dyDescent="0.25">
      <c r="A404">
        <v>402</v>
      </c>
      <c r="B404">
        <v>91</v>
      </c>
      <c r="C404">
        <v>498</v>
      </c>
      <c r="D404">
        <v>102</v>
      </c>
      <c r="E404">
        <v>3</v>
      </c>
      <c r="F404">
        <v>306</v>
      </c>
    </row>
    <row r="405" spans="1:6" x14ac:dyDescent="0.25">
      <c r="A405">
        <v>403</v>
      </c>
      <c r="B405">
        <v>91</v>
      </c>
      <c r="C405">
        <v>1045</v>
      </c>
      <c r="D405">
        <v>90</v>
      </c>
      <c r="E405">
        <v>3</v>
      </c>
      <c r="F405">
        <v>270</v>
      </c>
    </row>
    <row r="406" spans="1:6" x14ac:dyDescent="0.25">
      <c r="A406">
        <v>404</v>
      </c>
      <c r="B406">
        <v>92</v>
      </c>
      <c r="C406">
        <v>434</v>
      </c>
      <c r="D406">
        <v>107</v>
      </c>
      <c r="E406">
        <v>3</v>
      </c>
      <c r="F406">
        <v>321</v>
      </c>
    </row>
    <row r="407" spans="1:6" x14ac:dyDescent="0.25">
      <c r="A407">
        <v>405</v>
      </c>
      <c r="B407">
        <v>92</v>
      </c>
      <c r="C407">
        <v>994</v>
      </c>
      <c r="D407">
        <v>106</v>
      </c>
      <c r="E407">
        <v>3</v>
      </c>
      <c r="F407">
        <v>318</v>
      </c>
    </row>
    <row r="408" spans="1:6" x14ac:dyDescent="0.25">
      <c r="A408">
        <v>406</v>
      </c>
      <c r="B408">
        <v>92</v>
      </c>
      <c r="C408">
        <v>234</v>
      </c>
      <c r="D408">
        <v>106</v>
      </c>
      <c r="E408">
        <v>2</v>
      </c>
      <c r="F408">
        <v>212</v>
      </c>
    </row>
    <row r="409" spans="1:6" x14ac:dyDescent="0.25">
      <c r="A409">
        <v>407</v>
      </c>
      <c r="B409">
        <v>92</v>
      </c>
      <c r="C409">
        <v>991</v>
      </c>
      <c r="D409">
        <v>106</v>
      </c>
      <c r="E409">
        <v>3</v>
      </c>
      <c r="F409">
        <v>318</v>
      </c>
    </row>
    <row r="410" spans="1:6" x14ac:dyDescent="0.25">
      <c r="A410">
        <v>408</v>
      </c>
      <c r="B410">
        <v>93</v>
      </c>
      <c r="C410">
        <v>1247</v>
      </c>
      <c r="D410">
        <v>112</v>
      </c>
      <c r="E410">
        <v>3</v>
      </c>
      <c r="F410">
        <v>336</v>
      </c>
    </row>
    <row r="411" spans="1:6" x14ac:dyDescent="0.25">
      <c r="A411">
        <v>409</v>
      </c>
      <c r="B411">
        <v>93</v>
      </c>
      <c r="C411">
        <v>1259</v>
      </c>
      <c r="D411">
        <v>112</v>
      </c>
      <c r="E411">
        <v>3</v>
      </c>
      <c r="F411">
        <v>336</v>
      </c>
    </row>
    <row r="412" spans="1:6" x14ac:dyDescent="0.25">
      <c r="A412">
        <v>410</v>
      </c>
      <c r="B412">
        <v>94</v>
      </c>
      <c r="C412">
        <v>883</v>
      </c>
      <c r="D412">
        <v>94</v>
      </c>
      <c r="E412">
        <v>2</v>
      </c>
      <c r="F412">
        <v>188</v>
      </c>
    </row>
    <row r="413" spans="1:6" x14ac:dyDescent="0.25">
      <c r="A413">
        <v>411</v>
      </c>
      <c r="B413">
        <v>94</v>
      </c>
      <c r="C413">
        <v>1073</v>
      </c>
      <c r="D413">
        <v>93</v>
      </c>
      <c r="E413">
        <v>3</v>
      </c>
      <c r="F413">
        <v>279</v>
      </c>
    </row>
    <row r="414" spans="1:6" x14ac:dyDescent="0.25">
      <c r="A414">
        <v>412</v>
      </c>
      <c r="B414">
        <v>94</v>
      </c>
      <c r="C414">
        <v>212</v>
      </c>
      <c r="D414">
        <v>106</v>
      </c>
      <c r="E414">
        <v>2</v>
      </c>
      <c r="F414">
        <v>212</v>
      </c>
    </row>
    <row r="415" spans="1:6" x14ac:dyDescent="0.25">
      <c r="A415">
        <v>413</v>
      </c>
      <c r="B415">
        <v>94</v>
      </c>
      <c r="C415">
        <v>458</v>
      </c>
      <c r="D415">
        <v>118</v>
      </c>
      <c r="E415">
        <v>3</v>
      </c>
      <c r="F415">
        <v>354</v>
      </c>
    </row>
    <row r="416" spans="1:6" x14ac:dyDescent="0.25">
      <c r="A416">
        <v>414</v>
      </c>
      <c r="B416">
        <v>94</v>
      </c>
      <c r="C416">
        <v>939</v>
      </c>
      <c r="D416">
        <v>96</v>
      </c>
      <c r="E416">
        <v>2</v>
      </c>
      <c r="F416">
        <v>192</v>
      </c>
    </row>
    <row r="417" spans="1:6" x14ac:dyDescent="0.25">
      <c r="A417">
        <v>415</v>
      </c>
      <c r="B417">
        <v>95</v>
      </c>
      <c r="C417">
        <v>1168</v>
      </c>
      <c r="D417">
        <v>99</v>
      </c>
      <c r="E417">
        <v>3</v>
      </c>
      <c r="F417">
        <v>297</v>
      </c>
    </row>
    <row r="418" spans="1:6" x14ac:dyDescent="0.25">
      <c r="A418">
        <v>416</v>
      </c>
      <c r="B418">
        <v>95</v>
      </c>
      <c r="C418">
        <v>444</v>
      </c>
      <c r="D418">
        <v>107</v>
      </c>
      <c r="E418">
        <v>1</v>
      </c>
      <c r="F418">
        <v>107</v>
      </c>
    </row>
    <row r="419" spans="1:6" x14ac:dyDescent="0.25">
      <c r="A419">
        <v>417</v>
      </c>
      <c r="B419">
        <v>95</v>
      </c>
      <c r="C419">
        <v>497</v>
      </c>
      <c r="D419">
        <v>102</v>
      </c>
      <c r="E419">
        <v>2</v>
      </c>
      <c r="F419">
        <v>204</v>
      </c>
    </row>
    <row r="420" spans="1:6" x14ac:dyDescent="0.25">
      <c r="A420">
        <v>418</v>
      </c>
      <c r="B420">
        <v>95</v>
      </c>
      <c r="C420">
        <v>1167</v>
      </c>
      <c r="D420">
        <v>99</v>
      </c>
      <c r="E420">
        <v>2</v>
      </c>
      <c r="F420">
        <v>198</v>
      </c>
    </row>
    <row r="421" spans="1:6" x14ac:dyDescent="0.25">
      <c r="A421">
        <v>419</v>
      </c>
      <c r="B421">
        <v>95</v>
      </c>
      <c r="C421">
        <v>415</v>
      </c>
      <c r="D421">
        <v>119</v>
      </c>
      <c r="E421">
        <v>3</v>
      </c>
      <c r="F421">
        <v>357</v>
      </c>
    </row>
    <row r="422" spans="1:6" x14ac:dyDescent="0.25">
      <c r="A422">
        <v>420</v>
      </c>
      <c r="B422">
        <v>95</v>
      </c>
      <c r="C422">
        <v>426</v>
      </c>
      <c r="D422">
        <v>107</v>
      </c>
      <c r="E422">
        <v>2</v>
      </c>
      <c r="F422">
        <v>214</v>
      </c>
    </row>
    <row r="423" spans="1:6" x14ac:dyDescent="0.25">
      <c r="A423">
        <v>421</v>
      </c>
      <c r="B423">
        <v>95</v>
      </c>
      <c r="C423">
        <v>1091</v>
      </c>
      <c r="D423">
        <v>115</v>
      </c>
      <c r="E423">
        <v>1</v>
      </c>
      <c r="F423">
        <v>115</v>
      </c>
    </row>
    <row r="424" spans="1:6" x14ac:dyDescent="0.25">
      <c r="A424">
        <v>422</v>
      </c>
      <c r="B424">
        <v>95</v>
      </c>
      <c r="C424">
        <v>742</v>
      </c>
      <c r="D424">
        <v>109</v>
      </c>
      <c r="E424">
        <v>2</v>
      </c>
      <c r="F424">
        <v>218</v>
      </c>
    </row>
    <row r="425" spans="1:6" x14ac:dyDescent="0.25">
      <c r="A425">
        <v>423</v>
      </c>
      <c r="B425">
        <v>96</v>
      </c>
      <c r="C425">
        <v>1025</v>
      </c>
      <c r="D425">
        <v>90</v>
      </c>
      <c r="E425">
        <v>2</v>
      </c>
      <c r="F425">
        <v>180</v>
      </c>
    </row>
    <row r="426" spans="1:6" x14ac:dyDescent="0.25">
      <c r="A426">
        <v>424</v>
      </c>
      <c r="B426">
        <v>96</v>
      </c>
      <c r="C426">
        <v>1123</v>
      </c>
      <c r="D426">
        <v>102</v>
      </c>
      <c r="E426">
        <v>1</v>
      </c>
      <c r="F426">
        <v>102</v>
      </c>
    </row>
    <row r="427" spans="1:6" x14ac:dyDescent="0.25">
      <c r="A427">
        <v>425</v>
      </c>
      <c r="B427">
        <v>96</v>
      </c>
      <c r="C427">
        <v>345</v>
      </c>
      <c r="D427">
        <v>109</v>
      </c>
      <c r="E427">
        <v>2</v>
      </c>
      <c r="F427">
        <v>218</v>
      </c>
    </row>
    <row r="428" spans="1:6" x14ac:dyDescent="0.25">
      <c r="A428">
        <v>426</v>
      </c>
      <c r="B428">
        <v>96</v>
      </c>
      <c r="C428">
        <v>395</v>
      </c>
      <c r="D428">
        <v>119</v>
      </c>
      <c r="E428">
        <v>1</v>
      </c>
      <c r="F428">
        <v>119</v>
      </c>
    </row>
    <row r="429" spans="1:6" x14ac:dyDescent="0.25">
      <c r="A429">
        <v>427</v>
      </c>
      <c r="B429">
        <v>96</v>
      </c>
      <c r="C429">
        <v>1223</v>
      </c>
      <c r="D429">
        <v>105</v>
      </c>
      <c r="E429">
        <v>2</v>
      </c>
      <c r="F429">
        <v>210</v>
      </c>
    </row>
    <row r="430" spans="1:6" x14ac:dyDescent="0.25">
      <c r="A430">
        <v>428</v>
      </c>
      <c r="B430">
        <v>96</v>
      </c>
      <c r="C430">
        <v>940</v>
      </c>
      <c r="D430">
        <v>96</v>
      </c>
      <c r="E430">
        <v>1</v>
      </c>
      <c r="F430">
        <v>96</v>
      </c>
    </row>
    <row r="431" spans="1:6" x14ac:dyDescent="0.25">
      <c r="A431">
        <v>429</v>
      </c>
      <c r="B431">
        <v>97</v>
      </c>
      <c r="C431">
        <v>120</v>
      </c>
      <c r="D431">
        <v>92</v>
      </c>
      <c r="E431">
        <v>1</v>
      </c>
      <c r="F431">
        <v>92</v>
      </c>
    </row>
    <row r="432" spans="1:6" x14ac:dyDescent="0.25">
      <c r="A432">
        <v>430</v>
      </c>
      <c r="B432">
        <v>97</v>
      </c>
      <c r="C432">
        <v>541</v>
      </c>
      <c r="D432">
        <v>98</v>
      </c>
      <c r="E432">
        <v>1</v>
      </c>
      <c r="F432">
        <v>98</v>
      </c>
    </row>
    <row r="433" spans="1:6" x14ac:dyDescent="0.25">
      <c r="A433">
        <v>431</v>
      </c>
      <c r="B433">
        <v>97</v>
      </c>
      <c r="C433">
        <v>856</v>
      </c>
      <c r="D433">
        <v>113</v>
      </c>
      <c r="E433">
        <v>3</v>
      </c>
      <c r="F433">
        <v>339</v>
      </c>
    </row>
    <row r="434" spans="1:6" x14ac:dyDescent="0.25">
      <c r="A434">
        <v>432</v>
      </c>
      <c r="B434">
        <v>97</v>
      </c>
      <c r="C434">
        <v>1183</v>
      </c>
      <c r="D434">
        <v>99</v>
      </c>
      <c r="E434">
        <v>1</v>
      </c>
      <c r="F434">
        <v>99</v>
      </c>
    </row>
    <row r="435" spans="1:6" x14ac:dyDescent="0.25">
      <c r="A435">
        <v>433</v>
      </c>
      <c r="B435">
        <v>97</v>
      </c>
      <c r="C435">
        <v>307</v>
      </c>
      <c r="D435">
        <v>105</v>
      </c>
      <c r="E435">
        <v>3</v>
      </c>
      <c r="F435">
        <v>315</v>
      </c>
    </row>
    <row r="436" spans="1:6" x14ac:dyDescent="0.25">
      <c r="A436">
        <v>434</v>
      </c>
      <c r="B436">
        <v>97</v>
      </c>
      <c r="C436">
        <v>1209</v>
      </c>
      <c r="D436">
        <v>105</v>
      </c>
      <c r="E436">
        <v>3</v>
      </c>
      <c r="F436">
        <v>315</v>
      </c>
    </row>
    <row r="437" spans="1:6" x14ac:dyDescent="0.25">
      <c r="A437">
        <v>435</v>
      </c>
      <c r="B437">
        <v>97</v>
      </c>
      <c r="C437">
        <v>545</v>
      </c>
      <c r="D437">
        <v>98</v>
      </c>
      <c r="E437">
        <v>1</v>
      </c>
      <c r="F437">
        <v>98</v>
      </c>
    </row>
    <row r="438" spans="1:6" x14ac:dyDescent="0.25">
      <c r="A438">
        <v>436</v>
      </c>
      <c r="B438">
        <v>97</v>
      </c>
      <c r="C438">
        <v>476</v>
      </c>
      <c r="D438">
        <v>118</v>
      </c>
      <c r="E438">
        <v>1</v>
      </c>
      <c r="F438">
        <v>118</v>
      </c>
    </row>
    <row r="439" spans="1:6" x14ac:dyDescent="0.25">
      <c r="A439">
        <v>437</v>
      </c>
      <c r="B439">
        <v>98</v>
      </c>
      <c r="C439">
        <v>1022</v>
      </c>
      <c r="D439">
        <v>90</v>
      </c>
      <c r="E439">
        <v>2</v>
      </c>
      <c r="F439">
        <v>180</v>
      </c>
    </row>
    <row r="440" spans="1:6" x14ac:dyDescent="0.25">
      <c r="A440">
        <v>438</v>
      </c>
      <c r="B440">
        <v>98</v>
      </c>
      <c r="C440">
        <v>431</v>
      </c>
      <c r="D440">
        <v>107</v>
      </c>
      <c r="E440">
        <v>2</v>
      </c>
      <c r="F440">
        <v>214</v>
      </c>
    </row>
    <row r="441" spans="1:6" x14ac:dyDescent="0.25">
      <c r="A441">
        <v>439</v>
      </c>
      <c r="B441">
        <v>98</v>
      </c>
      <c r="C441">
        <v>943</v>
      </c>
      <c r="D441">
        <v>96</v>
      </c>
      <c r="E441">
        <v>1</v>
      </c>
      <c r="F441">
        <v>96</v>
      </c>
    </row>
    <row r="442" spans="1:6" x14ac:dyDescent="0.25">
      <c r="A442">
        <v>440</v>
      </c>
      <c r="B442">
        <v>98</v>
      </c>
      <c r="C442">
        <v>1103</v>
      </c>
      <c r="D442">
        <v>115</v>
      </c>
      <c r="E442">
        <v>1</v>
      </c>
      <c r="F442">
        <v>115</v>
      </c>
    </row>
    <row r="443" spans="1:6" x14ac:dyDescent="0.25">
      <c r="A443">
        <v>441</v>
      </c>
      <c r="B443">
        <v>98</v>
      </c>
      <c r="C443">
        <v>982</v>
      </c>
      <c r="D443">
        <v>106</v>
      </c>
      <c r="E443">
        <v>3</v>
      </c>
      <c r="F443">
        <v>318</v>
      </c>
    </row>
    <row r="444" spans="1:6" x14ac:dyDescent="0.25">
      <c r="A444">
        <v>442</v>
      </c>
      <c r="B444">
        <v>98</v>
      </c>
      <c r="C444">
        <v>645</v>
      </c>
      <c r="D444">
        <v>93</v>
      </c>
      <c r="E444">
        <v>1</v>
      </c>
      <c r="F444">
        <v>93</v>
      </c>
    </row>
    <row r="445" spans="1:6" x14ac:dyDescent="0.25">
      <c r="A445">
        <v>443</v>
      </c>
      <c r="B445">
        <v>99</v>
      </c>
      <c r="C445">
        <v>1238</v>
      </c>
      <c r="D445">
        <v>112</v>
      </c>
      <c r="E445">
        <v>2</v>
      </c>
      <c r="F445">
        <v>224</v>
      </c>
    </row>
    <row r="446" spans="1:6" x14ac:dyDescent="0.25">
      <c r="A446">
        <v>444</v>
      </c>
      <c r="B446">
        <v>99</v>
      </c>
      <c r="C446">
        <v>159</v>
      </c>
      <c r="D446">
        <v>91</v>
      </c>
      <c r="E446">
        <v>3</v>
      </c>
      <c r="F446">
        <v>273</v>
      </c>
    </row>
    <row r="447" spans="1:6" x14ac:dyDescent="0.25">
      <c r="A447">
        <v>445</v>
      </c>
      <c r="B447">
        <v>99</v>
      </c>
      <c r="C447">
        <v>26</v>
      </c>
      <c r="D447">
        <v>96</v>
      </c>
      <c r="E447">
        <v>1</v>
      </c>
      <c r="F447">
        <v>96</v>
      </c>
    </row>
    <row r="448" spans="1:6" x14ac:dyDescent="0.25">
      <c r="A448">
        <v>446</v>
      </c>
      <c r="B448">
        <v>99</v>
      </c>
      <c r="C448">
        <v>485</v>
      </c>
      <c r="D448">
        <v>118</v>
      </c>
      <c r="E448">
        <v>2</v>
      </c>
      <c r="F448">
        <v>236</v>
      </c>
    </row>
    <row r="449" spans="1:6" x14ac:dyDescent="0.25">
      <c r="A449">
        <v>447</v>
      </c>
      <c r="B449">
        <v>99</v>
      </c>
      <c r="C449">
        <v>353</v>
      </c>
      <c r="D449">
        <v>94</v>
      </c>
      <c r="E449">
        <v>2</v>
      </c>
      <c r="F449">
        <v>188</v>
      </c>
    </row>
    <row r="450" spans="1:6" x14ac:dyDescent="0.25">
      <c r="A450">
        <v>448</v>
      </c>
      <c r="B450">
        <v>100</v>
      </c>
      <c r="C450">
        <v>458</v>
      </c>
      <c r="D450">
        <v>118</v>
      </c>
      <c r="E450">
        <v>2</v>
      </c>
      <c r="F450">
        <v>236</v>
      </c>
    </row>
    <row r="451" spans="1:6" x14ac:dyDescent="0.25">
      <c r="A451">
        <v>449</v>
      </c>
      <c r="B451">
        <v>100</v>
      </c>
      <c r="C451">
        <v>1083</v>
      </c>
      <c r="D451">
        <v>93</v>
      </c>
      <c r="E451">
        <v>2</v>
      </c>
      <c r="F451">
        <v>186</v>
      </c>
    </row>
    <row r="452" spans="1:6" x14ac:dyDescent="0.25">
      <c r="A452">
        <v>450</v>
      </c>
      <c r="B452">
        <v>100</v>
      </c>
      <c r="C452">
        <v>471</v>
      </c>
      <c r="D452">
        <v>118</v>
      </c>
      <c r="E452">
        <v>2</v>
      </c>
      <c r="F452">
        <v>236</v>
      </c>
    </row>
    <row r="453" spans="1:6" x14ac:dyDescent="0.25">
      <c r="A453">
        <v>451</v>
      </c>
      <c r="B453">
        <v>100</v>
      </c>
      <c r="C453">
        <v>138</v>
      </c>
      <c r="D453">
        <v>92</v>
      </c>
      <c r="E453">
        <v>3</v>
      </c>
      <c r="F453">
        <v>276</v>
      </c>
    </row>
    <row r="454" spans="1:6" x14ac:dyDescent="0.25">
      <c r="A454">
        <v>452</v>
      </c>
      <c r="B454">
        <v>100</v>
      </c>
      <c r="C454">
        <v>470</v>
      </c>
      <c r="D454">
        <v>118</v>
      </c>
      <c r="E454">
        <v>1</v>
      </c>
      <c r="F454">
        <v>118</v>
      </c>
    </row>
    <row r="455" spans="1:6" x14ac:dyDescent="0.25">
      <c r="A455">
        <v>453</v>
      </c>
      <c r="B455">
        <v>100</v>
      </c>
      <c r="C455">
        <v>373</v>
      </c>
      <c r="D455">
        <v>94</v>
      </c>
      <c r="E455">
        <v>2</v>
      </c>
      <c r="F455">
        <v>188</v>
      </c>
    </row>
    <row r="456" spans="1:6" x14ac:dyDescent="0.25">
      <c r="A456">
        <v>454</v>
      </c>
      <c r="B456">
        <v>100</v>
      </c>
      <c r="C456">
        <v>392</v>
      </c>
      <c r="D456">
        <v>119</v>
      </c>
      <c r="E456">
        <v>3</v>
      </c>
      <c r="F456">
        <v>357</v>
      </c>
    </row>
    <row r="457" spans="1:6" x14ac:dyDescent="0.25">
      <c r="A457">
        <v>455</v>
      </c>
      <c r="B457">
        <v>100</v>
      </c>
      <c r="C457">
        <v>1242</v>
      </c>
      <c r="D457">
        <v>112</v>
      </c>
      <c r="E457">
        <v>1</v>
      </c>
      <c r="F457">
        <v>112</v>
      </c>
    </row>
    <row r="458" spans="1:6" x14ac:dyDescent="0.25">
      <c r="A458">
        <v>456</v>
      </c>
      <c r="B458">
        <v>101</v>
      </c>
      <c r="C458">
        <v>643</v>
      </c>
      <c r="D458">
        <v>93</v>
      </c>
      <c r="E458">
        <v>3</v>
      </c>
      <c r="F458">
        <v>279</v>
      </c>
    </row>
    <row r="459" spans="1:6" x14ac:dyDescent="0.25">
      <c r="A459">
        <v>457</v>
      </c>
      <c r="B459">
        <v>101</v>
      </c>
      <c r="C459">
        <v>1216</v>
      </c>
      <c r="D459">
        <v>105</v>
      </c>
      <c r="E459">
        <v>1</v>
      </c>
      <c r="F459">
        <v>105</v>
      </c>
    </row>
    <row r="460" spans="1:6" x14ac:dyDescent="0.25">
      <c r="A460">
        <v>458</v>
      </c>
      <c r="B460">
        <v>101</v>
      </c>
      <c r="C460">
        <v>1113</v>
      </c>
      <c r="D460">
        <v>115</v>
      </c>
      <c r="E460">
        <v>1</v>
      </c>
      <c r="F460">
        <v>115</v>
      </c>
    </row>
    <row r="461" spans="1:6" x14ac:dyDescent="0.25">
      <c r="A461">
        <v>459</v>
      </c>
      <c r="B461">
        <v>101</v>
      </c>
      <c r="C461">
        <v>474</v>
      </c>
      <c r="D461">
        <v>118</v>
      </c>
      <c r="E461">
        <v>3</v>
      </c>
      <c r="F461">
        <v>354</v>
      </c>
    </row>
    <row r="462" spans="1:6" x14ac:dyDescent="0.25">
      <c r="A462">
        <v>460</v>
      </c>
      <c r="B462">
        <v>101</v>
      </c>
      <c r="C462">
        <v>1119</v>
      </c>
      <c r="D462">
        <v>115</v>
      </c>
      <c r="E462">
        <v>3</v>
      </c>
      <c r="F462">
        <v>345</v>
      </c>
    </row>
    <row r="463" spans="1:6" x14ac:dyDescent="0.25">
      <c r="A463">
        <v>461</v>
      </c>
      <c r="B463">
        <v>102</v>
      </c>
      <c r="C463">
        <v>332</v>
      </c>
      <c r="D463">
        <v>109</v>
      </c>
      <c r="E463">
        <v>3</v>
      </c>
      <c r="F463">
        <v>327</v>
      </c>
    </row>
    <row r="464" spans="1:6" x14ac:dyDescent="0.25">
      <c r="A464">
        <v>462</v>
      </c>
      <c r="B464">
        <v>103</v>
      </c>
      <c r="C464">
        <v>772</v>
      </c>
      <c r="D464">
        <v>91</v>
      </c>
      <c r="E464">
        <v>1</v>
      </c>
      <c r="F464">
        <v>91</v>
      </c>
    </row>
    <row r="465" spans="1:6" x14ac:dyDescent="0.25">
      <c r="A465">
        <v>463</v>
      </c>
      <c r="B465">
        <v>103</v>
      </c>
      <c r="C465">
        <v>756</v>
      </c>
      <c r="D465">
        <v>109</v>
      </c>
      <c r="E465">
        <v>3</v>
      </c>
      <c r="F465">
        <v>327</v>
      </c>
    </row>
    <row r="466" spans="1:6" x14ac:dyDescent="0.25">
      <c r="A466">
        <v>464</v>
      </c>
      <c r="B466">
        <v>103</v>
      </c>
      <c r="C466">
        <v>159</v>
      </c>
      <c r="D466">
        <v>91</v>
      </c>
      <c r="E466">
        <v>1</v>
      </c>
      <c r="F466">
        <v>91</v>
      </c>
    </row>
    <row r="467" spans="1:6" x14ac:dyDescent="0.25">
      <c r="A467">
        <v>465</v>
      </c>
      <c r="B467">
        <v>103</v>
      </c>
      <c r="C467">
        <v>663</v>
      </c>
      <c r="D467">
        <v>93</v>
      </c>
      <c r="E467">
        <v>3</v>
      </c>
      <c r="F467">
        <v>279</v>
      </c>
    </row>
    <row r="468" spans="1:6" x14ac:dyDescent="0.25">
      <c r="A468">
        <v>466</v>
      </c>
      <c r="B468">
        <v>103</v>
      </c>
      <c r="C468">
        <v>740</v>
      </c>
      <c r="D468">
        <v>109</v>
      </c>
      <c r="E468">
        <v>3</v>
      </c>
      <c r="F468">
        <v>327</v>
      </c>
    </row>
    <row r="469" spans="1:6" x14ac:dyDescent="0.25">
      <c r="A469">
        <v>467</v>
      </c>
      <c r="B469">
        <v>103</v>
      </c>
      <c r="C469">
        <v>549</v>
      </c>
      <c r="D469">
        <v>98</v>
      </c>
      <c r="E469">
        <v>2</v>
      </c>
      <c r="F469">
        <v>196</v>
      </c>
    </row>
    <row r="470" spans="1:6" x14ac:dyDescent="0.25">
      <c r="A470">
        <v>468</v>
      </c>
      <c r="B470">
        <v>103</v>
      </c>
      <c r="C470">
        <v>9</v>
      </c>
      <c r="D470">
        <v>96</v>
      </c>
      <c r="E470">
        <v>2</v>
      </c>
      <c r="F470">
        <v>192</v>
      </c>
    </row>
    <row r="471" spans="1:6" x14ac:dyDescent="0.25">
      <c r="A471">
        <v>469</v>
      </c>
      <c r="B471">
        <v>103</v>
      </c>
      <c r="C471">
        <v>78</v>
      </c>
      <c r="D471">
        <v>118</v>
      </c>
      <c r="E471">
        <v>3</v>
      </c>
      <c r="F471">
        <v>354</v>
      </c>
    </row>
    <row r="472" spans="1:6" x14ac:dyDescent="0.25">
      <c r="A472">
        <v>470</v>
      </c>
      <c r="B472">
        <v>104</v>
      </c>
      <c r="C472">
        <v>1182</v>
      </c>
      <c r="D472">
        <v>99</v>
      </c>
      <c r="E472">
        <v>1</v>
      </c>
      <c r="F472">
        <v>99</v>
      </c>
    </row>
    <row r="473" spans="1:6" x14ac:dyDescent="0.25">
      <c r="A473">
        <v>471</v>
      </c>
      <c r="B473">
        <v>104</v>
      </c>
      <c r="C473">
        <v>67</v>
      </c>
      <c r="D473">
        <v>104</v>
      </c>
      <c r="E473">
        <v>3</v>
      </c>
      <c r="F473">
        <v>312</v>
      </c>
    </row>
    <row r="474" spans="1:6" x14ac:dyDescent="0.25">
      <c r="A474">
        <v>472</v>
      </c>
      <c r="B474">
        <v>104</v>
      </c>
      <c r="C474">
        <v>1066</v>
      </c>
      <c r="D474">
        <v>93</v>
      </c>
      <c r="E474">
        <v>1</v>
      </c>
      <c r="F474">
        <v>93</v>
      </c>
    </row>
    <row r="475" spans="1:6" x14ac:dyDescent="0.25">
      <c r="A475">
        <v>473</v>
      </c>
      <c r="B475">
        <v>104</v>
      </c>
      <c r="C475">
        <v>927</v>
      </c>
      <c r="D475">
        <v>96</v>
      </c>
      <c r="E475">
        <v>3</v>
      </c>
      <c r="F475">
        <v>288</v>
      </c>
    </row>
    <row r="476" spans="1:6" x14ac:dyDescent="0.25">
      <c r="A476">
        <v>474</v>
      </c>
      <c r="B476">
        <v>104</v>
      </c>
      <c r="C476">
        <v>385</v>
      </c>
      <c r="D476">
        <v>119</v>
      </c>
      <c r="E476">
        <v>1</v>
      </c>
      <c r="F476">
        <v>119</v>
      </c>
    </row>
    <row r="477" spans="1:6" x14ac:dyDescent="0.25">
      <c r="A477">
        <v>475</v>
      </c>
      <c r="B477">
        <v>104</v>
      </c>
      <c r="C477">
        <v>1098</v>
      </c>
      <c r="D477">
        <v>115</v>
      </c>
      <c r="E477">
        <v>2</v>
      </c>
      <c r="F477">
        <v>230</v>
      </c>
    </row>
    <row r="478" spans="1:6" x14ac:dyDescent="0.25">
      <c r="A478">
        <v>476</v>
      </c>
      <c r="B478">
        <v>105</v>
      </c>
      <c r="C478">
        <v>269</v>
      </c>
      <c r="D478">
        <v>95</v>
      </c>
      <c r="E478">
        <v>2</v>
      </c>
      <c r="F478">
        <v>190</v>
      </c>
    </row>
    <row r="479" spans="1:6" x14ac:dyDescent="0.25">
      <c r="A479">
        <v>477</v>
      </c>
      <c r="B479">
        <v>105</v>
      </c>
      <c r="C479">
        <v>929</v>
      </c>
      <c r="D479">
        <v>96</v>
      </c>
      <c r="E479">
        <v>1</v>
      </c>
      <c r="F479">
        <v>96</v>
      </c>
    </row>
    <row r="480" spans="1:6" x14ac:dyDescent="0.25">
      <c r="A480">
        <v>478</v>
      </c>
      <c r="B480">
        <v>106</v>
      </c>
      <c r="C480">
        <v>639</v>
      </c>
      <c r="D480">
        <v>93</v>
      </c>
      <c r="E480">
        <v>2</v>
      </c>
      <c r="F480">
        <v>186</v>
      </c>
    </row>
    <row r="481" spans="1:6" x14ac:dyDescent="0.25">
      <c r="A481">
        <v>479</v>
      </c>
      <c r="B481">
        <v>106</v>
      </c>
      <c r="C481">
        <v>1069</v>
      </c>
      <c r="D481">
        <v>93</v>
      </c>
      <c r="E481">
        <v>3</v>
      </c>
      <c r="F481">
        <v>279</v>
      </c>
    </row>
    <row r="482" spans="1:6" x14ac:dyDescent="0.25">
      <c r="A482">
        <v>480</v>
      </c>
      <c r="B482">
        <v>106</v>
      </c>
      <c r="C482">
        <v>1105</v>
      </c>
      <c r="D482">
        <v>115</v>
      </c>
      <c r="E482">
        <v>3</v>
      </c>
      <c r="F482">
        <v>345</v>
      </c>
    </row>
    <row r="483" spans="1:6" x14ac:dyDescent="0.25">
      <c r="A483">
        <v>481</v>
      </c>
      <c r="B483">
        <v>107</v>
      </c>
      <c r="C483">
        <v>39</v>
      </c>
      <c r="D483">
        <v>104</v>
      </c>
      <c r="E483">
        <v>2</v>
      </c>
      <c r="F483">
        <v>208</v>
      </c>
    </row>
    <row r="484" spans="1:6" x14ac:dyDescent="0.25">
      <c r="A484">
        <v>482</v>
      </c>
      <c r="B484">
        <v>107</v>
      </c>
      <c r="C484">
        <v>388</v>
      </c>
      <c r="D484">
        <v>119</v>
      </c>
      <c r="E484">
        <v>1</v>
      </c>
      <c r="F484">
        <v>119</v>
      </c>
    </row>
    <row r="485" spans="1:6" x14ac:dyDescent="0.25">
      <c r="A485">
        <v>483</v>
      </c>
      <c r="B485">
        <v>107</v>
      </c>
      <c r="C485">
        <v>349</v>
      </c>
      <c r="D485">
        <v>109</v>
      </c>
      <c r="E485">
        <v>2</v>
      </c>
      <c r="F485">
        <v>218</v>
      </c>
    </row>
    <row r="486" spans="1:6" x14ac:dyDescent="0.25">
      <c r="A486">
        <v>484</v>
      </c>
      <c r="B486">
        <v>107</v>
      </c>
      <c r="C486">
        <v>203</v>
      </c>
      <c r="D486">
        <v>98</v>
      </c>
      <c r="E486">
        <v>3</v>
      </c>
      <c r="F486">
        <v>294</v>
      </c>
    </row>
    <row r="487" spans="1:6" x14ac:dyDescent="0.25">
      <c r="A487">
        <v>485</v>
      </c>
      <c r="B487">
        <v>107</v>
      </c>
      <c r="C487">
        <v>882</v>
      </c>
      <c r="D487">
        <v>94</v>
      </c>
      <c r="E487">
        <v>1</v>
      </c>
      <c r="F487">
        <v>94</v>
      </c>
    </row>
    <row r="488" spans="1:6" x14ac:dyDescent="0.25">
      <c r="A488">
        <v>486</v>
      </c>
      <c r="B488">
        <v>107</v>
      </c>
      <c r="C488">
        <v>242</v>
      </c>
      <c r="D488">
        <v>106</v>
      </c>
      <c r="E488">
        <v>2</v>
      </c>
      <c r="F488">
        <v>212</v>
      </c>
    </row>
    <row r="489" spans="1:6" x14ac:dyDescent="0.25">
      <c r="A489">
        <v>487</v>
      </c>
      <c r="B489">
        <v>108</v>
      </c>
      <c r="C489">
        <v>707</v>
      </c>
      <c r="D489">
        <v>119</v>
      </c>
      <c r="E489">
        <v>3</v>
      </c>
      <c r="F489">
        <v>357</v>
      </c>
    </row>
    <row r="490" spans="1:6" x14ac:dyDescent="0.25">
      <c r="A490">
        <v>488</v>
      </c>
      <c r="B490">
        <v>108</v>
      </c>
      <c r="C490">
        <v>155</v>
      </c>
      <c r="D490">
        <v>91</v>
      </c>
      <c r="E490">
        <v>3</v>
      </c>
      <c r="F490">
        <v>273</v>
      </c>
    </row>
    <row r="491" spans="1:6" x14ac:dyDescent="0.25">
      <c r="A491">
        <v>489</v>
      </c>
      <c r="B491">
        <v>108</v>
      </c>
      <c r="C491">
        <v>1193</v>
      </c>
      <c r="D491">
        <v>105</v>
      </c>
      <c r="E491">
        <v>3</v>
      </c>
      <c r="F491">
        <v>315</v>
      </c>
    </row>
    <row r="492" spans="1:6" x14ac:dyDescent="0.25">
      <c r="A492">
        <v>490</v>
      </c>
      <c r="B492">
        <v>108</v>
      </c>
      <c r="C492">
        <v>505</v>
      </c>
      <c r="D492">
        <v>102</v>
      </c>
      <c r="E492">
        <v>1</v>
      </c>
      <c r="F492">
        <v>102</v>
      </c>
    </row>
    <row r="493" spans="1:6" x14ac:dyDescent="0.25">
      <c r="A493">
        <v>491</v>
      </c>
      <c r="B493">
        <v>108</v>
      </c>
      <c r="C493">
        <v>1214</v>
      </c>
      <c r="D493">
        <v>105</v>
      </c>
      <c r="E493">
        <v>3</v>
      </c>
      <c r="F493">
        <v>315</v>
      </c>
    </row>
    <row r="494" spans="1:6" x14ac:dyDescent="0.25">
      <c r="A494">
        <v>492</v>
      </c>
      <c r="B494">
        <v>108</v>
      </c>
      <c r="C494">
        <v>685</v>
      </c>
      <c r="D494">
        <v>113</v>
      </c>
      <c r="E494">
        <v>2</v>
      </c>
      <c r="F494">
        <v>226</v>
      </c>
    </row>
    <row r="495" spans="1:6" x14ac:dyDescent="0.25">
      <c r="A495">
        <v>493</v>
      </c>
      <c r="B495">
        <v>108</v>
      </c>
      <c r="C495">
        <v>555</v>
      </c>
      <c r="D495">
        <v>98</v>
      </c>
      <c r="E495">
        <v>2</v>
      </c>
      <c r="F495">
        <v>196</v>
      </c>
    </row>
    <row r="496" spans="1:6" x14ac:dyDescent="0.25">
      <c r="A496">
        <v>494</v>
      </c>
      <c r="B496">
        <v>108</v>
      </c>
      <c r="C496">
        <v>394</v>
      </c>
      <c r="D496">
        <v>119</v>
      </c>
      <c r="E496">
        <v>3</v>
      </c>
      <c r="F496">
        <v>357</v>
      </c>
    </row>
    <row r="497" spans="1:6" x14ac:dyDescent="0.25">
      <c r="A497">
        <v>495</v>
      </c>
      <c r="B497">
        <v>109</v>
      </c>
      <c r="C497">
        <v>248</v>
      </c>
      <c r="D497">
        <v>95</v>
      </c>
      <c r="E497">
        <v>3</v>
      </c>
      <c r="F497">
        <v>285</v>
      </c>
    </row>
    <row r="498" spans="1:6" x14ac:dyDescent="0.25">
      <c r="A498">
        <v>496</v>
      </c>
      <c r="B498">
        <v>109</v>
      </c>
      <c r="C498">
        <v>1108</v>
      </c>
      <c r="D498">
        <v>115</v>
      </c>
      <c r="E498">
        <v>2</v>
      </c>
      <c r="F498">
        <v>230</v>
      </c>
    </row>
    <row r="499" spans="1:6" x14ac:dyDescent="0.25">
      <c r="A499">
        <v>497</v>
      </c>
      <c r="B499">
        <v>109</v>
      </c>
      <c r="C499">
        <v>1072</v>
      </c>
      <c r="D499">
        <v>93</v>
      </c>
      <c r="E499">
        <v>1</v>
      </c>
      <c r="F499">
        <v>93</v>
      </c>
    </row>
    <row r="500" spans="1:6" x14ac:dyDescent="0.25">
      <c r="A500">
        <v>498</v>
      </c>
      <c r="B500">
        <v>109</v>
      </c>
      <c r="C500">
        <v>586</v>
      </c>
      <c r="D500">
        <v>100</v>
      </c>
      <c r="E500">
        <v>1</v>
      </c>
      <c r="F500">
        <v>100</v>
      </c>
    </row>
    <row r="501" spans="1:6" x14ac:dyDescent="0.25">
      <c r="A501">
        <v>499</v>
      </c>
      <c r="B501">
        <v>110</v>
      </c>
      <c r="C501">
        <v>687</v>
      </c>
      <c r="D501">
        <v>113</v>
      </c>
      <c r="E501">
        <v>2</v>
      </c>
      <c r="F501">
        <v>226</v>
      </c>
    </row>
    <row r="502" spans="1:6" x14ac:dyDescent="0.25">
      <c r="A502">
        <v>500</v>
      </c>
      <c r="B502">
        <v>110</v>
      </c>
      <c r="C502">
        <v>818</v>
      </c>
      <c r="D502">
        <v>117</v>
      </c>
      <c r="E502">
        <v>1</v>
      </c>
      <c r="F502">
        <v>117</v>
      </c>
    </row>
    <row r="503" spans="1:6" x14ac:dyDescent="0.25">
      <c r="A503">
        <v>501</v>
      </c>
      <c r="B503">
        <v>110</v>
      </c>
      <c r="C503">
        <v>891</v>
      </c>
      <c r="D503">
        <v>94</v>
      </c>
      <c r="E503">
        <v>1</v>
      </c>
      <c r="F503">
        <v>94</v>
      </c>
    </row>
    <row r="504" spans="1:6" x14ac:dyDescent="0.25">
      <c r="A504">
        <v>502</v>
      </c>
      <c r="B504">
        <v>110</v>
      </c>
      <c r="C504">
        <v>1144</v>
      </c>
      <c r="D504">
        <v>102</v>
      </c>
      <c r="E504">
        <v>1</v>
      </c>
      <c r="F504">
        <v>102</v>
      </c>
    </row>
    <row r="505" spans="1:6" x14ac:dyDescent="0.25">
      <c r="A505">
        <v>503</v>
      </c>
      <c r="B505">
        <v>110</v>
      </c>
      <c r="C505">
        <v>647</v>
      </c>
      <c r="D505">
        <v>93</v>
      </c>
      <c r="E505">
        <v>3</v>
      </c>
      <c r="F505">
        <v>279</v>
      </c>
    </row>
    <row r="506" spans="1:6" x14ac:dyDescent="0.25">
      <c r="A506">
        <v>504</v>
      </c>
      <c r="B506">
        <v>111</v>
      </c>
      <c r="C506">
        <v>306</v>
      </c>
      <c r="D506">
        <v>105</v>
      </c>
      <c r="E506">
        <v>1</v>
      </c>
      <c r="F506">
        <v>105</v>
      </c>
    </row>
    <row r="507" spans="1:6" x14ac:dyDescent="0.25">
      <c r="A507">
        <v>505</v>
      </c>
      <c r="B507">
        <v>111</v>
      </c>
      <c r="C507">
        <v>186</v>
      </c>
      <c r="D507">
        <v>98</v>
      </c>
      <c r="E507">
        <v>1</v>
      </c>
      <c r="F507">
        <v>98</v>
      </c>
    </row>
    <row r="508" spans="1:6" x14ac:dyDescent="0.25">
      <c r="A508">
        <v>506</v>
      </c>
      <c r="B508">
        <v>111</v>
      </c>
      <c r="C508">
        <v>1056</v>
      </c>
      <c r="D508">
        <v>93</v>
      </c>
      <c r="E508">
        <v>2</v>
      </c>
      <c r="F508">
        <v>186</v>
      </c>
    </row>
    <row r="509" spans="1:6" x14ac:dyDescent="0.25">
      <c r="A509">
        <v>507</v>
      </c>
      <c r="B509">
        <v>111</v>
      </c>
      <c r="C509">
        <v>1031</v>
      </c>
      <c r="D509">
        <v>90</v>
      </c>
      <c r="E509">
        <v>3</v>
      </c>
      <c r="F509">
        <v>270</v>
      </c>
    </row>
    <row r="510" spans="1:6" x14ac:dyDescent="0.25">
      <c r="A510">
        <v>508</v>
      </c>
      <c r="B510">
        <v>111</v>
      </c>
      <c r="C510">
        <v>660</v>
      </c>
      <c r="D510">
        <v>93</v>
      </c>
      <c r="E510">
        <v>3</v>
      </c>
      <c r="F510">
        <v>279</v>
      </c>
    </row>
    <row r="511" spans="1:6" x14ac:dyDescent="0.25">
      <c r="A511">
        <v>509</v>
      </c>
      <c r="B511">
        <v>111</v>
      </c>
      <c r="C511">
        <v>1091</v>
      </c>
      <c r="D511">
        <v>115</v>
      </c>
      <c r="E511">
        <v>1</v>
      </c>
      <c r="F511">
        <v>115</v>
      </c>
    </row>
    <row r="512" spans="1:6" x14ac:dyDescent="0.25">
      <c r="A512">
        <v>510</v>
      </c>
      <c r="B512">
        <v>112</v>
      </c>
      <c r="C512">
        <v>401</v>
      </c>
      <c r="D512">
        <v>119</v>
      </c>
      <c r="E512">
        <v>2</v>
      </c>
      <c r="F512">
        <v>238</v>
      </c>
    </row>
    <row r="513" spans="1:6" x14ac:dyDescent="0.25">
      <c r="A513">
        <v>511</v>
      </c>
      <c r="B513">
        <v>112</v>
      </c>
      <c r="C513">
        <v>1166</v>
      </c>
      <c r="D513">
        <v>99</v>
      </c>
      <c r="E513">
        <v>1</v>
      </c>
      <c r="F513">
        <v>99</v>
      </c>
    </row>
    <row r="514" spans="1:6" x14ac:dyDescent="0.25">
      <c r="A514">
        <v>512</v>
      </c>
      <c r="B514">
        <v>112</v>
      </c>
      <c r="C514">
        <v>884</v>
      </c>
      <c r="D514">
        <v>94</v>
      </c>
      <c r="E514">
        <v>3</v>
      </c>
      <c r="F514">
        <v>282</v>
      </c>
    </row>
    <row r="515" spans="1:6" x14ac:dyDescent="0.25">
      <c r="A515">
        <v>513</v>
      </c>
      <c r="B515">
        <v>112</v>
      </c>
      <c r="C515">
        <v>755</v>
      </c>
      <c r="D515">
        <v>109</v>
      </c>
      <c r="E515">
        <v>2</v>
      </c>
      <c r="F515">
        <v>218</v>
      </c>
    </row>
    <row r="516" spans="1:6" x14ac:dyDescent="0.25">
      <c r="A516">
        <v>514</v>
      </c>
      <c r="B516">
        <v>112</v>
      </c>
      <c r="C516">
        <v>259</v>
      </c>
      <c r="D516">
        <v>95</v>
      </c>
      <c r="E516">
        <v>1</v>
      </c>
      <c r="F516">
        <v>95</v>
      </c>
    </row>
    <row r="517" spans="1:6" x14ac:dyDescent="0.25">
      <c r="A517">
        <v>515</v>
      </c>
      <c r="B517">
        <v>112</v>
      </c>
      <c r="C517">
        <v>1245</v>
      </c>
      <c r="D517">
        <v>112</v>
      </c>
      <c r="E517">
        <v>1</v>
      </c>
      <c r="F517">
        <v>112</v>
      </c>
    </row>
    <row r="518" spans="1:6" x14ac:dyDescent="0.25">
      <c r="A518">
        <v>516</v>
      </c>
      <c r="B518">
        <v>113</v>
      </c>
      <c r="C518">
        <v>760</v>
      </c>
      <c r="D518">
        <v>109</v>
      </c>
      <c r="E518">
        <v>3</v>
      </c>
      <c r="F518">
        <v>327</v>
      </c>
    </row>
    <row r="519" spans="1:6" x14ac:dyDescent="0.25">
      <c r="A519">
        <v>517</v>
      </c>
      <c r="B519">
        <v>113</v>
      </c>
      <c r="C519">
        <v>1236</v>
      </c>
      <c r="D519">
        <v>112</v>
      </c>
      <c r="E519">
        <v>3</v>
      </c>
      <c r="F519">
        <v>336</v>
      </c>
    </row>
    <row r="520" spans="1:6" x14ac:dyDescent="0.25">
      <c r="A520">
        <v>518</v>
      </c>
      <c r="B520">
        <v>113</v>
      </c>
      <c r="C520">
        <v>153</v>
      </c>
      <c r="D520">
        <v>91</v>
      </c>
      <c r="E520">
        <v>2</v>
      </c>
      <c r="F520">
        <v>182</v>
      </c>
    </row>
    <row r="521" spans="1:6" x14ac:dyDescent="0.25">
      <c r="A521">
        <v>519</v>
      </c>
      <c r="B521">
        <v>113</v>
      </c>
      <c r="C521">
        <v>979</v>
      </c>
      <c r="D521">
        <v>97</v>
      </c>
      <c r="E521">
        <v>3</v>
      </c>
      <c r="F521">
        <v>291</v>
      </c>
    </row>
    <row r="522" spans="1:6" x14ac:dyDescent="0.25">
      <c r="A522">
        <v>520</v>
      </c>
      <c r="B522">
        <v>113</v>
      </c>
      <c r="C522">
        <v>172</v>
      </c>
      <c r="D522">
        <v>91</v>
      </c>
      <c r="E522">
        <v>3</v>
      </c>
      <c r="F522">
        <v>273</v>
      </c>
    </row>
    <row r="523" spans="1:6" x14ac:dyDescent="0.25">
      <c r="A523">
        <v>521</v>
      </c>
      <c r="B523">
        <v>113</v>
      </c>
      <c r="C523">
        <v>562</v>
      </c>
      <c r="D523">
        <v>100</v>
      </c>
      <c r="E523">
        <v>3</v>
      </c>
      <c r="F523">
        <v>300</v>
      </c>
    </row>
    <row r="524" spans="1:6" x14ac:dyDescent="0.25">
      <c r="A524">
        <v>522</v>
      </c>
      <c r="B524">
        <v>113</v>
      </c>
      <c r="C524">
        <v>1030</v>
      </c>
      <c r="D524">
        <v>90</v>
      </c>
      <c r="E524">
        <v>2</v>
      </c>
      <c r="F524">
        <v>180</v>
      </c>
    </row>
    <row r="525" spans="1:6" x14ac:dyDescent="0.25">
      <c r="A525">
        <v>523</v>
      </c>
      <c r="B525">
        <v>113</v>
      </c>
      <c r="C525">
        <v>90</v>
      </c>
      <c r="D525">
        <v>118</v>
      </c>
      <c r="E525">
        <v>2</v>
      </c>
      <c r="F525">
        <v>236</v>
      </c>
    </row>
    <row r="526" spans="1:6" x14ac:dyDescent="0.25">
      <c r="A526">
        <v>524</v>
      </c>
      <c r="B526">
        <v>113</v>
      </c>
      <c r="C526">
        <v>533</v>
      </c>
      <c r="D526">
        <v>98</v>
      </c>
      <c r="E526">
        <v>1</v>
      </c>
      <c r="F526">
        <v>98</v>
      </c>
    </row>
    <row r="527" spans="1:6" x14ac:dyDescent="0.25">
      <c r="A527">
        <v>525</v>
      </c>
      <c r="B527">
        <v>113</v>
      </c>
      <c r="C527">
        <v>640</v>
      </c>
      <c r="D527">
        <v>93</v>
      </c>
      <c r="E527">
        <v>1</v>
      </c>
      <c r="F527">
        <v>93</v>
      </c>
    </row>
    <row r="528" spans="1:6" x14ac:dyDescent="0.25">
      <c r="A528">
        <v>526</v>
      </c>
      <c r="B528">
        <v>114</v>
      </c>
      <c r="C528">
        <v>922</v>
      </c>
      <c r="D528">
        <v>96</v>
      </c>
      <c r="E528">
        <v>2</v>
      </c>
      <c r="F528">
        <v>192</v>
      </c>
    </row>
    <row r="529" spans="1:6" x14ac:dyDescent="0.25">
      <c r="A529">
        <v>527</v>
      </c>
      <c r="B529">
        <v>114</v>
      </c>
      <c r="C529">
        <v>260</v>
      </c>
      <c r="D529">
        <v>95</v>
      </c>
      <c r="E529">
        <v>2</v>
      </c>
      <c r="F529">
        <v>190</v>
      </c>
    </row>
    <row r="530" spans="1:6" x14ac:dyDescent="0.25">
      <c r="A530">
        <v>528</v>
      </c>
      <c r="B530">
        <v>114</v>
      </c>
      <c r="C530">
        <v>997</v>
      </c>
      <c r="D530">
        <v>106</v>
      </c>
      <c r="E530">
        <v>3</v>
      </c>
      <c r="F530">
        <v>318</v>
      </c>
    </row>
    <row r="531" spans="1:6" x14ac:dyDescent="0.25">
      <c r="A531">
        <v>529</v>
      </c>
      <c r="B531">
        <v>114</v>
      </c>
      <c r="C531">
        <v>740</v>
      </c>
      <c r="D531">
        <v>109</v>
      </c>
      <c r="E531">
        <v>1</v>
      </c>
      <c r="F531">
        <v>109</v>
      </c>
    </row>
    <row r="532" spans="1:6" x14ac:dyDescent="0.25">
      <c r="A532">
        <v>530</v>
      </c>
      <c r="B532">
        <v>114</v>
      </c>
      <c r="C532">
        <v>991</v>
      </c>
      <c r="D532">
        <v>106</v>
      </c>
      <c r="E532">
        <v>3</v>
      </c>
      <c r="F532">
        <v>318</v>
      </c>
    </row>
    <row r="533" spans="1:6" x14ac:dyDescent="0.25">
      <c r="A533">
        <v>531</v>
      </c>
      <c r="B533">
        <v>114</v>
      </c>
      <c r="C533">
        <v>965</v>
      </c>
      <c r="D533">
        <v>97</v>
      </c>
      <c r="E533">
        <v>2</v>
      </c>
      <c r="F533">
        <v>194</v>
      </c>
    </row>
    <row r="534" spans="1:6" x14ac:dyDescent="0.25">
      <c r="A534">
        <v>532</v>
      </c>
      <c r="B534">
        <v>114</v>
      </c>
      <c r="C534">
        <v>171</v>
      </c>
      <c r="D534">
        <v>91</v>
      </c>
      <c r="E534">
        <v>1</v>
      </c>
      <c r="F534">
        <v>91</v>
      </c>
    </row>
    <row r="535" spans="1:6" x14ac:dyDescent="0.25">
      <c r="A535">
        <v>533</v>
      </c>
      <c r="B535">
        <v>115</v>
      </c>
      <c r="C535">
        <v>249</v>
      </c>
      <c r="D535">
        <v>95</v>
      </c>
      <c r="E535">
        <v>3</v>
      </c>
      <c r="F535">
        <v>285</v>
      </c>
    </row>
    <row r="536" spans="1:6" x14ac:dyDescent="0.25">
      <c r="A536">
        <v>534</v>
      </c>
      <c r="B536">
        <v>115</v>
      </c>
      <c r="C536">
        <v>1196</v>
      </c>
      <c r="D536">
        <v>105</v>
      </c>
      <c r="E536">
        <v>1</v>
      </c>
      <c r="F536">
        <v>105</v>
      </c>
    </row>
    <row r="537" spans="1:6" x14ac:dyDescent="0.25">
      <c r="A537">
        <v>535</v>
      </c>
      <c r="B537">
        <v>115</v>
      </c>
      <c r="C537">
        <v>539</v>
      </c>
      <c r="D537">
        <v>98</v>
      </c>
      <c r="E537">
        <v>1</v>
      </c>
      <c r="F537">
        <v>98</v>
      </c>
    </row>
    <row r="538" spans="1:6" x14ac:dyDescent="0.25">
      <c r="A538">
        <v>536</v>
      </c>
      <c r="B538">
        <v>115</v>
      </c>
      <c r="C538">
        <v>984</v>
      </c>
      <c r="D538">
        <v>106</v>
      </c>
      <c r="E538">
        <v>1</v>
      </c>
      <c r="F538">
        <v>106</v>
      </c>
    </row>
    <row r="539" spans="1:6" x14ac:dyDescent="0.25">
      <c r="A539">
        <v>537</v>
      </c>
      <c r="B539">
        <v>116</v>
      </c>
      <c r="C539">
        <v>370</v>
      </c>
      <c r="D539">
        <v>94</v>
      </c>
      <c r="E539">
        <v>1</v>
      </c>
      <c r="F539">
        <v>94</v>
      </c>
    </row>
    <row r="540" spans="1:6" x14ac:dyDescent="0.25">
      <c r="A540">
        <v>538</v>
      </c>
      <c r="B540">
        <v>116</v>
      </c>
      <c r="C540">
        <v>621</v>
      </c>
      <c r="D540">
        <v>112</v>
      </c>
      <c r="E540">
        <v>2</v>
      </c>
      <c r="F540">
        <v>224</v>
      </c>
    </row>
    <row r="541" spans="1:6" x14ac:dyDescent="0.25">
      <c r="A541">
        <v>539</v>
      </c>
      <c r="B541">
        <v>117</v>
      </c>
      <c r="C541">
        <v>405</v>
      </c>
      <c r="D541">
        <v>119</v>
      </c>
      <c r="E541">
        <v>2</v>
      </c>
      <c r="F541">
        <v>238</v>
      </c>
    </row>
    <row r="542" spans="1:6" x14ac:dyDescent="0.25">
      <c r="A542">
        <v>540</v>
      </c>
      <c r="B542">
        <v>117</v>
      </c>
      <c r="C542">
        <v>765</v>
      </c>
      <c r="D542">
        <v>109</v>
      </c>
      <c r="E542">
        <v>1</v>
      </c>
      <c r="F542">
        <v>109</v>
      </c>
    </row>
    <row r="543" spans="1:6" x14ac:dyDescent="0.25">
      <c r="A543">
        <v>541</v>
      </c>
      <c r="B543">
        <v>117</v>
      </c>
      <c r="C543">
        <v>890</v>
      </c>
      <c r="D543">
        <v>94</v>
      </c>
      <c r="E543">
        <v>3</v>
      </c>
      <c r="F543">
        <v>282</v>
      </c>
    </row>
    <row r="544" spans="1:6" x14ac:dyDescent="0.25">
      <c r="A544">
        <v>542</v>
      </c>
      <c r="B544">
        <v>117</v>
      </c>
      <c r="C544">
        <v>532</v>
      </c>
      <c r="D544">
        <v>98</v>
      </c>
      <c r="E544">
        <v>1</v>
      </c>
      <c r="F544">
        <v>98</v>
      </c>
    </row>
    <row r="545" spans="1:6" x14ac:dyDescent="0.25">
      <c r="A545">
        <v>543</v>
      </c>
      <c r="B545">
        <v>117</v>
      </c>
      <c r="C545">
        <v>462</v>
      </c>
      <c r="D545">
        <v>118</v>
      </c>
      <c r="E545">
        <v>3</v>
      </c>
      <c r="F545">
        <v>354</v>
      </c>
    </row>
    <row r="546" spans="1:6" x14ac:dyDescent="0.25">
      <c r="A546">
        <v>544</v>
      </c>
      <c r="B546">
        <v>117</v>
      </c>
      <c r="C546">
        <v>522</v>
      </c>
      <c r="D546">
        <v>102</v>
      </c>
      <c r="E546">
        <v>1</v>
      </c>
      <c r="F546">
        <v>102</v>
      </c>
    </row>
    <row r="547" spans="1:6" x14ac:dyDescent="0.25">
      <c r="A547">
        <v>545</v>
      </c>
      <c r="B547">
        <v>118</v>
      </c>
      <c r="C547">
        <v>360</v>
      </c>
      <c r="D547">
        <v>94</v>
      </c>
      <c r="E547">
        <v>1</v>
      </c>
      <c r="F547">
        <v>94</v>
      </c>
    </row>
    <row r="548" spans="1:6" x14ac:dyDescent="0.25">
      <c r="A548">
        <v>546</v>
      </c>
      <c r="B548">
        <v>118</v>
      </c>
      <c r="C548">
        <v>99</v>
      </c>
      <c r="D548">
        <v>118</v>
      </c>
      <c r="E548">
        <v>1</v>
      </c>
      <c r="F548">
        <v>118</v>
      </c>
    </row>
    <row r="549" spans="1:6" x14ac:dyDescent="0.25">
      <c r="A549">
        <v>547</v>
      </c>
      <c r="B549">
        <v>118</v>
      </c>
      <c r="C549">
        <v>110</v>
      </c>
      <c r="D549">
        <v>92</v>
      </c>
      <c r="E549">
        <v>1</v>
      </c>
      <c r="F549">
        <v>92</v>
      </c>
    </row>
    <row r="550" spans="1:6" x14ac:dyDescent="0.25">
      <c r="A550">
        <v>548</v>
      </c>
      <c r="B550">
        <v>118</v>
      </c>
      <c r="C550">
        <v>603</v>
      </c>
      <c r="D550">
        <v>112</v>
      </c>
      <c r="E550">
        <v>2</v>
      </c>
      <c r="F550">
        <v>224</v>
      </c>
    </row>
    <row r="551" spans="1:6" x14ac:dyDescent="0.25">
      <c r="A551">
        <v>549</v>
      </c>
      <c r="B551">
        <v>119</v>
      </c>
      <c r="C551">
        <v>551</v>
      </c>
      <c r="D551">
        <v>98</v>
      </c>
      <c r="E551">
        <v>2</v>
      </c>
      <c r="F551">
        <v>196</v>
      </c>
    </row>
    <row r="552" spans="1:6" x14ac:dyDescent="0.25">
      <c r="A552">
        <v>550</v>
      </c>
      <c r="B552">
        <v>119</v>
      </c>
      <c r="C552">
        <v>911</v>
      </c>
      <c r="D552">
        <v>96</v>
      </c>
      <c r="E552">
        <v>1</v>
      </c>
      <c r="F552">
        <v>96</v>
      </c>
    </row>
    <row r="553" spans="1:6" x14ac:dyDescent="0.25">
      <c r="A553">
        <v>551</v>
      </c>
      <c r="B553">
        <v>119</v>
      </c>
      <c r="C553">
        <v>66</v>
      </c>
      <c r="D553">
        <v>104</v>
      </c>
      <c r="E553">
        <v>1</v>
      </c>
      <c r="F553">
        <v>104</v>
      </c>
    </row>
    <row r="554" spans="1:6" x14ac:dyDescent="0.25">
      <c r="A554">
        <v>552</v>
      </c>
      <c r="B554">
        <v>119</v>
      </c>
      <c r="C554">
        <v>63</v>
      </c>
      <c r="D554">
        <v>104</v>
      </c>
      <c r="E554">
        <v>1</v>
      </c>
      <c r="F554">
        <v>104</v>
      </c>
    </row>
    <row r="555" spans="1:6" x14ac:dyDescent="0.25">
      <c r="A555">
        <v>553</v>
      </c>
      <c r="B555">
        <v>120</v>
      </c>
      <c r="C555">
        <v>1231</v>
      </c>
      <c r="D555">
        <v>112</v>
      </c>
      <c r="E555">
        <v>1</v>
      </c>
      <c r="F555">
        <v>112</v>
      </c>
    </row>
    <row r="556" spans="1:6" x14ac:dyDescent="0.25">
      <c r="A556">
        <v>554</v>
      </c>
      <c r="B556">
        <v>120</v>
      </c>
      <c r="C556">
        <v>340</v>
      </c>
      <c r="D556">
        <v>109</v>
      </c>
      <c r="E556">
        <v>2</v>
      </c>
      <c r="F556">
        <v>218</v>
      </c>
    </row>
    <row r="557" spans="1:6" x14ac:dyDescent="0.25">
      <c r="A557">
        <v>555</v>
      </c>
      <c r="B557">
        <v>120</v>
      </c>
      <c r="C557">
        <v>881</v>
      </c>
      <c r="D557">
        <v>94</v>
      </c>
      <c r="E557">
        <v>2</v>
      </c>
      <c r="F557">
        <v>188</v>
      </c>
    </row>
    <row r="558" spans="1:6" x14ac:dyDescent="0.25">
      <c r="A558">
        <v>556</v>
      </c>
      <c r="B558">
        <v>120</v>
      </c>
      <c r="C558">
        <v>560</v>
      </c>
      <c r="D558">
        <v>100</v>
      </c>
      <c r="E558">
        <v>1</v>
      </c>
      <c r="F558">
        <v>100</v>
      </c>
    </row>
    <row r="559" spans="1:6" x14ac:dyDescent="0.25">
      <c r="A559">
        <v>557</v>
      </c>
      <c r="B559">
        <v>120</v>
      </c>
      <c r="C559">
        <v>11</v>
      </c>
      <c r="D559">
        <v>96</v>
      </c>
      <c r="E559">
        <v>2</v>
      </c>
      <c r="F559">
        <v>192</v>
      </c>
    </row>
    <row r="560" spans="1:6" x14ac:dyDescent="0.25">
      <c r="A560">
        <v>558</v>
      </c>
      <c r="B560">
        <v>120</v>
      </c>
      <c r="C560">
        <v>395</v>
      </c>
      <c r="D560">
        <v>119</v>
      </c>
      <c r="E560">
        <v>3</v>
      </c>
      <c r="F560">
        <v>357</v>
      </c>
    </row>
    <row r="561" spans="1:6" x14ac:dyDescent="0.25">
      <c r="A561">
        <v>559</v>
      </c>
      <c r="B561">
        <v>121</v>
      </c>
      <c r="C561">
        <v>920</v>
      </c>
      <c r="D561">
        <v>96</v>
      </c>
      <c r="E561">
        <v>2</v>
      </c>
      <c r="F561">
        <v>192</v>
      </c>
    </row>
    <row r="562" spans="1:6" x14ac:dyDescent="0.25">
      <c r="A562">
        <v>560</v>
      </c>
      <c r="B562">
        <v>121</v>
      </c>
      <c r="C562">
        <v>58</v>
      </c>
      <c r="D562">
        <v>104</v>
      </c>
      <c r="E562">
        <v>1</v>
      </c>
      <c r="F562">
        <v>104</v>
      </c>
    </row>
    <row r="563" spans="1:6" x14ac:dyDescent="0.25">
      <c r="A563">
        <v>561</v>
      </c>
      <c r="B563">
        <v>121</v>
      </c>
      <c r="C563">
        <v>568</v>
      </c>
      <c r="D563">
        <v>100</v>
      </c>
      <c r="E563">
        <v>2</v>
      </c>
      <c r="F563">
        <v>200</v>
      </c>
    </row>
    <row r="564" spans="1:6" x14ac:dyDescent="0.25">
      <c r="A564">
        <v>562</v>
      </c>
      <c r="B564">
        <v>121</v>
      </c>
      <c r="C564">
        <v>1200</v>
      </c>
      <c r="D564">
        <v>105</v>
      </c>
      <c r="E564">
        <v>1</v>
      </c>
      <c r="F564">
        <v>105</v>
      </c>
    </row>
    <row r="565" spans="1:6" x14ac:dyDescent="0.25">
      <c r="A565">
        <v>563</v>
      </c>
      <c r="B565">
        <v>121</v>
      </c>
      <c r="C565">
        <v>60</v>
      </c>
      <c r="D565">
        <v>104</v>
      </c>
      <c r="E565">
        <v>2</v>
      </c>
      <c r="F565">
        <v>208</v>
      </c>
    </row>
    <row r="566" spans="1:6" x14ac:dyDescent="0.25">
      <c r="A566">
        <v>564</v>
      </c>
      <c r="B566">
        <v>121</v>
      </c>
      <c r="C566">
        <v>266</v>
      </c>
      <c r="D566">
        <v>95</v>
      </c>
      <c r="E566">
        <v>2</v>
      </c>
      <c r="F566">
        <v>190</v>
      </c>
    </row>
    <row r="567" spans="1:6" x14ac:dyDescent="0.25">
      <c r="A567">
        <v>565</v>
      </c>
      <c r="B567">
        <v>121</v>
      </c>
      <c r="C567">
        <v>1222</v>
      </c>
      <c r="D567">
        <v>105</v>
      </c>
      <c r="E567">
        <v>3</v>
      </c>
      <c r="F567">
        <v>315</v>
      </c>
    </row>
    <row r="568" spans="1:6" x14ac:dyDescent="0.25">
      <c r="A568">
        <v>566</v>
      </c>
      <c r="B568">
        <v>121</v>
      </c>
      <c r="C568">
        <v>1126</v>
      </c>
      <c r="D568">
        <v>102</v>
      </c>
      <c r="E568">
        <v>1</v>
      </c>
      <c r="F568">
        <v>102</v>
      </c>
    </row>
    <row r="569" spans="1:6" x14ac:dyDescent="0.25">
      <c r="A569">
        <v>567</v>
      </c>
      <c r="B569">
        <v>122</v>
      </c>
      <c r="C569">
        <v>1015</v>
      </c>
      <c r="D569">
        <v>90</v>
      </c>
      <c r="E569">
        <v>3</v>
      </c>
      <c r="F569">
        <v>270</v>
      </c>
    </row>
    <row r="570" spans="1:6" x14ac:dyDescent="0.25">
      <c r="A570">
        <v>568</v>
      </c>
      <c r="B570">
        <v>122</v>
      </c>
      <c r="C570">
        <v>616</v>
      </c>
      <c r="D570">
        <v>112</v>
      </c>
      <c r="E570">
        <v>1</v>
      </c>
      <c r="F570">
        <v>112</v>
      </c>
    </row>
    <row r="571" spans="1:6" x14ac:dyDescent="0.25">
      <c r="A571">
        <v>569</v>
      </c>
      <c r="B571">
        <v>122</v>
      </c>
      <c r="C571">
        <v>258</v>
      </c>
      <c r="D571">
        <v>95</v>
      </c>
      <c r="E571">
        <v>1</v>
      </c>
      <c r="F571">
        <v>95</v>
      </c>
    </row>
    <row r="572" spans="1:6" x14ac:dyDescent="0.25">
      <c r="A572">
        <v>570</v>
      </c>
      <c r="B572">
        <v>122</v>
      </c>
      <c r="C572">
        <v>712</v>
      </c>
      <c r="D572">
        <v>119</v>
      </c>
      <c r="E572">
        <v>2</v>
      </c>
      <c r="F572">
        <v>238</v>
      </c>
    </row>
    <row r="573" spans="1:6" x14ac:dyDescent="0.25">
      <c r="A573">
        <v>571</v>
      </c>
      <c r="B573">
        <v>123</v>
      </c>
      <c r="C573">
        <v>616</v>
      </c>
      <c r="D573">
        <v>112</v>
      </c>
      <c r="E573">
        <v>1</v>
      </c>
      <c r="F573">
        <v>112</v>
      </c>
    </row>
    <row r="574" spans="1:6" x14ac:dyDescent="0.25">
      <c r="A574">
        <v>572</v>
      </c>
      <c r="B574">
        <v>123</v>
      </c>
      <c r="C574">
        <v>724</v>
      </c>
      <c r="D574">
        <v>119</v>
      </c>
      <c r="E574">
        <v>2</v>
      </c>
      <c r="F574">
        <v>238</v>
      </c>
    </row>
    <row r="575" spans="1:6" x14ac:dyDescent="0.25">
      <c r="A575">
        <v>573</v>
      </c>
      <c r="B575">
        <v>123</v>
      </c>
      <c r="C575">
        <v>700</v>
      </c>
      <c r="D575">
        <v>119</v>
      </c>
      <c r="E575">
        <v>3</v>
      </c>
      <c r="F575">
        <v>357</v>
      </c>
    </row>
    <row r="576" spans="1:6" x14ac:dyDescent="0.25">
      <c r="A576">
        <v>574</v>
      </c>
      <c r="B576">
        <v>123</v>
      </c>
      <c r="C576">
        <v>553</v>
      </c>
      <c r="D576">
        <v>98</v>
      </c>
      <c r="E576">
        <v>2</v>
      </c>
      <c r="F576">
        <v>196</v>
      </c>
    </row>
    <row r="577" spans="1:6" x14ac:dyDescent="0.25">
      <c r="A577">
        <v>575</v>
      </c>
      <c r="B577">
        <v>123</v>
      </c>
      <c r="C577">
        <v>958</v>
      </c>
      <c r="D577">
        <v>97</v>
      </c>
      <c r="E577">
        <v>2</v>
      </c>
      <c r="F577">
        <v>194</v>
      </c>
    </row>
    <row r="578" spans="1:6" x14ac:dyDescent="0.25">
      <c r="A578">
        <v>576</v>
      </c>
      <c r="B578">
        <v>123</v>
      </c>
      <c r="C578">
        <v>1065</v>
      </c>
      <c r="D578">
        <v>93</v>
      </c>
      <c r="E578">
        <v>2</v>
      </c>
      <c r="F578">
        <v>186</v>
      </c>
    </row>
    <row r="579" spans="1:6" x14ac:dyDescent="0.25">
      <c r="A579">
        <v>577</v>
      </c>
      <c r="B579">
        <v>123</v>
      </c>
      <c r="C579">
        <v>108</v>
      </c>
      <c r="D579">
        <v>92</v>
      </c>
      <c r="E579">
        <v>2</v>
      </c>
      <c r="F579">
        <v>184</v>
      </c>
    </row>
    <row r="580" spans="1:6" x14ac:dyDescent="0.25">
      <c r="A580">
        <v>578</v>
      </c>
      <c r="B580">
        <v>123</v>
      </c>
      <c r="C580">
        <v>75</v>
      </c>
      <c r="D580">
        <v>118</v>
      </c>
      <c r="E580">
        <v>1</v>
      </c>
      <c r="F580">
        <v>118</v>
      </c>
    </row>
    <row r="581" spans="1:6" x14ac:dyDescent="0.25">
      <c r="A581">
        <v>579</v>
      </c>
      <c r="B581">
        <v>123</v>
      </c>
      <c r="C581">
        <v>361</v>
      </c>
      <c r="D581">
        <v>94</v>
      </c>
      <c r="E581">
        <v>3</v>
      </c>
      <c r="F581">
        <v>282</v>
      </c>
    </row>
    <row r="582" spans="1:6" x14ac:dyDescent="0.25">
      <c r="A582">
        <v>580</v>
      </c>
      <c r="B582">
        <v>124</v>
      </c>
      <c r="C582">
        <v>352</v>
      </c>
      <c r="D582">
        <v>94</v>
      </c>
      <c r="E582">
        <v>2</v>
      </c>
      <c r="F582">
        <v>188</v>
      </c>
    </row>
    <row r="583" spans="1:6" x14ac:dyDescent="0.25">
      <c r="A583">
        <v>581</v>
      </c>
      <c r="B583">
        <v>124</v>
      </c>
      <c r="C583">
        <v>563</v>
      </c>
      <c r="D583">
        <v>100</v>
      </c>
      <c r="E583">
        <v>1</v>
      </c>
      <c r="F583">
        <v>100</v>
      </c>
    </row>
    <row r="584" spans="1:6" x14ac:dyDescent="0.25">
      <c r="A584">
        <v>582</v>
      </c>
      <c r="B584">
        <v>124</v>
      </c>
      <c r="C584">
        <v>647</v>
      </c>
      <c r="D584">
        <v>93</v>
      </c>
      <c r="E584">
        <v>1</v>
      </c>
      <c r="F584">
        <v>93</v>
      </c>
    </row>
    <row r="585" spans="1:6" x14ac:dyDescent="0.25">
      <c r="A585">
        <v>583</v>
      </c>
      <c r="B585">
        <v>124</v>
      </c>
      <c r="C585">
        <v>572</v>
      </c>
      <c r="D585">
        <v>100</v>
      </c>
      <c r="E585">
        <v>2</v>
      </c>
      <c r="F585">
        <v>200</v>
      </c>
    </row>
    <row r="586" spans="1:6" x14ac:dyDescent="0.25">
      <c r="A586">
        <v>584</v>
      </c>
      <c r="B586">
        <v>124</v>
      </c>
      <c r="C586">
        <v>32</v>
      </c>
      <c r="D586">
        <v>96</v>
      </c>
      <c r="E586">
        <v>3</v>
      </c>
      <c r="F586">
        <v>288</v>
      </c>
    </row>
    <row r="587" spans="1:6" x14ac:dyDescent="0.25">
      <c r="A587">
        <v>585</v>
      </c>
      <c r="B587">
        <v>124</v>
      </c>
      <c r="C587">
        <v>200</v>
      </c>
      <c r="D587">
        <v>98</v>
      </c>
      <c r="E587">
        <v>3</v>
      </c>
      <c r="F587">
        <v>294</v>
      </c>
    </row>
    <row r="588" spans="1:6" x14ac:dyDescent="0.25">
      <c r="A588">
        <v>586</v>
      </c>
      <c r="B588">
        <v>124</v>
      </c>
      <c r="C588">
        <v>1199</v>
      </c>
      <c r="D588">
        <v>105</v>
      </c>
      <c r="E588">
        <v>2</v>
      </c>
      <c r="F588">
        <v>210</v>
      </c>
    </row>
    <row r="589" spans="1:6" x14ac:dyDescent="0.25">
      <c r="A589">
        <v>587</v>
      </c>
      <c r="B589">
        <v>124</v>
      </c>
      <c r="C589">
        <v>137</v>
      </c>
      <c r="D589">
        <v>92</v>
      </c>
      <c r="E589">
        <v>3</v>
      </c>
      <c r="F589">
        <v>276</v>
      </c>
    </row>
    <row r="590" spans="1:6" x14ac:dyDescent="0.25">
      <c r="A590">
        <v>588</v>
      </c>
      <c r="B590">
        <v>124</v>
      </c>
      <c r="C590">
        <v>1058</v>
      </c>
      <c r="D590">
        <v>93</v>
      </c>
      <c r="E590">
        <v>3</v>
      </c>
      <c r="F590">
        <v>279</v>
      </c>
    </row>
    <row r="591" spans="1:6" x14ac:dyDescent="0.25">
      <c r="A591">
        <v>589</v>
      </c>
      <c r="B591">
        <v>124</v>
      </c>
      <c r="C591">
        <v>640</v>
      </c>
      <c r="D591">
        <v>93</v>
      </c>
      <c r="E591">
        <v>1</v>
      </c>
      <c r="F591">
        <v>93</v>
      </c>
    </row>
    <row r="592" spans="1:6" x14ac:dyDescent="0.25">
      <c r="A592">
        <v>590</v>
      </c>
      <c r="B592">
        <v>125</v>
      </c>
      <c r="C592">
        <v>586</v>
      </c>
      <c r="D592">
        <v>100</v>
      </c>
      <c r="E592">
        <v>1</v>
      </c>
      <c r="F592">
        <v>100</v>
      </c>
    </row>
    <row r="593" spans="1:6" x14ac:dyDescent="0.25">
      <c r="A593">
        <v>591</v>
      </c>
      <c r="B593">
        <v>125</v>
      </c>
      <c r="C593">
        <v>1223</v>
      </c>
      <c r="D593">
        <v>105</v>
      </c>
      <c r="E593">
        <v>1</v>
      </c>
      <c r="F593">
        <v>105</v>
      </c>
    </row>
    <row r="594" spans="1:6" x14ac:dyDescent="0.25">
      <c r="A594">
        <v>592</v>
      </c>
      <c r="B594">
        <v>126</v>
      </c>
      <c r="C594">
        <v>678</v>
      </c>
      <c r="D594">
        <v>113</v>
      </c>
      <c r="E594">
        <v>1</v>
      </c>
      <c r="F594">
        <v>113</v>
      </c>
    </row>
    <row r="595" spans="1:6" x14ac:dyDescent="0.25">
      <c r="A595">
        <v>593</v>
      </c>
      <c r="B595">
        <v>126</v>
      </c>
      <c r="C595">
        <v>312</v>
      </c>
      <c r="D595">
        <v>105</v>
      </c>
      <c r="E595">
        <v>2</v>
      </c>
      <c r="F595">
        <v>210</v>
      </c>
    </row>
    <row r="596" spans="1:6" x14ac:dyDescent="0.25">
      <c r="A596">
        <v>594</v>
      </c>
      <c r="B596">
        <v>126</v>
      </c>
      <c r="C596">
        <v>444</v>
      </c>
      <c r="D596">
        <v>107</v>
      </c>
      <c r="E596">
        <v>2</v>
      </c>
      <c r="F596">
        <v>214</v>
      </c>
    </row>
    <row r="597" spans="1:6" x14ac:dyDescent="0.25">
      <c r="A597">
        <v>595</v>
      </c>
      <c r="B597">
        <v>126</v>
      </c>
      <c r="C597">
        <v>33</v>
      </c>
      <c r="D597">
        <v>96</v>
      </c>
      <c r="E597">
        <v>2</v>
      </c>
      <c r="F597">
        <v>192</v>
      </c>
    </row>
    <row r="598" spans="1:6" x14ac:dyDescent="0.25">
      <c r="A598">
        <v>596</v>
      </c>
      <c r="B598">
        <v>126</v>
      </c>
      <c r="C598">
        <v>613</v>
      </c>
      <c r="D598">
        <v>112</v>
      </c>
      <c r="E598">
        <v>2</v>
      </c>
      <c r="F598">
        <v>224</v>
      </c>
    </row>
    <row r="599" spans="1:6" x14ac:dyDescent="0.25">
      <c r="A599">
        <v>597</v>
      </c>
      <c r="B599">
        <v>126</v>
      </c>
      <c r="C599">
        <v>310</v>
      </c>
      <c r="D599">
        <v>105</v>
      </c>
      <c r="E599">
        <v>3</v>
      </c>
      <c r="F599">
        <v>315</v>
      </c>
    </row>
    <row r="600" spans="1:6" x14ac:dyDescent="0.25">
      <c r="A600">
        <v>598</v>
      </c>
      <c r="B600">
        <v>127</v>
      </c>
      <c r="C600">
        <v>384</v>
      </c>
      <c r="D600">
        <v>94</v>
      </c>
      <c r="E600">
        <v>3</v>
      </c>
      <c r="F600">
        <v>282</v>
      </c>
    </row>
    <row r="601" spans="1:6" x14ac:dyDescent="0.25">
      <c r="A601">
        <v>599</v>
      </c>
      <c r="B601">
        <v>127</v>
      </c>
      <c r="C601">
        <v>539</v>
      </c>
      <c r="D601">
        <v>98</v>
      </c>
      <c r="E601">
        <v>3</v>
      </c>
      <c r="F601">
        <v>294</v>
      </c>
    </row>
    <row r="602" spans="1:6" x14ac:dyDescent="0.25">
      <c r="A602">
        <v>600</v>
      </c>
      <c r="B602">
        <v>127</v>
      </c>
      <c r="C602">
        <v>1138</v>
      </c>
      <c r="D602">
        <v>102</v>
      </c>
      <c r="E602">
        <v>1</v>
      </c>
      <c r="F602">
        <v>102</v>
      </c>
    </row>
    <row r="603" spans="1:6" x14ac:dyDescent="0.25">
      <c r="A603">
        <v>601</v>
      </c>
      <c r="B603">
        <v>127</v>
      </c>
      <c r="C603">
        <v>34</v>
      </c>
      <c r="D603">
        <v>96</v>
      </c>
      <c r="E603">
        <v>1</v>
      </c>
      <c r="F603">
        <v>96</v>
      </c>
    </row>
    <row r="604" spans="1:6" x14ac:dyDescent="0.25">
      <c r="A604">
        <v>602</v>
      </c>
      <c r="B604">
        <v>127</v>
      </c>
      <c r="C604">
        <v>542</v>
      </c>
      <c r="D604">
        <v>98</v>
      </c>
      <c r="E604">
        <v>1</v>
      </c>
      <c r="F604">
        <v>98</v>
      </c>
    </row>
    <row r="605" spans="1:6" x14ac:dyDescent="0.25">
      <c r="A605">
        <v>603</v>
      </c>
      <c r="B605">
        <v>127</v>
      </c>
      <c r="C605">
        <v>477</v>
      </c>
      <c r="D605">
        <v>118</v>
      </c>
      <c r="E605">
        <v>2</v>
      </c>
      <c r="F605">
        <v>236</v>
      </c>
    </row>
    <row r="606" spans="1:6" x14ac:dyDescent="0.25">
      <c r="A606">
        <v>604</v>
      </c>
      <c r="B606">
        <v>127</v>
      </c>
      <c r="C606">
        <v>328</v>
      </c>
      <c r="D606">
        <v>109</v>
      </c>
      <c r="E606">
        <v>2</v>
      </c>
      <c r="F606">
        <v>218</v>
      </c>
    </row>
    <row r="607" spans="1:6" x14ac:dyDescent="0.25">
      <c r="A607">
        <v>605</v>
      </c>
      <c r="B607">
        <v>127</v>
      </c>
      <c r="C607">
        <v>121</v>
      </c>
      <c r="D607">
        <v>92</v>
      </c>
      <c r="E607">
        <v>1</v>
      </c>
      <c r="F607">
        <v>92</v>
      </c>
    </row>
    <row r="608" spans="1:6" x14ac:dyDescent="0.25">
      <c r="A608">
        <v>606</v>
      </c>
      <c r="B608">
        <v>128</v>
      </c>
      <c r="C608">
        <v>674</v>
      </c>
      <c r="D608">
        <v>113</v>
      </c>
      <c r="E608">
        <v>3</v>
      </c>
      <c r="F608">
        <v>339</v>
      </c>
    </row>
    <row r="609" spans="1:6" x14ac:dyDescent="0.25">
      <c r="A609">
        <v>607</v>
      </c>
      <c r="B609">
        <v>128</v>
      </c>
      <c r="C609">
        <v>240</v>
      </c>
      <c r="D609">
        <v>106</v>
      </c>
      <c r="E609">
        <v>3</v>
      </c>
      <c r="F609">
        <v>318</v>
      </c>
    </row>
    <row r="610" spans="1:6" x14ac:dyDescent="0.25">
      <c r="A610">
        <v>608</v>
      </c>
      <c r="B610">
        <v>128</v>
      </c>
      <c r="C610">
        <v>1002</v>
      </c>
      <c r="D610">
        <v>106</v>
      </c>
      <c r="E610">
        <v>2</v>
      </c>
      <c r="F610">
        <v>212</v>
      </c>
    </row>
    <row r="611" spans="1:6" x14ac:dyDescent="0.25">
      <c r="A611">
        <v>609</v>
      </c>
      <c r="B611">
        <v>128</v>
      </c>
      <c r="C611">
        <v>322</v>
      </c>
      <c r="D611">
        <v>109</v>
      </c>
      <c r="E611">
        <v>2</v>
      </c>
      <c r="F611">
        <v>218</v>
      </c>
    </row>
    <row r="612" spans="1:6" x14ac:dyDescent="0.25">
      <c r="A612">
        <v>610</v>
      </c>
      <c r="B612">
        <v>128</v>
      </c>
      <c r="C612">
        <v>814</v>
      </c>
      <c r="D612">
        <v>117</v>
      </c>
      <c r="E612">
        <v>3</v>
      </c>
      <c r="F612">
        <v>351</v>
      </c>
    </row>
    <row r="613" spans="1:6" x14ac:dyDescent="0.25">
      <c r="A613">
        <v>611</v>
      </c>
      <c r="B613">
        <v>128</v>
      </c>
      <c r="C613">
        <v>185</v>
      </c>
      <c r="D613">
        <v>98</v>
      </c>
      <c r="E613">
        <v>1</v>
      </c>
      <c r="F613">
        <v>98</v>
      </c>
    </row>
    <row r="614" spans="1:6" x14ac:dyDescent="0.25">
      <c r="A614">
        <v>612</v>
      </c>
      <c r="B614">
        <v>128</v>
      </c>
      <c r="C614">
        <v>787</v>
      </c>
      <c r="D614">
        <v>91</v>
      </c>
      <c r="E614">
        <v>2</v>
      </c>
      <c r="F614">
        <v>182</v>
      </c>
    </row>
    <row r="615" spans="1:6" x14ac:dyDescent="0.25">
      <c r="A615">
        <v>613</v>
      </c>
      <c r="B615">
        <v>129</v>
      </c>
      <c r="C615">
        <v>1026</v>
      </c>
      <c r="D615">
        <v>90</v>
      </c>
      <c r="E615">
        <v>2</v>
      </c>
      <c r="F615">
        <v>180</v>
      </c>
    </row>
    <row r="616" spans="1:6" x14ac:dyDescent="0.25">
      <c r="A616">
        <v>614</v>
      </c>
      <c r="B616">
        <v>129</v>
      </c>
      <c r="C616">
        <v>570</v>
      </c>
      <c r="D616">
        <v>100</v>
      </c>
      <c r="E616">
        <v>1</v>
      </c>
      <c r="F616">
        <v>100</v>
      </c>
    </row>
    <row r="617" spans="1:6" x14ac:dyDescent="0.25">
      <c r="A617">
        <v>615</v>
      </c>
      <c r="B617">
        <v>129</v>
      </c>
      <c r="C617">
        <v>872</v>
      </c>
      <c r="D617">
        <v>113</v>
      </c>
      <c r="E617">
        <v>2</v>
      </c>
      <c r="F617">
        <v>226</v>
      </c>
    </row>
    <row r="618" spans="1:6" x14ac:dyDescent="0.25">
      <c r="A618">
        <v>616</v>
      </c>
      <c r="B618">
        <v>130</v>
      </c>
      <c r="C618">
        <v>250</v>
      </c>
      <c r="D618">
        <v>95</v>
      </c>
      <c r="E618">
        <v>1</v>
      </c>
      <c r="F618">
        <v>95</v>
      </c>
    </row>
    <row r="619" spans="1:6" x14ac:dyDescent="0.25">
      <c r="A619">
        <v>617</v>
      </c>
      <c r="B619">
        <v>131</v>
      </c>
      <c r="C619">
        <v>215</v>
      </c>
      <c r="D619">
        <v>106</v>
      </c>
      <c r="E619">
        <v>3</v>
      </c>
      <c r="F619">
        <v>318</v>
      </c>
    </row>
    <row r="620" spans="1:6" x14ac:dyDescent="0.25">
      <c r="A620">
        <v>618</v>
      </c>
      <c r="B620">
        <v>131</v>
      </c>
      <c r="C620">
        <v>535</v>
      </c>
      <c r="D620">
        <v>98</v>
      </c>
      <c r="E620">
        <v>1</v>
      </c>
      <c r="F620">
        <v>98</v>
      </c>
    </row>
    <row r="621" spans="1:6" x14ac:dyDescent="0.25">
      <c r="A621">
        <v>619</v>
      </c>
      <c r="B621">
        <v>131</v>
      </c>
      <c r="C621">
        <v>865</v>
      </c>
      <c r="D621">
        <v>113</v>
      </c>
      <c r="E621">
        <v>2</v>
      </c>
      <c r="F621">
        <v>226</v>
      </c>
    </row>
    <row r="622" spans="1:6" x14ac:dyDescent="0.25">
      <c r="A622">
        <v>620</v>
      </c>
      <c r="B622">
        <v>131</v>
      </c>
      <c r="C622">
        <v>1142</v>
      </c>
      <c r="D622">
        <v>102</v>
      </c>
      <c r="E622">
        <v>2</v>
      </c>
      <c r="F622">
        <v>204</v>
      </c>
    </row>
    <row r="623" spans="1:6" x14ac:dyDescent="0.25">
      <c r="A623">
        <v>621</v>
      </c>
      <c r="B623">
        <v>131</v>
      </c>
      <c r="C623">
        <v>517</v>
      </c>
      <c r="D623">
        <v>102</v>
      </c>
      <c r="E623">
        <v>1</v>
      </c>
      <c r="F623">
        <v>102</v>
      </c>
    </row>
    <row r="624" spans="1:6" x14ac:dyDescent="0.25">
      <c r="A624">
        <v>622</v>
      </c>
      <c r="B624">
        <v>132</v>
      </c>
      <c r="C624">
        <v>420</v>
      </c>
      <c r="D624">
        <v>107</v>
      </c>
      <c r="E624">
        <v>1</v>
      </c>
      <c r="F624">
        <v>107</v>
      </c>
    </row>
    <row r="625" spans="1:6" x14ac:dyDescent="0.25">
      <c r="A625">
        <v>623</v>
      </c>
      <c r="B625">
        <v>132</v>
      </c>
      <c r="C625">
        <v>207</v>
      </c>
      <c r="D625">
        <v>98</v>
      </c>
      <c r="E625">
        <v>2</v>
      </c>
      <c r="F625">
        <v>196</v>
      </c>
    </row>
    <row r="626" spans="1:6" x14ac:dyDescent="0.25">
      <c r="A626">
        <v>624</v>
      </c>
      <c r="B626">
        <v>132</v>
      </c>
      <c r="C626">
        <v>979</v>
      </c>
      <c r="D626">
        <v>97</v>
      </c>
      <c r="E626">
        <v>1</v>
      </c>
      <c r="F626">
        <v>97</v>
      </c>
    </row>
    <row r="627" spans="1:6" x14ac:dyDescent="0.25">
      <c r="A627">
        <v>625</v>
      </c>
      <c r="B627">
        <v>132</v>
      </c>
      <c r="C627">
        <v>1227</v>
      </c>
      <c r="D627">
        <v>112</v>
      </c>
      <c r="E627">
        <v>2</v>
      </c>
      <c r="F627">
        <v>224</v>
      </c>
    </row>
    <row r="628" spans="1:6" x14ac:dyDescent="0.25">
      <c r="A628">
        <v>626</v>
      </c>
      <c r="B628">
        <v>132</v>
      </c>
      <c r="C628">
        <v>658</v>
      </c>
      <c r="D628">
        <v>93</v>
      </c>
      <c r="E628">
        <v>3</v>
      </c>
      <c r="F628">
        <v>279</v>
      </c>
    </row>
    <row r="629" spans="1:6" x14ac:dyDescent="0.25">
      <c r="A629">
        <v>627</v>
      </c>
      <c r="B629">
        <v>133</v>
      </c>
      <c r="C629">
        <v>523</v>
      </c>
      <c r="D629">
        <v>102</v>
      </c>
      <c r="E629">
        <v>1</v>
      </c>
      <c r="F629">
        <v>102</v>
      </c>
    </row>
    <row r="630" spans="1:6" x14ac:dyDescent="0.25">
      <c r="A630">
        <v>628</v>
      </c>
      <c r="B630">
        <v>133</v>
      </c>
      <c r="C630">
        <v>942</v>
      </c>
      <c r="D630">
        <v>96</v>
      </c>
      <c r="E630">
        <v>2</v>
      </c>
      <c r="F630">
        <v>192</v>
      </c>
    </row>
    <row r="631" spans="1:6" x14ac:dyDescent="0.25">
      <c r="A631">
        <v>629</v>
      </c>
      <c r="B631">
        <v>133</v>
      </c>
      <c r="C631">
        <v>374</v>
      </c>
      <c r="D631">
        <v>94</v>
      </c>
      <c r="E631">
        <v>3</v>
      </c>
      <c r="F631">
        <v>282</v>
      </c>
    </row>
    <row r="632" spans="1:6" x14ac:dyDescent="0.25">
      <c r="A632">
        <v>630</v>
      </c>
      <c r="B632">
        <v>134</v>
      </c>
      <c r="C632">
        <v>770</v>
      </c>
      <c r="D632">
        <v>91</v>
      </c>
      <c r="E632">
        <v>1</v>
      </c>
      <c r="F632">
        <v>91</v>
      </c>
    </row>
    <row r="633" spans="1:6" x14ac:dyDescent="0.25">
      <c r="A633">
        <v>631</v>
      </c>
      <c r="B633">
        <v>134</v>
      </c>
      <c r="C633">
        <v>516</v>
      </c>
      <c r="D633">
        <v>102</v>
      </c>
      <c r="E633">
        <v>2</v>
      </c>
      <c r="F633">
        <v>204</v>
      </c>
    </row>
    <row r="634" spans="1:6" x14ac:dyDescent="0.25">
      <c r="A634">
        <v>632</v>
      </c>
      <c r="B634">
        <v>134</v>
      </c>
      <c r="C634">
        <v>989</v>
      </c>
      <c r="D634">
        <v>106</v>
      </c>
      <c r="E634">
        <v>2</v>
      </c>
      <c r="F634">
        <v>212</v>
      </c>
    </row>
    <row r="635" spans="1:6" x14ac:dyDescent="0.25">
      <c r="A635">
        <v>633</v>
      </c>
      <c r="B635">
        <v>134</v>
      </c>
      <c r="C635">
        <v>407</v>
      </c>
      <c r="D635">
        <v>119</v>
      </c>
      <c r="E635">
        <v>2</v>
      </c>
      <c r="F635">
        <v>238</v>
      </c>
    </row>
    <row r="636" spans="1:6" x14ac:dyDescent="0.25">
      <c r="A636">
        <v>634</v>
      </c>
      <c r="B636">
        <v>134</v>
      </c>
      <c r="C636">
        <v>840</v>
      </c>
      <c r="D636">
        <v>113</v>
      </c>
      <c r="E636">
        <v>2</v>
      </c>
      <c r="F636">
        <v>226</v>
      </c>
    </row>
    <row r="637" spans="1:6" x14ac:dyDescent="0.25">
      <c r="A637">
        <v>635</v>
      </c>
      <c r="B637">
        <v>134</v>
      </c>
      <c r="C637">
        <v>185</v>
      </c>
      <c r="D637">
        <v>98</v>
      </c>
      <c r="E637">
        <v>2</v>
      </c>
      <c r="F637">
        <v>196</v>
      </c>
    </row>
    <row r="638" spans="1:6" x14ac:dyDescent="0.25">
      <c r="A638">
        <v>636</v>
      </c>
      <c r="B638">
        <v>134</v>
      </c>
      <c r="C638">
        <v>653</v>
      </c>
      <c r="D638">
        <v>93</v>
      </c>
      <c r="E638">
        <v>3</v>
      </c>
      <c r="F638">
        <v>279</v>
      </c>
    </row>
    <row r="639" spans="1:6" x14ac:dyDescent="0.25">
      <c r="A639">
        <v>637</v>
      </c>
      <c r="B639">
        <v>134</v>
      </c>
      <c r="C639">
        <v>1194</v>
      </c>
      <c r="D639">
        <v>105</v>
      </c>
      <c r="E639">
        <v>1</v>
      </c>
      <c r="F639">
        <v>105</v>
      </c>
    </row>
    <row r="640" spans="1:6" x14ac:dyDescent="0.25">
      <c r="A640">
        <v>638</v>
      </c>
      <c r="B640">
        <v>135</v>
      </c>
      <c r="C640">
        <v>106</v>
      </c>
      <c r="D640">
        <v>92</v>
      </c>
      <c r="E640">
        <v>1</v>
      </c>
      <c r="F640">
        <v>92</v>
      </c>
    </row>
    <row r="641" spans="1:6" x14ac:dyDescent="0.25">
      <c r="A641">
        <v>639</v>
      </c>
      <c r="B641">
        <v>135</v>
      </c>
      <c r="C641">
        <v>730</v>
      </c>
      <c r="D641">
        <v>119</v>
      </c>
      <c r="E641">
        <v>2</v>
      </c>
      <c r="F641">
        <v>238</v>
      </c>
    </row>
    <row r="642" spans="1:6" x14ac:dyDescent="0.25">
      <c r="A642">
        <v>640</v>
      </c>
      <c r="B642">
        <v>135</v>
      </c>
      <c r="C642">
        <v>654</v>
      </c>
      <c r="D642">
        <v>93</v>
      </c>
      <c r="E642">
        <v>2</v>
      </c>
      <c r="F642">
        <v>186</v>
      </c>
    </row>
    <row r="643" spans="1:6" x14ac:dyDescent="0.25">
      <c r="A643">
        <v>641</v>
      </c>
      <c r="B643">
        <v>135</v>
      </c>
      <c r="C643">
        <v>376</v>
      </c>
      <c r="D643">
        <v>94</v>
      </c>
      <c r="E643">
        <v>1</v>
      </c>
      <c r="F643">
        <v>94</v>
      </c>
    </row>
    <row r="644" spans="1:6" x14ac:dyDescent="0.25">
      <c r="A644">
        <v>642</v>
      </c>
      <c r="B644">
        <v>136</v>
      </c>
      <c r="C644">
        <v>816</v>
      </c>
      <c r="D644">
        <v>117</v>
      </c>
      <c r="E644">
        <v>2</v>
      </c>
      <c r="F644">
        <v>234</v>
      </c>
    </row>
    <row r="645" spans="1:6" x14ac:dyDescent="0.25">
      <c r="A645">
        <v>643</v>
      </c>
      <c r="B645">
        <v>136</v>
      </c>
      <c r="C645">
        <v>174</v>
      </c>
      <c r="D645">
        <v>91</v>
      </c>
      <c r="E645">
        <v>3</v>
      </c>
      <c r="F645">
        <v>273</v>
      </c>
    </row>
    <row r="646" spans="1:6" x14ac:dyDescent="0.25">
      <c r="A646">
        <v>644</v>
      </c>
      <c r="B646">
        <v>136</v>
      </c>
      <c r="C646">
        <v>582</v>
      </c>
      <c r="D646">
        <v>100</v>
      </c>
      <c r="E646">
        <v>3</v>
      </c>
      <c r="F646">
        <v>300</v>
      </c>
    </row>
    <row r="647" spans="1:6" x14ac:dyDescent="0.25">
      <c r="A647">
        <v>645</v>
      </c>
      <c r="B647">
        <v>137</v>
      </c>
      <c r="C647">
        <v>1137</v>
      </c>
      <c r="D647">
        <v>102</v>
      </c>
      <c r="E647">
        <v>1</v>
      </c>
      <c r="F647">
        <v>102</v>
      </c>
    </row>
    <row r="648" spans="1:6" x14ac:dyDescent="0.25">
      <c r="A648">
        <v>646</v>
      </c>
      <c r="B648">
        <v>137</v>
      </c>
      <c r="C648">
        <v>175</v>
      </c>
      <c r="D648">
        <v>98</v>
      </c>
      <c r="E648">
        <v>1</v>
      </c>
      <c r="F648">
        <v>98</v>
      </c>
    </row>
    <row r="649" spans="1:6" x14ac:dyDescent="0.25">
      <c r="A649">
        <v>647</v>
      </c>
      <c r="B649">
        <v>137</v>
      </c>
      <c r="C649">
        <v>826</v>
      </c>
      <c r="D649">
        <v>117</v>
      </c>
      <c r="E649">
        <v>1</v>
      </c>
      <c r="F649">
        <v>117</v>
      </c>
    </row>
    <row r="650" spans="1:6" x14ac:dyDescent="0.25">
      <c r="A650">
        <v>648</v>
      </c>
      <c r="B650">
        <v>137</v>
      </c>
      <c r="C650">
        <v>236</v>
      </c>
      <c r="D650">
        <v>106</v>
      </c>
      <c r="E650">
        <v>3</v>
      </c>
      <c r="F650">
        <v>318</v>
      </c>
    </row>
    <row r="651" spans="1:6" x14ac:dyDescent="0.25">
      <c r="A651">
        <v>649</v>
      </c>
      <c r="B651">
        <v>138</v>
      </c>
      <c r="C651">
        <v>51</v>
      </c>
      <c r="D651">
        <v>104</v>
      </c>
      <c r="E651">
        <v>2</v>
      </c>
      <c r="F651">
        <v>208</v>
      </c>
    </row>
    <row r="652" spans="1:6" x14ac:dyDescent="0.25">
      <c r="A652">
        <v>650</v>
      </c>
      <c r="B652">
        <v>138</v>
      </c>
      <c r="C652">
        <v>518</v>
      </c>
      <c r="D652">
        <v>102</v>
      </c>
      <c r="E652">
        <v>3</v>
      </c>
      <c r="F652">
        <v>306</v>
      </c>
    </row>
    <row r="653" spans="1:6" x14ac:dyDescent="0.25">
      <c r="A653">
        <v>651</v>
      </c>
      <c r="B653">
        <v>138</v>
      </c>
      <c r="C653">
        <v>2</v>
      </c>
      <c r="D653">
        <v>96</v>
      </c>
      <c r="E653">
        <v>2</v>
      </c>
      <c r="F653">
        <v>192</v>
      </c>
    </row>
    <row r="654" spans="1:6" x14ac:dyDescent="0.25">
      <c r="A654">
        <v>652</v>
      </c>
      <c r="B654">
        <v>138</v>
      </c>
      <c r="C654">
        <v>1065</v>
      </c>
      <c r="D654">
        <v>93</v>
      </c>
      <c r="E654">
        <v>1</v>
      </c>
      <c r="F654">
        <v>93</v>
      </c>
    </row>
    <row r="655" spans="1:6" x14ac:dyDescent="0.25">
      <c r="A655">
        <v>653</v>
      </c>
      <c r="B655">
        <v>138</v>
      </c>
      <c r="C655">
        <v>383</v>
      </c>
      <c r="D655">
        <v>94</v>
      </c>
      <c r="E655">
        <v>2</v>
      </c>
      <c r="F655">
        <v>188</v>
      </c>
    </row>
    <row r="656" spans="1:6" x14ac:dyDescent="0.25">
      <c r="A656">
        <v>654</v>
      </c>
      <c r="B656">
        <v>139</v>
      </c>
      <c r="C656">
        <v>521</v>
      </c>
      <c r="D656">
        <v>102</v>
      </c>
      <c r="E656">
        <v>2</v>
      </c>
      <c r="F656">
        <v>204</v>
      </c>
    </row>
    <row r="657" spans="1:6" x14ac:dyDescent="0.25">
      <c r="A657">
        <v>655</v>
      </c>
      <c r="B657">
        <v>139</v>
      </c>
      <c r="C657">
        <v>428</v>
      </c>
      <c r="D657">
        <v>107</v>
      </c>
      <c r="E657">
        <v>1</v>
      </c>
      <c r="F657">
        <v>107</v>
      </c>
    </row>
    <row r="658" spans="1:6" x14ac:dyDescent="0.25">
      <c r="A658">
        <v>656</v>
      </c>
      <c r="B658">
        <v>139</v>
      </c>
      <c r="C658">
        <v>280</v>
      </c>
      <c r="D658">
        <v>105</v>
      </c>
      <c r="E658">
        <v>1</v>
      </c>
      <c r="F658">
        <v>105</v>
      </c>
    </row>
    <row r="659" spans="1:6" x14ac:dyDescent="0.25">
      <c r="A659">
        <v>657</v>
      </c>
      <c r="B659">
        <v>139</v>
      </c>
      <c r="C659">
        <v>1110</v>
      </c>
      <c r="D659">
        <v>115</v>
      </c>
      <c r="E659">
        <v>3</v>
      </c>
      <c r="F659">
        <v>345</v>
      </c>
    </row>
    <row r="660" spans="1:6" x14ac:dyDescent="0.25">
      <c r="A660">
        <v>658</v>
      </c>
      <c r="B660">
        <v>140</v>
      </c>
      <c r="C660">
        <v>701</v>
      </c>
      <c r="D660">
        <v>119</v>
      </c>
      <c r="E660">
        <v>3</v>
      </c>
      <c r="F660">
        <v>357</v>
      </c>
    </row>
    <row r="661" spans="1:6" x14ac:dyDescent="0.25">
      <c r="A661">
        <v>659</v>
      </c>
      <c r="B661">
        <v>140</v>
      </c>
      <c r="C661">
        <v>955</v>
      </c>
      <c r="D661">
        <v>97</v>
      </c>
      <c r="E661">
        <v>1</v>
      </c>
      <c r="F661">
        <v>97</v>
      </c>
    </row>
    <row r="662" spans="1:6" x14ac:dyDescent="0.25">
      <c r="A662">
        <v>660</v>
      </c>
      <c r="B662">
        <v>140</v>
      </c>
      <c r="C662">
        <v>575</v>
      </c>
      <c r="D662">
        <v>100</v>
      </c>
      <c r="E662">
        <v>1</v>
      </c>
      <c r="F662">
        <v>100</v>
      </c>
    </row>
    <row r="663" spans="1:6" x14ac:dyDescent="0.25">
      <c r="A663">
        <v>661</v>
      </c>
      <c r="B663">
        <v>140</v>
      </c>
      <c r="C663">
        <v>533</v>
      </c>
      <c r="D663">
        <v>98</v>
      </c>
      <c r="E663">
        <v>2</v>
      </c>
      <c r="F663">
        <v>196</v>
      </c>
    </row>
    <row r="664" spans="1:6" x14ac:dyDescent="0.25">
      <c r="A664">
        <v>662</v>
      </c>
      <c r="B664">
        <v>140</v>
      </c>
      <c r="C664">
        <v>687</v>
      </c>
      <c r="D664">
        <v>113</v>
      </c>
      <c r="E664">
        <v>3</v>
      </c>
      <c r="F664">
        <v>339</v>
      </c>
    </row>
    <row r="665" spans="1:6" x14ac:dyDescent="0.25">
      <c r="A665">
        <v>663</v>
      </c>
      <c r="B665">
        <v>140</v>
      </c>
      <c r="C665">
        <v>628</v>
      </c>
      <c r="D665">
        <v>112</v>
      </c>
      <c r="E665">
        <v>1</v>
      </c>
      <c r="F665">
        <v>112</v>
      </c>
    </row>
    <row r="666" spans="1:6" x14ac:dyDescent="0.25">
      <c r="A666">
        <v>664</v>
      </c>
      <c r="B666">
        <v>140</v>
      </c>
      <c r="C666">
        <v>1130</v>
      </c>
      <c r="D666">
        <v>102</v>
      </c>
      <c r="E666">
        <v>3</v>
      </c>
      <c r="F666">
        <v>306</v>
      </c>
    </row>
    <row r="667" spans="1:6" x14ac:dyDescent="0.25">
      <c r="A667">
        <v>665</v>
      </c>
      <c r="B667">
        <v>141</v>
      </c>
      <c r="C667">
        <v>805</v>
      </c>
      <c r="D667">
        <v>117</v>
      </c>
      <c r="E667">
        <v>3</v>
      </c>
      <c r="F667">
        <v>351</v>
      </c>
    </row>
    <row r="668" spans="1:6" x14ac:dyDescent="0.25">
      <c r="A668">
        <v>666</v>
      </c>
      <c r="B668">
        <v>141</v>
      </c>
      <c r="C668">
        <v>950</v>
      </c>
      <c r="D668">
        <v>97</v>
      </c>
      <c r="E668">
        <v>1</v>
      </c>
      <c r="F668">
        <v>97</v>
      </c>
    </row>
    <row r="669" spans="1:6" x14ac:dyDescent="0.25">
      <c r="A669">
        <v>667</v>
      </c>
      <c r="B669">
        <v>141</v>
      </c>
      <c r="C669">
        <v>733</v>
      </c>
      <c r="D669">
        <v>119</v>
      </c>
      <c r="E669">
        <v>3</v>
      </c>
      <c r="F669">
        <v>357</v>
      </c>
    </row>
    <row r="670" spans="1:6" x14ac:dyDescent="0.25">
      <c r="A670">
        <v>668</v>
      </c>
      <c r="B670">
        <v>142</v>
      </c>
      <c r="C670">
        <v>8</v>
      </c>
      <c r="D670">
        <v>96</v>
      </c>
      <c r="E670">
        <v>3</v>
      </c>
      <c r="F670">
        <v>288</v>
      </c>
    </row>
    <row r="671" spans="1:6" x14ac:dyDescent="0.25">
      <c r="A671">
        <v>669</v>
      </c>
      <c r="B671">
        <v>142</v>
      </c>
      <c r="C671">
        <v>843</v>
      </c>
      <c r="D671">
        <v>113</v>
      </c>
      <c r="E671">
        <v>2</v>
      </c>
      <c r="F671">
        <v>226</v>
      </c>
    </row>
    <row r="672" spans="1:6" x14ac:dyDescent="0.25">
      <c r="A672">
        <v>670</v>
      </c>
      <c r="B672">
        <v>142</v>
      </c>
      <c r="C672">
        <v>131</v>
      </c>
      <c r="D672">
        <v>92</v>
      </c>
      <c r="E672">
        <v>3</v>
      </c>
      <c r="F672">
        <v>276</v>
      </c>
    </row>
    <row r="673" spans="1:6" x14ac:dyDescent="0.25">
      <c r="A673">
        <v>671</v>
      </c>
      <c r="B673">
        <v>142</v>
      </c>
      <c r="C673">
        <v>575</v>
      </c>
      <c r="D673">
        <v>100</v>
      </c>
      <c r="E673">
        <v>3</v>
      </c>
      <c r="F673">
        <v>300</v>
      </c>
    </row>
    <row r="674" spans="1:6" x14ac:dyDescent="0.25">
      <c r="A674">
        <v>672</v>
      </c>
      <c r="B674">
        <v>142</v>
      </c>
      <c r="C674">
        <v>717</v>
      </c>
      <c r="D674">
        <v>119</v>
      </c>
      <c r="E674">
        <v>3</v>
      </c>
      <c r="F674">
        <v>357</v>
      </c>
    </row>
    <row r="675" spans="1:6" x14ac:dyDescent="0.25">
      <c r="A675">
        <v>673</v>
      </c>
      <c r="B675">
        <v>142</v>
      </c>
      <c r="C675">
        <v>1237</v>
      </c>
      <c r="D675">
        <v>112</v>
      </c>
      <c r="E675">
        <v>3</v>
      </c>
      <c r="F675">
        <v>336</v>
      </c>
    </row>
    <row r="676" spans="1:6" x14ac:dyDescent="0.25">
      <c r="A676">
        <v>674</v>
      </c>
      <c r="B676">
        <v>142</v>
      </c>
      <c r="C676">
        <v>712</v>
      </c>
      <c r="D676">
        <v>119</v>
      </c>
      <c r="E676">
        <v>1</v>
      </c>
      <c r="F676">
        <v>119</v>
      </c>
    </row>
    <row r="677" spans="1:6" x14ac:dyDescent="0.25">
      <c r="A677">
        <v>675</v>
      </c>
      <c r="B677">
        <v>142</v>
      </c>
      <c r="C677">
        <v>932</v>
      </c>
      <c r="D677">
        <v>96</v>
      </c>
      <c r="E677">
        <v>3</v>
      </c>
      <c r="F677">
        <v>288</v>
      </c>
    </row>
    <row r="678" spans="1:6" x14ac:dyDescent="0.25">
      <c r="A678">
        <v>676</v>
      </c>
      <c r="B678">
        <v>142</v>
      </c>
      <c r="C678">
        <v>630</v>
      </c>
      <c r="D678">
        <v>93</v>
      </c>
      <c r="E678">
        <v>3</v>
      </c>
      <c r="F678">
        <v>279</v>
      </c>
    </row>
    <row r="679" spans="1:6" x14ac:dyDescent="0.25">
      <c r="A679">
        <v>677</v>
      </c>
      <c r="B679">
        <v>143</v>
      </c>
      <c r="C679">
        <v>740</v>
      </c>
      <c r="D679">
        <v>109</v>
      </c>
      <c r="E679">
        <v>2</v>
      </c>
      <c r="F679">
        <v>218</v>
      </c>
    </row>
    <row r="680" spans="1:6" x14ac:dyDescent="0.25">
      <c r="A680">
        <v>678</v>
      </c>
      <c r="B680">
        <v>143</v>
      </c>
      <c r="C680">
        <v>94</v>
      </c>
      <c r="D680">
        <v>118</v>
      </c>
      <c r="E680">
        <v>2</v>
      </c>
      <c r="F680">
        <v>236</v>
      </c>
    </row>
    <row r="681" spans="1:6" x14ac:dyDescent="0.25">
      <c r="A681">
        <v>679</v>
      </c>
      <c r="B681">
        <v>143</v>
      </c>
      <c r="C681">
        <v>1083</v>
      </c>
      <c r="D681">
        <v>93</v>
      </c>
      <c r="E681">
        <v>1</v>
      </c>
      <c r="F681">
        <v>93</v>
      </c>
    </row>
    <row r="682" spans="1:6" x14ac:dyDescent="0.25">
      <c r="A682">
        <v>680</v>
      </c>
      <c r="B682">
        <v>143</v>
      </c>
      <c r="C682">
        <v>387</v>
      </c>
      <c r="D682">
        <v>119</v>
      </c>
      <c r="E682">
        <v>1</v>
      </c>
      <c r="F682">
        <v>119</v>
      </c>
    </row>
    <row r="683" spans="1:6" x14ac:dyDescent="0.25">
      <c r="A683">
        <v>681</v>
      </c>
      <c r="B683">
        <v>143</v>
      </c>
      <c r="C683">
        <v>1123</v>
      </c>
      <c r="D683">
        <v>102</v>
      </c>
      <c r="E683">
        <v>3</v>
      </c>
      <c r="F683">
        <v>306</v>
      </c>
    </row>
    <row r="684" spans="1:6" x14ac:dyDescent="0.25">
      <c r="A684">
        <v>682</v>
      </c>
      <c r="B684">
        <v>143</v>
      </c>
      <c r="C684">
        <v>837</v>
      </c>
      <c r="D684">
        <v>117</v>
      </c>
      <c r="E684">
        <v>1</v>
      </c>
      <c r="F684">
        <v>117</v>
      </c>
    </row>
    <row r="685" spans="1:6" x14ac:dyDescent="0.25">
      <c r="A685">
        <v>683</v>
      </c>
      <c r="B685">
        <v>144</v>
      </c>
      <c r="C685">
        <v>698</v>
      </c>
      <c r="D685">
        <v>113</v>
      </c>
      <c r="E685">
        <v>1</v>
      </c>
      <c r="F685">
        <v>113</v>
      </c>
    </row>
    <row r="686" spans="1:6" x14ac:dyDescent="0.25">
      <c r="A686">
        <v>684</v>
      </c>
      <c r="B686">
        <v>144</v>
      </c>
      <c r="C686">
        <v>295</v>
      </c>
      <c r="D686">
        <v>105</v>
      </c>
      <c r="E686">
        <v>3</v>
      </c>
      <c r="F686">
        <v>315</v>
      </c>
    </row>
    <row r="687" spans="1:6" x14ac:dyDescent="0.25">
      <c r="A687">
        <v>685</v>
      </c>
      <c r="B687">
        <v>144</v>
      </c>
      <c r="C687">
        <v>461</v>
      </c>
      <c r="D687">
        <v>118</v>
      </c>
      <c r="E687">
        <v>2</v>
      </c>
      <c r="F687">
        <v>236</v>
      </c>
    </row>
    <row r="688" spans="1:6" x14ac:dyDescent="0.25">
      <c r="A688">
        <v>686</v>
      </c>
      <c r="B688">
        <v>144</v>
      </c>
      <c r="C688">
        <v>680</v>
      </c>
      <c r="D688">
        <v>113</v>
      </c>
      <c r="E688">
        <v>2</v>
      </c>
      <c r="F688">
        <v>226</v>
      </c>
    </row>
    <row r="689" spans="1:6" x14ac:dyDescent="0.25">
      <c r="A689">
        <v>687</v>
      </c>
      <c r="B689">
        <v>145</v>
      </c>
      <c r="C689">
        <v>1138</v>
      </c>
      <c r="D689">
        <v>102</v>
      </c>
      <c r="E689">
        <v>1</v>
      </c>
      <c r="F689">
        <v>102</v>
      </c>
    </row>
    <row r="690" spans="1:6" x14ac:dyDescent="0.25">
      <c r="A690">
        <v>688</v>
      </c>
      <c r="B690">
        <v>145</v>
      </c>
      <c r="C690">
        <v>623</v>
      </c>
      <c r="D690">
        <v>112</v>
      </c>
      <c r="E690">
        <v>3</v>
      </c>
      <c r="F690">
        <v>336</v>
      </c>
    </row>
    <row r="691" spans="1:6" x14ac:dyDescent="0.25">
      <c r="A691">
        <v>689</v>
      </c>
      <c r="B691">
        <v>145</v>
      </c>
      <c r="C691">
        <v>655</v>
      </c>
      <c r="D691">
        <v>93</v>
      </c>
      <c r="E691">
        <v>2</v>
      </c>
      <c r="F691">
        <v>186</v>
      </c>
    </row>
    <row r="692" spans="1:6" x14ac:dyDescent="0.25">
      <c r="A692">
        <v>690</v>
      </c>
      <c r="B692">
        <v>145</v>
      </c>
      <c r="C692">
        <v>472</v>
      </c>
      <c r="D692">
        <v>118</v>
      </c>
      <c r="E692">
        <v>3</v>
      </c>
      <c r="F692">
        <v>354</v>
      </c>
    </row>
    <row r="693" spans="1:6" x14ac:dyDescent="0.25">
      <c r="A693">
        <v>691</v>
      </c>
      <c r="B693">
        <v>146</v>
      </c>
      <c r="C693">
        <v>17</v>
      </c>
      <c r="D693">
        <v>96</v>
      </c>
      <c r="E693">
        <v>3</v>
      </c>
      <c r="F693">
        <v>288</v>
      </c>
    </row>
    <row r="694" spans="1:6" x14ac:dyDescent="0.25">
      <c r="A694">
        <v>692</v>
      </c>
      <c r="B694">
        <v>146</v>
      </c>
      <c r="C694">
        <v>610</v>
      </c>
      <c r="D694">
        <v>112</v>
      </c>
      <c r="E694">
        <v>3</v>
      </c>
      <c r="F694">
        <v>336</v>
      </c>
    </row>
    <row r="695" spans="1:6" x14ac:dyDescent="0.25">
      <c r="A695">
        <v>693</v>
      </c>
      <c r="B695">
        <v>147</v>
      </c>
      <c r="C695">
        <v>1250</v>
      </c>
      <c r="D695">
        <v>112</v>
      </c>
      <c r="E695">
        <v>1</v>
      </c>
      <c r="F695">
        <v>112</v>
      </c>
    </row>
    <row r="696" spans="1:6" x14ac:dyDescent="0.25">
      <c r="A696">
        <v>694</v>
      </c>
      <c r="B696">
        <v>148</v>
      </c>
      <c r="C696">
        <v>213</v>
      </c>
      <c r="D696">
        <v>106</v>
      </c>
      <c r="E696">
        <v>1</v>
      </c>
      <c r="F696">
        <v>106</v>
      </c>
    </row>
    <row r="697" spans="1:6" x14ac:dyDescent="0.25">
      <c r="A697">
        <v>695</v>
      </c>
      <c r="B697">
        <v>148</v>
      </c>
      <c r="C697">
        <v>779</v>
      </c>
      <c r="D697">
        <v>91</v>
      </c>
      <c r="E697">
        <v>3</v>
      </c>
      <c r="F697">
        <v>273</v>
      </c>
    </row>
    <row r="698" spans="1:6" x14ac:dyDescent="0.25">
      <c r="A698">
        <v>696</v>
      </c>
      <c r="B698">
        <v>148</v>
      </c>
      <c r="C698">
        <v>1214</v>
      </c>
      <c r="D698">
        <v>105</v>
      </c>
      <c r="E698">
        <v>3</v>
      </c>
      <c r="F698">
        <v>315</v>
      </c>
    </row>
    <row r="699" spans="1:6" x14ac:dyDescent="0.25">
      <c r="A699">
        <v>697</v>
      </c>
      <c r="B699">
        <v>148</v>
      </c>
      <c r="C699">
        <v>220</v>
      </c>
      <c r="D699">
        <v>106</v>
      </c>
      <c r="E699">
        <v>3</v>
      </c>
      <c r="F699">
        <v>318</v>
      </c>
    </row>
    <row r="700" spans="1:6" x14ac:dyDescent="0.25">
      <c r="A700">
        <v>698</v>
      </c>
      <c r="B700">
        <v>149</v>
      </c>
      <c r="C700">
        <v>423</v>
      </c>
      <c r="D700">
        <v>107</v>
      </c>
      <c r="E700">
        <v>1</v>
      </c>
      <c r="F700">
        <v>107</v>
      </c>
    </row>
    <row r="701" spans="1:6" x14ac:dyDescent="0.25">
      <c r="A701">
        <v>699</v>
      </c>
      <c r="B701">
        <v>149</v>
      </c>
      <c r="C701">
        <v>549</v>
      </c>
      <c r="D701">
        <v>98</v>
      </c>
      <c r="E701">
        <v>3</v>
      </c>
      <c r="F701">
        <v>294</v>
      </c>
    </row>
    <row r="702" spans="1:6" x14ac:dyDescent="0.25">
      <c r="A702">
        <v>700</v>
      </c>
      <c r="B702">
        <v>149</v>
      </c>
      <c r="C702">
        <v>931</v>
      </c>
      <c r="D702">
        <v>96</v>
      </c>
      <c r="E702">
        <v>1</v>
      </c>
      <c r="F702">
        <v>96</v>
      </c>
    </row>
    <row r="703" spans="1:6" x14ac:dyDescent="0.25">
      <c r="A703">
        <v>701</v>
      </c>
      <c r="B703">
        <v>149</v>
      </c>
      <c r="C703">
        <v>380</v>
      </c>
      <c r="D703">
        <v>94</v>
      </c>
      <c r="E703">
        <v>2</v>
      </c>
      <c r="F703">
        <v>188</v>
      </c>
    </row>
    <row r="704" spans="1:6" x14ac:dyDescent="0.25">
      <c r="A704">
        <v>702</v>
      </c>
      <c r="B704">
        <v>149</v>
      </c>
      <c r="C704">
        <v>93</v>
      </c>
      <c r="D704">
        <v>118</v>
      </c>
      <c r="E704">
        <v>3</v>
      </c>
      <c r="F704">
        <v>354</v>
      </c>
    </row>
    <row r="705" spans="1:6" x14ac:dyDescent="0.25">
      <c r="A705">
        <v>703</v>
      </c>
      <c r="B705">
        <v>150</v>
      </c>
      <c r="C705">
        <v>736</v>
      </c>
      <c r="D705">
        <v>109</v>
      </c>
      <c r="E705">
        <v>1</v>
      </c>
      <c r="F705">
        <v>109</v>
      </c>
    </row>
    <row r="706" spans="1:6" x14ac:dyDescent="0.25">
      <c r="A706">
        <v>704</v>
      </c>
      <c r="B706">
        <v>150</v>
      </c>
      <c r="C706">
        <v>1110</v>
      </c>
      <c r="D706">
        <v>115</v>
      </c>
      <c r="E706">
        <v>3</v>
      </c>
      <c r="F706">
        <v>345</v>
      </c>
    </row>
    <row r="707" spans="1:6" x14ac:dyDescent="0.25">
      <c r="A707">
        <v>705</v>
      </c>
      <c r="B707">
        <v>150</v>
      </c>
      <c r="C707">
        <v>263</v>
      </c>
      <c r="D707">
        <v>95</v>
      </c>
      <c r="E707">
        <v>3</v>
      </c>
      <c r="F707">
        <v>285</v>
      </c>
    </row>
    <row r="708" spans="1:6" x14ac:dyDescent="0.25">
      <c r="A708">
        <v>706</v>
      </c>
      <c r="B708">
        <v>150</v>
      </c>
      <c r="C708">
        <v>234</v>
      </c>
      <c r="D708">
        <v>106</v>
      </c>
      <c r="E708">
        <v>2</v>
      </c>
      <c r="F708">
        <v>212</v>
      </c>
    </row>
    <row r="709" spans="1:6" x14ac:dyDescent="0.25">
      <c r="A709">
        <v>707</v>
      </c>
      <c r="B709">
        <v>151</v>
      </c>
      <c r="C709">
        <v>772</v>
      </c>
      <c r="D709">
        <v>91</v>
      </c>
      <c r="E709">
        <v>1</v>
      </c>
      <c r="F709">
        <v>91</v>
      </c>
    </row>
    <row r="710" spans="1:6" x14ac:dyDescent="0.25">
      <c r="A710">
        <v>708</v>
      </c>
      <c r="B710">
        <v>151</v>
      </c>
      <c r="C710">
        <v>842</v>
      </c>
      <c r="D710">
        <v>113</v>
      </c>
      <c r="E710">
        <v>2</v>
      </c>
      <c r="F710">
        <v>226</v>
      </c>
    </row>
    <row r="711" spans="1:6" x14ac:dyDescent="0.25">
      <c r="A711">
        <v>709</v>
      </c>
      <c r="B711">
        <v>151</v>
      </c>
      <c r="C711">
        <v>287</v>
      </c>
      <c r="D711">
        <v>105</v>
      </c>
      <c r="E711">
        <v>3</v>
      </c>
      <c r="F711">
        <v>315</v>
      </c>
    </row>
    <row r="712" spans="1:6" x14ac:dyDescent="0.25">
      <c r="A712">
        <v>710</v>
      </c>
      <c r="B712">
        <v>151</v>
      </c>
      <c r="C712">
        <v>992</v>
      </c>
      <c r="D712">
        <v>106</v>
      </c>
      <c r="E712">
        <v>1</v>
      </c>
      <c r="F712">
        <v>106</v>
      </c>
    </row>
    <row r="713" spans="1:6" x14ac:dyDescent="0.25">
      <c r="A713">
        <v>711</v>
      </c>
      <c r="B713">
        <v>152</v>
      </c>
      <c r="C713">
        <v>246</v>
      </c>
      <c r="D713">
        <v>95</v>
      </c>
      <c r="E713">
        <v>1</v>
      </c>
      <c r="F713">
        <v>95</v>
      </c>
    </row>
    <row r="714" spans="1:6" x14ac:dyDescent="0.25">
      <c r="A714">
        <v>712</v>
      </c>
      <c r="B714">
        <v>152</v>
      </c>
      <c r="C714">
        <v>731</v>
      </c>
      <c r="D714">
        <v>119</v>
      </c>
      <c r="E714">
        <v>1</v>
      </c>
      <c r="F714">
        <v>119</v>
      </c>
    </row>
    <row r="715" spans="1:6" x14ac:dyDescent="0.25">
      <c r="A715">
        <v>713</v>
      </c>
      <c r="B715">
        <v>152</v>
      </c>
      <c r="C715">
        <v>490</v>
      </c>
      <c r="D715">
        <v>102</v>
      </c>
      <c r="E715">
        <v>1</v>
      </c>
      <c r="F715">
        <v>102</v>
      </c>
    </row>
    <row r="716" spans="1:6" x14ac:dyDescent="0.25">
      <c r="A716">
        <v>714</v>
      </c>
      <c r="B716">
        <v>152</v>
      </c>
      <c r="C716">
        <v>897</v>
      </c>
      <c r="D716">
        <v>94</v>
      </c>
      <c r="E716">
        <v>1</v>
      </c>
      <c r="F716">
        <v>94</v>
      </c>
    </row>
    <row r="717" spans="1:6" x14ac:dyDescent="0.25">
      <c r="A717">
        <v>715</v>
      </c>
      <c r="B717">
        <v>152</v>
      </c>
      <c r="C717">
        <v>537</v>
      </c>
      <c r="D717">
        <v>98</v>
      </c>
      <c r="E717">
        <v>3</v>
      </c>
      <c r="F717">
        <v>294</v>
      </c>
    </row>
    <row r="718" spans="1:6" x14ac:dyDescent="0.25">
      <c r="A718">
        <v>716</v>
      </c>
      <c r="B718">
        <v>152</v>
      </c>
      <c r="C718">
        <v>904</v>
      </c>
      <c r="D718">
        <v>94</v>
      </c>
      <c r="E718">
        <v>3</v>
      </c>
      <c r="F718">
        <v>282</v>
      </c>
    </row>
    <row r="719" spans="1:6" x14ac:dyDescent="0.25">
      <c r="A719">
        <v>717</v>
      </c>
      <c r="B719">
        <v>152</v>
      </c>
      <c r="C719">
        <v>1230</v>
      </c>
      <c r="D719">
        <v>112</v>
      </c>
      <c r="E719">
        <v>1</v>
      </c>
      <c r="F719">
        <v>112</v>
      </c>
    </row>
    <row r="720" spans="1:6" x14ac:dyDescent="0.25">
      <c r="A720">
        <v>718</v>
      </c>
      <c r="B720">
        <v>152</v>
      </c>
      <c r="C720">
        <v>1188</v>
      </c>
      <c r="D720">
        <v>99</v>
      </c>
      <c r="E720">
        <v>2</v>
      </c>
      <c r="F720">
        <v>198</v>
      </c>
    </row>
    <row r="721" spans="1:6" x14ac:dyDescent="0.25">
      <c r="A721">
        <v>719</v>
      </c>
      <c r="B721">
        <v>153</v>
      </c>
      <c r="C721">
        <v>542</v>
      </c>
      <c r="D721">
        <v>98</v>
      </c>
      <c r="E721">
        <v>3</v>
      </c>
      <c r="F721">
        <v>294</v>
      </c>
    </row>
    <row r="722" spans="1:6" x14ac:dyDescent="0.25">
      <c r="A722">
        <v>720</v>
      </c>
      <c r="B722">
        <v>153</v>
      </c>
      <c r="C722">
        <v>698</v>
      </c>
      <c r="D722">
        <v>113</v>
      </c>
      <c r="E722">
        <v>1</v>
      </c>
      <c r="F722">
        <v>113</v>
      </c>
    </row>
    <row r="723" spans="1:6" x14ac:dyDescent="0.25">
      <c r="A723">
        <v>721</v>
      </c>
      <c r="B723">
        <v>153</v>
      </c>
      <c r="C723">
        <v>769</v>
      </c>
      <c r="D723">
        <v>109</v>
      </c>
      <c r="E723">
        <v>3</v>
      </c>
      <c r="F723">
        <v>327</v>
      </c>
    </row>
    <row r="724" spans="1:6" x14ac:dyDescent="0.25">
      <c r="A724">
        <v>722</v>
      </c>
      <c r="B724">
        <v>153</v>
      </c>
      <c r="C724">
        <v>989</v>
      </c>
      <c r="D724">
        <v>106</v>
      </c>
      <c r="E724">
        <v>2</v>
      </c>
      <c r="F724">
        <v>212</v>
      </c>
    </row>
    <row r="725" spans="1:6" x14ac:dyDescent="0.25">
      <c r="A725">
        <v>723</v>
      </c>
      <c r="B725">
        <v>153</v>
      </c>
      <c r="C725">
        <v>1188</v>
      </c>
      <c r="D725">
        <v>99</v>
      </c>
      <c r="E725">
        <v>3</v>
      </c>
      <c r="F725">
        <v>297</v>
      </c>
    </row>
    <row r="726" spans="1:6" x14ac:dyDescent="0.25">
      <c r="A726">
        <v>724</v>
      </c>
      <c r="B726">
        <v>153</v>
      </c>
      <c r="C726">
        <v>1235</v>
      </c>
      <c r="D726">
        <v>112</v>
      </c>
      <c r="E726">
        <v>3</v>
      </c>
      <c r="F726">
        <v>336</v>
      </c>
    </row>
    <row r="727" spans="1:6" x14ac:dyDescent="0.25">
      <c r="A727">
        <v>725</v>
      </c>
      <c r="B727">
        <v>154</v>
      </c>
      <c r="C727">
        <v>347</v>
      </c>
      <c r="D727">
        <v>109</v>
      </c>
      <c r="E727">
        <v>1</v>
      </c>
      <c r="F727">
        <v>109</v>
      </c>
    </row>
    <row r="728" spans="1:6" x14ac:dyDescent="0.25">
      <c r="A728">
        <v>726</v>
      </c>
      <c r="B728">
        <v>154</v>
      </c>
      <c r="C728">
        <v>1043</v>
      </c>
      <c r="D728">
        <v>90</v>
      </c>
      <c r="E728">
        <v>1</v>
      </c>
      <c r="F728">
        <v>90</v>
      </c>
    </row>
    <row r="729" spans="1:6" x14ac:dyDescent="0.25">
      <c r="A729">
        <v>727</v>
      </c>
      <c r="B729">
        <v>154</v>
      </c>
      <c r="C729">
        <v>174</v>
      </c>
      <c r="D729">
        <v>91</v>
      </c>
      <c r="E729">
        <v>1</v>
      </c>
      <c r="F729">
        <v>91</v>
      </c>
    </row>
    <row r="730" spans="1:6" x14ac:dyDescent="0.25">
      <c r="A730">
        <v>728</v>
      </c>
      <c r="B730">
        <v>154</v>
      </c>
      <c r="C730">
        <v>630</v>
      </c>
      <c r="D730">
        <v>93</v>
      </c>
      <c r="E730">
        <v>2</v>
      </c>
      <c r="F730">
        <v>186</v>
      </c>
    </row>
    <row r="731" spans="1:6" x14ac:dyDescent="0.25">
      <c r="A731">
        <v>729</v>
      </c>
      <c r="B731">
        <v>154</v>
      </c>
      <c r="C731">
        <v>625</v>
      </c>
      <c r="D731">
        <v>112</v>
      </c>
      <c r="E731">
        <v>2</v>
      </c>
      <c r="F731">
        <v>224</v>
      </c>
    </row>
    <row r="732" spans="1:6" x14ac:dyDescent="0.25">
      <c r="A732">
        <v>730</v>
      </c>
      <c r="B732">
        <v>155</v>
      </c>
      <c r="C732">
        <v>512</v>
      </c>
      <c r="D732">
        <v>102</v>
      </c>
      <c r="E732">
        <v>1</v>
      </c>
      <c r="F732">
        <v>102</v>
      </c>
    </row>
    <row r="733" spans="1:6" x14ac:dyDescent="0.25">
      <c r="A733">
        <v>731</v>
      </c>
      <c r="B733">
        <v>156</v>
      </c>
      <c r="C733">
        <v>1253</v>
      </c>
      <c r="D733">
        <v>112</v>
      </c>
      <c r="E733">
        <v>1</v>
      </c>
      <c r="F733">
        <v>112</v>
      </c>
    </row>
    <row r="734" spans="1:6" x14ac:dyDescent="0.25">
      <c r="A734">
        <v>732</v>
      </c>
      <c r="B734">
        <v>156</v>
      </c>
      <c r="C734">
        <v>1155</v>
      </c>
      <c r="D734">
        <v>99</v>
      </c>
      <c r="E734">
        <v>2</v>
      </c>
      <c r="F734">
        <v>198</v>
      </c>
    </row>
    <row r="735" spans="1:6" x14ac:dyDescent="0.25">
      <c r="A735">
        <v>733</v>
      </c>
      <c r="B735">
        <v>156</v>
      </c>
      <c r="C735">
        <v>438</v>
      </c>
      <c r="D735">
        <v>107</v>
      </c>
      <c r="E735">
        <v>2</v>
      </c>
      <c r="F735">
        <v>214</v>
      </c>
    </row>
    <row r="736" spans="1:6" x14ac:dyDescent="0.25">
      <c r="A736">
        <v>734</v>
      </c>
      <c r="B736">
        <v>156</v>
      </c>
      <c r="C736">
        <v>719</v>
      </c>
      <c r="D736">
        <v>119</v>
      </c>
      <c r="E736">
        <v>1</v>
      </c>
      <c r="F736">
        <v>119</v>
      </c>
    </row>
    <row r="737" spans="1:6" x14ac:dyDescent="0.25">
      <c r="A737">
        <v>735</v>
      </c>
      <c r="B737">
        <v>156</v>
      </c>
      <c r="C737">
        <v>470</v>
      </c>
      <c r="D737">
        <v>118</v>
      </c>
      <c r="E737">
        <v>3</v>
      </c>
      <c r="F737">
        <v>354</v>
      </c>
    </row>
    <row r="738" spans="1:6" x14ac:dyDescent="0.25">
      <c r="A738">
        <v>736</v>
      </c>
      <c r="B738">
        <v>157</v>
      </c>
      <c r="C738">
        <v>918</v>
      </c>
      <c r="D738">
        <v>96</v>
      </c>
      <c r="E738">
        <v>3</v>
      </c>
      <c r="F738">
        <v>288</v>
      </c>
    </row>
    <row r="739" spans="1:6" x14ac:dyDescent="0.25">
      <c r="A739">
        <v>737</v>
      </c>
      <c r="B739">
        <v>157</v>
      </c>
      <c r="C739">
        <v>585</v>
      </c>
      <c r="D739">
        <v>100</v>
      </c>
      <c r="E739">
        <v>1</v>
      </c>
      <c r="F739">
        <v>100</v>
      </c>
    </row>
    <row r="740" spans="1:6" x14ac:dyDescent="0.25">
      <c r="A740">
        <v>738</v>
      </c>
      <c r="B740">
        <v>157</v>
      </c>
      <c r="C740">
        <v>493</v>
      </c>
      <c r="D740">
        <v>102</v>
      </c>
      <c r="E740">
        <v>2</v>
      </c>
      <c r="F740">
        <v>204</v>
      </c>
    </row>
    <row r="741" spans="1:6" x14ac:dyDescent="0.25">
      <c r="A741">
        <v>739</v>
      </c>
      <c r="B741">
        <v>157</v>
      </c>
      <c r="C741">
        <v>442</v>
      </c>
      <c r="D741">
        <v>107</v>
      </c>
      <c r="E741">
        <v>1</v>
      </c>
      <c r="F741">
        <v>107</v>
      </c>
    </row>
    <row r="742" spans="1:6" x14ac:dyDescent="0.25">
      <c r="A742">
        <v>740</v>
      </c>
      <c r="B742">
        <v>158</v>
      </c>
      <c r="C742">
        <v>1173</v>
      </c>
      <c r="D742">
        <v>99</v>
      </c>
      <c r="E742">
        <v>2</v>
      </c>
      <c r="F742">
        <v>198</v>
      </c>
    </row>
    <row r="743" spans="1:6" x14ac:dyDescent="0.25">
      <c r="A743">
        <v>741</v>
      </c>
      <c r="B743">
        <v>158</v>
      </c>
      <c r="C743">
        <v>975</v>
      </c>
      <c r="D743">
        <v>97</v>
      </c>
      <c r="E743">
        <v>2</v>
      </c>
      <c r="F743">
        <v>194</v>
      </c>
    </row>
    <row r="744" spans="1:6" x14ac:dyDescent="0.25">
      <c r="A744">
        <v>742</v>
      </c>
      <c r="B744">
        <v>158</v>
      </c>
      <c r="C744">
        <v>238</v>
      </c>
      <c r="D744">
        <v>106</v>
      </c>
      <c r="E744">
        <v>1</v>
      </c>
      <c r="F744">
        <v>106</v>
      </c>
    </row>
    <row r="745" spans="1:6" x14ac:dyDescent="0.25">
      <c r="A745">
        <v>743</v>
      </c>
      <c r="B745">
        <v>158</v>
      </c>
      <c r="C745">
        <v>130</v>
      </c>
      <c r="D745">
        <v>92</v>
      </c>
      <c r="E745">
        <v>2</v>
      </c>
      <c r="F745">
        <v>184</v>
      </c>
    </row>
    <row r="746" spans="1:6" x14ac:dyDescent="0.25">
      <c r="A746">
        <v>744</v>
      </c>
      <c r="B746">
        <v>158</v>
      </c>
      <c r="C746">
        <v>257</v>
      </c>
      <c r="D746">
        <v>95</v>
      </c>
      <c r="E746">
        <v>2</v>
      </c>
      <c r="F746">
        <v>190</v>
      </c>
    </row>
    <row r="747" spans="1:6" x14ac:dyDescent="0.25">
      <c r="A747">
        <v>745</v>
      </c>
      <c r="B747">
        <v>158</v>
      </c>
      <c r="C747">
        <v>100</v>
      </c>
      <c r="D747">
        <v>118</v>
      </c>
      <c r="E747">
        <v>3</v>
      </c>
      <c r="F747">
        <v>354</v>
      </c>
    </row>
    <row r="748" spans="1:6" x14ac:dyDescent="0.25">
      <c r="A748">
        <v>746</v>
      </c>
      <c r="B748">
        <v>159</v>
      </c>
      <c r="C748">
        <v>118</v>
      </c>
      <c r="D748">
        <v>92</v>
      </c>
      <c r="E748">
        <v>2</v>
      </c>
      <c r="F748">
        <v>184</v>
      </c>
    </row>
    <row r="749" spans="1:6" x14ac:dyDescent="0.25">
      <c r="A749">
        <v>747</v>
      </c>
      <c r="B749">
        <v>159</v>
      </c>
      <c r="C749">
        <v>172</v>
      </c>
      <c r="D749">
        <v>91</v>
      </c>
      <c r="E749">
        <v>2</v>
      </c>
      <c r="F749">
        <v>182</v>
      </c>
    </row>
    <row r="750" spans="1:6" x14ac:dyDescent="0.25">
      <c r="A750">
        <v>748</v>
      </c>
      <c r="B750">
        <v>159</v>
      </c>
      <c r="C750">
        <v>209</v>
      </c>
      <c r="D750">
        <v>98</v>
      </c>
      <c r="E750">
        <v>2</v>
      </c>
      <c r="F750">
        <v>196</v>
      </c>
    </row>
    <row r="751" spans="1:6" x14ac:dyDescent="0.25">
      <c r="A751">
        <v>749</v>
      </c>
      <c r="B751">
        <v>159</v>
      </c>
      <c r="C751">
        <v>410</v>
      </c>
      <c r="D751">
        <v>119</v>
      </c>
      <c r="E751">
        <v>3</v>
      </c>
      <c r="F751">
        <v>357</v>
      </c>
    </row>
    <row r="752" spans="1:6" x14ac:dyDescent="0.25">
      <c r="A752">
        <v>750</v>
      </c>
      <c r="B752">
        <v>160</v>
      </c>
      <c r="C752">
        <v>765</v>
      </c>
      <c r="D752">
        <v>109</v>
      </c>
      <c r="E752">
        <v>1</v>
      </c>
      <c r="F752">
        <v>109</v>
      </c>
    </row>
    <row r="753" spans="1:6" x14ac:dyDescent="0.25">
      <c r="A753">
        <v>751</v>
      </c>
      <c r="B753">
        <v>160</v>
      </c>
      <c r="C753">
        <v>117</v>
      </c>
      <c r="D753">
        <v>92</v>
      </c>
      <c r="E753">
        <v>1</v>
      </c>
      <c r="F753">
        <v>92</v>
      </c>
    </row>
    <row r="754" spans="1:6" x14ac:dyDescent="0.25">
      <c r="A754">
        <v>752</v>
      </c>
      <c r="B754">
        <v>160</v>
      </c>
      <c r="C754">
        <v>94</v>
      </c>
      <c r="D754">
        <v>118</v>
      </c>
      <c r="E754">
        <v>1</v>
      </c>
      <c r="F754">
        <v>118</v>
      </c>
    </row>
    <row r="755" spans="1:6" x14ac:dyDescent="0.25">
      <c r="A755">
        <v>753</v>
      </c>
      <c r="B755">
        <v>160</v>
      </c>
      <c r="C755">
        <v>1213</v>
      </c>
      <c r="D755">
        <v>105</v>
      </c>
      <c r="E755">
        <v>1</v>
      </c>
      <c r="F755">
        <v>105</v>
      </c>
    </row>
    <row r="756" spans="1:6" x14ac:dyDescent="0.25">
      <c r="A756">
        <v>754</v>
      </c>
      <c r="B756">
        <v>160</v>
      </c>
      <c r="C756">
        <v>437</v>
      </c>
      <c r="D756">
        <v>107</v>
      </c>
      <c r="E756">
        <v>2</v>
      </c>
      <c r="F756">
        <v>214</v>
      </c>
    </row>
    <row r="757" spans="1:6" x14ac:dyDescent="0.25">
      <c r="A757">
        <v>755</v>
      </c>
      <c r="B757">
        <v>160</v>
      </c>
      <c r="C757">
        <v>1102</v>
      </c>
      <c r="D757">
        <v>115</v>
      </c>
      <c r="E757">
        <v>1</v>
      </c>
      <c r="F757">
        <v>115</v>
      </c>
    </row>
    <row r="758" spans="1:6" x14ac:dyDescent="0.25">
      <c r="A758">
        <v>756</v>
      </c>
      <c r="B758">
        <v>160</v>
      </c>
      <c r="C758">
        <v>122</v>
      </c>
      <c r="D758">
        <v>92</v>
      </c>
      <c r="E758">
        <v>2</v>
      </c>
      <c r="F758">
        <v>184</v>
      </c>
    </row>
    <row r="759" spans="1:6" x14ac:dyDescent="0.25">
      <c r="A759">
        <v>757</v>
      </c>
      <c r="B759">
        <v>160</v>
      </c>
      <c r="C759">
        <v>878</v>
      </c>
      <c r="D759">
        <v>94</v>
      </c>
      <c r="E759">
        <v>2</v>
      </c>
      <c r="F759">
        <v>188</v>
      </c>
    </row>
    <row r="760" spans="1:6" x14ac:dyDescent="0.25">
      <c r="A760">
        <v>758</v>
      </c>
      <c r="B760">
        <v>160</v>
      </c>
      <c r="C760">
        <v>134</v>
      </c>
      <c r="D760">
        <v>92</v>
      </c>
      <c r="E760">
        <v>3</v>
      </c>
      <c r="F760">
        <v>276</v>
      </c>
    </row>
    <row r="761" spans="1:6" x14ac:dyDescent="0.25">
      <c r="A761">
        <v>759</v>
      </c>
      <c r="B761">
        <v>160</v>
      </c>
      <c r="C761">
        <v>951</v>
      </c>
      <c r="D761">
        <v>97</v>
      </c>
      <c r="E761">
        <v>1</v>
      </c>
      <c r="F761">
        <v>97</v>
      </c>
    </row>
    <row r="762" spans="1:6" x14ac:dyDescent="0.25">
      <c r="A762">
        <v>760</v>
      </c>
      <c r="B762">
        <v>161</v>
      </c>
      <c r="C762">
        <v>48</v>
      </c>
      <c r="D762">
        <v>104</v>
      </c>
      <c r="E762">
        <v>2</v>
      </c>
      <c r="F762">
        <v>208</v>
      </c>
    </row>
    <row r="763" spans="1:6" x14ac:dyDescent="0.25">
      <c r="A763">
        <v>761</v>
      </c>
      <c r="B763">
        <v>161</v>
      </c>
      <c r="C763">
        <v>1177</v>
      </c>
      <c r="D763">
        <v>99</v>
      </c>
      <c r="E763">
        <v>2</v>
      </c>
      <c r="F763">
        <v>198</v>
      </c>
    </row>
    <row r="764" spans="1:6" x14ac:dyDescent="0.25">
      <c r="A764">
        <v>762</v>
      </c>
      <c r="B764">
        <v>161</v>
      </c>
      <c r="C764">
        <v>936</v>
      </c>
      <c r="D764">
        <v>96</v>
      </c>
      <c r="E764">
        <v>1</v>
      </c>
      <c r="F764">
        <v>96</v>
      </c>
    </row>
    <row r="765" spans="1:6" x14ac:dyDescent="0.25">
      <c r="A765">
        <v>763</v>
      </c>
      <c r="B765">
        <v>161</v>
      </c>
      <c r="C765">
        <v>1041</v>
      </c>
      <c r="D765">
        <v>90</v>
      </c>
      <c r="E765">
        <v>2</v>
      </c>
      <c r="F765">
        <v>180</v>
      </c>
    </row>
    <row r="766" spans="1:6" x14ac:dyDescent="0.25">
      <c r="A766">
        <v>764</v>
      </c>
      <c r="B766">
        <v>161</v>
      </c>
      <c r="C766">
        <v>483</v>
      </c>
      <c r="D766">
        <v>118</v>
      </c>
      <c r="E766">
        <v>2</v>
      </c>
      <c r="F766">
        <v>236</v>
      </c>
    </row>
    <row r="767" spans="1:6" x14ac:dyDescent="0.25">
      <c r="A767">
        <v>765</v>
      </c>
      <c r="B767">
        <v>161</v>
      </c>
      <c r="C767">
        <v>525</v>
      </c>
      <c r="D767">
        <v>98</v>
      </c>
      <c r="E767">
        <v>3</v>
      </c>
      <c r="F767">
        <v>294</v>
      </c>
    </row>
    <row r="768" spans="1:6" x14ac:dyDescent="0.25">
      <c r="A768">
        <v>766</v>
      </c>
      <c r="B768">
        <v>161</v>
      </c>
      <c r="C768">
        <v>63</v>
      </c>
      <c r="D768">
        <v>104</v>
      </c>
      <c r="E768">
        <v>3</v>
      </c>
      <c r="F768">
        <v>312</v>
      </c>
    </row>
    <row r="769" spans="1:6" x14ac:dyDescent="0.25">
      <c r="A769">
        <v>767</v>
      </c>
      <c r="B769">
        <v>161</v>
      </c>
      <c r="C769">
        <v>517</v>
      </c>
      <c r="D769">
        <v>102</v>
      </c>
      <c r="E769">
        <v>2</v>
      </c>
      <c r="F769">
        <v>204</v>
      </c>
    </row>
    <row r="770" spans="1:6" x14ac:dyDescent="0.25">
      <c r="A770">
        <v>768</v>
      </c>
      <c r="B770">
        <v>162</v>
      </c>
      <c r="C770">
        <v>896</v>
      </c>
      <c r="D770">
        <v>94</v>
      </c>
      <c r="E770">
        <v>1</v>
      </c>
      <c r="F770">
        <v>94</v>
      </c>
    </row>
    <row r="771" spans="1:6" x14ac:dyDescent="0.25">
      <c r="A771">
        <v>769</v>
      </c>
      <c r="B771">
        <v>162</v>
      </c>
      <c r="C771">
        <v>1052</v>
      </c>
      <c r="D771">
        <v>93</v>
      </c>
      <c r="E771">
        <v>3</v>
      </c>
      <c r="F771">
        <v>279</v>
      </c>
    </row>
    <row r="772" spans="1:6" x14ac:dyDescent="0.25">
      <c r="A772">
        <v>770</v>
      </c>
      <c r="B772">
        <v>162</v>
      </c>
      <c r="C772">
        <v>1091</v>
      </c>
      <c r="D772">
        <v>115</v>
      </c>
      <c r="E772">
        <v>3</v>
      </c>
      <c r="F772">
        <v>345</v>
      </c>
    </row>
    <row r="773" spans="1:6" x14ac:dyDescent="0.25">
      <c r="A773">
        <v>771</v>
      </c>
      <c r="B773">
        <v>162</v>
      </c>
      <c r="C773">
        <v>870</v>
      </c>
      <c r="D773">
        <v>113</v>
      </c>
      <c r="E773">
        <v>2</v>
      </c>
      <c r="F773">
        <v>226</v>
      </c>
    </row>
    <row r="774" spans="1:6" x14ac:dyDescent="0.25">
      <c r="A774">
        <v>772</v>
      </c>
      <c r="B774">
        <v>162</v>
      </c>
      <c r="C774">
        <v>849</v>
      </c>
      <c r="D774">
        <v>113</v>
      </c>
      <c r="E774">
        <v>2</v>
      </c>
      <c r="F774">
        <v>226</v>
      </c>
    </row>
    <row r="775" spans="1:6" x14ac:dyDescent="0.25">
      <c r="A775">
        <v>773</v>
      </c>
      <c r="B775">
        <v>163</v>
      </c>
      <c r="C775">
        <v>937</v>
      </c>
      <c r="D775">
        <v>96</v>
      </c>
      <c r="E775">
        <v>2</v>
      </c>
      <c r="F775">
        <v>192</v>
      </c>
    </row>
    <row r="776" spans="1:6" x14ac:dyDescent="0.25">
      <c r="A776">
        <v>774</v>
      </c>
      <c r="B776">
        <v>163</v>
      </c>
      <c r="C776">
        <v>753</v>
      </c>
      <c r="D776">
        <v>109</v>
      </c>
      <c r="E776">
        <v>1</v>
      </c>
      <c r="F776">
        <v>109</v>
      </c>
    </row>
    <row r="777" spans="1:6" x14ac:dyDescent="0.25">
      <c r="A777">
        <v>775</v>
      </c>
      <c r="B777">
        <v>163</v>
      </c>
      <c r="C777">
        <v>563</v>
      </c>
      <c r="D777">
        <v>100</v>
      </c>
      <c r="E777">
        <v>3</v>
      </c>
      <c r="F777">
        <v>300</v>
      </c>
    </row>
    <row r="778" spans="1:6" x14ac:dyDescent="0.25">
      <c r="A778">
        <v>776</v>
      </c>
      <c r="B778">
        <v>163</v>
      </c>
      <c r="C778">
        <v>549</v>
      </c>
      <c r="D778">
        <v>98</v>
      </c>
      <c r="E778">
        <v>2</v>
      </c>
      <c r="F778">
        <v>196</v>
      </c>
    </row>
    <row r="779" spans="1:6" x14ac:dyDescent="0.25">
      <c r="A779">
        <v>777</v>
      </c>
      <c r="B779">
        <v>163</v>
      </c>
      <c r="C779">
        <v>43</v>
      </c>
      <c r="D779">
        <v>104</v>
      </c>
      <c r="E779">
        <v>3</v>
      </c>
      <c r="F779">
        <v>312</v>
      </c>
    </row>
    <row r="780" spans="1:6" x14ac:dyDescent="0.25">
      <c r="A780">
        <v>778</v>
      </c>
      <c r="B780">
        <v>163</v>
      </c>
      <c r="C780">
        <v>682</v>
      </c>
      <c r="D780">
        <v>113</v>
      </c>
      <c r="E780">
        <v>3</v>
      </c>
      <c r="F780">
        <v>339</v>
      </c>
    </row>
    <row r="781" spans="1:6" x14ac:dyDescent="0.25">
      <c r="A781">
        <v>779</v>
      </c>
      <c r="B781">
        <v>163</v>
      </c>
      <c r="C781">
        <v>372</v>
      </c>
      <c r="D781">
        <v>94</v>
      </c>
      <c r="E781">
        <v>1</v>
      </c>
      <c r="F781">
        <v>94</v>
      </c>
    </row>
    <row r="782" spans="1:6" x14ac:dyDescent="0.25">
      <c r="A782">
        <v>780</v>
      </c>
      <c r="B782">
        <v>163</v>
      </c>
      <c r="C782">
        <v>153</v>
      </c>
      <c r="D782">
        <v>91</v>
      </c>
      <c r="E782">
        <v>2</v>
      </c>
      <c r="F782">
        <v>182</v>
      </c>
    </row>
    <row r="783" spans="1:6" x14ac:dyDescent="0.25">
      <c r="A783">
        <v>781</v>
      </c>
      <c r="B783">
        <v>164</v>
      </c>
      <c r="C783">
        <v>1202</v>
      </c>
      <c r="D783">
        <v>105</v>
      </c>
      <c r="E783">
        <v>2</v>
      </c>
      <c r="F783">
        <v>210</v>
      </c>
    </row>
    <row r="784" spans="1:6" x14ac:dyDescent="0.25">
      <c r="A784">
        <v>782</v>
      </c>
      <c r="B784">
        <v>164</v>
      </c>
      <c r="C784">
        <v>604</v>
      </c>
      <c r="D784">
        <v>112</v>
      </c>
      <c r="E784">
        <v>1</v>
      </c>
      <c r="F784">
        <v>112</v>
      </c>
    </row>
    <row r="785" spans="1:6" x14ac:dyDescent="0.25">
      <c r="A785">
        <v>783</v>
      </c>
      <c r="B785">
        <v>164</v>
      </c>
      <c r="C785">
        <v>275</v>
      </c>
      <c r="D785">
        <v>95</v>
      </c>
      <c r="E785">
        <v>2</v>
      </c>
      <c r="F785">
        <v>190</v>
      </c>
    </row>
    <row r="786" spans="1:6" x14ac:dyDescent="0.25">
      <c r="A786">
        <v>784</v>
      </c>
      <c r="B786">
        <v>164</v>
      </c>
      <c r="C786">
        <v>8</v>
      </c>
      <c r="D786">
        <v>96</v>
      </c>
      <c r="E786">
        <v>1</v>
      </c>
      <c r="F786">
        <v>96</v>
      </c>
    </row>
    <row r="787" spans="1:6" x14ac:dyDescent="0.25">
      <c r="A787">
        <v>785</v>
      </c>
      <c r="B787">
        <v>164</v>
      </c>
      <c r="C787">
        <v>425</v>
      </c>
      <c r="D787">
        <v>107</v>
      </c>
      <c r="E787">
        <v>3</v>
      </c>
      <c r="F787">
        <v>321</v>
      </c>
    </row>
    <row r="788" spans="1:6" x14ac:dyDescent="0.25">
      <c r="A788">
        <v>786</v>
      </c>
      <c r="B788">
        <v>165</v>
      </c>
      <c r="C788">
        <v>1165</v>
      </c>
      <c r="D788">
        <v>99</v>
      </c>
      <c r="E788">
        <v>3</v>
      </c>
      <c r="F788">
        <v>297</v>
      </c>
    </row>
    <row r="789" spans="1:6" x14ac:dyDescent="0.25">
      <c r="A789">
        <v>787</v>
      </c>
      <c r="B789">
        <v>165</v>
      </c>
      <c r="C789">
        <v>1029</v>
      </c>
      <c r="D789">
        <v>90</v>
      </c>
      <c r="E789">
        <v>1</v>
      </c>
      <c r="F789">
        <v>90</v>
      </c>
    </row>
    <row r="790" spans="1:6" x14ac:dyDescent="0.25">
      <c r="A790">
        <v>788</v>
      </c>
      <c r="B790">
        <v>165</v>
      </c>
      <c r="C790">
        <v>118</v>
      </c>
      <c r="D790">
        <v>92</v>
      </c>
      <c r="E790">
        <v>2</v>
      </c>
      <c r="F790">
        <v>184</v>
      </c>
    </row>
    <row r="791" spans="1:6" x14ac:dyDescent="0.25">
      <c r="A791">
        <v>789</v>
      </c>
      <c r="B791">
        <v>165</v>
      </c>
      <c r="C791">
        <v>700</v>
      </c>
      <c r="D791">
        <v>119</v>
      </c>
      <c r="E791">
        <v>1</v>
      </c>
      <c r="F791">
        <v>119</v>
      </c>
    </row>
    <row r="792" spans="1:6" x14ac:dyDescent="0.25">
      <c r="A792">
        <v>790</v>
      </c>
      <c r="B792">
        <v>165</v>
      </c>
      <c r="C792">
        <v>679</v>
      </c>
      <c r="D792">
        <v>113</v>
      </c>
      <c r="E792">
        <v>1</v>
      </c>
      <c r="F792">
        <v>113</v>
      </c>
    </row>
    <row r="793" spans="1:6" x14ac:dyDescent="0.25">
      <c r="A793">
        <v>791</v>
      </c>
      <c r="B793">
        <v>165</v>
      </c>
      <c r="C793">
        <v>1060</v>
      </c>
      <c r="D793">
        <v>93</v>
      </c>
      <c r="E793">
        <v>2</v>
      </c>
      <c r="F793">
        <v>186</v>
      </c>
    </row>
    <row r="794" spans="1:6" x14ac:dyDescent="0.25">
      <c r="A794">
        <v>792</v>
      </c>
      <c r="B794">
        <v>165</v>
      </c>
      <c r="C794">
        <v>26</v>
      </c>
      <c r="D794">
        <v>96</v>
      </c>
      <c r="E794">
        <v>1</v>
      </c>
      <c r="F794">
        <v>96</v>
      </c>
    </row>
    <row r="795" spans="1:6" x14ac:dyDescent="0.25">
      <c r="A795">
        <v>793</v>
      </c>
      <c r="B795">
        <v>166</v>
      </c>
      <c r="C795">
        <v>743</v>
      </c>
      <c r="D795">
        <v>109</v>
      </c>
      <c r="E795">
        <v>1</v>
      </c>
      <c r="F795">
        <v>109</v>
      </c>
    </row>
    <row r="796" spans="1:6" x14ac:dyDescent="0.25">
      <c r="A796">
        <v>794</v>
      </c>
      <c r="B796">
        <v>166</v>
      </c>
      <c r="C796">
        <v>827</v>
      </c>
      <c r="D796">
        <v>117</v>
      </c>
      <c r="E796">
        <v>3</v>
      </c>
      <c r="F796">
        <v>351</v>
      </c>
    </row>
    <row r="797" spans="1:6" x14ac:dyDescent="0.25">
      <c r="A797">
        <v>795</v>
      </c>
      <c r="B797">
        <v>166</v>
      </c>
      <c r="C797">
        <v>740</v>
      </c>
      <c r="D797">
        <v>109</v>
      </c>
      <c r="E797">
        <v>1</v>
      </c>
      <c r="F797">
        <v>109</v>
      </c>
    </row>
    <row r="798" spans="1:6" x14ac:dyDescent="0.25">
      <c r="A798">
        <v>796</v>
      </c>
      <c r="B798">
        <v>166</v>
      </c>
      <c r="C798">
        <v>661</v>
      </c>
      <c r="D798">
        <v>93</v>
      </c>
      <c r="E798">
        <v>2</v>
      </c>
      <c r="F798">
        <v>186</v>
      </c>
    </row>
    <row r="799" spans="1:6" x14ac:dyDescent="0.25">
      <c r="A799">
        <v>797</v>
      </c>
      <c r="B799">
        <v>166</v>
      </c>
      <c r="C799">
        <v>217</v>
      </c>
      <c r="D799">
        <v>106</v>
      </c>
      <c r="E799">
        <v>2</v>
      </c>
      <c r="F799">
        <v>212</v>
      </c>
    </row>
    <row r="800" spans="1:6" x14ac:dyDescent="0.25">
      <c r="A800">
        <v>798</v>
      </c>
      <c r="B800">
        <v>166</v>
      </c>
      <c r="C800">
        <v>430</v>
      </c>
      <c r="D800">
        <v>107</v>
      </c>
      <c r="E800">
        <v>3</v>
      </c>
      <c r="F800">
        <v>321</v>
      </c>
    </row>
    <row r="801" spans="1:6" x14ac:dyDescent="0.25">
      <c r="A801">
        <v>799</v>
      </c>
      <c r="B801">
        <v>167</v>
      </c>
      <c r="C801">
        <v>1035</v>
      </c>
      <c r="D801">
        <v>90</v>
      </c>
      <c r="E801">
        <v>2</v>
      </c>
      <c r="F801">
        <v>180</v>
      </c>
    </row>
    <row r="802" spans="1:6" x14ac:dyDescent="0.25">
      <c r="A802">
        <v>800</v>
      </c>
      <c r="B802">
        <v>167</v>
      </c>
      <c r="C802">
        <v>930</v>
      </c>
      <c r="D802">
        <v>96</v>
      </c>
      <c r="E802">
        <v>1</v>
      </c>
      <c r="F802">
        <v>96</v>
      </c>
    </row>
    <row r="803" spans="1:6" x14ac:dyDescent="0.25">
      <c r="A803">
        <v>801</v>
      </c>
      <c r="B803">
        <v>167</v>
      </c>
      <c r="C803">
        <v>217</v>
      </c>
      <c r="D803">
        <v>106</v>
      </c>
      <c r="E803">
        <v>1</v>
      </c>
      <c r="F803">
        <v>106</v>
      </c>
    </row>
    <row r="804" spans="1:6" x14ac:dyDescent="0.25">
      <c r="A804">
        <v>802</v>
      </c>
      <c r="B804">
        <v>167</v>
      </c>
      <c r="C804">
        <v>134</v>
      </c>
      <c r="D804">
        <v>92</v>
      </c>
      <c r="E804">
        <v>2</v>
      </c>
      <c r="F804">
        <v>184</v>
      </c>
    </row>
    <row r="805" spans="1:6" x14ac:dyDescent="0.25">
      <c r="A805">
        <v>803</v>
      </c>
      <c r="B805">
        <v>168</v>
      </c>
      <c r="C805">
        <v>1037</v>
      </c>
      <c r="D805">
        <v>90</v>
      </c>
      <c r="E805">
        <v>3</v>
      </c>
      <c r="F805">
        <v>270</v>
      </c>
    </row>
    <row r="806" spans="1:6" x14ac:dyDescent="0.25">
      <c r="A806">
        <v>804</v>
      </c>
      <c r="B806">
        <v>168</v>
      </c>
      <c r="C806">
        <v>1112</v>
      </c>
      <c r="D806">
        <v>115</v>
      </c>
      <c r="E806">
        <v>3</v>
      </c>
      <c r="F806">
        <v>345</v>
      </c>
    </row>
    <row r="807" spans="1:6" x14ac:dyDescent="0.25">
      <c r="A807">
        <v>805</v>
      </c>
      <c r="B807">
        <v>168</v>
      </c>
      <c r="C807">
        <v>19</v>
      </c>
      <c r="D807">
        <v>96</v>
      </c>
      <c r="E807">
        <v>1</v>
      </c>
      <c r="F807">
        <v>96</v>
      </c>
    </row>
    <row r="808" spans="1:6" x14ac:dyDescent="0.25">
      <c r="A808">
        <v>806</v>
      </c>
      <c r="B808">
        <v>168</v>
      </c>
      <c r="C808">
        <v>439</v>
      </c>
      <c r="D808">
        <v>107</v>
      </c>
      <c r="E808">
        <v>1</v>
      </c>
      <c r="F808">
        <v>107</v>
      </c>
    </row>
    <row r="809" spans="1:6" x14ac:dyDescent="0.25">
      <c r="A809">
        <v>807</v>
      </c>
      <c r="B809">
        <v>168</v>
      </c>
      <c r="C809">
        <v>605</v>
      </c>
      <c r="D809">
        <v>112</v>
      </c>
      <c r="E809">
        <v>2</v>
      </c>
      <c r="F809">
        <v>224</v>
      </c>
    </row>
    <row r="810" spans="1:6" x14ac:dyDescent="0.25">
      <c r="A810">
        <v>808</v>
      </c>
      <c r="B810">
        <v>169</v>
      </c>
      <c r="C810">
        <v>1016</v>
      </c>
      <c r="D810">
        <v>90</v>
      </c>
      <c r="E810">
        <v>2</v>
      </c>
      <c r="F810">
        <v>180</v>
      </c>
    </row>
    <row r="811" spans="1:6" x14ac:dyDescent="0.25">
      <c r="A811">
        <v>809</v>
      </c>
      <c r="B811">
        <v>169</v>
      </c>
      <c r="C811">
        <v>468</v>
      </c>
      <c r="D811">
        <v>118</v>
      </c>
      <c r="E811">
        <v>3</v>
      </c>
      <c r="F811">
        <v>354</v>
      </c>
    </row>
    <row r="812" spans="1:6" x14ac:dyDescent="0.25">
      <c r="A812">
        <v>810</v>
      </c>
      <c r="B812">
        <v>169</v>
      </c>
      <c r="C812">
        <v>928</v>
      </c>
      <c r="D812">
        <v>96</v>
      </c>
      <c r="E812">
        <v>2</v>
      </c>
      <c r="F812">
        <v>192</v>
      </c>
    </row>
    <row r="813" spans="1:6" x14ac:dyDescent="0.25">
      <c r="A813">
        <v>811</v>
      </c>
      <c r="B813">
        <v>169</v>
      </c>
      <c r="C813">
        <v>605</v>
      </c>
      <c r="D813">
        <v>112</v>
      </c>
      <c r="E813">
        <v>2</v>
      </c>
      <c r="F813">
        <v>224</v>
      </c>
    </row>
    <row r="814" spans="1:6" x14ac:dyDescent="0.25">
      <c r="A814">
        <v>812</v>
      </c>
      <c r="B814">
        <v>169</v>
      </c>
      <c r="C814">
        <v>722</v>
      </c>
      <c r="D814">
        <v>119</v>
      </c>
      <c r="E814">
        <v>2</v>
      </c>
      <c r="F814">
        <v>238</v>
      </c>
    </row>
    <row r="815" spans="1:6" x14ac:dyDescent="0.25">
      <c r="A815">
        <v>813</v>
      </c>
      <c r="B815">
        <v>169</v>
      </c>
      <c r="C815">
        <v>792</v>
      </c>
      <c r="D815">
        <v>91</v>
      </c>
      <c r="E815">
        <v>3</v>
      </c>
      <c r="F815">
        <v>273</v>
      </c>
    </row>
    <row r="816" spans="1:6" x14ac:dyDescent="0.25">
      <c r="A816">
        <v>814</v>
      </c>
      <c r="B816">
        <v>169</v>
      </c>
      <c r="C816">
        <v>526</v>
      </c>
      <c r="D816">
        <v>98</v>
      </c>
      <c r="E816">
        <v>3</v>
      </c>
      <c r="F816">
        <v>294</v>
      </c>
    </row>
    <row r="817" spans="1:6" x14ac:dyDescent="0.25">
      <c r="A817">
        <v>815</v>
      </c>
      <c r="B817">
        <v>169</v>
      </c>
      <c r="C817">
        <v>1062</v>
      </c>
      <c r="D817">
        <v>93</v>
      </c>
      <c r="E817">
        <v>1</v>
      </c>
      <c r="F817">
        <v>93</v>
      </c>
    </row>
    <row r="818" spans="1:6" x14ac:dyDescent="0.25">
      <c r="A818">
        <v>816</v>
      </c>
      <c r="B818">
        <v>169</v>
      </c>
      <c r="C818">
        <v>751</v>
      </c>
      <c r="D818">
        <v>109</v>
      </c>
      <c r="E818">
        <v>2</v>
      </c>
      <c r="F818">
        <v>218</v>
      </c>
    </row>
    <row r="819" spans="1:6" x14ac:dyDescent="0.25">
      <c r="A819">
        <v>817</v>
      </c>
      <c r="B819">
        <v>170</v>
      </c>
      <c r="C819">
        <v>673</v>
      </c>
      <c r="D819">
        <v>113</v>
      </c>
      <c r="E819">
        <v>3</v>
      </c>
      <c r="F819">
        <v>339</v>
      </c>
    </row>
    <row r="820" spans="1:6" x14ac:dyDescent="0.25">
      <c r="A820">
        <v>818</v>
      </c>
      <c r="B820">
        <v>170</v>
      </c>
      <c r="C820">
        <v>357</v>
      </c>
      <c r="D820">
        <v>94</v>
      </c>
      <c r="E820">
        <v>1</v>
      </c>
      <c r="F820">
        <v>94</v>
      </c>
    </row>
    <row r="821" spans="1:6" x14ac:dyDescent="0.25">
      <c r="A821">
        <v>819</v>
      </c>
      <c r="B821">
        <v>170</v>
      </c>
      <c r="C821">
        <v>345</v>
      </c>
      <c r="D821">
        <v>109</v>
      </c>
      <c r="E821">
        <v>1</v>
      </c>
      <c r="F821">
        <v>109</v>
      </c>
    </row>
    <row r="822" spans="1:6" x14ac:dyDescent="0.25">
      <c r="A822">
        <v>820</v>
      </c>
      <c r="B822">
        <v>170</v>
      </c>
      <c r="C822">
        <v>1224</v>
      </c>
      <c r="D822">
        <v>105</v>
      </c>
      <c r="E822">
        <v>2</v>
      </c>
      <c r="F822">
        <v>210</v>
      </c>
    </row>
    <row r="823" spans="1:6" x14ac:dyDescent="0.25">
      <c r="A823">
        <v>821</v>
      </c>
      <c r="B823">
        <v>170</v>
      </c>
      <c r="C823">
        <v>899</v>
      </c>
      <c r="D823">
        <v>94</v>
      </c>
      <c r="E823">
        <v>2</v>
      </c>
      <c r="F823">
        <v>188</v>
      </c>
    </row>
    <row r="824" spans="1:6" x14ac:dyDescent="0.25">
      <c r="A824">
        <v>822</v>
      </c>
      <c r="B824">
        <v>171</v>
      </c>
      <c r="C824">
        <v>520</v>
      </c>
      <c r="D824">
        <v>102</v>
      </c>
      <c r="E824">
        <v>2</v>
      </c>
      <c r="F824">
        <v>204</v>
      </c>
    </row>
    <row r="825" spans="1:6" x14ac:dyDescent="0.25">
      <c r="A825">
        <v>823</v>
      </c>
      <c r="B825">
        <v>171</v>
      </c>
      <c r="C825">
        <v>655</v>
      </c>
      <c r="D825">
        <v>93</v>
      </c>
      <c r="E825">
        <v>1</v>
      </c>
      <c r="F825">
        <v>93</v>
      </c>
    </row>
    <row r="826" spans="1:6" x14ac:dyDescent="0.25">
      <c r="A826">
        <v>824</v>
      </c>
      <c r="B826">
        <v>171</v>
      </c>
      <c r="C826">
        <v>812</v>
      </c>
      <c r="D826">
        <v>117</v>
      </c>
      <c r="E826">
        <v>1</v>
      </c>
      <c r="F826">
        <v>117</v>
      </c>
    </row>
    <row r="827" spans="1:6" x14ac:dyDescent="0.25">
      <c r="A827">
        <v>825</v>
      </c>
      <c r="B827">
        <v>171</v>
      </c>
      <c r="C827">
        <v>444</v>
      </c>
      <c r="D827">
        <v>107</v>
      </c>
      <c r="E827">
        <v>3</v>
      </c>
      <c r="F827">
        <v>321</v>
      </c>
    </row>
    <row r="828" spans="1:6" x14ac:dyDescent="0.25">
      <c r="A828">
        <v>826</v>
      </c>
      <c r="B828">
        <v>171</v>
      </c>
      <c r="C828">
        <v>785</v>
      </c>
      <c r="D828">
        <v>91</v>
      </c>
      <c r="E828">
        <v>1</v>
      </c>
      <c r="F828">
        <v>91</v>
      </c>
    </row>
    <row r="829" spans="1:6" x14ac:dyDescent="0.25">
      <c r="A829">
        <v>827</v>
      </c>
      <c r="B829">
        <v>171</v>
      </c>
      <c r="C829">
        <v>85</v>
      </c>
      <c r="D829">
        <v>118</v>
      </c>
      <c r="E829">
        <v>2</v>
      </c>
      <c r="F829">
        <v>236</v>
      </c>
    </row>
    <row r="830" spans="1:6" x14ac:dyDescent="0.25">
      <c r="A830">
        <v>828</v>
      </c>
      <c r="B830">
        <v>171</v>
      </c>
      <c r="C830">
        <v>198</v>
      </c>
      <c r="D830">
        <v>98</v>
      </c>
      <c r="E830">
        <v>2</v>
      </c>
      <c r="F830">
        <v>196</v>
      </c>
    </row>
    <row r="831" spans="1:6" x14ac:dyDescent="0.25">
      <c r="A831">
        <v>829</v>
      </c>
      <c r="B831">
        <v>171</v>
      </c>
      <c r="C831">
        <v>314</v>
      </c>
      <c r="D831">
        <v>105</v>
      </c>
      <c r="E831">
        <v>2</v>
      </c>
      <c r="F831">
        <v>210</v>
      </c>
    </row>
    <row r="832" spans="1:6" x14ac:dyDescent="0.25">
      <c r="A832">
        <v>830</v>
      </c>
      <c r="B832">
        <v>172</v>
      </c>
      <c r="C832">
        <v>574</v>
      </c>
      <c r="D832">
        <v>100</v>
      </c>
      <c r="E832">
        <v>3</v>
      </c>
      <c r="F832">
        <v>300</v>
      </c>
    </row>
    <row r="833" spans="1:6" x14ac:dyDescent="0.25">
      <c r="A833">
        <v>831</v>
      </c>
      <c r="B833">
        <v>172</v>
      </c>
      <c r="C833">
        <v>413</v>
      </c>
      <c r="D833">
        <v>119</v>
      </c>
      <c r="E833">
        <v>1</v>
      </c>
      <c r="F833">
        <v>119</v>
      </c>
    </row>
    <row r="834" spans="1:6" x14ac:dyDescent="0.25">
      <c r="A834">
        <v>832</v>
      </c>
      <c r="B834">
        <v>172</v>
      </c>
      <c r="C834">
        <v>1156</v>
      </c>
      <c r="D834">
        <v>99</v>
      </c>
      <c r="E834">
        <v>2</v>
      </c>
      <c r="F834">
        <v>198</v>
      </c>
    </row>
    <row r="835" spans="1:6" x14ac:dyDescent="0.25">
      <c r="A835">
        <v>833</v>
      </c>
      <c r="B835">
        <v>172</v>
      </c>
      <c r="C835">
        <v>683</v>
      </c>
      <c r="D835">
        <v>113</v>
      </c>
      <c r="E835">
        <v>3</v>
      </c>
      <c r="F835">
        <v>339</v>
      </c>
    </row>
    <row r="836" spans="1:6" x14ac:dyDescent="0.25">
      <c r="A836">
        <v>834</v>
      </c>
      <c r="B836">
        <v>172</v>
      </c>
      <c r="C836">
        <v>706</v>
      </c>
      <c r="D836">
        <v>119</v>
      </c>
      <c r="E836">
        <v>3</v>
      </c>
      <c r="F836">
        <v>357</v>
      </c>
    </row>
    <row r="837" spans="1:6" x14ac:dyDescent="0.25">
      <c r="A837">
        <v>835</v>
      </c>
      <c r="B837">
        <v>172</v>
      </c>
      <c r="C837">
        <v>1245</v>
      </c>
      <c r="D837">
        <v>112</v>
      </c>
      <c r="E837">
        <v>3</v>
      </c>
      <c r="F837">
        <v>336</v>
      </c>
    </row>
    <row r="838" spans="1:6" x14ac:dyDescent="0.25">
      <c r="A838">
        <v>836</v>
      </c>
      <c r="B838">
        <v>173</v>
      </c>
      <c r="C838">
        <v>1005</v>
      </c>
      <c r="D838">
        <v>106</v>
      </c>
      <c r="E838">
        <v>2</v>
      </c>
      <c r="F838">
        <v>212</v>
      </c>
    </row>
    <row r="839" spans="1:6" x14ac:dyDescent="0.25">
      <c r="A839">
        <v>837</v>
      </c>
      <c r="B839">
        <v>174</v>
      </c>
      <c r="C839">
        <v>1174</v>
      </c>
      <c r="D839">
        <v>99</v>
      </c>
      <c r="E839">
        <v>1</v>
      </c>
      <c r="F839">
        <v>99</v>
      </c>
    </row>
    <row r="840" spans="1:6" x14ac:dyDescent="0.25">
      <c r="A840">
        <v>838</v>
      </c>
      <c r="B840">
        <v>174</v>
      </c>
      <c r="C840">
        <v>634</v>
      </c>
      <c r="D840">
        <v>93</v>
      </c>
      <c r="E840">
        <v>3</v>
      </c>
      <c r="F840">
        <v>279</v>
      </c>
    </row>
    <row r="841" spans="1:6" x14ac:dyDescent="0.25">
      <c r="A841">
        <v>839</v>
      </c>
      <c r="B841">
        <v>174</v>
      </c>
      <c r="C841">
        <v>795</v>
      </c>
      <c r="D841">
        <v>91</v>
      </c>
      <c r="E841">
        <v>1</v>
      </c>
      <c r="F841">
        <v>91</v>
      </c>
    </row>
    <row r="842" spans="1:6" x14ac:dyDescent="0.25">
      <c r="A842">
        <v>840</v>
      </c>
      <c r="B842">
        <v>175</v>
      </c>
      <c r="C842">
        <v>329</v>
      </c>
      <c r="D842">
        <v>109</v>
      </c>
      <c r="E842">
        <v>1</v>
      </c>
      <c r="F842">
        <v>109</v>
      </c>
    </row>
    <row r="843" spans="1:6" x14ac:dyDescent="0.25">
      <c r="A843">
        <v>841</v>
      </c>
      <c r="B843">
        <v>175</v>
      </c>
      <c r="C843">
        <v>165</v>
      </c>
      <c r="D843">
        <v>91</v>
      </c>
      <c r="E843">
        <v>1</v>
      </c>
      <c r="F843">
        <v>91</v>
      </c>
    </row>
    <row r="844" spans="1:6" x14ac:dyDescent="0.25">
      <c r="A844">
        <v>842</v>
      </c>
      <c r="B844">
        <v>175</v>
      </c>
      <c r="C844">
        <v>968</v>
      </c>
      <c r="D844">
        <v>97</v>
      </c>
      <c r="E844">
        <v>3</v>
      </c>
      <c r="F844">
        <v>291</v>
      </c>
    </row>
    <row r="845" spans="1:6" x14ac:dyDescent="0.25">
      <c r="A845">
        <v>843</v>
      </c>
      <c r="B845">
        <v>175</v>
      </c>
      <c r="C845">
        <v>1207</v>
      </c>
      <c r="D845">
        <v>105</v>
      </c>
      <c r="E845">
        <v>3</v>
      </c>
      <c r="F845">
        <v>315</v>
      </c>
    </row>
    <row r="846" spans="1:6" x14ac:dyDescent="0.25">
      <c r="A846">
        <v>844</v>
      </c>
      <c r="B846">
        <v>175</v>
      </c>
      <c r="C846">
        <v>381</v>
      </c>
      <c r="D846">
        <v>94</v>
      </c>
      <c r="E846">
        <v>3</v>
      </c>
      <c r="F846">
        <v>282</v>
      </c>
    </row>
    <row r="847" spans="1:6" x14ac:dyDescent="0.25">
      <c r="A847">
        <v>845</v>
      </c>
      <c r="B847">
        <v>175</v>
      </c>
      <c r="C847">
        <v>890</v>
      </c>
      <c r="D847">
        <v>94</v>
      </c>
      <c r="E847">
        <v>3</v>
      </c>
      <c r="F847">
        <v>282</v>
      </c>
    </row>
    <row r="848" spans="1:6" x14ac:dyDescent="0.25">
      <c r="A848">
        <v>846</v>
      </c>
      <c r="B848">
        <v>175</v>
      </c>
      <c r="C848">
        <v>66</v>
      </c>
      <c r="D848">
        <v>104</v>
      </c>
      <c r="E848">
        <v>1</v>
      </c>
      <c r="F848">
        <v>104</v>
      </c>
    </row>
    <row r="849" spans="1:6" x14ac:dyDescent="0.25">
      <c r="A849">
        <v>847</v>
      </c>
      <c r="B849">
        <v>175</v>
      </c>
      <c r="C849">
        <v>1052</v>
      </c>
      <c r="D849">
        <v>93</v>
      </c>
      <c r="E849">
        <v>1</v>
      </c>
      <c r="F849">
        <v>93</v>
      </c>
    </row>
    <row r="850" spans="1:6" x14ac:dyDescent="0.25">
      <c r="A850">
        <v>848</v>
      </c>
      <c r="B850">
        <v>176</v>
      </c>
      <c r="C850">
        <v>704</v>
      </c>
      <c r="D850">
        <v>119</v>
      </c>
      <c r="E850">
        <v>1</v>
      </c>
      <c r="F850">
        <v>119</v>
      </c>
    </row>
    <row r="851" spans="1:6" x14ac:dyDescent="0.25">
      <c r="A851">
        <v>849</v>
      </c>
      <c r="B851">
        <v>176</v>
      </c>
      <c r="C851">
        <v>642</v>
      </c>
      <c r="D851">
        <v>93</v>
      </c>
      <c r="E851">
        <v>1</v>
      </c>
      <c r="F851">
        <v>93</v>
      </c>
    </row>
    <row r="852" spans="1:6" x14ac:dyDescent="0.25">
      <c r="A852">
        <v>850</v>
      </c>
      <c r="B852">
        <v>176</v>
      </c>
      <c r="C852">
        <v>124</v>
      </c>
      <c r="D852">
        <v>92</v>
      </c>
      <c r="E852">
        <v>1</v>
      </c>
      <c r="F852">
        <v>92</v>
      </c>
    </row>
    <row r="853" spans="1:6" x14ac:dyDescent="0.25">
      <c r="A853">
        <v>851</v>
      </c>
      <c r="B853">
        <v>176</v>
      </c>
      <c r="C853">
        <v>24</v>
      </c>
      <c r="D853">
        <v>96</v>
      </c>
      <c r="E853">
        <v>3</v>
      </c>
      <c r="F853">
        <v>288</v>
      </c>
    </row>
    <row r="854" spans="1:6" x14ac:dyDescent="0.25">
      <c r="A854">
        <v>852</v>
      </c>
      <c r="B854">
        <v>176</v>
      </c>
      <c r="C854">
        <v>1095</v>
      </c>
      <c r="D854">
        <v>115</v>
      </c>
      <c r="E854">
        <v>3</v>
      </c>
      <c r="F854">
        <v>345</v>
      </c>
    </row>
    <row r="855" spans="1:6" x14ac:dyDescent="0.25">
      <c r="A855">
        <v>853</v>
      </c>
      <c r="B855">
        <v>176</v>
      </c>
      <c r="C855">
        <v>1028</v>
      </c>
      <c r="D855">
        <v>90</v>
      </c>
      <c r="E855">
        <v>1</v>
      </c>
      <c r="F855">
        <v>90</v>
      </c>
    </row>
    <row r="856" spans="1:6" x14ac:dyDescent="0.25">
      <c r="A856">
        <v>854</v>
      </c>
      <c r="B856">
        <v>177</v>
      </c>
      <c r="C856">
        <v>64</v>
      </c>
      <c r="D856">
        <v>104</v>
      </c>
      <c r="E856">
        <v>1</v>
      </c>
      <c r="F856">
        <v>104</v>
      </c>
    </row>
    <row r="857" spans="1:6" x14ac:dyDescent="0.25">
      <c r="A857">
        <v>855</v>
      </c>
      <c r="B857">
        <v>177</v>
      </c>
      <c r="C857">
        <v>256</v>
      </c>
      <c r="D857">
        <v>95</v>
      </c>
      <c r="E857">
        <v>1</v>
      </c>
      <c r="F857">
        <v>95</v>
      </c>
    </row>
    <row r="858" spans="1:6" x14ac:dyDescent="0.25">
      <c r="A858">
        <v>856</v>
      </c>
      <c r="B858">
        <v>177</v>
      </c>
      <c r="C858">
        <v>257</v>
      </c>
      <c r="D858">
        <v>95</v>
      </c>
      <c r="E858">
        <v>2</v>
      </c>
      <c r="F858">
        <v>190</v>
      </c>
    </row>
    <row r="859" spans="1:6" x14ac:dyDescent="0.25">
      <c r="A859">
        <v>857</v>
      </c>
      <c r="B859">
        <v>177</v>
      </c>
      <c r="C859">
        <v>207</v>
      </c>
      <c r="D859">
        <v>98</v>
      </c>
      <c r="E859">
        <v>1</v>
      </c>
      <c r="F859">
        <v>98</v>
      </c>
    </row>
    <row r="860" spans="1:6" x14ac:dyDescent="0.25">
      <c r="A860">
        <v>858</v>
      </c>
      <c r="B860">
        <v>177</v>
      </c>
      <c r="C860">
        <v>976</v>
      </c>
      <c r="D860">
        <v>97</v>
      </c>
      <c r="E860">
        <v>3</v>
      </c>
      <c r="F860">
        <v>291</v>
      </c>
    </row>
    <row r="861" spans="1:6" x14ac:dyDescent="0.25">
      <c r="A861">
        <v>859</v>
      </c>
      <c r="B861">
        <v>177</v>
      </c>
      <c r="C861">
        <v>1059</v>
      </c>
      <c r="D861">
        <v>93</v>
      </c>
      <c r="E861">
        <v>3</v>
      </c>
      <c r="F861">
        <v>279</v>
      </c>
    </row>
    <row r="862" spans="1:6" x14ac:dyDescent="0.25">
      <c r="A862">
        <v>860</v>
      </c>
      <c r="B862">
        <v>178</v>
      </c>
      <c r="C862">
        <v>593</v>
      </c>
      <c r="D862">
        <v>100</v>
      </c>
      <c r="E862">
        <v>1</v>
      </c>
      <c r="F862">
        <v>100</v>
      </c>
    </row>
    <row r="863" spans="1:6" x14ac:dyDescent="0.25">
      <c r="A863">
        <v>861</v>
      </c>
      <c r="B863">
        <v>178</v>
      </c>
      <c r="C863">
        <v>307</v>
      </c>
      <c r="D863">
        <v>105</v>
      </c>
      <c r="E863">
        <v>1</v>
      </c>
      <c r="F863">
        <v>105</v>
      </c>
    </row>
    <row r="864" spans="1:6" x14ac:dyDescent="0.25">
      <c r="A864">
        <v>862</v>
      </c>
      <c r="B864">
        <v>178</v>
      </c>
      <c r="C864">
        <v>1023</v>
      </c>
      <c r="D864">
        <v>90</v>
      </c>
      <c r="E864">
        <v>1</v>
      </c>
      <c r="F864">
        <v>90</v>
      </c>
    </row>
    <row r="865" spans="1:6" x14ac:dyDescent="0.25">
      <c r="A865">
        <v>863</v>
      </c>
      <c r="B865">
        <v>179</v>
      </c>
      <c r="C865">
        <v>182</v>
      </c>
      <c r="D865">
        <v>98</v>
      </c>
      <c r="E865">
        <v>2</v>
      </c>
      <c r="F865">
        <v>196</v>
      </c>
    </row>
    <row r="866" spans="1:6" x14ac:dyDescent="0.25">
      <c r="A866">
        <v>864</v>
      </c>
      <c r="B866">
        <v>179</v>
      </c>
      <c r="C866">
        <v>700</v>
      </c>
      <c r="D866">
        <v>119</v>
      </c>
      <c r="E866">
        <v>2</v>
      </c>
      <c r="F866">
        <v>238</v>
      </c>
    </row>
    <row r="867" spans="1:6" x14ac:dyDescent="0.25">
      <c r="A867">
        <v>865</v>
      </c>
      <c r="B867">
        <v>179</v>
      </c>
      <c r="C867">
        <v>788</v>
      </c>
      <c r="D867">
        <v>91</v>
      </c>
      <c r="E867">
        <v>3</v>
      </c>
      <c r="F867">
        <v>273</v>
      </c>
    </row>
    <row r="868" spans="1:6" x14ac:dyDescent="0.25">
      <c r="A868">
        <v>866</v>
      </c>
      <c r="B868">
        <v>179</v>
      </c>
      <c r="C868">
        <v>360</v>
      </c>
      <c r="D868">
        <v>94</v>
      </c>
      <c r="E868">
        <v>2</v>
      </c>
      <c r="F868">
        <v>188</v>
      </c>
    </row>
    <row r="869" spans="1:6" x14ac:dyDescent="0.25">
      <c r="A869">
        <v>867</v>
      </c>
      <c r="B869">
        <v>179</v>
      </c>
      <c r="C869">
        <v>1235</v>
      </c>
      <c r="D869">
        <v>112</v>
      </c>
      <c r="E869">
        <v>1</v>
      </c>
      <c r="F869">
        <v>112</v>
      </c>
    </row>
    <row r="870" spans="1:6" x14ac:dyDescent="0.25">
      <c r="A870">
        <v>868</v>
      </c>
      <c r="B870">
        <v>179</v>
      </c>
      <c r="C870">
        <v>449</v>
      </c>
      <c r="D870">
        <v>107</v>
      </c>
      <c r="E870">
        <v>3</v>
      </c>
      <c r="F870">
        <v>321</v>
      </c>
    </row>
    <row r="871" spans="1:6" x14ac:dyDescent="0.25">
      <c r="A871">
        <v>869</v>
      </c>
      <c r="B871">
        <v>180</v>
      </c>
      <c r="C871">
        <v>50</v>
      </c>
      <c r="D871">
        <v>104</v>
      </c>
      <c r="E871">
        <v>3</v>
      </c>
      <c r="F871">
        <v>312</v>
      </c>
    </row>
    <row r="872" spans="1:6" x14ac:dyDescent="0.25">
      <c r="A872">
        <v>870</v>
      </c>
      <c r="B872">
        <v>180</v>
      </c>
      <c r="C872">
        <v>1184</v>
      </c>
      <c r="D872">
        <v>99</v>
      </c>
      <c r="E872">
        <v>1</v>
      </c>
      <c r="F872">
        <v>99</v>
      </c>
    </row>
    <row r="873" spans="1:6" x14ac:dyDescent="0.25">
      <c r="A873">
        <v>871</v>
      </c>
      <c r="B873">
        <v>180</v>
      </c>
      <c r="C873">
        <v>1245</v>
      </c>
      <c r="D873">
        <v>112</v>
      </c>
      <c r="E873">
        <v>1</v>
      </c>
      <c r="F873">
        <v>112</v>
      </c>
    </row>
    <row r="874" spans="1:6" x14ac:dyDescent="0.25">
      <c r="A874">
        <v>872</v>
      </c>
      <c r="B874">
        <v>180</v>
      </c>
      <c r="C874">
        <v>1058</v>
      </c>
      <c r="D874">
        <v>93</v>
      </c>
      <c r="E874">
        <v>2</v>
      </c>
      <c r="F874">
        <v>186</v>
      </c>
    </row>
    <row r="875" spans="1:6" x14ac:dyDescent="0.25">
      <c r="A875">
        <v>873</v>
      </c>
      <c r="B875">
        <v>180</v>
      </c>
      <c r="C875">
        <v>1054</v>
      </c>
      <c r="D875">
        <v>93</v>
      </c>
      <c r="E875">
        <v>1</v>
      </c>
      <c r="F875">
        <v>93</v>
      </c>
    </row>
    <row r="876" spans="1:6" x14ac:dyDescent="0.25">
      <c r="A876">
        <v>874</v>
      </c>
      <c r="B876">
        <v>180</v>
      </c>
      <c r="C876">
        <v>272</v>
      </c>
      <c r="D876">
        <v>95</v>
      </c>
      <c r="E876">
        <v>1</v>
      </c>
      <c r="F876">
        <v>95</v>
      </c>
    </row>
    <row r="877" spans="1:6" x14ac:dyDescent="0.25">
      <c r="A877">
        <v>875</v>
      </c>
      <c r="B877">
        <v>181</v>
      </c>
      <c r="C877">
        <v>463</v>
      </c>
      <c r="D877">
        <v>118</v>
      </c>
      <c r="E877">
        <v>1</v>
      </c>
      <c r="F877">
        <v>118</v>
      </c>
    </row>
    <row r="878" spans="1:6" x14ac:dyDescent="0.25">
      <c r="A878">
        <v>876</v>
      </c>
      <c r="B878">
        <v>181</v>
      </c>
      <c r="C878">
        <v>506</v>
      </c>
      <c r="D878">
        <v>102</v>
      </c>
      <c r="E878">
        <v>3</v>
      </c>
      <c r="F878">
        <v>306</v>
      </c>
    </row>
    <row r="879" spans="1:6" x14ac:dyDescent="0.25">
      <c r="A879">
        <v>877</v>
      </c>
      <c r="B879">
        <v>182</v>
      </c>
      <c r="C879">
        <v>852</v>
      </c>
      <c r="D879">
        <v>113</v>
      </c>
      <c r="E879">
        <v>2</v>
      </c>
      <c r="F879">
        <v>226</v>
      </c>
    </row>
    <row r="880" spans="1:6" x14ac:dyDescent="0.25">
      <c r="A880">
        <v>878</v>
      </c>
      <c r="B880">
        <v>182</v>
      </c>
      <c r="C880">
        <v>408</v>
      </c>
      <c r="D880">
        <v>119</v>
      </c>
      <c r="E880">
        <v>2</v>
      </c>
      <c r="F880">
        <v>238</v>
      </c>
    </row>
    <row r="881" spans="1:6" x14ac:dyDescent="0.25">
      <c r="A881">
        <v>879</v>
      </c>
      <c r="B881">
        <v>182</v>
      </c>
      <c r="C881">
        <v>578</v>
      </c>
      <c r="D881">
        <v>100</v>
      </c>
      <c r="E881">
        <v>2</v>
      </c>
      <c r="F881">
        <v>200</v>
      </c>
    </row>
    <row r="882" spans="1:6" x14ac:dyDescent="0.25">
      <c r="A882">
        <v>880</v>
      </c>
      <c r="B882">
        <v>182</v>
      </c>
      <c r="C882">
        <v>858</v>
      </c>
      <c r="D882">
        <v>113</v>
      </c>
      <c r="E882">
        <v>3</v>
      </c>
      <c r="F882">
        <v>339</v>
      </c>
    </row>
    <row r="883" spans="1:6" x14ac:dyDescent="0.25">
      <c r="A883">
        <v>881</v>
      </c>
      <c r="B883">
        <v>182</v>
      </c>
      <c r="C883">
        <v>756</v>
      </c>
      <c r="D883">
        <v>109</v>
      </c>
      <c r="E883">
        <v>1</v>
      </c>
      <c r="F883">
        <v>109</v>
      </c>
    </row>
    <row r="884" spans="1:6" x14ac:dyDescent="0.25">
      <c r="A884">
        <v>882</v>
      </c>
      <c r="B884">
        <v>182</v>
      </c>
      <c r="C884">
        <v>525</v>
      </c>
      <c r="D884">
        <v>98</v>
      </c>
      <c r="E884">
        <v>1</v>
      </c>
      <c r="F884">
        <v>98</v>
      </c>
    </row>
    <row r="885" spans="1:6" x14ac:dyDescent="0.25">
      <c r="A885">
        <v>883</v>
      </c>
      <c r="B885">
        <v>182</v>
      </c>
      <c r="C885">
        <v>792</v>
      </c>
      <c r="D885">
        <v>91</v>
      </c>
      <c r="E885">
        <v>3</v>
      </c>
      <c r="F885">
        <v>273</v>
      </c>
    </row>
    <row r="886" spans="1:6" x14ac:dyDescent="0.25">
      <c r="A886">
        <v>884</v>
      </c>
      <c r="B886">
        <v>182</v>
      </c>
      <c r="C886">
        <v>705</v>
      </c>
      <c r="D886">
        <v>119</v>
      </c>
      <c r="E886">
        <v>2</v>
      </c>
      <c r="F886">
        <v>238</v>
      </c>
    </row>
    <row r="887" spans="1:6" x14ac:dyDescent="0.25">
      <c r="A887">
        <v>885</v>
      </c>
      <c r="B887">
        <v>182</v>
      </c>
      <c r="C887">
        <v>60</v>
      </c>
      <c r="D887">
        <v>104</v>
      </c>
      <c r="E887">
        <v>2</v>
      </c>
      <c r="F887">
        <v>208</v>
      </c>
    </row>
    <row r="888" spans="1:6" x14ac:dyDescent="0.25">
      <c r="A888">
        <v>886</v>
      </c>
      <c r="B888">
        <v>183</v>
      </c>
      <c r="C888">
        <v>1192</v>
      </c>
      <c r="D888">
        <v>105</v>
      </c>
      <c r="E888">
        <v>2</v>
      </c>
      <c r="F888">
        <v>210</v>
      </c>
    </row>
    <row r="889" spans="1:6" x14ac:dyDescent="0.25">
      <c r="A889">
        <v>887</v>
      </c>
      <c r="B889">
        <v>183</v>
      </c>
      <c r="C889">
        <v>513</v>
      </c>
      <c r="D889">
        <v>102</v>
      </c>
      <c r="E889">
        <v>3</v>
      </c>
      <c r="F889">
        <v>306</v>
      </c>
    </row>
    <row r="890" spans="1:6" x14ac:dyDescent="0.25">
      <c r="A890">
        <v>888</v>
      </c>
      <c r="B890">
        <v>183</v>
      </c>
      <c r="C890">
        <v>758</v>
      </c>
      <c r="D890">
        <v>109</v>
      </c>
      <c r="E890">
        <v>3</v>
      </c>
      <c r="F890">
        <v>327</v>
      </c>
    </row>
    <row r="891" spans="1:6" x14ac:dyDescent="0.25">
      <c r="A891">
        <v>889</v>
      </c>
      <c r="B891">
        <v>183</v>
      </c>
      <c r="C891">
        <v>202</v>
      </c>
      <c r="D891">
        <v>98</v>
      </c>
      <c r="E891">
        <v>1</v>
      </c>
      <c r="F891">
        <v>98</v>
      </c>
    </row>
    <row r="892" spans="1:6" x14ac:dyDescent="0.25">
      <c r="A892">
        <v>890</v>
      </c>
      <c r="B892">
        <v>183</v>
      </c>
      <c r="C892">
        <v>359</v>
      </c>
      <c r="D892">
        <v>94</v>
      </c>
      <c r="E892">
        <v>2</v>
      </c>
      <c r="F892">
        <v>188</v>
      </c>
    </row>
    <row r="893" spans="1:6" x14ac:dyDescent="0.25">
      <c r="A893">
        <v>891</v>
      </c>
      <c r="B893">
        <v>183</v>
      </c>
      <c r="C893">
        <v>300</v>
      </c>
      <c r="D893">
        <v>105</v>
      </c>
      <c r="E893">
        <v>3</v>
      </c>
      <c r="F893">
        <v>315</v>
      </c>
    </row>
    <row r="894" spans="1:6" x14ac:dyDescent="0.25">
      <c r="A894">
        <v>892</v>
      </c>
      <c r="B894">
        <v>183</v>
      </c>
      <c r="C894">
        <v>709</v>
      </c>
      <c r="D894">
        <v>119</v>
      </c>
      <c r="E894">
        <v>2</v>
      </c>
      <c r="F894">
        <v>238</v>
      </c>
    </row>
    <row r="895" spans="1:6" x14ac:dyDescent="0.25">
      <c r="A895">
        <v>893</v>
      </c>
      <c r="B895">
        <v>184</v>
      </c>
      <c r="C895">
        <v>31</v>
      </c>
      <c r="D895">
        <v>96</v>
      </c>
      <c r="E895">
        <v>2</v>
      </c>
      <c r="F895">
        <v>192</v>
      </c>
    </row>
    <row r="896" spans="1:6" x14ac:dyDescent="0.25">
      <c r="A896">
        <v>894</v>
      </c>
      <c r="B896">
        <v>184</v>
      </c>
      <c r="C896">
        <v>1100</v>
      </c>
      <c r="D896">
        <v>115</v>
      </c>
      <c r="E896">
        <v>2</v>
      </c>
      <c r="F896">
        <v>230</v>
      </c>
    </row>
    <row r="897" spans="1:6" x14ac:dyDescent="0.25">
      <c r="A897">
        <v>895</v>
      </c>
      <c r="B897">
        <v>184</v>
      </c>
      <c r="C897">
        <v>318</v>
      </c>
      <c r="D897">
        <v>109</v>
      </c>
      <c r="E897">
        <v>2</v>
      </c>
      <c r="F897">
        <v>218</v>
      </c>
    </row>
    <row r="898" spans="1:6" x14ac:dyDescent="0.25">
      <c r="A898">
        <v>896</v>
      </c>
      <c r="B898">
        <v>185</v>
      </c>
      <c r="C898">
        <v>360</v>
      </c>
      <c r="D898">
        <v>94</v>
      </c>
      <c r="E898">
        <v>3</v>
      </c>
      <c r="F898">
        <v>282</v>
      </c>
    </row>
    <row r="899" spans="1:6" x14ac:dyDescent="0.25">
      <c r="A899">
        <v>897</v>
      </c>
      <c r="B899">
        <v>185</v>
      </c>
      <c r="C899">
        <v>1145</v>
      </c>
      <c r="D899">
        <v>102</v>
      </c>
      <c r="E899">
        <v>1</v>
      </c>
      <c r="F899">
        <v>102</v>
      </c>
    </row>
    <row r="900" spans="1:6" x14ac:dyDescent="0.25">
      <c r="A900">
        <v>898</v>
      </c>
      <c r="B900">
        <v>185</v>
      </c>
      <c r="C900">
        <v>469</v>
      </c>
      <c r="D900">
        <v>118</v>
      </c>
      <c r="E900">
        <v>2</v>
      </c>
      <c r="F900">
        <v>236</v>
      </c>
    </row>
    <row r="901" spans="1:6" x14ac:dyDescent="0.25">
      <c r="A901">
        <v>899</v>
      </c>
      <c r="B901">
        <v>185</v>
      </c>
      <c r="C901">
        <v>406</v>
      </c>
      <c r="D901">
        <v>119</v>
      </c>
      <c r="E901">
        <v>3</v>
      </c>
      <c r="F901">
        <v>357</v>
      </c>
    </row>
    <row r="902" spans="1:6" x14ac:dyDescent="0.25">
      <c r="A902">
        <v>900</v>
      </c>
      <c r="B902">
        <v>185</v>
      </c>
      <c r="C902">
        <v>411</v>
      </c>
      <c r="D902">
        <v>119</v>
      </c>
      <c r="E902">
        <v>2</v>
      </c>
      <c r="F902">
        <v>238</v>
      </c>
    </row>
    <row r="903" spans="1:6" x14ac:dyDescent="0.25">
      <c r="A903">
        <v>901</v>
      </c>
      <c r="B903">
        <v>185</v>
      </c>
      <c r="C903">
        <v>249</v>
      </c>
      <c r="D903">
        <v>95</v>
      </c>
      <c r="E903">
        <v>1</v>
      </c>
      <c r="F903">
        <v>95</v>
      </c>
    </row>
    <row r="904" spans="1:6" x14ac:dyDescent="0.25">
      <c r="A904">
        <v>902</v>
      </c>
      <c r="B904">
        <v>185</v>
      </c>
      <c r="C904">
        <v>55</v>
      </c>
      <c r="D904">
        <v>104</v>
      </c>
      <c r="E904">
        <v>3</v>
      </c>
      <c r="F904">
        <v>312</v>
      </c>
    </row>
    <row r="905" spans="1:6" x14ac:dyDescent="0.25">
      <c r="A905">
        <v>903</v>
      </c>
      <c r="B905">
        <v>185</v>
      </c>
      <c r="C905">
        <v>948</v>
      </c>
      <c r="D905">
        <v>97</v>
      </c>
      <c r="E905">
        <v>2</v>
      </c>
      <c r="F905">
        <v>194</v>
      </c>
    </row>
    <row r="906" spans="1:6" x14ac:dyDescent="0.25">
      <c r="A906">
        <v>904</v>
      </c>
      <c r="B906">
        <v>185</v>
      </c>
      <c r="C906">
        <v>1057</v>
      </c>
      <c r="D906">
        <v>93</v>
      </c>
      <c r="E906">
        <v>3</v>
      </c>
      <c r="F906">
        <v>279</v>
      </c>
    </row>
    <row r="907" spans="1:6" x14ac:dyDescent="0.25">
      <c r="A907">
        <v>905</v>
      </c>
      <c r="B907">
        <v>186</v>
      </c>
      <c r="C907">
        <v>316</v>
      </c>
      <c r="D907">
        <v>109</v>
      </c>
      <c r="E907">
        <v>2</v>
      </c>
      <c r="F907">
        <v>218</v>
      </c>
    </row>
    <row r="908" spans="1:6" x14ac:dyDescent="0.25">
      <c r="A908">
        <v>906</v>
      </c>
      <c r="B908">
        <v>186</v>
      </c>
      <c r="C908">
        <v>642</v>
      </c>
      <c r="D908">
        <v>93</v>
      </c>
      <c r="E908">
        <v>2</v>
      </c>
      <c r="F908">
        <v>186</v>
      </c>
    </row>
    <row r="909" spans="1:6" x14ac:dyDescent="0.25">
      <c r="A909">
        <v>907</v>
      </c>
      <c r="B909">
        <v>186</v>
      </c>
      <c r="C909">
        <v>759</v>
      </c>
      <c r="D909">
        <v>109</v>
      </c>
      <c r="E909">
        <v>2</v>
      </c>
      <c r="F909">
        <v>218</v>
      </c>
    </row>
    <row r="910" spans="1:6" x14ac:dyDescent="0.25">
      <c r="A910">
        <v>908</v>
      </c>
      <c r="B910">
        <v>186</v>
      </c>
      <c r="C910">
        <v>1208</v>
      </c>
      <c r="D910">
        <v>105</v>
      </c>
      <c r="E910">
        <v>2</v>
      </c>
      <c r="F910">
        <v>210</v>
      </c>
    </row>
    <row r="911" spans="1:6" x14ac:dyDescent="0.25">
      <c r="A911">
        <v>909</v>
      </c>
      <c r="B911">
        <v>186</v>
      </c>
      <c r="C911">
        <v>617</v>
      </c>
      <c r="D911">
        <v>112</v>
      </c>
      <c r="E911">
        <v>1</v>
      </c>
      <c r="F911">
        <v>112</v>
      </c>
    </row>
    <row r="912" spans="1:6" x14ac:dyDescent="0.25">
      <c r="A912">
        <v>910</v>
      </c>
      <c r="B912">
        <v>186</v>
      </c>
      <c r="C912">
        <v>1038</v>
      </c>
      <c r="D912">
        <v>90</v>
      </c>
      <c r="E912">
        <v>1</v>
      </c>
      <c r="F912">
        <v>90</v>
      </c>
    </row>
    <row r="913" spans="1:6" x14ac:dyDescent="0.25">
      <c r="A913">
        <v>911</v>
      </c>
      <c r="B913">
        <v>187</v>
      </c>
      <c r="C913">
        <v>129</v>
      </c>
      <c r="D913">
        <v>92</v>
      </c>
      <c r="E913">
        <v>3</v>
      </c>
      <c r="F913">
        <v>276</v>
      </c>
    </row>
    <row r="914" spans="1:6" x14ac:dyDescent="0.25">
      <c r="A914">
        <v>912</v>
      </c>
      <c r="B914">
        <v>187</v>
      </c>
      <c r="C914">
        <v>95</v>
      </c>
      <c r="D914">
        <v>118</v>
      </c>
      <c r="E914">
        <v>3</v>
      </c>
      <c r="F914">
        <v>354</v>
      </c>
    </row>
    <row r="915" spans="1:6" x14ac:dyDescent="0.25">
      <c r="A915">
        <v>913</v>
      </c>
      <c r="B915">
        <v>187</v>
      </c>
      <c r="C915">
        <v>66</v>
      </c>
      <c r="D915">
        <v>104</v>
      </c>
      <c r="E915">
        <v>1</v>
      </c>
      <c r="F915">
        <v>104</v>
      </c>
    </row>
    <row r="916" spans="1:6" x14ac:dyDescent="0.25">
      <c r="A916">
        <v>914</v>
      </c>
      <c r="B916">
        <v>187</v>
      </c>
      <c r="C916">
        <v>644</v>
      </c>
      <c r="D916">
        <v>93</v>
      </c>
      <c r="E916">
        <v>3</v>
      </c>
      <c r="F916">
        <v>279</v>
      </c>
    </row>
    <row r="917" spans="1:6" x14ac:dyDescent="0.25">
      <c r="A917">
        <v>915</v>
      </c>
      <c r="B917">
        <v>187</v>
      </c>
      <c r="C917">
        <v>771</v>
      </c>
      <c r="D917">
        <v>91</v>
      </c>
      <c r="E917">
        <v>2</v>
      </c>
      <c r="F917">
        <v>182</v>
      </c>
    </row>
    <row r="918" spans="1:6" x14ac:dyDescent="0.25">
      <c r="A918">
        <v>916</v>
      </c>
      <c r="B918">
        <v>188</v>
      </c>
      <c r="C918">
        <v>961</v>
      </c>
      <c r="D918">
        <v>97</v>
      </c>
      <c r="E918">
        <v>3</v>
      </c>
      <c r="F918">
        <v>291</v>
      </c>
    </row>
    <row r="919" spans="1:6" x14ac:dyDescent="0.25">
      <c r="A919">
        <v>917</v>
      </c>
      <c r="B919">
        <v>188</v>
      </c>
      <c r="C919">
        <v>1246</v>
      </c>
      <c r="D919">
        <v>112</v>
      </c>
      <c r="E919">
        <v>3</v>
      </c>
      <c r="F919">
        <v>336</v>
      </c>
    </row>
    <row r="920" spans="1:6" x14ac:dyDescent="0.25">
      <c r="A920">
        <v>918</v>
      </c>
      <c r="B920">
        <v>188</v>
      </c>
      <c r="C920">
        <v>1109</v>
      </c>
      <c r="D920">
        <v>115</v>
      </c>
      <c r="E920">
        <v>1</v>
      </c>
      <c r="F920">
        <v>115</v>
      </c>
    </row>
    <row r="921" spans="1:6" x14ac:dyDescent="0.25">
      <c r="A921">
        <v>919</v>
      </c>
      <c r="B921">
        <v>189</v>
      </c>
      <c r="C921">
        <v>214</v>
      </c>
      <c r="D921">
        <v>106</v>
      </c>
      <c r="E921">
        <v>1</v>
      </c>
      <c r="F921">
        <v>106</v>
      </c>
    </row>
    <row r="922" spans="1:6" x14ac:dyDescent="0.25">
      <c r="A922">
        <v>920</v>
      </c>
      <c r="B922">
        <v>189</v>
      </c>
      <c r="C922">
        <v>668</v>
      </c>
      <c r="D922">
        <v>113</v>
      </c>
      <c r="E922">
        <v>1</v>
      </c>
      <c r="F922">
        <v>113</v>
      </c>
    </row>
    <row r="923" spans="1:6" x14ac:dyDescent="0.25">
      <c r="A923">
        <v>921</v>
      </c>
      <c r="B923">
        <v>189</v>
      </c>
      <c r="C923">
        <v>179</v>
      </c>
      <c r="D923">
        <v>98</v>
      </c>
      <c r="E923">
        <v>2</v>
      </c>
      <c r="F923">
        <v>196</v>
      </c>
    </row>
    <row r="924" spans="1:6" x14ac:dyDescent="0.25">
      <c r="A924">
        <v>922</v>
      </c>
      <c r="B924">
        <v>189</v>
      </c>
      <c r="C924">
        <v>877</v>
      </c>
      <c r="D924">
        <v>94</v>
      </c>
      <c r="E924">
        <v>2</v>
      </c>
      <c r="F924">
        <v>188</v>
      </c>
    </row>
    <row r="925" spans="1:6" x14ac:dyDescent="0.25">
      <c r="A925">
        <v>923</v>
      </c>
      <c r="B925">
        <v>190</v>
      </c>
      <c r="C925">
        <v>431</v>
      </c>
      <c r="D925">
        <v>107</v>
      </c>
      <c r="E925">
        <v>3</v>
      </c>
      <c r="F925">
        <v>321</v>
      </c>
    </row>
    <row r="926" spans="1:6" x14ac:dyDescent="0.25">
      <c r="A926">
        <v>924</v>
      </c>
      <c r="B926">
        <v>191</v>
      </c>
      <c r="C926">
        <v>219</v>
      </c>
      <c r="D926">
        <v>106</v>
      </c>
      <c r="E926">
        <v>1</v>
      </c>
      <c r="F926">
        <v>106</v>
      </c>
    </row>
    <row r="927" spans="1:6" x14ac:dyDescent="0.25">
      <c r="A927">
        <v>925</v>
      </c>
      <c r="B927">
        <v>191</v>
      </c>
      <c r="C927">
        <v>1077</v>
      </c>
      <c r="D927">
        <v>93</v>
      </c>
      <c r="E927">
        <v>2</v>
      </c>
      <c r="F927">
        <v>186</v>
      </c>
    </row>
    <row r="928" spans="1:6" x14ac:dyDescent="0.25">
      <c r="A928">
        <v>926</v>
      </c>
      <c r="B928">
        <v>191</v>
      </c>
      <c r="C928">
        <v>130</v>
      </c>
      <c r="D928">
        <v>92</v>
      </c>
      <c r="E928">
        <v>2</v>
      </c>
      <c r="F928">
        <v>184</v>
      </c>
    </row>
    <row r="929" spans="1:6" x14ac:dyDescent="0.25">
      <c r="A929">
        <v>927</v>
      </c>
      <c r="B929">
        <v>191</v>
      </c>
      <c r="C929">
        <v>74</v>
      </c>
      <c r="D929">
        <v>118</v>
      </c>
      <c r="E929">
        <v>1</v>
      </c>
      <c r="F929">
        <v>118</v>
      </c>
    </row>
    <row r="930" spans="1:6" x14ac:dyDescent="0.25">
      <c r="A930">
        <v>928</v>
      </c>
      <c r="B930">
        <v>191</v>
      </c>
      <c r="C930">
        <v>23</v>
      </c>
      <c r="D930">
        <v>96</v>
      </c>
      <c r="E930">
        <v>2</v>
      </c>
      <c r="F930">
        <v>192</v>
      </c>
    </row>
    <row r="931" spans="1:6" x14ac:dyDescent="0.25">
      <c r="A931">
        <v>929</v>
      </c>
      <c r="B931">
        <v>191</v>
      </c>
      <c r="C931">
        <v>282</v>
      </c>
      <c r="D931">
        <v>105</v>
      </c>
      <c r="E931">
        <v>1</v>
      </c>
      <c r="F931">
        <v>105</v>
      </c>
    </row>
    <row r="932" spans="1:6" x14ac:dyDescent="0.25">
      <c r="A932">
        <v>930</v>
      </c>
      <c r="B932">
        <v>192</v>
      </c>
      <c r="C932">
        <v>863</v>
      </c>
      <c r="D932">
        <v>113</v>
      </c>
      <c r="E932">
        <v>2</v>
      </c>
      <c r="F932">
        <v>226</v>
      </c>
    </row>
    <row r="933" spans="1:6" x14ac:dyDescent="0.25">
      <c r="A933">
        <v>931</v>
      </c>
      <c r="B933">
        <v>192</v>
      </c>
      <c r="C933">
        <v>390</v>
      </c>
      <c r="D933">
        <v>119</v>
      </c>
      <c r="E933">
        <v>3</v>
      </c>
      <c r="F933">
        <v>357</v>
      </c>
    </row>
    <row r="934" spans="1:6" x14ac:dyDescent="0.25">
      <c r="A934">
        <v>932</v>
      </c>
      <c r="B934">
        <v>192</v>
      </c>
      <c r="C934">
        <v>990</v>
      </c>
      <c r="D934">
        <v>106</v>
      </c>
      <c r="E934">
        <v>3</v>
      </c>
      <c r="F934">
        <v>318</v>
      </c>
    </row>
    <row r="935" spans="1:6" x14ac:dyDescent="0.25">
      <c r="A935">
        <v>933</v>
      </c>
      <c r="B935">
        <v>192</v>
      </c>
      <c r="C935">
        <v>920</v>
      </c>
      <c r="D935">
        <v>96</v>
      </c>
      <c r="E935">
        <v>3</v>
      </c>
      <c r="F935">
        <v>288</v>
      </c>
    </row>
    <row r="936" spans="1:6" x14ac:dyDescent="0.25">
      <c r="A936">
        <v>934</v>
      </c>
      <c r="B936">
        <v>192</v>
      </c>
      <c r="C936">
        <v>9</v>
      </c>
      <c r="D936">
        <v>96</v>
      </c>
      <c r="E936">
        <v>3</v>
      </c>
      <c r="F936">
        <v>288</v>
      </c>
    </row>
    <row r="937" spans="1:6" x14ac:dyDescent="0.25">
      <c r="A937">
        <v>935</v>
      </c>
      <c r="B937">
        <v>192</v>
      </c>
      <c r="C937">
        <v>664</v>
      </c>
      <c r="D937">
        <v>93</v>
      </c>
      <c r="E937">
        <v>1</v>
      </c>
      <c r="F937">
        <v>93</v>
      </c>
    </row>
    <row r="938" spans="1:6" x14ac:dyDescent="0.25">
      <c r="A938">
        <v>936</v>
      </c>
      <c r="B938">
        <v>192</v>
      </c>
      <c r="C938">
        <v>573</v>
      </c>
      <c r="D938">
        <v>100</v>
      </c>
      <c r="E938">
        <v>3</v>
      </c>
      <c r="F938">
        <v>300</v>
      </c>
    </row>
    <row r="939" spans="1:6" x14ac:dyDescent="0.25">
      <c r="A939">
        <v>937</v>
      </c>
      <c r="B939">
        <v>193</v>
      </c>
      <c r="C939">
        <v>1084</v>
      </c>
      <c r="D939">
        <v>93</v>
      </c>
      <c r="E939">
        <v>2</v>
      </c>
      <c r="F939">
        <v>186</v>
      </c>
    </row>
    <row r="940" spans="1:6" x14ac:dyDescent="0.25">
      <c r="A940">
        <v>938</v>
      </c>
      <c r="B940">
        <v>193</v>
      </c>
      <c r="C940">
        <v>63</v>
      </c>
      <c r="D940">
        <v>104</v>
      </c>
      <c r="E940">
        <v>3</v>
      </c>
      <c r="F940">
        <v>312</v>
      </c>
    </row>
    <row r="941" spans="1:6" x14ac:dyDescent="0.25">
      <c r="A941">
        <v>939</v>
      </c>
      <c r="B941">
        <v>193</v>
      </c>
      <c r="C941">
        <v>396</v>
      </c>
      <c r="D941">
        <v>119</v>
      </c>
      <c r="E941">
        <v>2</v>
      </c>
      <c r="F941">
        <v>238</v>
      </c>
    </row>
    <row r="942" spans="1:6" x14ac:dyDescent="0.25">
      <c r="A942">
        <v>940</v>
      </c>
      <c r="B942">
        <v>193</v>
      </c>
      <c r="C942">
        <v>762</v>
      </c>
      <c r="D942">
        <v>109</v>
      </c>
      <c r="E942">
        <v>1</v>
      </c>
      <c r="F942">
        <v>109</v>
      </c>
    </row>
    <row r="943" spans="1:6" x14ac:dyDescent="0.25">
      <c r="A943">
        <v>941</v>
      </c>
      <c r="B943">
        <v>193</v>
      </c>
      <c r="C943">
        <v>593</v>
      </c>
      <c r="D943">
        <v>100</v>
      </c>
      <c r="E943">
        <v>2</v>
      </c>
      <c r="F943">
        <v>200</v>
      </c>
    </row>
    <row r="944" spans="1:6" x14ac:dyDescent="0.25">
      <c r="A944">
        <v>942</v>
      </c>
      <c r="B944">
        <v>193</v>
      </c>
      <c r="C944">
        <v>1061</v>
      </c>
      <c r="D944">
        <v>93</v>
      </c>
      <c r="E944">
        <v>2</v>
      </c>
      <c r="F944">
        <v>186</v>
      </c>
    </row>
    <row r="945" spans="1:6" x14ac:dyDescent="0.25">
      <c r="A945">
        <v>943</v>
      </c>
      <c r="B945">
        <v>193</v>
      </c>
      <c r="C945">
        <v>656</v>
      </c>
      <c r="D945">
        <v>93</v>
      </c>
      <c r="E945">
        <v>3</v>
      </c>
      <c r="F945">
        <v>279</v>
      </c>
    </row>
    <row r="946" spans="1:6" x14ac:dyDescent="0.25">
      <c r="A946">
        <v>944</v>
      </c>
      <c r="B946">
        <v>193</v>
      </c>
      <c r="C946">
        <v>727</v>
      </c>
      <c r="D946">
        <v>119</v>
      </c>
      <c r="E946">
        <v>1</v>
      </c>
      <c r="F946">
        <v>119</v>
      </c>
    </row>
    <row r="947" spans="1:6" x14ac:dyDescent="0.25">
      <c r="A947">
        <v>945</v>
      </c>
      <c r="B947">
        <v>194</v>
      </c>
      <c r="C947">
        <v>371</v>
      </c>
      <c r="D947">
        <v>94</v>
      </c>
      <c r="E947">
        <v>1</v>
      </c>
      <c r="F947">
        <v>94</v>
      </c>
    </row>
    <row r="948" spans="1:6" x14ac:dyDescent="0.25">
      <c r="A948">
        <v>946</v>
      </c>
      <c r="B948">
        <v>194</v>
      </c>
      <c r="C948">
        <v>303</v>
      </c>
      <c r="D948">
        <v>105</v>
      </c>
      <c r="E948">
        <v>3</v>
      </c>
      <c r="F948">
        <v>315</v>
      </c>
    </row>
    <row r="949" spans="1:6" x14ac:dyDescent="0.25">
      <c r="A949">
        <v>947</v>
      </c>
      <c r="B949">
        <v>194</v>
      </c>
      <c r="C949">
        <v>954</v>
      </c>
      <c r="D949">
        <v>97</v>
      </c>
      <c r="E949">
        <v>1</v>
      </c>
      <c r="F949">
        <v>97</v>
      </c>
    </row>
    <row r="950" spans="1:6" x14ac:dyDescent="0.25">
      <c r="A950">
        <v>948</v>
      </c>
      <c r="B950">
        <v>194</v>
      </c>
      <c r="C950">
        <v>893</v>
      </c>
      <c r="D950">
        <v>94</v>
      </c>
      <c r="E950">
        <v>1</v>
      </c>
      <c r="F950">
        <v>94</v>
      </c>
    </row>
    <row r="951" spans="1:6" x14ac:dyDescent="0.25">
      <c r="A951">
        <v>949</v>
      </c>
      <c r="B951">
        <v>194</v>
      </c>
      <c r="C951">
        <v>25</v>
      </c>
      <c r="D951">
        <v>96</v>
      </c>
      <c r="E951">
        <v>1</v>
      </c>
      <c r="F951">
        <v>96</v>
      </c>
    </row>
    <row r="952" spans="1:6" x14ac:dyDescent="0.25">
      <c r="A952">
        <v>950</v>
      </c>
      <c r="B952">
        <v>194</v>
      </c>
      <c r="C952">
        <v>179</v>
      </c>
      <c r="D952">
        <v>98</v>
      </c>
      <c r="E952">
        <v>3</v>
      </c>
      <c r="F952">
        <v>294</v>
      </c>
    </row>
    <row r="953" spans="1:6" x14ac:dyDescent="0.25">
      <c r="A953">
        <v>951</v>
      </c>
      <c r="B953">
        <v>194</v>
      </c>
      <c r="C953">
        <v>71</v>
      </c>
      <c r="D953">
        <v>118</v>
      </c>
      <c r="E953">
        <v>3</v>
      </c>
      <c r="F953">
        <v>354</v>
      </c>
    </row>
    <row r="954" spans="1:6" x14ac:dyDescent="0.25">
      <c r="A954">
        <v>952</v>
      </c>
      <c r="B954">
        <v>195</v>
      </c>
      <c r="C954">
        <v>495</v>
      </c>
      <c r="D954">
        <v>102</v>
      </c>
      <c r="E954">
        <v>3</v>
      </c>
      <c r="F954">
        <v>306</v>
      </c>
    </row>
    <row r="955" spans="1:6" x14ac:dyDescent="0.25">
      <c r="A955">
        <v>953</v>
      </c>
      <c r="B955">
        <v>195</v>
      </c>
      <c r="C955">
        <v>1212</v>
      </c>
      <c r="D955">
        <v>105</v>
      </c>
      <c r="E955">
        <v>2</v>
      </c>
      <c r="F955">
        <v>210</v>
      </c>
    </row>
    <row r="956" spans="1:6" x14ac:dyDescent="0.25">
      <c r="A956">
        <v>954</v>
      </c>
      <c r="B956">
        <v>195</v>
      </c>
      <c r="C956">
        <v>370</v>
      </c>
      <c r="D956">
        <v>94</v>
      </c>
      <c r="E956">
        <v>2</v>
      </c>
      <c r="F956">
        <v>188</v>
      </c>
    </row>
    <row r="957" spans="1:6" x14ac:dyDescent="0.25">
      <c r="A957">
        <v>955</v>
      </c>
      <c r="B957">
        <v>196</v>
      </c>
      <c r="C957">
        <v>1053</v>
      </c>
      <c r="D957">
        <v>93</v>
      </c>
      <c r="E957">
        <v>3</v>
      </c>
      <c r="F957">
        <v>279</v>
      </c>
    </row>
    <row r="958" spans="1:6" x14ac:dyDescent="0.25">
      <c r="A958">
        <v>956</v>
      </c>
      <c r="B958">
        <v>196</v>
      </c>
      <c r="C958">
        <v>948</v>
      </c>
      <c r="D958">
        <v>97</v>
      </c>
      <c r="E958">
        <v>2</v>
      </c>
      <c r="F958">
        <v>194</v>
      </c>
    </row>
    <row r="959" spans="1:6" x14ac:dyDescent="0.25">
      <c r="A959">
        <v>957</v>
      </c>
      <c r="B959">
        <v>196</v>
      </c>
      <c r="C959">
        <v>1127</v>
      </c>
      <c r="D959">
        <v>102</v>
      </c>
      <c r="E959">
        <v>1</v>
      </c>
      <c r="F959">
        <v>102</v>
      </c>
    </row>
    <row r="960" spans="1:6" x14ac:dyDescent="0.25">
      <c r="A960">
        <v>958</v>
      </c>
      <c r="B960">
        <v>196</v>
      </c>
      <c r="C960">
        <v>750</v>
      </c>
      <c r="D960">
        <v>109</v>
      </c>
      <c r="E960">
        <v>1</v>
      </c>
      <c r="F960">
        <v>109</v>
      </c>
    </row>
    <row r="961" spans="1:6" x14ac:dyDescent="0.25">
      <c r="A961">
        <v>959</v>
      </c>
      <c r="B961">
        <v>196</v>
      </c>
      <c r="C961">
        <v>239</v>
      </c>
      <c r="D961">
        <v>106</v>
      </c>
      <c r="E961">
        <v>3</v>
      </c>
      <c r="F961">
        <v>318</v>
      </c>
    </row>
    <row r="962" spans="1:6" x14ac:dyDescent="0.25">
      <c r="A962">
        <v>960</v>
      </c>
      <c r="B962">
        <v>196</v>
      </c>
      <c r="C962">
        <v>306</v>
      </c>
      <c r="D962">
        <v>105</v>
      </c>
      <c r="E962">
        <v>2</v>
      </c>
      <c r="F962">
        <v>210</v>
      </c>
    </row>
    <row r="963" spans="1:6" x14ac:dyDescent="0.25">
      <c r="A963">
        <v>961</v>
      </c>
      <c r="B963">
        <v>197</v>
      </c>
      <c r="C963">
        <v>1065</v>
      </c>
      <c r="D963">
        <v>93</v>
      </c>
      <c r="E963">
        <v>1</v>
      </c>
      <c r="F963">
        <v>93</v>
      </c>
    </row>
    <row r="964" spans="1:6" x14ac:dyDescent="0.25">
      <c r="A964">
        <v>962</v>
      </c>
      <c r="B964">
        <v>197</v>
      </c>
      <c r="C964">
        <v>1244</v>
      </c>
      <c r="D964">
        <v>112</v>
      </c>
      <c r="E964">
        <v>2</v>
      </c>
      <c r="F964">
        <v>224</v>
      </c>
    </row>
    <row r="965" spans="1:6" x14ac:dyDescent="0.25">
      <c r="A965">
        <v>963</v>
      </c>
      <c r="B965">
        <v>197</v>
      </c>
      <c r="C965">
        <v>697</v>
      </c>
      <c r="D965">
        <v>113</v>
      </c>
      <c r="E965">
        <v>2</v>
      </c>
      <c r="F965">
        <v>226</v>
      </c>
    </row>
    <row r="966" spans="1:6" x14ac:dyDescent="0.25">
      <c r="A966">
        <v>964</v>
      </c>
      <c r="B966">
        <v>197</v>
      </c>
      <c r="C966">
        <v>254</v>
      </c>
      <c r="D966">
        <v>95</v>
      </c>
      <c r="E966">
        <v>3</v>
      </c>
      <c r="F966">
        <v>285</v>
      </c>
    </row>
    <row r="967" spans="1:6" x14ac:dyDescent="0.25">
      <c r="A967">
        <v>965</v>
      </c>
      <c r="B967">
        <v>197</v>
      </c>
      <c r="C967">
        <v>864</v>
      </c>
      <c r="D967">
        <v>113</v>
      </c>
      <c r="E967">
        <v>1</v>
      </c>
      <c r="F967">
        <v>113</v>
      </c>
    </row>
    <row r="968" spans="1:6" x14ac:dyDescent="0.25">
      <c r="A968">
        <v>966</v>
      </c>
      <c r="B968">
        <v>198</v>
      </c>
      <c r="C968">
        <v>172</v>
      </c>
      <c r="D968">
        <v>91</v>
      </c>
      <c r="E968">
        <v>3</v>
      </c>
      <c r="F968">
        <v>273</v>
      </c>
    </row>
    <row r="969" spans="1:6" x14ac:dyDescent="0.25">
      <c r="A969">
        <v>967</v>
      </c>
      <c r="B969">
        <v>198</v>
      </c>
      <c r="C969">
        <v>204</v>
      </c>
      <c r="D969">
        <v>98</v>
      </c>
      <c r="E969">
        <v>2</v>
      </c>
      <c r="F969">
        <v>196</v>
      </c>
    </row>
    <row r="970" spans="1:6" x14ac:dyDescent="0.25">
      <c r="A970">
        <v>968</v>
      </c>
      <c r="B970">
        <v>198</v>
      </c>
      <c r="C970">
        <v>1259</v>
      </c>
      <c r="D970">
        <v>112</v>
      </c>
      <c r="E970">
        <v>2</v>
      </c>
      <c r="F970">
        <v>224</v>
      </c>
    </row>
    <row r="971" spans="1:6" x14ac:dyDescent="0.25">
      <c r="A971">
        <v>969</v>
      </c>
      <c r="B971">
        <v>199</v>
      </c>
      <c r="C971">
        <v>78</v>
      </c>
      <c r="D971">
        <v>118</v>
      </c>
      <c r="E971">
        <v>2</v>
      </c>
      <c r="F971">
        <v>236</v>
      </c>
    </row>
    <row r="972" spans="1:6" x14ac:dyDescent="0.25">
      <c r="A972">
        <v>970</v>
      </c>
      <c r="B972">
        <v>199</v>
      </c>
      <c r="C972">
        <v>1057</v>
      </c>
      <c r="D972">
        <v>93</v>
      </c>
      <c r="E972">
        <v>3</v>
      </c>
      <c r="F972">
        <v>279</v>
      </c>
    </row>
    <row r="973" spans="1:6" x14ac:dyDescent="0.25">
      <c r="A973">
        <v>971</v>
      </c>
      <c r="B973">
        <v>199</v>
      </c>
      <c r="C973">
        <v>655</v>
      </c>
      <c r="D973">
        <v>93</v>
      </c>
      <c r="E973">
        <v>3</v>
      </c>
      <c r="F973">
        <v>279</v>
      </c>
    </row>
    <row r="974" spans="1:6" x14ac:dyDescent="0.25">
      <c r="A974">
        <v>972</v>
      </c>
      <c r="B974">
        <v>199</v>
      </c>
      <c r="C974">
        <v>249</v>
      </c>
      <c r="D974">
        <v>95</v>
      </c>
      <c r="E974">
        <v>3</v>
      </c>
      <c r="F974">
        <v>285</v>
      </c>
    </row>
    <row r="975" spans="1:6" x14ac:dyDescent="0.25">
      <c r="A975">
        <v>973</v>
      </c>
      <c r="B975">
        <v>200</v>
      </c>
      <c r="C975">
        <v>758</v>
      </c>
      <c r="D975">
        <v>109</v>
      </c>
      <c r="E975">
        <v>3</v>
      </c>
      <c r="F975">
        <v>327</v>
      </c>
    </row>
    <row r="976" spans="1:6" x14ac:dyDescent="0.25">
      <c r="A976">
        <v>974</v>
      </c>
      <c r="B976">
        <v>200</v>
      </c>
      <c r="C976">
        <v>1158</v>
      </c>
      <c r="D976">
        <v>99</v>
      </c>
      <c r="E976">
        <v>2</v>
      </c>
      <c r="F976">
        <v>198</v>
      </c>
    </row>
    <row r="977" spans="1:6" x14ac:dyDescent="0.25">
      <c r="A977">
        <v>975</v>
      </c>
      <c r="B977">
        <v>200</v>
      </c>
      <c r="C977">
        <v>964</v>
      </c>
      <c r="D977">
        <v>97</v>
      </c>
      <c r="E977">
        <v>2</v>
      </c>
      <c r="F977">
        <v>194</v>
      </c>
    </row>
    <row r="978" spans="1:6" x14ac:dyDescent="0.25">
      <c r="A978">
        <v>976</v>
      </c>
      <c r="B978">
        <v>200</v>
      </c>
      <c r="C978">
        <v>135</v>
      </c>
      <c r="D978">
        <v>92</v>
      </c>
      <c r="E978">
        <v>2</v>
      </c>
      <c r="F978">
        <v>184</v>
      </c>
    </row>
    <row r="979" spans="1:6" x14ac:dyDescent="0.25">
      <c r="A979">
        <v>977</v>
      </c>
      <c r="B979">
        <v>200</v>
      </c>
      <c r="C979">
        <v>842</v>
      </c>
      <c r="D979">
        <v>113</v>
      </c>
      <c r="E979">
        <v>3</v>
      </c>
      <c r="F979">
        <v>339</v>
      </c>
    </row>
    <row r="980" spans="1:6" x14ac:dyDescent="0.25">
      <c r="A980">
        <v>978</v>
      </c>
      <c r="B980">
        <v>200</v>
      </c>
      <c r="C980">
        <v>992</v>
      </c>
      <c r="D980">
        <v>106</v>
      </c>
      <c r="E980">
        <v>1</v>
      </c>
      <c r="F980">
        <v>106</v>
      </c>
    </row>
    <row r="981" spans="1:6" x14ac:dyDescent="0.25">
      <c r="A981">
        <v>979</v>
      </c>
      <c r="B981">
        <v>201</v>
      </c>
      <c r="C981">
        <v>974</v>
      </c>
      <c r="D981">
        <v>97</v>
      </c>
      <c r="E981">
        <v>3</v>
      </c>
      <c r="F981">
        <v>291</v>
      </c>
    </row>
    <row r="982" spans="1:6" x14ac:dyDescent="0.25">
      <c r="A982">
        <v>980</v>
      </c>
      <c r="B982">
        <v>201</v>
      </c>
      <c r="C982">
        <v>1085</v>
      </c>
      <c r="D982">
        <v>115</v>
      </c>
      <c r="E982">
        <v>2</v>
      </c>
      <c r="F982">
        <v>230</v>
      </c>
    </row>
    <row r="983" spans="1:6" x14ac:dyDescent="0.25">
      <c r="A983">
        <v>981</v>
      </c>
      <c r="B983">
        <v>201</v>
      </c>
      <c r="C983">
        <v>451</v>
      </c>
      <c r="D983">
        <v>107</v>
      </c>
      <c r="E983">
        <v>2</v>
      </c>
      <c r="F983">
        <v>214</v>
      </c>
    </row>
    <row r="984" spans="1:6" x14ac:dyDescent="0.25">
      <c r="A984">
        <v>982</v>
      </c>
      <c r="B984">
        <v>201</v>
      </c>
      <c r="C984">
        <v>27</v>
      </c>
      <c r="D984">
        <v>96</v>
      </c>
      <c r="E984">
        <v>2</v>
      </c>
      <c r="F984">
        <v>192</v>
      </c>
    </row>
    <row r="985" spans="1:6" x14ac:dyDescent="0.25">
      <c r="A985">
        <v>983</v>
      </c>
      <c r="B985">
        <v>201</v>
      </c>
      <c r="C985">
        <v>486</v>
      </c>
      <c r="D985">
        <v>118</v>
      </c>
      <c r="E985">
        <v>1</v>
      </c>
      <c r="F985">
        <v>118</v>
      </c>
    </row>
    <row r="986" spans="1:6" x14ac:dyDescent="0.25">
      <c r="A986">
        <v>984</v>
      </c>
      <c r="B986">
        <v>202</v>
      </c>
      <c r="C986">
        <v>104</v>
      </c>
      <c r="D986">
        <v>118</v>
      </c>
      <c r="E986">
        <v>3</v>
      </c>
      <c r="F986">
        <v>354</v>
      </c>
    </row>
    <row r="987" spans="1:6" x14ac:dyDescent="0.25">
      <c r="A987">
        <v>985</v>
      </c>
      <c r="B987">
        <v>202</v>
      </c>
      <c r="C987">
        <v>182</v>
      </c>
      <c r="D987">
        <v>98</v>
      </c>
      <c r="E987">
        <v>3</v>
      </c>
      <c r="F987">
        <v>294</v>
      </c>
    </row>
    <row r="988" spans="1:6" x14ac:dyDescent="0.25">
      <c r="A988">
        <v>986</v>
      </c>
      <c r="B988">
        <v>202</v>
      </c>
      <c r="C988">
        <v>1177</v>
      </c>
      <c r="D988">
        <v>99</v>
      </c>
      <c r="E988">
        <v>1</v>
      </c>
      <c r="F988">
        <v>99</v>
      </c>
    </row>
    <row r="989" spans="1:6" x14ac:dyDescent="0.25">
      <c r="A989">
        <v>987</v>
      </c>
      <c r="B989">
        <v>202</v>
      </c>
      <c r="C989">
        <v>174</v>
      </c>
      <c r="D989">
        <v>91</v>
      </c>
      <c r="E989">
        <v>3</v>
      </c>
      <c r="F989">
        <v>273</v>
      </c>
    </row>
    <row r="990" spans="1:6" x14ac:dyDescent="0.25">
      <c r="A990">
        <v>988</v>
      </c>
      <c r="B990">
        <v>202</v>
      </c>
      <c r="C990">
        <v>224</v>
      </c>
      <c r="D990">
        <v>106</v>
      </c>
      <c r="E990">
        <v>1</v>
      </c>
      <c r="F990">
        <v>106</v>
      </c>
    </row>
    <row r="991" spans="1:6" x14ac:dyDescent="0.25">
      <c r="A991">
        <v>989</v>
      </c>
      <c r="B991">
        <v>202</v>
      </c>
      <c r="C991">
        <v>860</v>
      </c>
      <c r="D991">
        <v>113</v>
      </c>
      <c r="E991">
        <v>1</v>
      </c>
      <c r="F991">
        <v>113</v>
      </c>
    </row>
    <row r="992" spans="1:6" x14ac:dyDescent="0.25">
      <c r="A992">
        <v>990</v>
      </c>
      <c r="B992">
        <v>203</v>
      </c>
      <c r="C992">
        <v>574</v>
      </c>
      <c r="D992">
        <v>100</v>
      </c>
      <c r="E992">
        <v>1</v>
      </c>
      <c r="F992">
        <v>100</v>
      </c>
    </row>
    <row r="993" spans="1:6" x14ac:dyDescent="0.25">
      <c r="A993">
        <v>991</v>
      </c>
      <c r="B993">
        <v>203</v>
      </c>
      <c r="C993">
        <v>1058</v>
      </c>
      <c r="D993">
        <v>93</v>
      </c>
      <c r="E993">
        <v>2</v>
      </c>
      <c r="F993">
        <v>186</v>
      </c>
    </row>
    <row r="994" spans="1:6" x14ac:dyDescent="0.25">
      <c r="A994">
        <v>992</v>
      </c>
      <c r="B994">
        <v>203</v>
      </c>
      <c r="C994">
        <v>1170</v>
      </c>
      <c r="D994">
        <v>99</v>
      </c>
      <c r="E994">
        <v>2</v>
      </c>
      <c r="F994">
        <v>198</v>
      </c>
    </row>
    <row r="995" spans="1:6" x14ac:dyDescent="0.25">
      <c r="A995">
        <v>993</v>
      </c>
      <c r="B995">
        <v>203</v>
      </c>
      <c r="C995">
        <v>1229</v>
      </c>
      <c r="D995">
        <v>112</v>
      </c>
      <c r="E995">
        <v>1</v>
      </c>
      <c r="F995">
        <v>112</v>
      </c>
    </row>
    <row r="996" spans="1:6" x14ac:dyDescent="0.25">
      <c r="A996">
        <v>994</v>
      </c>
      <c r="B996">
        <v>203</v>
      </c>
      <c r="C996">
        <v>1104</v>
      </c>
      <c r="D996">
        <v>115</v>
      </c>
      <c r="E996">
        <v>3</v>
      </c>
      <c r="F996">
        <v>345</v>
      </c>
    </row>
    <row r="997" spans="1:6" x14ac:dyDescent="0.25">
      <c r="A997">
        <v>995</v>
      </c>
      <c r="B997">
        <v>204</v>
      </c>
      <c r="C997">
        <v>879</v>
      </c>
      <c r="D997">
        <v>94</v>
      </c>
      <c r="E997">
        <v>1</v>
      </c>
      <c r="F997">
        <v>94</v>
      </c>
    </row>
    <row r="998" spans="1:6" x14ac:dyDescent="0.25">
      <c r="A998">
        <v>996</v>
      </c>
      <c r="B998">
        <v>204</v>
      </c>
      <c r="C998">
        <v>325</v>
      </c>
      <c r="D998">
        <v>109</v>
      </c>
      <c r="E998">
        <v>2</v>
      </c>
      <c r="F998">
        <v>218</v>
      </c>
    </row>
    <row r="999" spans="1:6" x14ac:dyDescent="0.25">
      <c r="A999">
        <v>997</v>
      </c>
      <c r="B999">
        <v>204</v>
      </c>
      <c r="C999">
        <v>649</v>
      </c>
      <c r="D999">
        <v>93</v>
      </c>
      <c r="E999">
        <v>1</v>
      </c>
      <c r="F999">
        <v>93</v>
      </c>
    </row>
    <row r="1000" spans="1:6" x14ac:dyDescent="0.25">
      <c r="A1000">
        <v>998</v>
      </c>
      <c r="B1000">
        <v>204</v>
      </c>
      <c r="C1000">
        <v>484</v>
      </c>
      <c r="D1000">
        <v>118</v>
      </c>
      <c r="E1000">
        <v>2</v>
      </c>
      <c r="F1000">
        <v>236</v>
      </c>
    </row>
    <row r="1001" spans="1:6" x14ac:dyDescent="0.25">
      <c r="A1001">
        <v>999</v>
      </c>
      <c r="B1001">
        <v>205</v>
      </c>
      <c r="C1001">
        <v>502</v>
      </c>
      <c r="D1001">
        <v>102</v>
      </c>
      <c r="E1001">
        <v>2</v>
      </c>
      <c r="F1001">
        <v>204</v>
      </c>
    </row>
    <row r="1002" spans="1:6" x14ac:dyDescent="0.25">
      <c r="A1002">
        <v>1000</v>
      </c>
      <c r="B1002">
        <v>205</v>
      </c>
      <c r="C1002">
        <v>506</v>
      </c>
      <c r="D1002">
        <v>102</v>
      </c>
      <c r="E1002">
        <v>2</v>
      </c>
      <c r="F1002">
        <v>204</v>
      </c>
    </row>
    <row r="1003" spans="1:6" x14ac:dyDescent="0.25">
      <c r="A1003">
        <v>1001</v>
      </c>
      <c r="B1003">
        <v>205</v>
      </c>
      <c r="C1003">
        <v>230</v>
      </c>
      <c r="D1003">
        <v>106</v>
      </c>
      <c r="E1003">
        <v>1</v>
      </c>
      <c r="F1003">
        <v>106</v>
      </c>
    </row>
    <row r="1004" spans="1:6" x14ac:dyDescent="0.25">
      <c r="A1004">
        <v>1002</v>
      </c>
      <c r="B1004">
        <v>206</v>
      </c>
      <c r="C1004">
        <v>249</v>
      </c>
      <c r="D1004">
        <v>95</v>
      </c>
      <c r="E1004">
        <v>1</v>
      </c>
      <c r="F1004">
        <v>95</v>
      </c>
    </row>
    <row r="1005" spans="1:6" x14ac:dyDescent="0.25">
      <c r="A1005">
        <v>1003</v>
      </c>
      <c r="B1005">
        <v>206</v>
      </c>
      <c r="C1005">
        <v>66</v>
      </c>
      <c r="D1005">
        <v>104</v>
      </c>
      <c r="E1005">
        <v>3</v>
      </c>
      <c r="F1005">
        <v>312</v>
      </c>
    </row>
    <row r="1006" spans="1:6" x14ac:dyDescent="0.25">
      <c r="A1006">
        <v>1004</v>
      </c>
      <c r="B1006">
        <v>206</v>
      </c>
      <c r="C1006">
        <v>340</v>
      </c>
      <c r="D1006">
        <v>109</v>
      </c>
      <c r="E1006">
        <v>2</v>
      </c>
      <c r="F1006">
        <v>218</v>
      </c>
    </row>
    <row r="1007" spans="1:6" x14ac:dyDescent="0.25">
      <c r="A1007">
        <v>1005</v>
      </c>
      <c r="B1007">
        <v>206</v>
      </c>
      <c r="C1007">
        <v>541</v>
      </c>
      <c r="D1007">
        <v>98</v>
      </c>
      <c r="E1007">
        <v>2</v>
      </c>
      <c r="F1007">
        <v>196</v>
      </c>
    </row>
    <row r="1008" spans="1:6" x14ac:dyDescent="0.25">
      <c r="A1008">
        <v>1006</v>
      </c>
      <c r="B1008">
        <v>206</v>
      </c>
      <c r="C1008">
        <v>912</v>
      </c>
      <c r="D1008">
        <v>96</v>
      </c>
      <c r="E1008">
        <v>1</v>
      </c>
      <c r="F1008">
        <v>96</v>
      </c>
    </row>
    <row r="1009" spans="1:6" x14ac:dyDescent="0.25">
      <c r="A1009">
        <v>1007</v>
      </c>
      <c r="B1009">
        <v>206</v>
      </c>
      <c r="C1009">
        <v>553</v>
      </c>
      <c r="D1009">
        <v>98</v>
      </c>
      <c r="E1009">
        <v>3</v>
      </c>
      <c r="F1009">
        <v>294</v>
      </c>
    </row>
    <row r="1010" spans="1:6" x14ac:dyDescent="0.25">
      <c r="A1010">
        <v>1008</v>
      </c>
      <c r="B1010">
        <v>207</v>
      </c>
      <c r="C1010">
        <v>403</v>
      </c>
      <c r="D1010">
        <v>119</v>
      </c>
      <c r="E1010">
        <v>1</v>
      </c>
      <c r="F1010">
        <v>119</v>
      </c>
    </row>
    <row r="1011" spans="1:6" x14ac:dyDescent="0.25">
      <c r="A1011">
        <v>1009</v>
      </c>
      <c r="B1011">
        <v>207</v>
      </c>
      <c r="C1011">
        <v>327</v>
      </c>
      <c r="D1011">
        <v>109</v>
      </c>
      <c r="E1011">
        <v>3</v>
      </c>
      <c r="F1011">
        <v>327</v>
      </c>
    </row>
    <row r="1012" spans="1:6" x14ac:dyDescent="0.25">
      <c r="A1012">
        <v>1010</v>
      </c>
      <c r="B1012">
        <v>207</v>
      </c>
      <c r="C1012">
        <v>1017</v>
      </c>
      <c r="D1012">
        <v>90</v>
      </c>
      <c r="E1012">
        <v>1</v>
      </c>
      <c r="F1012">
        <v>90</v>
      </c>
    </row>
    <row r="1013" spans="1:6" x14ac:dyDescent="0.25">
      <c r="A1013">
        <v>1011</v>
      </c>
      <c r="B1013">
        <v>207</v>
      </c>
      <c r="C1013">
        <v>839</v>
      </c>
      <c r="D1013">
        <v>117</v>
      </c>
      <c r="E1013">
        <v>2</v>
      </c>
      <c r="F1013">
        <v>234</v>
      </c>
    </row>
    <row r="1014" spans="1:6" x14ac:dyDescent="0.25">
      <c r="A1014">
        <v>1012</v>
      </c>
      <c r="B1014">
        <v>208</v>
      </c>
      <c r="C1014">
        <v>501</v>
      </c>
      <c r="D1014">
        <v>102</v>
      </c>
      <c r="E1014">
        <v>2</v>
      </c>
      <c r="F1014">
        <v>204</v>
      </c>
    </row>
    <row r="1015" spans="1:6" x14ac:dyDescent="0.25">
      <c r="A1015">
        <v>1013</v>
      </c>
      <c r="B1015">
        <v>208</v>
      </c>
      <c r="C1015">
        <v>231</v>
      </c>
      <c r="D1015">
        <v>106</v>
      </c>
      <c r="E1015">
        <v>2</v>
      </c>
      <c r="F1015">
        <v>212</v>
      </c>
    </row>
    <row r="1016" spans="1:6" x14ac:dyDescent="0.25">
      <c r="A1016">
        <v>1014</v>
      </c>
      <c r="B1016">
        <v>208</v>
      </c>
      <c r="C1016">
        <v>895</v>
      </c>
      <c r="D1016">
        <v>94</v>
      </c>
      <c r="E1016">
        <v>1</v>
      </c>
      <c r="F1016">
        <v>94</v>
      </c>
    </row>
    <row r="1017" spans="1:6" x14ac:dyDescent="0.25">
      <c r="A1017">
        <v>1015</v>
      </c>
      <c r="B1017">
        <v>208</v>
      </c>
      <c r="C1017">
        <v>744</v>
      </c>
      <c r="D1017">
        <v>109</v>
      </c>
      <c r="E1017">
        <v>1</v>
      </c>
      <c r="F1017">
        <v>109</v>
      </c>
    </row>
    <row r="1018" spans="1:6" x14ac:dyDescent="0.25">
      <c r="A1018">
        <v>1016</v>
      </c>
      <c r="B1018">
        <v>208</v>
      </c>
      <c r="C1018">
        <v>1006</v>
      </c>
      <c r="D1018">
        <v>106</v>
      </c>
      <c r="E1018">
        <v>1</v>
      </c>
      <c r="F1018">
        <v>106</v>
      </c>
    </row>
    <row r="1019" spans="1:6" x14ac:dyDescent="0.25">
      <c r="A1019">
        <v>1017</v>
      </c>
      <c r="B1019">
        <v>208</v>
      </c>
      <c r="C1019">
        <v>486</v>
      </c>
      <c r="D1019">
        <v>118</v>
      </c>
      <c r="E1019">
        <v>3</v>
      </c>
      <c r="F1019">
        <v>354</v>
      </c>
    </row>
    <row r="1020" spans="1:6" x14ac:dyDescent="0.25">
      <c r="A1020">
        <v>1018</v>
      </c>
      <c r="B1020">
        <v>209</v>
      </c>
      <c r="C1020">
        <v>837</v>
      </c>
      <c r="D1020">
        <v>117</v>
      </c>
      <c r="E1020">
        <v>1</v>
      </c>
      <c r="F1020">
        <v>117</v>
      </c>
    </row>
    <row r="1021" spans="1:6" x14ac:dyDescent="0.25">
      <c r="A1021">
        <v>1019</v>
      </c>
      <c r="B1021">
        <v>209</v>
      </c>
      <c r="C1021">
        <v>428</v>
      </c>
      <c r="D1021">
        <v>107</v>
      </c>
      <c r="E1021">
        <v>2</v>
      </c>
      <c r="F1021">
        <v>214</v>
      </c>
    </row>
    <row r="1022" spans="1:6" x14ac:dyDescent="0.25">
      <c r="A1022">
        <v>1020</v>
      </c>
      <c r="B1022">
        <v>209</v>
      </c>
      <c r="C1022">
        <v>1220</v>
      </c>
      <c r="D1022">
        <v>105</v>
      </c>
      <c r="E1022">
        <v>1</v>
      </c>
      <c r="F1022">
        <v>105</v>
      </c>
    </row>
    <row r="1023" spans="1:6" x14ac:dyDescent="0.25">
      <c r="A1023">
        <v>1021</v>
      </c>
      <c r="B1023">
        <v>209</v>
      </c>
      <c r="C1023">
        <v>29</v>
      </c>
      <c r="D1023">
        <v>96</v>
      </c>
      <c r="E1023">
        <v>2</v>
      </c>
      <c r="F1023">
        <v>192</v>
      </c>
    </row>
    <row r="1024" spans="1:6" x14ac:dyDescent="0.25">
      <c r="A1024">
        <v>1022</v>
      </c>
      <c r="B1024">
        <v>210</v>
      </c>
      <c r="C1024">
        <v>412</v>
      </c>
      <c r="D1024">
        <v>119</v>
      </c>
      <c r="E1024">
        <v>3</v>
      </c>
      <c r="F1024">
        <v>357</v>
      </c>
    </row>
    <row r="1025" spans="1:6" x14ac:dyDescent="0.25">
      <c r="A1025">
        <v>1023</v>
      </c>
      <c r="B1025">
        <v>210</v>
      </c>
      <c r="C1025">
        <v>546</v>
      </c>
      <c r="D1025">
        <v>98</v>
      </c>
      <c r="E1025">
        <v>3</v>
      </c>
      <c r="F1025">
        <v>294</v>
      </c>
    </row>
    <row r="1026" spans="1:6" x14ac:dyDescent="0.25">
      <c r="A1026">
        <v>1024</v>
      </c>
      <c r="B1026">
        <v>211</v>
      </c>
      <c r="C1026">
        <v>1253</v>
      </c>
      <c r="D1026">
        <v>112</v>
      </c>
      <c r="E1026">
        <v>2</v>
      </c>
      <c r="F1026">
        <v>224</v>
      </c>
    </row>
    <row r="1027" spans="1:6" x14ac:dyDescent="0.25">
      <c r="A1027">
        <v>1025</v>
      </c>
      <c r="B1027">
        <v>211</v>
      </c>
      <c r="C1027">
        <v>430</v>
      </c>
      <c r="D1027">
        <v>107</v>
      </c>
      <c r="E1027">
        <v>2</v>
      </c>
      <c r="F1027">
        <v>214</v>
      </c>
    </row>
    <row r="1028" spans="1:6" x14ac:dyDescent="0.25">
      <c r="A1028">
        <v>1026</v>
      </c>
      <c r="B1028">
        <v>211</v>
      </c>
      <c r="C1028">
        <v>152</v>
      </c>
      <c r="D1028">
        <v>91</v>
      </c>
      <c r="E1028">
        <v>3</v>
      </c>
      <c r="F1028">
        <v>273</v>
      </c>
    </row>
    <row r="1029" spans="1:6" x14ac:dyDescent="0.25">
      <c r="A1029">
        <v>1027</v>
      </c>
      <c r="B1029">
        <v>211</v>
      </c>
      <c r="C1029">
        <v>519</v>
      </c>
      <c r="D1029">
        <v>102</v>
      </c>
      <c r="E1029">
        <v>1</v>
      </c>
      <c r="F1029">
        <v>102</v>
      </c>
    </row>
    <row r="1030" spans="1:6" x14ac:dyDescent="0.25">
      <c r="A1030">
        <v>1028</v>
      </c>
      <c r="B1030">
        <v>211</v>
      </c>
      <c r="C1030">
        <v>573</v>
      </c>
      <c r="D1030">
        <v>100</v>
      </c>
      <c r="E1030">
        <v>3</v>
      </c>
      <c r="F1030">
        <v>300</v>
      </c>
    </row>
    <row r="1031" spans="1:6" x14ac:dyDescent="0.25">
      <c r="A1031">
        <v>1029</v>
      </c>
      <c r="B1031">
        <v>212</v>
      </c>
      <c r="C1031">
        <v>1087</v>
      </c>
      <c r="D1031">
        <v>115</v>
      </c>
      <c r="E1031">
        <v>3</v>
      </c>
      <c r="F1031">
        <v>345</v>
      </c>
    </row>
    <row r="1032" spans="1:6" x14ac:dyDescent="0.25">
      <c r="A1032">
        <v>1030</v>
      </c>
      <c r="B1032">
        <v>212</v>
      </c>
      <c r="C1032">
        <v>317</v>
      </c>
      <c r="D1032">
        <v>109</v>
      </c>
      <c r="E1032">
        <v>3</v>
      </c>
      <c r="F1032">
        <v>327</v>
      </c>
    </row>
    <row r="1033" spans="1:6" x14ac:dyDescent="0.25">
      <c r="A1033">
        <v>1031</v>
      </c>
      <c r="B1033">
        <v>212</v>
      </c>
      <c r="C1033">
        <v>627</v>
      </c>
      <c r="D1033">
        <v>112</v>
      </c>
      <c r="E1033">
        <v>1</v>
      </c>
      <c r="F1033">
        <v>112</v>
      </c>
    </row>
    <row r="1034" spans="1:6" x14ac:dyDescent="0.25">
      <c r="A1034">
        <v>1032</v>
      </c>
      <c r="B1034">
        <v>212</v>
      </c>
      <c r="C1034">
        <v>517</v>
      </c>
      <c r="D1034">
        <v>102</v>
      </c>
      <c r="E1034">
        <v>2</v>
      </c>
      <c r="F1034">
        <v>204</v>
      </c>
    </row>
    <row r="1035" spans="1:6" x14ac:dyDescent="0.25">
      <c r="A1035">
        <v>1033</v>
      </c>
      <c r="B1035">
        <v>212</v>
      </c>
      <c r="C1035">
        <v>1174</v>
      </c>
      <c r="D1035">
        <v>99</v>
      </c>
      <c r="E1035">
        <v>1</v>
      </c>
      <c r="F1035">
        <v>99</v>
      </c>
    </row>
    <row r="1036" spans="1:6" x14ac:dyDescent="0.25">
      <c r="A1036">
        <v>1034</v>
      </c>
      <c r="B1036">
        <v>212</v>
      </c>
      <c r="C1036">
        <v>362</v>
      </c>
      <c r="D1036">
        <v>94</v>
      </c>
      <c r="E1036">
        <v>3</v>
      </c>
      <c r="F1036">
        <v>282</v>
      </c>
    </row>
    <row r="1037" spans="1:6" x14ac:dyDescent="0.25">
      <c r="A1037">
        <v>1035</v>
      </c>
      <c r="B1037">
        <v>212</v>
      </c>
      <c r="C1037">
        <v>172</v>
      </c>
      <c r="D1037">
        <v>91</v>
      </c>
      <c r="E1037">
        <v>2</v>
      </c>
      <c r="F1037">
        <v>182</v>
      </c>
    </row>
    <row r="1038" spans="1:6" x14ac:dyDescent="0.25">
      <c r="A1038">
        <v>1036</v>
      </c>
      <c r="B1038">
        <v>212</v>
      </c>
      <c r="C1038">
        <v>1006</v>
      </c>
      <c r="D1038">
        <v>106</v>
      </c>
      <c r="E1038">
        <v>1</v>
      </c>
      <c r="F1038">
        <v>106</v>
      </c>
    </row>
    <row r="1039" spans="1:6" x14ac:dyDescent="0.25">
      <c r="A1039">
        <v>1037</v>
      </c>
      <c r="B1039">
        <v>213</v>
      </c>
      <c r="C1039">
        <v>262</v>
      </c>
      <c r="D1039">
        <v>95</v>
      </c>
      <c r="E1039">
        <v>3</v>
      </c>
      <c r="F1039">
        <v>285</v>
      </c>
    </row>
    <row r="1040" spans="1:6" x14ac:dyDescent="0.25">
      <c r="A1040">
        <v>1038</v>
      </c>
      <c r="B1040">
        <v>213</v>
      </c>
      <c r="C1040">
        <v>907</v>
      </c>
      <c r="D1040">
        <v>94</v>
      </c>
      <c r="E1040">
        <v>1</v>
      </c>
      <c r="F1040">
        <v>94</v>
      </c>
    </row>
    <row r="1041" spans="1:6" x14ac:dyDescent="0.25">
      <c r="A1041">
        <v>1039</v>
      </c>
      <c r="B1041">
        <v>213</v>
      </c>
      <c r="C1041">
        <v>759</v>
      </c>
      <c r="D1041">
        <v>109</v>
      </c>
      <c r="E1041">
        <v>3</v>
      </c>
      <c r="F1041">
        <v>327</v>
      </c>
    </row>
    <row r="1042" spans="1:6" x14ac:dyDescent="0.25">
      <c r="A1042">
        <v>1040</v>
      </c>
      <c r="B1042">
        <v>213</v>
      </c>
      <c r="C1042">
        <v>1007</v>
      </c>
      <c r="D1042">
        <v>106</v>
      </c>
      <c r="E1042">
        <v>2</v>
      </c>
      <c r="F1042">
        <v>212</v>
      </c>
    </row>
    <row r="1043" spans="1:6" x14ac:dyDescent="0.25">
      <c r="A1043">
        <v>1041</v>
      </c>
      <c r="B1043">
        <v>213</v>
      </c>
      <c r="C1043">
        <v>737</v>
      </c>
      <c r="D1043">
        <v>109</v>
      </c>
      <c r="E1043">
        <v>1</v>
      </c>
      <c r="F1043">
        <v>109</v>
      </c>
    </row>
    <row r="1044" spans="1:6" x14ac:dyDescent="0.25">
      <c r="A1044">
        <v>1042</v>
      </c>
      <c r="B1044">
        <v>213</v>
      </c>
      <c r="C1044">
        <v>55</v>
      </c>
      <c r="D1044">
        <v>104</v>
      </c>
      <c r="E1044">
        <v>1</v>
      </c>
      <c r="F1044">
        <v>104</v>
      </c>
    </row>
    <row r="1045" spans="1:6" x14ac:dyDescent="0.25">
      <c r="A1045">
        <v>1043</v>
      </c>
      <c r="B1045">
        <v>213</v>
      </c>
      <c r="C1045">
        <v>522</v>
      </c>
      <c r="D1045">
        <v>102</v>
      </c>
      <c r="E1045">
        <v>3</v>
      </c>
      <c r="F1045">
        <v>306</v>
      </c>
    </row>
    <row r="1046" spans="1:6" x14ac:dyDescent="0.25">
      <c r="A1046">
        <v>1044</v>
      </c>
      <c r="B1046">
        <v>214</v>
      </c>
      <c r="C1046">
        <v>667</v>
      </c>
      <c r="D1046">
        <v>113</v>
      </c>
      <c r="E1046">
        <v>3</v>
      </c>
      <c r="F1046">
        <v>339</v>
      </c>
    </row>
    <row r="1047" spans="1:6" x14ac:dyDescent="0.25">
      <c r="A1047">
        <v>1045</v>
      </c>
      <c r="B1047">
        <v>214</v>
      </c>
      <c r="C1047">
        <v>1111</v>
      </c>
      <c r="D1047">
        <v>115</v>
      </c>
      <c r="E1047">
        <v>1</v>
      </c>
      <c r="F1047">
        <v>115</v>
      </c>
    </row>
    <row r="1048" spans="1:6" x14ac:dyDescent="0.25">
      <c r="A1048">
        <v>1046</v>
      </c>
      <c r="B1048">
        <v>214</v>
      </c>
      <c r="C1048">
        <v>415</v>
      </c>
      <c r="D1048">
        <v>119</v>
      </c>
      <c r="E1048">
        <v>1</v>
      </c>
      <c r="F1048">
        <v>119</v>
      </c>
    </row>
    <row r="1049" spans="1:6" x14ac:dyDescent="0.25">
      <c r="A1049">
        <v>1047</v>
      </c>
      <c r="B1049">
        <v>214</v>
      </c>
      <c r="C1049">
        <v>740</v>
      </c>
      <c r="D1049">
        <v>109</v>
      </c>
      <c r="E1049">
        <v>1</v>
      </c>
      <c r="F1049">
        <v>109</v>
      </c>
    </row>
    <row r="1050" spans="1:6" x14ac:dyDescent="0.25">
      <c r="A1050">
        <v>1048</v>
      </c>
      <c r="B1050">
        <v>215</v>
      </c>
      <c r="C1050">
        <v>207</v>
      </c>
      <c r="D1050">
        <v>98</v>
      </c>
      <c r="E1050">
        <v>1</v>
      </c>
      <c r="F1050">
        <v>98</v>
      </c>
    </row>
    <row r="1051" spans="1:6" x14ac:dyDescent="0.25">
      <c r="A1051">
        <v>1049</v>
      </c>
      <c r="B1051">
        <v>215</v>
      </c>
      <c r="C1051">
        <v>618</v>
      </c>
      <c r="D1051">
        <v>112</v>
      </c>
      <c r="E1051">
        <v>2</v>
      </c>
      <c r="F1051">
        <v>224</v>
      </c>
    </row>
    <row r="1052" spans="1:6" x14ac:dyDescent="0.25">
      <c r="A1052">
        <v>1050</v>
      </c>
      <c r="B1052">
        <v>215</v>
      </c>
      <c r="C1052">
        <v>780</v>
      </c>
      <c r="D1052">
        <v>91</v>
      </c>
      <c r="E1052">
        <v>3</v>
      </c>
      <c r="F1052">
        <v>273</v>
      </c>
    </row>
    <row r="1053" spans="1:6" x14ac:dyDescent="0.25">
      <c r="A1053">
        <v>1051</v>
      </c>
      <c r="B1053">
        <v>215</v>
      </c>
      <c r="C1053">
        <v>793</v>
      </c>
      <c r="D1053">
        <v>91</v>
      </c>
      <c r="E1053">
        <v>2</v>
      </c>
      <c r="F1053">
        <v>182</v>
      </c>
    </row>
    <row r="1054" spans="1:6" x14ac:dyDescent="0.25">
      <c r="A1054">
        <v>1052</v>
      </c>
      <c r="B1054">
        <v>216</v>
      </c>
      <c r="C1054">
        <v>370</v>
      </c>
      <c r="D1054">
        <v>94</v>
      </c>
      <c r="E1054">
        <v>1</v>
      </c>
      <c r="F1054">
        <v>94</v>
      </c>
    </row>
    <row r="1055" spans="1:6" x14ac:dyDescent="0.25">
      <c r="A1055">
        <v>1053</v>
      </c>
      <c r="B1055">
        <v>216</v>
      </c>
      <c r="C1055">
        <v>118</v>
      </c>
      <c r="D1055">
        <v>92</v>
      </c>
      <c r="E1055">
        <v>1</v>
      </c>
      <c r="F1055">
        <v>92</v>
      </c>
    </row>
    <row r="1056" spans="1:6" x14ac:dyDescent="0.25">
      <c r="A1056">
        <v>1054</v>
      </c>
      <c r="B1056">
        <v>216</v>
      </c>
      <c r="C1056">
        <v>731</v>
      </c>
      <c r="D1056">
        <v>119</v>
      </c>
      <c r="E1056">
        <v>2</v>
      </c>
      <c r="F1056">
        <v>238</v>
      </c>
    </row>
    <row r="1057" spans="1:6" x14ac:dyDescent="0.25">
      <c r="A1057">
        <v>1055</v>
      </c>
      <c r="B1057">
        <v>216</v>
      </c>
      <c r="C1057">
        <v>303</v>
      </c>
      <c r="D1057">
        <v>105</v>
      </c>
      <c r="E1057">
        <v>1</v>
      </c>
      <c r="F1057">
        <v>105</v>
      </c>
    </row>
    <row r="1058" spans="1:6" x14ac:dyDescent="0.25">
      <c r="A1058">
        <v>1056</v>
      </c>
      <c r="B1058">
        <v>216</v>
      </c>
      <c r="C1058">
        <v>493</v>
      </c>
      <c r="D1058">
        <v>102</v>
      </c>
      <c r="E1058">
        <v>3</v>
      </c>
      <c r="F1058">
        <v>306</v>
      </c>
    </row>
    <row r="1059" spans="1:6" x14ac:dyDescent="0.25">
      <c r="A1059">
        <v>1057</v>
      </c>
      <c r="B1059">
        <v>217</v>
      </c>
      <c r="C1059">
        <v>1149</v>
      </c>
      <c r="D1059">
        <v>102</v>
      </c>
      <c r="E1059">
        <v>3</v>
      </c>
      <c r="F1059">
        <v>306</v>
      </c>
    </row>
    <row r="1060" spans="1:6" x14ac:dyDescent="0.25">
      <c r="A1060">
        <v>1058</v>
      </c>
      <c r="B1060">
        <v>217</v>
      </c>
      <c r="C1060">
        <v>865</v>
      </c>
      <c r="D1060">
        <v>113</v>
      </c>
      <c r="E1060">
        <v>1</v>
      </c>
      <c r="F1060">
        <v>113</v>
      </c>
    </row>
    <row r="1061" spans="1:6" x14ac:dyDescent="0.25">
      <c r="A1061">
        <v>1059</v>
      </c>
      <c r="B1061">
        <v>217</v>
      </c>
      <c r="C1061">
        <v>871</v>
      </c>
      <c r="D1061">
        <v>113</v>
      </c>
      <c r="E1061">
        <v>3</v>
      </c>
      <c r="F1061">
        <v>339</v>
      </c>
    </row>
    <row r="1062" spans="1:6" x14ac:dyDescent="0.25">
      <c r="A1062">
        <v>1060</v>
      </c>
      <c r="B1062">
        <v>217</v>
      </c>
      <c r="C1062">
        <v>245</v>
      </c>
      <c r="D1062">
        <v>95</v>
      </c>
      <c r="E1062">
        <v>2</v>
      </c>
      <c r="F1062">
        <v>190</v>
      </c>
    </row>
    <row r="1063" spans="1:6" x14ac:dyDescent="0.25">
      <c r="A1063">
        <v>1061</v>
      </c>
      <c r="B1063">
        <v>217</v>
      </c>
      <c r="C1063">
        <v>277</v>
      </c>
      <c r="D1063">
        <v>95</v>
      </c>
      <c r="E1063">
        <v>3</v>
      </c>
      <c r="F1063">
        <v>285</v>
      </c>
    </row>
    <row r="1064" spans="1:6" x14ac:dyDescent="0.25">
      <c r="A1064">
        <v>1062</v>
      </c>
      <c r="B1064">
        <v>217</v>
      </c>
      <c r="C1064">
        <v>1058</v>
      </c>
      <c r="D1064">
        <v>93</v>
      </c>
      <c r="E1064">
        <v>1</v>
      </c>
      <c r="F1064">
        <v>93</v>
      </c>
    </row>
    <row r="1065" spans="1:6" x14ac:dyDescent="0.25">
      <c r="A1065">
        <v>1063</v>
      </c>
      <c r="B1065">
        <v>217</v>
      </c>
      <c r="C1065">
        <v>1029</v>
      </c>
      <c r="D1065">
        <v>90</v>
      </c>
      <c r="E1065">
        <v>3</v>
      </c>
      <c r="F1065">
        <v>270</v>
      </c>
    </row>
    <row r="1066" spans="1:6" x14ac:dyDescent="0.25">
      <c r="A1066">
        <v>1064</v>
      </c>
      <c r="B1066">
        <v>218</v>
      </c>
      <c r="C1066">
        <v>360</v>
      </c>
      <c r="D1066">
        <v>94</v>
      </c>
      <c r="E1066">
        <v>1</v>
      </c>
      <c r="F1066">
        <v>94</v>
      </c>
    </row>
    <row r="1067" spans="1:6" x14ac:dyDescent="0.25">
      <c r="A1067">
        <v>1065</v>
      </c>
      <c r="B1067">
        <v>218</v>
      </c>
      <c r="C1067">
        <v>478</v>
      </c>
      <c r="D1067">
        <v>118</v>
      </c>
      <c r="E1067">
        <v>2</v>
      </c>
      <c r="F1067">
        <v>236</v>
      </c>
    </row>
    <row r="1068" spans="1:6" x14ac:dyDescent="0.25">
      <c r="A1068">
        <v>1066</v>
      </c>
      <c r="B1068">
        <v>218</v>
      </c>
      <c r="C1068">
        <v>1219</v>
      </c>
      <c r="D1068">
        <v>105</v>
      </c>
      <c r="E1068">
        <v>3</v>
      </c>
      <c r="F1068">
        <v>315</v>
      </c>
    </row>
    <row r="1069" spans="1:6" x14ac:dyDescent="0.25">
      <c r="A1069">
        <v>1067</v>
      </c>
      <c r="B1069">
        <v>219</v>
      </c>
      <c r="C1069">
        <v>279</v>
      </c>
      <c r="D1069">
        <v>95</v>
      </c>
      <c r="E1069">
        <v>2</v>
      </c>
      <c r="F1069">
        <v>190</v>
      </c>
    </row>
    <row r="1070" spans="1:6" x14ac:dyDescent="0.25">
      <c r="A1070">
        <v>1068</v>
      </c>
      <c r="B1070">
        <v>219</v>
      </c>
      <c r="C1070">
        <v>872</v>
      </c>
      <c r="D1070">
        <v>113</v>
      </c>
      <c r="E1070">
        <v>1</v>
      </c>
      <c r="F1070">
        <v>113</v>
      </c>
    </row>
    <row r="1071" spans="1:6" x14ac:dyDescent="0.25">
      <c r="A1071">
        <v>1069</v>
      </c>
      <c r="B1071">
        <v>219</v>
      </c>
      <c r="C1071">
        <v>288</v>
      </c>
      <c r="D1071">
        <v>105</v>
      </c>
      <c r="E1071">
        <v>1</v>
      </c>
      <c r="F1071">
        <v>105</v>
      </c>
    </row>
    <row r="1072" spans="1:6" x14ac:dyDescent="0.25">
      <c r="A1072">
        <v>1070</v>
      </c>
      <c r="B1072">
        <v>219</v>
      </c>
      <c r="C1072">
        <v>956</v>
      </c>
      <c r="D1072">
        <v>97</v>
      </c>
      <c r="E1072">
        <v>1</v>
      </c>
      <c r="F1072">
        <v>97</v>
      </c>
    </row>
    <row r="1073" spans="1:6" x14ac:dyDescent="0.25">
      <c r="A1073">
        <v>1071</v>
      </c>
      <c r="B1073">
        <v>220</v>
      </c>
      <c r="C1073">
        <v>878</v>
      </c>
      <c r="D1073">
        <v>94</v>
      </c>
      <c r="E1073">
        <v>2</v>
      </c>
      <c r="F1073">
        <v>188</v>
      </c>
    </row>
    <row r="1074" spans="1:6" x14ac:dyDescent="0.25">
      <c r="A1074">
        <v>1072</v>
      </c>
      <c r="B1074">
        <v>220</v>
      </c>
      <c r="C1074">
        <v>1000</v>
      </c>
      <c r="D1074">
        <v>106</v>
      </c>
      <c r="E1074">
        <v>3</v>
      </c>
      <c r="F1074">
        <v>318</v>
      </c>
    </row>
    <row r="1075" spans="1:6" x14ac:dyDescent="0.25">
      <c r="A1075">
        <v>1073</v>
      </c>
      <c r="B1075">
        <v>220</v>
      </c>
      <c r="C1075">
        <v>97</v>
      </c>
      <c r="D1075">
        <v>118</v>
      </c>
      <c r="E1075">
        <v>1</v>
      </c>
      <c r="F1075">
        <v>118</v>
      </c>
    </row>
    <row r="1076" spans="1:6" x14ac:dyDescent="0.25">
      <c r="A1076">
        <v>1074</v>
      </c>
      <c r="B1076">
        <v>220</v>
      </c>
      <c r="C1076">
        <v>472</v>
      </c>
      <c r="D1076">
        <v>118</v>
      </c>
      <c r="E1076">
        <v>3</v>
      </c>
      <c r="F1076">
        <v>354</v>
      </c>
    </row>
    <row r="1077" spans="1:6" x14ac:dyDescent="0.25">
      <c r="A1077">
        <v>1075</v>
      </c>
      <c r="B1077">
        <v>221</v>
      </c>
      <c r="C1077">
        <v>824</v>
      </c>
      <c r="D1077">
        <v>117</v>
      </c>
      <c r="E1077">
        <v>3</v>
      </c>
      <c r="F1077">
        <v>351</v>
      </c>
    </row>
    <row r="1078" spans="1:6" x14ac:dyDescent="0.25">
      <c r="A1078">
        <v>1076</v>
      </c>
      <c r="B1078">
        <v>221</v>
      </c>
      <c r="C1078">
        <v>348</v>
      </c>
      <c r="D1078">
        <v>109</v>
      </c>
      <c r="E1078">
        <v>2</v>
      </c>
      <c r="F1078">
        <v>218</v>
      </c>
    </row>
    <row r="1079" spans="1:6" x14ac:dyDescent="0.25">
      <c r="A1079">
        <v>1077</v>
      </c>
      <c r="B1079">
        <v>221</v>
      </c>
      <c r="C1079">
        <v>416</v>
      </c>
      <c r="D1079">
        <v>119</v>
      </c>
      <c r="E1079">
        <v>3</v>
      </c>
      <c r="F1079">
        <v>357</v>
      </c>
    </row>
    <row r="1080" spans="1:6" x14ac:dyDescent="0.25">
      <c r="A1080">
        <v>1078</v>
      </c>
      <c r="B1080">
        <v>221</v>
      </c>
      <c r="C1080">
        <v>700</v>
      </c>
      <c r="D1080">
        <v>119</v>
      </c>
      <c r="E1080">
        <v>1</v>
      </c>
      <c r="F1080">
        <v>119</v>
      </c>
    </row>
    <row r="1081" spans="1:6" x14ac:dyDescent="0.25">
      <c r="A1081">
        <v>1079</v>
      </c>
      <c r="B1081">
        <v>222</v>
      </c>
      <c r="C1081">
        <v>908</v>
      </c>
      <c r="D1081">
        <v>94</v>
      </c>
      <c r="E1081">
        <v>3</v>
      </c>
      <c r="F1081">
        <v>282</v>
      </c>
    </row>
    <row r="1082" spans="1:6" x14ac:dyDescent="0.25">
      <c r="A1082">
        <v>1080</v>
      </c>
      <c r="B1082">
        <v>222</v>
      </c>
      <c r="C1082">
        <v>796</v>
      </c>
      <c r="D1082">
        <v>91</v>
      </c>
      <c r="E1082">
        <v>2</v>
      </c>
      <c r="F1082">
        <v>182</v>
      </c>
    </row>
    <row r="1083" spans="1:6" x14ac:dyDescent="0.25">
      <c r="A1083">
        <v>1081</v>
      </c>
      <c r="B1083">
        <v>222</v>
      </c>
      <c r="C1083">
        <v>490</v>
      </c>
      <c r="D1083">
        <v>102</v>
      </c>
      <c r="E1083">
        <v>3</v>
      </c>
      <c r="F1083">
        <v>306</v>
      </c>
    </row>
    <row r="1084" spans="1:6" x14ac:dyDescent="0.25">
      <c r="A1084">
        <v>1082</v>
      </c>
      <c r="B1084">
        <v>223</v>
      </c>
      <c r="C1084">
        <v>883</v>
      </c>
      <c r="D1084">
        <v>94</v>
      </c>
      <c r="E1084">
        <v>3</v>
      </c>
      <c r="F1084">
        <v>282</v>
      </c>
    </row>
    <row r="1085" spans="1:6" x14ac:dyDescent="0.25">
      <c r="A1085">
        <v>1083</v>
      </c>
      <c r="B1085">
        <v>223</v>
      </c>
      <c r="C1085">
        <v>373</v>
      </c>
      <c r="D1085">
        <v>94</v>
      </c>
      <c r="E1085">
        <v>1</v>
      </c>
      <c r="F1085">
        <v>94</v>
      </c>
    </row>
    <row r="1086" spans="1:6" x14ac:dyDescent="0.25">
      <c r="A1086">
        <v>1084</v>
      </c>
      <c r="B1086">
        <v>223</v>
      </c>
      <c r="C1086">
        <v>832</v>
      </c>
      <c r="D1086">
        <v>117</v>
      </c>
      <c r="E1086">
        <v>1</v>
      </c>
      <c r="F1086">
        <v>117</v>
      </c>
    </row>
    <row r="1087" spans="1:6" x14ac:dyDescent="0.25">
      <c r="A1087">
        <v>1085</v>
      </c>
      <c r="B1087">
        <v>223</v>
      </c>
      <c r="C1087">
        <v>13</v>
      </c>
      <c r="D1087">
        <v>96</v>
      </c>
      <c r="E1087">
        <v>1</v>
      </c>
      <c r="F1087">
        <v>96</v>
      </c>
    </row>
    <row r="1088" spans="1:6" x14ac:dyDescent="0.25">
      <c r="A1088">
        <v>1086</v>
      </c>
      <c r="B1088">
        <v>223</v>
      </c>
      <c r="C1088">
        <v>1117</v>
      </c>
      <c r="D1088">
        <v>115</v>
      </c>
      <c r="E1088">
        <v>3</v>
      </c>
      <c r="F1088">
        <v>345</v>
      </c>
    </row>
    <row r="1089" spans="1:6" x14ac:dyDescent="0.25">
      <c r="A1089">
        <v>1087</v>
      </c>
      <c r="B1089">
        <v>223</v>
      </c>
      <c r="C1089">
        <v>91</v>
      </c>
      <c r="D1089">
        <v>118</v>
      </c>
      <c r="E1089">
        <v>2</v>
      </c>
      <c r="F1089">
        <v>236</v>
      </c>
    </row>
    <row r="1090" spans="1:6" x14ac:dyDescent="0.25">
      <c r="A1090">
        <v>1088</v>
      </c>
      <c r="B1090">
        <v>223</v>
      </c>
      <c r="C1090">
        <v>583</v>
      </c>
      <c r="D1090">
        <v>100</v>
      </c>
      <c r="E1090">
        <v>3</v>
      </c>
      <c r="F1090">
        <v>300</v>
      </c>
    </row>
    <row r="1091" spans="1:6" x14ac:dyDescent="0.25">
      <c r="A1091">
        <v>1089</v>
      </c>
      <c r="B1091">
        <v>224</v>
      </c>
      <c r="C1091">
        <v>449</v>
      </c>
      <c r="D1091">
        <v>107</v>
      </c>
      <c r="E1091">
        <v>2</v>
      </c>
      <c r="F1091">
        <v>214</v>
      </c>
    </row>
    <row r="1092" spans="1:6" x14ac:dyDescent="0.25">
      <c r="A1092">
        <v>1090</v>
      </c>
      <c r="B1092">
        <v>224</v>
      </c>
      <c r="C1092">
        <v>57</v>
      </c>
      <c r="D1092">
        <v>104</v>
      </c>
      <c r="E1092">
        <v>2</v>
      </c>
      <c r="F1092">
        <v>208</v>
      </c>
    </row>
    <row r="1093" spans="1:6" x14ac:dyDescent="0.25">
      <c r="A1093">
        <v>1091</v>
      </c>
      <c r="B1093">
        <v>224</v>
      </c>
      <c r="C1093">
        <v>179</v>
      </c>
      <c r="D1093">
        <v>98</v>
      </c>
      <c r="E1093">
        <v>3</v>
      </c>
      <c r="F1093">
        <v>294</v>
      </c>
    </row>
    <row r="1094" spans="1:6" x14ac:dyDescent="0.25">
      <c r="A1094">
        <v>1092</v>
      </c>
      <c r="B1094">
        <v>224</v>
      </c>
      <c r="C1094">
        <v>516</v>
      </c>
      <c r="D1094">
        <v>102</v>
      </c>
      <c r="E1094">
        <v>3</v>
      </c>
      <c r="F1094">
        <v>306</v>
      </c>
    </row>
    <row r="1095" spans="1:6" x14ac:dyDescent="0.25">
      <c r="A1095">
        <v>1093</v>
      </c>
      <c r="B1095">
        <v>225</v>
      </c>
      <c r="C1095">
        <v>687</v>
      </c>
      <c r="D1095">
        <v>113</v>
      </c>
      <c r="E1095">
        <v>2</v>
      </c>
      <c r="F1095">
        <v>226</v>
      </c>
    </row>
    <row r="1096" spans="1:6" x14ac:dyDescent="0.25">
      <c r="A1096">
        <v>1094</v>
      </c>
      <c r="B1096">
        <v>225</v>
      </c>
      <c r="C1096">
        <v>382</v>
      </c>
      <c r="D1096">
        <v>94</v>
      </c>
      <c r="E1096">
        <v>1</v>
      </c>
      <c r="F1096">
        <v>94</v>
      </c>
    </row>
    <row r="1097" spans="1:6" x14ac:dyDescent="0.25">
      <c r="A1097">
        <v>1095</v>
      </c>
      <c r="B1097">
        <v>225</v>
      </c>
      <c r="C1097">
        <v>575</v>
      </c>
      <c r="D1097">
        <v>100</v>
      </c>
      <c r="E1097">
        <v>2</v>
      </c>
      <c r="F1097">
        <v>200</v>
      </c>
    </row>
    <row r="1098" spans="1:6" x14ac:dyDescent="0.25">
      <c r="A1098">
        <v>1096</v>
      </c>
      <c r="B1098">
        <v>225</v>
      </c>
      <c r="C1098">
        <v>328</v>
      </c>
      <c r="D1098">
        <v>109</v>
      </c>
      <c r="E1098">
        <v>2</v>
      </c>
      <c r="F1098">
        <v>218</v>
      </c>
    </row>
    <row r="1099" spans="1:6" x14ac:dyDescent="0.25">
      <c r="A1099">
        <v>1097</v>
      </c>
      <c r="B1099">
        <v>225</v>
      </c>
      <c r="C1099">
        <v>318</v>
      </c>
      <c r="D1099">
        <v>109</v>
      </c>
      <c r="E1099">
        <v>3</v>
      </c>
      <c r="F1099">
        <v>327</v>
      </c>
    </row>
    <row r="1100" spans="1:6" x14ac:dyDescent="0.25">
      <c r="A1100">
        <v>1098</v>
      </c>
      <c r="B1100">
        <v>225</v>
      </c>
      <c r="C1100">
        <v>243</v>
      </c>
      <c r="D1100">
        <v>106</v>
      </c>
      <c r="E1100">
        <v>3</v>
      </c>
      <c r="F1100">
        <v>318</v>
      </c>
    </row>
    <row r="1101" spans="1:6" x14ac:dyDescent="0.25">
      <c r="A1101">
        <v>1099</v>
      </c>
      <c r="B1101">
        <v>226</v>
      </c>
      <c r="C1101">
        <v>711</v>
      </c>
      <c r="D1101">
        <v>119</v>
      </c>
      <c r="E1101">
        <v>2</v>
      </c>
      <c r="F1101">
        <v>238</v>
      </c>
    </row>
    <row r="1102" spans="1:6" x14ac:dyDescent="0.25">
      <c r="A1102">
        <v>1100</v>
      </c>
      <c r="B1102">
        <v>226</v>
      </c>
      <c r="C1102">
        <v>1128</v>
      </c>
      <c r="D1102">
        <v>102</v>
      </c>
      <c r="E1102">
        <v>3</v>
      </c>
      <c r="F1102">
        <v>306</v>
      </c>
    </row>
    <row r="1103" spans="1:6" x14ac:dyDescent="0.25">
      <c r="A1103">
        <v>1101</v>
      </c>
      <c r="B1103">
        <v>226</v>
      </c>
      <c r="C1103">
        <v>206</v>
      </c>
      <c r="D1103">
        <v>98</v>
      </c>
      <c r="E1103">
        <v>1</v>
      </c>
      <c r="F1103">
        <v>98</v>
      </c>
    </row>
    <row r="1104" spans="1:6" x14ac:dyDescent="0.25">
      <c r="A1104">
        <v>1102</v>
      </c>
      <c r="B1104">
        <v>226</v>
      </c>
      <c r="C1104">
        <v>972</v>
      </c>
      <c r="D1104">
        <v>97</v>
      </c>
      <c r="E1104">
        <v>1</v>
      </c>
      <c r="F1104">
        <v>97</v>
      </c>
    </row>
    <row r="1105" spans="1:6" x14ac:dyDescent="0.25">
      <c r="A1105">
        <v>1103</v>
      </c>
      <c r="B1105">
        <v>226</v>
      </c>
      <c r="C1105">
        <v>860</v>
      </c>
      <c r="D1105">
        <v>113</v>
      </c>
      <c r="E1105">
        <v>3</v>
      </c>
      <c r="F1105">
        <v>339</v>
      </c>
    </row>
    <row r="1106" spans="1:6" x14ac:dyDescent="0.25">
      <c r="A1106">
        <v>1104</v>
      </c>
      <c r="B1106">
        <v>226</v>
      </c>
      <c r="C1106">
        <v>683</v>
      </c>
      <c r="D1106">
        <v>113</v>
      </c>
      <c r="E1106">
        <v>2</v>
      </c>
      <c r="F1106">
        <v>226</v>
      </c>
    </row>
    <row r="1107" spans="1:6" x14ac:dyDescent="0.25">
      <c r="A1107">
        <v>1105</v>
      </c>
      <c r="B1107">
        <v>226</v>
      </c>
      <c r="C1107">
        <v>900</v>
      </c>
      <c r="D1107">
        <v>94</v>
      </c>
      <c r="E1107">
        <v>2</v>
      </c>
      <c r="F1107">
        <v>188</v>
      </c>
    </row>
    <row r="1108" spans="1:6" x14ac:dyDescent="0.25">
      <c r="A1108">
        <v>1106</v>
      </c>
      <c r="B1108">
        <v>226</v>
      </c>
      <c r="C1108">
        <v>512</v>
      </c>
      <c r="D1108">
        <v>102</v>
      </c>
      <c r="E1108">
        <v>2</v>
      </c>
      <c r="F1108">
        <v>204</v>
      </c>
    </row>
    <row r="1109" spans="1:6" x14ac:dyDescent="0.25">
      <c r="A1109">
        <v>1107</v>
      </c>
      <c r="B1109">
        <v>226</v>
      </c>
      <c r="C1109">
        <v>517</v>
      </c>
      <c r="D1109">
        <v>102</v>
      </c>
      <c r="E1109">
        <v>1</v>
      </c>
      <c r="F1109">
        <v>102</v>
      </c>
    </row>
    <row r="1110" spans="1:6" x14ac:dyDescent="0.25">
      <c r="A1110">
        <v>1108</v>
      </c>
      <c r="B1110">
        <v>228</v>
      </c>
      <c r="C1110">
        <v>478</v>
      </c>
      <c r="D1110">
        <v>118</v>
      </c>
      <c r="E1110">
        <v>3</v>
      </c>
      <c r="F1110">
        <v>354</v>
      </c>
    </row>
    <row r="1111" spans="1:6" x14ac:dyDescent="0.25">
      <c r="A1111">
        <v>1109</v>
      </c>
      <c r="B1111">
        <v>228</v>
      </c>
      <c r="C1111">
        <v>904</v>
      </c>
      <c r="D1111">
        <v>94</v>
      </c>
      <c r="E1111">
        <v>1</v>
      </c>
      <c r="F1111">
        <v>94</v>
      </c>
    </row>
    <row r="1112" spans="1:6" x14ac:dyDescent="0.25">
      <c r="A1112">
        <v>1110</v>
      </c>
      <c r="B1112">
        <v>228</v>
      </c>
      <c r="C1112">
        <v>123</v>
      </c>
      <c r="D1112">
        <v>92</v>
      </c>
      <c r="E1112">
        <v>1</v>
      </c>
      <c r="F1112">
        <v>92</v>
      </c>
    </row>
    <row r="1113" spans="1:6" x14ac:dyDescent="0.25">
      <c r="A1113">
        <v>1111</v>
      </c>
      <c r="B1113">
        <v>228</v>
      </c>
      <c r="C1113">
        <v>1026</v>
      </c>
      <c r="D1113">
        <v>90</v>
      </c>
      <c r="E1113">
        <v>3</v>
      </c>
      <c r="F1113">
        <v>270</v>
      </c>
    </row>
    <row r="1114" spans="1:6" x14ac:dyDescent="0.25">
      <c r="A1114">
        <v>1112</v>
      </c>
      <c r="B1114">
        <v>228</v>
      </c>
      <c r="C1114">
        <v>381</v>
      </c>
      <c r="D1114">
        <v>94</v>
      </c>
      <c r="E1114">
        <v>2</v>
      </c>
      <c r="F1114">
        <v>188</v>
      </c>
    </row>
    <row r="1115" spans="1:6" x14ac:dyDescent="0.25">
      <c r="A1115">
        <v>1113</v>
      </c>
      <c r="B1115">
        <v>229</v>
      </c>
      <c r="C1115">
        <v>523</v>
      </c>
      <c r="D1115">
        <v>102</v>
      </c>
      <c r="E1115">
        <v>2</v>
      </c>
      <c r="F1115">
        <v>204</v>
      </c>
    </row>
    <row r="1116" spans="1:6" x14ac:dyDescent="0.25">
      <c r="A1116">
        <v>1114</v>
      </c>
      <c r="B1116">
        <v>229</v>
      </c>
      <c r="C1116">
        <v>695</v>
      </c>
      <c r="D1116">
        <v>113</v>
      </c>
      <c r="E1116">
        <v>1</v>
      </c>
      <c r="F1116">
        <v>113</v>
      </c>
    </row>
    <row r="1117" spans="1:6" x14ac:dyDescent="0.25">
      <c r="A1117">
        <v>1115</v>
      </c>
      <c r="B1117">
        <v>229</v>
      </c>
      <c r="C1117">
        <v>145</v>
      </c>
      <c r="D1117">
        <v>91</v>
      </c>
      <c r="E1117">
        <v>3</v>
      </c>
      <c r="F1117">
        <v>273</v>
      </c>
    </row>
    <row r="1118" spans="1:6" x14ac:dyDescent="0.25">
      <c r="A1118">
        <v>1116</v>
      </c>
      <c r="B1118">
        <v>230</v>
      </c>
      <c r="C1118">
        <v>1146</v>
      </c>
      <c r="D1118">
        <v>102</v>
      </c>
      <c r="E1118">
        <v>1</v>
      </c>
      <c r="F1118">
        <v>102</v>
      </c>
    </row>
    <row r="1119" spans="1:6" x14ac:dyDescent="0.25">
      <c r="A1119">
        <v>1117</v>
      </c>
      <c r="B1119">
        <v>230</v>
      </c>
      <c r="C1119">
        <v>51</v>
      </c>
      <c r="D1119">
        <v>104</v>
      </c>
      <c r="E1119">
        <v>1</v>
      </c>
      <c r="F1119">
        <v>104</v>
      </c>
    </row>
    <row r="1120" spans="1:6" x14ac:dyDescent="0.25">
      <c r="A1120">
        <v>1118</v>
      </c>
      <c r="B1120">
        <v>230</v>
      </c>
      <c r="C1120">
        <v>657</v>
      </c>
      <c r="D1120">
        <v>93</v>
      </c>
      <c r="E1120">
        <v>1</v>
      </c>
      <c r="F1120">
        <v>93</v>
      </c>
    </row>
    <row r="1121" spans="1:6" x14ac:dyDescent="0.25">
      <c r="A1121">
        <v>1119</v>
      </c>
      <c r="B1121">
        <v>231</v>
      </c>
      <c r="C1121">
        <v>192</v>
      </c>
      <c r="D1121">
        <v>98</v>
      </c>
      <c r="E1121">
        <v>2</v>
      </c>
      <c r="F1121">
        <v>196</v>
      </c>
    </row>
    <row r="1122" spans="1:6" x14ac:dyDescent="0.25">
      <c r="A1122">
        <v>1120</v>
      </c>
      <c r="B1122">
        <v>231</v>
      </c>
      <c r="C1122">
        <v>646</v>
      </c>
      <c r="D1122">
        <v>93</v>
      </c>
      <c r="E1122">
        <v>2</v>
      </c>
      <c r="F1122">
        <v>186</v>
      </c>
    </row>
    <row r="1123" spans="1:6" x14ac:dyDescent="0.25">
      <c r="A1123">
        <v>1121</v>
      </c>
      <c r="B1123">
        <v>231</v>
      </c>
      <c r="C1123">
        <v>1</v>
      </c>
      <c r="D1123">
        <v>96</v>
      </c>
      <c r="E1123">
        <v>1</v>
      </c>
      <c r="F1123">
        <v>96</v>
      </c>
    </row>
    <row r="1124" spans="1:6" x14ac:dyDescent="0.25">
      <c r="A1124">
        <v>1122</v>
      </c>
      <c r="B1124">
        <v>231</v>
      </c>
      <c r="C1124">
        <v>740</v>
      </c>
      <c r="D1124">
        <v>109</v>
      </c>
      <c r="E1124">
        <v>1</v>
      </c>
      <c r="F1124">
        <v>109</v>
      </c>
    </row>
    <row r="1125" spans="1:6" x14ac:dyDescent="0.25">
      <c r="A1125">
        <v>1123</v>
      </c>
      <c r="B1125">
        <v>231</v>
      </c>
      <c r="C1125">
        <v>126</v>
      </c>
      <c r="D1125">
        <v>92</v>
      </c>
      <c r="E1125">
        <v>2</v>
      </c>
      <c r="F1125">
        <v>184</v>
      </c>
    </row>
    <row r="1126" spans="1:6" x14ac:dyDescent="0.25">
      <c r="A1126">
        <v>1124</v>
      </c>
      <c r="B1126">
        <v>232</v>
      </c>
      <c r="C1126">
        <v>794</v>
      </c>
      <c r="D1126">
        <v>91</v>
      </c>
      <c r="E1126">
        <v>3</v>
      </c>
      <c r="F1126">
        <v>273</v>
      </c>
    </row>
    <row r="1127" spans="1:6" x14ac:dyDescent="0.25">
      <c r="A1127">
        <v>1125</v>
      </c>
      <c r="B1127">
        <v>232</v>
      </c>
      <c r="C1127">
        <v>246</v>
      </c>
      <c r="D1127">
        <v>95</v>
      </c>
      <c r="E1127">
        <v>2</v>
      </c>
      <c r="F1127">
        <v>190</v>
      </c>
    </row>
    <row r="1128" spans="1:6" x14ac:dyDescent="0.25">
      <c r="A1128">
        <v>1126</v>
      </c>
      <c r="B1128">
        <v>232</v>
      </c>
      <c r="C1128">
        <v>447</v>
      </c>
      <c r="D1128">
        <v>107</v>
      </c>
      <c r="E1128">
        <v>2</v>
      </c>
      <c r="F1128">
        <v>214</v>
      </c>
    </row>
    <row r="1129" spans="1:6" x14ac:dyDescent="0.25">
      <c r="A1129">
        <v>1127</v>
      </c>
      <c r="B1129">
        <v>232</v>
      </c>
      <c r="C1129">
        <v>43</v>
      </c>
      <c r="D1129">
        <v>104</v>
      </c>
      <c r="E1129">
        <v>3</v>
      </c>
      <c r="F1129">
        <v>312</v>
      </c>
    </row>
    <row r="1130" spans="1:6" x14ac:dyDescent="0.25">
      <c r="A1130">
        <v>1128</v>
      </c>
      <c r="B1130">
        <v>232</v>
      </c>
      <c r="C1130">
        <v>1182</v>
      </c>
      <c r="D1130">
        <v>99</v>
      </c>
      <c r="E1130">
        <v>3</v>
      </c>
      <c r="F1130">
        <v>297</v>
      </c>
    </row>
    <row r="1131" spans="1:6" x14ac:dyDescent="0.25">
      <c r="A1131">
        <v>1129</v>
      </c>
      <c r="B1131">
        <v>233</v>
      </c>
      <c r="C1131">
        <v>218</v>
      </c>
      <c r="D1131">
        <v>106</v>
      </c>
      <c r="E1131">
        <v>3</v>
      </c>
      <c r="F1131">
        <v>318</v>
      </c>
    </row>
    <row r="1132" spans="1:6" x14ac:dyDescent="0.25">
      <c r="A1132">
        <v>1130</v>
      </c>
      <c r="B1132">
        <v>233</v>
      </c>
      <c r="C1132">
        <v>1191</v>
      </c>
      <c r="D1132">
        <v>105</v>
      </c>
      <c r="E1132">
        <v>2</v>
      </c>
      <c r="F1132">
        <v>210</v>
      </c>
    </row>
    <row r="1133" spans="1:6" x14ac:dyDescent="0.25">
      <c r="A1133">
        <v>1131</v>
      </c>
      <c r="B1133">
        <v>233</v>
      </c>
      <c r="C1133">
        <v>886</v>
      </c>
      <c r="D1133">
        <v>94</v>
      </c>
      <c r="E1133">
        <v>1</v>
      </c>
      <c r="F1133">
        <v>94</v>
      </c>
    </row>
    <row r="1134" spans="1:6" x14ac:dyDescent="0.25">
      <c r="A1134">
        <v>1132</v>
      </c>
      <c r="B1134">
        <v>233</v>
      </c>
      <c r="C1134">
        <v>701</v>
      </c>
      <c r="D1134">
        <v>119</v>
      </c>
      <c r="E1134">
        <v>3</v>
      </c>
      <c r="F1134">
        <v>357</v>
      </c>
    </row>
    <row r="1135" spans="1:6" x14ac:dyDescent="0.25">
      <c r="A1135">
        <v>1133</v>
      </c>
      <c r="B1135">
        <v>234</v>
      </c>
      <c r="C1135">
        <v>941</v>
      </c>
      <c r="D1135">
        <v>96</v>
      </c>
      <c r="E1135">
        <v>3</v>
      </c>
      <c r="F1135">
        <v>288</v>
      </c>
    </row>
    <row r="1136" spans="1:6" x14ac:dyDescent="0.25">
      <c r="A1136">
        <v>1134</v>
      </c>
      <c r="B1136">
        <v>234</v>
      </c>
      <c r="C1136">
        <v>244</v>
      </c>
      <c r="D1136">
        <v>106</v>
      </c>
      <c r="E1136">
        <v>3</v>
      </c>
      <c r="F1136">
        <v>318</v>
      </c>
    </row>
    <row r="1137" spans="1:6" x14ac:dyDescent="0.25">
      <c r="A1137">
        <v>1135</v>
      </c>
      <c r="B1137">
        <v>234</v>
      </c>
      <c r="C1137">
        <v>174</v>
      </c>
      <c r="D1137">
        <v>91</v>
      </c>
      <c r="E1137">
        <v>1</v>
      </c>
      <c r="F1137">
        <v>91</v>
      </c>
    </row>
    <row r="1138" spans="1:6" x14ac:dyDescent="0.25">
      <c r="A1138">
        <v>1136</v>
      </c>
      <c r="B1138">
        <v>235</v>
      </c>
      <c r="C1138">
        <v>1213</v>
      </c>
      <c r="D1138">
        <v>105</v>
      </c>
      <c r="E1138">
        <v>3</v>
      </c>
      <c r="F1138">
        <v>315</v>
      </c>
    </row>
    <row r="1139" spans="1:6" x14ac:dyDescent="0.25">
      <c r="A1139">
        <v>1137</v>
      </c>
      <c r="B1139">
        <v>235</v>
      </c>
      <c r="C1139">
        <v>140</v>
      </c>
      <c r="D1139">
        <v>91</v>
      </c>
      <c r="E1139">
        <v>3</v>
      </c>
      <c r="F1139">
        <v>273</v>
      </c>
    </row>
    <row r="1140" spans="1:6" x14ac:dyDescent="0.25">
      <c r="A1140">
        <v>1138</v>
      </c>
      <c r="B1140">
        <v>235</v>
      </c>
      <c r="C1140">
        <v>78</v>
      </c>
      <c r="D1140">
        <v>118</v>
      </c>
      <c r="E1140">
        <v>2</v>
      </c>
      <c r="F1140">
        <v>236</v>
      </c>
    </row>
    <row r="1141" spans="1:6" x14ac:dyDescent="0.25">
      <c r="A1141">
        <v>1139</v>
      </c>
      <c r="B1141">
        <v>235</v>
      </c>
      <c r="C1141">
        <v>950</v>
      </c>
      <c r="D1141">
        <v>97</v>
      </c>
      <c r="E1141">
        <v>2</v>
      </c>
      <c r="F1141">
        <v>194</v>
      </c>
    </row>
    <row r="1142" spans="1:6" x14ac:dyDescent="0.25">
      <c r="A1142">
        <v>1140</v>
      </c>
      <c r="B1142">
        <v>235</v>
      </c>
      <c r="C1142">
        <v>801</v>
      </c>
      <c r="D1142">
        <v>91</v>
      </c>
      <c r="E1142">
        <v>3</v>
      </c>
      <c r="F1142">
        <v>273</v>
      </c>
    </row>
    <row r="1143" spans="1:6" x14ac:dyDescent="0.25">
      <c r="A1143">
        <v>1141</v>
      </c>
      <c r="B1143">
        <v>236</v>
      </c>
      <c r="C1143">
        <v>17</v>
      </c>
      <c r="D1143">
        <v>96</v>
      </c>
      <c r="E1143">
        <v>2</v>
      </c>
      <c r="F1143">
        <v>192</v>
      </c>
    </row>
    <row r="1144" spans="1:6" x14ac:dyDescent="0.25">
      <c r="A1144">
        <v>1142</v>
      </c>
      <c r="B1144">
        <v>236</v>
      </c>
      <c r="C1144">
        <v>566</v>
      </c>
      <c r="D1144">
        <v>100</v>
      </c>
      <c r="E1144">
        <v>1</v>
      </c>
      <c r="F1144">
        <v>100</v>
      </c>
    </row>
    <row r="1145" spans="1:6" x14ac:dyDescent="0.25">
      <c r="A1145">
        <v>1143</v>
      </c>
      <c r="B1145">
        <v>236</v>
      </c>
      <c r="C1145">
        <v>844</v>
      </c>
      <c r="D1145">
        <v>113</v>
      </c>
      <c r="E1145">
        <v>1</v>
      </c>
      <c r="F1145">
        <v>113</v>
      </c>
    </row>
    <row r="1146" spans="1:6" x14ac:dyDescent="0.25">
      <c r="A1146">
        <v>1144</v>
      </c>
      <c r="B1146">
        <v>236</v>
      </c>
      <c r="C1146">
        <v>640</v>
      </c>
      <c r="D1146">
        <v>93</v>
      </c>
      <c r="E1146">
        <v>1</v>
      </c>
      <c r="F1146">
        <v>93</v>
      </c>
    </row>
    <row r="1147" spans="1:6" x14ac:dyDescent="0.25">
      <c r="A1147">
        <v>1145</v>
      </c>
      <c r="B1147">
        <v>236</v>
      </c>
      <c r="C1147">
        <v>1189</v>
      </c>
      <c r="D1147">
        <v>99</v>
      </c>
      <c r="E1147">
        <v>1</v>
      </c>
      <c r="F1147">
        <v>99</v>
      </c>
    </row>
    <row r="1148" spans="1:6" x14ac:dyDescent="0.25">
      <c r="A1148">
        <v>1146</v>
      </c>
      <c r="B1148">
        <v>236</v>
      </c>
      <c r="C1148">
        <v>160</v>
      </c>
      <c r="D1148">
        <v>91</v>
      </c>
      <c r="E1148">
        <v>2</v>
      </c>
      <c r="F1148">
        <v>182</v>
      </c>
    </row>
    <row r="1149" spans="1:6" x14ac:dyDescent="0.25">
      <c r="A1149">
        <v>1147</v>
      </c>
      <c r="B1149">
        <v>237</v>
      </c>
      <c r="C1149">
        <v>17</v>
      </c>
      <c r="D1149">
        <v>96</v>
      </c>
      <c r="E1149">
        <v>2</v>
      </c>
      <c r="F1149">
        <v>192</v>
      </c>
    </row>
    <row r="1150" spans="1:6" x14ac:dyDescent="0.25">
      <c r="A1150">
        <v>1148</v>
      </c>
      <c r="B1150">
        <v>237</v>
      </c>
      <c r="C1150">
        <v>1009</v>
      </c>
      <c r="D1150">
        <v>106</v>
      </c>
      <c r="E1150">
        <v>1</v>
      </c>
      <c r="F1150">
        <v>106</v>
      </c>
    </row>
    <row r="1151" spans="1:6" x14ac:dyDescent="0.25">
      <c r="A1151">
        <v>1149</v>
      </c>
      <c r="B1151">
        <v>237</v>
      </c>
      <c r="C1151">
        <v>268</v>
      </c>
      <c r="D1151">
        <v>95</v>
      </c>
      <c r="E1151">
        <v>2</v>
      </c>
      <c r="F1151">
        <v>190</v>
      </c>
    </row>
    <row r="1152" spans="1:6" x14ac:dyDescent="0.25">
      <c r="A1152">
        <v>1150</v>
      </c>
      <c r="B1152">
        <v>237</v>
      </c>
      <c r="C1152">
        <v>502</v>
      </c>
      <c r="D1152">
        <v>102</v>
      </c>
      <c r="E1152">
        <v>2</v>
      </c>
      <c r="F1152">
        <v>204</v>
      </c>
    </row>
    <row r="1153" spans="1:6" x14ac:dyDescent="0.25">
      <c r="A1153">
        <v>1151</v>
      </c>
      <c r="B1153">
        <v>237</v>
      </c>
      <c r="C1153">
        <v>74</v>
      </c>
      <c r="D1153">
        <v>118</v>
      </c>
      <c r="E1153">
        <v>3</v>
      </c>
      <c r="F1153">
        <v>354</v>
      </c>
    </row>
    <row r="1154" spans="1:6" x14ac:dyDescent="0.25">
      <c r="A1154">
        <v>1152</v>
      </c>
      <c r="B1154">
        <v>238</v>
      </c>
      <c r="C1154">
        <v>1024</v>
      </c>
      <c r="D1154">
        <v>90</v>
      </c>
      <c r="E1154">
        <v>3</v>
      </c>
      <c r="F1154">
        <v>270</v>
      </c>
    </row>
    <row r="1155" spans="1:6" x14ac:dyDescent="0.25">
      <c r="A1155">
        <v>1153</v>
      </c>
      <c r="B1155">
        <v>238</v>
      </c>
      <c r="C1155">
        <v>883</v>
      </c>
      <c r="D1155">
        <v>94</v>
      </c>
      <c r="E1155">
        <v>2</v>
      </c>
      <c r="F1155">
        <v>188</v>
      </c>
    </row>
    <row r="1156" spans="1:6" x14ac:dyDescent="0.25">
      <c r="A1156">
        <v>1154</v>
      </c>
      <c r="B1156">
        <v>238</v>
      </c>
      <c r="C1156">
        <v>101</v>
      </c>
      <c r="D1156">
        <v>118</v>
      </c>
      <c r="E1156">
        <v>3</v>
      </c>
      <c r="F1156">
        <v>354</v>
      </c>
    </row>
    <row r="1157" spans="1:6" x14ac:dyDescent="0.25">
      <c r="A1157">
        <v>1155</v>
      </c>
      <c r="B1157">
        <v>238</v>
      </c>
      <c r="C1157">
        <v>313</v>
      </c>
      <c r="D1157">
        <v>105</v>
      </c>
      <c r="E1157">
        <v>3</v>
      </c>
      <c r="F1157">
        <v>315</v>
      </c>
    </row>
    <row r="1158" spans="1:6" x14ac:dyDescent="0.25">
      <c r="A1158">
        <v>1156</v>
      </c>
      <c r="B1158">
        <v>238</v>
      </c>
      <c r="C1158">
        <v>179</v>
      </c>
      <c r="D1158">
        <v>98</v>
      </c>
      <c r="E1158">
        <v>2</v>
      </c>
      <c r="F1158">
        <v>196</v>
      </c>
    </row>
    <row r="1159" spans="1:6" x14ac:dyDescent="0.25">
      <c r="A1159">
        <v>1157</v>
      </c>
      <c r="B1159">
        <v>238</v>
      </c>
      <c r="C1159">
        <v>340</v>
      </c>
      <c r="D1159">
        <v>109</v>
      </c>
      <c r="E1159">
        <v>1</v>
      </c>
      <c r="F1159">
        <v>109</v>
      </c>
    </row>
    <row r="1160" spans="1:6" x14ac:dyDescent="0.25">
      <c r="A1160">
        <v>1158</v>
      </c>
      <c r="B1160">
        <v>239</v>
      </c>
      <c r="C1160">
        <v>1177</v>
      </c>
      <c r="D1160">
        <v>99</v>
      </c>
      <c r="E1160">
        <v>3</v>
      </c>
      <c r="F1160">
        <v>297</v>
      </c>
    </row>
    <row r="1161" spans="1:6" x14ac:dyDescent="0.25">
      <c r="A1161">
        <v>1159</v>
      </c>
      <c r="B1161">
        <v>239</v>
      </c>
      <c r="C1161">
        <v>445</v>
      </c>
      <c r="D1161">
        <v>107</v>
      </c>
      <c r="E1161">
        <v>3</v>
      </c>
      <c r="F1161">
        <v>321</v>
      </c>
    </row>
    <row r="1162" spans="1:6" x14ac:dyDescent="0.25">
      <c r="A1162">
        <v>1160</v>
      </c>
      <c r="B1162">
        <v>240</v>
      </c>
      <c r="C1162">
        <v>1009</v>
      </c>
      <c r="D1162">
        <v>106</v>
      </c>
      <c r="E1162">
        <v>1</v>
      </c>
      <c r="F1162">
        <v>106</v>
      </c>
    </row>
    <row r="1163" spans="1:6" x14ac:dyDescent="0.25">
      <c r="A1163">
        <v>1161</v>
      </c>
      <c r="B1163">
        <v>240</v>
      </c>
      <c r="C1163">
        <v>259</v>
      </c>
      <c r="D1163">
        <v>95</v>
      </c>
      <c r="E1163">
        <v>2</v>
      </c>
      <c r="F1163">
        <v>190</v>
      </c>
    </row>
    <row r="1164" spans="1:6" x14ac:dyDescent="0.25">
      <c r="A1164">
        <v>1162</v>
      </c>
      <c r="B1164">
        <v>240</v>
      </c>
      <c r="C1164">
        <v>473</v>
      </c>
      <c r="D1164">
        <v>118</v>
      </c>
      <c r="E1164">
        <v>1</v>
      </c>
      <c r="F1164">
        <v>118</v>
      </c>
    </row>
    <row r="1165" spans="1:6" x14ac:dyDescent="0.25">
      <c r="A1165">
        <v>1163</v>
      </c>
      <c r="B1165">
        <v>240</v>
      </c>
      <c r="C1165">
        <v>124</v>
      </c>
      <c r="D1165">
        <v>92</v>
      </c>
      <c r="E1165">
        <v>3</v>
      </c>
      <c r="F1165">
        <v>276</v>
      </c>
    </row>
    <row r="1166" spans="1:6" x14ac:dyDescent="0.25">
      <c r="A1166">
        <v>1164</v>
      </c>
      <c r="B1166">
        <v>240</v>
      </c>
      <c r="C1166">
        <v>9</v>
      </c>
      <c r="D1166">
        <v>96</v>
      </c>
      <c r="E1166">
        <v>1</v>
      </c>
      <c r="F1166">
        <v>96</v>
      </c>
    </row>
    <row r="1167" spans="1:6" x14ac:dyDescent="0.25">
      <c r="A1167">
        <v>1165</v>
      </c>
      <c r="B1167">
        <v>240</v>
      </c>
      <c r="C1167">
        <v>298</v>
      </c>
      <c r="D1167">
        <v>105</v>
      </c>
      <c r="E1167">
        <v>3</v>
      </c>
      <c r="F1167">
        <v>315</v>
      </c>
    </row>
    <row r="1168" spans="1:6" x14ac:dyDescent="0.25">
      <c r="A1168">
        <v>1166</v>
      </c>
      <c r="B1168">
        <v>241</v>
      </c>
      <c r="C1168">
        <v>400</v>
      </c>
      <c r="D1168">
        <v>119</v>
      </c>
      <c r="E1168">
        <v>2</v>
      </c>
      <c r="F1168">
        <v>238</v>
      </c>
    </row>
    <row r="1169" spans="1:6" x14ac:dyDescent="0.25">
      <c r="A1169">
        <v>1167</v>
      </c>
      <c r="B1169">
        <v>241</v>
      </c>
      <c r="C1169">
        <v>1051</v>
      </c>
      <c r="D1169">
        <v>93</v>
      </c>
      <c r="E1169">
        <v>2</v>
      </c>
      <c r="F1169">
        <v>186</v>
      </c>
    </row>
    <row r="1170" spans="1:6" x14ac:dyDescent="0.25">
      <c r="A1170">
        <v>1168</v>
      </c>
      <c r="B1170">
        <v>241</v>
      </c>
      <c r="C1170">
        <v>333</v>
      </c>
      <c r="D1170">
        <v>109</v>
      </c>
      <c r="E1170">
        <v>2</v>
      </c>
      <c r="F1170">
        <v>218</v>
      </c>
    </row>
    <row r="1171" spans="1:6" x14ac:dyDescent="0.25">
      <c r="A1171">
        <v>1169</v>
      </c>
      <c r="B1171">
        <v>242</v>
      </c>
      <c r="C1171">
        <v>26</v>
      </c>
      <c r="D1171">
        <v>96</v>
      </c>
      <c r="E1171">
        <v>3</v>
      </c>
      <c r="F1171">
        <v>288</v>
      </c>
    </row>
    <row r="1172" spans="1:6" x14ac:dyDescent="0.25">
      <c r="A1172">
        <v>1170</v>
      </c>
      <c r="B1172">
        <v>242</v>
      </c>
      <c r="C1172">
        <v>1002</v>
      </c>
      <c r="D1172">
        <v>106</v>
      </c>
      <c r="E1172">
        <v>3</v>
      </c>
      <c r="F1172">
        <v>318</v>
      </c>
    </row>
    <row r="1173" spans="1:6" x14ac:dyDescent="0.25">
      <c r="A1173">
        <v>1171</v>
      </c>
      <c r="B1173">
        <v>242</v>
      </c>
      <c r="C1173">
        <v>877</v>
      </c>
      <c r="D1173">
        <v>94</v>
      </c>
      <c r="E1173">
        <v>1</v>
      </c>
      <c r="F1173">
        <v>94</v>
      </c>
    </row>
    <row r="1174" spans="1:6" x14ac:dyDescent="0.25">
      <c r="A1174">
        <v>1172</v>
      </c>
      <c r="B1174">
        <v>242</v>
      </c>
      <c r="C1174">
        <v>950</v>
      </c>
      <c r="D1174">
        <v>97</v>
      </c>
      <c r="E1174">
        <v>1</v>
      </c>
      <c r="F1174">
        <v>97</v>
      </c>
    </row>
    <row r="1175" spans="1:6" x14ac:dyDescent="0.25">
      <c r="A1175">
        <v>1173</v>
      </c>
      <c r="B1175">
        <v>242</v>
      </c>
      <c r="C1175">
        <v>182</v>
      </c>
      <c r="D1175">
        <v>98</v>
      </c>
      <c r="E1175">
        <v>3</v>
      </c>
      <c r="F1175">
        <v>294</v>
      </c>
    </row>
    <row r="1176" spans="1:6" x14ac:dyDescent="0.25">
      <c r="A1176">
        <v>1174</v>
      </c>
      <c r="B1176">
        <v>242</v>
      </c>
      <c r="C1176">
        <v>729</v>
      </c>
      <c r="D1176">
        <v>119</v>
      </c>
      <c r="E1176">
        <v>3</v>
      </c>
      <c r="F1176">
        <v>357</v>
      </c>
    </row>
    <row r="1177" spans="1:6" x14ac:dyDescent="0.25">
      <c r="A1177">
        <v>1175</v>
      </c>
      <c r="B1177">
        <v>243</v>
      </c>
      <c r="C1177">
        <v>389</v>
      </c>
      <c r="D1177">
        <v>119</v>
      </c>
      <c r="E1177">
        <v>1</v>
      </c>
      <c r="F1177">
        <v>119</v>
      </c>
    </row>
    <row r="1178" spans="1:6" x14ac:dyDescent="0.25">
      <c r="A1178">
        <v>1176</v>
      </c>
      <c r="B1178">
        <v>243</v>
      </c>
      <c r="C1178">
        <v>567</v>
      </c>
      <c r="D1178">
        <v>100</v>
      </c>
      <c r="E1178">
        <v>3</v>
      </c>
      <c r="F1178">
        <v>300</v>
      </c>
    </row>
    <row r="1179" spans="1:6" x14ac:dyDescent="0.25">
      <c r="A1179">
        <v>1177</v>
      </c>
      <c r="B1179">
        <v>244</v>
      </c>
      <c r="C1179">
        <v>429</v>
      </c>
      <c r="D1179">
        <v>107</v>
      </c>
      <c r="E1179">
        <v>3</v>
      </c>
      <c r="F1179">
        <v>321</v>
      </c>
    </row>
    <row r="1180" spans="1:6" x14ac:dyDescent="0.25">
      <c r="A1180">
        <v>1178</v>
      </c>
      <c r="B1180">
        <v>244</v>
      </c>
      <c r="C1180">
        <v>896</v>
      </c>
      <c r="D1180">
        <v>94</v>
      </c>
      <c r="E1180">
        <v>3</v>
      </c>
      <c r="F1180">
        <v>282</v>
      </c>
    </row>
    <row r="1181" spans="1:6" x14ac:dyDescent="0.25">
      <c r="A1181">
        <v>1179</v>
      </c>
      <c r="B1181">
        <v>244</v>
      </c>
      <c r="C1181">
        <v>777</v>
      </c>
      <c r="D1181">
        <v>91</v>
      </c>
      <c r="E1181">
        <v>1</v>
      </c>
      <c r="F1181">
        <v>91</v>
      </c>
    </row>
    <row r="1182" spans="1:6" x14ac:dyDescent="0.25">
      <c r="A1182">
        <v>1180</v>
      </c>
      <c r="B1182">
        <v>244</v>
      </c>
      <c r="C1182">
        <v>205</v>
      </c>
      <c r="D1182">
        <v>98</v>
      </c>
      <c r="E1182">
        <v>2</v>
      </c>
      <c r="F1182">
        <v>196</v>
      </c>
    </row>
    <row r="1183" spans="1:6" x14ac:dyDescent="0.25">
      <c r="A1183">
        <v>1181</v>
      </c>
      <c r="B1183">
        <v>244</v>
      </c>
      <c r="C1183">
        <v>651</v>
      </c>
      <c r="D1183">
        <v>93</v>
      </c>
      <c r="E1183">
        <v>3</v>
      </c>
      <c r="F1183">
        <v>279</v>
      </c>
    </row>
    <row r="1184" spans="1:6" x14ac:dyDescent="0.25">
      <c r="A1184">
        <v>1182</v>
      </c>
      <c r="B1184">
        <v>245</v>
      </c>
      <c r="C1184">
        <v>1059</v>
      </c>
      <c r="D1184">
        <v>93</v>
      </c>
      <c r="E1184">
        <v>3</v>
      </c>
      <c r="F1184">
        <v>279</v>
      </c>
    </row>
    <row r="1185" spans="1:6" x14ac:dyDescent="0.25">
      <c r="A1185">
        <v>1183</v>
      </c>
      <c r="B1185">
        <v>245</v>
      </c>
      <c r="C1185">
        <v>655</v>
      </c>
      <c r="D1185">
        <v>93</v>
      </c>
      <c r="E1185">
        <v>2</v>
      </c>
      <c r="F1185">
        <v>186</v>
      </c>
    </row>
    <row r="1186" spans="1:6" x14ac:dyDescent="0.25">
      <c r="A1186">
        <v>1184</v>
      </c>
      <c r="B1186">
        <v>245</v>
      </c>
      <c r="C1186">
        <v>472</v>
      </c>
      <c r="D1186">
        <v>118</v>
      </c>
      <c r="E1186">
        <v>3</v>
      </c>
      <c r="F1186">
        <v>354</v>
      </c>
    </row>
    <row r="1187" spans="1:6" x14ac:dyDescent="0.25">
      <c r="A1187">
        <v>1185</v>
      </c>
      <c r="B1187">
        <v>245</v>
      </c>
      <c r="C1187">
        <v>1050</v>
      </c>
      <c r="D1187">
        <v>93</v>
      </c>
      <c r="E1187">
        <v>2</v>
      </c>
      <c r="F1187">
        <v>186</v>
      </c>
    </row>
    <row r="1188" spans="1:6" x14ac:dyDescent="0.25">
      <c r="A1188">
        <v>1186</v>
      </c>
      <c r="B1188">
        <v>246</v>
      </c>
      <c r="C1188">
        <v>485</v>
      </c>
      <c r="D1188">
        <v>118</v>
      </c>
      <c r="E1188">
        <v>1</v>
      </c>
      <c r="F1188">
        <v>118</v>
      </c>
    </row>
    <row r="1189" spans="1:6" x14ac:dyDescent="0.25">
      <c r="A1189">
        <v>1187</v>
      </c>
      <c r="B1189">
        <v>246</v>
      </c>
      <c r="C1189">
        <v>627</v>
      </c>
      <c r="D1189">
        <v>112</v>
      </c>
      <c r="E1189">
        <v>3</v>
      </c>
      <c r="F1189">
        <v>336</v>
      </c>
    </row>
    <row r="1190" spans="1:6" x14ac:dyDescent="0.25">
      <c r="A1190">
        <v>1188</v>
      </c>
      <c r="B1190">
        <v>246</v>
      </c>
      <c r="C1190">
        <v>450</v>
      </c>
      <c r="D1190">
        <v>107</v>
      </c>
      <c r="E1190">
        <v>2</v>
      </c>
      <c r="F1190">
        <v>214</v>
      </c>
    </row>
    <row r="1191" spans="1:6" x14ac:dyDescent="0.25">
      <c r="A1191">
        <v>1189</v>
      </c>
      <c r="B1191">
        <v>246</v>
      </c>
      <c r="C1191">
        <v>1250</v>
      </c>
      <c r="D1191">
        <v>112</v>
      </c>
      <c r="E1191">
        <v>1</v>
      </c>
      <c r="F1191">
        <v>112</v>
      </c>
    </row>
    <row r="1192" spans="1:6" x14ac:dyDescent="0.25">
      <c r="A1192">
        <v>1190</v>
      </c>
      <c r="B1192">
        <v>247</v>
      </c>
      <c r="C1192">
        <v>1220</v>
      </c>
      <c r="D1192">
        <v>105</v>
      </c>
      <c r="E1192">
        <v>3</v>
      </c>
      <c r="F1192">
        <v>315</v>
      </c>
    </row>
    <row r="1193" spans="1:6" x14ac:dyDescent="0.25">
      <c r="A1193">
        <v>1191</v>
      </c>
      <c r="B1193">
        <v>247</v>
      </c>
      <c r="C1193">
        <v>1208</v>
      </c>
      <c r="D1193">
        <v>105</v>
      </c>
      <c r="E1193">
        <v>1</v>
      </c>
      <c r="F1193">
        <v>105</v>
      </c>
    </row>
    <row r="1194" spans="1:6" x14ac:dyDescent="0.25">
      <c r="A1194">
        <v>1192</v>
      </c>
      <c r="B1194">
        <v>247</v>
      </c>
      <c r="C1194">
        <v>152</v>
      </c>
      <c r="D1194">
        <v>91</v>
      </c>
      <c r="E1194">
        <v>3</v>
      </c>
      <c r="F1194">
        <v>273</v>
      </c>
    </row>
    <row r="1195" spans="1:6" x14ac:dyDescent="0.25">
      <c r="A1195">
        <v>1193</v>
      </c>
      <c r="B1195">
        <v>248</v>
      </c>
      <c r="C1195">
        <v>1121</v>
      </c>
      <c r="D1195">
        <v>102</v>
      </c>
      <c r="E1195">
        <v>2</v>
      </c>
      <c r="F1195">
        <v>204</v>
      </c>
    </row>
    <row r="1196" spans="1:6" x14ac:dyDescent="0.25">
      <c r="A1196">
        <v>1194</v>
      </c>
      <c r="B1196">
        <v>248</v>
      </c>
      <c r="C1196">
        <v>835</v>
      </c>
      <c r="D1196">
        <v>117</v>
      </c>
      <c r="E1196">
        <v>3</v>
      </c>
      <c r="F1196">
        <v>351</v>
      </c>
    </row>
    <row r="1197" spans="1:6" x14ac:dyDescent="0.25">
      <c r="A1197">
        <v>1195</v>
      </c>
      <c r="B1197">
        <v>248</v>
      </c>
      <c r="C1197">
        <v>689</v>
      </c>
      <c r="D1197">
        <v>113</v>
      </c>
      <c r="E1197">
        <v>3</v>
      </c>
      <c r="F1197">
        <v>339</v>
      </c>
    </row>
    <row r="1198" spans="1:6" x14ac:dyDescent="0.25">
      <c r="A1198">
        <v>1196</v>
      </c>
      <c r="B1198">
        <v>248</v>
      </c>
      <c r="C1198">
        <v>889</v>
      </c>
      <c r="D1198">
        <v>94</v>
      </c>
      <c r="E1198">
        <v>2</v>
      </c>
      <c r="F1198">
        <v>188</v>
      </c>
    </row>
    <row r="1199" spans="1:6" x14ac:dyDescent="0.25">
      <c r="A1199">
        <v>1197</v>
      </c>
      <c r="B1199">
        <v>248</v>
      </c>
      <c r="C1199">
        <v>1171</v>
      </c>
      <c r="D1199">
        <v>99</v>
      </c>
      <c r="E1199">
        <v>3</v>
      </c>
      <c r="F1199">
        <v>297</v>
      </c>
    </row>
    <row r="1200" spans="1:6" x14ac:dyDescent="0.25">
      <c r="A1200">
        <v>1198</v>
      </c>
      <c r="B1200">
        <v>248</v>
      </c>
      <c r="C1200">
        <v>192</v>
      </c>
      <c r="D1200">
        <v>98</v>
      </c>
      <c r="E1200">
        <v>1</v>
      </c>
      <c r="F1200">
        <v>98</v>
      </c>
    </row>
    <row r="1201" spans="1:6" x14ac:dyDescent="0.25">
      <c r="A1201">
        <v>1199</v>
      </c>
      <c r="B1201">
        <v>248</v>
      </c>
      <c r="C1201">
        <v>254</v>
      </c>
      <c r="D1201">
        <v>95</v>
      </c>
      <c r="E1201">
        <v>1</v>
      </c>
      <c r="F1201">
        <v>95</v>
      </c>
    </row>
    <row r="1202" spans="1:6" x14ac:dyDescent="0.25">
      <c r="A1202">
        <v>1200</v>
      </c>
      <c r="B1202">
        <v>248</v>
      </c>
      <c r="C1202">
        <v>262</v>
      </c>
      <c r="D1202">
        <v>95</v>
      </c>
      <c r="E1202">
        <v>1</v>
      </c>
      <c r="F1202">
        <v>95</v>
      </c>
    </row>
    <row r="1203" spans="1:6" x14ac:dyDescent="0.25">
      <c r="A1203">
        <v>1201</v>
      </c>
      <c r="B1203">
        <v>249</v>
      </c>
      <c r="C1203">
        <v>1186</v>
      </c>
      <c r="D1203">
        <v>99</v>
      </c>
      <c r="E1203">
        <v>2</v>
      </c>
      <c r="F1203">
        <v>198</v>
      </c>
    </row>
    <row r="1204" spans="1:6" x14ac:dyDescent="0.25">
      <c r="A1204">
        <v>1202</v>
      </c>
      <c r="B1204">
        <v>249</v>
      </c>
      <c r="C1204">
        <v>241</v>
      </c>
      <c r="D1204">
        <v>106</v>
      </c>
      <c r="E1204">
        <v>1</v>
      </c>
      <c r="F1204">
        <v>106</v>
      </c>
    </row>
    <row r="1205" spans="1:6" x14ac:dyDescent="0.25">
      <c r="A1205">
        <v>1203</v>
      </c>
      <c r="B1205">
        <v>249</v>
      </c>
      <c r="C1205">
        <v>928</v>
      </c>
      <c r="D1205">
        <v>96</v>
      </c>
      <c r="E1205">
        <v>1</v>
      </c>
      <c r="F1205">
        <v>96</v>
      </c>
    </row>
    <row r="1206" spans="1:6" x14ac:dyDescent="0.25">
      <c r="A1206">
        <v>1204</v>
      </c>
      <c r="B1206">
        <v>249</v>
      </c>
      <c r="C1206">
        <v>51</v>
      </c>
      <c r="D1206">
        <v>104</v>
      </c>
      <c r="E1206">
        <v>3</v>
      </c>
      <c r="F1206">
        <v>312</v>
      </c>
    </row>
    <row r="1207" spans="1:6" x14ac:dyDescent="0.25">
      <c r="A1207">
        <v>1205</v>
      </c>
      <c r="B1207">
        <v>249</v>
      </c>
      <c r="C1207">
        <v>547</v>
      </c>
      <c r="D1207">
        <v>98</v>
      </c>
      <c r="E1207">
        <v>2</v>
      </c>
      <c r="F1207">
        <v>196</v>
      </c>
    </row>
    <row r="1208" spans="1:6" x14ac:dyDescent="0.25">
      <c r="A1208">
        <v>1206</v>
      </c>
      <c r="B1208">
        <v>249</v>
      </c>
      <c r="C1208">
        <v>729</v>
      </c>
      <c r="D1208">
        <v>119</v>
      </c>
      <c r="E1208">
        <v>2</v>
      </c>
      <c r="F1208">
        <v>238</v>
      </c>
    </row>
    <row r="1209" spans="1:6" x14ac:dyDescent="0.25">
      <c r="A1209">
        <v>1207</v>
      </c>
      <c r="B1209">
        <v>249</v>
      </c>
      <c r="C1209">
        <v>935</v>
      </c>
      <c r="D1209">
        <v>96</v>
      </c>
      <c r="E1209">
        <v>2</v>
      </c>
      <c r="F1209">
        <v>192</v>
      </c>
    </row>
    <row r="1210" spans="1:6" x14ac:dyDescent="0.25">
      <c r="A1210">
        <v>1208</v>
      </c>
      <c r="B1210">
        <v>250</v>
      </c>
      <c r="C1210">
        <v>41</v>
      </c>
      <c r="D1210">
        <v>104</v>
      </c>
      <c r="E1210">
        <v>3</v>
      </c>
      <c r="F1210">
        <v>312</v>
      </c>
    </row>
    <row r="1211" spans="1:6" x14ac:dyDescent="0.25">
      <c r="A1211">
        <v>1209</v>
      </c>
      <c r="B1211">
        <v>250</v>
      </c>
      <c r="C1211">
        <v>540</v>
      </c>
      <c r="D1211">
        <v>98</v>
      </c>
      <c r="E1211">
        <v>2</v>
      </c>
      <c r="F1211">
        <v>196</v>
      </c>
    </row>
    <row r="1212" spans="1:6" x14ac:dyDescent="0.25">
      <c r="A1212">
        <v>1210</v>
      </c>
      <c r="B1212">
        <v>250</v>
      </c>
      <c r="C1212">
        <v>880</v>
      </c>
      <c r="D1212">
        <v>94</v>
      </c>
      <c r="E1212">
        <v>1</v>
      </c>
      <c r="F1212">
        <v>94</v>
      </c>
    </row>
    <row r="1213" spans="1:6" x14ac:dyDescent="0.25">
      <c r="A1213">
        <v>1211</v>
      </c>
      <c r="B1213">
        <v>250</v>
      </c>
      <c r="C1213">
        <v>219</v>
      </c>
      <c r="D1213">
        <v>106</v>
      </c>
      <c r="E1213">
        <v>3</v>
      </c>
      <c r="F1213">
        <v>318</v>
      </c>
    </row>
    <row r="1214" spans="1:6" x14ac:dyDescent="0.25">
      <c r="A1214">
        <v>1212</v>
      </c>
      <c r="B1214">
        <v>250</v>
      </c>
      <c r="C1214">
        <v>600</v>
      </c>
      <c r="D1214">
        <v>112</v>
      </c>
      <c r="E1214">
        <v>1</v>
      </c>
      <c r="F1214">
        <v>112</v>
      </c>
    </row>
    <row r="1215" spans="1:6" x14ac:dyDescent="0.25">
      <c r="A1215">
        <v>1213</v>
      </c>
      <c r="B1215">
        <v>251</v>
      </c>
      <c r="C1215">
        <v>790</v>
      </c>
      <c r="D1215">
        <v>91</v>
      </c>
      <c r="E1215">
        <v>1</v>
      </c>
      <c r="F1215">
        <v>91</v>
      </c>
    </row>
    <row r="1216" spans="1:6" x14ac:dyDescent="0.25">
      <c r="A1216">
        <v>1214</v>
      </c>
      <c r="B1216">
        <v>251</v>
      </c>
      <c r="C1216">
        <v>551</v>
      </c>
      <c r="D1216">
        <v>98</v>
      </c>
      <c r="E1216">
        <v>3</v>
      </c>
      <c r="F1216">
        <v>294</v>
      </c>
    </row>
    <row r="1217" spans="1:6" x14ac:dyDescent="0.25">
      <c r="A1217">
        <v>1215</v>
      </c>
      <c r="B1217">
        <v>251</v>
      </c>
      <c r="C1217">
        <v>1015</v>
      </c>
      <c r="D1217">
        <v>90</v>
      </c>
      <c r="E1217">
        <v>2</v>
      </c>
      <c r="F1217">
        <v>180</v>
      </c>
    </row>
    <row r="1218" spans="1:6" x14ac:dyDescent="0.25">
      <c r="A1218">
        <v>1216</v>
      </c>
      <c r="B1218">
        <v>251</v>
      </c>
      <c r="C1218">
        <v>26</v>
      </c>
      <c r="D1218">
        <v>96</v>
      </c>
      <c r="E1218">
        <v>3</v>
      </c>
      <c r="F1218">
        <v>288</v>
      </c>
    </row>
    <row r="1219" spans="1:6" x14ac:dyDescent="0.25">
      <c r="A1219">
        <v>1217</v>
      </c>
      <c r="B1219">
        <v>252</v>
      </c>
      <c r="C1219">
        <v>772</v>
      </c>
      <c r="D1219">
        <v>91</v>
      </c>
      <c r="E1219">
        <v>1</v>
      </c>
      <c r="F1219">
        <v>91</v>
      </c>
    </row>
    <row r="1220" spans="1:6" x14ac:dyDescent="0.25">
      <c r="A1220">
        <v>1218</v>
      </c>
      <c r="B1220">
        <v>252</v>
      </c>
      <c r="C1220">
        <v>397</v>
      </c>
      <c r="D1220">
        <v>119</v>
      </c>
      <c r="E1220">
        <v>2</v>
      </c>
      <c r="F1220">
        <v>238</v>
      </c>
    </row>
    <row r="1221" spans="1:6" x14ac:dyDescent="0.25">
      <c r="A1221">
        <v>1219</v>
      </c>
      <c r="B1221">
        <v>252</v>
      </c>
      <c r="C1221">
        <v>524</v>
      </c>
      <c r="D1221">
        <v>102</v>
      </c>
      <c r="E1221">
        <v>2</v>
      </c>
      <c r="F1221">
        <v>204</v>
      </c>
    </row>
    <row r="1222" spans="1:6" x14ac:dyDescent="0.25">
      <c r="A1222">
        <v>1220</v>
      </c>
      <c r="B1222">
        <v>252</v>
      </c>
      <c r="C1222">
        <v>662</v>
      </c>
      <c r="D1222">
        <v>93</v>
      </c>
      <c r="E1222">
        <v>3</v>
      </c>
      <c r="F1222">
        <v>279</v>
      </c>
    </row>
    <row r="1223" spans="1:6" x14ac:dyDescent="0.25">
      <c r="A1223">
        <v>1221</v>
      </c>
      <c r="B1223">
        <v>252</v>
      </c>
      <c r="C1223">
        <v>728</v>
      </c>
      <c r="D1223">
        <v>119</v>
      </c>
      <c r="E1223">
        <v>3</v>
      </c>
      <c r="F1223">
        <v>357</v>
      </c>
    </row>
    <row r="1224" spans="1:6" x14ac:dyDescent="0.25">
      <c r="A1224">
        <v>1222</v>
      </c>
      <c r="B1224">
        <v>252</v>
      </c>
      <c r="C1224">
        <v>859</v>
      </c>
      <c r="D1224">
        <v>113</v>
      </c>
      <c r="E1224">
        <v>2</v>
      </c>
      <c r="F1224">
        <v>226</v>
      </c>
    </row>
    <row r="1225" spans="1:6" x14ac:dyDescent="0.25">
      <c r="A1225">
        <v>1223</v>
      </c>
      <c r="B1225">
        <v>252</v>
      </c>
      <c r="C1225">
        <v>627</v>
      </c>
      <c r="D1225">
        <v>112</v>
      </c>
      <c r="E1225">
        <v>3</v>
      </c>
      <c r="F1225">
        <v>336</v>
      </c>
    </row>
    <row r="1226" spans="1:6" x14ac:dyDescent="0.25">
      <c r="A1226">
        <v>1224</v>
      </c>
      <c r="B1226">
        <v>252</v>
      </c>
      <c r="C1226">
        <v>98</v>
      </c>
      <c r="D1226">
        <v>118</v>
      </c>
      <c r="E1226">
        <v>3</v>
      </c>
      <c r="F1226">
        <v>354</v>
      </c>
    </row>
    <row r="1227" spans="1:6" x14ac:dyDescent="0.25">
      <c r="A1227">
        <v>1225</v>
      </c>
      <c r="B1227">
        <v>252</v>
      </c>
      <c r="C1227">
        <v>364</v>
      </c>
      <c r="D1227">
        <v>94</v>
      </c>
      <c r="E1227">
        <v>3</v>
      </c>
      <c r="F1227">
        <v>282</v>
      </c>
    </row>
    <row r="1228" spans="1:6" x14ac:dyDescent="0.25">
      <c r="A1228">
        <v>1226</v>
      </c>
      <c r="B1228">
        <v>252</v>
      </c>
      <c r="C1228">
        <v>1104</v>
      </c>
      <c r="D1228">
        <v>115</v>
      </c>
      <c r="E1228">
        <v>2</v>
      </c>
      <c r="F1228">
        <v>230</v>
      </c>
    </row>
    <row r="1229" spans="1:6" x14ac:dyDescent="0.25">
      <c r="A1229">
        <v>1227</v>
      </c>
      <c r="B1229">
        <v>253</v>
      </c>
      <c r="C1229">
        <v>797</v>
      </c>
      <c r="D1229">
        <v>91</v>
      </c>
      <c r="E1229">
        <v>3</v>
      </c>
      <c r="F1229">
        <v>273</v>
      </c>
    </row>
    <row r="1230" spans="1:6" x14ac:dyDescent="0.25">
      <c r="A1230">
        <v>1228</v>
      </c>
      <c r="B1230">
        <v>253</v>
      </c>
      <c r="C1230">
        <v>1065</v>
      </c>
      <c r="D1230">
        <v>93</v>
      </c>
      <c r="E1230">
        <v>2</v>
      </c>
      <c r="F1230">
        <v>186</v>
      </c>
    </row>
    <row r="1231" spans="1:6" x14ac:dyDescent="0.25">
      <c r="A1231">
        <v>1229</v>
      </c>
      <c r="B1231">
        <v>253</v>
      </c>
      <c r="C1231">
        <v>740</v>
      </c>
      <c r="D1231">
        <v>109</v>
      </c>
      <c r="E1231">
        <v>2</v>
      </c>
      <c r="F1231">
        <v>218</v>
      </c>
    </row>
    <row r="1232" spans="1:6" x14ac:dyDescent="0.25">
      <c r="A1232">
        <v>1230</v>
      </c>
      <c r="B1232">
        <v>254</v>
      </c>
      <c r="C1232">
        <v>1186</v>
      </c>
      <c r="D1232">
        <v>99</v>
      </c>
      <c r="E1232">
        <v>2</v>
      </c>
      <c r="F1232">
        <v>198</v>
      </c>
    </row>
    <row r="1233" spans="1:6" x14ac:dyDescent="0.25">
      <c r="A1233">
        <v>1231</v>
      </c>
      <c r="B1233">
        <v>254</v>
      </c>
      <c r="C1233">
        <v>816</v>
      </c>
      <c r="D1233">
        <v>117</v>
      </c>
      <c r="E1233">
        <v>1</v>
      </c>
      <c r="F1233">
        <v>117</v>
      </c>
    </row>
    <row r="1234" spans="1:6" x14ac:dyDescent="0.25">
      <c r="A1234">
        <v>1232</v>
      </c>
      <c r="B1234">
        <v>254</v>
      </c>
      <c r="C1234">
        <v>175</v>
      </c>
      <c r="D1234">
        <v>98</v>
      </c>
      <c r="E1234">
        <v>2</v>
      </c>
      <c r="F1234">
        <v>196</v>
      </c>
    </row>
    <row r="1235" spans="1:6" x14ac:dyDescent="0.25">
      <c r="A1235">
        <v>1233</v>
      </c>
      <c r="B1235">
        <v>254</v>
      </c>
      <c r="C1235">
        <v>664</v>
      </c>
      <c r="D1235">
        <v>93</v>
      </c>
      <c r="E1235">
        <v>2</v>
      </c>
      <c r="F1235">
        <v>186</v>
      </c>
    </row>
    <row r="1236" spans="1:6" x14ac:dyDescent="0.25">
      <c r="A1236">
        <v>1234</v>
      </c>
      <c r="B1236">
        <v>255</v>
      </c>
      <c r="C1236">
        <v>806</v>
      </c>
      <c r="D1236">
        <v>117</v>
      </c>
      <c r="E1236">
        <v>3</v>
      </c>
      <c r="F1236">
        <v>351</v>
      </c>
    </row>
    <row r="1237" spans="1:6" x14ac:dyDescent="0.25">
      <c r="A1237">
        <v>1235</v>
      </c>
      <c r="B1237">
        <v>255</v>
      </c>
      <c r="C1237">
        <v>437</v>
      </c>
      <c r="D1237">
        <v>107</v>
      </c>
      <c r="E1237">
        <v>2</v>
      </c>
      <c r="F1237">
        <v>214</v>
      </c>
    </row>
    <row r="1238" spans="1:6" x14ac:dyDescent="0.25">
      <c r="A1238">
        <v>1236</v>
      </c>
      <c r="B1238">
        <v>256</v>
      </c>
      <c r="C1238">
        <v>1051</v>
      </c>
      <c r="D1238">
        <v>93</v>
      </c>
      <c r="E1238">
        <v>1</v>
      </c>
      <c r="F1238">
        <v>93</v>
      </c>
    </row>
    <row r="1239" spans="1:6" x14ac:dyDescent="0.25">
      <c r="A1239">
        <v>1237</v>
      </c>
      <c r="B1239">
        <v>256</v>
      </c>
      <c r="C1239">
        <v>178</v>
      </c>
      <c r="D1239">
        <v>98</v>
      </c>
      <c r="E1239">
        <v>3</v>
      </c>
      <c r="F1239">
        <v>294</v>
      </c>
    </row>
    <row r="1240" spans="1:6" x14ac:dyDescent="0.25">
      <c r="A1240">
        <v>1238</v>
      </c>
      <c r="B1240">
        <v>256</v>
      </c>
      <c r="C1240">
        <v>118</v>
      </c>
      <c r="D1240">
        <v>92</v>
      </c>
      <c r="E1240">
        <v>3</v>
      </c>
      <c r="F1240">
        <v>276</v>
      </c>
    </row>
    <row r="1241" spans="1:6" x14ac:dyDescent="0.25">
      <c r="A1241">
        <v>1239</v>
      </c>
      <c r="B1241">
        <v>256</v>
      </c>
      <c r="C1241">
        <v>1018</v>
      </c>
      <c r="D1241">
        <v>90</v>
      </c>
      <c r="E1241">
        <v>1</v>
      </c>
      <c r="F1241">
        <v>90</v>
      </c>
    </row>
    <row r="1242" spans="1:6" x14ac:dyDescent="0.25">
      <c r="A1242">
        <v>1240</v>
      </c>
      <c r="B1242">
        <v>256</v>
      </c>
      <c r="C1242">
        <v>36</v>
      </c>
      <c r="D1242">
        <v>104</v>
      </c>
      <c r="E1242">
        <v>2</v>
      </c>
      <c r="F1242">
        <v>208</v>
      </c>
    </row>
    <row r="1243" spans="1:6" x14ac:dyDescent="0.25">
      <c r="A1243">
        <v>1241</v>
      </c>
      <c r="B1243">
        <v>257</v>
      </c>
      <c r="C1243">
        <v>976</v>
      </c>
      <c r="D1243">
        <v>97</v>
      </c>
      <c r="E1243">
        <v>2</v>
      </c>
      <c r="F1243">
        <v>194</v>
      </c>
    </row>
    <row r="1244" spans="1:6" x14ac:dyDescent="0.25">
      <c r="A1244">
        <v>1242</v>
      </c>
      <c r="B1244">
        <v>257</v>
      </c>
      <c r="C1244">
        <v>1124</v>
      </c>
      <c r="D1244">
        <v>102</v>
      </c>
      <c r="E1244">
        <v>2</v>
      </c>
      <c r="F1244">
        <v>204</v>
      </c>
    </row>
    <row r="1245" spans="1:6" x14ac:dyDescent="0.25">
      <c r="A1245">
        <v>1243</v>
      </c>
      <c r="B1245">
        <v>257</v>
      </c>
      <c r="C1245">
        <v>61</v>
      </c>
      <c r="D1245">
        <v>104</v>
      </c>
      <c r="E1245">
        <v>1</v>
      </c>
      <c r="F1245">
        <v>104</v>
      </c>
    </row>
    <row r="1246" spans="1:6" x14ac:dyDescent="0.25">
      <c r="A1246">
        <v>1244</v>
      </c>
      <c r="B1246">
        <v>257</v>
      </c>
      <c r="C1246">
        <v>952</v>
      </c>
      <c r="D1246">
        <v>97</v>
      </c>
      <c r="E1246">
        <v>2</v>
      </c>
      <c r="F1246">
        <v>194</v>
      </c>
    </row>
    <row r="1247" spans="1:6" x14ac:dyDescent="0.25">
      <c r="A1247">
        <v>1245</v>
      </c>
      <c r="B1247">
        <v>257</v>
      </c>
      <c r="C1247">
        <v>796</v>
      </c>
      <c r="D1247">
        <v>91</v>
      </c>
      <c r="E1247">
        <v>3</v>
      </c>
      <c r="F1247">
        <v>273</v>
      </c>
    </row>
    <row r="1248" spans="1:6" x14ac:dyDescent="0.25">
      <c r="A1248">
        <v>1246</v>
      </c>
      <c r="B1248">
        <v>258</v>
      </c>
      <c r="C1248">
        <v>861</v>
      </c>
      <c r="D1248">
        <v>113</v>
      </c>
      <c r="E1248">
        <v>1</v>
      </c>
      <c r="F1248">
        <v>113</v>
      </c>
    </row>
    <row r="1249" spans="1:6" x14ac:dyDescent="0.25">
      <c r="A1249">
        <v>1247</v>
      </c>
      <c r="B1249">
        <v>258</v>
      </c>
      <c r="C1249">
        <v>669</v>
      </c>
      <c r="D1249">
        <v>113</v>
      </c>
      <c r="E1249">
        <v>1</v>
      </c>
      <c r="F1249">
        <v>113</v>
      </c>
    </row>
    <row r="1250" spans="1:6" x14ac:dyDescent="0.25">
      <c r="A1250">
        <v>1248</v>
      </c>
      <c r="B1250">
        <v>258</v>
      </c>
      <c r="C1250">
        <v>65</v>
      </c>
      <c r="D1250">
        <v>104</v>
      </c>
      <c r="E1250">
        <v>2</v>
      </c>
      <c r="F1250">
        <v>208</v>
      </c>
    </row>
    <row r="1251" spans="1:6" x14ac:dyDescent="0.25">
      <c r="A1251">
        <v>1249</v>
      </c>
      <c r="B1251">
        <v>258</v>
      </c>
      <c r="C1251">
        <v>35</v>
      </c>
      <c r="D1251">
        <v>104</v>
      </c>
      <c r="E1251">
        <v>1</v>
      </c>
      <c r="F1251">
        <v>104</v>
      </c>
    </row>
    <row r="1252" spans="1:6" x14ac:dyDescent="0.25">
      <c r="A1252">
        <v>1250</v>
      </c>
      <c r="B1252">
        <v>258</v>
      </c>
      <c r="C1252">
        <v>843</v>
      </c>
      <c r="D1252">
        <v>113</v>
      </c>
      <c r="E1252">
        <v>2</v>
      </c>
      <c r="F1252">
        <v>226</v>
      </c>
    </row>
    <row r="1253" spans="1:6" x14ac:dyDescent="0.25">
      <c r="A1253">
        <v>1251</v>
      </c>
      <c r="B1253">
        <v>258</v>
      </c>
      <c r="C1253">
        <v>348</v>
      </c>
      <c r="D1253">
        <v>109</v>
      </c>
      <c r="E1253">
        <v>3</v>
      </c>
      <c r="F1253">
        <v>327</v>
      </c>
    </row>
    <row r="1254" spans="1:6" x14ac:dyDescent="0.25">
      <c r="A1254">
        <v>1252</v>
      </c>
      <c r="B1254">
        <v>259</v>
      </c>
      <c r="C1254">
        <v>317</v>
      </c>
      <c r="D1254">
        <v>109</v>
      </c>
      <c r="E1254">
        <v>1</v>
      </c>
      <c r="F1254">
        <v>109</v>
      </c>
    </row>
    <row r="1255" spans="1:6" x14ac:dyDescent="0.25">
      <c r="A1255">
        <v>1253</v>
      </c>
      <c r="B1255">
        <v>259</v>
      </c>
      <c r="C1255">
        <v>777</v>
      </c>
      <c r="D1255">
        <v>91</v>
      </c>
      <c r="E1255">
        <v>3</v>
      </c>
      <c r="F1255">
        <v>273</v>
      </c>
    </row>
    <row r="1256" spans="1:6" x14ac:dyDescent="0.25">
      <c r="A1256">
        <v>1254</v>
      </c>
      <c r="B1256">
        <v>259</v>
      </c>
      <c r="C1256">
        <v>162</v>
      </c>
      <c r="D1256">
        <v>91</v>
      </c>
      <c r="E1256">
        <v>2</v>
      </c>
      <c r="F1256">
        <v>182</v>
      </c>
    </row>
    <row r="1257" spans="1:6" x14ac:dyDescent="0.25">
      <c r="A1257">
        <v>1255</v>
      </c>
      <c r="B1257">
        <v>260</v>
      </c>
      <c r="C1257">
        <v>828</v>
      </c>
      <c r="D1257">
        <v>117</v>
      </c>
      <c r="E1257">
        <v>2</v>
      </c>
      <c r="F1257">
        <v>234</v>
      </c>
    </row>
    <row r="1258" spans="1:6" x14ac:dyDescent="0.25">
      <c r="A1258">
        <v>1256</v>
      </c>
      <c r="B1258">
        <v>260</v>
      </c>
      <c r="C1258">
        <v>1095</v>
      </c>
      <c r="D1258">
        <v>115</v>
      </c>
      <c r="E1258">
        <v>1</v>
      </c>
      <c r="F1258">
        <v>115</v>
      </c>
    </row>
    <row r="1259" spans="1:6" x14ac:dyDescent="0.25">
      <c r="A1259">
        <v>1257</v>
      </c>
      <c r="B1259">
        <v>260</v>
      </c>
      <c r="C1259">
        <v>1213</v>
      </c>
      <c r="D1259">
        <v>105</v>
      </c>
      <c r="E1259">
        <v>2</v>
      </c>
      <c r="F1259">
        <v>210</v>
      </c>
    </row>
    <row r="1260" spans="1:6" x14ac:dyDescent="0.25">
      <c r="A1260">
        <v>1258</v>
      </c>
      <c r="B1260">
        <v>260</v>
      </c>
      <c r="C1260">
        <v>241</v>
      </c>
      <c r="D1260">
        <v>106</v>
      </c>
      <c r="E1260">
        <v>2</v>
      </c>
      <c r="F1260">
        <v>212</v>
      </c>
    </row>
    <row r="1261" spans="1:6" x14ac:dyDescent="0.25">
      <c r="A1261">
        <v>1259</v>
      </c>
      <c r="B1261">
        <v>260</v>
      </c>
      <c r="C1261">
        <v>563</v>
      </c>
      <c r="D1261">
        <v>100</v>
      </c>
      <c r="E1261">
        <v>1</v>
      </c>
      <c r="F1261">
        <v>100</v>
      </c>
    </row>
    <row r="1262" spans="1:6" x14ac:dyDescent="0.25">
      <c r="A1262">
        <v>1260</v>
      </c>
      <c r="B1262">
        <v>260</v>
      </c>
      <c r="C1262">
        <v>1096</v>
      </c>
      <c r="D1262">
        <v>115</v>
      </c>
      <c r="E1262">
        <v>2</v>
      </c>
      <c r="F1262">
        <v>230</v>
      </c>
    </row>
    <row r="1263" spans="1:6" x14ac:dyDescent="0.25">
      <c r="A1263">
        <v>1261</v>
      </c>
      <c r="B1263">
        <v>261</v>
      </c>
      <c r="C1263">
        <v>961</v>
      </c>
      <c r="D1263">
        <v>97</v>
      </c>
      <c r="E1263">
        <v>2</v>
      </c>
      <c r="F1263">
        <v>194</v>
      </c>
    </row>
    <row r="1264" spans="1:6" x14ac:dyDescent="0.25">
      <c r="A1264">
        <v>1262</v>
      </c>
      <c r="B1264">
        <v>261</v>
      </c>
      <c r="C1264">
        <v>920</v>
      </c>
      <c r="D1264">
        <v>96</v>
      </c>
      <c r="E1264">
        <v>3</v>
      </c>
      <c r="F1264">
        <v>288</v>
      </c>
    </row>
    <row r="1265" spans="1:6" x14ac:dyDescent="0.25">
      <c r="A1265">
        <v>1263</v>
      </c>
      <c r="B1265">
        <v>261</v>
      </c>
      <c r="C1265">
        <v>886</v>
      </c>
      <c r="D1265">
        <v>94</v>
      </c>
      <c r="E1265">
        <v>3</v>
      </c>
      <c r="F1265">
        <v>282</v>
      </c>
    </row>
    <row r="1266" spans="1:6" x14ac:dyDescent="0.25">
      <c r="A1266">
        <v>1264</v>
      </c>
      <c r="B1266">
        <v>261</v>
      </c>
      <c r="C1266">
        <v>425</v>
      </c>
      <c r="D1266">
        <v>107</v>
      </c>
      <c r="E1266">
        <v>1</v>
      </c>
      <c r="F1266">
        <v>107</v>
      </c>
    </row>
    <row r="1267" spans="1:6" x14ac:dyDescent="0.25">
      <c r="A1267">
        <v>1265</v>
      </c>
      <c r="B1267">
        <v>262</v>
      </c>
      <c r="C1267">
        <v>1062</v>
      </c>
      <c r="D1267">
        <v>93</v>
      </c>
      <c r="E1267">
        <v>3</v>
      </c>
      <c r="F1267">
        <v>279</v>
      </c>
    </row>
    <row r="1268" spans="1:6" x14ac:dyDescent="0.25">
      <c r="A1268">
        <v>1266</v>
      </c>
      <c r="B1268">
        <v>262</v>
      </c>
      <c r="C1268">
        <v>814</v>
      </c>
      <c r="D1268">
        <v>117</v>
      </c>
      <c r="E1268">
        <v>1</v>
      </c>
      <c r="F1268">
        <v>117</v>
      </c>
    </row>
    <row r="1269" spans="1:6" x14ac:dyDescent="0.25">
      <c r="A1269">
        <v>1267</v>
      </c>
      <c r="B1269">
        <v>262</v>
      </c>
      <c r="C1269">
        <v>507</v>
      </c>
      <c r="D1269">
        <v>102</v>
      </c>
      <c r="E1269">
        <v>2</v>
      </c>
      <c r="F1269">
        <v>204</v>
      </c>
    </row>
    <row r="1270" spans="1:6" x14ac:dyDescent="0.25">
      <c r="A1270">
        <v>1268</v>
      </c>
      <c r="B1270">
        <v>262</v>
      </c>
      <c r="C1270">
        <v>553</v>
      </c>
      <c r="D1270">
        <v>98</v>
      </c>
      <c r="E1270">
        <v>2</v>
      </c>
      <c r="F1270">
        <v>196</v>
      </c>
    </row>
    <row r="1271" spans="1:6" x14ac:dyDescent="0.25">
      <c r="A1271">
        <v>1269</v>
      </c>
      <c r="B1271">
        <v>263</v>
      </c>
      <c r="C1271">
        <v>355</v>
      </c>
      <c r="D1271">
        <v>94</v>
      </c>
      <c r="E1271">
        <v>1</v>
      </c>
      <c r="F1271">
        <v>94</v>
      </c>
    </row>
    <row r="1272" spans="1:6" x14ac:dyDescent="0.25">
      <c r="A1272">
        <v>1270</v>
      </c>
      <c r="B1272">
        <v>263</v>
      </c>
      <c r="C1272">
        <v>289</v>
      </c>
      <c r="D1272">
        <v>105</v>
      </c>
      <c r="E1272">
        <v>3</v>
      </c>
      <c r="F1272">
        <v>315</v>
      </c>
    </row>
    <row r="1273" spans="1:6" x14ac:dyDescent="0.25">
      <c r="A1273">
        <v>1271</v>
      </c>
      <c r="B1273">
        <v>263</v>
      </c>
      <c r="C1273">
        <v>1157</v>
      </c>
      <c r="D1273">
        <v>99</v>
      </c>
      <c r="E1273">
        <v>2</v>
      </c>
      <c r="F1273">
        <v>198</v>
      </c>
    </row>
    <row r="1274" spans="1:6" x14ac:dyDescent="0.25">
      <c r="A1274">
        <v>1272</v>
      </c>
      <c r="B1274">
        <v>263</v>
      </c>
      <c r="C1274">
        <v>473</v>
      </c>
      <c r="D1274">
        <v>118</v>
      </c>
      <c r="E1274">
        <v>3</v>
      </c>
      <c r="F1274">
        <v>354</v>
      </c>
    </row>
    <row r="1275" spans="1:6" x14ac:dyDescent="0.25">
      <c r="A1275">
        <v>1273</v>
      </c>
      <c r="B1275">
        <v>263</v>
      </c>
      <c r="C1275">
        <v>293</v>
      </c>
      <c r="D1275">
        <v>105</v>
      </c>
      <c r="E1275">
        <v>1</v>
      </c>
      <c r="F1275">
        <v>105</v>
      </c>
    </row>
    <row r="1276" spans="1:6" x14ac:dyDescent="0.25">
      <c r="A1276">
        <v>1274</v>
      </c>
      <c r="B1276">
        <v>264</v>
      </c>
      <c r="C1276">
        <v>1211</v>
      </c>
      <c r="D1276">
        <v>105</v>
      </c>
      <c r="E1276">
        <v>3</v>
      </c>
      <c r="F1276">
        <v>315</v>
      </c>
    </row>
    <row r="1277" spans="1:6" x14ac:dyDescent="0.25">
      <c r="A1277">
        <v>1275</v>
      </c>
      <c r="B1277">
        <v>264</v>
      </c>
      <c r="C1277">
        <v>633</v>
      </c>
      <c r="D1277">
        <v>93</v>
      </c>
      <c r="E1277">
        <v>3</v>
      </c>
      <c r="F1277">
        <v>279</v>
      </c>
    </row>
    <row r="1278" spans="1:6" x14ac:dyDescent="0.25">
      <c r="A1278">
        <v>1276</v>
      </c>
      <c r="B1278">
        <v>264</v>
      </c>
      <c r="C1278">
        <v>1024</v>
      </c>
      <c r="D1278">
        <v>90</v>
      </c>
      <c r="E1278">
        <v>2</v>
      </c>
      <c r="F1278">
        <v>180</v>
      </c>
    </row>
    <row r="1279" spans="1:6" x14ac:dyDescent="0.25">
      <c r="A1279">
        <v>1277</v>
      </c>
      <c r="B1279">
        <v>264</v>
      </c>
      <c r="C1279">
        <v>396</v>
      </c>
      <c r="D1279">
        <v>119</v>
      </c>
      <c r="E1279">
        <v>3</v>
      </c>
      <c r="F1279">
        <v>357</v>
      </c>
    </row>
    <row r="1280" spans="1:6" x14ac:dyDescent="0.25">
      <c r="A1280">
        <v>1278</v>
      </c>
      <c r="B1280">
        <v>264</v>
      </c>
      <c r="C1280">
        <v>1137</v>
      </c>
      <c r="D1280">
        <v>102</v>
      </c>
      <c r="E1280">
        <v>1</v>
      </c>
      <c r="F1280">
        <v>102</v>
      </c>
    </row>
    <row r="1281" spans="1:6" x14ac:dyDescent="0.25">
      <c r="A1281">
        <v>1279</v>
      </c>
      <c r="B1281">
        <v>264</v>
      </c>
      <c r="C1281">
        <v>13</v>
      </c>
      <c r="D1281">
        <v>96</v>
      </c>
      <c r="E1281">
        <v>2</v>
      </c>
      <c r="F1281">
        <v>192</v>
      </c>
    </row>
    <row r="1282" spans="1:6" x14ac:dyDescent="0.25">
      <c r="A1282">
        <v>1280</v>
      </c>
      <c r="B1282">
        <v>265</v>
      </c>
      <c r="C1282">
        <v>1029</v>
      </c>
      <c r="D1282">
        <v>90</v>
      </c>
      <c r="E1282">
        <v>2</v>
      </c>
      <c r="F1282">
        <v>180</v>
      </c>
    </row>
    <row r="1283" spans="1:6" x14ac:dyDescent="0.25">
      <c r="A1283">
        <v>1281</v>
      </c>
      <c r="B1283">
        <v>265</v>
      </c>
      <c r="C1283">
        <v>742</v>
      </c>
      <c r="D1283">
        <v>109</v>
      </c>
      <c r="E1283">
        <v>2</v>
      </c>
      <c r="F1283">
        <v>218</v>
      </c>
    </row>
    <row r="1284" spans="1:6" x14ac:dyDescent="0.25">
      <c r="A1284">
        <v>1282</v>
      </c>
      <c r="B1284">
        <v>265</v>
      </c>
      <c r="C1284">
        <v>364</v>
      </c>
      <c r="D1284">
        <v>94</v>
      </c>
      <c r="E1284">
        <v>1</v>
      </c>
      <c r="F1284">
        <v>94</v>
      </c>
    </row>
    <row r="1285" spans="1:6" x14ac:dyDescent="0.25">
      <c r="A1285">
        <v>1283</v>
      </c>
      <c r="B1285">
        <v>265</v>
      </c>
      <c r="C1285">
        <v>479</v>
      </c>
      <c r="D1285">
        <v>118</v>
      </c>
      <c r="E1285">
        <v>1</v>
      </c>
      <c r="F1285">
        <v>118</v>
      </c>
    </row>
    <row r="1286" spans="1:6" x14ac:dyDescent="0.25">
      <c r="A1286">
        <v>1284</v>
      </c>
      <c r="B1286">
        <v>265</v>
      </c>
      <c r="C1286">
        <v>813</v>
      </c>
      <c r="D1286">
        <v>117</v>
      </c>
      <c r="E1286">
        <v>1</v>
      </c>
      <c r="F1286">
        <v>117</v>
      </c>
    </row>
    <row r="1287" spans="1:6" x14ac:dyDescent="0.25">
      <c r="A1287">
        <v>1285</v>
      </c>
      <c r="B1287">
        <v>265</v>
      </c>
      <c r="C1287">
        <v>630</v>
      </c>
      <c r="D1287">
        <v>93</v>
      </c>
      <c r="E1287">
        <v>1</v>
      </c>
      <c r="F1287">
        <v>93</v>
      </c>
    </row>
    <row r="1288" spans="1:6" x14ac:dyDescent="0.25">
      <c r="A1288">
        <v>1286</v>
      </c>
      <c r="B1288">
        <v>265</v>
      </c>
      <c r="C1288">
        <v>462</v>
      </c>
      <c r="D1288">
        <v>118</v>
      </c>
      <c r="E1288">
        <v>1</v>
      </c>
      <c r="F1288">
        <v>118</v>
      </c>
    </row>
    <row r="1289" spans="1:6" x14ac:dyDescent="0.25">
      <c r="A1289">
        <v>1287</v>
      </c>
      <c r="B1289">
        <v>266</v>
      </c>
      <c r="C1289">
        <v>209</v>
      </c>
      <c r="D1289">
        <v>98</v>
      </c>
      <c r="E1289">
        <v>1</v>
      </c>
      <c r="F1289">
        <v>98</v>
      </c>
    </row>
    <row r="1290" spans="1:6" x14ac:dyDescent="0.25">
      <c r="A1290">
        <v>1288</v>
      </c>
      <c r="B1290">
        <v>266</v>
      </c>
      <c r="C1290">
        <v>229</v>
      </c>
      <c r="D1290">
        <v>106</v>
      </c>
      <c r="E1290">
        <v>2</v>
      </c>
      <c r="F1290">
        <v>212</v>
      </c>
    </row>
    <row r="1291" spans="1:6" x14ac:dyDescent="0.25">
      <c r="A1291">
        <v>1289</v>
      </c>
      <c r="B1291">
        <v>266</v>
      </c>
      <c r="C1291">
        <v>318</v>
      </c>
      <c r="D1291">
        <v>109</v>
      </c>
      <c r="E1291">
        <v>2</v>
      </c>
      <c r="F1291">
        <v>218</v>
      </c>
    </row>
    <row r="1292" spans="1:6" x14ac:dyDescent="0.25">
      <c r="A1292">
        <v>1290</v>
      </c>
      <c r="B1292">
        <v>266</v>
      </c>
      <c r="C1292">
        <v>224</v>
      </c>
      <c r="D1292">
        <v>106</v>
      </c>
      <c r="E1292">
        <v>2</v>
      </c>
      <c r="F1292">
        <v>212</v>
      </c>
    </row>
    <row r="1293" spans="1:6" x14ac:dyDescent="0.25">
      <c r="A1293">
        <v>1291</v>
      </c>
      <c r="B1293">
        <v>266</v>
      </c>
      <c r="C1293">
        <v>1212</v>
      </c>
      <c r="D1293">
        <v>105</v>
      </c>
      <c r="E1293">
        <v>1</v>
      </c>
      <c r="F1293">
        <v>105</v>
      </c>
    </row>
    <row r="1294" spans="1:6" x14ac:dyDescent="0.25">
      <c r="A1294">
        <v>1292</v>
      </c>
      <c r="B1294">
        <v>266</v>
      </c>
      <c r="C1294">
        <v>1258</v>
      </c>
      <c r="D1294">
        <v>112</v>
      </c>
      <c r="E1294">
        <v>2</v>
      </c>
      <c r="F1294">
        <v>224</v>
      </c>
    </row>
    <row r="1295" spans="1:6" x14ac:dyDescent="0.25">
      <c r="A1295">
        <v>1293</v>
      </c>
      <c r="B1295">
        <v>266</v>
      </c>
      <c r="C1295">
        <v>1098</v>
      </c>
      <c r="D1295">
        <v>115</v>
      </c>
      <c r="E1295">
        <v>1</v>
      </c>
      <c r="F1295">
        <v>115</v>
      </c>
    </row>
    <row r="1296" spans="1:6" x14ac:dyDescent="0.25">
      <c r="A1296">
        <v>1294</v>
      </c>
      <c r="B1296">
        <v>267</v>
      </c>
      <c r="C1296">
        <v>252</v>
      </c>
      <c r="D1296">
        <v>95</v>
      </c>
      <c r="E1296">
        <v>1</v>
      </c>
      <c r="F1296">
        <v>95</v>
      </c>
    </row>
    <row r="1297" spans="1:6" x14ac:dyDescent="0.25">
      <c r="A1297">
        <v>1295</v>
      </c>
      <c r="B1297">
        <v>267</v>
      </c>
      <c r="C1297">
        <v>298</v>
      </c>
      <c r="D1297">
        <v>105</v>
      </c>
      <c r="E1297">
        <v>2</v>
      </c>
      <c r="F1297">
        <v>210</v>
      </c>
    </row>
    <row r="1298" spans="1:6" x14ac:dyDescent="0.25">
      <c r="A1298">
        <v>1296</v>
      </c>
      <c r="B1298">
        <v>267</v>
      </c>
      <c r="C1298">
        <v>372</v>
      </c>
      <c r="D1298">
        <v>94</v>
      </c>
      <c r="E1298">
        <v>3</v>
      </c>
      <c r="F1298">
        <v>282</v>
      </c>
    </row>
    <row r="1299" spans="1:6" x14ac:dyDescent="0.25">
      <c r="A1299">
        <v>1297</v>
      </c>
      <c r="B1299">
        <v>267</v>
      </c>
      <c r="C1299">
        <v>1069</v>
      </c>
      <c r="D1299">
        <v>93</v>
      </c>
      <c r="E1299">
        <v>3</v>
      </c>
      <c r="F1299">
        <v>279</v>
      </c>
    </row>
    <row r="1300" spans="1:6" x14ac:dyDescent="0.25">
      <c r="A1300">
        <v>1298</v>
      </c>
      <c r="B1300">
        <v>268</v>
      </c>
      <c r="C1300">
        <v>1117</v>
      </c>
      <c r="D1300">
        <v>115</v>
      </c>
      <c r="E1300">
        <v>1</v>
      </c>
      <c r="F1300">
        <v>115</v>
      </c>
    </row>
    <row r="1301" spans="1:6" x14ac:dyDescent="0.25">
      <c r="A1301">
        <v>1299</v>
      </c>
      <c r="B1301">
        <v>268</v>
      </c>
      <c r="C1301">
        <v>1224</v>
      </c>
      <c r="D1301">
        <v>105</v>
      </c>
      <c r="E1301">
        <v>1</v>
      </c>
      <c r="F1301">
        <v>105</v>
      </c>
    </row>
    <row r="1302" spans="1:6" x14ac:dyDescent="0.25">
      <c r="A1302">
        <v>1300</v>
      </c>
      <c r="B1302">
        <v>269</v>
      </c>
      <c r="C1302">
        <v>1210</v>
      </c>
      <c r="D1302">
        <v>105</v>
      </c>
      <c r="E1302">
        <v>3</v>
      </c>
      <c r="F1302">
        <v>315</v>
      </c>
    </row>
    <row r="1303" spans="1:6" x14ac:dyDescent="0.25">
      <c r="A1303">
        <v>1301</v>
      </c>
      <c r="B1303">
        <v>269</v>
      </c>
      <c r="C1303">
        <v>730</v>
      </c>
      <c r="D1303">
        <v>119</v>
      </c>
      <c r="E1303">
        <v>3</v>
      </c>
      <c r="F1303">
        <v>357</v>
      </c>
    </row>
    <row r="1304" spans="1:6" x14ac:dyDescent="0.25">
      <c r="A1304">
        <v>1302</v>
      </c>
      <c r="B1304">
        <v>269</v>
      </c>
      <c r="C1304">
        <v>103</v>
      </c>
      <c r="D1304">
        <v>118</v>
      </c>
      <c r="E1304">
        <v>2</v>
      </c>
      <c r="F1304">
        <v>236</v>
      </c>
    </row>
    <row r="1305" spans="1:6" x14ac:dyDescent="0.25">
      <c r="A1305">
        <v>1303</v>
      </c>
      <c r="B1305">
        <v>270</v>
      </c>
      <c r="C1305">
        <v>390</v>
      </c>
      <c r="D1305">
        <v>119</v>
      </c>
      <c r="E1305">
        <v>1</v>
      </c>
      <c r="F1305">
        <v>119</v>
      </c>
    </row>
    <row r="1306" spans="1:6" x14ac:dyDescent="0.25">
      <c r="A1306">
        <v>1304</v>
      </c>
      <c r="B1306">
        <v>270</v>
      </c>
      <c r="C1306">
        <v>313</v>
      </c>
      <c r="D1306">
        <v>105</v>
      </c>
      <c r="E1306">
        <v>2</v>
      </c>
      <c r="F1306">
        <v>210</v>
      </c>
    </row>
    <row r="1307" spans="1:6" x14ac:dyDescent="0.25">
      <c r="A1307">
        <v>1305</v>
      </c>
      <c r="B1307">
        <v>270</v>
      </c>
      <c r="C1307">
        <v>1150</v>
      </c>
      <c r="D1307">
        <v>102</v>
      </c>
      <c r="E1307">
        <v>2</v>
      </c>
      <c r="F1307">
        <v>204</v>
      </c>
    </row>
    <row r="1308" spans="1:6" x14ac:dyDescent="0.25">
      <c r="A1308">
        <v>1306</v>
      </c>
      <c r="B1308">
        <v>270</v>
      </c>
      <c r="C1308">
        <v>857</v>
      </c>
      <c r="D1308">
        <v>113</v>
      </c>
      <c r="E1308">
        <v>3</v>
      </c>
      <c r="F1308">
        <v>339</v>
      </c>
    </row>
    <row r="1309" spans="1:6" x14ac:dyDescent="0.25">
      <c r="A1309">
        <v>1307</v>
      </c>
      <c r="B1309">
        <v>270</v>
      </c>
      <c r="C1309">
        <v>1138</v>
      </c>
      <c r="D1309">
        <v>102</v>
      </c>
      <c r="E1309">
        <v>2</v>
      </c>
      <c r="F1309">
        <v>204</v>
      </c>
    </row>
    <row r="1310" spans="1:6" x14ac:dyDescent="0.25">
      <c r="A1310">
        <v>1308</v>
      </c>
      <c r="B1310">
        <v>270</v>
      </c>
      <c r="C1310">
        <v>1128</v>
      </c>
      <c r="D1310">
        <v>102</v>
      </c>
      <c r="E1310">
        <v>1</v>
      </c>
      <c r="F1310">
        <v>102</v>
      </c>
    </row>
    <row r="1311" spans="1:6" x14ac:dyDescent="0.25">
      <c r="A1311">
        <v>1309</v>
      </c>
      <c r="B1311">
        <v>271</v>
      </c>
      <c r="C1311">
        <v>1103</v>
      </c>
      <c r="D1311">
        <v>115</v>
      </c>
      <c r="E1311">
        <v>3</v>
      </c>
      <c r="F1311">
        <v>345</v>
      </c>
    </row>
    <row r="1312" spans="1:6" x14ac:dyDescent="0.25">
      <c r="A1312">
        <v>1310</v>
      </c>
      <c r="B1312">
        <v>271</v>
      </c>
      <c r="C1312">
        <v>253</v>
      </c>
      <c r="D1312">
        <v>95</v>
      </c>
      <c r="E1312">
        <v>1</v>
      </c>
      <c r="F1312">
        <v>95</v>
      </c>
    </row>
    <row r="1313" spans="1:6" x14ac:dyDescent="0.25">
      <c r="A1313">
        <v>1311</v>
      </c>
      <c r="B1313">
        <v>271</v>
      </c>
      <c r="C1313">
        <v>999</v>
      </c>
      <c r="D1313">
        <v>106</v>
      </c>
      <c r="E1313">
        <v>1</v>
      </c>
      <c r="F1313">
        <v>106</v>
      </c>
    </row>
    <row r="1314" spans="1:6" x14ac:dyDescent="0.25">
      <c r="A1314">
        <v>1312</v>
      </c>
      <c r="B1314">
        <v>271</v>
      </c>
      <c r="C1314">
        <v>943</v>
      </c>
      <c r="D1314">
        <v>96</v>
      </c>
      <c r="E1314">
        <v>1</v>
      </c>
      <c r="F1314">
        <v>96</v>
      </c>
    </row>
    <row r="1315" spans="1:6" x14ac:dyDescent="0.25">
      <c r="A1315">
        <v>1313</v>
      </c>
      <c r="B1315">
        <v>272</v>
      </c>
      <c r="C1315">
        <v>826</v>
      </c>
      <c r="D1315">
        <v>117</v>
      </c>
      <c r="E1315">
        <v>1</v>
      </c>
      <c r="F1315">
        <v>117</v>
      </c>
    </row>
    <row r="1316" spans="1:6" x14ac:dyDescent="0.25">
      <c r="A1316">
        <v>1314</v>
      </c>
      <c r="B1316">
        <v>273</v>
      </c>
      <c r="C1316">
        <v>889</v>
      </c>
      <c r="D1316">
        <v>94</v>
      </c>
      <c r="E1316">
        <v>2</v>
      </c>
      <c r="F1316">
        <v>188</v>
      </c>
    </row>
    <row r="1317" spans="1:6" x14ac:dyDescent="0.25">
      <c r="A1317">
        <v>1315</v>
      </c>
      <c r="B1317">
        <v>273</v>
      </c>
      <c r="C1317">
        <v>749</v>
      </c>
      <c r="D1317">
        <v>109</v>
      </c>
      <c r="E1317">
        <v>1</v>
      </c>
      <c r="F1317">
        <v>109</v>
      </c>
    </row>
    <row r="1318" spans="1:6" x14ac:dyDescent="0.25">
      <c r="A1318">
        <v>1316</v>
      </c>
      <c r="B1318">
        <v>273</v>
      </c>
      <c r="C1318">
        <v>596</v>
      </c>
      <c r="D1318">
        <v>112</v>
      </c>
      <c r="E1318">
        <v>3</v>
      </c>
      <c r="F1318">
        <v>336</v>
      </c>
    </row>
    <row r="1319" spans="1:6" x14ac:dyDescent="0.25">
      <c r="A1319">
        <v>1317</v>
      </c>
      <c r="B1319">
        <v>273</v>
      </c>
      <c r="C1319">
        <v>522</v>
      </c>
      <c r="D1319">
        <v>102</v>
      </c>
      <c r="E1319">
        <v>1</v>
      </c>
      <c r="F1319">
        <v>102</v>
      </c>
    </row>
    <row r="1320" spans="1:6" x14ac:dyDescent="0.25">
      <c r="A1320">
        <v>1318</v>
      </c>
      <c r="B1320">
        <v>274</v>
      </c>
      <c r="C1320">
        <v>942</v>
      </c>
      <c r="D1320">
        <v>96</v>
      </c>
      <c r="E1320">
        <v>1</v>
      </c>
      <c r="F1320">
        <v>96</v>
      </c>
    </row>
    <row r="1321" spans="1:6" x14ac:dyDescent="0.25">
      <c r="A1321">
        <v>1319</v>
      </c>
      <c r="B1321">
        <v>274</v>
      </c>
      <c r="C1321">
        <v>1140</v>
      </c>
      <c r="D1321">
        <v>102</v>
      </c>
      <c r="E1321">
        <v>2</v>
      </c>
      <c r="F1321">
        <v>204</v>
      </c>
    </row>
    <row r="1322" spans="1:6" x14ac:dyDescent="0.25">
      <c r="A1322">
        <v>1320</v>
      </c>
      <c r="B1322">
        <v>274</v>
      </c>
      <c r="C1322">
        <v>73</v>
      </c>
      <c r="D1322">
        <v>118</v>
      </c>
      <c r="E1322">
        <v>3</v>
      </c>
      <c r="F1322">
        <v>354</v>
      </c>
    </row>
    <row r="1323" spans="1:6" x14ac:dyDescent="0.25">
      <c r="A1323">
        <v>1321</v>
      </c>
      <c r="B1323">
        <v>274</v>
      </c>
      <c r="C1323">
        <v>1225</v>
      </c>
      <c r="D1323">
        <v>112</v>
      </c>
      <c r="E1323">
        <v>1</v>
      </c>
      <c r="F1323">
        <v>112</v>
      </c>
    </row>
    <row r="1324" spans="1:6" x14ac:dyDescent="0.25">
      <c r="A1324">
        <v>1322</v>
      </c>
      <c r="B1324">
        <v>274</v>
      </c>
      <c r="C1324">
        <v>513</v>
      </c>
      <c r="D1324">
        <v>102</v>
      </c>
      <c r="E1324">
        <v>3</v>
      </c>
      <c r="F1324">
        <v>306</v>
      </c>
    </row>
    <row r="1325" spans="1:6" x14ac:dyDescent="0.25">
      <c r="A1325">
        <v>1323</v>
      </c>
      <c r="B1325">
        <v>274</v>
      </c>
      <c r="C1325">
        <v>581</v>
      </c>
      <c r="D1325">
        <v>100</v>
      </c>
      <c r="E1325">
        <v>1</v>
      </c>
      <c r="F1325">
        <v>100</v>
      </c>
    </row>
    <row r="1326" spans="1:6" x14ac:dyDescent="0.25">
      <c r="A1326">
        <v>1324</v>
      </c>
      <c r="B1326">
        <v>275</v>
      </c>
      <c r="C1326">
        <v>4</v>
      </c>
      <c r="D1326">
        <v>96</v>
      </c>
      <c r="E1326">
        <v>3</v>
      </c>
      <c r="F1326">
        <v>288</v>
      </c>
    </row>
    <row r="1327" spans="1:6" x14ac:dyDescent="0.25">
      <c r="A1327">
        <v>1325</v>
      </c>
      <c r="B1327">
        <v>275</v>
      </c>
      <c r="C1327">
        <v>1217</v>
      </c>
      <c r="D1327">
        <v>105</v>
      </c>
      <c r="E1327">
        <v>3</v>
      </c>
      <c r="F1327">
        <v>315</v>
      </c>
    </row>
    <row r="1328" spans="1:6" x14ac:dyDescent="0.25">
      <c r="A1328">
        <v>1326</v>
      </c>
      <c r="B1328">
        <v>275</v>
      </c>
      <c r="C1328">
        <v>1190</v>
      </c>
      <c r="D1328">
        <v>105</v>
      </c>
      <c r="E1328">
        <v>3</v>
      </c>
      <c r="F1328">
        <v>315</v>
      </c>
    </row>
    <row r="1329" spans="1:6" x14ac:dyDescent="0.25">
      <c r="A1329">
        <v>1327</v>
      </c>
      <c r="B1329">
        <v>275</v>
      </c>
      <c r="C1329">
        <v>420</v>
      </c>
      <c r="D1329">
        <v>107</v>
      </c>
      <c r="E1329">
        <v>2</v>
      </c>
      <c r="F1329">
        <v>214</v>
      </c>
    </row>
    <row r="1330" spans="1:6" x14ac:dyDescent="0.25">
      <c r="A1330">
        <v>1328</v>
      </c>
      <c r="B1330">
        <v>275</v>
      </c>
      <c r="C1330">
        <v>867</v>
      </c>
      <c r="D1330">
        <v>113</v>
      </c>
      <c r="E1330">
        <v>1</v>
      </c>
      <c r="F1330">
        <v>113</v>
      </c>
    </row>
    <row r="1331" spans="1:6" x14ac:dyDescent="0.25">
      <c r="A1331">
        <v>1329</v>
      </c>
      <c r="B1331">
        <v>276</v>
      </c>
      <c r="C1331">
        <v>1134</v>
      </c>
      <c r="D1331">
        <v>102</v>
      </c>
      <c r="E1331">
        <v>3</v>
      </c>
      <c r="F1331">
        <v>306</v>
      </c>
    </row>
    <row r="1332" spans="1:6" x14ac:dyDescent="0.25">
      <c r="A1332">
        <v>1330</v>
      </c>
      <c r="B1332">
        <v>276</v>
      </c>
      <c r="C1332">
        <v>951</v>
      </c>
      <c r="D1332">
        <v>97</v>
      </c>
      <c r="E1332">
        <v>1</v>
      </c>
      <c r="F1332">
        <v>97</v>
      </c>
    </row>
    <row r="1333" spans="1:6" x14ac:dyDescent="0.25">
      <c r="A1333">
        <v>1331</v>
      </c>
      <c r="B1333">
        <v>276</v>
      </c>
      <c r="C1333">
        <v>1178</v>
      </c>
      <c r="D1333">
        <v>99</v>
      </c>
      <c r="E1333">
        <v>1</v>
      </c>
      <c r="F1333">
        <v>99</v>
      </c>
    </row>
    <row r="1334" spans="1:6" x14ac:dyDescent="0.25">
      <c r="A1334">
        <v>1332</v>
      </c>
      <c r="B1334">
        <v>276</v>
      </c>
      <c r="C1334">
        <v>1060</v>
      </c>
      <c r="D1334">
        <v>93</v>
      </c>
      <c r="E1334">
        <v>3</v>
      </c>
      <c r="F1334">
        <v>279</v>
      </c>
    </row>
    <row r="1335" spans="1:6" x14ac:dyDescent="0.25">
      <c r="A1335">
        <v>1333</v>
      </c>
      <c r="B1335">
        <v>277</v>
      </c>
      <c r="C1335">
        <v>690</v>
      </c>
      <c r="D1335">
        <v>113</v>
      </c>
      <c r="E1335">
        <v>2</v>
      </c>
      <c r="F1335">
        <v>226</v>
      </c>
    </row>
    <row r="1336" spans="1:6" x14ac:dyDescent="0.25">
      <c r="A1336">
        <v>1334</v>
      </c>
      <c r="B1336">
        <v>277</v>
      </c>
      <c r="C1336">
        <v>944</v>
      </c>
      <c r="D1336">
        <v>96</v>
      </c>
      <c r="E1336">
        <v>2</v>
      </c>
      <c r="F1336">
        <v>192</v>
      </c>
    </row>
    <row r="1337" spans="1:6" x14ac:dyDescent="0.25">
      <c r="A1337">
        <v>1335</v>
      </c>
      <c r="B1337">
        <v>277</v>
      </c>
      <c r="C1337">
        <v>1180</v>
      </c>
      <c r="D1337">
        <v>99</v>
      </c>
      <c r="E1337">
        <v>2</v>
      </c>
      <c r="F1337">
        <v>198</v>
      </c>
    </row>
    <row r="1338" spans="1:6" x14ac:dyDescent="0.25">
      <c r="A1338">
        <v>1336</v>
      </c>
      <c r="B1338">
        <v>277</v>
      </c>
      <c r="C1338">
        <v>181</v>
      </c>
      <c r="D1338">
        <v>98</v>
      </c>
      <c r="E1338">
        <v>2</v>
      </c>
      <c r="F1338">
        <v>196</v>
      </c>
    </row>
    <row r="1339" spans="1:6" x14ac:dyDescent="0.25">
      <c r="A1339">
        <v>1337</v>
      </c>
      <c r="B1339">
        <v>277</v>
      </c>
      <c r="C1339">
        <v>740</v>
      </c>
      <c r="D1339">
        <v>109</v>
      </c>
      <c r="E1339">
        <v>3</v>
      </c>
      <c r="F1339">
        <v>327</v>
      </c>
    </row>
    <row r="1340" spans="1:6" x14ac:dyDescent="0.25">
      <c r="A1340">
        <v>1338</v>
      </c>
      <c r="B1340">
        <v>277</v>
      </c>
      <c r="C1340">
        <v>1037</v>
      </c>
      <c r="D1340">
        <v>90</v>
      </c>
      <c r="E1340">
        <v>3</v>
      </c>
      <c r="F1340">
        <v>270</v>
      </c>
    </row>
    <row r="1341" spans="1:6" x14ac:dyDescent="0.25">
      <c r="A1341">
        <v>1339</v>
      </c>
      <c r="B1341">
        <v>277</v>
      </c>
      <c r="C1341">
        <v>126</v>
      </c>
      <c r="D1341">
        <v>92</v>
      </c>
      <c r="E1341">
        <v>2</v>
      </c>
      <c r="F1341">
        <v>184</v>
      </c>
    </row>
    <row r="1342" spans="1:6" x14ac:dyDescent="0.25">
      <c r="A1342">
        <v>1340</v>
      </c>
      <c r="B1342">
        <v>278</v>
      </c>
      <c r="C1342">
        <v>1193</v>
      </c>
      <c r="D1342">
        <v>105</v>
      </c>
      <c r="E1342">
        <v>2</v>
      </c>
      <c r="F1342">
        <v>210</v>
      </c>
    </row>
    <row r="1343" spans="1:6" x14ac:dyDescent="0.25">
      <c r="A1343">
        <v>1341</v>
      </c>
      <c r="B1343">
        <v>278</v>
      </c>
      <c r="C1343">
        <v>534</v>
      </c>
      <c r="D1343">
        <v>98</v>
      </c>
      <c r="E1343">
        <v>2</v>
      </c>
      <c r="F1343">
        <v>196</v>
      </c>
    </row>
    <row r="1344" spans="1:6" x14ac:dyDescent="0.25">
      <c r="A1344">
        <v>1342</v>
      </c>
      <c r="B1344">
        <v>278</v>
      </c>
      <c r="C1344">
        <v>92</v>
      </c>
      <c r="D1344">
        <v>118</v>
      </c>
      <c r="E1344">
        <v>3</v>
      </c>
      <c r="F1344">
        <v>354</v>
      </c>
    </row>
    <row r="1345" spans="1:6" x14ac:dyDescent="0.25">
      <c r="A1345">
        <v>1343</v>
      </c>
      <c r="B1345">
        <v>278</v>
      </c>
      <c r="C1345">
        <v>248</v>
      </c>
      <c r="D1345">
        <v>95</v>
      </c>
      <c r="E1345">
        <v>1</v>
      </c>
      <c r="F1345">
        <v>95</v>
      </c>
    </row>
    <row r="1346" spans="1:6" x14ac:dyDescent="0.25">
      <c r="A1346">
        <v>1344</v>
      </c>
      <c r="B1346">
        <v>278</v>
      </c>
      <c r="C1346">
        <v>637</v>
      </c>
      <c r="D1346">
        <v>93</v>
      </c>
      <c r="E1346">
        <v>1</v>
      </c>
      <c r="F1346">
        <v>93</v>
      </c>
    </row>
    <row r="1347" spans="1:6" x14ac:dyDescent="0.25">
      <c r="A1347">
        <v>1345</v>
      </c>
      <c r="B1347">
        <v>278</v>
      </c>
      <c r="C1347">
        <v>232</v>
      </c>
      <c r="D1347">
        <v>106</v>
      </c>
      <c r="E1347">
        <v>1</v>
      </c>
      <c r="F1347">
        <v>106</v>
      </c>
    </row>
    <row r="1348" spans="1:6" x14ac:dyDescent="0.25">
      <c r="A1348">
        <v>1346</v>
      </c>
      <c r="B1348">
        <v>279</v>
      </c>
      <c r="C1348">
        <v>560</v>
      </c>
      <c r="D1348">
        <v>100</v>
      </c>
      <c r="E1348">
        <v>3</v>
      </c>
      <c r="F1348">
        <v>300</v>
      </c>
    </row>
    <row r="1349" spans="1:6" x14ac:dyDescent="0.25">
      <c r="A1349">
        <v>1347</v>
      </c>
      <c r="B1349">
        <v>279</v>
      </c>
      <c r="C1349">
        <v>15</v>
      </c>
      <c r="D1349">
        <v>96</v>
      </c>
      <c r="E1349">
        <v>2</v>
      </c>
      <c r="F1349">
        <v>192</v>
      </c>
    </row>
    <row r="1350" spans="1:6" x14ac:dyDescent="0.25">
      <c r="A1350">
        <v>1348</v>
      </c>
      <c r="B1350">
        <v>279</v>
      </c>
      <c r="C1350">
        <v>997</v>
      </c>
      <c r="D1350">
        <v>106</v>
      </c>
      <c r="E1350">
        <v>3</v>
      </c>
      <c r="F1350">
        <v>318</v>
      </c>
    </row>
    <row r="1351" spans="1:6" x14ac:dyDescent="0.25">
      <c r="A1351">
        <v>1349</v>
      </c>
      <c r="B1351">
        <v>279</v>
      </c>
      <c r="C1351">
        <v>707</v>
      </c>
      <c r="D1351">
        <v>119</v>
      </c>
      <c r="E1351">
        <v>1</v>
      </c>
      <c r="F1351">
        <v>119</v>
      </c>
    </row>
    <row r="1352" spans="1:6" x14ac:dyDescent="0.25">
      <c r="A1352">
        <v>1350</v>
      </c>
      <c r="B1352">
        <v>279</v>
      </c>
      <c r="C1352">
        <v>1073</v>
      </c>
      <c r="D1352">
        <v>93</v>
      </c>
      <c r="E1352">
        <v>1</v>
      </c>
      <c r="F1352">
        <v>93</v>
      </c>
    </row>
    <row r="1353" spans="1:6" x14ac:dyDescent="0.25">
      <c r="A1353">
        <v>1351</v>
      </c>
      <c r="B1353">
        <v>279</v>
      </c>
      <c r="C1353">
        <v>136</v>
      </c>
      <c r="D1353">
        <v>92</v>
      </c>
      <c r="E1353">
        <v>1</v>
      </c>
      <c r="F1353">
        <v>92</v>
      </c>
    </row>
    <row r="1354" spans="1:6" x14ac:dyDescent="0.25">
      <c r="A1354">
        <v>1352</v>
      </c>
      <c r="B1354">
        <v>279</v>
      </c>
      <c r="C1354">
        <v>755</v>
      </c>
      <c r="D1354">
        <v>109</v>
      </c>
      <c r="E1354">
        <v>3</v>
      </c>
      <c r="F1354">
        <v>327</v>
      </c>
    </row>
    <row r="1355" spans="1:6" x14ac:dyDescent="0.25">
      <c r="A1355">
        <v>1353</v>
      </c>
      <c r="B1355">
        <v>280</v>
      </c>
      <c r="C1355">
        <v>502</v>
      </c>
      <c r="D1355">
        <v>102</v>
      </c>
      <c r="E1355">
        <v>1</v>
      </c>
      <c r="F1355">
        <v>102</v>
      </c>
    </row>
    <row r="1356" spans="1:6" x14ac:dyDescent="0.25">
      <c r="A1356">
        <v>1354</v>
      </c>
      <c r="B1356">
        <v>280</v>
      </c>
      <c r="C1356">
        <v>1159</v>
      </c>
      <c r="D1356">
        <v>99</v>
      </c>
      <c r="E1356">
        <v>3</v>
      </c>
      <c r="F1356">
        <v>297</v>
      </c>
    </row>
    <row r="1357" spans="1:6" x14ac:dyDescent="0.25">
      <c r="A1357">
        <v>1355</v>
      </c>
      <c r="B1357">
        <v>280</v>
      </c>
      <c r="C1357">
        <v>459</v>
      </c>
      <c r="D1357">
        <v>118</v>
      </c>
      <c r="E1357">
        <v>1</v>
      </c>
      <c r="F1357">
        <v>118</v>
      </c>
    </row>
    <row r="1358" spans="1:6" x14ac:dyDescent="0.25">
      <c r="A1358">
        <v>1356</v>
      </c>
      <c r="B1358">
        <v>281</v>
      </c>
      <c r="C1358">
        <v>649</v>
      </c>
      <c r="D1358">
        <v>93</v>
      </c>
      <c r="E1358">
        <v>1</v>
      </c>
      <c r="F1358">
        <v>93</v>
      </c>
    </row>
    <row r="1359" spans="1:6" x14ac:dyDescent="0.25">
      <c r="A1359">
        <v>1357</v>
      </c>
      <c r="B1359">
        <v>281</v>
      </c>
      <c r="C1359">
        <v>994</v>
      </c>
      <c r="D1359">
        <v>106</v>
      </c>
      <c r="E1359">
        <v>3</v>
      </c>
      <c r="F1359">
        <v>318</v>
      </c>
    </row>
    <row r="1360" spans="1:6" x14ac:dyDescent="0.25">
      <c r="A1360">
        <v>1358</v>
      </c>
      <c r="B1360">
        <v>281</v>
      </c>
      <c r="C1360">
        <v>486</v>
      </c>
      <c r="D1360">
        <v>118</v>
      </c>
      <c r="E1360">
        <v>3</v>
      </c>
      <c r="F1360">
        <v>354</v>
      </c>
    </row>
    <row r="1361" spans="1:6" x14ac:dyDescent="0.25">
      <c r="A1361">
        <v>1359</v>
      </c>
      <c r="B1361">
        <v>281</v>
      </c>
      <c r="C1361">
        <v>639</v>
      </c>
      <c r="D1361">
        <v>93</v>
      </c>
      <c r="E1361">
        <v>1</v>
      </c>
      <c r="F1361">
        <v>93</v>
      </c>
    </row>
    <row r="1362" spans="1:6" x14ac:dyDescent="0.25">
      <c r="A1362">
        <v>1360</v>
      </c>
      <c r="B1362">
        <v>281</v>
      </c>
      <c r="C1362">
        <v>1157</v>
      </c>
      <c r="D1362">
        <v>99</v>
      </c>
      <c r="E1362">
        <v>3</v>
      </c>
      <c r="F1362">
        <v>297</v>
      </c>
    </row>
    <row r="1363" spans="1:6" x14ac:dyDescent="0.25">
      <c r="A1363">
        <v>1361</v>
      </c>
      <c r="B1363">
        <v>281</v>
      </c>
      <c r="C1363">
        <v>624</v>
      </c>
      <c r="D1363">
        <v>112</v>
      </c>
      <c r="E1363">
        <v>1</v>
      </c>
      <c r="F1363">
        <v>112</v>
      </c>
    </row>
    <row r="1364" spans="1:6" x14ac:dyDescent="0.25">
      <c r="A1364">
        <v>1362</v>
      </c>
      <c r="B1364">
        <v>281</v>
      </c>
      <c r="C1364">
        <v>321</v>
      </c>
      <c r="D1364">
        <v>109</v>
      </c>
      <c r="E1364">
        <v>1</v>
      </c>
      <c r="F1364">
        <v>109</v>
      </c>
    </row>
    <row r="1365" spans="1:6" x14ac:dyDescent="0.25">
      <c r="A1365">
        <v>1363</v>
      </c>
      <c r="B1365">
        <v>281</v>
      </c>
      <c r="C1365">
        <v>363</v>
      </c>
      <c r="D1365">
        <v>94</v>
      </c>
      <c r="E1365">
        <v>3</v>
      </c>
      <c r="F1365">
        <v>282</v>
      </c>
    </row>
    <row r="1366" spans="1:6" x14ac:dyDescent="0.25">
      <c r="A1366">
        <v>1364</v>
      </c>
      <c r="B1366">
        <v>281</v>
      </c>
      <c r="C1366">
        <v>51</v>
      </c>
      <c r="D1366">
        <v>104</v>
      </c>
      <c r="E1366">
        <v>3</v>
      </c>
      <c r="F1366">
        <v>312</v>
      </c>
    </row>
    <row r="1367" spans="1:6" x14ac:dyDescent="0.25">
      <c r="A1367">
        <v>1365</v>
      </c>
      <c r="B1367">
        <v>282</v>
      </c>
      <c r="C1367">
        <v>52</v>
      </c>
      <c r="D1367">
        <v>104</v>
      </c>
      <c r="E1367">
        <v>2</v>
      </c>
      <c r="F1367">
        <v>208</v>
      </c>
    </row>
    <row r="1368" spans="1:6" x14ac:dyDescent="0.25">
      <c r="A1368">
        <v>1366</v>
      </c>
      <c r="B1368">
        <v>282</v>
      </c>
      <c r="C1368">
        <v>537</v>
      </c>
      <c r="D1368">
        <v>98</v>
      </c>
      <c r="E1368">
        <v>1</v>
      </c>
      <c r="F1368">
        <v>98</v>
      </c>
    </row>
    <row r="1369" spans="1:6" x14ac:dyDescent="0.25">
      <c r="A1369">
        <v>1367</v>
      </c>
      <c r="B1369">
        <v>282</v>
      </c>
      <c r="C1369">
        <v>481</v>
      </c>
      <c r="D1369">
        <v>118</v>
      </c>
      <c r="E1369">
        <v>1</v>
      </c>
      <c r="F1369">
        <v>118</v>
      </c>
    </row>
    <row r="1370" spans="1:6" x14ac:dyDescent="0.25">
      <c r="A1370">
        <v>1368</v>
      </c>
      <c r="B1370">
        <v>282</v>
      </c>
      <c r="C1370">
        <v>1207</v>
      </c>
      <c r="D1370">
        <v>105</v>
      </c>
      <c r="E1370">
        <v>2</v>
      </c>
      <c r="F1370">
        <v>210</v>
      </c>
    </row>
    <row r="1371" spans="1:6" x14ac:dyDescent="0.25">
      <c r="A1371">
        <v>1369</v>
      </c>
      <c r="B1371">
        <v>282</v>
      </c>
      <c r="C1371">
        <v>611</v>
      </c>
      <c r="D1371">
        <v>112</v>
      </c>
      <c r="E1371">
        <v>1</v>
      </c>
      <c r="F1371">
        <v>112</v>
      </c>
    </row>
    <row r="1372" spans="1:6" x14ac:dyDescent="0.25">
      <c r="A1372">
        <v>1370</v>
      </c>
      <c r="B1372">
        <v>282</v>
      </c>
      <c r="C1372">
        <v>427</v>
      </c>
      <c r="D1372">
        <v>107</v>
      </c>
      <c r="E1372">
        <v>2</v>
      </c>
      <c r="F1372">
        <v>214</v>
      </c>
    </row>
    <row r="1373" spans="1:6" x14ac:dyDescent="0.25">
      <c r="A1373">
        <v>1371</v>
      </c>
      <c r="B1373">
        <v>282</v>
      </c>
      <c r="C1373">
        <v>74</v>
      </c>
      <c r="D1373">
        <v>118</v>
      </c>
      <c r="E1373">
        <v>2</v>
      </c>
      <c r="F1373">
        <v>236</v>
      </c>
    </row>
    <row r="1374" spans="1:6" x14ac:dyDescent="0.25">
      <c r="A1374">
        <v>1372</v>
      </c>
      <c r="B1374">
        <v>282</v>
      </c>
      <c r="C1374">
        <v>1106</v>
      </c>
      <c r="D1374">
        <v>115</v>
      </c>
      <c r="E1374">
        <v>2</v>
      </c>
      <c r="F1374">
        <v>230</v>
      </c>
    </row>
    <row r="1375" spans="1:6" x14ac:dyDescent="0.25">
      <c r="A1375">
        <v>1373</v>
      </c>
      <c r="B1375">
        <v>283</v>
      </c>
      <c r="C1375">
        <v>67</v>
      </c>
      <c r="D1375">
        <v>104</v>
      </c>
      <c r="E1375">
        <v>1</v>
      </c>
      <c r="F1375">
        <v>104</v>
      </c>
    </row>
    <row r="1376" spans="1:6" x14ac:dyDescent="0.25">
      <c r="A1376">
        <v>1374</v>
      </c>
      <c r="B1376">
        <v>283</v>
      </c>
      <c r="C1376">
        <v>1239</v>
      </c>
      <c r="D1376">
        <v>112</v>
      </c>
      <c r="E1376">
        <v>1</v>
      </c>
      <c r="F1376">
        <v>112</v>
      </c>
    </row>
    <row r="1377" spans="1:6" x14ac:dyDescent="0.25">
      <c r="A1377">
        <v>1375</v>
      </c>
      <c r="B1377">
        <v>283</v>
      </c>
      <c r="C1377">
        <v>1213</v>
      </c>
      <c r="D1377">
        <v>105</v>
      </c>
      <c r="E1377">
        <v>3</v>
      </c>
      <c r="F1377">
        <v>315</v>
      </c>
    </row>
    <row r="1378" spans="1:6" x14ac:dyDescent="0.25">
      <c r="A1378">
        <v>1376</v>
      </c>
      <c r="B1378">
        <v>283</v>
      </c>
      <c r="C1378">
        <v>1119</v>
      </c>
      <c r="D1378">
        <v>115</v>
      </c>
      <c r="E1378">
        <v>3</v>
      </c>
      <c r="F1378">
        <v>345</v>
      </c>
    </row>
    <row r="1379" spans="1:6" x14ac:dyDescent="0.25">
      <c r="A1379">
        <v>1377</v>
      </c>
      <c r="B1379">
        <v>283</v>
      </c>
      <c r="C1379">
        <v>168</v>
      </c>
      <c r="D1379">
        <v>91</v>
      </c>
      <c r="E1379">
        <v>2</v>
      </c>
      <c r="F1379">
        <v>182</v>
      </c>
    </row>
    <row r="1380" spans="1:6" x14ac:dyDescent="0.25">
      <c r="A1380">
        <v>1378</v>
      </c>
      <c r="B1380">
        <v>283</v>
      </c>
      <c r="C1380">
        <v>606</v>
      </c>
      <c r="D1380">
        <v>112</v>
      </c>
      <c r="E1380">
        <v>1</v>
      </c>
      <c r="F1380">
        <v>112</v>
      </c>
    </row>
    <row r="1381" spans="1:6" x14ac:dyDescent="0.25">
      <c r="A1381">
        <v>1379</v>
      </c>
      <c r="B1381">
        <v>283</v>
      </c>
      <c r="C1381">
        <v>1113</v>
      </c>
      <c r="D1381">
        <v>115</v>
      </c>
      <c r="E1381">
        <v>1</v>
      </c>
      <c r="F1381">
        <v>115</v>
      </c>
    </row>
    <row r="1382" spans="1:6" x14ac:dyDescent="0.25">
      <c r="A1382">
        <v>1380</v>
      </c>
      <c r="B1382">
        <v>283</v>
      </c>
      <c r="C1382">
        <v>288</v>
      </c>
      <c r="D1382">
        <v>105</v>
      </c>
      <c r="E1382">
        <v>1</v>
      </c>
      <c r="F1382">
        <v>105</v>
      </c>
    </row>
    <row r="1383" spans="1:6" x14ac:dyDescent="0.25">
      <c r="A1383">
        <v>1381</v>
      </c>
      <c r="B1383">
        <v>283</v>
      </c>
      <c r="C1383">
        <v>392</v>
      </c>
      <c r="D1383">
        <v>119</v>
      </c>
      <c r="E1383">
        <v>3</v>
      </c>
      <c r="F1383">
        <v>357</v>
      </c>
    </row>
    <row r="1384" spans="1:6" x14ac:dyDescent="0.25">
      <c r="A1384">
        <v>1382</v>
      </c>
      <c r="B1384">
        <v>284</v>
      </c>
      <c r="C1384">
        <v>1057</v>
      </c>
      <c r="D1384">
        <v>93</v>
      </c>
      <c r="E1384">
        <v>1</v>
      </c>
      <c r="F1384">
        <v>93</v>
      </c>
    </row>
    <row r="1385" spans="1:6" x14ac:dyDescent="0.25">
      <c r="A1385">
        <v>1383</v>
      </c>
      <c r="B1385">
        <v>284</v>
      </c>
      <c r="C1385">
        <v>1016</v>
      </c>
      <c r="D1385">
        <v>90</v>
      </c>
      <c r="E1385">
        <v>2</v>
      </c>
      <c r="F1385">
        <v>180</v>
      </c>
    </row>
    <row r="1386" spans="1:6" x14ac:dyDescent="0.25">
      <c r="A1386">
        <v>1384</v>
      </c>
      <c r="B1386">
        <v>285</v>
      </c>
      <c r="C1386">
        <v>1223</v>
      </c>
      <c r="D1386">
        <v>105</v>
      </c>
      <c r="E1386">
        <v>2</v>
      </c>
      <c r="F1386">
        <v>210</v>
      </c>
    </row>
    <row r="1387" spans="1:6" x14ac:dyDescent="0.25">
      <c r="A1387">
        <v>1385</v>
      </c>
      <c r="B1387">
        <v>285</v>
      </c>
      <c r="C1387">
        <v>948</v>
      </c>
      <c r="D1387">
        <v>97</v>
      </c>
      <c r="E1387">
        <v>2</v>
      </c>
      <c r="F1387">
        <v>194</v>
      </c>
    </row>
    <row r="1388" spans="1:6" x14ac:dyDescent="0.25">
      <c r="A1388">
        <v>1386</v>
      </c>
      <c r="B1388">
        <v>286</v>
      </c>
      <c r="C1388">
        <v>740</v>
      </c>
      <c r="D1388">
        <v>109</v>
      </c>
      <c r="E1388">
        <v>1</v>
      </c>
      <c r="F1388">
        <v>109</v>
      </c>
    </row>
    <row r="1389" spans="1:6" x14ac:dyDescent="0.25">
      <c r="A1389">
        <v>1387</v>
      </c>
      <c r="B1389">
        <v>286</v>
      </c>
      <c r="C1389">
        <v>982</v>
      </c>
      <c r="D1389">
        <v>106</v>
      </c>
      <c r="E1389">
        <v>3</v>
      </c>
      <c r="F1389">
        <v>318</v>
      </c>
    </row>
    <row r="1390" spans="1:6" x14ac:dyDescent="0.25">
      <c r="A1390">
        <v>1388</v>
      </c>
      <c r="B1390">
        <v>286</v>
      </c>
      <c r="C1390">
        <v>719</v>
      </c>
      <c r="D1390">
        <v>119</v>
      </c>
      <c r="E1390">
        <v>3</v>
      </c>
      <c r="F1390">
        <v>357</v>
      </c>
    </row>
    <row r="1391" spans="1:6" x14ac:dyDescent="0.25">
      <c r="A1391">
        <v>1389</v>
      </c>
      <c r="B1391">
        <v>286</v>
      </c>
      <c r="C1391">
        <v>802</v>
      </c>
      <c r="D1391">
        <v>91</v>
      </c>
      <c r="E1391">
        <v>2</v>
      </c>
      <c r="F1391">
        <v>182</v>
      </c>
    </row>
    <row r="1392" spans="1:6" x14ac:dyDescent="0.25">
      <c r="A1392">
        <v>1390</v>
      </c>
      <c r="B1392">
        <v>286</v>
      </c>
      <c r="C1392">
        <v>285</v>
      </c>
      <c r="D1392">
        <v>105</v>
      </c>
      <c r="E1392">
        <v>3</v>
      </c>
      <c r="F1392">
        <v>315</v>
      </c>
    </row>
    <row r="1393" spans="1:6" x14ac:dyDescent="0.25">
      <c r="A1393">
        <v>1391</v>
      </c>
      <c r="B1393">
        <v>286</v>
      </c>
      <c r="C1393">
        <v>741</v>
      </c>
      <c r="D1393">
        <v>109</v>
      </c>
      <c r="E1393">
        <v>1</v>
      </c>
      <c r="F1393">
        <v>109</v>
      </c>
    </row>
    <row r="1394" spans="1:6" x14ac:dyDescent="0.25">
      <c r="A1394">
        <v>1392</v>
      </c>
      <c r="B1394">
        <v>287</v>
      </c>
      <c r="C1394">
        <v>977</v>
      </c>
      <c r="D1394">
        <v>97</v>
      </c>
      <c r="E1394">
        <v>1</v>
      </c>
      <c r="F1394">
        <v>97</v>
      </c>
    </row>
    <row r="1395" spans="1:6" x14ac:dyDescent="0.25">
      <c r="A1395">
        <v>1393</v>
      </c>
      <c r="B1395">
        <v>287</v>
      </c>
      <c r="C1395">
        <v>607</v>
      </c>
      <c r="D1395">
        <v>112</v>
      </c>
      <c r="E1395">
        <v>3</v>
      </c>
      <c r="F1395">
        <v>336</v>
      </c>
    </row>
    <row r="1396" spans="1:6" x14ac:dyDescent="0.25">
      <c r="A1396">
        <v>1394</v>
      </c>
      <c r="B1396">
        <v>287</v>
      </c>
      <c r="C1396">
        <v>755</v>
      </c>
      <c r="D1396">
        <v>109</v>
      </c>
      <c r="E1396">
        <v>3</v>
      </c>
      <c r="F1396">
        <v>327</v>
      </c>
    </row>
    <row r="1397" spans="1:6" x14ac:dyDescent="0.25">
      <c r="A1397">
        <v>1395</v>
      </c>
      <c r="B1397">
        <v>288</v>
      </c>
      <c r="C1397">
        <v>84</v>
      </c>
      <c r="D1397">
        <v>118</v>
      </c>
      <c r="E1397">
        <v>3</v>
      </c>
      <c r="F1397">
        <v>354</v>
      </c>
    </row>
    <row r="1398" spans="1:6" x14ac:dyDescent="0.25">
      <c r="A1398">
        <v>1396</v>
      </c>
      <c r="B1398">
        <v>288</v>
      </c>
      <c r="C1398">
        <v>519</v>
      </c>
      <c r="D1398">
        <v>102</v>
      </c>
      <c r="E1398">
        <v>3</v>
      </c>
      <c r="F1398">
        <v>306</v>
      </c>
    </row>
    <row r="1399" spans="1:6" x14ac:dyDescent="0.25">
      <c r="A1399">
        <v>1397</v>
      </c>
      <c r="B1399">
        <v>288</v>
      </c>
      <c r="C1399">
        <v>715</v>
      </c>
      <c r="D1399">
        <v>119</v>
      </c>
      <c r="E1399">
        <v>1</v>
      </c>
      <c r="F1399">
        <v>119</v>
      </c>
    </row>
    <row r="1400" spans="1:6" x14ac:dyDescent="0.25">
      <c r="A1400">
        <v>1398</v>
      </c>
      <c r="B1400">
        <v>288</v>
      </c>
      <c r="C1400">
        <v>519</v>
      </c>
      <c r="D1400">
        <v>102</v>
      </c>
      <c r="E1400">
        <v>3</v>
      </c>
      <c r="F1400">
        <v>306</v>
      </c>
    </row>
    <row r="1401" spans="1:6" x14ac:dyDescent="0.25">
      <c r="A1401">
        <v>1399</v>
      </c>
      <c r="B1401">
        <v>288</v>
      </c>
      <c r="C1401">
        <v>788</v>
      </c>
      <c r="D1401">
        <v>91</v>
      </c>
      <c r="E1401">
        <v>2</v>
      </c>
      <c r="F1401">
        <v>182</v>
      </c>
    </row>
    <row r="1402" spans="1:6" x14ac:dyDescent="0.25">
      <c r="A1402">
        <v>1400</v>
      </c>
      <c r="B1402">
        <v>288</v>
      </c>
      <c r="C1402">
        <v>888</v>
      </c>
      <c r="D1402">
        <v>94</v>
      </c>
      <c r="E1402">
        <v>3</v>
      </c>
      <c r="F1402">
        <v>282</v>
      </c>
    </row>
    <row r="1403" spans="1:6" x14ac:dyDescent="0.25">
      <c r="A1403">
        <v>1401</v>
      </c>
      <c r="B1403">
        <v>288</v>
      </c>
      <c r="C1403">
        <v>1203</v>
      </c>
      <c r="D1403">
        <v>105</v>
      </c>
      <c r="E1403">
        <v>1</v>
      </c>
      <c r="F1403">
        <v>105</v>
      </c>
    </row>
    <row r="1404" spans="1:6" x14ac:dyDescent="0.25">
      <c r="A1404">
        <v>1402</v>
      </c>
      <c r="B1404">
        <v>288</v>
      </c>
      <c r="C1404">
        <v>847</v>
      </c>
      <c r="D1404">
        <v>113</v>
      </c>
      <c r="E1404">
        <v>2</v>
      </c>
      <c r="F1404">
        <v>226</v>
      </c>
    </row>
    <row r="1405" spans="1:6" x14ac:dyDescent="0.25">
      <c r="A1405">
        <v>1403</v>
      </c>
      <c r="B1405">
        <v>288</v>
      </c>
      <c r="C1405">
        <v>395</v>
      </c>
      <c r="D1405">
        <v>119</v>
      </c>
      <c r="E1405">
        <v>1</v>
      </c>
      <c r="F1405">
        <v>119</v>
      </c>
    </row>
    <row r="1406" spans="1:6" x14ac:dyDescent="0.25">
      <c r="A1406">
        <v>1404</v>
      </c>
      <c r="B1406">
        <v>289</v>
      </c>
      <c r="C1406">
        <v>828</v>
      </c>
      <c r="D1406">
        <v>117</v>
      </c>
      <c r="E1406">
        <v>2</v>
      </c>
      <c r="F1406">
        <v>234</v>
      </c>
    </row>
    <row r="1407" spans="1:6" x14ac:dyDescent="0.25">
      <c r="A1407">
        <v>1405</v>
      </c>
      <c r="B1407">
        <v>289</v>
      </c>
      <c r="C1407">
        <v>422</v>
      </c>
      <c r="D1407">
        <v>107</v>
      </c>
      <c r="E1407">
        <v>1</v>
      </c>
      <c r="F1407">
        <v>107</v>
      </c>
    </row>
    <row r="1408" spans="1:6" x14ac:dyDescent="0.25">
      <c r="A1408">
        <v>1406</v>
      </c>
      <c r="B1408">
        <v>289</v>
      </c>
      <c r="C1408">
        <v>1141</v>
      </c>
      <c r="D1408">
        <v>102</v>
      </c>
      <c r="E1408">
        <v>1</v>
      </c>
      <c r="F1408">
        <v>102</v>
      </c>
    </row>
    <row r="1409" spans="1:6" x14ac:dyDescent="0.25">
      <c r="A1409">
        <v>1407</v>
      </c>
      <c r="B1409">
        <v>289</v>
      </c>
      <c r="C1409">
        <v>599</v>
      </c>
      <c r="D1409">
        <v>112</v>
      </c>
      <c r="E1409">
        <v>2</v>
      </c>
      <c r="F1409">
        <v>224</v>
      </c>
    </row>
    <row r="1410" spans="1:6" x14ac:dyDescent="0.25">
      <c r="A1410">
        <v>1408</v>
      </c>
      <c r="B1410">
        <v>289</v>
      </c>
      <c r="C1410">
        <v>481</v>
      </c>
      <c r="D1410">
        <v>118</v>
      </c>
      <c r="E1410">
        <v>2</v>
      </c>
      <c r="F1410">
        <v>236</v>
      </c>
    </row>
    <row r="1411" spans="1:6" x14ac:dyDescent="0.25">
      <c r="A1411">
        <v>1409</v>
      </c>
      <c r="B1411">
        <v>289</v>
      </c>
      <c r="C1411">
        <v>736</v>
      </c>
      <c r="D1411">
        <v>109</v>
      </c>
      <c r="E1411">
        <v>2</v>
      </c>
      <c r="F1411">
        <v>218</v>
      </c>
    </row>
    <row r="1412" spans="1:6" x14ac:dyDescent="0.25">
      <c r="A1412">
        <v>1410</v>
      </c>
      <c r="B1412">
        <v>289</v>
      </c>
      <c r="C1412">
        <v>45</v>
      </c>
      <c r="D1412">
        <v>104</v>
      </c>
      <c r="E1412">
        <v>3</v>
      </c>
      <c r="F1412">
        <v>312</v>
      </c>
    </row>
    <row r="1413" spans="1:6" x14ac:dyDescent="0.25">
      <c r="A1413">
        <v>1411</v>
      </c>
      <c r="B1413">
        <v>289</v>
      </c>
      <c r="C1413">
        <v>1045</v>
      </c>
      <c r="D1413">
        <v>90</v>
      </c>
      <c r="E1413">
        <v>1</v>
      </c>
      <c r="F1413">
        <v>90</v>
      </c>
    </row>
    <row r="1414" spans="1:6" x14ac:dyDescent="0.25">
      <c r="A1414">
        <v>1412</v>
      </c>
      <c r="B1414">
        <v>289</v>
      </c>
      <c r="C1414">
        <v>463</v>
      </c>
      <c r="D1414">
        <v>118</v>
      </c>
      <c r="E1414">
        <v>2</v>
      </c>
      <c r="F1414">
        <v>236</v>
      </c>
    </row>
    <row r="1415" spans="1:6" x14ac:dyDescent="0.25">
      <c r="A1415">
        <v>1413</v>
      </c>
      <c r="B1415">
        <v>289</v>
      </c>
      <c r="C1415">
        <v>1150</v>
      </c>
      <c r="D1415">
        <v>102</v>
      </c>
      <c r="E1415">
        <v>2</v>
      </c>
      <c r="F1415">
        <v>204</v>
      </c>
    </row>
    <row r="1416" spans="1:6" x14ac:dyDescent="0.25">
      <c r="A1416">
        <v>1414</v>
      </c>
      <c r="B1416">
        <v>290</v>
      </c>
      <c r="C1416">
        <v>780</v>
      </c>
      <c r="D1416">
        <v>91</v>
      </c>
      <c r="E1416">
        <v>1</v>
      </c>
      <c r="F1416">
        <v>91</v>
      </c>
    </row>
    <row r="1417" spans="1:6" x14ac:dyDescent="0.25">
      <c r="A1417">
        <v>1415</v>
      </c>
      <c r="B1417">
        <v>290</v>
      </c>
      <c r="C1417">
        <v>770</v>
      </c>
      <c r="D1417">
        <v>91</v>
      </c>
      <c r="E1417">
        <v>3</v>
      </c>
      <c r="F1417">
        <v>273</v>
      </c>
    </row>
    <row r="1418" spans="1:6" x14ac:dyDescent="0.25">
      <c r="A1418">
        <v>1416</v>
      </c>
      <c r="B1418">
        <v>290</v>
      </c>
      <c r="C1418">
        <v>916</v>
      </c>
      <c r="D1418">
        <v>96</v>
      </c>
      <c r="E1418">
        <v>2</v>
      </c>
      <c r="F1418">
        <v>192</v>
      </c>
    </row>
    <row r="1419" spans="1:6" x14ac:dyDescent="0.25">
      <c r="A1419">
        <v>1417</v>
      </c>
      <c r="B1419">
        <v>290</v>
      </c>
      <c r="C1419">
        <v>843</v>
      </c>
      <c r="D1419">
        <v>113</v>
      </c>
      <c r="E1419">
        <v>3</v>
      </c>
      <c r="F1419">
        <v>339</v>
      </c>
    </row>
    <row r="1420" spans="1:6" x14ac:dyDescent="0.25">
      <c r="A1420">
        <v>1418</v>
      </c>
      <c r="B1420">
        <v>290</v>
      </c>
      <c r="C1420">
        <v>143</v>
      </c>
      <c r="D1420">
        <v>91</v>
      </c>
      <c r="E1420">
        <v>1</v>
      </c>
      <c r="F1420">
        <v>91</v>
      </c>
    </row>
    <row r="1421" spans="1:6" x14ac:dyDescent="0.25">
      <c r="A1421">
        <v>1419</v>
      </c>
      <c r="B1421">
        <v>291</v>
      </c>
      <c r="C1421">
        <v>443</v>
      </c>
      <c r="D1421">
        <v>107</v>
      </c>
      <c r="E1421">
        <v>3</v>
      </c>
      <c r="F1421">
        <v>321</v>
      </c>
    </row>
    <row r="1422" spans="1:6" x14ac:dyDescent="0.25">
      <c r="A1422">
        <v>1420</v>
      </c>
      <c r="B1422">
        <v>291</v>
      </c>
      <c r="C1422">
        <v>810</v>
      </c>
      <c r="D1422">
        <v>117</v>
      </c>
      <c r="E1422">
        <v>3</v>
      </c>
      <c r="F1422">
        <v>351</v>
      </c>
    </row>
    <row r="1423" spans="1:6" x14ac:dyDescent="0.25">
      <c r="A1423">
        <v>1421</v>
      </c>
      <c r="B1423">
        <v>291</v>
      </c>
      <c r="C1423">
        <v>800</v>
      </c>
      <c r="D1423">
        <v>91</v>
      </c>
      <c r="E1423">
        <v>3</v>
      </c>
      <c r="F1423">
        <v>273</v>
      </c>
    </row>
    <row r="1424" spans="1:6" x14ac:dyDescent="0.25">
      <c r="A1424">
        <v>1422</v>
      </c>
      <c r="B1424">
        <v>291</v>
      </c>
      <c r="C1424">
        <v>287</v>
      </c>
      <c r="D1424">
        <v>105</v>
      </c>
      <c r="E1424">
        <v>2</v>
      </c>
      <c r="F1424">
        <v>210</v>
      </c>
    </row>
    <row r="1425" spans="1:6" x14ac:dyDescent="0.25">
      <c r="A1425">
        <v>1423</v>
      </c>
      <c r="B1425">
        <v>291</v>
      </c>
      <c r="C1425">
        <v>222</v>
      </c>
      <c r="D1425">
        <v>106</v>
      </c>
      <c r="E1425">
        <v>1</v>
      </c>
      <c r="F1425">
        <v>106</v>
      </c>
    </row>
    <row r="1426" spans="1:6" x14ac:dyDescent="0.25">
      <c r="A1426">
        <v>1424</v>
      </c>
      <c r="B1426">
        <v>291</v>
      </c>
      <c r="C1426">
        <v>806</v>
      </c>
      <c r="D1426">
        <v>117</v>
      </c>
      <c r="E1426">
        <v>1</v>
      </c>
      <c r="F1426">
        <v>117</v>
      </c>
    </row>
    <row r="1427" spans="1:6" x14ac:dyDescent="0.25">
      <c r="A1427">
        <v>1425</v>
      </c>
      <c r="B1427">
        <v>292</v>
      </c>
      <c r="C1427">
        <v>946</v>
      </c>
      <c r="D1427">
        <v>97</v>
      </c>
      <c r="E1427">
        <v>3</v>
      </c>
      <c r="F1427">
        <v>291</v>
      </c>
    </row>
    <row r="1428" spans="1:6" x14ac:dyDescent="0.25">
      <c r="A1428">
        <v>1426</v>
      </c>
      <c r="B1428">
        <v>292</v>
      </c>
      <c r="C1428">
        <v>692</v>
      </c>
      <c r="D1428">
        <v>113</v>
      </c>
      <c r="E1428">
        <v>3</v>
      </c>
      <c r="F1428">
        <v>339</v>
      </c>
    </row>
    <row r="1429" spans="1:6" x14ac:dyDescent="0.25">
      <c r="A1429">
        <v>1427</v>
      </c>
      <c r="B1429">
        <v>292</v>
      </c>
      <c r="C1429">
        <v>1246</v>
      </c>
      <c r="D1429">
        <v>112</v>
      </c>
      <c r="E1429">
        <v>1</v>
      </c>
      <c r="F1429">
        <v>112</v>
      </c>
    </row>
    <row r="1430" spans="1:6" x14ac:dyDescent="0.25">
      <c r="A1430">
        <v>1428</v>
      </c>
      <c r="B1430">
        <v>292</v>
      </c>
      <c r="C1430">
        <v>925</v>
      </c>
      <c r="D1430">
        <v>96</v>
      </c>
      <c r="E1430">
        <v>2</v>
      </c>
      <c r="F1430">
        <v>192</v>
      </c>
    </row>
    <row r="1431" spans="1:6" x14ac:dyDescent="0.25">
      <c r="A1431">
        <v>1429</v>
      </c>
      <c r="B1431">
        <v>292</v>
      </c>
      <c r="C1431">
        <v>189</v>
      </c>
      <c r="D1431">
        <v>98</v>
      </c>
      <c r="E1431">
        <v>3</v>
      </c>
      <c r="F1431">
        <v>294</v>
      </c>
    </row>
    <row r="1432" spans="1:6" x14ac:dyDescent="0.25">
      <c r="A1432">
        <v>1430</v>
      </c>
      <c r="B1432">
        <v>292</v>
      </c>
      <c r="C1432">
        <v>1250</v>
      </c>
      <c r="D1432">
        <v>112</v>
      </c>
      <c r="E1432">
        <v>2</v>
      </c>
      <c r="F1432">
        <v>224</v>
      </c>
    </row>
    <row r="1433" spans="1:6" x14ac:dyDescent="0.25">
      <c r="A1433">
        <v>1431</v>
      </c>
      <c r="B1433">
        <v>293</v>
      </c>
      <c r="C1433">
        <v>740</v>
      </c>
      <c r="D1433">
        <v>109</v>
      </c>
      <c r="E1433">
        <v>2</v>
      </c>
      <c r="F1433">
        <v>218</v>
      </c>
    </row>
    <row r="1434" spans="1:6" x14ac:dyDescent="0.25">
      <c r="A1434">
        <v>1432</v>
      </c>
      <c r="B1434">
        <v>293</v>
      </c>
      <c r="C1434">
        <v>982</v>
      </c>
      <c r="D1434">
        <v>106</v>
      </c>
      <c r="E1434">
        <v>2</v>
      </c>
      <c r="F1434">
        <v>212</v>
      </c>
    </row>
    <row r="1435" spans="1:6" x14ac:dyDescent="0.25">
      <c r="A1435">
        <v>1433</v>
      </c>
      <c r="B1435">
        <v>293</v>
      </c>
      <c r="C1435">
        <v>1122</v>
      </c>
      <c r="D1435">
        <v>102</v>
      </c>
      <c r="E1435">
        <v>2</v>
      </c>
      <c r="F1435">
        <v>204</v>
      </c>
    </row>
    <row r="1436" spans="1:6" x14ac:dyDescent="0.25">
      <c r="A1436">
        <v>1434</v>
      </c>
      <c r="B1436">
        <v>293</v>
      </c>
      <c r="C1436">
        <v>1050</v>
      </c>
      <c r="D1436">
        <v>93</v>
      </c>
      <c r="E1436">
        <v>1</v>
      </c>
      <c r="F1436">
        <v>93</v>
      </c>
    </row>
    <row r="1437" spans="1:6" x14ac:dyDescent="0.25">
      <c r="A1437">
        <v>1435</v>
      </c>
      <c r="B1437">
        <v>293</v>
      </c>
      <c r="C1437">
        <v>1055</v>
      </c>
      <c r="D1437">
        <v>93</v>
      </c>
      <c r="E1437">
        <v>2</v>
      </c>
      <c r="F1437">
        <v>186</v>
      </c>
    </row>
    <row r="1438" spans="1:6" x14ac:dyDescent="0.25">
      <c r="A1438">
        <v>1436</v>
      </c>
      <c r="B1438">
        <v>293</v>
      </c>
      <c r="C1438">
        <v>105</v>
      </c>
      <c r="D1438">
        <v>92</v>
      </c>
      <c r="E1438">
        <v>3</v>
      </c>
      <c r="F1438">
        <v>276</v>
      </c>
    </row>
    <row r="1439" spans="1:6" x14ac:dyDescent="0.25">
      <c r="A1439">
        <v>1437</v>
      </c>
      <c r="B1439">
        <v>293</v>
      </c>
      <c r="C1439">
        <v>317</v>
      </c>
      <c r="D1439">
        <v>109</v>
      </c>
      <c r="E1439">
        <v>1</v>
      </c>
      <c r="F1439">
        <v>109</v>
      </c>
    </row>
    <row r="1440" spans="1:6" x14ac:dyDescent="0.25">
      <c r="A1440">
        <v>1438</v>
      </c>
      <c r="B1440">
        <v>294</v>
      </c>
      <c r="C1440">
        <v>539</v>
      </c>
      <c r="D1440">
        <v>98</v>
      </c>
      <c r="E1440">
        <v>1</v>
      </c>
      <c r="F1440">
        <v>98</v>
      </c>
    </row>
    <row r="1441" spans="1:6" x14ac:dyDescent="0.25">
      <c r="A1441">
        <v>1439</v>
      </c>
      <c r="B1441">
        <v>294</v>
      </c>
      <c r="C1441">
        <v>566</v>
      </c>
      <c r="D1441">
        <v>100</v>
      </c>
      <c r="E1441">
        <v>3</v>
      </c>
      <c r="F1441">
        <v>300</v>
      </c>
    </row>
    <row r="1442" spans="1:6" x14ac:dyDescent="0.25">
      <c r="A1442">
        <v>1440</v>
      </c>
      <c r="B1442">
        <v>294</v>
      </c>
      <c r="C1442">
        <v>1241</v>
      </c>
      <c r="D1442">
        <v>112</v>
      </c>
      <c r="E1442">
        <v>2</v>
      </c>
      <c r="F1442">
        <v>224</v>
      </c>
    </row>
    <row r="1443" spans="1:6" x14ac:dyDescent="0.25">
      <c r="A1443">
        <v>1441</v>
      </c>
      <c r="B1443">
        <v>294</v>
      </c>
      <c r="C1443">
        <v>181</v>
      </c>
      <c r="D1443">
        <v>98</v>
      </c>
      <c r="E1443">
        <v>1</v>
      </c>
      <c r="F1443">
        <v>98</v>
      </c>
    </row>
    <row r="1444" spans="1:6" x14ac:dyDescent="0.25">
      <c r="A1444">
        <v>1442</v>
      </c>
      <c r="B1444">
        <v>294</v>
      </c>
      <c r="C1444">
        <v>25</v>
      </c>
      <c r="D1444">
        <v>96</v>
      </c>
      <c r="E1444">
        <v>1</v>
      </c>
      <c r="F1444">
        <v>96</v>
      </c>
    </row>
    <row r="1445" spans="1:6" x14ac:dyDescent="0.25">
      <c r="A1445">
        <v>1443</v>
      </c>
      <c r="B1445">
        <v>294</v>
      </c>
      <c r="C1445">
        <v>1219</v>
      </c>
      <c r="D1445">
        <v>105</v>
      </c>
      <c r="E1445">
        <v>1</v>
      </c>
      <c r="F1445">
        <v>105</v>
      </c>
    </row>
    <row r="1446" spans="1:6" x14ac:dyDescent="0.25">
      <c r="A1446">
        <v>1444</v>
      </c>
      <c r="B1446">
        <v>295</v>
      </c>
      <c r="C1446">
        <v>865</v>
      </c>
      <c r="D1446">
        <v>113</v>
      </c>
      <c r="E1446">
        <v>1</v>
      </c>
      <c r="F1446">
        <v>113</v>
      </c>
    </row>
    <row r="1447" spans="1:6" x14ac:dyDescent="0.25">
      <c r="A1447">
        <v>1445</v>
      </c>
      <c r="B1447">
        <v>295</v>
      </c>
      <c r="C1447">
        <v>571</v>
      </c>
      <c r="D1447">
        <v>100</v>
      </c>
      <c r="E1447">
        <v>2</v>
      </c>
      <c r="F1447">
        <v>200</v>
      </c>
    </row>
    <row r="1448" spans="1:6" x14ac:dyDescent="0.25">
      <c r="A1448">
        <v>1446</v>
      </c>
      <c r="B1448">
        <v>296</v>
      </c>
      <c r="C1448">
        <v>100</v>
      </c>
      <c r="D1448">
        <v>118</v>
      </c>
      <c r="E1448">
        <v>1</v>
      </c>
      <c r="F1448">
        <v>118</v>
      </c>
    </row>
    <row r="1449" spans="1:6" x14ac:dyDescent="0.25">
      <c r="A1449">
        <v>1447</v>
      </c>
      <c r="B1449">
        <v>296</v>
      </c>
      <c r="C1449">
        <v>49</v>
      </c>
      <c r="D1449">
        <v>104</v>
      </c>
      <c r="E1449">
        <v>2</v>
      </c>
      <c r="F1449">
        <v>208</v>
      </c>
    </row>
    <row r="1450" spans="1:6" x14ac:dyDescent="0.25">
      <c r="A1450">
        <v>1448</v>
      </c>
      <c r="B1450">
        <v>296</v>
      </c>
      <c r="C1450">
        <v>466</v>
      </c>
      <c r="D1450">
        <v>118</v>
      </c>
      <c r="E1450">
        <v>3</v>
      </c>
      <c r="F1450">
        <v>354</v>
      </c>
    </row>
    <row r="1451" spans="1:6" x14ac:dyDescent="0.25">
      <c r="A1451">
        <v>1449</v>
      </c>
      <c r="B1451">
        <v>296</v>
      </c>
      <c r="C1451">
        <v>103</v>
      </c>
      <c r="D1451">
        <v>118</v>
      </c>
      <c r="E1451">
        <v>3</v>
      </c>
      <c r="F1451">
        <v>354</v>
      </c>
    </row>
    <row r="1452" spans="1:6" x14ac:dyDescent="0.25">
      <c r="A1452">
        <v>1450</v>
      </c>
      <c r="B1452">
        <v>296</v>
      </c>
      <c r="C1452">
        <v>343</v>
      </c>
      <c r="D1452">
        <v>109</v>
      </c>
      <c r="E1452">
        <v>2</v>
      </c>
      <c r="F1452">
        <v>218</v>
      </c>
    </row>
    <row r="1453" spans="1:6" x14ac:dyDescent="0.25">
      <c r="A1453">
        <v>1451</v>
      </c>
      <c r="B1453">
        <v>297</v>
      </c>
      <c r="C1453">
        <v>1235</v>
      </c>
      <c r="D1453">
        <v>112</v>
      </c>
      <c r="E1453">
        <v>3</v>
      </c>
      <c r="F1453">
        <v>336</v>
      </c>
    </row>
    <row r="1454" spans="1:6" x14ac:dyDescent="0.25">
      <c r="A1454">
        <v>1452</v>
      </c>
      <c r="B1454">
        <v>297</v>
      </c>
      <c r="C1454">
        <v>247</v>
      </c>
      <c r="D1454">
        <v>95</v>
      </c>
      <c r="E1454">
        <v>1</v>
      </c>
      <c r="F1454">
        <v>95</v>
      </c>
    </row>
    <row r="1455" spans="1:6" x14ac:dyDescent="0.25">
      <c r="A1455">
        <v>1453</v>
      </c>
      <c r="B1455">
        <v>297</v>
      </c>
      <c r="C1455">
        <v>416</v>
      </c>
      <c r="D1455">
        <v>119</v>
      </c>
      <c r="E1455">
        <v>2</v>
      </c>
      <c r="F1455">
        <v>238</v>
      </c>
    </row>
    <row r="1456" spans="1:6" x14ac:dyDescent="0.25">
      <c r="A1456">
        <v>1454</v>
      </c>
      <c r="B1456">
        <v>297</v>
      </c>
      <c r="C1456">
        <v>845</v>
      </c>
      <c r="D1456">
        <v>113</v>
      </c>
      <c r="E1456">
        <v>1</v>
      </c>
      <c r="F1456">
        <v>113</v>
      </c>
    </row>
    <row r="1457" spans="1:6" x14ac:dyDescent="0.25">
      <c r="A1457">
        <v>1455</v>
      </c>
      <c r="B1457">
        <v>297</v>
      </c>
      <c r="C1457">
        <v>752</v>
      </c>
      <c r="D1457">
        <v>109</v>
      </c>
      <c r="E1457">
        <v>1</v>
      </c>
      <c r="F1457">
        <v>109</v>
      </c>
    </row>
    <row r="1458" spans="1:6" x14ac:dyDescent="0.25">
      <c r="A1458">
        <v>1456</v>
      </c>
      <c r="B1458">
        <v>297</v>
      </c>
      <c r="C1458">
        <v>892</v>
      </c>
      <c r="D1458">
        <v>94</v>
      </c>
      <c r="E1458">
        <v>3</v>
      </c>
      <c r="F1458">
        <v>282</v>
      </c>
    </row>
    <row r="1459" spans="1:6" x14ac:dyDescent="0.25">
      <c r="A1459">
        <v>1457</v>
      </c>
      <c r="B1459">
        <v>297</v>
      </c>
      <c r="C1459">
        <v>672</v>
      </c>
      <c r="D1459">
        <v>113</v>
      </c>
      <c r="E1459">
        <v>2</v>
      </c>
      <c r="F1459">
        <v>226</v>
      </c>
    </row>
    <row r="1460" spans="1:6" x14ac:dyDescent="0.25">
      <c r="A1460">
        <v>1458</v>
      </c>
      <c r="B1460">
        <v>297</v>
      </c>
      <c r="C1460">
        <v>854</v>
      </c>
      <c r="D1460">
        <v>113</v>
      </c>
      <c r="E1460">
        <v>2</v>
      </c>
      <c r="F1460">
        <v>226</v>
      </c>
    </row>
    <row r="1461" spans="1:6" x14ac:dyDescent="0.25">
      <c r="A1461">
        <v>1459</v>
      </c>
      <c r="B1461">
        <v>297</v>
      </c>
      <c r="C1461">
        <v>757</v>
      </c>
      <c r="D1461">
        <v>109</v>
      </c>
      <c r="E1461">
        <v>1</v>
      </c>
      <c r="F1461">
        <v>109</v>
      </c>
    </row>
    <row r="1462" spans="1:6" x14ac:dyDescent="0.25">
      <c r="A1462">
        <v>1460</v>
      </c>
      <c r="B1462">
        <v>297</v>
      </c>
      <c r="C1462">
        <v>971</v>
      </c>
      <c r="D1462">
        <v>97</v>
      </c>
      <c r="E1462">
        <v>2</v>
      </c>
      <c r="F1462">
        <v>194</v>
      </c>
    </row>
    <row r="1463" spans="1:6" x14ac:dyDescent="0.25">
      <c r="A1463">
        <v>1461</v>
      </c>
      <c r="B1463">
        <v>298</v>
      </c>
      <c r="C1463">
        <v>978</v>
      </c>
      <c r="D1463">
        <v>97</v>
      </c>
      <c r="E1463">
        <v>2</v>
      </c>
      <c r="F1463">
        <v>194</v>
      </c>
    </row>
    <row r="1464" spans="1:6" x14ac:dyDescent="0.25">
      <c r="A1464">
        <v>1462</v>
      </c>
      <c r="B1464">
        <v>298</v>
      </c>
      <c r="C1464">
        <v>667</v>
      </c>
      <c r="D1464">
        <v>113</v>
      </c>
      <c r="E1464">
        <v>2</v>
      </c>
      <c r="F1464">
        <v>226</v>
      </c>
    </row>
    <row r="1465" spans="1:6" x14ac:dyDescent="0.25">
      <c r="A1465">
        <v>1463</v>
      </c>
      <c r="B1465">
        <v>298</v>
      </c>
      <c r="C1465">
        <v>672</v>
      </c>
      <c r="D1465">
        <v>113</v>
      </c>
      <c r="E1465">
        <v>1</v>
      </c>
      <c r="F1465">
        <v>113</v>
      </c>
    </row>
    <row r="1466" spans="1:6" x14ac:dyDescent="0.25">
      <c r="A1466">
        <v>1464</v>
      </c>
      <c r="B1466">
        <v>298</v>
      </c>
      <c r="C1466">
        <v>767</v>
      </c>
      <c r="D1466">
        <v>109</v>
      </c>
      <c r="E1466">
        <v>2</v>
      </c>
      <c r="F1466">
        <v>218</v>
      </c>
    </row>
    <row r="1467" spans="1:6" x14ac:dyDescent="0.25">
      <c r="A1467">
        <v>1465</v>
      </c>
      <c r="B1467">
        <v>298</v>
      </c>
      <c r="C1467">
        <v>1081</v>
      </c>
      <c r="D1467">
        <v>93</v>
      </c>
      <c r="E1467">
        <v>3</v>
      </c>
      <c r="F1467">
        <v>279</v>
      </c>
    </row>
    <row r="1468" spans="1:6" x14ac:dyDescent="0.25">
      <c r="A1468">
        <v>1466</v>
      </c>
      <c r="B1468">
        <v>298</v>
      </c>
      <c r="C1468">
        <v>555</v>
      </c>
      <c r="D1468">
        <v>98</v>
      </c>
      <c r="E1468">
        <v>2</v>
      </c>
      <c r="F1468">
        <v>196</v>
      </c>
    </row>
    <row r="1469" spans="1:6" x14ac:dyDescent="0.25">
      <c r="A1469">
        <v>1467</v>
      </c>
      <c r="B1469">
        <v>299</v>
      </c>
      <c r="C1469">
        <v>153</v>
      </c>
      <c r="D1469">
        <v>91</v>
      </c>
      <c r="E1469">
        <v>2</v>
      </c>
      <c r="F1469">
        <v>182</v>
      </c>
    </row>
    <row r="1470" spans="1:6" x14ac:dyDescent="0.25">
      <c r="A1470">
        <v>1468</v>
      </c>
      <c r="B1470">
        <v>299</v>
      </c>
      <c r="C1470">
        <v>143</v>
      </c>
      <c r="D1470">
        <v>91</v>
      </c>
      <c r="E1470">
        <v>3</v>
      </c>
      <c r="F1470">
        <v>273</v>
      </c>
    </row>
    <row r="1471" spans="1:6" x14ac:dyDescent="0.25">
      <c r="A1471">
        <v>1469</v>
      </c>
      <c r="B1471">
        <v>299</v>
      </c>
      <c r="C1471">
        <v>694</v>
      </c>
      <c r="D1471">
        <v>113</v>
      </c>
      <c r="E1471">
        <v>3</v>
      </c>
      <c r="F1471">
        <v>339</v>
      </c>
    </row>
    <row r="1472" spans="1:6" x14ac:dyDescent="0.25">
      <c r="A1472">
        <v>1470</v>
      </c>
      <c r="B1472">
        <v>299</v>
      </c>
      <c r="C1472">
        <v>199</v>
      </c>
      <c r="D1472">
        <v>98</v>
      </c>
      <c r="E1472">
        <v>1</v>
      </c>
      <c r="F1472">
        <v>98</v>
      </c>
    </row>
    <row r="1473" spans="1:6" x14ac:dyDescent="0.25">
      <c r="A1473">
        <v>1471</v>
      </c>
      <c r="B1473">
        <v>299</v>
      </c>
      <c r="C1473">
        <v>492</v>
      </c>
      <c r="D1473">
        <v>102</v>
      </c>
      <c r="E1473">
        <v>3</v>
      </c>
      <c r="F1473">
        <v>306</v>
      </c>
    </row>
    <row r="1474" spans="1:6" x14ac:dyDescent="0.25">
      <c r="A1474">
        <v>1472</v>
      </c>
      <c r="B1474">
        <v>299</v>
      </c>
      <c r="C1474">
        <v>149</v>
      </c>
      <c r="D1474">
        <v>91</v>
      </c>
      <c r="E1474">
        <v>2</v>
      </c>
      <c r="F1474">
        <v>182</v>
      </c>
    </row>
    <row r="1475" spans="1:6" x14ac:dyDescent="0.25">
      <c r="A1475">
        <v>1473</v>
      </c>
      <c r="B1475">
        <v>299</v>
      </c>
      <c r="C1475">
        <v>1242</v>
      </c>
      <c r="D1475">
        <v>112</v>
      </c>
      <c r="E1475">
        <v>3</v>
      </c>
      <c r="F1475">
        <v>336</v>
      </c>
    </row>
    <row r="1476" spans="1:6" x14ac:dyDescent="0.25">
      <c r="A1476">
        <v>1474</v>
      </c>
      <c r="B1476">
        <v>300</v>
      </c>
      <c r="C1476">
        <v>523</v>
      </c>
      <c r="D1476">
        <v>102</v>
      </c>
      <c r="E1476">
        <v>2</v>
      </c>
      <c r="F1476">
        <v>204</v>
      </c>
    </row>
    <row r="1477" spans="1:6" x14ac:dyDescent="0.25">
      <c r="A1477">
        <v>1475</v>
      </c>
      <c r="B1477">
        <v>301</v>
      </c>
      <c r="C1477">
        <v>1035</v>
      </c>
      <c r="D1477">
        <v>90</v>
      </c>
      <c r="E1477">
        <v>2</v>
      </c>
      <c r="F1477">
        <v>180</v>
      </c>
    </row>
    <row r="1478" spans="1:6" x14ac:dyDescent="0.25">
      <c r="A1478">
        <v>1476</v>
      </c>
      <c r="B1478">
        <v>301</v>
      </c>
      <c r="C1478">
        <v>814</v>
      </c>
      <c r="D1478">
        <v>117</v>
      </c>
      <c r="E1478">
        <v>3</v>
      </c>
      <c r="F1478">
        <v>351</v>
      </c>
    </row>
    <row r="1479" spans="1:6" x14ac:dyDescent="0.25">
      <c r="A1479">
        <v>1477</v>
      </c>
      <c r="B1479">
        <v>301</v>
      </c>
      <c r="C1479">
        <v>141</v>
      </c>
      <c r="D1479">
        <v>91</v>
      </c>
      <c r="E1479">
        <v>3</v>
      </c>
      <c r="F1479">
        <v>273</v>
      </c>
    </row>
    <row r="1480" spans="1:6" x14ac:dyDescent="0.25">
      <c r="A1480">
        <v>1478</v>
      </c>
      <c r="B1480">
        <v>301</v>
      </c>
      <c r="C1480">
        <v>266</v>
      </c>
      <c r="D1480">
        <v>95</v>
      </c>
      <c r="E1480">
        <v>3</v>
      </c>
      <c r="F1480">
        <v>285</v>
      </c>
    </row>
    <row r="1481" spans="1:6" x14ac:dyDescent="0.25">
      <c r="A1481">
        <v>1479</v>
      </c>
      <c r="B1481">
        <v>301</v>
      </c>
      <c r="C1481">
        <v>947</v>
      </c>
      <c r="D1481">
        <v>97</v>
      </c>
      <c r="E1481">
        <v>2</v>
      </c>
      <c r="F1481">
        <v>194</v>
      </c>
    </row>
    <row r="1482" spans="1:6" x14ac:dyDescent="0.25">
      <c r="A1482">
        <v>1480</v>
      </c>
      <c r="B1482">
        <v>301</v>
      </c>
      <c r="C1482">
        <v>1094</v>
      </c>
      <c r="D1482">
        <v>115</v>
      </c>
      <c r="E1482">
        <v>2</v>
      </c>
      <c r="F1482">
        <v>230</v>
      </c>
    </row>
    <row r="1483" spans="1:6" x14ac:dyDescent="0.25">
      <c r="A1483">
        <v>1481</v>
      </c>
      <c r="B1483">
        <v>302</v>
      </c>
      <c r="C1483">
        <v>1052</v>
      </c>
      <c r="D1483">
        <v>93</v>
      </c>
      <c r="E1483">
        <v>1</v>
      </c>
      <c r="F1483">
        <v>93</v>
      </c>
    </row>
    <row r="1484" spans="1:6" x14ac:dyDescent="0.25">
      <c r="A1484">
        <v>1482</v>
      </c>
      <c r="B1484">
        <v>302</v>
      </c>
      <c r="C1484">
        <v>528</v>
      </c>
      <c r="D1484">
        <v>98</v>
      </c>
      <c r="E1484">
        <v>2</v>
      </c>
      <c r="F1484">
        <v>196</v>
      </c>
    </row>
    <row r="1485" spans="1:6" x14ac:dyDescent="0.25">
      <c r="A1485">
        <v>1483</v>
      </c>
      <c r="B1485">
        <v>302</v>
      </c>
      <c r="C1485">
        <v>926</v>
      </c>
      <c r="D1485">
        <v>96</v>
      </c>
      <c r="E1485">
        <v>1</v>
      </c>
      <c r="F1485">
        <v>96</v>
      </c>
    </row>
    <row r="1486" spans="1:6" x14ac:dyDescent="0.25">
      <c r="A1486">
        <v>1484</v>
      </c>
      <c r="B1486">
        <v>303</v>
      </c>
      <c r="C1486">
        <v>595</v>
      </c>
      <c r="D1486">
        <v>112</v>
      </c>
      <c r="E1486">
        <v>2</v>
      </c>
      <c r="F1486">
        <v>224</v>
      </c>
    </row>
    <row r="1487" spans="1:6" x14ac:dyDescent="0.25">
      <c r="A1487">
        <v>1485</v>
      </c>
      <c r="B1487">
        <v>303</v>
      </c>
      <c r="C1487">
        <v>589</v>
      </c>
      <c r="D1487">
        <v>100</v>
      </c>
      <c r="E1487">
        <v>1</v>
      </c>
      <c r="F1487">
        <v>100</v>
      </c>
    </row>
    <row r="1488" spans="1:6" x14ac:dyDescent="0.25">
      <c r="A1488">
        <v>1486</v>
      </c>
      <c r="B1488">
        <v>303</v>
      </c>
      <c r="C1488">
        <v>3</v>
      </c>
      <c r="D1488">
        <v>96</v>
      </c>
      <c r="E1488">
        <v>2</v>
      </c>
      <c r="F1488">
        <v>192</v>
      </c>
    </row>
    <row r="1489" spans="1:6" x14ac:dyDescent="0.25">
      <c r="A1489">
        <v>1487</v>
      </c>
      <c r="B1489">
        <v>303</v>
      </c>
      <c r="C1489">
        <v>399</v>
      </c>
      <c r="D1489">
        <v>119</v>
      </c>
      <c r="E1489">
        <v>3</v>
      </c>
      <c r="F1489">
        <v>357</v>
      </c>
    </row>
    <row r="1490" spans="1:6" x14ac:dyDescent="0.25">
      <c r="A1490">
        <v>1488</v>
      </c>
      <c r="B1490">
        <v>304</v>
      </c>
      <c r="C1490">
        <v>155</v>
      </c>
      <c r="D1490">
        <v>91</v>
      </c>
      <c r="E1490">
        <v>3</v>
      </c>
      <c r="F1490">
        <v>273</v>
      </c>
    </row>
    <row r="1491" spans="1:6" x14ac:dyDescent="0.25">
      <c r="A1491">
        <v>1489</v>
      </c>
      <c r="B1491">
        <v>304</v>
      </c>
      <c r="C1491">
        <v>605</v>
      </c>
      <c r="D1491">
        <v>112</v>
      </c>
      <c r="E1491">
        <v>3</v>
      </c>
      <c r="F1491">
        <v>336</v>
      </c>
    </row>
    <row r="1492" spans="1:6" x14ac:dyDescent="0.25">
      <c r="A1492">
        <v>1490</v>
      </c>
      <c r="B1492">
        <v>304</v>
      </c>
      <c r="C1492">
        <v>104</v>
      </c>
      <c r="D1492">
        <v>118</v>
      </c>
      <c r="E1492">
        <v>3</v>
      </c>
      <c r="F1492">
        <v>354</v>
      </c>
    </row>
    <row r="1493" spans="1:6" x14ac:dyDescent="0.25">
      <c r="A1493">
        <v>1491</v>
      </c>
      <c r="B1493">
        <v>304</v>
      </c>
      <c r="C1493">
        <v>850</v>
      </c>
      <c r="D1493">
        <v>113</v>
      </c>
      <c r="E1493">
        <v>3</v>
      </c>
      <c r="F1493">
        <v>339</v>
      </c>
    </row>
    <row r="1494" spans="1:6" x14ac:dyDescent="0.25">
      <c r="A1494">
        <v>1492</v>
      </c>
      <c r="B1494">
        <v>304</v>
      </c>
      <c r="C1494">
        <v>98</v>
      </c>
      <c r="D1494">
        <v>118</v>
      </c>
      <c r="E1494">
        <v>2</v>
      </c>
      <c r="F1494">
        <v>236</v>
      </c>
    </row>
    <row r="1495" spans="1:6" x14ac:dyDescent="0.25">
      <c r="A1495">
        <v>1493</v>
      </c>
      <c r="B1495">
        <v>305</v>
      </c>
      <c r="C1495">
        <v>706</v>
      </c>
      <c r="D1495">
        <v>119</v>
      </c>
      <c r="E1495">
        <v>3</v>
      </c>
      <c r="F1495">
        <v>357</v>
      </c>
    </row>
    <row r="1496" spans="1:6" x14ac:dyDescent="0.25">
      <c r="A1496">
        <v>1494</v>
      </c>
      <c r="B1496">
        <v>305</v>
      </c>
      <c r="C1496">
        <v>504</v>
      </c>
      <c r="D1496">
        <v>102</v>
      </c>
      <c r="E1496">
        <v>1</v>
      </c>
      <c r="F1496">
        <v>102</v>
      </c>
    </row>
    <row r="1497" spans="1:6" x14ac:dyDescent="0.25">
      <c r="A1497">
        <v>1495</v>
      </c>
      <c r="B1497">
        <v>305</v>
      </c>
      <c r="C1497">
        <v>188</v>
      </c>
      <c r="D1497">
        <v>98</v>
      </c>
      <c r="E1497">
        <v>2</v>
      </c>
      <c r="F1497">
        <v>196</v>
      </c>
    </row>
    <row r="1498" spans="1:6" x14ac:dyDescent="0.25">
      <c r="A1498">
        <v>1496</v>
      </c>
      <c r="B1498">
        <v>305</v>
      </c>
      <c r="C1498">
        <v>308</v>
      </c>
      <c r="D1498">
        <v>105</v>
      </c>
      <c r="E1498">
        <v>2</v>
      </c>
      <c r="F1498">
        <v>210</v>
      </c>
    </row>
    <row r="1499" spans="1:6" x14ac:dyDescent="0.25">
      <c r="A1499">
        <v>1497</v>
      </c>
      <c r="B1499">
        <v>306</v>
      </c>
      <c r="C1499">
        <v>768</v>
      </c>
      <c r="D1499">
        <v>109</v>
      </c>
      <c r="E1499">
        <v>3</v>
      </c>
      <c r="F1499">
        <v>327</v>
      </c>
    </row>
    <row r="1500" spans="1:6" x14ac:dyDescent="0.25">
      <c r="A1500">
        <v>1498</v>
      </c>
      <c r="B1500">
        <v>307</v>
      </c>
      <c r="C1500">
        <v>349</v>
      </c>
      <c r="D1500">
        <v>109</v>
      </c>
      <c r="E1500">
        <v>1</v>
      </c>
      <c r="F1500">
        <v>109</v>
      </c>
    </row>
    <row r="1501" spans="1:6" x14ac:dyDescent="0.25">
      <c r="A1501">
        <v>1499</v>
      </c>
      <c r="B1501">
        <v>307</v>
      </c>
      <c r="C1501">
        <v>886</v>
      </c>
      <c r="D1501">
        <v>94</v>
      </c>
      <c r="E1501">
        <v>3</v>
      </c>
      <c r="F1501">
        <v>282</v>
      </c>
    </row>
    <row r="1502" spans="1:6" x14ac:dyDescent="0.25">
      <c r="A1502">
        <v>1500</v>
      </c>
      <c r="B1502">
        <v>307</v>
      </c>
      <c r="C1502">
        <v>1070</v>
      </c>
      <c r="D1502">
        <v>93</v>
      </c>
      <c r="E1502">
        <v>2</v>
      </c>
      <c r="F1502">
        <v>186</v>
      </c>
    </row>
    <row r="1503" spans="1:6" x14ac:dyDescent="0.25">
      <c r="A1503">
        <v>1501</v>
      </c>
      <c r="B1503">
        <v>307</v>
      </c>
      <c r="C1503">
        <v>1177</v>
      </c>
      <c r="D1503">
        <v>99</v>
      </c>
      <c r="E1503">
        <v>3</v>
      </c>
      <c r="F1503">
        <v>297</v>
      </c>
    </row>
    <row r="1504" spans="1:6" x14ac:dyDescent="0.25">
      <c r="A1504">
        <v>1502</v>
      </c>
      <c r="B1504">
        <v>308</v>
      </c>
      <c r="C1504">
        <v>598</v>
      </c>
      <c r="D1504">
        <v>112</v>
      </c>
      <c r="E1504">
        <v>1</v>
      </c>
      <c r="F1504">
        <v>112</v>
      </c>
    </row>
    <row r="1505" spans="1:6" x14ac:dyDescent="0.25">
      <c r="A1505">
        <v>1503</v>
      </c>
      <c r="B1505">
        <v>308</v>
      </c>
      <c r="C1505">
        <v>678</v>
      </c>
      <c r="D1505">
        <v>113</v>
      </c>
      <c r="E1505">
        <v>3</v>
      </c>
      <c r="F1505">
        <v>339</v>
      </c>
    </row>
    <row r="1506" spans="1:6" x14ac:dyDescent="0.25">
      <c r="A1506">
        <v>1504</v>
      </c>
      <c r="B1506">
        <v>308</v>
      </c>
      <c r="C1506">
        <v>944</v>
      </c>
      <c r="D1506">
        <v>96</v>
      </c>
      <c r="E1506">
        <v>3</v>
      </c>
      <c r="F1506">
        <v>288</v>
      </c>
    </row>
    <row r="1507" spans="1:6" x14ac:dyDescent="0.25">
      <c r="A1507">
        <v>1505</v>
      </c>
      <c r="B1507">
        <v>309</v>
      </c>
      <c r="C1507">
        <v>406</v>
      </c>
      <c r="D1507">
        <v>119</v>
      </c>
      <c r="E1507">
        <v>1</v>
      </c>
      <c r="F1507">
        <v>119</v>
      </c>
    </row>
    <row r="1508" spans="1:6" x14ac:dyDescent="0.25">
      <c r="A1508">
        <v>1506</v>
      </c>
      <c r="B1508">
        <v>309</v>
      </c>
      <c r="C1508">
        <v>350</v>
      </c>
      <c r="D1508">
        <v>94</v>
      </c>
      <c r="E1508">
        <v>2</v>
      </c>
      <c r="F1508">
        <v>188</v>
      </c>
    </row>
    <row r="1509" spans="1:6" x14ac:dyDescent="0.25">
      <c r="A1509">
        <v>1507</v>
      </c>
      <c r="B1509">
        <v>310</v>
      </c>
      <c r="C1509">
        <v>640</v>
      </c>
      <c r="D1509">
        <v>93</v>
      </c>
      <c r="E1509">
        <v>2</v>
      </c>
      <c r="F1509">
        <v>186</v>
      </c>
    </row>
    <row r="1510" spans="1:6" x14ac:dyDescent="0.25">
      <c r="A1510">
        <v>1508</v>
      </c>
      <c r="B1510">
        <v>310</v>
      </c>
      <c r="C1510">
        <v>1036</v>
      </c>
      <c r="D1510">
        <v>90</v>
      </c>
      <c r="E1510">
        <v>2</v>
      </c>
      <c r="F1510">
        <v>180</v>
      </c>
    </row>
    <row r="1511" spans="1:6" x14ac:dyDescent="0.25">
      <c r="A1511">
        <v>1509</v>
      </c>
      <c r="B1511">
        <v>310</v>
      </c>
      <c r="C1511">
        <v>78</v>
      </c>
      <c r="D1511">
        <v>118</v>
      </c>
      <c r="E1511">
        <v>1</v>
      </c>
      <c r="F1511">
        <v>118</v>
      </c>
    </row>
    <row r="1512" spans="1:6" x14ac:dyDescent="0.25">
      <c r="A1512">
        <v>1510</v>
      </c>
      <c r="B1512">
        <v>310</v>
      </c>
      <c r="C1512">
        <v>1105</v>
      </c>
      <c r="D1512">
        <v>115</v>
      </c>
      <c r="E1512">
        <v>3</v>
      </c>
      <c r="F1512">
        <v>345</v>
      </c>
    </row>
    <row r="1513" spans="1:6" x14ac:dyDescent="0.25">
      <c r="A1513">
        <v>1511</v>
      </c>
      <c r="B1513">
        <v>310</v>
      </c>
      <c r="C1513">
        <v>870</v>
      </c>
      <c r="D1513">
        <v>113</v>
      </c>
      <c r="E1513">
        <v>2</v>
      </c>
      <c r="F1513">
        <v>226</v>
      </c>
    </row>
    <row r="1514" spans="1:6" x14ac:dyDescent="0.25">
      <c r="A1514">
        <v>1512</v>
      </c>
      <c r="B1514">
        <v>311</v>
      </c>
      <c r="C1514">
        <v>317</v>
      </c>
      <c r="D1514">
        <v>109</v>
      </c>
      <c r="E1514">
        <v>2</v>
      </c>
      <c r="F1514">
        <v>218</v>
      </c>
    </row>
    <row r="1515" spans="1:6" x14ac:dyDescent="0.25">
      <c r="A1515">
        <v>1513</v>
      </c>
      <c r="B1515">
        <v>311</v>
      </c>
      <c r="C1515">
        <v>39</v>
      </c>
      <c r="D1515">
        <v>104</v>
      </c>
      <c r="E1515">
        <v>3</v>
      </c>
      <c r="F1515">
        <v>312</v>
      </c>
    </row>
    <row r="1516" spans="1:6" x14ac:dyDescent="0.25">
      <c r="A1516">
        <v>1514</v>
      </c>
      <c r="B1516">
        <v>311</v>
      </c>
      <c r="C1516">
        <v>399</v>
      </c>
      <c r="D1516">
        <v>119</v>
      </c>
      <c r="E1516">
        <v>1</v>
      </c>
      <c r="F1516">
        <v>119</v>
      </c>
    </row>
    <row r="1517" spans="1:6" x14ac:dyDescent="0.25">
      <c r="A1517">
        <v>1515</v>
      </c>
      <c r="B1517">
        <v>311</v>
      </c>
      <c r="C1517">
        <v>1191</v>
      </c>
      <c r="D1517">
        <v>105</v>
      </c>
      <c r="E1517">
        <v>1</v>
      </c>
      <c r="F1517">
        <v>105</v>
      </c>
    </row>
    <row r="1518" spans="1:6" x14ac:dyDescent="0.25">
      <c r="A1518">
        <v>1516</v>
      </c>
      <c r="B1518">
        <v>312</v>
      </c>
      <c r="C1518">
        <v>285</v>
      </c>
      <c r="D1518">
        <v>105</v>
      </c>
      <c r="E1518">
        <v>2</v>
      </c>
      <c r="F1518">
        <v>210</v>
      </c>
    </row>
    <row r="1519" spans="1:6" x14ac:dyDescent="0.25">
      <c r="A1519">
        <v>1517</v>
      </c>
      <c r="B1519">
        <v>312</v>
      </c>
      <c r="C1519">
        <v>31</v>
      </c>
      <c r="D1519">
        <v>96</v>
      </c>
      <c r="E1519">
        <v>2</v>
      </c>
      <c r="F1519">
        <v>192</v>
      </c>
    </row>
    <row r="1520" spans="1:6" x14ac:dyDescent="0.25">
      <c r="A1520">
        <v>1518</v>
      </c>
      <c r="B1520">
        <v>312</v>
      </c>
      <c r="C1520">
        <v>899</v>
      </c>
      <c r="D1520">
        <v>94</v>
      </c>
      <c r="E1520">
        <v>3</v>
      </c>
      <c r="F1520">
        <v>282</v>
      </c>
    </row>
    <row r="1521" spans="1:6" x14ac:dyDescent="0.25">
      <c r="A1521">
        <v>1519</v>
      </c>
      <c r="B1521">
        <v>312</v>
      </c>
      <c r="C1521">
        <v>713</v>
      </c>
      <c r="D1521">
        <v>119</v>
      </c>
      <c r="E1521">
        <v>1</v>
      </c>
      <c r="F1521">
        <v>119</v>
      </c>
    </row>
    <row r="1522" spans="1:6" x14ac:dyDescent="0.25">
      <c r="A1522">
        <v>1520</v>
      </c>
      <c r="B1522">
        <v>312</v>
      </c>
      <c r="C1522">
        <v>155</v>
      </c>
      <c r="D1522">
        <v>91</v>
      </c>
      <c r="E1522">
        <v>2</v>
      </c>
      <c r="F1522">
        <v>182</v>
      </c>
    </row>
    <row r="1523" spans="1:6" x14ac:dyDescent="0.25">
      <c r="A1523">
        <v>1521</v>
      </c>
      <c r="B1523">
        <v>312</v>
      </c>
      <c r="C1523">
        <v>78</v>
      </c>
      <c r="D1523">
        <v>118</v>
      </c>
      <c r="E1523">
        <v>2</v>
      </c>
      <c r="F1523">
        <v>236</v>
      </c>
    </row>
    <row r="1524" spans="1:6" x14ac:dyDescent="0.25">
      <c r="A1524">
        <v>1522</v>
      </c>
      <c r="B1524">
        <v>312</v>
      </c>
      <c r="C1524">
        <v>895</v>
      </c>
      <c r="D1524">
        <v>94</v>
      </c>
      <c r="E1524">
        <v>3</v>
      </c>
      <c r="F1524">
        <v>282</v>
      </c>
    </row>
    <row r="1525" spans="1:6" x14ac:dyDescent="0.25">
      <c r="A1525">
        <v>1523</v>
      </c>
      <c r="B1525">
        <v>312</v>
      </c>
      <c r="C1525">
        <v>684</v>
      </c>
      <c r="D1525">
        <v>113</v>
      </c>
      <c r="E1525">
        <v>2</v>
      </c>
      <c r="F1525">
        <v>226</v>
      </c>
    </row>
    <row r="1526" spans="1:6" x14ac:dyDescent="0.25">
      <c r="A1526">
        <v>1524</v>
      </c>
      <c r="B1526">
        <v>312</v>
      </c>
      <c r="C1526">
        <v>836</v>
      </c>
      <c r="D1526">
        <v>117</v>
      </c>
      <c r="E1526">
        <v>1</v>
      </c>
      <c r="F1526">
        <v>117</v>
      </c>
    </row>
    <row r="1527" spans="1:6" x14ac:dyDescent="0.25">
      <c r="A1527">
        <v>1525</v>
      </c>
      <c r="B1527">
        <v>312</v>
      </c>
      <c r="C1527">
        <v>1239</v>
      </c>
      <c r="D1527">
        <v>112</v>
      </c>
      <c r="E1527">
        <v>3</v>
      </c>
      <c r="F1527">
        <v>336</v>
      </c>
    </row>
    <row r="1528" spans="1:6" x14ac:dyDescent="0.25">
      <c r="A1528">
        <v>1526</v>
      </c>
      <c r="B1528">
        <v>312</v>
      </c>
      <c r="C1528">
        <v>949</v>
      </c>
      <c r="D1528">
        <v>97</v>
      </c>
      <c r="E1528">
        <v>1</v>
      </c>
      <c r="F1528">
        <v>97</v>
      </c>
    </row>
    <row r="1529" spans="1:6" x14ac:dyDescent="0.25">
      <c r="A1529">
        <v>1527</v>
      </c>
      <c r="B1529">
        <v>313</v>
      </c>
      <c r="C1529">
        <v>540</v>
      </c>
      <c r="D1529">
        <v>98</v>
      </c>
      <c r="E1529">
        <v>3</v>
      </c>
      <c r="F1529">
        <v>294</v>
      </c>
    </row>
    <row r="1530" spans="1:6" x14ac:dyDescent="0.25">
      <c r="A1530">
        <v>1528</v>
      </c>
      <c r="B1530">
        <v>313</v>
      </c>
      <c r="C1530">
        <v>196</v>
      </c>
      <c r="D1530">
        <v>98</v>
      </c>
      <c r="E1530">
        <v>1</v>
      </c>
      <c r="F1530">
        <v>98</v>
      </c>
    </row>
    <row r="1531" spans="1:6" x14ac:dyDescent="0.25">
      <c r="A1531">
        <v>1529</v>
      </c>
      <c r="B1531">
        <v>313</v>
      </c>
      <c r="C1531">
        <v>1129</v>
      </c>
      <c r="D1531">
        <v>102</v>
      </c>
      <c r="E1531">
        <v>2</v>
      </c>
      <c r="F1531">
        <v>204</v>
      </c>
    </row>
    <row r="1532" spans="1:6" x14ac:dyDescent="0.25">
      <c r="A1532">
        <v>1530</v>
      </c>
      <c r="B1532">
        <v>313</v>
      </c>
      <c r="C1532">
        <v>1063</v>
      </c>
      <c r="D1532">
        <v>93</v>
      </c>
      <c r="E1532">
        <v>3</v>
      </c>
      <c r="F1532">
        <v>279</v>
      </c>
    </row>
    <row r="1533" spans="1:6" x14ac:dyDescent="0.25">
      <c r="A1533">
        <v>1531</v>
      </c>
      <c r="B1533">
        <v>313</v>
      </c>
      <c r="C1533">
        <v>420</v>
      </c>
      <c r="D1533">
        <v>107</v>
      </c>
      <c r="E1533">
        <v>2</v>
      </c>
      <c r="F1533">
        <v>214</v>
      </c>
    </row>
    <row r="1534" spans="1:6" x14ac:dyDescent="0.25">
      <c r="A1534">
        <v>1532</v>
      </c>
      <c r="B1534">
        <v>313</v>
      </c>
      <c r="C1534">
        <v>123</v>
      </c>
      <c r="D1534">
        <v>92</v>
      </c>
      <c r="E1534">
        <v>3</v>
      </c>
      <c r="F1534">
        <v>276</v>
      </c>
    </row>
    <row r="1535" spans="1:6" x14ac:dyDescent="0.25">
      <c r="A1535">
        <v>1533</v>
      </c>
      <c r="B1535">
        <v>313</v>
      </c>
      <c r="C1535">
        <v>527</v>
      </c>
      <c r="D1535">
        <v>98</v>
      </c>
      <c r="E1535">
        <v>3</v>
      </c>
      <c r="F1535">
        <v>294</v>
      </c>
    </row>
    <row r="1536" spans="1:6" x14ac:dyDescent="0.25">
      <c r="A1536">
        <v>1534</v>
      </c>
      <c r="B1536">
        <v>313</v>
      </c>
      <c r="C1536">
        <v>2</v>
      </c>
      <c r="D1536">
        <v>96</v>
      </c>
      <c r="E1536">
        <v>1</v>
      </c>
      <c r="F1536">
        <v>96</v>
      </c>
    </row>
    <row r="1537" spans="1:6" x14ac:dyDescent="0.25">
      <c r="A1537">
        <v>1535</v>
      </c>
      <c r="B1537">
        <v>314</v>
      </c>
      <c r="C1537">
        <v>869</v>
      </c>
      <c r="D1537">
        <v>113</v>
      </c>
      <c r="E1537">
        <v>2</v>
      </c>
      <c r="F1537">
        <v>226</v>
      </c>
    </row>
    <row r="1538" spans="1:6" x14ac:dyDescent="0.25">
      <c r="A1538">
        <v>1536</v>
      </c>
      <c r="B1538">
        <v>314</v>
      </c>
      <c r="C1538">
        <v>815</v>
      </c>
      <c r="D1538">
        <v>117</v>
      </c>
      <c r="E1538">
        <v>3</v>
      </c>
      <c r="F1538">
        <v>351</v>
      </c>
    </row>
    <row r="1539" spans="1:6" x14ac:dyDescent="0.25">
      <c r="A1539">
        <v>1537</v>
      </c>
      <c r="B1539">
        <v>314</v>
      </c>
      <c r="C1539">
        <v>884</v>
      </c>
      <c r="D1539">
        <v>94</v>
      </c>
      <c r="E1539">
        <v>3</v>
      </c>
      <c r="F1539">
        <v>282</v>
      </c>
    </row>
    <row r="1540" spans="1:6" x14ac:dyDescent="0.25">
      <c r="A1540">
        <v>1538</v>
      </c>
      <c r="B1540">
        <v>314</v>
      </c>
      <c r="C1540">
        <v>1257</v>
      </c>
      <c r="D1540">
        <v>112</v>
      </c>
      <c r="E1540">
        <v>3</v>
      </c>
      <c r="F1540">
        <v>336</v>
      </c>
    </row>
    <row r="1541" spans="1:6" x14ac:dyDescent="0.25">
      <c r="A1541">
        <v>1539</v>
      </c>
      <c r="B1541">
        <v>314</v>
      </c>
      <c r="C1541">
        <v>205</v>
      </c>
      <c r="D1541">
        <v>98</v>
      </c>
      <c r="E1541">
        <v>1</v>
      </c>
      <c r="F1541">
        <v>98</v>
      </c>
    </row>
    <row r="1542" spans="1:6" x14ac:dyDescent="0.25">
      <c r="A1542">
        <v>1540</v>
      </c>
      <c r="B1542">
        <v>314</v>
      </c>
      <c r="C1542">
        <v>829</v>
      </c>
      <c r="D1542">
        <v>117</v>
      </c>
      <c r="E1542">
        <v>3</v>
      </c>
      <c r="F1542">
        <v>351</v>
      </c>
    </row>
    <row r="1543" spans="1:6" x14ac:dyDescent="0.25">
      <c r="A1543">
        <v>1541</v>
      </c>
      <c r="B1543">
        <v>314</v>
      </c>
      <c r="C1543">
        <v>935</v>
      </c>
      <c r="D1543">
        <v>96</v>
      </c>
      <c r="E1543">
        <v>3</v>
      </c>
      <c r="F1543">
        <v>288</v>
      </c>
    </row>
    <row r="1544" spans="1:6" x14ac:dyDescent="0.25">
      <c r="A1544">
        <v>1542</v>
      </c>
      <c r="B1544">
        <v>315</v>
      </c>
      <c r="C1544">
        <v>677</v>
      </c>
      <c r="D1544">
        <v>113</v>
      </c>
      <c r="E1544">
        <v>1</v>
      </c>
      <c r="F1544">
        <v>113</v>
      </c>
    </row>
    <row r="1545" spans="1:6" x14ac:dyDescent="0.25">
      <c r="A1545">
        <v>1543</v>
      </c>
      <c r="B1545">
        <v>315</v>
      </c>
      <c r="C1545">
        <v>1089</v>
      </c>
      <c r="D1545">
        <v>115</v>
      </c>
      <c r="E1545">
        <v>1</v>
      </c>
      <c r="F1545">
        <v>115</v>
      </c>
    </row>
    <row r="1546" spans="1:6" x14ac:dyDescent="0.25">
      <c r="A1546">
        <v>1544</v>
      </c>
      <c r="B1546">
        <v>315</v>
      </c>
      <c r="C1546">
        <v>145</v>
      </c>
      <c r="D1546">
        <v>91</v>
      </c>
      <c r="E1546">
        <v>3</v>
      </c>
      <c r="F1546">
        <v>273</v>
      </c>
    </row>
    <row r="1547" spans="1:6" x14ac:dyDescent="0.25">
      <c r="A1547">
        <v>1545</v>
      </c>
      <c r="B1547">
        <v>316</v>
      </c>
      <c r="C1547">
        <v>1079</v>
      </c>
      <c r="D1547">
        <v>93</v>
      </c>
      <c r="E1547">
        <v>3</v>
      </c>
      <c r="F1547">
        <v>279</v>
      </c>
    </row>
    <row r="1548" spans="1:6" x14ac:dyDescent="0.25">
      <c r="A1548">
        <v>1546</v>
      </c>
      <c r="B1548">
        <v>316</v>
      </c>
      <c r="C1548">
        <v>170</v>
      </c>
      <c r="D1548">
        <v>91</v>
      </c>
      <c r="E1548">
        <v>1</v>
      </c>
      <c r="F1548">
        <v>91</v>
      </c>
    </row>
    <row r="1549" spans="1:6" x14ac:dyDescent="0.25">
      <c r="A1549">
        <v>1547</v>
      </c>
      <c r="B1549">
        <v>316</v>
      </c>
      <c r="C1549">
        <v>1071</v>
      </c>
      <c r="D1549">
        <v>93</v>
      </c>
      <c r="E1549">
        <v>2</v>
      </c>
      <c r="F1549">
        <v>186</v>
      </c>
    </row>
    <row r="1550" spans="1:6" x14ac:dyDescent="0.25">
      <c r="A1550">
        <v>1548</v>
      </c>
      <c r="B1550">
        <v>316</v>
      </c>
      <c r="C1550">
        <v>103</v>
      </c>
      <c r="D1550">
        <v>118</v>
      </c>
      <c r="E1550">
        <v>3</v>
      </c>
      <c r="F1550">
        <v>354</v>
      </c>
    </row>
    <row r="1551" spans="1:6" x14ac:dyDescent="0.25">
      <c r="A1551">
        <v>1549</v>
      </c>
      <c r="B1551">
        <v>317</v>
      </c>
      <c r="C1551">
        <v>254</v>
      </c>
      <c r="D1551">
        <v>95</v>
      </c>
      <c r="E1551">
        <v>3</v>
      </c>
      <c r="F1551">
        <v>285</v>
      </c>
    </row>
    <row r="1552" spans="1:6" x14ac:dyDescent="0.25">
      <c r="A1552">
        <v>1550</v>
      </c>
      <c r="B1552">
        <v>317</v>
      </c>
      <c r="C1552">
        <v>414</v>
      </c>
      <c r="D1552">
        <v>119</v>
      </c>
      <c r="E1552">
        <v>2</v>
      </c>
      <c r="F1552">
        <v>238</v>
      </c>
    </row>
    <row r="1553" spans="1:6" x14ac:dyDescent="0.25">
      <c r="A1553">
        <v>1551</v>
      </c>
      <c r="B1553">
        <v>318</v>
      </c>
      <c r="C1553">
        <v>634</v>
      </c>
      <c r="D1553">
        <v>93</v>
      </c>
      <c r="E1553">
        <v>1</v>
      </c>
      <c r="F1553">
        <v>93</v>
      </c>
    </row>
    <row r="1554" spans="1:6" x14ac:dyDescent="0.25">
      <c r="A1554">
        <v>1552</v>
      </c>
      <c r="B1554">
        <v>318</v>
      </c>
      <c r="C1554">
        <v>854</v>
      </c>
      <c r="D1554">
        <v>113</v>
      </c>
      <c r="E1554">
        <v>1</v>
      </c>
      <c r="F1554">
        <v>113</v>
      </c>
    </row>
    <row r="1555" spans="1:6" x14ac:dyDescent="0.25">
      <c r="A1555">
        <v>1553</v>
      </c>
      <c r="B1555">
        <v>318</v>
      </c>
      <c r="C1555">
        <v>542</v>
      </c>
      <c r="D1555">
        <v>98</v>
      </c>
      <c r="E1555">
        <v>2</v>
      </c>
      <c r="F1555">
        <v>196</v>
      </c>
    </row>
    <row r="1556" spans="1:6" x14ac:dyDescent="0.25">
      <c r="A1556">
        <v>1554</v>
      </c>
      <c r="B1556">
        <v>319</v>
      </c>
      <c r="C1556">
        <v>1152</v>
      </c>
      <c r="D1556">
        <v>102</v>
      </c>
      <c r="E1556">
        <v>1</v>
      </c>
      <c r="F1556">
        <v>102</v>
      </c>
    </row>
    <row r="1557" spans="1:6" x14ac:dyDescent="0.25">
      <c r="A1557">
        <v>1555</v>
      </c>
      <c r="B1557">
        <v>319</v>
      </c>
      <c r="C1557">
        <v>1202</v>
      </c>
      <c r="D1557">
        <v>105</v>
      </c>
      <c r="E1557">
        <v>1</v>
      </c>
      <c r="F1557">
        <v>105</v>
      </c>
    </row>
    <row r="1558" spans="1:6" x14ac:dyDescent="0.25">
      <c r="A1558">
        <v>1556</v>
      </c>
      <c r="B1558">
        <v>319</v>
      </c>
      <c r="C1558">
        <v>1160</v>
      </c>
      <c r="D1558">
        <v>99</v>
      </c>
      <c r="E1558">
        <v>1</v>
      </c>
      <c r="F1558">
        <v>99</v>
      </c>
    </row>
    <row r="1559" spans="1:6" x14ac:dyDescent="0.25">
      <c r="A1559">
        <v>1557</v>
      </c>
      <c r="B1559">
        <v>319</v>
      </c>
      <c r="C1559">
        <v>162</v>
      </c>
      <c r="D1559">
        <v>91</v>
      </c>
      <c r="E1559">
        <v>3</v>
      </c>
      <c r="F1559">
        <v>273</v>
      </c>
    </row>
    <row r="1560" spans="1:6" x14ac:dyDescent="0.25">
      <c r="A1560">
        <v>1558</v>
      </c>
      <c r="B1560">
        <v>319</v>
      </c>
      <c r="C1560">
        <v>385</v>
      </c>
      <c r="D1560">
        <v>119</v>
      </c>
      <c r="E1560">
        <v>1</v>
      </c>
      <c r="F1560">
        <v>119</v>
      </c>
    </row>
    <row r="1561" spans="1:6" x14ac:dyDescent="0.25">
      <c r="A1561">
        <v>1559</v>
      </c>
      <c r="B1561">
        <v>320</v>
      </c>
      <c r="C1561">
        <v>940</v>
      </c>
      <c r="D1561">
        <v>96</v>
      </c>
      <c r="E1561">
        <v>1</v>
      </c>
      <c r="F1561">
        <v>96</v>
      </c>
    </row>
    <row r="1562" spans="1:6" x14ac:dyDescent="0.25">
      <c r="A1562">
        <v>1560</v>
      </c>
      <c r="B1562">
        <v>320</v>
      </c>
      <c r="C1562">
        <v>596</v>
      </c>
      <c r="D1562">
        <v>112</v>
      </c>
      <c r="E1562">
        <v>3</v>
      </c>
      <c r="F1562">
        <v>336</v>
      </c>
    </row>
    <row r="1563" spans="1:6" x14ac:dyDescent="0.25">
      <c r="A1563">
        <v>1561</v>
      </c>
      <c r="B1563">
        <v>320</v>
      </c>
      <c r="C1563">
        <v>1137</v>
      </c>
      <c r="D1563">
        <v>102</v>
      </c>
      <c r="E1563">
        <v>3</v>
      </c>
      <c r="F1563">
        <v>306</v>
      </c>
    </row>
    <row r="1564" spans="1:6" x14ac:dyDescent="0.25">
      <c r="A1564">
        <v>1562</v>
      </c>
      <c r="B1564">
        <v>320</v>
      </c>
      <c r="C1564">
        <v>1235</v>
      </c>
      <c r="D1564">
        <v>112</v>
      </c>
      <c r="E1564">
        <v>3</v>
      </c>
      <c r="F1564">
        <v>336</v>
      </c>
    </row>
    <row r="1565" spans="1:6" x14ac:dyDescent="0.25">
      <c r="A1565">
        <v>1563</v>
      </c>
      <c r="B1565">
        <v>320</v>
      </c>
      <c r="C1565">
        <v>836</v>
      </c>
      <c r="D1565">
        <v>117</v>
      </c>
      <c r="E1565">
        <v>1</v>
      </c>
      <c r="F1565">
        <v>117</v>
      </c>
    </row>
    <row r="1566" spans="1:6" x14ac:dyDescent="0.25">
      <c r="A1566">
        <v>1564</v>
      </c>
      <c r="B1566">
        <v>320</v>
      </c>
      <c r="C1566">
        <v>844</v>
      </c>
      <c r="D1566">
        <v>113</v>
      </c>
      <c r="E1566">
        <v>2</v>
      </c>
      <c r="F1566">
        <v>226</v>
      </c>
    </row>
    <row r="1567" spans="1:6" x14ac:dyDescent="0.25">
      <c r="A1567">
        <v>1565</v>
      </c>
      <c r="B1567">
        <v>321</v>
      </c>
      <c r="C1567">
        <v>457</v>
      </c>
      <c r="D1567">
        <v>118</v>
      </c>
      <c r="E1567">
        <v>2</v>
      </c>
      <c r="F1567">
        <v>236</v>
      </c>
    </row>
    <row r="1568" spans="1:6" x14ac:dyDescent="0.25">
      <c r="A1568">
        <v>1566</v>
      </c>
      <c r="B1568">
        <v>321</v>
      </c>
      <c r="C1568">
        <v>933</v>
      </c>
      <c r="D1568">
        <v>96</v>
      </c>
      <c r="E1568">
        <v>3</v>
      </c>
      <c r="F1568">
        <v>288</v>
      </c>
    </row>
    <row r="1569" spans="1:6" x14ac:dyDescent="0.25">
      <c r="A1569">
        <v>1567</v>
      </c>
      <c r="B1569">
        <v>321</v>
      </c>
      <c r="C1569">
        <v>673</v>
      </c>
      <c r="D1569">
        <v>113</v>
      </c>
      <c r="E1569">
        <v>1</v>
      </c>
      <c r="F1569">
        <v>113</v>
      </c>
    </row>
    <row r="1570" spans="1:6" x14ac:dyDescent="0.25">
      <c r="A1570">
        <v>1568</v>
      </c>
      <c r="B1570">
        <v>321</v>
      </c>
      <c r="C1570">
        <v>615</v>
      </c>
      <c r="D1570">
        <v>112</v>
      </c>
      <c r="E1570">
        <v>2</v>
      </c>
      <c r="F1570">
        <v>224</v>
      </c>
    </row>
    <row r="1571" spans="1:6" x14ac:dyDescent="0.25">
      <c r="A1571">
        <v>1569</v>
      </c>
      <c r="B1571">
        <v>321</v>
      </c>
      <c r="C1571">
        <v>1020</v>
      </c>
      <c r="D1571">
        <v>90</v>
      </c>
      <c r="E1571">
        <v>1</v>
      </c>
      <c r="F1571">
        <v>90</v>
      </c>
    </row>
    <row r="1572" spans="1:6" x14ac:dyDescent="0.25">
      <c r="A1572">
        <v>1570</v>
      </c>
      <c r="B1572">
        <v>321</v>
      </c>
      <c r="C1572">
        <v>892</v>
      </c>
      <c r="D1572">
        <v>94</v>
      </c>
      <c r="E1572">
        <v>1</v>
      </c>
      <c r="F1572">
        <v>94</v>
      </c>
    </row>
    <row r="1573" spans="1:6" x14ac:dyDescent="0.25">
      <c r="A1573">
        <v>1571</v>
      </c>
      <c r="B1573">
        <v>321</v>
      </c>
      <c r="C1573">
        <v>612</v>
      </c>
      <c r="D1573">
        <v>112</v>
      </c>
      <c r="E1573">
        <v>1</v>
      </c>
      <c r="F1573">
        <v>112</v>
      </c>
    </row>
    <row r="1574" spans="1:6" x14ac:dyDescent="0.25">
      <c r="A1574">
        <v>1572</v>
      </c>
      <c r="B1574">
        <v>321</v>
      </c>
      <c r="C1574">
        <v>887</v>
      </c>
      <c r="D1574">
        <v>94</v>
      </c>
      <c r="E1574">
        <v>2</v>
      </c>
      <c r="F1574">
        <v>188</v>
      </c>
    </row>
    <row r="1575" spans="1:6" x14ac:dyDescent="0.25">
      <c r="A1575">
        <v>1573</v>
      </c>
      <c r="B1575">
        <v>321</v>
      </c>
      <c r="C1575">
        <v>944</v>
      </c>
      <c r="D1575">
        <v>96</v>
      </c>
      <c r="E1575">
        <v>2</v>
      </c>
      <c r="F1575">
        <v>192</v>
      </c>
    </row>
    <row r="1576" spans="1:6" x14ac:dyDescent="0.25">
      <c r="A1576">
        <v>1574</v>
      </c>
      <c r="B1576">
        <v>322</v>
      </c>
      <c r="C1576">
        <v>236</v>
      </c>
      <c r="D1576">
        <v>106</v>
      </c>
      <c r="E1576">
        <v>2</v>
      </c>
      <c r="F1576">
        <v>212</v>
      </c>
    </row>
    <row r="1577" spans="1:6" x14ac:dyDescent="0.25">
      <c r="A1577">
        <v>1575</v>
      </c>
      <c r="B1577">
        <v>322</v>
      </c>
      <c r="C1577">
        <v>797</v>
      </c>
      <c r="D1577">
        <v>91</v>
      </c>
      <c r="E1577">
        <v>2</v>
      </c>
      <c r="F1577">
        <v>182</v>
      </c>
    </row>
    <row r="1578" spans="1:6" x14ac:dyDescent="0.25">
      <c r="A1578">
        <v>1576</v>
      </c>
      <c r="B1578">
        <v>322</v>
      </c>
      <c r="C1578">
        <v>997</v>
      </c>
      <c r="D1578">
        <v>106</v>
      </c>
      <c r="E1578">
        <v>2</v>
      </c>
      <c r="F1578">
        <v>212</v>
      </c>
    </row>
    <row r="1579" spans="1:6" x14ac:dyDescent="0.25">
      <c r="A1579">
        <v>1577</v>
      </c>
      <c r="B1579">
        <v>322</v>
      </c>
      <c r="C1579">
        <v>967</v>
      </c>
      <c r="D1579">
        <v>97</v>
      </c>
      <c r="E1579">
        <v>1</v>
      </c>
      <c r="F1579">
        <v>97</v>
      </c>
    </row>
    <row r="1580" spans="1:6" x14ac:dyDescent="0.25">
      <c r="A1580">
        <v>1578</v>
      </c>
      <c r="B1580">
        <v>322</v>
      </c>
      <c r="C1580">
        <v>537</v>
      </c>
      <c r="D1580">
        <v>98</v>
      </c>
      <c r="E1580">
        <v>2</v>
      </c>
      <c r="F1580">
        <v>196</v>
      </c>
    </row>
    <row r="1581" spans="1:6" x14ac:dyDescent="0.25">
      <c r="A1581">
        <v>1579</v>
      </c>
      <c r="B1581">
        <v>322</v>
      </c>
      <c r="C1581">
        <v>348</v>
      </c>
      <c r="D1581">
        <v>109</v>
      </c>
      <c r="E1581">
        <v>1</v>
      </c>
      <c r="F1581">
        <v>109</v>
      </c>
    </row>
    <row r="1582" spans="1:6" x14ac:dyDescent="0.25">
      <c r="A1582">
        <v>1580</v>
      </c>
      <c r="B1582">
        <v>322</v>
      </c>
      <c r="C1582">
        <v>152</v>
      </c>
      <c r="D1582">
        <v>91</v>
      </c>
      <c r="E1582">
        <v>3</v>
      </c>
      <c r="F1582">
        <v>273</v>
      </c>
    </row>
    <row r="1583" spans="1:6" x14ac:dyDescent="0.25">
      <c r="A1583">
        <v>1581</v>
      </c>
      <c r="B1583">
        <v>323</v>
      </c>
      <c r="C1583">
        <v>943</v>
      </c>
      <c r="D1583">
        <v>96</v>
      </c>
      <c r="E1583">
        <v>2</v>
      </c>
      <c r="F1583">
        <v>192</v>
      </c>
    </row>
    <row r="1584" spans="1:6" x14ac:dyDescent="0.25">
      <c r="A1584">
        <v>1582</v>
      </c>
      <c r="B1584">
        <v>323</v>
      </c>
      <c r="C1584">
        <v>635</v>
      </c>
      <c r="D1584">
        <v>93</v>
      </c>
      <c r="E1584">
        <v>3</v>
      </c>
      <c r="F1584">
        <v>279</v>
      </c>
    </row>
    <row r="1585" spans="1:6" x14ac:dyDescent="0.25">
      <c r="A1585">
        <v>1583</v>
      </c>
      <c r="B1585">
        <v>323</v>
      </c>
      <c r="C1585">
        <v>1000</v>
      </c>
      <c r="D1585">
        <v>106</v>
      </c>
      <c r="E1585">
        <v>3</v>
      </c>
      <c r="F1585">
        <v>318</v>
      </c>
    </row>
    <row r="1586" spans="1:6" x14ac:dyDescent="0.25">
      <c r="A1586">
        <v>1584</v>
      </c>
      <c r="B1586">
        <v>323</v>
      </c>
      <c r="C1586">
        <v>444</v>
      </c>
      <c r="D1586">
        <v>107</v>
      </c>
      <c r="E1586">
        <v>1</v>
      </c>
      <c r="F1586">
        <v>107</v>
      </c>
    </row>
    <row r="1587" spans="1:6" x14ac:dyDescent="0.25">
      <c r="A1587">
        <v>1585</v>
      </c>
      <c r="B1587">
        <v>323</v>
      </c>
      <c r="C1587">
        <v>787</v>
      </c>
      <c r="D1587">
        <v>91</v>
      </c>
      <c r="E1587">
        <v>2</v>
      </c>
      <c r="F1587">
        <v>182</v>
      </c>
    </row>
    <row r="1588" spans="1:6" x14ac:dyDescent="0.25">
      <c r="A1588">
        <v>1586</v>
      </c>
      <c r="B1588">
        <v>323</v>
      </c>
      <c r="C1588">
        <v>357</v>
      </c>
      <c r="D1588">
        <v>94</v>
      </c>
      <c r="E1588">
        <v>3</v>
      </c>
      <c r="F1588">
        <v>282</v>
      </c>
    </row>
    <row r="1589" spans="1:6" x14ac:dyDescent="0.25">
      <c r="A1589">
        <v>1587</v>
      </c>
      <c r="B1589">
        <v>323</v>
      </c>
      <c r="C1589">
        <v>41</v>
      </c>
      <c r="D1589">
        <v>104</v>
      </c>
      <c r="E1589">
        <v>2</v>
      </c>
      <c r="F1589">
        <v>208</v>
      </c>
    </row>
    <row r="1590" spans="1:6" x14ac:dyDescent="0.25">
      <c r="A1590">
        <v>1588</v>
      </c>
      <c r="B1590">
        <v>323</v>
      </c>
      <c r="C1590">
        <v>1066</v>
      </c>
      <c r="D1590">
        <v>93</v>
      </c>
      <c r="E1590">
        <v>2</v>
      </c>
      <c r="F1590">
        <v>186</v>
      </c>
    </row>
    <row r="1591" spans="1:6" x14ac:dyDescent="0.25">
      <c r="A1591">
        <v>1589</v>
      </c>
      <c r="B1591">
        <v>324</v>
      </c>
      <c r="C1591">
        <v>122</v>
      </c>
      <c r="D1591">
        <v>92</v>
      </c>
      <c r="E1591">
        <v>2</v>
      </c>
      <c r="F1591">
        <v>184</v>
      </c>
    </row>
    <row r="1592" spans="1:6" x14ac:dyDescent="0.25">
      <c r="A1592">
        <v>1590</v>
      </c>
      <c r="B1592">
        <v>324</v>
      </c>
      <c r="C1592">
        <v>135</v>
      </c>
      <c r="D1592">
        <v>92</v>
      </c>
      <c r="E1592">
        <v>3</v>
      </c>
      <c r="F1592">
        <v>276</v>
      </c>
    </row>
    <row r="1593" spans="1:6" x14ac:dyDescent="0.25">
      <c r="A1593">
        <v>1591</v>
      </c>
      <c r="B1593">
        <v>324</v>
      </c>
      <c r="C1593">
        <v>647</v>
      </c>
      <c r="D1593">
        <v>93</v>
      </c>
      <c r="E1593">
        <v>3</v>
      </c>
      <c r="F1593">
        <v>279</v>
      </c>
    </row>
    <row r="1594" spans="1:6" x14ac:dyDescent="0.25">
      <c r="A1594">
        <v>1592</v>
      </c>
      <c r="B1594">
        <v>324</v>
      </c>
      <c r="C1594">
        <v>269</v>
      </c>
      <c r="D1594">
        <v>95</v>
      </c>
      <c r="E1594">
        <v>2</v>
      </c>
      <c r="F1594">
        <v>190</v>
      </c>
    </row>
    <row r="1595" spans="1:6" x14ac:dyDescent="0.25">
      <c r="A1595">
        <v>1593</v>
      </c>
      <c r="B1595">
        <v>324</v>
      </c>
      <c r="C1595">
        <v>741</v>
      </c>
      <c r="D1595">
        <v>109</v>
      </c>
      <c r="E1595">
        <v>3</v>
      </c>
      <c r="F1595">
        <v>327</v>
      </c>
    </row>
    <row r="1596" spans="1:6" x14ac:dyDescent="0.25">
      <c r="A1596">
        <v>1594</v>
      </c>
      <c r="B1596">
        <v>325</v>
      </c>
      <c r="C1596">
        <v>869</v>
      </c>
      <c r="D1596">
        <v>113</v>
      </c>
      <c r="E1596">
        <v>3</v>
      </c>
      <c r="F1596">
        <v>339</v>
      </c>
    </row>
    <row r="1597" spans="1:6" x14ac:dyDescent="0.25">
      <c r="A1597">
        <v>1595</v>
      </c>
      <c r="B1597">
        <v>325</v>
      </c>
      <c r="C1597">
        <v>863</v>
      </c>
      <c r="D1597">
        <v>113</v>
      </c>
      <c r="E1597">
        <v>1</v>
      </c>
      <c r="F1597">
        <v>113</v>
      </c>
    </row>
    <row r="1598" spans="1:6" x14ac:dyDescent="0.25">
      <c r="A1598">
        <v>1596</v>
      </c>
      <c r="B1598">
        <v>326</v>
      </c>
      <c r="C1598">
        <v>390</v>
      </c>
      <c r="D1598">
        <v>119</v>
      </c>
      <c r="E1598">
        <v>2</v>
      </c>
      <c r="F1598">
        <v>238</v>
      </c>
    </row>
    <row r="1599" spans="1:6" x14ac:dyDescent="0.25">
      <c r="A1599">
        <v>1597</v>
      </c>
      <c r="B1599">
        <v>326</v>
      </c>
      <c r="C1599">
        <v>550</v>
      </c>
      <c r="D1599">
        <v>98</v>
      </c>
      <c r="E1599">
        <v>1</v>
      </c>
      <c r="F1599">
        <v>98</v>
      </c>
    </row>
    <row r="1600" spans="1:6" x14ac:dyDescent="0.25">
      <c r="A1600">
        <v>1598</v>
      </c>
      <c r="B1600">
        <v>326</v>
      </c>
      <c r="C1600">
        <v>695</v>
      </c>
      <c r="D1600">
        <v>113</v>
      </c>
      <c r="E1600">
        <v>3</v>
      </c>
      <c r="F1600">
        <v>339</v>
      </c>
    </row>
    <row r="1601" spans="1:6" x14ac:dyDescent="0.25">
      <c r="A1601">
        <v>1599</v>
      </c>
      <c r="B1601">
        <v>327</v>
      </c>
      <c r="C1601">
        <v>1030</v>
      </c>
      <c r="D1601">
        <v>90</v>
      </c>
      <c r="E1601">
        <v>2</v>
      </c>
      <c r="F1601">
        <v>180</v>
      </c>
    </row>
    <row r="1602" spans="1:6" x14ac:dyDescent="0.25">
      <c r="A1602">
        <v>1600</v>
      </c>
      <c r="B1602">
        <v>327</v>
      </c>
      <c r="C1602">
        <v>60</v>
      </c>
      <c r="D1602">
        <v>104</v>
      </c>
      <c r="E1602">
        <v>1</v>
      </c>
      <c r="F1602">
        <v>104</v>
      </c>
    </row>
    <row r="1603" spans="1:6" x14ac:dyDescent="0.25">
      <c r="A1603">
        <v>1601</v>
      </c>
      <c r="B1603">
        <v>327</v>
      </c>
      <c r="C1603">
        <v>421</v>
      </c>
      <c r="D1603">
        <v>107</v>
      </c>
      <c r="E1603">
        <v>1</v>
      </c>
      <c r="F1603">
        <v>107</v>
      </c>
    </row>
    <row r="1604" spans="1:6" x14ac:dyDescent="0.25">
      <c r="A1604">
        <v>1602</v>
      </c>
      <c r="B1604">
        <v>327</v>
      </c>
      <c r="C1604">
        <v>104</v>
      </c>
      <c r="D1604">
        <v>118</v>
      </c>
      <c r="E1604">
        <v>1</v>
      </c>
      <c r="F1604">
        <v>118</v>
      </c>
    </row>
    <row r="1605" spans="1:6" x14ac:dyDescent="0.25">
      <c r="A1605">
        <v>1603</v>
      </c>
      <c r="B1605">
        <v>327</v>
      </c>
      <c r="C1605">
        <v>508</v>
      </c>
      <c r="D1605">
        <v>102</v>
      </c>
      <c r="E1605">
        <v>3</v>
      </c>
      <c r="F1605">
        <v>306</v>
      </c>
    </row>
    <row r="1606" spans="1:6" x14ac:dyDescent="0.25">
      <c r="A1606">
        <v>1604</v>
      </c>
      <c r="B1606">
        <v>327</v>
      </c>
      <c r="C1606">
        <v>707</v>
      </c>
      <c r="D1606">
        <v>119</v>
      </c>
      <c r="E1606">
        <v>3</v>
      </c>
      <c r="F1606">
        <v>357</v>
      </c>
    </row>
    <row r="1607" spans="1:6" x14ac:dyDescent="0.25">
      <c r="A1607">
        <v>1605</v>
      </c>
      <c r="B1607">
        <v>327</v>
      </c>
      <c r="C1607">
        <v>102</v>
      </c>
      <c r="D1607">
        <v>118</v>
      </c>
      <c r="E1607">
        <v>1</v>
      </c>
      <c r="F1607">
        <v>118</v>
      </c>
    </row>
    <row r="1608" spans="1:6" x14ac:dyDescent="0.25">
      <c r="A1608">
        <v>1606</v>
      </c>
      <c r="B1608">
        <v>327</v>
      </c>
      <c r="C1608">
        <v>889</v>
      </c>
      <c r="D1608">
        <v>94</v>
      </c>
      <c r="E1608">
        <v>1</v>
      </c>
      <c r="F1608">
        <v>94</v>
      </c>
    </row>
    <row r="1609" spans="1:6" x14ac:dyDescent="0.25">
      <c r="A1609">
        <v>1607</v>
      </c>
      <c r="B1609">
        <v>328</v>
      </c>
      <c r="C1609">
        <v>8</v>
      </c>
      <c r="D1609">
        <v>96</v>
      </c>
      <c r="E1609">
        <v>1</v>
      </c>
      <c r="F1609">
        <v>96</v>
      </c>
    </row>
    <row r="1610" spans="1:6" x14ac:dyDescent="0.25">
      <c r="A1610">
        <v>1608</v>
      </c>
      <c r="B1610">
        <v>328</v>
      </c>
      <c r="C1610">
        <v>1069</v>
      </c>
      <c r="D1610">
        <v>93</v>
      </c>
      <c r="E1610">
        <v>3</v>
      </c>
      <c r="F1610">
        <v>279</v>
      </c>
    </row>
    <row r="1611" spans="1:6" x14ac:dyDescent="0.25">
      <c r="A1611">
        <v>1609</v>
      </c>
      <c r="B1611">
        <v>328</v>
      </c>
      <c r="C1611">
        <v>1145</v>
      </c>
      <c r="D1611">
        <v>102</v>
      </c>
      <c r="E1611">
        <v>1</v>
      </c>
      <c r="F1611">
        <v>102</v>
      </c>
    </row>
    <row r="1612" spans="1:6" x14ac:dyDescent="0.25">
      <c r="A1612">
        <v>1610</v>
      </c>
      <c r="B1612">
        <v>329</v>
      </c>
      <c r="C1612">
        <v>1041</v>
      </c>
      <c r="D1612">
        <v>90</v>
      </c>
      <c r="E1612">
        <v>2</v>
      </c>
      <c r="F1612">
        <v>180</v>
      </c>
    </row>
    <row r="1613" spans="1:6" x14ac:dyDescent="0.25">
      <c r="A1613">
        <v>1611</v>
      </c>
      <c r="B1613">
        <v>329</v>
      </c>
      <c r="C1613">
        <v>1110</v>
      </c>
      <c r="D1613">
        <v>115</v>
      </c>
      <c r="E1613">
        <v>1</v>
      </c>
      <c r="F1613">
        <v>115</v>
      </c>
    </row>
    <row r="1614" spans="1:6" x14ac:dyDescent="0.25">
      <c r="A1614">
        <v>1612</v>
      </c>
      <c r="B1614">
        <v>329</v>
      </c>
      <c r="C1614">
        <v>887</v>
      </c>
      <c r="D1614">
        <v>94</v>
      </c>
      <c r="E1614">
        <v>1</v>
      </c>
      <c r="F1614">
        <v>94</v>
      </c>
    </row>
    <row r="1615" spans="1:6" x14ac:dyDescent="0.25">
      <c r="A1615">
        <v>1613</v>
      </c>
      <c r="B1615">
        <v>329</v>
      </c>
      <c r="C1615">
        <v>751</v>
      </c>
      <c r="D1615">
        <v>109</v>
      </c>
      <c r="E1615">
        <v>1</v>
      </c>
      <c r="F1615">
        <v>109</v>
      </c>
    </row>
    <row r="1616" spans="1:6" x14ac:dyDescent="0.25">
      <c r="A1616">
        <v>1614</v>
      </c>
      <c r="B1616">
        <v>329</v>
      </c>
      <c r="C1616">
        <v>186</v>
      </c>
      <c r="D1616">
        <v>98</v>
      </c>
      <c r="E1616">
        <v>3</v>
      </c>
      <c r="F1616">
        <v>294</v>
      </c>
    </row>
    <row r="1617" spans="1:6" x14ac:dyDescent="0.25">
      <c r="A1617">
        <v>1615</v>
      </c>
      <c r="B1617">
        <v>329</v>
      </c>
      <c r="C1617">
        <v>220</v>
      </c>
      <c r="D1617">
        <v>106</v>
      </c>
      <c r="E1617">
        <v>1</v>
      </c>
      <c r="F1617">
        <v>106</v>
      </c>
    </row>
    <row r="1618" spans="1:6" x14ac:dyDescent="0.25">
      <c r="A1618">
        <v>1616</v>
      </c>
      <c r="B1618">
        <v>330</v>
      </c>
      <c r="C1618">
        <v>1226</v>
      </c>
      <c r="D1618">
        <v>112</v>
      </c>
      <c r="E1618">
        <v>2</v>
      </c>
      <c r="F1618">
        <v>224</v>
      </c>
    </row>
    <row r="1619" spans="1:6" x14ac:dyDescent="0.25">
      <c r="A1619">
        <v>1617</v>
      </c>
      <c r="B1619">
        <v>330</v>
      </c>
      <c r="C1619">
        <v>809</v>
      </c>
      <c r="D1619">
        <v>117</v>
      </c>
      <c r="E1619">
        <v>3</v>
      </c>
      <c r="F1619">
        <v>351</v>
      </c>
    </row>
    <row r="1620" spans="1:6" x14ac:dyDescent="0.25">
      <c r="A1620">
        <v>1618</v>
      </c>
      <c r="B1620">
        <v>330</v>
      </c>
      <c r="C1620">
        <v>87</v>
      </c>
      <c r="D1620">
        <v>118</v>
      </c>
      <c r="E1620">
        <v>2</v>
      </c>
      <c r="F1620">
        <v>236</v>
      </c>
    </row>
    <row r="1621" spans="1:6" x14ac:dyDescent="0.25">
      <c r="A1621">
        <v>1619</v>
      </c>
      <c r="B1621">
        <v>330</v>
      </c>
      <c r="C1621">
        <v>1132</v>
      </c>
      <c r="D1621">
        <v>102</v>
      </c>
      <c r="E1621">
        <v>2</v>
      </c>
      <c r="F1621">
        <v>204</v>
      </c>
    </row>
    <row r="1622" spans="1:6" x14ac:dyDescent="0.25">
      <c r="A1622">
        <v>1620</v>
      </c>
      <c r="B1622">
        <v>330</v>
      </c>
      <c r="C1622">
        <v>1071</v>
      </c>
      <c r="D1622">
        <v>93</v>
      </c>
      <c r="E1622">
        <v>2</v>
      </c>
      <c r="F1622">
        <v>186</v>
      </c>
    </row>
    <row r="1623" spans="1:6" x14ac:dyDescent="0.25">
      <c r="A1623">
        <v>1621</v>
      </c>
      <c r="B1623">
        <v>330</v>
      </c>
      <c r="C1623">
        <v>263</v>
      </c>
      <c r="D1623">
        <v>95</v>
      </c>
      <c r="E1623">
        <v>1</v>
      </c>
      <c r="F1623">
        <v>95</v>
      </c>
    </row>
    <row r="1624" spans="1:6" x14ac:dyDescent="0.25">
      <c r="A1624">
        <v>1622</v>
      </c>
      <c r="B1624">
        <v>330</v>
      </c>
      <c r="C1624">
        <v>569</v>
      </c>
      <c r="D1624">
        <v>100</v>
      </c>
      <c r="E1624">
        <v>1</v>
      </c>
      <c r="F1624">
        <v>100</v>
      </c>
    </row>
    <row r="1625" spans="1:6" x14ac:dyDescent="0.25">
      <c r="A1625">
        <v>1623</v>
      </c>
      <c r="B1625">
        <v>330</v>
      </c>
      <c r="C1625">
        <v>1223</v>
      </c>
      <c r="D1625">
        <v>105</v>
      </c>
      <c r="E1625">
        <v>3</v>
      </c>
      <c r="F1625">
        <v>315</v>
      </c>
    </row>
    <row r="1626" spans="1:6" x14ac:dyDescent="0.25">
      <c r="A1626">
        <v>1624</v>
      </c>
      <c r="B1626">
        <v>331</v>
      </c>
      <c r="C1626">
        <v>1141</v>
      </c>
      <c r="D1626">
        <v>102</v>
      </c>
      <c r="E1626">
        <v>2</v>
      </c>
      <c r="F1626">
        <v>204</v>
      </c>
    </row>
    <row r="1627" spans="1:6" x14ac:dyDescent="0.25">
      <c r="A1627">
        <v>1625</v>
      </c>
      <c r="B1627">
        <v>333</v>
      </c>
      <c r="C1627">
        <v>196</v>
      </c>
      <c r="D1627">
        <v>98</v>
      </c>
      <c r="E1627">
        <v>1</v>
      </c>
      <c r="F1627">
        <v>98</v>
      </c>
    </row>
    <row r="1628" spans="1:6" x14ac:dyDescent="0.25">
      <c r="A1628">
        <v>1626</v>
      </c>
      <c r="B1628">
        <v>333</v>
      </c>
      <c r="C1628">
        <v>1092</v>
      </c>
      <c r="D1628">
        <v>115</v>
      </c>
      <c r="E1628">
        <v>3</v>
      </c>
      <c r="F1628">
        <v>345</v>
      </c>
    </row>
    <row r="1629" spans="1:6" x14ac:dyDescent="0.25">
      <c r="A1629">
        <v>1627</v>
      </c>
      <c r="B1629">
        <v>333</v>
      </c>
      <c r="C1629">
        <v>885</v>
      </c>
      <c r="D1629">
        <v>94</v>
      </c>
      <c r="E1629">
        <v>3</v>
      </c>
      <c r="F1629">
        <v>282</v>
      </c>
    </row>
    <row r="1630" spans="1:6" x14ac:dyDescent="0.25">
      <c r="A1630">
        <v>1628</v>
      </c>
      <c r="B1630">
        <v>333</v>
      </c>
      <c r="C1630">
        <v>903</v>
      </c>
      <c r="D1630">
        <v>94</v>
      </c>
      <c r="E1630">
        <v>1</v>
      </c>
      <c r="F1630">
        <v>94</v>
      </c>
    </row>
    <row r="1631" spans="1:6" x14ac:dyDescent="0.25">
      <c r="A1631">
        <v>1629</v>
      </c>
      <c r="B1631">
        <v>333</v>
      </c>
      <c r="C1631">
        <v>822</v>
      </c>
      <c r="D1631">
        <v>117</v>
      </c>
      <c r="E1631">
        <v>1</v>
      </c>
      <c r="F1631">
        <v>117</v>
      </c>
    </row>
    <row r="1632" spans="1:6" x14ac:dyDescent="0.25">
      <c r="A1632">
        <v>1630</v>
      </c>
      <c r="B1632">
        <v>333</v>
      </c>
      <c r="C1632">
        <v>124</v>
      </c>
      <c r="D1632">
        <v>92</v>
      </c>
      <c r="E1632">
        <v>3</v>
      </c>
      <c r="F1632">
        <v>276</v>
      </c>
    </row>
    <row r="1633" spans="1:6" x14ac:dyDescent="0.25">
      <c r="A1633">
        <v>1631</v>
      </c>
      <c r="B1633">
        <v>333</v>
      </c>
      <c r="C1633">
        <v>452</v>
      </c>
      <c r="D1633">
        <v>107</v>
      </c>
      <c r="E1633">
        <v>3</v>
      </c>
      <c r="F1633">
        <v>321</v>
      </c>
    </row>
    <row r="1634" spans="1:6" x14ac:dyDescent="0.25">
      <c r="A1634">
        <v>1632</v>
      </c>
      <c r="B1634">
        <v>334</v>
      </c>
      <c r="C1634">
        <v>762</v>
      </c>
      <c r="D1634">
        <v>109</v>
      </c>
      <c r="E1634">
        <v>3</v>
      </c>
      <c r="F1634">
        <v>327</v>
      </c>
    </row>
    <row r="1635" spans="1:6" x14ac:dyDescent="0.25">
      <c r="A1635">
        <v>1633</v>
      </c>
      <c r="B1635">
        <v>334</v>
      </c>
      <c r="C1635">
        <v>777</v>
      </c>
      <c r="D1635">
        <v>91</v>
      </c>
      <c r="E1635">
        <v>3</v>
      </c>
      <c r="F1635">
        <v>273</v>
      </c>
    </row>
    <row r="1636" spans="1:6" x14ac:dyDescent="0.25">
      <c r="A1636">
        <v>1634</v>
      </c>
      <c r="B1636">
        <v>334</v>
      </c>
      <c r="C1636">
        <v>282</v>
      </c>
      <c r="D1636">
        <v>105</v>
      </c>
      <c r="E1636">
        <v>2</v>
      </c>
      <c r="F1636">
        <v>210</v>
      </c>
    </row>
    <row r="1637" spans="1:6" x14ac:dyDescent="0.25">
      <c r="A1637">
        <v>1635</v>
      </c>
      <c r="B1637">
        <v>334</v>
      </c>
      <c r="C1637">
        <v>1148</v>
      </c>
      <c r="D1637">
        <v>102</v>
      </c>
      <c r="E1637">
        <v>2</v>
      </c>
      <c r="F1637">
        <v>204</v>
      </c>
    </row>
    <row r="1638" spans="1:6" x14ac:dyDescent="0.25">
      <c r="A1638">
        <v>1636</v>
      </c>
      <c r="B1638">
        <v>334</v>
      </c>
      <c r="C1638">
        <v>102</v>
      </c>
      <c r="D1638">
        <v>118</v>
      </c>
      <c r="E1638">
        <v>2</v>
      </c>
      <c r="F1638">
        <v>236</v>
      </c>
    </row>
    <row r="1639" spans="1:6" x14ac:dyDescent="0.25">
      <c r="A1639">
        <v>1637</v>
      </c>
      <c r="B1639">
        <v>334</v>
      </c>
      <c r="C1639">
        <v>599</v>
      </c>
      <c r="D1639">
        <v>112</v>
      </c>
      <c r="E1639">
        <v>1</v>
      </c>
      <c r="F1639">
        <v>112</v>
      </c>
    </row>
    <row r="1640" spans="1:6" x14ac:dyDescent="0.25">
      <c r="A1640">
        <v>1638</v>
      </c>
      <c r="B1640">
        <v>334</v>
      </c>
      <c r="C1640">
        <v>1188</v>
      </c>
      <c r="D1640">
        <v>99</v>
      </c>
      <c r="E1640">
        <v>1</v>
      </c>
      <c r="F1640">
        <v>99</v>
      </c>
    </row>
    <row r="1641" spans="1:6" x14ac:dyDescent="0.25">
      <c r="A1641">
        <v>1639</v>
      </c>
      <c r="B1641">
        <v>335</v>
      </c>
      <c r="C1641">
        <v>551</v>
      </c>
      <c r="D1641">
        <v>98</v>
      </c>
      <c r="E1641">
        <v>2</v>
      </c>
      <c r="F1641">
        <v>196</v>
      </c>
    </row>
    <row r="1642" spans="1:6" x14ac:dyDescent="0.25">
      <c r="A1642">
        <v>1640</v>
      </c>
      <c r="B1642">
        <v>335</v>
      </c>
      <c r="C1642">
        <v>6</v>
      </c>
      <c r="D1642">
        <v>96</v>
      </c>
      <c r="E1642">
        <v>1</v>
      </c>
      <c r="F1642">
        <v>96</v>
      </c>
    </row>
    <row r="1643" spans="1:6" x14ac:dyDescent="0.25">
      <c r="A1643">
        <v>1641</v>
      </c>
      <c r="B1643">
        <v>335</v>
      </c>
      <c r="C1643">
        <v>140</v>
      </c>
      <c r="D1643">
        <v>91</v>
      </c>
      <c r="E1643">
        <v>2</v>
      </c>
      <c r="F1643">
        <v>182</v>
      </c>
    </row>
    <row r="1644" spans="1:6" x14ac:dyDescent="0.25">
      <c r="A1644">
        <v>1642</v>
      </c>
      <c r="B1644">
        <v>336</v>
      </c>
      <c r="C1644">
        <v>808</v>
      </c>
      <c r="D1644">
        <v>117</v>
      </c>
      <c r="E1644">
        <v>2</v>
      </c>
      <c r="F1644">
        <v>234</v>
      </c>
    </row>
    <row r="1645" spans="1:6" x14ac:dyDescent="0.25">
      <c r="A1645">
        <v>1643</v>
      </c>
      <c r="B1645">
        <v>336</v>
      </c>
      <c r="C1645">
        <v>578</v>
      </c>
      <c r="D1645">
        <v>100</v>
      </c>
      <c r="E1645">
        <v>1</v>
      </c>
      <c r="F1645">
        <v>100</v>
      </c>
    </row>
    <row r="1646" spans="1:6" x14ac:dyDescent="0.25">
      <c r="A1646">
        <v>1644</v>
      </c>
      <c r="B1646">
        <v>336</v>
      </c>
      <c r="C1646">
        <v>978</v>
      </c>
      <c r="D1646">
        <v>97</v>
      </c>
      <c r="E1646">
        <v>3</v>
      </c>
      <c r="F1646">
        <v>291</v>
      </c>
    </row>
    <row r="1647" spans="1:6" x14ac:dyDescent="0.25">
      <c r="A1647">
        <v>1645</v>
      </c>
      <c r="B1647">
        <v>336</v>
      </c>
      <c r="C1647">
        <v>358</v>
      </c>
      <c r="D1647">
        <v>94</v>
      </c>
      <c r="E1647">
        <v>1</v>
      </c>
      <c r="F1647">
        <v>94</v>
      </c>
    </row>
    <row r="1648" spans="1:6" x14ac:dyDescent="0.25">
      <c r="A1648">
        <v>1646</v>
      </c>
      <c r="B1648">
        <v>336</v>
      </c>
      <c r="C1648">
        <v>620</v>
      </c>
      <c r="D1648">
        <v>112</v>
      </c>
      <c r="E1648">
        <v>2</v>
      </c>
      <c r="F1648">
        <v>224</v>
      </c>
    </row>
    <row r="1649" spans="1:6" x14ac:dyDescent="0.25">
      <c r="A1649">
        <v>1647</v>
      </c>
      <c r="B1649">
        <v>337</v>
      </c>
      <c r="C1649">
        <v>922</v>
      </c>
      <c r="D1649">
        <v>96</v>
      </c>
      <c r="E1649">
        <v>2</v>
      </c>
      <c r="F1649">
        <v>192</v>
      </c>
    </row>
    <row r="1650" spans="1:6" x14ac:dyDescent="0.25">
      <c r="A1650">
        <v>1648</v>
      </c>
      <c r="B1650">
        <v>337</v>
      </c>
      <c r="C1650">
        <v>264</v>
      </c>
      <c r="D1650">
        <v>95</v>
      </c>
      <c r="E1650">
        <v>2</v>
      </c>
      <c r="F1650">
        <v>190</v>
      </c>
    </row>
    <row r="1651" spans="1:6" x14ac:dyDescent="0.25">
      <c r="A1651">
        <v>1649</v>
      </c>
      <c r="B1651">
        <v>337</v>
      </c>
      <c r="C1651">
        <v>161</v>
      </c>
      <c r="D1651">
        <v>91</v>
      </c>
      <c r="E1651">
        <v>1</v>
      </c>
      <c r="F1651">
        <v>91</v>
      </c>
    </row>
    <row r="1652" spans="1:6" x14ac:dyDescent="0.25">
      <c r="A1652">
        <v>1650</v>
      </c>
      <c r="B1652">
        <v>337</v>
      </c>
      <c r="C1652">
        <v>460</v>
      </c>
      <c r="D1652">
        <v>118</v>
      </c>
      <c r="E1652">
        <v>2</v>
      </c>
      <c r="F1652">
        <v>236</v>
      </c>
    </row>
    <row r="1653" spans="1:6" x14ac:dyDescent="0.25">
      <c r="A1653">
        <v>1651</v>
      </c>
      <c r="B1653">
        <v>337</v>
      </c>
      <c r="C1653">
        <v>389</v>
      </c>
      <c r="D1653">
        <v>119</v>
      </c>
      <c r="E1653">
        <v>1</v>
      </c>
      <c r="F1653">
        <v>119</v>
      </c>
    </row>
    <row r="1654" spans="1:6" x14ac:dyDescent="0.25">
      <c r="A1654">
        <v>1652</v>
      </c>
      <c r="B1654">
        <v>337</v>
      </c>
      <c r="C1654">
        <v>662</v>
      </c>
      <c r="D1654">
        <v>93</v>
      </c>
      <c r="E1654">
        <v>2</v>
      </c>
      <c r="F1654">
        <v>186</v>
      </c>
    </row>
    <row r="1655" spans="1:6" x14ac:dyDescent="0.25">
      <c r="A1655">
        <v>1653</v>
      </c>
      <c r="B1655">
        <v>338</v>
      </c>
      <c r="C1655">
        <v>1183</v>
      </c>
      <c r="D1655">
        <v>99</v>
      </c>
      <c r="E1655">
        <v>2</v>
      </c>
      <c r="F1655">
        <v>198</v>
      </c>
    </row>
    <row r="1656" spans="1:6" x14ac:dyDescent="0.25">
      <c r="A1656">
        <v>1654</v>
      </c>
      <c r="B1656">
        <v>338</v>
      </c>
      <c r="C1656">
        <v>640</v>
      </c>
      <c r="D1656">
        <v>93</v>
      </c>
      <c r="E1656">
        <v>1</v>
      </c>
      <c r="F1656">
        <v>93</v>
      </c>
    </row>
    <row r="1657" spans="1:6" x14ac:dyDescent="0.25">
      <c r="A1657">
        <v>1655</v>
      </c>
      <c r="B1657">
        <v>338</v>
      </c>
      <c r="C1657">
        <v>805</v>
      </c>
      <c r="D1657">
        <v>117</v>
      </c>
      <c r="E1657">
        <v>2</v>
      </c>
      <c r="F1657">
        <v>234</v>
      </c>
    </row>
    <row r="1658" spans="1:6" x14ac:dyDescent="0.25">
      <c r="A1658">
        <v>1656</v>
      </c>
      <c r="B1658">
        <v>338</v>
      </c>
      <c r="C1658">
        <v>383</v>
      </c>
      <c r="D1658">
        <v>94</v>
      </c>
      <c r="E1658">
        <v>2</v>
      </c>
      <c r="F1658">
        <v>188</v>
      </c>
    </row>
    <row r="1659" spans="1:6" x14ac:dyDescent="0.25">
      <c r="A1659">
        <v>1657</v>
      </c>
      <c r="B1659">
        <v>338</v>
      </c>
      <c r="C1659">
        <v>125</v>
      </c>
      <c r="D1659">
        <v>92</v>
      </c>
      <c r="E1659">
        <v>2</v>
      </c>
      <c r="F1659">
        <v>184</v>
      </c>
    </row>
    <row r="1660" spans="1:6" x14ac:dyDescent="0.25">
      <c r="A1660">
        <v>1658</v>
      </c>
      <c r="B1660">
        <v>339</v>
      </c>
      <c r="C1660">
        <v>525</v>
      </c>
      <c r="D1660">
        <v>98</v>
      </c>
      <c r="E1660">
        <v>2</v>
      </c>
      <c r="F1660">
        <v>196</v>
      </c>
    </row>
    <row r="1661" spans="1:6" x14ac:dyDescent="0.25">
      <c r="A1661">
        <v>1659</v>
      </c>
      <c r="B1661">
        <v>339</v>
      </c>
      <c r="C1661">
        <v>451</v>
      </c>
      <c r="D1661">
        <v>107</v>
      </c>
      <c r="E1661">
        <v>1</v>
      </c>
      <c r="F1661">
        <v>107</v>
      </c>
    </row>
    <row r="1662" spans="1:6" x14ac:dyDescent="0.25">
      <c r="A1662">
        <v>1660</v>
      </c>
      <c r="B1662">
        <v>339</v>
      </c>
      <c r="C1662">
        <v>383</v>
      </c>
      <c r="D1662">
        <v>94</v>
      </c>
      <c r="E1662">
        <v>2</v>
      </c>
      <c r="F1662">
        <v>188</v>
      </c>
    </row>
    <row r="1663" spans="1:6" x14ac:dyDescent="0.25">
      <c r="A1663">
        <v>1661</v>
      </c>
      <c r="B1663">
        <v>339</v>
      </c>
      <c r="C1663">
        <v>651</v>
      </c>
      <c r="D1663">
        <v>93</v>
      </c>
      <c r="E1663">
        <v>1</v>
      </c>
      <c r="F1663">
        <v>93</v>
      </c>
    </row>
    <row r="1664" spans="1:6" x14ac:dyDescent="0.25">
      <c r="A1664">
        <v>1662</v>
      </c>
      <c r="B1664">
        <v>339</v>
      </c>
      <c r="C1664">
        <v>762</v>
      </c>
      <c r="D1664">
        <v>109</v>
      </c>
      <c r="E1664">
        <v>2</v>
      </c>
      <c r="F1664">
        <v>218</v>
      </c>
    </row>
    <row r="1665" spans="1:6" x14ac:dyDescent="0.25">
      <c r="A1665">
        <v>1663</v>
      </c>
      <c r="B1665">
        <v>339</v>
      </c>
      <c r="C1665">
        <v>291</v>
      </c>
      <c r="D1665">
        <v>105</v>
      </c>
      <c r="E1665">
        <v>1</v>
      </c>
      <c r="F1665">
        <v>105</v>
      </c>
    </row>
    <row r="1666" spans="1:6" x14ac:dyDescent="0.25">
      <c r="A1666">
        <v>1664</v>
      </c>
      <c r="B1666">
        <v>339</v>
      </c>
      <c r="C1666">
        <v>543</v>
      </c>
      <c r="D1666">
        <v>98</v>
      </c>
      <c r="E1666">
        <v>1</v>
      </c>
      <c r="F1666">
        <v>98</v>
      </c>
    </row>
    <row r="1667" spans="1:6" x14ac:dyDescent="0.25">
      <c r="A1667">
        <v>1665</v>
      </c>
      <c r="B1667">
        <v>339</v>
      </c>
      <c r="C1667">
        <v>158</v>
      </c>
      <c r="D1667">
        <v>91</v>
      </c>
      <c r="E1667">
        <v>1</v>
      </c>
      <c r="F1667">
        <v>91</v>
      </c>
    </row>
    <row r="1668" spans="1:6" x14ac:dyDescent="0.25">
      <c r="A1668">
        <v>1666</v>
      </c>
      <c r="B1668">
        <v>340</v>
      </c>
      <c r="C1668">
        <v>1169</v>
      </c>
      <c r="D1668">
        <v>99</v>
      </c>
      <c r="E1668">
        <v>3</v>
      </c>
      <c r="F1668">
        <v>297</v>
      </c>
    </row>
    <row r="1669" spans="1:6" x14ac:dyDescent="0.25">
      <c r="A1669">
        <v>1667</v>
      </c>
      <c r="B1669">
        <v>340</v>
      </c>
      <c r="C1669">
        <v>1001</v>
      </c>
      <c r="D1669">
        <v>106</v>
      </c>
      <c r="E1669">
        <v>2</v>
      </c>
      <c r="F1669">
        <v>212</v>
      </c>
    </row>
    <row r="1670" spans="1:6" x14ac:dyDescent="0.25">
      <c r="A1670">
        <v>1668</v>
      </c>
      <c r="B1670">
        <v>340</v>
      </c>
      <c r="C1670">
        <v>696</v>
      </c>
      <c r="D1670">
        <v>113</v>
      </c>
      <c r="E1670">
        <v>2</v>
      </c>
      <c r="F1670">
        <v>226</v>
      </c>
    </row>
    <row r="1671" spans="1:6" x14ac:dyDescent="0.25">
      <c r="A1671">
        <v>1669</v>
      </c>
      <c r="B1671">
        <v>341</v>
      </c>
      <c r="C1671">
        <v>137</v>
      </c>
      <c r="D1671">
        <v>92</v>
      </c>
      <c r="E1671">
        <v>3</v>
      </c>
      <c r="F1671">
        <v>276</v>
      </c>
    </row>
    <row r="1672" spans="1:6" x14ac:dyDescent="0.25">
      <c r="A1672">
        <v>1670</v>
      </c>
      <c r="B1672">
        <v>341</v>
      </c>
      <c r="C1672">
        <v>502</v>
      </c>
      <c r="D1672">
        <v>102</v>
      </c>
      <c r="E1672">
        <v>2</v>
      </c>
      <c r="F1672">
        <v>204</v>
      </c>
    </row>
    <row r="1673" spans="1:6" x14ac:dyDescent="0.25">
      <c r="A1673">
        <v>1671</v>
      </c>
      <c r="B1673">
        <v>341</v>
      </c>
      <c r="C1673">
        <v>95</v>
      </c>
      <c r="D1673">
        <v>118</v>
      </c>
      <c r="E1673">
        <v>3</v>
      </c>
      <c r="F1673">
        <v>354</v>
      </c>
    </row>
    <row r="1674" spans="1:6" x14ac:dyDescent="0.25">
      <c r="A1674">
        <v>1672</v>
      </c>
      <c r="B1674">
        <v>341</v>
      </c>
      <c r="C1674">
        <v>501</v>
      </c>
      <c r="D1674">
        <v>102</v>
      </c>
      <c r="E1674">
        <v>3</v>
      </c>
      <c r="F1674">
        <v>306</v>
      </c>
    </row>
    <row r="1675" spans="1:6" x14ac:dyDescent="0.25">
      <c r="A1675">
        <v>1673</v>
      </c>
      <c r="B1675">
        <v>341</v>
      </c>
      <c r="C1675">
        <v>1143</v>
      </c>
      <c r="D1675">
        <v>102</v>
      </c>
      <c r="E1675">
        <v>3</v>
      </c>
      <c r="F1675">
        <v>306</v>
      </c>
    </row>
    <row r="1676" spans="1:6" x14ac:dyDescent="0.25">
      <c r="A1676">
        <v>1674</v>
      </c>
      <c r="B1676">
        <v>341</v>
      </c>
      <c r="C1676">
        <v>409</v>
      </c>
      <c r="D1676">
        <v>119</v>
      </c>
      <c r="E1676">
        <v>1</v>
      </c>
      <c r="F1676">
        <v>119</v>
      </c>
    </row>
    <row r="1677" spans="1:6" x14ac:dyDescent="0.25">
      <c r="A1677">
        <v>1675</v>
      </c>
      <c r="B1677">
        <v>341</v>
      </c>
      <c r="C1677">
        <v>416</v>
      </c>
      <c r="D1677">
        <v>119</v>
      </c>
      <c r="E1677">
        <v>3</v>
      </c>
      <c r="F1677">
        <v>357</v>
      </c>
    </row>
    <row r="1678" spans="1:6" x14ac:dyDescent="0.25">
      <c r="A1678">
        <v>1676</v>
      </c>
      <c r="B1678">
        <v>341</v>
      </c>
      <c r="C1678">
        <v>1097</v>
      </c>
      <c r="D1678">
        <v>115</v>
      </c>
      <c r="E1678">
        <v>3</v>
      </c>
      <c r="F1678">
        <v>345</v>
      </c>
    </row>
    <row r="1679" spans="1:6" x14ac:dyDescent="0.25">
      <c r="A1679">
        <v>1677</v>
      </c>
      <c r="B1679">
        <v>342</v>
      </c>
      <c r="C1679">
        <v>919</v>
      </c>
      <c r="D1679">
        <v>96</v>
      </c>
      <c r="E1679">
        <v>3</v>
      </c>
      <c r="F1679">
        <v>288</v>
      </c>
    </row>
    <row r="1680" spans="1:6" x14ac:dyDescent="0.25">
      <c r="A1680">
        <v>1678</v>
      </c>
      <c r="B1680">
        <v>342</v>
      </c>
      <c r="C1680">
        <v>1066</v>
      </c>
      <c r="D1680">
        <v>93</v>
      </c>
      <c r="E1680">
        <v>1</v>
      </c>
      <c r="F1680">
        <v>93</v>
      </c>
    </row>
    <row r="1681" spans="1:6" x14ac:dyDescent="0.25">
      <c r="A1681">
        <v>1679</v>
      </c>
      <c r="B1681">
        <v>342</v>
      </c>
      <c r="C1681">
        <v>1149</v>
      </c>
      <c r="D1681">
        <v>102</v>
      </c>
      <c r="E1681">
        <v>2</v>
      </c>
      <c r="F1681">
        <v>204</v>
      </c>
    </row>
    <row r="1682" spans="1:6" x14ac:dyDescent="0.25">
      <c r="A1682">
        <v>1680</v>
      </c>
      <c r="B1682">
        <v>342</v>
      </c>
      <c r="C1682">
        <v>1016</v>
      </c>
      <c r="D1682">
        <v>90</v>
      </c>
      <c r="E1682">
        <v>3</v>
      </c>
      <c r="F1682">
        <v>270</v>
      </c>
    </row>
    <row r="1683" spans="1:6" x14ac:dyDescent="0.25">
      <c r="A1683">
        <v>1681</v>
      </c>
      <c r="B1683">
        <v>342</v>
      </c>
      <c r="C1683">
        <v>596</v>
      </c>
      <c r="D1683">
        <v>112</v>
      </c>
      <c r="E1683">
        <v>1</v>
      </c>
      <c r="F1683">
        <v>112</v>
      </c>
    </row>
    <row r="1684" spans="1:6" x14ac:dyDescent="0.25">
      <c r="A1684">
        <v>1682</v>
      </c>
      <c r="B1684">
        <v>342</v>
      </c>
      <c r="C1684">
        <v>490</v>
      </c>
      <c r="D1684">
        <v>102</v>
      </c>
      <c r="E1684">
        <v>2</v>
      </c>
      <c r="F1684">
        <v>204</v>
      </c>
    </row>
    <row r="1685" spans="1:6" x14ac:dyDescent="0.25">
      <c r="A1685">
        <v>1683</v>
      </c>
      <c r="B1685">
        <v>343</v>
      </c>
      <c r="C1685">
        <v>830</v>
      </c>
      <c r="D1685">
        <v>117</v>
      </c>
      <c r="E1685">
        <v>1</v>
      </c>
      <c r="F1685">
        <v>117</v>
      </c>
    </row>
    <row r="1686" spans="1:6" x14ac:dyDescent="0.25">
      <c r="A1686">
        <v>1684</v>
      </c>
      <c r="B1686">
        <v>343</v>
      </c>
      <c r="C1686">
        <v>378</v>
      </c>
      <c r="D1686">
        <v>94</v>
      </c>
      <c r="E1686">
        <v>2</v>
      </c>
      <c r="F1686">
        <v>188</v>
      </c>
    </row>
    <row r="1687" spans="1:6" x14ac:dyDescent="0.25">
      <c r="A1687">
        <v>1685</v>
      </c>
      <c r="B1687">
        <v>343</v>
      </c>
      <c r="C1687">
        <v>756</v>
      </c>
      <c r="D1687">
        <v>109</v>
      </c>
      <c r="E1687">
        <v>3</v>
      </c>
      <c r="F1687">
        <v>327</v>
      </c>
    </row>
    <row r="1688" spans="1:6" x14ac:dyDescent="0.25">
      <c r="A1688">
        <v>1686</v>
      </c>
      <c r="B1688">
        <v>344</v>
      </c>
      <c r="C1688">
        <v>913</v>
      </c>
      <c r="D1688">
        <v>96</v>
      </c>
      <c r="E1688">
        <v>2</v>
      </c>
      <c r="F1688">
        <v>192</v>
      </c>
    </row>
    <row r="1689" spans="1:6" x14ac:dyDescent="0.25">
      <c r="A1689">
        <v>1687</v>
      </c>
      <c r="B1689">
        <v>344</v>
      </c>
      <c r="C1689">
        <v>466</v>
      </c>
      <c r="D1689">
        <v>118</v>
      </c>
      <c r="E1689">
        <v>3</v>
      </c>
      <c r="F1689">
        <v>354</v>
      </c>
    </row>
    <row r="1690" spans="1:6" x14ac:dyDescent="0.25">
      <c r="A1690">
        <v>1688</v>
      </c>
      <c r="B1690">
        <v>345</v>
      </c>
      <c r="C1690">
        <v>428</v>
      </c>
      <c r="D1690">
        <v>107</v>
      </c>
      <c r="E1690">
        <v>1</v>
      </c>
      <c r="F1690">
        <v>107</v>
      </c>
    </row>
    <row r="1691" spans="1:6" x14ac:dyDescent="0.25">
      <c r="A1691">
        <v>1689</v>
      </c>
      <c r="B1691">
        <v>345</v>
      </c>
      <c r="C1691">
        <v>657</v>
      </c>
      <c r="D1691">
        <v>93</v>
      </c>
      <c r="E1691">
        <v>1</v>
      </c>
      <c r="F1691">
        <v>93</v>
      </c>
    </row>
    <row r="1692" spans="1:6" x14ac:dyDescent="0.25">
      <c r="A1692">
        <v>1690</v>
      </c>
      <c r="B1692">
        <v>345</v>
      </c>
      <c r="C1692">
        <v>608</v>
      </c>
      <c r="D1692">
        <v>112</v>
      </c>
      <c r="E1692">
        <v>1</v>
      </c>
      <c r="F1692">
        <v>112</v>
      </c>
    </row>
    <row r="1693" spans="1:6" x14ac:dyDescent="0.25">
      <c r="A1693">
        <v>1691</v>
      </c>
      <c r="B1693">
        <v>345</v>
      </c>
      <c r="C1693">
        <v>1181</v>
      </c>
      <c r="D1693">
        <v>99</v>
      </c>
      <c r="E1693">
        <v>2</v>
      </c>
      <c r="F1693">
        <v>198</v>
      </c>
    </row>
    <row r="1694" spans="1:6" x14ac:dyDescent="0.25">
      <c r="A1694">
        <v>1692</v>
      </c>
      <c r="B1694">
        <v>346</v>
      </c>
      <c r="C1694">
        <v>383</v>
      </c>
      <c r="D1694">
        <v>94</v>
      </c>
      <c r="E1694">
        <v>1</v>
      </c>
      <c r="F1694">
        <v>94</v>
      </c>
    </row>
    <row r="1695" spans="1:6" x14ac:dyDescent="0.25">
      <c r="A1695">
        <v>1693</v>
      </c>
      <c r="B1695">
        <v>346</v>
      </c>
      <c r="C1695">
        <v>730</v>
      </c>
      <c r="D1695">
        <v>119</v>
      </c>
      <c r="E1695">
        <v>1</v>
      </c>
      <c r="F1695">
        <v>119</v>
      </c>
    </row>
    <row r="1696" spans="1:6" x14ac:dyDescent="0.25">
      <c r="A1696">
        <v>1694</v>
      </c>
      <c r="B1696">
        <v>346</v>
      </c>
      <c r="C1696">
        <v>15</v>
      </c>
      <c r="D1696">
        <v>96</v>
      </c>
      <c r="E1696">
        <v>3</v>
      </c>
      <c r="F1696">
        <v>288</v>
      </c>
    </row>
    <row r="1697" spans="1:6" x14ac:dyDescent="0.25">
      <c r="A1697">
        <v>1695</v>
      </c>
      <c r="B1697">
        <v>346</v>
      </c>
      <c r="C1697">
        <v>1145</v>
      </c>
      <c r="D1697">
        <v>102</v>
      </c>
      <c r="E1697">
        <v>3</v>
      </c>
      <c r="F1697">
        <v>306</v>
      </c>
    </row>
    <row r="1698" spans="1:6" x14ac:dyDescent="0.25">
      <c r="A1698">
        <v>1696</v>
      </c>
      <c r="B1698">
        <v>346</v>
      </c>
      <c r="C1698">
        <v>194</v>
      </c>
      <c r="D1698">
        <v>98</v>
      </c>
      <c r="E1698">
        <v>1</v>
      </c>
      <c r="F1698">
        <v>98</v>
      </c>
    </row>
    <row r="1699" spans="1:6" x14ac:dyDescent="0.25">
      <c r="A1699">
        <v>1697</v>
      </c>
      <c r="B1699">
        <v>346</v>
      </c>
      <c r="C1699">
        <v>591</v>
      </c>
      <c r="D1699">
        <v>100</v>
      </c>
      <c r="E1699">
        <v>1</v>
      </c>
      <c r="F1699">
        <v>100</v>
      </c>
    </row>
    <row r="1700" spans="1:6" x14ac:dyDescent="0.25">
      <c r="A1700">
        <v>1698</v>
      </c>
      <c r="B1700">
        <v>346</v>
      </c>
      <c r="C1700">
        <v>74</v>
      </c>
      <c r="D1700">
        <v>118</v>
      </c>
      <c r="E1700">
        <v>2</v>
      </c>
      <c r="F1700">
        <v>236</v>
      </c>
    </row>
    <row r="1701" spans="1:6" x14ac:dyDescent="0.25">
      <c r="A1701">
        <v>1699</v>
      </c>
      <c r="B1701">
        <v>346</v>
      </c>
      <c r="C1701">
        <v>776</v>
      </c>
      <c r="D1701">
        <v>91</v>
      </c>
      <c r="E1701">
        <v>1</v>
      </c>
      <c r="F1701">
        <v>91</v>
      </c>
    </row>
    <row r="1702" spans="1:6" x14ac:dyDescent="0.25">
      <c r="A1702">
        <v>1700</v>
      </c>
      <c r="B1702">
        <v>346</v>
      </c>
      <c r="C1702">
        <v>1210</v>
      </c>
      <c r="D1702">
        <v>105</v>
      </c>
      <c r="E1702">
        <v>2</v>
      </c>
      <c r="F1702">
        <v>210</v>
      </c>
    </row>
    <row r="1703" spans="1:6" x14ac:dyDescent="0.25">
      <c r="A1703">
        <v>1701</v>
      </c>
      <c r="B1703">
        <v>347</v>
      </c>
      <c r="C1703">
        <v>953</v>
      </c>
      <c r="D1703">
        <v>97</v>
      </c>
      <c r="E1703">
        <v>2</v>
      </c>
      <c r="F1703">
        <v>194</v>
      </c>
    </row>
    <row r="1704" spans="1:6" x14ac:dyDescent="0.25">
      <c r="A1704">
        <v>1702</v>
      </c>
      <c r="B1704">
        <v>347</v>
      </c>
      <c r="C1704">
        <v>489</v>
      </c>
      <c r="D1704">
        <v>118</v>
      </c>
      <c r="E1704">
        <v>1</v>
      </c>
      <c r="F1704">
        <v>118</v>
      </c>
    </row>
    <row r="1705" spans="1:6" x14ac:dyDescent="0.25">
      <c r="A1705">
        <v>1703</v>
      </c>
      <c r="B1705">
        <v>347</v>
      </c>
      <c r="C1705">
        <v>957</v>
      </c>
      <c r="D1705">
        <v>97</v>
      </c>
      <c r="E1705">
        <v>1</v>
      </c>
      <c r="F1705">
        <v>97</v>
      </c>
    </row>
    <row r="1706" spans="1:6" x14ac:dyDescent="0.25">
      <c r="A1706">
        <v>1704</v>
      </c>
      <c r="B1706">
        <v>347</v>
      </c>
      <c r="C1706">
        <v>644</v>
      </c>
      <c r="D1706">
        <v>93</v>
      </c>
      <c r="E1706">
        <v>3</v>
      </c>
      <c r="F1706">
        <v>279</v>
      </c>
    </row>
    <row r="1707" spans="1:6" x14ac:dyDescent="0.25">
      <c r="A1707">
        <v>1705</v>
      </c>
      <c r="B1707">
        <v>348</v>
      </c>
      <c r="C1707">
        <v>619</v>
      </c>
      <c r="D1707">
        <v>112</v>
      </c>
      <c r="E1707">
        <v>3</v>
      </c>
      <c r="F1707">
        <v>336</v>
      </c>
    </row>
    <row r="1708" spans="1:6" x14ac:dyDescent="0.25">
      <c r="A1708">
        <v>1706</v>
      </c>
      <c r="B1708">
        <v>348</v>
      </c>
      <c r="C1708">
        <v>349</v>
      </c>
      <c r="D1708">
        <v>109</v>
      </c>
      <c r="E1708">
        <v>3</v>
      </c>
      <c r="F1708">
        <v>327</v>
      </c>
    </row>
    <row r="1709" spans="1:6" x14ac:dyDescent="0.25">
      <c r="A1709">
        <v>1707</v>
      </c>
      <c r="B1709">
        <v>348</v>
      </c>
      <c r="C1709">
        <v>856</v>
      </c>
      <c r="D1709">
        <v>113</v>
      </c>
      <c r="E1709">
        <v>3</v>
      </c>
      <c r="F1709">
        <v>339</v>
      </c>
    </row>
    <row r="1710" spans="1:6" x14ac:dyDescent="0.25">
      <c r="A1710">
        <v>1708</v>
      </c>
      <c r="B1710">
        <v>348</v>
      </c>
      <c r="C1710">
        <v>349</v>
      </c>
      <c r="D1710">
        <v>109</v>
      </c>
      <c r="E1710">
        <v>2</v>
      </c>
      <c r="F1710">
        <v>218</v>
      </c>
    </row>
    <row r="1711" spans="1:6" x14ac:dyDescent="0.25">
      <c r="A1711">
        <v>1709</v>
      </c>
      <c r="B1711">
        <v>348</v>
      </c>
      <c r="C1711">
        <v>833</v>
      </c>
      <c r="D1711">
        <v>117</v>
      </c>
      <c r="E1711">
        <v>3</v>
      </c>
      <c r="F1711">
        <v>351</v>
      </c>
    </row>
    <row r="1712" spans="1:6" x14ac:dyDescent="0.25">
      <c r="A1712">
        <v>1710</v>
      </c>
      <c r="B1712">
        <v>348</v>
      </c>
      <c r="C1712">
        <v>880</v>
      </c>
      <c r="D1712">
        <v>94</v>
      </c>
      <c r="E1712">
        <v>2</v>
      </c>
      <c r="F1712">
        <v>188</v>
      </c>
    </row>
    <row r="1713" spans="1:6" x14ac:dyDescent="0.25">
      <c r="A1713">
        <v>1711</v>
      </c>
      <c r="B1713">
        <v>349</v>
      </c>
      <c r="C1713">
        <v>135</v>
      </c>
      <c r="D1713">
        <v>92</v>
      </c>
      <c r="E1713">
        <v>1</v>
      </c>
      <c r="F1713">
        <v>92</v>
      </c>
    </row>
    <row r="1714" spans="1:6" x14ac:dyDescent="0.25">
      <c r="A1714">
        <v>1712</v>
      </c>
      <c r="B1714">
        <v>349</v>
      </c>
      <c r="C1714">
        <v>112</v>
      </c>
      <c r="D1714">
        <v>92</v>
      </c>
      <c r="E1714">
        <v>2</v>
      </c>
      <c r="F1714">
        <v>184</v>
      </c>
    </row>
    <row r="1715" spans="1:6" x14ac:dyDescent="0.25">
      <c r="A1715">
        <v>1713</v>
      </c>
      <c r="B1715">
        <v>349</v>
      </c>
      <c r="C1715">
        <v>71</v>
      </c>
      <c r="D1715">
        <v>118</v>
      </c>
      <c r="E1715">
        <v>1</v>
      </c>
      <c r="F1715">
        <v>118</v>
      </c>
    </row>
    <row r="1716" spans="1:6" x14ac:dyDescent="0.25">
      <c r="A1716">
        <v>1714</v>
      </c>
      <c r="B1716">
        <v>349</v>
      </c>
      <c r="C1716">
        <v>774</v>
      </c>
      <c r="D1716">
        <v>91</v>
      </c>
      <c r="E1716">
        <v>1</v>
      </c>
      <c r="F1716">
        <v>91</v>
      </c>
    </row>
    <row r="1717" spans="1:6" x14ac:dyDescent="0.25">
      <c r="A1717">
        <v>1715</v>
      </c>
      <c r="B1717">
        <v>349</v>
      </c>
      <c r="C1717">
        <v>572</v>
      </c>
      <c r="D1717">
        <v>100</v>
      </c>
      <c r="E1717">
        <v>2</v>
      </c>
      <c r="F1717">
        <v>200</v>
      </c>
    </row>
    <row r="1718" spans="1:6" x14ac:dyDescent="0.25">
      <c r="A1718">
        <v>1716</v>
      </c>
      <c r="B1718">
        <v>349</v>
      </c>
      <c r="C1718">
        <v>471</v>
      </c>
      <c r="D1718">
        <v>118</v>
      </c>
      <c r="E1718">
        <v>3</v>
      </c>
      <c r="F1718">
        <v>354</v>
      </c>
    </row>
    <row r="1719" spans="1:6" x14ac:dyDescent="0.25">
      <c r="A1719">
        <v>1717</v>
      </c>
      <c r="B1719">
        <v>350</v>
      </c>
      <c r="C1719">
        <v>314</v>
      </c>
      <c r="D1719">
        <v>105</v>
      </c>
      <c r="E1719">
        <v>3</v>
      </c>
      <c r="F1719">
        <v>315</v>
      </c>
    </row>
    <row r="1720" spans="1:6" x14ac:dyDescent="0.25">
      <c r="A1720">
        <v>1718</v>
      </c>
      <c r="B1720">
        <v>350</v>
      </c>
      <c r="C1720">
        <v>385</v>
      </c>
      <c r="D1720">
        <v>119</v>
      </c>
      <c r="E1720">
        <v>3</v>
      </c>
      <c r="F1720">
        <v>357</v>
      </c>
    </row>
    <row r="1721" spans="1:6" x14ac:dyDescent="0.25">
      <c r="A1721">
        <v>1719</v>
      </c>
      <c r="B1721">
        <v>350</v>
      </c>
      <c r="C1721">
        <v>997</v>
      </c>
      <c r="D1721">
        <v>106</v>
      </c>
      <c r="E1721">
        <v>1</v>
      </c>
      <c r="F1721">
        <v>106</v>
      </c>
    </row>
    <row r="1722" spans="1:6" x14ac:dyDescent="0.25">
      <c r="A1722">
        <v>1720</v>
      </c>
      <c r="B1722">
        <v>350</v>
      </c>
      <c r="C1722">
        <v>336</v>
      </c>
      <c r="D1722">
        <v>109</v>
      </c>
      <c r="E1722">
        <v>1</v>
      </c>
      <c r="F1722">
        <v>109</v>
      </c>
    </row>
    <row r="1723" spans="1:6" x14ac:dyDescent="0.25">
      <c r="A1723">
        <v>1721</v>
      </c>
      <c r="B1723">
        <v>350</v>
      </c>
      <c r="C1723">
        <v>501</v>
      </c>
      <c r="D1723">
        <v>102</v>
      </c>
      <c r="E1723">
        <v>2</v>
      </c>
      <c r="F1723">
        <v>204</v>
      </c>
    </row>
    <row r="1724" spans="1:6" x14ac:dyDescent="0.25">
      <c r="A1724">
        <v>1722</v>
      </c>
      <c r="B1724">
        <v>350</v>
      </c>
      <c r="C1724">
        <v>308</v>
      </c>
      <c r="D1724">
        <v>105</v>
      </c>
      <c r="E1724">
        <v>1</v>
      </c>
      <c r="F1724">
        <v>105</v>
      </c>
    </row>
    <row r="1725" spans="1:6" x14ac:dyDescent="0.25">
      <c r="A1725">
        <v>1723</v>
      </c>
      <c r="B1725">
        <v>351</v>
      </c>
      <c r="C1725">
        <v>125</v>
      </c>
      <c r="D1725">
        <v>92</v>
      </c>
      <c r="E1725">
        <v>2</v>
      </c>
      <c r="F1725">
        <v>184</v>
      </c>
    </row>
    <row r="1726" spans="1:6" x14ac:dyDescent="0.25">
      <c r="A1726">
        <v>1724</v>
      </c>
      <c r="B1726">
        <v>351</v>
      </c>
      <c r="C1726">
        <v>887</v>
      </c>
      <c r="D1726">
        <v>94</v>
      </c>
      <c r="E1726">
        <v>1</v>
      </c>
      <c r="F1726">
        <v>94</v>
      </c>
    </row>
    <row r="1727" spans="1:6" x14ac:dyDescent="0.25">
      <c r="A1727">
        <v>1725</v>
      </c>
      <c r="B1727">
        <v>351</v>
      </c>
      <c r="C1727">
        <v>1206</v>
      </c>
      <c r="D1727">
        <v>105</v>
      </c>
      <c r="E1727">
        <v>2</v>
      </c>
      <c r="F1727">
        <v>210</v>
      </c>
    </row>
    <row r="1728" spans="1:6" x14ac:dyDescent="0.25">
      <c r="A1728">
        <v>1726</v>
      </c>
      <c r="B1728">
        <v>351</v>
      </c>
      <c r="C1728">
        <v>902</v>
      </c>
      <c r="D1728">
        <v>94</v>
      </c>
      <c r="E1728">
        <v>2</v>
      </c>
      <c r="F1728">
        <v>188</v>
      </c>
    </row>
    <row r="1729" spans="1:6" x14ac:dyDescent="0.25">
      <c r="A1729">
        <v>1727</v>
      </c>
      <c r="B1729">
        <v>351</v>
      </c>
      <c r="C1729">
        <v>344</v>
      </c>
      <c r="D1729">
        <v>109</v>
      </c>
      <c r="E1729">
        <v>3</v>
      </c>
      <c r="F1729">
        <v>327</v>
      </c>
    </row>
    <row r="1730" spans="1:6" x14ac:dyDescent="0.25">
      <c r="A1730">
        <v>1728</v>
      </c>
      <c r="B1730">
        <v>351</v>
      </c>
      <c r="C1730">
        <v>881</v>
      </c>
      <c r="D1730">
        <v>94</v>
      </c>
      <c r="E1730">
        <v>3</v>
      </c>
      <c r="F1730">
        <v>282</v>
      </c>
    </row>
    <row r="1731" spans="1:6" x14ac:dyDescent="0.25">
      <c r="A1731">
        <v>1729</v>
      </c>
      <c r="B1731">
        <v>351</v>
      </c>
      <c r="C1731">
        <v>1055</v>
      </c>
      <c r="D1731">
        <v>93</v>
      </c>
      <c r="E1731">
        <v>2</v>
      </c>
      <c r="F1731">
        <v>186</v>
      </c>
    </row>
    <row r="1732" spans="1:6" x14ac:dyDescent="0.25">
      <c r="A1732">
        <v>1730</v>
      </c>
      <c r="B1732">
        <v>351</v>
      </c>
      <c r="C1732">
        <v>1048</v>
      </c>
      <c r="D1732">
        <v>90</v>
      </c>
      <c r="E1732">
        <v>3</v>
      </c>
      <c r="F1732">
        <v>270</v>
      </c>
    </row>
    <row r="1733" spans="1:6" x14ac:dyDescent="0.25">
      <c r="A1733">
        <v>1731</v>
      </c>
      <c r="B1733">
        <v>351</v>
      </c>
      <c r="C1733">
        <v>1071</v>
      </c>
      <c r="D1733">
        <v>93</v>
      </c>
      <c r="E1733">
        <v>1</v>
      </c>
      <c r="F1733">
        <v>93</v>
      </c>
    </row>
    <row r="1734" spans="1:6" x14ac:dyDescent="0.25">
      <c r="A1734">
        <v>1732</v>
      </c>
      <c r="B1734">
        <v>352</v>
      </c>
      <c r="C1734">
        <v>636</v>
      </c>
      <c r="D1734">
        <v>93</v>
      </c>
      <c r="E1734">
        <v>2</v>
      </c>
      <c r="F1734">
        <v>186</v>
      </c>
    </row>
    <row r="1735" spans="1:6" x14ac:dyDescent="0.25">
      <c r="A1735">
        <v>1733</v>
      </c>
      <c r="B1735">
        <v>352</v>
      </c>
      <c r="C1735">
        <v>1241</v>
      </c>
      <c r="D1735">
        <v>112</v>
      </c>
      <c r="E1735">
        <v>1</v>
      </c>
      <c r="F1735">
        <v>112</v>
      </c>
    </row>
    <row r="1736" spans="1:6" x14ac:dyDescent="0.25">
      <c r="A1736">
        <v>1734</v>
      </c>
      <c r="B1736">
        <v>352</v>
      </c>
      <c r="C1736">
        <v>571</v>
      </c>
      <c r="D1736">
        <v>100</v>
      </c>
      <c r="E1736">
        <v>3</v>
      </c>
      <c r="F1736">
        <v>300</v>
      </c>
    </row>
    <row r="1737" spans="1:6" x14ac:dyDescent="0.25">
      <c r="A1737">
        <v>1735</v>
      </c>
      <c r="B1737">
        <v>352</v>
      </c>
      <c r="C1737">
        <v>233</v>
      </c>
      <c r="D1737">
        <v>106</v>
      </c>
      <c r="E1737">
        <v>2</v>
      </c>
      <c r="F1737">
        <v>212</v>
      </c>
    </row>
    <row r="1738" spans="1:6" x14ac:dyDescent="0.25">
      <c r="A1738">
        <v>1736</v>
      </c>
      <c r="B1738">
        <v>352</v>
      </c>
      <c r="C1738">
        <v>146</v>
      </c>
      <c r="D1738">
        <v>91</v>
      </c>
      <c r="E1738">
        <v>2</v>
      </c>
      <c r="F1738">
        <v>182</v>
      </c>
    </row>
    <row r="1739" spans="1:6" x14ac:dyDescent="0.25">
      <c r="A1739">
        <v>1737</v>
      </c>
      <c r="B1739">
        <v>352</v>
      </c>
      <c r="C1739">
        <v>892</v>
      </c>
      <c r="D1739">
        <v>94</v>
      </c>
      <c r="E1739">
        <v>2</v>
      </c>
      <c r="F1739">
        <v>188</v>
      </c>
    </row>
    <row r="1740" spans="1:6" x14ac:dyDescent="0.25">
      <c r="A1740">
        <v>1738</v>
      </c>
      <c r="B1740">
        <v>353</v>
      </c>
      <c r="C1740">
        <v>18</v>
      </c>
      <c r="D1740">
        <v>96</v>
      </c>
      <c r="E1740">
        <v>2</v>
      </c>
      <c r="F1740">
        <v>192</v>
      </c>
    </row>
    <row r="1741" spans="1:6" x14ac:dyDescent="0.25">
      <c r="A1741">
        <v>1739</v>
      </c>
      <c r="B1741">
        <v>353</v>
      </c>
      <c r="C1741">
        <v>396</v>
      </c>
      <c r="D1741">
        <v>119</v>
      </c>
      <c r="E1741">
        <v>1</v>
      </c>
      <c r="F1741">
        <v>119</v>
      </c>
    </row>
    <row r="1742" spans="1:6" x14ac:dyDescent="0.25">
      <c r="A1742">
        <v>1740</v>
      </c>
      <c r="B1742">
        <v>353</v>
      </c>
      <c r="C1742">
        <v>174</v>
      </c>
      <c r="D1742">
        <v>91</v>
      </c>
      <c r="E1742">
        <v>3</v>
      </c>
      <c r="F1742">
        <v>273</v>
      </c>
    </row>
    <row r="1743" spans="1:6" x14ac:dyDescent="0.25">
      <c r="A1743">
        <v>1741</v>
      </c>
      <c r="B1743">
        <v>353</v>
      </c>
      <c r="C1743">
        <v>1</v>
      </c>
      <c r="D1743">
        <v>96</v>
      </c>
      <c r="E1743">
        <v>3</v>
      </c>
      <c r="F1743">
        <v>288</v>
      </c>
    </row>
    <row r="1744" spans="1:6" x14ac:dyDescent="0.25">
      <c r="A1744">
        <v>1742</v>
      </c>
      <c r="B1744">
        <v>353</v>
      </c>
      <c r="C1744">
        <v>87</v>
      </c>
      <c r="D1744">
        <v>118</v>
      </c>
      <c r="E1744">
        <v>3</v>
      </c>
      <c r="F1744">
        <v>354</v>
      </c>
    </row>
    <row r="1745" spans="1:6" x14ac:dyDescent="0.25">
      <c r="A1745">
        <v>1743</v>
      </c>
      <c r="B1745">
        <v>353</v>
      </c>
      <c r="C1745">
        <v>948</v>
      </c>
      <c r="D1745">
        <v>97</v>
      </c>
      <c r="E1745">
        <v>1</v>
      </c>
      <c r="F1745">
        <v>97</v>
      </c>
    </row>
    <row r="1746" spans="1:6" x14ac:dyDescent="0.25">
      <c r="A1746">
        <v>1744</v>
      </c>
      <c r="B1746">
        <v>353</v>
      </c>
      <c r="C1746">
        <v>594</v>
      </c>
      <c r="D1746">
        <v>100</v>
      </c>
      <c r="E1746">
        <v>1</v>
      </c>
      <c r="F1746">
        <v>100</v>
      </c>
    </row>
    <row r="1747" spans="1:6" x14ac:dyDescent="0.25">
      <c r="A1747">
        <v>1745</v>
      </c>
      <c r="B1747">
        <v>354</v>
      </c>
      <c r="C1747">
        <v>620</v>
      </c>
      <c r="D1747">
        <v>112</v>
      </c>
      <c r="E1747">
        <v>2</v>
      </c>
      <c r="F1747">
        <v>224</v>
      </c>
    </row>
    <row r="1748" spans="1:6" x14ac:dyDescent="0.25">
      <c r="A1748">
        <v>1746</v>
      </c>
      <c r="B1748">
        <v>354</v>
      </c>
      <c r="C1748">
        <v>324</v>
      </c>
      <c r="D1748">
        <v>109</v>
      </c>
      <c r="E1748">
        <v>1</v>
      </c>
      <c r="F1748">
        <v>109</v>
      </c>
    </row>
    <row r="1749" spans="1:6" x14ac:dyDescent="0.25">
      <c r="A1749">
        <v>1747</v>
      </c>
      <c r="B1749">
        <v>354</v>
      </c>
      <c r="C1749">
        <v>147</v>
      </c>
      <c r="D1749">
        <v>91</v>
      </c>
      <c r="E1749">
        <v>1</v>
      </c>
      <c r="F1749">
        <v>91</v>
      </c>
    </row>
    <row r="1750" spans="1:6" x14ac:dyDescent="0.25">
      <c r="A1750">
        <v>1748</v>
      </c>
      <c r="B1750">
        <v>354</v>
      </c>
      <c r="C1750">
        <v>550</v>
      </c>
      <c r="D1750">
        <v>98</v>
      </c>
      <c r="E1750">
        <v>3</v>
      </c>
      <c r="F1750">
        <v>294</v>
      </c>
    </row>
    <row r="1751" spans="1:6" x14ac:dyDescent="0.25">
      <c r="A1751">
        <v>1749</v>
      </c>
      <c r="B1751">
        <v>354</v>
      </c>
      <c r="C1751">
        <v>976</v>
      </c>
      <c r="D1751">
        <v>97</v>
      </c>
      <c r="E1751">
        <v>1</v>
      </c>
      <c r="F1751">
        <v>97</v>
      </c>
    </row>
    <row r="1752" spans="1:6" x14ac:dyDescent="0.25">
      <c r="A1752">
        <v>1750</v>
      </c>
      <c r="B1752">
        <v>354</v>
      </c>
      <c r="C1752">
        <v>409</v>
      </c>
      <c r="D1752">
        <v>119</v>
      </c>
      <c r="E1752">
        <v>2</v>
      </c>
      <c r="F1752">
        <v>238</v>
      </c>
    </row>
    <row r="1753" spans="1:6" x14ac:dyDescent="0.25">
      <c r="A1753">
        <v>1751</v>
      </c>
      <c r="B1753">
        <v>354</v>
      </c>
      <c r="C1753">
        <v>713</v>
      </c>
      <c r="D1753">
        <v>119</v>
      </c>
      <c r="E1753">
        <v>3</v>
      </c>
      <c r="F1753">
        <v>357</v>
      </c>
    </row>
    <row r="1754" spans="1:6" x14ac:dyDescent="0.25">
      <c r="A1754">
        <v>1752</v>
      </c>
      <c r="B1754">
        <v>355</v>
      </c>
      <c r="C1754">
        <v>72</v>
      </c>
      <c r="D1754">
        <v>118</v>
      </c>
      <c r="E1754">
        <v>2</v>
      </c>
      <c r="F1754">
        <v>236</v>
      </c>
    </row>
    <row r="1755" spans="1:6" x14ac:dyDescent="0.25">
      <c r="A1755">
        <v>1753</v>
      </c>
      <c r="B1755">
        <v>355</v>
      </c>
      <c r="C1755">
        <v>134</v>
      </c>
      <c r="D1755">
        <v>92</v>
      </c>
      <c r="E1755">
        <v>2</v>
      </c>
      <c r="F1755">
        <v>184</v>
      </c>
    </row>
    <row r="1756" spans="1:6" x14ac:dyDescent="0.25">
      <c r="A1756">
        <v>1754</v>
      </c>
      <c r="B1756">
        <v>355</v>
      </c>
      <c r="C1756">
        <v>379</v>
      </c>
      <c r="D1756">
        <v>94</v>
      </c>
      <c r="E1756">
        <v>1</v>
      </c>
      <c r="F1756">
        <v>94</v>
      </c>
    </row>
    <row r="1757" spans="1:6" x14ac:dyDescent="0.25">
      <c r="A1757">
        <v>1755</v>
      </c>
      <c r="B1757">
        <v>355</v>
      </c>
      <c r="C1757">
        <v>200</v>
      </c>
      <c r="D1757">
        <v>98</v>
      </c>
      <c r="E1757">
        <v>2</v>
      </c>
      <c r="F1757">
        <v>196</v>
      </c>
    </row>
    <row r="1758" spans="1:6" x14ac:dyDescent="0.25">
      <c r="A1758">
        <v>1756</v>
      </c>
      <c r="B1758">
        <v>356</v>
      </c>
      <c r="C1758">
        <v>397</v>
      </c>
      <c r="D1758">
        <v>119</v>
      </c>
      <c r="E1758">
        <v>3</v>
      </c>
      <c r="F1758">
        <v>357</v>
      </c>
    </row>
    <row r="1759" spans="1:6" x14ac:dyDescent="0.25">
      <c r="A1759">
        <v>1757</v>
      </c>
      <c r="B1759">
        <v>356</v>
      </c>
      <c r="C1759">
        <v>554</v>
      </c>
      <c r="D1759">
        <v>98</v>
      </c>
      <c r="E1759">
        <v>3</v>
      </c>
      <c r="F1759">
        <v>294</v>
      </c>
    </row>
    <row r="1760" spans="1:6" x14ac:dyDescent="0.25">
      <c r="A1760">
        <v>1758</v>
      </c>
      <c r="B1760">
        <v>356</v>
      </c>
      <c r="C1760">
        <v>1209</v>
      </c>
      <c r="D1760">
        <v>105</v>
      </c>
      <c r="E1760">
        <v>2</v>
      </c>
      <c r="F1760">
        <v>210</v>
      </c>
    </row>
    <row r="1761" spans="1:6" x14ac:dyDescent="0.25">
      <c r="A1761">
        <v>1759</v>
      </c>
      <c r="B1761">
        <v>356</v>
      </c>
      <c r="C1761">
        <v>1169</v>
      </c>
      <c r="D1761">
        <v>99</v>
      </c>
      <c r="E1761">
        <v>2</v>
      </c>
      <c r="F1761">
        <v>198</v>
      </c>
    </row>
    <row r="1762" spans="1:6" x14ac:dyDescent="0.25">
      <c r="A1762">
        <v>1760</v>
      </c>
      <c r="B1762">
        <v>356</v>
      </c>
      <c r="C1762">
        <v>716</v>
      </c>
      <c r="D1762">
        <v>119</v>
      </c>
      <c r="E1762">
        <v>3</v>
      </c>
      <c r="F1762">
        <v>357</v>
      </c>
    </row>
    <row r="1763" spans="1:6" x14ac:dyDescent="0.25">
      <c r="A1763">
        <v>1761</v>
      </c>
      <c r="B1763">
        <v>356</v>
      </c>
      <c r="C1763">
        <v>149</v>
      </c>
      <c r="D1763">
        <v>91</v>
      </c>
      <c r="E1763">
        <v>1</v>
      </c>
      <c r="F1763">
        <v>91</v>
      </c>
    </row>
    <row r="1764" spans="1:6" x14ac:dyDescent="0.25">
      <c r="A1764">
        <v>1762</v>
      </c>
      <c r="B1764">
        <v>356</v>
      </c>
      <c r="C1764">
        <v>727</v>
      </c>
      <c r="D1764">
        <v>119</v>
      </c>
      <c r="E1764">
        <v>1</v>
      </c>
      <c r="F1764">
        <v>119</v>
      </c>
    </row>
    <row r="1765" spans="1:6" x14ac:dyDescent="0.25">
      <c r="A1765">
        <v>1763</v>
      </c>
      <c r="B1765">
        <v>357</v>
      </c>
      <c r="C1765">
        <v>706</v>
      </c>
      <c r="D1765">
        <v>119</v>
      </c>
      <c r="E1765">
        <v>3</v>
      </c>
      <c r="F1765">
        <v>357</v>
      </c>
    </row>
    <row r="1766" spans="1:6" x14ac:dyDescent="0.25">
      <c r="A1766">
        <v>1764</v>
      </c>
      <c r="B1766">
        <v>357</v>
      </c>
      <c r="C1766">
        <v>264</v>
      </c>
      <c r="D1766">
        <v>95</v>
      </c>
      <c r="E1766">
        <v>2</v>
      </c>
      <c r="F1766">
        <v>190</v>
      </c>
    </row>
    <row r="1767" spans="1:6" x14ac:dyDescent="0.25">
      <c r="A1767">
        <v>1765</v>
      </c>
      <c r="B1767">
        <v>358</v>
      </c>
      <c r="C1767">
        <v>620</v>
      </c>
      <c r="D1767">
        <v>112</v>
      </c>
      <c r="E1767">
        <v>1</v>
      </c>
      <c r="F1767">
        <v>112</v>
      </c>
    </row>
    <row r="1768" spans="1:6" x14ac:dyDescent="0.25">
      <c r="A1768">
        <v>1766</v>
      </c>
      <c r="B1768">
        <v>358</v>
      </c>
      <c r="C1768">
        <v>385</v>
      </c>
      <c r="D1768">
        <v>119</v>
      </c>
      <c r="E1768">
        <v>3</v>
      </c>
      <c r="F1768">
        <v>357</v>
      </c>
    </row>
    <row r="1769" spans="1:6" x14ac:dyDescent="0.25">
      <c r="A1769">
        <v>1767</v>
      </c>
      <c r="B1769">
        <v>358</v>
      </c>
      <c r="C1769">
        <v>8</v>
      </c>
      <c r="D1769">
        <v>96</v>
      </c>
      <c r="E1769">
        <v>2</v>
      </c>
      <c r="F1769">
        <v>192</v>
      </c>
    </row>
    <row r="1770" spans="1:6" x14ac:dyDescent="0.25">
      <c r="A1770">
        <v>1768</v>
      </c>
      <c r="B1770">
        <v>358</v>
      </c>
      <c r="C1770">
        <v>327</v>
      </c>
      <c r="D1770">
        <v>109</v>
      </c>
      <c r="E1770">
        <v>2</v>
      </c>
      <c r="F1770">
        <v>218</v>
      </c>
    </row>
    <row r="1771" spans="1:6" x14ac:dyDescent="0.25">
      <c r="A1771">
        <v>1769</v>
      </c>
      <c r="B1771">
        <v>358</v>
      </c>
      <c r="C1771">
        <v>259</v>
      </c>
      <c r="D1771">
        <v>95</v>
      </c>
      <c r="E1771">
        <v>1</v>
      </c>
      <c r="F1771">
        <v>95</v>
      </c>
    </row>
    <row r="1772" spans="1:6" x14ac:dyDescent="0.25">
      <c r="A1772">
        <v>1770</v>
      </c>
      <c r="B1772">
        <v>358</v>
      </c>
      <c r="C1772">
        <v>288</v>
      </c>
      <c r="D1772">
        <v>105</v>
      </c>
      <c r="E1772">
        <v>2</v>
      </c>
      <c r="F1772">
        <v>210</v>
      </c>
    </row>
    <row r="1773" spans="1:6" x14ac:dyDescent="0.25">
      <c r="A1773">
        <v>1771</v>
      </c>
      <c r="B1773">
        <v>358</v>
      </c>
      <c r="C1773">
        <v>538</v>
      </c>
      <c r="D1773">
        <v>98</v>
      </c>
      <c r="E1773">
        <v>3</v>
      </c>
      <c r="F1773">
        <v>294</v>
      </c>
    </row>
    <row r="1774" spans="1:6" x14ac:dyDescent="0.25">
      <c r="A1774">
        <v>1772</v>
      </c>
      <c r="B1774">
        <v>358</v>
      </c>
      <c r="C1774">
        <v>94</v>
      </c>
      <c r="D1774">
        <v>118</v>
      </c>
      <c r="E1774">
        <v>3</v>
      </c>
      <c r="F1774">
        <v>354</v>
      </c>
    </row>
    <row r="1775" spans="1:6" x14ac:dyDescent="0.25">
      <c r="A1775">
        <v>1773</v>
      </c>
      <c r="B1775">
        <v>358</v>
      </c>
      <c r="C1775">
        <v>6</v>
      </c>
      <c r="D1775">
        <v>96</v>
      </c>
      <c r="E1775">
        <v>2</v>
      </c>
      <c r="F1775">
        <v>192</v>
      </c>
    </row>
    <row r="1776" spans="1:6" x14ac:dyDescent="0.25">
      <c r="A1776">
        <v>1774</v>
      </c>
      <c r="B1776">
        <v>359</v>
      </c>
      <c r="C1776">
        <v>222</v>
      </c>
      <c r="D1776">
        <v>106</v>
      </c>
      <c r="E1776">
        <v>3</v>
      </c>
      <c r="F1776">
        <v>318</v>
      </c>
    </row>
    <row r="1777" spans="1:6" x14ac:dyDescent="0.25">
      <c r="A1777">
        <v>1775</v>
      </c>
      <c r="B1777">
        <v>359</v>
      </c>
      <c r="C1777">
        <v>694</v>
      </c>
      <c r="D1777">
        <v>113</v>
      </c>
      <c r="E1777">
        <v>2</v>
      </c>
      <c r="F1777">
        <v>226</v>
      </c>
    </row>
    <row r="1778" spans="1:6" x14ac:dyDescent="0.25">
      <c r="A1778">
        <v>1776</v>
      </c>
      <c r="B1778">
        <v>359</v>
      </c>
      <c r="C1778">
        <v>1069</v>
      </c>
      <c r="D1778">
        <v>93</v>
      </c>
      <c r="E1778">
        <v>1</v>
      </c>
      <c r="F1778">
        <v>93</v>
      </c>
    </row>
    <row r="1779" spans="1:6" x14ac:dyDescent="0.25">
      <c r="A1779">
        <v>1777</v>
      </c>
      <c r="B1779">
        <v>359</v>
      </c>
      <c r="C1779">
        <v>1193</v>
      </c>
      <c r="D1779">
        <v>105</v>
      </c>
      <c r="E1779">
        <v>1</v>
      </c>
      <c r="F1779">
        <v>105</v>
      </c>
    </row>
    <row r="1780" spans="1:6" x14ac:dyDescent="0.25">
      <c r="A1780">
        <v>1778</v>
      </c>
      <c r="B1780">
        <v>360</v>
      </c>
      <c r="C1780">
        <v>1053</v>
      </c>
      <c r="D1780">
        <v>93</v>
      </c>
      <c r="E1780">
        <v>2</v>
      </c>
      <c r="F1780">
        <v>186</v>
      </c>
    </row>
    <row r="1781" spans="1:6" x14ac:dyDescent="0.25">
      <c r="A1781">
        <v>1779</v>
      </c>
      <c r="B1781">
        <v>360</v>
      </c>
      <c r="C1781">
        <v>913</v>
      </c>
      <c r="D1781">
        <v>96</v>
      </c>
      <c r="E1781">
        <v>2</v>
      </c>
      <c r="F1781">
        <v>192</v>
      </c>
    </row>
    <row r="1782" spans="1:6" x14ac:dyDescent="0.25">
      <c r="A1782">
        <v>1780</v>
      </c>
      <c r="B1782">
        <v>360</v>
      </c>
      <c r="C1782">
        <v>98</v>
      </c>
      <c r="D1782">
        <v>118</v>
      </c>
      <c r="E1782">
        <v>2</v>
      </c>
      <c r="F1782">
        <v>236</v>
      </c>
    </row>
    <row r="1783" spans="1:6" x14ac:dyDescent="0.25">
      <c r="A1783">
        <v>1781</v>
      </c>
      <c r="B1783">
        <v>361</v>
      </c>
      <c r="C1783">
        <v>465</v>
      </c>
      <c r="D1783">
        <v>118</v>
      </c>
      <c r="E1783">
        <v>3</v>
      </c>
      <c r="F1783">
        <v>354</v>
      </c>
    </row>
    <row r="1784" spans="1:6" x14ac:dyDescent="0.25">
      <c r="A1784">
        <v>1782</v>
      </c>
      <c r="B1784">
        <v>361</v>
      </c>
      <c r="C1784">
        <v>685</v>
      </c>
      <c r="D1784">
        <v>113</v>
      </c>
      <c r="E1784">
        <v>1</v>
      </c>
      <c r="F1784">
        <v>113</v>
      </c>
    </row>
    <row r="1785" spans="1:6" x14ac:dyDescent="0.25">
      <c r="A1785">
        <v>1783</v>
      </c>
      <c r="B1785">
        <v>361</v>
      </c>
      <c r="C1785">
        <v>992</v>
      </c>
      <c r="D1785">
        <v>106</v>
      </c>
      <c r="E1785">
        <v>2</v>
      </c>
      <c r="F1785">
        <v>212</v>
      </c>
    </row>
    <row r="1786" spans="1:6" x14ac:dyDescent="0.25">
      <c r="A1786">
        <v>1784</v>
      </c>
      <c r="B1786">
        <v>361</v>
      </c>
      <c r="C1786">
        <v>804</v>
      </c>
      <c r="D1786">
        <v>91</v>
      </c>
      <c r="E1786">
        <v>1</v>
      </c>
      <c r="F1786">
        <v>91</v>
      </c>
    </row>
    <row r="1787" spans="1:6" x14ac:dyDescent="0.25">
      <c r="A1787">
        <v>1785</v>
      </c>
      <c r="B1787">
        <v>361</v>
      </c>
      <c r="C1787">
        <v>1074</v>
      </c>
      <c r="D1787">
        <v>93</v>
      </c>
      <c r="E1787">
        <v>2</v>
      </c>
      <c r="F1787">
        <v>186</v>
      </c>
    </row>
    <row r="1788" spans="1:6" x14ac:dyDescent="0.25">
      <c r="A1788">
        <v>1786</v>
      </c>
      <c r="B1788">
        <v>361</v>
      </c>
      <c r="C1788">
        <v>1042</v>
      </c>
      <c r="D1788">
        <v>90</v>
      </c>
      <c r="E1788">
        <v>1</v>
      </c>
      <c r="F1788">
        <v>90</v>
      </c>
    </row>
    <row r="1789" spans="1:6" x14ac:dyDescent="0.25">
      <c r="A1789">
        <v>1787</v>
      </c>
      <c r="B1789">
        <v>362</v>
      </c>
      <c r="C1789">
        <v>788</v>
      </c>
      <c r="D1789">
        <v>91</v>
      </c>
      <c r="E1789">
        <v>1</v>
      </c>
      <c r="F1789">
        <v>91</v>
      </c>
    </row>
    <row r="1790" spans="1:6" x14ac:dyDescent="0.25">
      <c r="A1790">
        <v>1788</v>
      </c>
      <c r="B1790">
        <v>362</v>
      </c>
      <c r="C1790">
        <v>5</v>
      </c>
      <c r="D1790">
        <v>96</v>
      </c>
      <c r="E1790">
        <v>2</v>
      </c>
      <c r="F1790">
        <v>192</v>
      </c>
    </row>
    <row r="1791" spans="1:6" x14ac:dyDescent="0.25">
      <c r="A1791">
        <v>1789</v>
      </c>
      <c r="B1791">
        <v>362</v>
      </c>
      <c r="C1791">
        <v>1153</v>
      </c>
      <c r="D1791">
        <v>102</v>
      </c>
      <c r="E1791">
        <v>3</v>
      </c>
      <c r="F1791">
        <v>306</v>
      </c>
    </row>
    <row r="1792" spans="1:6" x14ac:dyDescent="0.25">
      <c r="A1792">
        <v>1790</v>
      </c>
      <c r="B1792">
        <v>362</v>
      </c>
      <c r="C1792">
        <v>816</v>
      </c>
      <c r="D1792">
        <v>117</v>
      </c>
      <c r="E1792">
        <v>1</v>
      </c>
      <c r="F1792">
        <v>117</v>
      </c>
    </row>
    <row r="1793" spans="1:6" x14ac:dyDescent="0.25">
      <c r="A1793">
        <v>1791</v>
      </c>
      <c r="B1793">
        <v>363</v>
      </c>
      <c r="C1793">
        <v>1003</v>
      </c>
      <c r="D1793">
        <v>106</v>
      </c>
      <c r="E1793">
        <v>3</v>
      </c>
      <c r="F1793">
        <v>318</v>
      </c>
    </row>
    <row r="1794" spans="1:6" x14ac:dyDescent="0.25">
      <c r="A1794">
        <v>1792</v>
      </c>
      <c r="B1794">
        <v>363</v>
      </c>
      <c r="C1794">
        <v>391</v>
      </c>
      <c r="D1794">
        <v>119</v>
      </c>
      <c r="E1794">
        <v>2</v>
      </c>
      <c r="F1794">
        <v>238</v>
      </c>
    </row>
    <row r="1795" spans="1:6" x14ac:dyDescent="0.25">
      <c r="A1795">
        <v>1793</v>
      </c>
      <c r="B1795">
        <v>364</v>
      </c>
      <c r="C1795">
        <v>464</v>
      </c>
      <c r="D1795">
        <v>118</v>
      </c>
      <c r="E1795">
        <v>3</v>
      </c>
      <c r="F1795">
        <v>354</v>
      </c>
    </row>
    <row r="1796" spans="1:6" x14ac:dyDescent="0.25">
      <c r="A1796">
        <v>1794</v>
      </c>
      <c r="B1796">
        <v>364</v>
      </c>
      <c r="C1796">
        <v>365</v>
      </c>
      <c r="D1796">
        <v>94</v>
      </c>
      <c r="E1796">
        <v>2</v>
      </c>
      <c r="F1796">
        <v>188</v>
      </c>
    </row>
    <row r="1797" spans="1:6" x14ac:dyDescent="0.25">
      <c r="A1797">
        <v>1795</v>
      </c>
      <c r="B1797">
        <v>364</v>
      </c>
      <c r="C1797">
        <v>703</v>
      </c>
      <c r="D1797">
        <v>119</v>
      </c>
      <c r="E1797">
        <v>2</v>
      </c>
      <c r="F1797">
        <v>238</v>
      </c>
    </row>
    <row r="1798" spans="1:6" x14ac:dyDescent="0.25">
      <c r="A1798">
        <v>1796</v>
      </c>
      <c r="B1798">
        <v>364</v>
      </c>
      <c r="C1798">
        <v>581</v>
      </c>
      <c r="D1798">
        <v>100</v>
      </c>
      <c r="E1798">
        <v>1</v>
      </c>
      <c r="F1798">
        <v>100</v>
      </c>
    </row>
    <row r="1799" spans="1:6" x14ac:dyDescent="0.25">
      <c r="A1799">
        <v>1797</v>
      </c>
      <c r="B1799">
        <v>365</v>
      </c>
      <c r="C1799">
        <v>789</v>
      </c>
      <c r="D1799">
        <v>91</v>
      </c>
      <c r="E1799">
        <v>3</v>
      </c>
      <c r="F1799">
        <v>273</v>
      </c>
    </row>
    <row r="1800" spans="1:6" x14ac:dyDescent="0.25">
      <c r="A1800">
        <v>1798</v>
      </c>
      <c r="B1800">
        <v>365</v>
      </c>
      <c r="C1800">
        <v>539</v>
      </c>
      <c r="D1800">
        <v>98</v>
      </c>
      <c r="E1800">
        <v>2</v>
      </c>
      <c r="F1800">
        <v>196</v>
      </c>
    </row>
    <row r="1801" spans="1:6" x14ac:dyDescent="0.25">
      <c r="A1801">
        <v>1799</v>
      </c>
      <c r="B1801">
        <v>365</v>
      </c>
      <c r="C1801">
        <v>201</v>
      </c>
      <c r="D1801">
        <v>98</v>
      </c>
      <c r="E1801">
        <v>3</v>
      </c>
      <c r="F1801">
        <v>294</v>
      </c>
    </row>
    <row r="1802" spans="1:6" x14ac:dyDescent="0.25">
      <c r="A1802">
        <v>1800</v>
      </c>
      <c r="B1802">
        <v>365</v>
      </c>
      <c r="C1802">
        <v>532</v>
      </c>
      <c r="D1802">
        <v>98</v>
      </c>
      <c r="E1802">
        <v>1</v>
      </c>
      <c r="F1802">
        <v>98</v>
      </c>
    </row>
    <row r="1803" spans="1:6" x14ac:dyDescent="0.25">
      <c r="A1803">
        <v>1801</v>
      </c>
      <c r="B1803">
        <v>365</v>
      </c>
      <c r="C1803">
        <v>414</v>
      </c>
      <c r="D1803">
        <v>119</v>
      </c>
      <c r="E1803">
        <v>2</v>
      </c>
      <c r="F1803">
        <v>238</v>
      </c>
    </row>
    <row r="1804" spans="1:6" x14ac:dyDescent="0.25">
      <c r="A1804">
        <v>1802</v>
      </c>
      <c r="B1804">
        <v>365</v>
      </c>
      <c r="C1804">
        <v>589</v>
      </c>
      <c r="D1804">
        <v>100</v>
      </c>
      <c r="E1804">
        <v>3</v>
      </c>
      <c r="F1804">
        <v>300</v>
      </c>
    </row>
    <row r="1805" spans="1:6" x14ac:dyDescent="0.25">
      <c r="A1805">
        <v>1803</v>
      </c>
      <c r="B1805">
        <v>365</v>
      </c>
      <c r="C1805">
        <v>111</v>
      </c>
      <c r="D1805">
        <v>92</v>
      </c>
      <c r="E1805">
        <v>2</v>
      </c>
      <c r="F1805">
        <v>184</v>
      </c>
    </row>
    <row r="1806" spans="1:6" x14ac:dyDescent="0.25">
      <c r="A1806">
        <v>1804</v>
      </c>
      <c r="B1806">
        <v>366</v>
      </c>
      <c r="C1806">
        <v>793</v>
      </c>
      <c r="D1806">
        <v>91</v>
      </c>
      <c r="E1806">
        <v>1</v>
      </c>
      <c r="F1806">
        <v>91</v>
      </c>
    </row>
    <row r="1807" spans="1:6" x14ac:dyDescent="0.25">
      <c r="A1807">
        <v>1805</v>
      </c>
      <c r="B1807">
        <v>366</v>
      </c>
      <c r="C1807">
        <v>350</v>
      </c>
      <c r="D1807">
        <v>94</v>
      </c>
      <c r="E1807">
        <v>3</v>
      </c>
      <c r="F1807">
        <v>282</v>
      </c>
    </row>
    <row r="1808" spans="1:6" x14ac:dyDescent="0.25">
      <c r="A1808">
        <v>1806</v>
      </c>
      <c r="B1808">
        <v>366</v>
      </c>
      <c r="C1808">
        <v>171</v>
      </c>
      <c r="D1808">
        <v>91</v>
      </c>
      <c r="E1808">
        <v>3</v>
      </c>
      <c r="F1808">
        <v>273</v>
      </c>
    </row>
    <row r="1809" spans="1:6" x14ac:dyDescent="0.25">
      <c r="A1809">
        <v>1807</v>
      </c>
      <c r="B1809">
        <v>366</v>
      </c>
      <c r="C1809">
        <v>1223</v>
      </c>
      <c r="D1809">
        <v>105</v>
      </c>
      <c r="E1809">
        <v>2</v>
      </c>
      <c r="F1809">
        <v>210</v>
      </c>
    </row>
    <row r="1810" spans="1:6" x14ac:dyDescent="0.25">
      <c r="A1810">
        <v>1808</v>
      </c>
      <c r="B1810">
        <v>366</v>
      </c>
      <c r="C1810">
        <v>1155</v>
      </c>
      <c r="D1810">
        <v>99</v>
      </c>
      <c r="E1810">
        <v>2</v>
      </c>
      <c r="F1810">
        <v>198</v>
      </c>
    </row>
    <row r="1811" spans="1:6" x14ac:dyDescent="0.25">
      <c r="A1811">
        <v>1809</v>
      </c>
      <c r="B1811">
        <v>367</v>
      </c>
      <c r="C1811">
        <v>584</v>
      </c>
      <c r="D1811">
        <v>100</v>
      </c>
      <c r="E1811">
        <v>2</v>
      </c>
      <c r="F1811">
        <v>200</v>
      </c>
    </row>
    <row r="1812" spans="1:6" x14ac:dyDescent="0.25">
      <c r="A1812">
        <v>1810</v>
      </c>
      <c r="B1812">
        <v>367</v>
      </c>
      <c r="C1812">
        <v>197</v>
      </c>
      <c r="D1812">
        <v>98</v>
      </c>
      <c r="E1812">
        <v>2</v>
      </c>
      <c r="F1812">
        <v>196</v>
      </c>
    </row>
    <row r="1813" spans="1:6" x14ac:dyDescent="0.25">
      <c r="A1813">
        <v>1811</v>
      </c>
      <c r="B1813">
        <v>367</v>
      </c>
      <c r="C1813">
        <v>666</v>
      </c>
      <c r="D1813">
        <v>113</v>
      </c>
      <c r="E1813">
        <v>2</v>
      </c>
      <c r="F1813">
        <v>226</v>
      </c>
    </row>
    <row r="1814" spans="1:6" x14ac:dyDescent="0.25">
      <c r="A1814">
        <v>1812</v>
      </c>
      <c r="B1814">
        <v>367</v>
      </c>
      <c r="C1814">
        <v>1159</v>
      </c>
      <c r="D1814">
        <v>99</v>
      </c>
      <c r="E1814">
        <v>1</v>
      </c>
      <c r="F1814">
        <v>99</v>
      </c>
    </row>
    <row r="1815" spans="1:6" x14ac:dyDescent="0.25">
      <c r="A1815">
        <v>1813</v>
      </c>
      <c r="B1815">
        <v>367</v>
      </c>
      <c r="C1815">
        <v>1239</v>
      </c>
      <c r="D1815">
        <v>112</v>
      </c>
      <c r="E1815">
        <v>3</v>
      </c>
      <c r="F1815">
        <v>336</v>
      </c>
    </row>
    <row r="1816" spans="1:6" x14ac:dyDescent="0.25">
      <c r="A1816">
        <v>1814</v>
      </c>
      <c r="B1816">
        <v>367</v>
      </c>
      <c r="C1816">
        <v>1183</v>
      </c>
      <c r="D1816">
        <v>99</v>
      </c>
      <c r="E1816">
        <v>3</v>
      </c>
      <c r="F1816">
        <v>297</v>
      </c>
    </row>
    <row r="1817" spans="1:6" x14ac:dyDescent="0.25">
      <c r="A1817">
        <v>1815</v>
      </c>
      <c r="B1817">
        <v>367</v>
      </c>
      <c r="C1817">
        <v>821</v>
      </c>
      <c r="D1817">
        <v>117</v>
      </c>
      <c r="E1817">
        <v>2</v>
      </c>
      <c r="F1817">
        <v>234</v>
      </c>
    </row>
    <row r="1818" spans="1:6" x14ac:dyDescent="0.25">
      <c r="A1818">
        <v>1816</v>
      </c>
      <c r="B1818">
        <v>368</v>
      </c>
      <c r="C1818">
        <v>1014</v>
      </c>
      <c r="D1818">
        <v>106</v>
      </c>
      <c r="E1818">
        <v>2</v>
      </c>
      <c r="F1818">
        <v>212</v>
      </c>
    </row>
    <row r="1819" spans="1:6" x14ac:dyDescent="0.25">
      <c r="A1819">
        <v>1817</v>
      </c>
      <c r="B1819">
        <v>368</v>
      </c>
      <c r="C1819">
        <v>964</v>
      </c>
      <c r="D1819">
        <v>97</v>
      </c>
      <c r="E1819">
        <v>3</v>
      </c>
      <c r="F1819">
        <v>291</v>
      </c>
    </row>
    <row r="1820" spans="1:6" x14ac:dyDescent="0.25">
      <c r="A1820">
        <v>1818</v>
      </c>
      <c r="B1820">
        <v>368</v>
      </c>
      <c r="C1820">
        <v>517</v>
      </c>
      <c r="D1820">
        <v>102</v>
      </c>
      <c r="E1820">
        <v>1</v>
      </c>
      <c r="F1820">
        <v>102</v>
      </c>
    </row>
    <row r="1821" spans="1:6" x14ac:dyDescent="0.25">
      <c r="A1821">
        <v>1819</v>
      </c>
      <c r="B1821">
        <v>368</v>
      </c>
      <c r="C1821">
        <v>863</v>
      </c>
      <c r="D1821">
        <v>113</v>
      </c>
      <c r="E1821">
        <v>3</v>
      </c>
      <c r="F1821">
        <v>339</v>
      </c>
    </row>
    <row r="1822" spans="1:6" x14ac:dyDescent="0.25">
      <c r="A1822">
        <v>1820</v>
      </c>
      <c r="B1822">
        <v>368</v>
      </c>
      <c r="C1822">
        <v>1156</v>
      </c>
      <c r="D1822">
        <v>99</v>
      </c>
      <c r="E1822">
        <v>3</v>
      </c>
      <c r="F1822">
        <v>297</v>
      </c>
    </row>
    <row r="1823" spans="1:6" x14ac:dyDescent="0.25">
      <c r="A1823">
        <v>1821</v>
      </c>
      <c r="B1823">
        <v>369</v>
      </c>
      <c r="C1823">
        <v>729</v>
      </c>
      <c r="D1823">
        <v>119</v>
      </c>
      <c r="E1823">
        <v>2</v>
      </c>
      <c r="F1823">
        <v>238</v>
      </c>
    </row>
    <row r="1824" spans="1:6" x14ac:dyDescent="0.25">
      <c r="A1824">
        <v>1822</v>
      </c>
      <c r="B1824">
        <v>369</v>
      </c>
      <c r="C1824">
        <v>380</v>
      </c>
      <c r="D1824">
        <v>94</v>
      </c>
      <c r="E1824">
        <v>1</v>
      </c>
      <c r="F1824">
        <v>94</v>
      </c>
    </row>
    <row r="1825" spans="1:6" x14ac:dyDescent="0.25">
      <c r="A1825">
        <v>1823</v>
      </c>
      <c r="B1825">
        <v>369</v>
      </c>
      <c r="C1825">
        <v>1033</v>
      </c>
      <c r="D1825">
        <v>90</v>
      </c>
      <c r="E1825">
        <v>3</v>
      </c>
      <c r="F1825">
        <v>270</v>
      </c>
    </row>
    <row r="1826" spans="1:6" x14ac:dyDescent="0.25">
      <c r="A1826">
        <v>1824</v>
      </c>
      <c r="B1826">
        <v>369</v>
      </c>
      <c r="C1826">
        <v>749</v>
      </c>
      <c r="D1826">
        <v>109</v>
      </c>
      <c r="E1826">
        <v>2</v>
      </c>
      <c r="F1826">
        <v>218</v>
      </c>
    </row>
    <row r="1827" spans="1:6" x14ac:dyDescent="0.25">
      <c r="A1827">
        <v>1825</v>
      </c>
      <c r="B1827">
        <v>370</v>
      </c>
      <c r="C1827">
        <v>387</v>
      </c>
      <c r="D1827">
        <v>119</v>
      </c>
      <c r="E1827">
        <v>2</v>
      </c>
      <c r="F1827">
        <v>238</v>
      </c>
    </row>
    <row r="1828" spans="1:6" x14ac:dyDescent="0.25">
      <c r="A1828">
        <v>1826</v>
      </c>
      <c r="B1828">
        <v>370</v>
      </c>
      <c r="C1828">
        <v>663</v>
      </c>
      <c r="D1828">
        <v>93</v>
      </c>
      <c r="E1828">
        <v>2</v>
      </c>
      <c r="F1828">
        <v>186</v>
      </c>
    </row>
    <row r="1829" spans="1:6" x14ac:dyDescent="0.25">
      <c r="A1829">
        <v>1827</v>
      </c>
      <c r="B1829">
        <v>370</v>
      </c>
      <c r="C1829">
        <v>84</v>
      </c>
      <c r="D1829">
        <v>118</v>
      </c>
      <c r="E1829">
        <v>1</v>
      </c>
      <c r="F1829">
        <v>118</v>
      </c>
    </row>
    <row r="1830" spans="1:6" x14ac:dyDescent="0.25">
      <c r="A1830">
        <v>1828</v>
      </c>
      <c r="B1830">
        <v>370</v>
      </c>
      <c r="C1830">
        <v>354</v>
      </c>
      <c r="D1830">
        <v>94</v>
      </c>
      <c r="E1830">
        <v>1</v>
      </c>
      <c r="F1830">
        <v>94</v>
      </c>
    </row>
    <row r="1831" spans="1:6" x14ac:dyDescent="0.25">
      <c r="A1831">
        <v>1829</v>
      </c>
      <c r="B1831">
        <v>370</v>
      </c>
      <c r="C1831">
        <v>901</v>
      </c>
      <c r="D1831">
        <v>94</v>
      </c>
      <c r="E1831">
        <v>2</v>
      </c>
      <c r="F1831">
        <v>188</v>
      </c>
    </row>
    <row r="1832" spans="1:6" x14ac:dyDescent="0.25">
      <c r="A1832">
        <v>1830</v>
      </c>
      <c r="B1832">
        <v>370</v>
      </c>
      <c r="C1832">
        <v>1141</v>
      </c>
      <c r="D1832">
        <v>102</v>
      </c>
      <c r="E1832">
        <v>1</v>
      </c>
      <c r="F1832">
        <v>102</v>
      </c>
    </row>
    <row r="1833" spans="1:6" x14ac:dyDescent="0.25">
      <c r="A1833">
        <v>1831</v>
      </c>
      <c r="B1833">
        <v>370</v>
      </c>
      <c r="C1833">
        <v>30</v>
      </c>
      <c r="D1833">
        <v>96</v>
      </c>
      <c r="E1833">
        <v>2</v>
      </c>
      <c r="F1833">
        <v>192</v>
      </c>
    </row>
    <row r="1834" spans="1:6" x14ac:dyDescent="0.25">
      <c r="A1834">
        <v>1832</v>
      </c>
      <c r="B1834">
        <v>370</v>
      </c>
      <c r="C1834">
        <v>334</v>
      </c>
      <c r="D1834">
        <v>109</v>
      </c>
      <c r="E1834">
        <v>1</v>
      </c>
      <c r="F1834">
        <v>109</v>
      </c>
    </row>
    <row r="1835" spans="1:6" x14ac:dyDescent="0.25">
      <c r="A1835">
        <v>1833</v>
      </c>
      <c r="B1835">
        <v>370</v>
      </c>
      <c r="C1835">
        <v>1125</v>
      </c>
      <c r="D1835">
        <v>102</v>
      </c>
      <c r="E1835">
        <v>3</v>
      </c>
      <c r="F1835">
        <v>306</v>
      </c>
    </row>
    <row r="1836" spans="1:6" x14ac:dyDescent="0.25">
      <c r="A1836">
        <v>1834</v>
      </c>
      <c r="B1836">
        <v>370</v>
      </c>
      <c r="C1836">
        <v>944</v>
      </c>
      <c r="D1836">
        <v>96</v>
      </c>
      <c r="E1836">
        <v>3</v>
      </c>
      <c r="F1836">
        <v>288</v>
      </c>
    </row>
    <row r="1837" spans="1:6" x14ac:dyDescent="0.25">
      <c r="A1837">
        <v>1835</v>
      </c>
      <c r="B1837">
        <v>371</v>
      </c>
      <c r="C1837">
        <v>475</v>
      </c>
      <c r="D1837">
        <v>118</v>
      </c>
      <c r="E1837">
        <v>1</v>
      </c>
      <c r="F1837">
        <v>118</v>
      </c>
    </row>
    <row r="1838" spans="1:6" x14ac:dyDescent="0.25">
      <c r="A1838">
        <v>1836</v>
      </c>
      <c r="B1838">
        <v>371</v>
      </c>
      <c r="C1838">
        <v>291</v>
      </c>
      <c r="D1838">
        <v>105</v>
      </c>
      <c r="E1838">
        <v>2</v>
      </c>
      <c r="F1838">
        <v>210</v>
      </c>
    </row>
    <row r="1839" spans="1:6" x14ac:dyDescent="0.25">
      <c r="A1839">
        <v>1837</v>
      </c>
      <c r="B1839">
        <v>371</v>
      </c>
      <c r="C1839">
        <v>147</v>
      </c>
      <c r="D1839">
        <v>91</v>
      </c>
      <c r="E1839">
        <v>3</v>
      </c>
      <c r="F1839">
        <v>273</v>
      </c>
    </row>
    <row r="1840" spans="1:6" x14ac:dyDescent="0.25">
      <c r="A1840">
        <v>1838</v>
      </c>
      <c r="B1840">
        <v>371</v>
      </c>
      <c r="C1840">
        <v>628</v>
      </c>
      <c r="D1840">
        <v>112</v>
      </c>
      <c r="E1840">
        <v>2</v>
      </c>
      <c r="F1840">
        <v>224</v>
      </c>
    </row>
    <row r="1841" spans="1:6" x14ac:dyDescent="0.25">
      <c r="A1841">
        <v>1839</v>
      </c>
      <c r="B1841">
        <v>371</v>
      </c>
      <c r="C1841">
        <v>643</v>
      </c>
      <c r="D1841">
        <v>93</v>
      </c>
      <c r="E1841">
        <v>2</v>
      </c>
      <c r="F1841">
        <v>186</v>
      </c>
    </row>
    <row r="1842" spans="1:6" x14ac:dyDescent="0.25">
      <c r="A1842">
        <v>1840</v>
      </c>
      <c r="B1842">
        <v>371</v>
      </c>
      <c r="C1842">
        <v>540</v>
      </c>
      <c r="D1842">
        <v>98</v>
      </c>
      <c r="E1842">
        <v>3</v>
      </c>
      <c r="F1842">
        <v>294</v>
      </c>
    </row>
    <row r="1843" spans="1:6" x14ac:dyDescent="0.25">
      <c r="A1843">
        <v>1841</v>
      </c>
      <c r="B1843">
        <v>371</v>
      </c>
      <c r="C1843">
        <v>1013</v>
      </c>
      <c r="D1843">
        <v>106</v>
      </c>
      <c r="E1843">
        <v>1</v>
      </c>
      <c r="F1843">
        <v>106</v>
      </c>
    </row>
    <row r="1844" spans="1:6" x14ac:dyDescent="0.25">
      <c r="A1844">
        <v>1842</v>
      </c>
      <c r="B1844">
        <v>372</v>
      </c>
      <c r="C1844">
        <v>626</v>
      </c>
      <c r="D1844">
        <v>112</v>
      </c>
      <c r="E1844">
        <v>1</v>
      </c>
      <c r="F1844">
        <v>112</v>
      </c>
    </row>
    <row r="1845" spans="1:6" x14ac:dyDescent="0.25">
      <c r="A1845">
        <v>1843</v>
      </c>
      <c r="B1845">
        <v>372</v>
      </c>
      <c r="C1845">
        <v>947</v>
      </c>
      <c r="D1845">
        <v>97</v>
      </c>
      <c r="E1845">
        <v>2</v>
      </c>
      <c r="F1845">
        <v>194</v>
      </c>
    </row>
    <row r="1846" spans="1:6" x14ac:dyDescent="0.25">
      <c r="A1846">
        <v>1844</v>
      </c>
      <c r="B1846">
        <v>372</v>
      </c>
      <c r="C1846">
        <v>79</v>
      </c>
      <c r="D1846">
        <v>118</v>
      </c>
      <c r="E1846">
        <v>1</v>
      </c>
      <c r="F1846">
        <v>118</v>
      </c>
    </row>
    <row r="1847" spans="1:6" x14ac:dyDescent="0.25">
      <c r="A1847">
        <v>1845</v>
      </c>
      <c r="B1847">
        <v>372</v>
      </c>
      <c r="C1847">
        <v>813</v>
      </c>
      <c r="D1847">
        <v>117</v>
      </c>
      <c r="E1847">
        <v>1</v>
      </c>
      <c r="F1847">
        <v>117</v>
      </c>
    </row>
    <row r="1848" spans="1:6" x14ac:dyDescent="0.25">
      <c r="A1848">
        <v>1846</v>
      </c>
      <c r="B1848">
        <v>372</v>
      </c>
      <c r="C1848">
        <v>1126</v>
      </c>
      <c r="D1848">
        <v>102</v>
      </c>
      <c r="E1848">
        <v>3</v>
      </c>
      <c r="F1848">
        <v>306</v>
      </c>
    </row>
    <row r="1849" spans="1:6" x14ac:dyDescent="0.25">
      <c r="A1849">
        <v>1847</v>
      </c>
      <c r="B1849">
        <v>372</v>
      </c>
      <c r="C1849">
        <v>275</v>
      </c>
      <c r="D1849">
        <v>95</v>
      </c>
      <c r="E1849">
        <v>1</v>
      </c>
      <c r="F1849">
        <v>95</v>
      </c>
    </row>
    <row r="1850" spans="1:6" x14ac:dyDescent="0.25">
      <c r="A1850">
        <v>1848</v>
      </c>
      <c r="B1850">
        <v>373</v>
      </c>
      <c r="C1850">
        <v>86</v>
      </c>
      <c r="D1850">
        <v>118</v>
      </c>
      <c r="E1850">
        <v>1</v>
      </c>
      <c r="F1850">
        <v>118</v>
      </c>
    </row>
    <row r="1851" spans="1:6" x14ac:dyDescent="0.25">
      <c r="A1851">
        <v>1849</v>
      </c>
      <c r="B1851">
        <v>373</v>
      </c>
      <c r="C1851">
        <v>36</v>
      </c>
      <c r="D1851">
        <v>104</v>
      </c>
      <c r="E1851">
        <v>3</v>
      </c>
      <c r="F1851">
        <v>312</v>
      </c>
    </row>
    <row r="1852" spans="1:6" x14ac:dyDescent="0.25">
      <c r="A1852">
        <v>1850</v>
      </c>
      <c r="B1852">
        <v>373</v>
      </c>
      <c r="C1852">
        <v>1232</v>
      </c>
      <c r="D1852">
        <v>112</v>
      </c>
      <c r="E1852">
        <v>2</v>
      </c>
      <c r="F1852">
        <v>224</v>
      </c>
    </row>
    <row r="1853" spans="1:6" x14ac:dyDescent="0.25">
      <c r="A1853">
        <v>1851</v>
      </c>
      <c r="B1853">
        <v>373</v>
      </c>
      <c r="C1853">
        <v>1116</v>
      </c>
      <c r="D1853">
        <v>115</v>
      </c>
      <c r="E1853">
        <v>2</v>
      </c>
      <c r="F1853">
        <v>230</v>
      </c>
    </row>
    <row r="1854" spans="1:6" x14ac:dyDescent="0.25">
      <c r="A1854">
        <v>1852</v>
      </c>
      <c r="B1854">
        <v>373</v>
      </c>
      <c r="C1854">
        <v>213</v>
      </c>
      <c r="D1854">
        <v>106</v>
      </c>
      <c r="E1854">
        <v>1</v>
      </c>
      <c r="F1854">
        <v>106</v>
      </c>
    </row>
    <row r="1855" spans="1:6" x14ac:dyDescent="0.25">
      <c r="A1855">
        <v>1853</v>
      </c>
      <c r="B1855">
        <v>373</v>
      </c>
      <c r="C1855">
        <v>370</v>
      </c>
      <c r="D1855">
        <v>94</v>
      </c>
      <c r="E1855">
        <v>1</v>
      </c>
      <c r="F1855">
        <v>94</v>
      </c>
    </row>
    <row r="1856" spans="1:6" x14ac:dyDescent="0.25">
      <c r="A1856">
        <v>1854</v>
      </c>
      <c r="B1856">
        <v>373</v>
      </c>
      <c r="C1856">
        <v>830</v>
      </c>
      <c r="D1856">
        <v>117</v>
      </c>
      <c r="E1856">
        <v>3</v>
      </c>
      <c r="F1856">
        <v>351</v>
      </c>
    </row>
    <row r="1857" spans="1:6" x14ac:dyDescent="0.25">
      <c r="A1857">
        <v>1855</v>
      </c>
      <c r="B1857">
        <v>374</v>
      </c>
      <c r="C1857">
        <v>557</v>
      </c>
      <c r="D1857">
        <v>98</v>
      </c>
      <c r="E1857">
        <v>2</v>
      </c>
      <c r="F1857">
        <v>196</v>
      </c>
    </row>
    <row r="1858" spans="1:6" x14ac:dyDescent="0.25">
      <c r="A1858">
        <v>1856</v>
      </c>
      <c r="B1858">
        <v>374</v>
      </c>
      <c r="C1858">
        <v>86</v>
      </c>
      <c r="D1858">
        <v>118</v>
      </c>
      <c r="E1858">
        <v>2</v>
      </c>
      <c r="F1858">
        <v>236</v>
      </c>
    </row>
    <row r="1859" spans="1:6" x14ac:dyDescent="0.25">
      <c r="A1859">
        <v>1857</v>
      </c>
      <c r="B1859">
        <v>374</v>
      </c>
      <c r="C1859">
        <v>182</v>
      </c>
      <c r="D1859">
        <v>98</v>
      </c>
      <c r="E1859">
        <v>3</v>
      </c>
      <c r="F1859">
        <v>294</v>
      </c>
    </row>
    <row r="1860" spans="1:6" x14ac:dyDescent="0.25">
      <c r="A1860">
        <v>1858</v>
      </c>
      <c r="B1860">
        <v>374</v>
      </c>
      <c r="C1860">
        <v>1182</v>
      </c>
      <c r="D1860">
        <v>99</v>
      </c>
      <c r="E1860">
        <v>3</v>
      </c>
      <c r="F1860">
        <v>297</v>
      </c>
    </row>
    <row r="1861" spans="1:6" x14ac:dyDescent="0.25">
      <c r="A1861">
        <v>1859</v>
      </c>
      <c r="B1861">
        <v>374</v>
      </c>
      <c r="C1861">
        <v>316</v>
      </c>
      <c r="D1861">
        <v>109</v>
      </c>
      <c r="E1861">
        <v>3</v>
      </c>
      <c r="F1861">
        <v>327</v>
      </c>
    </row>
    <row r="1862" spans="1:6" x14ac:dyDescent="0.25">
      <c r="A1862">
        <v>1860</v>
      </c>
      <c r="B1862">
        <v>374</v>
      </c>
      <c r="C1862">
        <v>266</v>
      </c>
      <c r="D1862">
        <v>95</v>
      </c>
      <c r="E1862">
        <v>3</v>
      </c>
      <c r="F1862">
        <v>285</v>
      </c>
    </row>
    <row r="1863" spans="1:6" x14ac:dyDescent="0.25">
      <c r="A1863">
        <v>1861</v>
      </c>
      <c r="B1863">
        <v>374</v>
      </c>
      <c r="C1863">
        <v>1230</v>
      </c>
      <c r="D1863">
        <v>112</v>
      </c>
      <c r="E1863">
        <v>1</v>
      </c>
      <c r="F1863">
        <v>112</v>
      </c>
    </row>
    <row r="1864" spans="1:6" x14ac:dyDescent="0.25">
      <c r="A1864">
        <v>1862</v>
      </c>
      <c r="B1864">
        <v>375</v>
      </c>
      <c r="C1864">
        <v>778</v>
      </c>
      <c r="D1864">
        <v>91</v>
      </c>
      <c r="E1864">
        <v>1</v>
      </c>
      <c r="F1864">
        <v>91</v>
      </c>
    </row>
    <row r="1865" spans="1:6" x14ac:dyDescent="0.25">
      <c r="A1865">
        <v>1863</v>
      </c>
      <c r="B1865">
        <v>375</v>
      </c>
      <c r="C1865">
        <v>1122</v>
      </c>
      <c r="D1865">
        <v>102</v>
      </c>
      <c r="E1865">
        <v>2</v>
      </c>
      <c r="F1865">
        <v>204</v>
      </c>
    </row>
    <row r="1866" spans="1:6" x14ac:dyDescent="0.25">
      <c r="A1866">
        <v>1864</v>
      </c>
      <c r="B1866">
        <v>375</v>
      </c>
      <c r="C1866">
        <v>654</v>
      </c>
      <c r="D1866">
        <v>93</v>
      </c>
      <c r="E1866">
        <v>3</v>
      </c>
      <c r="F1866">
        <v>279</v>
      </c>
    </row>
    <row r="1867" spans="1:6" x14ac:dyDescent="0.25">
      <c r="A1867">
        <v>1865</v>
      </c>
      <c r="B1867">
        <v>376</v>
      </c>
      <c r="C1867">
        <v>217</v>
      </c>
      <c r="D1867">
        <v>106</v>
      </c>
      <c r="E1867">
        <v>1</v>
      </c>
      <c r="F1867">
        <v>106</v>
      </c>
    </row>
    <row r="1868" spans="1:6" x14ac:dyDescent="0.25">
      <c r="A1868">
        <v>1866</v>
      </c>
      <c r="B1868">
        <v>376</v>
      </c>
      <c r="C1868">
        <v>1039</v>
      </c>
      <c r="D1868">
        <v>90</v>
      </c>
      <c r="E1868">
        <v>3</v>
      </c>
      <c r="F1868">
        <v>270</v>
      </c>
    </row>
    <row r="1869" spans="1:6" x14ac:dyDescent="0.25">
      <c r="A1869">
        <v>1867</v>
      </c>
      <c r="B1869">
        <v>376</v>
      </c>
      <c r="C1869">
        <v>268</v>
      </c>
      <c r="D1869">
        <v>95</v>
      </c>
      <c r="E1869">
        <v>3</v>
      </c>
      <c r="F1869">
        <v>285</v>
      </c>
    </row>
    <row r="1870" spans="1:6" x14ac:dyDescent="0.25">
      <c r="A1870">
        <v>1868</v>
      </c>
      <c r="B1870">
        <v>376</v>
      </c>
      <c r="C1870">
        <v>966</v>
      </c>
      <c r="D1870">
        <v>97</v>
      </c>
      <c r="E1870">
        <v>1</v>
      </c>
      <c r="F1870">
        <v>97</v>
      </c>
    </row>
    <row r="1871" spans="1:6" x14ac:dyDescent="0.25">
      <c r="A1871">
        <v>1869</v>
      </c>
      <c r="B1871">
        <v>376</v>
      </c>
      <c r="C1871">
        <v>206</v>
      </c>
      <c r="D1871">
        <v>98</v>
      </c>
      <c r="E1871">
        <v>1</v>
      </c>
      <c r="F1871">
        <v>98</v>
      </c>
    </row>
    <row r="1872" spans="1:6" x14ac:dyDescent="0.25">
      <c r="A1872">
        <v>1870</v>
      </c>
      <c r="B1872">
        <v>376</v>
      </c>
      <c r="C1872">
        <v>973</v>
      </c>
      <c r="D1872">
        <v>97</v>
      </c>
      <c r="E1872">
        <v>1</v>
      </c>
      <c r="F1872">
        <v>97</v>
      </c>
    </row>
    <row r="1873" spans="1:6" x14ac:dyDescent="0.25">
      <c r="A1873">
        <v>1871</v>
      </c>
      <c r="B1873">
        <v>376</v>
      </c>
      <c r="C1873">
        <v>587</v>
      </c>
      <c r="D1873">
        <v>100</v>
      </c>
      <c r="E1873">
        <v>2</v>
      </c>
      <c r="F1873">
        <v>200</v>
      </c>
    </row>
    <row r="1874" spans="1:6" x14ac:dyDescent="0.25">
      <c r="A1874">
        <v>1872</v>
      </c>
      <c r="B1874">
        <v>376</v>
      </c>
      <c r="C1874">
        <v>110</v>
      </c>
      <c r="D1874">
        <v>92</v>
      </c>
      <c r="E1874">
        <v>2</v>
      </c>
      <c r="F1874">
        <v>184</v>
      </c>
    </row>
    <row r="1875" spans="1:6" x14ac:dyDescent="0.25">
      <c r="A1875">
        <v>1873</v>
      </c>
      <c r="B1875">
        <v>377</v>
      </c>
      <c r="C1875">
        <v>1145</v>
      </c>
      <c r="D1875">
        <v>102</v>
      </c>
      <c r="E1875">
        <v>1</v>
      </c>
      <c r="F1875">
        <v>102</v>
      </c>
    </row>
    <row r="1876" spans="1:6" x14ac:dyDescent="0.25">
      <c r="A1876">
        <v>1874</v>
      </c>
      <c r="B1876">
        <v>377</v>
      </c>
      <c r="C1876">
        <v>1006</v>
      </c>
      <c r="D1876">
        <v>106</v>
      </c>
      <c r="E1876">
        <v>3</v>
      </c>
      <c r="F1876">
        <v>318</v>
      </c>
    </row>
    <row r="1877" spans="1:6" x14ac:dyDescent="0.25">
      <c r="A1877">
        <v>1875</v>
      </c>
      <c r="B1877">
        <v>377</v>
      </c>
      <c r="C1877">
        <v>197</v>
      </c>
      <c r="D1877">
        <v>98</v>
      </c>
      <c r="E1877">
        <v>2</v>
      </c>
      <c r="F1877">
        <v>196</v>
      </c>
    </row>
    <row r="1878" spans="1:6" x14ac:dyDescent="0.25">
      <c r="A1878">
        <v>1876</v>
      </c>
      <c r="B1878">
        <v>377</v>
      </c>
      <c r="C1878">
        <v>235</v>
      </c>
      <c r="D1878">
        <v>106</v>
      </c>
      <c r="E1878">
        <v>3</v>
      </c>
      <c r="F1878">
        <v>318</v>
      </c>
    </row>
    <row r="1879" spans="1:6" x14ac:dyDescent="0.25">
      <c r="A1879">
        <v>1877</v>
      </c>
      <c r="B1879">
        <v>377</v>
      </c>
      <c r="C1879">
        <v>968</v>
      </c>
      <c r="D1879">
        <v>97</v>
      </c>
      <c r="E1879">
        <v>1</v>
      </c>
      <c r="F1879">
        <v>97</v>
      </c>
    </row>
    <row r="1880" spans="1:6" x14ac:dyDescent="0.25">
      <c r="A1880">
        <v>1878</v>
      </c>
      <c r="B1880">
        <v>377</v>
      </c>
      <c r="C1880">
        <v>851</v>
      </c>
      <c r="D1880">
        <v>113</v>
      </c>
      <c r="E1880">
        <v>2</v>
      </c>
      <c r="F1880">
        <v>226</v>
      </c>
    </row>
    <row r="1881" spans="1:6" x14ac:dyDescent="0.25">
      <c r="A1881">
        <v>1879</v>
      </c>
      <c r="B1881">
        <v>377</v>
      </c>
      <c r="C1881">
        <v>628</v>
      </c>
      <c r="D1881">
        <v>112</v>
      </c>
      <c r="E1881">
        <v>1</v>
      </c>
      <c r="F1881">
        <v>112</v>
      </c>
    </row>
    <row r="1882" spans="1:6" x14ac:dyDescent="0.25">
      <c r="A1882">
        <v>1880</v>
      </c>
      <c r="B1882">
        <v>377</v>
      </c>
      <c r="C1882">
        <v>126</v>
      </c>
      <c r="D1882">
        <v>92</v>
      </c>
      <c r="E1882">
        <v>1</v>
      </c>
      <c r="F1882">
        <v>92</v>
      </c>
    </row>
    <row r="1883" spans="1:6" x14ac:dyDescent="0.25">
      <c r="A1883">
        <v>1881</v>
      </c>
      <c r="B1883">
        <v>378</v>
      </c>
      <c r="C1883">
        <v>674</v>
      </c>
      <c r="D1883">
        <v>113</v>
      </c>
      <c r="E1883">
        <v>1</v>
      </c>
      <c r="F1883">
        <v>113</v>
      </c>
    </row>
    <row r="1884" spans="1:6" x14ac:dyDescent="0.25">
      <c r="A1884">
        <v>1882</v>
      </c>
      <c r="B1884">
        <v>378</v>
      </c>
      <c r="C1884">
        <v>1253</v>
      </c>
      <c r="D1884">
        <v>112</v>
      </c>
      <c r="E1884">
        <v>2</v>
      </c>
      <c r="F1884">
        <v>224</v>
      </c>
    </row>
    <row r="1885" spans="1:6" x14ac:dyDescent="0.25">
      <c r="A1885">
        <v>1883</v>
      </c>
      <c r="B1885">
        <v>378</v>
      </c>
      <c r="C1885">
        <v>715</v>
      </c>
      <c r="D1885">
        <v>119</v>
      </c>
      <c r="E1885">
        <v>2</v>
      </c>
      <c r="F1885">
        <v>238</v>
      </c>
    </row>
    <row r="1886" spans="1:6" x14ac:dyDescent="0.25">
      <c r="A1886">
        <v>1884</v>
      </c>
      <c r="B1886">
        <v>379</v>
      </c>
      <c r="C1886">
        <v>111</v>
      </c>
      <c r="D1886">
        <v>92</v>
      </c>
      <c r="E1886">
        <v>1</v>
      </c>
      <c r="F1886">
        <v>92</v>
      </c>
    </row>
    <row r="1887" spans="1:6" x14ac:dyDescent="0.25">
      <c r="A1887">
        <v>1885</v>
      </c>
      <c r="B1887">
        <v>379</v>
      </c>
      <c r="C1887">
        <v>1016</v>
      </c>
      <c r="D1887">
        <v>90</v>
      </c>
      <c r="E1887">
        <v>1</v>
      </c>
      <c r="F1887">
        <v>90</v>
      </c>
    </row>
    <row r="1888" spans="1:6" x14ac:dyDescent="0.25">
      <c r="A1888">
        <v>1886</v>
      </c>
      <c r="B1888">
        <v>379</v>
      </c>
      <c r="C1888">
        <v>530</v>
      </c>
      <c r="D1888">
        <v>98</v>
      </c>
      <c r="E1888">
        <v>1</v>
      </c>
      <c r="F1888">
        <v>98</v>
      </c>
    </row>
    <row r="1889" spans="1:6" x14ac:dyDescent="0.25">
      <c r="A1889">
        <v>1887</v>
      </c>
      <c r="B1889">
        <v>379</v>
      </c>
      <c r="C1889">
        <v>581</v>
      </c>
      <c r="D1889">
        <v>100</v>
      </c>
      <c r="E1889">
        <v>3</v>
      </c>
      <c r="F1889">
        <v>300</v>
      </c>
    </row>
    <row r="1890" spans="1:6" x14ac:dyDescent="0.25">
      <c r="A1890">
        <v>1888</v>
      </c>
      <c r="B1890">
        <v>379</v>
      </c>
      <c r="C1890">
        <v>983</v>
      </c>
      <c r="D1890">
        <v>106</v>
      </c>
      <c r="E1890">
        <v>1</v>
      </c>
      <c r="F1890">
        <v>106</v>
      </c>
    </row>
    <row r="1891" spans="1:6" x14ac:dyDescent="0.25">
      <c r="A1891">
        <v>1889</v>
      </c>
      <c r="B1891">
        <v>379</v>
      </c>
      <c r="C1891">
        <v>533</v>
      </c>
      <c r="D1891">
        <v>98</v>
      </c>
      <c r="E1891">
        <v>1</v>
      </c>
      <c r="F1891">
        <v>98</v>
      </c>
    </row>
    <row r="1892" spans="1:6" x14ac:dyDescent="0.25">
      <c r="A1892">
        <v>1890</v>
      </c>
      <c r="B1892">
        <v>379</v>
      </c>
      <c r="C1892">
        <v>82</v>
      </c>
      <c r="D1892">
        <v>118</v>
      </c>
      <c r="E1892">
        <v>1</v>
      </c>
      <c r="F1892">
        <v>118</v>
      </c>
    </row>
    <row r="1893" spans="1:6" x14ac:dyDescent="0.25">
      <c r="A1893">
        <v>1891</v>
      </c>
      <c r="B1893">
        <v>379</v>
      </c>
      <c r="C1893">
        <v>221</v>
      </c>
      <c r="D1893">
        <v>106</v>
      </c>
      <c r="E1893">
        <v>2</v>
      </c>
      <c r="F1893">
        <v>212</v>
      </c>
    </row>
    <row r="1894" spans="1:6" x14ac:dyDescent="0.25">
      <c r="A1894">
        <v>1892</v>
      </c>
      <c r="B1894">
        <v>380</v>
      </c>
      <c r="C1894">
        <v>87</v>
      </c>
      <c r="D1894">
        <v>118</v>
      </c>
      <c r="E1894">
        <v>1</v>
      </c>
      <c r="F1894">
        <v>118</v>
      </c>
    </row>
    <row r="1895" spans="1:6" x14ac:dyDescent="0.25">
      <c r="A1895">
        <v>1893</v>
      </c>
      <c r="B1895">
        <v>380</v>
      </c>
      <c r="C1895">
        <v>393</v>
      </c>
      <c r="D1895">
        <v>119</v>
      </c>
      <c r="E1895">
        <v>3</v>
      </c>
      <c r="F1895">
        <v>357</v>
      </c>
    </row>
    <row r="1896" spans="1:6" x14ac:dyDescent="0.25">
      <c r="A1896">
        <v>1894</v>
      </c>
      <c r="B1896">
        <v>380</v>
      </c>
      <c r="C1896">
        <v>49</v>
      </c>
      <c r="D1896">
        <v>104</v>
      </c>
      <c r="E1896">
        <v>2</v>
      </c>
      <c r="F1896">
        <v>208</v>
      </c>
    </row>
    <row r="1897" spans="1:6" x14ac:dyDescent="0.25">
      <c r="A1897">
        <v>1895</v>
      </c>
      <c r="B1897">
        <v>380</v>
      </c>
      <c r="C1897">
        <v>182</v>
      </c>
      <c r="D1897">
        <v>98</v>
      </c>
      <c r="E1897">
        <v>3</v>
      </c>
      <c r="F1897">
        <v>294</v>
      </c>
    </row>
    <row r="1898" spans="1:6" x14ac:dyDescent="0.25">
      <c r="A1898">
        <v>1896</v>
      </c>
      <c r="B1898">
        <v>380</v>
      </c>
      <c r="C1898">
        <v>1256</v>
      </c>
      <c r="D1898">
        <v>112</v>
      </c>
      <c r="E1898">
        <v>2</v>
      </c>
      <c r="F1898">
        <v>224</v>
      </c>
    </row>
    <row r="1899" spans="1:6" x14ac:dyDescent="0.25">
      <c r="A1899">
        <v>1897</v>
      </c>
      <c r="B1899">
        <v>380</v>
      </c>
      <c r="C1899">
        <v>522</v>
      </c>
      <c r="D1899">
        <v>102</v>
      </c>
      <c r="E1899">
        <v>1</v>
      </c>
      <c r="F1899">
        <v>102</v>
      </c>
    </row>
    <row r="1900" spans="1:6" x14ac:dyDescent="0.25">
      <c r="A1900">
        <v>1898</v>
      </c>
      <c r="B1900">
        <v>380</v>
      </c>
      <c r="C1900">
        <v>616</v>
      </c>
      <c r="D1900">
        <v>112</v>
      </c>
      <c r="E1900">
        <v>2</v>
      </c>
      <c r="F1900">
        <v>224</v>
      </c>
    </row>
    <row r="1901" spans="1:6" x14ac:dyDescent="0.25">
      <c r="A1901">
        <v>1899</v>
      </c>
      <c r="B1901">
        <v>381</v>
      </c>
      <c r="C1901">
        <v>842</v>
      </c>
      <c r="D1901">
        <v>113</v>
      </c>
      <c r="E1901">
        <v>3</v>
      </c>
      <c r="F1901">
        <v>339</v>
      </c>
    </row>
    <row r="1902" spans="1:6" x14ac:dyDescent="0.25">
      <c r="A1902">
        <v>1900</v>
      </c>
      <c r="B1902">
        <v>381</v>
      </c>
      <c r="C1902">
        <v>440</v>
      </c>
      <c r="D1902">
        <v>107</v>
      </c>
      <c r="E1902">
        <v>3</v>
      </c>
      <c r="F1902">
        <v>321</v>
      </c>
    </row>
    <row r="1903" spans="1:6" x14ac:dyDescent="0.25">
      <c r="A1903">
        <v>1901</v>
      </c>
      <c r="B1903">
        <v>381</v>
      </c>
      <c r="C1903">
        <v>472</v>
      </c>
      <c r="D1903">
        <v>118</v>
      </c>
      <c r="E1903">
        <v>3</v>
      </c>
      <c r="F1903">
        <v>354</v>
      </c>
    </row>
    <row r="1904" spans="1:6" x14ac:dyDescent="0.25">
      <c r="A1904">
        <v>1902</v>
      </c>
      <c r="B1904">
        <v>381</v>
      </c>
      <c r="C1904">
        <v>1218</v>
      </c>
      <c r="D1904">
        <v>105</v>
      </c>
      <c r="E1904">
        <v>3</v>
      </c>
      <c r="F1904">
        <v>315</v>
      </c>
    </row>
    <row r="1905" spans="1:6" x14ac:dyDescent="0.25">
      <c r="A1905">
        <v>1903</v>
      </c>
      <c r="B1905">
        <v>381</v>
      </c>
      <c r="C1905">
        <v>703</v>
      </c>
      <c r="D1905">
        <v>119</v>
      </c>
      <c r="E1905">
        <v>3</v>
      </c>
      <c r="F1905">
        <v>357</v>
      </c>
    </row>
    <row r="1906" spans="1:6" x14ac:dyDescent="0.25">
      <c r="A1906">
        <v>1904</v>
      </c>
      <c r="B1906">
        <v>381</v>
      </c>
      <c r="C1906">
        <v>1079</v>
      </c>
      <c r="D1906">
        <v>93</v>
      </c>
      <c r="E1906">
        <v>2</v>
      </c>
      <c r="F1906">
        <v>186</v>
      </c>
    </row>
    <row r="1907" spans="1:6" x14ac:dyDescent="0.25">
      <c r="A1907">
        <v>1905</v>
      </c>
      <c r="B1907">
        <v>381</v>
      </c>
      <c r="C1907">
        <v>1114</v>
      </c>
      <c r="D1907">
        <v>115</v>
      </c>
      <c r="E1907">
        <v>3</v>
      </c>
      <c r="F1907">
        <v>345</v>
      </c>
    </row>
    <row r="1908" spans="1:6" x14ac:dyDescent="0.25">
      <c r="A1908">
        <v>1906</v>
      </c>
      <c r="B1908">
        <v>382</v>
      </c>
      <c r="C1908">
        <v>971</v>
      </c>
      <c r="D1908">
        <v>97</v>
      </c>
      <c r="E1908">
        <v>2</v>
      </c>
      <c r="F1908">
        <v>194</v>
      </c>
    </row>
    <row r="1909" spans="1:6" x14ac:dyDescent="0.25">
      <c r="A1909">
        <v>1907</v>
      </c>
      <c r="B1909">
        <v>382</v>
      </c>
      <c r="C1909">
        <v>650</v>
      </c>
      <c r="D1909">
        <v>93</v>
      </c>
      <c r="E1909">
        <v>3</v>
      </c>
      <c r="F1909">
        <v>279</v>
      </c>
    </row>
    <row r="1910" spans="1:6" x14ac:dyDescent="0.25">
      <c r="A1910">
        <v>1908</v>
      </c>
      <c r="B1910">
        <v>382</v>
      </c>
      <c r="C1910">
        <v>1022</v>
      </c>
      <c r="D1910">
        <v>90</v>
      </c>
      <c r="E1910">
        <v>1</v>
      </c>
      <c r="F1910">
        <v>90</v>
      </c>
    </row>
    <row r="1911" spans="1:6" x14ac:dyDescent="0.25">
      <c r="A1911">
        <v>1909</v>
      </c>
      <c r="B1911">
        <v>382</v>
      </c>
      <c r="C1911">
        <v>894</v>
      </c>
      <c r="D1911">
        <v>94</v>
      </c>
      <c r="E1911">
        <v>1</v>
      </c>
      <c r="F1911">
        <v>94</v>
      </c>
    </row>
    <row r="1912" spans="1:6" x14ac:dyDescent="0.25">
      <c r="A1912">
        <v>1910</v>
      </c>
      <c r="B1912">
        <v>383</v>
      </c>
      <c r="C1912">
        <v>565</v>
      </c>
      <c r="D1912">
        <v>100</v>
      </c>
      <c r="E1912">
        <v>3</v>
      </c>
      <c r="F1912">
        <v>300</v>
      </c>
    </row>
    <row r="1913" spans="1:6" x14ac:dyDescent="0.25">
      <c r="A1913">
        <v>1911</v>
      </c>
      <c r="B1913">
        <v>383</v>
      </c>
      <c r="C1913">
        <v>1233</v>
      </c>
      <c r="D1913">
        <v>112</v>
      </c>
      <c r="E1913">
        <v>1</v>
      </c>
      <c r="F1913">
        <v>112</v>
      </c>
    </row>
    <row r="1914" spans="1:6" x14ac:dyDescent="0.25">
      <c r="A1914">
        <v>1912</v>
      </c>
      <c r="B1914">
        <v>383</v>
      </c>
      <c r="C1914">
        <v>504</v>
      </c>
      <c r="D1914">
        <v>102</v>
      </c>
      <c r="E1914">
        <v>2</v>
      </c>
      <c r="F1914">
        <v>204</v>
      </c>
    </row>
    <row r="1915" spans="1:6" x14ac:dyDescent="0.25">
      <c r="A1915">
        <v>1913</v>
      </c>
      <c r="B1915">
        <v>383</v>
      </c>
      <c r="C1915">
        <v>882</v>
      </c>
      <c r="D1915">
        <v>94</v>
      </c>
      <c r="E1915">
        <v>1</v>
      </c>
      <c r="F1915">
        <v>94</v>
      </c>
    </row>
    <row r="1916" spans="1:6" x14ac:dyDescent="0.25">
      <c r="A1916">
        <v>1914</v>
      </c>
      <c r="B1916">
        <v>383</v>
      </c>
      <c r="C1916">
        <v>968</v>
      </c>
      <c r="D1916">
        <v>97</v>
      </c>
      <c r="E1916">
        <v>1</v>
      </c>
      <c r="F1916">
        <v>97</v>
      </c>
    </row>
    <row r="1917" spans="1:6" x14ac:dyDescent="0.25">
      <c r="A1917">
        <v>1915</v>
      </c>
      <c r="B1917">
        <v>383</v>
      </c>
      <c r="C1917">
        <v>805</v>
      </c>
      <c r="D1917">
        <v>117</v>
      </c>
      <c r="E1917">
        <v>1</v>
      </c>
      <c r="F1917">
        <v>117</v>
      </c>
    </row>
    <row r="1918" spans="1:6" x14ac:dyDescent="0.25">
      <c r="A1918">
        <v>1916</v>
      </c>
      <c r="B1918">
        <v>384</v>
      </c>
      <c r="C1918">
        <v>303</v>
      </c>
      <c r="D1918">
        <v>105</v>
      </c>
      <c r="E1918">
        <v>2</v>
      </c>
      <c r="F1918">
        <v>210</v>
      </c>
    </row>
    <row r="1919" spans="1:6" x14ac:dyDescent="0.25">
      <c r="A1919">
        <v>1917</v>
      </c>
      <c r="B1919">
        <v>384</v>
      </c>
      <c r="C1919">
        <v>810</v>
      </c>
      <c r="D1919">
        <v>117</v>
      </c>
      <c r="E1919">
        <v>2</v>
      </c>
      <c r="F1919">
        <v>234</v>
      </c>
    </row>
    <row r="1920" spans="1:6" x14ac:dyDescent="0.25">
      <c r="A1920">
        <v>1918</v>
      </c>
      <c r="B1920">
        <v>384</v>
      </c>
      <c r="C1920">
        <v>569</v>
      </c>
      <c r="D1920">
        <v>100</v>
      </c>
      <c r="E1920">
        <v>2</v>
      </c>
      <c r="F1920">
        <v>200</v>
      </c>
    </row>
    <row r="1921" spans="1:6" x14ac:dyDescent="0.25">
      <c r="A1921">
        <v>1919</v>
      </c>
      <c r="B1921">
        <v>385</v>
      </c>
      <c r="C1921">
        <v>278</v>
      </c>
      <c r="D1921">
        <v>95</v>
      </c>
      <c r="E1921">
        <v>2</v>
      </c>
      <c r="F1921">
        <v>190</v>
      </c>
    </row>
    <row r="1922" spans="1:6" x14ac:dyDescent="0.25">
      <c r="A1922">
        <v>1920</v>
      </c>
      <c r="B1922">
        <v>385</v>
      </c>
      <c r="C1922">
        <v>440</v>
      </c>
      <c r="D1922">
        <v>107</v>
      </c>
      <c r="E1922">
        <v>2</v>
      </c>
      <c r="F1922">
        <v>214</v>
      </c>
    </row>
    <row r="1923" spans="1:6" x14ac:dyDescent="0.25">
      <c r="A1923">
        <v>1921</v>
      </c>
      <c r="B1923">
        <v>385</v>
      </c>
      <c r="C1923">
        <v>678</v>
      </c>
      <c r="D1923">
        <v>113</v>
      </c>
      <c r="E1923">
        <v>1</v>
      </c>
      <c r="F1923">
        <v>113</v>
      </c>
    </row>
    <row r="1924" spans="1:6" x14ac:dyDescent="0.25">
      <c r="A1924">
        <v>1922</v>
      </c>
      <c r="B1924">
        <v>385</v>
      </c>
      <c r="C1924">
        <v>1172</v>
      </c>
      <c r="D1924">
        <v>99</v>
      </c>
      <c r="E1924">
        <v>1</v>
      </c>
      <c r="F1924">
        <v>99</v>
      </c>
    </row>
    <row r="1925" spans="1:6" x14ac:dyDescent="0.25">
      <c r="A1925">
        <v>1923</v>
      </c>
      <c r="B1925">
        <v>386</v>
      </c>
      <c r="C1925">
        <v>1064</v>
      </c>
      <c r="D1925">
        <v>93</v>
      </c>
      <c r="E1925">
        <v>3</v>
      </c>
      <c r="F1925">
        <v>279</v>
      </c>
    </row>
    <row r="1926" spans="1:6" x14ac:dyDescent="0.25">
      <c r="A1926">
        <v>1924</v>
      </c>
      <c r="B1926">
        <v>386</v>
      </c>
      <c r="C1926">
        <v>971</v>
      </c>
      <c r="D1926">
        <v>97</v>
      </c>
      <c r="E1926">
        <v>2</v>
      </c>
      <c r="F1926">
        <v>194</v>
      </c>
    </row>
    <row r="1927" spans="1:6" x14ac:dyDescent="0.25">
      <c r="A1927">
        <v>1925</v>
      </c>
      <c r="B1927">
        <v>386</v>
      </c>
      <c r="C1927">
        <v>744</v>
      </c>
      <c r="D1927">
        <v>109</v>
      </c>
      <c r="E1927">
        <v>2</v>
      </c>
      <c r="F1927">
        <v>218</v>
      </c>
    </row>
    <row r="1928" spans="1:6" x14ac:dyDescent="0.25">
      <c r="A1928">
        <v>1926</v>
      </c>
      <c r="B1928">
        <v>387</v>
      </c>
      <c r="C1928">
        <v>376</v>
      </c>
      <c r="D1928">
        <v>94</v>
      </c>
      <c r="E1928">
        <v>3</v>
      </c>
      <c r="F1928">
        <v>282</v>
      </c>
    </row>
    <row r="1929" spans="1:6" x14ac:dyDescent="0.25">
      <c r="A1929">
        <v>1927</v>
      </c>
      <c r="B1929">
        <v>387</v>
      </c>
      <c r="C1929">
        <v>969</v>
      </c>
      <c r="D1929">
        <v>97</v>
      </c>
      <c r="E1929">
        <v>3</v>
      </c>
      <c r="F1929">
        <v>291</v>
      </c>
    </row>
    <row r="1930" spans="1:6" x14ac:dyDescent="0.25">
      <c r="A1930">
        <v>1928</v>
      </c>
      <c r="B1930">
        <v>387</v>
      </c>
      <c r="C1930">
        <v>415</v>
      </c>
      <c r="D1930">
        <v>119</v>
      </c>
      <c r="E1930">
        <v>1</v>
      </c>
      <c r="F1930">
        <v>119</v>
      </c>
    </row>
    <row r="1931" spans="1:6" x14ac:dyDescent="0.25">
      <c r="A1931">
        <v>1929</v>
      </c>
      <c r="B1931">
        <v>387</v>
      </c>
      <c r="C1931">
        <v>256</v>
      </c>
      <c r="D1931">
        <v>95</v>
      </c>
      <c r="E1931">
        <v>1</v>
      </c>
      <c r="F1931">
        <v>95</v>
      </c>
    </row>
    <row r="1932" spans="1:6" x14ac:dyDescent="0.25">
      <c r="A1932">
        <v>1930</v>
      </c>
      <c r="B1932">
        <v>387</v>
      </c>
      <c r="C1932">
        <v>82</v>
      </c>
      <c r="D1932">
        <v>118</v>
      </c>
      <c r="E1932">
        <v>1</v>
      </c>
      <c r="F1932">
        <v>118</v>
      </c>
    </row>
    <row r="1933" spans="1:6" x14ac:dyDescent="0.25">
      <c r="A1933">
        <v>1931</v>
      </c>
      <c r="B1933">
        <v>387</v>
      </c>
      <c r="C1933">
        <v>283</v>
      </c>
      <c r="D1933">
        <v>105</v>
      </c>
      <c r="E1933">
        <v>2</v>
      </c>
      <c r="F1933">
        <v>210</v>
      </c>
    </row>
    <row r="1934" spans="1:6" x14ac:dyDescent="0.25">
      <c r="A1934">
        <v>1932</v>
      </c>
      <c r="B1934">
        <v>388</v>
      </c>
      <c r="C1934">
        <v>45</v>
      </c>
      <c r="D1934">
        <v>104</v>
      </c>
      <c r="E1934">
        <v>2</v>
      </c>
      <c r="F1934">
        <v>208</v>
      </c>
    </row>
    <row r="1935" spans="1:6" x14ac:dyDescent="0.25">
      <c r="A1935">
        <v>1933</v>
      </c>
      <c r="B1935">
        <v>388</v>
      </c>
      <c r="C1935">
        <v>15</v>
      </c>
      <c r="D1935">
        <v>96</v>
      </c>
      <c r="E1935">
        <v>2</v>
      </c>
      <c r="F1935">
        <v>192</v>
      </c>
    </row>
    <row r="1936" spans="1:6" x14ac:dyDescent="0.25">
      <c r="A1936">
        <v>1934</v>
      </c>
      <c r="B1936">
        <v>388</v>
      </c>
      <c r="C1936">
        <v>670</v>
      </c>
      <c r="D1936">
        <v>113</v>
      </c>
      <c r="E1936">
        <v>2</v>
      </c>
      <c r="F1936">
        <v>226</v>
      </c>
    </row>
    <row r="1937" spans="1:6" x14ac:dyDescent="0.25">
      <c r="A1937">
        <v>1935</v>
      </c>
      <c r="B1937">
        <v>388</v>
      </c>
      <c r="C1937">
        <v>579</v>
      </c>
      <c r="D1937">
        <v>100</v>
      </c>
      <c r="E1937">
        <v>1</v>
      </c>
      <c r="F1937">
        <v>100</v>
      </c>
    </row>
    <row r="1938" spans="1:6" x14ac:dyDescent="0.25">
      <c r="A1938">
        <v>1936</v>
      </c>
      <c r="B1938">
        <v>389</v>
      </c>
      <c r="C1938">
        <v>632</v>
      </c>
      <c r="D1938">
        <v>93</v>
      </c>
      <c r="E1938">
        <v>3</v>
      </c>
      <c r="F1938">
        <v>279</v>
      </c>
    </row>
    <row r="1939" spans="1:6" x14ac:dyDescent="0.25">
      <c r="A1939">
        <v>1937</v>
      </c>
      <c r="B1939">
        <v>389</v>
      </c>
      <c r="C1939">
        <v>582</v>
      </c>
      <c r="D1939">
        <v>100</v>
      </c>
      <c r="E1939">
        <v>3</v>
      </c>
      <c r="F1939">
        <v>300</v>
      </c>
    </row>
    <row r="1940" spans="1:6" x14ac:dyDescent="0.25">
      <c r="A1940">
        <v>1938</v>
      </c>
      <c r="B1940">
        <v>389</v>
      </c>
      <c r="C1940">
        <v>165</v>
      </c>
      <c r="D1940">
        <v>91</v>
      </c>
      <c r="E1940">
        <v>1</v>
      </c>
      <c r="F1940">
        <v>91</v>
      </c>
    </row>
    <row r="1941" spans="1:6" x14ac:dyDescent="0.25">
      <c r="A1941">
        <v>1939</v>
      </c>
      <c r="B1941">
        <v>389</v>
      </c>
      <c r="C1941">
        <v>440</v>
      </c>
      <c r="D1941">
        <v>107</v>
      </c>
      <c r="E1941">
        <v>2</v>
      </c>
      <c r="F1941">
        <v>214</v>
      </c>
    </row>
    <row r="1942" spans="1:6" x14ac:dyDescent="0.25">
      <c r="A1942">
        <v>1940</v>
      </c>
      <c r="B1942">
        <v>389</v>
      </c>
      <c r="C1942">
        <v>929</v>
      </c>
      <c r="D1942">
        <v>96</v>
      </c>
      <c r="E1942">
        <v>3</v>
      </c>
      <c r="F1942">
        <v>288</v>
      </c>
    </row>
    <row r="1943" spans="1:6" x14ac:dyDescent="0.25">
      <c r="A1943">
        <v>1941</v>
      </c>
      <c r="B1943">
        <v>389</v>
      </c>
      <c r="C1943">
        <v>1071</v>
      </c>
      <c r="D1943">
        <v>93</v>
      </c>
      <c r="E1943">
        <v>2</v>
      </c>
      <c r="F1943">
        <v>186</v>
      </c>
    </row>
    <row r="1944" spans="1:6" x14ac:dyDescent="0.25">
      <c r="A1944">
        <v>1942</v>
      </c>
      <c r="B1944">
        <v>390</v>
      </c>
      <c r="C1944">
        <v>1101</v>
      </c>
      <c r="D1944">
        <v>115</v>
      </c>
      <c r="E1944">
        <v>3</v>
      </c>
      <c r="F1944">
        <v>345</v>
      </c>
    </row>
    <row r="1945" spans="1:6" x14ac:dyDescent="0.25">
      <c r="A1945">
        <v>1943</v>
      </c>
      <c r="B1945">
        <v>390</v>
      </c>
      <c r="C1945">
        <v>405</v>
      </c>
      <c r="D1945">
        <v>119</v>
      </c>
      <c r="E1945">
        <v>3</v>
      </c>
      <c r="F1945">
        <v>357</v>
      </c>
    </row>
    <row r="1946" spans="1:6" x14ac:dyDescent="0.25">
      <c r="A1946">
        <v>1944</v>
      </c>
      <c r="B1946">
        <v>390</v>
      </c>
      <c r="C1946">
        <v>685</v>
      </c>
      <c r="D1946">
        <v>113</v>
      </c>
      <c r="E1946">
        <v>2</v>
      </c>
      <c r="F1946">
        <v>226</v>
      </c>
    </row>
    <row r="1947" spans="1:6" x14ac:dyDescent="0.25">
      <c r="A1947">
        <v>1945</v>
      </c>
      <c r="B1947">
        <v>391</v>
      </c>
      <c r="C1947">
        <v>850</v>
      </c>
      <c r="D1947">
        <v>113</v>
      </c>
      <c r="E1947">
        <v>2</v>
      </c>
      <c r="F1947">
        <v>226</v>
      </c>
    </row>
    <row r="1948" spans="1:6" x14ac:dyDescent="0.25">
      <c r="A1948">
        <v>1946</v>
      </c>
      <c r="B1948">
        <v>391</v>
      </c>
      <c r="C1948">
        <v>607</v>
      </c>
      <c r="D1948">
        <v>112</v>
      </c>
      <c r="E1948">
        <v>1</v>
      </c>
      <c r="F1948">
        <v>112</v>
      </c>
    </row>
    <row r="1949" spans="1:6" x14ac:dyDescent="0.25">
      <c r="A1949">
        <v>1947</v>
      </c>
      <c r="B1949">
        <v>391</v>
      </c>
      <c r="C1949">
        <v>872</v>
      </c>
      <c r="D1949">
        <v>113</v>
      </c>
      <c r="E1949">
        <v>2</v>
      </c>
      <c r="F1949">
        <v>226</v>
      </c>
    </row>
    <row r="1950" spans="1:6" x14ac:dyDescent="0.25">
      <c r="A1950">
        <v>1948</v>
      </c>
      <c r="B1950">
        <v>391</v>
      </c>
      <c r="C1950">
        <v>1155</v>
      </c>
      <c r="D1950">
        <v>99</v>
      </c>
      <c r="E1950">
        <v>1</v>
      </c>
      <c r="F1950">
        <v>99</v>
      </c>
    </row>
    <row r="1951" spans="1:6" x14ac:dyDescent="0.25">
      <c r="A1951">
        <v>1949</v>
      </c>
      <c r="B1951">
        <v>391</v>
      </c>
      <c r="C1951">
        <v>1114</v>
      </c>
      <c r="D1951">
        <v>115</v>
      </c>
      <c r="E1951">
        <v>3</v>
      </c>
      <c r="F1951">
        <v>345</v>
      </c>
    </row>
    <row r="1952" spans="1:6" x14ac:dyDescent="0.25">
      <c r="A1952">
        <v>1950</v>
      </c>
      <c r="B1952">
        <v>391</v>
      </c>
      <c r="C1952">
        <v>431</v>
      </c>
      <c r="D1952">
        <v>107</v>
      </c>
      <c r="E1952">
        <v>3</v>
      </c>
      <c r="F1952">
        <v>321</v>
      </c>
    </row>
    <row r="1953" spans="1:6" x14ac:dyDescent="0.25">
      <c r="A1953">
        <v>1951</v>
      </c>
      <c r="B1953">
        <v>391</v>
      </c>
      <c r="C1953">
        <v>734</v>
      </c>
      <c r="D1953">
        <v>119</v>
      </c>
      <c r="E1953">
        <v>2</v>
      </c>
      <c r="F1953">
        <v>238</v>
      </c>
    </row>
    <row r="1954" spans="1:6" x14ac:dyDescent="0.25">
      <c r="A1954">
        <v>1952</v>
      </c>
      <c r="B1954">
        <v>392</v>
      </c>
      <c r="C1954">
        <v>1181</v>
      </c>
      <c r="D1954">
        <v>99</v>
      </c>
      <c r="E1954">
        <v>3</v>
      </c>
      <c r="F1954">
        <v>297</v>
      </c>
    </row>
    <row r="1955" spans="1:6" x14ac:dyDescent="0.25">
      <c r="A1955">
        <v>1953</v>
      </c>
      <c r="B1955">
        <v>392</v>
      </c>
      <c r="C1955">
        <v>79</v>
      </c>
      <c r="D1955">
        <v>118</v>
      </c>
      <c r="E1955">
        <v>1</v>
      </c>
      <c r="F1955">
        <v>118</v>
      </c>
    </row>
    <row r="1956" spans="1:6" x14ac:dyDescent="0.25">
      <c r="A1956">
        <v>1954</v>
      </c>
      <c r="B1956">
        <v>392</v>
      </c>
      <c r="C1956">
        <v>1156</v>
      </c>
      <c r="D1956">
        <v>99</v>
      </c>
      <c r="E1956">
        <v>2</v>
      </c>
      <c r="F1956">
        <v>198</v>
      </c>
    </row>
    <row r="1957" spans="1:6" x14ac:dyDescent="0.25">
      <c r="A1957">
        <v>1955</v>
      </c>
      <c r="B1957">
        <v>392</v>
      </c>
      <c r="C1957">
        <v>1056</v>
      </c>
      <c r="D1957">
        <v>93</v>
      </c>
      <c r="E1957">
        <v>1</v>
      </c>
      <c r="F1957">
        <v>93</v>
      </c>
    </row>
    <row r="1958" spans="1:6" x14ac:dyDescent="0.25">
      <c r="A1958">
        <v>1956</v>
      </c>
      <c r="B1958">
        <v>393</v>
      </c>
      <c r="C1958">
        <v>396</v>
      </c>
      <c r="D1958">
        <v>119</v>
      </c>
      <c r="E1958">
        <v>2</v>
      </c>
      <c r="F1958">
        <v>238</v>
      </c>
    </row>
    <row r="1959" spans="1:6" x14ac:dyDescent="0.25">
      <c r="A1959">
        <v>1957</v>
      </c>
      <c r="B1959">
        <v>393</v>
      </c>
      <c r="C1959">
        <v>1143</v>
      </c>
      <c r="D1959">
        <v>102</v>
      </c>
      <c r="E1959">
        <v>3</v>
      </c>
      <c r="F1959">
        <v>306</v>
      </c>
    </row>
    <row r="1960" spans="1:6" x14ac:dyDescent="0.25">
      <c r="A1960">
        <v>1958</v>
      </c>
      <c r="B1960">
        <v>393</v>
      </c>
      <c r="C1960">
        <v>103</v>
      </c>
      <c r="D1960">
        <v>118</v>
      </c>
      <c r="E1960">
        <v>2</v>
      </c>
      <c r="F1960">
        <v>236</v>
      </c>
    </row>
    <row r="1961" spans="1:6" x14ac:dyDescent="0.25">
      <c r="A1961">
        <v>1959</v>
      </c>
      <c r="B1961">
        <v>393</v>
      </c>
      <c r="C1961">
        <v>1207</v>
      </c>
      <c r="D1961">
        <v>105</v>
      </c>
      <c r="E1961">
        <v>3</v>
      </c>
      <c r="F1961">
        <v>315</v>
      </c>
    </row>
    <row r="1962" spans="1:6" x14ac:dyDescent="0.25">
      <c r="A1962">
        <v>1960</v>
      </c>
      <c r="B1962">
        <v>393</v>
      </c>
      <c r="C1962">
        <v>649</v>
      </c>
      <c r="D1962">
        <v>93</v>
      </c>
      <c r="E1962">
        <v>2</v>
      </c>
      <c r="F1962">
        <v>186</v>
      </c>
    </row>
    <row r="1963" spans="1:6" x14ac:dyDescent="0.25">
      <c r="A1963">
        <v>1961</v>
      </c>
      <c r="B1963">
        <v>394</v>
      </c>
      <c r="C1963">
        <v>557</v>
      </c>
      <c r="D1963">
        <v>98</v>
      </c>
      <c r="E1963">
        <v>1</v>
      </c>
      <c r="F1963">
        <v>98</v>
      </c>
    </row>
    <row r="1964" spans="1:6" x14ac:dyDescent="0.25">
      <c r="A1964">
        <v>1962</v>
      </c>
      <c r="B1964">
        <v>394</v>
      </c>
      <c r="C1964">
        <v>567</v>
      </c>
      <c r="D1964">
        <v>100</v>
      </c>
      <c r="E1964">
        <v>3</v>
      </c>
      <c r="F1964">
        <v>300</v>
      </c>
    </row>
    <row r="1965" spans="1:6" x14ac:dyDescent="0.25">
      <c r="A1965">
        <v>1963</v>
      </c>
      <c r="B1965">
        <v>394</v>
      </c>
      <c r="C1965">
        <v>179</v>
      </c>
      <c r="D1965">
        <v>98</v>
      </c>
      <c r="E1965">
        <v>1</v>
      </c>
      <c r="F1965">
        <v>98</v>
      </c>
    </row>
    <row r="1966" spans="1:6" x14ac:dyDescent="0.25">
      <c r="A1966">
        <v>1964</v>
      </c>
      <c r="B1966">
        <v>394</v>
      </c>
      <c r="C1966">
        <v>933</v>
      </c>
      <c r="D1966">
        <v>96</v>
      </c>
      <c r="E1966">
        <v>3</v>
      </c>
      <c r="F1966">
        <v>288</v>
      </c>
    </row>
    <row r="1967" spans="1:6" x14ac:dyDescent="0.25">
      <c r="A1967">
        <v>1965</v>
      </c>
      <c r="B1967">
        <v>394</v>
      </c>
      <c r="C1967">
        <v>537</v>
      </c>
      <c r="D1967">
        <v>98</v>
      </c>
      <c r="E1967">
        <v>3</v>
      </c>
      <c r="F1967">
        <v>294</v>
      </c>
    </row>
    <row r="1968" spans="1:6" x14ac:dyDescent="0.25">
      <c r="A1968">
        <v>1966</v>
      </c>
      <c r="B1968">
        <v>394</v>
      </c>
      <c r="C1968">
        <v>1004</v>
      </c>
      <c r="D1968">
        <v>106</v>
      </c>
      <c r="E1968">
        <v>3</v>
      </c>
      <c r="F1968">
        <v>318</v>
      </c>
    </row>
    <row r="1969" spans="1:6" x14ac:dyDescent="0.25">
      <c r="A1969">
        <v>1967</v>
      </c>
      <c r="B1969">
        <v>394</v>
      </c>
      <c r="C1969">
        <v>226</v>
      </c>
      <c r="D1969">
        <v>106</v>
      </c>
      <c r="E1969">
        <v>3</v>
      </c>
      <c r="F1969">
        <v>318</v>
      </c>
    </row>
    <row r="1970" spans="1:6" x14ac:dyDescent="0.25">
      <c r="A1970">
        <v>1968</v>
      </c>
      <c r="B1970">
        <v>395</v>
      </c>
      <c r="C1970">
        <v>1180</v>
      </c>
      <c r="D1970">
        <v>99</v>
      </c>
      <c r="E1970">
        <v>2</v>
      </c>
      <c r="F1970">
        <v>198</v>
      </c>
    </row>
    <row r="1971" spans="1:6" x14ac:dyDescent="0.25">
      <c r="A1971">
        <v>1969</v>
      </c>
      <c r="B1971">
        <v>395</v>
      </c>
      <c r="C1971">
        <v>1249</v>
      </c>
      <c r="D1971">
        <v>112</v>
      </c>
      <c r="E1971">
        <v>3</v>
      </c>
      <c r="F1971">
        <v>336</v>
      </c>
    </row>
    <row r="1972" spans="1:6" x14ac:dyDescent="0.25">
      <c r="A1972">
        <v>1970</v>
      </c>
      <c r="B1972">
        <v>395</v>
      </c>
      <c r="C1972">
        <v>270</v>
      </c>
      <c r="D1972">
        <v>95</v>
      </c>
      <c r="E1972">
        <v>2</v>
      </c>
      <c r="F1972">
        <v>190</v>
      </c>
    </row>
    <row r="1973" spans="1:6" x14ac:dyDescent="0.25">
      <c r="A1973">
        <v>1971</v>
      </c>
      <c r="B1973">
        <v>395</v>
      </c>
      <c r="C1973">
        <v>124</v>
      </c>
      <c r="D1973">
        <v>92</v>
      </c>
      <c r="E1973">
        <v>1</v>
      </c>
      <c r="F1973">
        <v>92</v>
      </c>
    </row>
    <row r="1974" spans="1:6" x14ac:dyDescent="0.25">
      <c r="A1974">
        <v>1972</v>
      </c>
      <c r="B1974">
        <v>395</v>
      </c>
      <c r="C1974">
        <v>587</v>
      </c>
      <c r="D1974">
        <v>100</v>
      </c>
      <c r="E1974">
        <v>2</v>
      </c>
      <c r="F1974">
        <v>200</v>
      </c>
    </row>
    <row r="1975" spans="1:6" x14ac:dyDescent="0.25">
      <c r="A1975">
        <v>1973</v>
      </c>
      <c r="B1975">
        <v>396</v>
      </c>
      <c r="C1975">
        <v>106</v>
      </c>
      <c r="D1975">
        <v>92</v>
      </c>
      <c r="E1975">
        <v>3</v>
      </c>
      <c r="F1975">
        <v>276</v>
      </c>
    </row>
    <row r="1976" spans="1:6" x14ac:dyDescent="0.25">
      <c r="A1976">
        <v>1974</v>
      </c>
      <c r="B1976">
        <v>396</v>
      </c>
      <c r="C1976">
        <v>739</v>
      </c>
      <c r="D1976">
        <v>109</v>
      </c>
      <c r="E1976">
        <v>2</v>
      </c>
      <c r="F1976">
        <v>218</v>
      </c>
    </row>
    <row r="1977" spans="1:6" x14ac:dyDescent="0.25">
      <c r="A1977">
        <v>1975</v>
      </c>
      <c r="B1977">
        <v>396</v>
      </c>
      <c r="C1977">
        <v>920</v>
      </c>
      <c r="D1977">
        <v>96</v>
      </c>
      <c r="E1977">
        <v>1</v>
      </c>
      <c r="F1977">
        <v>96</v>
      </c>
    </row>
    <row r="1978" spans="1:6" x14ac:dyDescent="0.25">
      <c r="A1978">
        <v>1976</v>
      </c>
      <c r="B1978">
        <v>396</v>
      </c>
      <c r="C1978">
        <v>1209</v>
      </c>
      <c r="D1978">
        <v>105</v>
      </c>
      <c r="E1978">
        <v>2</v>
      </c>
      <c r="F1978">
        <v>210</v>
      </c>
    </row>
    <row r="1979" spans="1:6" x14ac:dyDescent="0.25">
      <c r="A1979">
        <v>1977</v>
      </c>
      <c r="B1979">
        <v>397</v>
      </c>
      <c r="C1979">
        <v>1181</v>
      </c>
      <c r="D1979">
        <v>99</v>
      </c>
      <c r="E1979">
        <v>2</v>
      </c>
      <c r="F1979">
        <v>198</v>
      </c>
    </row>
    <row r="1980" spans="1:6" x14ac:dyDescent="0.25">
      <c r="A1980">
        <v>1978</v>
      </c>
      <c r="B1980">
        <v>397</v>
      </c>
      <c r="C1980">
        <v>1080</v>
      </c>
      <c r="D1980">
        <v>93</v>
      </c>
      <c r="E1980">
        <v>2</v>
      </c>
      <c r="F1980">
        <v>186</v>
      </c>
    </row>
    <row r="1981" spans="1:6" x14ac:dyDescent="0.25">
      <c r="A1981">
        <v>1979</v>
      </c>
      <c r="B1981">
        <v>397</v>
      </c>
      <c r="C1981">
        <v>963</v>
      </c>
      <c r="D1981">
        <v>97</v>
      </c>
      <c r="E1981">
        <v>3</v>
      </c>
      <c r="F1981">
        <v>291</v>
      </c>
    </row>
    <row r="1982" spans="1:6" x14ac:dyDescent="0.25">
      <c r="A1982">
        <v>1980</v>
      </c>
      <c r="B1982">
        <v>398</v>
      </c>
      <c r="C1982">
        <v>503</v>
      </c>
      <c r="D1982">
        <v>102</v>
      </c>
      <c r="E1982">
        <v>1</v>
      </c>
      <c r="F1982">
        <v>102</v>
      </c>
    </row>
    <row r="1983" spans="1:6" x14ac:dyDescent="0.25">
      <c r="A1983">
        <v>1981</v>
      </c>
      <c r="B1983">
        <v>398</v>
      </c>
      <c r="C1983">
        <v>472</v>
      </c>
      <c r="D1983">
        <v>118</v>
      </c>
      <c r="E1983">
        <v>1</v>
      </c>
      <c r="F1983">
        <v>118</v>
      </c>
    </row>
    <row r="1984" spans="1:6" x14ac:dyDescent="0.25">
      <c r="A1984">
        <v>1982</v>
      </c>
      <c r="B1984">
        <v>398</v>
      </c>
      <c r="C1984">
        <v>611</v>
      </c>
      <c r="D1984">
        <v>112</v>
      </c>
      <c r="E1984">
        <v>1</v>
      </c>
      <c r="F1984">
        <v>112</v>
      </c>
    </row>
    <row r="1985" spans="1:6" x14ac:dyDescent="0.25">
      <c r="A1985">
        <v>1983</v>
      </c>
      <c r="B1985">
        <v>399</v>
      </c>
      <c r="C1985">
        <v>305</v>
      </c>
      <c r="D1985">
        <v>105</v>
      </c>
      <c r="E1985">
        <v>3</v>
      </c>
      <c r="F1985">
        <v>315</v>
      </c>
    </row>
    <row r="1986" spans="1:6" x14ac:dyDescent="0.25">
      <c r="A1986">
        <v>1984</v>
      </c>
      <c r="B1986">
        <v>399</v>
      </c>
      <c r="C1986">
        <v>593</v>
      </c>
      <c r="D1986">
        <v>100</v>
      </c>
      <c r="E1986">
        <v>1</v>
      </c>
      <c r="F1986">
        <v>100</v>
      </c>
    </row>
    <row r="1987" spans="1:6" x14ac:dyDescent="0.25">
      <c r="A1987">
        <v>1985</v>
      </c>
      <c r="B1987">
        <v>399</v>
      </c>
      <c r="C1987">
        <v>865</v>
      </c>
      <c r="D1987">
        <v>113</v>
      </c>
      <c r="E1987">
        <v>2</v>
      </c>
      <c r="F1987">
        <v>226</v>
      </c>
    </row>
    <row r="1988" spans="1:6" x14ac:dyDescent="0.25">
      <c r="A1988">
        <v>1986</v>
      </c>
      <c r="B1988">
        <v>399</v>
      </c>
      <c r="C1988">
        <v>965</v>
      </c>
      <c r="D1988">
        <v>97</v>
      </c>
      <c r="E1988">
        <v>1</v>
      </c>
      <c r="F1988">
        <v>97</v>
      </c>
    </row>
    <row r="1989" spans="1:6" x14ac:dyDescent="0.25">
      <c r="A1989">
        <v>1987</v>
      </c>
      <c r="B1989">
        <v>399</v>
      </c>
      <c r="C1989">
        <v>1239</v>
      </c>
      <c r="D1989">
        <v>112</v>
      </c>
      <c r="E1989">
        <v>3</v>
      </c>
      <c r="F1989">
        <v>336</v>
      </c>
    </row>
    <row r="1990" spans="1:6" x14ac:dyDescent="0.25">
      <c r="A1990">
        <v>1988</v>
      </c>
      <c r="B1990">
        <v>400</v>
      </c>
      <c r="C1990">
        <v>57</v>
      </c>
      <c r="D1990">
        <v>104</v>
      </c>
      <c r="E1990">
        <v>3</v>
      </c>
      <c r="F1990">
        <v>312</v>
      </c>
    </row>
    <row r="1991" spans="1:6" x14ac:dyDescent="0.25">
      <c r="A1991">
        <v>1989</v>
      </c>
      <c r="B1991">
        <v>400</v>
      </c>
      <c r="C1991">
        <v>1037</v>
      </c>
      <c r="D1991">
        <v>90</v>
      </c>
      <c r="E1991">
        <v>2</v>
      </c>
      <c r="F1991">
        <v>180</v>
      </c>
    </row>
    <row r="1992" spans="1:6" x14ac:dyDescent="0.25">
      <c r="A1992">
        <v>1990</v>
      </c>
      <c r="B1992">
        <v>400</v>
      </c>
      <c r="C1992">
        <v>41</v>
      </c>
      <c r="D1992">
        <v>104</v>
      </c>
      <c r="E1992">
        <v>2</v>
      </c>
      <c r="F1992">
        <v>208</v>
      </c>
    </row>
    <row r="1993" spans="1:6" x14ac:dyDescent="0.25">
      <c r="A1993">
        <v>1991</v>
      </c>
      <c r="B1993">
        <v>400</v>
      </c>
      <c r="C1993">
        <v>1165</v>
      </c>
      <c r="D1993">
        <v>99</v>
      </c>
      <c r="E1993">
        <v>3</v>
      </c>
      <c r="F1993">
        <v>297</v>
      </c>
    </row>
    <row r="1994" spans="1:6" x14ac:dyDescent="0.25">
      <c r="A1994">
        <v>1992</v>
      </c>
      <c r="B1994">
        <v>400</v>
      </c>
      <c r="C1994">
        <v>236</v>
      </c>
      <c r="D1994">
        <v>106</v>
      </c>
      <c r="E1994">
        <v>1</v>
      </c>
      <c r="F1994">
        <v>106</v>
      </c>
    </row>
    <row r="1995" spans="1:6" x14ac:dyDescent="0.25">
      <c r="A1995">
        <v>1993</v>
      </c>
      <c r="B1995">
        <v>400</v>
      </c>
      <c r="C1995">
        <v>515</v>
      </c>
      <c r="D1995">
        <v>102</v>
      </c>
      <c r="E1995">
        <v>1</v>
      </c>
      <c r="F1995">
        <v>102</v>
      </c>
    </row>
    <row r="1996" spans="1:6" x14ac:dyDescent="0.25">
      <c r="A1996">
        <v>1994</v>
      </c>
      <c r="B1996">
        <v>400</v>
      </c>
      <c r="C1996">
        <v>187</v>
      </c>
      <c r="D1996">
        <v>98</v>
      </c>
      <c r="E1996">
        <v>1</v>
      </c>
      <c r="F1996">
        <v>98</v>
      </c>
    </row>
    <row r="1997" spans="1:6" x14ac:dyDescent="0.25">
      <c r="A1997">
        <v>1995</v>
      </c>
      <c r="B1997">
        <v>401</v>
      </c>
      <c r="C1997">
        <v>266</v>
      </c>
      <c r="D1997">
        <v>95</v>
      </c>
      <c r="E1997">
        <v>1</v>
      </c>
      <c r="F1997">
        <v>95</v>
      </c>
    </row>
    <row r="1998" spans="1:6" x14ac:dyDescent="0.25">
      <c r="A1998">
        <v>1996</v>
      </c>
      <c r="B1998">
        <v>401</v>
      </c>
      <c r="C1998">
        <v>791</v>
      </c>
      <c r="D1998">
        <v>91</v>
      </c>
      <c r="E1998">
        <v>2</v>
      </c>
      <c r="F1998">
        <v>182</v>
      </c>
    </row>
    <row r="1999" spans="1:6" x14ac:dyDescent="0.25">
      <c r="A1999">
        <v>1997</v>
      </c>
      <c r="B1999">
        <v>401</v>
      </c>
      <c r="C1999">
        <v>392</v>
      </c>
      <c r="D1999">
        <v>119</v>
      </c>
      <c r="E1999">
        <v>1</v>
      </c>
      <c r="F1999">
        <v>119</v>
      </c>
    </row>
    <row r="2000" spans="1:6" x14ac:dyDescent="0.25">
      <c r="A2000">
        <v>1998</v>
      </c>
      <c r="B2000">
        <v>401</v>
      </c>
      <c r="C2000">
        <v>137</v>
      </c>
      <c r="D2000">
        <v>92</v>
      </c>
      <c r="E2000">
        <v>1</v>
      </c>
      <c r="F2000">
        <v>92</v>
      </c>
    </row>
    <row r="2001" spans="1:6" x14ac:dyDescent="0.25">
      <c r="A2001">
        <v>1999</v>
      </c>
      <c r="B2001">
        <v>401</v>
      </c>
      <c r="C2001">
        <v>92</v>
      </c>
      <c r="D2001">
        <v>118</v>
      </c>
      <c r="E2001">
        <v>2</v>
      </c>
      <c r="F2001">
        <v>236</v>
      </c>
    </row>
    <row r="2002" spans="1:6" x14ac:dyDescent="0.25">
      <c r="A2002">
        <v>2000</v>
      </c>
      <c r="B2002">
        <v>401</v>
      </c>
      <c r="C2002">
        <v>647</v>
      </c>
      <c r="D2002">
        <v>93</v>
      </c>
      <c r="E2002">
        <v>2</v>
      </c>
      <c r="F2002">
        <v>186</v>
      </c>
    </row>
    <row r="2003" spans="1:6" x14ac:dyDescent="0.25">
      <c r="A2003">
        <v>2001</v>
      </c>
      <c r="B2003">
        <v>401</v>
      </c>
      <c r="C2003">
        <v>422</v>
      </c>
      <c r="D2003">
        <v>107</v>
      </c>
      <c r="E2003">
        <v>3</v>
      </c>
      <c r="F2003">
        <v>321</v>
      </c>
    </row>
    <row r="2004" spans="1:6" x14ac:dyDescent="0.25">
      <c r="A2004">
        <v>2002</v>
      </c>
      <c r="B2004">
        <v>402</v>
      </c>
      <c r="C2004">
        <v>577</v>
      </c>
      <c r="D2004">
        <v>100</v>
      </c>
      <c r="E2004">
        <v>2</v>
      </c>
      <c r="F2004">
        <v>200</v>
      </c>
    </row>
    <row r="2005" spans="1:6" x14ac:dyDescent="0.25">
      <c r="A2005">
        <v>2003</v>
      </c>
      <c r="B2005">
        <v>403</v>
      </c>
      <c r="C2005">
        <v>807</v>
      </c>
      <c r="D2005">
        <v>117</v>
      </c>
      <c r="E2005">
        <v>1</v>
      </c>
      <c r="F2005">
        <v>117</v>
      </c>
    </row>
    <row r="2006" spans="1:6" x14ac:dyDescent="0.25">
      <c r="A2006">
        <v>2004</v>
      </c>
      <c r="B2006">
        <v>403</v>
      </c>
      <c r="C2006">
        <v>405</v>
      </c>
      <c r="D2006">
        <v>119</v>
      </c>
      <c r="E2006">
        <v>3</v>
      </c>
      <c r="F2006">
        <v>357</v>
      </c>
    </row>
    <row r="2007" spans="1:6" x14ac:dyDescent="0.25">
      <c r="A2007">
        <v>2005</v>
      </c>
      <c r="B2007">
        <v>403</v>
      </c>
      <c r="C2007">
        <v>80</v>
      </c>
      <c r="D2007">
        <v>118</v>
      </c>
      <c r="E2007">
        <v>2</v>
      </c>
      <c r="F2007">
        <v>236</v>
      </c>
    </row>
    <row r="2008" spans="1:6" x14ac:dyDescent="0.25">
      <c r="A2008">
        <v>2006</v>
      </c>
      <c r="B2008">
        <v>403</v>
      </c>
      <c r="C2008">
        <v>810</v>
      </c>
      <c r="D2008">
        <v>117</v>
      </c>
      <c r="E2008">
        <v>3</v>
      </c>
      <c r="F2008">
        <v>351</v>
      </c>
    </row>
    <row r="2009" spans="1:6" x14ac:dyDescent="0.25">
      <c r="A2009">
        <v>2007</v>
      </c>
      <c r="B2009">
        <v>404</v>
      </c>
      <c r="C2009">
        <v>1153</v>
      </c>
      <c r="D2009">
        <v>102</v>
      </c>
      <c r="E2009">
        <v>1</v>
      </c>
      <c r="F2009">
        <v>102</v>
      </c>
    </row>
    <row r="2010" spans="1:6" x14ac:dyDescent="0.25">
      <c r="A2010">
        <v>2008</v>
      </c>
      <c r="B2010">
        <v>404</v>
      </c>
      <c r="C2010">
        <v>4</v>
      </c>
      <c r="D2010">
        <v>96</v>
      </c>
      <c r="E2010">
        <v>1</v>
      </c>
      <c r="F2010">
        <v>96</v>
      </c>
    </row>
    <row r="2011" spans="1:6" x14ac:dyDescent="0.25">
      <c r="A2011">
        <v>2009</v>
      </c>
      <c r="B2011">
        <v>405</v>
      </c>
      <c r="C2011">
        <v>317</v>
      </c>
      <c r="D2011">
        <v>109</v>
      </c>
      <c r="E2011">
        <v>3</v>
      </c>
      <c r="F2011">
        <v>327</v>
      </c>
    </row>
    <row r="2012" spans="1:6" x14ac:dyDescent="0.25">
      <c r="A2012">
        <v>2010</v>
      </c>
      <c r="B2012">
        <v>405</v>
      </c>
      <c r="C2012">
        <v>66</v>
      </c>
      <c r="D2012">
        <v>104</v>
      </c>
      <c r="E2012">
        <v>3</v>
      </c>
      <c r="F2012">
        <v>312</v>
      </c>
    </row>
    <row r="2013" spans="1:6" x14ac:dyDescent="0.25">
      <c r="A2013">
        <v>2011</v>
      </c>
      <c r="B2013">
        <v>405</v>
      </c>
      <c r="C2013">
        <v>932</v>
      </c>
      <c r="D2013">
        <v>96</v>
      </c>
      <c r="E2013">
        <v>2</v>
      </c>
      <c r="F2013">
        <v>192</v>
      </c>
    </row>
    <row r="2014" spans="1:6" x14ac:dyDescent="0.25">
      <c r="A2014">
        <v>2012</v>
      </c>
      <c r="B2014">
        <v>406</v>
      </c>
      <c r="C2014">
        <v>838</v>
      </c>
      <c r="D2014">
        <v>117</v>
      </c>
      <c r="E2014">
        <v>3</v>
      </c>
      <c r="F2014">
        <v>351</v>
      </c>
    </row>
    <row r="2015" spans="1:6" x14ac:dyDescent="0.25">
      <c r="A2015">
        <v>2013</v>
      </c>
      <c r="B2015">
        <v>406</v>
      </c>
      <c r="C2015">
        <v>1258</v>
      </c>
      <c r="D2015">
        <v>112</v>
      </c>
      <c r="E2015">
        <v>3</v>
      </c>
      <c r="F2015">
        <v>336</v>
      </c>
    </row>
    <row r="2016" spans="1:6" x14ac:dyDescent="0.25">
      <c r="A2016">
        <v>2014</v>
      </c>
      <c r="B2016">
        <v>406</v>
      </c>
      <c r="C2016">
        <v>26</v>
      </c>
      <c r="D2016">
        <v>96</v>
      </c>
      <c r="E2016">
        <v>1</v>
      </c>
      <c r="F2016">
        <v>96</v>
      </c>
    </row>
    <row r="2017" spans="1:6" x14ac:dyDescent="0.25">
      <c r="A2017">
        <v>2015</v>
      </c>
      <c r="B2017">
        <v>406</v>
      </c>
      <c r="C2017">
        <v>121</v>
      </c>
      <c r="D2017">
        <v>92</v>
      </c>
      <c r="E2017">
        <v>1</v>
      </c>
      <c r="F2017">
        <v>92</v>
      </c>
    </row>
    <row r="2018" spans="1:6" x14ac:dyDescent="0.25">
      <c r="A2018">
        <v>2016</v>
      </c>
      <c r="B2018">
        <v>406</v>
      </c>
      <c r="C2018">
        <v>92</v>
      </c>
      <c r="D2018">
        <v>118</v>
      </c>
      <c r="E2018">
        <v>3</v>
      </c>
      <c r="F2018">
        <v>354</v>
      </c>
    </row>
    <row r="2019" spans="1:6" x14ac:dyDescent="0.25">
      <c r="A2019">
        <v>2017</v>
      </c>
      <c r="B2019">
        <v>406</v>
      </c>
      <c r="C2019">
        <v>1184</v>
      </c>
      <c r="D2019">
        <v>99</v>
      </c>
      <c r="E2019">
        <v>2</v>
      </c>
      <c r="F2019">
        <v>198</v>
      </c>
    </row>
    <row r="2020" spans="1:6" x14ac:dyDescent="0.25">
      <c r="A2020">
        <v>2018</v>
      </c>
      <c r="B2020">
        <v>407</v>
      </c>
      <c r="C2020">
        <v>307</v>
      </c>
      <c r="D2020">
        <v>105</v>
      </c>
      <c r="E2020">
        <v>2</v>
      </c>
      <c r="F2020">
        <v>210</v>
      </c>
    </row>
    <row r="2021" spans="1:6" x14ac:dyDescent="0.25">
      <c r="A2021">
        <v>2019</v>
      </c>
      <c r="B2021">
        <v>407</v>
      </c>
      <c r="C2021">
        <v>602</v>
      </c>
      <c r="D2021">
        <v>112</v>
      </c>
      <c r="E2021">
        <v>1</v>
      </c>
      <c r="F2021">
        <v>112</v>
      </c>
    </row>
    <row r="2022" spans="1:6" x14ac:dyDescent="0.25">
      <c r="A2022">
        <v>2020</v>
      </c>
      <c r="B2022">
        <v>407</v>
      </c>
      <c r="C2022">
        <v>795</v>
      </c>
      <c r="D2022">
        <v>91</v>
      </c>
      <c r="E2022">
        <v>3</v>
      </c>
      <c r="F2022">
        <v>273</v>
      </c>
    </row>
    <row r="2023" spans="1:6" x14ac:dyDescent="0.25">
      <c r="A2023">
        <v>2021</v>
      </c>
      <c r="B2023">
        <v>408</v>
      </c>
      <c r="C2023">
        <v>949</v>
      </c>
      <c r="D2023">
        <v>97</v>
      </c>
      <c r="E2023">
        <v>3</v>
      </c>
      <c r="F2023">
        <v>291</v>
      </c>
    </row>
    <row r="2024" spans="1:6" x14ac:dyDescent="0.25">
      <c r="A2024">
        <v>2022</v>
      </c>
      <c r="B2024">
        <v>408</v>
      </c>
      <c r="C2024">
        <v>1201</v>
      </c>
      <c r="D2024">
        <v>105</v>
      </c>
      <c r="E2024">
        <v>1</v>
      </c>
      <c r="F2024">
        <v>105</v>
      </c>
    </row>
    <row r="2025" spans="1:6" x14ac:dyDescent="0.25">
      <c r="A2025">
        <v>2023</v>
      </c>
      <c r="B2025">
        <v>408</v>
      </c>
      <c r="C2025">
        <v>378</v>
      </c>
      <c r="D2025">
        <v>94</v>
      </c>
      <c r="E2025">
        <v>3</v>
      </c>
      <c r="F2025">
        <v>282</v>
      </c>
    </row>
    <row r="2026" spans="1:6" x14ac:dyDescent="0.25">
      <c r="A2026">
        <v>2024</v>
      </c>
      <c r="B2026">
        <v>408</v>
      </c>
      <c r="C2026">
        <v>994</v>
      </c>
      <c r="D2026">
        <v>106</v>
      </c>
      <c r="E2026">
        <v>1</v>
      </c>
      <c r="F2026">
        <v>106</v>
      </c>
    </row>
    <row r="2027" spans="1:6" x14ac:dyDescent="0.25">
      <c r="A2027">
        <v>2025</v>
      </c>
      <c r="B2027">
        <v>408</v>
      </c>
      <c r="C2027">
        <v>611</v>
      </c>
      <c r="D2027">
        <v>112</v>
      </c>
      <c r="E2027">
        <v>3</v>
      </c>
      <c r="F2027">
        <v>336</v>
      </c>
    </row>
    <row r="2028" spans="1:6" x14ac:dyDescent="0.25">
      <c r="A2028">
        <v>2026</v>
      </c>
      <c r="B2028">
        <v>408</v>
      </c>
      <c r="C2028">
        <v>399</v>
      </c>
      <c r="D2028">
        <v>119</v>
      </c>
      <c r="E2028">
        <v>2</v>
      </c>
      <c r="F2028">
        <v>238</v>
      </c>
    </row>
    <row r="2029" spans="1:6" x14ac:dyDescent="0.25">
      <c r="A2029">
        <v>2027</v>
      </c>
      <c r="B2029">
        <v>408</v>
      </c>
      <c r="C2029">
        <v>757</v>
      </c>
      <c r="D2029">
        <v>109</v>
      </c>
      <c r="E2029">
        <v>1</v>
      </c>
      <c r="F2029">
        <v>109</v>
      </c>
    </row>
    <row r="2030" spans="1:6" x14ac:dyDescent="0.25">
      <c r="A2030">
        <v>2028</v>
      </c>
      <c r="B2030">
        <v>408</v>
      </c>
      <c r="C2030">
        <v>1245</v>
      </c>
      <c r="D2030">
        <v>112</v>
      </c>
      <c r="E2030">
        <v>3</v>
      </c>
      <c r="F2030">
        <v>336</v>
      </c>
    </row>
    <row r="2031" spans="1:6" x14ac:dyDescent="0.25">
      <c r="A2031">
        <v>2029</v>
      </c>
      <c r="B2031">
        <v>409</v>
      </c>
      <c r="C2031">
        <v>772</v>
      </c>
      <c r="D2031">
        <v>91</v>
      </c>
      <c r="E2031">
        <v>2</v>
      </c>
      <c r="F2031">
        <v>182</v>
      </c>
    </row>
    <row r="2032" spans="1:6" x14ac:dyDescent="0.25">
      <c r="A2032">
        <v>2030</v>
      </c>
      <c r="B2032">
        <v>409</v>
      </c>
      <c r="C2032">
        <v>579</v>
      </c>
      <c r="D2032">
        <v>100</v>
      </c>
      <c r="E2032">
        <v>3</v>
      </c>
      <c r="F2032">
        <v>300</v>
      </c>
    </row>
    <row r="2033" spans="1:6" x14ac:dyDescent="0.25">
      <c r="A2033">
        <v>2031</v>
      </c>
      <c r="B2033">
        <v>409</v>
      </c>
      <c r="C2033">
        <v>1141</v>
      </c>
      <c r="D2033">
        <v>102</v>
      </c>
      <c r="E2033">
        <v>2</v>
      </c>
      <c r="F2033">
        <v>204</v>
      </c>
    </row>
    <row r="2034" spans="1:6" x14ac:dyDescent="0.25">
      <c r="A2034">
        <v>2032</v>
      </c>
      <c r="B2034">
        <v>409</v>
      </c>
      <c r="C2034">
        <v>279</v>
      </c>
      <c r="D2034">
        <v>95</v>
      </c>
      <c r="E2034">
        <v>3</v>
      </c>
      <c r="F2034">
        <v>285</v>
      </c>
    </row>
    <row r="2035" spans="1:6" x14ac:dyDescent="0.25">
      <c r="A2035">
        <v>2033</v>
      </c>
      <c r="B2035">
        <v>409</v>
      </c>
      <c r="C2035">
        <v>1230</v>
      </c>
      <c r="D2035">
        <v>112</v>
      </c>
      <c r="E2035">
        <v>3</v>
      </c>
      <c r="F2035">
        <v>336</v>
      </c>
    </row>
    <row r="2036" spans="1:6" x14ac:dyDescent="0.25">
      <c r="A2036">
        <v>2034</v>
      </c>
      <c r="B2036">
        <v>410</v>
      </c>
      <c r="C2036">
        <v>660</v>
      </c>
      <c r="D2036">
        <v>93</v>
      </c>
      <c r="E2036">
        <v>1</v>
      </c>
      <c r="F2036">
        <v>93</v>
      </c>
    </row>
    <row r="2037" spans="1:6" x14ac:dyDescent="0.25">
      <c r="A2037">
        <v>2035</v>
      </c>
      <c r="B2037">
        <v>410</v>
      </c>
      <c r="C2037">
        <v>1049</v>
      </c>
      <c r="D2037">
        <v>90</v>
      </c>
      <c r="E2037">
        <v>1</v>
      </c>
      <c r="F2037">
        <v>90</v>
      </c>
    </row>
    <row r="2038" spans="1:6" x14ac:dyDescent="0.25">
      <c r="A2038">
        <v>2036</v>
      </c>
      <c r="B2038">
        <v>411</v>
      </c>
      <c r="C2038">
        <v>564</v>
      </c>
      <c r="D2038">
        <v>100</v>
      </c>
      <c r="E2038">
        <v>3</v>
      </c>
      <c r="F2038">
        <v>300</v>
      </c>
    </row>
    <row r="2039" spans="1:6" x14ac:dyDescent="0.25">
      <c r="A2039">
        <v>2037</v>
      </c>
      <c r="B2039">
        <v>411</v>
      </c>
      <c r="C2039">
        <v>826</v>
      </c>
      <c r="D2039">
        <v>117</v>
      </c>
      <c r="E2039">
        <v>1</v>
      </c>
      <c r="F2039">
        <v>117</v>
      </c>
    </row>
    <row r="2040" spans="1:6" x14ac:dyDescent="0.25">
      <c r="A2040">
        <v>2038</v>
      </c>
      <c r="B2040">
        <v>411</v>
      </c>
      <c r="C2040">
        <v>508</v>
      </c>
      <c r="D2040">
        <v>102</v>
      </c>
      <c r="E2040">
        <v>1</v>
      </c>
      <c r="F2040">
        <v>102</v>
      </c>
    </row>
    <row r="2041" spans="1:6" x14ac:dyDescent="0.25">
      <c r="A2041">
        <v>2039</v>
      </c>
      <c r="B2041">
        <v>411</v>
      </c>
      <c r="C2041">
        <v>860</v>
      </c>
      <c r="D2041">
        <v>113</v>
      </c>
      <c r="E2041">
        <v>2</v>
      </c>
      <c r="F2041">
        <v>226</v>
      </c>
    </row>
    <row r="2042" spans="1:6" x14ac:dyDescent="0.25">
      <c r="A2042">
        <v>2040</v>
      </c>
      <c r="B2042">
        <v>411</v>
      </c>
      <c r="C2042">
        <v>410</v>
      </c>
      <c r="D2042">
        <v>119</v>
      </c>
      <c r="E2042">
        <v>1</v>
      </c>
      <c r="F2042">
        <v>119</v>
      </c>
    </row>
    <row r="2043" spans="1:6" x14ac:dyDescent="0.25">
      <c r="A2043">
        <v>2041</v>
      </c>
      <c r="B2043">
        <v>411</v>
      </c>
      <c r="C2043">
        <v>451</v>
      </c>
      <c r="D2043">
        <v>107</v>
      </c>
      <c r="E2043">
        <v>2</v>
      </c>
      <c r="F2043">
        <v>214</v>
      </c>
    </row>
    <row r="2044" spans="1:6" x14ac:dyDescent="0.25">
      <c r="A2044">
        <v>2042</v>
      </c>
      <c r="B2044">
        <v>412</v>
      </c>
      <c r="C2044">
        <v>1034</v>
      </c>
      <c r="D2044">
        <v>90</v>
      </c>
      <c r="E2044">
        <v>2</v>
      </c>
      <c r="F2044">
        <v>180</v>
      </c>
    </row>
    <row r="2045" spans="1:6" x14ac:dyDescent="0.25">
      <c r="A2045">
        <v>2043</v>
      </c>
      <c r="B2045">
        <v>412</v>
      </c>
      <c r="C2045">
        <v>314</v>
      </c>
      <c r="D2045">
        <v>105</v>
      </c>
      <c r="E2045">
        <v>1</v>
      </c>
      <c r="F2045">
        <v>105</v>
      </c>
    </row>
    <row r="2046" spans="1:6" x14ac:dyDescent="0.25">
      <c r="A2046">
        <v>2044</v>
      </c>
      <c r="B2046">
        <v>412</v>
      </c>
      <c r="C2046">
        <v>232</v>
      </c>
      <c r="D2046">
        <v>106</v>
      </c>
      <c r="E2046">
        <v>2</v>
      </c>
      <c r="F2046">
        <v>212</v>
      </c>
    </row>
    <row r="2047" spans="1:6" x14ac:dyDescent="0.25">
      <c r="A2047">
        <v>2045</v>
      </c>
      <c r="B2047">
        <v>412</v>
      </c>
      <c r="C2047">
        <v>721</v>
      </c>
      <c r="D2047">
        <v>119</v>
      </c>
      <c r="E2047">
        <v>1</v>
      </c>
      <c r="F2047">
        <v>119</v>
      </c>
    </row>
    <row r="2048" spans="1:6" x14ac:dyDescent="0.25">
      <c r="A2048">
        <v>2046</v>
      </c>
      <c r="B2048">
        <v>413</v>
      </c>
      <c r="C2048">
        <v>1204</v>
      </c>
      <c r="D2048">
        <v>105</v>
      </c>
      <c r="E2048">
        <v>2</v>
      </c>
      <c r="F2048">
        <v>210</v>
      </c>
    </row>
    <row r="2049" spans="1:6" x14ac:dyDescent="0.25">
      <c r="A2049">
        <v>2047</v>
      </c>
      <c r="B2049">
        <v>413</v>
      </c>
      <c r="C2049">
        <v>527</v>
      </c>
      <c r="D2049">
        <v>98</v>
      </c>
      <c r="E2049">
        <v>2</v>
      </c>
      <c r="F2049">
        <v>196</v>
      </c>
    </row>
    <row r="2050" spans="1:6" x14ac:dyDescent="0.25">
      <c r="A2050">
        <v>2048</v>
      </c>
      <c r="B2050">
        <v>413</v>
      </c>
      <c r="C2050">
        <v>707</v>
      </c>
      <c r="D2050">
        <v>119</v>
      </c>
      <c r="E2050">
        <v>3</v>
      </c>
      <c r="F2050">
        <v>357</v>
      </c>
    </row>
    <row r="2051" spans="1:6" x14ac:dyDescent="0.25">
      <c r="A2051">
        <v>2049</v>
      </c>
      <c r="B2051">
        <v>413</v>
      </c>
      <c r="C2051">
        <v>1234</v>
      </c>
      <c r="D2051">
        <v>112</v>
      </c>
      <c r="E2051">
        <v>2</v>
      </c>
      <c r="F2051">
        <v>224</v>
      </c>
    </row>
    <row r="2052" spans="1:6" x14ac:dyDescent="0.25">
      <c r="A2052">
        <v>2050</v>
      </c>
      <c r="B2052">
        <v>413</v>
      </c>
      <c r="C2052">
        <v>124</v>
      </c>
      <c r="D2052">
        <v>92</v>
      </c>
      <c r="E2052">
        <v>2</v>
      </c>
      <c r="F2052">
        <v>184</v>
      </c>
    </row>
    <row r="2053" spans="1:6" x14ac:dyDescent="0.25">
      <c r="A2053">
        <v>2051</v>
      </c>
      <c r="B2053">
        <v>413</v>
      </c>
      <c r="C2053">
        <v>306</v>
      </c>
      <c r="D2053">
        <v>105</v>
      </c>
      <c r="E2053">
        <v>3</v>
      </c>
      <c r="F2053">
        <v>315</v>
      </c>
    </row>
    <row r="2054" spans="1:6" x14ac:dyDescent="0.25">
      <c r="A2054">
        <v>2052</v>
      </c>
      <c r="B2054">
        <v>414</v>
      </c>
      <c r="C2054">
        <v>233</v>
      </c>
      <c r="D2054">
        <v>106</v>
      </c>
      <c r="E2054">
        <v>3</v>
      </c>
      <c r="F2054">
        <v>318</v>
      </c>
    </row>
    <row r="2055" spans="1:6" x14ac:dyDescent="0.25">
      <c r="A2055">
        <v>2053</v>
      </c>
      <c r="B2055">
        <v>414</v>
      </c>
      <c r="C2055">
        <v>932</v>
      </c>
      <c r="D2055">
        <v>96</v>
      </c>
      <c r="E2055">
        <v>1</v>
      </c>
      <c r="F2055">
        <v>96</v>
      </c>
    </row>
    <row r="2056" spans="1:6" x14ac:dyDescent="0.25">
      <c r="A2056">
        <v>2054</v>
      </c>
      <c r="B2056">
        <v>414</v>
      </c>
      <c r="C2056">
        <v>625</v>
      </c>
      <c r="D2056">
        <v>112</v>
      </c>
      <c r="E2056">
        <v>1</v>
      </c>
      <c r="F2056">
        <v>112</v>
      </c>
    </row>
    <row r="2057" spans="1:6" x14ac:dyDescent="0.25">
      <c r="A2057">
        <v>2055</v>
      </c>
      <c r="B2057">
        <v>415</v>
      </c>
      <c r="C2057">
        <v>190</v>
      </c>
      <c r="D2057">
        <v>98</v>
      </c>
      <c r="E2057">
        <v>2</v>
      </c>
      <c r="F2057">
        <v>196</v>
      </c>
    </row>
    <row r="2058" spans="1:6" x14ac:dyDescent="0.25">
      <c r="A2058">
        <v>2056</v>
      </c>
      <c r="B2058">
        <v>415</v>
      </c>
      <c r="C2058">
        <v>494</v>
      </c>
      <c r="D2058">
        <v>102</v>
      </c>
      <c r="E2058">
        <v>2</v>
      </c>
      <c r="F2058">
        <v>204</v>
      </c>
    </row>
    <row r="2059" spans="1:6" x14ac:dyDescent="0.25">
      <c r="A2059">
        <v>2057</v>
      </c>
      <c r="B2059">
        <v>415</v>
      </c>
      <c r="C2059">
        <v>833</v>
      </c>
      <c r="D2059">
        <v>117</v>
      </c>
      <c r="E2059">
        <v>2</v>
      </c>
      <c r="F2059">
        <v>234</v>
      </c>
    </row>
    <row r="2060" spans="1:6" x14ac:dyDescent="0.25">
      <c r="A2060">
        <v>2058</v>
      </c>
      <c r="B2060">
        <v>415</v>
      </c>
      <c r="C2060">
        <v>487</v>
      </c>
      <c r="D2060">
        <v>118</v>
      </c>
      <c r="E2060">
        <v>2</v>
      </c>
      <c r="F2060">
        <v>236</v>
      </c>
    </row>
    <row r="2061" spans="1:6" x14ac:dyDescent="0.25">
      <c r="A2061">
        <v>2059</v>
      </c>
      <c r="B2061">
        <v>415</v>
      </c>
      <c r="C2061">
        <v>260</v>
      </c>
      <c r="D2061">
        <v>95</v>
      </c>
      <c r="E2061">
        <v>2</v>
      </c>
      <c r="F2061">
        <v>190</v>
      </c>
    </row>
    <row r="2062" spans="1:6" x14ac:dyDescent="0.25">
      <c r="A2062">
        <v>2060</v>
      </c>
      <c r="B2062">
        <v>415</v>
      </c>
      <c r="C2062">
        <v>946</v>
      </c>
      <c r="D2062">
        <v>97</v>
      </c>
      <c r="E2062">
        <v>1</v>
      </c>
      <c r="F2062">
        <v>97</v>
      </c>
    </row>
    <row r="2063" spans="1:6" x14ac:dyDescent="0.25">
      <c r="A2063">
        <v>2061</v>
      </c>
      <c r="B2063">
        <v>415</v>
      </c>
      <c r="C2063">
        <v>983</v>
      </c>
      <c r="D2063">
        <v>106</v>
      </c>
      <c r="E2063">
        <v>1</v>
      </c>
      <c r="F2063">
        <v>106</v>
      </c>
    </row>
    <row r="2064" spans="1:6" x14ac:dyDescent="0.25">
      <c r="A2064">
        <v>2062</v>
      </c>
      <c r="B2064">
        <v>415</v>
      </c>
      <c r="C2064">
        <v>1149</v>
      </c>
      <c r="D2064">
        <v>102</v>
      </c>
      <c r="E2064">
        <v>2</v>
      </c>
      <c r="F2064">
        <v>204</v>
      </c>
    </row>
    <row r="2065" spans="1:6" x14ac:dyDescent="0.25">
      <c r="A2065">
        <v>2063</v>
      </c>
      <c r="B2065">
        <v>416</v>
      </c>
      <c r="C2065">
        <v>798</v>
      </c>
      <c r="D2065">
        <v>91</v>
      </c>
      <c r="E2065">
        <v>1</v>
      </c>
      <c r="F2065">
        <v>91</v>
      </c>
    </row>
    <row r="2066" spans="1:6" x14ac:dyDescent="0.25">
      <c r="A2066">
        <v>2064</v>
      </c>
      <c r="B2066">
        <v>416</v>
      </c>
      <c r="C2066">
        <v>1141</v>
      </c>
      <c r="D2066">
        <v>102</v>
      </c>
      <c r="E2066">
        <v>3</v>
      </c>
      <c r="F2066">
        <v>306</v>
      </c>
    </row>
    <row r="2067" spans="1:6" x14ac:dyDescent="0.25">
      <c r="A2067">
        <v>2065</v>
      </c>
      <c r="B2067">
        <v>416</v>
      </c>
      <c r="C2067">
        <v>270</v>
      </c>
      <c r="D2067">
        <v>95</v>
      </c>
      <c r="E2067">
        <v>1</v>
      </c>
      <c r="F2067">
        <v>95</v>
      </c>
    </row>
    <row r="2068" spans="1:6" x14ac:dyDescent="0.25">
      <c r="A2068">
        <v>2066</v>
      </c>
      <c r="B2068">
        <v>416</v>
      </c>
      <c r="C2068">
        <v>217</v>
      </c>
      <c r="D2068">
        <v>106</v>
      </c>
      <c r="E2068">
        <v>3</v>
      </c>
      <c r="F2068">
        <v>318</v>
      </c>
    </row>
    <row r="2069" spans="1:6" x14ac:dyDescent="0.25">
      <c r="A2069">
        <v>2067</v>
      </c>
      <c r="B2069">
        <v>416</v>
      </c>
      <c r="C2069">
        <v>1027</v>
      </c>
      <c r="D2069">
        <v>90</v>
      </c>
      <c r="E2069">
        <v>3</v>
      </c>
      <c r="F2069">
        <v>270</v>
      </c>
    </row>
    <row r="2070" spans="1:6" x14ac:dyDescent="0.25">
      <c r="A2070">
        <v>2068</v>
      </c>
      <c r="B2070">
        <v>416</v>
      </c>
      <c r="C2070">
        <v>33</v>
      </c>
      <c r="D2070">
        <v>96</v>
      </c>
      <c r="E2070">
        <v>1</v>
      </c>
      <c r="F2070">
        <v>96</v>
      </c>
    </row>
    <row r="2071" spans="1:6" x14ac:dyDescent="0.25">
      <c r="A2071">
        <v>2069</v>
      </c>
      <c r="B2071">
        <v>416</v>
      </c>
      <c r="C2071">
        <v>182</v>
      </c>
      <c r="D2071">
        <v>98</v>
      </c>
      <c r="E2071">
        <v>3</v>
      </c>
      <c r="F2071">
        <v>294</v>
      </c>
    </row>
    <row r="2072" spans="1:6" x14ac:dyDescent="0.25">
      <c r="A2072">
        <v>2070</v>
      </c>
      <c r="B2072">
        <v>417</v>
      </c>
      <c r="C2072">
        <v>173</v>
      </c>
      <c r="D2072">
        <v>91</v>
      </c>
      <c r="E2072">
        <v>3</v>
      </c>
      <c r="F2072">
        <v>273</v>
      </c>
    </row>
    <row r="2073" spans="1:6" x14ac:dyDescent="0.25">
      <c r="A2073">
        <v>2071</v>
      </c>
      <c r="B2073">
        <v>417</v>
      </c>
      <c r="C2073">
        <v>560</v>
      </c>
      <c r="D2073">
        <v>100</v>
      </c>
      <c r="E2073">
        <v>2</v>
      </c>
      <c r="F2073">
        <v>200</v>
      </c>
    </row>
    <row r="2074" spans="1:6" x14ac:dyDescent="0.25">
      <c r="A2074">
        <v>2072</v>
      </c>
      <c r="B2074">
        <v>417</v>
      </c>
      <c r="C2074">
        <v>963</v>
      </c>
      <c r="D2074">
        <v>97</v>
      </c>
      <c r="E2074">
        <v>1</v>
      </c>
      <c r="F2074">
        <v>97</v>
      </c>
    </row>
    <row r="2075" spans="1:6" x14ac:dyDescent="0.25">
      <c r="A2075">
        <v>2073</v>
      </c>
      <c r="B2075">
        <v>417</v>
      </c>
      <c r="C2075">
        <v>986</v>
      </c>
      <c r="D2075">
        <v>106</v>
      </c>
      <c r="E2075">
        <v>2</v>
      </c>
      <c r="F2075">
        <v>212</v>
      </c>
    </row>
    <row r="2076" spans="1:6" x14ac:dyDescent="0.25">
      <c r="A2076">
        <v>2074</v>
      </c>
      <c r="B2076">
        <v>417</v>
      </c>
      <c r="C2076">
        <v>1022</v>
      </c>
      <c r="D2076">
        <v>90</v>
      </c>
      <c r="E2076">
        <v>3</v>
      </c>
      <c r="F2076">
        <v>270</v>
      </c>
    </row>
    <row r="2077" spans="1:6" x14ac:dyDescent="0.25">
      <c r="A2077">
        <v>2075</v>
      </c>
      <c r="B2077">
        <v>417</v>
      </c>
      <c r="C2077">
        <v>1214</v>
      </c>
      <c r="D2077">
        <v>105</v>
      </c>
      <c r="E2077">
        <v>1</v>
      </c>
      <c r="F2077">
        <v>105</v>
      </c>
    </row>
    <row r="2078" spans="1:6" x14ac:dyDescent="0.25">
      <c r="A2078">
        <v>2076</v>
      </c>
      <c r="B2078">
        <v>418</v>
      </c>
      <c r="C2078">
        <v>1102</v>
      </c>
      <c r="D2078">
        <v>115</v>
      </c>
      <c r="E2078">
        <v>1</v>
      </c>
      <c r="F2078">
        <v>115</v>
      </c>
    </row>
    <row r="2079" spans="1:6" x14ac:dyDescent="0.25">
      <c r="A2079">
        <v>2077</v>
      </c>
      <c r="B2079">
        <v>418</v>
      </c>
      <c r="C2079">
        <v>970</v>
      </c>
      <c r="D2079">
        <v>97</v>
      </c>
      <c r="E2079">
        <v>3</v>
      </c>
      <c r="F2079">
        <v>291</v>
      </c>
    </row>
    <row r="2080" spans="1:6" x14ac:dyDescent="0.25">
      <c r="A2080">
        <v>2078</v>
      </c>
      <c r="B2080">
        <v>418</v>
      </c>
      <c r="C2080">
        <v>118</v>
      </c>
      <c r="D2080">
        <v>92</v>
      </c>
      <c r="E2080">
        <v>1</v>
      </c>
      <c r="F2080">
        <v>92</v>
      </c>
    </row>
    <row r="2081" spans="1:6" x14ac:dyDescent="0.25">
      <c r="A2081">
        <v>2079</v>
      </c>
      <c r="B2081">
        <v>418</v>
      </c>
      <c r="C2081">
        <v>436</v>
      </c>
      <c r="D2081">
        <v>107</v>
      </c>
      <c r="E2081">
        <v>1</v>
      </c>
      <c r="F2081">
        <v>107</v>
      </c>
    </row>
    <row r="2082" spans="1:6" x14ac:dyDescent="0.25">
      <c r="A2082">
        <v>2080</v>
      </c>
      <c r="B2082">
        <v>418</v>
      </c>
      <c r="C2082">
        <v>964</v>
      </c>
      <c r="D2082">
        <v>97</v>
      </c>
      <c r="E2082">
        <v>3</v>
      </c>
      <c r="F2082">
        <v>291</v>
      </c>
    </row>
    <row r="2083" spans="1:6" x14ac:dyDescent="0.25">
      <c r="A2083">
        <v>2081</v>
      </c>
      <c r="B2083">
        <v>419</v>
      </c>
      <c r="C2083">
        <v>989</v>
      </c>
      <c r="D2083">
        <v>106</v>
      </c>
      <c r="E2083">
        <v>3</v>
      </c>
      <c r="F2083">
        <v>318</v>
      </c>
    </row>
    <row r="2084" spans="1:6" x14ac:dyDescent="0.25">
      <c r="A2084">
        <v>2082</v>
      </c>
      <c r="B2084">
        <v>419</v>
      </c>
      <c r="C2084">
        <v>1135</v>
      </c>
      <c r="D2084">
        <v>102</v>
      </c>
      <c r="E2084">
        <v>2</v>
      </c>
      <c r="F2084">
        <v>204</v>
      </c>
    </row>
    <row r="2085" spans="1:6" x14ac:dyDescent="0.25">
      <c r="A2085">
        <v>2083</v>
      </c>
      <c r="B2085">
        <v>419</v>
      </c>
      <c r="C2085">
        <v>669</v>
      </c>
      <c r="D2085">
        <v>113</v>
      </c>
      <c r="E2085">
        <v>2</v>
      </c>
      <c r="F2085">
        <v>226</v>
      </c>
    </row>
    <row r="2086" spans="1:6" x14ac:dyDescent="0.25">
      <c r="A2086">
        <v>2084</v>
      </c>
      <c r="B2086">
        <v>419</v>
      </c>
      <c r="C2086">
        <v>691</v>
      </c>
      <c r="D2086">
        <v>113</v>
      </c>
      <c r="E2086">
        <v>3</v>
      </c>
      <c r="F2086">
        <v>339</v>
      </c>
    </row>
    <row r="2087" spans="1:6" x14ac:dyDescent="0.25">
      <c r="A2087">
        <v>2085</v>
      </c>
      <c r="B2087">
        <v>419</v>
      </c>
      <c r="C2087">
        <v>581</v>
      </c>
      <c r="D2087">
        <v>100</v>
      </c>
      <c r="E2087">
        <v>2</v>
      </c>
      <c r="F2087">
        <v>200</v>
      </c>
    </row>
    <row r="2088" spans="1:6" x14ac:dyDescent="0.25">
      <c r="A2088">
        <v>2086</v>
      </c>
      <c r="B2088">
        <v>419</v>
      </c>
      <c r="C2088">
        <v>34</v>
      </c>
      <c r="D2088">
        <v>96</v>
      </c>
      <c r="E2088">
        <v>2</v>
      </c>
      <c r="F2088">
        <v>192</v>
      </c>
    </row>
    <row r="2089" spans="1:6" x14ac:dyDescent="0.25">
      <c r="A2089">
        <v>2087</v>
      </c>
      <c r="B2089">
        <v>420</v>
      </c>
      <c r="C2089">
        <v>441</v>
      </c>
      <c r="D2089">
        <v>107</v>
      </c>
      <c r="E2089">
        <v>1</v>
      </c>
      <c r="F2089">
        <v>107</v>
      </c>
    </row>
    <row r="2090" spans="1:6" x14ac:dyDescent="0.25">
      <c r="A2090">
        <v>2088</v>
      </c>
      <c r="B2090">
        <v>420</v>
      </c>
      <c r="C2090">
        <v>109</v>
      </c>
      <c r="D2090">
        <v>92</v>
      </c>
      <c r="E2090">
        <v>3</v>
      </c>
      <c r="F2090">
        <v>276</v>
      </c>
    </row>
    <row r="2091" spans="1:6" x14ac:dyDescent="0.25">
      <c r="A2091">
        <v>2089</v>
      </c>
      <c r="B2091">
        <v>420</v>
      </c>
      <c r="C2091">
        <v>253</v>
      </c>
      <c r="D2091">
        <v>95</v>
      </c>
      <c r="E2091">
        <v>2</v>
      </c>
      <c r="F2091">
        <v>190</v>
      </c>
    </row>
    <row r="2092" spans="1:6" x14ac:dyDescent="0.25">
      <c r="A2092">
        <v>2090</v>
      </c>
      <c r="B2092">
        <v>420</v>
      </c>
      <c r="C2092">
        <v>960</v>
      </c>
      <c r="D2092">
        <v>97</v>
      </c>
      <c r="E2092">
        <v>3</v>
      </c>
      <c r="F2092">
        <v>291</v>
      </c>
    </row>
    <row r="2093" spans="1:6" x14ac:dyDescent="0.25">
      <c r="A2093">
        <v>2091</v>
      </c>
      <c r="B2093">
        <v>420</v>
      </c>
      <c r="C2093">
        <v>579</v>
      </c>
      <c r="D2093">
        <v>100</v>
      </c>
      <c r="E2093">
        <v>3</v>
      </c>
      <c r="F2093">
        <v>300</v>
      </c>
    </row>
    <row r="2094" spans="1:6" x14ac:dyDescent="0.25">
      <c r="A2094">
        <v>2092</v>
      </c>
      <c r="B2094">
        <v>421</v>
      </c>
      <c r="C2094">
        <v>767</v>
      </c>
      <c r="D2094">
        <v>109</v>
      </c>
      <c r="E2094">
        <v>2</v>
      </c>
      <c r="F2094">
        <v>218</v>
      </c>
    </row>
    <row r="2095" spans="1:6" x14ac:dyDescent="0.25">
      <c r="A2095">
        <v>2093</v>
      </c>
      <c r="B2095">
        <v>421</v>
      </c>
      <c r="C2095">
        <v>755</v>
      </c>
      <c r="D2095">
        <v>109</v>
      </c>
      <c r="E2095">
        <v>3</v>
      </c>
      <c r="F2095">
        <v>327</v>
      </c>
    </row>
    <row r="2096" spans="1:6" x14ac:dyDescent="0.25">
      <c r="A2096">
        <v>2094</v>
      </c>
      <c r="B2096">
        <v>421</v>
      </c>
      <c r="C2096">
        <v>146</v>
      </c>
      <c r="D2096">
        <v>91</v>
      </c>
      <c r="E2096">
        <v>3</v>
      </c>
      <c r="F2096">
        <v>273</v>
      </c>
    </row>
    <row r="2097" spans="1:6" x14ac:dyDescent="0.25">
      <c r="A2097">
        <v>2095</v>
      </c>
      <c r="B2097">
        <v>421</v>
      </c>
      <c r="C2097">
        <v>572</v>
      </c>
      <c r="D2097">
        <v>100</v>
      </c>
      <c r="E2097">
        <v>3</v>
      </c>
      <c r="F2097">
        <v>300</v>
      </c>
    </row>
    <row r="2098" spans="1:6" x14ac:dyDescent="0.25">
      <c r="A2098">
        <v>2096</v>
      </c>
      <c r="B2098">
        <v>421</v>
      </c>
      <c r="C2098">
        <v>634</v>
      </c>
      <c r="D2098">
        <v>93</v>
      </c>
      <c r="E2098">
        <v>2</v>
      </c>
      <c r="F2098">
        <v>186</v>
      </c>
    </row>
    <row r="2099" spans="1:6" x14ac:dyDescent="0.25">
      <c r="A2099">
        <v>2097</v>
      </c>
      <c r="B2099">
        <v>421</v>
      </c>
      <c r="C2099">
        <v>723</v>
      </c>
      <c r="D2099">
        <v>119</v>
      </c>
      <c r="E2099">
        <v>1</v>
      </c>
      <c r="F2099">
        <v>119</v>
      </c>
    </row>
    <row r="2100" spans="1:6" x14ac:dyDescent="0.25">
      <c r="A2100">
        <v>2098</v>
      </c>
      <c r="B2100">
        <v>422</v>
      </c>
      <c r="C2100">
        <v>859</v>
      </c>
      <c r="D2100">
        <v>113</v>
      </c>
      <c r="E2100">
        <v>3</v>
      </c>
      <c r="F2100">
        <v>339</v>
      </c>
    </row>
    <row r="2101" spans="1:6" x14ac:dyDescent="0.25">
      <c r="A2101">
        <v>2099</v>
      </c>
      <c r="B2101">
        <v>422</v>
      </c>
      <c r="C2101">
        <v>1214</v>
      </c>
      <c r="D2101">
        <v>105</v>
      </c>
      <c r="E2101">
        <v>1</v>
      </c>
      <c r="F2101">
        <v>105</v>
      </c>
    </row>
    <row r="2102" spans="1:6" x14ac:dyDescent="0.25">
      <c r="A2102">
        <v>2100</v>
      </c>
      <c r="B2102">
        <v>422</v>
      </c>
      <c r="C2102">
        <v>762</v>
      </c>
      <c r="D2102">
        <v>109</v>
      </c>
      <c r="E2102">
        <v>2</v>
      </c>
      <c r="F2102">
        <v>218</v>
      </c>
    </row>
    <row r="2103" spans="1:6" x14ac:dyDescent="0.25">
      <c r="A2103">
        <v>2101</v>
      </c>
      <c r="B2103">
        <v>422</v>
      </c>
      <c r="C2103">
        <v>1004</v>
      </c>
      <c r="D2103">
        <v>106</v>
      </c>
      <c r="E2103">
        <v>1</v>
      </c>
      <c r="F2103">
        <v>106</v>
      </c>
    </row>
    <row r="2104" spans="1:6" x14ac:dyDescent="0.25">
      <c r="A2104">
        <v>2102</v>
      </c>
      <c r="B2104">
        <v>422</v>
      </c>
      <c r="C2104">
        <v>1156</v>
      </c>
      <c r="D2104">
        <v>99</v>
      </c>
      <c r="E2104">
        <v>2</v>
      </c>
      <c r="F2104">
        <v>198</v>
      </c>
    </row>
    <row r="2105" spans="1:6" x14ac:dyDescent="0.25">
      <c r="A2105">
        <v>2103</v>
      </c>
      <c r="B2105">
        <v>423</v>
      </c>
      <c r="C2105">
        <v>306</v>
      </c>
      <c r="D2105">
        <v>105</v>
      </c>
      <c r="E2105">
        <v>3</v>
      </c>
      <c r="F2105">
        <v>315</v>
      </c>
    </row>
    <row r="2106" spans="1:6" x14ac:dyDescent="0.25">
      <c r="A2106">
        <v>2104</v>
      </c>
      <c r="B2106">
        <v>423</v>
      </c>
      <c r="C2106">
        <v>1182</v>
      </c>
      <c r="D2106">
        <v>99</v>
      </c>
      <c r="E2106">
        <v>2</v>
      </c>
      <c r="F2106">
        <v>198</v>
      </c>
    </row>
    <row r="2107" spans="1:6" x14ac:dyDescent="0.25">
      <c r="A2107">
        <v>2105</v>
      </c>
      <c r="B2107">
        <v>423</v>
      </c>
      <c r="C2107">
        <v>205</v>
      </c>
      <c r="D2107">
        <v>98</v>
      </c>
      <c r="E2107">
        <v>3</v>
      </c>
      <c r="F2107">
        <v>294</v>
      </c>
    </row>
    <row r="2108" spans="1:6" x14ac:dyDescent="0.25">
      <c r="A2108">
        <v>2106</v>
      </c>
      <c r="B2108">
        <v>423</v>
      </c>
      <c r="C2108">
        <v>38</v>
      </c>
      <c r="D2108">
        <v>104</v>
      </c>
      <c r="E2108">
        <v>2</v>
      </c>
      <c r="F2108">
        <v>208</v>
      </c>
    </row>
    <row r="2109" spans="1:6" x14ac:dyDescent="0.25">
      <c r="A2109">
        <v>2107</v>
      </c>
      <c r="B2109">
        <v>423</v>
      </c>
      <c r="C2109">
        <v>773</v>
      </c>
      <c r="D2109">
        <v>91</v>
      </c>
      <c r="E2109">
        <v>2</v>
      </c>
      <c r="F2109">
        <v>182</v>
      </c>
    </row>
    <row r="2110" spans="1:6" x14ac:dyDescent="0.25">
      <c r="A2110">
        <v>2108</v>
      </c>
      <c r="B2110">
        <v>423</v>
      </c>
      <c r="C2110">
        <v>544</v>
      </c>
      <c r="D2110">
        <v>98</v>
      </c>
      <c r="E2110">
        <v>2</v>
      </c>
      <c r="F2110">
        <v>196</v>
      </c>
    </row>
    <row r="2111" spans="1:6" x14ac:dyDescent="0.25">
      <c r="A2111">
        <v>2109</v>
      </c>
      <c r="B2111">
        <v>424</v>
      </c>
      <c r="C2111">
        <v>407</v>
      </c>
      <c r="D2111">
        <v>119</v>
      </c>
      <c r="E2111">
        <v>1</v>
      </c>
      <c r="F2111">
        <v>119</v>
      </c>
    </row>
    <row r="2112" spans="1:6" x14ac:dyDescent="0.25">
      <c r="A2112">
        <v>2110</v>
      </c>
      <c r="B2112">
        <v>424</v>
      </c>
      <c r="C2112">
        <v>759</v>
      </c>
      <c r="D2112">
        <v>109</v>
      </c>
      <c r="E2112">
        <v>1</v>
      </c>
      <c r="F2112">
        <v>109</v>
      </c>
    </row>
    <row r="2113" spans="1:6" x14ac:dyDescent="0.25">
      <c r="A2113">
        <v>2111</v>
      </c>
      <c r="B2113">
        <v>424</v>
      </c>
      <c r="C2113">
        <v>1078</v>
      </c>
      <c r="D2113">
        <v>93</v>
      </c>
      <c r="E2113">
        <v>2</v>
      </c>
      <c r="F2113">
        <v>186</v>
      </c>
    </row>
    <row r="2114" spans="1:6" x14ac:dyDescent="0.25">
      <c r="A2114">
        <v>2112</v>
      </c>
      <c r="B2114">
        <v>424</v>
      </c>
      <c r="C2114">
        <v>182</v>
      </c>
      <c r="D2114">
        <v>98</v>
      </c>
      <c r="E2114">
        <v>1</v>
      </c>
      <c r="F2114">
        <v>98</v>
      </c>
    </row>
    <row r="2115" spans="1:6" x14ac:dyDescent="0.25">
      <c r="A2115">
        <v>2113</v>
      </c>
      <c r="B2115">
        <v>424</v>
      </c>
      <c r="C2115">
        <v>833</v>
      </c>
      <c r="D2115">
        <v>117</v>
      </c>
      <c r="E2115">
        <v>1</v>
      </c>
      <c r="F2115">
        <v>117</v>
      </c>
    </row>
    <row r="2116" spans="1:6" x14ac:dyDescent="0.25">
      <c r="A2116">
        <v>2114</v>
      </c>
      <c r="B2116">
        <v>424</v>
      </c>
      <c r="C2116">
        <v>420</v>
      </c>
      <c r="D2116">
        <v>107</v>
      </c>
      <c r="E2116">
        <v>3</v>
      </c>
      <c r="F2116">
        <v>321</v>
      </c>
    </row>
    <row r="2117" spans="1:6" x14ac:dyDescent="0.25">
      <c r="A2117">
        <v>2115</v>
      </c>
      <c r="B2117">
        <v>424</v>
      </c>
      <c r="C2117">
        <v>1040</v>
      </c>
      <c r="D2117">
        <v>90</v>
      </c>
      <c r="E2117">
        <v>2</v>
      </c>
      <c r="F2117">
        <v>180</v>
      </c>
    </row>
    <row r="2118" spans="1:6" x14ac:dyDescent="0.25">
      <c r="A2118">
        <v>2116</v>
      </c>
      <c r="B2118">
        <v>424</v>
      </c>
      <c r="C2118">
        <v>454</v>
      </c>
      <c r="D2118">
        <v>107</v>
      </c>
      <c r="E2118">
        <v>1</v>
      </c>
      <c r="F2118">
        <v>107</v>
      </c>
    </row>
    <row r="2119" spans="1:6" x14ac:dyDescent="0.25">
      <c r="A2119">
        <v>2117</v>
      </c>
      <c r="B2119">
        <v>425</v>
      </c>
      <c r="C2119">
        <v>926</v>
      </c>
      <c r="D2119">
        <v>96</v>
      </c>
      <c r="E2119">
        <v>1</v>
      </c>
      <c r="F2119">
        <v>96</v>
      </c>
    </row>
    <row r="2120" spans="1:6" x14ac:dyDescent="0.25">
      <c r="A2120">
        <v>2118</v>
      </c>
      <c r="B2120">
        <v>425</v>
      </c>
      <c r="C2120">
        <v>313</v>
      </c>
      <c r="D2120">
        <v>105</v>
      </c>
      <c r="E2120">
        <v>3</v>
      </c>
      <c r="F2120">
        <v>315</v>
      </c>
    </row>
    <row r="2121" spans="1:6" x14ac:dyDescent="0.25">
      <c r="A2121">
        <v>2119</v>
      </c>
      <c r="B2121">
        <v>425</v>
      </c>
      <c r="C2121">
        <v>363</v>
      </c>
      <c r="D2121">
        <v>94</v>
      </c>
      <c r="E2121">
        <v>3</v>
      </c>
      <c r="F2121">
        <v>282</v>
      </c>
    </row>
    <row r="2122" spans="1:6" x14ac:dyDescent="0.25">
      <c r="A2122">
        <v>2120</v>
      </c>
      <c r="B2122">
        <v>425</v>
      </c>
      <c r="C2122">
        <v>785</v>
      </c>
      <c r="D2122">
        <v>91</v>
      </c>
      <c r="E2122">
        <v>2</v>
      </c>
      <c r="F2122">
        <v>182</v>
      </c>
    </row>
    <row r="2123" spans="1:6" x14ac:dyDescent="0.25">
      <c r="A2123">
        <v>2121</v>
      </c>
      <c r="B2123">
        <v>425</v>
      </c>
      <c r="C2123">
        <v>1074</v>
      </c>
      <c r="D2123">
        <v>93</v>
      </c>
      <c r="E2123">
        <v>3</v>
      </c>
      <c r="F2123">
        <v>279</v>
      </c>
    </row>
    <row r="2124" spans="1:6" x14ac:dyDescent="0.25">
      <c r="A2124">
        <v>2122</v>
      </c>
      <c r="B2124">
        <v>426</v>
      </c>
      <c r="C2124">
        <v>1031</v>
      </c>
      <c r="D2124">
        <v>90</v>
      </c>
      <c r="E2124">
        <v>2</v>
      </c>
      <c r="F2124">
        <v>180</v>
      </c>
    </row>
    <row r="2125" spans="1:6" x14ac:dyDescent="0.25">
      <c r="A2125">
        <v>2123</v>
      </c>
      <c r="B2125">
        <v>427</v>
      </c>
      <c r="C2125">
        <v>266</v>
      </c>
      <c r="D2125">
        <v>95</v>
      </c>
      <c r="E2125">
        <v>2</v>
      </c>
      <c r="F2125">
        <v>190</v>
      </c>
    </row>
    <row r="2126" spans="1:6" x14ac:dyDescent="0.25">
      <c r="A2126">
        <v>2124</v>
      </c>
      <c r="B2126">
        <v>427</v>
      </c>
      <c r="C2126">
        <v>1231</v>
      </c>
      <c r="D2126">
        <v>112</v>
      </c>
      <c r="E2126">
        <v>3</v>
      </c>
      <c r="F2126">
        <v>336</v>
      </c>
    </row>
    <row r="2127" spans="1:6" x14ac:dyDescent="0.25">
      <c r="A2127">
        <v>2125</v>
      </c>
      <c r="B2127">
        <v>427</v>
      </c>
      <c r="C2127">
        <v>752</v>
      </c>
      <c r="D2127">
        <v>109</v>
      </c>
      <c r="E2127">
        <v>3</v>
      </c>
      <c r="F2127">
        <v>327</v>
      </c>
    </row>
    <row r="2128" spans="1:6" x14ac:dyDescent="0.25">
      <c r="A2128">
        <v>2126</v>
      </c>
      <c r="B2128">
        <v>427</v>
      </c>
      <c r="C2128">
        <v>969</v>
      </c>
      <c r="D2128">
        <v>97</v>
      </c>
      <c r="E2128">
        <v>3</v>
      </c>
      <c r="F2128">
        <v>291</v>
      </c>
    </row>
    <row r="2129" spans="1:6" x14ac:dyDescent="0.25">
      <c r="A2129">
        <v>2127</v>
      </c>
      <c r="B2129">
        <v>427</v>
      </c>
      <c r="C2129">
        <v>766</v>
      </c>
      <c r="D2129">
        <v>109</v>
      </c>
      <c r="E2129">
        <v>1</v>
      </c>
      <c r="F2129">
        <v>109</v>
      </c>
    </row>
    <row r="2130" spans="1:6" x14ac:dyDescent="0.25">
      <c r="A2130">
        <v>2128</v>
      </c>
      <c r="B2130">
        <v>427</v>
      </c>
      <c r="C2130">
        <v>586</v>
      </c>
      <c r="D2130">
        <v>100</v>
      </c>
      <c r="E2130">
        <v>2</v>
      </c>
      <c r="F2130">
        <v>200</v>
      </c>
    </row>
    <row r="2131" spans="1:6" x14ac:dyDescent="0.25">
      <c r="A2131">
        <v>2129</v>
      </c>
      <c r="B2131">
        <v>427</v>
      </c>
      <c r="C2131">
        <v>27</v>
      </c>
      <c r="D2131">
        <v>96</v>
      </c>
      <c r="E2131">
        <v>3</v>
      </c>
      <c r="F2131">
        <v>288</v>
      </c>
    </row>
    <row r="2132" spans="1:6" x14ac:dyDescent="0.25">
      <c r="A2132">
        <v>2130</v>
      </c>
      <c r="B2132">
        <v>427</v>
      </c>
      <c r="C2132">
        <v>90</v>
      </c>
      <c r="D2132">
        <v>118</v>
      </c>
      <c r="E2132">
        <v>3</v>
      </c>
      <c r="F2132">
        <v>354</v>
      </c>
    </row>
    <row r="2133" spans="1:6" x14ac:dyDescent="0.25">
      <c r="A2133">
        <v>2131</v>
      </c>
      <c r="B2133">
        <v>427</v>
      </c>
      <c r="C2133">
        <v>710</v>
      </c>
      <c r="D2133">
        <v>119</v>
      </c>
      <c r="E2133">
        <v>2</v>
      </c>
      <c r="F2133">
        <v>238</v>
      </c>
    </row>
    <row r="2134" spans="1:6" x14ac:dyDescent="0.25">
      <c r="A2134">
        <v>2132</v>
      </c>
      <c r="B2134">
        <v>428</v>
      </c>
      <c r="C2134">
        <v>689</v>
      </c>
      <c r="D2134">
        <v>113</v>
      </c>
      <c r="E2134">
        <v>2</v>
      </c>
      <c r="F2134">
        <v>226</v>
      </c>
    </row>
    <row r="2135" spans="1:6" x14ac:dyDescent="0.25">
      <c r="A2135">
        <v>2133</v>
      </c>
      <c r="B2135">
        <v>428</v>
      </c>
      <c r="C2135">
        <v>910</v>
      </c>
      <c r="D2135">
        <v>96</v>
      </c>
      <c r="E2135">
        <v>1</v>
      </c>
      <c r="F2135">
        <v>96</v>
      </c>
    </row>
    <row r="2136" spans="1:6" x14ac:dyDescent="0.25">
      <c r="A2136">
        <v>2134</v>
      </c>
      <c r="B2136">
        <v>428</v>
      </c>
      <c r="C2136">
        <v>328</v>
      </c>
      <c r="D2136">
        <v>109</v>
      </c>
      <c r="E2136">
        <v>2</v>
      </c>
      <c r="F2136">
        <v>218</v>
      </c>
    </row>
    <row r="2137" spans="1:6" x14ac:dyDescent="0.25">
      <c r="A2137">
        <v>2135</v>
      </c>
      <c r="B2137">
        <v>429</v>
      </c>
      <c r="C2137">
        <v>397</v>
      </c>
      <c r="D2137">
        <v>119</v>
      </c>
      <c r="E2137">
        <v>2</v>
      </c>
      <c r="F2137">
        <v>238</v>
      </c>
    </row>
    <row r="2138" spans="1:6" x14ac:dyDescent="0.25">
      <c r="A2138">
        <v>2136</v>
      </c>
      <c r="B2138">
        <v>429</v>
      </c>
      <c r="C2138">
        <v>270</v>
      </c>
      <c r="D2138">
        <v>95</v>
      </c>
      <c r="E2138">
        <v>2</v>
      </c>
      <c r="F2138">
        <v>190</v>
      </c>
    </row>
    <row r="2139" spans="1:6" x14ac:dyDescent="0.25">
      <c r="A2139">
        <v>2137</v>
      </c>
      <c r="B2139">
        <v>430</v>
      </c>
      <c r="C2139">
        <v>989</v>
      </c>
      <c r="D2139">
        <v>106</v>
      </c>
      <c r="E2139">
        <v>1</v>
      </c>
      <c r="F2139">
        <v>106</v>
      </c>
    </row>
    <row r="2140" spans="1:6" x14ac:dyDescent="0.25">
      <c r="A2140">
        <v>2138</v>
      </c>
      <c r="B2140">
        <v>430</v>
      </c>
      <c r="C2140">
        <v>777</v>
      </c>
      <c r="D2140">
        <v>91</v>
      </c>
      <c r="E2140">
        <v>1</v>
      </c>
      <c r="F2140">
        <v>91</v>
      </c>
    </row>
    <row r="2141" spans="1:6" x14ac:dyDescent="0.25">
      <c r="A2141">
        <v>2139</v>
      </c>
      <c r="B2141">
        <v>430</v>
      </c>
      <c r="C2141">
        <v>1090</v>
      </c>
      <c r="D2141">
        <v>115</v>
      </c>
      <c r="E2141">
        <v>2</v>
      </c>
      <c r="F2141">
        <v>230</v>
      </c>
    </row>
    <row r="2142" spans="1:6" x14ac:dyDescent="0.25">
      <c r="A2142">
        <v>2140</v>
      </c>
      <c r="B2142">
        <v>431</v>
      </c>
      <c r="C2142">
        <v>570</v>
      </c>
      <c r="D2142">
        <v>100</v>
      </c>
      <c r="E2142">
        <v>1</v>
      </c>
      <c r="F2142">
        <v>100</v>
      </c>
    </row>
    <row r="2143" spans="1:6" x14ac:dyDescent="0.25">
      <c r="A2143">
        <v>2141</v>
      </c>
      <c r="B2143">
        <v>431</v>
      </c>
      <c r="C2143">
        <v>1212</v>
      </c>
      <c r="D2143">
        <v>105</v>
      </c>
      <c r="E2143">
        <v>1</v>
      </c>
      <c r="F2143">
        <v>105</v>
      </c>
    </row>
    <row r="2144" spans="1:6" x14ac:dyDescent="0.25">
      <c r="A2144">
        <v>2142</v>
      </c>
      <c r="B2144">
        <v>431</v>
      </c>
      <c r="C2144">
        <v>69</v>
      </c>
      <c r="D2144">
        <v>104</v>
      </c>
      <c r="E2144">
        <v>2</v>
      </c>
      <c r="F2144">
        <v>208</v>
      </c>
    </row>
    <row r="2145" spans="1:6" x14ac:dyDescent="0.25">
      <c r="A2145">
        <v>2143</v>
      </c>
      <c r="B2145">
        <v>431</v>
      </c>
      <c r="C2145">
        <v>165</v>
      </c>
      <c r="D2145">
        <v>91</v>
      </c>
      <c r="E2145">
        <v>2</v>
      </c>
      <c r="F2145">
        <v>182</v>
      </c>
    </row>
    <row r="2146" spans="1:6" x14ac:dyDescent="0.25">
      <c r="A2146">
        <v>2144</v>
      </c>
      <c r="B2146">
        <v>431</v>
      </c>
      <c r="C2146">
        <v>325</v>
      </c>
      <c r="D2146">
        <v>109</v>
      </c>
      <c r="E2146">
        <v>1</v>
      </c>
      <c r="F2146">
        <v>109</v>
      </c>
    </row>
    <row r="2147" spans="1:6" x14ac:dyDescent="0.25">
      <c r="A2147">
        <v>2145</v>
      </c>
      <c r="B2147">
        <v>432</v>
      </c>
      <c r="C2147">
        <v>191</v>
      </c>
      <c r="D2147">
        <v>98</v>
      </c>
      <c r="E2147">
        <v>3</v>
      </c>
      <c r="F2147">
        <v>294</v>
      </c>
    </row>
    <row r="2148" spans="1:6" x14ac:dyDescent="0.25">
      <c r="A2148">
        <v>2146</v>
      </c>
      <c r="B2148">
        <v>432</v>
      </c>
      <c r="C2148">
        <v>652</v>
      </c>
      <c r="D2148">
        <v>93</v>
      </c>
      <c r="E2148">
        <v>1</v>
      </c>
      <c r="F2148">
        <v>93</v>
      </c>
    </row>
    <row r="2149" spans="1:6" x14ac:dyDescent="0.25">
      <c r="A2149">
        <v>2147</v>
      </c>
      <c r="B2149">
        <v>432</v>
      </c>
      <c r="C2149">
        <v>769</v>
      </c>
      <c r="D2149">
        <v>109</v>
      </c>
      <c r="E2149">
        <v>2</v>
      </c>
      <c r="F2149">
        <v>218</v>
      </c>
    </row>
    <row r="2150" spans="1:6" x14ac:dyDescent="0.25">
      <c r="A2150">
        <v>2148</v>
      </c>
      <c r="B2150">
        <v>432</v>
      </c>
      <c r="C2150">
        <v>6</v>
      </c>
      <c r="D2150">
        <v>96</v>
      </c>
      <c r="E2150">
        <v>1</v>
      </c>
      <c r="F2150">
        <v>96</v>
      </c>
    </row>
    <row r="2151" spans="1:6" x14ac:dyDescent="0.25">
      <c r="A2151">
        <v>2149</v>
      </c>
      <c r="B2151">
        <v>433</v>
      </c>
      <c r="C2151">
        <v>841</v>
      </c>
      <c r="D2151">
        <v>113</v>
      </c>
      <c r="E2151">
        <v>1</v>
      </c>
      <c r="F2151">
        <v>113</v>
      </c>
    </row>
    <row r="2152" spans="1:6" x14ac:dyDescent="0.25">
      <c r="A2152">
        <v>2150</v>
      </c>
      <c r="B2152">
        <v>433</v>
      </c>
      <c r="C2152">
        <v>858</v>
      </c>
      <c r="D2152">
        <v>113</v>
      </c>
      <c r="E2152">
        <v>3</v>
      </c>
      <c r="F2152">
        <v>339</v>
      </c>
    </row>
    <row r="2153" spans="1:6" x14ac:dyDescent="0.25">
      <c r="A2153">
        <v>2151</v>
      </c>
      <c r="B2153">
        <v>434</v>
      </c>
      <c r="C2153">
        <v>272</v>
      </c>
      <c r="D2153">
        <v>95</v>
      </c>
      <c r="E2153">
        <v>3</v>
      </c>
      <c r="F2153">
        <v>285</v>
      </c>
    </row>
    <row r="2154" spans="1:6" x14ac:dyDescent="0.25">
      <c r="A2154">
        <v>2152</v>
      </c>
      <c r="B2154">
        <v>434</v>
      </c>
      <c r="C2154">
        <v>190</v>
      </c>
      <c r="D2154">
        <v>98</v>
      </c>
      <c r="E2154">
        <v>1</v>
      </c>
      <c r="F2154">
        <v>98</v>
      </c>
    </row>
    <row r="2155" spans="1:6" x14ac:dyDescent="0.25">
      <c r="A2155">
        <v>2153</v>
      </c>
      <c r="B2155">
        <v>434</v>
      </c>
      <c r="C2155">
        <v>465</v>
      </c>
      <c r="D2155">
        <v>118</v>
      </c>
      <c r="E2155">
        <v>2</v>
      </c>
      <c r="F2155">
        <v>236</v>
      </c>
    </row>
    <row r="2156" spans="1:6" x14ac:dyDescent="0.25">
      <c r="A2156">
        <v>2154</v>
      </c>
      <c r="B2156">
        <v>434</v>
      </c>
      <c r="C2156">
        <v>128</v>
      </c>
      <c r="D2156">
        <v>92</v>
      </c>
      <c r="E2156">
        <v>2</v>
      </c>
      <c r="F2156">
        <v>184</v>
      </c>
    </row>
    <row r="2157" spans="1:6" x14ac:dyDescent="0.25">
      <c r="A2157">
        <v>2155</v>
      </c>
      <c r="B2157">
        <v>434</v>
      </c>
      <c r="C2157">
        <v>278</v>
      </c>
      <c r="D2157">
        <v>95</v>
      </c>
      <c r="E2157">
        <v>1</v>
      </c>
      <c r="F2157">
        <v>95</v>
      </c>
    </row>
    <row r="2158" spans="1:6" x14ac:dyDescent="0.25">
      <c r="A2158">
        <v>2156</v>
      </c>
      <c r="B2158">
        <v>434</v>
      </c>
      <c r="C2158">
        <v>310</v>
      </c>
      <c r="D2158">
        <v>105</v>
      </c>
      <c r="E2158">
        <v>3</v>
      </c>
      <c r="F2158">
        <v>315</v>
      </c>
    </row>
    <row r="2159" spans="1:6" x14ac:dyDescent="0.25">
      <c r="A2159">
        <v>2157</v>
      </c>
      <c r="B2159">
        <v>434</v>
      </c>
      <c r="C2159">
        <v>172</v>
      </c>
      <c r="D2159">
        <v>91</v>
      </c>
      <c r="E2159">
        <v>3</v>
      </c>
      <c r="F2159">
        <v>273</v>
      </c>
    </row>
    <row r="2160" spans="1:6" x14ac:dyDescent="0.25">
      <c r="A2160">
        <v>2158</v>
      </c>
      <c r="B2160">
        <v>434</v>
      </c>
      <c r="C2160">
        <v>803</v>
      </c>
      <c r="D2160">
        <v>91</v>
      </c>
      <c r="E2160">
        <v>3</v>
      </c>
      <c r="F2160">
        <v>273</v>
      </c>
    </row>
    <row r="2161" spans="1:6" x14ac:dyDescent="0.25">
      <c r="A2161">
        <v>2159</v>
      </c>
      <c r="B2161">
        <v>435</v>
      </c>
      <c r="C2161">
        <v>678</v>
      </c>
      <c r="D2161">
        <v>113</v>
      </c>
      <c r="E2161">
        <v>3</v>
      </c>
      <c r="F2161">
        <v>339</v>
      </c>
    </row>
    <row r="2162" spans="1:6" x14ac:dyDescent="0.25">
      <c r="A2162">
        <v>2160</v>
      </c>
      <c r="B2162">
        <v>435</v>
      </c>
      <c r="C2162">
        <v>269</v>
      </c>
      <c r="D2162">
        <v>95</v>
      </c>
      <c r="E2162">
        <v>3</v>
      </c>
      <c r="F2162">
        <v>285</v>
      </c>
    </row>
    <row r="2163" spans="1:6" x14ac:dyDescent="0.25">
      <c r="A2163">
        <v>2161</v>
      </c>
      <c r="B2163">
        <v>435</v>
      </c>
      <c r="C2163">
        <v>889</v>
      </c>
      <c r="D2163">
        <v>94</v>
      </c>
      <c r="E2163">
        <v>2</v>
      </c>
      <c r="F2163">
        <v>188</v>
      </c>
    </row>
    <row r="2164" spans="1:6" x14ac:dyDescent="0.25">
      <c r="A2164">
        <v>2162</v>
      </c>
      <c r="B2164">
        <v>435</v>
      </c>
      <c r="C2164">
        <v>77</v>
      </c>
      <c r="D2164">
        <v>118</v>
      </c>
      <c r="E2164">
        <v>2</v>
      </c>
      <c r="F2164">
        <v>236</v>
      </c>
    </row>
    <row r="2165" spans="1:6" x14ac:dyDescent="0.25">
      <c r="A2165">
        <v>2163</v>
      </c>
      <c r="B2165">
        <v>435</v>
      </c>
      <c r="C2165">
        <v>754</v>
      </c>
      <c r="D2165">
        <v>109</v>
      </c>
      <c r="E2165">
        <v>2</v>
      </c>
      <c r="F2165">
        <v>218</v>
      </c>
    </row>
    <row r="2166" spans="1:6" x14ac:dyDescent="0.25">
      <c r="A2166">
        <v>2164</v>
      </c>
      <c r="B2166">
        <v>436</v>
      </c>
      <c r="C2166">
        <v>583</v>
      </c>
      <c r="D2166">
        <v>100</v>
      </c>
      <c r="E2166">
        <v>3</v>
      </c>
      <c r="F2166">
        <v>300</v>
      </c>
    </row>
    <row r="2167" spans="1:6" x14ac:dyDescent="0.25">
      <c r="A2167">
        <v>2165</v>
      </c>
      <c r="B2167">
        <v>436</v>
      </c>
      <c r="C2167">
        <v>579</v>
      </c>
      <c r="D2167">
        <v>100</v>
      </c>
      <c r="E2167">
        <v>1</v>
      </c>
      <c r="F2167">
        <v>100</v>
      </c>
    </row>
    <row r="2168" spans="1:6" x14ac:dyDescent="0.25">
      <c r="A2168">
        <v>2166</v>
      </c>
      <c r="B2168">
        <v>437</v>
      </c>
      <c r="C2168">
        <v>243</v>
      </c>
      <c r="D2168">
        <v>106</v>
      </c>
      <c r="E2168">
        <v>2</v>
      </c>
      <c r="F2168">
        <v>212</v>
      </c>
    </row>
    <row r="2169" spans="1:6" x14ac:dyDescent="0.25">
      <c r="A2169">
        <v>2167</v>
      </c>
      <c r="B2169">
        <v>437</v>
      </c>
      <c r="C2169">
        <v>363</v>
      </c>
      <c r="D2169">
        <v>94</v>
      </c>
      <c r="E2169">
        <v>1</v>
      </c>
      <c r="F2169">
        <v>94</v>
      </c>
    </row>
    <row r="2170" spans="1:6" x14ac:dyDescent="0.25">
      <c r="A2170">
        <v>2168</v>
      </c>
      <c r="B2170">
        <v>437</v>
      </c>
      <c r="C2170">
        <v>43</v>
      </c>
      <c r="D2170">
        <v>104</v>
      </c>
      <c r="E2170">
        <v>3</v>
      </c>
      <c r="F2170">
        <v>312</v>
      </c>
    </row>
    <row r="2171" spans="1:6" x14ac:dyDescent="0.25">
      <c r="A2171">
        <v>2169</v>
      </c>
      <c r="B2171">
        <v>437</v>
      </c>
      <c r="C2171">
        <v>308</v>
      </c>
      <c r="D2171">
        <v>105</v>
      </c>
      <c r="E2171">
        <v>3</v>
      </c>
      <c r="F2171">
        <v>315</v>
      </c>
    </row>
    <row r="2172" spans="1:6" x14ac:dyDescent="0.25">
      <c r="A2172">
        <v>2170</v>
      </c>
      <c r="B2172">
        <v>437</v>
      </c>
      <c r="C2172">
        <v>523</v>
      </c>
      <c r="D2172">
        <v>102</v>
      </c>
      <c r="E2172">
        <v>1</v>
      </c>
      <c r="F2172">
        <v>102</v>
      </c>
    </row>
    <row r="2173" spans="1:6" x14ac:dyDescent="0.25">
      <c r="A2173">
        <v>2171</v>
      </c>
      <c r="B2173">
        <v>437</v>
      </c>
      <c r="C2173">
        <v>1176</v>
      </c>
      <c r="D2173">
        <v>99</v>
      </c>
      <c r="E2173">
        <v>3</v>
      </c>
      <c r="F2173">
        <v>297</v>
      </c>
    </row>
    <row r="2174" spans="1:6" x14ac:dyDescent="0.25">
      <c r="A2174">
        <v>2172</v>
      </c>
      <c r="B2174">
        <v>438</v>
      </c>
      <c r="C2174">
        <v>884</v>
      </c>
      <c r="D2174">
        <v>94</v>
      </c>
      <c r="E2174">
        <v>2</v>
      </c>
      <c r="F2174">
        <v>188</v>
      </c>
    </row>
    <row r="2175" spans="1:6" x14ac:dyDescent="0.25">
      <c r="A2175">
        <v>2173</v>
      </c>
      <c r="B2175">
        <v>438</v>
      </c>
      <c r="C2175">
        <v>856</v>
      </c>
      <c r="D2175">
        <v>113</v>
      </c>
      <c r="E2175">
        <v>1</v>
      </c>
      <c r="F2175">
        <v>113</v>
      </c>
    </row>
    <row r="2176" spans="1:6" x14ac:dyDescent="0.25">
      <c r="A2176">
        <v>2174</v>
      </c>
      <c r="B2176">
        <v>438</v>
      </c>
      <c r="C2176">
        <v>491</v>
      </c>
      <c r="D2176">
        <v>102</v>
      </c>
      <c r="E2176">
        <v>2</v>
      </c>
      <c r="F2176">
        <v>204</v>
      </c>
    </row>
    <row r="2177" spans="1:6" x14ac:dyDescent="0.25">
      <c r="A2177">
        <v>2175</v>
      </c>
      <c r="B2177">
        <v>438</v>
      </c>
      <c r="C2177">
        <v>214</v>
      </c>
      <c r="D2177">
        <v>106</v>
      </c>
      <c r="E2177">
        <v>2</v>
      </c>
      <c r="F2177">
        <v>212</v>
      </c>
    </row>
    <row r="2178" spans="1:6" x14ac:dyDescent="0.25">
      <c r="A2178">
        <v>2176</v>
      </c>
      <c r="B2178">
        <v>439</v>
      </c>
      <c r="C2178">
        <v>1087</v>
      </c>
      <c r="D2178">
        <v>115</v>
      </c>
      <c r="E2178">
        <v>3</v>
      </c>
      <c r="F2178">
        <v>345</v>
      </c>
    </row>
    <row r="2179" spans="1:6" x14ac:dyDescent="0.25">
      <c r="A2179">
        <v>2177</v>
      </c>
      <c r="B2179">
        <v>439</v>
      </c>
      <c r="C2179">
        <v>164</v>
      </c>
      <c r="D2179">
        <v>91</v>
      </c>
      <c r="E2179">
        <v>2</v>
      </c>
      <c r="F2179">
        <v>182</v>
      </c>
    </row>
    <row r="2180" spans="1:6" x14ac:dyDescent="0.25">
      <c r="A2180">
        <v>2178</v>
      </c>
      <c r="B2180">
        <v>439</v>
      </c>
      <c r="C2180">
        <v>669</v>
      </c>
      <c r="D2180">
        <v>113</v>
      </c>
      <c r="E2180">
        <v>2</v>
      </c>
      <c r="F2180">
        <v>226</v>
      </c>
    </row>
    <row r="2181" spans="1:6" x14ac:dyDescent="0.25">
      <c r="A2181">
        <v>2179</v>
      </c>
      <c r="B2181">
        <v>439</v>
      </c>
      <c r="C2181">
        <v>1036</v>
      </c>
      <c r="D2181">
        <v>90</v>
      </c>
      <c r="E2181">
        <v>3</v>
      </c>
      <c r="F2181">
        <v>270</v>
      </c>
    </row>
    <row r="2182" spans="1:6" x14ac:dyDescent="0.25">
      <c r="A2182">
        <v>2180</v>
      </c>
      <c r="B2182">
        <v>439</v>
      </c>
      <c r="C2182">
        <v>400</v>
      </c>
      <c r="D2182">
        <v>119</v>
      </c>
      <c r="E2182">
        <v>1</v>
      </c>
      <c r="F2182">
        <v>119</v>
      </c>
    </row>
    <row r="2183" spans="1:6" x14ac:dyDescent="0.25">
      <c r="A2183">
        <v>2181</v>
      </c>
      <c r="B2183">
        <v>439</v>
      </c>
      <c r="C2183">
        <v>1025</v>
      </c>
      <c r="D2183">
        <v>90</v>
      </c>
      <c r="E2183">
        <v>2</v>
      </c>
      <c r="F2183">
        <v>180</v>
      </c>
    </row>
    <row r="2184" spans="1:6" x14ac:dyDescent="0.25">
      <c r="A2184">
        <v>2182</v>
      </c>
      <c r="B2184">
        <v>439</v>
      </c>
      <c r="C2184">
        <v>137</v>
      </c>
      <c r="D2184">
        <v>92</v>
      </c>
      <c r="E2184">
        <v>1</v>
      </c>
      <c r="F2184">
        <v>92</v>
      </c>
    </row>
    <row r="2185" spans="1:6" x14ac:dyDescent="0.25">
      <c r="A2185">
        <v>2183</v>
      </c>
      <c r="B2185">
        <v>439</v>
      </c>
      <c r="C2185">
        <v>942</v>
      </c>
      <c r="D2185">
        <v>96</v>
      </c>
      <c r="E2185">
        <v>2</v>
      </c>
      <c r="F2185">
        <v>192</v>
      </c>
    </row>
    <row r="2186" spans="1:6" x14ac:dyDescent="0.25">
      <c r="A2186">
        <v>2184</v>
      </c>
      <c r="B2186">
        <v>440</v>
      </c>
      <c r="C2186">
        <v>1158</v>
      </c>
      <c r="D2186">
        <v>99</v>
      </c>
      <c r="E2186">
        <v>3</v>
      </c>
      <c r="F2186">
        <v>297</v>
      </c>
    </row>
    <row r="2187" spans="1:6" x14ac:dyDescent="0.25">
      <c r="A2187">
        <v>2185</v>
      </c>
      <c r="B2187">
        <v>440</v>
      </c>
      <c r="C2187">
        <v>105</v>
      </c>
      <c r="D2187">
        <v>92</v>
      </c>
      <c r="E2187">
        <v>2</v>
      </c>
      <c r="F2187">
        <v>184</v>
      </c>
    </row>
    <row r="2188" spans="1:6" x14ac:dyDescent="0.25">
      <c r="A2188">
        <v>2186</v>
      </c>
      <c r="B2188">
        <v>440</v>
      </c>
      <c r="C2188">
        <v>762</v>
      </c>
      <c r="D2188">
        <v>109</v>
      </c>
      <c r="E2188">
        <v>2</v>
      </c>
      <c r="F2188">
        <v>218</v>
      </c>
    </row>
    <row r="2189" spans="1:6" x14ac:dyDescent="0.25">
      <c r="A2189">
        <v>2187</v>
      </c>
      <c r="B2189">
        <v>440</v>
      </c>
      <c r="C2189">
        <v>1130</v>
      </c>
      <c r="D2189">
        <v>102</v>
      </c>
      <c r="E2189">
        <v>1</v>
      </c>
      <c r="F2189">
        <v>102</v>
      </c>
    </row>
    <row r="2190" spans="1:6" x14ac:dyDescent="0.25">
      <c r="A2190">
        <v>2188</v>
      </c>
      <c r="B2190">
        <v>440</v>
      </c>
      <c r="C2190">
        <v>882</v>
      </c>
      <c r="D2190">
        <v>94</v>
      </c>
      <c r="E2190">
        <v>1</v>
      </c>
      <c r="F2190">
        <v>94</v>
      </c>
    </row>
    <row r="2191" spans="1:6" x14ac:dyDescent="0.25">
      <c r="A2191">
        <v>2189</v>
      </c>
      <c r="B2191">
        <v>440</v>
      </c>
      <c r="C2191">
        <v>120</v>
      </c>
      <c r="D2191">
        <v>92</v>
      </c>
      <c r="E2191">
        <v>3</v>
      </c>
      <c r="F2191">
        <v>276</v>
      </c>
    </row>
    <row r="2192" spans="1:6" x14ac:dyDescent="0.25">
      <c r="A2192">
        <v>2190</v>
      </c>
      <c r="B2192">
        <v>441</v>
      </c>
      <c r="C2192">
        <v>1155</v>
      </c>
      <c r="D2192">
        <v>99</v>
      </c>
      <c r="E2192">
        <v>1</v>
      </c>
      <c r="F2192">
        <v>99</v>
      </c>
    </row>
    <row r="2193" spans="1:6" x14ac:dyDescent="0.25">
      <c r="A2193">
        <v>2191</v>
      </c>
      <c r="B2193">
        <v>441</v>
      </c>
      <c r="C2193">
        <v>974</v>
      </c>
      <c r="D2193">
        <v>97</v>
      </c>
      <c r="E2193">
        <v>1</v>
      </c>
      <c r="F2193">
        <v>97</v>
      </c>
    </row>
    <row r="2194" spans="1:6" x14ac:dyDescent="0.25">
      <c r="A2194">
        <v>2192</v>
      </c>
      <c r="B2194">
        <v>441</v>
      </c>
      <c r="C2194">
        <v>611</v>
      </c>
      <c r="D2194">
        <v>112</v>
      </c>
      <c r="E2194">
        <v>3</v>
      </c>
      <c r="F2194">
        <v>336</v>
      </c>
    </row>
    <row r="2195" spans="1:6" x14ac:dyDescent="0.25">
      <c r="A2195">
        <v>2193</v>
      </c>
      <c r="B2195">
        <v>441</v>
      </c>
      <c r="C2195">
        <v>642</v>
      </c>
      <c r="D2195">
        <v>93</v>
      </c>
      <c r="E2195">
        <v>1</v>
      </c>
      <c r="F2195">
        <v>93</v>
      </c>
    </row>
    <row r="2196" spans="1:6" x14ac:dyDescent="0.25">
      <c r="A2196">
        <v>2194</v>
      </c>
      <c r="B2196">
        <v>441</v>
      </c>
      <c r="C2196">
        <v>756</v>
      </c>
      <c r="D2196">
        <v>109</v>
      </c>
      <c r="E2196">
        <v>3</v>
      </c>
      <c r="F2196">
        <v>327</v>
      </c>
    </row>
    <row r="2197" spans="1:6" x14ac:dyDescent="0.25">
      <c r="A2197">
        <v>2195</v>
      </c>
      <c r="B2197">
        <v>441</v>
      </c>
      <c r="C2197">
        <v>447</v>
      </c>
      <c r="D2197">
        <v>107</v>
      </c>
      <c r="E2197">
        <v>3</v>
      </c>
      <c r="F2197">
        <v>321</v>
      </c>
    </row>
    <row r="2198" spans="1:6" x14ac:dyDescent="0.25">
      <c r="A2198">
        <v>2196</v>
      </c>
      <c r="B2198">
        <v>441</v>
      </c>
      <c r="C2198">
        <v>199</v>
      </c>
      <c r="D2198">
        <v>98</v>
      </c>
      <c r="E2198">
        <v>2</v>
      </c>
      <c r="F2198">
        <v>196</v>
      </c>
    </row>
    <row r="2199" spans="1:6" x14ac:dyDescent="0.25">
      <c r="A2199">
        <v>2197</v>
      </c>
      <c r="B2199">
        <v>441</v>
      </c>
      <c r="C2199">
        <v>169</v>
      </c>
      <c r="D2199">
        <v>91</v>
      </c>
      <c r="E2199">
        <v>3</v>
      </c>
      <c r="F2199">
        <v>273</v>
      </c>
    </row>
    <row r="2200" spans="1:6" x14ac:dyDescent="0.25">
      <c r="A2200">
        <v>2198</v>
      </c>
      <c r="B2200">
        <v>442</v>
      </c>
      <c r="C2200">
        <v>1242</v>
      </c>
      <c r="D2200">
        <v>112</v>
      </c>
      <c r="E2200">
        <v>2</v>
      </c>
      <c r="F2200">
        <v>224</v>
      </c>
    </row>
    <row r="2201" spans="1:6" x14ac:dyDescent="0.25">
      <c r="A2201">
        <v>2199</v>
      </c>
      <c r="B2201">
        <v>442</v>
      </c>
      <c r="C2201">
        <v>970</v>
      </c>
      <c r="D2201">
        <v>97</v>
      </c>
      <c r="E2201">
        <v>1</v>
      </c>
      <c r="F2201">
        <v>97</v>
      </c>
    </row>
    <row r="2202" spans="1:6" x14ac:dyDescent="0.25">
      <c r="A2202">
        <v>2200</v>
      </c>
      <c r="B2202">
        <v>442</v>
      </c>
      <c r="C2202">
        <v>873</v>
      </c>
      <c r="D2202">
        <v>113</v>
      </c>
      <c r="E2202">
        <v>1</v>
      </c>
      <c r="F2202">
        <v>113</v>
      </c>
    </row>
    <row r="2203" spans="1:6" x14ac:dyDescent="0.25">
      <c r="A2203">
        <v>2201</v>
      </c>
      <c r="B2203">
        <v>443</v>
      </c>
      <c r="C2203">
        <v>513</v>
      </c>
      <c r="D2203">
        <v>102</v>
      </c>
      <c r="E2203">
        <v>2</v>
      </c>
      <c r="F2203">
        <v>204</v>
      </c>
    </row>
    <row r="2204" spans="1:6" x14ac:dyDescent="0.25">
      <c r="A2204">
        <v>2202</v>
      </c>
      <c r="B2204">
        <v>443</v>
      </c>
      <c r="C2204">
        <v>380</v>
      </c>
      <c r="D2204">
        <v>94</v>
      </c>
      <c r="E2204">
        <v>2</v>
      </c>
      <c r="F2204">
        <v>188</v>
      </c>
    </row>
    <row r="2205" spans="1:6" x14ac:dyDescent="0.25">
      <c r="A2205">
        <v>2203</v>
      </c>
      <c r="B2205">
        <v>443</v>
      </c>
      <c r="C2205">
        <v>46</v>
      </c>
      <c r="D2205">
        <v>104</v>
      </c>
      <c r="E2205">
        <v>2</v>
      </c>
      <c r="F2205">
        <v>208</v>
      </c>
    </row>
    <row r="2206" spans="1:6" x14ac:dyDescent="0.25">
      <c r="A2206">
        <v>2204</v>
      </c>
      <c r="B2206">
        <v>444</v>
      </c>
      <c r="C2206">
        <v>39</v>
      </c>
      <c r="D2206">
        <v>104</v>
      </c>
      <c r="E2206">
        <v>3</v>
      </c>
      <c r="F2206">
        <v>312</v>
      </c>
    </row>
    <row r="2207" spans="1:6" x14ac:dyDescent="0.25">
      <c r="A2207">
        <v>2205</v>
      </c>
      <c r="B2207">
        <v>444</v>
      </c>
      <c r="C2207">
        <v>263</v>
      </c>
      <c r="D2207">
        <v>95</v>
      </c>
      <c r="E2207">
        <v>1</v>
      </c>
      <c r="F2207">
        <v>95</v>
      </c>
    </row>
    <row r="2208" spans="1:6" x14ac:dyDescent="0.25">
      <c r="A2208">
        <v>2206</v>
      </c>
      <c r="B2208">
        <v>444</v>
      </c>
      <c r="C2208">
        <v>178</v>
      </c>
      <c r="D2208">
        <v>98</v>
      </c>
      <c r="E2208">
        <v>1</v>
      </c>
      <c r="F2208">
        <v>98</v>
      </c>
    </row>
    <row r="2209" spans="1:6" x14ac:dyDescent="0.25">
      <c r="A2209">
        <v>2207</v>
      </c>
      <c r="B2209">
        <v>445</v>
      </c>
      <c r="C2209">
        <v>561</v>
      </c>
      <c r="D2209">
        <v>100</v>
      </c>
      <c r="E2209">
        <v>3</v>
      </c>
      <c r="F2209">
        <v>300</v>
      </c>
    </row>
    <row r="2210" spans="1:6" x14ac:dyDescent="0.25">
      <c r="A2210">
        <v>2208</v>
      </c>
      <c r="B2210">
        <v>445</v>
      </c>
      <c r="C2210">
        <v>1096</v>
      </c>
      <c r="D2210">
        <v>115</v>
      </c>
      <c r="E2210">
        <v>2</v>
      </c>
      <c r="F2210">
        <v>230</v>
      </c>
    </row>
    <row r="2211" spans="1:6" x14ac:dyDescent="0.25">
      <c r="A2211">
        <v>2209</v>
      </c>
      <c r="B2211">
        <v>446</v>
      </c>
      <c r="C2211">
        <v>201</v>
      </c>
      <c r="D2211">
        <v>98</v>
      </c>
      <c r="E2211">
        <v>3</v>
      </c>
      <c r="F2211">
        <v>294</v>
      </c>
    </row>
    <row r="2212" spans="1:6" x14ac:dyDescent="0.25">
      <c r="A2212">
        <v>2210</v>
      </c>
      <c r="B2212">
        <v>446</v>
      </c>
      <c r="C2212">
        <v>932</v>
      </c>
      <c r="D2212">
        <v>96</v>
      </c>
      <c r="E2212">
        <v>3</v>
      </c>
      <c r="F2212">
        <v>288</v>
      </c>
    </row>
    <row r="2213" spans="1:6" x14ac:dyDescent="0.25">
      <c r="A2213">
        <v>2211</v>
      </c>
      <c r="B2213">
        <v>446</v>
      </c>
      <c r="C2213">
        <v>33</v>
      </c>
      <c r="D2213">
        <v>96</v>
      </c>
      <c r="E2213">
        <v>2</v>
      </c>
      <c r="F2213">
        <v>192</v>
      </c>
    </row>
    <row r="2214" spans="1:6" x14ac:dyDescent="0.25">
      <c r="A2214">
        <v>2212</v>
      </c>
      <c r="B2214">
        <v>446</v>
      </c>
      <c r="C2214">
        <v>541</v>
      </c>
      <c r="D2214">
        <v>98</v>
      </c>
      <c r="E2214">
        <v>3</v>
      </c>
      <c r="F2214">
        <v>294</v>
      </c>
    </row>
    <row r="2215" spans="1:6" x14ac:dyDescent="0.25">
      <c r="A2215">
        <v>2213</v>
      </c>
      <c r="B2215">
        <v>446</v>
      </c>
      <c r="C2215">
        <v>725</v>
      </c>
      <c r="D2215">
        <v>119</v>
      </c>
      <c r="E2215">
        <v>1</v>
      </c>
      <c r="F2215">
        <v>119</v>
      </c>
    </row>
    <row r="2216" spans="1:6" x14ac:dyDescent="0.25">
      <c r="A2216">
        <v>2214</v>
      </c>
      <c r="B2216">
        <v>447</v>
      </c>
      <c r="C2216">
        <v>1095</v>
      </c>
      <c r="D2216">
        <v>115</v>
      </c>
      <c r="E2216">
        <v>1</v>
      </c>
      <c r="F2216">
        <v>115</v>
      </c>
    </row>
    <row r="2217" spans="1:6" x14ac:dyDescent="0.25">
      <c r="A2217">
        <v>2215</v>
      </c>
      <c r="B2217">
        <v>447</v>
      </c>
      <c r="C2217">
        <v>1124</v>
      </c>
      <c r="D2217">
        <v>102</v>
      </c>
      <c r="E2217">
        <v>2</v>
      </c>
      <c r="F2217">
        <v>204</v>
      </c>
    </row>
    <row r="2218" spans="1:6" x14ac:dyDescent="0.25">
      <c r="A2218">
        <v>2216</v>
      </c>
      <c r="B2218">
        <v>447</v>
      </c>
      <c r="C2218">
        <v>14</v>
      </c>
      <c r="D2218">
        <v>96</v>
      </c>
      <c r="E2218">
        <v>2</v>
      </c>
      <c r="F2218">
        <v>192</v>
      </c>
    </row>
    <row r="2219" spans="1:6" x14ac:dyDescent="0.25">
      <c r="A2219">
        <v>2217</v>
      </c>
      <c r="B2219">
        <v>447</v>
      </c>
      <c r="C2219">
        <v>701</v>
      </c>
      <c r="D2219">
        <v>119</v>
      </c>
      <c r="E2219">
        <v>3</v>
      </c>
      <c r="F2219">
        <v>357</v>
      </c>
    </row>
    <row r="2220" spans="1:6" x14ac:dyDescent="0.25">
      <c r="A2220">
        <v>2218</v>
      </c>
      <c r="B2220">
        <v>447</v>
      </c>
      <c r="C2220">
        <v>427</v>
      </c>
      <c r="D2220">
        <v>107</v>
      </c>
      <c r="E2220">
        <v>3</v>
      </c>
      <c r="F2220">
        <v>321</v>
      </c>
    </row>
    <row r="2221" spans="1:6" x14ac:dyDescent="0.25">
      <c r="A2221">
        <v>2219</v>
      </c>
      <c r="B2221">
        <v>447</v>
      </c>
      <c r="C2221">
        <v>719</v>
      </c>
      <c r="D2221">
        <v>119</v>
      </c>
      <c r="E2221">
        <v>1</v>
      </c>
      <c r="F2221">
        <v>119</v>
      </c>
    </row>
    <row r="2222" spans="1:6" x14ac:dyDescent="0.25">
      <c r="A2222">
        <v>2220</v>
      </c>
      <c r="B2222">
        <v>448</v>
      </c>
      <c r="C2222">
        <v>1030</v>
      </c>
      <c r="D2222">
        <v>90</v>
      </c>
      <c r="E2222">
        <v>2</v>
      </c>
      <c r="F2222">
        <v>180</v>
      </c>
    </row>
    <row r="2223" spans="1:6" x14ac:dyDescent="0.25">
      <c r="A2223">
        <v>2221</v>
      </c>
      <c r="B2223">
        <v>448</v>
      </c>
      <c r="C2223">
        <v>136</v>
      </c>
      <c r="D2223">
        <v>92</v>
      </c>
      <c r="E2223">
        <v>2</v>
      </c>
      <c r="F2223">
        <v>184</v>
      </c>
    </row>
    <row r="2224" spans="1:6" x14ac:dyDescent="0.25">
      <c r="A2224">
        <v>2222</v>
      </c>
      <c r="B2224">
        <v>448</v>
      </c>
      <c r="C2224">
        <v>95</v>
      </c>
      <c r="D2224">
        <v>118</v>
      </c>
      <c r="E2224">
        <v>2</v>
      </c>
      <c r="F2224">
        <v>236</v>
      </c>
    </row>
    <row r="2225" spans="1:6" x14ac:dyDescent="0.25">
      <c r="A2225">
        <v>2223</v>
      </c>
      <c r="B2225">
        <v>449</v>
      </c>
      <c r="C2225">
        <v>923</v>
      </c>
      <c r="D2225">
        <v>96</v>
      </c>
      <c r="E2225">
        <v>3</v>
      </c>
      <c r="F2225">
        <v>288</v>
      </c>
    </row>
    <row r="2226" spans="1:6" x14ac:dyDescent="0.25">
      <c r="A2226">
        <v>2224</v>
      </c>
      <c r="B2226">
        <v>449</v>
      </c>
      <c r="C2226">
        <v>1094</v>
      </c>
      <c r="D2226">
        <v>115</v>
      </c>
      <c r="E2226">
        <v>2</v>
      </c>
      <c r="F2226">
        <v>230</v>
      </c>
    </row>
    <row r="2227" spans="1:6" x14ac:dyDescent="0.25">
      <c r="A2227">
        <v>2225</v>
      </c>
      <c r="B2227">
        <v>449</v>
      </c>
      <c r="C2227">
        <v>425</v>
      </c>
      <c r="D2227">
        <v>107</v>
      </c>
      <c r="E2227">
        <v>1</v>
      </c>
      <c r="F2227">
        <v>107</v>
      </c>
    </row>
    <row r="2228" spans="1:6" x14ac:dyDescent="0.25">
      <c r="A2228">
        <v>2226</v>
      </c>
      <c r="B2228">
        <v>449</v>
      </c>
      <c r="C2228">
        <v>1177</v>
      </c>
      <c r="D2228">
        <v>99</v>
      </c>
      <c r="E2228">
        <v>1</v>
      </c>
      <c r="F2228">
        <v>99</v>
      </c>
    </row>
    <row r="2229" spans="1:6" x14ac:dyDescent="0.25">
      <c r="A2229">
        <v>2227</v>
      </c>
      <c r="B2229">
        <v>450</v>
      </c>
      <c r="C2229">
        <v>277</v>
      </c>
      <c r="D2229">
        <v>95</v>
      </c>
      <c r="E2229">
        <v>3</v>
      </c>
      <c r="F2229">
        <v>285</v>
      </c>
    </row>
    <row r="2230" spans="1:6" x14ac:dyDescent="0.25">
      <c r="A2230">
        <v>2228</v>
      </c>
      <c r="B2230">
        <v>450</v>
      </c>
      <c r="C2230">
        <v>955</v>
      </c>
      <c r="D2230">
        <v>97</v>
      </c>
      <c r="E2230">
        <v>1</v>
      </c>
      <c r="F2230">
        <v>97</v>
      </c>
    </row>
    <row r="2231" spans="1:6" x14ac:dyDescent="0.25">
      <c r="A2231">
        <v>2229</v>
      </c>
      <c r="B2231">
        <v>450</v>
      </c>
      <c r="C2231">
        <v>306</v>
      </c>
      <c r="D2231">
        <v>105</v>
      </c>
      <c r="E2231">
        <v>3</v>
      </c>
      <c r="F2231">
        <v>315</v>
      </c>
    </row>
    <row r="2232" spans="1:6" x14ac:dyDescent="0.25">
      <c r="A2232">
        <v>2230</v>
      </c>
      <c r="B2232">
        <v>450</v>
      </c>
      <c r="C2232">
        <v>837</v>
      </c>
      <c r="D2232">
        <v>117</v>
      </c>
      <c r="E2232">
        <v>1</v>
      </c>
      <c r="F2232">
        <v>117</v>
      </c>
    </row>
    <row r="2233" spans="1:6" x14ac:dyDescent="0.25">
      <c r="A2233">
        <v>2231</v>
      </c>
      <c r="B2233">
        <v>450</v>
      </c>
      <c r="C2233">
        <v>517</v>
      </c>
      <c r="D2233">
        <v>102</v>
      </c>
      <c r="E2233">
        <v>1</v>
      </c>
      <c r="F2233">
        <v>102</v>
      </c>
    </row>
    <row r="2234" spans="1:6" x14ac:dyDescent="0.25">
      <c r="A2234">
        <v>2232</v>
      </c>
      <c r="B2234">
        <v>450</v>
      </c>
      <c r="C2234">
        <v>216</v>
      </c>
      <c r="D2234">
        <v>106</v>
      </c>
      <c r="E2234">
        <v>3</v>
      </c>
      <c r="F2234">
        <v>318</v>
      </c>
    </row>
    <row r="2235" spans="1:6" x14ac:dyDescent="0.25">
      <c r="A2235">
        <v>2233</v>
      </c>
      <c r="B2235">
        <v>451</v>
      </c>
      <c r="C2235">
        <v>688</v>
      </c>
      <c r="D2235">
        <v>113</v>
      </c>
      <c r="E2235">
        <v>1</v>
      </c>
      <c r="F2235">
        <v>113</v>
      </c>
    </row>
    <row r="2236" spans="1:6" x14ac:dyDescent="0.25">
      <c r="A2236">
        <v>2234</v>
      </c>
      <c r="B2236">
        <v>451</v>
      </c>
      <c r="C2236">
        <v>234</v>
      </c>
      <c r="D2236">
        <v>106</v>
      </c>
      <c r="E2236">
        <v>2</v>
      </c>
      <c r="F2236">
        <v>212</v>
      </c>
    </row>
    <row r="2237" spans="1:6" x14ac:dyDescent="0.25">
      <c r="A2237">
        <v>2235</v>
      </c>
      <c r="B2237">
        <v>451</v>
      </c>
      <c r="C2237">
        <v>778</v>
      </c>
      <c r="D2237">
        <v>91</v>
      </c>
      <c r="E2237">
        <v>1</v>
      </c>
      <c r="F2237">
        <v>91</v>
      </c>
    </row>
    <row r="2238" spans="1:6" x14ac:dyDescent="0.25">
      <c r="A2238">
        <v>2236</v>
      </c>
      <c r="B2238">
        <v>451</v>
      </c>
      <c r="C2238">
        <v>183</v>
      </c>
      <c r="D2238">
        <v>98</v>
      </c>
      <c r="E2238">
        <v>2</v>
      </c>
      <c r="F2238">
        <v>196</v>
      </c>
    </row>
    <row r="2239" spans="1:6" x14ac:dyDescent="0.25">
      <c r="A2239">
        <v>2237</v>
      </c>
      <c r="B2239">
        <v>452</v>
      </c>
      <c r="C2239">
        <v>797</v>
      </c>
      <c r="D2239">
        <v>91</v>
      </c>
      <c r="E2239">
        <v>1</v>
      </c>
      <c r="F2239">
        <v>91</v>
      </c>
    </row>
    <row r="2240" spans="1:6" x14ac:dyDescent="0.25">
      <c r="A2240">
        <v>2238</v>
      </c>
      <c r="B2240">
        <v>452</v>
      </c>
      <c r="C2240">
        <v>526</v>
      </c>
      <c r="D2240">
        <v>98</v>
      </c>
      <c r="E2240">
        <v>1</v>
      </c>
      <c r="F2240">
        <v>98</v>
      </c>
    </row>
    <row r="2241" spans="1:6" x14ac:dyDescent="0.25">
      <c r="A2241">
        <v>2239</v>
      </c>
      <c r="B2241">
        <v>453</v>
      </c>
      <c r="C2241">
        <v>728</v>
      </c>
      <c r="D2241">
        <v>119</v>
      </c>
      <c r="E2241">
        <v>1</v>
      </c>
      <c r="F2241">
        <v>119</v>
      </c>
    </row>
    <row r="2242" spans="1:6" x14ac:dyDescent="0.25">
      <c r="A2242">
        <v>2240</v>
      </c>
      <c r="B2242">
        <v>453</v>
      </c>
      <c r="C2242">
        <v>305</v>
      </c>
      <c r="D2242">
        <v>105</v>
      </c>
      <c r="E2242">
        <v>1</v>
      </c>
      <c r="F2242">
        <v>105</v>
      </c>
    </row>
    <row r="2243" spans="1:6" x14ac:dyDescent="0.25">
      <c r="A2243">
        <v>2241</v>
      </c>
      <c r="B2243">
        <v>454</v>
      </c>
      <c r="C2243">
        <v>669</v>
      </c>
      <c r="D2243">
        <v>113</v>
      </c>
      <c r="E2243">
        <v>3</v>
      </c>
      <c r="F2243">
        <v>339</v>
      </c>
    </row>
    <row r="2244" spans="1:6" x14ac:dyDescent="0.25">
      <c r="A2244">
        <v>2242</v>
      </c>
      <c r="B2244">
        <v>454</v>
      </c>
      <c r="C2244">
        <v>693</v>
      </c>
      <c r="D2244">
        <v>113</v>
      </c>
      <c r="E2244">
        <v>1</v>
      </c>
      <c r="F2244">
        <v>113</v>
      </c>
    </row>
    <row r="2245" spans="1:6" x14ac:dyDescent="0.25">
      <c r="A2245">
        <v>2243</v>
      </c>
      <c r="B2245">
        <v>454</v>
      </c>
      <c r="C2245">
        <v>286</v>
      </c>
      <c r="D2245">
        <v>105</v>
      </c>
      <c r="E2245">
        <v>2</v>
      </c>
      <c r="F2245">
        <v>210</v>
      </c>
    </row>
    <row r="2246" spans="1:6" x14ac:dyDescent="0.25">
      <c r="A2246">
        <v>2244</v>
      </c>
      <c r="B2246">
        <v>454</v>
      </c>
      <c r="C2246">
        <v>382</v>
      </c>
      <c r="D2246">
        <v>94</v>
      </c>
      <c r="E2246">
        <v>2</v>
      </c>
      <c r="F2246">
        <v>188</v>
      </c>
    </row>
    <row r="2247" spans="1:6" x14ac:dyDescent="0.25">
      <c r="A2247">
        <v>2245</v>
      </c>
      <c r="B2247">
        <v>455</v>
      </c>
      <c r="C2247">
        <v>211</v>
      </c>
      <c r="D2247">
        <v>106</v>
      </c>
      <c r="E2247">
        <v>3</v>
      </c>
      <c r="F2247">
        <v>318</v>
      </c>
    </row>
    <row r="2248" spans="1:6" x14ac:dyDescent="0.25">
      <c r="A2248">
        <v>2246</v>
      </c>
      <c r="B2248">
        <v>455</v>
      </c>
      <c r="C2248">
        <v>783</v>
      </c>
      <c r="D2248">
        <v>91</v>
      </c>
      <c r="E2248">
        <v>2</v>
      </c>
      <c r="F2248">
        <v>182</v>
      </c>
    </row>
    <row r="2249" spans="1:6" x14ac:dyDescent="0.25">
      <c r="A2249">
        <v>2247</v>
      </c>
      <c r="B2249">
        <v>456</v>
      </c>
      <c r="C2249">
        <v>15</v>
      </c>
      <c r="D2249">
        <v>96</v>
      </c>
      <c r="E2249">
        <v>3</v>
      </c>
      <c r="F2249">
        <v>288</v>
      </c>
    </row>
    <row r="2250" spans="1:6" x14ac:dyDescent="0.25">
      <c r="A2250">
        <v>2248</v>
      </c>
      <c r="B2250">
        <v>456</v>
      </c>
      <c r="C2250">
        <v>15</v>
      </c>
      <c r="D2250">
        <v>96</v>
      </c>
      <c r="E2250">
        <v>2</v>
      </c>
      <c r="F2250">
        <v>192</v>
      </c>
    </row>
    <row r="2251" spans="1:6" x14ac:dyDescent="0.25">
      <c r="A2251">
        <v>2249</v>
      </c>
      <c r="B2251">
        <v>457</v>
      </c>
      <c r="C2251">
        <v>771</v>
      </c>
      <c r="D2251">
        <v>91</v>
      </c>
      <c r="E2251">
        <v>3</v>
      </c>
      <c r="F2251">
        <v>273</v>
      </c>
    </row>
    <row r="2252" spans="1:6" x14ac:dyDescent="0.25">
      <c r="A2252">
        <v>2250</v>
      </c>
      <c r="B2252">
        <v>457</v>
      </c>
      <c r="C2252">
        <v>1119</v>
      </c>
      <c r="D2252">
        <v>115</v>
      </c>
      <c r="E2252">
        <v>3</v>
      </c>
      <c r="F2252">
        <v>345</v>
      </c>
    </row>
    <row r="2253" spans="1:6" x14ac:dyDescent="0.25">
      <c r="A2253">
        <v>2251</v>
      </c>
      <c r="B2253">
        <v>457</v>
      </c>
      <c r="C2253">
        <v>543</v>
      </c>
      <c r="D2253">
        <v>98</v>
      </c>
      <c r="E2253">
        <v>3</v>
      </c>
      <c r="F2253">
        <v>294</v>
      </c>
    </row>
    <row r="2254" spans="1:6" x14ac:dyDescent="0.25">
      <c r="A2254">
        <v>2252</v>
      </c>
      <c r="B2254">
        <v>457</v>
      </c>
      <c r="C2254">
        <v>741</v>
      </c>
      <c r="D2254">
        <v>109</v>
      </c>
      <c r="E2254">
        <v>1</v>
      </c>
      <c r="F2254">
        <v>109</v>
      </c>
    </row>
    <row r="2255" spans="1:6" x14ac:dyDescent="0.25">
      <c r="A2255">
        <v>2253</v>
      </c>
      <c r="B2255">
        <v>457</v>
      </c>
      <c r="C2255">
        <v>853</v>
      </c>
      <c r="D2255">
        <v>113</v>
      </c>
      <c r="E2255">
        <v>3</v>
      </c>
      <c r="F2255">
        <v>339</v>
      </c>
    </row>
    <row r="2256" spans="1:6" x14ac:dyDescent="0.25">
      <c r="A2256">
        <v>2254</v>
      </c>
      <c r="B2256">
        <v>458</v>
      </c>
      <c r="C2256">
        <v>927</v>
      </c>
      <c r="D2256">
        <v>96</v>
      </c>
      <c r="E2256">
        <v>3</v>
      </c>
      <c r="F2256">
        <v>288</v>
      </c>
    </row>
    <row r="2257" spans="1:6" x14ac:dyDescent="0.25">
      <c r="A2257">
        <v>2255</v>
      </c>
      <c r="B2257">
        <v>458</v>
      </c>
      <c r="C2257">
        <v>119</v>
      </c>
      <c r="D2257">
        <v>92</v>
      </c>
      <c r="E2257">
        <v>3</v>
      </c>
      <c r="F2257">
        <v>276</v>
      </c>
    </row>
    <row r="2258" spans="1:6" x14ac:dyDescent="0.25">
      <c r="A2258">
        <v>2256</v>
      </c>
      <c r="B2258">
        <v>458</v>
      </c>
      <c r="C2258">
        <v>459</v>
      </c>
      <c r="D2258">
        <v>118</v>
      </c>
      <c r="E2258">
        <v>3</v>
      </c>
      <c r="F2258">
        <v>354</v>
      </c>
    </row>
    <row r="2259" spans="1:6" x14ac:dyDescent="0.25">
      <c r="A2259">
        <v>2257</v>
      </c>
      <c r="B2259">
        <v>458</v>
      </c>
      <c r="C2259">
        <v>369</v>
      </c>
      <c r="D2259">
        <v>94</v>
      </c>
      <c r="E2259">
        <v>2</v>
      </c>
      <c r="F2259">
        <v>188</v>
      </c>
    </row>
    <row r="2260" spans="1:6" x14ac:dyDescent="0.25">
      <c r="A2260">
        <v>2258</v>
      </c>
      <c r="B2260">
        <v>458</v>
      </c>
      <c r="C2260">
        <v>901</v>
      </c>
      <c r="D2260">
        <v>94</v>
      </c>
      <c r="E2260">
        <v>1</v>
      </c>
      <c r="F2260">
        <v>94</v>
      </c>
    </row>
    <row r="2261" spans="1:6" x14ac:dyDescent="0.25">
      <c r="A2261">
        <v>2259</v>
      </c>
      <c r="B2261">
        <v>458</v>
      </c>
      <c r="C2261">
        <v>319</v>
      </c>
      <c r="D2261">
        <v>109</v>
      </c>
      <c r="E2261">
        <v>3</v>
      </c>
      <c r="F2261">
        <v>327</v>
      </c>
    </row>
    <row r="2262" spans="1:6" x14ac:dyDescent="0.25">
      <c r="A2262">
        <v>2260</v>
      </c>
      <c r="B2262">
        <v>459</v>
      </c>
      <c r="C2262">
        <v>595</v>
      </c>
      <c r="D2262">
        <v>112</v>
      </c>
      <c r="E2262">
        <v>2</v>
      </c>
      <c r="F2262">
        <v>224</v>
      </c>
    </row>
    <row r="2263" spans="1:6" x14ac:dyDescent="0.25">
      <c r="A2263">
        <v>2261</v>
      </c>
      <c r="B2263">
        <v>459</v>
      </c>
      <c r="C2263">
        <v>752</v>
      </c>
      <c r="D2263">
        <v>109</v>
      </c>
      <c r="E2263">
        <v>2</v>
      </c>
      <c r="F2263">
        <v>218</v>
      </c>
    </row>
    <row r="2264" spans="1:6" x14ac:dyDescent="0.25">
      <c r="A2264">
        <v>2262</v>
      </c>
      <c r="B2264">
        <v>459</v>
      </c>
      <c r="C2264">
        <v>35</v>
      </c>
      <c r="D2264">
        <v>104</v>
      </c>
      <c r="E2264">
        <v>1</v>
      </c>
      <c r="F2264">
        <v>104</v>
      </c>
    </row>
    <row r="2265" spans="1:6" x14ac:dyDescent="0.25">
      <c r="A2265">
        <v>2263</v>
      </c>
      <c r="B2265">
        <v>459</v>
      </c>
      <c r="C2265">
        <v>613</v>
      </c>
      <c r="D2265">
        <v>112</v>
      </c>
      <c r="E2265">
        <v>2</v>
      </c>
      <c r="F2265">
        <v>224</v>
      </c>
    </row>
    <row r="2266" spans="1:6" x14ac:dyDescent="0.25">
      <c r="A2266">
        <v>2264</v>
      </c>
      <c r="B2266">
        <v>459</v>
      </c>
      <c r="C2266">
        <v>535</v>
      </c>
      <c r="D2266">
        <v>98</v>
      </c>
      <c r="E2266">
        <v>1</v>
      </c>
      <c r="F2266">
        <v>98</v>
      </c>
    </row>
    <row r="2267" spans="1:6" x14ac:dyDescent="0.25">
      <c r="A2267">
        <v>2265</v>
      </c>
      <c r="B2267">
        <v>460</v>
      </c>
      <c r="C2267">
        <v>447</v>
      </c>
      <c r="D2267">
        <v>107</v>
      </c>
      <c r="E2267">
        <v>2</v>
      </c>
      <c r="F2267">
        <v>214</v>
      </c>
    </row>
    <row r="2268" spans="1:6" x14ac:dyDescent="0.25">
      <c r="A2268">
        <v>2266</v>
      </c>
      <c r="B2268">
        <v>460</v>
      </c>
      <c r="C2268">
        <v>967</v>
      </c>
      <c r="D2268">
        <v>97</v>
      </c>
      <c r="E2268">
        <v>1</v>
      </c>
      <c r="F2268">
        <v>97</v>
      </c>
    </row>
    <row r="2269" spans="1:6" x14ac:dyDescent="0.25">
      <c r="A2269">
        <v>2267</v>
      </c>
      <c r="B2269">
        <v>460</v>
      </c>
      <c r="C2269">
        <v>422</v>
      </c>
      <c r="D2269">
        <v>107</v>
      </c>
      <c r="E2269">
        <v>2</v>
      </c>
      <c r="F2269">
        <v>214</v>
      </c>
    </row>
    <row r="2270" spans="1:6" x14ac:dyDescent="0.25">
      <c r="A2270">
        <v>2268</v>
      </c>
      <c r="B2270">
        <v>461</v>
      </c>
      <c r="C2270">
        <v>13</v>
      </c>
      <c r="D2270">
        <v>96</v>
      </c>
      <c r="E2270">
        <v>1</v>
      </c>
      <c r="F2270">
        <v>96</v>
      </c>
    </row>
    <row r="2271" spans="1:6" x14ac:dyDescent="0.25">
      <c r="A2271">
        <v>2269</v>
      </c>
      <c r="B2271">
        <v>461</v>
      </c>
      <c r="C2271">
        <v>1072</v>
      </c>
      <c r="D2271">
        <v>93</v>
      </c>
      <c r="E2271">
        <v>1</v>
      </c>
      <c r="F2271">
        <v>93</v>
      </c>
    </row>
    <row r="2272" spans="1:6" x14ac:dyDescent="0.25">
      <c r="A2272">
        <v>2270</v>
      </c>
      <c r="B2272">
        <v>461</v>
      </c>
      <c r="C2272">
        <v>835</v>
      </c>
      <c r="D2272">
        <v>117</v>
      </c>
      <c r="E2272">
        <v>3</v>
      </c>
      <c r="F2272">
        <v>351</v>
      </c>
    </row>
    <row r="2273" spans="1:6" x14ac:dyDescent="0.25">
      <c r="A2273">
        <v>2271</v>
      </c>
      <c r="B2273">
        <v>461</v>
      </c>
      <c r="C2273">
        <v>688</v>
      </c>
      <c r="D2273">
        <v>113</v>
      </c>
      <c r="E2273">
        <v>2</v>
      </c>
      <c r="F2273">
        <v>226</v>
      </c>
    </row>
    <row r="2274" spans="1:6" x14ac:dyDescent="0.25">
      <c r="A2274">
        <v>2272</v>
      </c>
      <c r="B2274">
        <v>461</v>
      </c>
      <c r="C2274">
        <v>1096</v>
      </c>
      <c r="D2274">
        <v>115</v>
      </c>
      <c r="E2274">
        <v>2</v>
      </c>
      <c r="F2274">
        <v>230</v>
      </c>
    </row>
    <row r="2275" spans="1:6" x14ac:dyDescent="0.25">
      <c r="A2275">
        <v>2273</v>
      </c>
      <c r="B2275">
        <v>461</v>
      </c>
      <c r="C2275">
        <v>944</v>
      </c>
      <c r="D2275">
        <v>96</v>
      </c>
      <c r="E2275">
        <v>2</v>
      </c>
      <c r="F2275">
        <v>192</v>
      </c>
    </row>
    <row r="2276" spans="1:6" x14ac:dyDescent="0.25">
      <c r="A2276">
        <v>2274</v>
      </c>
      <c r="B2276">
        <v>462</v>
      </c>
      <c r="C2276">
        <v>778</v>
      </c>
      <c r="D2276">
        <v>91</v>
      </c>
      <c r="E2276">
        <v>2</v>
      </c>
      <c r="F2276">
        <v>182</v>
      </c>
    </row>
    <row r="2277" spans="1:6" x14ac:dyDescent="0.25">
      <c r="A2277">
        <v>2275</v>
      </c>
      <c r="B2277">
        <v>462</v>
      </c>
      <c r="C2277">
        <v>493</v>
      </c>
      <c r="D2277">
        <v>102</v>
      </c>
      <c r="E2277">
        <v>3</v>
      </c>
      <c r="F2277">
        <v>306</v>
      </c>
    </row>
    <row r="2278" spans="1:6" x14ac:dyDescent="0.25">
      <c r="A2278">
        <v>2276</v>
      </c>
      <c r="B2278">
        <v>462</v>
      </c>
      <c r="C2278">
        <v>1083</v>
      </c>
      <c r="D2278">
        <v>93</v>
      </c>
      <c r="E2278">
        <v>3</v>
      </c>
      <c r="F2278">
        <v>279</v>
      </c>
    </row>
    <row r="2279" spans="1:6" x14ac:dyDescent="0.25">
      <c r="A2279">
        <v>2277</v>
      </c>
      <c r="B2279">
        <v>462</v>
      </c>
      <c r="C2279">
        <v>262</v>
      </c>
      <c r="D2279">
        <v>95</v>
      </c>
      <c r="E2279">
        <v>3</v>
      </c>
      <c r="F2279">
        <v>285</v>
      </c>
    </row>
    <row r="2280" spans="1:6" x14ac:dyDescent="0.25">
      <c r="A2280">
        <v>2278</v>
      </c>
      <c r="B2280">
        <v>462</v>
      </c>
      <c r="C2280">
        <v>1203</v>
      </c>
      <c r="D2280">
        <v>105</v>
      </c>
      <c r="E2280">
        <v>1</v>
      </c>
      <c r="F2280">
        <v>105</v>
      </c>
    </row>
    <row r="2281" spans="1:6" x14ac:dyDescent="0.25">
      <c r="A2281">
        <v>2279</v>
      </c>
      <c r="B2281">
        <v>462</v>
      </c>
      <c r="C2281">
        <v>205</v>
      </c>
      <c r="D2281">
        <v>98</v>
      </c>
      <c r="E2281">
        <v>1</v>
      </c>
      <c r="F2281">
        <v>98</v>
      </c>
    </row>
    <row r="2282" spans="1:6" x14ac:dyDescent="0.25">
      <c r="A2282">
        <v>2280</v>
      </c>
      <c r="B2282">
        <v>463</v>
      </c>
      <c r="C2282">
        <v>92</v>
      </c>
      <c r="D2282">
        <v>118</v>
      </c>
      <c r="E2282">
        <v>2</v>
      </c>
      <c r="F2282">
        <v>236</v>
      </c>
    </row>
    <row r="2283" spans="1:6" x14ac:dyDescent="0.25">
      <c r="A2283">
        <v>2281</v>
      </c>
      <c r="B2283">
        <v>463</v>
      </c>
      <c r="C2283">
        <v>986</v>
      </c>
      <c r="D2283">
        <v>106</v>
      </c>
      <c r="E2283">
        <v>3</v>
      </c>
      <c r="F2283">
        <v>318</v>
      </c>
    </row>
    <row r="2284" spans="1:6" x14ac:dyDescent="0.25">
      <c r="A2284">
        <v>2282</v>
      </c>
      <c r="B2284">
        <v>463</v>
      </c>
      <c r="C2284">
        <v>729</v>
      </c>
      <c r="D2284">
        <v>119</v>
      </c>
      <c r="E2284">
        <v>1</v>
      </c>
      <c r="F2284">
        <v>119</v>
      </c>
    </row>
    <row r="2285" spans="1:6" x14ac:dyDescent="0.25">
      <c r="A2285">
        <v>2283</v>
      </c>
      <c r="B2285">
        <v>463</v>
      </c>
      <c r="C2285">
        <v>456</v>
      </c>
      <c r="D2285">
        <v>118</v>
      </c>
      <c r="E2285">
        <v>3</v>
      </c>
      <c r="F2285">
        <v>354</v>
      </c>
    </row>
    <row r="2286" spans="1:6" x14ac:dyDescent="0.25">
      <c r="A2286">
        <v>2284</v>
      </c>
      <c r="B2286">
        <v>463</v>
      </c>
      <c r="C2286">
        <v>864</v>
      </c>
      <c r="D2286">
        <v>113</v>
      </c>
      <c r="E2286">
        <v>3</v>
      </c>
      <c r="F2286">
        <v>339</v>
      </c>
    </row>
    <row r="2287" spans="1:6" x14ac:dyDescent="0.25">
      <c r="A2287">
        <v>2285</v>
      </c>
      <c r="B2287">
        <v>464</v>
      </c>
      <c r="C2287">
        <v>1235</v>
      </c>
      <c r="D2287">
        <v>112</v>
      </c>
      <c r="E2287">
        <v>1</v>
      </c>
      <c r="F2287">
        <v>112</v>
      </c>
    </row>
    <row r="2288" spans="1:6" x14ac:dyDescent="0.25">
      <c r="A2288">
        <v>2286</v>
      </c>
      <c r="B2288">
        <v>464</v>
      </c>
      <c r="C2288">
        <v>498</v>
      </c>
      <c r="D2288">
        <v>102</v>
      </c>
      <c r="E2288">
        <v>2</v>
      </c>
      <c r="F2288">
        <v>204</v>
      </c>
    </row>
    <row r="2289" spans="1:6" x14ac:dyDescent="0.25">
      <c r="A2289">
        <v>2287</v>
      </c>
      <c r="B2289">
        <v>464</v>
      </c>
      <c r="C2289">
        <v>495</v>
      </c>
      <c r="D2289">
        <v>102</v>
      </c>
      <c r="E2289">
        <v>3</v>
      </c>
      <c r="F2289">
        <v>306</v>
      </c>
    </row>
    <row r="2290" spans="1:6" x14ac:dyDescent="0.25">
      <c r="A2290">
        <v>2288</v>
      </c>
      <c r="B2290">
        <v>464</v>
      </c>
      <c r="C2290">
        <v>18</v>
      </c>
      <c r="D2290">
        <v>96</v>
      </c>
      <c r="E2290">
        <v>3</v>
      </c>
      <c r="F2290">
        <v>288</v>
      </c>
    </row>
    <row r="2291" spans="1:6" x14ac:dyDescent="0.25">
      <c r="A2291">
        <v>2289</v>
      </c>
      <c r="B2291">
        <v>464</v>
      </c>
      <c r="C2291">
        <v>263</v>
      </c>
      <c r="D2291">
        <v>95</v>
      </c>
      <c r="E2291">
        <v>2</v>
      </c>
      <c r="F2291">
        <v>190</v>
      </c>
    </row>
    <row r="2292" spans="1:6" x14ac:dyDescent="0.25">
      <c r="A2292">
        <v>2290</v>
      </c>
      <c r="B2292">
        <v>464</v>
      </c>
      <c r="C2292">
        <v>205</v>
      </c>
      <c r="D2292">
        <v>98</v>
      </c>
      <c r="E2292">
        <v>3</v>
      </c>
      <c r="F2292">
        <v>294</v>
      </c>
    </row>
    <row r="2293" spans="1:6" x14ac:dyDescent="0.25">
      <c r="A2293">
        <v>2291</v>
      </c>
      <c r="B2293">
        <v>464</v>
      </c>
      <c r="C2293">
        <v>691</v>
      </c>
      <c r="D2293">
        <v>113</v>
      </c>
      <c r="E2293">
        <v>3</v>
      </c>
      <c r="F2293">
        <v>339</v>
      </c>
    </row>
    <row r="2294" spans="1:6" x14ac:dyDescent="0.25">
      <c r="A2294">
        <v>2292</v>
      </c>
      <c r="B2294">
        <v>465</v>
      </c>
      <c r="C2294">
        <v>1118</v>
      </c>
      <c r="D2294">
        <v>115</v>
      </c>
      <c r="E2294">
        <v>3</v>
      </c>
      <c r="F2294">
        <v>345</v>
      </c>
    </row>
    <row r="2295" spans="1:6" x14ac:dyDescent="0.25">
      <c r="A2295">
        <v>2293</v>
      </c>
      <c r="B2295">
        <v>465</v>
      </c>
      <c r="C2295">
        <v>1259</v>
      </c>
      <c r="D2295">
        <v>112</v>
      </c>
      <c r="E2295">
        <v>2</v>
      </c>
      <c r="F2295">
        <v>224</v>
      </c>
    </row>
    <row r="2296" spans="1:6" x14ac:dyDescent="0.25">
      <c r="A2296">
        <v>2294</v>
      </c>
      <c r="B2296">
        <v>465</v>
      </c>
      <c r="C2296">
        <v>811</v>
      </c>
      <c r="D2296">
        <v>117</v>
      </c>
      <c r="E2296">
        <v>1</v>
      </c>
      <c r="F2296">
        <v>117</v>
      </c>
    </row>
    <row r="2297" spans="1:6" x14ac:dyDescent="0.25">
      <c r="A2297">
        <v>2295</v>
      </c>
      <c r="B2297">
        <v>465</v>
      </c>
      <c r="C2297">
        <v>408</v>
      </c>
      <c r="D2297">
        <v>119</v>
      </c>
      <c r="E2297">
        <v>1</v>
      </c>
      <c r="F2297">
        <v>119</v>
      </c>
    </row>
    <row r="2298" spans="1:6" x14ac:dyDescent="0.25">
      <c r="A2298">
        <v>2296</v>
      </c>
      <c r="B2298">
        <v>465</v>
      </c>
      <c r="C2298">
        <v>1010</v>
      </c>
      <c r="D2298">
        <v>106</v>
      </c>
      <c r="E2298">
        <v>2</v>
      </c>
      <c r="F2298">
        <v>212</v>
      </c>
    </row>
    <row r="2299" spans="1:6" x14ac:dyDescent="0.25">
      <c r="A2299">
        <v>2297</v>
      </c>
      <c r="B2299">
        <v>466</v>
      </c>
      <c r="C2299">
        <v>1188</v>
      </c>
      <c r="D2299">
        <v>99</v>
      </c>
      <c r="E2299">
        <v>1</v>
      </c>
      <c r="F2299">
        <v>99</v>
      </c>
    </row>
    <row r="2300" spans="1:6" x14ac:dyDescent="0.25">
      <c r="A2300">
        <v>2298</v>
      </c>
      <c r="B2300">
        <v>466</v>
      </c>
      <c r="C2300">
        <v>733</v>
      </c>
      <c r="D2300">
        <v>119</v>
      </c>
      <c r="E2300">
        <v>3</v>
      </c>
      <c r="F2300">
        <v>357</v>
      </c>
    </row>
    <row r="2301" spans="1:6" x14ac:dyDescent="0.25">
      <c r="A2301">
        <v>2299</v>
      </c>
      <c r="B2301">
        <v>466</v>
      </c>
      <c r="C2301">
        <v>718</v>
      </c>
      <c r="D2301">
        <v>119</v>
      </c>
      <c r="E2301">
        <v>1</v>
      </c>
      <c r="F2301">
        <v>119</v>
      </c>
    </row>
    <row r="2302" spans="1:6" x14ac:dyDescent="0.25">
      <c r="A2302">
        <v>2300</v>
      </c>
      <c r="B2302">
        <v>466</v>
      </c>
      <c r="C2302">
        <v>1157</v>
      </c>
      <c r="D2302">
        <v>99</v>
      </c>
      <c r="E2302">
        <v>1</v>
      </c>
      <c r="F2302">
        <v>99</v>
      </c>
    </row>
    <row r="2303" spans="1:6" x14ac:dyDescent="0.25">
      <c r="A2303">
        <v>2301</v>
      </c>
      <c r="B2303">
        <v>467</v>
      </c>
      <c r="C2303">
        <v>356</v>
      </c>
      <c r="D2303">
        <v>94</v>
      </c>
      <c r="E2303">
        <v>1</v>
      </c>
      <c r="F2303">
        <v>94</v>
      </c>
    </row>
    <row r="2304" spans="1:6" x14ac:dyDescent="0.25">
      <c r="A2304">
        <v>2302</v>
      </c>
      <c r="B2304">
        <v>467</v>
      </c>
      <c r="C2304">
        <v>1152</v>
      </c>
      <c r="D2304">
        <v>102</v>
      </c>
      <c r="E2304">
        <v>1</v>
      </c>
      <c r="F2304">
        <v>102</v>
      </c>
    </row>
    <row r="2305" spans="1:6" x14ac:dyDescent="0.25">
      <c r="A2305">
        <v>2303</v>
      </c>
      <c r="B2305">
        <v>467</v>
      </c>
      <c r="C2305">
        <v>1210</v>
      </c>
      <c r="D2305">
        <v>105</v>
      </c>
      <c r="E2305">
        <v>3</v>
      </c>
      <c r="F2305">
        <v>315</v>
      </c>
    </row>
    <row r="2306" spans="1:6" x14ac:dyDescent="0.25">
      <c r="A2306">
        <v>2304</v>
      </c>
      <c r="B2306">
        <v>467</v>
      </c>
      <c r="C2306">
        <v>694</v>
      </c>
      <c r="D2306">
        <v>113</v>
      </c>
      <c r="E2306">
        <v>1</v>
      </c>
      <c r="F2306">
        <v>113</v>
      </c>
    </row>
    <row r="2307" spans="1:6" x14ac:dyDescent="0.25">
      <c r="A2307">
        <v>2305</v>
      </c>
      <c r="B2307">
        <v>467</v>
      </c>
      <c r="C2307">
        <v>979</v>
      </c>
      <c r="D2307">
        <v>97</v>
      </c>
      <c r="E2307">
        <v>1</v>
      </c>
      <c r="F2307">
        <v>97</v>
      </c>
    </row>
    <row r="2308" spans="1:6" x14ac:dyDescent="0.25">
      <c r="A2308">
        <v>2306</v>
      </c>
      <c r="B2308">
        <v>467</v>
      </c>
      <c r="C2308">
        <v>625</v>
      </c>
      <c r="D2308">
        <v>112</v>
      </c>
      <c r="E2308">
        <v>3</v>
      </c>
      <c r="F2308">
        <v>336</v>
      </c>
    </row>
    <row r="2309" spans="1:6" x14ac:dyDescent="0.25">
      <c r="A2309">
        <v>2307</v>
      </c>
      <c r="B2309">
        <v>468</v>
      </c>
      <c r="C2309">
        <v>287</v>
      </c>
      <c r="D2309">
        <v>105</v>
      </c>
      <c r="E2309">
        <v>1</v>
      </c>
      <c r="F2309">
        <v>105</v>
      </c>
    </row>
    <row r="2310" spans="1:6" x14ac:dyDescent="0.25">
      <c r="A2310">
        <v>2308</v>
      </c>
      <c r="B2310">
        <v>468</v>
      </c>
      <c r="C2310">
        <v>365</v>
      </c>
      <c r="D2310">
        <v>94</v>
      </c>
      <c r="E2310">
        <v>1</v>
      </c>
      <c r="F2310">
        <v>94</v>
      </c>
    </row>
    <row r="2311" spans="1:6" x14ac:dyDescent="0.25">
      <c r="A2311">
        <v>2309</v>
      </c>
      <c r="B2311">
        <v>468</v>
      </c>
      <c r="C2311">
        <v>242</v>
      </c>
      <c r="D2311">
        <v>106</v>
      </c>
      <c r="E2311">
        <v>2</v>
      </c>
      <c r="F2311">
        <v>212</v>
      </c>
    </row>
    <row r="2312" spans="1:6" x14ac:dyDescent="0.25">
      <c r="A2312">
        <v>2310</v>
      </c>
      <c r="B2312">
        <v>468</v>
      </c>
      <c r="C2312">
        <v>331</v>
      </c>
      <c r="D2312">
        <v>109</v>
      </c>
      <c r="E2312">
        <v>3</v>
      </c>
      <c r="F2312">
        <v>327</v>
      </c>
    </row>
    <row r="2313" spans="1:6" x14ac:dyDescent="0.25">
      <c r="A2313">
        <v>2311</v>
      </c>
      <c r="B2313">
        <v>468</v>
      </c>
      <c r="C2313">
        <v>171</v>
      </c>
      <c r="D2313">
        <v>91</v>
      </c>
      <c r="E2313">
        <v>1</v>
      </c>
      <c r="F2313">
        <v>91</v>
      </c>
    </row>
    <row r="2314" spans="1:6" x14ac:dyDescent="0.25">
      <c r="A2314">
        <v>2312</v>
      </c>
      <c r="B2314">
        <v>468</v>
      </c>
      <c r="C2314">
        <v>940</v>
      </c>
      <c r="D2314">
        <v>96</v>
      </c>
      <c r="E2314">
        <v>1</v>
      </c>
      <c r="F2314">
        <v>96</v>
      </c>
    </row>
    <row r="2315" spans="1:6" x14ac:dyDescent="0.25">
      <c r="A2315">
        <v>2313</v>
      </c>
      <c r="B2315">
        <v>469</v>
      </c>
      <c r="C2315">
        <v>312</v>
      </c>
      <c r="D2315">
        <v>105</v>
      </c>
      <c r="E2315">
        <v>2</v>
      </c>
      <c r="F2315">
        <v>210</v>
      </c>
    </row>
    <row r="2316" spans="1:6" x14ac:dyDescent="0.25">
      <c r="A2316">
        <v>2314</v>
      </c>
      <c r="B2316">
        <v>470</v>
      </c>
      <c r="C2316">
        <v>918</v>
      </c>
      <c r="D2316">
        <v>96</v>
      </c>
      <c r="E2316">
        <v>3</v>
      </c>
      <c r="F2316">
        <v>288</v>
      </c>
    </row>
    <row r="2317" spans="1:6" x14ac:dyDescent="0.25">
      <c r="A2317">
        <v>2315</v>
      </c>
      <c r="B2317">
        <v>470</v>
      </c>
      <c r="C2317">
        <v>1095</v>
      </c>
      <c r="D2317">
        <v>115</v>
      </c>
      <c r="E2317">
        <v>2</v>
      </c>
      <c r="F2317">
        <v>230</v>
      </c>
    </row>
    <row r="2318" spans="1:6" x14ac:dyDescent="0.25">
      <c r="A2318">
        <v>2316</v>
      </c>
      <c r="B2318">
        <v>471</v>
      </c>
      <c r="C2318">
        <v>775</v>
      </c>
      <c r="D2318">
        <v>91</v>
      </c>
      <c r="E2318">
        <v>3</v>
      </c>
      <c r="F2318">
        <v>273</v>
      </c>
    </row>
    <row r="2319" spans="1:6" x14ac:dyDescent="0.25">
      <c r="A2319">
        <v>2317</v>
      </c>
      <c r="B2319">
        <v>471</v>
      </c>
      <c r="C2319">
        <v>689</v>
      </c>
      <c r="D2319">
        <v>113</v>
      </c>
      <c r="E2319">
        <v>2</v>
      </c>
      <c r="F2319">
        <v>226</v>
      </c>
    </row>
    <row r="2320" spans="1:6" x14ac:dyDescent="0.25">
      <c r="A2320">
        <v>2318</v>
      </c>
      <c r="B2320">
        <v>471</v>
      </c>
      <c r="C2320">
        <v>589</v>
      </c>
      <c r="D2320">
        <v>100</v>
      </c>
      <c r="E2320">
        <v>3</v>
      </c>
      <c r="F2320">
        <v>300</v>
      </c>
    </row>
    <row r="2321" spans="1:6" x14ac:dyDescent="0.25">
      <c r="A2321">
        <v>2319</v>
      </c>
      <c r="B2321">
        <v>471</v>
      </c>
      <c r="C2321">
        <v>376</v>
      </c>
      <c r="D2321">
        <v>94</v>
      </c>
      <c r="E2321">
        <v>3</v>
      </c>
      <c r="F2321">
        <v>282</v>
      </c>
    </row>
    <row r="2322" spans="1:6" x14ac:dyDescent="0.25">
      <c r="A2322">
        <v>2320</v>
      </c>
      <c r="B2322">
        <v>472</v>
      </c>
      <c r="C2322">
        <v>34</v>
      </c>
      <c r="D2322">
        <v>96</v>
      </c>
      <c r="E2322">
        <v>3</v>
      </c>
      <c r="F2322">
        <v>288</v>
      </c>
    </row>
    <row r="2323" spans="1:6" x14ac:dyDescent="0.25">
      <c r="A2323">
        <v>2321</v>
      </c>
      <c r="B2323">
        <v>472</v>
      </c>
      <c r="C2323">
        <v>716</v>
      </c>
      <c r="D2323">
        <v>119</v>
      </c>
      <c r="E2323">
        <v>3</v>
      </c>
      <c r="F2323">
        <v>357</v>
      </c>
    </row>
    <row r="2324" spans="1:6" x14ac:dyDescent="0.25">
      <c r="A2324">
        <v>2322</v>
      </c>
      <c r="B2324">
        <v>472</v>
      </c>
      <c r="C2324">
        <v>1207</v>
      </c>
      <c r="D2324">
        <v>105</v>
      </c>
      <c r="E2324">
        <v>3</v>
      </c>
      <c r="F2324">
        <v>315</v>
      </c>
    </row>
    <row r="2325" spans="1:6" x14ac:dyDescent="0.25">
      <c r="A2325">
        <v>2323</v>
      </c>
      <c r="B2325">
        <v>472</v>
      </c>
      <c r="C2325">
        <v>886</v>
      </c>
      <c r="D2325">
        <v>94</v>
      </c>
      <c r="E2325">
        <v>2</v>
      </c>
      <c r="F2325">
        <v>188</v>
      </c>
    </row>
    <row r="2326" spans="1:6" x14ac:dyDescent="0.25">
      <c r="A2326">
        <v>2324</v>
      </c>
      <c r="B2326">
        <v>472</v>
      </c>
      <c r="C2326">
        <v>511</v>
      </c>
      <c r="D2326">
        <v>102</v>
      </c>
      <c r="E2326">
        <v>2</v>
      </c>
      <c r="F2326">
        <v>204</v>
      </c>
    </row>
    <row r="2327" spans="1:6" x14ac:dyDescent="0.25">
      <c r="A2327">
        <v>2325</v>
      </c>
      <c r="B2327">
        <v>472</v>
      </c>
      <c r="C2327">
        <v>46</v>
      </c>
      <c r="D2327">
        <v>104</v>
      </c>
      <c r="E2327">
        <v>3</v>
      </c>
      <c r="F2327">
        <v>312</v>
      </c>
    </row>
    <row r="2328" spans="1:6" x14ac:dyDescent="0.25">
      <c r="A2328">
        <v>2326</v>
      </c>
      <c r="B2328">
        <v>473</v>
      </c>
      <c r="C2328">
        <v>104</v>
      </c>
      <c r="D2328">
        <v>118</v>
      </c>
      <c r="E2328">
        <v>2</v>
      </c>
      <c r="F2328">
        <v>236</v>
      </c>
    </row>
    <row r="2329" spans="1:6" x14ac:dyDescent="0.25">
      <c r="A2329">
        <v>2327</v>
      </c>
      <c r="B2329">
        <v>474</v>
      </c>
      <c r="C2329">
        <v>114</v>
      </c>
      <c r="D2329">
        <v>92</v>
      </c>
      <c r="E2329">
        <v>1</v>
      </c>
      <c r="F2329">
        <v>92</v>
      </c>
    </row>
    <row r="2330" spans="1:6" x14ac:dyDescent="0.25">
      <c r="A2330">
        <v>2328</v>
      </c>
      <c r="B2330">
        <v>474</v>
      </c>
      <c r="C2330">
        <v>728</v>
      </c>
      <c r="D2330">
        <v>119</v>
      </c>
      <c r="E2330">
        <v>3</v>
      </c>
      <c r="F2330">
        <v>357</v>
      </c>
    </row>
    <row r="2331" spans="1:6" x14ac:dyDescent="0.25">
      <c r="A2331">
        <v>2329</v>
      </c>
      <c r="B2331">
        <v>474</v>
      </c>
      <c r="C2331">
        <v>89</v>
      </c>
      <c r="D2331">
        <v>118</v>
      </c>
      <c r="E2331">
        <v>1</v>
      </c>
      <c r="F2331">
        <v>118</v>
      </c>
    </row>
    <row r="2332" spans="1:6" x14ac:dyDescent="0.25">
      <c r="A2332">
        <v>2330</v>
      </c>
      <c r="B2332">
        <v>474</v>
      </c>
      <c r="C2332">
        <v>1069</v>
      </c>
      <c r="D2332">
        <v>93</v>
      </c>
      <c r="E2332">
        <v>1</v>
      </c>
      <c r="F2332">
        <v>93</v>
      </c>
    </row>
    <row r="2333" spans="1:6" x14ac:dyDescent="0.25">
      <c r="A2333">
        <v>2331</v>
      </c>
      <c r="B2333">
        <v>474</v>
      </c>
      <c r="C2333">
        <v>229</v>
      </c>
      <c r="D2333">
        <v>106</v>
      </c>
      <c r="E2333">
        <v>1</v>
      </c>
      <c r="F2333">
        <v>106</v>
      </c>
    </row>
    <row r="2334" spans="1:6" x14ac:dyDescent="0.25">
      <c r="A2334">
        <v>2332</v>
      </c>
      <c r="B2334">
        <v>474</v>
      </c>
      <c r="C2334">
        <v>988</v>
      </c>
      <c r="D2334">
        <v>106</v>
      </c>
      <c r="E2334">
        <v>1</v>
      </c>
      <c r="F2334">
        <v>106</v>
      </c>
    </row>
    <row r="2335" spans="1:6" x14ac:dyDescent="0.25">
      <c r="A2335">
        <v>2333</v>
      </c>
      <c r="B2335">
        <v>474</v>
      </c>
      <c r="C2335">
        <v>724</v>
      </c>
      <c r="D2335">
        <v>119</v>
      </c>
      <c r="E2335">
        <v>2</v>
      </c>
      <c r="F2335">
        <v>238</v>
      </c>
    </row>
    <row r="2336" spans="1:6" x14ac:dyDescent="0.25">
      <c r="A2336">
        <v>2334</v>
      </c>
      <c r="B2336">
        <v>474</v>
      </c>
      <c r="C2336">
        <v>184</v>
      </c>
      <c r="D2336">
        <v>98</v>
      </c>
      <c r="E2336">
        <v>1</v>
      </c>
      <c r="F2336">
        <v>98</v>
      </c>
    </row>
    <row r="2337" spans="1:6" x14ac:dyDescent="0.25">
      <c r="A2337">
        <v>2335</v>
      </c>
      <c r="B2337">
        <v>474</v>
      </c>
      <c r="C2337">
        <v>1154</v>
      </c>
      <c r="D2337">
        <v>102</v>
      </c>
      <c r="E2337">
        <v>2</v>
      </c>
      <c r="F2337">
        <v>204</v>
      </c>
    </row>
    <row r="2338" spans="1:6" x14ac:dyDescent="0.25">
      <c r="A2338">
        <v>2336</v>
      </c>
      <c r="B2338">
        <v>475</v>
      </c>
      <c r="C2338">
        <v>1204</v>
      </c>
      <c r="D2338">
        <v>105</v>
      </c>
      <c r="E2338">
        <v>2</v>
      </c>
      <c r="F2338">
        <v>210</v>
      </c>
    </row>
    <row r="2339" spans="1:6" x14ac:dyDescent="0.25">
      <c r="A2339">
        <v>2337</v>
      </c>
      <c r="B2339">
        <v>475</v>
      </c>
      <c r="C2339">
        <v>1149</v>
      </c>
      <c r="D2339">
        <v>102</v>
      </c>
      <c r="E2339">
        <v>1</v>
      </c>
      <c r="F2339">
        <v>102</v>
      </c>
    </row>
    <row r="2340" spans="1:6" x14ac:dyDescent="0.25">
      <c r="A2340">
        <v>2338</v>
      </c>
      <c r="B2340">
        <v>475</v>
      </c>
      <c r="C2340">
        <v>1250</v>
      </c>
      <c r="D2340">
        <v>112</v>
      </c>
      <c r="E2340">
        <v>1</v>
      </c>
      <c r="F2340">
        <v>112</v>
      </c>
    </row>
    <row r="2341" spans="1:6" x14ac:dyDescent="0.25">
      <c r="A2341">
        <v>2339</v>
      </c>
      <c r="B2341">
        <v>475</v>
      </c>
      <c r="C2341">
        <v>630</v>
      </c>
      <c r="D2341">
        <v>93</v>
      </c>
      <c r="E2341">
        <v>2</v>
      </c>
      <c r="F2341">
        <v>186</v>
      </c>
    </row>
    <row r="2342" spans="1:6" x14ac:dyDescent="0.25">
      <c r="A2342">
        <v>2340</v>
      </c>
      <c r="B2342">
        <v>475</v>
      </c>
      <c r="C2342">
        <v>722</v>
      </c>
      <c r="D2342">
        <v>119</v>
      </c>
      <c r="E2342">
        <v>1</v>
      </c>
      <c r="F2342">
        <v>119</v>
      </c>
    </row>
    <row r="2343" spans="1:6" x14ac:dyDescent="0.25">
      <c r="A2343">
        <v>2341</v>
      </c>
      <c r="B2343">
        <v>475</v>
      </c>
      <c r="C2343">
        <v>1035</v>
      </c>
      <c r="D2343">
        <v>90</v>
      </c>
      <c r="E2343">
        <v>2</v>
      </c>
      <c r="F2343">
        <v>180</v>
      </c>
    </row>
    <row r="2344" spans="1:6" x14ac:dyDescent="0.25">
      <c r="A2344">
        <v>2342</v>
      </c>
      <c r="B2344">
        <v>475</v>
      </c>
      <c r="C2344">
        <v>113</v>
      </c>
      <c r="D2344">
        <v>92</v>
      </c>
      <c r="E2344">
        <v>2</v>
      </c>
      <c r="F2344">
        <v>184</v>
      </c>
    </row>
    <row r="2345" spans="1:6" x14ac:dyDescent="0.25">
      <c r="A2345">
        <v>2343</v>
      </c>
      <c r="B2345">
        <v>475</v>
      </c>
      <c r="C2345">
        <v>97</v>
      </c>
      <c r="D2345">
        <v>118</v>
      </c>
      <c r="E2345">
        <v>2</v>
      </c>
      <c r="F2345">
        <v>236</v>
      </c>
    </row>
    <row r="2346" spans="1:6" x14ac:dyDescent="0.25">
      <c r="A2346">
        <v>2344</v>
      </c>
      <c r="B2346">
        <v>476</v>
      </c>
      <c r="C2346">
        <v>368</v>
      </c>
      <c r="D2346">
        <v>94</v>
      </c>
      <c r="E2346">
        <v>2</v>
      </c>
      <c r="F2346">
        <v>188</v>
      </c>
    </row>
    <row r="2347" spans="1:6" x14ac:dyDescent="0.25">
      <c r="A2347">
        <v>2345</v>
      </c>
      <c r="B2347">
        <v>476</v>
      </c>
      <c r="C2347">
        <v>253</v>
      </c>
      <c r="D2347">
        <v>95</v>
      </c>
      <c r="E2347">
        <v>1</v>
      </c>
      <c r="F2347">
        <v>95</v>
      </c>
    </row>
    <row r="2348" spans="1:6" x14ac:dyDescent="0.25">
      <c r="A2348">
        <v>2346</v>
      </c>
      <c r="B2348">
        <v>476</v>
      </c>
      <c r="C2348">
        <v>651</v>
      </c>
      <c r="D2348">
        <v>93</v>
      </c>
      <c r="E2348">
        <v>3</v>
      </c>
      <c r="F2348">
        <v>279</v>
      </c>
    </row>
    <row r="2349" spans="1:6" x14ac:dyDescent="0.25">
      <c r="A2349">
        <v>2347</v>
      </c>
      <c r="B2349">
        <v>476</v>
      </c>
      <c r="C2349">
        <v>696</v>
      </c>
      <c r="D2349">
        <v>113</v>
      </c>
      <c r="E2349">
        <v>2</v>
      </c>
      <c r="F2349">
        <v>226</v>
      </c>
    </row>
    <row r="2350" spans="1:6" x14ac:dyDescent="0.25">
      <c r="A2350">
        <v>2348</v>
      </c>
      <c r="B2350">
        <v>476</v>
      </c>
      <c r="C2350">
        <v>400</v>
      </c>
      <c r="D2350">
        <v>119</v>
      </c>
      <c r="E2350">
        <v>2</v>
      </c>
      <c r="F2350">
        <v>238</v>
      </c>
    </row>
    <row r="2351" spans="1:6" x14ac:dyDescent="0.25">
      <c r="A2351">
        <v>2349</v>
      </c>
      <c r="B2351">
        <v>476</v>
      </c>
      <c r="C2351">
        <v>982</v>
      </c>
      <c r="D2351">
        <v>106</v>
      </c>
      <c r="E2351">
        <v>3</v>
      </c>
      <c r="F2351">
        <v>318</v>
      </c>
    </row>
    <row r="2352" spans="1:6" x14ac:dyDescent="0.25">
      <c r="A2352">
        <v>2350</v>
      </c>
      <c r="B2352">
        <v>477</v>
      </c>
      <c r="C2352">
        <v>1023</v>
      </c>
      <c r="D2352">
        <v>90</v>
      </c>
      <c r="E2352">
        <v>2</v>
      </c>
      <c r="F2352">
        <v>180</v>
      </c>
    </row>
    <row r="2353" spans="1:6" x14ac:dyDescent="0.25">
      <c r="A2353">
        <v>2351</v>
      </c>
      <c r="B2353">
        <v>477</v>
      </c>
      <c r="C2353">
        <v>826</v>
      </c>
      <c r="D2353">
        <v>117</v>
      </c>
      <c r="E2353">
        <v>1</v>
      </c>
      <c r="F2353">
        <v>117</v>
      </c>
    </row>
    <row r="2354" spans="1:6" x14ac:dyDescent="0.25">
      <c r="A2354">
        <v>2352</v>
      </c>
      <c r="B2354">
        <v>477</v>
      </c>
      <c r="C2354">
        <v>208</v>
      </c>
      <c r="D2354">
        <v>98</v>
      </c>
      <c r="E2354">
        <v>2</v>
      </c>
      <c r="F2354">
        <v>196</v>
      </c>
    </row>
    <row r="2355" spans="1:6" x14ac:dyDescent="0.25">
      <c r="A2355">
        <v>2353</v>
      </c>
      <c r="B2355">
        <v>477</v>
      </c>
      <c r="C2355">
        <v>680</v>
      </c>
      <c r="D2355">
        <v>113</v>
      </c>
      <c r="E2355">
        <v>1</v>
      </c>
      <c r="F2355">
        <v>113</v>
      </c>
    </row>
    <row r="2356" spans="1:6" x14ac:dyDescent="0.25">
      <c r="A2356">
        <v>2354</v>
      </c>
      <c r="B2356">
        <v>477</v>
      </c>
      <c r="C2356">
        <v>95</v>
      </c>
      <c r="D2356">
        <v>118</v>
      </c>
      <c r="E2356">
        <v>2</v>
      </c>
      <c r="F2356">
        <v>236</v>
      </c>
    </row>
    <row r="2357" spans="1:6" x14ac:dyDescent="0.25">
      <c r="A2357">
        <v>2355</v>
      </c>
      <c r="B2357">
        <v>478</v>
      </c>
      <c r="C2357">
        <v>74</v>
      </c>
      <c r="D2357">
        <v>118</v>
      </c>
      <c r="E2357">
        <v>2</v>
      </c>
      <c r="F2357">
        <v>236</v>
      </c>
    </row>
    <row r="2358" spans="1:6" x14ac:dyDescent="0.25">
      <c r="A2358">
        <v>2356</v>
      </c>
      <c r="B2358">
        <v>478</v>
      </c>
      <c r="C2358">
        <v>641</v>
      </c>
      <c r="D2358">
        <v>93</v>
      </c>
      <c r="E2358">
        <v>1</v>
      </c>
      <c r="F2358">
        <v>93</v>
      </c>
    </row>
    <row r="2359" spans="1:6" x14ac:dyDescent="0.25">
      <c r="A2359">
        <v>2357</v>
      </c>
      <c r="B2359">
        <v>478</v>
      </c>
      <c r="C2359">
        <v>1193</v>
      </c>
      <c r="D2359">
        <v>105</v>
      </c>
      <c r="E2359">
        <v>2</v>
      </c>
      <c r="F2359">
        <v>210</v>
      </c>
    </row>
    <row r="2360" spans="1:6" x14ac:dyDescent="0.25">
      <c r="A2360">
        <v>2358</v>
      </c>
      <c r="B2360">
        <v>478</v>
      </c>
      <c r="C2360">
        <v>1056</v>
      </c>
      <c r="D2360">
        <v>93</v>
      </c>
      <c r="E2360">
        <v>3</v>
      </c>
      <c r="F2360">
        <v>279</v>
      </c>
    </row>
    <row r="2361" spans="1:6" x14ac:dyDescent="0.25">
      <c r="A2361">
        <v>2359</v>
      </c>
      <c r="B2361">
        <v>478</v>
      </c>
      <c r="C2361">
        <v>1076</v>
      </c>
      <c r="D2361">
        <v>93</v>
      </c>
      <c r="E2361">
        <v>2</v>
      </c>
      <c r="F2361">
        <v>186</v>
      </c>
    </row>
    <row r="2362" spans="1:6" x14ac:dyDescent="0.25">
      <c r="A2362">
        <v>2360</v>
      </c>
      <c r="B2362">
        <v>478</v>
      </c>
      <c r="C2362">
        <v>214</v>
      </c>
      <c r="D2362">
        <v>106</v>
      </c>
      <c r="E2362">
        <v>2</v>
      </c>
      <c r="F2362">
        <v>212</v>
      </c>
    </row>
    <row r="2363" spans="1:6" x14ac:dyDescent="0.25">
      <c r="A2363">
        <v>2361</v>
      </c>
      <c r="B2363">
        <v>478</v>
      </c>
      <c r="C2363">
        <v>816</v>
      </c>
      <c r="D2363">
        <v>117</v>
      </c>
      <c r="E2363">
        <v>2</v>
      </c>
      <c r="F2363">
        <v>234</v>
      </c>
    </row>
    <row r="2364" spans="1:6" x14ac:dyDescent="0.25">
      <c r="A2364">
        <v>2362</v>
      </c>
      <c r="B2364">
        <v>479</v>
      </c>
      <c r="C2364">
        <v>518</v>
      </c>
      <c r="D2364">
        <v>102</v>
      </c>
      <c r="E2364">
        <v>2</v>
      </c>
      <c r="F2364">
        <v>204</v>
      </c>
    </row>
    <row r="2365" spans="1:6" x14ac:dyDescent="0.25">
      <c r="A2365">
        <v>2363</v>
      </c>
      <c r="B2365">
        <v>479</v>
      </c>
      <c r="C2365">
        <v>646</v>
      </c>
      <c r="D2365">
        <v>93</v>
      </c>
      <c r="E2365">
        <v>2</v>
      </c>
      <c r="F2365">
        <v>186</v>
      </c>
    </row>
    <row r="2366" spans="1:6" x14ac:dyDescent="0.25">
      <c r="A2366">
        <v>2364</v>
      </c>
      <c r="B2366">
        <v>479</v>
      </c>
      <c r="C2366">
        <v>1161</v>
      </c>
      <c r="D2366">
        <v>99</v>
      </c>
      <c r="E2366">
        <v>3</v>
      </c>
      <c r="F2366">
        <v>297</v>
      </c>
    </row>
    <row r="2367" spans="1:6" x14ac:dyDescent="0.25">
      <c r="A2367">
        <v>2365</v>
      </c>
      <c r="B2367">
        <v>479</v>
      </c>
      <c r="C2367">
        <v>477</v>
      </c>
      <c r="D2367">
        <v>118</v>
      </c>
      <c r="E2367">
        <v>2</v>
      </c>
      <c r="F2367">
        <v>236</v>
      </c>
    </row>
    <row r="2368" spans="1:6" x14ac:dyDescent="0.25">
      <c r="A2368">
        <v>2366</v>
      </c>
      <c r="B2368">
        <v>479</v>
      </c>
      <c r="C2368">
        <v>434</v>
      </c>
      <c r="D2368">
        <v>107</v>
      </c>
      <c r="E2368">
        <v>1</v>
      </c>
      <c r="F2368">
        <v>107</v>
      </c>
    </row>
    <row r="2369" spans="1:6" x14ac:dyDescent="0.25">
      <c r="A2369">
        <v>2367</v>
      </c>
      <c r="B2369">
        <v>480</v>
      </c>
      <c r="C2369">
        <v>1079</v>
      </c>
      <c r="D2369">
        <v>93</v>
      </c>
      <c r="E2369">
        <v>2</v>
      </c>
      <c r="F2369">
        <v>186</v>
      </c>
    </row>
    <row r="2370" spans="1:6" x14ac:dyDescent="0.25">
      <c r="A2370">
        <v>2368</v>
      </c>
      <c r="B2370">
        <v>480</v>
      </c>
      <c r="C2370">
        <v>1113</v>
      </c>
      <c r="D2370">
        <v>115</v>
      </c>
      <c r="E2370">
        <v>3</v>
      </c>
      <c r="F2370">
        <v>345</v>
      </c>
    </row>
    <row r="2371" spans="1:6" x14ac:dyDescent="0.25">
      <c r="A2371">
        <v>2369</v>
      </c>
      <c r="B2371">
        <v>480</v>
      </c>
      <c r="C2371">
        <v>1044</v>
      </c>
      <c r="D2371">
        <v>90</v>
      </c>
      <c r="E2371">
        <v>2</v>
      </c>
      <c r="F2371">
        <v>180</v>
      </c>
    </row>
    <row r="2372" spans="1:6" x14ac:dyDescent="0.25">
      <c r="A2372">
        <v>2370</v>
      </c>
      <c r="B2372">
        <v>480</v>
      </c>
      <c r="C2372">
        <v>1049</v>
      </c>
      <c r="D2372">
        <v>90</v>
      </c>
      <c r="E2372">
        <v>1</v>
      </c>
      <c r="F2372">
        <v>90</v>
      </c>
    </row>
    <row r="2373" spans="1:6" x14ac:dyDescent="0.25">
      <c r="A2373">
        <v>2371</v>
      </c>
      <c r="B2373">
        <v>481</v>
      </c>
      <c r="C2373">
        <v>1000</v>
      </c>
      <c r="D2373">
        <v>106</v>
      </c>
      <c r="E2373">
        <v>2</v>
      </c>
      <c r="F2373">
        <v>212</v>
      </c>
    </row>
    <row r="2374" spans="1:6" x14ac:dyDescent="0.25">
      <c r="A2374">
        <v>2372</v>
      </c>
      <c r="B2374">
        <v>481</v>
      </c>
      <c r="C2374">
        <v>329</v>
      </c>
      <c r="D2374">
        <v>109</v>
      </c>
      <c r="E2374">
        <v>1</v>
      </c>
      <c r="F2374">
        <v>109</v>
      </c>
    </row>
    <row r="2375" spans="1:6" x14ac:dyDescent="0.25">
      <c r="A2375">
        <v>2373</v>
      </c>
      <c r="B2375">
        <v>481</v>
      </c>
      <c r="C2375">
        <v>1197</v>
      </c>
      <c r="D2375">
        <v>105</v>
      </c>
      <c r="E2375">
        <v>3</v>
      </c>
      <c r="F2375">
        <v>315</v>
      </c>
    </row>
    <row r="2376" spans="1:6" x14ac:dyDescent="0.25">
      <c r="A2376">
        <v>2374</v>
      </c>
      <c r="B2376">
        <v>481</v>
      </c>
      <c r="C2376">
        <v>395</v>
      </c>
      <c r="D2376">
        <v>119</v>
      </c>
      <c r="E2376">
        <v>2</v>
      </c>
      <c r="F2376">
        <v>238</v>
      </c>
    </row>
    <row r="2377" spans="1:6" x14ac:dyDescent="0.25">
      <c r="A2377">
        <v>2375</v>
      </c>
      <c r="B2377">
        <v>481</v>
      </c>
      <c r="C2377">
        <v>1038</v>
      </c>
      <c r="D2377">
        <v>90</v>
      </c>
      <c r="E2377">
        <v>3</v>
      </c>
      <c r="F2377">
        <v>270</v>
      </c>
    </row>
    <row r="2378" spans="1:6" x14ac:dyDescent="0.25">
      <c r="A2378">
        <v>2376</v>
      </c>
      <c r="B2378">
        <v>481</v>
      </c>
      <c r="C2378">
        <v>339</v>
      </c>
      <c r="D2378">
        <v>109</v>
      </c>
      <c r="E2378">
        <v>3</v>
      </c>
      <c r="F2378">
        <v>327</v>
      </c>
    </row>
    <row r="2379" spans="1:6" x14ac:dyDescent="0.25">
      <c r="A2379">
        <v>2377</v>
      </c>
      <c r="B2379">
        <v>481</v>
      </c>
      <c r="C2379">
        <v>201</v>
      </c>
      <c r="D2379">
        <v>98</v>
      </c>
      <c r="E2379">
        <v>3</v>
      </c>
      <c r="F2379">
        <v>294</v>
      </c>
    </row>
    <row r="2380" spans="1:6" x14ac:dyDescent="0.25">
      <c r="A2380">
        <v>2378</v>
      </c>
      <c r="B2380">
        <v>482</v>
      </c>
      <c r="C2380">
        <v>630</v>
      </c>
      <c r="D2380">
        <v>93</v>
      </c>
      <c r="E2380">
        <v>3</v>
      </c>
      <c r="F2380">
        <v>279</v>
      </c>
    </row>
    <row r="2381" spans="1:6" x14ac:dyDescent="0.25">
      <c r="A2381">
        <v>2379</v>
      </c>
      <c r="B2381">
        <v>482</v>
      </c>
      <c r="C2381">
        <v>877</v>
      </c>
      <c r="D2381">
        <v>94</v>
      </c>
      <c r="E2381">
        <v>1</v>
      </c>
      <c r="F2381">
        <v>94</v>
      </c>
    </row>
    <row r="2382" spans="1:6" x14ac:dyDescent="0.25">
      <c r="A2382">
        <v>2380</v>
      </c>
      <c r="B2382">
        <v>482</v>
      </c>
      <c r="C2382">
        <v>724</v>
      </c>
      <c r="D2382">
        <v>119</v>
      </c>
      <c r="E2382">
        <v>2</v>
      </c>
      <c r="F2382">
        <v>238</v>
      </c>
    </row>
    <row r="2383" spans="1:6" x14ac:dyDescent="0.25">
      <c r="A2383">
        <v>2381</v>
      </c>
      <c r="B2383">
        <v>482</v>
      </c>
      <c r="C2383">
        <v>1133</v>
      </c>
      <c r="D2383">
        <v>102</v>
      </c>
      <c r="E2383">
        <v>3</v>
      </c>
      <c r="F2383">
        <v>306</v>
      </c>
    </row>
    <row r="2384" spans="1:6" x14ac:dyDescent="0.25">
      <c r="A2384">
        <v>2382</v>
      </c>
      <c r="B2384">
        <v>483</v>
      </c>
      <c r="C2384">
        <v>537</v>
      </c>
      <c r="D2384">
        <v>98</v>
      </c>
      <c r="E2384">
        <v>1</v>
      </c>
      <c r="F2384">
        <v>98</v>
      </c>
    </row>
    <row r="2385" spans="1:6" x14ac:dyDescent="0.25">
      <c r="A2385">
        <v>2383</v>
      </c>
      <c r="B2385">
        <v>483</v>
      </c>
      <c r="C2385">
        <v>1209</v>
      </c>
      <c r="D2385">
        <v>105</v>
      </c>
      <c r="E2385">
        <v>1</v>
      </c>
      <c r="F2385">
        <v>105</v>
      </c>
    </row>
    <row r="2386" spans="1:6" x14ac:dyDescent="0.25">
      <c r="A2386">
        <v>2384</v>
      </c>
      <c r="B2386">
        <v>483</v>
      </c>
      <c r="C2386">
        <v>779</v>
      </c>
      <c r="D2386">
        <v>91</v>
      </c>
      <c r="E2386">
        <v>3</v>
      </c>
      <c r="F2386">
        <v>273</v>
      </c>
    </row>
    <row r="2387" spans="1:6" x14ac:dyDescent="0.25">
      <c r="A2387">
        <v>2385</v>
      </c>
      <c r="B2387">
        <v>483</v>
      </c>
      <c r="C2387">
        <v>812</v>
      </c>
      <c r="D2387">
        <v>117</v>
      </c>
      <c r="E2387">
        <v>1</v>
      </c>
      <c r="F2387">
        <v>117</v>
      </c>
    </row>
    <row r="2388" spans="1:6" x14ac:dyDescent="0.25">
      <c r="A2388">
        <v>2386</v>
      </c>
      <c r="B2388">
        <v>483</v>
      </c>
      <c r="C2388">
        <v>1188</v>
      </c>
      <c r="D2388">
        <v>99</v>
      </c>
      <c r="E2388">
        <v>1</v>
      </c>
      <c r="F2388">
        <v>99</v>
      </c>
    </row>
    <row r="2389" spans="1:6" x14ac:dyDescent="0.25">
      <c r="A2389">
        <v>2387</v>
      </c>
      <c r="B2389">
        <v>483</v>
      </c>
      <c r="C2389">
        <v>415</v>
      </c>
      <c r="D2389">
        <v>119</v>
      </c>
      <c r="E2389">
        <v>1</v>
      </c>
      <c r="F2389">
        <v>119</v>
      </c>
    </row>
    <row r="2390" spans="1:6" x14ac:dyDescent="0.25">
      <c r="A2390">
        <v>2388</v>
      </c>
      <c r="B2390">
        <v>483</v>
      </c>
      <c r="C2390">
        <v>505</v>
      </c>
      <c r="D2390">
        <v>102</v>
      </c>
      <c r="E2390">
        <v>2</v>
      </c>
      <c r="F2390">
        <v>204</v>
      </c>
    </row>
    <row r="2391" spans="1:6" x14ac:dyDescent="0.25">
      <c r="A2391">
        <v>2389</v>
      </c>
      <c r="B2391">
        <v>484</v>
      </c>
      <c r="C2391">
        <v>981</v>
      </c>
      <c r="D2391">
        <v>106</v>
      </c>
      <c r="E2391">
        <v>3</v>
      </c>
      <c r="F2391">
        <v>318</v>
      </c>
    </row>
    <row r="2392" spans="1:6" x14ac:dyDescent="0.25">
      <c r="A2392">
        <v>2390</v>
      </c>
      <c r="B2392">
        <v>485</v>
      </c>
      <c r="C2392">
        <v>1065</v>
      </c>
      <c r="D2392">
        <v>93</v>
      </c>
      <c r="E2392">
        <v>2</v>
      </c>
      <c r="F2392">
        <v>186</v>
      </c>
    </row>
    <row r="2393" spans="1:6" x14ac:dyDescent="0.25">
      <c r="A2393">
        <v>2391</v>
      </c>
      <c r="B2393">
        <v>486</v>
      </c>
      <c r="C2393">
        <v>358</v>
      </c>
      <c r="D2393">
        <v>94</v>
      </c>
      <c r="E2393">
        <v>3</v>
      </c>
      <c r="F2393">
        <v>282</v>
      </c>
    </row>
    <row r="2394" spans="1:6" x14ac:dyDescent="0.25">
      <c r="A2394">
        <v>2392</v>
      </c>
      <c r="B2394">
        <v>486</v>
      </c>
      <c r="C2394">
        <v>1184</v>
      </c>
      <c r="D2394">
        <v>99</v>
      </c>
      <c r="E2394">
        <v>1</v>
      </c>
      <c r="F2394">
        <v>99</v>
      </c>
    </row>
    <row r="2395" spans="1:6" x14ac:dyDescent="0.25">
      <c r="A2395">
        <v>2393</v>
      </c>
      <c r="B2395">
        <v>486</v>
      </c>
      <c r="C2395">
        <v>1052</v>
      </c>
      <c r="D2395">
        <v>93</v>
      </c>
      <c r="E2395">
        <v>3</v>
      </c>
      <c r="F2395">
        <v>279</v>
      </c>
    </row>
    <row r="2396" spans="1:6" x14ac:dyDescent="0.25">
      <c r="A2396">
        <v>2394</v>
      </c>
      <c r="B2396">
        <v>486</v>
      </c>
      <c r="C2396">
        <v>359</v>
      </c>
      <c r="D2396">
        <v>94</v>
      </c>
      <c r="E2396">
        <v>1</v>
      </c>
      <c r="F2396">
        <v>94</v>
      </c>
    </row>
    <row r="2397" spans="1:6" x14ac:dyDescent="0.25">
      <c r="A2397">
        <v>2395</v>
      </c>
      <c r="B2397">
        <v>487</v>
      </c>
      <c r="C2397">
        <v>758</v>
      </c>
      <c r="D2397">
        <v>109</v>
      </c>
      <c r="E2397">
        <v>2</v>
      </c>
      <c r="F2397">
        <v>218</v>
      </c>
    </row>
    <row r="2398" spans="1:6" x14ac:dyDescent="0.25">
      <c r="A2398">
        <v>2396</v>
      </c>
      <c r="B2398">
        <v>487</v>
      </c>
      <c r="C2398">
        <v>851</v>
      </c>
      <c r="D2398">
        <v>113</v>
      </c>
      <c r="E2398">
        <v>2</v>
      </c>
      <c r="F2398">
        <v>226</v>
      </c>
    </row>
    <row r="2399" spans="1:6" x14ac:dyDescent="0.25">
      <c r="A2399">
        <v>2397</v>
      </c>
      <c r="B2399">
        <v>487</v>
      </c>
      <c r="C2399">
        <v>906</v>
      </c>
      <c r="D2399">
        <v>94</v>
      </c>
      <c r="E2399">
        <v>2</v>
      </c>
      <c r="F2399">
        <v>188</v>
      </c>
    </row>
    <row r="2400" spans="1:6" x14ac:dyDescent="0.25">
      <c r="A2400">
        <v>2398</v>
      </c>
      <c r="B2400">
        <v>487</v>
      </c>
      <c r="C2400">
        <v>1103</v>
      </c>
      <c r="D2400">
        <v>115</v>
      </c>
      <c r="E2400">
        <v>1</v>
      </c>
      <c r="F2400">
        <v>115</v>
      </c>
    </row>
    <row r="2401" spans="1:6" x14ac:dyDescent="0.25">
      <c r="A2401">
        <v>2399</v>
      </c>
      <c r="B2401">
        <v>487</v>
      </c>
      <c r="C2401">
        <v>676</v>
      </c>
      <c r="D2401">
        <v>113</v>
      </c>
      <c r="E2401">
        <v>1</v>
      </c>
      <c r="F2401">
        <v>113</v>
      </c>
    </row>
    <row r="2402" spans="1:6" x14ac:dyDescent="0.25">
      <c r="A2402">
        <v>2400</v>
      </c>
      <c r="B2402">
        <v>487</v>
      </c>
      <c r="C2402">
        <v>329</v>
      </c>
      <c r="D2402">
        <v>109</v>
      </c>
      <c r="E2402">
        <v>1</v>
      </c>
      <c r="F2402">
        <v>109</v>
      </c>
    </row>
    <row r="2403" spans="1:6" x14ac:dyDescent="0.25">
      <c r="A2403">
        <v>2401</v>
      </c>
      <c r="B2403">
        <v>487</v>
      </c>
      <c r="C2403">
        <v>814</v>
      </c>
      <c r="D2403">
        <v>117</v>
      </c>
      <c r="E2403">
        <v>2</v>
      </c>
      <c r="F2403">
        <v>234</v>
      </c>
    </row>
    <row r="2404" spans="1:6" x14ac:dyDescent="0.25">
      <c r="A2404">
        <v>2402</v>
      </c>
      <c r="B2404">
        <v>488</v>
      </c>
      <c r="C2404">
        <v>529</v>
      </c>
      <c r="D2404">
        <v>98</v>
      </c>
      <c r="E2404">
        <v>3</v>
      </c>
      <c r="F2404">
        <v>294</v>
      </c>
    </row>
    <row r="2405" spans="1:6" x14ac:dyDescent="0.25">
      <c r="A2405">
        <v>2403</v>
      </c>
      <c r="B2405">
        <v>488</v>
      </c>
      <c r="C2405">
        <v>42</v>
      </c>
      <c r="D2405">
        <v>104</v>
      </c>
      <c r="E2405">
        <v>1</v>
      </c>
      <c r="F2405">
        <v>104</v>
      </c>
    </row>
    <row r="2406" spans="1:6" x14ac:dyDescent="0.25">
      <c r="A2406">
        <v>2404</v>
      </c>
      <c r="B2406">
        <v>488</v>
      </c>
      <c r="C2406">
        <v>1077</v>
      </c>
      <c r="D2406">
        <v>93</v>
      </c>
      <c r="E2406">
        <v>3</v>
      </c>
      <c r="F2406">
        <v>279</v>
      </c>
    </row>
    <row r="2407" spans="1:6" x14ac:dyDescent="0.25">
      <c r="A2407">
        <v>2405</v>
      </c>
      <c r="B2407">
        <v>488</v>
      </c>
      <c r="C2407">
        <v>853</v>
      </c>
      <c r="D2407">
        <v>113</v>
      </c>
      <c r="E2407">
        <v>2</v>
      </c>
      <c r="F2407">
        <v>226</v>
      </c>
    </row>
    <row r="2408" spans="1:6" x14ac:dyDescent="0.25">
      <c r="A2408">
        <v>2406</v>
      </c>
      <c r="B2408">
        <v>488</v>
      </c>
      <c r="C2408">
        <v>1157</v>
      </c>
      <c r="D2408">
        <v>99</v>
      </c>
      <c r="E2408">
        <v>2</v>
      </c>
      <c r="F2408">
        <v>198</v>
      </c>
    </row>
    <row r="2409" spans="1:6" x14ac:dyDescent="0.25">
      <c r="A2409">
        <v>2407</v>
      </c>
      <c r="B2409">
        <v>489</v>
      </c>
      <c r="C2409">
        <v>74</v>
      </c>
      <c r="D2409">
        <v>118</v>
      </c>
      <c r="E2409">
        <v>3</v>
      </c>
      <c r="F2409">
        <v>354</v>
      </c>
    </row>
    <row r="2410" spans="1:6" x14ac:dyDescent="0.25">
      <c r="A2410">
        <v>2408</v>
      </c>
      <c r="B2410">
        <v>489</v>
      </c>
      <c r="C2410">
        <v>954</v>
      </c>
      <c r="D2410">
        <v>97</v>
      </c>
      <c r="E2410">
        <v>1</v>
      </c>
      <c r="F2410">
        <v>97</v>
      </c>
    </row>
    <row r="2411" spans="1:6" x14ac:dyDescent="0.25">
      <c r="A2411">
        <v>2409</v>
      </c>
      <c r="B2411">
        <v>489</v>
      </c>
      <c r="C2411">
        <v>798</v>
      </c>
      <c r="D2411">
        <v>91</v>
      </c>
      <c r="E2411">
        <v>3</v>
      </c>
      <c r="F2411">
        <v>273</v>
      </c>
    </row>
    <row r="2412" spans="1:6" x14ac:dyDescent="0.25">
      <c r="A2412">
        <v>2410</v>
      </c>
      <c r="B2412">
        <v>489</v>
      </c>
      <c r="C2412">
        <v>770</v>
      </c>
      <c r="D2412">
        <v>91</v>
      </c>
      <c r="E2412">
        <v>2</v>
      </c>
      <c r="F2412">
        <v>182</v>
      </c>
    </row>
    <row r="2413" spans="1:6" x14ac:dyDescent="0.25">
      <c r="A2413">
        <v>2411</v>
      </c>
      <c r="B2413">
        <v>489</v>
      </c>
      <c r="C2413">
        <v>1062</v>
      </c>
      <c r="D2413">
        <v>93</v>
      </c>
      <c r="E2413">
        <v>2</v>
      </c>
      <c r="F2413">
        <v>186</v>
      </c>
    </row>
    <row r="2414" spans="1:6" x14ac:dyDescent="0.25">
      <c r="A2414">
        <v>2412</v>
      </c>
      <c r="B2414">
        <v>489</v>
      </c>
      <c r="C2414">
        <v>339</v>
      </c>
      <c r="D2414">
        <v>109</v>
      </c>
      <c r="E2414">
        <v>1</v>
      </c>
      <c r="F2414">
        <v>109</v>
      </c>
    </row>
    <row r="2415" spans="1:6" x14ac:dyDescent="0.25">
      <c r="A2415">
        <v>2413</v>
      </c>
      <c r="B2415">
        <v>490</v>
      </c>
      <c r="C2415">
        <v>246</v>
      </c>
      <c r="D2415">
        <v>95</v>
      </c>
      <c r="E2415">
        <v>3</v>
      </c>
      <c r="F2415">
        <v>285</v>
      </c>
    </row>
    <row r="2416" spans="1:6" x14ac:dyDescent="0.25">
      <c r="A2416">
        <v>2414</v>
      </c>
      <c r="B2416">
        <v>490</v>
      </c>
      <c r="C2416">
        <v>1016</v>
      </c>
      <c r="D2416">
        <v>90</v>
      </c>
      <c r="E2416">
        <v>2</v>
      </c>
      <c r="F2416">
        <v>180</v>
      </c>
    </row>
    <row r="2417" spans="1:6" x14ac:dyDescent="0.25">
      <c r="A2417">
        <v>2415</v>
      </c>
      <c r="B2417">
        <v>490</v>
      </c>
      <c r="C2417">
        <v>1206</v>
      </c>
      <c r="D2417">
        <v>105</v>
      </c>
      <c r="E2417">
        <v>2</v>
      </c>
      <c r="F2417">
        <v>210</v>
      </c>
    </row>
    <row r="2418" spans="1:6" x14ac:dyDescent="0.25">
      <c r="A2418">
        <v>2416</v>
      </c>
      <c r="B2418">
        <v>491</v>
      </c>
      <c r="C2418">
        <v>923</v>
      </c>
      <c r="D2418">
        <v>96</v>
      </c>
      <c r="E2418">
        <v>1</v>
      </c>
      <c r="F2418">
        <v>96</v>
      </c>
    </row>
    <row r="2419" spans="1:6" x14ac:dyDescent="0.25">
      <c r="A2419">
        <v>2417</v>
      </c>
      <c r="B2419">
        <v>491</v>
      </c>
      <c r="C2419">
        <v>663</v>
      </c>
      <c r="D2419">
        <v>93</v>
      </c>
      <c r="E2419">
        <v>2</v>
      </c>
      <c r="F2419">
        <v>186</v>
      </c>
    </row>
    <row r="2420" spans="1:6" x14ac:dyDescent="0.25">
      <c r="A2420">
        <v>2418</v>
      </c>
      <c r="B2420">
        <v>491</v>
      </c>
      <c r="C2420">
        <v>843</v>
      </c>
      <c r="D2420">
        <v>113</v>
      </c>
      <c r="E2420">
        <v>1</v>
      </c>
      <c r="F2420">
        <v>113</v>
      </c>
    </row>
    <row r="2421" spans="1:6" x14ac:dyDescent="0.25">
      <c r="A2421">
        <v>2419</v>
      </c>
      <c r="B2421">
        <v>491</v>
      </c>
      <c r="C2421">
        <v>816</v>
      </c>
      <c r="D2421">
        <v>117</v>
      </c>
      <c r="E2421">
        <v>3</v>
      </c>
      <c r="F2421">
        <v>351</v>
      </c>
    </row>
    <row r="2422" spans="1:6" x14ac:dyDescent="0.25">
      <c r="A2422">
        <v>2420</v>
      </c>
      <c r="B2422">
        <v>491</v>
      </c>
      <c r="C2422">
        <v>1256</v>
      </c>
      <c r="D2422">
        <v>112</v>
      </c>
      <c r="E2422">
        <v>2</v>
      </c>
      <c r="F2422">
        <v>224</v>
      </c>
    </row>
    <row r="2423" spans="1:6" x14ac:dyDescent="0.25">
      <c r="A2423">
        <v>2421</v>
      </c>
      <c r="B2423">
        <v>492</v>
      </c>
      <c r="C2423">
        <v>1043</v>
      </c>
      <c r="D2423">
        <v>90</v>
      </c>
      <c r="E2423">
        <v>3</v>
      </c>
      <c r="F2423">
        <v>270</v>
      </c>
    </row>
    <row r="2424" spans="1:6" x14ac:dyDescent="0.25">
      <c r="A2424">
        <v>2422</v>
      </c>
      <c r="B2424">
        <v>492</v>
      </c>
      <c r="C2424">
        <v>379</v>
      </c>
      <c r="D2424">
        <v>94</v>
      </c>
      <c r="E2424">
        <v>3</v>
      </c>
      <c r="F2424">
        <v>282</v>
      </c>
    </row>
    <row r="2425" spans="1:6" x14ac:dyDescent="0.25">
      <c r="A2425">
        <v>2423</v>
      </c>
      <c r="B2425">
        <v>492</v>
      </c>
      <c r="C2425">
        <v>1205</v>
      </c>
      <c r="D2425">
        <v>105</v>
      </c>
      <c r="E2425">
        <v>2</v>
      </c>
      <c r="F2425">
        <v>210</v>
      </c>
    </row>
    <row r="2426" spans="1:6" x14ac:dyDescent="0.25">
      <c r="A2426">
        <v>2424</v>
      </c>
      <c r="B2426">
        <v>492</v>
      </c>
      <c r="C2426">
        <v>837</v>
      </c>
      <c r="D2426">
        <v>117</v>
      </c>
      <c r="E2426">
        <v>1</v>
      </c>
      <c r="F2426">
        <v>117</v>
      </c>
    </row>
    <row r="2427" spans="1:6" x14ac:dyDescent="0.25">
      <c r="A2427">
        <v>2425</v>
      </c>
      <c r="B2427">
        <v>492</v>
      </c>
      <c r="C2427">
        <v>1023</v>
      </c>
      <c r="D2427">
        <v>90</v>
      </c>
      <c r="E2427">
        <v>1</v>
      </c>
      <c r="F2427">
        <v>90</v>
      </c>
    </row>
    <row r="2428" spans="1:6" x14ac:dyDescent="0.25">
      <c r="A2428">
        <v>2426</v>
      </c>
      <c r="B2428">
        <v>492</v>
      </c>
      <c r="C2428">
        <v>630</v>
      </c>
      <c r="D2428">
        <v>93</v>
      </c>
      <c r="E2428">
        <v>2</v>
      </c>
      <c r="F2428">
        <v>186</v>
      </c>
    </row>
    <row r="2429" spans="1:6" x14ac:dyDescent="0.25">
      <c r="A2429">
        <v>2427</v>
      </c>
      <c r="B2429">
        <v>492</v>
      </c>
      <c r="C2429">
        <v>31</v>
      </c>
      <c r="D2429">
        <v>96</v>
      </c>
      <c r="E2429">
        <v>3</v>
      </c>
      <c r="F2429">
        <v>288</v>
      </c>
    </row>
    <row r="2430" spans="1:6" x14ac:dyDescent="0.25">
      <c r="A2430">
        <v>2428</v>
      </c>
      <c r="B2430">
        <v>493</v>
      </c>
      <c r="C2430">
        <v>578</v>
      </c>
      <c r="D2430">
        <v>100</v>
      </c>
      <c r="E2430">
        <v>3</v>
      </c>
      <c r="F2430">
        <v>300</v>
      </c>
    </row>
    <row r="2431" spans="1:6" x14ac:dyDescent="0.25">
      <c r="A2431">
        <v>2429</v>
      </c>
      <c r="B2431">
        <v>493</v>
      </c>
      <c r="C2431">
        <v>466</v>
      </c>
      <c r="D2431">
        <v>118</v>
      </c>
      <c r="E2431">
        <v>3</v>
      </c>
      <c r="F2431">
        <v>354</v>
      </c>
    </row>
    <row r="2432" spans="1:6" x14ac:dyDescent="0.25">
      <c r="A2432">
        <v>2430</v>
      </c>
      <c r="B2432">
        <v>493</v>
      </c>
      <c r="C2432">
        <v>1129</v>
      </c>
      <c r="D2432">
        <v>102</v>
      </c>
      <c r="E2432">
        <v>3</v>
      </c>
      <c r="F2432">
        <v>306</v>
      </c>
    </row>
    <row r="2433" spans="1:6" x14ac:dyDescent="0.25">
      <c r="A2433">
        <v>2431</v>
      </c>
      <c r="B2433">
        <v>493</v>
      </c>
      <c r="C2433">
        <v>274</v>
      </c>
      <c r="D2433">
        <v>95</v>
      </c>
      <c r="E2433">
        <v>1</v>
      </c>
      <c r="F2433">
        <v>95</v>
      </c>
    </row>
    <row r="2434" spans="1:6" x14ac:dyDescent="0.25">
      <c r="A2434">
        <v>2432</v>
      </c>
      <c r="B2434">
        <v>493</v>
      </c>
      <c r="C2434">
        <v>148</v>
      </c>
      <c r="D2434">
        <v>91</v>
      </c>
      <c r="E2434">
        <v>3</v>
      </c>
      <c r="F2434">
        <v>273</v>
      </c>
    </row>
    <row r="2435" spans="1:6" x14ac:dyDescent="0.25">
      <c r="A2435">
        <v>2433</v>
      </c>
      <c r="B2435">
        <v>493</v>
      </c>
      <c r="C2435">
        <v>756</v>
      </c>
      <c r="D2435">
        <v>109</v>
      </c>
      <c r="E2435">
        <v>1</v>
      </c>
      <c r="F2435">
        <v>109</v>
      </c>
    </row>
    <row r="2436" spans="1:6" x14ac:dyDescent="0.25">
      <c r="A2436">
        <v>2434</v>
      </c>
      <c r="B2436">
        <v>494</v>
      </c>
      <c r="C2436">
        <v>409</v>
      </c>
      <c r="D2436">
        <v>119</v>
      </c>
      <c r="E2436">
        <v>3</v>
      </c>
      <c r="F2436">
        <v>357</v>
      </c>
    </row>
    <row r="2437" spans="1:6" x14ac:dyDescent="0.25">
      <c r="A2437">
        <v>2435</v>
      </c>
      <c r="B2437">
        <v>494</v>
      </c>
      <c r="C2437">
        <v>475</v>
      </c>
      <c r="D2437">
        <v>118</v>
      </c>
      <c r="E2437">
        <v>3</v>
      </c>
      <c r="F2437">
        <v>354</v>
      </c>
    </row>
    <row r="2438" spans="1:6" x14ac:dyDescent="0.25">
      <c r="A2438">
        <v>2436</v>
      </c>
      <c r="B2438">
        <v>494</v>
      </c>
      <c r="C2438">
        <v>469</v>
      </c>
      <c r="D2438">
        <v>118</v>
      </c>
      <c r="E2438">
        <v>3</v>
      </c>
      <c r="F2438">
        <v>354</v>
      </c>
    </row>
    <row r="2439" spans="1:6" x14ac:dyDescent="0.25">
      <c r="A2439">
        <v>2437</v>
      </c>
      <c r="B2439">
        <v>494</v>
      </c>
      <c r="C2439">
        <v>608</v>
      </c>
      <c r="D2439">
        <v>112</v>
      </c>
      <c r="E2439">
        <v>2</v>
      </c>
      <c r="F2439">
        <v>224</v>
      </c>
    </row>
    <row r="2440" spans="1:6" x14ac:dyDescent="0.25">
      <c r="A2440">
        <v>2438</v>
      </c>
      <c r="B2440">
        <v>494</v>
      </c>
      <c r="C2440">
        <v>491</v>
      </c>
      <c r="D2440">
        <v>102</v>
      </c>
      <c r="E2440">
        <v>1</v>
      </c>
      <c r="F2440">
        <v>102</v>
      </c>
    </row>
    <row r="2441" spans="1:6" x14ac:dyDescent="0.25">
      <c r="A2441">
        <v>2439</v>
      </c>
      <c r="B2441">
        <v>494</v>
      </c>
      <c r="C2441">
        <v>502</v>
      </c>
      <c r="D2441">
        <v>102</v>
      </c>
      <c r="E2441">
        <v>3</v>
      </c>
      <c r="F2441">
        <v>306</v>
      </c>
    </row>
    <row r="2442" spans="1:6" x14ac:dyDescent="0.25">
      <c r="A2442">
        <v>2440</v>
      </c>
      <c r="B2442">
        <v>494</v>
      </c>
      <c r="C2442">
        <v>450</v>
      </c>
      <c r="D2442">
        <v>107</v>
      </c>
      <c r="E2442">
        <v>2</v>
      </c>
      <c r="F2442">
        <v>214</v>
      </c>
    </row>
    <row r="2443" spans="1:6" x14ac:dyDescent="0.25">
      <c r="A2443">
        <v>2441</v>
      </c>
      <c r="B2443">
        <v>494</v>
      </c>
      <c r="C2443">
        <v>389</v>
      </c>
      <c r="D2443">
        <v>119</v>
      </c>
      <c r="E2443">
        <v>3</v>
      </c>
      <c r="F2443">
        <v>357</v>
      </c>
    </row>
    <row r="2444" spans="1:6" x14ac:dyDescent="0.25">
      <c r="A2444">
        <v>2442</v>
      </c>
      <c r="B2444">
        <v>495</v>
      </c>
      <c r="C2444">
        <v>779</v>
      </c>
      <c r="D2444">
        <v>91</v>
      </c>
      <c r="E2444">
        <v>3</v>
      </c>
      <c r="F2444">
        <v>273</v>
      </c>
    </row>
    <row r="2445" spans="1:6" x14ac:dyDescent="0.25">
      <c r="A2445">
        <v>2443</v>
      </c>
      <c r="B2445">
        <v>495</v>
      </c>
      <c r="C2445">
        <v>363</v>
      </c>
      <c r="D2445">
        <v>94</v>
      </c>
      <c r="E2445">
        <v>2</v>
      </c>
      <c r="F2445">
        <v>188</v>
      </c>
    </row>
    <row r="2446" spans="1:6" x14ac:dyDescent="0.25">
      <c r="A2446">
        <v>2444</v>
      </c>
      <c r="B2446">
        <v>495</v>
      </c>
      <c r="C2446">
        <v>819</v>
      </c>
      <c r="D2446">
        <v>117</v>
      </c>
      <c r="E2446">
        <v>1</v>
      </c>
      <c r="F2446">
        <v>117</v>
      </c>
    </row>
    <row r="2447" spans="1:6" x14ac:dyDescent="0.25">
      <c r="A2447">
        <v>2445</v>
      </c>
      <c r="B2447">
        <v>496</v>
      </c>
      <c r="C2447">
        <v>437</v>
      </c>
      <c r="D2447">
        <v>107</v>
      </c>
      <c r="E2447">
        <v>1</v>
      </c>
      <c r="F2447">
        <v>107</v>
      </c>
    </row>
    <row r="2448" spans="1:6" x14ac:dyDescent="0.25">
      <c r="A2448">
        <v>2446</v>
      </c>
      <c r="B2448">
        <v>496</v>
      </c>
      <c r="C2448">
        <v>1254</v>
      </c>
      <c r="D2448">
        <v>112</v>
      </c>
      <c r="E2448">
        <v>2</v>
      </c>
      <c r="F2448">
        <v>224</v>
      </c>
    </row>
    <row r="2449" spans="1:6" x14ac:dyDescent="0.25">
      <c r="A2449">
        <v>2447</v>
      </c>
      <c r="B2449">
        <v>496</v>
      </c>
      <c r="C2449">
        <v>411</v>
      </c>
      <c r="D2449">
        <v>119</v>
      </c>
      <c r="E2449">
        <v>3</v>
      </c>
      <c r="F2449">
        <v>357</v>
      </c>
    </row>
    <row r="2450" spans="1:6" x14ac:dyDescent="0.25">
      <c r="A2450">
        <v>2448</v>
      </c>
      <c r="B2450">
        <v>496</v>
      </c>
      <c r="C2450">
        <v>843</v>
      </c>
      <c r="D2450">
        <v>113</v>
      </c>
      <c r="E2450">
        <v>2</v>
      </c>
      <c r="F2450">
        <v>226</v>
      </c>
    </row>
    <row r="2451" spans="1:6" x14ac:dyDescent="0.25">
      <c r="A2451">
        <v>2449</v>
      </c>
      <c r="B2451">
        <v>496</v>
      </c>
      <c r="C2451">
        <v>1222</v>
      </c>
      <c r="D2451">
        <v>105</v>
      </c>
      <c r="E2451">
        <v>3</v>
      </c>
      <c r="F2451">
        <v>315</v>
      </c>
    </row>
    <row r="2452" spans="1:6" x14ac:dyDescent="0.25">
      <c r="A2452">
        <v>2450</v>
      </c>
      <c r="B2452">
        <v>496</v>
      </c>
      <c r="C2452">
        <v>1173</v>
      </c>
      <c r="D2452">
        <v>99</v>
      </c>
      <c r="E2452">
        <v>1</v>
      </c>
      <c r="F2452">
        <v>99</v>
      </c>
    </row>
    <row r="2453" spans="1:6" x14ac:dyDescent="0.25">
      <c r="A2453">
        <v>2451</v>
      </c>
      <c r="B2453">
        <v>497</v>
      </c>
      <c r="C2453">
        <v>968</v>
      </c>
      <c r="D2453">
        <v>97</v>
      </c>
      <c r="E2453">
        <v>1</v>
      </c>
      <c r="F2453">
        <v>97</v>
      </c>
    </row>
    <row r="2454" spans="1:6" x14ac:dyDescent="0.25">
      <c r="A2454">
        <v>2452</v>
      </c>
      <c r="B2454">
        <v>497</v>
      </c>
      <c r="C2454">
        <v>332</v>
      </c>
      <c r="D2454">
        <v>109</v>
      </c>
      <c r="E2454">
        <v>3</v>
      </c>
      <c r="F2454">
        <v>327</v>
      </c>
    </row>
    <row r="2455" spans="1:6" x14ac:dyDescent="0.25">
      <c r="A2455">
        <v>2453</v>
      </c>
      <c r="B2455">
        <v>498</v>
      </c>
      <c r="C2455">
        <v>323</v>
      </c>
      <c r="D2455">
        <v>109</v>
      </c>
      <c r="E2455">
        <v>2</v>
      </c>
      <c r="F2455">
        <v>218</v>
      </c>
    </row>
    <row r="2456" spans="1:6" x14ac:dyDescent="0.25">
      <c r="A2456">
        <v>2454</v>
      </c>
      <c r="B2456">
        <v>498</v>
      </c>
      <c r="C2456">
        <v>1042</v>
      </c>
      <c r="D2456">
        <v>90</v>
      </c>
      <c r="E2456">
        <v>1</v>
      </c>
      <c r="F2456">
        <v>90</v>
      </c>
    </row>
    <row r="2457" spans="1:6" x14ac:dyDescent="0.25">
      <c r="A2457">
        <v>2455</v>
      </c>
      <c r="B2457">
        <v>498</v>
      </c>
      <c r="C2457">
        <v>132</v>
      </c>
      <c r="D2457">
        <v>92</v>
      </c>
      <c r="E2457">
        <v>2</v>
      </c>
      <c r="F2457">
        <v>184</v>
      </c>
    </row>
    <row r="2458" spans="1:6" x14ac:dyDescent="0.25">
      <c r="A2458">
        <v>2456</v>
      </c>
      <c r="B2458">
        <v>498</v>
      </c>
      <c r="C2458">
        <v>1116</v>
      </c>
      <c r="D2458">
        <v>115</v>
      </c>
      <c r="E2458">
        <v>1</v>
      </c>
      <c r="F2458">
        <v>115</v>
      </c>
    </row>
    <row r="2459" spans="1:6" x14ac:dyDescent="0.25">
      <c r="A2459">
        <v>2457</v>
      </c>
      <c r="B2459">
        <v>499</v>
      </c>
      <c r="C2459">
        <v>180</v>
      </c>
      <c r="D2459">
        <v>98</v>
      </c>
      <c r="E2459">
        <v>1</v>
      </c>
      <c r="F2459">
        <v>98</v>
      </c>
    </row>
    <row r="2460" spans="1:6" x14ac:dyDescent="0.25">
      <c r="A2460">
        <v>2458</v>
      </c>
      <c r="B2460">
        <v>499</v>
      </c>
      <c r="C2460">
        <v>1022</v>
      </c>
      <c r="D2460">
        <v>90</v>
      </c>
      <c r="E2460">
        <v>1</v>
      </c>
      <c r="F2460">
        <v>90</v>
      </c>
    </row>
    <row r="2461" spans="1:6" x14ac:dyDescent="0.25">
      <c r="A2461">
        <v>2459</v>
      </c>
      <c r="B2461">
        <v>499</v>
      </c>
      <c r="C2461">
        <v>17</v>
      </c>
      <c r="D2461">
        <v>96</v>
      </c>
      <c r="E2461">
        <v>2</v>
      </c>
      <c r="F2461">
        <v>192</v>
      </c>
    </row>
    <row r="2462" spans="1:6" x14ac:dyDescent="0.25">
      <c r="A2462">
        <v>2460</v>
      </c>
      <c r="B2462">
        <v>499</v>
      </c>
      <c r="C2462">
        <v>1217</v>
      </c>
      <c r="D2462">
        <v>105</v>
      </c>
      <c r="E2462">
        <v>3</v>
      </c>
      <c r="F2462">
        <v>315</v>
      </c>
    </row>
    <row r="2463" spans="1:6" x14ac:dyDescent="0.25">
      <c r="A2463">
        <v>2461</v>
      </c>
      <c r="B2463">
        <v>499</v>
      </c>
      <c r="C2463">
        <v>96</v>
      </c>
      <c r="D2463">
        <v>118</v>
      </c>
      <c r="E2463">
        <v>3</v>
      </c>
      <c r="F2463">
        <v>354</v>
      </c>
    </row>
    <row r="2464" spans="1:6" x14ac:dyDescent="0.25">
      <c r="A2464">
        <v>2462</v>
      </c>
      <c r="B2464">
        <v>499</v>
      </c>
      <c r="C2464">
        <v>1104</v>
      </c>
      <c r="D2464">
        <v>115</v>
      </c>
      <c r="E2464">
        <v>3</v>
      </c>
      <c r="F2464">
        <v>345</v>
      </c>
    </row>
    <row r="2465" spans="1:6" x14ac:dyDescent="0.25">
      <c r="A2465">
        <v>2463</v>
      </c>
      <c r="B2465">
        <v>499</v>
      </c>
      <c r="C2465">
        <v>889</v>
      </c>
      <c r="D2465">
        <v>94</v>
      </c>
      <c r="E2465">
        <v>3</v>
      </c>
      <c r="F2465">
        <v>282</v>
      </c>
    </row>
    <row r="2466" spans="1:6" x14ac:dyDescent="0.25">
      <c r="A2466">
        <v>2464</v>
      </c>
      <c r="B2466">
        <v>499</v>
      </c>
      <c r="C2466">
        <v>132</v>
      </c>
      <c r="D2466">
        <v>92</v>
      </c>
      <c r="E2466">
        <v>3</v>
      </c>
      <c r="F2466">
        <v>276</v>
      </c>
    </row>
    <row r="2467" spans="1:6" x14ac:dyDescent="0.25">
      <c r="A2467">
        <v>2465</v>
      </c>
      <c r="B2467">
        <v>500</v>
      </c>
      <c r="C2467">
        <v>1169</v>
      </c>
      <c r="D2467">
        <v>99</v>
      </c>
      <c r="E2467">
        <v>1</v>
      </c>
      <c r="F2467">
        <v>99</v>
      </c>
    </row>
    <row r="2468" spans="1:6" x14ac:dyDescent="0.25">
      <c r="A2468">
        <v>2466</v>
      </c>
      <c r="B2468">
        <v>500</v>
      </c>
      <c r="C2468">
        <v>112</v>
      </c>
      <c r="D2468">
        <v>92</v>
      </c>
      <c r="E2468">
        <v>2</v>
      </c>
      <c r="F2468">
        <v>184</v>
      </c>
    </row>
    <row r="2469" spans="1:6" x14ac:dyDescent="0.25">
      <c r="A2469">
        <v>2467</v>
      </c>
      <c r="B2469">
        <v>500</v>
      </c>
      <c r="C2469">
        <v>100</v>
      </c>
      <c r="D2469">
        <v>118</v>
      </c>
      <c r="E2469">
        <v>2</v>
      </c>
      <c r="F2469">
        <v>236</v>
      </c>
    </row>
    <row r="2470" spans="1:6" x14ac:dyDescent="0.25">
      <c r="A2470">
        <v>2468</v>
      </c>
      <c r="B2470">
        <v>500</v>
      </c>
      <c r="C2470">
        <v>284</v>
      </c>
      <c r="D2470">
        <v>105</v>
      </c>
      <c r="E2470">
        <v>2</v>
      </c>
      <c r="F2470">
        <v>210</v>
      </c>
    </row>
    <row r="2471" spans="1:6" x14ac:dyDescent="0.25">
      <c r="A2471">
        <v>2469</v>
      </c>
      <c r="B2471">
        <v>500</v>
      </c>
      <c r="C2471">
        <v>1012</v>
      </c>
      <c r="D2471">
        <v>106</v>
      </c>
      <c r="E2471">
        <v>2</v>
      </c>
      <c r="F2471">
        <v>212</v>
      </c>
    </row>
    <row r="2472" spans="1:6" x14ac:dyDescent="0.25">
      <c r="A2472">
        <v>2470</v>
      </c>
      <c r="B2472">
        <v>500</v>
      </c>
      <c r="C2472">
        <v>965</v>
      </c>
      <c r="D2472">
        <v>97</v>
      </c>
      <c r="E2472">
        <v>1</v>
      </c>
      <c r="F2472">
        <v>97</v>
      </c>
    </row>
    <row r="2473" spans="1:6" x14ac:dyDescent="0.25">
      <c r="A2473">
        <v>2471</v>
      </c>
      <c r="B2473">
        <v>500</v>
      </c>
      <c r="C2473">
        <v>943</v>
      </c>
      <c r="D2473">
        <v>96</v>
      </c>
      <c r="E2473">
        <v>1</v>
      </c>
      <c r="F2473">
        <v>96</v>
      </c>
    </row>
    <row r="2474" spans="1:6" x14ac:dyDescent="0.25">
      <c r="A2474">
        <v>2472</v>
      </c>
      <c r="B2474">
        <v>501</v>
      </c>
      <c r="C2474">
        <v>227</v>
      </c>
      <c r="D2474">
        <v>106</v>
      </c>
      <c r="E2474">
        <v>1</v>
      </c>
      <c r="F2474">
        <v>106</v>
      </c>
    </row>
    <row r="2475" spans="1:6" x14ac:dyDescent="0.25">
      <c r="A2475">
        <v>2473</v>
      </c>
      <c r="B2475">
        <v>501</v>
      </c>
      <c r="C2475">
        <v>1082</v>
      </c>
      <c r="D2475">
        <v>93</v>
      </c>
      <c r="E2475">
        <v>2</v>
      </c>
      <c r="F2475">
        <v>186</v>
      </c>
    </row>
    <row r="2476" spans="1:6" x14ac:dyDescent="0.25">
      <c r="A2476">
        <v>2474</v>
      </c>
      <c r="B2476">
        <v>501</v>
      </c>
      <c r="C2476">
        <v>1029</v>
      </c>
      <c r="D2476">
        <v>90</v>
      </c>
      <c r="E2476">
        <v>2</v>
      </c>
      <c r="F2476">
        <v>180</v>
      </c>
    </row>
    <row r="2477" spans="1:6" x14ac:dyDescent="0.25">
      <c r="A2477">
        <v>2475</v>
      </c>
      <c r="B2477">
        <v>501</v>
      </c>
      <c r="C2477">
        <v>193</v>
      </c>
      <c r="D2477">
        <v>98</v>
      </c>
      <c r="E2477">
        <v>1</v>
      </c>
      <c r="F2477">
        <v>98</v>
      </c>
    </row>
    <row r="2478" spans="1:6" x14ac:dyDescent="0.25">
      <c r="A2478">
        <v>2476</v>
      </c>
      <c r="B2478">
        <v>501</v>
      </c>
      <c r="C2478">
        <v>409</v>
      </c>
      <c r="D2478">
        <v>119</v>
      </c>
      <c r="E2478">
        <v>3</v>
      </c>
      <c r="F2478">
        <v>357</v>
      </c>
    </row>
    <row r="2479" spans="1:6" x14ac:dyDescent="0.25">
      <c r="A2479">
        <v>2477</v>
      </c>
      <c r="B2479">
        <v>501</v>
      </c>
      <c r="C2479">
        <v>737</v>
      </c>
      <c r="D2479">
        <v>109</v>
      </c>
      <c r="E2479">
        <v>2</v>
      </c>
      <c r="F2479">
        <v>218</v>
      </c>
    </row>
    <row r="2480" spans="1:6" x14ac:dyDescent="0.25">
      <c r="A2480">
        <v>2478</v>
      </c>
      <c r="B2480">
        <v>501</v>
      </c>
      <c r="C2480">
        <v>808</v>
      </c>
      <c r="D2480">
        <v>117</v>
      </c>
      <c r="E2480">
        <v>1</v>
      </c>
      <c r="F2480">
        <v>117</v>
      </c>
    </row>
    <row r="2481" spans="1:6" x14ac:dyDescent="0.25">
      <c r="A2481">
        <v>2479</v>
      </c>
      <c r="B2481">
        <v>501</v>
      </c>
      <c r="C2481">
        <v>667</v>
      </c>
      <c r="D2481">
        <v>113</v>
      </c>
      <c r="E2481">
        <v>1</v>
      </c>
      <c r="F2481">
        <v>113</v>
      </c>
    </row>
    <row r="2482" spans="1:6" x14ac:dyDescent="0.25">
      <c r="A2482">
        <v>2480</v>
      </c>
      <c r="B2482">
        <v>502</v>
      </c>
      <c r="C2482">
        <v>254</v>
      </c>
      <c r="D2482">
        <v>95</v>
      </c>
      <c r="E2482">
        <v>3</v>
      </c>
      <c r="F2482">
        <v>285</v>
      </c>
    </row>
    <row r="2483" spans="1:6" x14ac:dyDescent="0.25">
      <c r="A2483">
        <v>2481</v>
      </c>
      <c r="B2483">
        <v>502</v>
      </c>
      <c r="C2483">
        <v>978</v>
      </c>
      <c r="D2483">
        <v>97</v>
      </c>
      <c r="E2483">
        <v>2</v>
      </c>
      <c r="F2483">
        <v>194</v>
      </c>
    </row>
    <row r="2484" spans="1:6" x14ac:dyDescent="0.25">
      <c r="A2484">
        <v>2482</v>
      </c>
      <c r="B2484">
        <v>502</v>
      </c>
      <c r="C2484">
        <v>1199</v>
      </c>
      <c r="D2484">
        <v>105</v>
      </c>
      <c r="E2484">
        <v>3</v>
      </c>
      <c r="F2484">
        <v>315</v>
      </c>
    </row>
    <row r="2485" spans="1:6" x14ac:dyDescent="0.25">
      <c r="A2485">
        <v>2483</v>
      </c>
      <c r="B2485">
        <v>502</v>
      </c>
      <c r="C2485">
        <v>1107</v>
      </c>
      <c r="D2485">
        <v>115</v>
      </c>
      <c r="E2485">
        <v>3</v>
      </c>
      <c r="F2485">
        <v>345</v>
      </c>
    </row>
    <row r="2486" spans="1:6" x14ac:dyDescent="0.25">
      <c r="A2486">
        <v>2484</v>
      </c>
      <c r="B2486">
        <v>502</v>
      </c>
      <c r="C2486">
        <v>7</v>
      </c>
      <c r="D2486">
        <v>96</v>
      </c>
      <c r="E2486">
        <v>2</v>
      </c>
      <c r="F2486">
        <v>192</v>
      </c>
    </row>
    <row r="2487" spans="1:6" x14ac:dyDescent="0.25">
      <c r="A2487">
        <v>2485</v>
      </c>
      <c r="B2487">
        <v>502</v>
      </c>
      <c r="C2487">
        <v>720</v>
      </c>
      <c r="D2487">
        <v>119</v>
      </c>
      <c r="E2487">
        <v>1</v>
      </c>
      <c r="F2487">
        <v>119</v>
      </c>
    </row>
    <row r="2488" spans="1:6" x14ac:dyDescent="0.25">
      <c r="A2488">
        <v>2486</v>
      </c>
      <c r="B2488">
        <v>502</v>
      </c>
      <c r="C2488">
        <v>396</v>
      </c>
      <c r="D2488">
        <v>119</v>
      </c>
      <c r="E2488">
        <v>3</v>
      </c>
      <c r="F2488">
        <v>357</v>
      </c>
    </row>
    <row r="2489" spans="1:6" x14ac:dyDescent="0.25">
      <c r="A2489">
        <v>2487</v>
      </c>
      <c r="B2489">
        <v>503</v>
      </c>
      <c r="C2489">
        <v>1073</v>
      </c>
      <c r="D2489">
        <v>93</v>
      </c>
      <c r="E2489">
        <v>2</v>
      </c>
      <c r="F2489">
        <v>186</v>
      </c>
    </row>
    <row r="2490" spans="1:6" x14ac:dyDescent="0.25">
      <c r="A2490">
        <v>2488</v>
      </c>
      <c r="B2490">
        <v>503</v>
      </c>
      <c r="C2490">
        <v>974</v>
      </c>
      <c r="D2490">
        <v>97</v>
      </c>
      <c r="E2490">
        <v>1</v>
      </c>
      <c r="F2490">
        <v>97</v>
      </c>
    </row>
    <row r="2491" spans="1:6" x14ac:dyDescent="0.25">
      <c r="A2491">
        <v>2489</v>
      </c>
      <c r="B2491">
        <v>503</v>
      </c>
      <c r="C2491">
        <v>526</v>
      </c>
      <c r="D2491">
        <v>98</v>
      </c>
      <c r="E2491">
        <v>3</v>
      </c>
      <c r="F2491">
        <v>294</v>
      </c>
    </row>
    <row r="2492" spans="1:6" x14ac:dyDescent="0.25">
      <c r="A2492">
        <v>2490</v>
      </c>
      <c r="B2492">
        <v>503</v>
      </c>
      <c r="C2492">
        <v>606</v>
      </c>
      <c r="D2492">
        <v>112</v>
      </c>
      <c r="E2492">
        <v>2</v>
      </c>
      <c r="F2492">
        <v>224</v>
      </c>
    </row>
    <row r="2493" spans="1:6" x14ac:dyDescent="0.25">
      <c r="A2493">
        <v>2491</v>
      </c>
      <c r="B2493">
        <v>503</v>
      </c>
      <c r="C2493">
        <v>336</v>
      </c>
      <c r="D2493">
        <v>109</v>
      </c>
      <c r="E2493">
        <v>2</v>
      </c>
      <c r="F2493">
        <v>218</v>
      </c>
    </row>
    <row r="2494" spans="1:6" x14ac:dyDescent="0.25">
      <c r="A2494">
        <v>2492</v>
      </c>
      <c r="B2494">
        <v>503</v>
      </c>
      <c r="C2494">
        <v>722</v>
      </c>
      <c r="D2494">
        <v>119</v>
      </c>
      <c r="E2494">
        <v>2</v>
      </c>
      <c r="F2494">
        <v>238</v>
      </c>
    </row>
    <row r="2495" spans="1:6" x14ac:dyDescent="0.25">
      <c r="A2495">
        <v>2493</v>
      </c>
      <c r="B2495">
        <v>504</v>
      </c>
      <c r="C2495">
        <v>754</v>
      </c>
      <c r="D2495">
        <v>109</v>
      </c>
      <c r="E2495">
        <v>3</v>
      </c>
      <c r="F2495">
        <v>327</v>
      </c>
    </row>
    <row r="2496" spans="1:6" x14ac:dyDescent="0.25">
      <c r="A2496">
        <v>2494</v>
      </c>
      <c r="B2496">
        <v>504</v>
      </c>
      <c r="C2496">
        <v>425</v>
      </c>
      <c r="D2496">
        <v>107</v>
      </c>
      <c r="E2496">
        <v>1</v>
      </c>
      <c r="F2496">
        <v>107</v>
      </c>
    </row>
    <row r="2497" spans="1:6" x14ac:dyDescent="0.25">
      <c r="A2497">
        <v>2495</v>
      </c>
      <c r="B2497">
        <v>504</v>
      </c>
      <c r="C2497">
        <v>1068</v>
      </c>
      <c r="D2497">
        <v>93</v>
      </c>
      <c r="E2497">
        <v>2</v>
      </c>
      <c r="F2497">
        <v>186</v>
      </c>
    </row>
    <row r="2498" spans="1:6" x14ac:dyDescent="0.25">
      <c r="A2498">
        <v>2496</v>
      </c>
      <c r="B2498">
        <v>504</v>
      </c>
      <c r="C2498">
        <v>618</v>
      </c>
      <c r="D2498">
        <v>112</v>
      </c>
      <c r="E2498">
        <v>3</v>
      </c>
      <c r="F2498">
        <v>336</v>
      </c>
    </row>
    <row r="2499" spans="1:6" x14ac:dyDescent="0.25">
      <c r="A2499">
        <v>2497</v>
      </c>
      <c r="B2499">
        <v>504</v>
      </c>
      <c r="C2499">
        <v>350</v>
      </c>
      <c r="D2499">
        <v>94</v>
      </c>
      <c r="E2499">
        <v>1</v>
      </c>
      <c r="F2499">
        <v>94</v>
      </c>
    </row>
    <row r="2500" spans="1:6" x14ac:dyDescent="0.25">
      <c r="A2500">
        <v>2498</v>
      </c>
      <c r="B2500">
        <v>504</v>
      </c>
      <c r="C2500">
        <v>554</v>
      </c>
      <c r="D2500">
        <v>98</v>
      </c>
      <c r="E2500">
        <v>1</v>
      </c>
      <c r="F2500">
        <v>98</v>
      </c>
    </row>
    <row r="2501" spans="1:6" x14ac:dyDescent="0.25">
      <c r="A2501">
        <v>2499</v>
      </c>
      <c r="B2501">
        <v>504</v>
      </c>
      <c r="C2501">
        <v>1086</v>
      </c>
      <c r="D2501">
        <v>115</v>
      </c>
      <c r="E2501">
        <v>3</v>
      </c>
      <c r="F2501">
        <v>345</v>
      </c>
    </row>
    <row r="2502" spans="1:6" x14ac:dyDescent="0.25">
      <c r="A2502">
        <v>2500</v>
      </c>
      <c r="B2502">
        <v>505</v>
      </c>
      <c r="C2502">
        <v>1024</v>
      </c>
      <c r="D2502">
        <v>90</v>
      </c>
      <c r="E2502">
        <v>3</v>
      </c>
      <c r="F2502">
        <v>270</v>
      </c>
    </row>
    <row r="2503" spans="1:6" x14ac:dyDescent="0.25">
      <c r="A2503">
        <v>2501</v>
      </c>
      <c r="B2503">
        <v>505</v>
      </c>
      <c r="C2503">
        <v>210</v>
      </c>
      <c r="D2503">
        <v>106</v>
      </c>
      <c r="E2503">
        <v>3</v>
      </c>
      <c r="F2503">
        <v>318</v>
      </c>
    </row>
    <row r="2504" spans="1:6" x14ac:dyDescent="0.25">
      <c r="A2504">
        <v>2502</v>
      </c>
      <c r="B2504">
        <v>505</v>
      </c>
      <c r="C2504">
        <v>1009</v>
      </c>
      <c r="D2504">
        <v>106</v>
      </c>
      <c r="E2504">
        <v>2</v>
      </c>
      <c r="F2504">
        <v>212</v>
      </c>
    </row>
    <row r="2505" spans="1:6" x14ac:dyDescent="0.25">
      <c r="A2505">
        <v>2503</v>
      </c>
      <c r="B2505">
        <v>505</v>
      </c>
      <c r="C2505">
        <v>485</v>
      </c>
      <c r="D2505">
        <v>118</v>
      </c>
      <c r="E2505">
        <v>2</v>
      </c>
      <c r="F2505">
        <v>236</v>
      </c>
    </row>
    <row r="2506" spans="1:6" x14ac:dyDescent="0.25">
      <c r="A2506">
        <v>2504</v>
      </c>
      <c r="B2506">
        <v>505</v>
      </c>
      <c r="C2506">
        <v>736</v>
      </c>
      <c r="D2506">
        <v>109</v>
      </c>
      <c r="E2506">
        <v>1</v>
      </c>
      <c r="F2506">
        <v>109</v>
      </c>
    </row>
    <row r="2507" spans="1:6" x14ac:dyDescent="0.25">
      <c r="A2507">
        <v>2505</v>
      </c>
      <c r="B2507">
        <v>505</v>
      </c>
      <c r="C2507">
        <v>413</v>
      </c>
      <c r="D2507">
        <v>119</v>
      </c>
      <c r="E2507">
        <v>2</v>
      </c>
      <c r="F2507">
        <v>238</v>
      </c>
    </row>
    <row r="2508" spans="1:6" x14ac:dyDescent="0.25">
      <c r="A2508">
        <v>2506</v>
      </c>
      <c r="B2508">
        <v>506</v>
      </c>
      <c r="C2508">
        <v>822</v>
      </c>
      <c r="D2508">
        <v>117</v>
      </c>
      <c r="E2508">
        <v>2</v>
      </c>
      <c r="F2508">
        <v>234</v>
      </c>
    </row>
    <row r="2509" spans="1:6" x14ac:dyDescent="0.25">
      <c r="A2509">
        <v>2507</v>
      </c>
      <c r="B2509">
        <v>506</v>
      </c>
      <c r="C2509">
        <v>839</v>
      </c>
      <c r="D2509">
        <v>117</v>
      </c>
      <c r="E2509">
        <v>2</v>
      </c>
      <c r="F2509">
        <v>234</v>
      </c>
    </row>
    <row r="2510" spans="1:6" x14ac:dyDescent="0.25">
      <c r="A2510">
        <v>2508</v>
      </c>
      <c r="B2510">
        <v>506</v>
      </c>
      <c r="C2510">
        <v>1029</v>
      </c>
      <c r="D2510">
        <v>90</v>
      </c>
      <c r="E2510">
        <v>2</v>
      </c>
      <c r="F2510">
        <v>180</v>
      </c>
    </row>
    <row r="2511" spans="1:6" x14ac:dyDescent="0.25">
      <c r="A2511">
        <v>2509</v>
      </c>
      <c r="B2511">
        <v>506</v>
      </c>
      <c r="C2511">
        <v>757</v>
      </c>
      <c r="D2511">
        <v>109</v>
      </c>
      <c r="E2511">
        <v>2</v>
      </c>
      <c r="F2511">
        <v>218</v>
      </c>
    </row>
    <row r="2512" spans="1:6" x14ac:dyDescent="0.25">
      <c r="A2512">
        <v>2510</v>
      </c>
      <c r="B2512">
        <v>506</v>
      </c>
      <c r="C2512">
        <v>1078</v>
      </c>
      <c r="D2512">
        <v>93</v>
      </c>
      <c r="E2512">
        <v>3</v>
      </c>
      <c r="F2512">
        <v>279</v>
      </c>
    </row>
    <row r="2513" spans="1:6" x14ac:dyDescent="0.25">
      <c r="A2513">
        <v>2511</v>
      </c>
      <c r="B2513">
        <v>507</v>
      </c>
      <c r="C2513">
        <v>1145</v>
      </c>
      <c r="D2513">
        <v>102</v>
      </c>
      <c r="E2513">
        <v>1</v>
      </c>
      <c r="F2513">
        <v>102</v>
      </c>
    </row>
    <row r="2514" spans="1:6" x14ac:dyDescent="0.25">
      <c r="A2514">
        <v>2512</v>
      </c>
      <c r="B2514">
        <v>507</v>
      </c>
      <c r="C2514">
        <v>310</v>
      </c>
      <c r="D2514">
        <v>105</v>
      </c>
      <c r="E2514">
        <v>3</v>
      </c>
      <c r="F2514">
        <v>315</v>
      </c>
    </row>
    <row r="2515" spans="1:6" x14ac:dyDescent="0.25">
      <c r="A2515">
        <v>2513</v>
      </c>
      <c r="B2515">
        <v>507</v>
      </c>
      <c r="C2515">
        <v>860</v>
      </c>
      <c r="D2515">
        <v>113</v>
      </c>
      <c r="E2515">
        <v>2</v>
      </c>
      <c r="F2515">
        <v>226</v>
      </c>
    </row>
    <row r="2516" spans="1:6" x14ac:dyDescent="0.25">
      <c r="A2516">
        <v>2514</v>
      </c>
      <c r="B2516">
        <v>507</v>
      </c>
      <c r="C2516">
        <v>814</v>
      </c>
      <c r="D2516">
        <v>117</v>
      </c>
      <c r="E2516">
        <v>1</v>
      </c>
      <c r="F2516">
        <v>117</v>
      </c>
    </row>
    <row r="2517" spans="1:6" x14ac:dyDescent="0.25">
      <c r="A2517">
        <v>2515</v>
      </c>
      <c r="B2517">
        <v>507</v>
      </c>
      <c r="C2517">
        <v>504</v>
      </c>
      <c r="D2517">
        <v>102</v>
      </c>
      <c r="E2517">
        <v>1</v>
      </c>
      <c r="F2517">
        <v>102</v>
      </c>
    </row>
    <row r="2518" spans="1:6" x14ac:dyDescent="0.25">
      <c r="A2518">
        <v>2516</v>
      </c>
      <c r="B2518">
        <v>508</v>
      </c>
      <c r="C2518">
        <v>1047</v>
      </c>
      <c r="D2518">
        <v>90</v>
      </c>
      <c r="E2518">
        <v>1</v>
      </c>
      <c r="F2518">
        <v>90</v>
      </c>
    </row>
    <row r="2519" spans="1:6" x14ac:dyDescent="0.25">
      <c r="A2519">
        <v>2517</v>
      </c>
      <c r="B2519">
        <v>508</v>
      </c>
      <c r="C2519">
        <v>773</v>
      </c>
      <c r="D2519">
        <v>91</v>
      </c>
      <c r="E2519">
        <v>2</v>
      </c>
      <c r="F2519">
        <v>182</v>
      </c>
    </row>
    <row r="2520" spans="1:6" x14ac:dyDescent="0.25">
      <c r="A2520">
        <v>2518</v>
      </c>
      <c r="B2520">
        <v>508</v>
      </c>
      <c r="C2520">
        <v>400</v>
      </c>
      <c r="D2520">
        <v>119</v>
      </c>
      <c r="E2520">
        <v>3</v>
      </c>
      <c r="F2520">
        <v>357</v>
      </c>
    </row>
    <row r="2521" spans="1:6" x14ac:dyDescent="0.25">
      <c r="A2521">
        <v>2519</v>
      </c>
      <c r="B2521">
        <v>508</v>
      </c>
      <c r="C2521">
        <v>632</v>
      </c>
      <c r="D2521">
        <v>93</v>
      </c>
      <c r="E2521">
        <v>2</v>
      </c>
      <c r="F2521">
        <v>186</v>
      </c>
    </row>
    <row r="2522" spans="1:6" x14ac:dyDescent="0.25">
      <c r="A2522">
        <v>2520</v>
      </c>
      <c r="B2522">
        <v>508</v>
      </c>
      <c r="C2522">
        <v>1017</v>
      </c>
      <c r="D2522">
        <v>90</v>
      </c>
      <c r="E2522">
        <v>2</v>
      </c>
      <c r="F2522">
        <v>180</v>
      </c>
    </row>
    <row r="2523" spans="1:6" x14ac:dyDescent="0.25">
      <c r="A2523">
        <v>2521</v>
      </c>
      <c r="B2523">
        <v>508</v>
      </c>
      <c r="C2523">
        <v>16</v>
      </c>
      <c r="D2523">
        <v>96</v>
      </c>
      <c r="E2523">
        <v>2</v>
      </c>
      <c r="F2523">
        <v>192</v>
      </c>
    </row>
    <row r="2524" spans="1:6" x14ac:dyDescent="0.25">
      <c r="A2524">
        <v>2522</v>
      </c>
      <c r="B2524">
        <v>508</v>
      </c>
      <c r="C2524">
        <v>718</v>
      </c>
      <c r="D2524">
        <v>119</v>
      </c>
      <c r="E2524">
        <v>1</v>
      </c>
      <c r="F2524">
        <v>119</v>
      </c>
    </row>
    <row r="2525" spans="1:6" x14ac:dyDescent="0.25">
      <c r="A2525">
        <v>2523</v>
      </c>
      <c r="B2525">
        <v>508</v>
      </c>
      <c r="C2525">
        <v>24</v>
      </c>
      <c r="D2525">
        <v>96</v>
      </c>
      <c r="E2525">
        <v>1</v>
      </c>
      <c r="F2525">
        <v>96</v>
      </c>
    </row>
    <row r="2526" spans="1:6" x14ac:dyDescent="0.25">
      <c r="A2526">
        <v>2524</v>
      </c>
      <c r="B2526">
        <v>508</v>
      </c>
      <c r="C2526">
        <v>506</v>
      </c>
      <c r="D2526">
        <v>102</v>
      </c>
      <c r="E2526">
        <v>1</v>
      </c>
      <c r="F2526">
        <v>102</v>
      </c>
    </row>
    <row r="2527" spans="1:6" x14ac:dyDescent="0.25">
      <c r="A2527">
        <v>2525</v>
      </c>
      <c r="B2527">
        <v>509</v>
      </c>
      <c r="C2527">
        <v>457</v>
      </c>
      <c r="D2527">
        <v>118</v>
      </c>
      <c r="E2527">
        <v>2</v>
      </c>
      <c r="F2527">
        <v>236</v>
      </c>
    </row>
    <row r="2528" spans="1:6" x14ac:dyDescent="0.25">
      <c r="A2528">
        <v>2526</v>
      </c>
      <c r="B2528">
        <v>509</v>
      </c>
      <c r="C2528">
        <v>126</v>
      </c>
      <c r="D2528">
        <v>92</v>
      </c>
      <c r="E2528">
        <v>2</v>
      </c>
      <c r="F2528">
        <v>184</v>
      </c>
    </row>
    <row r="2529" spans="1:6" x14ac:dyDescent="0.25">
      <c r="A2529">
        <v>2527</v>
      </c>
      <c r="B2529">
        <v>509</v>
      </c>
      <c r="C2529">
        <v>841</v>
      </c>
      <c r="D2529">
        <v>113</v>
      </c>
      <c r="E2529">
        <v>3</v>
      </c>
      <c r="F2529">
        <v>339</v>
      </c>
    </row>
    <row r="2530" spans="1:6" x14ac:dyDescent="0.25">
      <c r="A2530">
        <v>2528</v>
      </c>
      <c r="B2530">
        <v>509</v>
      </c>
      <c r="C2530">
        <v>513</v>
      </c>
      <c r="D2530">
        <v>102</v>
      </c>
      <c r="E2530">
        <v>3</v>
      </c>
      <c r="F2530">
        <v>306</v>
      </c>
    </row>
    <row r="2531" spans="1:6" x14ac:dyDescent="0.25">
      <c r="A2531">
        <v>2529</v>
      </c>
      <c r="B2531">
        <v>509</v>
      </c>
      <c r="C2531">
        <v>624</v>
      </c>
      <c r="D2531">
        <v>112</v>
      </c>
      <c r="E2531">
        <v>2</v>
      </c>
      <c r="F2531">
        <v>224</v>
      </c>
    </row>
    <row r="2532" spans="1:6" x14ac:dyDescent="0.25">
      <c r="A2532">
        <v>2530</v>
      </c>
      <c r="B2532">
        <v>510</v>
      </c>
      <c r="C2532">
        <v>643</v>
      </c>
      <c r="D2532">
        <v>93</v>
      </c>
      <c r="E2532">
        <v>1</v>
      </c>
      <c r="F2532">
        <v>93</v>
      </c>
    </row>
    <row r="2533" spans="1:6" x14ac:dyDescent="0.25">
      <c r="A2533">
        <v>2531</v>
      </c>
      <c r="B2533">
        <v>510</v>
      </c>
      <c r="C2533">
        <v>1241</v>
      </c>
      <c r="D2533">
        <v>112</v>
      </c>
      <c r="E2533">
        <v>3</v>
      </c>
      <c r="F2533">
        <v>336</v>
      </c>
    </row>
    <row r="2534" spans="1:6" x14ac:dyDescent="0.25">
      <c r="A2534">
        <v>2532</v>
      </c>
      <c r="B2534">
        <v>510</v>
      </c>
      <c r="C2534">
        <v>49</v>
      </c>
      <c r="D2534">
        <v>104</v>
      </c>
      <c r="E2534">
        <v>1</v>
      </c>
      <c r="F2534">
        <v>104</v>
      </c>
    </row>
    <row r="2535" spans="1:6" x14ac:dyDescent="0.25">
      <c r="A2535">
        <v>2533</v>
      </c>
      <c r="B2535">
        <v>510</v>
      </c>
      <c r="C2535">
        <v>893</v>
      </c>
      <c r="D2535">
        <v>94</v>
      </c>
      <c r="E2535">
        <v>1</v>
      </c>
      <c r="F2535">
        <v>94</v>
      </c>
    </row>
    <row r="2536" spans="1:6" x14ac:dyDescent="0.25">
      <c r="A2536">
        <v>2534</v>
      </c>
      <c r="B2536">
        <v>510</v>
      </c>
      <c r="C2536">
        <v>1034</v>
      </c>
      <c r="D2536">
        <v>90</v>
      </c>
      <c r="E2536">
        <v>3</v>
      </c>
      <c r="F2536">
        <v>270</v>
      </c>
    </row>
    <row r="2537" spans="1:6" x14ac:dyDescent="0.25">
      <c r="A2537">
        <v>2535</v>
      </c>
      <c r="B2537">
        <v>510</v>
      </c>
      <c r="C2537">
        <v>1023</v>
      </c>
      <c r="D2537">
        <v>90</v>
      </c>
      <c r="E2537">
        <v>2</v>
      </c>
      <c r="F2537">
        <v>180</v>
      </c>
    </row>
    <row r="2538" spans="1:6" x14ac:dyDescent="0.25">
      <c r="A2538">
        <v>2536</v>
      </c>
      <c r="B2538">
        <v>510</v>
      </c>
      <c r="C2538">
        <v>1158</v>
      </c>
      <c r="D2538">
        <v>99</v>
      </c>
      <c r="E2538">
        <v>3</v>
      </c>
      <c r="F2538">
        <v>297</v>
      </c>
    </row>
    <row r="2539" spans="1:6" x14ac:dyDescent="0.25">
      <c r="A2539">
        <v>2537</v>
      </c>
      <c r="B2539">
        <v>510</v>
      </c>
      <c r="C2539">
        <v>413</v>
      </c>
      <c r="D2539">
        <v>119</v>
      </c>
      <c r="E2539">
        <v>2</v>
      </c>
      <c r="F2539">
        <v>238</v>
      </c>
    </row>
    <row r="2540" spans="1:6" x14ac:dyDescent="0.25">
      <c r="A2540">
        <v>2538</v>
      </c>
      <c r="B2540">
        <v>511</v>
      </c>
      <c r="C2540">
        <v>608</v>
      </c>
      <c r="D2540">
        <v>112</v>
      </c>
      <c r="E2540">
        <v>1</v>
      </c>
      <c r="F2540">
        <v>112</v>
      </c>
    </row>
    <row r="2541" spans="1:6" x14ac:dyDescent="0.25">
      <c r="A2541">
        <v>2539</v>
      </c>
      <c r="B2541">
        <v>511</v>
      </c>
      <c r="C2541">
        <v>1252</v>
      </c>
      <c r="D2541">
        <v>112</v>
      </c>
      <c r="E2541">
        <v>2</v>
      </c>
      <c r="F2541">
        <v>224</v>
      </c>
    </row>
    <row r="2542" spans="1:6" x14ac:dyDescent="0.25">
      <c r="A2542">
        <v>2540</v>
      </c>
      <c r="B2542">
        <v>511</v>
      </c>
      <c r="C2542">
        <v>147</v>
      </c>
      <c r="D2542">
        <v>91</v>
      </c>
      <c r="E2542">
        <v>2</v>
      </c>
      <c r="F2542">
        <v>182</v>
      </c>
    </row>
    <row r="2543" spans="1:6" x14ac:dyDescent="0.25">
      <c r="A2543">
        <v>2541</v>
      </c>
      <c r="B2543">
        <v>511</v>
      </c>
      <c r="C2543">
        <v>1220</v>
      </c>
      <c r="D2543">
        <v>105</v>
      </c>
      <c r="E2543">
        <v>3</v>
      </c>
      <c r="F2543">
        <v>315</v>
      </c>
    </row>
    <row r="2544" spans="1:6" x14ac:dyDescent="0.25">
      <c r="A2544">
        <v>2542</v>
      </c>
      <c r="B2544">
        <v>511</v>
      </c>
      <c r="C2544">
        <v>565</v>
      </c>
      <c r="D2544">
        <v>100</v>
      </c>
      <c r="E2544">
        <v>2</v>
      </c>
      <c r="F2544">
        <v>200</v>
      </c>
    </row>
    <row r="2545" spans="1:6" x14ac:dyDescent="0.25">
      <c r="A2545">
        <v>2543</v>
      </c>
      <c r="B2545">
        <v>511</v>
      </c>
      <c r="C2545">
        <v>758</v>
      </c>
      <c r="D2545">
        <v>109</v>
      </c>
      <c r="E2545">
        <v>3</v>
      </c>
      <c r="F2545">
        <v>327</v>
      </c>
    </row>
    <row r="2546" spans="1:6" x14ac:dyDescent="0.25">
      <c r="A2546">
        <v>2544</v>
      </c>
      <c r="B2546">
        <v>511</v>
      </c>
      <c r="C2546">
        <v>1094</v>
      </c>
      <c r="D2546">
        <v>115</v>
      </c>
      <c r="E2546">
        <v>2</v>
      </c>
      <c r="F2546">
        <v>230</v>
      </c>
    </row>
    <row r="2547" spans="1:6" x14ac:dyDescent="0.25">
      <c r="A2547">
        <v>2545</v>
      </c>
      <c r="B2547">
        <v>511</v>
      </c>
      <c r="C2547">
        <v>681</v>
      </c>
      <c r="D2547">
        <v>113</v>
      </c>
      <c r="E2547">
        <v>3</v>
      </c>
      <c r="F2547">
        <v>339</v>
      </c>
    </row>
    <row r="2548" spans="1:6" x14ac:dyDescent="0.25">
      <c r="A2548">
        <v>2546</v>
      </c>
      <c r="B2548">
        <v>512</v>
      </c>
      <c r="C2548">
        <v>818</v>
      </c>
      <c r="D2548">
        <v>117</v>
      </c>
      <c r="E2548">
        <v>3</v>
      </c>
      <c r="F2548">
        <v>351</v>
      </c>
    </row>
    <row r="2549" spans="1:6" x14ac:dyDescent="0.25">
      <c r="A2549">
        <v>2547</v>
      </c>
      <c r="B2549">
        <v>512</v>
      </c>
      <c r="C2549">
        <v>589</v>
      </c>
      <c r="D2549">
        <v>100</v>
      </c>
      <c r="E2549">
        <v>2</v>
      </c>
      <c r="F2549">
        <v>200</v>
      </c>
    </row>
    <row r="2550" spans="1:6" x14ac:dyDescent="0.25">
      <c r="A2550">
        <v>2548</v>
      </c>
      <c r="B2550">
        <v>513</v>
      </c>
      <c r="C2550">
        <v>843</v>
      </c>
      <c r="D2550">
        <v>113</v>
      </c>
      <c r="E2550">
        <v>2</v>
      </c>
      <c r="F2550">
        <v>226</v>
      </c>
    </row>
    <row r="2551" spans="1:6" x14ac:dyDescent="0.25">
      <c r="A2551">
        <v>2549</v>
      </c>
      <c r="B2551">
        <v>513</v>
      </c>
      <c r="C2551">
        <v>1054</v>
      </c>
      <c r="D2551">
        <v>93</v>
      </c>
      <c r="E2551">
        <v>1</v>
      </c>
      <c r="F2551">
        <v>93</v>
      </c>
    </row>
    <row r="2552" spans="1:6" x14ac:dyDescent="0.25">
      <c r="A2552">
        <v>2550</v>
      </c>
      <c r="B2552">
        <v>514</v>
      </c>
      <c r="C2552">
        <v>239</v>
      </c>
      <c r="D2552">
        <v>106</v>
      </c>
      <c r="E2552">
        <v>1</v>
      </c>
      <c r="F2552">
        <v>106</v>
      </c>
    </row>
    <row r="2553" spans="1:6" x14ac:dyDescent="0.25">
      <c r="A2553">
        <v>2551</v>
      </c>
      <c r="B2553">
        <v>514</v>
      </c>
      <c r="C2553">
        <v>816</v>
      </c>
      <c r="D2553">
        <v>117</v>
      </c>
      <c r="E2553">
        <v>1</v>
      </c>
      <c r="F2553">
        <v>117</v>
      </c>
    </row>
    <row r="2554" spans="1:6" x14ac:dyDescent="0.25">
      <c r="A2554">
        <v>2552</v>
      </c>
      <c r="B2554">
        <v>514</v>
      </c>
      <c r="C2554">
        <v>210</v>
      </c>
      <c r="D2554">
        <v>106</v>
      </c>
      <c r="E2554">
        <v>2</v>
      </c>
      <c r="F2554">
        <v>212</v>
      </c>
    </row>
    <row r="2555" spans="1:6" x14ac:dyDescent="0.25">
      <c r="A2555">
        <v>2553</v>
      </c>
      <c r="B2555">
        <v>515</v>
      </c>
      <c r="C2555">
        <v>576</v>
      </c>
      <c r="D2555">
        <v>100</v>
      </c>
      <c r="E2555">
        <v>1</v>
      </c>
      <c r="F2555">
        <v>100</v>
      </c>
    </row>
    <row r="2556" spans="1:6" x14ac:dyDescent="0.25">
      <c r="A2556">
        <v>2554</v>
      </c>
      <c r="B2556">
        <v>515</v>
      </c>
      <c r="C2556">
        <v>1007</v>
      </c>
      <c r="D2556">
        <v>106</v>
      </c>
      <c r="E2556">
        <v>3</v>
      </c>
      <c r="F2556">
        <v>318</v>
      </c>
    </row>
    <row r="2557" spans="1:6" x14ac:dyDescent="0.25">
      <c r="A2557">
        <v>2555</v>
      </c>
      <c r="B2557">
        <v>515</v>
      </c>
      <c r="C2557">
        <v>817</v>
      </c>
      <c r="D2557">
        <v>117</v>
      </c>
      <c r="E2557">
        <v>1</v>
      </c>
      <c r="F2557">
        <v>117</v>
      </c>
    </row>
    <row r="2558" spans="1:6" x14ac:dyDescent="0.25">
      <c r="A2558">
        <v>2556</v>
      </c>
      <c r="B2558">
        <v>515</v>
      </c>
      <c r="C2558">
        <v>1057</v>
      </c>
      <c r="D2558">
        <v>93</v>
      </c>
      <c r="E2558">
        <v>2</v>
      </c>
      <c r="F2558">
        <v>186</v>
      </c>
    </row>
    <row r="2559" spans="1:6" x14ac:dyDescent="0.25">
      <c r="A2559">
        <v>2557</v>
      </c>
      <c r="B2559">
        <v>515</v>
      </c>
      <c r="C2559">
        <v>346</v>
      </c>
      <c r="D2559">
        <v>109</v>
      </c>
      <c r="E2559">
        <v>1</v>
      </c>
      <c r="F2559">
        <v>109</v>
      </c>
    </row>
    <row r="2560" spans="1:6" x14ac:dyDescent="0.25">
      <c r="A2560">
        <v>2558</v>
      </c>
      <c r="B2560">
        <v>515</v>
      </c>
      <c r="C2560">
        <v>1181</v>
      </c>
      <c r="D2560">
        <v>99</v>
      </c>
      <c r="E2560">
        <v>1</v>
      </c>
      <c r="F2560">
        <v>99</v>
      </c>
    </row>
    <row r="2561" spans="1:6" x14ac:dyDescent="0.25">
      <c r="A2561">
        <v>2559</v>
      </c>
      <c r="B2561">
        <v>515</v>
      </c>
      <c r="C2561">
        <v>860</v>
      </c>
      <c r="D2561">
        <v>113</v>
      </c>
      <c r="E2561">
        <v>3</v>
      </c>
      <c r="F2561">
        <v>339</v>
      </c>
    </row>
    <row r="2562" spans="1:6" x14ac:dyDescent="0.25">
      <c r="A2562">
        <v>2560</v>
      </c>
      <c r="B2562">
        <v>516</v>
      </c>
      <c r="C2562">
        <v>1093</v>
      </c>
      <c r="D2562">
        <v>115</v>
      </c>
      <c r="E2562">
        <v>2</v>
      </c>
      <c r="F2562">
        <v>230</v>
      </c>
    </row>
    <row r="2563" spans="1:6" x14ac:dyDescent="0.25">
      <c r="A2563">
        <v>2561</v>
      </c>
      <c r="B2563">
        <v>516</v>
      </c>
      <c r="C2563">
        <v>1092</v>
      </c>
      <c r="D2563">
        <v>115</v>
      </c>
      <c r="E2563">
        <v>2</v>
      </c>
      <c r="F2563">
        <v>230</v>
      </c>
    </row>
    <row r="2564" spans="1:6" x14ac:dyDescent="0.25">
      <c r="A2564">
        <v>2562</v>
      </c>
      <c r="B2564">
        <v>516</v>
      </c>
      <c r="C2564">
        <v>399</v>
      </c>
      <c r="D2564">
        <v>119</v>
      </c>
      <c r="E2564">
        <v>1</v>
      </c>
      <c r="F2564">
        <v>119</v>
      </c>
    </row>
    <row r="2565" spans="1:6" x14ac:dyDescent="0.25">
      <c r="A2565">
        <v>2563</v>
      </c>
      <c r="B2565">
        <v>516</v>
      </c>
      <c r="C2565">
        <v>1121</v>
      </c>
      <c r="D2565">
        <v>102</v>
      </c>
      <c r="E2565">
        <v>3</v>
      </c>
      <c r="F2565">
        <v>306</v>
      </c>
    </row>
    <row r="2566" spans="1:6" x14ac:dyDescent="0.25">
      <c r="A2566">
        <v>2564</v>
      </c>
      <c r="B2566">
        <v>517</v>
      </c>
      <c r="C2566">
        <v>182</v>
      </c>
      <c r="D2566">
        <v>98</v>
      </c>
      <c r="E2566">
        <v>2</v>
      </c>
      <c r="F2566">
        <v>196</v>
      </c>
    </row>
    <row r="2567" spans="1:6" x14ac:dyDescent="0.25">
      <c r="A2567">
        <v>2565</v>
      </c>
      <c r="B2567">
        <v>517</v>
      </c>
      <c r="C2567">
        <v>1033</v>
      </c>
      <c r="D2567">
        <v>90</v>
      </c>
      <c r="E2567">
        <v>3</v>
      </c>
      <c r="F2567">
        <v>270</v>
      </c>
    </row>
    <row r="2568" spans="1:6" x14ac:dyDescent="0.25">
      <c r="A2568">
        <v>2566</v>
      </c>
      <c r="B2568">
        <v>517</v>
      </c>
      <c r="C2568">
        <v>269</v>
      </c>
      <c r="D2568">
        <v>95</v>
      </c>
      <c r="E2568">
        <v>3</v>
      </c>
      <c r="F2568">
        <v>285</v>
      </c>
    </row>
    <row r="2569" spans="1:6" x14ac:dyDescent="0.25">
      <c r="A2569">
        <v>2567</v>
      </c>
      <c r="B2569">
        <v>517</v>
      </c>
      <c r="C2569">
        <v>884</v>
      </c>
      <c r="D2569">
        <v>94</v>
      </c>
      <c r="E2569">
        <v>3</v>
      </c>
      <c r="F2569">
        <v>282</v>
      </c>
    </row>
    <row r="2570" spans="1:6" x14ac:dyDescent="0.25">
      <c r="A2570">
        <v>2568</v>
      </c>
      <c r="B2570">
        <v>517</v>
      </c>
      <c r="C2570">
        <v>465</v>
      </c>
      <c r="D2570">
        <v>118</v>
      </c>
      <c r="E2570">
        <v>3</v>
      </c>
      <c r="F2570">
        <v>354</v>
      </c>
    </row>
    <row r="2571" spans="1:6" x14ac:dyDescent="0.25">
      <c r="A2571">
        <v>2569</v>
      </c>
      <c r="B2571">
        <v>517</v>
      </c>
      <c r="C2571">
        <v>990</v>
      </c>
      <c r="D2571">
        <v>106</v>
      </c>
      <c r="E2571">
        <v>3</v>
      </c>
      <c r="F2571">
        <v>318</v>
      </c>
    </row>
    <row r="2572" spans="1:6" x14ac:dyDescent="0.25">
      <c r="A2572">
        <v>2570</v>
      </c>
      <c r="B2572">
        <v>517</v>
      </c>
      <c r="C2572">
        <v>1149</v>
      </c>
      <c r="D2572">
        <v>102</v>
      </c>
      <c r="E2572">
        <v>3</v>
      </c>
      <c r="F2572">
        <v>306</v>
      </c>
    </row>
    <row r="2573" spans="1:6" x14ac:dyDescent="0.25">
      <c r="A2573">
        <v>2571</v>
      </c>
      <c r="B2573">
        <v>517</v>
      </c>
      <c r="C2573">
        <v>775</v>
      </c>
      <c r="D2573">
        <v>91</v>
      </c>
      <c r="E2573">
        <v>2</v>
      </c>
      <c r="F2573">
        <v>182</v>
      </c>
    </row>
    <row r="2574" spans="1:6" x14ac:dyDescent="0.25">
      <c r="A2574">
        <v>2572</v>
      </c>
      <c r="B2574">
        <v>517</v>
      </c>
      <c r="C2574">
        <v>1209</v>
      </c>
      <c r="D2574">
        <v>105</v>
      </c>
      <c r="E2574">
        <v>1</v>
      </c>
      <c r="F2574">
        <v>105</v>
      </c>
    </row>
    <row r="2575" spans="1:6" x14ac:dyDescent="0.25">
      <c r="A2575">
        <v>2573</v>
      </c>
      <c r="B2575">
        <v>518</v>
      </c>
      <c r="C2575">
        <v>199</v>
      </c>
      <c r="D2575">
        <v>98</v>
      </c>
      <c r="E2575">
        <v>2</v>
      </c>
      <c r="F2575">
        <v>196</v>
      </c>
    </row>
    <row r="2576" spans="1:6" x14ac:dyDescent="0.25">
      <c r="A2576">
        <v>2574</v>
      </c>
      <c r="B2576">
        <v>518</v>
      </c>
      <c r="C2576">
        <v>781</v>
      </c>
      <c r="D2576">
        <v>91</v>
      </c>
      <c r="E2576">
        <v>2</v>
      </c>
      <c r="F2576">
        <v>182</v>
      </c>
    </row>
    <row r="2577" spans="1:6" x14ac:dyDescent="0.25">
      <c r="A2577">
        <v>2575</v>
      </c>
      <c r="B2577">
        <v>518</v>
      </c>
      <c r="C2577">
        <v>816</v>
      </c>
      <c r="D2577">
        <v>117</v>
      </c>
      <c r="E2577">
        <v>1</v>
      </c>
      <c r="F2577">
        <v>117</v>
      </c>
    </row>
    <row r="2578" spans="1:6" x14ac:dyDescent="0.25">
      <c r="A2578">
        <v>2576</v>
      </c>
      <c r="B2578">
        <v>518</v>
      </c>
      <c r="C2578">
        <v>934</v>
      </c>
      <c r="D2578">
        <v>96</v>
      </c>
      <c r="E2578">
        <v>3</v>
      </c>
      <c r="F2578">
        <v>288</v>
      </c>
    </row>
    <row r="2579" spans="1:6" x14ac:dyDescent="0.25">
      <c r="A2579">
        <v>2577</v>
      </c>
      <c r="B2579">
        <v>518</v>
      </c>
      <c r="C2579">
        <v>740</v>
      </c>
      <c r="D2579">
        <v>109</v>
      </c>
      <c r="E2579">
        <v>3</v>
      </c>
      <c r="F2579">
        <v>327</v>
      </c>
    </row>
    <row r="2580" spans="1:6" x14ac:dyDescent="0.25">
      <c r="A2580">
        <v>2578</v>
      </c>
      <c r="B2580">
        <v>519</v>
      </c>
      <c r="C2580">
        <v>230</v>
      </c>
      <c r="D2580">
        <v>106</v>
      </c>
      <c r="E2580">
        <v>3</v>
      </c>
      <c r="F2580">
        <v>318</v>
      </c>
    </row>
    <row r="2581" spans="1:6" x14ac:dyDescent="0.25">
      <c r="A2581">
        <v>2579</v>
      </c>
      <c r="B2581">
        <v>519</v>
      </c>
      <c r="C2581">
        <v>1029</v>
      </c>
      <c r="D2581">
        <v>90</v>
      </c>
      <c r="E2581">
        <v>2</v>
      </c>
      <c r="F2581">
        <v>180</v>
      </c>
    </row>
    <row r="2582" spans="1:6" x14ac:dyDescent="0.25">
      <c r="A2582">
        <v>2580</v>
      </c>
      <c r="B2582">
        <v>519</v>
      </c>
      <c r="C2582">
        <v>156</v>
      </c>
      <c r="D2582">
        <v>91</v>
      </c>
      <c r="E2582">
        <v>2</v>
      </c>
      <c r="F2582">
        <v>182</v>
      </c>
    </row>
    <row r="2583" spans="1:6" x14ac:dyDescent="0.25">
      <c r="A2583">
        <v>2581</v>
      </c>
      <c r="B2583">
        <v>519</v>
      </c>
      <c r="C2583">
        <v>823</v>
      </c>
      <c r="D2583">
        <v>117</v>
      </c>
      <c r="E2583">
        <v>1</v>
      </c>
      <c r="F2583">
        <v>117</v>
      </c>
    </row>
    <row r="2584" spans="1:6" x14ac:dyDescent="0.25">
      <c r="A2584">
        <v>2582</v>
      </c>
      <c r="B2584">
        <v>519</v>
      </c>
      <c r="C2584">
        <v>550</v>
      </c>
      <c r="D2584">
        <v>98</v>
      </c>
      <c r="E2584">
        <v>1</v>
      </c>
      <c r="F2584">
        <v>98</v>
      </c>
    </row>
    <row r="2585" spans="1:6" x14ac:dyDescent="0.25">
      <c r="A2585">
        <v>2583</v>
      </c>
      <c r="B2585">
        <v>519</v>
      </c>
      <c r="C2585">
        <v>391</v>
      </c>
      <c r="D2585">
        <v>119</v>
      </c>
      <c r="E2585">
        <v>2</v>
      </c>
      <c r="F2585">
        <v>238</v>
      </c>
    </row>
    <row r="2586" spans="1:6" x14ac:dyDescent="0.25">
      <c r="A2586">
        <v>2584</v>
      </c>
      <c r="B2586">
        <v>519</v>
      </c>
      <c r="C2586">
        <v>161</v>
      </c>
      <c r="D2586">
        <v>91</v>
      </c>
      <c r="E2586">
        <v>2</v>
      </c>
      <c r="F2586">
        <v>182</v>
      </c>
    </row>
    <row r="2587" spans="1:6" x14ac:dyDescent="0.25">
      <c r="A2587">
        <v>2585</v>
      </c>
      <c r="B2587">
        <v>519</v>
      </c>
      <c r="C2587">
        <v>924</v>
      </c>
      <c r="D2587">
        <v>96</v>
      </c>
      <c r="E2587">
        <v>1</v>
      </c>
      <c r="F2587">
        <v>96</v>
      </c>
    </row>
    <row r="2588" spans="1:6" x14ac:dyDescent="0.25">
      <c r="A2588">
        <v>2586</v>
      </c>
      <c r="B2588">
        <v>519</v>
      </c>
      <c r="C2588">
        <v>652</v>
      </c>
      <c r="D2588">
        <v>93</v>
      </c>
      <c r="E2588">
        <v>2</v>
      </c>
      <c r="F2588">
        <v>186</v>
      </c>
    </row>
    <row r="2589" spans="1:6" x14ac:dyDescent="0.25">
      <c r="A2589">
        <v>2587</v>
      </c>
      <c r="B2589">
        <v>520</v>
      </c>
      <c r="C2589">
        <v>920</v>
      </c>
      <c r="D2589">
        <v>96</v>
      </c>
      <c r="E2589">
        <v>2</v>
      </c>
      <c r="F2589">
        <v>192</v>
      </c>
    </row>
    <row r="2590" spans="1:6" x14ac:dyDescent="0.25">
      <c r="A2590">
        <v>2588</v>
      </c>
      <c r="B2590">
        <v>520</v>
      </c>
      <c r="C2590">
        <v>1136</v>
      </c>
      <c r="D2590">
        <v>102</v>
      </c>
      <c r="E2590">
        <v>2</v>
      </c>
      <c r="F2590">
        <v>204</v>
      </c>
    </row>
    <row r="2591" spans="1:6" x14ac:dyDescent="0.25">
      <c r="A2591">
        <v>2589</v>
      </c>
      <c r="B2591">
        <v>520</v>
      </c>
      <c r="C2591">
        <v>30</v>
      </c>
      <c r="D2591">
        <v>96</v>
      </c>
      <c r="E2591">
        <v>3</v>
      </c>
      <c r="F2591">
        <v>288</v>
      </c>
    </row>
    <row r="2592" spans="1:6" x14ac:dyDescent="0.25">
      <c r="A2592">
        <v>2590</v>
      </c>
      <c r="B2592">
        <v>520</v>
      </c>
      <c r="C2592">
        <v>465</v>
      </c>
      <c r="D2592">
        <v>118</v>
      </c>
      <c r="E2592">
        <v>2</v>
      </c>
      <c r="F2592">
        <v>236</v>
      </c>
    </row>
    <row r="2593" spans="1:6" x14ac:dyDescent="0.25">
      <c r="A2593">
        <v>2591</v>
      </c>
      <c r="B2593">
        <v>520</v>
      </c>
      <c r="C2593">
        <v>1091</v>
      </c>
      <c r="D2593">
        <v>115</v>
      </c>
      <c r="E2593">
        <v>2</v>
      </c>
      <c r="F2593">
        <v>230</v>
      </c>
    </row>
    <row r="2594" spans="1:6" x14ac:dyDescent="0.25">
      <c r="A2594">
        <v>2592</v>
      </c>
      <c r="B2594">
        <v>520</v>
      </c>
      <c r="C2594">
        <v>975</v>
      </c>
      <c r="D2594">
        <v>97</v>
      </c>
      <c r="E2594">
        <v>1</v>
      </c>
      <c r="F2594">
        <v>97</v>
      </c>
    </row>
    <row r="2595" spans="1:6" x14ac:dyDescent="0.25">
      <c r="A2595">
        <v>2593</v>
      </c>
      <c r="B2595">
        <v>520</v>
      </c>
      <c r="C2595">
        <v>138</v>
      </c>
      <c r="D2595">
        <v>92</v>
      </c>
      <c r="E2595">
        <v>1</v>
      </c>
      <c r="F2595">
        <v>92</v>
      </c>
    </row>
    <row r="2596" spans="1:6" x14ac:dyDescent="0.25">
      <c r="A2596">
        <v>2594</v>
      </c>
      <c r="B2596">
        <v>520</v>
      </c>
      <c r="C2596">
        <v>954</v>
      </c>
      <c r="D2596">
        <v>97</v>
      </c>
      <c r="E2596">
        <v>3</v>
      </c>
      <c r="F2596">
        <v>291</v>
      </c>
    </row>
    <row r="2597" spans="1:6" x14ac:dyDescent="0.25">
      <c r="A2597">
        <v>2595</v>
      </c>
      <c r="B2597">
        <v>520</v>
      </c>
      <c r="C2597">
        <v>1052</v>
      </c>
      <c r="D2597">
        <v>93</v>
      </c>
      <c r="E2597">
        <v>2</v>
      </c>
      <c r="F2597">
        <v>186</v>
      </c>
    </row>
    <row r="2598" spans="1:6" x14ac:dyDescent="0.25">
      <c r="A2598">
        <v>2596</v>
      </c>
      <c r="B2598">
        <v>520</v>
      </c>
      <c r="C2598">
        <v>204</v>
      </c>
      <c r="D2598">
        <v>98</v>
      </c>
      <c r="E2598">
        <v>1</v>
      </c>
      <c r="F2598">
        <v>98</v>
      </c>
    </row>
    <row r="2599" spans="1:6" x14ac:dyDescent="0.25">
      <c r="A2599">
        <v>2597</v>
      </c>
      <c r="B2599">
        <v>521</v>
      </c>
      <c r="C2599">
        <v>405</v>
      </c>
      <c r="D2599">
        <v>119</v>
      </c>
      <c r="E2599">
        <v>1</v>
      </c>
      <c r="F2599">
        <v>119</v>
      </c>
    </row>
    <row r="2600" spans="1:6" x14ac:dyDescent="0.25">
      <c r="A2600">
        <v>2598</v>
      </c>
      <c r="B2600">
        <v>521</v>
      </c>
      <c r="C2600">
        <v>491</v>
      </c>
      <c r="D2600">
        <v>102</v>
      </c>
      <c r="E2600">
        <v>3</v>
      </c>
      <c r="F2600">
        <v>306</v>
      </c>
    </row>
    <row r="2601" spans="1:6" x14ac:dyDescent="0.25">
      <c r="A2601">
        <v>2599</v>
      </c>
      <c r="B2601">
        <v>521</v>
      </c>
      <c r="C2601">
        <v>382</v>
      </c>
      <c r="D2601">
        <v>94</v>
      </c>
      <c r="E2601">
        <v>3</v>
      </c>
      <c r="F2601">
        <v>282</v>
      </c>
    </row>
    <row r="2602" spans="1:6" x14ac:dyDescent="0.25">
      <c r="A2602">
        <v>2600</v>
      </c>
      <c r="B2602">
        <v>521</v>
      </c>
      <c r="C2602">
        <v>625</v>
      </c>
      <c r="D2602">
        <v>112</v>
      </c>
      <c r="E2602">
        <v>1</v>
      </c>
      <c r="F2602">
        <v>112</v>
      </c>
    </row>
    <row r="2603" spans="1:6" x14ac:dyDescent="0.25">
      <c r="A2603">
        <v>2601</v>
      </c>
      <c r="B2603">
        <v>521</v>
      </c>
      <c r="C2603">
        <v>722</v>
      </c>
      <c r="D2603">
        <v>119</v>
      </c>
      <c r="E2603">
        <v>3</v>
      </c>
      <c r="F2603">
        <v>357</v>
      </c>
    </row>
    <row r="2604" spans="1:6" x14ac:dyDescent="0.25">
      <c r="A2604">
        <v>2602</v>
      </c>
      <c r="B2604">
        <v>521</v>
      </c>
      <c r="C2604">
        <v>135</v>
      </c>
      <c r="D2604">
        <v>92</v>
      </c>
      <c r="E2604">
        <v>1</v>
      </c>
      <c r="F2604">
        <v>92</v>
      </c>
    </row>
    <row r="2605" spans="1:6" x14ac:dyDescent="0.25">
      <c r="A2605">
        <v>2603</v>
      </c>
      <c r="B2605">
        <v>521</v>
      </c>
      <c r="C2605">
        <v>476</v>
      </c>
      <c r="D2605">
        <v>118</v>
      </c>
      <c r="E2605">
        <v>3</v>
      </c>
      <c r="F2605">
        <v>354</v>
      </c>
    </row>
    <row r="2606" spans="1:6" x14ac:dyDescent="0.25">
      <c r="A2606">
        <v>2604</v>
      </c>
      <c r="B2606">
        <v>521</v>
      </c>
      <c r="C2606">
        <v>174</v>
      </c>
      <c r="D2606">
        <v>91</v>
      </c>
      <c r="E2606">
        <v>1</v>
      </c>
      <c r="F2606">
        <v>91</v>
      </c>
    </row>
    <row r="2607" spans="1:6" x14ac:dyDescent="0.25">
      <c r="A2607">
        <v>2605</v>
      </c>
      <c r="B2607">
        <v>522</v>
      </c>
      <c r="C2607">
        <v>433</v>
      </c>
      <c r="D2607">
        <v>107</v>
      </c>
      <c r="E2607">
        <v>3</v>
      </c>
      <c r="F2607">
        <v>321</v>
      </c>
    </row>
    <row r="2608" spans="1:6" x14ac:dyDescent="0.25">
      <c r="A2608">
        <v>2606</v>
      </c>
      <c r="B2608">
        <v>522</v>
      </c>
      <c r="C2608">
        <v>924</v>
      </c>
      <c r="D2608">
        <v>96</v>
      </c>
      <c r="E2608">
        <v>2</v>
      </c>
      <c r="F2608">
        <v>192</v>
      </c>
    </row>
    <row r="2609" spans="1:6" x14ac:dyDescent="0.25">
      <c r="A2609">
        <v>2607</v>
      </c>
      <c r="B2609">
        <v>522</v>
      </c>
      <c r="C2609">
        <v>713</v>
      </c>
      <c r="D2609">
        <v>119</v>
      </c>
      <c r="E2609">
        <v>2</v>
      </c>
      <c r="F2609">
        <v>238</v>
      </c>
    </row>
    <row r="2610" spans="1:6" x14ac:dyDescent="0.25">
      <c r="A2610">
        <v>2608</v>
      </c>
      <c r="B2610">
        <v>523</v>
      </c>
      <c r="C2610">
        <v>1068</v>
      </c>
      <c r="D2610">
        <v>93</v>
      </c>
      <c r="E2610">
        <v>3</v>
      </c>
      <c r="F2610">
        <v>279</v>
      </c>
    </row>
    <row r="2611" spans="1:6" x14ac:dyDescent="0.25">
      <c r="A2611">
        <v>2609</v>
      </c>
      <c r="B2611">
        <v>523</v>
      </c>
      <c r="C2611">
        <v>354</v>
      </c>
      <c r="D2611">
        <v>94</v>
      </c>
      <c r="E2611">
        <v>1</v>
      </c>
      <c r="F2611">
        <v>94</v>
      </c>
    </row>
    <row r="2612" spans="1:6" x14ac:dyDescent="0.25">
      <c r="A2612">
        <v>2610</v>
      </c>
      <c r="B2612">
        <v>523</v>
      </c>
      <c r="C2612">
        <v>727</v>
      </c>
      <c r="D2612">
        <v>119</v>
      </c>
      <c r="E2612">
        <v>3</v>
      </c>
      <c r="F2612">
        <v>357</v>
      </c>
    </row>
    <row r="2613" spans="1:6" x14ac:dyDescent="0.25">
      <c r="A2613">
        <v>2611</v>
      </c>
      <c r="B2613">
        <v>523</v>
      </c>
      <c r="C2613">
        <v>727</v>
      </c>
      <c r="D2613">
        <v>119</v>
      </c>
      <c r="E2613">
        <v>2</v>
      </c>
      <c r="F2613">
        <v>238</v>
      </c>
    </row>
    <row r="2614" spans="1:6" x14ac:dyDescent="0.25">
      <c r="A2614">
        <v>2612</v>
      </c>
      <c r="B2614">
        <v>523</v>
      </c>
      <c r="C2614">
        <v>221</v>
      </c>
      <c r="D2614">
        <v>106</v>
      </c>
      <c r="E2614">
        <v>3</v>
      </c>
      <c r="F2614">
        <v>318</v>
      </c>
    </row>
    <row r="2615" spans="1:6" x14ac:dyDescent="0.25">
      <c r="A2615">
        <v>2613</v>
      </c>
      <c r="B2615">
        <v>523</v>
      </c>
      <c r="C2615">
        <v>864</v>
      </c>
      <c r="D2615">
        <v>113</v>
      </c>
      <c r="E2615">
        <v>3</v>
      </c>
      <c r="F2615">
        <v>339</v>
      </c>
    </row>
    <row r="2616" spans="1:6" x14ac:dyDescent="0.25">
      <c r="A2616">
        <v>2614</v>
      </c>
      <c r="B2616">
        <v>524</v>
      </c>
      <c r="C2616">
        <v>794</v>
      </c>
      <c r="D2616">
        <v>91</v>
      </c>
      <c r="E2616">
        <v>3</v>
      </c>
      <c r="F2616">
        <v>273</v>
      </c>
    </row>
    <row r="2617" spans="1:6" x14ac:dyDescent="0.25">
      <c r="A2617">
        <v>2615</v>
      </c>
      <c r="B2617">
        <v>524</v>
      </c>
      <c r="C2617">
        <v>179</v>
      </c>
      <c r="D2617">
        <v>98</v>
      </c>
      <c r="E2617">
        <v>1</v>
      </c>
      <c r="F2617">
        <v>98</v>
      </c>
    </row>
    <row r="2618" spans="1:6" x14ac:dyDescent="0.25">
      <c r="A2618">
        <v>2616</v>
      </c>
      <c r="B2618">
        <v>524</v>
      </c>
      <c r="C2618">
        <v>485</v>
      </c>
      <c r="D2618">
        <v>118</v>
      </c>
      <c r="E2618">
        <v>3</v>
      </c>
      <c r="F2618">
        <v>354</v>
      </c>
    </row>
    <row r="2619" spans="1:6" x14ac:dyDescent="0.25">
      <c r="A2619">
        <v>2617</v>
      </c>
      <c r="B2619">
        <v>525</v>
      </c>
      <c r="C2619">
        <v>1091</v>
      </c>
      <c r="D2619">
        <v>115</v>
      </c>
      <c r="E2619">
        <v>3</v>
      </c>
      <c r="F2619">
        <v>345</v>
      </c>
    </row>
    <row r="2620" spans="1:6" x14ac:dyDescent="0.25">
      <c r="A2620">
        <v>2618</v>
      </c>
      <c r="B2620">
        <v>525</v>
      </c>
      <c r="C2620">
        <v>848</v>
      </c>
      <c r="D2620">
        <v>113</v>
      </c>
      <c r="E2620">
        <v>3</v>
      </c>
      <c r="F2620">
        <v>339</v>
      </c>
    </row>
    <row r="2621" spans="1:6" x14ac:dyDescent="0.25">
      <c r="A2621">
        <v>2619</v>
      </c>
      <c r="B2621">
        <v>525</v>
      </c>
      <c r="C2621">
        <v>1192</v>
      </c>
      <c r="D2621">
        <v>105</v>
      </c>
      <c r="E2621">
        <v>3</v>
      </c>
      <c r="F2621">
        <v>315</v>
      </c>
    </row>
    <row r="2622" spans="1:6" x14ac:dyDescent="0.25">
      <c r="A2622">
        <v>2620</v>
      </c>
      <c r="B2622">
        <v>525</v>
      </c>
      <c r="C2622">
        <v>45</v>
      </c>
      <c r="D2622">
        <v>104</v>
      </c>
      <c r="E2622">
        <v>2</v>
      </c>
      <c r="F2622">
        <v>208</v>
      </c>
    </row>
    <row r="2623" spans="1:6" x14ac:dyDescent="0.25">
      <c r="A2623">
        <v>2621</v>
      </c>
      <c r="B2623">
        <v>525</v>
      </c>
      <c r="C2623">
        <v>727</v>
      </c>
      <c r="D2623">
        <v>119</v>
      </c>
      <c r="E2623">
        <v>3</v>
      </c>
      <c r="F2623">
        <v>357</v>
      </c>
    </row>
    <row r="2624" spans="1:6" x14ac:dyDescent="0.25">
      <c r="A2624">
        <v>2622</v>
      </c>
      <c r="B2624">
        <v>525</v>
      </c>
      <c r="C2624">
        <v>361</v>
      </c>
      <c r="D2624">
        <v>94</v>
      </c>
      <c r="E2624">
        <v>2</v>
      </c>
      <c r="F2624">
        <v>188</v>
      </c>
    </row>
    <row r="2625" spans="1:6" x14ac:dyDescent="0.25">
      <c r="A2625">
        <v>2623</v>
      </c>
      <c r="B2625">
        <v>526</v>
      </c>
      <c r="C2625">
        <v>1112</v>
      </c>
      <c r="D2625">
        <v>115</v>
      </c>
      <c r="E2625">
        <v>1</v>
      </c>
      <c r="F2625">
        <v>115</v>
      </c>
    </row>
    <row r="2626" spans="1:6" x14ac:dyDescent="0.25">
      <c r="A2626">
        <v>2624</v>
      </c>
      <c r="B2626">
        <v>526</v>
      </c>
      <c r="C2626">
        <v>879</v>
      </c>
      <c r="D2626">
        <v>94</v>
      </c>
      <c r="E2626">
        <v>2</v>
      </c>
      <c r="F2626">
        <v>188</v>
      </c>
    </row>
    <row r="2627" spans="1:6" x14ac:dyDescent="0.25">
      <c r="A2627">
        <v>2625</v>
      </c>
      <c r="B2627">
        <v>526</v>
      </c>
      <c r="C2627">
        <v>251</v>
      </c>
      <c r="D2627">
        <v>95</v>
      </c>
      <c r="E2627">
        <v>3</v>
      </c>
      <c r="F2627">
        <v>285</v>
      </c>
    </row>
    <row r="2628" spans="1:6" x14ac:dyDescent="0.25">
      <c r="A2628">
        <v>2626</v>
      </c>
      <c r="B2628">
        <v>526</v>
      </c>
      <c r="C2628">
        <v>1122</v>
      </c>
      <c r="D2628">
        <v>102</v>
      </c>
      <c r="E2628">
        <v>3</v>
      </c>
      <c r="F2628">
        <v>306</v>
      </c>
    </row>
    <row r="2629" spans="1:6" x14ac:dyDescent="0.25">
      <c r="A2629">
        <v>2627</v>
      </c>
      <c r="B2629">
        <v>526</v>
      </c>
      <c r="C2629">
        <v>343</v>
      </c>
      <c r="D2629">
        <v>109</v>
      </c>
      <c r="E2629">
        <v>2</v>
      </c>
      <c r="F2629">
        <v>218</v>
      </c>
    </row>
    <row r="2630" spans="1:6" x14ac:dyDescent="0.25">
      <c r="A2630">
        <v>2628</v>
      </c>
      <c r="B2630">
        <v>526</v>
      </c>
      <c r="C2630">
        <v>1030</v>
      </c>
      <c r="D2630">
        <v>90</v>
      </c>
      <c r="E2630">
        <v>3</v>
      </c>
      <c r="F2630">
        <v>270</v>
      </c>
    </row>
    <row r="2631" spans="1:6" x14ac:dyDescent="0.25">
      <c r="A2631">
        <v>2629</v>
      </c>
      <c r="B2631">
        <v>527</v>
      </c>
      <c r="C2631">
        <v>350</v>
      </c>
      <c r="D2631">
        <v>94</v>
      </c>
      <c r="E2631">
        <v>3</v>
      </c>
      <c r="F2631">
        <v>282</v>
      </c>
    </row>
    <row r="2632" spans="1:6" x14ac:dyDescent="0.25">
      <c r="A2632">
        <v>2630</v>
      </c>
      <c r="B2632">
        <v>527</v>
      </c>
      <c r="C2632">
        <v>594</v>
      </c>
      <c r="D2632">
        <v>100</v>
      </c>
      <c r="E2632">
        <v>1</v>
      </c>
      <c r="F2632">
        <v>100</v>
      </c>
    </row>
    <row r="2633" spans="1:6" x14ac:dyDescent="0.25">
      <c r="A2633">
        <v>2631</v>
      </c>
      <c r="B2633">
        <v>527</v>
      </c>
      <c r="C2633">
        <v>415</v>
      </c>
      <c r="D2633">
        <v>119</v>
      </c>
      <c r="E2633">
        <v>2</v>
      </c>
      <c r="F2633">
        <v>238</v>
      </c>
    </row>
    <row r="2634" spans="1:6" x14ac:dyDescent="0.25">
      <c r="A2634">
        <v>2632</v>
      </c>
      <c r="B2634">
        <v>527</v>
      </c>
      <c r="C2634">
        <v>114</v>
      </c>
      <c r="D2634">
        <v>92</v>
      </c>
      <c r="E2634">
        <v>1</v>
      </c>
      <c r="F2634">
        <v>92</v>
      </c>
    </row>
    <row r="2635" spans="1:6" x14ac:dyDescent="0.25">
      <c r="A2635">
        <v>2633</v>
      </c>
      <c r="B2635">
        <v>527</v>
      </c>
      <c r="C2635">
        <v>519</v>
      </c>
      <c r="D2635">
        <v>102</v>
      </c>
      <c r="E2635">
        <v>2</v>
      </c>
      <c r="F2635">
        <v>204</v>
      </c>
    </row>
    <row r="2636" spans="1:6" x14ac:dyDescent="0.25">
      <c r="A2636">
        <v>2634</v>
      </c>
      <c r="B2636">
        <v>527</v>
      </c>
      <c r="C2636">
        <v>440</v>
      </c>
      <c r="D2636">
        <v>107</v>
      </c>
      <c r="E2636">
        <v>3</v>
      </c>
      <c r="F2636">
        <v>321</v>
      </c>
    </row>
    <row r="2637" spans="1:6" x14ac:dyDescent="0.25">
      <c r="A2637">
        <v>2635</v>
      </c>
      <c r="B2637">
        <v>527</v>
      </c>
      <c r="C2637">
        <v>788</v>
      </c>
      <c r="D2637">
        <v>91</v>
      </c>
      <c r="E2637">
        <v>1</v>
      </c>
      <c r="F2637">
        <v>91</v>
      </c>
    </row>
    <row r="2638" spans="1:6" x14ac:dyDescent="0.25">
      <c r="A2638">
        <v>2636</v>
      </c>
      <c r="B2638">
        <v>527</v>
      </c>
      <c r="C2638">
        <v>156</v>
      </c>
      <c r="D2638">
        <v>91</v>
      </c>
      <c r="E2638">
        <v>1</v>
      </c>
      <c r="F2638">
        <v>91</v>
      </c>
    </row>
    <row r="2639" spans="1:6" x14ac:dyDescent="0.25">
      <c r="A2639">
        <v>2637</v>
      </c>
      <c r="B2639">
        <v>528</v>
      </c>
      <c r="C2639">
        <v>297</v>
      </c>
      <c r="D2639">
        <v>105</v>
      </c>
      <c r="E2639">
        <v>2</v>
      </c>
      <c r="F2639">
        <v>210</v>
      </c>
    </row>
    <row r="2640" spans="1:6" x14ac:dyDescent="0.25">
      <c r="A2640">
        <v>2638</v>
      </c>
      <c r="B2640">
        <v>528</v>
      </c>
      <c r="C2640">
        <v>366</v>
      </c>
      <c r="D2640">
        <v>94</v>
      </c>
      <c r="E2640">
        <v>2</v>
      </c>
      <c r="F2640">
        <v>188</v>
      </c>
    </row>
    <row r="2641" spans="1:6" x14ac:dyDescent="0.25">
      <c r="A2641">
        <v>2639</v>
      </c>
      <c r="B2641">
        <v>528</v>
      </c>
      <c r="C2641">
        <v>895</v>
      </c>
      <c r="D2641">
        <v>94</v>
      </c>
      <c r="E2641">
        <v>1</v>
      </c>
      <c r="F2641">
        <v>94</v>
      </c>
    </row>
    <row r="2642" spans="1:6" x14ac:dyDescent="0.25">
      <c r="A2642">
        <v>2640</v>
      </c>
      <c r="B2642">
        <v>528</v>
      </c>
      <c r="C2642">
        <v>472</v>
      </c>
      <c r="D2642">
        <v>118</v>
      </c>
      <c r="E2642">
        <v>3</v>
      </c>
      <c r="F2642">
        <v>354</v>
      </c>
    </row>
    <row r="2643" spans="1:6" x14ac:dyDescent="0.25">
      <c r="A2643">
        <v>2641</v>
      </c>
      <c r="B2643">
        <v>528</v>
      </c>
      <c r="C2643">
        <v>1089</v>
      </c>
      <c r="D2643">
        <v>115</v>
      </c>
      <c r="E2643">
        <v>1</v>
      </c>
      <c r="F2643">
        <v>115</v>
      </c>
    </row>
    <row r="2644" spans="1:6" x14ac:dyDescent="0.25">
      <c r="A2644">
        <v>2642</v>
      </c>
      <c r="B2644">
        <v>528</v>
      </c>
      <c r="C2644">
        <v>1168</v>
      </c>
      <c r="D2644">
        <v>99</v>
      </c>
      <c r="E2644">
        <v>2</v>
      </c>
      <c r="F2644">
        <v>198</v>
      </c>
    </row>
    <row r="2645" spans="1:6" x14ac:dyDescent="0.25">
      <c r="A2645">
        <v>2643</v>
      </c>
      <c r="B2645">
        <v>529</v>
      </c>
      <c r="C2645">
        <v>291</v>
      </c>
      <c r="D2645">
        <v>105</v>
      </c>
      <c r="E2645">
        <v>2</v>
      </c>
      <c r="F2645">
        <v>210</v>
      </c>
    </row>
    <row r="2646" spans="1:6" x14ac:dyDescent="0.25">
      <c r="A2646">
        <v>2644</v>
      </c>
      <c r="B2646">
        <v>529</v>
      </c>
      <c r="C2646">
        <v>937</v>
      </c>
      <c r="D2646">
        <v>96</v>
      </c>
      <c r="E2646">
        <v>3</v>
      </c>
      <c r="F2646">
        <v>288</v>
      </c>
    </row>
    <row r="2647" spans="1:6" x14ac:dyDescent="0.25">
      <c r="A2647">
        <v>2645</v>
      </c>
      <c r="B2647">
        <v>529</v>
      </c>
      <c r="C2647">
        <v>1194</v>
      </c>
      <c r="D2647">
        <v>105</v>
      </c>
      <c r="E2647">
        <v>2</v>
      </c>
      <c r="F2647">
        <v>210</v>
      </c>
    </row>
    <row r="2648" spans="1:6" x14ac:dyDescent="0.25">
      <c r="A2648">
        <v>2646</v>
      </c>
      <c r="B2648">
        <v>530</v>
      </c>
      <c r="C2648">
        <v>1073</v>
      </c>
      <c r="D2648">
        <v>93</v>
      </c>
      <c r="E2648">
        <v>3</v>
      </c>
      <c r="F2648">
        <v>279</v>
      </c>
    </row>
    <row r="2649" spans="1:6" x14ac:dyDescent="0.25">
      <c r="A2649">
        <v>2647</v>
      </c>
      <c r="B2649">
        <v>530</v>
      </c>
      <c r="C2649">
        <v>274</v>
      </c>
      <c r="D2649">
        <v>95</v>
      </c>
      <c r="E2649">
        <v>2</v>
      </c>
      <c r="F2649">
        <v>190</v>
      </c>
    </row>
    <row r="2650" spans="1:6" x14ac:dyDescent="0.25">
      <c r="A2650">
        <v>2648</v>
      </c>
      <c r="B2650">
        <v>530</v>
      </c>
      <c r="C2650">
        <v>757</v>
      </c>
      <c r="D2650">
        <v>109</v>
      </c>
      <c r="E2650">
        <v>3</v>
      </c>
      <c r="F2650">
        <v>327</v>
      </c>
    </row>
    <row r="2651" spans="1:6" x14ac:dyDescent="0.25">
      <c r="A2651">
        <v>2649</v>
      </c>
      <c r="B2651">
        <v>530</v>
      </c>
      <c r="C2651">
        <v>277</v>
      </c>
      <c r="D2651">
        <v>95</v>
      </c>
      <c r="E2651">
        <v>2</v>
      </c>
      <c r="F2651">
        <v>190</v>
      </c>
    </row>
    <row r="2652" spans="1:6" x14ac:dyDescent="0.25">
      <c r="A2652">
        <v>2650</v>
      </c>
      <c r="B2652">
        <v>530</v>
      </c>
      <c r="C2652">
        <v>718</v>
      </c>
      <c r="D2652">
        <v>119</v>
      </c>
      <c r="E2652">
        <v>1</v>
      </c>
      <c r="F2652">
        <v>119</v>
      </c>
    </row>
    <row r="2653" spans="1:6" x14ac:dyDescent="0.25">
      <c r="A2653">
        <v>2651</v>
      </c>
      <c r="B2653">
        <v>530</v>
      </c>
      <c r="C2653">
        <v>1124</v>
      </c>
      <c r="D2653">
        <v>102</v>
      </c>
      <c r="E2653">
        <v>3</v>
      </c>
      <c r="F2653">
        <v>306</v>
      </c>
    </row>
    <row r="2654" spans="1:6" x14ac:dyDescent="0.25">
      <c r="A2654">
        <v>2652</v>
      </c>
      <c r="B2654">
        <v>530</v>
      </c>
      <c r="C2654">
        <v>657</v>
      </c>
      <c r="D2654">
        <v>93</v>
      </c>
      <c r="E2654">
        <v>1</v>
      </c>
      <c r="F2654">
        <v>93</v>
      </c>
    </row>
    <row r="2655" spans="1:6" x14ac:dyDescent="0.25">
      <c r="A2655">
        <v>2653</v>
      </c>
      <c r="B2655">
        <v>530</v>
      </c>
      <c r="C2655">
        <v>703</v>
      </c>
      <c r="D2655">
        <v>119</v>
      </c>
      <c r="E2655">
        <v>2</v>
      </c>
      <c r="F2655">
        <v>238</v>
      </c>
    </row>
    <row r="2656" spans="1:6" x14ac:dyDescent="0.25">
      <c r="A2656">
        <v>2654</v>
      </c>
      <c r="B2656">
        <v>530</v>
      </c>
      <c r="C2656">
        <v>458</v>
      </c>
      <c r="D2656">
        <v>118</v>
      </c>
      <c r="E2656">
        <v>2</v>
      </c>
      <c r="F2656">
        <v>236</v>
      </c>
    </row>
    <row r="2657" spans="1:6" x14ac:dyDescent="0.25">
      <c r="A2657">
        <v>2655</v>
      </c>
      <c r="B2657">
        <v>530</v>
      </c>
      <c r="C2657">
        <v>719</v>
      </c>
      <c r="D2657">
        <v>119</v>
      </c>
      <c r="E2657">
        <v>3</v>
      </c>
      <c r="F2657">
        <v>357</v>
      </c>
    </row>
    <row r="2658" spans="1:6" x14ac:dyDescent="0.25">
      <c r="A2658">
        <v>2656</v>
      </c>
      <c r="B2658">
        <v>530</v>
      </c>
      <c r="C2658">
        <v>1097</v>
      </c>
      <c r="D2658">
        <v>115</v>
      </c>
      <c r="E2658">
        <v>1</v>
      </c>
      <c r="F2658">
        <v>115</v>
      </c>
    </row>
    <row r="2659" spans="1:6" x14ac:dyDescent="0.25">
      <c r="A2659">
        <v>2657</v>
      </c>
      <c r="B2659">
        <v>531</v>
      </c>
      <c r="C2659">
        <v>611</v>
      </c>
      <c r="D2659">
        <v>112</v>
      </c>
      <c r="E2659">
        <v>2</v>
      </c>
      <c r="F2659">
        <v>224</v>
      </c>
    </row>
    <row r="2660" spans="1:6" x14ac:dyDescent="0.25">
      <c r="A2660">
        <v>2658</v>
      </c>
      <c r="B2660">
        <v>531</v>
      </c>
      <c r="C2660">
        <v>829</v>
      </c>
      <c r="D2660">
        <v>117</v>
      </c>
      <c r="E2660">
        <v>2</v>
      </c>
      <c r="F2660">
        <v>234</v>
      </c>
    </row>
    <row r="2661" spans="1:6" x14ac:dyDescent="0.25">
      <c r="A2661">
        <v>2659</v>
      </c>
      <c r="B2661">
        <v>531</v>
      </c>
      <c r="C2661">
        <v>466</v>
      </c>
      <c r="D2661">
        <v>118</v>
      </c>
      <c r="E2661">
        <v>2</v>
      </c>
      <c r="F2661">
        <v>236</v>
      </c>
    </row>
    <row r="2662" spans="1:6" x14ac:dyDescent="0.25">
      <c r="A2662">
        <v>2660</v>
      </c>
      <c r="B2662">
        <v>531</v>
      </c>
      <c r="C2662">
        <v>1155</v>
      </c>
      <c r="D2662">
        <v>99</v>
      </c>
      <c r="E2662">
        <v>3</v>
      </c>
      <c r="F2662">
        <v>297</v>
      </c>
    </row>
    <row r="2663" spans="1:6" x14ac:dyDescent="0.25">
      <c r="A2663">
        <v>2661</v>
      </c>
      <c r="B2663">
        <v>532</v>
      </c>
      <c r="C2663">
        <v>343</v>
      </c>
      <c r="D2663">
        <v>109</v>
      </c>
      <c r="E2663">
        <v>1</v>
      </c>
      <c r="F2663">
        <v>109</v>
      </c>
    </row>
    <row r="2664" spans="1:6" x14ac:dyDescent="0.25">
      <c r="A2664">
        <v>2662</v>
      </c>
      <c r="B2664">
        <v>532</v>
      </c>
      <c r="C2664">
        <v>980</v>
      </c>
      <c r="D2664">
        <v>106</v>
      </c>
      <c r="E2664">
        <v>2</v>
      </c>
      <c r="F2664">
        <v>212</v>
      </c>
    </row>
    <row r="2665" spans="1:6" x14ac:dyDescent="0.25">
      <c r="A2665">
        <v>2663</v>
      </c>
      <c r="B2665">
        <v>532</v>
      </c>
      <c r="C2665">
        <v>1255</v>
      </c>
      <c r="D2665">
        <v>112</v>
      </c>
      <c r="E2665">
        <v>1</v>
      </c>
      <c r="F2665">
        <v>112</v>
      </c>
    </row>
    <row r="2666" spans="1:6" x14ac:dyDescent="0.25">
      <c r="A2666">
        <v>2664</v>
      </c>
      <c r="B2666">
        <v>532</v>
      </c>
      <c r="C2666">
        <v>60</v>
      </c>
      <c r="D2666">
        <v>104</v>
      </c>
      <c r="E2666">
        <v>2</v>
      </c>
      <c r="F2666">
        <v>208</v>
      </c>
    </row>
    <row r="2667" spans="1:6" x14ac:dyDescent="0.25">
      <c r="A2667">
        <v>2665</v>
      </c>
      <c r="B2667">
        <v>533</v>
      </c>
      <c r="C2667">
        <v>1199</v>
      </c>
      <c r="D2667">
        <v>105</v>
      </c>
      <c r="E2667">
        <v>2</v>
      </c>
      <c r="F2667">
        <v>210</v>
      </c>
    </row>
    <row r="2668" spans="1:6" x14ac:dyDescent="0.25">
      <c r="A2668">
        <v>2666</v>
      </c>
      <c r="B2668">
        <v>533</v>
      </c>
      <c r="C2668">
        <v>344</v>
      </c>
      <c r="D2668">
        <v>109</v>
      </c>
      <c r="E2668">
        <v>3</v>
      </c>
      <c r="F2668">
        <v>327</v>
      </c>
    </row>
    <row r="2669" spans="1:6" x14ac:dyDescent="0.25">
      <c r="A2669">
        <v>2667</v>
      </c>
      <c r="B2669">
        <v>533</v>
      </c>
      <c r="C2669">
        <v>618</v>
      </c>
      <c r="D2669">
        <v>112</v>
      </c>
      <c r="E2669">
        <v>1</v>
      </c>
      <c r="F2669">
        <v>112</v>
      </c>
    </row>
    <row r="2670" spans="1:6" x14ac:dyDescent="0.25">
      <c r="A2670">
        <v>2668</v>
      </c>
      <c r="B2670">
        <v>534</v>
      </c>
      <c r="C2670">
        <v>276</v>
      </c>
      <c r="D2670">
        <v>95</v>
      </c>
      <c r="E2670">
        <v>3</v>
      </c>
      <c r="F2670">
        <v>285</v>
      </c>
    </row>
    <row r="2671" spans="1:6" x14ac:dyDescent="0.25">
      <c r="A2671">
        <v>2669</v>
      </c>
      <c r="B2671">
        <v>535</v>
      </c>
      <c r="C2671">
        <v>928</v>
      </c>
      <c r="D2671">
        <v>96</v>
      </c>
      <c r="E2671">
        <v>3</v>
      </c>
      <c r="F2671">
        <v>288</v>
      </c>
    </row>
    <row r="2672" spans="1:6" x14ac:dyDescent="0.25">
      <c r="A2672">
        <v>2670</v>
      </c>
      <c r="B2672">
        <v>535</v>
      </c>
      <c r="C2672">
        <v>707</v>
      </c>
      <c r="D2672">
        <v>119</v>
      </c>
      <c r="E2672">
        <v>3</v>
      </c>
      <c r="F2672">
        <v>357</v>
      </c>
    </row>
    <row r="2673" spans="1:6" x14ac:dyDescent="0.25">
      <c r="A2673">
        <v>2671</v>
      </c>
      <c r="B2673">
        <v>535</v>
      </c>
      <c r="C2673">
        <v>58</v>
      </c>
      <c r="D2673">
        <v>104</v>
      </c>
      <c r="E2673">
        <v>1</v>
      </c>
      <c r="F2673">
        <v>104</v>
      </c>
    </row>
    <row r="2674" spans="1:6" x14ac:dyDescent="0.25">
      <c r="A2674">
        <v>2672</v>
      </c>
      <c r="B2674">
        <v>535</v>
      </c>
      <c r="C2674">
        <v>946</v>
      </c>
      <c r="D2674">
        <v>97</v>
      </c>
      <c r="E2674">
        <v>2</v>
      </c>
      <c r="F2674">
        <v>194</v>
      </c>
    </row>
    <row r="2675" spans="1:6" x14ac:dyDescent="0.25">
      <c r="A2675">
        <v>2673</v>
      </c>
      <c r="B2675">
        <v>535</v>
      </c>
      <c r="C2675">
        <v>1224</v>
      </c>
      <c r="D2675">
        <v>105</v>
      </c>
      <c r="E2675">
        <v>2</v>
      </c>
      <c r="F2675">
        <v>210</v>
      </c>
    </row>
    <row r="2676" spans="1:6" x14ac:dyDescent="0.25">
      <c r="A2676">
        <v>2674</v>
      </c>
      <c r="B2676">
        <v>535</v>
      </c>
      <c r="C2676">
        <v>164</v>
      </c>
      <c r="D2676">
        <v>91</v>
      </c>
      <c r="E2676">
        <v>1</v>
      </c>
      <c r="F2676">
        <v>91</v>
      </c>
    </row>
    <row r="2677" spans="1:6" x14ac:dyDescent="0.25">
      <c r="A2677">
        <v>2675</v>
      </c>
      <c r="B2677">
        <v>537</v>
      </c>
      <c r="C2677">
        <v>1022</v>
      </c>
      <c r="D2677">
        <v>90</v>
      </c>
      <c r="E2677">
        <v>3</v>
      </c>
      <c r="F2677">
        <v>270</v>
      </c>
    </row>
    <row r="2678" spans="1:6" x14ac:dyDescent="0.25">
      <c r="A2678">
        <v>2676</v>
      </c>
      <c r="B2678">
        <v>537</v>
      </c>
      <c r="C2678">
        <v>1248</v>
      </c>
      <c r="D2678">
        <v>112</v>
      </c>
      <c r="E2678">
        <v>3</v>
      </c>
      <c r="F2678">
        <v>336</v>
      </c>
    </row>
    <row r="2679" spans="1:6" x14ac:dyDescent="0.25">
      <c r="A2679">
        <v>2677</v>
      </c>
      <c r="B2679">
        <v>537</v>
      </c>
      <c r="C2679">
        <v>1232</v>
      </c>
      <c r="D2679">
        <v>112</v>
      </c>
      <c r="E2679">
        <v>3</v>
      </c>
      <c r="F2679">
        <v>336</v>
      </c>
    </row>
    <row r="2680" spans="1:6" x14ac:dyDescent="0.25">
      <c r="A2680">
        <v>2678</v>
      </c>
      <c r="B2680">
        <v>538</v>
      </c>
      <c r="C2680">
        <v>279</v>
      </c>
      <c r="D2680">
        <v>95</v>
      </c>
      <c r="E2680">
        <v>1</v>
      </c>
      <c r="F2680">
        <v>95</v>
      </c>
    </row>
    <row r="2681" spans="1:6" x14ac:dyDescent="0.25">
      <c r="A2681">
        <v>2679</v>
      </c>
      <c r="B2681">
        <v>538</v>
      </c>
      <c r="C2681">
        <v>494</v>
      </c>
      <c r="D2681">
        <v>102</v>
      </c>
      <c r="E2681">
        <v>1</v>
      </c>
      <c r="F2681">
        <v>102</v>
      </c>
    </row>
    <row r="2682" spans="1:6" x14ac:dyDescent="0.25">
      <c r="A2682">
        <v>2680</v>
      </c>
      <c r="B2682">
        <v>538</v>
      </c>
      <c r="C2682">
        <v>351</v>
      </c>
      <c r="D2682">
        <v>94</v>
      </c>
      <c r="E2682">
        <v>3</v>
      </c>
      <c r="F2682">
        <v>282</v>
      </c>
    </row>
    <row r="2683" spans="1:6" x14ac:dyDescent="0.25">
      <c r="A2683">
        <v>2681</v>
      </c>
      <c r="B2683">
        <v>538</v>
      </c>
      <c r="C2683">
        <v>74</v>
      </c>
      <c r="D2683">
        <v>118</v>
      </c>
      <c r="E2683">
        <v>2</v>
      </c>
      <c r="F2683">
        <v>236</v>
      </c>
    </row>
    <row r="2684" spans="1:6" x14ac:dyDescent="0.25">
      <c r="A2684">
        <v>2682</v>
      </c>
      <c r="B2684">
        <v>538</v>
      </c>
      <c r="C2684">
        <v>33</v>
      </c>
      <c r="D2684">
        <v>96</v>
      </c>
      <c r="E2684">
        <v>1</v>
      </c>
      <c r="F2684">
        <v>96</v>
      </c>
    </row>
    <row r="2685" spans="1:6" x14ac:dyDescent="0.25">
      <c r="A2685">
        <v>2683</v>
      </c>
      <c r="B2685">
        <v>538</v>
      </c>
      <c r="C2685">
        <v>1023</v>
      </c>
      <c r="D2685">
        <v>90</v>
      </c>
      <c r="E2685">
        <v>1</v>
      </c>
      <c r="F2685">
        <v>90</v>
      </c>
    </row>
    <row r="2686" spans="1:6" x14ac:dyDescent="0.25">
      <c r="A2686">
        <v>2684</v>
      </c>
      <c r="B2686">
        <v>538</v>
      </c>
      <c r="C2686">
        <v>213</v>
      </c>
      <c r="D2686">
        <v>106</v>
      </c>
      <c r="E2686">
        <v>1</v>
      </c>
      <c r="F2686">
        <v>106</v>
      </c>
    </row>
    <row r="2687" spans="1:6" x14ac:dyDescent="0.25">
      <c r="A2687">
        <v>2685</v>
      </c>
      <c r="B2687">
        <v>538</v>
      </c>
      <c r="C2687">
        <v>810</v>
      </c>
      <c r="D2687">
        <v>117</v>
      </c>
      <c r="E2687">
        <v>2</v>
      </c>
      <c r="F2687">
        <v>234</v>
      </c>
    </row>
    <row r="2688" spans="1:6" x14ac:dyDescent="0.25">
      <c r="A2688">
        <v>2686</v>
      </c>
      <c r="B2688">
        <v>539</v>
      </c>
      <c r="C2688">
        <v>1229</v>
      </c>
      <c r="D2688">
        <v>112</v>
      </c>
      <c r="E2688">
        <v>2</v>
      </c>
      <c r="F2688">
        <v>224</v>
      </c>
    </row>
    <row r="2689" spans="1:6" x14ac:dyDescent="0.25">
      <c r="A2689">
        <v>2687</v>
      </c>
      <c r="B2689">
        <v>539</v>
      </c>
      <c r="C2689">
        <v>437</v>
      </c>
      <c r="D2689">
        <v>107</v>
      </c>
      <c r="E2689">
        <v>1</v>
      </c>
      <c r="F2689">
        <v>107</v>
      </c>
    </row>
    <row r="2690" spans="1:6" x14ac:dyDescent="0.25">
      <c r="A2690">
        <v>2688</v>
      </c>
      <c r="B2690">
        <v>539</v>
      </c>
      <c r="C2690">
        <v>613</v>
      </c>
      <c r="D2690">
        <v>112</v>
      </c>
      <c r="E2690">
        <v>3</v>
      </c>
      <c r="F2690">
        <v>336</v>
      </c>
    </row>
    <row r="2691" spans="1:6" x14ac:dyDescent="0.25">
      <c r="A2691">
        <v>2689</v>
      </c>
      <c r="B2691">
        <v>539</v>
      </c>
      <c r="C2691">
        <v>524</v>
      </c>
      <c r="D2691">
        <v>102</v>
      </c>
      <c r="E2691">
        <v>3</v>
      </c>
      <c r="F2691">
        <v>306</v>
      </c>
    </row>
    <row r="2692" spans="1:6" x14ac:dyDescent="0.25">
      <c r="A2692">
        <v>2690</v>
      </c>
      <c r="B2692">
        <v>539</v>
      </c>
      <c r="C2692">
        <v>1098</v>
      </c>
      <c r="D2692">
        <v>115</v>
      </c>
      <c r="E2692">
        <v>3</v>
      </c>
      <c r="F2692">
        <v>345</v>
      </c>
    </row>
    <row r="2693" spans="1:6" x14ac:dyDescent="0.25">
      <c r="A2693">
        <v>2691</v>
      </c>
      <c r="B2693">
        <v>540</v>
      </c>
      <c r="C2693">
        <v>81</v>
      </c>
      <c r="D2693">
        <v>118</v>
      </c>
      <c r="E2693">
        <v>2</v>
      </c>
      <c r="F2693">
        <v>236</v>
      </c>
    </row>
    <row r="2694" spans="1:6" x14ac:dyDescent="0.25">
      <c r="A2694">
        <v>2692</v>
      </c>
      <c r="B2694">
        <v>540</v>
      </c>
      <c r="C2694">
        <v>406</v>
      </c>
      <c r="D2694">
        <v>119</v>
      </c>
      <c r="E2694">
        <v>2</v>
      </c>
      <c r="F2694">
        <v>238</v>
      </c>
    </row>
    <row r="2695" spans="1:6" x14ac:dyDescent="0.25">
      <c r="A2695">
        <v>2693</v>
      </c>
      <c r="B2695">
        <v>540</v>
      </c>
      <c r="C2695">
        <v>751</v>
      </c>
      <c r="D2695">
        <v>109</v>
      </c>
      <c r="E2695">
        <v>2</v>
      </c>
      <c r="F2695">
        <v>218</v>
      </c>
    </row>
    <row r="2696" spans="1:6" x14ac:dyDescent="0.25">
      <c r="A2696">
        <v>2694</v>
      </c>
      <c r="B2696">
        <v>540</v>
      </c>
      <c r="C2696">
        <v>554</v>
      </c>
      <c r="D2696">
        <v>98</v>
      </c>
      <c r="E2696">
        <v>1</v>
      </c>
      <c r="F2696">
        <v>98</v>
      </c>
    </row>
    <row r="2697" spans="1:6" x14ac:dyDescent="0.25">
      <c r="A2697">
        <v>2695</v>
      </c>
      <c r="B2697">
        <v>540</v>
      </c>
      <c r="C2697">
        <v>786</v>
      </c>
      <c r="D2697">
        <v>91</v>
      </c>
      <c r="E2697">
        <v>2</v>
      </c>
      <c r="F2697">
        <v>182</v>
      </c>
    </row>
    <row r="2698" spans="1:6" x14ac:dyDescent="0.25">
      <c r="A2698">
        <v>2696</v>
      </c>
      <c r="B2698">
        <v>540</v>
      </c>
      <c r="C2698">
        <v>631</v>
      </c>
      <c r="D2698">
        <v>93</v>
      </c>
      <c r="E2698">
        <v>3</v>
      </c>
      <c r="F2698">
        <v>279</v>
      </c>
    </row>
    <row r="2699" spans="1:6" x14ac:dyDescent="0.25">
      <c r="A2699">
        <v>2697</v>
      </c>
      <c r="B2699">
        <v>541</v>
      </c>
      <c r="C2699">
        <v>487</v>
      </c>
      <c r="D2699">
        <v>118</v>
      </c>
      <c r="E2699">
        <v>3</v>
      </c>
      <c r="F2699">
        <v>354</v>
      </c>
    </row>
    <row r="2700" spans="1:6" x14ac:dyDescent="0.25">
      <c r="A2700">
        <v>2698</v>
      </c>
      <c r="B2700">
        <v>541</v>
      </c>
      <c r="C2700">
        <v>385</v>
      </c>
      <c r="D2700">
        <v>119</v>
      </c>
      <c r="E2700">
        <v>1</v>
      </c>
      <c r="F2700">
        <v>119</v>
      </c>
    </row>
    <row r="2701" spans="1:6" x14ac:dyDescent="0.25">
      <c r="A2701">
        <v>2699</v>
      </c>
      <c r="B2701">
        <v>541</v>
      </c>
      <c r="C2701">
        <v>1126</v>
      </c>
      <c r="D2701">
        <v>102</v>
      </c>
      <c r="E2701">
        <v>2</v>
      </c>
      <c r="F2701">
        <v>204</v>
      </c>
    </row>
    <row r="2702" spans="1:6" x14ac:dyDescent="0.25">
      <c r="A2702">
        <v>2700</v>
      </c>
      <c r="B2702">
        <v>541</v>
      </c>
      <c r="C2702">
        <v>857</v>
      </c>
      <c r="D2702">
        <v>113</v>
      </c>
      <c r="E2702">
        <v>1</v>
      </c>
      <c r="F2702">
        <v>113</v>
      </c>
    </row>
    <row r="2703" spans="1:6" x14ac:dyDescent="0.25">
      <c r="A2703">
        <v>2701</v>
      </c>
      <c r="B2703">
        <v>542</v>
      </c>
      <c r="C2703">
        <v>507</v>
      </c>
      <c r="D2703">
        <v>102</v>
      </c>
      <c r="E2703">
        <v>3</v>
      </c>
      <c r="F2703">
        <v>306</v>
      </c>
    </row>
    <row r="2704" spans="1:6" x14ac:dyDescent="0.25">
      <c r="A2704">
        <v>2702</v>
      </c>
      <c r="B2704">
        <v>542</v>
      </c>
      <c r="C2704">
        <v>969</v>
      </c>
      <c r="D2704">
        <v>97</v>
      </c>
      <c r="E2704">
        <v>1</v>
      </c>
      <c r="F2704">
        <v>97</v>
      </c>
    </row>
    <row r="2705" spans="1:6" x14ac:dyDescent="0.25">
      <c r="A2705">
        <v>2703</v>
      </c>
      <c r="B2705">
        <v>542</v>
      </c>
      <c r="C2705">
        <v>1045</v>
      </c>
      <c r="D2705">
        <v>90</v>
      </c>
      <c r="E2705">
        <v>3</v>
      </c>
      <c r="F2705">
        <v>270</v>
      </c>
    </row>
    <row r="2706" spans="1:6" x14ac:dyDescent="0.25">
      <c r="A2706">
        <v>2704</v>
      </c>
      <c r="B2706">
        <v>542</v>
      </c>
      <c r="C2706">
        <v>1127</v>
      </c>
      <c r="D2706">
        <v>102</v>
      </c>
      <c r="E2706">
        <v>2</v>
      </c>
      <c r="F2706">
        <v>204</v>
      </c>
    </row>
    <row r="2707" spans="1:6" x14ac:dyDescent="0.25">
      <c r="A2707">
        <v>2705</v>
      </c>
      <c r="B2707">
        <v>542</v>
      </c>
      <c r="C2707">
        <v>931</v>
      </c>
      <c r="D2707">
        <v>96</v>
      </c>
      <c r="E2707">
        <v>2</v>
      </c>
      <c r="F2707">
        <v>192</v>
      </c>
    </row>
    <row r="2708" spans="1:6" x14ac:dyDescent="0.25">
      <c r="A2708">
        <v>2706</v>
      </c>
      <c r="B2708">
        <v>542</v>
      </c>
      <c r="C2708">
        <v>821</v>
      </c>
      <c r="D2708">
        <v>117</v>
      </c>
      <c r="E2708">
        <v>3</v>
      </c>
      <c r="F2708">
        <v>351</v>
      </c>
    </row>
    <row r="2709" spans="1:6" x14ac:dyDescent="0.25">
      <c r="A2709">
        <v>2707</v>
      </c>
      <c r="B2709">
        <v>543</v>
      </c>
      <c r="C2709">
        <v>17</v>
      </c>
      <c r="D2709">
        <v>96</v>
      </c>
      <c r="E2709">
        <v>1</v>
      </c>
      <c r="F2709">
        <v>96</v>
      </c>
    </row>
    <row r="2710" spans="1:6" x14ac:dyDescent="0.25">
      <c r="A2710">
        <v>2708</v>
      </c>
      <c r="B2710">
        <v>543</v>
      </c>
      <c r="C2710">
        <v>1092</v>
      </c>
      <c r="D2710">
        <v>115</v>
      </c>
      <c r="E2710">
        <v>1</v>
      </c>
      <c r="F2710">
        <v>115</v>
      </c>
    </row>
    <row r="2711" spans="1:6" x14ac:dyDescent="0.25">
      <c r="A2711">
        <v>2709</v>
      </c>
      <c r="B2711">
        <v>543</v>
      </c>
      <c r="C2711">
        <v>1106</v>
      </c>
      <c r="D2711">
        <v>115</v>
      </c>
      <c r="E2711">
        <v>2</v>
      </c>
      <c r="F2711">
        <v>230</v>
      </c>
    </row>
    <row r="2712" spans="1:6" x14ac:dyDescent="0.25">
      <c r="A2712">
        <v>2710</v>
      </c>
      <c r="B2712">
        <v>543</v>
      </c>
      <c r="C2712">
        <v>1046</v>
      </c>
      <c r="D2712">
        <v>90</v>
      </c>
      <c r="E2712">
        <v>2</v>
      </c>
      <c r="F2712">
        <v>180</v>
      </c>
    </row>
    <row r="2713" spans="1:6" x14ac:dyDescent="0.25">
      <c r="A2713">
        <v>2711</v>
      </c>
      <c r="B2713">
        <v>543</v>
      </c>
      <c r="C2713">
        <v>1205</v>
      </c>
      <c r="D2713">
        <v>105</v>
      </c>
      <c r="E2713">
        <v>1</v>
      </c>
      <c r="F2713">
        <v>105</v>
      </c>
    </row>
    <row r="2714" spans="1:6" x14ac:dyDescent="0.25">
      <c r="A2714">
        <v>2712</v>
      </c>
      <c r="B2714">
        <v>543</v>
      </c>
      <c r="C2714">
        <v>1204</v>
      </c>
      <c r="D2714">
        <v>105</v>
      </c>
      <c r="E2714">
        <v>2</v>
      </c>
      <c r="F2714">
        <v>210</v>
      </c>
    </row>
    <row r="2715" spans="1:6" x14ac:dyDescent="0.25">
      <c r="A2715">
        <v>2713</v>
      </c>
      <c r="B2715">
        <v>543</v>
      </c>
      <c r="C2715">
        <v>1108</v>
      </c>
      <c r="D2715">
        <v>115</v>
      </c>
      <c r="E2715">
        <v>2</v>
      </c>
      <c r="F2715">
        <v>230</v>
      </c>
    </row>
    <row r="2716" spans="1:6" x14ac:dyDescent="0.25">
      <c r="A2716">
        <v>2714</v>
      </c>
      <c r="B2716">
        <v>544</v>
      </c>
      <c r="C2716">
        <v>337</v>
      </c>
      <c r="D2716">
        <v>109</v>
      </c>
      <c r="E2716">
        <v>1</v>
      </c>
      <c r="F2716">
        <v>109</v>
      </c>
    </row>
    <row r="2717" spans="1:6" x14ac:dyDescent="0.25">
      <c r="A2717">
        <v>2715</v>
      </c>
      <c r="B2717">
        <v>544</v>
      </c>
      <c r="C2717">
        <v>580</v>
      </c>
      <c r="D2717">
        <v>100</v>
      </c>
      <c r="E2717">
        <v>1</v>
      </c>
      <c r="F2717">
        <v>100</v>
      </c>
    </row>
    <row r="2718" spans="1:6" x14ac:dyDescent="0.25">
      <c r="A2718">
        <v>2716</v>
      </c>
      <c r="B2718">
        <v>544</v>
      </c>
      <c r="C2718">
        <v>616</v>
      </c>
      <c r="D2718">
        <v>112</v>
      </c>
      <c r="E2718">
        <v>3</v>
      </c>
      <c r="F2718">
        <v>336</v>
      </c>
    </row>
    <row r="2719" spans="1:6" x14ac:dyDescent="0.25">
      <c r="A2719">
        <v>2717</v>
      </c>
      <c r="B2719">
        <v>544</v>
      </c>
      <c r="C2719">
        <v>1080</v>
      </c>
      <c r="D2719">
        <v>93</v>
      </c>
      <c r="E2719">
        <v>3</v>
      </c>
      <c r="F2719">
        <v>279</v>
      </c>
    </row>
    <row r="2720" spans="1:6" x14ac:dyDescent="0.25">
      <c r="A2720">
        <v>2718</v>
      </c>
      <c r="B2720">
        <v>544</v>
      </c>
      <c r="C2720">
        <v>75</v>
      </c>
      <c r="D2720">
        <v>118</v>
      </c>
      <c r="E2720">
        <v>2</v>
      </c>
      <c r="F2720">
        <v>236</v>
      </c>
    </row>
    <row r="2721" spans="1:6" x14ac:dyDescent="0.25">
      <c r="A2721">
        <v>2719</v>
      </c>
      <c r="B2721">
        <v>544</v>
      </c>
      <c r="C2721">
        <v>631</v>
      </c>
      <c r="D2721">
        <v>93</v>
      </c>
      <c r="E2721">
        <v>3</v>
      </c>
      <c r="F2721">
        <v>279</v>
      </c>
    </row>
    <row r="2722" spans="1:6" x14ac:dyDescent="0.25">
      <c r="A2722">
        <v>2720</v>
      </c>
      <c r="B2722">
        <v>544</v>
      </c>
      <c r="C2722">
        <v>350</v>
      </c>
      <c r="D2722">
        <v>94</v>
      </c>
      <c r="E2722">
        <v>2</v>
      </c>
      <c r="F2722">
        <v>188</v>
      </c>
    </row>
    <row r="2723" spans="1:6" x14ac:dyDescent="0.25">
      <c r="A2723">
        <v>2721</v>
      </c>
      <c r="B2723">
        <v>545</v>
      </c>
      <c r="C2723">
        <v>422</v>
      </c>
      <c r="D2723">
        <v>107</v>
      </c>
      <c r="E2723">
        <v>3</v>
      </c>
      <c r="F2723">
        <v>321</v>
      </c>
    </row>
    <row r="2724" spans="1:6" x14ac:dyDescent="0.25">
      <c r="A2724">
        <v>2722</v>
      </c>
      <c r="B2724">
        <v>545</v>
      </c>
      <c r="C2724">
        <v>921</v>
      </c>
      <c r="D2724">
        <v>96</v>
      </c>
      <c r="E2724">
        <v>2</v>
      </c>
      <c r="F2724">
        <v>192</v>
      </c>
    </row>
    <row r="2725" spans="1:6" x14ac:dyDescent="0.25">
      <c r="A2725">
        <v>2723</v>
      </c>
      <c r="B2725">
        <v>545</v>
      </c>
      <c r="C2725">
        <v>419</v>
      </c>
      <c r="D2725">
        <v>119</v>
      </c>
      <c r="E2725">
        <v>1</v>
      </c>
      <c r="F2725">
        <v>119</v>
      </c>
    </row>
    <row r="2726" spans="1:6" x14ac:dyDescent="0.25">
      <c r="A2726">
        <v>2724</v>
      </c>
      <c r="B2726">
        <v>545</v>
      </c>
      <c r="C2726">
        <v>1242</v>
      </c>
      <c r="D2726">
        <v>112</v>
      </c>
      <c r="E2726">
        <v>3</v>
      </c>
      <c r="F2726">
        <v>336</v>
      </c>
    </row>
    <row r="2727" spans="1:6" x14ac:dyDescent="0.25">
      <c r="A2727">
        <v>2725</v>
      </c>
      <c r="B2727">
        <v>545</v>
      </c>
      <c r="C2727">
        <v>823</v>
      </c>
      <c r="D2727">
        <v>117</v>
      </c>
      <c r="E2727">
        <v>3</v>
      </c>
      <c r="F2727">
        <v>351</v>
      </c>
    </row>
    <row r="2728" spans="1:6" x14ac:dyDescent="0.25">
      <c r="A2728">
        <v>2726</v>
      </c>
      <c r="B2728">
        <v>545</v>
      </c>
      <c r="C2728">
        <v>600</v>
      </c>
      <c r="D2728">
        <v>112</v>
      </c>
      <c r="E2728">
        <v>1</v>
      </c>
      <c r="F2728">
        <v>112</v>
      </c>
    </row>
    <row r="2729" spans="1:6" x14ac:dyDescent="0.25">
      <c r="A2729">
        <v>2727</v>
      </c>
      <c r="B2729">
        <v>545</v>
      </c>
      <c r="C2729">
        <v>355</v>
      </c>
      <c r="D2729">
        <v>94</v>
      </c>
      <c r="E2729">
        <v>1</v>
      </c>
      <c r="F2729">
        <v>94</v>
      </c>
    </row>
    <row r="2730" spans="1:6" x14ac:dyDescent="0.25">
      <c r="A2730">
        <v>2728</v>
      </c>
      <c r="B2730">
        <v>545</v>
      </c>
      <c r="C2730">
        <v>586</v>
      </c>
      <c r="D2730">
        <v>100</v>
      </c>
      <c r="E2730">
        <v>1</v>
      </c>
      <c r="F2730">
        <v>100</v>
      </c>
    </row>
    <row r="2731" spans="1:6" x14ac:dyDescent="0.25">
      <c r="A2731">
        <v>2729</v>
      </c>
      <c r="B2731">
        <v>545</v>
      </c>
      <c r="C2731">
        <v>1172</v>
      </c>
      <c r="D2731">
        <v>99</v>
      </c>
      <c r="E2731">
        <v>2</v>
      </c>
      <c r="F2731">
        <v>198</v>
      </c>
    </row>
    <row r="2732" spans="1:6" x14ac:dyDescent="0.25">
      <c r="A2732">
        <v>2730</v>
      </c>
      <c r="B2732">
        <v>545</v>
      </c>
      <c r="C2732">
        <v>646</v>
      </c>
      <c r="D2732">
        <v>93</v>
      </c>
      <c r="E2732">
        <v>2</v>
      </c>
      <c r="F2732">
        <v>186</v>
      </c>
    </row>
    <row r="2733" spans="1:6" x14ac:dyDescent="0.25">
      <c r="A2733">
        <v>2731</v>
      </c>
      <c r="B2733">
        <v>545</v>
      </c>
      <c r="C2733">
        <v>977</v>
      </c>
      <c r="D2733">
        <v>97</v>
      </c>
      <c r="E2733">
        <v>3</v>
      </c>
      <c r="F2733">
        <v>291</v>
      </c>
    </row>
    <row r="2734" spans="1:6" x14ac:dyDescent="0.25">
      <c r="A2734">
        <v>2732</v>
      </c>
      <c r="B2734">
        <v>546</v>
      </c>
      <c r="C2734">
        <v>153</v>
      </c>
      <c r="D2734">
        <v>91</v>
      </c>
      <c r="E2734">
        <v>2</v>
      </c>
      <c r="F2734">
        <v>182</v>
      </c>
    </row>
    <row r="2735" spans="1:6" x14ac:dyDescent="0.25">
      <c r="A2735">
        <v>2733</v>
      </c>
      <c r="B2735">
        <v>546</v>
      </c>
      <c r="C2735">
        <v>352</v>
      </c>
      <c r="D2735">
        <v>94</v>
      </c>
      <c r="E2735">
        <v>3</v>
      </c>
      <c r="F2735">
        <v>282</v>
      </c>
    </row>
    <row r="2736" spans="1:6" x14ac:dyDescent="0.25">
      <c r="A2736">
        <v>2734</v>
      </c>
      <c r="B2736">
        <v>546</v>
      </c>
      <c r="C2736">
        <v>79</v>
      </c>
      <c r="D2736">
        <v>118</v>
      </c>
      <c r="E2736">
        <v>1</v>
      </c>
      <c r="F2736">
        <v>118</v>
      </c>
    </row>
    <row r="2737" spans="1:6" x14ac:dyDescent="0.25">
      <c r="A2737">
        <v>2735</v>
      </c>
      <c r="B2737">
        <v>546</v>
      </c>
      <c r="C2737">
        <v>961</v>
      </c>
      <c r="D2737">
        <v>97</v>
      </c>
      <c r="E2737">
        <v>2</v>
      </c>
      <c r="F2737">
        <v>194</v>
      </c>
    </row>
    <row r="2738" spans="1:6" x14ac:dyDescent="0.25">
      <c r="A2738">
        <v>2736</v>
      </c>
      <c r="B2738">
        <v>546</v>
      </c>
      <c r="C2738">
        <v>344</v>
      </c>
      <c r="D2738">
        <v>109</v>
      </c>
      <c r="E2738">
        <v>1</v>
      </c>
      <c r="F2738">
        <v>109</v>
      </c>
    </row>
    <row r="2739" spans="1:6" x14ac:dyDescent="0.25">
      <c r="A2739">
        <v>2737</v>
      </c>
      <c r="B2739">
        <v>547</v>
      </c>
      <c r="C2739">
        <v>498</v>
      </c>
      <c r="D2739">
        <v>102</v>
      </c>
      <c r="E2739">
        <v>3</v>
      </c>
      <c r="F2739">
        <v>306</v>
      </c>
    </row>
    <row r="2740" spans="1:6" x14ac:dyDescent="0.25">
      <c r="A2740">
        <v>2738</v>
      </c>
      <c r="B2740">
        <v>547</v>
      </c>
      <c r="C2740">
        <v>1162</v>
      </c>
      <c r="D2740">
        <v>99</v>
      </c>
      <c r="E2740">
        <v>3</v>
      </c>
      <c r="F2740">
        <v>297</v>
      </c>
    </row>
    <row r="2741" spans="1:6" x14ac:dyDescent="0.25">
      <c r="A2741">
        <v>2739</v>
      </c>
      <c r="B2741">
        <v>547</v>
      </c>
      <c r="C2741">
        <v>1168</v>
      </c>
      <c r="D2741">
        <v>99</v>
      </c>
      <c r="E2741">
        <v>3</v>
      </c>
      <c r="F2741">
        <v>297</v>
      </c>
    </row>
    <row r="2742" spans="1:6" x14ac:dyDescent="0.25">
      <c r="A2742">
        <v>2740</v>
      </c>
      <c r="B2742">
        <v>547</v>
      </c>
      <c r="C2742">
        <v>941</v>
      </c>
      <c r="D2742">
        <v>96</v>
      </c>
      <c r="E2742">
        <v>3</v>
      </c>
      <c r="F2742">
        <v>288</v>
      </c>
    </row>
    <row r="2743" spans="1:6" x14ac:dyDescent="0.25">
      <c r="A2743">
        <v>2741</v>
      </c>
      <c r="B2743">
        <v>547</v>
      </c>
      <c r="C2743">
        <v>384</v>
      </c>
      <c r="D2743">
        <v>94</v>
      </c>
      <c r="E2743">
        <v>1</v>
      </c>
      <c r="F2743">
        <v>94</v>
      </c>
    </row>
    <row r="2744" spans="1:6" x14ac:dyDescent="0.25">
      <c r="A2744">
        <v>2742</v>
      </c>
      <c r="B2744">
        <v>547</v>
      </c>
      <c r="C2744">
        <v>1245</v>
      </c>
      <c r="D2744">
        <v>112</v>
      </c>
      <c r="E2744">
        <v>3</v>
      </c>
      <c r="F2744">
        <v>336</v>
      </c>
    </row>
    <row r="2745" spans="1:6" x14ac:dyDescent="0.25">
      <c r="A2745">
        <v>2743</v>
      </c>
      <c r="B2745">
        <v>547</v>
      </c>
      <c r="C2745">
        <v>479</v>
      </c>
      <c r="D2745">
        <v>118</v>
      </c>
      <c r="E2745">
        <v>2</v>
      </c>
      <c r="F2745">
        <v>236</v>
      </c>
    </row>
    <row r="2746" spans="1:6" x14ac:dyDescent="0.25">
      <c r="A2746">
        <v>2744</v>
      </c>
      <c r="B2746">
        <v>547</v>
      </c>
      <c r="C2746">
        <v>1162</v>
      </c>
      <c r="D2746">
        <v>99</v>
      </c>
      <c r="E2746">
        <v>1</v>
      </c>
      <c r="F2746">
        <v>99</v>
      </c>
    </row>
    <row r="2747" spans="1:6" x14ac:dyDescent="0.25">
      <c r="A2747">
        <v>2745</v>
      </c>
      <c r="B2747">
        <v>547</v>
      </c>
      <c r="C2747">
        <v>48</v>
      </c>
      <c r="D2747">
        <v>104</v>
      </c>
      <c r="E2747">
        <v>2</v>
      </c>
      <c r="F2747">
        <v>208</v>
      </c>
    </row>
    <row r="2748" spans="1:6" x14ac:dyDescent="0.25">
      <c r="A2748">
        <v>2746</v>
      </c>
      <c r="B2748">
        <v>548</v>
      </c>
      <c r="C2748">
        <v>141</v>
      </c>
      <c r="D2748">
        <v>91</v>
      </c>
      <c r="E2748">
        <v>3</v>
      </c>
      <c r="F2748">
        <v>273</v>
      </c>
    </row>
    <row r="2749" spans="1:6" x14ac:dyDescent="0.25">
      <c r="A2749">
        <v>2747</v>
      </c>
      <c r="B2749">
        <v>548</v>
      </c>
      <c r="C2749">
        <v>831</v>
      </c>
      <c r="D2749">
        <v>117</v>
      </c>
      <c r="E2749">
        <v>2</v>
      </c>
      <c r="F2749">
        <v>234</v>
      </c>
    </row>
    <row r="2750" spans="1:6" x14ac:dyDescent="0.25">
      <c r="A2750">
        <v>2748</v>
      </c>
      <c r="B2750">
        <v>549</v>
      </c>
      <c r="C2750">
        <v>286</v>
      </c>
      <c r="D2750">
        <v>105</v>
      </c>
      <c r="E2750">
        <v>3</v>
      </c>
      <c r="F2750">
        <v>315</v>
      </c>
    </row>
    <row r="2751" spans="1:6" x14ac:dyDescent="0.25">
      <c r="A2751">
        <v>2749</v>
      </c>
      <c r="B2751">
        <v>550</v>
      </c>
      <c r="C2751">
        <v>63</v>
      </c>
      <c r="D2751">
        <v>104</v>
      </c>
      <c r="E2751">
        <v>3</v>
      </c>
      <c r="F2751">
        <v>312</v>
      </c>
    </row>
    <row r="2752" spans="1:6" x14ac:dyDescent="0.25">
      <c r="A2752">
        <v>2750</v>
      </c>
      <c r="B2752">
        <v>550</v>
      </c>
      <c r="C2752">
        <v>707</v>
      </c>
      <c r="D2752">
        <v>119</v>
      </c>
      <c r="E2752">
        <v>2</v>
      </c>
      <c r="F2752">
        <v>238</v>
      </c>
    </row>
    <row r="2753" spans="1:6" x14ac:dyDescent="0.25">
      <c r="A2753">
        <v>2751</v>
      </c>
      <c r="B2753">
        <v>550</v>
      </c>
      <c r="C2753">
        <v>399</v>
      </c>
      <c r="D2753">
        <v>119</v>
      </c>
      <c r="E2753">
        <v>1</v>
      </c>
      <c r="F2753">
        <v>119</v>
      </c>
    </row>
    <row r="2754" spans="1:6" x14ac:dyDescent="0.25">
      <c r="A2754">
        <v>2752</v>
      </c>
      <c r="B2754">
        <v>550</v>
      </c>
      <c r="C2754">
        <v>623</v>
      </c>
      <c r="D2754">
        <v>112</v>
      </c>
      <c r="E2754">
        <v>2</v>
      </c>
      <c r="F2754">
        <v>224</v>
      </c>
    </row>
    <row r="2755" spans="1:6" x14ac:dyDescent="0.25">
      <c r="A2755">
        <v>2753</v>
      </c>
      <c r="B2755">
        <v>550</v>
      </c>
      <c r="C2755">
        <v>1233</v>
      </c>
      <c r="D2755">
        <v>112</v>
      </c>
      <c r="E2755">
        <v>3</v>
      </c>
      <c r="F2755">
        <v>336</v>
      </c>
    </row>
    <row r="2756" spans="1:6" x14ac:dyDescent="0.25">
      <c r="A2756">
        <v>2754</v>
      </c>
      <c r="B2756">
        <v>550</v>
      </c>
      <c r="C2756">
        <v>97</v>
      </c>
      <c r="D2756">
        <v>118</v>
      </c>
      <c r="E2756">
        <v>1</v>
      </c>
      <c r="F2756">
        <v>118</v>
      </c>
    </row>
    <row r="2757" spans="1:6" x14ac:dyDescent="0.25">
      <c r="A2757">
        <v>2755</v>
      </c>
      <c r="B2757">
        <v>551</v>
      </c>
      <c r="C2757">
        <v>1091</v>
      </c>
      <c r="D2757">
        <v>115</v>
      </c>
      <c r="E2757">
        <v>3</v>
      </c>
      <c r="F2757">
        <v>345</v>
      </c>
    </row>
    <row r="2758" spans="1:6" x14ac:dyDescent="0.25">
      <c r="A2758">
        <v>2756</v>
      </c>
      <c r="B2758">
        <v>552</v>
      </c>
      <c r="C2758">
        <v>610</v>
      </c>
      <c r="D2758">
        <v>112</v>
      </c>
      <c r="E2758">
        <v>2</v>
      </c>
      <c r="F2758">
        <v>224</v>
      </c>
    </row>
    <row r="2759" spans="1:6" x14ac:dyDescent="0.25">
      <c r="A2759">
        <v>2757</v>
      </c>
      <c r="B2759">
        <v>552</v>
      </c>
      <c r="C2759">
        <v>857</v>
      </c>
      <c r="D2759">
        <v>113</v>
      </c>
      <c r="E2759">
        <v>3</v>
      </c>
      <c r="F2759">
        <v>339</v>
      </c>
    </row>
    <row r="2760" spans="1:6" x14ac:dyDescent="0.25">
      <c r="A2760">
        <v>2758</v>
      </c>
      <c r="B2760">
        <v>552</v>
      </c>
      <c r="C2760">
        <v>898</v>
      </c>
      <c r="D2760">
        <v>94</v>
      </c>
      <c r="E2760">
        <v>2</v>
      </c>
      <c r="F2760">
        <v>188</v>
      </c>
    </row>
    <row r="2761" spans="1:6" x14ac:dyDescent="0.25">
      <c r="A2761">
        <v>2759</v>
      </c>
      <c r="B2761">
        <v>552</v>
      </c>
      <c r="C2761">
        <v>1138</v>
      </c>
      <c r="D2761">
        <v>102</v>
      </c>
      <c r="E2761">
        <v>2</v>
      </c>
      <c r="F2761">
        <v>204</v>
      </c>
    </row>
    <row r="2762" spans="1:6" x14ac:dyDescent="0.25">
      <c r="A2762">
        <v>2760</v>
      </c>
      <c r="B2762">
        <v>552</v>
      </c>
      <c r="C2762">
        <v>1114</v>
      </c>
      <c r="D2762">
        <v>115</v>
      </c>
      <c r="E2762">
        <v>3</v>
      </c>
      <c r="F2762">
        <v>345</v>
      </c>
    </row>
    <row r="2763" spans="1:6" x14ac:dyDescent="0.25">
      <c r="A2763">
        <v>2761</v>
      </c>
      <c r="B2763">
        <v>552</v>
      </c>
      <c r="C2763">
        <v>84</v>
      </c>
      <c r="D2763">
        <v>118</v>
      </c>
      <c r="E2763">
        <v>3</v>
      </c>
      <c r="F2763">
        <v>354</v>
      </c>
    </row>
    <row r="2764" spans="1:6" x14ac:dyDescent="0.25">
      <c r="A2764">
        <v>2762</v>
      </c>
      <c r="B2764">
        <v>553</v>
      </c>
      <c r="C2764">
        <v>946</v>
      </c>
      <c r="D2764">
        <v>97</v>
      </c>
      <c r="E2764">
        <v>3</v>
      </c>
      <c r="F2764">
        <v>291</v>
      </c>
    </row>
    <row r="2765" spans="1:6" x14ac:dyDescent="0.25">
      <c r="A2765">
        <v>2763</v>
      </c>
      <c r="B2765">
        <v>553</v>
      </c>
      <c r="C2765">
        <v>658</v>
      </c>
      <c r="D2765">
        <v>93</v>
      </c>
      <c r="E2765">
        <v>1</v>
      </c>
      <c r="F2765">
        <v>93</v>
      </c>
    </row>
    <row r="2766" spans="1:6" x14ac:dyDescent="0.25">
      <c r="A2766">
        <v>2764</v>
      </c>
      <c r="B2766">
        <v>553</v>
      </c>
      <c r="C2766">
        <v>1118</v>
      </c>
      <c r="D2766">
        <v>115</v>
      </c>
      <c r="E2766">
        <v>2</v>
      </c>
      <c r="F2766">
        <v>230</v>
      </c>
    </row>
    <row r="2767" spans="1:6" x14ac:dyDescent="0.25">
      <c r="A2767">
        <v>2765</v>
      </c>
      <c r="B2767">
        <v>553</v>
      </c>
      <c r="C2767">
        <v>973</v>
      </c>
      <c r="D2767">
        <v>97</v>
      </c>
      <c r="E2767">
        <v>1</v>
      </c>
      <c r="F2767">
        <v>97</v>
      </c>
    </row>
    <row r="2768" spans="1:6" x14ac:dyDescent="0.25">
      <c r="A2768">
        <v>2766</v>
      </c>
      <c r="B2768">
        <v>553</v>
      </c>
      <c r="C2768">
        <v>303</v>
      </c>
      <c r="D2768">
        <v>105</v>
      </c>
      <c r="E2768">
        <v>1</v>
      </c>
      <c r="F2768">
        <v>105</v>
      </c>
    </row>
    <row r="2769" spans="1:6" x14ac:dyDescent="0.25">
      <c r="A2769">
        <v>2767</v>
      </c>
      <c r="B2769">
        <v>554</v>
      </c>
      <c r="C2769">
        <v>1127</v>
      </c>
      <c r="D2769">
        <v>102</v>
      </c>
      <c r="E2769">
        <v>3</v>
      </c>
      <c r="F2769">
        <v>306</v>
      </c>
    </row>
    <row r="2770" spans="1:6" x14ac:dyDescent="0.25">
      <c r="A2770">
        <v>2768</v>
      </c>
      <c r="B2770">
        <v>554</v>
      </c>
      <c r="C2770">
        <v>870</v>
      </c>
      <c r="D2770">
        <v>113</v>
      </c>
      <c r="E2770">
        <v>2</v>
      </c>
      <c r="F2770">
        <v>226</v>
      </c>
    </row>
    <row r="2771" spans="1:6" x14ac:dyDescent="0.25">
      <c r="A2771">
        <v>2769</v>
      </c>
      <c r="B2771">
        <v>555</v>
      </c>
      <c r="C2771">
        <v>282</v>
      </c>
      <c r="D2771">
        <v>105</v>
      </c>
      <c r="E2771">
        <v>2</v>
      </c>
      <c r="F2771">
        <v>210</v>
      </c>
    </row>
    <row r="2772" spans="1:6" x14ac:dyDescent="0.25">
      <c r="A2772">
        <v>2770</v>
      </c>
      <c r="B2772">
        <v>555</v>
      </c>
      <c r="C2772">
        <v>358</v>
      </c>
      <c r="D2772">
        <v>94</v>
      </c>
      <c r="E2772">
        <v>2</v>
      </c>
      <c r="F2772">
        <v>188</v>
      </c>
    </row>
    <row r="2773" spans="1:6" x14ac:dyDescent="0.25">
      <c r="A2773">
        <v>2771</v>
      </c>
      <c r="B2773">
        <v>555</v>
      </c>
      <c r="C2773">
        <v>575</v>
      </c>
      <c r="D2773">
        <v>100</v>
      </c>
      <c r="E2773">
        <v>1</v>
      </c>
      <c r="F2773">
        <v>100</v>
      </c>
    </row>
    <row r="2774" spans="1:6" x14ac:dyDescent="0.25">
      <c r="A2774">
        <v>2772</v>
      </c>
      <c r="B2774">
        <v>555</v>
      </c>
      <c r="C2774">
        <v>526</v>
      </c>
      <c r="D2774">
        <v>98</v>
      </c>
      <c r="E2774">
        <v>3</v>
      </c>
      <c r="F2774">
        <v>294</v>
      </c>
    </row>
    <row r="2775" spans="1:6" x14ac:dyDescent="0.25">
      <c r="A2775">
        <v>2773</v>
      </c>
      <c r="B2775">
        <v>555</v>
      </c>
      <c r="C2775">
        <v>3</v>
      </c>
      <c r="D2775">
        <v>96</v>
      </c>
      <c r="E2775">
        <v>1</v>
      </c>
      <c r="F2775">
        <v>96</v>
      </c>
    </row>
    <row r="2776" spans="1:6" x14ac:dyDescent="0.25">
      <c r="A2776">
        <v>2774</v>
      </c>
      <c r="B2776">
        <v>555</v>
      </c>
      <c r="C2776">
        <v>928</v>
      </c>
      <c r="D2776">
        <v>96</v>
      </c>
      <c r="E2776">
        <v>1</v>
      </c>
      <c r="F2776">
        <v>96</v>
      </c>
    </row>
    <row r="2777" spans="1:6" x14ac:dyDescent="0.25">
      <c r="A2777">
        <v>2775</v>
      </c>
      <c r="B2777">
        <v>556</v>
      </c>
      <c r="C2777">
        <v>202</v>
      </c>
      <c r="D2777">
        <v>98</v>
      </c>
      <c r="E2777">
        <v>2</v>
      </c>
      <c r="F2777">
        <v>196</v>
      </c>
    </row>
    <row r="2778" spans="1:6" x14ac:dyDescent="0.25">
      <c r="A2778">
        <v>2776</v>
      </c>
      <c r="B2778">
        <v>556</v>
      </c>
      <c r="C2778">
        <v>459</v>
      </c>
      <c r="D2778">
        <v>118</v>
      </c>
      <c r="E2778">
        <v>2</v>
      </c>
      <c r="F2778">
        <v>236</v>
      </c>
    </row>
    <row r="2779" spans="1:6" x14ac:dyDescent="0.25">
      <c r="A2779">
        <v>2777</v>
      </c>
      <c r="B2779">
        <v>556</v>
      </c>
      <c r="C2779">
        <v>595</v>
      </c>
      <c r="D2779">
        <v>112</v>
      </c>
      <c r="E2779">
        <v>2</v>
      </c>
      <c r="F2779">
        <v>224</v>
      </c>
    </row>
    <row r="2780" spans="1:6" x14ac:dyDescent="0.25">
      <c r="A2780">
        <v>2778</v>
      </c>
      <c r="B2780">
        <v>556</v>
      </c>
      <c r="C2780">
        <v>530</v>
      </c>
      <c r="D2780">
        <v>98</v>
      </c>
      <c r="E2780">
        <v>2</v>
      </c>
      <c r="F2780">
        <v>196</v>
      </c>
    </row>
    <row r="2781" spans="1:6" x14ac:dyDescent="0.25">
      <c r="A2781">
        <v>2779</v>
      </c>
      <c r="B2781">
        <v>556</v>
      </c>
      <c r="C2781">
        <v>968</v>
      </c>
      <c r="D2781">
        <v>97</v>
      </c>
      <c r="E2781">
        <v>3</v>
      </c>
      <c r="F2781">
        <v>291</v>
      </c>
    </row>
    <row r="2782" spans="1:6" x14ac:dyDescent="0.25">
      <c r="A2782">
        <v>2780</v>
      </c>
      <c r="B2782">
        <v>556</v>
      </c>
      <c r="C2782">
        <v>238</v>
      </c>
      <c r="D2782">
        <v>106</v>
      </c>
      <c r="E2782">
        <v>2</v>
      </c>
      <c r="F2782">
        <v>212</v>
      </c>
    </row>
    <row r="2783" spans="1:6" x14ac:dyDescent="0.25">
      <c r="A2783">
        <v>2781</v>
      </c>
      <c r="B2783">
        <v>557</v>
      </c>
      <c r="C2783">
        <v>850</v>
      </c>
      <c r="D2783">
        <v>113</v>
      </c>
      <c r="E2783">
        <v>3</v>
      </c>
      <c r="F2783">
        <v>339</v>
      </c>
    </row>
    <row r="2784" spans="1:6" x14ac:dyDescent="0.25">
      <c r="A2784">
        <v>2782</v>
      </c>
      <c r="B2784">
        <v>557</v>
      </c>
      <c r="C2784">
        <v>1003</v>
      </c>
      <c r="D2784">
        <v>106</v>
      </c>
      <c r="E2784">
        <v>3</v>
      </c>
      <c r="F2784">
        <v>318</v>
      </c>
    </row>
    <row r="2785" spans="1:6" x14ac:dyDescent="0.25">
      <c r="A2785">
        <v>2783</v>
      </c>
      <c r="B2785">
        <v>557</v>
      </c>
      <c r="C2785">
        <v>1070</v>
      </c>
      <c r="D2785">
        <v>93</v>
      </c>
      <c r="E2785">
        <v>1</v>
      </c>
      <c r="F2785">
        <v>93</v>
      </c>
    </row>
    <row r="2786" spans="1:6" x14ac:dyDescent="0.25">
      <c r="A2786">
        <v>2784</v>
      </c>
      <c r="B2786">
        <v>557</v>
      </c>
      <c r="C2786">
        <v>350</v>
      </c>
      <c r="D2786">
        <v>94</v>
      </c>
      <c r="E2786">
        <v>3</v>
      </c>
      <c r="F2786">
        <v>282</v>
      </c>
    </row>
    <row r="2787" spans="1:6" x14ac:dyDescent="0.25">
      <c r="A2787">
        <v>2785</v>
      </c>
      <c r="B2787">
        <v>557</v>
      </c>
      <c r="C2787">
        <v>66</v>
      </c>
      <c r="D2787">
        <v>104</v>
      </c>
      <c r="E2787">
        <v>3</v>
      </c>
      <c r="F2787">
        <v>312</v>
      </c>
    </row>
    <row r="2788" spans="1:6" x14ac:dyDescent="0.25">
      <c r="A2788">
        <v>2786</v>
      </c>
      <c r="B2788">
        <v>557</v>
      </c>
      <c r="C2788">
        <v>1211</v>
      </c>
      <c r="D2788">
        <v>105</v>
      </c>
      <c r="E2788">
        <v>2</v>
      </c>
      <c r="F2788">
        <v>210</v>
      </c>
    </row>
    <row r="2789" spans="1:6" x14ac:dyDescent="0.25">
      <c r="A2789">
        <v>2787</v>
      </c>
      <c r="B2789">
        <v>558</v>
      </c>
      <c r="C2789">
        <v>5</v>
      </c>
      <c r="D2789">
        <v>96</v>
      </c>
      <c r="E2789">
        <v>1</v>
      </c>
      <c r="F2789">
        <v>96</v>
      </c>
    </row>
    <row r="2790" spans="1:6" x14ac:dyDescent="0.25">
      <c r="A2790">
        <v>2788</v>
      </c>
      <c r="B2790">
        <v>558</v>
      </c>
      <c r="C2790">
        <v>1115</v>
      </c>
      <c r="D2790">
        <v>115</v>
      </c>
      <c r="E2790">
        <v>2</v>
      </c>
      <c r="F2790">
        <v>230</v>
      </c>
    </row>
    <row r="2791" spans="1:6" x14ac:dyDescent="0.25">
      <c r="A2791">
        <v>2789</v>
      </c>
      <c r="B2791">
        <v>558</v>
      </c>
      <c r="C2791">
        <v>398</v>
      </c>
      <c r="D2791">
        <v>119</v>
      </c>
      <c r="E2791">
        <v>1</v>
      </c>
      <c r="F2791">
        <v>119</v>
      </c>
    </row>
    <row r="2792" spans="1:6" x14ac:dyDescent="0.25">
      <c r="A2792">
        <v>2790</v>
      </c>
      <c r="B2792">
        <v>558</v>
      </c>
      <c r="C2792">
        <v>513</v>
      </c>
      <c r="D2792">
        <v>102</v>
      </c>
      <c r="E2792">
        <v>2</v>
      </c>
      <c r="F2792">
        <v>204</v>
      </c>
    </row>
    <row r="2793" spans="1:6" x14ac:dyDescent="0.25">
      <c r="A2793">
        <v>2791</v>
      </c>
      <c r="B2793">
        <v>558</v>
      </c>
      <c r="C2793">
        <v>233</v>
      </c>
      <c r="D2793">
        <v>106</v>
      </c>
      <c r="E2793">
        <v>3</v>
      </c>
      <c r="F2793">
        <v>318</v>
      </c>
    </row>
    <row r="2794" spans="1:6" x14ac:dyDescent="0.25">
      <c r="A2794">
        <v>2792</v>
      </c>
      <c r="B2794">
        <v>558</v>
      </c>
      <c r="C2794">
        <v>222</v>
      </c>
      <c r="D2794">
        <v>106</v>
      </c>
      <c r="E2794">
        <v>2</v>
      </c>
      <c r="F2794">
        <v>212</v>
      </c>
    </row>
    <row r="2795" spans="1:6" x14ac:dyDescent="0.25">
      <c r="A2795">
        <v>2793</v>
      </c>
      <c r="B2795">
        <v>559</v>
      </c>
      <c r="C2795">
        <v>305</v>
      </c>
      <c r="D2795">
        <v>105</v>
      </c>
      <c r="E2795">
        <v>2</v>
      </c>
      <c r="F2795">
        <v>210</v>
      </c>
    </row>
    <row r="2796" spans="1:6" x14ac:dyDescent="0.25">
      <c r="A2796">
        <v>2794</v>
      </c>
      <c r="B2796">
        <v>559</v>
      </c>
      <c r="C2796">
        <v>185</v>
      </c>
      <c r="D2796">
        <v>98</v>
      </c>
      <c r="E2796">
        <v>3</v>
      </c>
      <c r="F2796">
        <v>294</v>
      </c>
    </row>
    <row r="2797" spans="1:6" x14ac:dyDescent="0.25">
      <c r="A2797">
        <v>2795</v>
      </c>
      <c r="B2797">
        <v>559</v>
      </c>
      <c r="C2797">
        <v>532</v>
      </c>
      <c r="D2797">
        <v>98</v>
      </c>
      <c r="E2797">
        <v>2</v>
      </c>
      <c r="F2797">
        <v>196</v>
      </c>
    </row>
    <row r="2798" spans="1:6" x14ac:dyDescent="0.25">
      <c r="A2798">
        <v>2796</v>
      </c>
      <c r="B2798">
        <v>559</v>
      </c>
      <c r="C2798">
        <v>568</v>
      </c>
      <c r="D2798">
        <v>100</v>
      </c>
      <c r="E2798">
        <v>1</v>
      </c>
      <c r="F2798">
        <v>100</v>
      </c>
    </row>
    <row r="2799" spans="1:6" x14ac:dyDescent="0.25">
      <c r="A2799">
        <v>2797</v>
      </c>
      <c r="B2799">
        <v>559</v>
      </c>
      <c r="C2799">
        <v>550</v>
      </c>
      <c r="D2799">
        <v>98</v>
      </c>
      <c r="E2799">
        <v>2</v>
      </c>
      <c r="F2799">
        <v>196</v>
      </c>
    </row>
    <row r="2800" spans="1:6" x14ac:dyDescent="0.25">
      <c r="A2800">
        <v>2798</v>
      </c>
      <c r="B2800">
        <v>559</v>
      </c>
      <c r="C2800">
        <v>729</v>
      </c>
      <c r="D2800">
        <v>119</v>
      </c>
      <c r="E2800">
        <v>3</v>
      </c>
      <c r="F2800">
        <v>357</v>
      </c>
    </row>
    <row r="2801" spans="1:6" x14ac:dyDescent="0.25">
      <c r="A2801">
        <v>2799</v>
      </c>
      <c r="B2801">
        <v>559</v>
      </c>
      <c r="C2801">
        <v>968</v>
      </c>
      <c r="D2801">
        <v>97</v>
      </c>
      <c r="E2801">
        <v>2</v>
      </c>
      <c r="F2801">
        <v>194</v>
      </c>
    </row>
    <row r="2802" spans="1:6" x14ac:dyDescent="0.25">
      <c r="A2802">
        <v>2800</v>
      </c>
      <c r="B2802">
        <v>560</v>
      </c>
      <c r="C2802">
        <v>144</v>
      </c>
      <c r="D2802">
        <v>91</v>
      </c>
      <c r="E2802">
        <v>2</v>
      </c>
      <c r="F2802">
        <v>182</v>
      </c>
    </row>
    <row r="2803" spans="1:6" x14ac:dyDescent="0.25">
      <c r="A2803">
        <v>2801</v>
      </c>
      <c r="B2803">
        <v>560</v>
      </c>
      <c r="C2803">
        <v>590</v>
      </c>
      <c r="D2803">
        <v>100</v>
      </c>
      <c r="E2803">
        <v>2</v>
      </c>
      <c r="F2803">
        <v>200</v>
      </c>
    </row>
    <row r="2804" spans="1:6" x14ac:dyDescent="0.25">
      <c r="A2804">
        <v>2802</v>
      </c>
      <c r="B2804">
        <v>561</v>
      </c>
      <c r="C2804">
        <v>1067</v>
      </c>
      <c r="D2804">
        <v>93</v>
      </c>
      <c r="E2804">
        <v>3</v>
      </c>
      <c r="F2804">
        <v>279</v>
      </c>
    </row>
    <row r="2805" spans="1:6" x14ac:dyDescent="0.25">
      <c r="A2805">
        <v>2803</v>
      </c>
      <c r="B2805">
        <v>561</v>
      </c>
      <c r="C2805">
        <v>878</v>
      </c>
      <c r="D2805">
        <v>94</v>
      </c>
      <c r="E2805">
        <v>1</v>
      </c>
      <c r="F2805">
        <v>94</v>
      </c>
    </row>
    <row r="2806" spans="1:6" x14ac:dyDescent="0.25">
      <c r="A2806">
        <v>2804</v>
      </c>
      <c r="B2806">
        <v>561</v>
      </c>
      <c r="C2806">
        <v>672</v>
      </c>
      <c r="D2806">
        <v>113</v>
      </c>
      <c r="E2806">
        <v>3</v>
      </c>
      <c r="F2806">
        <v>339</v>
      </c>
    </row>
    <row r="2807" spans="1:6" x14ac:dyDescent="0.25">
      <c r="A2807">
        <v>2805</v>
      </c>
      <c r="B2807">
        <v>562</v>
      </c>
      <c r="C2807">
        <v>336</v>
      </c>
      <c r="D2807">
        <v>109</v>
      </c>
      <c r="E2807">
        <v>2</v>
      </c>
      <c r="F2807">
        <v>218</v>
      </c>
    </row>
    <row r="2808" spans="1:6" x14ac:dyDescent="0.25">
      <c r="A2808">
        <v>2806</v>
      </c>
      <c r="B2808">
        <v>562</v>
      </c>
      <c r="C2808">
        <v>1216</v>
      </c>
      <c r="D2808">
        <v>105</v>
      </c>
      <c r="E2808">
        <v>2</v>
      </c>
      <c r="F2808">
        <v>210</v>
      </c>
    </row>
    <row r="2809" spans="1:6" x14ac:dyDescent="0.25">
      <c r="A2809">
        <v>2807</v>
      </c>
      <c r="B2809">
        <v>562</v>
      </c>
      <c r="C2809">
        <v>375</v>
      </c>
      <c r="D2809">
        <v>94</v>
      </c>
      <c r="E2809">
        <v>3</v>
      </c>
      <c r="F2809">
        <v>282</v>
      </c>
    </row>
    <row r="2810" spans="1:6" x14ac:dyDescent="0.25">
      <c r="A2810">
        <v>2808</v>
      </c>
      <c r="B2810">
        <v>562</v>
      </c>
      <c r="C2810">
        <v>628</v>
      </c>
      <c r="D2810">
        <v>112</v>
      </c>
      <c r="E2810">
        <v>3</v>
      </c>
      <c r="F2810">
        <v>336</v>
      </c>
    </row>
    <row r="2811" spans="1:6" x14ac:dyDescent="0.25">
      <c r="A2811">
        <v>2809</v>
      </c>
      <c r="B2811">
        <v>562</v>
      </c>
      <c r="C2811">
        <v>210</v>
      </c>
      <c r="D2811">
        <v>106</v>
      </c>
      <c r="E2811">
        <v>3</v>
      </c>
      <c r="F2811">
        <v>318</v>
      </c>
    </row>
    <row r="2812" spans="1:6" x14ac:dyDescent="0.25">
      <c r="A2812">
        <v>2810</v>
      </c>
      <c r="B2812">
        <v>563</v>
      </c>
      <c r="C2812">
        <v>798</v>
      </c>
      <c r="D2812">
        <v>91</v>
      </c>
      <c r="E2812">
        <v>1</v>
      </c>
      <c r="F2812">
        <v>91</v>
      </c>
    </row>
    <row r="2813" spans="1:6" x14ac:dyDescent="0.25">
      <c r="A2813">
        <v>2811</v>
      </c>
      <c r="B2813">
        <v>563</v>
      </c>
      <c r="C2813">
        <v>1045</v>
      </c>
      <c r="D2813">
        <v>90</v>
      </c>
      <c r="E2813">
        <v>3</v>
      </c>
      <c r="F2813">
        <v>270</v>
      </c>
    </row>
    <row r="2814" spans="1:6" x14ac:dyDescent="0.25">
      <c r="A2814">
        <v>2812</v>
      </c>
      <c r="B2814">
        <v>563</v>
      </c>
      <c r="C2814">
        <v>164</v>
      </c>
      <c r="D2814">
        <v>91</v>
      </c>
      <c r="E2814">
        <v>3</v>
      </c>
      <c r="F2814">
        <v>273</v>
      </c>
    </row>
    <row r="2815" spans="1:6" x14ac:dyDescent="0.25">
      <c r="A2815">
        <v>2813</v>
      </c>
      <c r="B2815">
        <v>563</v>
      </c>
      <c r="C2815">
        <v>409</v>
      </c>
      <c r="D2815">
        <v>119</v>
      </c>
      <c r="E2815">
        <v>1</v>
      </c>
      <c r="F2815">
        <v>119</v>
      </c>
    </row>
    <row r="2816" spans="1:6" x14ac:dyDescent="0.25">
      <c r="A2816">
        <v>2814</v>
      </c>
      <c r="B2816">
        <v>563</v>
      </c>
      <c r="C2816">
        <v>1005</v>
      </c>
      <c r="D2816">
        <v>106</v>
      </c>
      <c r="E2816">
        <v>2</v>
      </c>
      <c r="F2816">
        <v>212</v>
      </c>
    </row>
    <row r="2817" spans="1:6" x14ac:dyDescent="0.25">
      <c r="A2817">
        <v>2815</v>
      </c>
      <c r="B2817">
        <v>563</v>
      </c>
      <c r="C2817">
        <v>930</v>
      </c>
      <c r="D2817">
        <v>96</v>
      </c>
      <c r="E2817">
        <v>1</v>
      </c>
      <c r="F2817">
        <v>96</v>
      </c>
    </row>
    <row r="2818" spans="1:6" x14ac:dyDescent="0.25">
      <c r="A2818">
        <v>2816</v>
      </c>
      <c r="B2818">
        <v>563</v>
      </c>
      <c r="C2818">
        <v>522</v>
      </c>
      <c r="D2818">
        <v>102</v>
      </c>
      <c r="E2818">
        <v>2</v>
      </c>
      <c r="F2818">
        <v>204</v>
      </c>
    </row>
    <row r="2819" spans="1:6" x14ac:dyDescent="0.25">
      <c r="A2819">
        <v>2817</v>
      </c>
      <c r="B2819">
        <v>564</v>
      </c>
      <c r="C2819">
        <v>991</v>
      </c>
      <c r="D2819">
        <v>106</v>
      </c>
      <c r="E2819">
        <v>1</v>
      </c>
      <c r="F2819">
        <v>106</v>
      </c>
    </row>
    <row r="2820" spans="1:6" x14ac:dyDescent="0.25">
      <c r="A2820">
        <v>2818</v>
      </c>
      <c r="B2820">
        <v>564</v>
      </c>
      <c r="C2820">
        <v>838</v>
      </c>
      <c r="D2820">
        <v>117</v>
      </c>
      <c r="E2820">
        <v>3</v>
      </c>
      <c r="F2820">
        <v>351</v>
      </c>
    </row>
    <row r="2821" spans="1:6" x14ac:dyDescent="0.25">
      <c r="A2821">
        <v>2819</v>
      </c>
      <c r="B2821">
        <v>564</v>
      </c>
      <c r="C2821">
        <v>908</v>
      </c>
      <c r="D2821">
        <v>94</v>
      </c>
      <c r="E2821">
        <v>2</v>
      </c>
      <c r="F2821">
        <v>188</v>
      </c>
    </row>
    <row r="2822" spans="1:6" x14ac:dyDescent="0.25">
      <c r="A2822">
        <v>2820</v>
      </c>
      <c r="B2822">
        <v>565</v>
      </c>
      <c r="C2822">
        <v>1100</v>
      </c>
      <c r="D2822">
        <v>115</v>
      </c>
      <c r="E2822">
        <v>1</v>
      </c>
      <c r="F2822">
        <v>115</v>
      </c>
    </row>
    <row r="2823" spans="1:6" x14ac:dyDescent="0.25">
      <c r="A2823">
        <v>2821</v>
      </c>
      <c r="B2823">
        <v>565</v>
      </c>
      <c r="C2823">
        <v>833</v>
      </c>
      <c r="D2823">
        <v>117</v>
      </c>
      <c r="E2823">
        <v>1</v>
      </c>
      <c r="F2823">
        <v>117</v>
      </c>
    </row>
    <row r="2824" spans="1:6" x14ac:dyDescent="0.25">
      <c r="A2824">
        <v>2822</v>
      </c>
      <c r="B2824">
        <v>565</v>
      </c>
      <c r="C2824">
        <v>831</v>
      </c>
      <c r="D2824">
        <v>117</v>
      </c>
      <c r="E2824">
        <v>2</v>
      </c>
      <c r="F2824">
        <v>234</v>
      </c>
    </row>
    <row r="2825" spans="1:6" x14ac:dyDescent="0.25">
      <c r="A2825">
        <v>2823</v>
      </c>
      <c r="B2825">
        <v>565</v>
      </c>
      <c r="C2825">
        <v>1244</v>
      </c>
      <c r="D2825">
        <v>112</v>
      </c>
      <c r="E2825">
        <v>1</v>
      </c>
      <c r="F2825">
        <v>112</v>
      </c>
    </row>
    <row r="2826" spans="1:6" x14ac:dyDescent="0.25">
      <c r="A2826">
        <v>2824</v>
      </c>
      <c r="B2826">
        <v>565</v>
      </c>
      <c r="C2826">
        <v>610</v>
      </c>
      <c r="D2826">
        <v>112</v>
      </c>
      <c r="E2826">
        <v>1</v>
      </c>
      <c r="F2826">
        <v>112</v>
      </c>
    </row>
    <row r="2827" spans="1:6" x14ac:dyDescent="0.25">
      <c r="A2827">
        <v>2825</v>
      </c>
      <c r="B2827">
        <v>566</v>
      </c>
      <c r="C2827">
        <v>44</v>
      </c>
      <c r="D2827">
        <v>104</v>
      </c>
      <c r="E2827">
        <v>1</v>
      </c>
      <c r="F2827">
        <v>104</v>
      </c>
    </row>
    <row r="2828" spans="1:6" x14ac:dyDescent="0.25">
      <c r="A2828">
        <v>2826</v>
      </c>
      <c r="B2828">
        <v>566</v>
      </c>
      <c r="C2828">
        <v>160</v>
      </c>
      <c r="D2828">
        <v>91</v>
      </c>
      <c r="E2828">
        <v>2</v>
      </c>
      <c r="F2828">
        <v>182</v>
      </c>
    </row>
    <row r="2829" spans="1:6" x14ac:dyDescent="0.25">
      <c r="A2829">
        <v>2827</v>
      </c>
      <c r="B2829">
        <v>566</v>
      </c>
      <c r="C2829">
        <v>4</v>
      </c>
      <c r="D2829">
        <v>96</v>
      </c>
      <c r="E2829">
        <v>3</v>
      </c>
      <c r="F2829">
        <v>288</v>
      </c>
    </row>
    <row r="2830" spans="1:6" x14ac:dyDescent="0.25">
      <c r="A2830">
        <v>2828</v>
      </c>
      <c r="B2830">
        <v>566</v>
      </c>
      <c r="C2830">
        <v>754</v>
      </c>
      <c r="D2830">
        <v>109</v>
      </c>
      <c r="E2830">
        <v>2</v>
      </c>
      <c r="F2830">
        <v>218</v>
      </c>
    </row>
    <row r="2831" spans="1:6" x14ac:dyDescent="0.25">
      <c r="A2831">
        <v>2829</v>
      </c>
      <c r="B2831">
        <v>567</v>
      </c>
      <c r="C2831">
        <v>1234</v>
      </c>
      <c r="D2831">
        <v>112</v>
      </c>
      <c r="E2831">
        <v>1</v>
      </c>
      <c r="F2831">
        <v>112</v>
      </c>
    </row>
    <row r="2832" spans="1:6" x14ac:dyDescent="0.25">
      <c r="A2832">
        <v>2830</v>
      </c>
      <c r="B2832">
        <v>567</v>
      </c>
      <c r="C2832">
        <v>556</v>
      </c>
      <c r="D2832">
        <v>98</v>
      </c>
      <c r="E2832">
        <v>1</v>
      </c>
      <c r="F2832">
        <v>98</v>
      </c>
    </row>
    <row r="2833" spans="1:6" x14ac:dyDescent="0.25">
      <c r="A2833">
        <v>2831</v>
      </c>
      <c r="B2833">
        <v>567</v>
      </c>
      <c r="C2833">
        <v>1236</v>
      </c>
      <c r="D2833">
        <v>112</v>
      </c>
      <c r="E2833">
        <v>1</v>
      </c>
      <c r="F2833">
        <v>112</v>
      </c>
    </row>
    <row r="2834" spans="1:6" x14ac:dyDescent="0.25">
      <c r="A2834">
        <v>2832</v>
      </c>
      <c r="B2834">
        <v>567</v>
      </c>
      <c r="C2834">
        <v>827</v>
      </c>
      <c r="D2834">
        <v>117</v>
      </c>
      <c r="E2834">
        <v>1</v>
      </c>
      <c r="F2834">
        <v>117</v>
      </c>
    </row>
    <row r="2835" spans="1:6" x14ac:dyDescent="0.25">
      <c r="A2835">
        <v>2833</v>
      </c>
      <c r="B2835">
        <v>567</v>
      </c>
      <c r="C2835">
        <v>3</v>
      </c>
      <c r="D2835">
        <v>96</v>
      </c>
      <c r="E2835">
        <v>2</v>
      </c>
      <c r="F2835">
        <v>192</v>
      </c>
    </row>
    <row r="2836" spans="1:6" x14ac:dyDescent="0.25">
      <c r="A2836">
        <v>2834</v>
      </c>
      <c r="B2836">
        <v>567</v>
      </c>
      <c r="C2836">
        <v>778</v>
      </c>
      <c r="D2836">
        <v>91</v>
      </c>
      <c r="E2836">
        <v>1</v>
      </c>
      <c r="F2836">
        <v>91</v>
      </c>
    </row>
    <row r="2837" spans="1:6" x14ac:dyDescent="0.25">
      <c r="A2837">
        <v>2835</v>
      </c>
      <c r="B2837">
        <v>567</v>
      </c>
      <c r="C2837">
        <v>953</v>
      </c>
      <c r="D2837">
        <v>97</v>
      </c>
      <c r="E2837">
        <v>1</v>
      </c>
      <c r="F2837">
        <v>97</v>
      </c>
    </row>
    <row r="2838" spans="1:6" x14ac:dyDescent="0.25">
      <c r="A2838">
        <v>2836</v>
      </c>
      <c r="B2838">
        <v>568</v>
      </c>
      <c r="C2838">
        <v>824</v>
      </c>
      <c r="D2838">
        <v>117</v>
      </c>
      <c r="E2838">
        <v>2</v>
      </c>
      <c r="F2838">
        <v>234</v>
      </c>
    </row>
    <row r="2839" spans="1:6" x14ac:dyDescent="0.25">
      <c r="A2839">
        <v>2837</v>
      </c>
      <c r="B2839">
        <v>568</v>
      </c>
      <c r="C2839">
        <v>989</v>
      </c>
      <c r="D2839">
        <v>106</v>
      </c>
      <c r="E2839">
        <v>2</v>
      </c>
      <c r="F2839">
        <v>212</v>
      </c>
    </row>
    <row r="2840" spans="1:6" x14ac:dyDescent="0.25">
      <c r="A2840">
        <v>2838</v>
      </c>
      <c r="B2840">
        <v>568</v>
      </c>
      <c r="C2840">
        <v>366</v>
      </c>
      <c r="D2840">
        <v>94</v>
      </c>
      <c r="E2840">
        <v>1</v>
      </c>
      <c r="F2840">
        <v>94</v>
      </c>
    </row>
    <row r="2841" spans="1:6" x14ac:dyDescent="0.25">
      <c r="A2841">
        <v>2839</v>
      </c>
      <c r="B2841">
        <v>568</v>
      </c>
      <c r="C2841">
        <v>596</v>
      </c>
      <c r="D2841">
        <v>112</v>
      </c>
      <c r="E2841">
        <v>3</v>
      </c>
      <c r="F2841">
        <v>336</v>
      </c>
    </row>
    <row r="2842" spans="1:6" x14ac:dyDescent="0.25">
      <c r="A2842">
        <v>2840</v>
      </c>
      <c r="B2842">
        <v>569</v>
      </c>
      <c r="C2842">
        <v>194</v>
      </c>
      <c r="D2842">
        <v>98</v>
      </c>
      <c r="E2842">
        <v>3</v>
      </c>
      <c r="F2842">
        <v>294</v>
      </c>
    </row>
    <row r="2843" spans="1:6" x14ac:dyDescent="0.25">
      <c r="A2843">
        <v>2841</v>
      </c>
      <c r="B2843">
        <v>569</v>
      </c>
      <c r="C2843">
        <v>688</v>
      </c>
      <c r="D2843">
        <v>113</v>
      </c>
      <c r="E2843">
        <v>3</v>
      </c>
      <c r="F2843">
        <v>339</v>
      </c>
    </row>
    <row r="2844" spans="1:6" x14ac:dyDescent="0.25">
      <c r="A2844">
        <v>2842</v>
      </c>
      <c r="B2844">
        <v>569</v>
      </c>
      <c r="C2844">
        <v>548</v>
      </c>
      <c r="D2844">
        <v>98</v>
      </c>
      <c r="E2844">
        <v>1</v>
      </c>
      <c r="F2844">
        <v>98</v>
      </c>
    </row>
    <row r="2845" spans="1:6" x14ac:dyDescent="0.25">
      <c r="A2845">
        <v>2843</v>
      </c>
      <c r="B2845">
        <v>569</v>
      </c>
      <c r="C2845">
        <v>1240</v>
      </c>
      <c r="D2845">
        <v>112</v>
      </c>
      <c r="E2845">
        <v>2</v>
      </c>
      <c r="F2845">
        <v>224</v>
      </c>
    </row>
    <row r="2846" spans="1:6" x14ac:dyDescent="0.25">
      <c r="A2846">
        <v>2844</v>
      </c>
      <c r="B2846">
        <v>570</v>
      </c>
      <c r="C2846">
        <v>451</v>
      </c>
      <c r="D2846">
        <v>107</v>
      </c>
      <c r="E2846">
        <v>1</v>
      </c>
      <c r="F2846">
        <v>107</v>
      </c>
    </row>
    <row r="2847" spans="1:6" x14ac:dyDescent="0.25">
      <c r="A2847">
        <v>2845</v>
      </c>
      <c r="B2847">
        <v>570</v>
      </c>
      <c r="C2847">
        <v>111</v>
      </c>
      <c r="D2847">
        <v>92</v>
      </c>
      <c r="E2847">
        <v>2</v>
      </c>
      <c r="F2847">
        <v>184</v>
      </c>
    </row>
    <row r="2848" spans="1:6" x14ac:dyDescent="0.25">
      <c r="A2848">
        <v>2846</v>
      </c>
      <c r="B2848">
        <v>570</v>
      </c>
      <c r="C2848">
        <v>125</v>
      </c>
      <c r="D2848">
        <v>92</v>
      </c>
      <c r="E2848">
        <v>2</v>
      </c>
      <c r="F2848">
        <v>184</v>
      </c>
    </row>
    <row r="2849" spans="1:6" x14ac:dyDescent="0.25">
      <c r="A2849">
        <v>2847</v>
      </c>
      <c r="B2849">
        <v>570</v>
      </c>
      <c r="C2849">
        <v>554</v>
      </c>
      <c r="D2849">
        <v>98</v>
      </c>
      <c r="E2849">
        <v>1</v>
      </c>
      <c r="F2849">
        <v>98</v>
      </c>
    </row>
    <row r="2850" spans="1:6" x14ac:dyDescent="0.25">
      <c r="A2850">
        <v>2848</v>
      </c>
      <c r="B2850">
        <v>570</v>
      </c>
      <c r="C2850">
        <v>23</v>
      </c>
      <c r="D2850">
        <v>96</v>
      </c>
      <c r="E2850">
        <v>3</v>
      </c>
      <c r="F2850">
        <v>288</v>
      </c>
    </row>
    <row r="2851" spans="1:6" x14ac:dyDescent="0.25">
      <c r="A2851">
        <v>2849</v>
      </c>
      <c r="B2851">
        <v>570</v>
      </c>
      <c r="C2851">
        <v>457</v>
      </c>
      <c r="D2851">
        <v>118</v>
      </c>
      <c r="E2851">
        <v>1</v>
      </c>
      <c r="F2851">
        <v>118</v>
      </c>
    </row>
    <row r="2852" spans="1:6" x14ac:dyDescent="0.25">
      <c r="A2852">
        <v>2850</v>
      </c>
      <c r="B2852">
        <v>570</v>
      </c>
      <c r="C2852">
        <v>1236</v>
      </c>
      <c r="D2852">
        <v>112</v>
      </c>
      <c r="E2852">
        <v>3</v>
      </c>
      <c r="F2852">
        <v>336</v>
      </c>
    </row>
    <row r="2853" spans="1:6" x14ac:dyDescent="0.25">
      <c r="A2853">
        <v>2851</v>
      </c>
      <c r="B2853">
        <v>570</v>
      </c>
      <c r="C2853">
        <v>797</v>
      </c>
      <c r="D2853">
        <v>91</v>
      </c>
      <c r="E2853">
        <v>3</v>
      </c>
      <c r="F2853">
        <v>273</v>
      </c>
    </row>
    <row r="2854" spans="1:6" x14ac:dyDescent="0.25">
      <c r="A2854">
        <v>2852</v>
      </c>
      <c r="B2854">
        <v>571</v>
      </c>
      <c r="C2854">
        <v>509</v>
      </c>
      <c r="D2854">
        <v>102</v>
      </c>
      <c r="E2854">
        <v>3</v>
      </c>
      <c r="F2854">
        <v>306</v>
      </c>
    </row>
    <row r="2855" spans="1:6" x14ac:dyDescent="0.25">
      <c r="A2855">
        <v>2853</v>
      </c>
      <c r="B2855">
        <v>571</v>
      </c>
      <c r="C2855">
        <v>1082</v>
      </c>
      <c r="D2855">
        <v>93</v>
      </c>
      <c r="E2855">
        <v>2</v>
      </c>
      <c r="F2855">
        <v>186</v>
      </c>
    </row>
    <row r="2856" spans="1:6" x14ac:dyDescent="0.25">
      <c r="A2856">
        <v>2854</v>
      </c>
      <c r="B2856">
        <v>571</v>
      </c>
      <c r="C2856">
        <v>845</v>
      </c>
      <c r="D2856">
        <v>113</v>
      </c>
      <c r="E2856">
        <v>2</v>
      </c>
      <c r="F2856">
        <v>226</v>
      </c>
    </row>
    <row r="2857" spans="1:6" x14ac:dyDescent="0.25">
      <c r="A2857">
        <v>2855</v>
      </c>
      <c r="B2857">
        <v>571</v>
      </c>
      <c r="C2857">
        <v>299</v>
      </c>
      <c r="D2857">
        <v>105</v>
      </c>
      <c r="E2857">
        <v>3</v>
      </c>
      <c r="F2857">
        <v>315</v>
      </c>
    </row>
    <row r="2858" spans="1:6" x14ac:dyDescent="0.25">
      <c r="A2858">
        <v>2856</v>
      </c>
      <c r="B2858">
        <v>571</v>
      </c>
      <c r="C2858">
        <v>417</v>
      </c>
      <c r="D2858">
        <v>119</v>
      </c>
      <c r="E2858">
        <v>3</v>
      </c>
      <c r="F2858">
        <v>357</v>
      </c>
    </row>
    <row r="2859" spans="1:6" x14ac:dyDescent="0.25">
      <c r="A2859">
        <v>2857</v>
      </c>
      <c r="B2859">
        <v>571</v>
      </c>
      <c r="C2859">
        <v>633</v>
      </c>
      <c r="D2859">
        <v>93</v>
      </c>
      <c r="E2859">
        <v>1</v>
      </c>
      <c r="F2859">
        <v>93</v>
      </c>
    </row>
    <row r="2860" spans="1:6" x14ac:dyDescent="0.25">
      <c r="A2860">
        <v>2858</v>
      </c>
      <c r="B2860">
        <v>572</v>
      </c>
      <c r="C2860">
        <v>240</v>
      </c>
      <c r="D2860">
        <v>106</v>
      </c>
      <c r="E2860">
        <v>2</v>
      </c>
      <c r="F2860">
        <v>212</v>
      </c>
    </row>
    <row r="2861" spans="1:6" x14ac:dyDescent="0.25">
      <c r="A2861">
        <v>2859</v>
      </c>
      <c r="B2861">
        <v>572</v>
      </c>
      <c r="C2861">
        <v>906</v>
      </c>
      <c r="D2861">
        <v>94</v>
      </c>
      <c r="E2861">
        <v>2</v>
      </c>
      <c r="F2861">
        <v>188</v>
      </c>
    </row>
    <row r="2862" spans="1:6" x14ac:dyDescent="0.25">
      <c r="A2862">
        <v>2860</v>
      </c>
      <c r="B2862">
        <v>572</v>
      </c>
      <c r="C2862">
        <v>316</v>
      </c>
      <c r="D2862">
        <v>109</v>
      </c>
      <c r="E2862">
        <v>3</v>
      </c>
      <c r="F2862">
        <v>327</v>
      </c>
    </row>
    <row r="2863" spans="1:6" x14ac:dyDescent="0.25">
      <c r="A2863">
        <v>2861</v>
      </c>
      <c r="B2863">
        <v>572</v>
      </c>
      <c r="C2863">
        <v>90</v>
      </c>
      <c r="D2863">
        <v>118</v>
      </c>
      <c r="E2863">
        <v>3</v>
      </c>
      <c r="F2863">
        <v>354</v>
      </c>
    </row>
    <row r="2864" spans="1:6" x14ac:dyDescent="0.25">
      <c r="A2864">
        <v>2862</v>
      </c>
      <c r="B2864">
        <v>573</v>
      </c>
      <c r="C2864">
        <v>749</v>
      </c>
      <c r="D2864">
        <v>109</v>
      </c>
      <c r="E2864">
        <v>2</v>
      </c>
      <c r="F2864">
        <v>218</v>
      </c>
    </row>
    <row r="2865" spans="1:6" x14ac:dyDescent="0.25">
      <c r="A2865">
        <v>2863</v>
      </c>
      <c r="B2865">
        <v>573</v>
      </c>
      <c r="C2865">
        <v>312</v>
      </c>
      <c r="D2865">
        <v>105</v>
      </c>
      <c r="E2865">
        <v>3</v>
      </c>
      <c r="F2865">
        <v>315</v>
      </c>
    </row>
    <row r="2866" spans="1:6" x14ac:dyDescent="0.25">
      <c r="A2866">
        <v>2864</v>
      </c>
      <c r="B2866">
        <v>573</v>
      </c>
      <c r="C2866">
        <v>138</v>
      </c>
      <c r="D2866">
        <v>92</v>
      </c>
      <c r="E2866">
        <v>1</v>
      </c>
      <c r="F2866">
        <v>92</v>
      </c>
    </row>
    <row r="2867" spans="1:6" x14ac:dyDescent="0.25">
      <c r="A2867">
        <v>2865</v>
      </c>
      <c r="B2867">
        <v>574</v>
      </c>
      <c r="C2867">
        <v>1095</v>
      </c>
      <c r="D2867">
        <v>115</v>
      </c>
      <c r="E2867">
        <v>3</v>
      </c>
      <c r="F2867">
        <v>345</v>
      </c>
    </row>
    <row r="2868" spans="1:6" x14ac:dyDescent="0.25">
      <c r="A2868">
        <v>2866</v>
      </c>
      <c r="B2868">
        <v>574</v>
      </c>
      <c r="C2868">
        <v>1038</v>
      </c>
      <c r="D2868">
        <v>90</v>
      </c>
      <c r="E2868">
        <v>1</v>
      </c>
      <c r="F2868">
        <v>90</v>
      </c>
    </row>
    <row r="2869" spans="1:6" x14ac:dyDescent="0.25">
      <c r="A2869">
        <v>2867</v>
      </c>
      <c r="B2869">
        <v>574</v>
      </c>
      <c r="C2869">
        <v>195</v>
      </c>
      <c r="D2869">
        <v>98</v>
      </c>
      <c r="E2869">
        <v>1</v>
      </c>
      <c r="F2869">
        <v>98</v>
      </c>
    </row>
    <row r="2870" spans="1:6" x14ac:dyDescent="0.25">
      <c r="A2870">
        <v>2868</v>
      </c>
      <c r="B2870">
        <v>575</v>
      </c>
      <c r="C2870">
        <v>753</v>
      </c>
      <c r="D2870">
        <v>109</v>
      </c>
      <c r="E2870">
        <v>1</v>
      </c>
      <c r="F2870">
        <v>109</v>
      </c>
    </row>
    <row r="2871" spans="1:6" x14ac:dyDescent="0.25">
      <c r="A2871">
        <v>2869</v>
      </c>
      <c r="B2871">
        <v>575</v>
      </c>
      <c r="C2871">
        <v>793</v>
      </c>
      <c r="D2871">
        <v>91</v>
      </c>
      <c r="E2871">
        <v>2</v>
      </c>
      <c r="F2871">
        <v>182</v>
      </c>
    </row>
    <row r="2872" spans="1:6" x14ac:dyDescent="0.25">
      <c r="A2872">
        <v>2870</v>
      </c>
      <c r="B2872">
        <v>575</v>
      </c>
      <c r="C2872">
        <v>78</v>
      </c>
      <c r="D2872">
        <v>118</v>
      </c>
      <c r="E2872">
        <v>3</v>
      </c>
      <c r="F2872">
        <v>354</v>
      </c>
    </row>
    <row r="2873" spans="1:6" x14ac:dyDescent="0.25">
      <c r="A2873">
        <v>2871</v>
      </c>
      <c r="B2873">
        <v>575</v>
      </c>
      <c r="C2873">
        <v>537</v>
      </c>
      <c r="D2873">
        <v>98</v>
      </c>
      <c r="E2873">
        <v>2</v>
      </c>
      <c r="F2873">
        <v>196</v>
      </c>
    </row>
    <row r="2874" spans="1:6" x14ac:dyDescent="0.25">
      <c r="A2874">
        <v>2872</v>
      </c>
      <c r="B2874">
        <v>576</v>
      </c>
      <c r="C2874">
        <v>1073</v>
      </c>
      <c r="D2874">
        <v>93</v>
      </c>
      <c r="E2874">
        <v>1</v>
      </c>
      <c r="F2874">
        <v>93</v>
      </c>
    </row>
    <row r="2875" spans="1:6" x14ac:dyDescent="0.25">
      <c r="A2875">
        <v>2873</v>
      </c>
      <c r="B2875">
        <v>576</v>
      </c>
      <c r="C2875">
        <v>605</v>
      </c>
      <c r="D2875">
        <v>112</v>
      </c>
      <c r="E2875">
        <v>3</v>
      </c>
      <c r="F2875">
        <v>336</v>
      </c>
    </row>
    <row r="2876" spans="1:6" x14ac:dyDescent="0.25">
      <c r="A2876">
        <v>2874</v>
      </c>
      <c r="B2876">
        <v>576</v>
      </c>
      <c r="C2876">
        <v>968</v>
      </c>
      <c r="D2876">
        <v>97</v>
      </c>
      <c r="E2876">
        <v>2</v>
      </c>
      <c r="F2876">
        <v>194</v>
      </c>
    </row>
    <row r="2877" spans="1:6" x14ac:dyDescent="0.25">
      <c r="A2877">
        <v>2875</v>
      </c>
      <c r="B2877">
        <v>576</v>
      </c>
      <c r="C2877">
        <v>748</v>
      </c>
      <c r="D2877">
        <v>109</v>
      </c>
      <c r="E2877">
        <v>3</v>
      </c>
      <c r="F2877">
        <v>327</v>
      </c>
    </row>
    <row r="2878" spans="1:6" x14ac:dyDescent="0.25">
      <c r="A2878">
        <v>2876</v>
      </c>
      <c r="B2878">
        <v>576</v>
      </c>
      <c r="C2878">
        <v>395</v>
      </c>
      <c r="D2878">
        <v>119</v>
      </c>
      <c r="E2878">
        <v>1</v>
      </c>
      <c r="F2878">
        <v>119</v>
      </c>
    </row>
    <row r="2879" spans="1:6" x14ac:dyDescent="0.25">
      <c r="A2879">
        <v>2877</v>
      </c>
      <c r="B2879">
        <v>577</v>
      </c>
      <c r="C2879">
        <v>778</v>
      </c>
      <c r="D2879">
        <v>91</v>
      </c>
      <c r="E2879">
        <v>3</v>
      </c>
      <c r="F2879">
        <v>273</v>
      </c>
    </row>
    <row r="2880" spans="1:6" x14ac:dyDescent="0.25">
      <c r="A2880">
        <v>2878</v>
      </c>
      <c r="B2880">
        <v>577</v>
      </c>
      <c r="C2880">
        <v>1249</v>
      </c>
      <c r="D2880">
        <v>112</v>
      </c>
      <c r="E2880">
        <v>2</v>
      </c>
      <c r="F2880">
        <v>224</v>
      </c>
    </row>
    <row r="2881" spans="1:6" x14ac:dyDescent="0.25">
      <c r="A2881">
        <v>2879</v>
      </c>
      <c r="B2881">
        <v>577</v>
      </c>
      <c r="C2881">
        <v>372</v>
      </c>
      <c r="D2881">
        <v>94</v>
      </c>
      <c r="E2881">
        <v>2</v>
      </c>
      <c r="F2881">
        <v>188</v>
      </c>
    </row>
    <row r="2882" spans="1:6" x14ac:dyDescent="0.25">
      <c r="A2882">
        <v>2880</v>
      </c>
      <c r="B2882">
        <v>577</v>
      </c>
      <c r="C2882">
        <v>1056</v>
      </c>
      <c r="D2882">
        <v>93</v>
      </c>
      <c r="E2882">
        <v>3</v>
      </c>
      <c r="F2882">
        <v>279</v>
      </c>
    </row>
    <row r="2883" spans="1:6" x14ac:dyDescent="0.25">
      <c r="A2883">
        <v>2881</v>
      </c>
      <c r="B2883">
        <v>577</v>
      </c>
      <c r="C2883">
        <v>1077</v>
      </c>
      <c r="D2883">
        <v>93</v>
      </c>
      <c r="E2883">
        <v>3</v>
      </c>
      <c r="F2883">
        <v>279</v>
      </c>
    </row>
    <row r="2884" spans="1:6" x14ac:dyDescent="0.25">
      <c r="A2884">
        <v>2882</v>
      </c>
      <c r="B2884">
        <v>577</v>
      </c>
      <c r="C2884">
        <v>203</v>
      </c>
      <c r="D2884">
        <v>98</v>
      </c>
      <c r="E2884">
        <v>3</v>
      </c>
      <c r="F2884">
        <v>294</v>
      </c>
    </row>
    <row r="2885" spans="1:6" x14ac:dyDescent="0.25">
      <c r="A2885">
        <v>2883</v>
      </c>
      <c r="B2885">
        <v>577</v>
      </c>
      <c r="C2885">
        <v>761</v>
      </c>
      <c r="D2885">
        <v>109</v>
      </c>
      <c r="E2885">
        <v>2</v>
      </c>
      <c r="F2885">
        <v>218</v>
      </c>
    </row>
    <row r="2886" spans="1:6" x14ac:dyDescent="0.25">
      <c r="A2886">
        <v>2884</v>
      </c>
      <c r="B2886">
        <v>578</v>
      </c>
      <c r="C2886">
        <v>478</v>
      </c>
      <c r="D2886">
        <v>118</v>
      </c>
      <c r="E2886">
        <v>2</v>
      </c>
      <c r="F2886">
        <v>236</v>
      </c>
    </row>
    <row r="2887" spans="1:6" x14ac:dyDescent="0.25">
      <c r="A2887">
        <v>2885</v>
      </c>
      <c r="B2887">
        <v>578</v>
      </c>
      <c r="C2887">
        <v>442</v>
      </c>
      <c r="D2887">
        <v>107</v>
      </c>
      <c r="E2887">
        <v>2</v>
      </c>
      <c r="F2887">
        <v>214</v>
      </c>
    </row>
    <row r="2888" spans="1:6" x14ac:dyDescent="0.25">
      <c r="A2888">
        <v>2886</v>
      </c>
      <c r="B2888">
        <v>578</v>
      </c>
      <c r="C2888">
        <v>987</v>
      </c>
      <c r="D2888">
        <v>106</v>
      </c>
      <c r="E2888">
        <v>1</v>
      </c>
      <c r="F2888">
        <v>106</v>
      </c>
    </row>
    <row r="2889" spans="1:6" x14ac:dyDescent="0.25">
      <c r="A2889">
        <v>2887</v>
      </c>
      <c r="B2889">
        <v>578</v>
      </c>
      <c r="C2889">
        <v>115</v>
      </c>
      <c r="D2889">
        <v>92</v>
      </c>
      <c r="E2889">
        <v>2</v>
      </c>
      <c r="F2889">
        <v>184</v>
      </c>
    </row>
    <row r="2890" spans="1:6" x14ac:dyDescent="0.25">
      <c r="A2890">
        <v>2888</v>
      </c>
      <c r="B2890">
        <v>578</v>
      </c>
      <c r="C2890">
        <v>904</v>
      </c>
      <c r="D2890">
        <v>94</v>
      </c>
      <c r="E2890">
        <v>1</v>
      </c>
      <c r="F2890">
        <v>94</v>
      </c>
    </row>
    <row r="2891" spans="1:6" x14ac:dyDescent="0.25">
      <c r="A2891">
        <v>2889</v>
      </c>
      <c r="B2891">
        <v>578</v>
      </c>
      <c r="C2891">
        <v>1072</v>
      </c>
      <c r="D2891">
        <v>93</v>
      </c>
      <c r="E2891">
        <v>2</v>
      </c>
      <c r="F2891">
        <v>186</v>
      </c>
    </row>
    <row r="2892" spans="1:6" x14ac:dyDescent="0.25">
      <c r="A2892">
        <v>2890</v>
      </c>
      <c r="B2892">
        <v>578</v>
      </c>
      <c r="C2892">
        <v>784</v>
      </c>
      <c r="D2892">
        <v>91</v>
      </c>
      <c r="E2892">
        <v>3</v>
      </c>
      <c r="F2892">
        <v>273</v>
      </c>
    </row>
    <row r="2893" spans="1:6" x14ac:dyDescent="0.25">
      <c r="A2893">
        <v>2891</v>
      </c>
      <c r="B2893">
        <v>578</v>
      </c>
      <c r="C2893">
        <v>797</v>
      </c>
      <c r="D2893">
        <v>91</v>
      </c>
      <c r="E2893">
        <v>1</v>
      </c>
      <c r="F2893">
        <v>91</v>
      </c>
    </row>
    <row r="2894" spans="1:6" x14ac:dyDescent="0.25">
      <c r="A2894">
        <v>2892</v>
      </c>
      <c r="B2894">
        <v>578</v>
      </c>
      <c r="C2894">
        <v>1127</v>
      </c>
      <c r="D2894">
        <v>102</v>
      </c>
      <c r="E2894">
        <v>1</v>
      </c>
      <c r="F2894">
        <v>102</v>
      </c>
    </row>
    <row r="2895" spans="1:6" x14ac:dyDescent="0.25">
      <c r="A2895">
        <v>2893</v>
      </c>
      <c r="B2895">
        <v>578</v>
      </c>
      <c r="C2895">
        <v>892</v>
      </c>
      <c r="D2895">
        <v>94</v>
      </c>
      <c r="E2895">
        <v>3</v>
      </c>
      <c r="F2895">
        <v>282</v>
      </c>
    </row>
    <row r="2896" spans="1:6" x14ac:dyDescent="0.25">
      <c r="A2896">
        <v>2894</v>
      </c>
      <c r="B2896">
        <v>579</v>
      </c>
      <c r="C2896">
        <v>222</v>
      </c>
      <c r="D2896">
        <v>106</v>
      </c>
      <c r="E2896">
        <v>2</v>
      </c>
      <c r="F2896">
        <v>212</v>
      </c>
    </row>
    <row r="2897" spans="1:6" x14ac:dyDescent="0.25">
      <c r="A2897">
        <v>2895</v>
      </c>
      <c r="B2897">
        <v>579</v>
      </c>
      <c r="C2897">
        <v>989</v>
      </c>
      <c r="D2897">
        <v>106</v>
      </c>
      <c r="E2897">
        <v>2</v>
      </c>
      <c r="F2897">
        <v>212</v>
      </c>
    </row>
    <row r="2898" spans="1:6" x14ac:dyDescent="0.25">
      <c r="A2898">
        <v>2896</v>
      </c>
      <c r="B2898">
        <v>579</v>
      </c>
      <c r="C2898">
        <v>477</v>
      </c>
      <c r="D2898">
        <v>118</v>
      </c>
      <c r="E2898">
        <v>1</v>
      </c>
      <c r="F2898">
        <v>118</v>
      </c>
    </row>
    <row r="2899" spans="1:6" x14ac:dyDescent="0.25">
      <c r="A2899">
        <v>2897</v>
      </c>
      <c r="B2899">
        <v>579</v>
      </c>
      <c r="C2899">
        <v>1064</v>
      </c>
      <c r="D2899">
        <v>93</v>
      </c>
      <c r="E2899">
        <v>1</v>
      </c>
      <c r="F2899">
        <v>93</v>
      </c>
    </row>
    <row r="2900" spans="1:6" x14ac:dyDescent="0.25">
      <c r="A2900">
        <v>2898</v>
      </c>
      <c r="B2900">
        <v>579</v>
      </c>
      <c r="C2900">
        <v>37</v>
      </c>
      <c r="D2900">
        <v>104</v>
      </c>
      <c r="E2900">
        <v>1</v>
      </c>
      <c r="F2900">
        <v>104</v>
      </c>
    </row>
    <row r="2901" spans="1:6" x14ac:dyDescent="0.25">
      <c r="A2901">
        <v>2899</v>
      </c>
      <c r="B2901">
        <v>579</v>
      </c>
      <c r="C2901">
        <v>434</v>
      </c>
      <c r="D2901">
        <v>107</v>
      </c>
      <c r="E2901">
        <v>1</v>
      </c>
      <c r="F2901">
        <v>107</v>
      </c>
    </row>
    <row r="2902" spans="1:6" x14ac:dyDescent="0.25">
      <c r="A2902">
        <v>2900</v>
      </c>
      <c r="B2902">
        <v>580</v>
      </c>
      <c r="C2902">
        <v>433</v>
      </c>
      <c r="D2902">
        <v>107</v>
      </c>
      <c r="E2902">
        <v>2</v>
      </c>
      <c r="F2902">
        <v>214</v>
      </c>
    </row>
    <row r="2903" spans="1:6" x14ac:dyDescent="0.25">
      <c r="A2903">
        <v>2901</v>
      </c>
      <c r="B2903">
        <v>580</v>
      </c>
      <c r="C2903">
        <v>37</v>
      </c>
      <c r="D2903">
        <v>104</v>
      </c>
      <c r="E2903">
        <v>2</v>
      </c>
      <c r="F2903">
        <v>208</v>
      </c>
    </row>
    <row r="2904" spans="1:6" x14ac:dyDescent="0.25">
      <c r="A2904">
        <v>2902</v>
      </c>
      <c r="B2904">
        <v>580</v>
      </c>
      <c r="C2904">
        <v>159</v>
      </c>
      <c r="D2904">
        <v>91</v>
      </c>
      <c r="E2904">
        <v>2</v>
      </c>
      <c r="F2904">
        <v>182</v>
      </c>
    </row>
    <row r="2905" spans="1:6" x14ac:dyDescent="0.25">
      <c r="A2905">
        <v>2903</v>
      </c>
      <c r="B2905">
        <v>580</v>
      </c>
      <c r="C2905">
        <v>657</v>
      </c>
      <c r="D2905">
        <v>93</v>
      </c>
      <c r="E2905">
        <v>1</v>
      </c>
      <c r="F2905">
        <v>93</v>
      </c>
    </row>
    <row r="2906" spans="1:6" x14ac:dyDescent="0.25">
      <c r="A2906">
        <v>2904</v>
      </c>
      <c r="B2906">
        <v>581</v>
      </c>
      <c r="C2906">
        <v>721</v>
      </c>
      <c r="D2906">
        <v>119</v>
      </c>
      <c r="E2906">
        <v>2</v>
      </c>
      <c r="F2906">
        <v>238</v>
      </c>
    </row>
    <row r="2907" spans="1:6" x14ac:dyDescent="0.25">
      <c r="A2907">
        <v>2905</v>
      </c>
      <c r="B2907">
        <v>581</v>
      </c>
      <c r="C2907">
        <v>134</v>
      </c>
      <c r="D2907">
        <v>92</v>
      </c>
      <c r="E2907">
        <v>1</v>
      </c>
      <c r="F2907">
        <v>92</v>
      </c>
    </row>
    <row r="2908" spans="1:6" x14ac:dyDescent="0.25">
      <c r="A2908">
        <v>2906</v>
      </c>
      <c r="B2908">
        <v>581</v>
      </c>
      <c r="C2908">
        <v>1063</v>
      </c>
      <c r="D2908">
        <v>93</v>
      </c>
      <c r="E2908">
        <v>2</v>
      </c>
      <c r="F2908">
        <v>186</v>
      </c>
    </row>
    <row r="2909" spans="1:6" x14ac:dyDescent="0.25">
      <c r="A2909">
        <v>2907</v>
      </c>
      <c r="B2909">
        <v>581</v>
      </c>
      <c r="C2909">
        <v>290</v>
      </c>
      <c r="D2909">
        <v>105</v>
      </c>
      <c r="E2909">
        <v>2</v>
      </c>
      <c r="F2909">
        <v>210</v>
      </c>
    </row>
    <row r="2910" spans="1:6" x14ac:dyDescent="0.25">
      <c r="A2910">
        <v>2908</v>
      </c>
      <c r="B2910">
        <v>582</v>
      </c>
      <c r="C2910">
        <v>216</v>
      </c>
      <c r="D2910">
        <v>106</v>
      </c>
      <c r="E2910">
        <v>3</v>
      </c>
      <c r="F2910">
        <v>318</v>
      </c>
    </row>
    <row r="2911" spans="1:6" x14ac:dyDescent="0.25">
      <c r="A2911">
        <v>2909</v>
      </c>
      <c r="B2911">
        <v>582</v>
      </c>
      <c r="C2911">
        <v>21</v>
      </c>
      <c r="D2911">
        <v>96</v>
      </c>
      <c r="E2911">
        <v>2</v>
      </c>
      <c r="F2911">
        <v>192</v>
      </c>
    </row>
    <row r="2912" spans="1:6" x14ac:dyDescent="0.25">
      <c r="A2912">
        <v>2910</v>
      </c>
      <c r="B2912">
        <v>582</v>
      </c>
      <c r="C2912">
        <v>321</v>
      </c>
      <c r="D2912">
        <v>109</v>
      </c>
      <c r="E2912">
        <v>2</v>
      </c>
      <c r="F2912">
        <v>218</v>
      </c>
    </row>
    <row r="2913" spans="1:6" x14ac:dyDescent="0.25">
      <c r="A2913">
        <v>2911</v>
      </c>
      <c r="B2913">
        <v>582</v>
      </c>
      <c r="C2913">
        <v>322</v>
      </c>
      <c r="D2913">
        <v>109</v>
      </c>
      <c r="E2913">
        <v>1</v>
      </c>
      <c r="F2913">
        <v>109</v>
      </c>
    </row>
    <row r="2914" spans="1:6" x14ac:dyDescent="0.25">
      <c r="A2914">
        <v>2912</v>
      </c>
      <c r="B2914">
        <v>582</v>
      </c>
      <c r="C2914">
        <v>618</v>
      </c>
      <c r="D2914">
        <v>112</v>
      </c>
      <c r="E2914">
        <v>1</v>
      </c>
      <c r="F2914">
        <v>112</v>
      </c>
    </row>
    <row r="2915" spans="1:6" x14ac:dyDescent="0.25">
      <c r="A2915">
        <v>2913</v>
      </c>
      <c r="B2915">
        <v>582</v>
      </c>
      <c r="C2915">
        <v>687</v>
      </c>
      <c r="D2915">
        <v>113</v>
      </c>
      <c r="E2915">
        <v>2</v>
      </c>
      <c r="F2915">
        <v>226</v>
      </c>
    </row>
    <row r="2916" spans="1:6" x14ac:dyDescent="0.25">
      <c r="A2916">
        <v>2914</v>
      </c>
      <c r="B2916">
        <v>583</v>
      </c>
      <c r="C2916">
        <v>801</v>
      </c>
      <c r="D2916">
        <v>91</v>
      </c>
      <c r="E2916">
        <v>3</v>
      </c>
      <c r="F2916">
        <v>273</v>
      </c>
    </row>
    <row r="2917" spans="1:6" x14ac:dyDescent="0.25">
      <c r="A2917">
        <v>2915</v>
      </c>
      <c r="B2917">
        <v>583</v>
      </c>
      <c r="C2917">
        <v>124</v>
      </c>
      <c r="D2917">
        <v>92</v>
      </c>
      <c r="E2917">
        <v>2</v>
      </c>
      <c r="F2917">
        <v>184</v>
      </c>
    </row>
    <row r="2918" spans="1:6" x14ac:dyDescent="0.25">
      <c r="A2918">
        <v>2916</v>
      </c>
      <c r="B2918">
        <v>583</v>
      </c>
      <c r="C2918">
        <v>327</v>
      </c>
      <c r="D2918">
        <v>109</v>
      </c>
      <c r="E2918">
        <v>2</v>
      </c>
      <c r="F2918">
        <v>218</v>
      </c>
    </row>
    <row r="2919" spans="1:6" x14ac:dyDescent="0.25">
      <c r="A2919">
        <v>2917</v>
      </c>
      <c r="B2919">
        <v>583</v>
      </c>
      <c r="C2919">
        <v>224</v>
      </c>
      <c r="D2919">
        <v>106</v>
      </c>
      <c r="E2919">
        <v>3</v>
      </c>
      <c r="F2919">
        <v>318</v>
      </c>
    </row>
    <row r="2920" spans="1:6" x14ac:dyDescent="0.25">
      <c r="A2920">
        <v>2918</v>
      </c>
      <c r="B2920">
        <v>583</v>
      </c>
      <c r="C2920">
        <v>314</v>
      </c>
      <c r="D2920">
        <v>105</v>
      </c>
      <c r="E2920">
        <v>2</v>
      </c>
      <c r="F2920">
        <v>210</v>
      </c>
    </row>
    <row r="2921" spans="1:6" x14ac:dyDescent="0.25">
      <c r="A2921">
        <v>2919</v>
      </c>
      <c r="B2921">
        <v>583</v>
      </c>
      <c r="C2921">
        <v>1047</v>
      </c>
      <c r="D2921">
        <v>90</v>
      </c>
      <c r="E2921">
        <v>1</v>
      </c>
      <c r="F2921">
        <v>90</v>
      </c>
    </row>
    <row r="2922" spans="1:6" x14ac:dyDescent="0.25">
      <c r="A2922">
        <v>2920</v>
      </c>
      <c r="B2922">
        <v>583</v>
      </c>
      <c r="C2922">
        <v>1010</v>
      </c>
      <c r="D2922">
        <v>106</v>
      </c>
      <c r="E2922">
        <v>2</v>
      </c>
      <c r="F2922">
        <v>212</v>
      </c>
    </row>
    <row r="2923" spans="1:6" x14ac:dyDescent="0.25">
      <c r="A2923">
        <v>2921</v>
      </c>
      <c r="B2923">
        <v>583</v>
      </c>
      <c r="C2923">
        <v>1131</v>
      </c>
      <c r="D2923">
        <v>102</v>
      </c>
      <c r="E2923">
        <v>1</v>
      </c>
      <c r="F2923">
        <v>102</v>
      </c>
    </row>
    <row r="2924" spans="1:6" x14ac:dyDescent="0.25">
      <c r="A2924">
        <v>2922</v>
      </c>
      <c r="B2924">
        <v>583</v>
      </c>
      <c r="C2924">
        <v>784</v>
      </c>
      <c r="D2924">
        <v>91</v>
      </c>
      <c r="E2924">
        <v>1</v>
      </c>
      <c r="F2924">
        <v>91</v>
      </c>
    </row>
    <row r="2925" spans="1:6" x14ac:dyDescent="0.25">
      <c r="A2925">
        <v>2923</v>
      </c>
      <c r="B2925">
        <v>583</v>
      </c>
      <c r="C2925">
        <v>766</v>
      </c>
      <c r="D2925">
        <v>109</v>
      </c>
      <c r="E2925">
        <v>3</v>
      </c>
      <c r="F2925">
        <v>327</v>
      </c>
    </row>
    <row r="2926" spans="1:6" x14ac:dyDescent="0.25">
      <c r="A2926">
        <v>2924</v>
      </c>
      <c r="B2926">
        <v>583</v>
      </c>
      <c r="C2926">
        <v>716</v>
      </c>
      <c r="D2926">
        <v>119</v>
      </c>
      <c r="E2926">
        <v>1</v>
      </c>
      <c r="F2926">
        <v>119</v>
      </c>
    </row>
    <row r="2927" spans="1:6" x14ac:dyDescent="0.25">
      <c r="A2927">
        <v>2925</v>
      </c>
      <c r="B2927">
        <v>584</v>
      </c>
      <c r="C2927">
        <v>357</v>
      </c>
      <c r="D2927">
        <v>94</v>
      </c>
      <c r="E2927">
        <v>1</v>
      </c>
      <c r="F2927">
        <v>94</v>
      </c>
    </row>
    <row r="2928" spans="1:6" x14ac:dyDescent="0.25">
      <c r="A2928">
        <v>2926</v>
      </c>
      <c r="B2928">
        <v>584</v>
      </c>
      <c r="C2928">
        <v>832</v>
      </c>
      <c r="D2928">
        <v>117</v>
      </c>
      <c r="E2928">
        <v>2</v>
      </c>
      <c r="F2928">
        <v>234</v>
      </c>
    </row>
    <row r="2929" spans="1:6" x14ac:dyDescent="0.25">
      <c r="A2929">
        <v>2927</v>
      </c>
      <c r="B2929">
        <v>584</v>
      </c>
      <c r="C2929">
        <v>660</v>
      </c>
      <c r="D2929">
        <v>93</v>
      </c>
      <c r="E2929">
        <v>2</v>
      </c>
      <c r="F2929">
        <v>186</v>
      </c>
    </row>
    <row r="2930" spans="1:6" x14ac:dyDescent="0.25">
      <c r="A2930">
        <v>2928</v>
      </c>
      <c r="B2930">
        <v>584</v>
      </c>
      <c r="C2930">
        <v>588</v>
      </c>
      <c r="D2930">
        <v>100</v>
      </c>
      <c r="E2930">
        <v>2</v>
      </c>
      <c r="F2930">
        <v>200</v>
      </c>
    </row>
    <row r="2931" spans="1:6" x14ac:dyDescent="0.25">
      <c r="A2931">
        <v>2929</v>
      </c>
      <c r="B2931">
        <v>585</v>
      </c>
      <c r="C2931">
        <v>447</v>
      </c>
      <c r="D2931">
        <v>107</v>
      </c>
      <c r="E2931">
        <v>2</v>
      </c>
      <c r="F2931">
        <v>214</v>
      </c>
    </row>
    <row r="2932" spans="1:6" x14ac:dyDescent="0.25">
      <c r="A2932">
        <v>2930</v>
      </c>
      <c r="B2932">
        <v>585</v>
      </c>
      <c r="C2932">
        <v>886</v>
      </c>
      <c r="D2932">
        <v>94</v>
      </c>
      <c r="E2932">
        <v>2</v>
      </c>
      <c r="F2932">
        <v>188</v>
      </c>
    </row>
    <row r="2933" spans="1:6" x14ac:dyDescent="0.25">
      <c r="A2933">
        <v>2931</v>
      </c>
      <c r="B2933">
        <v>585</v>
      </c>
      <c r="C2933">
        <v>456</v>
      </c>
      <c r="D2933">
        <v>118</v>
      </c>
      <c r="E2933">
        <v>3</v>
      </c>
      <c r="F2933">
        <v>354</v>
      </c>
    </row>
    <row r="2934" spans="1:6" x14ac:dyDescent="0.25">
      <c r="A2934">
        <v>2932</v>
      </c>
      <c r="B2934">
        <v>585</v>
      </c>
      <c r="C2934">
        <v>401</v>
      </c>
      <c r="D2934">
        <v>119</v>
      </c>
      <c r="E2934">
        <v>2</v>
      </c>
      <c r="F2934">
        <v>238</v>
      </c>
    </row>
    <row r="2935" spans="1:6" x14ac:dyDescent="0.25">
      <c r="A2935">
        <v>2933</v>
      </c>
      <c r="B2935">
        <v>585</v>
      </c>
      <c r="C2935">
        <v>328</v>
      </c>
      <c r="D2935">
        <v>109</v>
      </c>
      <c r="E2935">
        <v>1</v>
      </c>
      <c r="F2935">
        <v>109</v>
      </c>
    </row>
    <row r="2936" spans="1:6" x14ac:dyDescent="0.25">
      <c r="A2936">
        <v>2934</v>
      </c>
      <c r="B2936">
        <v>586</v>
      </c>
      <c r="C2936">
        <v>57</v>
      </c>
      <c r="D2936">
        <v>104</v>
      </c>
      <c r="E2936">
        <v>3</v>
      </c>
      <c r="F2936">
        <v>312</v>
      </c>
    </row>
    <row r="2937" spans="1:6" x14ac:dyDescent="0.25">
      <c r="A2937">
        <v>2935</v>
      </c>
      <c r="B2937">
        <v>586</v>
      </c>
      <c r="C2937">
        <v>411</v>
      </c>
      <c r="D2937">
        <v>119</v>
      </c>
      <c r="E2937">
        <v>2</v>
      </c>
      <c r="F2937">
        <v>238</v>
      </c>
    </row>
    <row r="2938" spans="1:6" x14ac:dyDescent="0.25">
      <c r="A2938">
        <v>2936</v>
      </c>
      <c r="B2938">
        <v>586</v>
      </c>
      <c r="C2938">
        <v>815</v>
      </c>
      <c r="D2938">
        <v>117</v>
      </c>
      <c r="E2938">
        <v>2</v>
      </c>
      <c r="F2938">
        <v>234</v>
      </c>
    </row>
    <row r="2939" spans="1:6" x14ac:dyDescent="0.25">
      <c r="A2939">
        <v>2937</v>
      </c>
      <c r="B2939">
        <v>586</v>
      </c>
      <c r="C2939">
        <v>523</v>
      </c>
      <c r="D2939">
        <v>102</v>
      </c>
      <c r="E2939">
        <v>3</v>
      </c>
      <c r="F2939">
        <v>306</v>
      </c>
    </row>
    <row r="2940" spans="1:6" x14ac:dyDescent="0.25">
      <c r="A2940">
        <v>2938</v>
      </c>
      <c r="B2940">
        <v>586</v>
      </c>
      <c r="C2940">
        <v>918</v>
      </c>
      <c r="D2940">
        <v>96</v>
      </c>
      <c r="E2940">
        <v>2</v>
      </c>
      <c r="F2940">
        <v>192</v>
      </c>
    </row>
    <row r="2941" spans="1:6" x14ac:dyDescent="0.25">
      <c r="A2941">
        <v>2939</v>
      </c>
      <c r="B2941">
        <v>586</v>
      </c>
      <c r="C2941">
        <v>1195</v>
      </c>
      <c r="D2941">
        <v>105</v>
      </c>
      <c r="E2941">
        <v>2</v>
      </c>
      <c r="F2941">
        <v>210</v>
      </c>
    </row>
    <row r="2942" spans="1:6" x14ac:dyDescent="0.25">
      <c r="A2942">
        <v>2940</v>
      </c>
      <c r="B2942">
        <v>586</v>
      </c>
      <c r="C2942">
        <v>594</v>
      </c>
      <c r="D2942">
        <v>100</v>
      </c>
      <c r="E2942">
        <v>1</v>
      </c>
      <c r="F2942">
        <v>100</v>
      </c>
    </row>
    <row r="2943" spans="1:6" x14ac:dyDescent="0.25">
      <c r="A2943">
        <v>2941</v>
      </c>
      <c r="B2943">
        <v>586</v>
      </c>
      <c r="C2943">
        <v>1101</v>
      </c>
      <c r="D2943">
        <v>115</v>
      </c>
      <c r="E2943">
        <v>2</v>
      </c>
      <c r="F2943">
        <v>230</v>
      </c>
    </row>
    <row r="2944" spans="1:6" x14ac:dyDescent="0.25">
      <c r="A2944">
        <v>2942</v>
      </c>
      <c r="B2944">
        <v>587</v>
      </c>
      <c r="C2944">
        <v>502</v>
      </c>
      <c r="D2944">
        <v>102</v>
      </c>
      <c r="E2944">
        <v>2</v>
      </c>
      <c r="F2944">
        <v>204</v>
      </c>
    </row>
    <row r="2945" spans="1:6" x14ac:dyDescent="0.25">
      <c r="A2945">
        <v>2943</v>
      </c>
      <c r="B2945">
        <v>587</v>
      </c>
      <c r="C2945">
        <v>272</v>
      </c>
      <c r="D2945">
        <v>95</v>
      </c>
      <c r="E2945">
        <v>1</v>
      </c>
      <c r="F2945">
        <v>95</v>
      </c>
    </row>
    <row r="2946" spans="1:6" x14ac:dyDescent="0.25">
      <c r="A2946">
        <v>2944</v>
      </c>
      <c r="B2946">
        <v>587</v>
      </c>
      <c r="C2946">
        <v>1029</v>
      </c>
      <c r="D2946">
        <v>90</v>
      </c>
      <c r="E2946">
        <v>2</v>
      </c>
      <c r="F2946">
        <v>180</v>
      </c>
    </row>
    <row r="2947" spans="1:6" x14ac:dyDescent="0.25">
      <c r="A2947">
        <v>2945</v>
      </c>
      <c r="B2947">
        <v>587</v>
      </c>
      <c r="C2947">
        <v>351</v>
      </c>
      <c r="D2947">
        <v>94</v>
      </c>
      <c r="E2947">
        <v>3</v>
      </c>
      <c r="F2947">
        <v>282</v>
      </c>
    </row>
    <row r="2948" spans="1:6" x14ac:dyDescent="0.25">
      <c r="A2948">
        <v>2946</v>
      </c>
      <c r="B2948">
        <v>587</v>
      </c>
      <c r="C2948">
        <v>1233</v>
      </c>
      <c r="D2948">
        <v>112</v>
      </c>
      <c r="E2948">
        <v>3</v>
      </c>
      <c r="F2948">
        <v>336</v>
      </c>
    </row>
    <row r="2949" spans="1:6" x14ac:dyDescent="0.25">
      <c r="A2949">
        <v>2947</v>
      </c>
      <c r="B2949">
        <v>587</v>
      </c>
      <c r="C2949">
        <v>450</v>
      </c>
      <c r="D2949">
        <v>107</v>
      </c>
      <c r="E2949">
        <v>1</v>
      </c>
      <c r="F2949">
        <v>107</v>
      </c>
    </row>
    <row r="2950" spans="1:6" x14ac:dyDescent="0.25">
      <c r="A2950">
        <v>2948</v>
      </c>
      <c r="B2950">
        <v>588</v>
      </c>
      <c r="C2950">
        <v>334</v>
      </c>
      <c r="D2950">
        <v>109</v>
      </c>
      <c r="E2950">
        <v>1</v>
      </c>
      <c r="F2950">
        <v>109</v>
      </c>
    </row>
    <row r="2951" spans="1:6" x14ac:dyDescent="0.25">
      <c r="A2951">
        <v>2949</v>
      </c>
      <c r="B2951">
        <v>588</v>
      </c>
      <c r="C2951">
        <v>806</v>
      </c>
      <c r="D2951">
        <v>117</v>
      </c>
      <c r="E2951">
        <v>2</v>
      </c>
      <c r="F2951">
        <v>234</v>
      </c>
    </row>
    <row r="2952" spans="1:6" x14ac:dyDescent="0.25">
      <c r="A2952">
        <v>2950</v>
      </c>
      <c r="B2952">
        <v>588</v>
      </c>
      <c r="C2952">
        <v>281</v>
      </c>
      <c r="D2952">
        <v>105</v>
      </c>
      <c r="E2952">
        <v>1</v>
      </c>
      <c r="F2952">
        <v>105</v>
      </c>
    </row>
    <row r="2953" spans="1:6" x14ac:dyDescent="0.25">
      <c r="A2953">
        <v>2951</v>
      </c>
      <c r="B2953">
        <v>588</v>
      </c>
      <c r="C2953">
        <v>9</v>
      </c>
      <c r="D2953">
        <v>96</v>
      </c>
      <c r="E2953">
        <v>2</v>
      </c>
      <c r="F2953">
        <v>192</v>
      </c>
    </row>
    <row r="2954" spans="1:6" x14ac:dyDescent="0.25">
      <c r="A2954">
        <v>2952</v>
      </c>
      <c r="B2954">
        <v>588</v>
      </c>
      <c r="C2954">
        <v>1031</v>
      </c>
      <c r="D2954">
        <v>90</v>
      </c>
      <c r="E2954">
        <v>2</v>
      </c>
      <c r="F2954">
        <v>180</v>
      </c>
    </row>
    <row r="2955" spans="1:6" x14ac:dyDescent="0.25">
      <c r="A2955">
        <v>2953</v>
      </c>
      <c r="B2955">
        <v>589</v>
      </c>
      <c r="C2955">
        <v>754</v>
      </c>
      <c r="D2955">
        <v>109</v>
      </c>
      <c r="E2955">
        <v>2</v>
      </c>
      <c r="F2955">
        <v>218</v>
      </c>
    </row>
    <row r="2956" spans="1:6" x14ac:dyDescent="0.25">
      <c r="A2956">
        <v>2954</v>
      </c>
      <c r="B2956">
        <v>589</v>
      </c>
      <c r="C2956">
        <v>566</v>
      </c>
      <c r="D2956">
        <v>100</v>
      </c>
      <c r="E2956">
        <v>1</v>
      </c>
      <c r="F2956">
        <v>100</v>
      </c>
    </row>
    <row r="2957" spans="1:6" x14ac:dyDescent="0.25">
      <c r="A2957">
        <v>2955</v>
      </c>
      <c r="B2957">
        <v>589</v>
      </c>
      <c r="C2957">
        <v>1009</v>
      </c>
      <c r="D2957">
        <v>106</v>
      </c>
      <c r="E2957">
        <v>1</v>
      </c>
      <c r="F2957">
        <v>106</v>
      </c>
    </row>
    <row r="2958" spans="1:6" x14ac:dyDescent="0.25">
      <c r="A2958">
        <v>2956</v>
      </c>
      <c r="B2958">
        <v>589</v>
      </c>
      <c r="C2958">
        <v>955</v>
      </c>
      <c r="D2958">
        <v>97</v>
      </c>
      <c r="E2958">
        <v>2</v>
      </c>
      <c r="F2958">
        <v>194</v>
      </c>
    </row>
    <row r="2959" spans="1:6" x14ac:dyDescent="0.25">
      <c r="A2959">
        <v>2957</v>
      </c>
      <c r="B2959">
        <v>589</v>
      </c>
      <c r="C2959">
        <v>283</v>
      </c>
      <c r="D2959">
        <v>105</v>
      </c>
      <c r="E2959">
        <v>2</v>
      </c>
      <c r="F2959">
        <v>210</v>
      </c>
    </row>
    <row r="2960" spans="1:6" x14ac:dyDescent="0.25">
      <c r="A2960">
        <v>2958</v>
      </c>
      <c r="B2960">
        <v>589</v>
      </c>
      <c r="C2960">
        <v>133</v>
      </c>
      <c r="D2960">
        <v>92</v>
      </c>
      <c r="E2960">
        <v>1</v>
      </c>
      <c r="F2960">
        <v>92</v>
      </c>
    </row>
    <row r="2961" spans="1:6" x14ac:dyDescent="0.25">
      <c r="A2961">
        <v>2959</v>
      </c>
      <c r="B2961">
        <v>589</v>
      </c>
      <c r="C2961">
        <v>1224</v>
      </c>
      <c r="D2961">
        <v>105</v>
      </c>
      <c r="E2961">
        <v>2</v>
      </c>
      <c r="F2961">
        <v>210</v>
      </c>
    </row>
    <row r="2962" spans="1:6" x14ac:dyDescent="0.25">
      <c r="A2962">
        <v>2960</v>
      </c>
      <c r="B2962">
        <v>589</v>
      </c>
      <c r="C2962">
        <v>265</v>
      </c>
      <c r="D2962">
        <v>95</v>
      </c>
      <c r="E2962">
        <v>3</v>
      </c>
      <c r="F2962">
        <v>285</v>
      </c>
    </row>
    <row r="2963" spans="1:6" x14ac:dyDescent="0.25">
      <c r="A2963">
        <v>2961</v>
      </c>
      <c r="B2963">
        <v>589</v>
      </c>
      <c r="C2963">
        <v>404</v>
      </c>
      <c r="D2963">
        <v>119</v>
      </c>
      <c r="E2963">
        <v>1</v>
      </c>
      <c r="F2963">
        <v>119</v>
      </c>
    </row>
    <row r="2964" spans="1:6" x14ac:dyDescent="0.25">
      <c r="A2964">
        <v>2962</v>
      </c>
      <c r="B2964">
        <v>589</v>
      </c>
      <c r="C2964">
        <v>488</v>
      </c>
      <c r="D2964">
        <v>118</v>
      </c>
      <c r="E2964">
        <v>3</v>
      </c>
      <c r="F2964">
        <v>354</v>
      </c>
    </row>
    <row r="2965" spans="1:6" x14ac:dyDescent="0.25">
      <c r="A2965">
        <v>2963</v>
      </c>
      <c r="B2965">
        <v>590</v>
      </c>
      <c r="C2965">
        <v>1056</v>
      </c>
      <c r="D2965">
        <v>93</v>
      </c>
      <c r="E2965">
        <v>2</v>
      </c>
      <c r="F2965">
        <v>186</v>
      </c>
    </row>
    <row r="2966" spans="1:6" x14ac:dyDescent="0.25">
      <c r="A2966">
        <v>2964</v>
      </c>
      <c r="B2966">
        <v>590</v>
      </c>
      <c r="C2966">
        <v>379</v>
      </c>
      <c r="D2966">
        <v>94</v>
      </c>
      <c r="E2966">
        <v>2</v>
      </c>
      <c r="F2966">
        <v>188</v>
      </c>
    </row>
    <row r="2967" spans="1:6" x14ac:dyDescent="0.25">
      <c r="A2967">
        <v>2965</v>
      </c>
      <c r="B2967">
        <v>590</v>
      </c>
      <c r="C2967">
        <v>944</v>
      </c>
      <c r="D2967">
        <v>96</v>
      </c>
      <c r="E2967">
        <v>2</v>
      </c>
      <c r="F2967">
        <v>192</v>
      </c>
    </row>
    <row r="2968" spans="1:6" x14ac:dyDescent="0.25">
      <c r="A2968">
        <v>2966</v>
      </c>
      <c r="B2968">
        <v>590</v>
      </c>
      <c r="C2968">
        <v>388</v>
      </c>
      <c r="D2968">
        <v>119</v>
      </c>
      <c r="E2968">
        <v>1</v>
      </c>
      <c r="F2968">
        <v>119</v>
      </c>
    </row>
    <row r="2969" spans="1:6" x14ac:dyDescent="0.25">
      <c r="A2969">
        <v>2967</v>
      </c>
      <c r="B2969">
        <v>591</v>
      </c>
      <c r="C2969">
        <v>1234</v>
      </c>
      <c r="D2969">
        <v>112</v>
      </c>
      <c r="E2969">
        <v>3</v>
      </c>
      <c r="F2969">
        <v>336</v>
      </c>
    </row>
    <row r="2970" spans="1:6" x14ac:dyDescent="0.25">
      <c r="A2970">
        <v>2968</v>
      </c>
      <c r="B2970">
        <v>592</v>
      </c>
      <c r="C2970">
        <v>417</v>
      </c>
      <c r="D2970">
        <v>119</v>
      </c>
      <c r="E2970">
        <v>1</v>
      </c>
      <c r="F2970">
        <v>119</v>
      </c>
    </row>
    <row r="2971" spans="1:6" x14ac:dyDescent="0.25">
      <c r="A2971">
        <v>2969</v>
      </c>
      <c r="B2971">
        <v>592</v>
      </c>
      <c r="C2971">
        <v>696</v>
      </c>
      <c r="D2971">
        <v>113</v>
      </c>
      <c r="E2971">
        <v>1</v>
      </c>
      <c r="F2971">
        <v>113</v>
      </c>
    </row>
    <row r="2972" spans="1:6" x14ac:dyDescent="0.25">
      <c r="A2972">
        <v>2970</v>
      </c>
      <c r="B2972">
        <v>592</v>
      </c>
      <c r="C2972">
        <v>1139</v>
      </c>
      <c r="D2972">
        <v>102</v>
      </c>
      <c r="E2972">
        <v>3</v>
      </c>
      <c r="F2972">
        <v>306</v>
      </c>
    </row>
    <row r="2973" spans="1:6" x14ac:dyDescent="0.25">
      <c r="A2973">
        <v>2971</v>
      </c>
      <c r="B2973">
        <v>592</v>
      </c>
      <c r="C2973">
        <v>511</v>
      </c>
      <c r="D2973">
        <v>102</v>
      </c>
      <c r="E2973">
        <v>2</v>
      </c>
      <c r="F2973">
        <v>204</v>
      </c>
    </row>
    <row r="2974" spans="1:6" x14ac:dyDescent="0.25">
      <c r="A2974">
        <v>2972</v>
      </c>
      <c r="B2974">
        <v>592</v>
      </c>
      <c r="C2974">
        <v>309</v>
      </c>
      <c r="D2974">
        <v>105</v>
      </c>
      <c r="E2974">
        <v>1</v>
      </c>
      <c r="F2974">
        <v>105</v>
      </c>
    </row>
    <row r="2975" spans="1:6" x14ac:dyDescent="0.25">
      <c r="A2975">
        <v>2973</v>
      </c>
      <c r="B2975">
        <v>592</v>
      </c>
      <c r="C2975">
        <v>960</v>
      </c>
      <c r="D2975">
        <v>97</v>
      </c>
      <c r="E2975">
        <v>2</v>
      </c>
      <c r="F2975">
        <v>194</v>
      </c>
    </row>
    <row r="2976" spans="1:6" x14ac:dyDescent="0.25">
      <c r="A2976">
        <v>2974</v>
      </c>
      <c r="B2976">
        <v>592</v>
      </c>
      <c r="C2976">
        <v>513</v>
      </c>
      <c r="D2976">
        <v>102</v>
      </c>
      <c r="E2976">
        <v>3</v>
      </c>
      <c r="F2976">
        <v>306</v>
      </c>
    </row>
    <row r="2977" spans="1:6" x14ac:dyDescent="0.25">
      <c r="A2977">
        <v>2975</v>
      </c>
      <c r="B2977">
        <v>592</v>
      </c>
      <c r="C2977">
        <v>1094</v>
      </c>
      <c r="D2977">
        <v>115</v>
      </c>
      <c r="E2977">
        <v>2</v>
      </c>
      <c r="F2977">
        <v>230</v>
      </c>
    </row>
    <row r="2978" spans="1:6" x14ac:dyDescent="0.25">
      <c r="A2978">
        <v>2976</v>
      </c>
      <c r="B2978">
        <v>592</v>
      </c>
      <c r="C2978">
        <v>579</v>
      </c>
      <c r="D2978">
        <v>100</v>
      </c>
      <c r="E2978">
        <v>2</v>
      </c>
      <c r="F2978">
        <v>200</v>
      </c>
    </row>
    <row r="2979" spans="1:6" x14ac:dyDescent="0.25">
      <c r="A2979">
        <v>2977</v>
      </c>
      <c r="B2979">
        <v>592</v>
      </c>
      <c r="C2979">
        <v>870</v>
      </c>
      <c r="D2979">
        <v>113</v>
      </c>
      <c r="E2979">
        <v>3</v>
      </c>
      <c r="F2979">
        <v>339</v>
      </c>
    </row>
    <row r="2980" spans="1:6" x14ac:dyDescent="0.25">
      <c r="A2980">
        <v>2978</v>
      </c>
      <c r="B2980">
        <v>593</v>
      </c>
      <c r="C2980">
        <v>955</v>
      </c>
      <c r="D2980">
        <v>97</v>
      </c>
      <c r="E2980">
        <v>1</v>
      </c>
      <c r="F2980">
        <v>97</v>
      </c>
    </row>
    <row r="2981" spans="1:6" x14ac:dyDescent="0.25">
      <c r="A2981">
        <v>2979</v>
      </c>
      <c r="B2981">
        <v>593</v>
      </c>
      <c r="C2981">
        <v>996</v>
      </c>
      <c r="D2981">
        <v>106</v>
      </c>
      <c r="E2981">
        <v>1</v>
      </c>
      <c r="F2981">
        <v>106</v>
      </c>
    </row>
    <row r="2982" spans="1:6" x14ac:dyDescent="0.25">
      <c r="A2982">
        <v>2980</v>
      </c>
      <c r="B2982">
        <v>593</v>
      </c>
      <c r="C2982">
        <v>380</v>
      </c>
      <c r="D2982">
        <v>94</v>
      </c>
      <c r="E2982">
        <v>1</v>
      </c>
      <c r="F2982">
        <v>94</v>
      </c>
    </row>
    <row r="2983" spans="1:6" x14ac:dyDescent="0.25">
      <c r="A2983">
        <v>2981</v>
      </c>
      <c r="B2983">
        <v>593</v>
      </c>
      <c r="C2983">
        <v>665</v>
      </c>
      <c r="D2983">
        <v>113</v>
      </c>
      <c r="E2983">
        <v>1</v>
      </c>
      <c r="F2983">
        <v>113</v>
      </c>
    </row>
    <row r="2984" spans="1:6" x14ac:dyDescent="0.25">
      <c r="A2984">
        <v>2982</v>
      </c>
      <c r="B2984">
        <v>593</v>
      </c>
      <c r="C2984">
        <v>1120</v>
      </c>
      <c r="D2984">
        <v>102</v>
      </c>
      <c r="E2984">
        <v>1</v>
      </c>
      <c r="F2984">
        <v>102</v>
      </c>
    </row>
    <row r="2985" spans="1:6" x14ac:dyDescent="0.25">
      <c r="A2985">
        <v>2983</v>
      </c>
      <c r="B2985">
        <v>593</v>
      </c>
      <c r="C2985">
        <v>911</v>
      </c>
      <c r="D2985">
        <v>96</v>
      </c>
      <c r="E2985">
        <v>3</v>
      </c>
      <c r="F2985">
        <v>288</v>
      </c>
    </row>
    <row r="2986" spans="1:6" x14ac:dyDescent="0.25">
      <c r="A2986">
        <v>2984</v>
      </c>
      <c r="B2986">
        <v>593</v>
      </c>
      <c r="C2986">
        <v>467</v>
      </c>
      <c r="D2986">
        <v>118</v>
      </c>
      <c r="E2986">
        <v>3</v>
      </c>
      <c r="F2986">
        <v>354</v>
      </c>
    </row>
    <row r="2987" spans="1:6" x14ac:dyDescent="0.25">
      <c r="A2987">
        <v>2985</v>
      </c>
      <c r="B2987">
        <v>594</v>
      </c>
      <c r="C2987">
        <v>561</v>
      </c>
      <c r="D2987">
        <v>100</v>
      </c>
      <c r="E2987">
        <v>1</v>
      </c>
      <c r="F2987">
        <v>100</v>
      </c>
    </row>
    <row r="2988" spans="1:6" x14ac:dyDescent="0.25">
      <c r="A2988">
        <v>2986</v>
      </c>
      <c r="B2988">
        <v>594</v>
      </c>
      <c r="C2988">
        <v>597</v>
      </c>
      <c r="D2988">
        <v>112</v>
      </c>
      <c r="E2988">
        <v>1</v>
      </c>
      <c r="F2988">
        <v>112</v>
      </c>
    </row>
    <row r="2989" spans="1:6" x14ac:dyDescent="0.25">
      <c r="A2989">
        <v>2987</v>
      </c>
      <c r="B2989">
        <v>594</v>
      </c>
      <c r="C2989">
        <v>487</v>
      </c>
      <c r="D2989">
        <v>118</v>
      </c>
      <c r="E2989">
        <v>2</v>
      </c>
      <c r="F2989">
        <v>236</v>
      </c>
    </row>
    <row r="2990" spans="1:6" x14ac:dyDescent="0.25">
      <c r="A2990">
        <v>2988</v>
      </c>
      <c r="B2990">
        <v>594</v>
      </c>
      <c r="C2990">
        <v>89</v>
      </c>
      <c r="D2990">
        <v>118</v>
      </c>
      <c r="E2990">
        <v>2</v>
      </c>
      <c r="F2990">
        <v>236</v>
      </c>
    </row>
    <row r="2991" spans="1:6" x14ac:dyDescent="0.25">
      <c r="A2991">
        <v>2989</v>
      </c>
      <c r="B2991">
        <v>594</v>
      </c>
      <c r="C2991">
        <v>1166</v>
      </c>
      <c r="D2991">
        <v>99</v>
      </c>
      <c r="E2991">
        <v>3</v>
      </c>
      <c r="F2991">
        <v>297</v>
      </c>
    </row>
    <row r="2992" spans="1:6" x14ac:dyDescent="0.25">
      <c r="A2992">
        <v>2990</v>
      </c>
      <c r="B2992">
        <v>595</v>
      </c>
      <c r="C2992">
        <v>1023</v>
      </c>
      <c r="D2992">
        <v>90</v>
      </c>
      <c r="E2992">
        <v>3</v>
      </c>
      <c r="F2992">
        <v>270</v>
      </c>
    </row>
    <row r="2993" spans="1:6" x14ac:dyDescent="0.25">
      <c r="A2993">
        <v>2991</v>
      </c>
      <c r="B2993">
        <v>596</v>
      </c>
      <c r="C2993">
        <v>544</v>
      </c>
      <c r="D2993">
        <v>98</v>
      </c>
      <c r="E2993">
        <v>2</v>
      </c>
      <c r="F2993">
        <v>196</v>
      </c>
    </row>
    <row r="2994" spans="1:6" x14ac:dyDescent="0.25">
      <c r="A2994">
        <v>2992</v>
      </c>
      <c r="B2994">
        <v>596</v>
      </c>
      <c r="C2994">
        <v>294</v>
      </c>
      <c r="D2994">
        <v>105</v>
      </c>
      <c r="E2994">
        <v>1</v>
      </c>
      <c r="F2994">
        <v>105</v>
      </c>
    </row>
    <row r="2995" spans="1:6" x14ac:dyDescent="0.25">
      <c r="A2995">
        <v>2993</v>
      </c>
      <c r="B2995">
        <v>597</v>
      </c>
      <c r="C2995">
        <v>1038</v>
      </c>
      <c r="D2995">
        <v>90</v>
      </c>
      <c r="E2995">
        <v>2</v>
      </c>
      <c r="F2995">
        <v>180</v>
      </c>
    </row>
    <row r="2996" spans="1:6" x14ac:dyDescent="0.25">
      <c r="A2996">
        <v>2994</v>
      </c>
      <c r="B2996">
        <v>599</v>
      </c>
      <c r="C2996">
        <v>630</v>
      </c>
      <c r="D2996">
        <v>93</v>
      </c>
      <c r="E2996">
        <v>2</v>
      </c>
      <c r="F2996">
        <v>186</v>
      </c>
    </row>
    <row r="2997" spans="1:6" x14ac:dyDescent="0.25">
      <c r="A2997">
        <v>2995</v>
      </c>
      <c r="B2997">
        <v>599</v>
      </c>
      <c r="C2997">
        <v>28</v>
      </c>
      <c r="D2997">
        <v>96</v>
      </c>
      <c r="E2997">
        <v>3</v>
      </c>
      <c r="F2997">
        <v>288</v>
      </c>
    </row>
    <row r="2998" spans="1:6" x14ac:dyDescent="0.25">
      <c r="A2998">
        <v>2996</v>
      </c>
      <c r="B2998">
        <v>599</v>
      </c>
      <c r="C2998">
        <v>1038</v>
      </c>
      <c r="D2998">
        <v>90</v>
      </c>
      <c r="E2998">
        <v>3</v>
      </c>
      <c r="F2998">
        <v>270</v>
      </c>
    </row>
    <row r="2999" spans="1:6" x14ac:dyDescent="0.25">
      <c r="A2999">
        <v>2997</v>
      </c>
      <c r="B2999">
        <v>599</v>
      </c>
      <c r="C2999">
        <v>1106</v>
      </c>
      <c r="D2999">
        <v>115</v>
      </c>
      <c r="E2999">
        <v>1</v>
      </c>
      <c r="F2999">
        <v>115</v>
      </c>
    </row>
    <row r="3000" spans="1:6" x14ac:dyDescent="0.25">
      <c r="A3000">
        <v>2998</v>
      </c>
      <c r="B3000">
        <v>599</v>
      </c>
      <c r="C3000">
        <v>986</v>
      </c>
      <c r="D3000">
        <v>106</v>
      </c>
      <c r="E3000">
        <v>1</v>
      </c>
      <c r="F3000">
        <v>106</v>
      </c>
    </row>
    <row r="3001" spans="1:6" x14ac:dyDescent="0.25">
      <c r="A3001">
        <v>2999</v>
      </c>
      <c r="B3001">
        <v>600</v>
      </c>
      <c r="C3001">
        <v>1093</v>
      </c>
      <c r="D3001">
        <v>115</v>
      </c>
      <c r="E3001">
        <v>1</v>
      </c>
      <c r="F3001">
        <v>115</v>
      </c>
    </row>
    <row r="3002" spans="1:6" x14ac:dyDescent="0.25">
      <c r="A3002">
        <v>3000</v>
      </c>
      <c r="B3002">
        <v>600</v>
      </c>
      <c r="C3002">
        <v>151</v>
      </c>
      <c r="D3002">
        <v>91</v>
      </c>
      <c r="E3002">
        <v>2</v>
      </c>
      <c r="F3002">
        <v>182</v>
      </c>
    </row>
    <row r="3003" spans="1:6" x14ac:dyDescent="0.25">
      <c r="A3003">
        <v>3001</v>
      </c>
      <c r="B3003">
        <v>600</v>
      </c>
      <c r="C3003">
        <v>749</v>
      </c>
      <c r="D3003">
        <v>109</v>
      </c>
      <c r="E3003">
        <v>3</v>
      </c>
      <c r="F3003">
        <v>327</v>
      </c>
    </row>
    <row r="3004" spans="1:6" x14ac:dyDescent="0.25">
      <c r="A3004">
        <v>3002</v>
      </c>
      <c r="B3004">
        <v>601</v>
      </c>
      <c r="C3004">
        <v>971</v>
      </c>
      <c r="D3004">
        <v>97</v>
      </c>
      <c r="E3004">
        <v>2</v>
      </c>
      <c r="F3004">
        <v>194</v>
      </c>
    </row>
    <row r="3005" spans="1:6" x14ac:dyDescent="0.25">
      <c r="A3005">
        <v>3003</v>
      </c>
      <c r="B3005">
        <v>601</v>
      </c>
      <c r="C3005">
        <v>278</v>
      </c>
      <c r="D3005">
        <v>95</v>
      </c>
      <c r="E3005">
        <v>1</v>
      </c>
      <c r="F3005">
        <v>95</v>
      </c>
    </row>
    <row r="3006" spans="1:6" x14ac:dyDescent="0.25">
      <c r="A3006">
        <v>3004</v>
      </c>
      <c r="B3006">
        <v>601</v>
      </c>
      <c r="C3006">
        <v>681</v>
      </c>
      <c r="D3006">
        <v>113</v>
      </c>
      <c r="E3006">
        <v>3</v>
      </c>
      <c r="F3006">
        <v>339</v>
      </c>
    </row>
    <row r="3007" spans="1:6" x14ac:dyDescent="0.25">
      <c r="A3007">
        <v>3005</v>
      </c>
      <c r="B3007">
        <v>601</v>
      </c>
      <c r="C3007">
        <v>347</v>
      </c>
      <c r="D3007">
        <v>109</v>
      </c>
      <c r="E3007">
        <v>2</v>
      </c>
      <c r="F3007">
        <v>218</v>
      </c>
    </row>
    <row r="3008" spans="1:6" x14ac:dyDescent="0.25">
      <c r="A3008">
        <v>3006</v>
      </c>
      <c r="B3008">
        <v>601</v>
      </c>
      <c r="C3008">
        <v>518</v>
      </c>
      <c r="D3008">
        <v>102</v>
      </c>
      <c r="E3008">
        <v>3</v>
      </c>
      <c r="F3008">
        <v>306</v>
      </c>
    </row>
    <row r="3009" spans="1:6" x14ac:dyDescent="0.25">
      <c r="A3009">
        <v>3007</v>
      </c>
      <c r="B3009">
        <v>602</v>
      </c>
      <c r="C3009">
        <v>1161</v>
      </c>
      <c r="D3009">
        <v>99</v>
      </c>
      <c r="E3009">
        <v>3</v>
      </c>
      <c r="F3009">
        <v>297</v>
      </c>
    </row>
    <row r="3010" spans="1:6" x14ac:dyDescent="0.25">
      <c r="A3010">
        <v>3008</v>
      </c>
      <c r="B3010">
        <v>602</v>
      </c>
      <c r="C3010">
        <v>86</v>
      </c>
      <c r="D3010">
        <v>118</v>
      </c>
      <c r="E3010">
        <v>1</v>
      </c>
      <c r="F3010">
        <v>118</v>
      </c>
    </row>
    <row r="3011" spans="1:6" x14ac:dyDescent="0.25">
      <c r="A3011">
        <v>3009</v>
      </c>
      <c r="B3011">
        <v>603</v>
      </c>
      <c r="C3011">
        <v>1170</v>
      </c>
      <c r="D3011">
        <v>99</v>
      </c>
      <c r="E3011">
        <v>2</v>
      </c>
      <c r="F3011">
        <v>198</v>
      </c>
    </row>
    <row r="3012" spans="1:6" x14ac:dyDescent="0.25">
      <c r="A3012">
        <v>3010</v>
      </c>
      <c r="B3012">
        <v>604</v>
      </c>
      <c r="C3012">
        <v>904</v>
      </c>
      <c r="D3012">
        <v>94</v>
      </c>
      <c r="E3012">
        <v>3</v>
      </c>
      <c r="F3012">
        <v>282</v>
      </c>
    </row>
    <row r="3013" spans="1:6" x14ac:dyDescent="0.25">
      <c r="A3013">
        <v>3011</v>
      </c>
      <c r="B3013">
        <v>604</v>
      </c>
      <c r="C3013">
        <v>169</v>
      </c>
      <c r="D3013">
        <v>91</v>
      </c>
      <c r="E3013">
        <v>1</v>
      </c>
      <c r="F3013">
        <v>91</v>
      </c>
    </row>
    <row r="3014" spans="1:6" x14ac:dyDescent="0.25">
      <c r="A3014">
        <v>3012</v>
      </c>
      <c r="B3014">
        <v>604</v>
      </c>
      <c r="C3014">
        <v>163</v>
      </c>
      <c r="D3014">
        <v>91</v>
      </c>
      <c r="E3014">
        <v>2</v>
      </c>
      <c r="F3014">
        <v>182</v>
      </c>
    </row>
    <row r="3015" spans="1:6" x14ac:dyDescent="0.25">
      <c r="A3015">
        <v>3013</v>
      </c>
      <c r="B3015">
        <v>604</v>
      </c>
      <c r="C3015">
        <v>955</v>
      </c>
      <c r="D3015">
        <v>97</v>
      </c>
      <c r="E3015">
        <v>1</v>
      </c>
      <c r="F3015">
        <v>97</v>
      </c>
    </row>
    <row r="3016" spans="1:6" x14ac:dyDescent="0.25">
      <c r="A3016">
        <v>3014</v>
      </c>
      <c r="B3016">
        <v>604</v>
      </c>
      <c r="C3016">
        <v>127</v>
      </c>
      <c r="D3016">
        <v>92</v>
      </c>
      <c r="E3016">
        <v>2</v>
      </c>
      <c r="F3016">
        <v>184</v>
      </c>
    </row>
    <row r="3017" spans="1:6" x14ac:dyDescent="0.25">
      <c r="A3017">
        <v>3015</v>
      </c>
      <c r="B3017">
        <v>604</v>
      </c>
      <c r="C3017">
        <v>195</v>
      </c>
      <c r="D3017">
        <v>98</v>
      </c>
      <c r="E3017">
        <v>2</v>
      </c>
      <c r="F3017">
        <v>196</v>
      </c>
    </row>
    <row r="3018" spans="1:6" x14ac:dyDescent="0.25">
      <c r="A3018">
        <v>3016</v>
      </c>
      <c r="B3018">
        <v>605</v>
      </c>
      <c r="C3018">
        <v>574</v>
      </c>
      <c r="D3018">
        <v>100</v>
      </c>
      <c r="E3018">
        <v>3</v>
      </c>
      <c r="F3018">
        <v>300</v>
      </c>
    </row>
    <row r="3019" spans="1:6" x14ac:dyDescent="0.25">
      <c r="A3019">
        <v>3017</v>
      </c>
      <c r="B3019">
        <v>605</v>
      </c>
      <c r="C3019">
        <v>222</v>
      </c>
      <c r="D3019">
        <v>106</v>
      </c>
      <c r="E3019">
        <v>3</v>
      </c>
      <c r="F3019">
        <v>318</v>
      </c>
    </row>
    <row r="3020" spans="1:6" x14ac:dyDescent="0.25">
      <c r="A3020">
        <v>3018</v>
      </c>
      <c r="B3020">
        <v>605</v>
      </c>
      <c r="C3020">
        <v>156</v>
      </c>
      <c r="D3020">
        <v>91</v>
      </c>
      <c r="E3020">
        <v>2</v>
      </c>
      <c r="F3020">
        <v>182</v>
      </c>
    </row>
    <row r="3021" spans="1:6" x14ac:dyDescent="0.25">
      <c r="A3021">
        <v>3019</v>
      </c>
      <c r="B3021">
        <v>606</v>
      </c>
      <c r="C3021">
        <v>251</v>
      </c>
      <c r="D3021">
        <v>95</v>
      </c>
      <c r="E3021">
        <v>1</v>
      </c>
      <c r="F3021">
        <v>95</v>
      </c>
    </row>
    <row r="3022" spans="1:6" x14ac:dyDescent="0.25">
      <c r="A3022">
        <v>3020</v>
      </c>
      <c r="B3022">
        <v>606</v>
      </c>
      <c r="C3022">
        <v>372</v>
      </c>
      <c r="D3022">
        <v>94</v>
      </c>
      <c r="E3022">
        <v>3</v>
      </c>
      <c r="F3022">
        <v>282</v>
      </c>
    </row>
    <row r="3023" spans="1:6" x14ac:dyDescent="0.25">
      <c r="A3023">
        <v>3021</v>
      </c>
      <c r="B3023">
        <v>606</v>
      </c>
      <c r="C3023">
        <v>163</v>
      </c>
      <c r="D3023">
        <v>91</v>
      </c>
      <c r="E3023">
        <v>1</v>
      </c>
      <c r="F3023">
        <v>91</v>
      </c>
    </row>
    <row r="3024" spans="1:6" x14ac:dyDescent="0.25">
      <c r="A3024">
        <v>3022</v>
      </c>
      <c r="B3024">
        <v>606</v>
      </c>
      <c r="C3024">
        <v>486</v>
      </c>
      <c r="D3024">
        <v>118</v>
      </c>
      <c r="E3024">
        <v>2</v>
      </c>
      <c r="F3024">
        <v>236</v>
      </c>
    </row>
    <row r="3025" spans="1:6" x14ac:dyDescent="0.25">
      <c r="A3025">
        <v>3023</v>
      </c>
      <c r="B3025">
        <v>606</v>
      </c>
      <c r="C3025">
        <v>472</v>
      </c>
      <c r="D3025">
        <v>118</v>
      </c>
      <c r="E3025">
        <v>3</v>
      </c>
      <c r="F3025">
        <v>354</v>
      </c>
    </row>
    <row r="3026" spans="1:6" x14ac:dyDescent="0.25">
      <c r="A3026">
        <v>3024</v>
      </c>
      <c r="B3026">
        <v>606</v>
      </c>
      <c r="C3026">
        <v>782</v>
      </c>
      <c r="D3026">
        <v>91</v>
      </c>
      <c r="E3026">
        <v>1</v>
      </c>
      <c r="F3026">
        <v>91</v>
      </c>
    </row>
    <row r="3027" spans="1:6" x14ac:dyDescent="0.25">
      <c r="A3027">
        <v>3025</v>
      </c>
      <c r="B3027">
        <v>607</v>
      </c>
      <c r="C3027">
        <v>1053</v>
      </c>
      <c r="D3027">
        <v>93</v>
      </c>
      <c r="E3027">
        <v>3</v>
      </c>
      <c r="F3027">
        <v>279</v>
      </c>
    </row>
    <row r="3028" spans="1:6" x14ac:dyDescent="0.25">
      <c r="A3028">
        <v>3026</v>
      </c>
      <c r="B3028">
        <v>607</v>
      </c>
      <c r="C3028">
        <v>473</v>
      </c>
      <c r="D3028">
        <v>118</v>
      </c>
      <c r="E3028">
        <v>2</v>
      </c>
      <c r="F3028">
        <v>236</v>
      </c>
    </row>
    <row r="3029" spans="1:6" x14ac:dyDescent="0.25">
      <c r="A3029">
        <v>3027</v>
      </c>
      <c r="B3029">
        <v>607</v>
      </c>
      <c r="C3029">
        <v>1155</v>
      </c>
      <c r="D3029">
        <v>99</v>
      </c>
      <c r="E3029">
        <v>3</v>
      </c>
      <c r="F3029">
        <v>297</v>
      </c>
    </row>
    <row r="3030" spans="1:6" x14ac:dyDescent="0.25">
      <c r="A3030">
        <v>3028</v>
      </c>
      <c r="B3030">
        <v>607</v>
      </c>
      <c r="C3030">
        <v>886</v>
      </c>
      <c r="D3030">
        <v>94</v>
      </c>
      <c r="E3030">
        <v>2</v>
      </c>
      <c r="F3030">
        <v>188</v>
      </c>
    </row>
    <row r="3031" spans="1:6" x14ac:dyDescent="0.25">
      <c r="A3031">
        <v>3029</v>
      </c>
      <c r="B3031">
        <v>607</v>
      </c>
      <c r="C3031">
        <v>994</v>
      </c>
      <c r="D3031">
        <v>106</v>
      </c>
      <c r="E3031">
        <v>1</v>
      </c>
      <c r="F3031">
        <v>106</v>
      </c>
    </row>
    <row r="3032" spans="1:6" x14ac:dyDescent="0.25">
      <c r="A3032">
        <v>3030</v>
      </c>
      <c r="B3032">
        <v>608</v>
      </c>
      <c r="C3032">
        <v>572</v>
      </c>
      <c r="D3032">
        <v>100</v>
      </c>
      <c r="E3032">
        <v>3</v>
      </c>
      <c r="F3032">
        <v>300</v>
      </c>
    </row>
    <row r="3033" spans="1:6" x14ac:dyDescent="0.25">
      <c r="A3033">
        <v>3031</v>
      </c>
      <c r="B3033">
        <v>608</v>
      </c>
      <c r="C3033">
        <v>265</v>
      </c>
      <c r="D3033">
        <v>95</v>
      </c>
      <c r="E3033">
        <v>3</v>
      </c>
      <c r="F3033">
        <v>285</v>
      </c>
    </row>
    <row r="3034" spans="1:6" x14ac:dyDescent="0.25">
      <c r="A3034">
        <v>3032</v>
      </c>
      <c r="B3034">
        <v>609</v>
      </c>
      <c r="C3034">
        <v>536</v>
      </c>
      <c r="D3034">
        <v>98</v>
      </c>
      <c r="E3034">
        <v>2</v>
      </c>
      <c r="F3034">
        <v>196</v>
      </c>
    </row>
    <row r="3035" spans="1:6" x14ac:dyDescent="0.25">
      <c r="A3035">
        <v>3033</v>
      </c>
      <c r="B3035">
        <v>609</v>
      </c>
      <c r="C3035">
        <v>196</v>
      </c>
      <c r="D3035">
        <v>98</v>
      </c>
      <c r="E3035">
        <v>3</v>
      </c>
      <c r="F3035">
        <v>294</v>
      </c>
    </row>
    <row r="3036" spans="1:6" x14ac:dyDescent="0.25">
      <c r="A3036">
        <v>3034</v>
      </c>
      <c r="B3036">
        <v>609</v>
      </c>
      <c r="C3036">
        <v>900</v>
      </c>
      <c r="D3036">
        <v>94</v>
      </c>
      <c r="E3036">
        <v>3</v>
      </c>
      <c r="F3036">
        <v>282</v>
      </c>
    </row>
    <row r="3037" spans="1:6" x14ac:dyDescent="0.25">
      <c r="A3037">
        <v>3035</v>
      </c>
      <c r="B3037">
        <v>609</v>
      </c>
      <c r="C3037">
        <v>177</v>
      </c>
      <c r="D3037">
        <v>98</v>
      </c>
      <c r="E3037">
        <v>1</v>
      </c>
      <c r="F3037">
        <v>98</v>
      </c>
    </row>
    <row r="3038" spans="1:6" x14ac:dyDescent="0.25">
      <c r="A3038">
        <v>3036</v>
      </c>
      <c r="B3038">
        <v>609</v>
      </c>
      <c r="C3038">
        <v>1033</v>
      </c>
      <c r="D3038">
        <v>90</v>
      </c>
      <c r="E3038">
        <v>3</v>
      </c>
      <c r="F3038">
        <v>270</v>
      </c>
    </row>
    <row r="3039" spans="1:6" x14ac:dyDescent="0.25">
      <c r="A3039">
        <v>3037</v>
      </c>
      <c r="B3039">
        <v>609</v>
      </c>
      <c r="C3039">
        <v>872</v>
      </c>
      <c r="D3039">
        <v>113</v>
      </c>
      <c r="E3039">
        <v>1</v>
      </c>
      <c r="F3039">
        <v>113</v>
      </c>
    </row>
    <row r="3040" spans="1:6" x14ac:dyDescent="0.25">
      <c r="A3040">
        <v>3038</v>
      </c>
      <c r="B3040">
        <v>610</v>
      </c>
      <c r="C3040">
        <v>497</v>
      </c>
      <c r="D3040">
        <v>102</v>
      </c>
      <c r="E3040">
        <v>1</v>
      </c>
      <c r="F3040">
        <v>102</v>
      </c>
    </row>
    <row r="3041" spans="1:6" x14ac:dyDescent="0.25">
      <c r="A3041">
        <v>3039</v>
      </c>
      <c r="B3041">
        <v>610</v>
      </c>
      <c r="C3041">
        <v>410</v>
      </c>
      <c r="D3041">
        <v>119</v>
      </c>
      <c r="E3041">
        <v>3</v>
      </c>
      <c r="F3041">
        <v>357</v>
      </c>
    </row>
    <row r="3042" spans="1:6" x14ac:dyDescent="0.25">
      <c r="A3042">
        <v>3040</v>
      </c>
      <c r="B3042">
        <v>610</v>
      </c>
      <c r="C3042">
        <v>919</v>
      </c>
      <c r="D3042">
        <v>96</v>
      </c>
      <c r="E3042">
        <v>2</v>
      </c>
      <c r="F3042">
        <v>192</v>
      </c>
    </row>
    <row r="3043" spans="1:6" x14ac:dyDescent="0.25">
      <c r="A3043">
        <v>3041</v>
      </c>
      <c r="B3043">
        <v>610</v>
      </c>
      <c r="C3043">
        <v>571</v>
      </c>
      <c r="D3043">
        <v>100</v>
      </c>
      <c r="E3043">
        <v>2</v>
      </c>
      <c r="F3043">
        <v>200</v>
      </c>
    </row>
    <row r="3044" spans="1:6" x14ac:dyDescent="0.25">
      <c r="A3044">
        <v>3042</v>
      </c>
      <c r="B3044">
        <v>611</v>
      </c>
      <c r="C3044">
        <v>580</v>
      </c>
      <c r="D3044">
        <v>100</v>
      </c>
      <c r="E3044">
        <v>2</v>
      </c>
      <c r="F3044">
        <v>200</v>
      </c>
    </row>
    <row r="3045" spans="1:6" x14ac:dyDescent="0.25">
      <c r="A3045">
        <v>3043</v>
      </c>
      <c r="B3045">
        <v>611</v>
      </c>
      <c r="C3045">
        <v>133</v>
      </c>
      <c r="D3045">
        <v>92</v>
      </c>
      <c r="E3045">
        <v>2</v>
      </c>
      <c r="F3045">
        <v>184</v>
      </c>
    </row>
    <row r="3046" spans="1:6" x14ac:dyDescent="0.25">
      <c r="A3046">
        <v>3044</v>
      </c>
      <c r="B3046">
        <v>611</v>
      </c>
      <c r="C3046">
        <v>891</v>
      </c>
      <c r="D3046">
        <v>94</v>
      </c>
      <c r="E3046">
        <v>3</v>
      </c>
      <c r="F3046">
        <v>282</v>
      </c>
    </row>
    <row r="3047" spans="1:6" x14ac:dyDescent="0.25">
      <c r="A3047">
        <v>3045</v>
      </c>
      <c r="B3047">
        <v>611</v>
      </c>
      <c r="C3047">
        <v>146</v>
      </c>
      <c r="D3047">
        <v>91</v>
      </c>
      <c r="E3047">
        <v>3</v>
      </c>
      <c r="F3047">
        <v>273</v>
      </c>
    </row>
    <row r="3048" spans="1:6" x14ac:dyDescent="0.25">
      <c r="A3048">
        <v>3046</v>
      </c>
      <c r="B3048">
        <v>612</v>
      </c>
      <c r="C3048">
        <v>895</v>
      </c>
      <c r="D3048">
        <v>94</v>
      </c>
      <c r="E3048">
        <v>1</v>
      </c>
      <c r="F3048">
        <v>94</v>
      </c>
    </row>
    <row r="3049" spans="1:6" x14ac:dyDescent="0.25">
      <c r="A3049">
        <v>3047</v>
      </c>
      <c r="B3049">
        <v>612</v>
      </c>
      <c r="C3049">
        <v>833</v>
      </c>
      <c r="D3049">
        <v>117</v>
      </c>
      <c r="E3049">
        <v>3</v>
      </c>
      <c r="F3049">
        <v>351</v>
      </c>
    </row>
    <row r="3050" spans="1:6" x14ac:dyDescent="0.25">
      <c r="A3050">
        <v>3048</v>
      </c>
      <c r="B3050">
        <v>612</v>
      </c>
      <c r="C3050">
        <v>660</v>
      </c>
      <c r="D3050">
        <v>93</v>
      </c>
      <c r="E3050">
        <v>3</v>
      </c>
      <c r="F3050">
        <v>279</v>
      </c>
    </row>
    <row r="3051" spans="1:6" x14ac:dyDescent="0.25">
      <c r="A3051">
        <v>3049</v>
      </c>
      <c r="B3051">
        <v>613</v>
      </c>
      <c r="C3051">
        <v>405</v>
      </c>
      <c r="D3051">
        <v>119</v>
      </c>
      <c r="E3051">
        <v>1</v>
      </c>
      <c r="F3051">
        <v>119</v>
      </c>
    </row>
    <row r="3052" spans="1:6" x14ac:dyDescent="0.25">
      <c r="A3052">
        <v>3050</v>
      </c>
      <c r="B3052">
        <v>613</v>
      </c>
      <c r="C3052">
        <v>777</v>
      </c>
      <c r="D3052">
        <v>91</v>
      </c>
      <c r="E3052">
        <v>1</v>
      </c>
      <c r="F3052">
        <v>91</v>
      </c>
    </row>
    <row r="3053" spans="1:6" x14ac:dyDescent="0.25">
      <c r="A3053">
        <v>3051</v>
      </c>
      <c r="B3053">
        <v>613</v>
      </c>
      <c r="C3053">
        <v>624</v>
      </c>
      <c r="D3053">
        <v>112</v>
      </c>
      <c r="E3053">
        <v>1</v>
      </c>
      <c r="F3053">
        <v>112</v>
      </c>
    </row>
    <row r="3054" spans="1:6" x14ac:dyDescent="0.25">
      <c r="A3054">
        <v>3052</v>
      </c>
      <c r="B3054">
        <v>613</v>
      </c>
      <c r="C3054">
        <v>405</v>
      </c>
      <c r="D3054">
        <v>119</v>
      </c>
      <c r="E3054">
        <v>2</v>
      </c>
      <c r="F3054">
        <v>238</v>
      </c>
    </row>
    <row r="3055" spans="1:6" x14ac:dyDescent="0.25">
      <c r="A3055">
        <v>3053</v>
      </c>
      <c r="B3055">
        <v>613</v>
      </c>
      <c r="C3055">
        <v>1106</v>
      </c>
      <c r="D3055">
        <v>115</v>
      </c>
      <c r="E3055">
        <v>3</v>
      </c>
      <c r="F3055">
        <v>345</v>
      </c>
    </row>
    <row r="3056" spans="1:6" x14ac:dyDescent="0.25">
      <c r="A3056">
        <v>3054</v>
      </c>
      <c r="B3056">
        <v>613</v>
      </c>
      <c r="C3056">
        <v>448</v>
      </c>
      <c r="D3056">
        <v>107</v>
      </c>
      <c r="E3056">
        <v>3</v>
      </c>
      <c r="F3056">
        <v>321</v>
      </c>
    </row>
    <row r="3057" spans="1:6" x14ac:dyDescent="0.25">
      <c r="A3057">
        <v>3055</v>
      </c>
      <c r="B3057">
        <v>614</v>
      </c>
      <c r="C3057">
        <v>10</v>
      </c>
      <c r="D3057">
        <v>96</v>
      </c>
      <c r="E3057">
        <v>2</v>
      </c>
      <c r="F3057">
        <v>192</v>
      </c>
    </row>
    <row r="3058" spans="1:6" x14ac:dyDescent="0.25">
      <c r="A3058">
        <v>3056</v>
      </c>
      <c r="B3058">
        <v>614</v>
      </c>
      <c r="C3058">
        <v>615</v>
      </c>
      <c r="D3058">
        <v>112</v>
      </c>
      <c r="E3058">
        <v>3</v>
      </c>
      <c r="F3058">
        <v>336</v>
      </c>
    </row>
    <row r="3059" spans="1:6" x14ac:dyDescent="0.25">
      <c r="A3059">
        <v>3057</v>
      </c>
      <c r="B3059">
        <v>614</v>
      </c>
      <c r="C3059">
        <v>28</v>
      </c>
      <c r="D3059">
        <v>96</v>
      </c>
      <c r="E3059">
        <v>3</v>
      </c>
      <c r="F3059">
        <v>288</v>
      </c>
    </row>
    <row r="3060" spans="1:6" x14ac:dyDescent="0.25">
      <c r="A3060">
        <v>3058</v>
      </c>
      <c r="B3060">
        <v>614</v>
      </c>
      <c r="C3060">
        <v>457</v>
      </c>
      <c r="D3060">
        <v>118</v>
      </c>
      <c r="E3060">
        <v>1</v>
      </c>
      <c r="F3060">
        <v>118</v>
      </c>
    </row>
    <row r="3061" spans="1:6" x14ac:dyDescent="0.25">
      <c r="A3061">
        <v>3059</v>
      </c>
      <c r="B3061">
        <v>614</v>
      </c>
      <c r="C3061">
        <v>744</v>
      </c>
      <c r="D3061">
        <v>109</v>
      </c>
      <c r="E3061">
        <v>2</v>
      </c>
      <c r="F3061">
        <v>218</v>
      </c>
    </row>
    <row r="3062" spans="1:6" x14ac:dyDescent="0.25">
      <c r="A3062">
        <v>3060</v>
      </c>
      <c r="B3062">
        <v>615</v>
      </c>
      <c r="C3062">
        <v>948</v>
      </c>
      <c r="D3062">
        <v>97</v>
      </c>
      <c r="E3062">
        <v>3</v>
      </c>
      <c r="F3062">
        <v>291</v>
      </c>
    </row>
    <row r="3063" spans="1:6" x14ac:dyDescent="0.25">
      <c r="A3063">
        <v>3061</v>
      </c>
      <c r="B3063">
        <v>615</v>
      </c>
      <c r="C3063">
        <v>491</v>
      </c>
      <c r="D3063">
        <v>102</v>
      </c>
      <c r="E3063">
        <v>3</v>
      </c>
      <c r="F3063">
        <v>306</v>
      </c>
    </row>
    <row r="3064" spans="1:6" x14ac:dyDescent="0.25">
      <c r="A3064">
        <v>3062</v>
      </c>
      <c r="B3064">
        <v>615</v>
      </c>
      <c r="C3064">
        <v>1213</v>
      </c>
      <c r="D3064">
        <v>105</v>
      </c>
      <c r="E3064">
        <v>3</v>
      </c>
      <c r="F3064">
        <v>315</v>
      </c>
    </row>
    <row r="3065" spans="1:6" x14ac:dyDescent="0.25">
      <c r="A3065">
        <v>3063</v>
      </c>
      <c r="B3065">
        <v>615</v>
      </c>
      <c r="C3065">
        <v>385</v>
      </c>
      <c r="D3065">
        <v>119</v>
      </c>
      <c r="E3065">
        <v>1</v>
      </c>
      <c r="F3065">
        <v>119</v>
      </c>
    </row>
    <row r="3066" spans="1:6" x14ac:dyDescent="0.25">
      <c r="A3066">
        <v>3064</v>
      </c>
      <c r="B3066">
        <v>615</v>
      </c>
      <c r="C3066">
        <v>782</v>
      </c>
      <c r="D3066">
        <v>91</v>
      </c>
      <c r="E3066">
        <v>2</v>
      </c>
      <c r="F3066">
        <v>182</v>
      </c>
    </row>
    <row r="3067" spans="1:6" x14ac:dyDescent="0.25">
      <c r="A3067">
        <v>3065</v>
      </c>
      <c r="B3067">
        <v>616</v>
      </c>
      <c r="C3067">
        <v>615</v>
      </c>
      <c r="D3067">
        <v>112</v>
      </c>
      <c r="E3067">
        <v>2</v>
      </c>
      <c r="F3067">
        <v>224</v>
      </c>
    </row>
    <row r="3068" spans="1:6" x14ac:dyDescent="0.25">
      <c r="A3068">
        <v>3066</v>
      </c>
      <c r="B3068">
        <v>616</v>
      </c>
      <c r="C3068">
        <v>215</v>
      </c>
      <c r="D3068">
        <v>106</v>
      </c>
      <c r="E3068">
        <v>2</v>
      </c>
      <c r="F3068">
        <v>212</v>
      </c>
    </row>
    <row r="3069" spans="1:6" x14ac:dyDescent="0.25">
      <c r="A3069">
        <v>3067</v>
      </c>
      <c r="B3069">
        <v>616</v>
      </c>
      <c r="C3069">
        <v>1252</v>
      </c>
      <c r="D3069">
        <v>112</v>
      </c>
      <c r="E3069">
        <v>1</v>
      </c>
      <c r="F3069">
        <v>112</v>
      </c>
    </row>
    <row r="3070" spans="1:6" x14ac:dyDescent="0.25">
      <c r="A3070">
        <v>3068</v>
      </c>
      <c r="B3070">
        <v>616</v>
      </c>
      <c r="C3070">
        <v>422</v>
      </c>
      <c r="D3070">
        <v>107</v>
      </c>
      <c r="E3070">
        <v>3</v>
      </c>
      <c r="F3070">
        <v>321</v>
      </c>
    </row>
    <row r="3071" spans="1:6" x14ac:dyDescent="0.25">
      <c r="A3071">
        <v>3069</v>
      </c>
      <c r="B3071">
        <v>617</v>
      </c>
      <c r="C3071">
        <v>970</v>
      </c>
      <c r="D3071">
        <v>97</v>
      </c>
      <c r="E3071">
        <v>2</v>
      </c>
      <c r="F3071">
        <v>194</v>
      </c>
    </row>
    <row r="3072" spans="1:6" x14ac:dyDescent="0.25">
      <c r="A3072">
        <v>3070</v>
      </c>
      <c r="B3072">
        <v>617</v>
      </c>
      <c r="C3072">
        <v>676</v>
      </c>
      <c r="D3072">
        <v>113</v>
      </c>
      <c r="E3072">
        <v>1</v>
      </c>
      <c r="F3072">
        <v>113</v>
      </c>
    </row>
    <row r="3073" spans="1:6" x14ac:dyDescent="0.25">
      <c r="A3073">
        <v>3071</v>
      </c>
      <c r="B3073">
        <v>617</v>
      </c>
      <c r="C3073">
        <v>876</v>
      </c>
      <c r="D3073">
        <v>94</v>
      </c>
      <c r="E3073">
        <v>1</v>
      </c>
      <c r="F3073">
        <v>94</v>
      </c>
    </row>
    <row r="3074" spans="1:6" x14ac:dyDescent="0.25">
      <c r="A3074">
        <v>3072</v>
      </c>
      <c r="B3074">
        <v>617</v>
      </c>
      <c r="C3074">
        <v>732</v>
      </c>
      <c r="D3074">
        <v>119</v>
      </c>
      <c r="E3074">
        <v>3</v>
      </c>
      <c r="F3074">
        <v>357</v>
      </c>
    </row>
    <row r="3075" spans="1:6" x14ac:dyDescent="0.25">
      <c r="A3075">
        <v>3073</v>
      </c>
      <c r="B3075">
        <v>617</v>
      </c>
      <c r="C3075">
        <v>30</v>
      </c>
      <c r="D3075">
        <v>96</v>
      </c>
      <c r="E3075">
        <v>2</v>
      </c>
      <c r="F3075">
        <v>192</v>
      </c>
    </row>
    <row r="3076" spans="1:6" x14ac:dyDescent="0.25">
      <c r="A3076">
        <v>3074</v>
      </c>
      <c r="B3076">
        <v>617</v>
      </c>
      <c r="C3076">
        <v>847</v>
      </c>
      <c r="D3076">
        <v>113</v>
      </c>
      <c r="E3076">
        <v>1</v>
      </c>
      <c r="F3076">
        <v>113</v>
      </c>
    </row>
    <row r="3077" spans="1:6" x14ac:dyDescent="0.25">
      <c r="A3077">
        <v>3075</v>
      </c>
      <c r="B3077">
        <v>619</v>
      </c>
      <c r="C3077">
        <v>130</v>
      </c>
      <c r="D3077">
        <v>92</v>
      </c>
      <c r="E3077">
        <v>1</v>
      </c>
      <c r="F3077">
        <v>92</v>
      </c>
    </row>
    <row r="3078" spans="1:6" x14ac:dyDescent="0.25">
      <c r="A3078">
        <v>3076</v>
      </c>
      <c r="B3078">
        <v>619</v>
      </c>
      <c r="C3078">
        <v>251</v>
      </c>
      <c r="D3078">
        <v>95</v>
      </c>
      <c r="E3078">
        <v>3</v>
      </c>
      <c r="F3078">
        <v>285</v>
      </c>
    </row>
    <row r="3079" spans="1:6" x14ac:dyDescent="0.25">
      <c r="A3079">
        <v>3077</v>
      </c>
      <c r="B3079">
        <v>619</v>
      </c>
      <c r="C3079">
        <v>922</v>
      </c>
      <c r="D3079">
        <v>96</v>
      </c>
      <c r="E3079">
        <v>1</v>
      </c>
      <c r="F3079">
        <v>96</v>
      </c>
    </row>
    <row r="3080" spans="1:6" x14ac:dyDescent="0.25">
      <c r="A3080">
        <v>3078</v>
      </c>
      <c r="B3080">
        <v>620</v>
      </c>
      <c r="C3080">
        <v>413</v>
      </c>
      <c r="D3080">
        <v>119</v>
      </c>
      <c r="E3080">
        <v>3</v>
      </c>
      <c r="F3080">
        <v>357</v>
      </c>
    </row>
    <row r="3081" spans="1:6" x14ac:dyDescent="0.25">
      <c r="A3081">
        <v>3079</v>
      </c>
      <c r="B3081">
        <v>620</v>
      </c>
      <c r="C3081">
        <v>372</v>
      </c>
      <c r="D3081">
        <v>94</v>
      </c>
      <c r="E3081">
        <v>1</v>
      </c>
      <c r="F3081">
        <v>94</v>
      </c>
    </row>
    <row r="3082" spans="1:6" x14ac:dyDescent="0.25">
      <c r="A3082">
        <v>3080</v>
      </c>
      <c r="B3082">
        <v>620</v>
      </c>
      <c r="C3082">
        <v>343</v>
      </c>
      <c r="D3082">
        <v>109</v>
      </c>
      <c r="E3082">
        <v>2</v>
      </c>
      <c r="F3082">
        <v>218</v>
      </c>
    </row>
    <row r="3083" spans="1:6" x14ac:dyDescent="0.25">
      <c r="A3083">
        <v>3081</v>
      </c>
      <c r="B3083">
        <v>620</v>
      </c>
      <c r="C3083">
        <v>647</v>
      </c>
      <c r="D3083">
        <v>93</v>
      </c>
      <c r="E3083">
        <v>3</v>
      </c>
      <c r="F3083">
        <v>279</v>
      </c>
    </row>
    <row r="3084" spans="1:6" x14ac:dyDescent="0.25">
      <c r="A3084">
        <v>3082</v>
      </c>
      <c r="B3084">
        <v>620</v>
      </c>
      <c r="C3084">
        <v>616</v>
      </c>
      <c r="D3084">
        <v>112</v>
      </c>
      <c r="E3084">
        <v>1</v>
      </c>
      <c r="F3084">
        <v>112</v>
      </c>
    </row>
    <row r="3085" spans="1:6" x14ac:dyDescent="0.25">
      <c r="A3085">
        <v>3083</v>
      </c>
      <c r="B3085">
        <v>621</v>
      </c>
      <c r="C3085">
        <v>416</v>
      </c>
      <c r="D3085">
        <v>119</v>
      </c>
      <c r="E3085">
        <v>1</v>
      </c>
      <c r="F3085">
        <v>119</v>
      </c>
    </row>
    <row r="3086" spans="1:6" x14ac:dyDescent="0.25">
      <c r="A3086">
        <v>3084</v>
      </c>
      <c r="B3086">
        <v>621</v>
      </c>
      <c r="C3086">
        <v>486</v>
      </c>
      <c r="D3086">
        <v>118</v>
      </c>
      <c r="E3086">
        <v>1</v>
      </c>
      <c r="F3086">
        <v>118</v>
      </c>
    </row>
    <row r="3087" spans="1:6" x14ac:dyDescent="0.25">
      <c r="A3087">
        <v>3085</v>
      </c>
      <c r="B3087">
        <v>621</v>
      </c>
      <c r="C3087">
        <v>270</v>
      </c>
      <c r="D3087">
        <v>95</v>
      </c>
      <c r="E3087">
        <v>3</v>
      </c>
      <c r="F3087">
        <v>285</v>
      </c>
    </row>
    <row r="3088" spans="1:6" x14ac:dyDescent="0.25">
      <c r="A3088">
        <v>3086</v>
      </c>
      <c r="B3088">
        <v>621</v>
      </c>
      <c r="C3088">
        <v>472</v>
      </c>
      <c r="D3088">
        <v>118</v>
      </c>
      <c r="E3088">
        <v>1</v>
      </c>
      <c r="F3088">
        <v>118</v>
      </c>
    </row>
    <row r="3089" spans="1:6" x14ac:dyDescent="0.25">
      <c r="A3089">
        <v>3087</v>
      </c>
      <c r="B3089">
        <v>622</v>
      </c>
      <c r="C3089">
        <v>709</v>
      </c>
      <c r="D3089">
        <v>119</v>
      </c>
      <c r="E3089">
        <v>1</v>
      </c>
      <c r="F3089">
        <v>119</v>
      </c>
    </row>
    <row r="3090" spans="1:6" x14ac:dyDescent="0.25">
      <c r="A3090">
        <v>3088</v>
      </c>
      <c r="B3090">
        <v>622</v>
      </c>
      <c r="C3090">
        <v>236</v>
      </c>
      <c r="D3090">
        <v>106</v>
      </c>
      <c r="E3090">
        <v>3</v>
      </c>
      <c r="F3090">
        <v>318</v>
      </c>
    </row>
    <row r="3091" spans="1:6" x14ac:dyDescent="0.25">
      <c r="A3091">
        <v>3089</v>
      </c>
      <c r="B3091">
        <v>622</v>
      </c>
      <c r="C3091">
        <v>677</v>
      </c>
      <c r="D3091">
        <v>113</v>
      </c>
      <c r="E3091">
        <v>3</v>
      </c>
      <c r="F3091">
        <v>339</v>
      </c>
    </row>
    <row r="3092" spans="1:6" x14ac:dyDescent="0.25">
      <c r="A3092">
        <v>3090</v>
      </c>
      <c r="B3092">
        <v>622</v>
      </c>
      <c r="C3092">
        <v>498</v>
      </c>
      <c r="D3092">
        <v>102</v>
      </c>
      <c r="E3092">
        <v>2</v>
      </c>
      <c r="F3092">
        <v>204</v>
      </c>
    </row>
    <row r="3093" spans="1:6" x14ac:dyDescent="0.25">
      <c r="A3093">
        <v>3091</v>
      </c>
      <c r="B3093">
        <v>623</v>
      </c>
      <c r="C3093">
        <v>913</v>
      </c>
      <c r="D3093">
        <v>96</v>
      </c>
      <c r="E3093">
        <v>1</v>
      </c>
      <c r="F3093">
        <v>96</v>
      </c>
    </row>
    <row r="3094" spans="1:6" x14ac:dyDescent="0.25">
      <c r="A3094">
        <v>3092</v>
      </c>
      <c r="B3094">
        <v>623</v>
      </c>
      <c r="C3094">
        <v>997</v>
      </c>
      <c r="D3094">
        <v>106</v>
      </c>
      <c r="E3094">
        <v>1</v>
      </c>
      <c r="F3094">
        <v>106</v>
      </c>
    </row>
    <row r="3095" spans="1:6" x14ac:dyDescent="0.25">
      <c r="A3095">
        <v>3093</v>
      </c>
      <c r="B3095">
        <v>623</v>
      </c>
      <c r="C3095">
        <v>353</v>
      </c>
      <c r="D3095">
        <v>94</v>
      </c>
      <c r="E3095">
        <v>2</v>
      </c>
      <c r="F3095">
        <v>188</v>
      </c>
    </row>
    <row r="3096" spans="1:6" x14ac:dyDescent="0.25">
      <c r="A3096">
        <v>3094</v>
      </c>
      <c r="B3096">
        <v>624</v>
      </c>
      <c r="C3096">
        <v>316</v>
      </c>
      <c r="D3096">
        <v>109</v>
      </c>
      <c r="E3096">
        <v>1</v>
      </c>
      <c r="F3096">
        <v>109</v>
      </c>
    </row>
    <row r="3097" spans="1:6" x14ac:dyDescent="0.25">
      <c r="A3097">
        <v>3095</v>
      </c>
      <c r="B3097">
        <v>624</v>
      </c>
      <c r="C3097">
        <v>240</v>
      </c>
      <c r="D3097">
        <v>106</v>
      </c>
      <c r="E3097">
        <v>3</v>
      </c>
      <c r="F3097">
        <v>318</v>
      </c>
    </row>
    <row r="3098" spans="1:6" x14ac:dyDescent="0.25">
      <c r="A3098">
        <v>3096</v>
      </c>
      <c r="B3098">
        <v>624</v>
      </c>
      <c r="C3098">
        <v>672</v>
      </c>
      <c r="D3098">
        <v>113</v>
      </c>
      <c r="E3098">
        <v>3</v>
      </c>
      <c r="F3098">
        <v>339</v>
      </c>
    </row>
    <row r="3099" spans="1:6" x14ac:dyDescent="0.25">
      <c r="A3099">
        <v>3097</v>
      </c>
      <c r="B3099">
        <v>624</v>
      </c>
      <c r="C3099">
        <v>361</v>
      </c>
      <c r="D3099">
        <v>94</v>
      </c>
      <c r="E3099">
        <v>3</v>
      </c>
      <c r="F3099">
        <v>282</v>
      </c>
    </row>
    <row r="3100" spans="1:6" x14ac:dyDescent="0.25">
      <c r="A3100">
        <v>3098</v>
      </c>
      <c r="B3100">
        <v>624</v>
      </c>
      <c r="C3100">
        <v>1228</v>
      </c>
      <c r="D3100">
        <v>112</v>
      </c>
      <c r="E3100">
        <v>3</v>
      </c>
      <c r="F3100">
        <v>336</v>
      </c>
    </row>
    <row r="3101" spans="1:6" x14ac:dyDescent="0.25">
      <c r="A3101">
        <v>3099</v>
      </c>
      <c r="B3101">
        <v>624</v>
      </c>
      <c r="C3101">
        <v>1030</v>
      </c>
      <c r="D3101">
        <v>90</v>
      </c>
      <c r="E3101">
        <v>2</v>
      </c>
      <c r="F3101">
        <v>180</v>
      </c>
    </row>
    <row r="3102" spans="1:6" x14ac:dyDescent="0.25">
      <c r="A3102">
        <v>3100</v>
      </c>
      <c r="B3102">
        <v>624</v>
      </c>
      <c r="C3102">
        <v>590</v>
      </c>
      <c r="D3102">
        <v>100</v>
      </c>
      <c r="E3102">
        <v>2</v>
      </c>
      <c r="F3102">
        <v>200</v>
      </c>
    </row>
    <row r="3103" spans="1:6" x14ac:dyDescent="0.25">
      <c r="A3103">
        <v>3101</v>
      </c>
      <c r="B3103">
        <v>625</v>
      </c>
      <c r="C3103">
        <v>415</v>
      </c>
      <c r="D3103">
        <v>119</v>
      </c>
      <c r="E3103">
        <v>2</v>
      </c>
      <c r="F3103">
        <v>238</v>
      </c>
    </row>
    <row r="3104" spans="1:6" x14ac:dyDescent="0.25">
      <c r="A3104">
        <v>3102</v>
      </c>
      <c r="B3104">
        <v>625</v>
      </c>
      <c r="C3104">
        <v>138</v>
      </c>
      <c r="D3104">
        <v>92</v>
      </c>
      <c r="E3104">
        <v>2</v>
      </c>
      <c r="F3104">
        <v>184</v>
      </c>
    </row>
    <row r="3105" spans="1:6" x14ac:dyDescent="0.25">
      <c r="A3105">
        <v>3103</v>
      </c>
      <c r="B3105">
        <v>625</v>
      </c>
      <c r="C3105">
        <v>311</v>
      </c>
      <c r="D3105">
        <v>105</v>
      </c>
      <c r="E3105">
        <v>2</v>
      </c>
      <c r="F3105">
        <v>210</v>
      </c>
    </row>
    <row r="3106" spans="1:6" x14ac:dyDescent="0.25">
      <c r="A3106">
        <v>3104</v>
      </c>
      <c r="B3106">
        <v>626</v>
      </c>
      <c r="C3106">
        <v>493</v>
      </c>
      <c r="D3106">
        <v>102</v>
      </c>
      <c r="E3106">
        <v>3</v>
      </c>
      <c r="F3106">
        <v>306</v>
      </c>
    </row>
    <row r="3107" spans="1:6" x14ac:dyDescent="0.25">
      <c r="A3107">
        <v>3105</v>
      </c>
      <c r="B3107">
        <v>626</v>
      </c>
      <c r="C3107">
        <v>934</v>
      </c>
      <c r="D3107">
        <v>96</v>
      </c>
      <c r="E3107">
        <v>3</v>
      </c>
      <c r="F3107">
        <v>288</v>
      </c>
    </row>
    <row r="3108" spans="1:6" x14ac:dyDescent="0.25">
      <c r="A3108">
        <v>3106</v>
      </c>
      <c r="B3108">
        <v>626</v>
      </c>
      <c r="C3108">
        <v>1040</v>
      </c>
      <c r="D3108">
        <v>90</v>
      </c>
      <c r="E3108">
        <v>1</v>
      </c>
      <c r="F3108">
        <v>90</v>
      </c>
    </row>
    <row r="3109" spans="1:6" x14ac:dyDescent="0.25">
      <c r="A3109">
        <v>3107</v>
      </c>
      <c r="B3109">
        <v>627</v>
      </c>
      <c r="C3109">
        <v>94</v>
      </c>
      <c r="D3109">
        <v>118</v>
      </c>
      <c r="E3109">
        <v>1</v>
      </c>
      <c r="F3109">
        <v>118</v>
      </c>
    </row>
    <row r="3110" spans="1:6" x14ac:dyDescent="0.25">
      <c r="A3110">
        <v>3108</v>
      </c>
      <c r="B3110">
        <v>627</v>
      </c>
      <c r="C3110">
        <v>1074</v>
      </c>
      <c r="D3110">
        <v>93</v>
      </c>
      <c r="E3110">
        <v>2</v>
      </c>
      <c r="F3110">
        <v>186</v>
      </c>
    </row>
    <row r="3111" spans="1:6" x14ac:dyDescent="0.25">
      <c r="A3111">
        <v>3109</v>
      </c>
      <c r="B3111">
        <v>628</v>
      </c>
      <c r="C3111">
        <v>311</v>
      </c>
      <c r="D3111">
        <v>105</v>
      </c>
      <c r="E3111">
        <v>2</v>
      </c>
      <c r="F3111">
        <v>210</v>
      </c>
    </row>
    <row r="3112" spans="1:6" x14ac:dyDescent="0.25">
      <c r="A3112">
        <v>3110</v>
      </c>
      <c r="B3112">
        <v>628</v>
      </c>
      <c r="C3112">
        <v>579</v>
      </c>
      <c r="D3112">
        <v>100</v>
      </c>
      <c r="E3112">
        <v>3</v>
      </c>
      <c r="F3112">
        <v>300</v>
      </c>
    </row>
    <row r="3113" spans="1:6" x14ac:dyDescent="0.25">
      <c r="A3113">
        <v>3111</v>
      </c>
      <c r="B3113">
        <v>628</v>
      </c>
      <c r="C3113">
        <v>494</v>
      </c>
      <c r="D3113">
        <v>102</v>
      </c>
      <c r="E3113">
        <v>2</v>
      </c>
      <c r="F3113">
        <v>204</v>
      </c>
    </row>
    <row r="3114" spans="1:6" x14ac:dyDescent="0.25">
      <c r="A3114">
        <v>3112</v>
      </c>
      <c r="B3114">
        <v>628</v>
      </c>
      <c r="C3114">
        <v>675</v>
      </c>
      <c r="D3114">
        <v>113</v>
      </c>
      <c r="E3114">
        <v>1</v>
      </c>
      <c r="F3114">
        <v>113</v>
      </c>
    </row>
    <row r="3115" spans="1:6" x14ac:dyDescent="0.25">
      <c r="A3115">
        <v>3113</v>
      </c>
      <c r="B3115">
        <v>628</v>
      </c>
      <c r="C3115">
        <v>626</v>
      </c>
      <c r="D3115">
        <v>112</v>
      </c>
      <c r="E3115">
        <v>1</v>
      </c>
      <c r="F3115">
        <v>112</v>
      </c>
    </row>
    <row r="3116" spans="1:6" x14ac:dyDescent="0.25">
      <c r="A3116">
        <v>3114</v>
      </c>
      <c r="B3116">
        <v>628</v>
      </c>
      <c r="C3116">
        <v>79</v>
      </c>
      <c r="D3116">
        <v>118</v>
      </c>
      <c r="E3116">
        <v>3</v>
      </c>
      <c r="F3116">
        <v>354</v>
      </c>
    </row>
    <row r="3117" spans="1:6" x14ac:dyDescent="0.25">
      <c r="A3117">
        <v>3115</v>
      </c>
      <c r="B3117">
        <v>628</v>
      </c>
      <c r="C3117">
        <v>1209</v>
      </c>
      <c r="D3117">
        <v>105</v>
      </c>
      <c r="E3117">
        <v>1</v>
      </c>
      <c r="F3117">
        <v>105</v>
      </c>
    </row>
    <row r="3118" spans="1:6" x14ac:dyDescent="0.25">
      <c r="A3118">
        <v>3116</v>
      </c>
      <c r="B3118">
        <v>628</v>
      </c>
      <c r="C3118">
        <v>384</v>
      </c>
      <c r="D3118">
        <v>94</v>
      </c>
      <c r="E3118">
        <v>3</v>
      </c>
      <c r="F3118">
        <v>282</v>
      </c>
    </row>
    <row r="3119" spans="1:6" x14ac:dyDescent="0.25">
      <c r="A3119">
        <v>3117</v>
      </c>
      <c r="B3119">
        <v>629</v>
      </c>
      <c r="C3119">
        <v>710</v>
      </c>
      <c r="D3119">
        <v>119</v>
      </c>
      <c r="E3119">
        <v>1</v>
      </c>
      <c r="F3119">
        <v>119</v>
      </c>
    </row>
    <row r="3120" spans="1:6" x14ac:dyDescent="0.25">
      <c r="A3120">
        <v>3118</v>
      </c>
      <c r="B3120">
        <v>629</v>
      </c>
      <c r="C3120">
        <v>819</v>
      </c>
      <c r="D3120">
        <v>117</v>
      </c>
      <c r="E3120">
        <v>3</v>
      </c>
      <c r="F3120">
        <v>351</v>
      </c>
    </row>
    <row r="3121" spans="1:6" x14ac:dyDescent="0.25">
      <c r="A3121">
        <v>3119</v>
      </c>
      <c r="B3121">
        <v>629</v>
      </c>
      <c r="C3121">
        <v>250</v>
      </c>
      <c r="D3121">
        <v>95</v>
      </c>
      <c r="E3121">
        <v>2</v>
      </c>
      <c r="F3121">
        <v>190</v>
      </c>
    </row>
    <row r="3122" spans="1:6" x14ac:dyDescent="0.25">
      <c r="A3122">
        <v>3120</v>
      </c>
      <c r="B3122">
        <v>629</v>
      </c>
      <c r="C3122">
        <v>484</v>
      </c>
      <c r="D3122">
        <v>118</v>
      </c>
      <c r="E3122">
        <v>3</v>
      </c>
      <c r="F3122">
        <v>354</v>
      </c>
    </row>
    <row r="3123" spans="1:6" x14ac:dyDescent="0.25">
      <c r="A3123">
        <v>3121</v>
      </c>
      <c r="B3123">
        <v>630</v>
      </c>
      <c r="C3123">
        <v>325</v>
      </c>
      <c r="D3123">
        <v>109</v>
      </c>
      <c r="E3123">
        <v>3</v>
      </c>
      <c r="F3123">
        <v>327</v>
      </c>
    </row>
    <row r="3124" spans="1:6" x14ac:dyDescent="0.25">
      <c r="A3124">
        <v>3122</v>
      </c>
      <c r="B3124">
        <v>630</v>
      </c>
      <c r="C3124">
        <v>943</v>
      </c>
      <c r="D3124">
        <v>96</v>
      </c>
      <c r="E3124">
        <v>2</v>
      </c>
      <c r="F3124">
        <v>192</v>
      </c>
    </row>
    <row r="3125" spans="1:6" x14ac:dyDescent="0.25">
      <c r="A3125">
        <v>3123</v>
      </c>
      <c r="B3125">
        <v>630</v>
      </c>
      <c r="C3125">
        <v>1062</v>
      </c>
      <c r="D3125">
        <v>93</v>
      </c>
      <c r="E3125">
        <v>2</v>
      </c>
      <c r="F3125">
        <v>186</v>
      </c>
    </row>
    <row r="3126" spans="1:6" x14ac:dyDescent="0.25">
      <c r="A3126">
        <v>3124</v>
      </c>
      <c r="B3126">
        <v>630</v>
      </c>
      <c r="C3126">
        <v>1084</v>
      </c>
      <c r="D3126">
        <v>93</v>
      </c>
      <c r="E3126">
        <v>3</v>
      </c>
      <c r="F3126">
        <v>279</v>
      </c>
    </row>
    <row r="3127" spans="1:6" x14ac:dyDescent="0.25">
      <c r="A3127">
        <v>3125</v>
      </c>
      <c r="B3127">
        <v>630</v>
      </c>
      <c r="C3127">
        <v>882</v>
      </c>
      <c r="D3127">
        <v>94</v>
      </c>
      <c r="E3127">
        <v>3</v>
      </c>
      <c r="F3127">
        <v>282</v>
      </c>
    </row>
    <row r="3128" spans="1:6" x14ac:dyDescent="0.25">
      <c r="A3128">
        <v>3126</v>
      </c>
      <c r="B3128">
        <v>631</v>
      </c>
      <c r="C3128">
        <v>874</v>
      </c>
      <c r="D3128">
        <v>113</v>
      </c>
      <c r="E3128">
        <v>1</v>
      </c>
      <c r="F3128">
        <v>113</v>
      </c>
    </row>
    <row r="3129" spans="1:6" x14ac:dyDescent="0.25">
      <c r="A3129">
        <v>3127</v>
      </c>
      <c r="B3129">
        <v>631</v>
      </c>
      <c r="C3129">
        <v>788</v>
      </c>
      <c r="D3129">
        <v>91</v>
      </c>
      <c r="E3129">
        <v>3</v>
      </c>
      <c r="F3129">
        <v>273</v>
      </c>
    </row>
    <row r="3130" spans="1:6" x14ac:dyDescent="0.25">
      <c r="A3130">
        <v>3128</v>
      </c>
      <c r="B3130">
        <v>631</v>
      </c>
      <c r="C3130">
        <v>1131</v>
      </c>
      <c r="D3130">
        <v>102</v>
      </c>
      <c r="E3130">
        <v>3</v>
      </c>
      <c r="F3130">
        <v>306</v>
      </c>
    </row>
    <row r="3131" spans="1:6" x14ac:dyDescent="0.25">
      <c r="A3131">
        <v>3129</v>
      </c>
      <c r="B3131">
        <v>631</v>
      </c>
      <c r="C3131">
        <v>1221</v>
      </c>
      <c r="D3131">
        <v>105</v>
      </c>
      <c r="E3131">
        <v>1</v>
      </c>
      <c r="F3131">
        <v>105</v>
      </c>
    </row>
    <row r="3132" spans="1:6" x14ac:dyDescent="0.25">
      <c r="A3132">
        <v>3130</v>
      </c>
      <c r="B3132">
        <v>632</v>
      </c>
      <c r="C3132">
        <v>1041</v>
      </c>
      <c r="D3132">
        <v>90</v>
      </c>
      <c r="E3132">
        <v>2</v>
      </c>
      <c r="F3132">
        <v>180</v>
      </c>
    </row>
    <row r="3133" spans="1:6" x14ac:dyDescent="0.25">
      <c r="A3133">
        <v>3131</v>
      </c>
      <c r="B3133">
        <v>632</v>
      </c>
      <c r="C3133">
        <v>191</v>
      </c>
      <c r="D3133">
        <v>98</v>
      </c>
      <c r="E3133">
        <v>3</v>
      </c>
      <c r="F3133">
        <v>294</v>
      </c>
    </row>
    <row r="3134" spans="1:6" x14ac:dyDescent="0.25">
      <c r="A3134">
        <v>3132</v>
      </c>
      <c r="B3134">
        <v>632</v>
      </c>
      <c r="C3134">
        <v>413</v>
      </c>
      <c r="D3134">
        <v>119</v>
      </c>
      <c r="E3134">
        <v>2</v>
      </c>
      <c r="F3134">
        <v>238</v>
      </c>
    </row>
    <row r="3135" spans="1:6" x14ac:dyDescent="0.25">
      <c r="A3135">
        <v>3133</v>
      </c>
      <c r="B3135">
        <v>632</v>
      </c>
      <c r="C3135">
        <v>1133</v>
      </c>
      <c r="D3135">
        <v>102</v>
      </c>
      <c r="E3135">
        <v>3</v>
      </c>
      <c r="F3135">
        <v>306</v>
      </c>
    </row>
    <row r="3136" spans="1:6" x14ac:dyDescent="0.25">
      <c r="A3136">
        <v>3134</v>
      </c>
      <c r="B3136">
        <v>633</v>
      </c>
      <c r="C3136">
        <v>993</v>
      </c>
      <c r="D3136">
        <v>106</v>
      </c>
      <c r="E3136">
        <v>1</v>
      </c>
      <c r="F3136">
        <v>106</v>
      </c>
    </row>
    <row r="3137" spans="1:6" x14ac:dyDescent="0.25">
      <c r="A3137">
        <v>3135</v>
      </c>
      <c r="B3137">
        <v>633</v>
      </c>
      <c r="C3137">
        <v>988</v>
      </c>
      <c r="D3137">
        <v>106</v>
      </c>
      <c r="E3137">
        <v>1</v>
      </c>
      <c r="F3137">
        <v>106</v>
      </c>
    </row>
    <row r="3138" spans="1:6" x14ac:dyDescent="0.25">
      <c r="A3138">
        <v>3136</v>
      </c>
      <c r="B3138">
        <v>633</v>
      </c>
      <c r="C3138">
        <v>383</v>
      </c>
      <c r="D3138">
        <v>94</v>
      </c>
      <c r="E3138">
        <v>3</v>
      </c>
      <c r="F3138">
        <v>282</v>
      </c>
    </row>
    <row r="3139" spans="1:6" x14ac:dyDescent="0.25">
      <c r="A3139">
        <v>3137</v>
      </c>
      <c r="B3139">
        <v>633</v>
      </c>
      <c r="C3139">
        <v>720</v>
      </c>
      <c r="D3139">
        <v>119</v>
      </c>
      <c r="E3139">
        <v>2</v>
      </c>
      <c r="F3139">
        <v>238</v>
      </c>
    </row>
    <row r="3140" spans="1:6" x14ac:dyDescent="0.25">
      <c r="A3140">
        <v>3138</v>
      </c>
      <c r="B3140">
        <v>633</v>
      </c>
      <c r="C3140">
        <v>267</v>
      </c>
      <c r="D3140">
        <v>95</v>
      </c>
      <c r="E3140">
        <v>2</v>
      </c>
      <c r="F3140">
        <v>190</v>
      </c>
    </row>
    <row r="3141" spans="1:6" x14ac:dyDescent="0.25">
      <c r="A3141">
        <v>3139</v>
      </c>
      <c r="B3141">
        <v>633</v>
      </c>
      <c r="C3141">
        <v>1179</v>
      </c>
      <c r="D3141">
        <v>99</v>
      </c>
      <c r="E3141">
        <v>3</v>
      </c>
      <c r="F3141">
        <v>297</v>
      </c>
    </row>
    <row r="3142" spans="1:6" x14ac:dyDescent="0.25">
      <c r="A3142">
        <v>3140</v>
      </c>
      <c r="B3142">
        <v>633</v>
      </c>
      <c r="C3142">
        <v>215</v>
      </c>
      <c r="D3142">
        <v>106</v>
      </c>
      <c r="E3142">
        <v>2</v>
      </c>
      <c r="F3142">
        <v>212</v>
      </c>
    </row>
    <row r="3143" spans="1:6" x14ac:dyDescent="0.25">
      <c r="A3143">
        <v>3141</v>
      </c>
      <c r="B3143">
        <v>634</v>
      </c>
      <c r="C3143">
        <v>1159</v>
      </c>
      <c r="D3143">
        <v>99</v>
      </c>
      <c r="E3143">
        <v>3</v>
      </c>
      <c r="F3143">
        <v>297</v>
      </c>
    </row>
    <row r="3144" spans="1:6" x14ac:dyDescent="0.25">
      <c r="A3144">
        <v>3142</v>
      </c>
      <c r="B3144">
        <v>634</v>
      </c>
      <c r="C3144">
        <v>760</v>
      </c>
      <c r="D3144">
        <v>109</v>
      </c>
      <c r="E3144">
        <v>3</v>
      </c>
      <c r="F3144">
        <v>327</v>
      </c>
    </row>
    <row r="3145" spans="1:6" x14ac:dyDescent="0.25">
      <c r="A3145">
        <v>3143</v>
      </c>
      <c r="B3145">
        <v>634</v>
      </c>
      <c r="C3145">
        <v>1123</v>
      </c>
      <c r="D3145">
        <v>102</v>
      </c>
      <c r="E3145">
        <v>1</v>
      </c>
      <c r="F3145">
        <v>102</v>
      </c>
    </row>
    <row r="3146" spans="1:6" x14ac:dyDescent="0.25">
      <c r="A3146">
        <v>3144</v>
      </c>
      <c r="B3146">
        <v>634</v>
      </c>
      <c r="C3146">
        <v>1066</v>
      </c>
      <c r="D3146">
        <v>93</v>
      </c>
      <c r="E3146">
        <v>3</v>
      </c>
      <c r="F3146">
        <v>279</v>
      </c>
    </row>
    <row r="3147" spans="1:6" x14ac:dyDescent="0.25">
      <c r="A3147">
        <v>3145</v>
      </c>
      <c r="B3147">
        <v>634</v>
      </c>
      <c r="C3147">
        <v>847</v>
      </c>
      <c r="D3147">
        <v>113</v>
      </c>
      <c r="E3147">
        <v>1</v>
      </c>
      <c r="F3147">
        <v>113</v>
      </c>
    </row>
    <row r="3148" spans="1:6" x14ac:dyDescent="0.25">
      <c r="A3148">
        <v>3146</v>
      </c>
      <c r="B3148">
        <v>634</v>
      </c>
      <c r="C3148">
        <v>846</v>
      </c>
      <c r="D3148">
        <v>113</v>
      </c>
      <c r="E3148">
        <v>1</v>
      </c>
      <c r="F3148">
        <v>113</v>
      </c>
    </row>
    <row r="3149" spans="1:6" x14ac:dyDescent="0.25">
      <c r="A3149">
        <v>3147</v>
      </c>
      <c r="B3149">
        <v>634</v>
      </c>
      <c r="C3149">
        <v>402</v>
      </c>
      <c r="D3149">
        <v>119</v>
      </c>
      <c r="E3149">
        <v>2</v>
      </c>
      <c r="F3149">
        <v>238</v>
      </c>
    </row>
    <row r="3150" spans="1:6" x14ac:dyDescent="0.25">
      <c r="A3150">
        <v>3148</v>
      </c>
      <c r="B3150">
        <v>634</v>
      </c>
      <c r="C3150">
        <v>1149</v>
      </c>
      <c r="D3150">
        <v>102</v>
      </c>
      <c r="E3150">
        <v>2</v>
      </c>
      <c r="F3150">
        <v>204</v>
      </c>
    </row>
    <row r="3151" spans="1:6" x14ac:dyDescent="0.25">
      <c r="A3151">
        <v>3149</v>
      </c>
      <c r="B3151">
        <v>634</v>
      </c>
      <c r="C3151">
        <v>231</v>
      </c>
      <c r="D3151">
        <v>106</v>
      </c>
      <c r="E3151">
        <v>3</v>
      </c>
      <c r="F3151">
        <v>318</v>
      </c>
    </row>
    <row r="3152" spans="1:6" x14ac:dyDescent="0.25">
      <c r="A3152">
        <v>3150</v>
      </c>
      <c r="B3152">
        <v>634</v>
      </c>
      <c r="C3152">
        <v>968</v>
      </c>
      <c r="D3152">
        <v>97</v>
      </c>
      <c r="E3152">
        <v>1</v>
      </c>
      <c r="F3152">
        <v>97</v>
      </c>
    </row>
    <row r="3153" spans="1:6" x14ac:dyDescent="0.25">
      <c r="A3153">
        <v>3151</v>
      </c>
      <c r="B3153">
        <v>635</v>
      </c>
      <c r="C3153">
        <v>183</v>
      </c>
      <c r="D3153">
        <v>98</v>
      </c>
      <c r="E3153">
        <v>1</v>
      </c>
      <c r="F3153">
        <v>98</v>
      </c>
    </row>
    <row r="3154" spans="1:6" x14ac:dyDescent="0.25">
      <c r="A3154">
        <v>3152</v>
      </c>
      <c r="B3154">
        <v>635</v>
      </c>
      <c r="C3154">
        <v>843</v>
      </c>
      <c r="D3154">
        <v>113</v>
      </c>
      <c r="E3154">
        <v>2</v>
      </c>
      <c r="F3154">
        <v>226</v>
      </c>
    </row>
    <row r="3155" spans="1:6" x14ac:dyDescent="0.25">
      <c r="A3155">
        <v>3153</v>
      </c>
      <c r="B3155">
        <v>635</v>
      </c>
      <c r="C3155">
        <v>455</v>
      </c>
      <c r="D3155">
        <v>118</v>
      </c>
      <c r="E3155">
        <v>1</v>
      </c>
      <c r="F3155">
        <v>118</v>
      </c>
    </row>
    <row r="3156" spans="1:6" x14ac:dyDescent="0.25">
      <c r="A3156">
        <v>3154</v>
      </c>
      <c r="B3156">
        <v>635</v>
      </c>
      <c r="C3156">
        <v>429</v>
      </c>
      <c r="D3156">
        <v>107</v>
      </c>
      <c r="E3156">
        <v>2</v>
      </c>
      <c r="F3156">
        <v>214</v>
      </c>
    </row>
    <row r="3157" spans="1:6" x14ac:dyDescent="0.25">
      <c r="A3157">
        <v>3155</v>
      </c>
      <c r="B3157">
        <v>635</v>
      </c>
      <c r="C3157">
        <v>615</v>
      </c>
      <c r="D3157">
        <v>112</v>
      </c>
      <c r="E3157">
        <v>1</v>
      </c>
      <c r="F3157">
        <v>112</v>
      </c>
    </row>
    <row r="3158" spans="1:6" x14ac:dyDescent="0.25">
      <c r="A3158">
        <v>3156</v>
      </c>
      <c r="B3158">
        <v>635</v>
      </c>
      <c r="C3158">
        <v>453</v>
      </c>
      <c r="D3158">
        <v>107</v>
      </c>
      <c r="E3158">
        <v>3</v>
      </c>
      <c r="F3158">
        <v>321</v>
      </c>
    </row>
    <row r="3159" spans="1:6" x14ac:dyDescent="0.25">
      <c r="A3159">
        <v>3157</v>
      </c>
      <c r="B3159">
        <v>636</v>
      </c>
      <c r="C3159">
        <v>99</v>
      </c>
      <c r="D3159">
        <v>118</v>
      </c>
      <c r="E3159">
        <v>1</v>
      </c>
      <c r="F3159">
        <v>118</v>
      </c>
    </row>
    <row r="3160" spans="1:6" x14ac:dyDescent="0.25">
      <c r="A3160">
        <v>3158</v>
      </c>
      <c r="B3160">
        <v>636</v>
      </c>
      <c r="C3160">
        <v>105</v>
      </c>
      <c r="D3160">
        <v>92</v>
      </c>
      <c r="E3160">
        <v>2</v>
      </c>
      <c r="F3160">
        <v>184</v>
      </c>
    </row>
    <row r="3161" spans="1:6" x14ac:dyDescent="0.25">
      <c r="A3161">
        <v>3159</v>
      </c>
      <c r="B3161">
        <v>636</v>
      </c>
      <c r="C3161">
        <v>796</v>
      </c>
      <c r="D3161">
        <v>91</v>
      </c>
      <c r="E3161">
        <v>2</v>
      </c>
      <c r="F3161">
        <v>182</v>
      </c>
    </row>
    <row r="3162" spans="1:6" x14ac:dyDescent="0.25">
      <c r="A3162">
        <v>3160</v>
      </c>
      <c r="B3162">
        <v>636</v>
      </c>
      <c r="C3162">
        <v>107</v>
      </c>
      <c r="D3162">
        <v>92</v>
      </c>
      <c r="E3162">
        <v>2</v>
      </c>
      <c r="F3162">
        <v>184</v>
      </c>
    </row>
    <row r="3163" spans="1:6" x14ac:dyDescent="0.25">
      <c r="A3163">
        <v>3161</v>
      </c>
      <c r="B3163">
        <v>637</v>
      </c>
      <c r="C3163">
        <v>1158</v>
      </c>
      <c r="D3163">
        <v>99</v>
      </c>
      <c r="E3163">
        <v>1</v>
      </c>
      <c r="F3163">
        <v>99</v>
      </c>
    </row>
    <row r="3164" spans="1:6" x14ac:dyDescent="0.25">
      <c r="A3164">
        <v>3162</v>
      </c>
      <c r="B3164">
        <v>637</v>
      </c>
      <c r="C3164">
        <v>1175</v>
      </c>
      <c r="D3164">
        <v>99</v>
      </c>
      <c r="E3164">
        <v>2</v>
      </c>
      <c r="F3164">
        <v>198</v>
      </c>
    </row>
    <row r="3165" spans="1:6" x14ac:dyDescent="0.25">
      <c r="A3165">
        <v>3163</v>
      </c>
      <c r="B3165">
        <v>637</v>
      </c>
      <c r="C3165">
        <v>157</v>
      </c>
      <c r="D3165">
        <v>91</v>
      </c>
      <c r="E3165">
        <v>2</v>
      </c>
      <c r="F3165">
        <v>182</v>
      </c>
    </row>
    <row r="3166" spans="1:6" x14ac:dyDescent="0.25">
      <c r="A3166">
        <v>3164</v>
      </c>
      <c r="B3166">
        <v>637</v>
      </c>
      <c r="C3166">
        <v>765</v>
      </c>
      <c r="D3166">
        <v>109</v>
      </c>
      <c r="E3166">
        <v>3</v>
      </c>
      <c r="F3166">
        <v>327</v>
      </c>
    </row>
    <row r="3167" spans="1:6" x14ac:dyDescent="0.25">
      <c r="A3167">
        <v>3165</v>
      </c>
      <c r="B3167">
        <v>638</v>
      </c>
      <c r="C3167">
        <v>460</v>
      </c>
      <c r="D3167">
        <v>118</v>
      </c>
      <c r="E3167">
        <v>1</v>
      </c>
      <c r="F3167">
        <v>118</v>
      </c>
    </row>
    <row r="3168" spans="1:6" x14ac:dyDescent="0.25">
      <c r="A3168">
        <v>3166</v>
      </c>
      <c r="B3168">
        <v>638</v>
      </c>
      <c r="C3168">
        <v>847</v>
      </c>
      <c r="D3168">
        <v>113</v>
      </c>
      <c r="E3168">
        <v>3</v>
      </c>
      <c r="F3168">
        <v>339</v>
      </c>
    </row>
    <row r="3169" spans="1:6" x14ac:dyDescent="0.25">
      <c r="A3169">
        <v>3167</v>
      </c>
      <c r="B3169">
        <v>638</v>
      </c>
      <c r="C3169">
        <v>924</v>
      </c>
      <c r="D3169">
        <v>96</v>
      </c>
      <c r="E3169">
        <v>3</v>
      </c>
      <c r="F3169">
        <v>288</v>
      </c>
    </row>
    <row r="3170" spans="1:6" x14ac:dyDescent="0.25">
      <c r="A3170">
        <v>3168</v>
      </c>
      <c r="B3170">
        <v>638</v>
      </c>
      <c r="C3170">
        <v>458</v>
      </c>
      <c r="D3170">
        <v>118</v>
      </c>
      <c r="E3170">
        <v>3</v>
      </c>
      <c r="F3170">
        <v>354</v>
      </c>
    </row>
    <row r="3171" spans="1:6" x14ac:dyDescent="0.25">
      <c r="A3171">
        <v>3169</v>
      </c>
      <c r="B3171">
        <v>638</v>
      </c>
      <c r="C3171">
        <v>175</v>
      </c>
      <c r="D3171">
        <v>98</v>
      </c>
      <c r="E3171">
        <v>3</v>
      </c>
      <c r="F3171">
        <v>294</v>
      </c>
    </row>
    <row r="3172" spans="1:6" x14ac:dyDescent="0.25">
      <c r="A3172">
        <v>3170</v>
      </c>
      <c r="B3172">
        <v>638</v>
      </c>
      <c r="C3172">
        <v>1005</v>
      </c>
      <c r="D3172">
        <v>106</v>
      </c>
      <c r="E3172">
        <v>2</v>
      </c>
      <c r="F3172">
        <v>212</v>
      </c>
    </row>
    <row r="3173" spans="1:6" x14ac:dyDescent="0.25">
      <c r="A3173">
        <v>3171</v>
      </c>
      <c r="B3173">
        <v>639</v>
      </c>
      <c r="C3173">
        <v>666</v>
      </c>
      <c r="D3173">
        <v>113</v>
      </c>
      <c r="E3173">
        <v>1</v>
      </c>
      <c r="F3173">
        <v>113</v>
      </c>
    </row>
    <row r="3174" spans="1:6" x14ac:dyDescent="0.25">
      <c r="A3174">
        <v>3172</v>
      </c>
      <c r="B3174">
        <v>639</v>
      </c>
      <c r="C3174">
        <v>1143</v>
      </c>
      <c r="D3174">
        <v>102</v>
      </c>
      <c r="E3174">
        <v>2</v>
      </c>
      <c r="F3174">
        <v>204</v>
      </c>
    </row>
    <row r="3175" spans="1:6" x14ac:dyDescent="0.25">
      <c r="A3175">
        <v>3173</v>
      </c>
      <c r="B3175">
        <v>639</v>
      </c>
      <c r="C3175">
        <v>73</v>
      </c>
      <c r="D3175">
        <v>118</v>
      </c>
      <c r="E3175">
        <v>2</v>
      </c>
      <c r="F3175">
        <v>236</v>
      </c>
    </row>
    <row r="3176" spans="1:6" x14ac:dyDescent="0.25">
      <c r="A3176">
        <v>3174</v>
      </c>
      <c r="B3176">
        <v>639</v>
      </c>
      <c r="C3176">
        <v>855</v>
      </c>
      <c r="D3176">
        <v>113</v>
      </c>
      <c r="E3176">
        <v>2</v>
      </c>
      <c r="F3176">
        <v>226</v>
      </c>
    </row>
    <row r="3177" spans="1:6" x14ac:dyDescent="0.25">
      <c r="A3177">
        <v>3175</v>
      </c>
      <c r="B3177">
        <v>639</v>
      </c>
      <c r="C3177">
        <v>949</v>
      </c>
      <c r="D3177">
        <v>97</v>
      </c>
      <c r="E3177">
        <v>1</v>
      </c>
      <c r="F3177">
        <v>97</v>
      </c>
    </row>
    <row r="3178" spans="1:6" x14ac:dyDescent="0.25">
      <c r="A3178">
        <v>3176</v>
      </c>
      <c r="B3178">
        <v>640</v>
      </c>
      <c r="C3178">
        <v>1011</v>
      </c>
      <c r="D3178">
        <v>106</v>
      </c>
      <c r="E3178">
        <v>1</v>
      </c>
      <c r="F3178">
        <v>106</v>
      </c>
    </row>
    <row r="3179" spans="1:6" x14ac:dyDescent="0.25">
      <c r="A3179">
        <v>3177</v>
      </c>
      <c r="B3179">
        <v>641</v>
      </c>
      <c r="C3179">
        <v>1249</v>
      </c>
      <c r="D3179">
        <v>112</v>
      </c>
      <c r="E3179">
        <v>1</v>
      </c>
      <c r="F3179">
        <v>112</v>
      </c>
    </row>
    <row r="3180" spans="1:6" x14ac:dyDescent="0.25">
      <c r="A3180">
        <v>3178</v>
      </c>
      <c r="B3180">
        <v>641</v>
      </c>
      <c r="C3180">
        <v>25</v>
      </c>
      <c r="D3180">
        <v>96</v>
      </c>
      <c r="E3180">
        <v>1</v>
      </c>
      <c r="F3180">
        <v>96</v>
      </c>
    </row>
    <row r="3181" spans="1:6" x14ac:dyDescent="0.25">
      <c r="A3181">
        <v>3179</v>
      </c>
      <c r="B3181">
        <v>641</v>
      </c>
      <c r="C3181">
        <v>161</v>
      </c>
      <c r="D3181">
        <v>91</v>
      </c>
      <c r="E3181">
        <v>2</v>
      </c>
      <c r="F3181">
        <v>182</v>
      </c>
    </row>
    <row r="3182" spans="1:6" x14ac:dyDescent="0.25">
      <c r="A3182">
        <v>3180</v>
      </c>
      <c r="B3182">
        <v>641</v>
      </c>
      <c r="C3182">
        <v>1039</v>
      </c>
      <c r="D3182">
        <v>90</v>
      </c>
      <c r="E3182">
        <v>1</v>
      </c>
      <c r="F3182">
        <v>90</v>
      </c>
    </row>
    <row r="3183" spans="1:6" x14ac:dyDescent="0.25">
      <c r="A3183">
        <v>3181</v>
      </c>
      <c r="B3183">
        <v>641</v>
      </c>
      <c r="C3183">
        <v>840</v>
      </c>
      <c r="D3183">
        <v>113</v>
      </c>
      <c r="E3183">
        <v>3</v>
      </c>
      <c r="F3183">
        <v>339</v>
      </c>
    </row>
    <row r="3184" spans="1:6" x14ac:dyDescent="0.25">
      <c r="A3184">
        <v>3182</v>
      </c>
      <c r="B3184">
        <v>642</v>
      </c>
      <c r="C3184">
        <v>1222</v>
      </c>
      <c r="D3184">
        <v>105</v>
      </c>
      <c r="E3184">
        <v>3</v>
      </c>
      <c r="F3184">
        <v>315</v>
      </c>
    </row>
    <row r="3185" spans="1:6" x14ac:dyDescent="0.25">
      <c r="A3185">
        <v>3183</v>
      </c>
      <c r="B3185">
        <v>642</v>
      </c>
      <c r="C3185">
        <v>96</v>
      </c>
      <c r="D3185">
        <v>118</v>
      </c>
      <c r="E3185">
        <v>2</v>
      </c>
      <c r="F3185">
        <v>236</v>
      </c>
    </row>
    <row r="3186" spans="1:6" x14ac:dyDescent="0.25">
      <c r="A3186">
        <v>3184</v>
      </c>
      <c r="B3186">
        <v>642</v>
      </c>
      <c r="C3186">
        <v>942</v>
      </c>
      <c r="D3186">
        <v>96</v>
      </c>
      <c r="E3186">
        <v>3</v>
      </c>
      <c r="F3186">
        <v>288</v>
      </c>
    </row>
    <row r="3187" spans="1:6" x14ac:dyDescent="0.25">
      <c r="A3187">
        <v>3185</v>
      </c>
      <c r="B3187">
        <v>642</v>
      </c>
      <c r="C3187">
        <v>1201</v>
      </c>
      <c r="D3187">
        <v>105</v>
      </c>
      <c r="E3187">
        <v>2</v>
      </c>
      <c r="F3187">
        <v>210</v>
      </c>
    </row>
    <row r="3188" spans="1:6" x14ac:dyDescent="0.25">
      <c r="A3188">
        <v>3186</v>
      </c>
      <c r="B3188">
        <v>642</v>
      </c>
      <c r="C3188">
        <v>935</v>
      </c>
      <c r="D3188">
        <v>96</v>
      </c>
      <c r="E3188">
        <v>2</v>
      </c>
      <c r="F3188">
        <v>192</v>
      </c>
    </row>
    <row r="3189" spans="1:6" x14ac:dyDescent="0.25">
      <c r="A3189">
        <v>3187</v>
      </c>
      <c r="B3189">
        <v>642</v>
      </c>
      <c r="C3189">
        <v>443</v>
      </c>
      <c r="D3189">
        <v>107</v>
      </c>
      <c r="E3189">
        <v>1</v>
      </c>
      <c r="F3189">
        <v>107</v>
      </c>
    </row>
    <row r="3190" spans="1:6" x14ac:dyDescent="0.25">
      <c r="A3190">
        <v>3188</v>
      </c>
      <c r="B3190">
        <v>642</v>
      </c>
      <c r="C3190">
        <v>755</v>
      </c>
      <c r="D3190">
        <v>109</v>
      </c>
      <c r="E3190">
        <v>2</v>
      </c>
      <c r="F3190">
        <v>218</v>
      </c>
    </row>
    <row r="3191" spans="1:6" x14ac:dyDescent="0.25">
      <c r="A3191">
        <v>3189</v>
      </c>
      <c r="B3191">
        <v>642</v>
      </c>
      <c r="C3191">
        <v>496</v>
      </c>
      <c r="D3191">
        <v>102</v>
      </c>
      <c r="E3191">
        <v>1</v>
      </c>
      <c r="F3191">
        <v>102</v>
      </c>
    </row>
    <row r="3192" spans="1:6" x14ac:dyDescent="0.25">
      <c r="A3192">
        <v>3190</v>
      </c>
      <c r="B3192">
        <v>642</v>
      </c>
      <c r="C3192">
        <v>671</v>
      </c>
      <c r="D3192">
        <v>113</v>
      </c>
      <c r="E3192">
        <v>1</v>
      </c>
      <c r="F3192">
        <v>113</v>
      </c>
    </row>
    <row r="3193" spans="1:6" x14ac:dyDescent="0.25">
      <c r="A3193">
        <v>3191</v>
      </c>
      <c r="B3193">
        <v>643</v>
      </c>
      <c r="C3193">
        <v>1196</v>
      </c>
      <c r="D3193">
        <v>105</v>
      </c>
      <c r="E3193">
        <v>2</v>
      </c>
      <c r="F3193">
        <v>210</v>
      </c>
    </row>
    <row r="3194" spans="1:6" x14ac:dyDescent="0.25">
      <c r="A3194">
        <v>3192</v>
      </c>
      <c r="B3194">
        <v>643</v>
      </c>
      <c r="C3194">
        <v>641</v>
      </c>
      <c r="D3194">
        <v>93</v>
      </c>
      <c r="E3194">
        <v>2</v>
      </c>
      <c r="F3194">
        <v>186</v>
      </c>
    </row>
    <row r="3195" spans="1:6" x14ac:dyDescent="0.25">
      <c r="A3195">
        <v>3193</v>
      </c>
      <c r="B3195">
        <v>643</v>
      </c>
      <c r="C3195">
        <v>682</v>
      </c>
      <c r="D3195">
        <v>113</v>
      </c>
      <c r="E3195">
        <v>3</v>
      </c>
      <c r="F3195">
        <v>339</v>
      </c>
    </row>
    <row r="3196" spans="1:6" x14ac:dyDescent="0.25">
      <c r="A3196">
        <v>3194</v>
      </c>
      <c r="B3196">
        <v>643</v>
      </c>
      <c r="C3196">
        <v>458</v>
      </c>
      <c r="D3196">
        <v>118</v>
      </c>
      <c r="E3196">
        <v>3</v>
      </c>
      <c r="F3196">
        <v>354</v>
      </c>
    </row>
    <row r="3197" spans="1:6" x14ac:dyDescent="0.25">
      <c r="A3197">
        <v>3195</v>
      </c>
      <c r="B3197">
        <v>643</v>
      </c>
      <c r="C3197">
        <v>954</v>
      </c>
      <c r="D3197">
        <v>97</v>
      </c>
      <c r="E3197">
        <v>1</v>
      </c>
      <c r="F3197">
        <v>97</v>
      </c>
    </row>
    <row r="3198" spans="1:6" x14ac:dyDescent="0.25">
      <c r="A3198">
        <v>3196</v>
      </c>
      <c r="B3198">
        <v>643</v>
      </c>
      <c r="C3198">
        <v>271</v>
      </c>
      <c r="D3198">
        <v>95</v>
      </c>
      <c r="E3198">
        <v>2</v>
      </c>
      <c r="F3198">
        <v>190</v>
      </c>
    </row>
    <row r="3199" spans="1:6" x14ac:dyDescent="0.25">
      <c r="A3199">
        <v>3197</v>
      </c>
      <c r="B3199">
        <v>643</v>
      </c>
      <c r="C3199">
        <v>320</v>
      </c>
      <c r="D3199">
        <v>109</v>
      </c>
      <c r="E3199">
        <v>1</v>
      </c>
      <c r="F3199">
        <v>109</v>
      </c>
    </row>
    <row r="3200" spans="1:6" x14ac:dyDescent="0.25">
      <c r="A3200">
        <v>3198</v>
      </c>
      <c r="B3200">
        <v>643</v>
      </c>
      <c r="C3200">
        <v>1189</v>
      </c>
      <c r="D3200">
        <v>99</v>
      </c>
      <c r="E3200">
        <v>3</v>
      </c>
      <c r="F3200">
        <v>297</v>
      </c>
    </row>
    <row r="3201" spans="1:6" x14ac:dyDescent="0.25">
      <c r="A3201">
        <v>3199</v>
      </c>
      <c r="B3201">
        <v>644</v>
      </c>
      <c r="C3201">
        <v>454</v>
      </c>
      <c r="D3201">
        <v>107</v>
      </c>
      <c r="E3201">
        <v>2</v>
      </c>
      <c r="F3201">
        <v>214</v>
      </c>
    </row>
    <row r="3202" spans="1:6" x14ac:dyDescent="0.25">
      <c r="A3202">
        <v>3200</v>
      </c>
      <c r="B3202">
        <v>644</v>
      </c>
      <c r="C3202">
        <v>167</v>
      </c>
      <c r="D3202">
        <v>91</v>
      </c>
      <c r="E3202">
        <v>3</v>
      </c>
      <c r="F3202">
        <v>273</v>
      </c>
    </row>
    <row r="3203" spans="1:6" x14ac:dyDescent="0.25">
      <c r="A3203">
        <v>3201</v>
      </c>
      <c r="B3203">
        <v>644</v>
      </c>
      <c r="C3203">
        <v>1</v>
      </c>
      <c r="D3203">
        <v>96</v>
      </c>
      <c r="E3203">
        <v>2</v>
      </c>
      <c r="F3203">
        <v>192</v>
      </c>
    </row>
    <row r="3204" spans="1:6" x14ac:dyDescent="0.25">
      <c r="A3204">
        <v>3202</v>
      </c>
      <c r="B3204">
        <v>644</v>
      </c>
      <c r="C3204">
        <v>957</v>
      </c>
      <c r="D3204">
        <v>97</v>
      </c>
      <c r="E3204">
        <v>3</v>
      </c>
      <c r="F3204">
        <v>291</v>
      </c>
    </row>
    <row r="3205" spans="1:6" x14ac:dyDescent="0.25">
      <c r="A3205">
        <v>3203</v>
      </c>
      <c r="B3205">
        <v>645</v>
      </c>
      <c r="C3205">
        <v>444</v>
      </c>
      <c r="D3205">
        <v>107</v>
      </c>
      <c r="E3205">
        <v>2</v>
      </c>
      <c r="F3205">
        <v>214</v>
      </c>
    </row>
    <row r="3206" spans="1:6" x14ac:dyDescent="0.25">
      <c r="A3206">
        <v>3204</v>
      </c>
      <c r="B3206">
        <v>645</v>
      </c>
      <c r="C3206">
        <v>586</v>
      </c>
      <c r="D3206">
        <v>100</v>
      </c>
      <c r="E3206">
        <v>2</v>
      </c>
      <c r="F3206">
        <v>200</v>
      </c>
    </row>
    <row r="3207" spans="1:6" x14ac:dyDescent="0.25">
      <c r="A3207">
        <v>3205</v>
      </c>
      <c r="B3207">
        <v>645</v>
      </c>
      <c r="C3207">
        <v>580</v>
      </c>
      <c r="D3207">
        <v>100</v>
      </c>
      <c r="E3207">
        <v>3</v>
      </c>
      <c r="F3207">
        <v>300</v>
      </c>
    </row>
    <row r="3208" spans="1:6" x14ac:dyDescent="0.25">
      <c r="A3208">
        <v>3206</v>
      </c>
      <c r="B3208">
        <v>645</v>
      </c>
      <c r="C3208">
        <v>455</v>
      </c>
      <c r="D3208">
        <v>118</v>
      </c>
      <c r="E3208">
        <v>2</v>
      </c>
      <c r="F3208">
        <v>236</v>
      </c>
    </row>
    <row r="3209" spans="1:6" x14ac:dyDescent="0.25">
      <c r="A3209">
        <v>3207</v>
      </c>
      <c r="B3209">
        <v>645</v>
      </c>
      <c r="C3209">
        <v>939</v>
      </c>
      <c r="D3209">
        <v>96</v>
      </c>
      <c r="E3209">
        <v>3</v>
      </c>
      <c r="F3209">
        <v>288</v>
      </c>
    </row>
    <row r="3210" spans="1:6" x14ac:dyDescent="0.25">
      <c r="A3210">
        <v>3208</v>
      </c>
      <c r="B3210">
        <v>645</v>
      </c>
      <c r="C3210">
        <v>525</v>
      </c>
      <c r="D3210">
        <v>98</v>
      </c>
      <c r="E3210">
        <v>2</v>
      </c>
      <c r="F3210">
        <v>196</v>
      </c>
    </row>
    <row r="3211" spans="1:6" x14ac:dyDescent="0.25">
      <c r="A3211">
        <v>3209</v>
      </c>
      <c r="B3211">
        <v>645</v>
      </c>
      <c r="C3211">
        <v>470</v>
      </c>
      <c r="D3211">
        <v>118</v>
      </c>
      <c r="E3211">
        <v>2</v>
      </c>
      <c r="F3211">
        <v>236</v>
      </c>
    </row>
    <row r="3212" spans="1:6" x14ac:dyDescent="0.25">
      <c r="A3212">
        <v>3210</v>
      </c>
      <c r="B3212">
        <v>646</v>
      </c>
      <c r="C3212">
        <v>367</v>
      </c>
      <c r="D3212">
        <v>94</v>
      </c>
      <c r="E3212">
        <v>3</v>
      </c>
      <c r="F3212">
        <v>282</v>
      </c>
    </row>
    <row r="3213" spans="1:6" x14ac:dyDescent="0.25">
      <c r="A3213">
        <v>3211</v>
      </c>
      <c r="B3213">
        <v>646</v>
      </c>
      <c r="C3213">
        <v>186</v>
      </c>
      <c r="D3213">
        <v>98</v>
      </c>
      <c r="E3213">
        <v>1</v>
      </c>
      <c r="F3213">
        <v>98</v>
      </c>
    </row>
    <row r="3214" spans="1:6" x14ac:dyDescent="0.25">
      <c r="A3214">
        <v>3212</v>
      </c>
      <c r="B3214">
        <v>646</v>
      </c>
      <c r="C3214">
        <v>411</v>
      </c>
      <c r="D3214">
        <v>119</v>
      </c>
      <c r="E3214">
        <v>3</v>
      </c>
      <c r="F3214">
        <v>357</v>
      </c>
    </row>
    <row r="3215" spans="1:6" x14ac:dyDescent="0.25">
      <c r="A3215">
        <v>3213</v>
      </c>
      <c r="B3215">
        <v>647</v>
      </c>
      <c r="C3215">
        <v>991</v>
      </c>
      <c r="D3215">
        <v>106</v>
      </c>
      <c r="E3215">
        <v>3</v>
      </c>
      <c r="F3215">
        <v>318</v>
      </c>
    </row>
    <row r="3216" spans="1:6" x14ac:dyDescent="0.25">
      <c r="A3216">
        <v>3214</v>
      </c>
      <c r="B3216">
        <v>647</v>
      </c>
      <c r="C3216">
        <v>1218</v>
      </c>
      <c r="D3216">
        <v>105</v>
      </c>
      <c r="E3216">
        <v>3</v>
      </c>
      <c r="F3216">
        <v>315</v>
      </c>
    </row>
    <row r="3217" spans="1:6" x14ac:dyDescent="0.25">
      <c r="A3217">
        <v>3215</v>
      </c>
      <c r="B3217">
        <v>647</v>
      </c>
      <c r="C3217">
        <v>253</v>
      </c>
      <c r="D3217">
        <v>95</v>
      </c>
      <c r="E3217">
        <v>2</v>
      </c>
      <c r="F3217">
        <v>190</v>
      </c>
    </row>
    <row r="3218" spans="1:6" x14ac:dyDescent="0.25">
      <c r="A3218">
        <v>3216</v>
      </c>
      <c r="B3218">
        <v>648</v>
      </c>
      <c r="C3218">
        <v>85</v>
      </c>
      <c r="D3218">
        <v>118</v>
      </c>
      <c r="E3218">
        <v>3</v>
      </c>
      <c r="F3218">
        <v>354</v>
      </c>
    </row>
    <row r="3219" spans="1:6" x14ac:dyDescent="0.25">
      <c r="A3219">
        <v>3217</v>
      </c>
      <c r="B3219">
        <v>648</v>
      </c>
      <c r="C3219">
        <v>835</v>
      </c>
      <c r="D3219">
        <v>117</v>
      </c>
      <c r="E3219">
        <v>3</v>
      </c>
      <c r="F3219">
        <v>351</v>
      </c>
    </row>
    <row r="3220" spans="1:6" x14ac:dyDescent="0.25">
      <c r="A3220">
        <v>3218</v>
      </c>
      <c r="B3220">
        <v>648</v>
      </c>
      <c r="C3220">
        <v>257</v>
      </c>
      <c r="D3220">
        <v>95</v>
      </c>
      <c r="E3220">
        <v>3</v>
      </c>
      <c r="F3220">
        <v>285</v>
      </c>
    </row>
    <row r="3221" spans="1:6" x14ac:dyDescent="0.25">
      <c r="A3221">
        <v>3219</v>
      </c>
      <c r="B3221">
        <v>649</v>
      </c>
      <c r="C3221">
        <v>922</v>
      </c>
      <c r="D3221">
        <v>96</v>
      </c>
      <c r="E3221">
        <v>2</v>
      </c>
      <c r="F3221">
        <v>192</v>
      </c>
    </row>
    <row r="3222" spans="1:6" x14ac:dyDescent="0.25">
      <c r="A3222">
        <v>3220</v>
      </c>
      <c r="B3222">
        <v>649</v>
      </c>
      <c r="C3222">
        <v>413</v>
      </c>
      <c r="D3222">
        <v>119</v>
      </c>
      <c r="E3222">
        <v>3</v>
      </c>
      <c r="F3222">
        <v>357</v>
      </c>
    </row>
    <row r="3223" spans="1:6" x14ac:dyDescent="0.25">
      <c r="A3223">
        <v>3221</v>
      </c>
      <c r="B3223">
        <v>649</v>
      </c>
      <c r="C3223">
        <v>1215</v>
      </c>
      <c r="D3223">
        <v>105</v>
      </c>
      <c r="E3223">
        <v>1</v>
      </c>
      <c r="F3223">
        <v>105</v>
      </c>
    </row>
    <row r="3224" spans="1:6" x14ac:dyDescent="0.25">
      <c r="A3224">
        <v>3222</v>
      </c>
      <c r="B3224">
        <v>649</v>
      </c>
      <c r="C3224">
        <v>294</v>
      </c>
      <c r="D3224">
        <v>105</v>
      </c>
      <c r="E3224">
        <v>3</v>
      </c>
      <c r="F3224">
        <v>315</v>
      </c>
    </row>
    <row r="3225" spans="1:6" x14ac:dyDescent="0.25">
      <c r="A3225">
        <v>3223</v>
      </c>
      <c r="B3225">
        <v>649</v>
      </c>
      <c r="C3225">
        <v>274</v>
      </c>
      <c r="D3225">
        <v>95</v>
      </c>
      <c r="E3225">
        <v>2</v>
      </c>
      <c r="F3225">
        <v>190</v>
      </c>
    </row>
    <row r="3226" spans="1:6" x14ac:dyDescent="0.25">
      <c r="A3226">
        <v>3224</v>
      </c>
      <c r="B3226">
        <v>650</v>
      </c>
      <c r="C3226">
        <v>975</v>
      </c>
      <c r="D3226">
        <v>97</v>
      </c>
      <c r="E3226">
        <v>2</v>
      </c>
      <c r="F3226">
        <v>194</v>
      </c>
    </row>
    <row r="3227" spans="1:6" x14ac:dyDescent="0.25">
      <c r="A3227">
        <v>3225</v>
      </c>
      <c r="B3227">
        <v>650</v>
      </c>
      <c r="C3227">
        <v>579</v>
      </c>
      <c r="D3227">
        <v>100</v>
      </c>
      <c r="E3227">
        <v>1</v>
      </c>
      <c r="F3227">
        <v>100</v>
      </c>
    </row>
    <row r="3228" spans="1:6" x14ac:dyDescent="0.25">
      <c r="A3228">
        <v>3226</v>
      </c>
      <c r="B3228">
        <v>650</v>
      </c>
      <c r="C3228">
        <v>156</v>
      </c>
      <c r="D3228">
        <v>91</v>
      </c>
      <c r="E3228">
        <v>1</v>
      </c>
      <c r="F3228">
        <v>91</v>
      </c>
    </row>
    <row r="3229" spans="1:6" x14ac:dyDescent="0.25">
      <c r="A3229">
        <v>3227</v>
      </c>
      <c r="B3229">
        <v>650</v>
      </c>
      <c r="C3229">
        <v>953</v>
      </c>
      <c r="D3229">
        <v>97</v>
      </c>
      <c r="E3229">
        <v>1</v>
      </c>
      <c r="F3229">
        <v>97</v>
      </c>
    </row>
    <row r="3230" spans="1:6" x14ac:dyDescent="0.25">
      <c r="A3230">
        <v>3228</v>
      </c>
      <c r="B3230">
        <v>650</v>
      </c>
      <c r="C3230">
        <v>951</v>
      </c>
      <c r="D3230">
        <v>97</v>
      </c>
      <c r="E3230">
        <v>1</v>
      </c>
      <c r="F3230">
        <v>97</v>
      </c>
    </row>
    <row r="3231" spans="1:6" x14ac:dyDescent="0.25">
      <c r="A3231">
        <v>3229</v>
      </c>
      <c r="B3231">
        <v>650</v>
      </c>
      <c r="C3231">
        <v>407</v>
      </c>
      <c r="D3231">
        <v>119</v>
      </c>
      <c r="E3231">
        <v>2</v>
      </c>
      <c r="F3231">
        <v>238</v>
      </c>
    </row>
    <row r="3232" spans="1:6" x14ac:dyDescent="0.25">
      <c r="A3232">
        <v>3230</v>
      </c>
      <c r="B3232">
        <v>650</v>
      </c>
      <c r="C3232">
        <v>1205</v>
      </c>
      <c r="D3232">
        <v>105</v>
      </c>
      <c r="E3232">
        <v>3</v>
      </c>
      <c r="F3232">
        <v>315</v>
      </c>
    </row>
    <row r="3233" spans="1:6" x14ac:dyDescent="0.25">
      <c r="A3233">
        <v>3231</v>
      </c>
      <c r="B3233">
        <v>651</v>
      </c>
      <c r="C3233">
        <v>997</v>
      </c>
      <c r="D3233">
        <v>106</v>
      </c>
      <c r="E3233">
        <v>3</v>
      </c>
      <c r="F3233">
        <v>318</v>
      </c>
    </row>
    <row r="3234" spans="1:6" x14ac:dyDescent="0.25">
      <c r="A3234">
        <v>3232</v>
      </c>
      <c r="B3234">
        <v>651</v>
      </c>
      <c r="C3234">
        <v>538</v>
      </c>
      <c r="D3234">
        <v>98</v>
      </c>
      <c r="E3234">
        <v>3</v>
      </c>
      <c r="F3234">
        <v>294</v>
      </c>
    </row>
    <row r="3235" spans="1:6" x14ac:dyDescent="0.25">
      <c r="A3235">
        <v>3233</v>
      </c>
      <c r="B3235">
        <v>651</v>
      </c>
      <c r="C3235">
        <v>640</v>
      </c>
      <c r="D3235">
        <v>93</v>
      </c>
      <c r="E3235">
        <v>1</v>
      </c>
      <c r="F3235">
        <v>93</v>
      </c>
    </row>
    <row r="3236" spans="1:6" x14ac:dyDescent="0.25">
      <c r="A3236">
        <v>3234</v>
      </c>
      <c r="B3236">
        <v>651</v>
      </c>
      <c r="C3236">
        <v>1072</v>
      </c>
      <c r="D3236">
        <v>93</v>
      </c>
      <c r="E3236">
        <v>2</v>
      </c>
      <c r="F3236">
        <v>186</v>
      </c>
    </row>
    <row r="3237" spans="1:6" x14ac:dyDescent="0.25">
      <c r="A3237">
        <v>3235</v>
      </c>
      <c r="B3237">
        <v>651</v>
      </c>
      <c r="C3237">
        <v>156</v>
      </c>
      <c r="D3237">
        <v>91</v>
      </c>
      <c r="E3237">
        <v>2</v>
      </c>
      <c r="F3237">
        <v>182</v>
      </c>
    </row>
    <row r="3238" spans="1:6" x14ac:dyDescent="0.25">
      <c r="A3238">
        <v>3236</v>
      </c>
      <c r="B3238">
        <v>651</v>
      </c>
      <c r="C3238">
        <v>361</v>
      </c>
      <c r="D3238">
        <v>94</v>
      </c>
      <c r="E3238">
        <v>2</v>
      </c>
      <c r="F3238">
        <v>188</v>
      </c>
    </row>
    <row r="3239" spans="1:6" x14ac:dyDescent="0.25">
      <c r="A3239">
        <v>3237</v>
      </c>
      <c r="B3239">
        <v>651</v>
      </c>
      <c r="C3239">
        <v>801</v>
      </c>
      <c r="D3239">
        <v>91</v>
      </c>
      <c r="E3239">
        <v>1</v>
      </c>
      <c r="F3239">
        <v>91</v>
      </c>
    </row>
    <row r="3240" spans="1:6" x14ac:dyDescent="0.25">
      <c r="A3240">
        <v>3238</v>
      </c>
      <c r="B3240">
        <v>651</v>
      </c>
      <c r="C3240">
        <v>456</v>
      </c>
      <c r="D3240">
        <v>118</v>
      </c>
      <c r="E3240">
        <v>1</v>
      </c>
      <c r="F3240">
        <v>118</v>
      </c>
    </row>
    <row r="3241" spans="1:6" x14ac:dyDescent="0.25">
      <c r="A3241">
        <v>3239</v>
      </c>
      <c r="B3241">
        <v>651</v>
      </c>
      <c r="C3241">
        <v>336</v>
      </c>
      <c r="D3241">
        <v>109</v>
      </c>
      <c r="E3241">
        <v>2</v>
      </c>
      <c r="F3241">
        <v>218</v>
      </c>
    </row>
    <row r="3242" spans="1:6" x14ac:dyDescent="0.25">
      <c r="A3242">
        <v>3240</v>
      </c>
      <c r="B3242">
        <v>652</v>
      </c>
      <c r="C3242">
        <v>516</v>
      </c>
      <c r="D3242">
        <v>102</v>
      </c>
      <c r="E3242">
        <v>2</v>
      </c>
      <c r="F3242">
        <v>204</v>
      </c>
    </row>
    <row r="3243" spans="1:6" x14ac:dyDescent="0.25">
      <c r="A3243">
        <v>3241</v>
      </c>
      <c r="B3243">
        <v>652</v>
      </c>
      <c r="C3243">
        <v>908</v>
      </c>
      <c r="D3243">
        <v>94</v>
      </c>
      <c r="E3243">
        <v>3</v>
      </c>
      <c r="F3243">
        <v>282</v>
      </c>
    </row>
    <row r="3244" spans="1:6" x14ac:dyDescent="0.25">
      <c r="A3244">
        <v>3242</v>
      </c>
      <c r="B3244">
        <v>652</v>
      </c>
      <c r="C3244">
        <v>386</v>
      </c>
      <c r="D3244">
        <v>119</v>
      </c>
      <c r="E3244">
        <v>2</v>
      </c>
      <c r="F3244">
        <v>238</v>
      </c>
    </row>
    <row r="3245" spans="1:6" x14ac:dyDescent="0.25">
      <c r="A3245">
        <v>3243</v>
      </c>
      <c r="B3245">
        <v>653</v>
      </c>
      <c r="C3245">
        <v>702</v>
      </c>
      <c r="D3245">
        <v>119</v>
      </c>
      <c r="E3245">
        <v>3</v>
      </c>
      <c r="F3245">
        <v>357</v>
      </c>
    </row>
    <row r="3246" spans="1:6" x14ac:dyDescent="0.25">
      <c r="A3246">
        <v>3244</v>
      </c>
      <c r="B3246">
        <v>653</v>
      </c>
      <c r="C3246">
        <v>232</v>
      </c>
      <c r="D3246">
        <v>106</v>
      </c>
      <c r="E3246">
        <v>1</v>
      </c>
      <c r="F3246">
        <v>106</v>
      </c>
    </row>
    <row r="3247" spans="1:6" x14ac:dyDescent="0.25">
      <c r="A3247">
        <v>3245</v>
      </c>
      <c r="B3247">
        <v>653</v>
      </c>
      <c r="C3247">
        <v>216</v>
      </c>
      <c r="D3247">
        <v>106</v>
      </c>
      <c r="E3247">
        <v>1</v>
      </c>
      <c r="F3247">
        <v>106</v>
      </c>
    </row>
    <row r="3248" spans="1:6" x14ac:dyDescent="0.25">
      <c r="A3248">
        <v>3246</v>
      </c>
      <c r="B3248">
        <v>653</v>
      </c>
      <c r="C3248">
        <v>599</v>
      </c>
      <c r="D3248">
        <v>112</v>
      </c>
      <c r="E3248">
        <v>2</v>
      </c>
      <c r="F3248">
        <v>224</v>
      </c>
    </row>
    <row r="3249" spans="1:6" x14ac:dyDescent="0.25">
      <c r="A3249">
        <v>3247</v>
      </c>
      <c r="B3249">
        <v>653</v>
      </c>
      <c r="C3249">
        <v>561</v>
      </c>
      <c r="D3249">
        <v>100</v>
      </c>
      <c r="E3249">
        <v>2</v>
      </c>
      <c r="F3249">
        <v>200</v>
      </c>
    </row>
    <row r="3250" spans="1:6" x14ac:dyDescent="0.25">
      <c r="A3250">
        <v>3248</v>
      </c>
      <c r="B3250">
        <v>653</v>
      </c>
      <c r="C3250">
        <v>492</v>
      </c>
      <c r="D3250">
        <v>102</v>
      </c>
      <c r="E3250">
        <v>1</v>
      </c>
      <c r="F3250">
        <v>102</v>
      </c>
    </row>
    <row r="3251" spans="1:6" x14ac:dyDescent="0.25">
      <c r="A3251">
        <v>3249</v>
      </c>
      <c r="B3251">
        <v>653</v>
      </c>
      <c r="C3251">
        <v>970</v>
      </c>
      <c r="D3251">
        <v>97</v>
      </c>
      <c r="E3251">
        <v>2</v>
      </c>
      <c r="F3251">
        <v>194</v>
      </c>
    </row>
    <row r="3252" spans="1:6" x14ac:dyDescent="0.25">
      <c r="A3252">
        <v>3250</v>
      </c>
      <c r="B3252">
        <v>653</v>
      </c>
      <c r="C3252">
        <v>781</v>
      </c>
      <c r="D3252">
        <v>91</v>
      </c>
      <c r="E3252">
        <v>1</v>
      </c>
      <c r="F3252">
        <v>91</v>
      </c>
    </row>
    <row r="3253" spans="1:6" x14ac:dyDescent="0.25">
      <c r="A3253">
        <v>3251</v>
      </c>
      <c r="B3253">
        <v>654</v>
      </c>
      <c r="C3253">
        <v>830</v>
      </c>
      <c r="D3253">
        <v>117</v>
      </c>
      <c r="E3253">
        <v>3</v>
      </c>
      <c r="F3253">
        <v>351</v>
      </c>
    </row>
    <row r="3254" spans="1:6" x14ac:dyDescent="0.25">
      <c r="A3254">
        <v>3252</v>
      </c>
      <c r="B3254">
        <v>654</v>
      </c>
      <c r="C3254">
        <v>826</v>
      </c>
      <c r="D3254">
        <v>117</v>
      </c>
      <c r="E3254">
        <v>2</v>
      </c>
      <c r="F3254">
        <v>234</v>
      </c>
    </row>
    <row r="3255" spans="1:6" x14ac:dyDescent="0.25">
      <c r="A3255">
        <v>3253</v>
      </c>
      <c r="B3255">
        <v>655</v>
      </c>
      <c r="C3255">
        <v>766</v>
      </c>
      <c r="D3255">
        <v>109</v>
      </c>
      <c r="E3255">
        <v>2</v>
      </c>
      <c r="F3255">
        <v>218</v>
      </c>
    </row>
    <row r="3256" spans="1:6" x14ac:dyDescent="0.25">
      <c r="A3256">
        <v>3254</v>
      </c>
      <c r="B3256">
        <v>655</v>
      </c>
      <c r="C3256">
        <v>73</v>
      </c>
      <c r="D3256">
        <v>118</v>
      </c>
      <c r="E3256">
        <v>3</v>
      </c>
      <c r="F3256">
        <v>354</v>
      </c>
    </row>
    <row r="3257" spans="1:6" x14ac:dyDescent="0.25">
      <c r="A3257">
        <v>3255</v>
      </c>
      <c r="B3257">
        <v>655</v>
      </c>
      <c r="C3257">
        <v>371</v>
      </c>
      <c r="D3257">
        <v>94</v>
      </c>
      <c r="E3257">
        <v>1</v>
      </c>
      <c r="F3257">
        <v>94</v>
      </c>
    </row>
    <row r="3258" spans="1:6" x14ac:dyDescent="0.25">
      <c r="A3258">
        <v>3256</v>
      </c>
      <c r="B3258">
        <v>655</v>
      </c>
      <c r="C3258">
        <v>175</v>
      </c>
      <c r="D3258">
        <v>98</v>
      </c>
      <c r="E3258">
        <v>3</v>
      </c>
      <c r="F3258">
        <v>294</v>
      </c>
    </row>
    <row r="3259" spans="1:6" x14ac:dyDescent="0.25">
      <c r="A3259">
        <v>3257</v>
      </c>
      <c r="B3259">
        <v>656</v>
      </c>
      <c r="C3259">
        <v>282</v>
      </c>
      <c r="D3259">
        <v>105</v>
      </c>
      <c r="E3259">
        <v>3</v>
      </c>
      <c r="F3259">
        <v>315</v>
      </c>
    </row>
    <row r="3260" spans="1:6" x14ac:dyDescent="0.25">
      <c r="A3260">
        <v>3258</v>
      </c>
      <c r="B3260">
        <v>656</v>
      </c>
      <c r="C3260">
        <v>55</v>
      </c>
      <c r="D3260">
        <v>104</v>
      </c>
      <c r="E3260">
        <v>3</v>
      </c>
      <c r="F3260">
        <v>312</v>
      </c>
    </row>
    <row r="3261" spans="1:6" x14ac:dyDescent="0.25">
      <c r="A3261">
        <v>3259</v>
      </c>
      <c r="B3261">
        <v>657</v>
      </c>
      <c r="C3261">
        <v>700</v>
      </c>
      <c r="D3261">
        <v>119</v>
      </c>
      <c r="E3261">
        <v>1</v>
      </c>
      <c r="F3261">
        <v>119</v>
      </c>
    </row>
    <row r="3262" spans="1:6" x14ac:dyDescent="0.25">
      <c r="A3262">
        <v>3260</v>
      </c>
      <c r="B3262">
        <v>657</v>
      </c>
      <c r="C3262">
        <v>686</v>
      </c>
      <c r="D3262">
        <v>113</v>
      </c>
      <c r="E3262">
        <v>1</v>
      </c>
      <c r="F3262">
        <v>113</v>
      </c>
    </row>
    <row r="3263" spans="1:6" x14ac:dyDescent="0.25">
      <c r="A3263">
        <v>3261</v>
      </c>
      <c r="B3263">
        <v>657</v>
      </c>
      <c r="C3263">
        <v>1185</v>
      </c>
      <c r="D3263">
        <v>99</v>
      </c>
      <c r="E3263">
        <v>3</v>
      </c>
      <c r="F3263">
        <v>297</v>
      </c>
    </row>
    <row r="3264" spans="1:6" x14ac:dyDescent="0.25">
      <c r="A3264">
        <v>3262</v>
      </c>
      <c r="B3264">
        <v>658</v>
      </c>
      <c r="C3264">
        <v>908</v>
      </c>
      <c r="D3264">
        <v>94</v>
      </c>
      <c r="E3264">
        <v>3</v>
      </c>
      <c r="F3264">
        <v>282</v>
      </c>
    </row>
    <row r="3265" spans="1:6" x14ac:dyDescent="0.25">
      <c r="A3265">
        <v>3263</v>
      </c>
      <c r="B3265">
        <v>658</v>
      </c>
      <c r="C3265">
        <v>195</v>
      </c>
      <c r="D3265">
        <v>98</v>
      </c>
      <c r="E3265">
        <v>2</v>
      </c>
      <c r="F3265">
        <v>196</v>
      </c>
    </row>
    <row r="3266" spans="1:6" x14ac:dyDescent="0.25">
      <c r="A3266">
        <v>3264</v>
      </c>
      <c r="B3266">
        <v>658</v>
      </c>
      <c r="C3266">
        <v>1123</v>
      </c>
      <c r="D3266">
        <v>102</v>
      </c>
      <c r="E3266">
        <v>3</v>
      </c>
      <c r="F3266">
        <v>306</v>
      </c>
    </row>
    <row r="3267" spans="1:6" x14ac:dyDescent="0.25">
      <c r="A3267">
        <v>3265</v>
      </c>
      <c r="B3267">
        <v>658</v>
      </c>
      <c r="C3267">
        <v>439</v>
      </c>
      <c r="D3267">
        <v>107</v>
      </c>
      <c r="E3267">
        <v>2</v>
      </c>
      <c r="F3267">
        <v>214</v>
      </c>
    </row>
    <row r="3268" spans="1:6" x14ac:dyDescent="0.25">
      <c r="A3268">
        <v>3266</v>
      </c>
      <c r="B3268">
        <v>658</v>
      </c>
      <c r="C3268">
        <v>692</v>
      </c>
      <c r="D3268">
        <v>113</v>
      </c>
      <c r="E3268">
        <v>1</v>
      </c>
      <c r="F3268">
        <v>113</v>
      </c>
    </row>
    <row r="3269" spans="1:6" x14ac:dyDescent="0.25">
      <c r="A3269">
        <v>3267</v>
      </c>
      <c r="B3269">
        <v>658</v>
      </c>
      <c r="C3269">
        <v>1204</v>
      </c>
      <c r="D3269">
        <v>105</v>
      </c>
      <c r="E3269">
        <v>2</v>
      </c>
      <c r="F3269">
        <v>210</v>
      </c>
    </row>
    <row r="3270" spans="1:6" x14ac:dyDescent="0.25">
      <c r="A3270">
        <v>3268</v>
      </c>
      <c r="B3270">
        <v>658</v>
      </c>
      <c r="C3270">
        <v>271</v>
      </c>
      <c r="D3270">
        <v>95</v>
      </c>
      <c r="E3270">
        <v>1</v>
      </c>
      <c r="F3270">
        <v>95</v>
      </c>
    </row>
    <row r="3271" spans="1:6" x14ac:dyDescent="0.25">
      <c r="A3271">
        <v>3269</v>
      </c>
      <c r="B3271">
        <v>658</v>
      </c>
      <c r="C3271">
        <v>42</v>
      </c>
      <c r="D3271">
        <v>104</v>
      </c>
      <c r="E3271">
        <v>1</v>
      </c>
      <c r="F3271">
        <v>104</v>
      </c>
    </row>
    <row r="3272" spans="1:6" x14ac:dyDescent="0.25">
      <c r="A3272">
        <v>3270</v>
      </c>
      <c r="B3272">
        <v>659</v>
      </c>
      <c r="C3272">
        <v>1042</v>
      </c>
      <c r="D3272">
        <v>90</v>
      </c>
      <c r="E3272">
        <v>1</v>
      </c>
      <c r="F3272">
        <v>90</v>
      </c>
    </row>
    <row r="3273" spans="1:6" x14ac:dyDescent="0.25">
      <c r="A3273">
        <v>3271</v>
      </c>
      <c r="B3273">
        <v>659</v>
      </c>
      <c r="C3273">
        <v>565</v>
      </c>
      <c r="D3273">
        <v>100</v>
      </c>
      <c r="E3273">
        <v>3</v>
      </c>
      <c r="F3273">
        <v>300</v>
      </c>
    </row>
    <row r="3274" spans="1:6" x14ac:dyDescent="0.25">
      <c r="A3274">
        <v>3272</v>
      </c>
      <c r="B3274">
        <v>659</v>
      </c>
      <c r="C3274">
        <v>1060</v>
      </c>
      <c r="D3274">
        <v>93</v>
      </c>
      <c r="E3274">
        <v>2</v>
      </c>
      <c r="F3274">
        <v>186</v>
      </c>
    </row>
    <row r="3275" spans="1:6" x14ac:dyDescent="0.25">
      <c r="A3275">
        <v>3273</v>
      </c>
      <c r="B3275">
        <v>660</v>
      </c>
      <c r="C3275">
        <v>301</v>
      </c>
      <c r="D3275">
        <v>105</v>
      </c>
      <c r="E3275">
        <v>2</v>
      </c>
      <c r="F3275">
        <v>210</v>
      </c>
    </row>
    <row r="3276" spans="1:6" x14ac:dyDescent="0.25">
      <c r="A3276">
        <v>3274</v>
      </c>
      <c r="B3276">
        <v>660</v>
      </c>
      <c r="C3276">
        <v>463</v>
      </c>
      <c r="D3276">
        <v>118</v>
      </c>
      <c r="E3276">
        <v>2</v>
      </c>
      <c r="F3276">
        <v>236</v>
      </c>
    </row>
    <row r="3277" spans="1:6" x14ac:dyDescent="0.25">
      <c r="A3277">
        <v>3275</v>
      </c>
      <c r="B3277">
        <v>660</v>
      </c>
      <c r="C3277">
        <v>807</v>
      </c>
      <c r="D3277">
        <v>117</v>
      </c>
      <c r="E3277">
        <v>3</v>
      </c>
      <c r="F3277">
        <v>351</v>
      </c>
    </row>
    <row r="3278" spans="1:6" x14ac:dyDescent="0.25">
      <c r="A3278">
        <v>3276</v>
      </c>
      <c r="B3278">
        <v>661</v>
      </c>
      <c r="C3278">
        <v>21</v>
      </c>
      <c r="D3278">
        <v>96</v>
      </c>
      <c r="E3278">
        <v>1</v>
      </c>
      <c r="F3278">
        <v>96</v>
      </c>
    </row>
    <row r="3279" spans="1:6" x14ac:dyDescent="0.25">
      <c r="A3279">
        <v>3277</v>
      </c>
      <c r="B3279">
        <v>661</v>
      </c>
      <c r="C3279">
        <v>990</v>
      </c>
      <c r="D3279">
        <v>106</v>
      </c>
      <c r="E3279">
        <v>1</v>
      </c>
      <c r="F3279">
        <v>106</v>
      </c>
    </row>
    <row r="3280" spans="1:6" x14ac:dyDescent="0.25">
      <c r="A3280">
        <v>3278</v>
      </c>
      <c r="B3280">
        <v>661</v>
      </c>
      <c r="C3280">
        <v>1184</v>
      </c>
      <c r="D3280">
        <v>99</v>
      </c>
      <c r="E3280">
        <v>2</v>
      </c>
      <c r="F3280">
        <v>198</v>
      </c>
    </row>
    <row r="3281" spans="1:6" x14ac:dyDescent="0.25">
      <c r="A3281">
        <v>3279</v>
      </c>
      <c r="B3281">
        <v>661</v>
      </c>
      <c r="C3281">
        <v>849</v>
      </c>
      <c r="D3281">
        <v>113</v>
      </c>
      <c r="E3281">
        <v>3</v>
      </c>
      <c r="F3281">
        <v>339</v>
      </c>
    </row>
    <row r="3282" spans="1:6" x14ac:dyDescent="0.25">
      <c r="A3282">
        <v>3280</v>
      </c>
      <c r="B3282">
        <v>661</v>
      </c>
      <c r="C3282">
        <v>826</v>
      </c>
      <c r="D3282">
        <v>117</v>
      </c>
      <c r="E3282">
        <v>3</v>
      </c>
      <c r="F3282">
        <v>351</v>
      </c>
    </row>
    <row r="3283" spans="1:6" x14ac:dyDescent="0.25">
      <c r="A3283">
        <v>3281</v>
      </c>
      <c r="B3283">
        <v>661</v>
      </c>
      <c r="C3283">
        <v>220</v>
      </c>
      <c r="D3283">
        <v>106</v>
      </c>
      <c r="E3283">
        <v>1</v>
      </c>
      <c r="F3283">
        <v>106</v>
      </c>
    </row>
    <row r="3284" spans="1:6" x14ac:dyDescent="0.25">
      <c r="A3284">
        <v>3282</v>
      </c>
      <c r="B3284">
        <v>662</v>
      </c>
      <c r="C3284">
        <v>222</v>
      </c>
      <c r="D3284">
        <v>106</v>
      </c>
      <c r="E3284">
        <v>3</v>
      </c>
      <c r="F3284">
        <v>318</v>
      </c>
    </row>
    <row r="3285" spans="1:6" x14ac:dyDescent="0.25">
      <c r="A3285">
        <v>3283</v>
      </c>
      <c r="B3285">
        <v>662</v>
      </c>
      <c r="C3285">
        <v>424</v>
      </c>
      <c r="D3285">
        <v>107</v>
      </c>
      <c r="E3285">
        <v>1</v>
      </c>
      <c r="F3285">
        <v>107</v>
      </c>
    </row>
    <row r="3286" spans="1:6" x14ac:dyDescent="0.25">
      <c r="A3286">
        <v>3284</v>
      </c>
      <c r="B3286">
        <v>662</v>
      </c>
      <c r="C3286">
        <v>859</v>
      </c>
      <c r="D3286">
        <v>113</v>
      </c>
      <c r="E3286">
        <v>1</v>
      </c>
      <c r="F3286">
        <v>113</v>
      </c>
    </row>
    <row r="3287" spans="1:6" x14ac:dyDescent="0.25">
      <c r="A3287">
        <v>3285</v>
      </c>
      <c r="B3287">
        <v>662</v>
      </c>
      <c r="C3287">
        <v>892</v>
      </c>
      <c r="D3287">
        <v>94</v>
      </c>
      <c r="E3287">
        <v>2</v>
      </c>
      <c r="F3287">
        <v>188</v>
      </c>
    </row>
    <row r="3288" spans="1:6" x14ac:dyDescent="0.25">
      <c r="A3288">
        <v>3286</v>
      </c>
      <c r="B3288">
        <v>662</v>
      </c>
      <c r="C3288">
        <v>946</v>
      </c>
      <c r="D3288">
        <v>97</v>
      </c>
      <c r="E3288">
        <v>3</v>
      </c>
      <c r="F3288">
        <v>291</v>
      </c>
    </row>
    <row r="3289" spans="1:6" x14ac:dyDescent="0.25">
      <c r="A3289">
        <v>3287</v>
      </c>
      <c r="B3289">
        <v>662</v>
      </c>
      <c r="C3289">
        <v>1035</v>
      </c>
      <c r="D3289">
        <v>90</v>
      </c>
      <c r="E3289">
        <v>3</v>
      </c>
      <c r="F3289">
        <v>270</v>
      </c>
    </row>
    <row r="3290" spans="1:6" x14ac:dyDescent="0.25">
      <c r="A3290">
        <v>3288</v>
      </c>
      <c r="B3290">
        <v>663</v>
      </c>
      <c r="C3290">
        <v>1079</v>
      </c>
      <c r="D3290">
        <v>93</v>
      </c>
      <c r="E3290">
        <v>1</v>
      </c>
      <c r="F3290">
        <v>93</v>
      </c>
    </row>
    <row r="3291" spans="1:6" x14ac:dyDescent="0.25">
      <c r="A3291">
        <v>3289</v>
      </c>
      <c r="B3291">
        <v>663</v>
      </c>
      <c r="C3291">
        <v>1171</v>
      </c>
      <c r="D3291">
        <v>99</v>
      </c>
      <c r="E3291">
        <v>1</v>
      </c>
      <c r="F3291">
        <v>99</v>
      </c>
    </row>
    <row r="3292" spans="1:6" x14ac:dyDescent="0.25">
      <c r="A3292">
        <v>3290</v>
      </c>
      <c r="B3292">
        <v>663</v>
      </c>
      <c r="C3292">
        <v>995</v>
      </c>
      <c r="D3292">
        <v>106</v>
      </c>
      <c r="E3292">
        <v>1</v>
      </c>
      <c r="F3292">
        <v>106</v>
      </c>
    </row>
    <row r="3293" spans="1:6" x14ac:dyDescent="0.25">
      <c r="A3293">
        <v>3291</v>
      </c>
      <c r="B3293">
        <v>663</v>
      </c>
      <c r="C3293">
        <v>579</v>
      </c>
      <c r="D3293">
        <v>100</v>
      </c>
      <c r="E3293">
        <v>2</v>
      </c>
      <c r="F3293">
        <v>200</v>
      </c>
    </row>
    <row r="3294" spans="1:6" x14ac:dyDescent="0.25">
      <c r="A3294">
        <v>3292</v>
      </c>
      <c r="B3294">
        <v>663</v>
      </c>
      <c r="C3294">
        <v>305</v>
      </c>
      <c r="D3294">
        <v>105</v>
      </c>
      <c r="E3294">
        <v>1</v>
      </c>
      <c r="F3294">
        <v>105</v>
      </c>
    </row>
    <row r="3295" spans="1:6" x14ac:dyDescent="0.25">
      <c r="A3295">
        <v>3293</v>
      </c>
      <c r="B3295">
        <v>664</v>
      </c>
      <c r="C3295">
        <v>811</v>
      </c>
      <c r="D3295">
        <v>117</v>
      </c>
      <c r="E3295">
        <v>1</v>
      </c>
      <c r="F3295">
        <v>117</v>
      </c>
    </row>
    <row r="3296" spans="1:6" x14ac:dyDescent="0.25">
      <c r="A3296">
        <v>3294</v>
      </c>
      <c r="B3296">
        <v>664</v>
      </c>
      <c r="C3296">
        <v>312</v>
      </c>
      <c r="D3296">
        <v>105</v>
      </c>
      <c r="E3296">
        <v>1</v>
      </c>
      <c r="F3296">
        <v>105</v>
      </c>
    </row>
    <row r="3297" spans="1:6" x14ac:dyDescent="0.25">
      <c r="A3297">
        <v>3295</v>
      </c>
      <c r="B3297">
        <v>665</v>
      </c>
      <c r="C3297">
        <v>533</v>
      </c>
      <c r="D3297">
        <v>98</v>
      </c>
      <c r="E3297">
        <v>3</v>
      </c>
      <c r="F3297">
        <v>294</v>
      </c>
    </row>
    <row r="3298" spans="1:6" x14ac:dyDescent="0.25">
      <c r="A3298">
        <v>3296</v>
      </c>
      <c r="B3298">
        <v>665</v>
      </c>
      <c r="C3298">
        <v>484</v>
      </c>
      <c r="D3298">
        <v>118</v>
      </c>
      <c r="E3298">
        <v>1</v>
      </c>
      <c r="F3298">
        <v>118</v>
      </c>
    </row>
    <row r="3299" spans="1:6" x14ac:dyDescent="0.25">
      <c r="A3299">
        <v>3297</v>
      </c>
      <c r="B3299">
        <v>666</v>
      </c>
      <c r="C3299">
        <v>1216</v>
      </c>
      <c r="D3299">
        <v>105</v>
      </c>
      <c r="E3299">
        <v>3</v>
      </c>
      <c r="F3299">
        <v>315</v>
      </c>
    </row>
    <row r="3300" spans="1:6" x14ac:dyDescent="0.25">
      <c r="A3300">
        <v>3298</v>
      </c>
      <c r="B3300">
        <v>666</v>
      </c>
      <c r="C3300">
        <v>1029</v>
      </c>
      <c r="D3300">
        <v>90</v>
      </c>
      <c r="E3300">
        <v>1</v>
      </c>
      <c r="F3300">
        <v>90</v>
      </c>
    </row>
    <row r="3301" spans="1:6" x14ac:dyDescent="0.25">
      <c r="A3301">
        <v>3299</v>
      </c>
      <c r="B3301">
        <v>666</v>
      </c>
      <c r="C3301">
        <v>1234</v>
      </c>
      <c r="D3301">
        <v>112</v>
      </c>
      <c r="E3301">
        <v>2</v>
      </c>
      <c r="F3301">
        <v>224</v>
      </c>
    </row>
    <row r="3302" spans="1:6" x14ac:dyDescent="0.25">
      <c r="A3302">
        <v>3300</v>
      </c>
      <c r="B3302">
        <v>666</v>
      </c>
      <c r="C3302">
        <v>782</v>
      </c>
      <c r="D3302">
        <v>91</v>
      </c>
      <c r="E3302">
        <v>1</v>
      </c>
      <c r="F3302">
        <v>91</v>
      </c>
    </row>
    <row r="3303" spans="1:6" x14ac:dyDescent="0.25">
      <c r="A3303">
        <v>3301</v>
      </c>
      <c r="B3303">
        <v>666</v>
      </c>
      <c r="C3303">
        <v>1147</v>
      </c>
      <c r="D3303">
        <v>102</v>
      </c>
      <c r="E3303">
        <v>2</v>
      </c>
      <c r="F3303">
        <v>204</v>
      </c>
    </row>
    <row r="3304" spans="1:6" x14ac:dyDescent="0.25">
      <c r="A3304">
        <v>3302</v>
      </c>
      <c r="B3304">
        <v>666</v>
      </c>
      <c r="C3304">
        <v>215</v>
      </c>
      <c r="D3304">
        <v>106</v>
      </c>
      <c r="E3304">
        <v>1</v>
      </c>
      <c r="F3304">
        <v>106</v>
      </c>
    </row>
    <row r="3305" spans="1:6" x14ac:dyDescent="0.25">
      <c r="A3305">
        <v>3303</v>
      </c>
      <c r="B3305">
        <v>667</v>
      </c>
      <c r="C3305">
        <v>978</v>
      </c>
      <c r="D3305">
        <v>97</v>
      </c>
      <c r="E3305">
        <v>1</v>
      </c>
      <c r="F3305">
        <v>97</v>
      </c>
    </row>
    <row r="3306" spans="1:6" x14ac:dyDescent="0.25">
      <c r="A3306">
        <v>3304</v>
      </c>
      <c r="B3306">
        <v>667</v>
      </c>
      <c r="C3306">
        <v>547</v>
      </c>
      <c r="D3306">
        <v>98</v>
      </c>
      <c r="E3306">
        <v>1</v>
      </c>
      <c r="F3306">
        <v>98</v>
      </c>
    </row>
    <row r="3307" spans="1:6" x14ac:dyDescent="0.25">
      <c r="A3307">
        <v>3305</v>
      </c>
      <c r="B3307">
        <v>667</v>
      </c>
      <c r="C3307">
        <v>926</v>
      </c>
      <c r="D3307">
        <v>96</v>
      </c>
      <c r="E3307">
        <v>3</v>
      </c>
      <c r="F3307">
        <v>288</v>
      </c>
    </row>
    <row r="3308" spans="1:6" x14ac:dyDescent="0.25">
      <c r="A3308">
        <v>3306</v>
      </c>
      <c r="B3308">
        <v>667</v>
      </c>
      <c r="C3308">
        <v>3</v>
      </c>
      <c r="D3308">
        <v>96</v>
      </c>
      <c r="E3308">
        <v>1</v>
      </c>
      <c r="F3308">
        <v>96</v>
      </c>
    </row>
    <row r="3309" spans="1:6" x14ac:dyDescent="0.25">
      <c r="A3309">
        <v>3307</v>
      </c>
      <c r="B3309">
        <v>667</v>
      </c>
      <c r="C3309">
        <v>698</v>
      </c>
      <c r="D3309">
        <v>113</v>
      </c>
      <c r="E3309">
        <v>3</v>
      </c>
      <c r="F3309">
        <v>339</v>
      </c>
    </row>
    <row r="3310" spans="1:6" x14ac:dyDescent="0.25">
      <c r="A3310">
        <v>3308</v>
      </c>
      <c r="B3310">
        <v>667</v>
      </c>
      <c r="C3310">
        <v>1077</v>
      </c>
      <c r="D3310">
        <v>93</v>
      </c>
      <c r="E3310">
        <v>2</v>
      </c>
      <c r="F3310">
        <v>186</v>
      </c>
    </row>
    <row r="3311" spans="1:6" x14ac:dyDescent="0.25">
      <c r="A3311">
        <v>3309</v>
      </c>
      <c r="B3311">
        <v>667</v>
      </c>
      <c r="C3311">
        <v>226</v>
      </c>
      <c r="D3311">
        <v>106</v>
      </c>
      <c r="E3311">
        <v>2</v>
      </c>
      <c r="F3311">
        <v>212</v>
      </c>
    </row>
    <row r="3312" spans="1:6" x14ac:dyDescent="0.25">
      <c r="A3312">
        <v>3310</v>
      </c>
      <c r="B3312">
        <v>668</v>
      </c>
      <c r="C3312">
        <v>788</v>
      </c>
      <c r="D3312">
        <v>91</v>
      </c>
      <c r="E3312">
        <v>3</v>
      </c>
      <c r="F3312">
        <v>273</v>
      </c>
    </row>
    <row r="3313" spans="1:6" x14ac:dyDescent="0.25">
      <c r="A3313">
        <v>3311</v>
      </c>
      <c r="B3313">
        <v>668</v>
      </c>
      <c r="C3313">
        <v>388</v>
      </c>
      <c r="D3313">
        <v>119</v>
      </c>
      <c r="E3313">
        <v>2</v>
      </c>
      <c r="F3313">
        <v>238</v>
      </c>
    </row>
    <row r="3314" spans="1:6" x14ac:dyDescent="0.25">
      <c r="A3314">
        <v>3312</v>
      </c>
      <c r="B3314">
        <v>668</v>
      </c>
      <c r="C3314">
        <v>1149</v>
      </c>
      <c r="D3314">
        <v>102</v>
      </c>
      <c r="E3314">
        <v>3</v>
      </c>
      <c r="F3314">
        <v>306</v>
      </c>
    </row>
    <row r="3315" spans="1:6" x14ac:dyDescent="0.25">
      <c r="A3315">
        <v>3313</v>
      </c>
      <c r="B3315">
        <v>668</v>
      </c>
      <c r="C3315">
        <v>955</v>
      </c>
      <c r="D3315">
        <v>97</v>
      </c>
      <c r="E3315">
        <v>3</v>
      </c>
      <c r="F3315">
        <v>291</v>
      </c>
    </row>
    <row r="3316" spans="1:6" x14ac:dyDescent="0.25">
      <c r="A3316">
        <v>3314</v>
      </c>
      <c r="B3316">
        <v>668</v>
      </c>
      <c r="C3316">
        <v>48</v>
      </c>
      <c r="D3316">
        <v>104</v>
      </c>
      <c r="E3316">
        <v>3</v>
      </c>
      <c r="F3316">
        <v>312</v>
      </c>
    </row>
    <row r="3317" spans="1:6" x14ac:dyDescent="0.25">
      <c r="A3317">
        <v>3315</v>
      </c>
      <c r="B3317">
        <v>668</v>
      </c>
      <c r="C3317">
        <v>481</v>
      </c>
      <c r="D3317">
        <v>118</v>
      </c>
      <c r="E3317">
        <v>1</v>
      </c>
      <c r="F3317">
        <v>118</v>
      </c>
    </row>
    <row r="3318" spans="1:6" x14ac:dyDescent="0.25">
      <c r="A3318">
        <v>3316</v>
      </c>
      <c r="B3318">
        <v>668</v>
      </c>
      <c r="C3318">
        <v>1079</v>
      </c>
      <c r="D3318">
        <v>93</v>
      </c>
      <c r="E3318">
        <v>1</v>
      </c>
      <c r="F3318">
        <v>93</v>
      </c>
    </row>
    <row r="3319" spans="1:6" x14ac:dyDescent="0.25">
      <c r="A3319">
        <v>3317</v>
      </c>
      <c r="B3319">
        <v>668</v>
      </c>
      <c r="C3319">
        <v>478</v>
      </c>
      <c r="D3319">
        <v>118</v>
      </c>
      <c r="E3319">
        <v>3</v>
      </c>
      <c r="F3319">
        <v>354</v>
      </c>
    </row>
    <row r="3320" spans="1:6" x14ac:dyDescent="0.25">
      <c r="A3320">
        <v>3318</v>
      </c>
      <c r="B3320">
        <v>668</v>
      </c>
      <c r="C3320">
        <v>903</v>
      </c>
      <c r="D3320">
        <v>94</v>
      </c>
      <c r="E3320">
        <v>1</v>
      </c>
      <c r="F3320">
        <v>94</v>
      </c>
    </row>
    <row r="3321" spans="1:6" x14ac:dyDescent="0.25">
      <c r="A3321">
        <v>3319</v>
      </c>
      <c r="B3321">
        <v>668</v>
      </c>
      <c r="C3321">
        <v>214</v>
      </c>
      <c r="D3321">
        <v>106</v>
      </c>
      <c r="E3321">
        <v>1</v>
      </c>
      <c r="F3321">
        <v>106</v>
      </c>
    </row>
    <row r="3322" spans="1:6" x14ac:dyDescent="0.25">
      <c r="A3322">
        <v>3320</v>
      </c>
      <c r="B3322">
        <v>668</v>
      </c>
      <c r="C3322">
        <v>77</v>
      </c>
      <c r="D3322">
        <v>118</v>
      </c>
      <c r="E3322">
        <v>3</v>
      </c>
      <c r="F3322">
        <v>354</v>
      </c>
    </row>
    <row r="3323" spans="1:6" x14ac:dyDescent="0.25">
      <c r="A3323">
        <v>3321</v>
      </c>
      <c r="B3323">
        <v>669</v>
      </c>
      <c r="C3323">
        <v>672</v>
      </c>
      <c r="D3323">
        <v>113</v>
      </c>
      <c r="E3323">
        <v>2</v>
      </c>
      <c r="F3323">
        <v>226</v>
      </c>
    </row>
    <row r="3324" spans="1:6" x14ac:dyDescent="0.25">
      <c r="A3324">
        <v>3322</v>
      </c>
      <c r="B3324">
        <v>669</v>
      </c>
      <c r="C3324">
        <v>960</v>
      </c>
      <c r="D3324">
        <v>97</v>
      </c>
      <c r="E3324">
        <v>1</v>
      </c>
      <c r="F3324">
        <v>97</v>
      </c>
    </row>
    <row r="3325" spans="1:6" x14ac:dyDescent="0.25">
      <c r="A3325">
        <v>3323</v>
      </c>
      <c r="B3325">
        <v>669</v>
      </c>
      <c r="C3325">
        <v>555</v>
      </c>
      <c r="D3325">
        <v>98</v>
      </c>
      <c r="E3325">
        <v>1</v>
      </c>
      <c r="F3325">
        <v>98</v>
      </c>
    </row>
    <row r="3326" spans="1:6" x14ac:dyDescent="0.25">
      <c r="A3326">
        <v>3324</v>
      </c>
      <c r="B3326">
        <v>670</v>
      </c>
      <c r="C3326">
        <v>525</v>
      </c>
      <c r="D3326">
        <v>98</v>
      </c>
      <c r="E3326">
        <v>2</v>
      </c>
      <c r="F3326">
        <v>196</v>
      </c>
    </row>
    <row r="3327" spans="1:6" x14ac:dyDescent="0.25">
      <c r="A3327">
        <v>3325</v>
      </c>
      <c r="B3327">
        <v>670</v>
      </c>
      <c r="C3327">
        <v>792</v>
      </c>
      <c r="D3327">
        <v>91</v>
      </c>
      <c r="E3327">
        <v>2</v>
      </c>
      <c r="F3327">
        <v>182</v>
      </c>
    </row>
    <row r="3328" spans="1:6" x14ac:dyDescent="0.25">
      <c r="A3328">
        <v>3326</v>
      </c>
      <c r="B3328">
        <v>670</v>
      </c>
      <c r="C3328">
        <v>179</v>
      </c>
      <c r="D3328">
        <v>98</v>
      </c>
      <c r="E3328">
        <v>1</v>
      </c>
      <c r="F3328">
        <v>98</v>
      </c>
    </row>
    <row r="3329" spans="1:6" x14ac:dyDescent="0.25">
      <c r="A3329">
        <v>3327</v>
      </c>
      <c r="B3329">
        <v>670</v>
      </c>
      <c r="C3329">
        <v>789</v>
      </c>
      <c r="D3329">
        <v>91</v>
      </c>
      <c r="E3329">
        <v>3</v>
      </c>
      <c r="F3329">
        <v>273</v>
      </c>
    </row>
    <row r="3330" spans="1:6" x14ac:dyDescent="0.25">
      <c r="A3330">
        <v>3328</v>
      </c>
      <c r="B3330">
        <v>671</v>
      </c>
      <c r="C3330">
        <v>1154</v>
      </c>
      <c r="D3330">
        <v>102</v>
      </c>
      <c r="E3330">
        <v>3</v>
      </c>
      <c r="F3330">
        <v>306</v>
      </c>
    </row>
    <row r="3331" spans="1:6" x14ac:dyDescent="0.25">
      <c r="A3331">
        <v>3329</v>
      </c>
      <c r="B3331">
        <v>671</v>
      </c>
      <c r="C3331">
        <v>732</v>
      </c>
      <c r="D3331">
        <v>119</v>
      </c>
      <c r="E3331">
        <v>1</v>
      </c>
      <c r="F3331">
        <v>119</v>
      </c>
    </row>
    <row r="3332" spans="1:6" x14ac:dyDescent="0.25">
      <c r="A3332">
        <v>3330</v>
      </c>
      <c r="B3332">
        <v>671</v>
      </c>
      <c r="C3332">
        <v>1054</v>
      </c>
      <c r="D3332">
        <v>93</v>
      </c>
      <c r="E3332">
        <v>1</v>
      </c>
      <c r="F3332">
        <v>93</v>
      </c>
    </row>
    <row r="3333" spans="1:6" x14ac:dyDescent="0.25">
      <c r="A3333">
        <v>3331</v>
      </c>
      <c r="B3333">
        <v>671</v>
      </c>
      <c r="C3333">
        <v>608</v>
      </c>
      <c r="D3333">
        <v>112</v>
      </c>
      <c r="E3333">
        <v>3</v>
      </c>
      <c r="F3333">
        <v>336</v>
      </c>
    </row>
    <row r="3334" spans="1:6" x14ac:dyDescent="0.25">
      <c r="A3334">
        <v>3332</v>
      </c>
      <c r="B3334">
        <v>671</v>
      </c>
      <c r="C3334">
        <v>343</v>
      </c>
      <c r="D3334">
        <v>109</v>
      </c>
      <c r="E3334">
        <v>3</v>
      </c>
      <c r="F3334">
        <v>327</v>
      </c>
    </row>
    <row r="3335" spans="1:6" x14ac:dyDescent="0.25">
      <c r="A3335">
        <v>3333</v>
      </c>
      <c r="B3335">
        <v>671</v>
      </c>
      <c r="C3335">
        <v>335</v>
      </c>
      <c r="D3335">
        <v>109</v>
      </c>
      <c r="E3335">
        <v>1</v>
      </c>
      <c r="F3335">
        <v>109</v>
      </c>
    </row>
    <row r="3336" spans="1:6" x14ac:dyDescent="0.25">
      <c r="A3336">
        <v>3334</v>
      </c>
      <c r="B3336">
        <v>672</v>
      </c>
      <c r="C3336">
        <v>523</v>
      </c>
      <c r="D3336">
        <v>102</v>
      </c>
      <c r="E3336">
        <v>3</v>
      </c>
      <c r="F3336">
        <v>306</v>
      </c>
    </row>
    <row r="3337" spans="1:6" x14ac:dyDescent="0.25">
      <c r="A3337">
        <v>3335</v>
      </c>
      <c r="B3337">
        <v>672</v>
      </c>
      <c r="C3337">
        <v>663</v>
      </c>
      <c r="D3337">
        <v>93</v>
      </c>
      <c r="E3337">
        <v>2</v>
      </c>
      <c r="F3337">
        <v>186</v>
      </c>
    </row>
    <row r="3338" spans="1:6" x14ac:dyDescent="0.25">
      <c r="A3338">
        <v>3336</v>
      </c>
      <c r="B3338">
        <v>672</v>
      </c>
      <c r="C3338">
        <v>1004</v>
      </c>
      <c r="D3338">
        <v>106</v>
      </c>
      <c r="E3338">
        <v>3</v>
      </c>
      <c r="F3338">
        <v>318</v>
      </c>
    </row>
    <row r="3339" spans="1:6" x14ac:dyDescent="0.25">
      <c r="A3339">
        <v>3337</v>
      </c>
      <c r="B3339">
        <v>672</v>
      </c>
      <c r="C3339">
        <v>708</v>
      </c>
      <c r="D3339">
        <v>119</v>
      </c>
      <c r="E3339">
        <v>3</v>
      </c>
      <c r="F3339">
        <v>357</v>
      </c>
    </row>
    <row r="3340" spans="1:6" x14ac:dyDescent="0.25">
      <c r="A3340">
        <v>3338</v>
      </c>
      <c r="B3340">
        <v>672</v>
      </c>
      <c r="C3340">
        <v>275</v>
      </c>
      <c r="D3340">
        <v>95</v>
      </c>
      <c r="E3340">
        <v>3</v>
      </c>
      <c r="F3340">
        <v>285</v>
      </c>
    </row>
    <row r="3341" spans="1:6" x14ac:dyDescent="0.25">
      <c r="A3341">
        <v>3339</v>
      </c>
      <c r="B3341">
        <v>673</v>
      </c>
      <c r="C3341">
        <v>524</v>
      </c>
      <c r="D3341">
        <v>102</v>
      </c>
      <c r="E3341">
        <v>2</v>
      </c>
      <c r="F3341">
        <v>204</v>
      </c>
    </row>
    <row r="3342" spans="1:6" x14ac:dyDescent="0.25">
      <c r="A3342">
        <v>3340</v>
      </c>
      <c r="B3342">
        <v>673</v>
      </c>
      <c r="C3342">
        <v>1013</v>
      </c>
      <c r="D3342">
        <v>106</v>
      </c>
      <c r="E3342">
        <v>3</v>
      </c>
      <c r="F3342">
        <v>318</v>
      </c>
    </row>
    <row r="3343" spans="1:6" x14ac:dyDescent="0.25">
      <c r="A3343">
        <v>3341</v>
      </c>
      <c r="B3343">
        <v>673</v>
      </c>
      <c r="C3343">
        <v>881</v>
      </c>
      <c r="D3343">
        <v>94</v>
      </c>
      <c r="E3343">
        <v>2</v>
      </c>
      <c r="F3343">
        <v>188</v>
      </c>
    </row>
    <row r="3344" spans="1:6" x14ac:dyDescent="0.25">
      <c r="A3344">
        <v>3342</v>
      </c>
      <c r="B3344">
        <v>673</v>
      </c>
      <c r="C3344">
        <v>1149</v>
      </c>
      <c r="D3344">
        <v>102</v>
      </c>
      <c r="E3344">
        <v>2</v>
      </c>
      <c r="F3344">
        <v>204</v>
      </c>
    </row>
    <row r="3345" spans="1:6" x14ac:dyDescent="0.25">
      <c r="A3345">
        <v>3343</v>
      </c>
      <c r="B3345">
        <v>673</v>
      </c>
      <c r="C3345">
        <v>628</v>
      </c>
      <c r="D3345">
        <v>112</v>
      </c>
      <c r="E3345">
        <v>1</v>
      </c>
      <c r="F3345">
        <v>112</v>
      </c>
    </row>
    <row r="3346" spans="1:6" x14ac:dyDescent="0.25">
      <c r="A3346">
        <v>3344</v>
      </c>
      <c r="B3346">
        <v>673</v>
      </c>
      <c r="C3346">
        <v>938</v>
      </c>
      <c r="D3346">
        <v>96</v>
      </c>
      <c r="E3346">
        <v>2</v>
      </c>
      <c r="F3346">
        <v>192</v>
      </c>
    </row>
    <row r="3347" spans="1:6" x14ac:dyDescent="0.25">
      <c r="A3347">
        <v>3345</v>
      </c>
      <c r="B3347">
        <v>673</v>
      </c>
      <c r="C3347">
        <v>1119</v>
      </c>
      <c r="D3347">
        <v>115</v>
      </c>
      <c r="E3347">
        <v>2</v>
      </c>
      <c r="F3347">
        <v>230</v>
      </c>
    </row>
    <row r="3348" spans="1:6" x14ac:dyDescent="0.25">
      <c r="A3348">
        <v>3346</v>
      </c>
      <c r="B3348">
        <v>674</v>
      </c>
      <c r="C3348">
        <v>375</v>
      </c>
      <c r="D3348">
        <v>94</v>
      </c>
      <c r="E3348">
        <v>1</v>
      </c>
      <c r="F3348">
        <v>94</v>
      </c>
    </row>
    <row r="3349" spans="1:6" x14ac:dyDescent="0.25">
      <c r="A3349">
        <v>3347</v>
      </c>
      <c r="B3349">
        <v>674</v>
      </c>
      <c r="C3349">
        <v>1002</v>
      </c>
      <c r="D3349">
        <v>106</v>
      </c>
      <c r="E3349">
        <v>3</v>
      </c>
      <c r="F3349">
        <v>318</v>
      </c>
    </row>
    <row r="3350" spans="1:6" x14ac:dyDescent="0.25">
      <c r="A3350">
        <v>3348</v>
      </c>
      <c r="B3350">
        <v>674</v>
      </c>
      <c r="C3350">
        <v>799</v>
      </c>
      <c r="D3350">
        <v>91</v>
      </c>
      <c r="E3350">
        <v>3</v>
      </c>
      <c r="F3350">
        <v>273</v>
      </c>
    </row>
    <row r="3351" spans="1:6" x14ac:dyDescent="0.25">
      <c r="A3351">
        <v>3349</v>
      </c>
      <c r="B3351">
        <v>674</v>
      </c>
      <c r="C3351">
        <v>451</v>
      </c>
      <c r="D3351">
        <v>107</v>
      </c>
      <c r="E3351">
        <v>1</v>
      </c>
      <c r="F3351">
        <v>107</v>
      </c>
    </row>
    <row r="3352" spans="1:6" x14ac:dyDescent="0.25">
      <c r="A3352">
        <v>3350</v>
      </c>
      <c r="B3352">
        <v>674</v>
      </c>
      <c r="C3352">
        <v>650</v>
      </c>
      <c r="D3352">
        <v>93</v>
      </c>
      <c r="E3352">
        <v>1</v>
      </c>
      <c r="F3352">
        <v>93</v>
      </c>
    </row>
    <row r="3353" spans="1:6" x14ac:dyDescent="0.25">
      <c r="A3353">
        <v>3351</v>
      </c>
      <c r="B3353">
        <v>674</v>
      </c>
      <c r="C3353">
        <v>335</v>
      </c>
      <c r="D3353">
        <v>109</v>
      </c>
      <c r="E3353">
        <v>2</v>
      </c>
      <c r="F3353">
        <v>218</v>
      </c>
    </row>
    <row r="3354" spans="1:6" x14ac:dyDescent="0.25">
      <c r="A3354">
        <v>3352</v>
      </c>
      <c r="B3354">
        <v>674</v>
      </c>
      <c r="C3354">
        <v>483</v>
      </c>
      <c r="D3354">
        <v>118</v>
      </c>
      <c r="E3354">
        <v>1</v>
      </c>
      <c r="F3354">
        <v>118</v>
      </c>
    </row>
    <row r="3355" spans="1:6" x14ac:dyDescent="0.25">
      <c r="A3355">
        <v>3353</v>
      </c>
      <c r="B3355">
        <v>674</v>
      </c>
      <c r="C3355">
        <v>1192</v>
      </c>
      <c r="D3355">
        <v>105</v>
      </c>
      <c r="E3355">
        <v>2</v>
      </c>
      <c r="F3355">
        <v>210</v>
      </c>
    </row>
    <row r="3356" spans="1:6" x14ac:dyDescent="0.25">
      <c r="A3356">
        <v>3354</v>
      </c>
      <c r="B3356">
        <v>675</v>
      </c>
      <c r="C3356">
        <v>1012</v>
      </c>
      <c r="D3356">
        <v>106</v>
      </c>
      <c r="E3356">
        <v>2</v>
      </c>
      <c r="F3356">
        <v>212</v>
      </c>
    </row>
    <row r="3357" spans="1:6" x14ac:dyDescent="0.25">
      <c r="A3357">
        <v>3355</v>
      </c>
      <c r="B3357">
        <v>675</v>
      </c>
      <c r="C3357">
        <v>81</v>
      </c>
      <c r="D3357">
        <v>118</v>
      </c>
      <c r="E3357">
        <v>3</v>
      </c>
      <c r="F3357">
        <v>354</v>
      </c>
    </row>
    <row r="3358" spans="1:6" x14ac:dyDescent="0.25">
      <c r="A3358">
        <v>3356</v>
      </c>
      <c r="B3358">
        <v>675</v>
      </c>
      <c r="C3358">
        <v>673</v>
      </c>
      <c r="D3358">
        <v>113</v>
      </c>
      <c r="E3358">
        <v>2</v>
      </c>
      <c r="F3358">
        <v>226</v>
      </c>
    </row>
    <row r="3359" spans="1:6" x14ac:dyDescent="0.25">
      <c r="A3359">
        <v>3357</v>
      </c>
      <c r="B3359">
        <v>675</v>
      </c>
      <c r="C3359">
        <v>1188</v>
      </c>
      <c r="D3359">
        <v>99</v>
      </c>
      <c r="E3359">
        <v>2</v>
      </c>
      <c r="F3359">
        <v>198</v>
      </c>
    </row>
    <row r="3360" spans="1:6" x14ac:dyDescent="0.25">
      <c r="A3360">
        <v>3358</v>
      </c>
      <c r="B3360">
        <v>675</v>
      </c>
      <c r="C3360">
        <v>43</v>
      </c>
      <c r="D3360">
        <v>104</v>
      </c>
      <c r="E3360">
        <v>2</v>
      </c>
      <c r="F3360">
        <v>208</v>
      </c>
    </row>
    <row r="3361" spans="1:6" x14ac:dyDescent="0.25">
      <c r="A3361">
        <v>3359</v>
      </c>
      <c r="B3361">
        <v>675</v>
      </c>
      <c r="C3361">
        <v>23</v>
      </c>
      <c r="D3361">
        <v>96</v>
      </c>
      <c r="E3361">
        <v>2</v>
      </c>
      <c r="F3361">
        <v>192</v>
      </c>
    </row>
    <row r="3362" spans="1:6" x14ac:dyDescent="0.25">
      <c r="A3362">
        <v>3360</v>
      </c>
      <c r="B3362">
        <v>675</v>
      </c>
      <c r="C3362">
        <v>1007</v>
      </c>
      <c r="D3362">
        <v>106</v>
      </c>
      <c r="E3362">
        <v>3</v>
      </c>
      <c r="F3362">
        <v>318</v>
      </c>
    </row>
    <row r="3363" spans="1:6" x14ac:dyDescent="0.25">
      <c r="A3363">
        <v>3361</v>
      </c>
      <c r="B3363">
        <v>676</v>
      </c>
      <c r="C3363">
        <v>814</v>
      </c>
      <c r="D3363">
        <v>117</v>
      </c>
      <c r="E3363">
        <v>3</v>
      </c>
      <c r="F3363">
        <v>351</v>
      </c>
    </row>
    <row r="3364" spans="1:6" x14ac:dyDescent="0.25">
      <c r="A3364">
        <v>3362</v>
      </c>
      <c r="B3364">
        <v>676</v>
      </c>
      <c r="C3364">
        <v>311</v>
      </c>
      <c r="D3364">
        <v>105</v>
      </c>
      <c r="E3364">
        <v>2</v>
      </c>
      <c r="F3364">
        <v>210</v>
      </c>
    </row>
    <row r="3365" spans="1:6" x14ac:dyDescent="0.25">
      <c r="A3365">
        <v>3363</v>
      </c>
      <c r="B3365">
        <v>676</v>
      </c>
      <c r="C3365">
        <v>839</v>
      </c>
      <c r="D3365">
        <v>117</v>
      </c>
      <c r="E3365">
        <v>3</v>
      </c>
      <c r="F3365">
        <v>351</v>
      </c>
    </row>
    <row r="3366" spans="1:6" x14ac:dyDescent="0.25">
      <c r="A3366">
        <v>3364</v>
      </c>
      <c r="B3366">
        <v>677</v>
      </c>
      <c r="C3366">
        <v>838</v>
      </c>
      <c r="D3366">
        <v>117</v>
      </c>
      <c r="E3366">
        <v>2</v>
      </c>
      <c r="F3366">
        <v>234</v>
      </c>
    </row>
    <row r="3367" spans="1:6" x14ac:dyDescent="0.25">
      <c r="A3367">
        <v>3365</v>
      </c>
      <c r="B3367">
        <v>677</v>
      </c>
      <c r="C3367">
        <v>56</v>
      </c>
      <c r="D3367">
        <v>104</v>
      </c>
      <c r="E3367">
        <v>1</v>
      </c>
      <c r="F3367">
        <v>104</v>
      </c>
    </row>
    <row r="3368" spans="1:6" x14ac:dyDescent="0.25">
      <c r="A3368">
        <v>3366</v>
      </c>
      <c r="B3368">
        <v>677</v>
      </c>
      <c r="C3368">
        <v>311</v>
      </c>
      <c r="D3368">
        <v>105</v>
      </c>
      <c r="E3368">
        <v>2</v>
      </c>
      <c r="F3368">
        <v>210</v>
      </c>
    </row>
    <row r="3369" spans="1:6" x14ac:dyDescent="0.25">
      <c r="A3369">
        <v>3367</v>
      </c>
      <c r="B3369">
        <v>677</v>
      </c>
      <c r="C3369">
        <v>66</v>
      </c>
      <c r="D3369">
        <v>104</v>
      </c>
      <c r="E3369">
        <v>3</v>
      </c>
      <c r="F3369">
        <v>312</v>
      </c>
    </row>
    <row r="3370" spans="1:6" x14ac:dyDescent="0.25">
      <c r="A3370">
        <v>3368</v>
      </c>
      <c r="B3370">
        <v>677</v>
      </c>
      <c r="C3370">
        <v>827</v>
      </c>
      <c r="D3370">
        <v>117</v>
      </c>
      <c r="E3370">
        <v>3</v>
      </c>
      <c r="F3370">
        <v>351</v>
      </c>
    </row>
    <row r="3371" spans="1:6" x14ac:dyDescent="0.25">
      <c r="A3371">
        <v>3369</v>
      </c>
      <c r="B3371">
        <v>677</v>
      </c>
      <c r="C3371">
        <v>958</v>
      </c>
      <c r="D3371">
        <v>97</v>
      </c>
      <c r="E3371">
        <v>3</v>
      </c>
      <c r="F3371">
        <v>291</v>
      </c>
    </row>
    <row r="3372" spans="1:6" x14ac:dyDescent="0.25">
      <c r="A3372">
        <v>3370</v>
      </c>
      <c r="B3372">
        <v>678</v>
      </c>
      <c r="C3372">
        <v>579</v>
      </c>
      <c r="D3372">
        <v>100</v>
      </c>
      <c r="E3372">
        <v>3</v>
      </c>
      <c r="F3372">
        <v>300</v>
      </c>
    </row>
    <row r="3373" spans="1:6" x14ac:dyDescent="0.25">
      <c r="A3373">
        <v>3371</v>
      </c>
      <c r="B3373">
        <v>678</v>
      </c>
      <c r="C3373">
        <v>328</v>
      </c>
      <c r="D3373">
        <v>109</v>
      </c>
      <c r="E3373">
        <v>1</v>
      </c>
      <c r="F3373">
        <v>109</v>
      </c>
    </row>
    <row r="3374" spans="1:6" x14ac:dyDescent="0.25">
      <c r="A3374">
        <v>3372</v>
      </c>
      <c r="B3374">
        <v>678</v>
      </c>
      <c r="C3374">
        <v>190</v>
      </c>
      <c r="D3374">
        <v>98</v>
      </c>
      <c r="E3374">
        <v>2</v>
      </c>
      <c r="F3374">
        <v>196</v>
      </c>
    </row>
    <row r="3375" spans="1:6" x14ac:dyDescent="0.25">
      <c r="A3375">
        <v>3373</v>
      </c>
      <c r="B3375">
        <v>679</v>
      </c>
      <c r="C3375">
        <v>375</v>
      </c>
      <c r="D3375">
        <v>94</v>
      </c>
      <c r="E3375">
        <v>2</v>
      </c>
      <c r="F3375">
        <v>188</v>
      </c>
    </row>
    <row r="3376" spans="1:6" x14ac:dyDescent="0.25">
      <c r="A3376">
        <v>3374</v>
      </c>
      <c r="B3376">
        <v>679</v>
      </c>
      <c r="C3376">
        <v>333</v>
      </c>
      <c r="D3376">
        <v>109</v>
      </c>
      <c r="E3376">
        <v>2</v>
      </c>
      <c r="F3376">
        <v>218</v>
      </c>
    </row>
    <row r="3377" spans="1:6" x14ac:dyDescent="0.25">
      <c r="A3377">
        <v>3375</v>
      </c>
      <c r="B3377">
        <v>679</v>
      </c>
      <c r="C3377">
        <v>760</v>
      </c>
      <c r="D3377">
        <v>109</v>
      </c>
      <c r="E3377">
        <v>2</v>
      </c>
      <c r="F3377">
        <v>218</v>
      </c>
    </row>
    <row r="3378" spans="1:6" x14ac:dyDescent="0.25">
      <c r="A3378">
        <v>3376</v>
      </c>
      <c r="B3378">
        <v>679</v>
      </c>
      <c r="C3378">
        <v>836</v>
      </c>
      <c r="D3378">
        <v>117</v>
      </c>
      <c r="E3378">
        <v>2</v>
      </c>
      <c r="F3378">
        <v>234</v>
      </c>
    </row>
    <row r="3379" spans="1:6" x14ac:dyDescent="0.25">
      <c r="A3379">
        <v>3377</v>
      </c>
      <c r="B3379">
        <v>680</v>
      </c>
      <c r="C3379">
        <v>422</v>
      </c>
      <c r="D3379">
        <v>107</v>
      </c>
      <c r="E3379">
        <v>3</v>
      </c>
      <c r="F3379">
        <v>321</v>
      </c>
    </row>
    <row r="3380" spans="1:6" x14ac:dyDescent="0.25">
      <c r="A3380">
        <v>3378</v>
      </c>
      <c r="B3380">
        <v>680</v>
      </c>
      <c r="C3380">
        <v>268</v>
      </c>
      <c r="D3380">
        <v>95</v>
      </c>
      <c r="E3380">
        <v>2</v>
      </c>
      <c r="F3380">
        <v>190</v>
      </c>
    </row>
    <row r="3381" spans="1:6" x14ac:dyDescent="0.25">
      <c r="A3381">
        <v>3379</v>
      </c>
      <c r="B3381">
        <v>681</v>
      </c>
      <c r="C3381">
        <v>775</v>
      </c>
      <c r="D3381">
        <v>91</v>
      </c>
      <c r="E3381">
        <v>3</v>
      </c>
      <c r="F3381">
        <v>273</v>
      </c>
    </row>
    <row r="3382" spans="1:6" x14ac:dyDescent="0.25">
      <c r="A3382">
        <v>3380</v>
      </c>
      <c r="B3382">
        <v>681</v>
      </c>
      <c r="C3382">
        <v>36</v>
      </c>
      <c r="D3382">
        <v>104</v>
      </c>
      <c r="E3382">
        <v>2</v>
      </c>
      <c r="F3382">
        <v>208</v>
      </c>
    </row>
    <row r="3383" spans="1:6" x14ac:dyDescent="0.25">
      <c r="A3383">
        <v>3381</v>
      </c>
      <c r="B3383">
        <v>681</v>
      </c>
      <c r="C3383">
        <v>120</v>
      </c>
      <c r="D3383">
        <v>92</v>
      </c>
      <c r="E3383">
        <v>2</v>
      </c>
      <c r="F3383">
        <v>184</v>
      </c>
    </row>
    <row r="3384" spans="1:6" x14ac:dyDescent="0.25">
      <c r="A3384">
        <v>3382</v>
      </c>
      <c r="B3384">
        <v>681</v>
      </c>
      <c r="C3384">
        <v>16</v>
      </c>
      <c r="D3384">
        <v>96</v>
      </c>
      <c r="E3384">
        <v>1</v>
      </c>
      <c r="F3384">
        <v>96</v>
      </c>
    </row>
    <row r="3385" spans="1:6" x14ac:dyDescent="0.25">
      <c r="A3385">
        <v>3383</v>
      </c>
      <c r="B3385">
        <v>681</v>
      </c>
      <c r="C3385">
        <v>532</v>
      </c>
      <c r="D3385">
        <v>98</v>
      </c>
      <c r="E3385">
        <v>1</v>
      </c>
      <c r="F3385">
        <v>98</v>
      </c>
    </row>
    <row r="3386" spans="1:6" x14ac:dyDescent="0.25">
      <c r="A3386">
        <v>3384</v>
      </c>
      <c r="B3386">
        <v>682</v>
      </c>
      <c r="C3386">
        <v>1067</v>
      </c>
      <c r="D3386">
        <v>93</v>
      </c>
      <c r="E3386">
        <v>2</v>
      </c>
      <c r="F3386">
        <v>186</v>
      </c>
    </row>
    <row r="3387" spans="1:6" x14ac:dyDescent="0.25">
      <c r="A3387">
        <v>3385</v>
      </c>
      <c r="B3387">
        <v>682</v>
      </c>
      <c r="C3387">
        <v>796</v>
      </c>
      <c r="D3387">
        <v>91</v>
      </c>
      <c r="E3387">
        <v>1</v>
      </c>
      <c r="F3387">
        <v>91</v>
      </c>
    </row>
    <row r="3388" spans="1:6" x14ac:dyDescent="0.25">
      <c r="A3388">
        <v>3386</v>
      </c>
      <c r="B3388">
        <v>682</v>
      </c>
      <c r="C3388">
        <v>1080</v>
      </c>
      <c r="D3388">
        <v>93</v>
      </c>
      <c r="E3388">
        <v>3</v>
      </c>
      <c r="F3388">
        <v>279</v>
      </c>
    </row>
    <row r="3389" spans="1:6" x14ac:dyDescent="0.25">
      <c r="A3389">
        <v>3387</v>
      </c>
      <c r="B3389">
        <v>682</v>
      </c>
      <c r="C3389">
        <v>782</v>
      </c>
      <c r="D3389">
        <v>91</v>
      </c>
      <c r="E3389">
        <v>1</v>
      </c>
      <c r="F3389">
        <v>91</v>
      </c>
    </row>
    <row r="3390" spans="1:6" x14ac:dyDescent="0.25">
      <c r="A3390">
        <v>3388</v>
      </c>
      <c r="B3390">
        <v>682</v>
      </c>
      <c r="C3390">
        <v>131</v>
      </c>
      <c r="D3390">
        <v>92</v>
      </c>
      <c r="E3390">
        <v>1</v>
      </c>
      <c r="F3390">
        <v>92</v>
      </c>
    </row>
    <row r="3391" spans="1:6" x14ac:dyDescent="0.25">
      <c r="A3391">
        <v>3389</v>
      </c>
      <c r="B3391">
        <v>682</v>
      </c>
      <c r="C3391">
        <v>278</v>
      </c>
      <c r="D3391">
        <v>95</v>
      </c>
      <c r="E3391">
        <v>3</v>
      </c>
      <c r="F3391">
        <v>285</v>
      </c>
    </row>
    <row r="3392" spans="1:6" x14ac:dyDescent="0.25">
      <c r="A3392">
        <v>3390</v>
      </c>
      <c r="B3392">
        <v>683</v>
      </c>
      <c r="C3392">
        <v>4</v>
      </c>
      <c r="D3392">
        <v>96</v>
      </c>
      <c r="E3392">
        <v>3</v>
      </c>
      <c r="F3392">
        <v>288</v>
      </c>
    </row>
    <row r="3393" spans="1:6" x14ac:dyDescent="0.25">
      <c r="A3393">
        <v>3391</v>
      </c>
      <c r="B3393">
        <v>683</v>
      </c>
      <c r="C3393">
        <v>753</v>
      </c>
      <c r="D3393">
        <v>109</v>
      </c>
      <c r="E3393">
        <v>2</v>
      </c>
      <c r="F3393">
        <v>218</v>
      </c>
    </row>
    <row r="3394" spans="1:6" x14ac:dyDescent="0.25">
      <c r="A3394">
        <v>3392</v>
      </c>
      <c r="B3394">
        <v>683</v>
      </c>
      <c r="C3394">
        <v>1054</v>
      </c>
      <c r="D3394">
        <v>93</v>
      </c>
      <c r="E3394">
        <v>1</v>
      </c>
      <c r="F3394">
        <v>93</v>
      </c>
    </row>
    <row r="3395" spans="1:6" x14ac:dyDescent="0.25">
      <c r="A3395">
        <v>3393</v>
      </c>
      <c r="B3395">
        <v>683</v>
      </c>
      <c r="C3395">
        <v>973</v>
      </c>
      <c r="D3395">
        <v>97</v>
      </c>
      <c r="E3395">
        <v>2</v>
      </c>
      <c r="F3395">
        <v>194</v>
      </c>
    </row>
    <row r="3396" spans="1:6" x14ac:dyDescent="0.25">
      <c r="A3396">
        <v>3394</v>
      </c>
      <c r="B3396">
        <v>683</v>
      </c>
      <c r="C3396">
        <v>1016</v>
      </c>
      <c r="D3396">
        <v>90</v>
      </c>
      <c r="E3396">
        <v>3</v>
      </c>
      <c r="F3396">
        <v>270</v>
      </c>
    </row>
    <row r="3397" spans="1:6" x14ac:dyDescent="0.25">
      <c r="A3397">
        <v>3395</v>
      </c>
      <c r="B3397">
        <v>683</v>
      </c>
      <c r="C3397">
        <v>576</v>
      </c>
      <c r="D3397">
        <v>100</v>
      </c>
      <c r="E3397">
        <v>1</v>
      </c>
      <c r="F3397">
        <v>100</v>
      </c>
    </row>
    <row r="3398" spans="1:6" x14ac:dyDescent="0.25">
      <c r="A3398">
        <v>3396</v>
      </c>
      <c r="B3398">
        <v>684</v>
      </c>
      <c r="C3398">
        <v>837</v>
      </c>
      <c r="D3398">
        <v>117</v>
      </c>
      <c r="E3398">
        <v>1</v>
      </c>
      <c r="F3398">
        <v>117</v>
      </c>
    </row>
    <row r="3399" spans="1:6" x14ac:dyDescent="0.25">
      <c r="A3399">
        <v>3397</v>
      </c>
      <c r="B3399">
        <v>684</v>
      </c>
      <c r="C3399">
        <v>99</v>
      </c>
      <c r="D3399">
        <v>118</v>
      </c>
      <c r="E3399">
        <v>2</v>
      </c>
      <c r="F3399">
        <v>236</v>
      </c>
    </row>
    <row r="3400" spans="1:6" x14ac:dyDescent="0.25">
      <c r="A3400">
        <v>3398</v>
      </c>
      <c r="B3400">
        <v>685</v>
      </c>
      <c r="C3400">
        <v>275</v>
      </c>
      <c r="D3400">
        <v>95</v>
      </c>
      <c r="E3400">
        <v>1</v>
      </c>
      <c r="F3400">
        <v>95</v>
      </c>
    </row>
    <row r="3401" spans="1:6" x14ac:dyDescent="0.25">
      <c r="A3401">
        <v>3399</v>
      </c>
      <c r="B3401">
        <v>685</v>
      </c>
      <c r="C3401">
        <v>33</v>
      </c>
      <c r="D3401">
        <v>96</v>
      </c>
      <c r="E3401">
        <v>3</v>
      </c>
      <c r="F3401">
        <v>288</v>
      </c>
    </row>
    <row r="3402" spans="1:6" x14ac:dyDescent="0.25">
      <c r="A3402">
        <v>3400</v>
      </c>
      <c r="B3402">
        <v>686</v>
      </c>
      <c r="C3402">
        <v>216</v>
      </c>
      <c r="D3402">
        <v>106</v>
      </c>
      <c r="E3402">
        <v>2</v>
      </c>
      <c r="F3402">
        <v>212</v>
      </c>
    </row>
    <row r="3403" spans="1:6" x14ac:dyDescent="0.25">
      <c r="A3403">
        <v>3401</v>
      </c>
      <c r="B3403">
        <v>686</v>
      </c>
      <c r="C3403">
        <v>37</v>
      </c>
      <c r="D3403">
        <v>104</v>
      </c>
      <c r="E3403">
        <v>2</v>
      </c>
      <c r="F3403">
        <v>208</v>
      </c>
    </row>
    <row r="3404" spans="1:6" x14ac:dyDescent="0.25">
      <c r="A3404">
        <v>3402</v>
      </c>
      <c r="B3404">
        <v>686</v>
      </c>
      <c r="C3404">
        <v>912</v>
      </c>
      <c r="D3404">
        <v>96</v>
      </c>
      <c r="E3404">
        <v>3</v>
      </c>
      <c r="F3404">
        <v>288</v>
      </c>
    </row>
    <row r="3405" spans="1:6" x14ac:dyDescent="0.25">
      <c r="A3405">
        <v>3403</v>
      </c>
      <c r="B3405">
        <v>687</v>
      </c>
      <c r="C3405">
        <v>1086</v>
      </c>
      <c r="D3405">
        <v>115</v>
      </c>
      <c r="E3405">
        <v>3</v>
      </c>
      <c r="F3405">
        <v>345</v>
      </c>
    </row>
    <row r="3406" spans="1:6" x14ac:dyDescent="0.25">
      <c r="A3406">
        <v>3404</v>
      </c>
      <c r="B3406">
        <v>687</v>
      </c>
      <c r="C3406">
        <v>564</v>
      </c>
      <c r="D3406">
        <v>100</v>
      </c>
      <c r="E3406">
        <v>1</v>
      </c>
      <c r="F3406">
        <v>100</v>
      </c>
    </row>
    <row r="3407" spans="1:6" x14ac:dyDescent="0.25">
      <c r="A3407">
        <v>3405</v>
      </c>
      <c r="B3407">
        <v>687</v>
      </c>
      <c r="C3407">
        <v>154</v>
      </c>
      <c r="D3407">
        <v>91</v>
      </c>
      <c r="E3407">
        <v>2</v>
      </c>
      <c r="F3407">
        <v>182</v>
      </c>
    </row>
    <row r="3408" spans="1:6" x14ac:dyDescent="0.25">
      <c r="A3408">
        <v>3406</v>
      </c>
      <c r="B3408">
        <v>687</v>
      </c>
      <c r="C3408">
        <v>799</v>
      </c>
      <c r="D3408">
        <v>91</v>
      </c>
      <c r="E3408">
        <v>1</v>
      </c>
      <c r="F3408">
        <v>91</v>
      </c>
    </row>
    <row r="3409" spans="1:6" x14ac:dyDescent="0.25">
      <c r="A3409">
        <v>3407</v>
      </c>
      <c r="B3409">
        <v>687</v>
      </c>
      <c r="C3409">
        <v>768</v>
      </c>
      <c r="D3409">
        <v>109</v>
      </c>
      <c r="E3409">
        <v>2</v>
      </c>
      <c r="F3409">
        <v>218</v>
      </c>
    </row>
    <row r="3410" spans="1:6" x14ac:dyDescent="0.25">
      <c r="A3410">
        <v>3408</v>
      </c>
      <c r="B3410">
        <v>687</v>
      </c>
      <c r="C3410">
        <v>864</v>
      </c>
      <c r="D3410">
        <v>113</v>
      </c>
      <c r="E3410">
        <v>2</v>
      </c>
      <c r="F3410">
        <v>226</v>
      </c>
    </row>
    <row r="3411" spans="1:6" x14ac:dyDescent="0.25">
      <c r="A3411">
        <v>3409</v>
      </c>
      <c r="B3411">
        <v>688</v>
      </c>
      <c r="C3411">
        <v>363</v>
      </c>
      <c r="D3411">
        <v>94</v>
      </c>
      <c r="E3411">
        <v>1</v>
      </c>
      <c r="F3411">
        <v>94</v>
      </c>
    </row>
    <row r="3412" spans="1:6" x14ac:dyDescent="0.25">
      <c r="A3412">
        <v>3410</v>
      </c>
      <c r="B3412">
        <v>688</v>
      </c>
      <c r="C3412">
        <v>682</v>
      </c>
      <c r="D3412">
        <v>113</v>
      </c>
      <c r="E3412">
        <v>3</v>
      </c>
      <c r="F3412">
        <v>339</v>
      </c>
    </row>
    <row r="3413" spans="1:6" x14ac:dyDescent="0.25">
      <c r="A3413">
        <v>3411</v>
      </c>
      <c r="B3413">
        <v>688</v>
      </c>
      <c r="C3413">
        <v>1137</v>
      </c>
      <c r="D3413">
        <v>102</v>
      </c>
      <c r="E3413">
        <v>3</v>
      </c>
      <c r="F3413">
        <v>306</v>
      </c>
    </row>
    <row r="3414" spans="1:6" x14ac:dyDescent="0.25">
      <c r="A3414">
        <v>3412</v>
      </c>
      <c r="B3414">
        <v>688</v>
      </c>
      <c r="C3414">
        <v>1236</v>
      </c>
      <c r="D3414">
        <v>112</v>
      </c>
      <c r="E3414">
        <v>2</v>
      </c>
      <c r="F3414">
        <v>224</v>
      </c>
    </row>
    <row r="3415" spans="1:6" x14ac:dyDescent="0.25">
      <c r="A3415">
        <v>3413</v>
      </c>
      <c r="B3415">
        <v>689</v>
      </c>
      <c r="C3415">
        <v>1169</v>
      </c>
      <c r="D3415">
        <v>99</v>
      </c>
      <c r="E3415">
        <v>1</v>
      </c>
      <c r="F3415">
        <v>99</v>
      </c>
    </row>
    <row r="3416" spans="1:6" x14ac:dyDescent="0.25">
      <c r="A3416">
        <v>3414</v>
      </c>
      <c r="B3416">
        <v>689</v>
      </c>
      <c r="C3416">
        <v>674</v>
      </c>
      <c r="D3416">
        <v>113</v>
      </c>
      <c r="E3416">
        <v>1</v>
      </c>
      <c r="F3416">
        <v>113</v>
      </c>
    </row>
    <row r="3417" spans="1:6" x14ac:dyDescent="0.25">
      <c r="A3417">
        <v>3415</v>
      </c>
      <c r="B3417">
        <v>689</v>
      </c>
      <c r="C3417">
        <v>339</v>
      </c>
      <c r="D3417">
        <v>109</v>
      </c>
      <c r="E3417">
        <v>2</v>
      </c>
      <c r="F3417">
        <v>218</v>
      </c>
    </row>
    <row r="3418" spans="1:6" x14ac:dyDescent="0.25">
      <c r="A3418">
        <v>3416</v>
      </c>
      <c r="B3418">
        <v>689</v>
      </c>
      <c r="C3418">
        <v>277</v>
      </c>
      <c r="D3418">
        <v>95</v>
      </c>
      <c r="E3418">
        <v>2</v>
      </c>
      <c r="F3418">
        <v>190</v>
      </c>
    </row>
    <row r="3419" spans="1:6" x14ac:dyDescent="0.25">
      <c r="A3419">
        <v>3417</v>
      </c>
      <c r="B3419">
        <v>689</v>
      </c>
      <c r="C3419">
        <v>245</v>
      </c>
      <c r="D3419">
        <v>95</v>
      </c>
      <c r="E3419">
        <v>2</v>
      </c>
      <c r="F3419">
        <v>190</v>
      </c>
    </row>
    <row r="3420" spans="1:6" x14ac:dyDescent="0.25">
      <c r="A3420">
        <v>3418</v>
      </c>
      <c r="B3420">
        <v>689</v>
      </c>
      <c r="C3420">
        <v>1217</v>
      </c>
      <c r="D3420">
        <v>105</v>
      </c>
      <c r="E3420">
        <v>2</v>
      </c>
      <c r="F3420">
        <v>210</v>
      </c>
    </row>
    <row r="3421" spans="1:6" x14ac:dyDescent="0.25">
      <c r="A3421">
        <v>3419</v>
      </c>
      <c r="B3421">
        <v>689</v>
      </c>
      <c r="C3421">
        <v>643</v>
      </c>
      <c r="D3421">
        <v>93</v>
      </c>
      <c r="E3421">
        <v>3</v>
      </c>
      <c r="F3421">
        <v>279</v>
      </c>
    </row>
    <row r="3422" spans="1:6" x14ac:dyDescent="0.25">
      <c r="A3422">
        <v>3420</v>
      </c>
      <c r="B3422">
        <v>690</v>
      </c>
      <c r="C3422">
        <v>454</v>
      </c>
      <c r="D3422">
        <v>107</v>
      </c>
      <c r="E3422">
        <v>1</v>
      </c>
      <c r="F3422">
        <v>107</v>
      </c>
    </row>
    <row r="3423" spans="1:6" x14ac:dyDescent="0.25">
      <c r="A3423">
        <v>3421</v>
      </c>
      <c r="B3423">
        <v>690</v>
      </c>
      <c r="C3423">
        <v>296</v>
      </c>
      <c r="D3423">
        <v>105</v>
      </c>
      <c r="E3423">
        <v>3</v>
      </c>
      <c r="F3423">
        <v>315</v>
      </c>
    </row>
    <row r="3424" spans="1:6" x14ac:dyDescent="0.25">
      <c r="A3424">
        <v>3422</v>
      </c>
      <c r="B3424">
        <v>690</v>
      </c>
      <c r="C3424">
        <v>919</v>
      </c>
      <c r="D3424">
        <v>96</v>
      </c>
      <c r="E3424">
        <v>3</v>
      </c>
      <c r="F3424">
        <v>288</v>
      </c>
    </row>
    <row r="3425" spans="1:6" x14ac:dyDescent="0.25">
      <c r="A3425">
        <v>3423</v>
      </c>
      <c r="B3425">
        <v>690</v>
      </c>
      <c r="C3425">
        <v>304</v>
      </c>
      <c r="D3425">
        <v>105</v>
      </c>
      <c r="E3425">
        <v>1</v>
      </c>
      <c r="F3425">
        <v>105</v>
      </c>
    </row>
    <row r="3426" spans="1:6" x14ac:dyDescent="0.25">
      <c r="A3426">
        <v>3424</v>
      </c>
      <c r="B3426">
        <v>691</v>
      </c>
      <c r="C3426">
        <v>1175</v>
      </c>
      <c r="D3426">
        <v>99</v>
      </c>
      <c r="E3426">
        <v>2</v>
      </c>
      <c r="F3426">
        <v>198</v>
      </c>
    </row>
    <row r="3427" spans="1:6" x14ac:dyDescent="0.25">
      <c r="A3427">
        <v>3425</v>
      </c>
      <c r="B3427">
        <v>691</v>
      </c>
      <c r="C3427">
        <v>2</v>
      </c>
      <c r="D3427">
        <v>96</v>
      </c>
      <c r="E3427">
        <v>2</v>
      </c>
      <c r="F3427">
        <v>192</v>
      </c>
    </row>
    <row r="3428" spans="1:6" x14ac:dyDescent="0.25">
      <c r="A3428">
        <v>3426</v>
      </c>
      <c r="B3428">
        <v>691</v>
      </c>
      <c r="C3428">
        <v>1100</v>
      </c>
      <c r="D3428">
        <v>115</v>
      </c>
      <c r="E3428">
        <v>1</v>
      </c>
      <c r="F3428">
        <v>115</v>
      </c>
    </row>
    <row r="3429" spans="1:6" x14ac:dyDescent="0.25">
      <c r="A3429">
        <v>3427</v>
      </c>
      <c r="B3429">
        <v>691</v>
      </c>
      <c r="C3429">
        <v>577</v>
      </c>
      <c r="D3429">
        <v>100</v>
      </c>
      <c r="E3429">
        <v>3</v>
      </c>
      <c r="F3429">
        <v>300</v>
      </c>
    </row>
    <row r="3430" spans="1:6" x14ac:dyDescent="0.25">
      <c r="A3430">
        <v>3428</v>
      </c>
      <c r="B3430">
        <v>691</v>
      </c>
      <c r="C3430">
        <v>928</v>
      </c>
      <c r="D3430">
        <v>96</v>
      </c>
      <c r="E3430">
        <v>2</v>
      </c>
      <c r="F3430">
        <v>192</v>
      </c>
    </row>
    <row r="3431" spans="1:6" x14ac:dyDescent="0.25">
      <c r="A3431">
        <v>3429</v>
      </c>
      <c r="B3431">
        <v>692</v>
      </c>
      <c r="C3431">
        <v>54</v>
      </c>
      <c r="D3431">
        <v>104</v>
      </c>
      <c r="E3431">
        <v>1</v>
      </c>
      <c r="F3431">
        <v>104</v>
      </c>
    </row>
    <row r="3432" spans="1:6" x14ac:dyDescent="0.25">
      <c r="A3432">
        <v>3430</v>
      </c>
      <c r="B3432">
        <v>692</v>
      </c>
      <c r="C3432">
        <v>752</v>
      </c>
      <c r="D3432">
        <v>109</v>
      </c>
      <c r="E3432">
        <v>3</v>
      </c>
      <c r="F3432">
        <v>327</v>
      </c>
    </row>
    <row r="3433" spans="1:6" x14ac:dyDescent="0.25">
      <c r="A3433">
        <v>3431</v>
      </c>
      <c r="B3433">
        <v>692</v>
      </c>
      <c r="C3433">
        <v>953</v>
      </c>
      <c r="D3433">
        <v>97</v>
      </c>
      <c r="E3433">
        <v>2</v>
      </c>
      <c r="F3433">
        <v>194</v>
      </c>
    </row>
    <row r="3434" spans="1:6" x14ac:dyDescent="0.25">
      <c r="A3434">
        <v>3432</v>
      </c>
      <c r="B3434">
        <v>692</v>
      </c>
      <c r="C3434">
        <v>1094</v>
      </c>
      <c r="D3434">
        <v>115</v>
      </c>
      <c r="E3434">
        <v>1</v>
      </c>
      <c r="F3434">
        <v>115</v>
      </c>
    </row>
    <row r="3435" spans="1:6" x14ac:dyDescent="0.25">
      <c r="A3435">
        <v>3433</v>
      </c>
      <c r="B3435">
        <v>693</v>
      </c>
      <c r="C3435">
        <v>681</v>
      </c>
      <c r="D3435">
        <v>113</v>
      </c>
      <c r="E3435">
        <v>3</v>
      </c>
      <c r="F3435">
        <v>339</v>
      </c>
    </row>
    <row r="3436" spans="1:6" x14ac:dyDescent="0.25">
      <c r="A3436">
        <v>3434</v>
      </c>
      <c r="B3436">
        <v>693</v>
      </c>
      <c r="C3436">
        <v>675</v>
      </c>
      <c r="D3436">
        <v>113</v>
      </c>
      <c r="E3436">
        <v>3</v>
      </c>
      <c r="F3436">
        <v>339</v>
      </c>
    </row>
    <row r="3437" spans="1:6" x14ac:dyDescent="0.25">
      <c r="A3437">
        <v>3435</v>
      </c>
      <c r="B3437">
        <v>693</v>
      </c>
      <c r="C3437">
        <v>272</v>
      </c>
      <c r="D3437">
        <v>95</v>
      </c>
      <c r="E3437">
        <v>3</v>
      </c>
      <c r="F3437">
        <v>285</v>
      </c>
    </row>
    <row r="3438" spans="1:6" x14ac:dyDescent="0.25">
      <c r="A3438">
        <v>3436</v>
      </c>
      <c r="B3438">
        <v>693</v>
      </c>
      <c r="C3438">
        <v>252</v>
      </c>
      <c r="D3438">
        <v>95</v>
      </c>
      <c r="E3438">
        <v>3</v>
      </c>
      <c r="F3438">
        <v>285</v>
      </c>
    </row>
    <row r="3439" spans="1:6" x14ac:dyDescent="0.25">
      <c r="A3439">
        <v>3437</v>
      </c>
      <c r="B3439">
        <v>693</v>
      </c>
      <c r="C3439">
        <v>846</v>
      </c>
      <c r="D3439">
        <v>113</v>
      </c>
      <c r="E3439">
        <v>3</v>
      </c>
      <c r="F3439">
        <v>339</v>
      </c>
    </row>
    <row r="3440" spans="1:6" x14ac:dyDescent="0.25">
      <c r="A3440">
        <v>3438</v>
      </c>
      <c r="B3440">
        <v>694</v>
      </c>
      <c r="C3440">
        <v>565</v>
      </c>
      <c r="D3440">
        <v>100</v>
      </c>
      <c r="E3440">
        <v>1</v>
      </c>
      <c r="F3440">
        <v>100</v>
      </c>
    </row>
    <row r="3441" spans="1:6" x14ac:dyDescent="0.25">
      <c r="A3441">
        <v>3439</v>
      </c>
      <c r="B3441">
        <v>694</v>
      </c>
      <c r="C3441">
        <v>780</v>
      </c>
      <c r="D3441">
        <v>91</v>
      </c>
      <c r="E3441">
        <v>3</v>
      </c>
      <c r="F3441">
        <v>273</v>
      </c>
    </row>
    <row r="3442" spans="1:6" x14ac:dyDescent="0.25">
      <c r="A3442">
        <v>3440</v>
      </c>
      <c r="B3442">
        <v>694</v>
      </c>
      <c r="C3442">
        <v>1171</v>
      </c>
      <c r="D3442">
        <v>99</v>
      </c>
      <c r="E3442">
        <v>3</v>
      </c>
      <c r="F3442">
        <v>297</v>
      </c>
    </row>
    <row r="3443" spans="1:6" x14ac:dyDescent="0.25">
      <c r="A3443">
        <v>3441</v>
      </c>
      <c r="B3443">
        <v>694</v>
      </c>
      <c r="C3443">
        <v>627</v>
      </c>
      <c r="D3443">
        <v>112</v>
      </c>
      <c r="E3443">
        <v>3</v>
      </c>
      <c r="F3443">
        <v>336</v>
      </c>
    </row>
    <row r="3444" spans="1:6" x14ac:dyDescent="0.25">
      <c r="A3444">
        <v>3442</v>
      </c>
      <c r="B3444">
        <v>694</v>
      </c>
      <c r="C3444">
        <v>191</v>
      </c>
      <c r="D3444">
        <v>98</v>
      </c>
      <c r="E3444">
        <v>3</v>
      </c>
      <c r="F3444">
        <v>294</v>
      </c>
    </row>
    <row r="3445" spans="1:6" x14ac:dyDescent="0.25">
      <c r="A3445">
        <v>3443</v>
      </c>
      <c r="B3445">
        <v>694</v>
      </c>
      <c r="C3445">
        <v>197</v>
      </c>
      <c r="D3445">
        <v>98</v>
      </c>
      <c r="E3445">
        <v>1</v>
      </c>
      <c r="F3445">
        <v>98</v>
      </c>
    </row>
    <row r="3446" spans="1:6" x14ac:dyDescent="0.25">
      <c r="A3446">
        <v>3444</v>
      </c>
      <c r="B3446">
        <v>694</v>
      </c>
      <c r="C3446">
        <v>415</v>
      </c>
      <c r="D3446">
        <v>119</v>
      </c>
      <c r="E3446">
        <v>3</v>
      </c>
      <c r="F3446">
        <v>357</v>
      </c>
    </row>
    <row r="3447" spans="1:6" x14ac:dyDescent="0.25">
      <c r="A3447">
        <v>3445</v>
      </c>
      <c r="B3447">
        <v>695</v>
      </c>
      <c r="C3447">
        <v>530</v>
      </c>
      <c r="D3447">
        <v>98</v>
      </c>
      <c r="E3447">
        <v>2</v>
      </c>
      <c r="F3447">
        <v>196</v>
      </c>
    </row>
    <row r="3448" spans="1:6" x14ac:dyDescent="0.25">
      <c r="A3448">
        <v>3446</v>
      </c>
      <c r="B3448">
        <v>695</v>
      </c>
      <c r="C3448">
        <v>401</v>
      </c>
      <c r="D3448">
        <v>119</v>
      </c>
      <c r="E3448">
        <v>2</v>
      </c>
      <c r="F3448">
        <v>238</v>
      </c>
    </row>
    <row r="3449" spans="1:6" x14ac:dyDescent="0.25">
      <c r="A3449">
        <v>3447</v>
      </c>
      <c r="B3449">
        <v>695</v>
      </c>
      <c r="C3449">
        <v>18</v>
      </c>
      <c r="D3449">
        <v>96</v>
      </c>
      <c r="E3449">
        <v>1</v>
      </c>
      <c r="F3449">
        <v>96</v>
      </c>
    </row>
    <row r="3450" spans="1:6" x14ac:dyDescent="0.25">
      <c r="A3450">
        <v>3448</v>
      </c>
      <c r="B3450">
        <v>695</v>
      </c>
      <c r="C3450">
        <v>165</v>
      </c>
      <c r="D3450">
        <v>91</v>
      </c>
      <c r="E3450">
        <v>1</v>
      </c>
      <c r="F3450">
        <v>91</v>
      </c>
    </row>
    <row r="3451" spans="1:6" x14ac:dyDescent="0.25">
      <c r="A3451">
        <v>3449</v>
      </c>
      <c r="B3451">
        <v>695</v>
      </c>
      <c r="C3451">
        <v>455</v>
      </c>
      <c r="D3451">
        <v>118</v>
      </c>
      <c r="E3451">
        <v>2</v>
      </c>
      <c r="F3451">
        <v>236</v>
      </c>
    </row>
    <row r="3452" spans="1:6" x14ac:dyDescent="0.25">
      <c r="A3452">
        <v>3450</v>
      </c>
      <c r="B3452">
        <v>696</v>
      </c>
      <c r="C3452">
        <v>83</v>
      </c>
      <c r="D3452">
        <v>118</v>
      </c>
      <c r="E3452">
        <v>3</v>
      </c>
      <c r="F3452">
        <v>354</v>
      </c>
    </row>
    <row r="3453" spans="1:6" x14ac:dyDescent="0.25">
      <c r="A3453">
        <v>3451</v>
      </c>
      <c r="B3453">
        <v>696</v>
      </c>
      <c r="C3453">
        <v>1167</v>
      </c>
      <c r="D3453">
        <v>99</v>
      </c>
      <c r="E3453">
        <v>2</v>
      </c>
      <c r="F3453">
        <v>198</v>
      </c>
    </row>
    <row r="3454" spans="1:6" x14ac:dyDescent="0.25">
      <c r="A3454">
        <v>3452</v>
      </c>
      <c r="B3454">
        <v>696</v>
      </c>
      <c r="C3454">
        <v>453</v>
      </c>
      <c r="D3454">
        <v>107</v>
      </c>
      <c r="E3454">
        <v>3</v>
      </c>
      <c r="F3454">
        <v>321</v>
      </c>
    </row>
    <row r="3455" spans="1:6" x14ac:dyDescent="0.25">
      <c r="A3455">
        <v>3453</v>
      </c>
      <c r="B3455">
        <v>697</v>
      </c>
      <c r="C3455">
        <v>897</v>
      </c>
      <c r="D3455">
        <v>94</v>
      </c>
      <c r="E3455">
        <v>2</v>
      </c>
      <c r="F3455">
        <v>188</v>
      </c>
    </row>
    <row r="3456" spans="1:6" x14ac:dyDescent="0.25">
      <c r="A3456">
        <v>3454</v>
      </c>
      <c r="B3456">
        <v>697</v>
      </c>
      <c r="C3456">
        <v>330</v>
      </c>
      <c r="D3456">
        <v>109</v>
      </c>
      <c r="E3456">
        <v>1</v>
      </c>
      <c r="F3456">
        <v>109</v>
      </c>
    </row>
    <row r="3457" spans="1:6" x14ac:dyDescent="0.25">
      <c r="A3457">
        <v>3455</v>
      </c>
      <c r="B3457">
        <v>697</v>
      </c>
      <c r="C3457">
        <v>457</v>
      </c>
      <c r="D3457">
        <v>118</v>
      </c>
      <c r="E3457">
        <v>3</v>
      </c>
      <c r="F3457">
        <v>354</v>
      </c>
    </row>
    <row r="3458" spans="1:6" x14ac:dyDescent="0.25">
      <c r="A3458">
        <v>3456</v>
      </c>
      <c r="B3458">
        <v>697</v>
      </c>
      <c r="C3458">
        <v>56</v>
      </c>
      <c r="D3458">
        <v>104</v>
      </c>
      <c r="E3458">
        <v>2</v>
      </c>
      <c r="F3458">
        <v>208</v>
      </c>
    </row>
    <row r="3459" spans="1:6" x14ac:dyDescent="0.25">
      <c r="A3459">
        <v>3457</v>
      </c>
      <c r="B3459">
        <v>697</v>
      </c>
      <c r="C3459">
        <v>590</v>
      </c>
      <c r="D3459">
        <v>100</v>
      </c>
      <c r="E3459">
        <v>1</v>
      </c>
      <c r="F3459">
        <v>100</v>
      </c>
    </row>
    <row r="3460" spans="1:6" x14ac:dyDescent="0.25">
      <c r="A3460">
        <v>3458</v>
      </c>
      <c r="B3460">
        <v>697</v>
      </c>
      <c r="C3460">
        <v>1036</v>
      </c>
      <c r="D3460">
        <v>90</v>
      </c>
      <c r="E3460">
        <v>3</v>
      </c>
      <c r="F3460">
        <v>270</v>
      </c>
    </row>
    <row r="3461" spans="1:6" x14ac:dyDescent="0.25">
      <c r="A3461">
        <v>3459</v>
      </c>
      <c r="B3461">
        <v>698</v>
      </c>
      <c r="C3461">
        <v>820</v>
      </c>
      <c r="D3461">
        <v>117</v>
      </c>
      <c r="E3461">
        <v>3</v>
      </c>
      <c r="F3461">
        <v>351</v>
      </c>
    </row>
    <row r="3462" spans="1:6" x14ac:dyDescent="0.25">
      <c r="A3462">
        <v>3460</v>
      </c>
      <c r="B3462">
        <v>698</v>
      </c>
      <c r="C3462">
        <v>376</v>
      </c>
      <c r="D3462">
        <v>94</v>
      </c>
      <c r="E3462">
        <v>2</v>
      </c>
      <c r="F3462">
        <v>188</v>
      </c>
    </row>
    <row r="3463" spans="1:6" x14ac:dyDescent="0.25">
      <c r="A3463">
        <v>3461</v>
      </c>
      <c r="B3463">
        <v>698</v>
      </c>
      <c r="C3463">
        <v>439</v>
      </c>
      <c r="D3463">
        <v>107</v>
      </c>
      <c r="E3463">
        <v>1</v>
      </c>
      <c r="F3463">
        <v>107</v>
      </c>
    </row>
    <row r="3464" spans="1:6" x14ac:dyDescent="0.25">
      <c r="A3464">
        <v>3462</v>
      </c>
      <c r="B3464">
        <v>698</v>
      </c>
      <c r="C3464">
        <v>1098</v>
      </c>
      <c r="D3464">
        <v>115</v>
      </c>
      <c r="E3464">
        <v>2</v>
      </c>
      <c r="F3464">
        <v>230</v>
      </c>
    </row>
    <row r="3465" spans="1:6" x14ac:dyDescent="0.25">
      <c r="A3465">
        <v>3463</v>
      </c>
      <c r="B3465">
        <v>698</v>
      </c>
      <c r="C3465">
        <v>522</v>
      </c>
      <c r="D3465">
        <v>102</v>
      </c>
      <c r="E3465">
        <v>2</v>
      </c>
      <c r="F3465">
        <v>204</v>
      </c>
    </row>
    <row r="3466" spans="1:6" x14ac:dyDescent="0.25">
      <c r="A3466">
        <v>3464</v>
      </c>
      <c r="B3466">
        <v>698</v>
      </c>
      <c r="C3466">
        <v>4</v>
      </c>
      <c r="D3466">
        <v>96</v>
      </c>
      <c r="E3466">
        <v>3</v>
      </c>
      <c r="F3466">
        <v>288</v>
      </c>
    </row>
    <row r="3467" spans="1:6" x14ac:dyDescent="0.25">
      <c r="A3467">
        <v>3465</v>
      </c>
      <c r="B3467">
        <v>698</v>
      </c>
      <c r="C3467">
        <v>1222</v>
      </c>
      <c r="D3467">
        <v>105</v>
      </c>
      <c r="E3467">
        <v>3</v>
      </c>
      <c r="F3467">
        <v>315</v>
      </c>
    </row>
    <row r="3468" spans="1:6" x14ac:dyDescent="0.25">
      <c r="A3468">
        <v>3466</v>
      </c>
      <c r="B3468">
        <v>699</v>
      </c>
      <c r="C3468">
        <v>1198</v>
      </c>
      <c r="D3468">
        <v>105</v>
      </c>
      <c r="E3468">
        <v>2</v>
      </c>
      <c r="F3468">
        <v>210</v>
      </c>
    </row>
    <row r="3469" spans="1:6" x14ac:dyDescent="0.25">
      <c r="A3469">
        <v>3467</v>
      </c>
      <c r="B3469">
        <v>699</v>
      </c>
      <c r="C3469">
        <v>587</v>
      </c>
      <c r="D3469">
        <v>100</v>
      </c>
      <c r="E3469">
        <v>2</v>
      </c>
      <c r="F3469">
        <v>200</v>
      </c>
    </row>
    <row r="3470" spans="1:6" x14ac:dyDescent="0.25">
      <c r="A3470">
        <v>3468</v>
      </c>
      <c r="B3470">
        <v>699</v>
      </c>
      <c r="C3470">
        <v>30</v>
      </c>
      <c r="D3470">
        <v>96</v>
      </c>
      <c r="E3470">
        <v>2</v>
      </c>
      <c r="F3470">
        <v>192</v>
      </c>
    </row>
    <row r="3471" spans="1:6" x14ac:dyDescent="0.25">
      <c r="A3471">
        <v>3469</v>
      </c>
      <c r="B3471">
        <v>699</v>
      </c>
      <c r="C3471">
        <v>98</v>
      </c>
      <c r="D3471">
        <v>118</v>
      </c>
      <c r="E3471">
        <v>1</v>
      </c>
      <c r="F3471">
        <v>118</v>
      </c>
    </row>
    <row r="3472" spans="1:6" x14ac:dyDescent="0.25">
      <c r="A3472">
        <v>3470</v>
      </c>
      <c r="B3472">
        <v>699</v>
      </c>
      <c r="C3472">
        <v>957</v>
      </c>
      <c r="D3472">
        <v>97</v>
      </c>
      <c r="E3472">
        <v>2</v>
      </c>
      <c r="F3472">
        <v>194</v>
      </c>
    </row>
    <row r="3473" spans="1:6" x14ac:dyDescent="0.25">
      <c r="A3473">
        <v>3471</v>
      </c>
      <c r="B3473">
        <v>699</v>
      </c>
      <c r="C3473">
        <v>189</v>
      </c>
      <c r="D3473">
        <v>98</v>
      </c>
      <c r="E3473">
        <v>3</v>
      </c>
      <c r="F3473">
        <v>294</v>
      </c>
    </row>
    <row r="3474" spans="1:6" x14ac:dyDescent="0.25">
      <c r="A3474">
        <v>3472</v>
      </c>
      <c r="B3474">
        <v>699</v>
      </c>
      <c r="C3474">
        <v>417</v>
      </c>
      <c r="D3474">
        <v>119</v>
      </c>
      <c r="E3474">
        <v>2</v>
      </c>
      <c r="F3474">
        <v>238</v>
      </c>
    </row>
    <row r="3475" spans="1:6" x14ac:dyDescent="0.25">
      <c r="A3475">
        <v>3473</v>
      </c>
      <c r="B3475">
        <v>699</v>
      </c>
      <c r="C3475">
        <v>142</v>
      </c>
      <c r="D3475">
        <v>91</v>
      </c>
      <c r="E3475">
        <v>3</v>
      </c>
      <c r="F3475">
        <v>273</v>
      </c>
    </row>
    <row r="3476" spans="1:6" x14ac:dyDescent="0.25">
      <c r="A3476">
        <v>3474</v>
      </c>
      <c r="B3476">
        <v>699</v>
      </c>
      <c r="C3476">
        <v>26</v>
      </c>
      <c r="D3476">
        <v>96</v>
      </c>
      <c r="E3476">
        <v>1</v>
      </c>
      <c r="F3476">
        <v>96</v>
      </c>
    </row>
    <row r="3477" spans="1:6" x14ac:dyDescent="0.25">
      <c r="A3477">
        <v>3475</v>
      </c>
      <c r="B3477">
        <v>700</v>
      </c>
      <c r="C3477">
        <v>172</v>
      </c>
      <c r="D3477">
        <v>91</v>
      </c>
      <c r="E3477">
        <v>1</v>
      </c>
      <c r="F3477">
        <v>91</v>
      </c>
    </row>
    <row r="3478" spans="1:6" x14ac:dyDescent="0.25">
      <c r="A3478">
        <v>3476</v>
      </c>
      <c r="B3478">
        <v>700</v>
      </c>
      <c r="C3478">
        <v>979</v>
      </c>
      <c r="D3478">
        <v>97</v>
      </c>
      <c r="E3478">
        <v>2</v>
      </c>
      <c r="F3478">
        <v>194</v>
      </c>
    </row>
    <row r="3479" spans="1:6" x14ac:dyDescent="0.25">
      <c r="A3479">
        <v>3477</v>
      </c>
      <c r="B3479">
        <v>700</v>
      </c>
      <c r="C3479">
        <v>534</v>
      </c>
      <c r="D3479">
        <v>98</v>
      </c>
      <c r="E3479">
        <v>3</v>
      </c>
      <c r="F3479">
        <v>294</v>
      </c>
    </row>
    <row r="3480" spans="1:6" x14ac:dyDescent="0.25">
      <c r="A3480">
        <v>3478</v>
      </c>
      <c r="B3480">
        <v>700</v>
      </c>
      <c r="C3480">
        <v>1145</v>
      </c>
      <c r="D3480">
        <v>102</v>
      </c>
      <c r="E3480">
        <v>3</v>
      </c>
      <c r="F3480">
        <v>306</v>
      </c>
    </row>
    <row r="3481" spans="1:6" x14ac:dyDescent="0.25">
      <c r="A3481">
        <v>3479</v>
      </c>
      <c r="B3481">
        <v>700</v>
      </c>
      <c r="C3481">
        <v>1106</v>
      </c>
      <c r="D3481">
        <v>115</v>
      </c>
      <c r="E3481">
        <v>2</v>
      </c>
      <c r="F3481">
        <v>230</v>
      </c>
    </row>
    <row r="3482" spans="1:6" x14ac:dyDescent="0.25">
      <c r="A3482">
        <v>3480</v>
      </c>
      <c r="B3482">
        <v>700</v>
      </c>
      <c r="C3482">
        <v>177</v>
      </c>
      <c r="D3482">
        <v>98</v>
      </c>
      <c r="E3482">
        <v>2</v>
      </c>
      <c r="F3482">
        <v>196</v>
      </c>
    </row>
    <row r="3483" spans="1:6" x14ac:dyDescent="0.25">
      <c r="A3483">
        <v>3481</v>
      </c>
      <c r="B3483">
        <v>701</v>
      </c>
      <c r="C3483">
        <v>314</v>
      </c>
      <c r="D3483">
        <v>105</v>
      </c>
      <c r="E3483">
        <v>2</v>
      </c>
      <c r="F3483">
        <v>210</v>
      </c>
    </row>
    <row r="3484" spans="1:6" x14ac:dyDescent="0.25">
      <c r="A3484">
        <v>3482</v>
      </c>
      <c r="B3484">
        <v>701</v>
      </c>
      <c r="C3484">
        <v>914</v>
      </c>
      <c r="D3484">
        <v>96</v>
      </c>
      <c r="E3484">
        <v>2</v>
      </c>
      <c r="F3484">
        <v>192</v>
      </c>
    </row>
    <row r="3485" spans="1:6" x14ac:dyDescent="0.25">
      <c r="A3485">
        <v>3483</v>
      </c>
      <c r="B3485">
        <v>701</v>
      </c>
      <c r="C3485">
        <v>488</v>
      </c>
      <c r="D3485">
        <v>118</v>
      </c>
      <c r="E3485">
        <v>1</v>
      </c>
      <c r="F3485">
        <v>118</v>
      </c>
    </row>
    <row r="3486" spans="1:6" x14ac:dyDescent="0.25">
      <c r="A3486">
        <v>3484</v>
      </c>
      <c r="B3486">
        <v>701</v>
      </c>
      <c r="C3486">
        <v>319</v>
      </c>
      <c r="D3486">
        <v>109</v>
      </c>
      <c r="E3486">
        <v>3</v>
      </c>
      <c r="F3486">
        <v>327</v>
      </c>
    </row>
    <row r="3487" spans="1:6" x14ac:dyDescent="0.25">
      <c r="A3487">
        <v>3485</v>
      </c>
      <c r="B3487">
        <v>702</v>
      </c>
      <c r="C3487">
        <v>1038</v>
      </c>
      <c r="D3487">
        <v>90</v>
      </c>
      <c r="E3487">
        <v>3</v>
      </c>
      <c r="F3487">
        <v>270</v>
      </c>
    </row>
    <row r="3488" spans="1:6" x14ac:dyDescent="0.25">
      <c r="A3488">
        <v>3486</v>
      </c>
      <c r="B3488">
        <v>702</v>
      </c>
      <c r="C3488">
        <v>950</v>
      </c>
      <c r="D3488">
        <v>97</v>
      </c>
      <c r="E3488">
        <v>3</v>
      </c>
      <c r="F3488">
        <v>291</v>
      </c>
    </row>
    <row r="3489" spans="1:6" x14ac:dyDescent="0.25">
      <c r="A3489">
        <v>3487</v>
      </c>
      <c r="B3489">
        <v>702</v>
      </c>
      <c r="C3489">
        <v>341</v>
      </c>
      <c r="D3489">
        <v>109</v>
      </c>
      <c r="E3489">
        <v>1</v>
      </c>
      <c r="F3489">
        <v>109</v>
      </c>
    </row>
    <row r="3490" spans="1:6" x14ac:dyDescent="0.25">
      <c r="A3490">
        <v>3488</v>
      </c>
      <c r="B3490">
        <v>702</v>
      </c>
      <c r="C3490">
        <v>1070</v>
      </c>
      <c r="D3490">
        <v>93</v>
      </c>
      <c r="E3490">
        <v>2</v>
      </c>
      <c r="F3490">
        <v>186</v>
      </c>
    </row>
    <row r="3491" spans="1:6" x14ac:dyDescent="0.25">
      <c r="A3491">
        <v>3489</v>
      </c>
      <c r="B3491">
        <v>702</v>
      </c>
      <c r="C3491">
        <v>693</v>
      </c>
      <c r="D3491">
        <v>113</v>
      </c>
      <c r="E3491">
        <v>3</v>
      </c>
      <c r="F3491">
        <v>339</v>
      </c>
    </row>
    <row r="3492" spans="1:6" x14ac:dyDescent="0.25">
      <c r="A3492">
        <v>3490</v>
      </c>
      <c r="B3492">
        <v>702</v>
      </c>
      <c r="C3492">
        <v>862</v>
      </c>
      <c r="D3492">
        <v>113</v>
      </c>
      <c r="E3492">
        <v>3</v>
      </c>
      <c r="F3492">
        <v>339</v>
      </c>
    </row>
    <row r="3493" spans="1:6" x14ac:dyDescent="0.25">
      <c r="A3493">
        <v>3491</v>
      </c>
      <c r="B3493">
        <v>703</v>
      </c>
      <c r="C3493">
        <v>116</v>
      </c>
      <c r="D3493">
        <v>92</v>
      </c>
      <c r="E3493">
        <v>2</v>
      </c>
      <c r="F3493">
        <v>184</v>
      </c>
    </row>
    <row r="3494" spans="1:6" x14ac:dyDescent="0.25">
      <c r="A3494">
        <v>3492</v>
      </c>
      <c r="B3494">
        <v>703</v>
      </c>
      <c r="C3494">
        <v>205</v>
      </c>
      <c r="D3494">
        <v>98</v>
      </c>
      <c r="E3494">
        <v>3</v>
      </c>
      <c r="F3494">
        <v>294</v>
      </c>
    </row>
    <row r="3495" spans="1:6" x14ac:dyDescent="0.25">
      <c r="A3495">
        <v>3493</v>
      </c>
      <c r="B3495">
        <v>703</v>
      </c>
      <c r="C3495">
        <v>249</v>
      </c>
      <c r="D3495">
        <v>95</v>
      </c>
      <c r="E3495">
        <v>3</v>
      </c>
      <c r="F3495">
        <v>285</v>
      </c>
    </row>
    <row r="3496" spans="1:6" x14ac:dyDescent="0.25">
      <c r="A3496">
        <v>3494</v>
      </c>
      <c r="B3496">
        <v>704</v>
      </c>
      <c r="C3496">
        <v>673</v>
      </c>
      <c r="D3496">
        <v>113</v>
      </c>
      <c r="E3496">
        <v>3</v>
      </c>
      <c r="F3496">
        <v>339</v>
      </c>
    </row>
    <row r="3497" spans="1:6" x14ac:dyDescent="0.25">
      <c r="A3497">
        <v>3495</v>
      </c>
      <c r="B3497">
        <v>704</v>
      </c>
      <c r="C3497">
        <v>44</v>
      </c>
      <c r="D3497">
        <v>104</v>
      </c>
      <c r="E3497">
        <v>2</v>
      </c>
      <c r="F3497">
        <v>208</v>
      </c>
    </row>
    <row r="3498" spans="1:6" x14ac:dyDescent="0.25">
      <c r="A3498">
        <v>3496</v>
      </c>
      <c r="B3498">
        <v>704</v>
      </c>
      <c r="C3498">
        <v>1080</v>
      </c>
      <c r="D3498">
        <v>93</v>
      </c>
      <c r="E3498">
        <v>2</v>
      </c>
      <c r="F3498">
        <v>186</v>
      </c>
    </row>
    <row r="3499" spans="1:6" x14ac:dyDescent="0.25">
      <c r="A3499">
        <v>3497</v>
      </c>
      <c r="B3499">
        <v>704</v>
      </c>
      <c r="C3499">
        <v>63</v>
      </c>
      <c r="D3499">
        <v>104</v>
      </c>
      <c r="E3499">
        <v>2</v>
      </c>
      <c r="F3499">
        <v>208</v>
      </c>
    </row>
    <row r="3500" spans="1:6" x14ac:dyDescent="0.25">
      <c r="A3500">
        <v>3498</v>
      </c>
      <c r="B3500">
        <v>705</v>
      </c>
      <c r="C3500">
        <v>231</v>
      </c>
      <c r="D3500">
        <v>106</v>
      </c>
      <c r="E3500">
        <v>3</v>
      </c>
      <c r="F3500">
        <v>318</v>
      </c>
    </row>
    <row r="3501" spans="1:6" x14ac:dyDescent="0.25">
      <c r="A3501">
        <v>3499</v>
      </c>
      <c r="B3501">
        <v>705</v>
      </c>
      <c r="C3501">
        <v>59</v>
      </c>
      <c r="D3501">
        <v>104</v>
      </c>
      <c r="E3501">
        <v>2</v>
      </c>
      <c r="F3501">
        <v>208</v>
      </c>
    </row>
    <row r="3502" spans="1:6" x14ac:dyDescent="0.25">
      <c r="A3502">
        <v>3500</v>
      </c>
      <c r="B3502">
        <v>705</v>
      </c>
      <c r="C3502">
        <v>927</v>
      </c>
      <c r="D3502">
        <v>96</v>
      </c>
      <c r="E3502">
        <v>2</v>
      </c>
      <c r="F3502">
        <v>192</v>
      </c>
    </row>
    <row r="3503" spans="1:6" x14ac:dyDescent="0.25">
      <c r="A3503">
        <v>3501</v>
      </c>
      <c r="B3503">
        <v>705</v>
      </c>
      <c r="C3503">
        <v>1090</v>
      </c>
      <c r="D3503">
        <v>115</v>
      </c>
      <c r="E3503">
        <v>2</v>
      </c>
      <c r="F3503">
        <v>230</v>
      </c>
    </row>
    <row r="3504" spans="1:6" x14ac:dyDescent="0.25">
      <c r="A3504">
        <v>3502</v>
      </c>
      <c r="B3504">
        <v>705</v>
      </c>
      <c r="C3504">
        <v>980</v>
      </c>
      <c r="D3504">
        <v>106</v>
      </c>
      <c r="E3504">
        <v>2</v>
      </c>
      <c r="F3504">
        <v>212</v>
      </c>
    </row>
    <row r="3505" spans="1:6" x14ac:dyDescent="0.25">
      <c r="A3505">
        <v>3503</v>
      </c>
      <c r="B3505">
        <v>705</v>
      </c>
      <c r="C3505">
        <v>1008</v>
      </c>
      <c r="D3505">
        <v>106</v>
      </c>
      <c r="E3505">
        <v>3</v>
      </c>
      <c r="F3505">
        <v>318</v>
      </c>
    </row>
    <row r="3506" spans="1:6" x14ac:dyDescent="0.25">
      <c r="A3506">
        <v>3504</v>
      </c>
      <c r="B3506">
        <v>705</v>
      </c>
      <c r="C3506">
        <v>666</v>
      </c>
      <c r="D3506">
        <v>113</v>
      </c>
      <c r="E3506">
        <v>3</v>
      </c>
      <c r="F3506">
        <v>339</v>
      </c>
    </row>
    <row r="3507" spans="1:6" x14ac:dyDescent="0.25">
      <c r="A3507">
        <v>3505</v>
      </c>
      <c r="B3507">
        <v>705</v>
      </c>
      <c r="C3507">
        <v>1007</v>
      </c>
      <c r="D3507">
        <v>106</v>
      </c>
      <c r="E3507">
        <v>2</v>
      </c>
      <c r="F3507">
        <v>212</v>
      </c>
    </row>
    <row r="3508" spans="1:6" x14ac:dyDescent="0.25">
      <c r="A3508">
        <v>3506</v>
      </c>
      <c r="B3508">
        <v>705</v>
      </c>
      <c r="C3508">
        <v>833</v>
      </c>
      <c r="D3508">
        <v>117</v>
      </c>
      <c r="E3508">
        <v>3</v>
      </c>
      <c r="F3508">
        <v>351</v>
      </c>
    </row>
    <row r="3509" spans="1:6" x14ac:dyDescent="0.25">
      <c r="A3509">
        <v>3507</v>
      </c>
      <c r="B3509">
        <v>705</v>
      </c>
      <c r="C3509">
        <v>1111</v>
      </c>
      <c r="D3509">
        <v>115</v>
      </c>
      <c r="E3509">
        <v>1</v>
      </c>
      <c r="F3509">
        <v>115</v>
      </c>
    </row>
    <row r="3510" spans="1:6" x14ac:dyDescent="0.25">
      <c r="A3510">
        <v>3508</v>
      </c>
      <c r="B3510">
        <v>706</v>
      </c>
      <c r="C3510">
        <v>494</v>
      </c>
      <c r="D3510">
        <v>102</v>
      </c>
      <c r="E3510">
        <v>1</v>
      </c>
      <c r="F3510">
        <v>102</v>
      </c>
    </row>
    <row r="3511" spans="1:6" x14ac:dyDescent="0.25">
      <c r="A3511">
        <v>3509</v>
      </c>
      <c r="B3511">
        <v>706</v>
      </c>
      <c r="C3511">
        <v>1030</v>
      </c>
      <c r="D3511">
        <v>90</v>
      </c>
      <c r="E3511">
        <v>2</v>
      </c>
      <c r="F3511">
        <v>180</v>
      </c>
    </row>
    <row r="3512" spans="1:6" x14ac:dyDescent="0.25">
      <c r="A3512">
        <v>3510</v>
      </c>
      <c r="B3512">
        <v>706</v>
      </c>
      <c r="C3512">
        <v>356</v>
      </c>
      <c r="D3512">
        <v>94</v>
      </c>
      <c r="E3512">
        <v>1</v>
      </c>
      <c r="F3512">
        <v>94</v>
      </c>
    </row>
    <row r="3513" spans="1:6" x14ac:dyDescent="0.25">
      <c r="A3513">
        <v>3511</v>
      </c>
      <c r="B3513">
        <v>706</v>
      </c>
      <c r="C3513">
        <v>214</v>
      </c>
      <c r="D3513">
        <v>106</v>
      </c>
      <c r="E3513">
        <v>2</v>
      </c>
      <c r="F3513">
        <v>212</v>
      </c>
    </row>
    <row r="3514" spans="1:6" x14ac:dyDescent="0.25">
      <c r="A3514">
        <v>3512</v>
      </c>
      <c r="B3514">
        <v>706</v>
      </c>
      <c r="C3514">
        <v>954</v>
      </c>
      <c r="D3514">
        <v>97</v>
      </c>
      <c r="E3514">
        <v>1</v>
      </c>
      <c r="F3514">
        <v>97</v>
      </c>
    </row>
    <row r="3515" spans="1:6" x14ac:dyDescent="0.25">
      <c r="A3515">
        <v>3513</v>
      </c>
      <c r="B3515">
        <v>707</v>
      </c>
      <c r="C3515">
        <v>667</v>
      </c>
      <c r="D3515">
        <v>113</v>
      </c>
      <c r="E3515">
        <v>3</v>
      </c>
      <c r="F3515">
        <v>339</v>
      </c>
    </row>
    <row r="3516" spans="1:6" x14ac:dyDescent="0.25">
      <c r="A3516">
        <v>3514</v>
      </c>
      <c r="B3516">
        <v>707</v>
      </c>
      <c r="C3516">
        <v>709</v>
      </c>
      <c r="D3516">
        <v>119</v>
      </c>
      <c r="E3516">
        <v>2</v>
      </c>
      <c r="F3516">
        <v>238</v>
      </c>
    </row>
    <row r="3517" spans="1:6" x14ac:dyDescent="0.25">
      <c r="A3517">
        <v>3515</v>
      </c>
      <c r="B3517">
        <v>707</v>
      </c>
      <c r="C3517">
        <v>939</v>
      </c>
      <c r="D3517">
        <v>96</v>
      </c>
      <c r="E3517">
        <v>2</v>
      </c>
      <c r="F3517">
        <v>192</v>
      </c>
    </row>
    <row r="3518" spans="1:6" x14ac:dyDescent="0.25">
      <c r="A3518">
        <v>3516</v>
      </c>
      <c r="B3518">
        <v>707</v>
      </c>
      <c r="C3518">
        <v>803</v>
      </c>
      <c r="D3518">
        <v>91</v>
      </c>
      <c r="E3518">
        <v>3</v>
      </c>
      <c r="F3518">
        <v>273</v>
      </c>
    </row>
    <row r="3519" spans="1:6" x14ac:dyDescent="0.25">
      <c r="A3519">
        <v>3517</v>
      </c>
      <c r="B3519">
        <v>707</v>
      </c>
      <c r="C3519">
        <v>742</v>
      </c>
      <c r="D3519">
        <v>109</v>
      </c>
      <c r="E3519">
        <v>3</v>
      </c>
      <c r="F3519">
        <v>327</v>
      </c>
    </row>
    <row r="3520" spans="1:6" x14ac:dyDescent="0.25">
      <c r="A3520">
        <v>3518</v>
      </c>
      <c r="B3520">
        <v>707</v>
      </c>
      <c r="C3520">
        <v>234</v>
      </c>
      <c r="D3520">
        <v>106</v>
      </c>
      <c r="E3520">
        <v>2</v>
      </c>
      <c r="F3520">
        <v>212</v>
      </c>
    </row>
    <row r="3521" spans="1:6" x14ac:dyDescent="0.25">
      <c r="A3521">
        <v>3519</v>
      </c>
      <c r="B3521">
        <v>707</v>
      </c>
      <c r="C3521">
        <v>274</v>
      </c>
      <c r="D3521">
        <v>95</v>
      </c>
      <c r="E3521">
        <v>3</v>
      </c>
      <c r="F3521">
        <v>285</v>
      </c>
    </row>
    <row r="3522" spans="1:6" x14ac:dyDescent="0.25">
      <c r="A3522">
        <v>3520</v>
      </c>
      <c r="B3522">
        <v>708</v>
      </c>
      <c r="C3522">
        <v>1099</v>
      </c>
      <c r="D3522">
        <v>115</v>
      </c>
      <c r="E3522">
        <v>1</v>
      </c>
      <c r="F3522">
        <v>115</v>
      </c>
    </row>
    <row r="3523" spans="1:6" x14ac:dyDescent="0.25">
      <c r="A3523">
        <v>3521</v>
      </c>
      <c r="B3523">
        <v>708</v>
      </c>
      <c r="C3523">
        <v>159</v>
      </c>
      <c r="D3523">
        <v>91</v>
      </c>
      <c r="E3523">
        <v>2</v>
      </c>
      <c r="F3523">
        <v>182</v>
      </c>
    </row>
    <row r="3524" spans="1:6" x14ac:dyDescent="0.25">
      <c r="A3524">
        <v>3522</v>
      </c>
      <c r="B3524">
        <v>708</v>
      </c>
      <c r="C3524">
        <v>937</v>
      </c>
      <c r="D3524">
        <v>96</v>
      </c>
      <c r="E3524">
        <v>2</v>
      </c>
      <c r="F3524">
        <v>192</v>
      </c>
    </row>
    <row r="3525" spans="1:6" x14ac:dyDescent="0.25">
      <c r="A3525">
        <v>3523</v>
      </c>
      <c r="B3525">
        <v>708</v>
      </c>
      <c r="C3525">
        <v>867</v>
      </c>
      <c r="D3525">
        <v>113</v>
      </c>
      <c r="E3525">
        <v>3</v>
      </c>
      <c r="F3525">
        <v>339</v>
      </c>
    </row>
    <row r="3526" spans="1:6" x14ac:dyDescent="0.25">
      <c r="A3526">
        <v>3524</v>
      </c>
      <c r="B3526">
        <v>708</v>
      </c>
      <c r="C3526">
        <v>180</v>
      </c>
      <c r="D3526">
        <v>98</v>
      </c>
      <c r="E3526">
        <v>3</v>
      </c>
      <c r="F3526">
        <v>294</v>
      </c>
    </row>
    <row r="3527" spans="1:6" x14ac:dyDescent="0.25">
      <c r="A3527">
        <v>3525</v>
      </c>
      <c r="B3527">
        <v>709</v>
      </c>
      <c r="C3527">
        <v>110</v>
      </c>
      <c r="D3527">
        <v>92</v>
      </c>
      <c r="E3527">
        <v>2</v>
      </c>
      <c r="F3527">
        <v>184</v>
      </c>
    </row>
    <row r="3528" spans="1:6" x14ac:dyDescent="0.25">
      <c r="A3528">
        <v>3526</v>
      </c>
      <c r="B3528">
        <v>709</v>
      </c>
      <c r="C3528">
        <v>95</v>
      </c>
      <c r="D3528">
        <v>118</v>
      </c>
      <c r="E3528">
        <v>2</v>
      </c>
      <c r="F3528">
        <v>236</v>
      </c>
    </row>
    <row r="3529" spans="1:6" x14ac:dyDescent="0.25">
      <c r="A3529">
        <v>3527</v>
      </c>
      <c r="B3529">
        <v>709</v>
      </c>
      <c r="C3529">
        <v>641</v>
      </c>
      <c r="D3529">
        <v>93</v>
      </c>
      <c r="E3529">
        <v>1</v>
      </c>
      <c r="F3529">
        <v>93</v>
      </c>
    </row>
    <row r="3530" spans="1:6" x14ac:dyDescent="0.25">
      <c r="A3530">
        <v>3528</v>
      </c>
      <c r="B3530">
        <v>709</v>
      </c>
      <c r="C3530">
        <v>397</v>
      </c>
      <c r="D3530">
        <v>119</v>
      </c>
      <c r="E3530">
        <v>1</v>
      </c>
      <c r="F3530">
        <v>119</v>
      </c>
    </row>
    <row r="3531" spans="1:6" x14ac:dyDescent="0.25">
      <c r="A3531">
        <v>3529</v>
      </c>
      <c r="B3531">
        <v>709</v>
      </c>
      <c r="C3531">
        <v>184</v>
      </c>
      <c r="D3531">
        <v>98</v>
      </c>
      <c r="E3531">
        <v>1</v>
      </c>
      <c r="F3531">
        <v>98</v>
      </c>
    </row>
    <row r="3532" spans="1:6" x14ac:dyDescent="0.25">
      <c r="A3532">
        <v>3530</v>
      </c>
      <c r="B3532">
        <v>709</v>
      </c>
      <c r="C3532">
        <v>951</v>
      </c>
      <c r="D3532">
        <v>97</v>
      </c>
      <c r="E3532">
        <v>2</v>
      </c>
      <c r="F3532">
        <v>194</v>
      </c>
    </row>
    <row r="3533" spans="1:6" x14ac:dyDescent="0.25">
      <c r="A3533">
        <v>3531</v>
      </c>
      <c r="B3533">
        <v>710</v>
      </c>
      <c r="C3533">
        <v>1083</v>
      </c>
      <c r="D3533">
        <v>93</v>
      </c>
      <c r="E3533">
        <v>1</v>
      </c>
      <c r="F3533">
        <v>93</v>
      </c>
    </row>
    <row r="3534" spans="1:6" x14ac:dyDescent="0.25">
      <c r="A3534">
        <v>3532</v>
      </c>
      <c r="B3534">
        <v>710</v>
      </c>
      <c r="C3534">
        <v>649</v>
      </c>
      <c r="D3534">
        <v>93</v>
      </c>
      <c r="E3534">
        <v>1</v>
      </c>
      <c r="F3534">
        <v>93</v>
      </c>
    </row>
    <row r="3535" spans="1:6" x14ac:dyDescent="0.25">
      <c r="A3535">
        <v>3533</v>
      </c>
      <c r="B3535">
        <v>710</v>
      </c>
      <c r="C3535">
        <v>586</v>
      </c>
      <c r="D3535">
        <v>100</v>
      </c>
      <c r="E3535">
        <v>1</v>
      </c>
      <c r="F3535">
        <v>100</v>
      </c>
    </row>
    <row r="3536" spans="1:6" x14ac:dyDescent="0.25">
      <c r="A3536">
        <v>3534</v>
      </c>
      <c r="B3536">
        <v>710</v>
      </c>
      <c r="C3536">
        <v>588</v>
      </c>
      <c r="D3536">
        <v>100</v>
      </c>
      <c r="E3536">
        <v>2</v>
      </c>
      <c r="F3536">
        <v>200</v>
      </c>
    </row>
    <row r="3537" spans="1:6" x14ac:dyDescent="0.25">
      <c r="A3537">
        <v>3535</v>
      </c>
      <c r="B3537">
        <v>710</v>
      </c>
      <c r="C3537">
        <v>708</v>
      </c>
      <c r="D3537">
        <v>119</v>
      </c>
      <c r="E3537">
        <v>1</v>
      </c>
      <c r="F3537">
        <v>119</v>
      </c>
    </row>
    <row r="3538" spans="1:6" x14ac:dyDescent="0.25">
      <c r="A3538">
        <v>3536</v>
      </c>
      <c r="B3538">
        <v>711</v>
      </c>
      <c r="C3538">
        <v>644</v>
      </c>
      <c r="D3538">
        <v>93</v>
      </c>
      <c r="E3538">
        <v>1</v>
      </c>
      <c r="F3538">
        <v>93</v>
      </c>
    </row>
    <row r="3539" spans="1:6" x14ac:dyDescent="0.25">
      <c r="A3539">
        <v>3537</v>
      </c>
      <c r="B3539">
        <v>711</v>
      </c>
      <c r="C3539">
        <v>876</v>
      </c>
      <c r="D3539">
        <v>94</v>
      </c>
      <c r="E3539">
        <v>3</v>
      </c>
      <c r="F3539">
        <v>282</v>
      </c>
    </row>
    <row r="3540" spans="1:6" x14ac:dyDescent="0.25">
      <c r="A3540">
        <v>3538</v>
      </c>
      <c r="B3540">
        <v>711</v>
      </c>
      <c r="C3540">
        <v>58</v>
      </c>
      <c r="D3540">
        <v>104</v>
      </c>
      <c r="E3540">
        <v>1</v>
      </c>
      <c r="F3540">
        <v>104</v>
      </c>
    </row>
    <row r="3541" spans="1:6" x14ac:dyDescent="0.25">
      <c r="A3541">
        <v>3539</v>
      </c>
      <c r="B3541">
        <v>711</v>
      </c>
      <c r="C3541">
        <v>296</v>
      </c>
      <c r="D3541">
        <v>105</v>
      </c>
      <c r="E3541">
        <v>1</v>
      </c>
      <c r="F3541">
        <v>105</v>
      </c>
    </row>
    <row r="3542" spans="1:6" x14ac:dyDescent="0.25">
      <c r="A3542">
        <v>3540</v>
      </c>
      <c r="B3542">
        <v>711</v>
      </c>
      <c r="C3542">
        <v>706</v>
      </c>
      <c r="D3542">
        <v>119</v>
      </c>
      <c r="E3542">
        <v>2</v>
      </c>
      <c r="F3542">
        <v>238</v>
      </c>
    </row>
    <row r="3543" spans="1:6" x14ac:dyDescent="0.25">
      <c r="A3543">
        <v>3541</v>
      </c>
      <c r="B3543">
        <v>711</v>
      </c>
      <c r="C3543">
        <v>198</v>
      </c>
      <c r="D3543">
        <v>98</v>
      </c>
      <c r="E3543">
        <v>2</v>
      </c>
      <c r="F3543">
        <v>196</v>
      </c>
    </row>
    <row r="3544" spans="1:6" x14ac:dyDescent="0.25">
      <c r="A3544">
        <v>3542</v>
      </c>
      <c r="B3544">
        <v>712</v>
      </c>
      <c r="C3544">
        <v>928</v>
      </c>
      <c r="D3544">
        <v>96</v>
      </c>
      <c r="E3544">
        <v>1</v>
      </c>
      <c r="F3544">
        <v>96</v>
      </c>
    </row>
    <row r="3545" spans="1:6" x14ac:dyDescent="0.25">
      <c r="A3545">
        <v>3543</v>
      </c>
      <c r="B3545">
        <v>712</v>
      </c>
      <c r="C3545">
        <v>913</v>
      </c>
      <c r="D3545">
        <v>96</v>
      </c>
      <c r="E3545">
        <v>3</v>
      </c>
      <c r="F3545">
        <v>288</v>
      </c>
    </row>
    <row r="3546" spans="1:6" x14ac:dyDescent="0.25">
      <c r="A3546">
        <v>3544</v>
      </c>
      <c r="B3546">
        <v>712</v>
      </c>
      <c r="C3546">
        <v>944</v>
      </c>
      <c r="D3546">
        <v>96</v>
      </c>
      <c r="E3546">
        <v>2</v>
      </c>
      <c r="F3546">
        <v>192</v>
      </c>
    </row>
    <row r="3547" spans="1:6" x14ac:dyDescent="0.25">
      <c r="A3547">
        <v>3545</v>
      </c>
      <c r="B3547">
        <v>712</v>
      </c>
      <c r="C3547">
        <v>1237</v>
      </c>
      <c r="D3547">
        <v>112</v>
      </c>
      <c r="E3547">
        <v>2</v>
      </c>
      <c r="F3547">
        <v>224</v>
      </c>
    </row>
    <row r="3548" spans="1:6" x14ac:dyDescent="0.25">
      <c r="A3548">
        <v>3546</v>
      </c>
      <c r="B3548">
        <v>712</v>
      </c>
      <c r="C3548">
        <v>650</v>
      </c>
      <c r="D3548">
        <v>93</v>
      </c>
      <c r="E3548">
        <v>1</v>
      </c>
      <c r="F3548">
        <v>93</v>
      </c>
    </row>
    <row r="3549" spans="1:6" x14ac:dyDescent="0.25">
      <c r="A3549">
        <v>3547</v>
      </c>
      <c r="B3549">
        <v>712</v>
      </c>
      <c r="C3549">
        <v>1219</v>
      </c>
      <c r="D3549">
        <v>105</v>
      </c>
      <c r="E3549">
        <v>3</v>
      </c>
      <c r="F3549">
        <v>315</v>
      </c>
    </row>
    <row r="3550" spans="1:6" x14ac:dyDescent="0.25">
      <c r="A3550">
        <v>3548</v>
      </c>
      <c r="B3550">
        <v>712</v>
      </c>
      <c r="C3550">
        <v>450</v>
      </c>
      <c r="D3550">
        <v>107</v>
      </c>
      <c r="E3550">
        <v>3</v>
      </c>
      <c r="F3550">
        <v>321</v>
      </c>
    </row>
    <row r="3551" spans="1:6" x14ac:dyDescent="0.25">
      <c r="A3551">
        <v>3549</v>
      </c>
      <c r="B3551">
        <v>713</v>
      </c>
      <c r="C3551">
        <v>173</v>
      </c>
      <c r="D3551">
        <v>91</v>
      </c>
      <c r="E3551">
        <v>2</v>
      </c>
      <c r="F3551">
        <v>182</v>
      </c>
    </row>
    <row r="3552" spans="1:6" x14ac:dyDescent="0.25">
      <c r="A3552">
        <v>3550</v>
      </c>
      <c r="B3552">
        <v>713</v>
      </c>
      <c r="C3552">
        <v>524</v>
      </c>
      <c r="D3552">
        <v>102</v>
      </c>
      <c r="E3552">
        <v>1</v>
      </c>
      <c r="F3552">
        <v>102</v>
      </c>
    </row>
    <row r="3553" spans="1:6" x14ac:dyDescent="0.25">
      <c r="A3553">
        <v>3551</v>
      </c>
      <c r="B3553">
        <v>713</v>
      </c>
      <c r="C3553">
        <v>162</v>
      </c>
      <c r="D3553">
        <v>91</v>
      </c>
      <c r="E3553">
        <v>1</v>
      </c>
      <c r="F3553">
        <v>91</v>
      </c>
    </row>
    <row r="3554" spans="1:6" x14ac:dyDescent="0.25">
      <c r="A3554">
        <v>3552</v>
      </c>
      <c r="B3554">
        <v>713</v>
      </c>
      <c r="C3554">
        <v>1250</v>
      </c>
      <c r="D3554">
        <v>112</v>
      </c>
      <c r="E3554">
        <v>2</v>
      </c>
      <c r="F3554">
        <v>224</v>
      </c>
    </row>
    <row r="3555" spans="1:6" x14ac:dyDescent="0.25">
      <c r="A3555">
        <v>3553</v>
      </c>
      <c r="B3555">
        <v>713</v>
      </c>
      <c r="C3555">
        <v>873</v>
      </c>
      <c r="D3555">
        <v>113</v>
      </c>
      <c r="E3555">
        <v>2</v>
      </c>
      <c r="F3555">
        <v>226</v>
      </c>
    </row>
    <row r="3556" spans="1:6" x14ac:dyDescent="0.25">
      <c r="A3556">
        <v>3554</v>
      </c>
      <c r="B3556">
        <v>713</v>
      </c>
      <c r="C3556">
        <v>326</v>
      </c>
      <c r="D3556">
        <v>109</v>
      </c>
      <c r="E3556">
        <v>2</v>
      </c>
      <c r="F3556">
        <v>218</v>
      </c>
    </row>
    <row r="3557" spans="1:6" x14ac:dyDescent="0.25">
      <c r="A3557">
        <v>3555</v>
      </c>
      <c r="B3557">
        <v>714</v>
      </c>
      <c r="C3557">
        <v>111</v>
      </c>
      <c r="D3557">
        <v>92</v>
      </c>
      <c r="E3557">
        <v>3</v>
      </c>
      <c r="F3557">
        <v>276</v>
      </c>
    </row>
    <row r="3558" spans="1:6" x14ac:dyDescent="0.25">
      <c r="A3558">
        <v>3556</v>
      </c>
      <c r="B3558">
        <v>714</v>
      </c>
      <c r="C3558">
        <v>331</v>
      </c>
      <c r="D3558">
        <v>109</v>
      </c>
      <c r="E3558">
        <v>3</v>
      </c>
      <c r="F3558">
        <v>327</v>
      </c>
    </row>
    <row r="3559" spans="1:6" x14ac:dyDescent="0.25">
      <c r="A3559">
        <v>3557</v>
      </c>
      <c r="B3559">
        <v>714</v>
      </c>
      <c r="C3559">
        <v>1022</v>
      </c>
      <c r="D3559">
        <v>90</v>
      </c>
      <c r="E3559">
        <v>2</v>
      </c>
      <c r="F3559">
        <v>180</v>
      </c>
    </row>
    <row r="3560" spans="1:6" x14ac:dyDescent="0.25">
      <c r="A3560">
        <v>3558</v>
      </c>
      <c r="B3560">
        <v>714</v>
      </c>
      <c r="C3560">
        <v>419</v>
      </c>
      <c r="D3560">
        <v>119</v>
      </c>
      <c r="E3560">
        <v>2</v>
      </c>
      <c r="F3560">
        <v>238</v>
      </c>
    </row>
    <row r="3561" spans="1:6" x14ac:dyDescent="0.25">
      <c r="A3561">
        <v>3559</v>
      </c>
      <c r="B3561">
        <v>714</v>
      </c>
      <c r="C3561">
        <v>951</v>
      </c>
      <c r="D3561">
        <v>97</v>
      </c>
      <c r="E3561">
        <v>1</v>
      </c>
      <c r="F3561">
        <v>97</v>
      </c>
    </row>
    <row r="3562" spans="1:6" x14ac:dyDescent="0.25">
      <c r="A3562">
        <v>3560</v>
      </c>
      <c r="B3562">
        <v>714</v>
      </c>
      <c r="C3562">
        <v>731</v>
      </c>
      <c r="D3562">
        <v>119</v>
      </c>
      <c r="E3562">
        <v>3</v>
      </c>
      <c r="F3562">
        <v>357</v>
      </c>
    </row>
    <row r="3563" spans="1:6" x14ac:dyDescent="0.25">
      <c r="A3563">
        <v>3561</v>
      </c>
      <c r="B3563">
        <v>715</v>
      </c>
      <c r="C3563">
        <v>598</v>
      </c>
      <c r="D3563">
        <v>112</v>
      </c>
      <c r="E3563">
        <v>1</v>
      </c>
      <c r="F3563">
        <v>112</v>
      </c>
    </row>
    <row r="3564" spans="1:6" x14ac:dyDescent="0.25">
      <c r="A3564">
        <v>3562</v>
      </c>
      <c r="B3564">
        <v>715</v>
      </c>
      <c r="C3564">
        <v>831</v>
      </c>
      <c r="D3564">
        <v>117</v>
      </c>
      <c r="E3564">
        <v>3</v>
      </c>
      <c r="F3564">
        <v>351</v>
      </c>
    </row>
    <row r="3565" spans="1:6" x14ac:dyDescent="0.25">
      <c r="A3565">
        <v>3563</v>
      </c>
      <c r="B3565">
        <v>715</v>
      </c>
      <c r="C3565">
        <v>1214</v>
      </c>
      <c r="D3565">
        <v>105</v>
      </c>
      <c r="E3565">
        <v>3</v>
      </c>
      <c r="F3565">
        <v>315</v>
      </c>
    </row>
    <row r="3566" spans="1:6" x14ac:dyDescent="0.25">
      <c r="A3566">
        <v>3564</v>
      </c>
      <c r="B3566">
        <v>715</v>
      </c>
      <c r="C3566">
        <v>583</v>
      </c>
      <c r="D3566">
        <v>100</v>
      </c>
      <c r="E3566">
        <v>3</v>
      </c>
      <c r="F3566">
        <v>300</v>
      </c>
    </row>
    <row r="3567" spans="1:6" x14ac:dyDescent="0.25">
      <c r="A3567">
        <v>3565</v>
      </c>
      <c r="B3567">
        <v>715</v>
      </c>
      <c r="C3567">
        <v>607</v>
      </c>
      <c r="D3567">
        <v>112</v>
      </c>
      <c r="E3567">
        <v>3</v>
      </c>
      <c r="F3567">
        <v>336</v>
      </c>
    </row>
    <row r="3568" spans="1:6" x14ac:dyDescent="0.25">
      <c r="A3568">
        <v>3566</v>
      </c>
      <c r="B3568">
        <v>716</v>
      </c>
      <c r="C3568">
        <v>501</v>
      </c>
      <c r="D3568">
        <v>102</v>
      </c>
      <c r="E3568">
        <v>2</v>
      </c>
      <c r="F3568">
        <v>204</v>
      </c>
    </row>
    <row r="3569" spans="1:6" x14ac:dyDescent="0.25">
      <c r="A3569">
        <v>3567</v>
      </c>
      <c r="B3569">
        <v>716</v>
      </c>
      <c r="C3569">
        <v>1085</v>
      </c>
      <c r="D3569">
        <v>115</v>
      </c>
      <c r="E3569">
        <v>3</v>
      </c>
      <c r="F3569">
        <v>345</v>
      </c>
    </row>
    <row r="3570" spans="1:6" x14ac:dyDescent="0.25">
      <c r="A3570">
        <v>3568</v>
      </c>
      <c r="B3570">
        <v>716</v>
      </c>
      <c r="C3570">
        <v>669</v>
      </c>
      <c r="D3570">
        <v>113</v>
      </c>
      <c r="E3570">
        <v>2</v>
      </c>
      <c r="F3570">
        <v>226</v>
      </c>
    </row>
    <row r="3571" spans="1:6" x14ac:dyDescent="0.25">
      <c r="A3571">
        <v>3569</v>
      </c>
      <c r="B3571">
        <v>716</v>
      </c>
      <c r="C3571">
        <v>1124</v>
      </c>
      <c r="D3571">
        <v>102</v>
      </c>
      <c r="E3571">
        <v>3</v>
      </c>
      <c r="F3571">
        <v>306</v>
      </c>
    </row>
    <row r="3572" spans="1:6" x14ac:dyDescent="0.25">
      <c r="A3572">
        <v>3570</v>
      </c>
      <c r="B3572">
        <v>716</v>
      </c>
      <c r="C3572">
        <v>891</v>
      </c>
      <c r="D3572">
        <v>94</v>
      </c>
      <c r="E3572">
        <v>1</v>
      </c>
      <c r="F3572">
        <v>94</v>
      </c>
    </row>
    <row r="3573" spans="1:6" x14ac:dyDescent="0.25">
      <c r="A3573">
        <v>3571</v>
      </c>
      <c r="B3573">
        <v>716</v>
      </c>
      <c r="C3573">
        <v>695</v>
      </c>
      <c r="D3573">
        <v>113</v>
      </c>
      <c r="E3573">
        <v>2</v>
      </c>
      <c r="F3573">
        <v>226</v>
      </c>
    </row>
    <row r="3574" spans="1:6" x14ac:dyDescent="0.25">
      <c r="A3574">
        <v>3572</v>
      </c>
      <c r="B3574">
        <v>717</v>
      </c>
      <c r="C3574">
        <v>1148</v>
      </c>
      <c r="D3574">
        <v>102</v>
      </c>
      <c r="E3574">
        <v>1</v>
      </c>
      <c r="F3574">
        <v>102</v>
      </c>
    </row>
    <row r="3575" spans="1:6" x14ac:dyDescent="0.25">
      <c r="A3575">
        <v>3573</v>
      </c>
      <c r="B3575">
        <v>717</v>
      </c>
      <c r="C3575">
        <v>219</v>
      </c>
      <c r="D3575">
        <v>106</v>
      </c>
      <c r="E3575">
        <v>1</v>
      </c>
      <c r="F3575">
        <v>106</v>
      </c>
    </row>
    <row r="3576" spans="1:6" x14ac:dyDescent="0.25">
      <c r="A3576">
        <v>3574</v>
      </c>
      <c r="B3576">
        <v>717</v>
      </c>
      <c r="C3576">
        <v>174</v>
      </c>
      <c r="D3576">
        <v>91</v>
      </c>
      <c r="E3576">
        <v>2</v>
      </c>
      <c r="F3576">
        <v>182</v>
      </c>
    </row>
    <row r="3577" spans="1:6" x14ac:dyDescent="0.25">
      <c r="A3577">
        <v>3575</v>
      </c>
      <c r="B3577">
        <v>717</v>
      </c>
      <c r="C3577">
        <v>237</v>
      </c>
      <c r="D3577">
        <v>106</v>
      </c>
      <c r="E3577">
        <v>1</v>
      </c>
      <c r="F3577">
        <v>106</v>
      </c>
    </row>
    <row r="3578" spans="1:6" x14ac:dyDescent="0.25">
      <c r="A3578">
        <v>3576</v>
      </c>
      <c r="B3578">
        <v>717</v>
      </c>
      <c r="C3578">
        <v>518</v>
      </c>
      <c r="D3578">
        <v>102</v>
      </c>
      <c r="E3578">
        <v>3</v>
      </c>
      <c r="F3578">
        <v>306</v>
      </c>
    </row>
    <row r="3579" spans="1:6" x14ac:dyDescent="0.25">
      <c r="A3579">
        <v>3577</v>
      </c>
      <c r="B3579">
        <v>717</v>
      </c>
      <c r="C3579">
        <v>179</v>
      </c>
      <c r="D3579">
        <v>98</v>
      </c>
      <c r="E3579">
        <v>3</v>
      </c>
      <c r="F3579">
        <v>294</v>
      </c>
    </row>
    <row r="3580" spans="1:6" x14ac:dyDescent="0.25">
      <c r="A3580">
        <v>3578</v>
      </c>
      <c r="B3580">
        <v>718</v>
      </c>
      <c r="C3580">
        <v>231</v>
      </c>
      <c r="D3580">
        <v>106</v>
      </c>
      <c r="E3580">
        <v>1</v>
      </c>
      <c r="F3580">
        <v>106</v>
      </c>
    </row>
    <row r="3581" spans="1:6" x14ac:dyDescent="0.25">
      <c r="A3581">
        <v>3579</v>
      </c>
      <c r="B3581">
        <v>718</v>
      </c>
      <c r="C3581">
        <v>1070</v>
      </c>
      <c r="D3581">
        <v>93</v>
      </c>
      <c r="E3581">
        <v>1</v>
      </c>
      <c r="F3581">
        <v>93</v>
      </c>
    </row>
    <row r="3582" spans="1:6" x14ac:dyDescent="0.25">
      <c r="A3582">
        <v>3580</v>
      </c>
      <c r="B3582">
        <v>718</v>
      </c>
      <c r="C3582">
        <v>935</v>
      </c>
      <c r="D3582">
        <v>96</v>
      </c>
      <c r="E3582">
        <v>1</v>
      </c>
      <c r="F3582">
        <v>96</v>
      </c>
    </row>
    <row r="3583" spans="1:6" x14ac:dyDescent="0.25">
      <c r="A3583">
        <v>3581</v>
      </c>
      <c r="B3583">
        <v>718</v>
      </c>
      <c r="C3583">
        <v>848</v>
      </c>
      <c r="D3583">
        <v>113</v>
      </c>
      <c r="E3583">
        <v>2</v>
      </c>
      <c r="F3583">
        <v>226</v>
      </c>
    </row>
    <row r="3584" spans="1:6" x14ac:dyDescent="0.25">
      <c r="A3584">
        <v>3582</v>
      </c>
      <c r="B3584">
        <v>718</v>
      </c>
      <c r="C3584">
        <v>1248</v>
      </c>
      <c r="D3584">
        <v>112</v>
      </c>
      <c r="E3584">
        <v>2</v>
      </c>
      <c r="F3584">
        <v>224</v>
      </c>
    </row>
    <row r="3585" spans="1:6" x14ac:dyDescent="0.25">
      <c r="A3585">
        <v>3583</v>
      </c>
      <c r="B3585">
        <v>718</v>
      </c>
      <c r="C3585">
        <v>1018</v>
      </c>
      <c r="D3585">
        <v>90</v>
      </c>
      <c r="E3585">
        <v>1</v>
      </c>
      <c r="F3585">
        <v>90</v>
      </c>
    </row>
    <row r="3586" spans="1:6" x14ac:dyDescent="0.25">
      <c r="A3586">
        <v>3584</v>
      </c>
      <c r="B3586">
        <v>718</v>
      </c>
      <c r="C3586">
        <v>24</v>
      </c>
      <c r="D3586">
        <v>96</v>
      </c>
      <c r="E3586">
        <v>2</v>
      </c>
      <c r="F3586">
        <v>192</v>
      </c>
    </row>
    <row r="3587" spans="1:6" x14ac:dyDescent="0.25">
      <c r="A3587">
        <v>3585</v>
      </c>
      <c r="B3587">
        <v>718</v>
      </c>
      <c r="C3587">
        <v>442</v>
      </c>
      <c r="D3587">
        <v>107</v>
      </c>
      <c r="E3587">
        <v>3</v>
      </c>
      <c r="F3587">
        <v>321</v>
      </c>
    </row>
    <row r="3588" spans="1:6" x14ac:dyDescent="0.25">
      <c r="A3588">
        <v>3586</v>
      </c>
      <c r="B3588">
        <v>718</v>
      </c>
      <c r="C3588">
        <v>117</v>
      </c>
      <c r="D3588">
        <v>92</v>
      </c>
      <c r="E3588">
        <v>1</v>
      </c>
      <c r="F3588">
        <v>92</v>
      </c>
    </row>
    <row r="3589" spans="1:6" x14ac:dyDescent="0.25">
      <c r="A3589">
        <v>3587</v>
      </c>
      <c r="B3589">
        <v>718</v>
      </c>
      <c r="C3589">
        <v>1255</v>
      </c>
      <c r="D3589">
        <v>112</v>
      </c>
      <c r="E3589">
        <v>2</v>
      </c>
      <c r="F3589">
        <v>224</v>
      </c>
    </row>
    <row r="3590" spans="1:6" x14ac:dyDescent="0.25">
      <c r="A3590">
        <v>3588</v>
      </c>
      <c r="B3590">
        <v>718</v>
      </c>
      <c r="C3590">
        <v>921</v>
      </c>
      <c r="D3590">
        <v>96</v>
      </c>
      <c r="E3590">
        <v>2</v>
      </c>
      <c r="F3590">
        <v>192</v>
      </c>
    </row>
    <row r="3591" spans="1:6" x14ac:dyDescent="0.25">
      <c r="A3591">
        <v>3589</v>
      </c>
      <c r="B3591">
        <v>718</v>
      </c>
      <c r="C3591">
        <v>862</v>
      </c>
      <c r="D3591">
        <v>113</v>
      </c>
      <c r="E3591">
        <v>2</v>
      </c>
      <c r="F3591">
        <v>226</v>
      </c>
    </row>
    <row r="3592" spans="1:6" x14ac:dyDescent="0.25">
      <c r="A3592">
        <v>3590</v>
      </c>
      <c r="B3592">
        <v>719</v>
      </c>
      <c r="C3592">
        <v>667</v>
      </c>
      <c r="D3592">
        <v>113</v>
      </c>
      <c r="E3592">
        <v>3</v>
      </c>
      <c r="F3592">
        <v>339</v>
      </c>
    </row>
    <row r="3593" spans="1:6" x14ac:dyDescent="0.25">
      <c r="A3593">
        <v>3591</v>
      </c>
      <c r="B3593">
        <v>719</v>
      </c>
      <c r="C3593">
        <v>434</v>
      </c>
      <c r="D3593">
        <v>107</v>
      </c>
      <c r="E3593">
        <v>2</v>
      </c>
      <c r="F3593">
        <v>214</v>
      </c>
    </row>
    <row r="3594" spans="1:6" x14ac:dyDescent="0.25">
      <c r="A3594">
        <v>3592</v>
      </c>
      <c r="B3594">
        <v>719</v>
      </c>
      <c r="C3594">
        <v>212</v>
      </c>
      <c r="D3594">
        <v>106</v>
      </c>
      <c r="E3594">
        <v>3</v>
      </c>
      <c r="F3594">
        <v>318</v>
      </c>
    </row>
    <row r="3595" spans="1:6" x14ac:dyDescent="0.25">
      <c r="A3595">
        <v>3593</v>
      </c>
      <c r="B3595">
        <v>719</v>
      </c>
      <c r="C3595">
        <v>99</v>
      </c>
      <c r="D3595">
        <v>118</v>
      </c>
      <c r="E3595">
        <v>1</v>
      </c>
      <c r="F3595">
        <v>118</v>
      </c>
    </row>
    <row r="3596" spans="1:6" x14ac:dyDescent="0.25">
      <c r="A3596">
        <v>3594</v>
      </c>
      <c r="B3596">
        <v>719</v>
      </c>
      <c r="C3596">
        <v>757</v>
      </c>
      <c r="D3596">
        <v>109</v>
      </c>
      <c r="E3596">
        <v>1</v>
      </c>
      <c r="F3596">
        <v>109</v>
      </c>
    </row>
    <row r="3597" spans="1:6" x14ac:dyDescent="0.25">
      <c r="A3597">
        <v>3595</v>
      </c>
      <c r="B3597">
        <v>719</v>
      </c>
      <c r="C3597">
        <v>891</v>
      </c>
      <c r="D3597">
        <v>94</v>
      </c>
      <c r="E3597">
        <v>1</v>
      </c>
      <c r="F3597">
        <v>94</v>
      </c>
    </row>
    <row r="3598" spans="1:6" x14ac:dyDescent="0.25">
      <c r="A3598">
        <v>3596</v>
      </c>
      <c r="B3598">
        <v>719</v>
      </c>
      <c r="C3598">
        <v>494</v>
      </c>
      <c r="D3598">
        <v>102</v>
      </c>
      <c r="E3598">
        <v>2</v>
      </c>
      <c r="F3598">
        <v>204</v>
      </c>
    </row>
    <row r="3599" spans="1:6" x14ac:dyDescent="0.25">
      <c r="A3599">
        <v>3597</v>
      </c>
      <c r="B3599">
        <v>719</v>
      </c>
      <c r="C3599">
        <v>349</v>
      </c>
      <c r="D3599">
        <v>109</v>
      </c>
      <c r="E3599">
        <v>3</v>
      </c>
      <c r="F3599">
        <v>327</v>
      </c>
    </row>
    <row r="3600" spans="1:6" x14ac:dyDescent="0.25">
      <c r="A3600">
        <v>3598</v>
      </c>
      <c r="B3600">
        <v>719</v>
      </c>
      <c r="C3600">
        <v>594</v>
      </c>
      <c r="D3600">
        <v>100</v>
      </c>
      <c r="E3600">
        <v>1</v>
      </c>
      <c r="F3600">
        <v>100</v>
      </c>
    </row>
    <row r="3601" spans="1:6" x14ac:dyDescent="0.25">
      <c r="A3601">
        <v>3599</v>
      </c>
      <c r="B3601">
        <v>720</v>
      </c>
      <c r="C3601">
        <v>1145</v>
      </c>
      <c r="D3601">
        <v>102</v>
      </c>
      <c r="E3601">
        <v>1</v>
      </c>
      <c r="F3601">
        <v>102</v>
      </c>
    </row>
    <row r="3602" spans="1:6" x14ac:dyDescent="0.25">
      <c r="A3602">
        <v>3600</v>
      </c>
      <c r="B3602">
        <v>720</v>
      </c>
      <c r="C3602">
        <v>846</v>
      </c>
      <c r="D3602">
        <v>113</v>
      </c>
      <c r="E3602">
        <v>3</v>
      </c>
      <c r="F3602">
        <v>339</v>
      </c>
    </row>
    <row r="3603" spans="1:6" x14ac:dyDescent="0.25">
      <c r="A3603">
        <v>3601</v>
      </c>
      <c r="B3603">
        <v>720</v>
      </c>
      <c r="C3603">
        <v>782</v>
      </c>
      <c r="D3603">
        <v>91</v>
      </c>
      <c r="E3603">
        <v>1</v>
      </c>
      <c r="F3603">
        <v>91</v>
      </c>
    </row>
    <row r="3604" spans="1:6" x14ac:dyDescent="0.25">
      <c r="A3604">
        <v>3602</v>
      </c>
      <c r="B3604">
        <v>720</v>
      </c>
      <c r="C3604">
        <v>375</v>
      </c>
      <c r="D3604">
        <v>94</v>
      </c>
      <c r="E3604">
        <v>1</v>
      </c>
      <c r="F3604">
        <v>94</v>
      </c>
    </row>
    <row r="3605" spans="1:6" x14ac:dyDescent="0.25">
      <c r="A3605">
        <v>3603</v>
      </c>
      <c r="B3605">
        <v>720</v>
      </c>
      <c r="C3605">
        <v>225</v>
      </c>
      <c r="D3605">
        <v>106</v>
      </c>
      <c r="E3605">
        <v>3</v>
      </c>
      <c r="F3605">
        <v>318</v>
      </c>
    </row>
    <row r="3606" spans="1:6" x14ac:dyDescent="0.25">
      <c r="A3606">
        <v>3604</v>
      </c>
      <c r="B3606">
        <v>721</v>
      </c>
      <c r="C3606">
        <v>855</v>
      </c>
      <c r="D3606">
        <v>113</v>
      </c>
      <c r="E3606">
        <v>3</v>
      </c>
      <c r="F3606">
        <v>339</v>
      </c>
    </row>
    <row r="3607" spans="1:6" x14ac:dyDescent="0.25">
      <c r="A3607">
        <v>3605</v>
      </c>
      <c r="B3607">
        <v>721</v>
      </c>
      <c r="C3607">
        <v>483</v>
      </c>
      <c r="D3607">
        <v>118</v>
      </c>
      <c r="E3607">
        <v>3</v>
      </c>
      <c r="F3607">
        <v>354</v>
      </c>
    </row>
    <row r="3608" spans="1:6" x14ac:dyDescent="0.25">
      <c r="A3608">
        <v>3606</v>
      </c>
      <c r="B3608">
        <v>721</v>
      </c>
      <c r="C3608">
        <v>543</v>
      </c>
      <c r="D3608">
        <v>98</v>
      </c>
      <c r="E3608">
        <v>1</v>
      </c>
      <c r="F3608">
        <v>98</v>
      </c>
    </row>
    <row r="3609" spans="1:6" x14ac:dyDescent="0.25">
      <c r="A3609">
        <v>3607</v>
      </c>
      <c r="B3609">
        <v>721</v>
      </c>
      <c r="C3609">
        <v>1162</v>
      </c>
      <c r="D3609">
        <v>99</v>
      </c>
      <c r="E3609">
        <v>1</v>
      </c>
      <c r="F3609">
        <v>99</v>
      </c>
    </row>
    <row r="3610" spans="1:6" x14ac:dyDescent="0.25">
      <c r="A3610">
        <v>3608</v>
      </c>
      <c r="B3610">
        <v>721</v>
      </c>
      <c r="C3610">
        <v>921</v>
      </c>
      <c r="D3610">
        <v>96</v>
      </c>
      <c r="E3610">
        <v>3</v>
      </c>
      <c r="F3610">
        <v>288</v>
      </c>
    </row>
    <row r="3611" spans="1:6" x14ac:dyDescent="0.25">
      <c r="A3611">
        <v>3609</v>
      </c>
      <c r="B3611">
        <v>722</v>
      </c>
      <c r="C3611">
        <v>362</v>
      </c>
      <c r="D3611">
        <v>94</v>
      </c>
      <c r="E3611">
        <v>2</v>
      </c>
      <c r="F3611">
        <v>188</v>
      </c>
    </row>
    <row r="3612" spans="1:6" x14ac:dyDescent="0.25">
      <c r="A3612">
        <v>3610</v>
      </c>
      <c r="B3612">
        <v>722</v>
      </c>
      <c r="C3612">
        <v>736</v>
      </c>
      <c r="D3612">
        <v>109</v>
      </c>
      <c r="E3612">
        <v>2</v>
      </c>
      <c r="F3612">
        <v>218</v>
      </c>
    </row>
    <row r="3613" spans="1:6" x14ac:dyDescent="0.25">
      <c r="A3613">
        <v>3611</v>
      </c>
      <c r="B3613">
        <v>722</v>
      </c>
      <c r="C3613">
        <v>838</v>
      </c>
      <c r="D3613">
        <v>117</v>
      </c>
      <c r="E3613">
        <v>2</v>
      </c>
      <c r="F3613">
        <v>234</v>
      </c>
    </row>
    <row r="3614" spans="1:6" x14ac:dyDescent="0.25">
      <c r="A3614">
        <v>3612</v>
      </c>
      <c r="B3614">
        <v>722</v>
      </c>
      <c r="C3614">
        <v>651</v>
      </c>
      <c r="D3614">
        <v>93</v>
      </c>
      <c r="E3614">
        <v>1</v>
      </c>
      <c r="F3614">
        <v>93</v>
      </c>
    </row>
    <row r="3615" spans="1:6" x14ac:dyDescent="0.25">
      <c r="A3615">
        <v>3613</v>
      </c>
      <c r="B3615">
        <v>722</v>
      </c>
      <c r="C3615">
        <v>65</v>
      </c>
      <c r="D3615">
        <v>104</v>
      </c>
      <c r="E3615">
        <v>2</v>
      </c>
      <c r="F3615">
        <v>208</v>
      </c>
    </row>
    <row r="3616" spans="1:6" x14ac:dyDescent="0.25">
      <c r="A3616">
        <v>3614</v>
      </c>
      <c r="B3616">
        <v>723</v>
      </c>
      <c r="C3616">
        <v>836</v>
      </c>
      <c r="D3616">
        <v>117</v>
      </c>
      <c r="E3616">
        <v>3</v>
      </c>
      <c r="F3616">
        <v>351</v>
      </c>
    </row>
    <row r="3617" spans="1:6" x14ac:dyDescent="0.25">
      <c r="A3617">
        <v>3615</v>
      </c>
      <c r="B3617">
        <v>723</v>
      </c>
      <c r="C3617">
        <v>1009</v>
      </c>
      <c r="D3617">
        <v>106</v>
      </c>
      <c r="E3617">
        <v>1</v>
      </c>
      <c r="F3617">
        <v>106</v>
      </c>
    </row>
    <row r="3618" spans="1:6" x14ac:dyDescent="0.25">
      <c r="A3618">
        <v>3616</v>
      </c>
      <c r="B3618">
        <v>723</v>
      </c>
      <c r="C3618">
        <v>1050</v>
      </c>
      <c r="D3618">
        <v>93</v>
      </c>
      <c r="E3618">
        <v>3</v>
      </c>
      <c r="F3618">
        <v>279</v>
      </c>
    </row>
    <row r="3619" spans="1:6" x14ac:dyDescent="0.25">
      <c r="A3619">
        <v>3617</v>
      </c>
      <c r="B3619">
        <v>723</v>
      </c>
      <c r="C3619">
        <v>550</v>
      </c>
      <c r="D3619">
        <v>98</v>
      </c>
      <c r="E3619">
        <v>3</v>
      </c>
      <c r="F3619">
        <v>294</v>
      </c>
    </row>
    <row r="3620" spans="1:6" x14ac:dyDescent="0.25">
      <c r="A3620">
        <v>3618</v>
      </c>
      <c r="B3620">
        <v>724</v>
      </c>
      <c r="C3620">
        <v>693</v>
      </c>
      <c r="D3620">
        <v>113</v>
      </c>
      <c r="E3620">
        <v>2</v>
      </c>
      <c r="F3620">
        <v>226</v>
      </c>
    </row>
    <row r="3621" spans="1:6" x14ac:dyDescent="0.25">
      <c r="A3621">
        <v>3619</v>
      </c>
      <c r="B3621">
        <v>724</v>
      </c>
      <c r="C3621">
        <v>1193</v>
      </c>
      <c r="D3621">
        <v>105</v>
      </c>
      <c r="E3621">
        <v>3</v>
      </c>
      <c r="F3621">
        <v>315</v>
      </c>
    </row>
    <row r="3622" spans="1:6" x14ac:dyDescent="0.25">
      <c r="A3622">
        <v>3620</v>
      </c>
      <c r="B3622">
        <v>724</v>
      </c>
      <c r="C3622">
        <v>791</v>
      </c>
      <c r="D3622">
        <v>91</v>
      </c>
      <c r="E3622">
        <v>2</v>
      </c>
      <c r="F3622">
        <v>182</v>
      </c>
    </row>
    <row r="3623" spans="1:6" x14ac:dyDescent="0.25">
      <c r="A3623">
        <v>3621</v>
      </c>
      <c r="B3623">
        <v>724</v>
      </c>
      <c r="C3623">
        <v>511</v>
      </c>
      <c r="D3623">
        <v>102</v>
      </c>
      <c r="E3623">
        <v>3</v>
      </c>
      <c r="F3623">
        <v>306</v>
      </c>
    </row>
    <row r="3624" spans="1:6" x14ac:dyDescent="0.25">
      <c r="A3624">
        <v>3622</v>
      </c>
      <c r="B3624">
        <v>724</v>
      </c>
      <c r="C3624">
        <v>1012</v>
      </c>
      <c r="D3624">
        <v>106</v>
      </c>
      <c r="E3624">
        <v>2</v>
      </c>
      <c r="F3624">
        <v>212</v>
      </c>
    </row>
    <row r="3625" spans="1:6" x14ac:dyDescent="0.25">
      <c r="A3625">
        <v>3623</v>
      </c>
      <c r="B3625">
        <v>724</v>
      </c>
      <c r="C3625">
        <v>665</v>
      </c>
      <c r="D3625">
        <v>113</v>
      </c>
      <c r="E3625">
        <v>2</v>
      </c>
      <c r="F3625">
        <v>226</v>
      </c>
    </row>
    <row r="3626" spans="1:6" x14ac:dyDescent="0.25">
      <c r="A3626">
        <v>3624</v>
      </c>
      <c r="B3626">
        <v>724</v>
      </c>
      <c r="C3626">
        <v>625</v>
      </c>
      <c r="D3626">
        <v>112</v>
      </c>
      <c r="E3626">
        <v>2</v>
      </c>
      <c r="F3626">
        <v>224</v>
      </c>
    </row>
    <row r="3627" spans="1:6" x14ac:dyDescent="0.25">
      <c r="A3627">
        <v>3625</v>
      </c>
      <c r="B3627">
        <v>725</v>
      </c>
      <c r="C3627">
        <v>265</v>
      </c>
      <c r="D3627">
        <v>95</v>
      </c>
      <c r="E3627">
        <v>3</v>
      </c>
      <c r="F3627">
        <v>285</v>
      </c>
    </row>
    <row r="3628" spans="1:6" x14ac:dyDescent="0.25">
      <c r="A3628">
        <v>3626</v>
      </c>
      <c r="B3628">
        <v>725</v>
      </c>
      <c r="C3628">
        <v>32</v>
      </c>
      <c r="D3628">
        <v>96</v>
      </c>
      <c r="E3628">
        <v>1</v>
      </c>
      <c r="F3628">
        <v>96</v>
      </c>
    </row>
    <row r="3629" spans="1:6" x14ac:dyDescent="0.25">
      <c r="A3629">
        <v>3627</v>
      </c>
      <c r="B3629">
        <v>725</v>
      </c>
      <c r="C3629">
        <v>1217</v>
      </c>
      <c r="D3629">
        <v>105</v>
      </c>
      <c r="E3629">
        <v>3</v>
      </c>
      <c r="F3629">
        <v>315</v>
      </c>
    </row>
    <row r="3630" spans="1:6" x14ac:dyDescent="0.25">
      <c r="A3630">
        <v>3628</v>
      </c>
      <c r="B3630">
        <v>725</v>
      </c>
      <c r="C3630">
        <v>1234</v>
      </c>
      <c r="D3630">
        <v>112</v>
      </c>
      <c r="E3630">
        <v>1</v>
      </c>
      <c r="F3630">
        <v>112</v>
      </c>
    </row>
    <row r="3631" spans="1:6" x14ac:dyDescent="0.25">
      <c r="A3631">
        <v>3629</v>
      </c>
      <c r="B3631">
        <v>726</v>
      </c>
      <c r="C3631">
        <v>607</v>
      </c>
      <c r="D3631">
        <v>112</v>
      </c>
      <c r="E3631">
        <v>2</v>
      </c>
      <c r="F3631">
        <v>224</v>
      </c>
    </row>
    <row r="3632" spans="1:6" x14ac:dyDescent="0.25">
      <c r="A3632">
        <v>3630</v>
      </c>
      <c r="B3632">
        <v>726</v>
      </c>
      <c r="C3632">
        <v>131</v>
      </c>
      <c r="D3632">
        <v>92</v>
      </c>
      <c r="E3632">
        <v>2</v>
      </c>
      <c r="F3632">
        <v>184</v>
      </c>
    </row>
    <row r="3633" spans="1:6" x14ac:dyDescent="0.25">
      <c r="A3633">
        <v>3631</v>
      </c>
      <c r="B3633">
        <v>727</v>
      </c>
      <c r="C3633">
        <v>165</v>
      </c>
      <c r="D3633">
        <v>91</v>
      </c>
      <c r="E3633">
        <v>2</v>
      </c>
      <c r="F3633">
        <v>182</v>
      </c>
    </row>
    <row r="3634" spans="1:6" x14ac:dyDescent="0.25">
      <c r="A3634">
        <v>3632</v>
      </c>
      <c r="B3634">
        <v>727</v>
      </c>
      <c r="C3634">
        <v>796</v>
      </c>
      <c r="D3634">
        <v>91</v>
      </c>
      <c r="E3634">
        <v>1</v>
      </c>
      <c r="F3634">
        <v>91</v>
      </c>
    </row>
    <row r="3635" spans="1:6" x14ac:dyDescent="0.25">
      <c r="A3635">
        <v>3633</v>
      </c>
      <c r="B3635">
        <v>728</v>
      </c>
      <c r="C3635">
        <v>234</v>
      </c>
      <c r="D3635">
        <v>106</v>
      </c>
      <c r="E3635">
        <v>1</v>
      </c>
      <c r="F3635">
        <v>106</v>
      </c>
    </row>
    <row r="3636" spans="1:6" x14ac:dyDescent="0.25">
      <c r="A3636">
        <v>3634</v>
      </c>
      <c r="B3636">
        <v>728</v>
      </c>
      <c r="C3636">
        <v>9</v>
      </c>
      <c r="D3636">
        <v>96</v>
      </c>
      <c r="E3636">
        <v>3</v>
      </c>
      <c r="F3636">
        <v>288</v>
      </c>
    </row>
    <row r="3637" spans="1:6" x14ac:dyDescent="0.25">
      <c r="A3637">
        <v>3635</v>
      </c>
      <c r="B3637">
        <v>728</v>
      </c>
      <c r="C3637">
        <v>1109</v>
      </c>
      <c r="D3637">
        <v>115</v>
      </c>
      <c r="E3637">
        <v>1</v>
      </c>
      <c r="F3637">
        <v>115</v>
      </c>
    </row>
    <row r="3638" spans="1:6" x14ac:dyDescent="0.25">
      <c r="A3638">
        <v>3636</v>
      </c>
      <c r="B3638">
        <v>728</v>
      </c>
      <c r="C3638">
        <v>38</v>
      </c>
      <c r="D3638">
        <v>104</v>
      </c>
      <c r="E3638">
        <v>3</v>
      </c>
      <c r="F3638">
        <v>312</v>
      </c>
    </row>
    <row r="3639" spans="1:6" x14ac:dyDescent="0.25">
      <c r="A3639">
        <v>3637</v>
      </c>
      <c r="B3639">
        <v>728</v>
      </c>
      <c r="C3639">
        <v>598</v>
      </c>
      <c r="D3639">
        <v>112</v>
      </c>
      <c r="E3639">
        <v>1</v>
      </c>
      <c r="F3639">
        <v>112</v>
      </c>
    </row>
    <row r="3640" spans="1:6" x14ac:dyDescent="0.25">
      <c r="A3640">
        <v>3638</v>
      </c>
      <c r="B3640">
        <v>728</v>
      </c>
      <c r="C3640">
        <v>1150</v>
      </c>
      <c r="D3640">
        <v>102</v>
      </c>
      <c r="E3640">
        <v>1</v>
      </c>
      <c r="F3640">
        <v>102</v>
      </c>
    </row>
    <row r="3641" spans="1:6" x14ac:dyDescent="0.25">
      <c r="A3641">
        <v>3639</v>
      </c>
      <c r="B3641">
        <v>729</v>
      </c>
      <c r="C3641">
        <v>197</v>
      </c>
      <c r="D3641">
        <v>98</v>
      </c>
      <c r="E3641">
        <v>3</v>
      </c>
      <c r="F3641">
        <v>294</v>
      </c>
    </row>
    <row r="3642" spans="1:6" x14ac:dyDescent="0.25">
      <c r="A3642">
        <v>3640</v>
      </c>
      <c r="B3642">
        <v>729</v>
      </c>
      <c r="C3642">
        <v>558</v>
      </c>
      <c r="D3642">
        <v>98</v>
      </c>
      <c r="E3642">
        <v>1</v>
      </c>
      <c r="F3642">
        <v>98</v>
      </c>
    </row>
    <row r="3643" spans="1:6" x14ac:dyDescent="0.25">
      <c r="A3643">
        <v>3641</v>
      </c>
      <c r="B3643">
        <v>730</v>
      </c>
      <c r="C3643">
        <v>221</v>
      </c>
      <c r="D3643">
        <v>106</v>
      </c>
      <c r="E3643">
        <v>3</v>
      </c>
      <c r="F3643">
        <v>318</v>
      </c>
    </row>
    <row r="3644" spans="1:6" x14ac:dyDescent="0.25">
      <c r="A3644">
        <v>3642</v>
      </c>
      <c r="B3644">
        <v>730</v>
      </c>
      <c r="C3644">
        <v>226</v>
      </c>
      <c r="D3644">
        <v>106</v>
      </c>
      <c r="E3644">
        <v>1</v>
      </c>
      <c r="F3644">
        <v>106</v>
      </c>
    </row>
    <row r="3645" spans="1:6" x14ac:dyDescent="0.25">
      <c r="A3645">
        <v>3643</v>
      </c>
      <c r="B3645">
        <v>730</v>
      </c>
      <c r="C3645">
        <v>1232</v>
      </c>
      <c r="D3645">
        <v>112</v>
      </c>
      <c r="E3645">
        <v>3</v>
      </c>
      <c r="F3645">
        <v>336</v>
      </c>
    </row>
    <row r="3646" spans="1:6" x14ac:dyDescent="0.25">
      <c r="A3646">
        <v>3644</v>
      </c>
      <c r="B3646">
        <v>730</v>
      </c>
      <c r="C3646">
        <v>310</v>
      </c>
      <c r="D3646">
        <v>105</v>
      </c>
      <c r="E3646">
        <v>3</v>
      </c>
      <c r="F3646">
        <v>315</v>
      </c>
    </row>
    <row r="3647" spans="1:6" x14ac:dyDescent="0.25">
      <c r="A3647">
        <v>3645</v>
      </c>
      <c r="B3647">
        <v>730</v>
      </c>
      <c r="C3647">
        <v>1177</v>
      </c>
      <c r="D3647">
        <v>99</v>
      </c>
      <c r="E3647">
        <v>1</v>
      </c>
      <c r="F3647">
        <v>99</v>
      </c>
    </row>
    <row r="3648" spans="1:6" x14ac:dyDescent="0.25">
      <c r="A3648">
        <v>3646</v>
      </c>
      <c r="B3648">
        <v>730</v>
      </c>
      <c r="C3648">
        <v>156</v>
      </c>
      <c r="D3648">
        <v>91</v>
      </c>
      <c r="E3648">
        <v>2</v>
      </c>
      <c r="F3648">
        <v>182</v>
      </c>
    </row>
    <row r="3649" spans="1:6" x14ac:dyDescent="0.25">
      <c r="A3649">
        <v>3647</v>
      </c>
      <c r="B3649">
        <v>731</v>
      </c>
      <c r="C3649">
        <v>696</v>
      </c>
      <c r="D3649">
        <v>113</v>
      </c>
      <c r="E3649">
        <v>1</v>
      </c>
      <c r="F3649">
        <v>113</v>
      </c>
    </row>
    <row r="3650" spans="1:6" x14ac:dyDescent="0.25">
      <c r="A3650">
        <v>3648</v>
      </c>
      <c r="B3650">
        <v>731</v>
      </c>
      <c r="C3650">
        <v>176</v>
      </c>
      <c r="D3650">
        <v>98</v>
      </c>
      <c r="E3650">
        <v>3</v>
      </c>
      <c r="F3650">
        <v>294</v>
      </c>
    </row>
    <row r="3651" spans="1:6" x14ac:dyDescent="0.25">
      <c r="A3651">
        <v>3649</v>
      </c>
      <c r="B3651">
        <v>731</v>
      </c>
      <c r="C3651">
        <v>431</v>
      </c>
      <c r="D3651">
        <v>107</v>
      </c>
      <c r="E3651">
        <v>2</v>
      </c>
      <c r="F3651">
        <v>214</v>
      </c>
    </row>
    <row r="3652" spans="1:6" x14ac:dyDescent="0.25">
      <c r="A3652">
        <v>3650</v>
      </c>
      <c r="B3652">
        <v>732</v>
      </c>
      <c r="C3652">
        <v>650</v>
      </c>
      <c r="D3652">
        <v>93</v>
      </c>
      <c r="E3652">
        <v>3</v>
      </c>
      <c r="F3652">
        <v>279</v>
      </c>
    </row>
    <row r="3653" spans="1:6" x14ac:dyDescent="0.25">
      <c r="A3653">
        <v>3651</v>
      </c>
      <c r="B3653">
        <v>732</v>
      </c>
      <c r="C3653">
        <v>1142</v>
      </c>
      <c r="D3653">
        <v>102</v>
      </c>
      <c r="E3653">
        <v>1</v>
      </c>
      <c r="F3653">
        <v>102</v>
      </c>
    </row>
    <row r="3654" spans="1:6" x14ac:dyDescent="0.25">
      <c r="A3654">
        <v>3652</v>
      </c>
      <c r="B3654">
        <v>732</v>
      </c>
      <c r="C3654">
        <v>278</v>
      </c>
      <c r="D3654">
        <v>95</v>
      </c>
      <c r="E3654">
        <v>2</v>
      </c>
      <c r="F3654">
        <v>190</v>
      </c>
    </row>
    <row r="3655" spans="1:6" x14ac:dyDescent="0.25">
      <c r="A3655">
        <v>3653</v>
      </c>
      <c r="B3655">
        <v>733</v>
      </c>
      <c r="C3655">
        <v>394</v>
      </c>
      <c r="D3655">
        <v>119</v>
      </c>
      <c r="E3655">
        <v>1</v>
      </c>
      <c r="F3655">
        <v>119</v>
      </c>
    </row>
    <row r="3656" spans="1:6" x14ac:dyDescent="0.25">
      <c r="A3656">
        <v>3654</v>
      </c>
      <c r="B3656">
        <v>733</v>
      </c>
      <c r="C3656">
        <v>944</v>
      </c>
      <c r="D3656">
        <v>96</v>
      </c>
      <c r="E3656">
        <v>2</v>
      </c>
      <c r="F3656">
        <v>192</v>
      </c>
    </row>
    <row r="3657" spans="1:6" x14ac:dyDescent="0.25">
      <c r="A3657">
        <v>3655</v>
      </c>
      <c r="B3657">
        <v>733</v>
      </c>
      <c r="C3657">
        <v>691</v>
      </c>
      <c r="D3657">
        <v>113</v>
      </c>
      <c r="E3657">
        <v>1</v>
      </c>
      <c r="F3657">
        <v>113</v>
      </c>
    </row>
    <row r="3658" spans="1:6" x14ac:dyDescent="0.25">
      <c r="A3658">
        <v>3656</v>
      </c>
      <c r="B3658">
        <v>733</v>
      </c>
      <c r="C3658">
        <v>314</v>
      </c>
      <c r="D3658">
        <v>105</v>
      </c>
      <c r="E3658">
        <v>3</v>
      </c>
      <c r="F3658">
        <v>315</v>
      </c>
    </row>
    <row r="3659" spans="1:6" x14ac:dyDescent="0.25">
      <c r="A3659">
        <v>3657</v>
      </c>
      <c r="B3659">
        <v>733</v>
      </c>
      <c r="C3659">
        <v>33</v>
      </c>
      <c r="D3659">
        <v>96</v>
      </c>
      <c r="E3659">
        <v>1</v>
      </c>
      <c r="F3659">
        <v>96</v>
      </c>
    </row>
    <row r="3660" spans="1:6" x14ac:dyDescent="0.25">
      <c r="A3660">
        <v>3658</v>
      </c>
      <c r="B3660">
        <v>733</v>
      </c>
      <c r="C3660">
        <v>971</v>
      </c>
      <c r="D3660">
        <v>97</v>
      </c>
      <c r="E3660">
        <v>1</v>
      </c>
      <c r="F3660">
        <v>97</v>
      </c>
    </row>
    <row r="3661" spans="1:6" x14ac:dyDescent="0.25">
      <c r="A3661">
        <v>3659</v>
      </c>
      <c r="B3661">
        <v>734</v>
      </c>
      <c r="C3661">
        <v>301</v>
      </c>
      <c r="D3661">
        <v>105</v>
      </c>
      <c r="E3661">
        <v>2</v>
      </c>
      <c r="F3661">
        <v>210</v>
      </c>
    </row>
    <row r="3662" spans="1:6" x14ac:dyDescent="0.25">
      <c r="A3662">
        <v>3660</v>
      </c>
      <c r="B3662">
        <v>734</v>
      </c>
      <c r="C3662">
        <v>956</v>
      </c>
      <c r="D3662">
        <v>97</v>
      </c>
      <c r="E3662">
        <v>2</v>
      </c>
      <c r="F3662">
        <v>194</v>
      </c>
    </row>
    <row r="3663" spans="1:6" x14ac:dyDescent="0.25">
      <c r="A3663">
        <v>3661</v>
      </c>
      <c r="B3663">
        <v>734</v>
      </c>
      <c r="C3663">
        <v>1051</v>
      </c>
      <c r="D3663">
        <v>93</v>
      </c>
      <c r="E3663">
        <v>2</v>
      </c>
      <c r="F3663">
        <v>186</v>
      </c>
    </row>
    <row r="3664" spans="1:6" x14ac:dyDescent="0.25">
      <c r="A3664">
        <v>3662</v>
      </c>
      <c r="B3664">
        <v>734</v>
      </c>
      <c r="C3664">
        <v>808</v>
      </c>
      <c r="D3664">
        <v>117</v>
      </c>
      <c r="E3664">
        <v>3</v>
      </c>
      <c r="F3664">
        <v>351</v>
      </c>
    </row>
    <row r="3665" spans="1:6" x14ac:dyDescent="0.25">
      <c r="A3665">
        <v>3663</v>
      </c>
      <c r="B3665">
        <v>734</v>
      </c>
      <c r="C3665">
        <v>560</v>
      </c>
      <c r="D3665">
        <v>100</v>
      </c>
      <c r="E3665">
        <v>3</v>
      </c>
      <c r="F3665">
        <v>300</v>
      </c>
    </row>
    <row r="3666" spans="1:6" x14ac:dyDescent="0.25">
      <c r="A3666">
        <v>3664</v>
      </c>
      <c r="B3666">
        <v>734</v>
      </c>
      <c r="C3666">
        <v>439</v>
      </c>
      <c r="D3666">
        <v>107</v>
      </c>
      <c r="E3666">
        <v>3</v>
      </c>
      <c r="F3666">
        <v>321</v>
      </c>
    </row>
    <row r="3667" spans="1:6" x14ac:dyDescent="0.25">
      <c r="A3667">
        <v>3665</v>
      </c>
      <c r="B3667">
        <v>734</v>
      </c>
      <c r="C3667">
        <v>465</v>
      </c>
      <c r="D3667">
        <v>118</v>
      </c>
      <c r="E3667">
        <v>3</v>
      </c>
      <c r="F3667">
        <v>354</v>
      </c>
    </row>
    <row r="3668" spans="1:6" x14ac:dyDescent="0.25">
      <c r="A3668">
        <v>3666</v>
      </c>
      <c r="B3668">
        <v>734</v>
      </c>
      <c r="C3668">
        <v>702</v>
      </c>
      <c r="D3668">
        <v>119</v>
      </c>
      <c r="E3668">
        <v>3</v>
      </c>
      <c r="F3668">
        <v>357</v>
      </c>
    </row>
    <row r="3669" spans="1:6" x14ac:dyDescent="0.25">
      <c r="A3669">
        <v>3667</v>
      </c>
      <c r="B3669">
        <v>734</v>
      </c>
      <c r="C3669">
        <v>799</v>
      </c>
      <c r="D3669">
        <v>91</v>
      </c>
      <c r="E3669">
        <v>1</v>
      </c>
      <c r="F3669">
        <v>91</v>
      </c>
    </row>
    <row r="3670" spans="1:6" x14ac:dyDescent="0.25">
      <c r="A3670">
        <v>3668</v>
      </c>
      <c r="B3670">
        <v>734</v>
      </c>
      <c r="C3670">
        <v>168</v>
      </c>
      <c r="D3670">
        <v>91</v>
      </c>
      <c r="E3670">
        <v>1</v>
      </c>
      <c r="F3670">
        <v>91</v>
      </c>
    </row>
    <row r="3671" spans="1:6" x14ac:dyDescent="0.25">
      <c r="A3671">
        <v>3669</v>
      </c>
      <c r="B3671">
        <v>735</v>
      </c>
      <c r="C3671">
        <v>481</v>
      </c>
      <c r="D3671">
        <v>118</v>
      </c>
      <c r="E3671">
        <v>3</v>
      </c>
      <c r="F3671">
        <v>354</v>
      </c>
    </row>
    <row r="3672" spans="1:6" x14ac:dyDescent="0.25">
      <c r="A3672">
        <v>3670</v>
      </c>
      <c r="B3672">
        <v>735</v>
      </c>
      <c r="C3672">
        <v>938</v>
      </c>
      <c r="D3672">
        <v>96</v>
      </c>
      <c r="E3672">
        <v>1</v>
      </c>
      <c r="F3672">
        <v>96</v>
      </c>
    </row>
    <row r="3673" spans="1:6" x14ac:dyDescent="0.25">
      <c r="A3673">
        <v>3671</v>
      </c>
      <c r="B3673">
        <v>735</v>
      </c>
      <c r="C3673">
        <v>443</v>
      </c>
      <c r="D3673">
        <v>107</v>
      </c>
      <c r="E3673">
        <v>3</v>
      </c>
      <c r="F3673">
        <v>321</v>
      </c>
    </row>
    <row r="3674" spans="1:6" x14ac:dyDescent="0.25">
      <c r="A3674">
        <v>3672</v>
      </c>
      <c r="B3674">
        <v>735</v>
      </c>
      <c r="C3674">
        <v>709</v>
      </c>
      <c r="D3674">
        <v>119</v>
      </c>
      <c r="E3674">
        <v>2</v>
      </c>
      <c r="F3674">
        <v>238</v>
      </c>
    </row>
    <row r="3675" spans="1:6" x14ac:dyDescent="0.25">
      <c r="A3675">
        <v>3673</v>
      </c>
      <c r="B3675">
        <v>735</v>
      </c>
      <c r="C3675">
        <v>184</v>
      </c>
      <c r="D3675">
        <v>98</v>
      </c>
      <c r="E3675">
        <v>3</v>
      </c>
      <c r="F3675">
        <v>294</v>
      </c>
    </row>
    <row r="3676" spans="1:6" x14ac:dyDescent="0.25">
      <c r="A3676">
        <v>3674</v>
      </c>
      <c r="B3676">
        <v>736</v>
      </c>
      <c r="C3676">
        <v>864</v>
      </c>
      <c r="D3676">
        <v>113</v>
      </c>
      <c r="E3676">
        <v>1</v>
      </c>
      <c r="F3676">
        <v>113</v>
      </c>
    </row>
    <row r="3677" spans="1:6" x14ac:dyDescent="0.25">
      <c r="A3677">
        <v>3675</v>
      </c>
      <c r="B3677">
        <v>736</v>
      </c>
      <c r="C3677">
        <v>1245</v>
      </c>
      <c r="D3677">
        <v>112</v>
      </c>
      <c r="E3677">
        <v>1</v>
      </c>
      <c r="F3677">
        <v>112</v>
      </c>
    </row>
    <row r="3678" spans="1:6" x14ac:dyDescent="0.25">
      <c r="A3678">
        <v>3676</v>
      </c>
      <c r="B3678">
        <v>736</v>
      </c>
      <c r="C3678">
        <v>378</v>
      </c>
      <c r="D3678">
        <v>94</v>
      </c>
      <c r="E3678">
        <v>2</v>
      </c>
      <c r="F3678">
        <v>188</v>
      </c>
    </row>
    <row r="3679" spans="1:6" x14ac:dyDescent="0.25">
      <c r="A3679">
        <v>3677</v>
      </c>
      <c r="B3679">
        <v>736</v>
      </c>
      <c r="C3679">
        <v>1164</v>
      </c>
      <c r="D3679">
        <v>99</v>
      </c>
      <c r="E3679">
        <v>3</v>
      </c>
      <c r="F3679">
        <v>297</v>
      </c>
    </row>
    <row r="3680" spans="1:6" x14ac:dyDescent="0.25">
      <c r="A3680">
        <v>3678</v>
      </c>
      <c r="B3680">
        <v>736</v>
      </c>
      <c r="C3680">
        <v>876</v>
      </c>
      <c r="D3680">
        <v>94</v>
      </c>
      <c r="E3680">
        <v>1</v>
      </c>
      <c r="F3680">
        <v>94</v>
      </c>
    </row>
    <row r="3681" spans="1:6" x14ac:dyDescent="0.25">
      <c r="A3681">
        <v>3679</v>
      </c>
      <c r="B3681">
        <v>736</v>
      </c>
      <c r="C3681">
        <v>1184</v>
      </c>
      <c r="D3681">
        <v>99</v>
      </c>
      <c r="E3681">
        <v>3</v>
      </c>
      <c r="F3681">
        <v>297</v>
      </c>
    </row>
    <row r="3682" spans="1:6" x14ac:dyDescent="0.25">
      <c r="A3682">
        <v>3680</v>
      </c>
      <c r="B3682">
        <v>736</v>
      </c>
      <c r="C3682">
        <v>110</v>
      </c>
      <c r="D3682">
        <v>92</v>
      </c>
      <c r="E3682">
        <v>2</v>
      </c>
      <c r="F3682">
        <v>184</v>
      </c>
    </row>
    <row r="3683" spans="1:6" x14ac:dyDescent="0.25">
      <c r="A3683">
        <v>3681</v>
      </c>
      <c r="B3683">
        <v>737</v>
      </c>
      <c r="C3683">
        <v>814</v>
      </c>
      <c r="D3683">
        <v>117</v>
      </c>
      <c r="E3683">
        <v>3</v>
      </c>
      <c r="F3683">
        <v>351</v>
      </c>
    </row>
    <row r="3684" spans="1:6" x14ac:dyDescent="0.25">
      <c r="A3684">
        <v>3682</v>
      </c>
      <c r="B3684">
        <v>737</v>
      </c>
      <c r="C3684">
        <v>1066</v>
      </c>
      <c r="D3684">
        <v>93</v>
      </c>
      <c r="E3684">
        <v>3</v>
      </c>
      <c r="F3684">
        <v>279</v>
      </c>
    </row>
    <row r="3685" spans="1:6" x14ac:dyDescent="0.25">
      <c r="A3685">
        <v>3683</v>
      </c>
      <c r="B3685">
        <v>737</v>
      </c>
      <c r="C3685">
        <v>552</v>
      </c>
      <c r="D3685">
        <v>98</v>
      </c>
      <c r="E3685">
        <v>1</v>
      </c>
      <c r="F3685">
        <v>98</v>
      </c>
    </row>
    <row r="3686" spans="1:6" x14ac:dyDescent="0.25">
      <c r="A3686">
        <v>3684</v>
      </c>
      <c r="B3686">
        <v>737</v>
      </c>
      <c r="C3686">
        <v>800</v>
      </c>
      <c r="D3686">
        <v>91</v>
      </c>
      <c r="E3686">
        <v>2</v>
      </c>
      <c r="F3686">
        <v>182</v>
      </c>
    </row>
    <row r="3687" spans="1:6" x14ac:dyDescent="0.25">
      <c r="A3687">
        <v>3685</v>
      </c>
      <c r="B3687">
        <v>737</v>
      </c>
      <c r="C3687">
        <v>1160</v>
      </c>
      <c r="D3687">
        <v>99</v>
      </c>
      <c r="E3687">
        <v>1</v>
      </c>
      <c r="F3687">
        <v>99</v>
      </c>
    </row>
    <row r="3688" spans="1:6" x14ac:dyDescent="0.25">
      <c r="A3688">
        <v>3686</v>
      </c>
      <c r="B3688">
        <v>737</v>
      </c>
      <c r="C3688">
        <v>251</v>
      </c>
      <c r="D3688">
        <v>95</v>
      </c>
      <c r="E3688">
        <v>2</v>
      </c>
      <c r="F3688">
        <v>190</v>
      </c>
    </row>
    <row r="3689" spans="1:6" x14ac:dyDescent="0.25">
      <c r="A3689">
        <v>3687</v>
      </c>
      <c r="B3689">
        <v>737</v>
      </c>
      <c r="C3689">
        <v>664</v>
      </c>
      <c r="D3689">
        <v>93</v>
      </c>
      <c r="E3689">
        <v>2</v>
      </c>
      <c r="F3689">
        <v>186</v>
      </c>
    </row>
    <row r="3690" spans="1:6" x14ac:dyDescent="0.25">
      <c r="A3690">
        <v>3688</v>
      </c>
      <c r="B3690">
        <v>737</v>
      </c>
      <c r="C3690">
        <v>1250</v>
      </c>
      <c r="D3690">
        <v>112</v>
      </c>
      <c r="E3690">
        <v>1</v>
      </c>
      <c r="F3690">
        <v>112</v>
      </c>
    </row>
    <row r="3691" spans="1:6" x14ac:dyDescent="0.25">
      <c r="A3691">
        <v>3689</v>
      </c>
      <c r="B3691">
        <v>737</v>
      </c>
      <c r="C3691">
        <v>98</v>
      </c>
      <c r="D3691">
        <v>118</v>
      </c>
      <c r="E3691">
        <v>2</v>
      </c>
      <c r="F3691">
        <v>236</v>
      </c>
    </row>
    <row r="3692" spans="1:6" x14ac:dyDescent="0.25">
      <c r="A3692">
        <v>3690</v>
      </c>
      <c r="B3692">
        <v>738</v>
      </c>
      <c r="C3692">
        <v>260</v>
      </c>
      <c r="D3692">
        <v>95</v>
      </c>
      <c r="E3692">
        <v>3</v>
      </c>
      <c r="F3692">
        <v>285</v>
      </c>
    </row>
    <row r="3693" spans="1:6" x14ac:dyDescent="0.25">
      <c r="A3693">
        <v>3691</v>
      </c>
      <c r="B3693">
        <v>738</v>
      </c>
      <c r="C3693">
        <v>1195</v>
      </c>
      <c r="D3693">
        <v>105</v>
      </c>
      <c r="E3693">
        <v>3</v>
      </c>
      <c r="F3693">
        <v>315</v>
      </c>
    </row>
    <row r="3694" spans="1:6" x14ac:dyDescent="0.25">
      <c r="A3694">
        <v>3692</v>
      </c>
      <c r="B3694">
        <v>738</v>
      </c>
      <c r="C3694">
        <v>357</v>
      </c>
      <c r="D3694">
        <v>94</v>
      </c>
      <c r="E3694">
        <v>2</v>
      </c>
      <c r="F3694">
        <v>188</v>
      </c>
    </row>
    <row r="3695" spans="1:6" x14ac:dyDescent="0.25">
      <c r="A3695">
        <v>3693</v>
      </c>
      <c r="B3695">
        <v>738</v>
      </c>
      <c r="C3695">
        <v>1197</v>
      </c>
      <c r="D3695">
        <v>105</v>
      </c>
      <c r="E3695">
        <v>2</v>
      </c>
      <c r="F3695">
        <v>210</v>
      </c>
    </row>
    <row r="3696" spans="1:6" x14ac:dyDescent="0.25">
      <c r="A3696">
        <v>3694</v>
      </c>
      <c r="B3696">
        <v>739</v>
      </c>
      <c r="C3696">
        <v>645</v>
      </c>
      <c r="D3696">
        <v>93</v>
      </c>
      <c r="E3696">
        <v>2</v>
      </c>
      <c r="F3696">
        <v>186</v>
      </c>
    </row>
    <row r="3697" spans="1:6" x14ac:dyDescent="0.25">
      <c r="A3697">
        <v>3695</v>
      </c>
      <c r="B3697">
        <v>739</v>
      </c>
      <c r="C3697">
        <v>47</v>
      </c>
      <c r="D3697">
        <v>104</v>
      </c>
      <c r="E3697">
        <v>2</v>
      </c>
      <c r="F3697">
        <v>208</v>
      </c>
    </row>
    <row r="3698" spans="1:6" x14ac:dyDescent="0.25">
      <c r="A3698">
        <v>3696</v>
      </c>
      <c r="B3698">
        <v>739</v>
      </c>
      <c r="C3698">
        <v>539</v>
      </c>
      <c r="D3698">
        <v>98</v>
      </c>
      <c r="E3698">
        <v>3</v>
      </c>
      <c r="F3698">
        <v>294</v>
      </c>
    </row>
    <row r="3699" spans="1:6" x14ac:dyDescent="0.25">
      <c r="A3699">
        <v>3697</v>
      </c>
      <c r="B3699">
        <v>740</v>
      </c>
      <c r="C3699">
        <v>396</v>
      </c>
      <c r="D3699">
        <v>119</v>
      </c>
      <c r="E3699">
        <v>3</v>
      </c>
      <c r="F3699">
        <v>357</v>
      </c>
    </row>
    <row r="3700" spans="1:6" x14ac:dyDescent="0.25">
      <c r="A3700">
        <v>3698</v>
      </c>
      <c r="B3700">
        <v>740</v>
      </c>
      <c r="C3700">
        <v>31</v>
      </c>
      <c r="D3700">
        <v>96</v>
      </c>
      <c r="E3700">
        <v>2</v>
      </c>
      <c r="F3700">
        <v>192</v>
      </c>
    </row>
    <row r="3701" spans="1:6" x14ac:dyDescent="0.25">
      <c r="A3701">
        <v>3699</v>
      </c>
      <c r="B3701">
        <v>740</v>
      </c>
      <c r="C3701">
        <v>990</v>
      </c>
      <c r="D3701">
        <v>106</v>
      </c>
      <c r="E3701">
        <v>1</v>
      </c>
      <c r="F3701">
        <v>106</v>
      </c>
    </row>
    <row r="3702" spans="1:6" x14ac:dyDescent="0.25">
      <c r="A3702">
        <v>3700</v>
      </c>
      <c r="B3702">
        <v>740</v>
      </c>
      <c r="C3702">
        <v>1076</v>
      </c>
      <c r="D3702">
        <v>93</v>
      </c>
      <c r="E3702">
        <v>2</v>
      </c>
      <c r="F3702">
        <v>186</v>
      </c>
    </row>
    <row r="3703" spans="1:6" x14ac:dyDescent="0.25">
      <c r="A3703">
        <v>3701</v>
      </c>
      <c r="B3703">
        <v>740</v>
      </c>
      <c r="C3703">
        <v>704</v>
      </c>
      <c r="D3703">
        <v>119</v>
      </c>
      <c r="E3703">
        <v>2</v>
      </c>
      <c r="F3703">
        <v>238</v>
      </c>
    </row>
    <row r="3704" spans="1:6" x14ac:dyDescent="0.25">
      <c r="A3704">
        <v>3702</v>
      </c>
      <c r="B3704">
        <v>741</v>
      </c>
      <c r="C3704">
        <v>917</v>
      </c>
      <c r="D3704">
        <v>96</v>
      </c>
      <c r="E3704">
        <v>1</v>
      </c>
      <c r="F3704">
        <v>96</v>
      </c>
    </row>
    <row r="3705" spans="1:6" x14ac:dyDescent="0.25">
      <c r="A3705">
        <v>3703</v>
      </c>
      <c r="B3705">
        <v>741</v>
      </c>
      <c r="C3705">
        <v>794</v>
      </c>
      <c r="D3705">
        <v>91</v>
      </c>
      <c r="E3705">
        <v>3</v>
      </c>
      <c r="F3705">
        <v>273</v>
      </c>
    </row>
    <row r="3706" spans="1:6" x14ac:dyDescent="0.25">
      <c r="A3706">
        <v>3704</v>
      </c>
      <c r="B3706">
        <v>742</v>
      </c>
      <c r="C3706">
        <v>893</v>
      </c>
      <c r="D3706">
        <v>94</v>
      </c>
      <c r="E3706">
        <v>3</v>
      </c>
      <c r="F3706">
        <v>282</v>
      </c>
    </row>
    <row r="3707" spans="1:6" x14ac:dyDescent="0.25">
      <c r="A3707">
        <v>3705</v>
      </c>
      <c r="B3707">
        <v>742</v>
      </c>
      <c r="C3707">
        <v>223</v>
      </c>
      <c r="D3707">
        <v>106</v>
      </c>
      <c r="E3707">
        <v>2</v>
      </c>
      <c r="F3707">
        <v>212</v>
      </c>
    </row>
    <row r="3708" spans="1:6" x14ac:dyDescent="0.25">
      <c r="A3708">
        <v>3706</v>
      </c>
      <c r="B3708">
        <v>742</v>
      </c>
      <c r="C3708">
        <v>620</v>
      </c>
      <c r="D3708">
        <v>112</v>
      </c>
      <c r="E3708">
        <v>2</v>
      </c>
      <c r="F3708">
        <v>224</v>
      </c>
    </row>
    <row r="3709" spans="1:6" x14ac:dyDescent="0.25">
      <c r="A3709">
        <v>3707</v>
      </c>
      <c r="B3709">
        <v>742</v>
      </c>
      <c r="C3709">
        <v>606</v>
      </c>
      <c r="D3709">
        <v>112</v>
      </c>
      <c r="E3709">
        <v>1</v>
      </c>
      <c r="F3709">
        <v>112</v>
      </c>
    </row>
    <row r="3710" spans="1:6" x14ac:dyDescent="0.25">
      <c r="A3710">
        <v>3708</v>
      </c>
      <c r="B3710">
        <v>742</v>
      </c>
      <c r="C3710">
        <v>133</v>
      </c>
      <c r="D3710">
        <v>92</v>
      </c>
      <c r="E3710">
        <v>1</v>
      </c>
      <c r="F3710">
        <v>92</v>
      </c>
    </row>
    <row r="3711" spans="1:6" x14ac:dyDescent="0.25">
      <c r="A3711">
        <v>3709</v>
      </c>
      <c r="B3711">
        <v>742</v>
      </c>
      <c r="C3711">
        <v>1100</v>
      </c>
      <c r="D3711">
        <v>115</v>
      </c>
      <c r="E3711">
        <v>2</v>
      </c>
      <c r="F3711">
        <v>230</v>
      </c>
    </row>
    <row r="3712" spans="1:6" x14ac:dyDescent="0.25">
      <c r="A3712">
        <v>3710</v>
      </c>
      <c r="B3712">
        <v>743</v>
      </c>
      <c r="C3712">
        <v>142</v>
      </c>
      <c r="D3712">
        <v>91</v>
      </c>
      <c r="E3712">
        <v>3</v>
      </c>
      <c r="F3712">
        <v>273</v>
      </c>
    </row>
    <row r="3713" spans="1:6" x14ac:dyDescent="0.25">
      <c r="A3713">
        <v>3711</v>
      </c>
      <c r="B3713">
        <v>743</v>
      </c>
      <c r="C3713">
        <v>1090</v>
      </c>
      <c r="D3713">
        <v>115</v>
      </c>
      <c r="E3713">
        <v>3</v>
      </c>
      <c r="F3713">
        <v>345</v>
      </c>
    </row>
    <row r="3714" spans="1:6" x14ac:dyDescent="0.25">
      <c r="A3714">
        <v>3712</v>
      </c>
      <c r="B3714">
        <v>743</v>
      </c>
      <c r="C3714">
        <v>194</v>
      </c>
      <c r="D3714">
        <v>98</v>
      </c>
      <c r="E3714">
        <v>2</v>
      </c>
      <c r="F3714">
        <v>196</v>
      </c>
    </row>
    <row r="3715" spans="1:6" x14ac:dyDescent="0.25">
      <c r="A3715">
        <v>3713</v>
      </c>
      <c r="B3715">
        <v>743</v>
      </c>
      <c r="C3715">
        <v>544</v>
      </c>
      <c r="D3715">
        <v>98</v>
      </c>
      <c r="E3715">
        <v>1</v>
      </c>
      <c r="F3715">
        <v>98</v>
      </c>
    </row>
    <row r="3716" spans="1:6" x14ac:dyDescent="0.25">
      <c r="A3716">
        <v>3714</v>
      </c>
      <c r="B3716">
        <v>744</v>
      </c>
      <c r="C3716">
        <v>553</v>
      </c>
      <c r="D3716">
        <v>98</v>
      </c>
      <c r="E3716">
        <v>2</v>
      </c>
      <c r="F3716">
        <v>196</v>
      </c>
    </row>
    <row r="3717" spans="1:6" x14ac:dyDescent="0.25">
      <c r="A3717">
        <v>3715</v>
      </c>
      <c r="B3717">
        <v>744</v>
      </c>
      <c r="C3717">
        <v>210</v>
      </c>
      <c r="D3717">
        <v>106</v>
      </c>
      <c r="E3717">
        <v>2</v>
      </c>
      <c r="F3717">
        <v>212</v>
      </c>
    </row>
    <row r="3718" spans="1:6" x14ac:dyDescent="0.25">
      <c r="A3718">
        <v>3716</v>
      </c>
      <c r="B3718">
        <v>744</v>
      </c>
      <c r="C3718">
        <v>1009</v>
      </c>
      <c r="D3718">
        <v>106</v>
      </c>
      <c r="E3718">
        <v>3</v>
      </c>
      <c r="F3718">
        <v>318</v>
      </c>
    </row>
    <row r="3719" spans="1:6" x14ac:dyDescent="0.25">
      <c r="A3719">
        <v>3717</v>
      </c>
      <c r="B3719">
        <v>744</v>
      </c>
      <c r="C3719">
        <v>1058</v>
      </c>
      <c r="D3719">
        <v>93</v>
      </c>
      <c r="E3719">
        <v>1</v>
      </c>
      <c r="F3719">
        <v>93</v>
      </c>
    </row>
    <row r="3720" spans="1:6" x14ac:dyDescent="0.25">
      <c r="A3720">
        <v>3718</v>
      </c>
      <c r="B3720">
        <v>744</v>
      </c>
      <c r="C3720">
        <v>1084</v>
      </c>
      <c r="D3720">
        <v>93</v>
      </c>
      <c r="E3720">
        <v>1</v>
      </c>
      <c r="F3720">
        <v>93</v>
      </c>
    </row>
    <row r="3721" spans="1:6" x14ac:dyDescent="0.25">
      <c r="A3721">
        <v>3719</v>
      </c>
      <c r="B3721">
        <v>744</v>
      </c>
      <c r="C3721">
        <v>43</v>
      </c>
      <c r="D3721">
        <v>104</v>
      </c>
      <c r="E3721">
        <v>2</v>
      </c>
      <c r="F3721">
        <v>208</v>
      </c>
    </row>
    <row r="3722" spans="1:6" x14ac:dyDescent="0.25">
      <c r="A3722">
        <v>3720</v>
      </c>
      <c r="B3722">
        <v>745</v>
      </c>
      <c r="C3722">
        <v>1194</v>
      </c>
      <c r="D3722">
        <v>105</v>
      </c>
      <c r="E3722">
        <v>1</v>
      </c>
      <c r="F3722">
        <v>105</v>
      </c>
    </row>
    <row r="3723" spans="1:6" x14ac:dyDescent="0.25">
      <c r="A3723">
        <v>3721</v>
      </c>
      <c r="B3723">
        <v>745</v>
      </c>
      <c r="C3723">
        <v>739</v>
      </c>
      <c r="D3723">
        <v>109</v>
      </c>
      <c r="E3723">
        <v>2</v>
      </c>
      <c r="F3723">
        <v>218</v>
      </c>
    </row>
    <row r="3724" spans="1:6" x14ac:dyDescent="0.25">
      <c r="A3724">
        <v>3722</v>
      </c>
      <c r="B3724">
        <v>745</v>
      </c>
      <c r="C3724">
        <v>757</v>
      </c>
      <c r="D3724">
        <v>109</v>
      </c>
      <c r="E3724">
        <v>2</v>
      </c>
      <c r="F3724">
        <v>218</v>
      </c>
    </row>
    <row r="3725" spans="1:6" x14ac:dyDescent="0.25">
      <c r="A3725">
        <v>3723</v>
      </c>
      <c r="B3725">
        <v>745</v>
      </c>
      <c r="C3725">
        <v>1041</v>
      </c>
      <c r="D3725">
        <v>90</v>
      </c>
      <c r="E3725">
        <v>3</v>
      </c>
      <c r="F3725">
        <v>270</v>
      </c>
    </row>
    <row r="3726" spans="1:6" x14ac:dyDescent="0.25">
      <c r="A3726">
        <v>3724</v>
      </c>
      <c r="B3726">
        <v>745</v>
      </c>
      <c r="C3726">
        <v>217</v>
      </c>
      <c r="D3726">
        <v>106</v>
      </c>
      <c r="E3726">
        <v>3</v>
      </c>
      <c r="F3726">
        <v>318</v>
      </c>
    </row>
    <row r="3727" spans="1:6" x14ac:dyDescent="0.25">
      <c r="A3727">
        <v>3725</v>
      </c>
      <c r="B3727">
        <v>745</v>
      </c>
      <c r="C3727">
        <v>1098</v>
      </c>
      <c r="D3727">
        <v>115</v>
      </c>
      <c r="E3727">
        <v>3</v>
      </c>
      <c r="F3727">
        <v>345</v>
      </c>
    </row>
    <row r="3728" spans="1:6" x14ac:dyDescent="0.25">
      <c r="A3728">
        <v>3726</v>
      </c>
      <c r="B3728">
        <v>745</v>
      </c>
      <c r="C3728">
        <v>20</v>
      </c>
      <c r="D3728">
        <v>96</v>
      </c>
      <c r="E3728">
        <v>1</v>
      </c>
      <c r="F3728">
        <v>96</v>
      </c>
    </row>
    <row r="3729" spans="1:6" x14ac:dyDescent="0.25">
      <c r="A3729">
        <v>3727</v>
      </c>
      <c r="B3729">
        <v>745</v>
      </c>
      <c r="C3729">
        <v>1191</v>
      </c>
      <c r="D3729">
        <v>105</v>
      </c>
      <c r="E3729">
        <v>2</v>
      </c>
      <c r="F3729">
        <v>210</v>
      </c>
    </row>
    <row r="3730" spans="1:6" x14ac:dyDescent="0.25">
      <c r="A3730">
        <v>3728</v>
      </c>
      <c r="B3730">
        <v>745</v>
      </c>
      <c r="C3730">
        <v>1110</v>
      </c>
      <c r="D3730">
        <v>115</v>
      </c>
      <c r="E3730">
        <v>2</v>
      </c>
      <c r="F3730">
        <v>230</v>
      </c>
    </row>
    <row r="3731" spans="1:6" x14ac:dyDescent="0.25">
      <c r="A3731">
        <v>3729</v>
      </c>
      <c r="B3731">
        <v>746</v>
      </c>
      <c r="C3731">
        <v>1170</v>
      </c>
      <c r="D3731">
        <v>99</v>
      </c>
      <c r="E3731">
        <v>2</v>
      </c>
      <c r="F3731">
        <v>198</v>
      </c>
    </row>
    <row r="3732" spans="1:6" x14ac:dyDescent="0.25">
      <c r="A3732">
        <v>3730</v>
      </c>
      <c r="B3732">
        <v>746</v>
      </c>
      <c r="C3732">
        <v>1139</v>
      </c>
      <c r="D3732">
        <v>102</v>
      </c>
      <c r="E3732">
        <v>2</v>
      </c>
      <c r="F3732">
        <v>204</v>
      </c>
    </row>
    <row r="3733" spans="1:6" x14ac:dyDescent="0.25">
      <c r="A3733">
        <v>3731</v>
      </c>
      <c r="B3733">
        <v>746</v>
      </c>
      <c r="C3733">
        <v>754</v>
      </c>
      <c r="D3733">
        <v>109</v>
      </c>
      <c r="E3733">
        <v>3</v>
      </c>
      <c r="F3733">
        <v>327</v>
      </c>
    </row>
    <row r="3734" spans="1:6" x14ac:dyDescent="0.25">
      <c r="A3734">
        <v>3732</v>
      </c>
      <c r="B3734">
        <v>746</v>
      </c>
      <c r="C3734">
        <v>742</v>
      </c>
      <c r="D3734">
        <v>109</v>
      </c>
      <c r="E3734">
        <v>3</v>
      </c>
      <c r="F3734">
        <v>327</v>
      </c>
    </row>
    <row r="3735" spans="1:6" x14ac:dyDescent="0.25">
      <c r="A3735">
        <v>3733</v>
      </c>
      <c r="B3735">
        <v>746</v>
      </c>
      <c r="C3735">
        <v>138</v>
      </c>
      <c r="D3735">
        <v>92</v>
      </c>
      <c r="E3735">
        <v>2</v>
      </c>
      <c r="F3735">
        <v>184</v>
      </c>
    </row>
    <row r="3736" spans="1:6" x14ac:dyDescent="0.25">
      <c r="A3736">
        <v>3734</v>
      </c>
      <c r="B3736">
        <v>746</v>
      </c>
      <c r="C3736">
        <v>47</v>
      </c>
      <c r="D3736">
        <v>104</v>
      </c>
      <c r="E3736">
        <v>1</v>
      </c>
      <c r="F3736">
        <v>104</v>
      </c>
    </row>
    <row r="3737" spans="1:6" x14ac:dyDescent="0.25">
      <c r="A3737">
        <v>3735</v>
      </c>
      <c r="B3737">
        <v>746</v>
      </c>
      <c r="C3737">
        <v>100</v>
      </c>
      <c r="D3737">
        <v>118</v>
      </c>
      <c r="E3737">
        <v>1</v>
      </c>
      <c r="F3737">
        <v>118</v>
      </c>
    </row>
    <row r="3738" spans="1:6" x14ac:dyDescent="0.25">
      <c r="A3738">
        <v>3736</v>
      </c>
      <c r="B3738">
        <v>747</v>
      </c>
      <c r="C3738">
        <v>1076</v>
      </c>
      <c r="D3738">
        <v>93</v>
      </c>
      <c r="E3738">
        <v>2</v>
      </c>
      <c r="F3738">
        <v>186</v>
      </c>
    </row>
    <row r="3739" spans="1:6" x14ac:dyDescent="0.25">
      <c r="A3739">
        <v>3737</v>
      </c>
      <c r="B3739">
        <v>747</v>
      </c>
      <c r="C3739">
        <v>676</v>
      </c>
      <c r="D3739">
        <v>113</v>
      </c>
      <c r="E3739">
        <v>1</v>
      </c>
      <c r="F3739">
        <v>113</v>
      </c>
    </row>
    <row r="3740" spans="1:6" x14ac:dyDescent="0.25">
      <c r="A3740">
        <v>3738</v>
      </c>
      <c r="B3740">
        <v>747</v>
      </c>
      <c r="C3740">
        <v>709</v>
      </c>
      <c r="D3740">
        <v>119</v>
      </c>
      <c r="E3740">
        <v>3</v>
      </c>
      <c r="F3740">
        <v>357</v>
      </c>
    </row>
    <row r="3741" spans="1:6" x14ac:dyDescent="0.25">
      <c r="A3741">
        <v>3739</v>
      </c>
      <c r="B3741">
        <v>748</v>
      </c>
      <c r="C3741">
        <v>743</v>
      </c>
      <c r="D3741">
        <v>109</v>
      </c>
      <c r="E3741">
        <v>3</v>
      </c>
      <c r="F3741">
        <v>327</v>
      </c>
    </row>
    <row r="3742" spans="1:6" x14ac:dyDescent="0.25">
      <c r="A3742">
        <v>3740</v>
      </c>
      <c r="B3742">
        <v>748</v>
      </c>
      <c r="C3742">
        <v>167</v>
      </c>
      <c r="D3742">
        <v>91</v>
      </c>
      <c r="E3742">
        <v>2</v>
      </c>
      <c r="F3742">
        <v>182</v>
      </c>
    </row>
    <row r="3743" spans="1:6" x14ac:dyDescent="0.25">
      <c r="A3743">
        <v>3741</v>
      </c>
      <c r="B3743">
        <v>748</v>
      </c>
      <c r="C3743">
        <v>405</v>
      </c>
      <c r="D3743">
        <v>119</v>
      </c>
      <c r="E3743">
        <v>2</v>
      </c>
      <c r="F3743">
        <v>238</v>
      </c>
    </row>
    <row r="3744" spans="1:6" x14ac:dyDescent="0.25">
      <c r="A3744">
        <v>3742</v>
      </c>
      <c r="B3744">
        <v>748</v>
      </c>
      <c r="C3744">
        <v>1133</v>
      </c>
      <c r="D3744">
        <v>102</v>
      </c>
      <c r="E3744">
        <v>3</v>
      </c>
      <c r="F3744">
        <v>306</v>
      </c>
    </row>
    <row r="3745" spans="1:6" x14ac:dyDescent="0.25">
      <c r="A3745">
        <v>3743</v>
      </c>
      <c r="B3745">
        <v>748</v>
      </c>
      <c r="C3745">
        <v>991</v>
      </c>
      <c r="D3745">
        <v>106</v>
      </c>
      <c r="E3745">
        <v>2</v>
      </c>
      <c r="F3745">
        <v>212</v>
      </c>
    </row>
    <row r="3746" spans="1:6" x14ac:dyDescent="0.25">
      <c r="A3746">
        <v>3744</v>
      </c>
      <c r="B3746">
        <v>749</v>
      </c>
      <c r="C3746">
        <v>746</v>
      </c>
      <c r="D3746">
        <v>109</v>
      </c>
      <c r="E3746">
        <v>1</v>
      </c>
      <c r="F3746">
        <v>109</v>
      </c>
    </row>
    <row r="3747" spans="1:6" x14ac:dyDescent="0.25">
      <c r="A3747">
        <v>3745</v>
      </c>
      <c r="B3747">
        <v>749</v>
      </c>
      <c r="C3747">
        <v>1197</v>
      </c>
      <c r="D3747">
        <v>105</v>
      </c>
      <c r="E3747">
        <v>1</v>
      </c>
      <c r="F3747">
        <v>105</v>
      </c>
    </row>
    <row r="3748" spans="1:6" x14ac:dyDescent="0.25">
      <c r="A3748">
        <v>3746</v>
      </c>
      <c r="B3748">
        <v>749</v>
      </c>
      <c r="C3748">
        <v>628</v>
      </c>
      <c r="D3748">
        <v>112</v>
      </c>
      <c r="E3748">
        <v>1</v>
      </c>
      <c r="F3748">
        <v>112</v>
      </c>
    </row>
    <row r="3749" spans="1:6" x14ac:dyDescent="0.25">
      <c r="A3749">
        <v>3747</v>
      </c>
      <c r="B3749">
        <v>749</v>
      </c>
      <c r="C3749">
        <v>865</v>
      </c>
      <c r="D3749">
        <v>113</v>
      </c>
      <c r="E3749">
        <v>1</v>
      </c>
      <c r="F3749">
        <v>113</v>
      </c>
    </row>
    <row r="3750" spans="1:6" x14ac:dyDescent="0.25">
      <c r="A3750">
        <v>3748</v>
      </c>
      <c r="B3750">
        <v>749</v>
      </c>
      <c r="C3750">
        <v>665</v>
      </c>
      <c r="D3750">
        <v>113</v>
      </c>
      <c r="E3750">
        <v>3</v>
      </c>
      <c r="F3750">
        <v>339</v>
      </c>
    </row>
    <row r="3751" spans="1:6" x14ac:dyDescent="0.25">
      <c r="A3751">
        <v>3749</v>
      </c>
      <c r="B3751">
        <v>749</v>
      </c>
      <c r="C3751">
        <v>12</v>
      </c>
      <c r="D3751">
        <v>96</v>
      </c>
      <c r="E3751">
        <v>3</v>
      </c>
      <c r="F3751">
        <v>288</v>
      </c>
    </row>
    <row r="3752" spans="1:6" x14ac:dyDescent="0.25">
      <c r="A3752">
        <v>3750</v>
      </c>
      <c r="B3752">
        <v>749</v>
      </c>
      <c r="C3752">
        <v>120</v>
      </c>
      <c r="D3752">
        <v>92</v>
      </c>
      <c r="E3752">
        <v>1</v>
      </c>
      <c r="F3752">
        <v>92</v>
      </c>
    </row>
    <row r="3753" spans="1:6" x14ac:dyDescent="0.25">
      <c r="A3753">
        <v>3751</v>
      </c>
      <c r="B3753">
        <v>750</v>
      </c>
      <c r="C3753">
        <v>437</v>
      </c>
      <c r="D3753">
        <v>107</v>
      </c>
      <c r="E3753">
        <v>2</v>
      </c>
      <c r="F3753">
        <v>214</v>
      </c>
    </row>
    <row r="3754" spans="1:6" x14ac:dyDescent="0.25">
      <c r="A3754">
        <v>3752</v>
      </c>
      <c r="B3754">
        <v>750</v>
      </c>
      <c r="C3754">
        <v>884</v>
      </c>
      <c r="D3754">
        <v>94</v>
      </c>
      <c r="E3754">
        <v>2</v>
      </c>
      <c r="F3754">
        <v>188</v>
      </c>
    </row>
    <row r="3755" spans="1:6" x14ac:dyDescent="0.25">
      <c r="A3755">
        <v>3753</v>
      </c>
      <c r="B3755">
        <v>750</v>
      </c>
      <c r="C3755">
        <v>333</v>
      </c>
      <c r="D3755">
        <v>109</v>
      </c>
      <c r="E3755">
        <v>1</v>
      </c>
      <c r="F3755">
        <v>109</v>
      </c>
    </row>
    <row r="3756" spans="1:6" x14ac:dyDescent="0.25">
      <c r="A3756">
        <v>3754</v>
      </c>
      <c r="B3756">
        <v>750</v>
      </c>
      <c r="C3756">
        <v>382</v>
      </c>
      <c r="D3756">
        <v>94</v>
      </c>
      <c r="E3756">
        <v>1</v>
      </c>
      <c r="F3756">
        <v>94</v>
      </c>
    </row>
    <row r="3757" spans="1:6" x14ac:dyDescent="0.25">
      <c r="A3757">
        <v>3755</v>
      </c>
      <c r="B3757">
        <v>750</v>
      </c>
      <c r="C3757">
        <v>1159</v>
      </c>
      <c r="D3757">
        <v>99</v>
      </c>
      <c r="E3757">
        <v>2</v>
      </c>
      <c r="F3757">
        <v>198</v>
      </c>
    </row>
    <row r="3758" spans="1:6" x14ac:dyDescent="0.25">
      <c r="A3758">
        <v>3756</v>
      </c>
      <c r="B3758">
        <v>750</v>
      </c>
      <c r="C3758">
        <v>509</v>
      </c>
      <c r="D3758">
        <v>102</v>
      </c>
      <c r="E3758">
        <v>2</v>
      </c>
      <c r="F3758">
        <v>204</v>
      </c>
    </row>
    <row r="3759" spans="1:6" x14ac:dyDescent="0.25">
      <c r="A3759">
        <v>3757</v>
      </c>
      <c r="B3759">
        <v>750</v>
      </c>
      <c r="C3759">
        <v>91</v>
      </c>
      <c r="D3759">
        <v>118</v>
      </c>
      <c r="E3759">
        <v>1</v>
      </c>
      <c r="F3759">
        <v>118</v>
      </c>
    </row>
    <row r="3760" spans="1:6" x14ac:dyDescent="0.25">
      <c r="A3760">
        <v>3758</v>
      </c>
      <c r="B3760">
        <v>750</v>
      </c>
      <c r="C3760">
        <v>708</v>
      </c>
      <c r="D3760">
        <v>119</v>
      </c>
      <c r="E3760">
        <v>1</v>
      </c>
      <c r="F3760">
        <v>119</v>
      </c>
    </row>
    <row r="3761" spans="1:6" x14ac:dyDescent="0.25">
      <c r="A3761">
        <v>3759</v>
      </c>
      <c r="B3761">
        <v>750</v>
      </c>
      <c r="C3761">
        <v>583</v>
      </c>
      <c r="D3761">
        <v>100</v>
      </c>
      <c r="E3761">
        <v>2</v>
      </c>
      <c r="F3761">
        <v>200</v>
      </c>
    </row>
    <row r="3762" spans="1:6" x14ac:dyDescent="0.25">
      <c r="A3762">
        <v>3760</v>
      </c>
      <c r="B3762">
        <v>750</v>
      </c>
      <c r="C3762">
        <v>507</v>
      </c>
      <c r="D3762">
        <v>102</v>
      </c>
      <c r="E3762">
        <v>1</v>
      </c>
      <c r="F3762">
        <v>102</v>
      </c>
    </row>
    <row r="3763" spans="1:6" x14ac:dyDescent="0.25">
      <c r="A3763">
        <v>3761</v>
      </c>
      <c r="B3763">
        <v>750</v>
      </c>
      <c r="C3763">
        <v>1113</v>
      </c>
      <c r="D3763">
        <v>115</v>
      </c>
      <c r="E3763">
        <v>3</v>
      </c>
      <c r="F3763">
        <v>345</v>
      </c>
    </row>
    <row r="3764" spans="1:6" x14ac:dyDescent="0.25">
      <c r="A3764">
        <v>3762</v>
      </c>
      <c r="B3764">
        <v>751</v>
      </c>
      <c r="C3764">
        <v>789</v>
      </c>
      <c r="D3764">
        <v>91</v>
      </c>
      <c r="E3764">
        <v>1</v>
      </c>
      <c r="F3764">
        <v>91</v>
      </c>
    </row>
    <row r="3765" spans="1:6" x14ac:dyDescent="0.25">
      <c r="A3765">
        <v>3763</v>
      </c>
      <c r="B3765">
        <v>751</v>
      </c>
      <c r="C3765">
        <v>728</v>
      </c>
      <c r="D3765">
        <v>119</v>
      </c>
      <c r="E3765">
        <v>2</v>
      </c>
      <c r="F3765">
        <v>238</v>
      </c>
    </row>
    <row r="3766" spans="1:6" x14ac:dyDescent="0.25">
      <c r="A3766">
        <v>3764</v>
      </c>
      <c r="B3766">
        <v>751</v>
      </c>
      <c r="C3766">
        <v>1035</v>
      </c>
      <c r="D3766">
        <v>90</v>
      </c>
      <c r="E3766">
        <v>3</v>
      </c>
      <c r="F3766">
        <v>270</v>
      </c>
    </row>
    <row r="3767" spans="1:6" x14ac:dyDescent="0.25">
      <c r="A3767">
        <v>3765</v>
      </c>
      <c r="B3767">
        <v>751</v>
      </c>
      <c r="C3767">
        <v>241</v>
      </c>
      <c r="D3767">
        <v>106</v>
      </c>
      <c r="E3767">
        <v>1</v>
      </c>
      <c r="F3767">
        <v>106</v>
      </c>
    </row>
    <row r="3768" spans="1:6" x14ac:dyDescent="0.25">
      <c r="A3768">
        <v>3766</v>
      </c>
      <c r="B3768">
        <v>751</v>
      </c>
      <c r="C3768">
        <v>1147</v>
      </c>
      <c r="D3768">
        <v>102</v>
      </c>
      <c r="E3768">
        <v>3</v>
      </c>
      <c r="F3768">
        <v>306</v>
      </c>
    </row>
    <row r="3769" spans="1:6" x14ac:dyDescent="0.25">
      <c r="A3769">
        <v>3767</v>
      </c>
      <c r="B3769">
        <v>751</v>
      </c>
      <c r="C3769">
        <v>612</v>
      </c>
      <c r="D3769">
        <v>112</v>
      </c>
      <c r="E3769">
        <v>3</v>
      </c>
      <c r="F3769">
        <v>336</v>
      </c>
    </row>
    <row r="3770" spans="1:6" x14ac:dyDescent="0.25">
      <c r="A3770">
        <v>3768</v>
      </c>
      <c r="B3770">
        <v>752</v>
      </c>
      <c r="C3770">
        <v>964</v>
      </c>
      <c r="D3770">
        <v>97</v>
      </c>
      <c r="E3770">
        <v>2</v>
      </c>
      <c r="F3770">
        <v>194</v>
      </c>
    </row>
    <row r="3771" spans="1:6" x14ac:dyDescent="0.25">
      <c r="A3771">
        <v>3769</v>
      </c>
      <c r="B3771">
        <v>752</v>
      </c>
      <c r="C3771">
        <v>196</v>
      </c>
      <c r="D3771">
        <v>98</v>
      </c>
      <c r="E3771">
        <v>3</v>
      </c>
      <c r="F3771">
        <v>294</v>
      </c>
    </row>
    <row r="3772" spans="1:6" x14ac:dyDescent="0.25">
      <c r="A3772">
        <v>3770</v>
      </c>
      <c r="B3772">
        <v>752</v>
      </c>
      <c r="C3772">
        <v>857</v>
      </c>
      <c r="D3772">
        <v>113</v>
      </c>
      <c r="E3772">
        <v>1</v>
      </c>
      <c r="F3772">
        <v>113</v>
      </c>
    </row>
    <row r="3773" spans="1:6" x14ac:dyDescent="0.25">
      <c r="A3773">
        <v>3771</v>
      </c>
      <c r="B3773">
        <v>752</v>
      </c>
      <c r="C3773">
        <v>102</v>
      </c>
      <c r="D3773">
        <v>118</v>
      </c>
      <c r="E3773">
        <v>1</v>
      </c>
      <c r="F3773">
        <v>118</v>
      </c>
    </row>
    <row r="3774" spans="1:6" x14ac:dyDescent="0.25">
      <c r="A3774">
        <v>3772</v>
      </c>
      <c r="B3774">
        <v>752</v>
      </c>
      <c r="C3774">
        <v>85</v>
      </c>
      <c r="D3774">
        <v>118</v>
      </c>
      <c r="E3774">
        <v>3</v>
      </c>
      <c r="F3774">
        <v>354</v>
      </c>
    </row>
    <row r="3775" spans="1:6" x14ac:dyDescent="0.25">
      <c r="A3775">
        <v>3773</v>
      </c>
      <c r="B3775">
        <v>753</v>
      </c>
      <c r="C3775">
        <v>394</v>
      </c>
      <c r="D3775">
        <v>119</v>
      </c>
      <c r="E3775">
        <v>1</v>
      </c>
      <c r="F3775">
        <v>119</v>
      </c>
    </row>
    <row r="3776" spans="1:6" x14ac:dyDescent="0.25">
      <c r="A3776">
        <v>3774</v>
      </c>
      <c r="B3776">
        <v>753</v>
      </c>
      <c r="C3776">
        <v>742</v>
      </c>
      <c r="D3776">
        <v>109</v>
      </c>
      <c r="E3776">
        <v>1</v>
      </c>
      <c r="F3776">
        <v>109</v>
      </c>
    </row>
    <row r="3777" spans="1:6" x14ac:dyDescent="0.25">
      <c r="A3777">
        <v>3775</v>
      </c>
      <c r="B3777">
        <v>753</v>
      </c>
      <c r="C3777">
        <v>983</v>
      </c>
      <c r="D3777">
        <v>106</v>
      </c>
      <c r="E3777">
        <v>3</v>
      </c>
      <c r="F3777">
        <v>318</v>
      </c>
    </row>
    <row r="3778" spans="1:6" x14ac:dyDescent="0.25">
      <c r="A3778">
        <v>3776</v>
      </c>
      <c r="B3778">
        <v>754</v>
      </c>
      <c r="C3778">
        <v>832</v>
      </c>
      <c r="D3778">
        <v>117</v>
      </c>
      <c r="E3778">
        <v>1</v>
      </c>
      <c r="F3778">
        <v>117</v>
      </c>
    </row>
    <row r="3779" spans="1:6" x14ac:dyDescent="0.25">
      <c r="A3779">
        <v>3777</v>
      </c>
      <c r="B3779">
        <v>754</v>
      </c>
      <c r="C3779">
        <v>126</v>
      </c>
      <c r="D3779">
        <v>92</v>
      </c>
      <c r="E3779">
        <v>1</v>
      </c>
      <c r="F3779">
        <v>92</v>
      </c>
    </row>
    <row r="3780" spans="1:6" x14ac:dyDescent="0.25">
      <c r="A3780">
        <v>3778</v>
      </c>
      <c r="B3780">
        <v>754</v>
      </c>
      <c r="C3780">
        <v>934</v>
      </c>
      <c r="D3780">
        <v>96</v>
      </c>
      <c r="E3780">
        <v>2</v>
      </c>
      <c r="F3780">
        <v>192</v>
      </c>
    </row>
    <row r="3781" spans="1:6" x14ac:dyDescent="0.25">
      <c r="A3781">
        <v>3779</v>
      </c>
      <c r="B3781">
        <v>754</v>
      </c>
      <c r="C3781">
        <v>132</v>
      </c>
      <c r="D3781">
        <v>92</v>
      </c>
      <c r="E3781">
        <v>2</v>
      </c>
      <c r="F3781">
        <v>184</v>
      </c>
    </row>
    <row r="3782" spans="1:6" x14ac:dyDescent="0.25">
      <c r="A3782">
        <v>3780</v>
      </c>
      <c r="B3782">
        <v>754</v>
      </c>
      <c r="C3782">
        <v>406</v>
      </c>
      <c r="D3782">
        <v>119</v>
      </c>
      <c r="E3782">
        <v>3</v>
      </c>
      <c r="F3782">
        <v>357</v>
      </c>
    </row>
    <row r="3783" spans="1:6" x14ac:dyDescent="0.25">
      <c r="A3783">
        <v>3781</v>
      </c>
      <c r="B3783">
        <v>754</v>
      </c>
      <c r="C3783">
        <v>38</v>
      </c>
      <c r="D3783">
        <v>104</v>
      </c>
      <c r="E3783">
        <v>2</v>
      </c>
      <c r="F3783">
        <v>208</v>
      </c>
    </row>
    <row r="3784" spans="1:6" x14ac:dyDescent="0.25">
      <c r="A3784">
        <v>3782</v>
      </c>
      <c r="B3784">
        <v>754</v>
      </c>
      <c r="C3784">
        <v>1122</v>
      </c>
      <c r="D3784">
        <v>102</v>
      </c>
      <c r="E3784">
        <v>1</v>
      </c>
      <c r="F3784">
        <v>102</v>
      </c>
    </row>
    <row r="3785" spans="1:6" x14ac:dyDescent="0.25">
      <c r="A3785">
        <v>3783</v>
      </c>
      <c r="B3785">
        <v>754</v>
      </c>
      <c r="C3785">
        <v>258</v>
      </c>
      <c r="D3785">
        <v>95</v>
      </c>
      <c r="E3785">
        <v>1</v>
      </c>
      <c r="F3785">
        <v>95</v>
      </c>
    </row>
    <row r="3786" spans="1:6" x14ac:dyDescent="0.25">
      <c r="A3786">
        <v>3784</v>
      </c>
      <c r="B3786">
        <v>755</v>
      </c>
      <c r="C3786">
        <v>1135</v>
      </c>
      <c r="D3786">
        <v>102</v>
      </c>
      <c r="E3786">
        <v>3</v>
      </c>
      <c r="F3786">
        <v>306</v>
      </c>
    </row>
    <row r="3787" spans="1:6" x14ac:dyDescent="0.25">
      <c r="A3787">
        <v>3785</v>
      </c>
      <c r="B3787">
        <v>755</v>
      </c>
      <c r="C3787">
        <v>311</v>
      </c>
      <c r="D3787">
        <v>105</v>
      </c>
      <c r="E3787">
        <v>3</v>
      </c>
      <c r="F3787">
        <v>315</v>
      </c>
    </row>
    <row r="3788" spans="1:6" x14ac:dyDescent="0.25">
      <c r="A3788">
        <v>3786</v>
      </c>
      <c r="B3788">
        <v>755</v>
      </c>
      <c r="C3788">
        <v>822</v>
      </c>
      <c r="D3788">
        <v>117</v>
      </c>
      <c r="E3788">
        <v>3</v>
      </c>
      <c r="F3788">
        <v>351</v>
      </c>
    </row>
    <row r="3789" spans="1:6" x14ac:dyDescent="0.25">
      <c r="A3789">
        <v>3787</v>
      </c>
      <c r="B3789">
        <v>755</v>
      </c>
      <c r="C3789">
        <v>772</v>
      </c>
      <c r="D3789">
        <v>91</v>
      </c>
      <c r="E3789">
        <v>2</v>
      </c>
      <c r="F3789">
        <v>182</v>
      </c>
    </row>
    <row r="3790" spans="1:6" x14ac:dyDescent="0.25">
      <c r="A3790">
        <v>3788</v>
      </c>
      <c r="B3790">
        <v>755</v>
      </c>
      <c r="C3790">
        <v>22</v>
      </c>
      <c r="D3790">
        <v>96</v>
      </c>
      <c r="E3790">
        <v>2</v>
      </c>
      <c r="F3790">
        <v>192</v>
      </c>
    </row>
    <row r="3791" spans="1:6" x14ac:dyDescent="0.25">
      <c r="A3791">
        <v>3789</v>
      </c>
      <c r="B3791">
        <v>755</v>
      </c>
      <c r="C3791">
        <v>69</v>
      </c>
      <c r="D3791">
        <v>104</v>
      </c>
      <c r="E3791">
        <v>1</v>
      </c>
      <c r="F3791">
        <v>104</v>
      </c>
    </row>
    <row r="3792" spans="1:6" x14ac:dyDescent="0.25">
      <c r="A3792">
        <v>3790</v>
      </c>
      <c r="B3792">
        <v>756</v>
      </c>
      <c r="C3792">
        <v>859</v>
      </c>
      <c r="D3792">
        <v>113</v>
      </c>
      <c r="E3792">
        <v>1</v>
      </c>
      <c r="F3792">
        <v>113</v>
      </c>
    </row>
    <row r="3793" spans="1:6" x14ac:dyDescent="0.25">
      <c r="A3793">
        <v>3791</v>
      </c>
      <c r="B3793">
        <v>756</v>
      </c>
      <c r="C3793">
        <v>1257</v>
      </c>
      <c r="D3793">
        <v>112</v>
      </c>
      <c r="E3793">
        <v>1</v>
      </c>
      <c r="F3793">
        <v>112</v>
      </c>
    </row>
    <row r="3794" spans="1:6" x14ac:dyDescent="0.25">
      <c r="A3794">
        <v>3792</v>
      </c>
      <c r="B3794">
        <v>756</v>
      </c>
      <c r="C3794">
        <v>470</v>
      </c>
      <c r="D3794">
        <v>118</v>
      </c>
      <c r="E3794">
        <v>1</v>
      </c>
      <c r="F3794">
        <v>118</v>
      </c>
    </row>
    <row r="3795" spans="1:6" x14ac:dyDescent="0.25">
      <c r="A3795">
        <v>3793</v>
      </c>
      <c r="B3795">
        <v>757</v>
      </c>
      <c r="C3795">
        <v>639</v>
      </c>
      <c r="D3795">
        <v>93</v>
      </c>
      <c r="E3795">
        <v>1</v>
      </c>
      <c r="F3795">
        <v>93</v>
      </c>
    </row>
    <row r="3796" spans="1:6" x14ac:dyDescent="0.25">
      <c r="A3796">
        <v>3794</v>
      </c>
      <c r="B3796">
        <v>757</v>
      </c>
      <c r="C3796">
        <v>1247</v>
      </c>
      <c r="D3796">
        <v>112</v>
      </c>
      <c r="E3796">
        <v>1</v>
      </c>
      <c r="F3796">
        <v>112</v>
      </c>
    </row>
    <row r="3797" spans="1:6" x14ac:dyDescent="0.25">
      <c r="A3797">
        <v>3795</v>
      </c>
      <c r="B3797">
        <v>757</v>
      </c>
      <c r="C3797">
        <v>263</v>
      </c>
      <c r="D3797">
        <v>95</v>
      </c>
      <c r="E3797">
        <v>1</v>
      </c>
      <c r="F3797">
        <v>95</v>
      </c>
    </row>
    <row r="3798" spans="1:6" x14ac:dyDescent="0.25">
      <c r="A3798">
        <v>3796</v>
      </c>
      <c r="B3798">
        <v>758</v>
      </c>
      <c r="C3798">
        <v>850</v>
      </c>
      <c r="D3798">
        <v>113</v>
      </c>
      <c r="E3798">
        <v>1</v>
      </c>
      <c r="F3798">
        <v>113</v>
      </c>
    </row>
    <row r="3799" spans="1:6" x14ac:dyDescent="0.25">
      <c r="A3799">
        <v>3797</v>
      </c>
      <c r="B3799">
        <v>758</v>
      </c>
      <c r="C3799">
        <v>921</v>
      </c>
      <c r="D3799">
        <v>96</v>
      </c>
      <c r="E3799">
        <v>3</v>
      </c>
      <c r="F3799">
        <v>288</v>
      </c>
    </row>
    <row r="3800" spans="1:6" x14ac:dyDescent="0.25">
      <c r="A3800">
        <v>3798</v>
      </c>
      <c r="B3800">
        <v>758</v>
      </c>
      <c r="C3800">
        <v>1131</v>
      </c>
      <c r="D3800">
        <v>102</v>
      </c>
      <c r="E3800">
        <v>1</v>
      </c>
      <c r="F3800">
        <v>102</v>
      </c>
    </row>
    <row r="3801" spans="1:6" x14ac:dyDescent="0.25">
      <c r="A3801">
        <v>3799</v>
      </c>
      <c r="B3801">
        <v>758</v>
      </c>
      <c r="C3801">
        <v>394</v>
      </c>
      <c r="D3801">
        <v>119</v>
      </c>
      <c r="E3801">
        <v>3</v>
      </c>
      <c r="F3801">
        <v>357</v>
      </c>
    </row>
    <row r="3802" spans="1:6" x14ac:dyDescent="0.25">
      <c r="A3802">
        <v>3800</v>
      </c>
      <c r="B3802">
        <v>759</v>
      </c>
      <c r="C3802">
        <v>536</v>
      </c>
      <c r="D3802">
        <v>98</v>
      </c>
      <c r="E3802">
        <v>2</v>
      </c>
      <c r="F3802">
        <v>196</v>
      </c>
    </row>
    <row r="3803" spans="1:6" x14ac:dyDescent="0.25">
      <c r="A3803">
        <v>3801</v>
      </c>
      <c r="B3803">
        <v>759</v>
      </c>
      <c r="C3803">
        <v>1241</v>
      </c>
      <c r="D3803">
        <v>112</v>
      </c>
      <c r="E3803">
        <v>1</v>
      </c>
      <c r="F3803">
        <v>112</v>
      </c>
    </row>
    <row r="3804" spans="1:6" x14ac:dyDescent="0.25">
      <c r="A3804">
        <v>3802</v>
      </c>
      <c r="B3804">
        <v>759</v>
      </c>
      <c r="C3804">
        <v>254</v>
      </c>
      <c r="D3804">
        <v>95</v>
      </c>
      <c r="E3804">
        <v>3</v>
      </c>
      <c r="F3804">
        <v>285</v>
      </c>
    </row>
    <row r="3805" spans="1:6" x14ac:dyDescent="0.25">
      <c r="A3805">
        <v>3803</v>
      </c>
      <c r="B3805">
        <v>759</v>
      </c>
      <c r="C3805">
        <v>266</v>
      </c>
      <c r="D3805">
        <v>95</v>
      </c>
      <c r="E3805">
        <v>2</v>
      </c>
      <c r="F3805">
        <v>190</v>
      </c>
    </row>
    <row r="3806" spans="1:6" x14ac:dyDescent="0.25">
      <c r="A3806">
        <v>3804</v>
      </c>
      <c r="B3806">
        <v>759</v>
      </c>
      <c r="C3806">
        <v>271</v>
      </c>
      <c r="D3806">
        <v>95</v>
      </c>
      <c r="E3806">
        <v>3</v>
      </c>
      <c r="F3806">
        <v>285</v>
      </c>
    </row>
    <row r="3807" spans="1:6" x14ac:dyDescent="0.25">
      <c r="A3807">
        <v>3805</v>
      </c>
      <c r="B3807">
        <v>760</v>
      </c>
      <c r="C3807">
        <v>729</v>
      </c>
      <c r="D3807">
        <v>119</v>
      </c>
      <c r="E3807">
        <v>1</v>
      </c>
      <c r="F3807">
        <v>119</v>
      </c>
    </row>
    <row r="3808" spans="1:6" x14ac:dyDescent="0.25">
      <c r="A3808">
        <v>3806</v>
      </c>
      <c r="B3808">
        <v>760</v>
      </c>
      <c r="C3808">
        <v>502</v>
      </c>
      <c r="D3808">
        <v>102</v>
      </c>
      <c r="E3808">
        <v>1</v>
      </c>
      <c r="F3808">
        <v>102</v>
      </c>
    </row>
    <row r="3809" spans="1:6" x14ac:dyDescent="0.25">
      <c r="A3809">
        <v>3807</v>
      </c>
      <c r="B3809">
        <v>760</v>
      </c>
      <c r="C3809">
        <v>661</v>
      </c>
      <c r="D3809">
        <v>93</v>
      </c>
      <c r="E3809">
        <v>2</v>
      </c>
      <c r="F3809">
        <v>186</v>
      </c>
    </row>
    <row r="3810" spans="1:6" x14ac:dyDescent="0.25">
      <c r="A3810">
        <v>3808</v>
      </c>
      <c r="B3810">
        <v>760</v>
      </c>
      <c r="C3810">
        <v>1234</v>
      </c>
      <c r="D3810">
        <v>112</v>
      </c>
      <c r="E3810">
        <v>1</v>
      </c>
      <c r="F3810">
        <v>112</v>
      </c>
    </row>
    <row r="3811" spans="1:6" x14ac:dyDescent="0.25">
      <c r="A3811">
        <v>3809</v>
      </c>
      <c r="B3811">
        <v>760</v>
      </c>
      <c r="C3811">
        <v>311</v>
      </c>
      <c r="D3811">
        <v>105</v>
      </c>
      <c r="E3811">
        <v>2</v>
      </c>
      <c r="F3811">
        <v>210</v>
      </c>
    </row>
    <row r="3812" spans="1:6" x14ac:dyDescent="0.25">
      <c r="A3812">
        <v>3810</v>
      </c>
      <c r="B3812">
        <v>760</v>
      </c>
      <c r="C3812">
        <v>1026</v>
      </c>
      <c r="D3812">
        <v>90</v>
      </c>
      <c r="E3812">
        <v>3</v>
      </c>
      <c r="F3812">
        <v>270</v>
      </c>
    </row>
    <row r="3813" spans="1:6" x14ac:dyDescent="0.25">
      <c r="A3813">
        <v>3811</v>
      </c>
      <c r="B3813">
        <v>760</v>
      </c>
      <c r="C3813">
        <v>1188</v>
      </c>
      <c r="D3813">
        <v>99</v>
      </c>
      <c r="E3813">
        <v>1</v>
      </c>
      <c r="F3813">
        <v>99</v>
      </c>
    </row>
    <row r="3814" spans="1:6" x14ac:dyDescent="0.25">
      <c r="A3814">
        <v>3812</v>
      </c>
      <c r="B3814">
        <v>761</v>
      </c>
      <c r="C3814">
        <v>1201</v>
      </c>
      <c r="D3814">
        <v>105</v>
      </c>
      <c r="E3814">
        <v>3</v>
      </c>
      <c r="F3814">
        <v>315</v>
      </c>
    </row>
    <row r="3815" spans="1:6" x14ac:dyDescent="0.25">
      <c r="A3815">
        <v>3813</v>
      </c>
      <c r="B3815">
        <v>761</v>
      </c>
      <c r="C3815">
        <v>505</v>
      </c>
      <c r="D3815">
        <v>102</v>
      </c>
      <c r="E3815">
        <v>1</v>
      </c>
      <c r="F3815">
        <v>102</v>
      </c>
    </row>
    <row r="3816" spans="1:6" x14ac:dyDescent="0.25">
      <c r="A3816">
        <v>3814</v>
      </c>
      <c r="B3816">
        <v>762</v>
      </c>
      <c r="C3816">
        <v>1086</v>
      </c>
      <c r="D3816">
        <v>115</v>
      </c>
      <c r="E3816">
        <v>2</v>
      </c>
      <c r="F3816">
        <v>230</v>
      </c>
    </row>
    <row r="3817" spans="1:6" x14ac:dyDescent="0.25">
      <c r="A3817">
        <v>3815</v>
      </c>
      <c r="B3817">
        <v>762</v>
      </c>
      <c r="C3817">
        <v>725</v>
      </c>
      <c r="D3817">
        <v>119</v>
      </c>
      <c r="E3817">
        <v>3</v>
      </c>
      <c r="F3817">
        <v>357</v>
      </c>
    </row>
    <row r="3818" spans="1:6" x14ac:dyDescent="0.25">
      <c r="A3818">
        <v>3816</v>
      </c>
      <c r="B3818">
        <v>762</v>
      </c>
      <c r="C3818">
        <v>290</v>
      </c>
      <c r="D3818">
        <v>105</v>
      </c>
      <c r="E3818">
        <v>3</v>
      </c>
      <c r="F3818">
        <v>315</v>
      </c>
    </row>
    <row r="3819" spans="1:6" x14ac:dyDescent="0.25">
      <c r="A3819">
        <v>3817</v>
      </c>
      <c r="B3819">
        <v>762</v>
      </c>
      <c r="C3819">
        <v>845</v>
      </c>
      <c r="D3819">
        <v>113</v>
      </c>
      <c r="E3819">
        <v>2</v>
      </c>
      <c r="F3819">
        <v>226</v>
      </c>
    </row>
    <row r="3820" spans="1:6" x14ac:dyDescent="0.25">
      <c r="A3820">
        <v>3818</v>
      </c>
      <c r="B3820">
        <v>762</v>
      </c>
      <c r="C3820">
        <v>617</v>
      </c>
      <c r="D3820">
        <v>112</v>
      </c>
      <c r="E3820">
        <v>1</v>
      </c>
      <c r="F3820">
        <v>112</v>
      </c>
    </row>
    <row r="3821" spans="1:6" x14ac:dyDescent="0.25">
      <c r="A3821">
        <v>3819</v>
      </c>
      <c r="B3821">
        <v>763</v>
      </c>
      <c r="C3821">
        <v>773</v>
      </c>
      <c r="D3821">
        <v>91</v>
      </c>
      <c r="E3821">
        <v>3</v>
      </c>
      <c r="F3821">
        <v>273</v>
      </c>
    </row>
    <row r="3822" spans="1:6" x14ac:dyDescent="0.25">
      <c r="A3822">
        <v>3820</v>
      </c>
      <c r="B3822">
        <v>763</v>
      </c>
      <c r="C3822">
        <v>451</v>
      </c>
      <c r="D3822">
        <v>107</v>
      </c>
      <c r="E3822">
        <v>2</v>
      </c>
      <c r="F3822">
        <v>214</v>
      </c>
    </row>
    <row r="3823" spans="1:6" x14ac:dyDescent="0.25">
      <c r="A3823">
        <v>3821</v>
      </c>
      <c r="B3823">
        <v>763</v>
      </c>
      <c r="C3823">
        <v>921</v>
      </c>
      <c r="D3823">
        <v>96</v>
      </c>
      <c r="E3823">
        <v>1</v>
      </c>
      <c r="F3823">
        <v>96</v>
      </c>
    </row>
    <row r="3824" spans="1:6" x14ac:dyDescent="0.25">
      <c r="A3824">
        <v>3822</v>
      </c>
      <c r="B3824">
        <v>763</v>
      </c>
      <c r="C3824">
        <v>429</v>
      </c>
      <c r="D3824">
        <v>107</v>
      </c>
      <c r="E3824">
        <v>2</v>
      </c>
      <c r="F3824">
        <v>214</v>
      </c>
    </row>
    <row r="3825" spans="1:6" x14ac:dyDescent="0.25">
      <c r="A3825">
        <v>3823</v>
      </c>
      <c r="B3825">
        <v>764</v>
      </c>
      <c r="C3825">
        <v>442</v>
      </c>
      <c r="D3825">
        <v>107</v>
      </c>
      <c r="E3825">
        <v>2</v>
      </c>
      <c r="F3825">
        <v>214</v>
      </c>
    </row>
    <row r="3826" spans="1:6" x14ac:dyDescent="0.25">
      <c r="A3826">
        <v>3824</v>
      </c>
      <c r="B3826">
        <v>764</v>
      </c>
      <c r="C3826">
        <v>722</v>
      </c>
      <c r="D3826">
        <v>119</v>
      </c>
      <c r="E3826">
        <v>3</v>
      </c>
      <c r="F3826">
        <v>357</v>
      </c>
    </row>
    <row r="3827" spans="1:6" x14ac:dyDescent="0.25">
      <c r="A3827">
        <v>3825</v>
      </c>
      <c r="B3827">
        <v>764</v>
      </c>
      <c r="C3827">
        <v>1105</v>
      </c>
      <c r="D3827">
        <v>115</v>
      </c>
      <c r="E3827">
        <v>2</v>
      </c>
      <c r="F3827">
        <v>230</v>
      </c>
    </row>
    <row r="3828" spans="1:6" x14ac:dyDescent="0.25">
      <c r="A3828">
        <v>3826</v>
      </c>
      <c r="B3828">
        <v>764</v>
      </c>
      <c r="C3828">
        <v>206</v>
      </c>
      <c r="D3828">
        <v>98</v>
      </c>
      <c r="E3828">
        <v>3</v>
      </c>
      <c r="F3828">
        <v>294</v>
      </c>
    </row>
    <row r="3829" spans="1:6" x14ac:dyDescent="0.25">
      <c r="A3829">
        <v>3827</v>
      </c>
      <c r="B3829">
        <v>764</v>
      </c>
      <c r="C3829">
        <v>102</v>
      </c>
      <c r="D3829">
        <v>118</v>
      </c>
      <c r="E3829">
        <v>3</v>
      </c>
      <c r="F3829">
        <v>354</v>
      </c>
    </row>
    <row r="3830" spans="1:6" x14ac:dyDescent="0.25">
      <c r="A3830">
        <v>3828</v>
      </c>
      <c r="B3830">
        <v>764</v>
      </c>
      <c r="C3830">
        <v>483</v>
      </c>
      <c r="D3830">
        <v>118</v>
      </c>
      <c r="E3830">
        <v>2</v>
      </c>
      <c r="F3830">
        <v>236</v>
      </c>
    </row>
    <row r="3831" spans="1:6" x14ac:dyDescent="0.25">
      <c r="A3831">
        <v>3829</v>
      </c>
      <c r="B3831">
        <v>765</v>
      </c>
      <c r="C3831">
        <v>706</v>
      </c>
      <c r="D3831">
        <v>119</v>
      </c>
      <c r="E3831">
        <v>1</v>
      </c>
      <c r="F3831">
        <v>119</v>
      </c>
    </row>
    <row r="3832" spans="1:6" x14ac:dyDescent="0.25">
      <c r="A3832">
        <v>3830</v>
      </c>
      <c r="B3832">
        <v>765</v>
      </c>
      <c r="C3832">
        <v>237</v>
      </c>
      <c r="D3832">
        <v>106</v>
      </c>
      <c r="E3832">
        <v>3</v>
      </c>
      <c r="F3832">
        <v>318</v>
      </c>
    </row>
    <row r="3833" spans="1:6" x14ac:dyDescent="0.25">
      <c r="A3833">
        <v>3831</v>
      </c>
      <c r="B3833">
        <v>765</v>
      </c>
      <c r="C3833">
        <v>28</v>
      </c>
      <c r="D3833">
        <v>96</v>
      </c>
      <c r="E3833">
        <v>2</v>
      </c>
      <c r="F3833">
        <v>192</v>
      </c>
    </row>
    <row r="3834" spans="1:6" x14ac:dyDescent="0.25">
      <c r="A3834">
        <v>3832</v>
      </c>
      <c r="B3834">
        <v>765</v>
      </c>
      <c r="C3834">
        <v>1046</v>
      </c>
      <c r="D3834">
        <v>90</v>
      </c>
      <c r="E3834">
        <v>1</v>
      </c>
      <c r="F3834">
        <v>90</v>
      </c>
    </row>
    <row r="3835" spans="1:6" x14ac:dyDescent="0.25">
      <c r="A3835">
        <v>3833</v>
      </c>
      <c r="B3835">
        <v>766</v>
      </c>
      <c r="C3835">
        <v>741</v>
      </c>
      <c r="D3835">
        <v>109</v>
      </c>
      <c r="E3835">
        <v>2</v>
      </c>
      <c r="F3835">
        <v>218</v>
      </c>
    </row>
    <row r="3836" spans="1:6" x14ac:dyDescent="0.25">
      <c r="A3836">
        <v>3834</v>
      </c>
      <c r="B3836">
        <v>766</v>
      </c>
      <c r="C3836">
        <v>259</v>
      </c>
      <c r="D3836">
        <v>95</v>
      </c>
      <c r="E3836">
        <v>1</v>
      </c>
      <c r="F3836">
        <v>95</v>
      </c>
    </row>
    <row r="3837" spans="1:6" x14ac:dyDescent="0.25">
      <c r="A3837">
        <v>3835</v>
      </c>
      <c r="B3837">
        <v>766</v>
      </c>
      <c r="C3837">
        <v>746</v>
      </c>
      <c r="D3837">
        <v>109</v>
      </c>
      <c r="E3837">
        <v>3</v>
      </c>
      <c r="F3837">
        <v>327</v>
      </c>
    </row>
    <row r="3838" spans="1:6" x14ac:dyDescent="0.25">
      <c r="A3838">
        <v>3836</v>
      </c>
      <c r="B3838">
        <v>766</v>
      </c>
      <c r="C3838">
        <v>161</v>
      </c>
      <c r="D3838">
        <v>91</v>
      </c>
      <c r="E3838">
        <v>3</v>
      </c>
      <c r="F3838">
        <v>273</v>
      </c>
    </row>
    <row r="3839" spans="1:6" x14ac:dyDescent="0.25">
      <c r="A3839">
        <v>3837</v>
      </c>
      <c r="B3839">
        <v>766</v>
      </c>
      <c r="C3839">
        <v>766</v>
      </c>
      <c r="D3839">
        <v>109</v>
      </c>
      <c r="E3839">
        <v>2</v>
      </c>
      <c r="F3839">
        <v>218</v>
      </c>
    </row>
    <row r="3840" spans="1:6" x14ac:dyDescent="0.25">
      <c r="A3840">
        <v>3838</v>
      </c>
      <c r="B3840">
        <v>766</v>
      </c>
      <c r="C3840">
        <v>558</v>
      </c>
      <c r="D3840">
        <v>98</v>
      </c>
      <c r="E3840">
        <v>1</v>
      </c>
      <c r="F3840">
        <v>98</v>
      </c>
    </row>
    <row r="3841" spans="1:6" x14ac:dyDescent="0.25">
      <c r="A3841">
        <v>3839</v>
      </c>
      <c r="B3841">
        <v>767</v>
      </c>
      <c r="C3841">
        <v>694</v>
      </c>
      <c r="D3841">
        <v>113</v>
      </c>
      <c r="E3841">
        <v>2</v>
      </c>
      <c r="F3841">
        <v>226</v>
      </c>
    </row>
    <row r="3842" spans="1:6" x14ac:dyDescent="0.25">
      <c r="A3842">
        <v>3840</v>
      </c>
      <c r="B3842">
        <v>767</v>
      </c>
      <c r="C3842">
        <v>791</v>
      </c>
      <c r="D3842">
        <v>91</v>
      </c>
      <c r="E3842">
        <v>1</v>
      </c>
      <c r="F3842">
        <v>91</v>
      </c>
    </row>
    <row r="3843" spans="1:6" x14ac:dyDescent="0.25">
      <c r="A3843">
        <v>3841</v>
      </c>
      <c r="B3843">
        <v>767</v>
      </c>
      <c r="C3843">
        <v>335</v>
      </c>
      <c r="D3843">
        <v>109</v>
      </c>
      <c r="E3843">
        <v>3</v>
      </c>
      <c r="F3843">
        <v>327</v>
      </c>
    </row>
    <row r="3844" spans="1:6" x14ac:dyDescent="0.25">
      <c r="A3844">
        <v>3842</v>
      </c>
      <c r="B3844">
        <v>767</v>
      </c>
      <c r="C3844">
        <v>448</v>
      </c>
      <c r="D3844">
        <v>107</v>
      </c>
      <c r="E3844">
        <v>2</v>
      </c>
      <c r="F3844">
        <v>214</v>
      </c>
    </row>
    <row r="3845" spans="1:6" x14ac:dyDescent="0.25">
      <c r="A3845">
        <v>3843</v>
      </c>
      <c r="B3845">
        <v>768</v>
      </c>
      <c r="C3845">
        <v>1090</v>
      </c>
      <c r="D3845">
        <v>115</v>
      </c>
      <c r="E3845">
        <v>3</v>
      </c>
      <c r="F3845">
        <v>345</v>
      </c>
    </row>
    <row r="3846" spans="1:6" x14ac:dyDescent="0.25">
      <c r="A3846">
        <v>3844</v>
      </c>
      <c r="B3846">
        <v>768</v>
      </c>
      <c r="C3846">
        <v>1023</v>
      </c>
      <c r="D3846">
        <v>90</v>
      </c>
      <c r="E3846">
        <v>1</v>
      </c>
      <c r="F3846">
        <v>90</v>
      </c>
    </row>
    <row r="3847" spans="1:6" x14ac:dyDescent="0.25">
      <c r="A3847">
        <v>3845</v>
      </c>
      <c r="B3847">
        <v>768</v>
      </c>
      <c r="C3847">
        <v>128</v>
      </c>
      <c r="D3847">
        <v>92</v>
      </c>
      <c r="E3847">
        <v>1</v>
      </c>
      <c r="F3847">
        <v>92</v>
      </c>
    </row>
    <row r="3848" spans="1:6" x14ac:dyDescent="0.25">
      <c r="A3848">
        <v>3846</v>
      </c>
      <c r="B3848">
        <v>768</v>
      </c>
      <c r="C3848">
        <v>748</v>
      </c>
      <c r="D3848">
        <v>109</v>
      </c>
      <c r="E3848">
        <v>3</v>
      </c>
      <c r="F3848">
        <v>327</v>
      </c>
    </row>
    <row r="3849" spans="1:6" x14ac:dyDescent="0.25">
      <c r="A3849">
        <v>3847</v>
      </c>
      <c r="B3849">
        <v>768</v>
      </c>
      <c r="C3849">
        <v>291</v>
      </c>
      <c r="D3849">
        <v>105</v>
      </c>
      <c r="E3849">
        <v>3</v>
      </c>
      <c r="F3849">
        <v>315</v>
      </c>
    </row>
    <row r="3850" spans="1:6" x14ac:dyDescent="0.25">
      <c r="A3850">
        <v>3848</v>
      </c>
      <c r="B3850">
        <v>768</v>
      </c>
      <c r="C3850">
        <v>654</v>
      </c>
      <c r="D3850">
        <v>93</v>
      </c>
      <c r="E3850">
        <v>2</v>
      </c>
      <c r="F3850">
        <v>186</v>
      </c>
    </row>
    <row r="3851" spans="1:6" x14ac:dyDescent="0.25">
      <c r="A3851">
        <v>3849</v>
      </c>
      <c r="B3851">
        <v>769</v>
      </c>
      <c r="C3851">
        <v>365</v>
      </c>
      <c r="D3851">
        <v>94</v>
      </c>
      <c r="E3851">
        <v>2</v>
      </c>
      <c r="F3851">
        <v>188</v>
      </c>
    </row>
    <row r="3852" spans="1:6" x14ac:dyDescent="0.25">
      <c r="A3852">
        <v>3850</v>
      </c>
      <c r="B3852">
        <v>770</v>
      </c>
      <c r="C3852">
        <v>1209</v>
      </c>
      <c r="D3852">
        <v>105</v>
      </c>
      <c r="E3852">
        <v>3</v>
      </c>
      <c r="F3852">
        <v>315</v>
      </c>
    </row>
    <row r="3853" spans="1:6" x14ac:dyDescent="0.25">
      <c r="A3853">
        <v>3851</v>
      </c>
      <c r="B3853">
        <v>770</v>
      </c>
      <c r="C3853">
        <v>665</v>
      </c>
      <c r="D3853">
        <v>113</v>
      </c>
      <c r="E3853">
        <v>1</v>
      </c>
      <c r="F3853">
        <v>113</v>
      </c>
    </row>
    <row r="3854" spans="1:6" x14ac:dyDescent="0.25">
      <c r="A3854">
        <v>3852</v>
      </c>
      <c r="B3854">
        <v>770</v>
      </c>
      <c r="C3854">
        <v>869</v>
      </c>
      <c r="D3854">
        <v>113</v>
      </c>
      <c r="E3854">
        <v>2</v>
      </c>
      <c r="F3854">
        <v>226</v>
      </c>
    </row>
    <row r="3855" spans="1:6" x14ac:dyDescent="0.25">
      <c r="A3855">
        <v>3853</v>
      </c>
      <c r="B3855">
        <v>771</v>
      </c>
      <c r="C3855">
        <v>443</v>
      </c>
      <c r="D3855">
        <v>107</v>
      </c>
      <c r="E3855">
        <v>2</v>
      </c>
      <c r="F3855">
        <v>214</v>
      </c>
    </row>
    <row r="3856" spans="1:6" x14ac:dyDescent="0.25">
      <c r="A3856">
        <v>3854</v>
      </c>
      <c r="B3856">
        <v>771</v>
      </c>
      <c r="C3856">
        <v>762</v>
      </c>
      <c r="D3856">
        <v>109</v>
      </c>
      <c r="E3856">
        <v>1</v>
      </c>
      <c r="F3856">
        <v>109</v>
      </c>
    </row>
    <row r="3857" spans="1:6" x14ac:dyDescent="0.25">
      <c r="A3857">
        <v>3855</v>
      </c>
      <c r="B3857">
        <v>771</v>
      </c>
      <c r="C3857">
        <v>156</v>
      </c>
      <c r="D3857">
        <v>91</v>
      </c>
      <c r="E3857">
        <v>2</v>
      </c>
      <c r="F3857">
        <v>182</v>
      </c>
    </row>
    <row r="3858" spans="1:6" x14ac:dyDescent="0.25">
      <c r="A3858">
        <v>3856</v>
      </c>
      <c r="B3858">
        <v>772</v>
      </c>
      <c r="C3858">
        <v>1018</v>
      </c>
      <c r="D3858">
        <v>90</v>
      </c>
      <c r="E3858">
        <v>3</v>
      </c>
      <c r="F3858">
        <v>270</v>
      </c>
    </row>
    <row r="3859" spans="1:6" x14ac:dyDescent="0.25">
      <c r="A3859">
        <v>3857</v>
      </c>
      <c r="B3859">
        <v>772</v>
      </c>
      <c r="C3859">
        <v>308</v>
      </c>
      <c r="D3859">
        <v>105</v>
      </c>
      <c r="E3859">
        <v>3</v>
      </c>
      <c r="F3859">
        <v>315</v>
      </c>
    </row>
    <row r="3860" spans="1:6" x14ac:dyDescent="0.25">
      <c r="A3860">
        <v>3858</v>
      </c>
      <c r="B3860">
        <v>772</v>
      </c>
      <c r="C3860">
        <v>606</v>
      </c>
      <c r="D3860">
        <v>112</v>
      </c>
      <c r="E3860">
        <v>2</v>
      </c>
      <c r="F3860">
        <v>224</v>
      </c>
    </row>
    <row r="3861" spans="1:6" x14ac:dyDescent="0.25">
      <c r="A3861">
        <v>3859</v>
      </c>
      <c r="B3861">
        <v>773</v>
      </c>
      <c r="C3861">
        <v>398</v>
      </c>
      <c r="D3861">
        <v>119</v>
      </c>
      <c r="E3861">
        <v>2</v>
      </c>
      <c r="F3861">
        <v>238</v>
      </c>
    </row>
    <row r="3862" spans="1:6" x14ac:dyDescent="0.25">
      <c r="A3862">
        <v>3860</v>
      </c>
      <c r="B3862">
        <v>773</v>
      </c>
      <c r="C3862">
        <v>147</v>
      </c>
      <c r="D3862">
        <v>91</v>
      </c>
      <c r="E3862">
        <v>1</v>
      </c>
      <c r="F3862">
        <v>91</v>
      </c>
    </row>
    <row r="3863" spans="1:6" x14ac:dyDescent="0.25">
      <c r="A3863">
        <v>3861</v>
      </c>
      <c r="B3863">
        <v>773</v>
      </c>
      <c r="C3863">
        <v>563</v>
      </c>
      <c r="D3863">
        <v>100</v>
      </c>
      <c r="E3863">
        <v>3</v>
      </c>
      <c r="F3863">
        <v>300</v>
      </c>
    </row>
    <row r="3864" spans="1:6" x14ac:dyDescent="0.25">
      <c r="A3864">
        <v>3862</v>
      </c>
      <c r="B3864">
        <v>773</v>
      </c>
      <c r="C3864">
        <v>1067</v>
      </c>
      <c r="D3864">
        <v>93</v>
      </c>
      <c r="E3864">
        <v>2</v>
      </c>
      <c r="F3864">
        <v>186</v>
      </c>
    </row>
    <row r="3865" spans="1:6" x14ac:dyDescent="0.25">
      <c r="A3865">
        <v>3863</v>
      </c>
      <c r="B3865">
        <v>773</v>
      </c>
      <c r="C3865">
        <v>261</v>
      </c>
      <c r="D3865">
        <v>95</v>
      </c>
      <c r="E3865">
        <v>2</v>
      </c>
      <c r="F3865">
        <v>190</v>
      </c>
    </row>
    <row r="3866" spans="1:6" x14ac:dyDescent="0.25">
      <c r="A3866">
        <v>3864</v>
      </c>
      <c r="B3866">
        <v>774</v>
      </c>
      <c r="C3866">
        <v>871</v>
      </c>
      <c r="D3866">
        <v>113</v>
      </c>
      <c r="E3866">
        <v>3</v>
      </c>
      <c r="F3866">
        <v>339</v>
      </c>
    </row>
    <row r="3867" spans="1:6" x14ac:dyDescent="0.25">
      <c r="A3867">
        <v>3865</v>
      </c>
      <c r="B3867">
        <v>774</v>
      </c>
      <c r="C3867">
        <v>321</v>
      </c>
      <c r="D3867">
        <v>109</v>
      </c>
      <c r="E3867">
        <v>1</v>
      </c>
      <c r="F3867">
        <v>109</v>
      </c>
    </row>
    <row r="3868" spans="1:6" x14ac:dyDescent="0.25">
      <c r="A3868">
        <v>3866</v>
      </c>
      <c r="B3868">
        <v>774</v>
      </c>
      <c r="C3868">
        <v>214</v>
      </c>
      <c r="D3868">
        <v>106</v>
      </c>
      <c r="E3868">
        <v>2</v>
      </c>
      <c r="F3868">
        <v>212</v>
      </c>
    </row>
    <row r="3869" spans="1:6" x14ac:dyDescent="0.25">
      <c r="A3869">
        <v>3867</v>
      </c>
      <c r="B3869">
        <v>775</v>
      </c>
      <c r="C3869">
        <v>1214</v>
      </c>
      <c r="D3869">
        <v>105</v>
      </c>
      <c r="E3869">
        <v>2</v>
      </c>
      <c r="F3869">
        <v>210</v>
      </c>
    </row>
    <row r="3870" spans="1:6" x14ac:dyDescent="0.25">
      <c r="A3870">
        <v>3868</v>
      </c>
      <c r="B3870">
        <v>775</v>
      </c>
      <c r="C3870">
        <v>619</v>
      </c>
      <c r="D3870">
        <v>112</v>
      </c>
      <c r="E3870">
        <v>3</v>
      </c>
      <c r="F3870">
        <v>336</v>
      </c>
    </row>
    <row r="3871" spans="1:6" x14ac:dyDescent="0.25">
      <c r="A3871">
        <v>3869</v>
      </c>
      <c r="B3871">
        <v>775</v>
      </c>
      <c r="C3871">
        <v>1039</v>
      </c>
      <c r="D3871">
        <v>90</v>
      </c>
      <c r="E3871">
        <v>1</v>
      </c>
      <c r="F3871">
        <v>90</v>
      </c>
    </row>
    <row r="3872" spans="1:6" x14ac:dyDescent="0.25">
      <c r="A3872">
        <v>3870</v>
      </c>
      <c r="B3872">
        <v>775</v>
      </c>
      <c r="C3872">
        <v>697</v>
      </c>
      <c r="D3872">
        <v>113</v>
      </c>
      <c r="E3872">
        <v>1</v>
      </c>
      <c r="F3872">
        <v>113</v>
      </c>
    </row>
    <row r="3873" spans="1:6" x14ac:dyDescent="0.25">
      <c r="A3873">
        <v>3871</v>
      </c>
      <c r="B3873">
        <v>775</v>
      </c>
      <c r="C3873">
        <v>1139</v>
      </c>
      <c r="D3873">
        <v>102</v>
      </c>
      <c r="E3873">
        <v>3</v>
      </c>
      <c r="F3873">
        <v>306</v>
      </c>
    </row>
    <row r="3874" spans="1:6" x14ac:dyDescent="0.25">
      <c r="A3874">
        <v>3872</v>
      </c>
      <c r="B3874">
        <v>776</v>
      </c>
      <c r="C3874">
        <v>372</v>
      </c>
      <c r="D3874">
        <v>94</v>
      </c>
      <c r="E3874">
        <v>2</v>
      </c>
      <c r="F3874">
        <v>188</v>
      </c>
    </row>
    <row r="3875" spans="1:6" x14ac:dyDescent="0.25">
      <c r="A3875">
        <v>3873</v>
      </c>
      <c r="B3875">
        <v>776</v>
      </c>
      <c r="C3875">
        <v>789</v>
      </c>
      <c r="D3875">
        <v>91</v>
      </c>
      <c r="E3875">
        <v>1</v>
      </c>
      <c r="F3875">
        <v>91</v>
      </c>
    </row>
    <row r="3876" spans="1:6" x14ac:dyDescent="0.25">
      <c r="A3876">
        <v>3874</v>
      </c>
      <c r="B3876">
        <v>776</v>
      </c>
      <c r="C3876">
        <v>419</v>
      </c>
      <c r="D3876">
        <v>119</v>
      </c>
      <c r="E3876">
        <v>2</v>
      </c>
      <c r="F3876">
        <v>238</v>
      </c>
    </row>
    <row r="3877" spans="1:6" x14ac:dyDescent="0.25">
      <c r="A3877">
        <v>3875</v>
      </c>
      <c r="B3877">
        <v>776</v>
      </c>
      <c r="C3877">
        <v>694</v>
      </c>
      <c r="D3877">
        <v>113</v>
      </c>
      <c r="E3877">
        <v>2</v>
      </c>
      <c r="F3877">
        <v>226</v>
      </c>
    </row>
    <row r="3878" spans="1:6" x14ac:dyDescent="0.25">
      <c r="A3878">
        <v>3876</v>
      </c>
      <c r="B3878">
        <v>777</v>
      </c>
      <c r="C3878">
        <v>625</v>
      </c>
      <c r="D3878">
        <v>112</v>
      </c>
      <c r="E3878">
        <v>2</v>
      </c>
      <c r="F3878">
        <v>224</v>
      </c>
    </row>
    <row r="3879" spans="1:6" x14ac:dyDescent="0.25">
      <c r="A3879">
        <v>3877</v>
      </c>
      <c r="B3879">
        <v>777</v>
      </c>
      <c r="C3879">
        <v>401</v>
      </c>
      <c r="D3879">
        <v>119</v>
      </c>
      <c r="E3879">
        <v>3</v>
      </c>
      <c r="F3879">
        <v>357</v>
      </c>
    </row>
    <row r="3880" spans="1:6" x14ac:dyDescent="0.25">
      <c r="A3880">
        <v>3878</v>
      </c>
      <c r="B3880">
        <v>777</v>
      </c>
      <c r="C3880">
        <v>1126</v>
      </c>
      <c r="D3880">
        <v>102</v>
      </c>
      <c r="E3880">
        <v>3</v>
      </c>
      <c r="F3880">
        <v>306</v>
      </c>
    </row>
    <row r="3881" spans="1:6" x14ac:dyDescent="0.25">
      <c r="A3881">
        <v>3879</v>
      </c>
      <c r="B3881">
        <v>777</v>
      </c>
      <c r="C3881">
        <v>577</v>
      </c>
      <c r="D3881">
        <v>100</v>
      </c>
      <c r="E3881">
        <v>1</v>
      </c>
      <c r="F3881">
        <v>100</v>
      </c>
    </row>
    <row r="3882" spans="1:6" x14ac:dyDescent="0.25">
      <c r="A3882">
        <v>3880</v>
      </c>
      <c r="B3882">
        <v>777</v>
      </c>
      <c r="C3882">
        <v>721</v>
      </c>
      <c r="D3882">
        <v>119</v>
      </c>
      <c r="E3882">
        <v>2</v>
      </c>
      <c r="F3882">
        <v>238</v>
      </c>
    </row>
    <row r="3883" spans="1:6" x14ac:dyDescent="0.25">
      <c r="A3883">
        <v>3881</v>
      </c>
      <c r="B3883">
        <v>777</v>
      </c>
      <c r="C3883">
        <v>657</v>
      </c>
      <c r="D3883">
        <v>93</v>
      </c>
      <c r="E3883">
        <v>3</v>
      </c>
      <c r="F3883">
        <v>279</v>
      </c>
    </row>
    <row r="3884" spans="1:6" x14ac:dyDescent="0.25">
      <c r="A3884">
        <v>3882</v>
      </c>
      <c r="B3884">
        <v>777</v>
      </c>
      <c r="C3884">
        <v>823</v>
      </c>
      <c r="D3884">
        <v>117</v>
      </c>
      <c r="E3884">
        <v>3</v>
      </c>
      <c r="F3884">
        <v>351</v>
      </c>
    </row>
    <row r="3885" spans="1:6" x14ac:dyDescent="0.25">
      <c r="A3885">
        <v>3883</v>
      </c>
      <c r="B3885">
        <v>778</v>
      </c>
      <c r="C3885">
        <v>594</v>
      </c>
      <c r="D3885">
        <v>100</v>
      </c>
      <c r="E3885">
        <v>2</v>
      </c>
      <c r="F3885">
        <v>200</v>
      </c>
    </row>
    <row r="3886" spans="1:6" x14ac:dyDescent="0.25">
      <c r="A3886">
        <v>3884</v>
      </c>
      <c r="B3886">
        <v>778</v>
      </c>
      <c r="C3886">
        <v>536</v>
      </c>
      <c r="D3886">
        <v>98</v>
      </c>
      <c r="E3886">
        <v>3</v>
      </c>
      <c r="F3886">
        <v>294</v>
      </c>
    </row>
    <row r="3887" spans="1:6" x14ac:dyDescent="0.25">
      <c r="A3887">
        <v>3885</v>
      </c>
      <c r="B3887">
        <v>778</v>
      </c>
      <c r="C3887">
        <v>526</v>
      </c>
      <c r="D3887">
        <v>98</v>
      </c>
      <c r="E3887">
        <v>1</v>
      </c>
      <c r="F3887">
        <v>98</v>
      </c>
    </row>
    <row r="3888" spans="1:6" x14ac:dyDescent="0.25">
      <c r="A3888">
        <v>3886</v>
      </c>
      <c r="B3888">
        <v>778</v>
      </c>
      <c r="C3888">
        <v>1147</v>
      </c>
      <c r="D3888">
        <v>102</v>
      </c>
      <c r="E3888">
        <v>2</v>
      </c>
      <c r="F3888">
        <v>204</v>
      </c>
    </row>
    <row r="3889" spans="1:6" x14ac:dyDescent="0.25">
      <c r="A3889">
        <v>3887</v>
      </c>
      <c r="B3889">
        <v>778</v>
      </c>
      <c r="C3889">
        <v>230</v>
      </c>
      <c r="D3889">
        <v>106</v>
      </c>
      <c r="E3889">
        <v>2</v>
      </c>
      <c r="F3889">
        <v>212</v>
      </c>
    </row>
    <row r="3890" spans="1:6" x14ac:dyDescent="0.25">
      <c r="A3890">
        <v>3888</v>
      </c>
      <c r="B3890">
        <v>778</v>
      </c>
      <c r="C3890">
        <v>780</v>
      </c>
      <c r="D3890">
        <v>91</v>
      </c>
      <c r="E3890">
        <v>1</v>
      </c>
      <c r="F3890">
        <v>91</v>
      </c>
    </row>
    <row r="3891" spans="1:6" x14ac:dyDescent="0.25">
      <c r="A3891">
        <v>3889</v>
      </c>
      <c r="B3891">
        <v>779</v>
      </c>
      <c r="C3891">
        <v>561</v>
      </c>
      <c r="D3891">
        <v>100</v>
      </c>
      <c r="E3891">
        <v>2</v>
      </c>
      <c r="F3891">
        <v>200</v>
      </c>
    </row>
    <row r="3892" spans="1:6" x14ac:dyDescent="0.25">
      <c r="A3892">
        <v>3890</v>
      </c>
      <c r="B3892">
        <v>779</v>
      </c>
      <c r="C3892">
        <v>616</v>
      </c>
      <c r="D3892">
        <v>112</v>
      </c>
      <c r="E3892">
        <v>3</v>
      </c>
      <c r="F3892">
        <v>336</v>
      </c>
    </row>
    <row r="3893" spans="1:6" x14ac:dyDescent="0.25">
      <c r="A3893">
        <v>3891</v>
      </c>
      <c r="B3893">
        <v>779</v>
      </c>
      <c r="C3893">
        <v>383</v>
      </c>
      <c r="D3893">
        <v>94</v>
      </c>
      <c r="E3893">
        <v>1</v>
      </c>
      <c r="F3893">
        <v>94</v>
      </c>
    </row>
    <row r="3894" spans="1:6" x14ac:dyDescent="0.25">
      <c r="A3894">
        <v>3892</v>
      </c>
      <c r="B3894">
        <v>779</v>
      </c>
      <c r="C3894">
        <v>180</v>
      </c>
      <c r="D3894">
        <v>98</v>
      </c>
      <c r="E3894">
        <v>3</v>
      </c>
      <c r="F3894">
        <v>294</v>
      </c>
    </row>
    <row r="3895" spans="1:6" x14ac:dyDescent="0.25">
      <c r="A3895">
        <v>3893</v>
      </c>
      <c r="B3895">
        <v>779</v>
      </c>
      <c r="C3895">
        <v>751</v>
      </c>
      <c r="D3895">
        <v>109</v>
      </c>
      <c r="E3895">
        <v>3</v>
      </c>
      <c r="F3895">
        <v>327</v>
      </c>
    </row>
    <row r="3896" spans="1:6" x14ac:dyDescent="0.25">
      <c r="A3896">
        <v>3894</v>
      </c>
      <c r="B3896">
        <v>779</v>
      </c>
      <c r="C3896">
        <v>166</v>
      </c>
      <c r="D3896">
        <v>91</v>
      </c>
      <c r="E3896">
        <v>1</v>
      </c>
      <c r="F3896">
        <v>91</v>
      </c>
    </row>
    <row r="3897" spans="1:6" x14ac:dyDescent="0.25">
      <c r="A3897">
        <v>3895</v>
      </c>
      <c r="B3897">
        <v>779</v>
      </c>
      <c r="C3897">
        <v>21</v>
      </c>
      <c r="D3897">
        <v>96</v>
      </c>
      <c r="E3897">
        <v>2</v>
      </c>
      <c r="F3897">
        <v>192</v>
      </c>
    </row>
    <row r="3898" spans="1:6" x14ac:dyDescent="0.25">
      <c r="A3898">
        <v>3896</v>
      </c>
      <c r="B3898">
        <v>779</v>
      </c>
      <c r="C3898">
        <v>409</v>
      </c>
      <c r="D3898">
        <v>119</v>
      </c>
      <c r="E3898">
        <v>2</v>
      </c>
      <c r="F3898">
        <v>238</v>
      </c>
    </row>
    <row r="3899" spans="1:6" x14ac:dyDescent="0.25">
      <c r="A3899">
        <v>3897</v>
      </c>
      <c r="B3899">
        <v>780</v>
      </c>
      <c r="C3899">
        <v>902</v>
      </c>
      <c r="D3899">
        <v>94</v>
      </c>
      <c r="E3899">
        <v>1</v>
      </c>
      <c r="F3899">
        <v>94</v>
      </c>
    </row>
    <row r="3900" spans="1:6" x14ac:dyDescent="0.25">
      <c r="A3900">
        <v>3898</v>
      </c>
      <c r="B3900">
        <v>780</v>
      </c>
      <c r="C3900">
        <v>295</v>
      </c>
      <c r="D3900">
        <v>105</v>
      </c>
      <c r="E3900">
        <v>2</v>
      </c>
      <c r="F3900">
        <v>210</v>
      </c>
    </row>
    <row r="3901" spans="1:6" x14ac:dyDescent="0.25">
      <c r="A3901">
        <v>3899</v>
      </c>
      <c r="B3901">
        <v>780</v>
      </c>
      <c r="C3901">
        <v>21</v>
      </c>
      <c r="D3901">
        <v>96</v>
      </c>
      <c r="E3901">
        <v>1</v>
      </c>
      <c r="F3901">
        <v>96</v>
      </c>
    </row>
    <row r="3902" spans="1:6" x14ac:dyDescent="0.25">
      <c r="A3902">
        <v>3900</v>
      </c>
      <c r="B3902">
        <v>780</v>
      </c>
      <c r="C3902">
        <v>1249</v>
      </c>
      <c r="D3902">
        <v>112</v>
      </c>
      <c r="E3902">
        <v>3</v>
      </c>
      <c r="F3902">
        <v>336</v>
      </c>
    </row>
    <row r="3903" spans="1:6" x14ac:dyDescent="0.25">
      <c r="A3903">
        <v>3901</v>
      </c>
      <c r="B3903">
        <v>780</v>
      </c>
      <c r="C3903">
        <v>165</v>
      </c>
      <c r="D3903">
        <v>91</v>
      </c>
      <c r="E3903">
        <v>1</v>
      </c>
      <c r="F3903">
        <v>91</v>
      </c>
    </row>
    <row r="3904" spans="1:6" x14ac:dyDescent="0.25">
      <c r="A3904">
        <v>3902</v>
      </c>
      <c r="B3904">
        <v>780</v>
      </c>
      <c r="C3904">
        <v>1217</v>
      </c>
      <c r="D3904">
        <v>105</v>
      </c>
      <c r="E3904">
        <v>1</v>
      </c>
      <c r="F3904">
        <v>105</v>
      </c>
    </row>
    <row r="3905" spans="1:6" x14ac:dyDescent="0.25">
      <c r="A3905">
        <v>3903</v>
      </c>
      <c r="B3905">
        <v>780</v>
      </c>
      <c r="C3905">
        <v>402</v>
      </c>
      <c r="D3905">
        <v>119</v>
      </c>
      <c r="E3905">
        <v>1</v>
      </c>
      <c r="F3905">
        <v>119</v>
      </c>
    </row>
    <row r="3906" spans="1:6" x14ac:dyDescent="0.25">
      <c r="A3906">
        <v>3904</v>
      </c>
      <c r="B3906">
        <v>781</v>
      </c>
      <c r="C3906">
        <v>1153</v>
      </c>
      <c r="D3906">
        <v>102</v>
      </c>
      <c r="E3906">
        <v>1</v>
      </c>
      <c r="F3906">
        <v>102</v>
      </c>
    </row>
    <row r="3907" spans="1:6" x14ac:dyDescent="0.25">
      <c r="A3907">
        <v>3905</v>
      </c>
      <c r="B3907">
        <v>781</v>
      </c>
      <c r="C3907">
        <v>1060</v>
      </c>
      <c r="D3907">
        <v>93</v>
      </c>
      <c r="E3907">
        <v>2</v>
      </c>
      <c r="F3907">
        <v>186</v>
      </c>
    </row>
    <row r="3908" spans="1:6" x14ac:dyDescent="0.25">
      <c r="A3908">
        <v>3906</v>
      </c>
      <c r="B3908">
        <v>781</v>
      </c>
      <c r="C3908">
        <v>927</v>
      </c>
      <c r="D3908">
        <v>96</v>
      </c>
      <c r="E3908">
        <v>3</v>
      </c>
      <c r="F3908">
        <v>288</v>
      </c>
    </row>
    <row r="3909" spans="1:6" x14ac:dyDescent="0.25">
      <c r="A3909">
        <v>3907</v>
      </c>
      <c r="B3909">
        <v>781</v>
      </c>
      <c r="C3909">
        <v>125</v>
      </c>
      <c r="D3909">
        <v>92</v>
      </c>
      <c r="E3909">
        <v>2</v>
      </c>
      <c r="F3909">
        <v>184</v>
      </c>
    </row>
    <row r="3910" spans="1:6" x14ac:dyDescent="0.25">
      <c r="A3910">
        <v>3908</v>
      </c>
      <c r="B3910">
        <v>781</v>
      </c>
      <c r="C3910">
        <v>118</v>
      </c>
      <c r="D3910">
        <v>92</v>
      </c>
      <c r="E3910">
        <v>1</v>
      </c>
      <c r="F3910">
        <v>92</v>
      </c>
    </row>
    <row r="3911" spans="1:6" x14ac:dyDescent="0.25">
      <c r="A3911">
        <v>3909</v>
      </c>
      <c r="B3911">
        <v>781</v>
      </c>
      <c r="C3911">
        <v>1230</v>
      </c>
      <c r="D3911">
        <v>112</v>
      </c>
      <c r="E3911">
        <v>2</v>
      </c>
      <c r="F3911">
        <v>224</v>
      </c>
    </row>
    <row r="3912" spans="1:6" x14ac:dyDescent="0.25">
      <c r="A3912">
        <v>3910</v>
      </c>
      <c r="B3912">
        <v>782</v>
      </c>
      <c r="C3912">
        <v>171</v>
      </c>
      <c r="D3912">
        <v>91</v>
      </c>
      <c r="E3912">
        <v>3</v>
      </c>
      <c r="F3912">
        <v>273</v>
      </c>
    </row>
    <row r="3913" spans="1:6" x14ac:dyDescent="0.25">
      <c r="A3913">
        <v>3911</v>
      </c>
      <c r="B3913">
        <v>782</v>
      </c>
      <c r="C3913">
        <v>176</v>
      </c>
      <c r="D3913">
        <v>98</v>
      </c>
      <c r="E3913">
        <v>1</v>
      </c>
      <c r="F3913">
        <v>98</v>
      </c>
    </row>
    <row r="3914" spans="1:6" x14ac:dyDescent="0.25">
      <c r="A3914">
        <v>3912</v>
      </c>
      <c r="B3914">
        <v>782</v>
      </c>
      <c r="C3914">
        <v>495</v>
      </c>
      <c r="D3914">
        <v>102</v>
      </c>
      <c r="E3914">
        <v>1</v>
      </c>
      <c r="F3914">
        <v>102</v>
      </c>
    </row>
    <row r="3915" spans="1:6" x14ac:dyDescent="0.25">
      <c r="A3915">
        <v>3913</v>
      </c>
      <c r="B3915">
        <v>782</v>
      </c>
      <c r="C3915">
        <v>590</v>
      </c>
      <c r="D3915">
        <v>100</v>
      </c>
      <c r="E3915">
        <v>2</v>
      </c>
      <c r="F3915">
        <v>200</v>
      </c>
    </row>
    <row r="3916" spans="1:6" x14ac:dyDescent="0.25">
      <c r="A3916">
        <v>3914</v>
      </c>
      <c r="B3916">
        <v>782</v>
      </c>
      <c r="C3916">
        <v>187</v>
      </c>
      <c r="D3916">
        <v>98</v>
      </c>
      <c r="E3916">
        <v>3</v>
      </c>
      <c r="F3916">
        <v>294</v>
      </c>
    </row>
    <row r="3917" spans="1:6" x14ac:dyDescent="0.25">
      <c r="A3917">
        <v>3915</v>
      </c>
      <c r="B3917">
        <v>782</v>
      </c>
      <c r="C3917">
        <v>93</v>
      </c>
      <c r="D3917">
        <v>118</v>
      </c>
      <c r="E3917">
        <v>1</v>
      </c>
      <c r="F3917">
        <v>118</v>
      </c>
    </row>
    <row r="3918" spans="1:6" x14ac:dyDescent="0.25">
      <c r="A3918">
        <v>3916</v>
      </c>
      <c r="B3918">
        <v>783</v>
      </c>
      <c r="C3918">
        <v>88</v>
      </c>
      <c r="D3918">
        <v>118</v>
      </c>
      <c r="E3918">
        <v>1</v>
      </c>
      <c r="F3918">
        <v>118</v>
      </c>
    </row>
    <row r="3919" spans="1:6" x14ac:dyDescent="0.25">
      <c r="A3919">
        <v>3917</v>
      </c>
      <c r="B3919">
        <v>783</v>
      </c>
      <c r="C3919">
        <v>458</v>
      </c>
      <c r="D3919">
        <v>118</v>
      </c>
      <c r="E3919">
        <v>2</v>
      </c>
      <c r="F3919">
        <v>236</v>
      </c>
    </row>
    <row r="3920" spans="1:6" x14ac:dyDescent="0.25">
      <c r="A3920">
        <v>3918</v>
      </c>
      <c r="B3920">
        <v>783</v>
      </c>
      <c r="C3920">
        <v>705</v>
      </c>
      <c r="D3920">
        <v>119</v>
      </c>
      <c r="E3920">
        <v>1</v>
      </c>
      <c r="F3920">
        <v>119</v>
      </c>
    </row>
    <row r="3921" spans="1:6" x14ac:dyDescent="0.25">
      <c r="A3921">
        <v>3919</v>
      </c>
      <c r="B3921">
        <v>783</v>
      </c>
      <c r="C3921">
        <v>69</v>
      </c>
      <c r="D3921">
        <v>104</v>
      </c>
      <c r="E3921">
        <v>1</v>
      </c>
      <c r="F3921">
        <v>104</v>
      </c>
    </row>
    <row r="3922" spans="1:6" x14ac:dyDescent="0.25">
      <c r="A3922">
        <v>3920</v>
      </c>
      <c r="B3922">
        <v>783</v>
      </c>
      <c r="C3922">
        <v>1121</v>
      </c>
      <c r="D3922">
        <v>102</v>
      </c>
      <c r="E3922">
        <v>2</v>
      </c>
      <c r="F3922">
        <v>204</v>
      </c>
    </row>
    <row r="3923" spans="1:6" x14ac:dyDescent="0.25">
      <c r="A3923">
        <v>3921</v>
      </c>
      <c r="B3923">
        <v>784</v>
      </c>
      <c r="C3923">
        <v>936</v>
      </c>
      <c r="D3923">
        <v>96</v>
      </c>
      <c r="E3923">
        <v>2</v>
      </c>
      <c r="F3923">
        <v>192</v>
      </c>
    </row>
    <row r="3924" spans="1:6" x14ac:dyDescent="0.25">
      <c r="A3924">
        <v>3922</v>
      </c>
      <c r="B3924">
        <v>784</v>
      </c>
      <c r="C3924">
        <v>869</v>
      </c>
      <c r="D3924">
        <v>113</v>
      </c>
      <c r="E3924">
        <v>2</v>
      </c>
      <c r="F3924">
        <v>226</v>
      </c>
    </row>
    <row r="3925" spans="1:6" x14ac:dyDescent="0.25">
      <c r="A3925">
        <v>3923</v>
      </c>
      <c r="B3925">
        <v>784</v>
      </c>
      <c r="C3925">
        <v>1033</v>
      </c>
      <c r="D3925">
        <v>90</v>
      </c>
      <c r="E3925">
        <v>1</v>
      </c>
      <c r="F3925">
        <v>90</v>
      </c>
    </row>
    <row r="3926" spans="1:6" x14ac:dyDescent="0.25">
      <c r="A3926">
        <v>3924</v>
      </c>
      <c r="B3926">
        <v>784</v>
      </c>
      <c r="C3926">
        <v>151</v>
      </c>
      <c r="D3926">
        <v>91</v>
      </c>
      <c r="E3926">
        <v>3</v>
      </c>
      <c r="F3926">
        <v>273</v>
      </c>
    </row>
    <row r="3927" spans="1:6" x14ac:dyDescent="0.25">
      <c r="A3927">
        <v>3925</v>
      </c>
      <c r="B3927">
        <v>784</v>
      </c>
      <c r="C3927">
        <v>1028</v>
      </c>
      <c r="D3927">
        <v>90</v>
      </c>
      <c r="E3927">
        <v>2</v>
      </c>
      <c r="F3927">
        <v>180</v>
      </c>
    </row>
    <row r="3928" spans="1:6" x14ac:dyDescent="0.25">
      <c r="A3928">
        <v>3926</v>
      </c>
      <c r="B3928">
        <v>784</v>
      </c>
      <c r="C3928">
        <v>397</v>
      </c>
      <c r="D3928">
        <v>119</v>
      </c>
      <c r="E3928">
        <v>1</v>
      </c>
      <c r="F3928">
        <v>119</v>
      </c>
    </row>
    <row r="3929" spans="1:6" x14ac:dyDescent="0.25">
      <c r="A3929">
        <v>3927</v>
      </c>
      <c r="B3929">
        <v>785</v>
      </c>
      <c r="C3929">
        <v>1231</v>
      </c>
      <c r="D3929">
        <v>112</v>
      </c>
      <c r="E3929">
        <v>1</v>
      </c>
      <c r="F3929">
        <v>112</v>
      </c>
    </row>
    <row r="3930" spans="1:6" x14ac:dyDescent="0.25">
      <c r="A3930">
        <v>3928</v>
      </c>
      <c r="B3930">
        <v>785</v>
      </c>
      <c r="C3930">
        <v>1148</v>
      </c>
      <c r="D3930">
        <v>102</v>
      </c>
      <c r="E3930">
        <v>2</v>
      </c>
      <c r="F3930">
        <v>204</v>
      </c>
    </row>
    <row r="3931" spans="1:6" x14ac:dyDescent="0.25">
      <c r="A3931">
        <v>3929</v>
      </c>
      <c r="B3931">
        <v>785</v>
      </c>
      <c r="C3931">
        <v>469</v>
      </c>
      <c r="D3931">
        <v>118</v>
      </c>
      <c r="E3931">
        <v>3</v>
      </c>
      <c r="F3931">
        <v>354</v>
      </c>
    </row>
    <row r="3932" spans="1:6" x14ac:dyDescent="0.25">
      <c r="A3932">
        <v>3930</v>
      </c>
      <c r="B3932">
        <v>785</v>
      </c>
      <c r="C3932">
        <v>95</v>
      </c>
      <c r="D3932">
        <v>118</v>
      </c>
      <c r="E3932">
        <v>3</v>
      </c>
      <c r="F3932">
        <v>354</v>
      </c>
    </row>
    <row r="3933" spans="1:6" x14ac:dyDescent="0.25">
      <c r="A3933">
        <v>3931</v>
      </c>
      <c r="B3933">
        <v>785</v>
      </c>
      <c r="C3933">
        <v>1242</v>
      </c>
      <c r="D3933">
        <v>112</v>
      </c>
      <c r="E3933">
        <v>2</v>
      </c>
      <c r="F3933">
        <v>224</v>
      </c>
    </row>
    <row r="3934" spans="1:6" x14ac:dyDescent="0.25">
      <c r="A3934">
        <v>3932</v>
      </c>
      <c r="B3934">
        <v>785</v>
      </c>
      <c r="C3934">
        <v>835</v>
      </c>
      <c r="D3934">
        <v>117</v>
      </c>
      <c r="E3934">
        <v>3</v>
      </c>
      <c r="F3934">
        <v>351</v>
      </c>
    </row>
    <row r="3935" spans="1:6" x14ac:dyDescent="0.25">
      <c r="A3935">
        <v>3933</v>
      </c>
      <c r="B3935">
        <v>785</v>
      </c>
      <c r="C3935">
        <v>877</v>
      </c>
      <c r="D3935">
        <v>94</v>
      </c>
      <c r="E3935">
        <v>1</v>
      </c>
      <c r="F3935">
        <v>94</v>
      </c>
    </row>
    <row r="3936" spans="1:6" x14ac:dyDescent="0.25">
      <c r="A3936">
        <v>3934</v>
      </c>
      <c r="B3936">
        <v>786</v>
      </c>
      <c r="C3936">
        <v>167</v>
      </c>
      <c r="D3936">
        <v>91</v>
      </c>
      <c r="E3936">
        <v>3</v>
      </c>
      <c r="F3936">
        <v>273</v>
      </c>
    </row>
    <row r="3937" spans="1:6" x14ac:dyDescent="0.25">
      <c r="A3937">
        <v>3935</v>
      </c>
      <c r="B3937">
        <v>786</v>
      </c>
      <c r="C3937">
        <v>46</v>
      </c>
      <c r="D3937">
        <v>104</v>
      </c>
      <c r="E3937">
        <v>1</v>
      </c>
      <c r="F3937">
        <v>104</v>
      </c>
    </row>
    <row r="3938" spans="1:6" x14ac:dyDescent="0.25">
      <c r="A3938">
        <v>3936</v>
      </c>
      <c r="B3938">
        <v>786</v>
      </c>
      <c r="C3938">
        <v>1255</v>
      </c>
      <c r="D3938">
        <v>112</v>
      </c>
      <c r="E3938">
        <v>2</v>
      </c>
      <c r="F3938">
        <v>224</v>
      </c>
    </row>
    <row r="3939" spans="1:6" x14ac:dyDescent="0.25">
      <c r="A3939">
        <v>3937</v>
      </c>
      <c r="B3939">
        <v>786</v>
      </c>
      <c r="C3939">
        <v>1151</v>
      </c>
      <c r="D3939">
        <v>102</v>
      </c>
      <c r="E3939">
        <v>2</v>
      </c>
      <c r="F3939">
        <v>204</v>
      </c>
    </row>
    <row r="3940" spans="1:6" x14ac:dyDescent="0.25">
      <c r="A3940">
        <v>3938</v>
      </c>
      <c r="B3940">
        <v>786</v>
      </c>
      <c r="C3940">
        <v>1210</v>
      </c>
      <c r="D3940">
        <v>105</v>
      </c>
      <c r="E3940">
        <v>1</v>
      </c>
      <c r="F3940">
        <v>105</v>
      </c>
    </row>
    <row r="3941" spans="1:6" x14ac:dyDescent="0.25">
      <c r="A3941">
        <v>3939</v>
      </c>
      <c r="B3941">
        <v>786</v>
      </c>
      <c r="C3941">
        <v>721</v>
      </c>
      <c r="D3941">
        <v>119</v>
      </c>
      <c r="E3941">
        <v>3</v>
      </c>
      <c r="F3941">
        <v>357</v>
      </c>
    </row>
    <row r="3942" spans="1:6" x14ac:dyDescent="0.25">
      <c r="A3942">
        <v>3940</v>
      </c>
      <c r="B3942">
        <v>786</v>
      </c>
      <c r="C3942">
        <v>855</v>
      </c>
      <c r="D3942">
        <v>113</v>
      </c>
      <c r="E3942">
        <v>1</v>
      </c>
      <c r="F3942">
        <v>113</v>
      </c>
    </row>
    <row r="3943" spans="1:6" x14ac:dyDescent="0.25">
      <c r="A3943">
        <v>3941</v>
      </c>
      <c r="B3943">
        <v>787</v>
      </c>
      <c r="C3943">
        <v>966</v>
      </c>
      <c r="D3943">
        <v>97</v>
      </c>
      <c r="E3943">
        <v>1</v>
      </c>
      <c r="F3943">
        <v>97</v>
      </c>
    </row>
    <row r="3944" spans="1:6" x14ac:dyDescent="0.25">
      <c r="A3944">
        <v>3942</v>
      </c>
      <c r="B3944">
        <v>787</v>
      </c>
      <c r="C3944">
        <v>68</v>
      </c>
      <c r="D3944">
        <v>104</v>
      </c>
      <c r="E3944">
        <v>2</v>
      </c>
      <c r="F3944">
        <v>208</v>
      </c>
    </row>
    <row r="3945" spans="1:6" x14ac:dyDescent="0.25">
      <c r="A3945">
        <v>3943</v>
      </c>
      <c r="B3945">
        <v>787</v>
      </c>
      <c r="C3945">
        <v>508</v>
      </c>
      <c r="D3945">
        <v>102</v>
      </c>
      <c r="E3945">
        <v>2</v>
      </c>
      <c r="F3945">
        <v>204</v>
      </c>
    </row>
    <row r="3946" spans="1:6" x14ac:dyDescent="0.25">
      <c r="A3946">
        <v>3944</v>
      </c>
      <c r="B3946">
        <v>787</v>
      </c>
      <c r="C3946">
        <v>1077</v>
      </c>
      <c r="D3946">
        <v>93</v>
      </c>
      <c r="E3946">
        <v>3</v>
      </c>
      <c r="F3946">
        <v>279</v>
      </c>
    </row>
    <row r="3947" spans="1:6" x14ac:dyDescent="0.25">
      <c r="A3947">
        <v>3945</v>
      </c>
      <c r="B3947">
        <v>787</v>
      </c>
      <c r="C3947">
        <v>397</v>
      </c>
      <c r="D3947">
        <v>119</v>
      </c>
      <c r="E3947">
        <v>1</v>
      </c>
      <c r="F3947">
        <v>119</v>
      </c>
    </row>
    <row r="3948" spans="1:6" x14ac:dyDescent="0.25">
      <c r="A3948">
        <v>3946</v>
      </c>
      <c r="B3948">
        <v>787</v>
      </c>
      <c r="C3948">
        <v>356</v>
      </c>
      <c r="D3948">
        <v>94</v>
      </c>
      <c r="E3948">
        <v>2</v>
      </c>
      <c r="F3948">
        <v>188</v>
      </c>
    </row>
    <row r="3949" spans="1:6" x14ac:dyDescent="0.25">
      <c r="A3949">
        <v>3947</v>
      </c>
      <c r="B3949">
        <v>787</v>
      </c>
      <c r="C3949">
        <v>1182</v>
      </c>
      <c r="D3949">
        <v>99</v>
      </c>
      <c r="E3949">
        <v>1</v>
      </c>
      <c r="F3949">
        <v>99</v>
      </c>
    </row>
    <row r="3950" spans="1:6" x14ac:dyDescent="0.25">
      <c r="A3950">
        <v>3948</v>
      </c>
      <c r="B3950">
        <v>788</v>
      </c>
      <c r="C3950">
        <v>184</v>
      </c>
      <c r="D3950">
        <v>98</v>
      </c>
      <c r="E3950">
        <v>1</v>
      </c>
      <c r="F3950">
        <v>98</v>
      </c>
    </row>
    <row r="3951" spans="1:6" x14ac:dyDescent="0.25">
      <c r="A3951">
        <v>3949</v>
      </c>
      <c r="B3951">
        <v>788</v>
      </c>
      <c r="C3951">
        <v>528</v>
      </c>
      <c r="D3951">
        <v>98</v>
      </c>
      <c r="E3951">
        <v>2</v>
      </c>
      <c r="F3951">
        <v>196</v>
      </c>
    </row>
    <row r="3952" spans="1:6" x14ac:dyDescent="0.25">
      <c r="A3952">
        <v>3950</v>
      </c>
      <c r="B3952">
        <v>788</v>
      </c>
      <c r="C3952">
        <v>18</v>
      </c>
      <c r="D3952">
        <v>96</v>
      </c>
      <c r="E3952">
        <v>3</v>
      </c>
      <c r="F3952">
        <v>288</v>
      </c>
    </row>
    <row r="3953" spans="1:6" x14ac:dyDescent="0.25">
      <c r="A3953">
        <v>3951</v>
      </c>
      <c r="B3953">
        <v>788</v>
      </c>
      <c r="C3953">
        <v>830</v>
      </c>
      <c r="D3953">
        <v>117</v>
      </c>
      <c r="E3953">
        <v>2</v>
      </c>
      <c r="F3953">
        <v>234</v>
      </c>
    </row>
    <row r="3954" spans="1:6" x14ac:dyDescent="0.25">
      <c r="A3954">
        <v>3952</v>
      </c>
      <c r="B3954">
        <v>788</v>
      </c>
      <c r="C3954">
        <v>490</v>
      </c>
      <c r="D3954">
        <v>102</v>
      </c>
      <c r="E3954">
        <v>1</v>
      </c>
      <c r="F3954">
        <v>102</v>
      </c>
    </row>
    <row r="3955" spans="1:6" x14ac:dyDescent="0.25">
      <c r="A3955">
        <v>3953</v>
      </c>
      <c r="B3955">
        <v>788</v>
      </c>
      <c r="C3955">
        <v>1162</v>
      </c>
      <c r="D3955">
        <v>99</v>
      </c>
      <c r="E3955">
        <v>3</v>
      </c>
      <c r="F3955">
        <v>297</v>
      </c>
    </row>
    <row r="3956" spans="1:6" x14ac:dyDescent="0.25">
      <c r="A3956">
        <v>3954</v>
      </c>
      <c r="B3956">
        <v>789</v>
      </c>
      <c r="C3956">
        <v>1006</v>
      </c>
      <c r="D3956">
        <v>106</v>
      </c>
      <c r="E3956">
        <v>2</v>
      </c>
      <c r="F3956">
        <v>212</v>
      </c>
    </row>
    <row r="3957" spans="1:6" x14ac:dyDescent="0.25">
      <c r="A3957">
        <v>3955</v>
      </c>
      <c r="B3957">
        <v>789</v>
      </c>
      <c r="C3957">
        <v>813</v>
      </c>
      <c r="D3957">
        <v>117</v>
      </c>
      <c r="E3957">
        <v>2</v>
      </c>
      <c r="F3957">
        <v>234</v>
      </c>
    </row>
    <row r="3958" spans="1:6" x14ac:dyDescent="0.25">
      <c r="A3958">
        <v>3956</v>
      </c>
      <c r="B3958">
        <v>789</v>
      </c>
      <c r="C3958">
        <v>931</v>
      </c>
      <c r="D3958">
        <v>96</v>
      </c>
      <c r="E3958">
        <v>1</v>
      </c>
      <c r="F3958">
        <v>96</v>
      </c>
    </row>
    <row r="3959" spans="1:6" x14ac:dyDescent="0.25">
      <c r="A3959">
        <v>3957</v>
      </c>
      <c r="B3959">
        <v>789</v>
      </c>
      <c r="C3959">
        <v>972</v>
      </c>
      <c r="D3959">
        <v>97</v>
      </c>
      <c r="E3959">
        <v>2</v>
      </c>
      <c r="F3959">
        <v>194</v>
      </c>
    </row>
    <row r="3960" spans="1:6" x14ac:dyDescent="0.25">
      <c r="A3960">
        <v>3958</v>
      </c>
      <c r="B3960">
        <v>790</v>
      </c>
      <c r="C3960">
        <v>1021</v>
      </c>
      <c r="D3960">
        <v>90</v>
      </c>
      <c r="E3960">
        <v>3</v>
      </c>
      <c r="F3960">
        <v>270</v>
      </c>
    </row>
    <row r="3961" spans="1:6" x14ac:dyDescent="0.25">
      <c r="A3961">
        <v>3959</v>
      </c>
      <c r="B3961">
        <v>790</v>
      </c>
      <c r="C3961">
        <v>727</v>
      </c>
      <c r="D3961">
        <v>119</v>
      </c>
      <c r="E3961">
        <v>3</v>
      </c>
      <c r="F3961">
        <v>357</v>
      </c>
    </row>
    <row r="3962" spans="1:6" x14ac:dyDescent="0.25">
      <c r="A3962">
        <v>3960</v>
      </c>
      <c r="B3962">
        <v>790</v>
      </c>
      <c r="C3962">
        <v>877</v>
      </c>
      <c r="D3962">
        <v>94</v>
      </c>
      <c r="E3962">
        <v>1</v>
      </c>
      <c r="F3962">
        <v>94</v>
      </c>
    </row>
    <row r="3963" spans="1:6" x14ac:dyDescent="0.25">
      <c r="A3963">
        <v>3961</v>
      </c>
      <c r="B3963">
        <v>790</v>
      </c>
      <c r="C3963">
        <v>718</v>
      </c>
      <c r="D3963">
        <v>119</v>
      </c>
      <c r="E3963">
        <v>2</v>
      </c>
      <c r="F3963">
        <v>238</v>
      </c>
    </row>
    <row r="3964" spans="1:6" x14ac:dyDescent="0.25">
      <c r="A3964">
        <v>3962</v>
      </c>
      <c r="B3964">
        <v>790</v>
      </c>
      <c r="C3964">
        <v>1218</v>
      </c>
      <c r="D3964">
        <v>105</v>
      </c>
      <c r="E3964">
        <v>3</v>
      </c>
      <c r="F3964">
        <v>315</v>
      </c>
    </row>
    <row r="3965" spans="1:6" x14ac:dyDescent="0.25">
      <c r="A3965">
        <v>3963</v>
      </c>
      <c r="B3965">
        <v>790</v>
      </c>
      <c r="C3965">
        <v>293</v>
      </c>
      <c r="D3965">
        <v>105</v>
      </c>
      <c r="E3965">
        <v>2</v>
      </c>
      <c r="F3965">
        <v>210</v>
      </c>
    </row>
    <row r="3966" spans="1:6" x14ac:dyDescent="0.25">
      <c r="A3966">
        <v>3964</v>
      </c>
      <c r="B3966">
        <v>790</v>
      </c>
      <c r="C3966">
        <v>189</v>
      </c>
      <c r="D3966">
        <v>98</v>
      </c>
      <c r="E3966">
        <v>2</v>
      </c>
      <c r="F3966">
        <v>196</v>
      </c>
    </row>
    <row r="3967" spans="1:6" x14ac:dyDescent="0.25">
      <c r="A3967">
        <v>3965</v>
      </c>
      <c r="B3967">
        <v>790</v>
      </c>
      <c r="C3967">
        <v>1013</v>
      </c>
      <c r="D3967">
        <v>106</v>
      </c>
      <c r="E3967">
        <v>3</v>
      </c>
      <c r="F3967">
        <v>318</v>
      </c>
    </row>
    <row r="3968" spans="1:6" x14ac:dyDescent="0.25">
      <c r="A3968">
        <v>3966</v>
      </c>
      <c r="B3968">
        <v>791</v>
      </c>
      <c r="C3968">
        <v>227</v>
      </c>
      <c r="D3968">
        <v>106</v>
      </c>
      <c r="E3968">
        <v>3</v>
      </c>
      <c r="F3968">
        <v>318</v>
      </c>
    </row>
    <row r="3969" spans="1:6" x14ac:dyDescent="0.25">
      <c r="A3969">
        <v>3967</v>
      </c>
      <c r="B3969">
        <v>791</v>
      </c>
      <c r="C3969">
        <v>660</v>
      </c>
      <c r="D3969">
        <v>93</v>
      </c>
      <c r="E3969">
        <v>2</v>
      </c>
      <c r="F3969">
        <v>186</v>
      </c>
    </row>
    <row r="3970" spans="1:6" x14ac:dyDescent="0.25">
      <c r="A3970">
        <v>3968</v>
      </c>
      <c r="B3970">
        <v>791</v>
      </c>
      <c r="C3970">
        <v>380</v>
      </c>
      <c r="D3970">
        <v>94</v>
      </c>
      <c r="E3970">
        <v>1</v>
      </c>
      <c r="F3970">
        <v>94</v>
      </c>
    </row>
    <row r="3971" spans="1:6" x14ac:dyDescent="0.25">
      <c r="A3971">
        <v>3969</v>
      </c>
      <c r="B3971">
        <v>791</v>
      </c>
      <c r="C3971">
        <v>1188</v>
      </c>
      <c r="D3971">
        <v>99</v>
      </c>
      <c r="E3971">
        <v>3</v>
      </c>
      <c r="F3971">
        <v>297</v>
      </c>
    </row>
    <row r="3972" spans="1:6" x14ac:dyDescent="0.25">
      <c r="A3972">
        <v>3970</v>
      </c>
      <c r="B3972">
        <v>791</v>
      </c>
      <c r="C3972">
        <v>1203</v>
      </c>
      <c r="D3972">
        <v>105</v>
      </c>
      <c r="E3972">
        <v>1</v>
      </c>
      <c r="F3972">
        <v>105</v>
      </c>
    </row>
    <row r="3973" spans="1:6" x14ac:dyDescent="0.25">
      <c r="A3973">
        <v>3971</v>
      </c>
      <c r="B3973">
        <v>791</v>
      </c>
      <c r="C3973">
        <v>709</v>
      </c>
      <c r="D3973">
        <v>119</v>
      </c>
      <c r="E3973">
        <v>1</v>
      </c>
      <c r="F3973">
        <v>119</v>
      </c>
    </row>
    <row r="3974" spans="1:6" x14ac:dyDescent="0.25">
      <c r="A3974">
        <v>3972</v>
      </c>
      <c r="B3974">
        <v>792</v>
      </c>
      <c r="C3974">
        <v>283</v>
      </c>
      <c r="D3974">
        <v>105</v>
      </c>
      <c r="E3974">
        <v>2</v>
      </c>
      <c r="F3974">
        <v>210</v>
      </c>
    </row>
    <row r="3975" spans="1:6" x14ac:dyDescent="0.25">
      <c r="A3975">
        <v>3973</v>
      </c>
      <c r="B3975">
        <v>792</v>
      </c>
      <c r="C3975">
        <v>725</v>
      </c>
      <c r="D3975">
        <v>119</v>
      </c>
      <c r="E3975">
        <v>1</v>
      </c>
      <c r="F3975">
        <v>119</v>
      </c>
    </row>
    <row r="3976" spans="1:6" x14ac:dyDescent="0.25">
      <c r="A3976">
        <v>3974</v>
      </c>
      <c r="B3976">
        <v>792</v>
      </c>
      <c r="C3976">
        <v>971</v>
      </c>
      <c r="D3976">
        <v>97</v>
      </c>
      <c r="E3976">
        <v>2</v>
      </c>
      <c r="F3976">
        <v>194</v>
      </c>
    </row>
    <row r="3977" spans="1:6" x14ac:dyDescent="0.25">
      <c r="A3977">
        <v>3975</v>
      </c>
      <c r="B3977">
        <v>792</v>
      </c>
      <c r="C3977">
        <v>621</v>
      </c>
      <c r="D3977">
        <v>112</v>
      </c>
      <c r="E3977">
        <v>3</v>
      </c>
      <c r="F3977">
        <v>336</v>
      </c>
    </row>
    <row r="3978" spans="1:6" x14ac:dyDescent="0.25">
      <c r="A3978">
        <v>3976</v>
      </c>
      <c r="B3978">
        <v>792</v>
      </c>
      <c r="C3978">
        <v>205</v>
      </c>
      <c r="D3978">
        <v>98</v>
      </c>
      <c r="E3978">
        <v>2</v>
      </c>
      <c r="F3978">
        <v>196</v>
      </c>
    </row>
    <row r="3979" spans="1:6" x14ac:dyDescent="0.25">
      <c r="A3979">
        <v>3977</v>
      </c>
      <c r="B3979">
        <v>792</v>
      </c>
      <c r="C3979">
        <v>158</v>
      </c>
      <c r="D3979">
        <v>91</v>
      </c>
      <c r="E3979">
        <v>1</v>
      </c>
      <c r="F3979">
        <v>91</v>
      </c>
    </row>
    <row r="3980" spans="1:6" x14ac:dyDescent="0.25">
      <c r="A3980">
        <v>3978</v>
      </c>
      <c r="B3980">
        <v>792</v>
      </c>
      <c r="C3980">
        <v>1008</v>
      </c>
      <c r="D3980">
        <v>106</v>
      </c>
      <c r="E3980">
        <v>2</v>
      </c>
      <c r="F3980">
        <v>212</v>
      </c>
    </row>
    <row r="3981" spans="1:6" x14ac:dyDescent="0.25">
      <c r="A3981">
        <v>3979</v>
      </c>
      <c r="B3981">
        <v>792</v>
      </c>
      <c r="C3981">
        <v>477</v>
      </c>
      <c r="D3981">
        <v>118</v>
      </c>
      <c r="E3981">
        <v>3</v>
      </c>
      <c r="F3981">
        <v>354</v>
      </c>
    </row>
    <row r="3982" spans="1:6" x14ac:dyDescent="0.25">
      <c r="A3982">
        <v>3980</v>
      </c>
      <c r="B3982">
        <v>792</v>
      </c>
      <c r="C3982">
        <v>131</v>
      </c>
      <c r="D3982">
        <v>92</v>
      </c>
      <c r="E3982">
        <v>2</v>
      </c>
      <c r="F3982">
        <v>184</v>
      </c>
    </row>
    <row r="3983" spans="1:6" x14ac:dyDescent="0.25">
      <c r="A3983">
        <v>3981</v>
      </c>
      <c r="B3983">
        <v>793</v>
      </c>
      <c r="C3983">
        <v>372</v>
      </c>
      <c r="D3983">
        <v>94</v>
      </c>
      <c r="E3983">
        <v>1</v>
      </c>
      <c r="F3983">
        <v>94</v>
      </c>
    </row>
    <row r="3984" spans="1:6" x14ac:dyDescent="0.25">
      <c r="A3984">
        <v>3982</v>
      </c>
      <c r="B3984">
        <v>793</v>
      </c>
      <c r="C3984">
        <v>970</v>
      </c>
      <c r="D3984">
        <v>97</v>
      </c>
      <c r="E3984">
        <v>3</v>
      </c>
      <c r="F3984">
        <v>291</v>
      </c>
    </row>
    <row r="3985" spans="1:6" x14ac:dyDescent="0.25">
      <c r="A3985">
        <v>3983</v>
      </c>
      <c r="B3985">
        <v>793</v>
      </c>
      <c r="C3985">
        <v>783</v>
      </c>
      <c r="D3985">
        <v>91</v>
      </c>
      <c r="E3985">
        <v>3</v>
      </c>
      <c r="F3985">
        <v>273</v>
      </c>
    </row>
    <row r="3986" spans="1:6" x14ac:dyDescent="0.25">
      <c r="A3986">
        <v>3984</v>
      </c>
      <c r="B3986">
        <v>793</v>
      </c>
      <c r="C3986">
        <v>987</v>
      </c>
      <c r="D3986">
        <v>106</v>
      </c>
      <c r="E3986">
        <v>2</v>
      </c>
      <c r="F3986">
        <v>212</v>
      </c>
    </row>
    <row r="3987" spans="1:6" x14ac:dyDescent="0.25">
      <c r="A3987">
        <v>3985</v>
      </c>
      <c r="B3987">
        <v>793</v>
      </c>
      <c r="C3987">
        <v>222</v>
      </c>
      <c r="D3987">
        <v>106</v>
      </c>
      <c r="E3987">
        <v>1</v>
      </c>
      <c r="F3987">
        <v>106</v>
      </c>
    </row>
    <row r="3988" spans="1:6" x14ac:dyDescent="0.25">
      <c r="A3988">
        <v>3986</v>
      </c>
      <c r="B3988">
        <v>793</v>
      </c>
      <c r="C3988">
        <v>849</v>
      </c>
      <c r="D3988">
        <v>113</v>
      </c>
      <c r="E3988">
        <v>2</v>
      </c>
      <c r="F3988">
        <v>226</v>
      </c>
    </row>
    <row r="3989" spans="1:6" x14ac:dyDescent="0.25">
      <c r="A3989">
        <v>3987</v>
      </c>
      <c r="B3989">
        <v>793</v>
      </c>
      <c r="C3989">
        <v>72</v>
      </c>
      <c r="D3989">
        <v>118</v>
      </c>
      <c r="E3989">
        <v>3</v>
      </c>
      <c r="F3989">
        <v>354</v>
      </c>
    </row>
    <row r="3990" spans="1:6" x14ac:dyDescent="0.25">
      <c r="A3990">
        <v>3988</v>
      </c>
      <c r="B3990">
        <v>794</v>
      </c>
      <c r="C3990">
        <v>972</v>
      </c>
      <c r="D3990">
        <v>97</v>
      </c>
      <c r="E3990">
        <v>1</v>
      </c>
      <c r="F3990">
        <v>97</v>
      </c>
    </row>
    <row r="3991" spans="1:6" x14ac:dyDescent="0.25">
      <c r="A3991">
        <v>3989</v>
      </c>
      <c r="B3991">
        <v>794</v>
      </c>
      <c r="C3991">
        <v>209</v>
      </c>
      <c r="D3991">
        <v>98</v>
      </c>
      <c r="E3991">
        <v>2</v>
      </c>
      <c r="F3991">
        <v>196</v>
      </c>
    </row>
    <row r="3992" spans="1:6" x14ac:dyDescent="0.25">
      <c r="A3992">
        <v>3990</v>
      </c>
      <c r="B3992">
        <v>794</v>
      </c>
      <c r="C3992">
        <v>582</v>
      </c>
      <c r="D3992">
        <v>100</v>
      </c>
      <c r="E3992">
        <v>3</v>
      </c>
      <c r="F3992">
        <v>300</v>
      </c>
    </row>
    <row r="3993" spans="1:6" x14ac:dyDescent="0.25">
      <c r="A3993">
        <v>3991</v>
      </c>
      <c r="B3993">
        <v>794</v>
      </c>
      <c r="C3993">
        <v>247</v>
      </c>
      <c r="D3993">
        <v>95</v>
      </c>
      <c r="E3993">
        <v>2</v>
      </c>
      <c r="F3993">
        <v>190</v>
      </c>
    </row>
    <row r="3994" spans="1:6" x14ac:dyDescent="0.25">
      <c r="A3994">
        <v>3992</v>
      </c>
      <c r="B3994">
        <v>794</v>
      </c>
      <c r="C3994">
        <v>724</v>
      </c>
      <c r="D3994">
        <v>119</v>
      </c>
      <c r="E3994">
        <v>3</v>
      </c>
      <c r="F3994">
        <v>357</v>
      </c>
    </row>
    <row r="3995" spans="1:6" x14ac:dyDescent="0.25">
      <c r="A3995">
        <v>3993</v>
      </c>
      <c r="B3995">
        <v>794</v>
      </c>
      <c r="C3995">
        <v>470</v>
      </c>
      <c r="D3995">
        <v>118</v>
      </c>
      <c r="E3995">
        <v>2</v>
      </c>
      <c r="F3995">
        <v>236</v>
      </c>
    </row>
    <row r="3996" spans="1:6" x14ac:dyDescent="0.25">
      <c r="A3996">
        <v>3994</v>
      </c>
      <c r="B3996">
        <v>794</v>
      </c>
      <c r="C3996">
        <v>922</v>
      </c>
      <c r="D3996">
        <v>96</v>
      </c>
      <c r="E3996">
        <v>2</v>
      </c>
      <c r="F3996">
        <v>192</v>
      </c>
    </row>
    <row r="3997" spans="1:6" x14ac:dyDescent="0.25">
      <c r="A3997">
        <v>3995</v>
      </c>
      <c r="B3997">
        <v>795</v>
      </c>
      <c r="C3997">
        <v>11</v>
      </c>
      <c r="D3997">
        <v>96</v>
      </c>
      <c r="E3997">
        <v>3</v>
      </c>
      <c r="F3997">
        <v>288</v>
      </c>
    </row>
    <row r="3998" spans="1:6" x14ac:dyDescent="0.25">
      <c r="A3998">
        <v>3996</v>
      </c>
      <c r="B3998">
        <v>795</v>
      </c>
      <c r="C3998">
        <v>830</v>
      </c>
      <c r="D3998">
        <v>117</v>
      </c>
      <c r="E3998">
        <v>2</v>
      </c>
      <c r="F3998">
        <v>234</v>
      </c>
    </row>
    <row r="3999" spans="1:6" x14ac:dyDescent="0.25">
      <c r="A3999">
        <v>3997</v>
      </c>
      <c r="B3999">
        <v>796</v>
      </c>
      <c r="C3999">
        <v>362</v>
      </c>
      <c r="D3999">
        <v>94</v>
      </c>
      <c r="E3999">
        <v>2</v>
      </c>
      <c r="F3999">
        <v>188</v>
      </c>
    </row>
    <row r="4000" spans="1:6" x14ac:dyDescent="0.25">
      <c r="A4000">
        <v>3998</v>
      </c>
      <c r="B4000">
        <v>796</v>
      </c>
      <c r="C4000">
        <v>437</v>
      </c>
      <c r="D4000">
        <v>107</v>
      </c>
      <c r="E4000">
        <v>1</v>
      </c>
      <c r="F4000">
        <v>107</v>
      </c>
    </row>
    <row r="4001" spans="1:6" x14ac:dyDescent="0.25">
      <c r="A4001">
        <v>3999</v>
      </c>
      <c r="B4001">
        <v>797</v>
      </c>
      <c r="C4001">
        <v>904</v>
      </c>
      <c r="D4001">
        <v>94</v>
      </c>
      <c r="E4001">
        <v>1</v>
      </c>
      <c r="F4001">
        <v>94</v>
      </c>
    </row>
    <row r="4002" spans="1:6" x14ac:dyDescent="0.25">
      <c r="A4002">
        <v>4000</v>
      </c>
      <c r="B4002">
        <v>797</v>
      </c>
      <c r="C4002">
        <v>51</v>
      </c>
      <c r="D4002">
        <v>104</v>
      </c>
      <c r="E4002">
        <v>1</v>
      </c>
      <c r="F4002">
        <v>104</v>
      </c>
    </row>
    <row r="4003" spans="1:6" x14ac:dyDescent="0.25">
      <c r="A4003">
        <v>4001</v>
      </c>
      <c r="B4003">
        <v>797</v>
      </c>
      <c r="C4003">
        <v>610</v>
      </c>
      <c r="D4003">
        <v>112</v>
      </c>
      <c r="E4003">
        <v>3</v>
      </c>
      <c r="F4003">
        <v>336</v>
      </c>
    </row>
    <row r="4004" spans="1:6" x14ac:dyDescent="0.25">
      <c r="A4004">
        <v>4002</v>
      </c>
      <c r="B4004">
        <v>797</v>
      </c>
      <c r="C4004">
        <v>523</v>
      </c>
      <c r="D4004">
        <v>102</v>
      </c>
      <c r="E4004">
        <v>2</v>
      </c>
      <c r="F4004">
        <v>204</v>
      </c>
    </row>
    <row r="4005" spans="1:6" x14ac:dyDescent="0.25">
      <c r="A4005">
        <v>4003</v>
      </c>
      <c r="B4005">
        <v>797</v>
      </c>
      <c r="C4005">
        <v>981</v>
      </c>
      <c r="D4005">
        <v>106</v>
      </c>
      <c r="E4005">
        <v>1</v>
      </c>
      <c r="F4005">
        <v>106</v>
      </c>
    </row>
    <row r="4006" spans="1:6" x14ac:dyDescent="0.25">
      <c r="A4006">
        <v>4004</v>
      </c>
      <c r="B4006">
        <v>797</v>
      </c>
      <c r="C4006">
        <v>292</v>
      </c>
      <c r="D4006">
        <v>105</v>
      </c>
      <c r="E4006">
        <v>3</v>
      </c>
      <c r="F4006">
        <v>315</v>
      </c>
    </row>
    <row r="4007" spans="1:6" x14ac:dyDescent="0.25">
      <c r="A4007">
        <v>4005</v>
      </c>
      <c r="B4007">
        <v>797</v>
      </c>
      <c r="C4007">
        <v>64</v>
      </c>
      <c r="D4007">
        <v>104</v>
      </c>
      <c r="E4007">
        <v>2</v>
      </c>
      <c r="F4007">
        <v>208</v>
      </c>
    </row>
    <row r="4008" spans="1:6" x14ac:dyDescent="0.25">
      <c r="A4008">
        <v>4006</v>
      </c>
      <c r="B4008">
        <v>798</v>
      </c>
      <c r="C4008">
        <v>979</v>
      </c>
      <c r="D4008">
        <v>97</v>
      </c>
      <c r="E4008">
        <v>2</v>
      </c>
      <c r="F4008">
        <v>194</v>
      </c>
    </row>
    <row r="4009" spans="1:6" x14ac:dyDescent="0.25">
      <c r="A4009">
        <v>4007</v>
      </c>
      <c r="B4009">
        <v>798</v>
      </c>
      <c r="C4009">
        <v>560</v>
      </c>
      <c r="D4009">
        <v>100</v>
      </c>
      <c r="E4009">
        <v>2</v>
      </c>
      <c r="F4009">
        <v>200</v>
      </c>
    </row>
    <row r="4010" spans="1:6" x14ac:dyDescent="0.25">
      <c r="A4010">
        <v>4008</v>
      </c>
      <c r="B4010">
        <v>798</v>
      </c>
      <c r="C4010">
        <v>686</v>
      </c>
      <c r="D4010">
        <v>113</v>
      </c>
      <c r="E4010">
        <v>1</v>
      </c>
      <c r="F4010">
        <v>113</v>
      </c>
    </row>
    <row r="4011" spans="1:6" x14ac:dyDescent="0.25">
      <c r="A4011">
        <v>4009</v>
      </c>
      <c r="B4011">
        <v>798</v>
      </c>
      <c r="C4011">
        <v>916</v>
      </c>
      <c r="D4011">
        <v>96</v>
      </c>
      <c r="E4011">
        <v>2</v>
      </c>
      <c r="F4011">
        <v>192</v>
      </c>
    </row>
    <row r="4012" spans="1:6" x14ac:dyDescent="0.25">
      <c r="A4012">
        <v>4010</v>
      </c>
      <c r="B4012">
        <v>798</v>
      </c>
      <c r="C4012">
        <v>791</v>
      </c>
      <c r="D4012">
        <v>91</v>
      </c>
      <c r="E4012">
        <v>2</v>
      </c>
      <c r="F4012">
        <v>182</v>
      </c>
    </row>
    <row r="4013" spans="1:6" x14ac:dyDescent="0.25">
      <c r="A4013">
        <v>4011</v>
      </c>
      <c r="B4013">
        <v>799</v>
      </c>
      <c r="C4013">
        <v>331</v>
      </c>
      <c r="D4013">
        <v>109</v>
      </c>
      <c r="E4013">
        <v>3</v>
      </c>
      <c r="F4013">
        <v>327</v>
      </c>
    </row>
    <row r="4014" spans="1:6" x14ac:dyDescent="0.25">
      <c r="A4014">
        <v>4012</v>
      </c>
      <c r="B4014">
        <v>799</v>
      </c>
      <c r="C4014">
        <v>1208</v>
      </c>
      <c r="D4014">
        <v>105</v>
      </c>
      <c r="E4014">
        <v>3</v>
      </c>
      <c r="F4014">
        <v>315</v>
      </c>
    </row>
    <row r="4015" spans="1:6" x14ac:dyDescent="0.25">
      <c r="A4015">
        <v>4013</v>
      </c>
      <c r="B4015">
        <v>799</v>
      </c>
      <c r="C4015">
        <v>886</v>
      </c>
      <c r="D4015">
        <v>94</v>
      </c>
      <c r="E4015">
        <v>1</v>
      </c>
      <c r="F4015">
        <v>94</v>
      </c>
    </row>
    <row r="4016" spans="1:6" x14ac:dyDescent="0.25">
      <c r="A4016">
        <v>4014</v>
      </c>
      <c r="B4016">
        <v>799</v>
      </c>
      <c r="C4016">
        <v>1191</v>
      </c>
      <c r="D4016">
        <v>105</v>
      </c>
      <c r="E4016">
        <v>1</v>
      </c>
      <c r="F4016">
        <v>105</v>
      </c>
    </row>
    <row r="4017" spans="1:6" x14ac:dyDescent="0.25">
      <c r="A4017">
        <v>4015</v>
      </c>
      <c r="B4017">
        <v>799</v>
      </c>
      <c r="C4017">
        <v>17</v>
      </c>
      <c r="D4017">
        <v>96</v>
      </c>
      <c r="E4017">
        <v>1</v>
      </c>
      <c r="F4017">
        <v>96</v>
      </c>
    </row>
    <row r="4018" spans="1:6" x14ac:dyDescent="0.25">
      <c r="A4018">
        <v>4016</v>
      </c>
      <c r="B4018">
        <v>800</v>
      </c>
      <c r="C4018">
        <v>229</v>
      </c>
      <c r="D4018">
        <v>106</v>
      </c>
      <c r="E4018">
        <v>3</v>
      </c>
      <c r="F4018">
        <v>318</v>
      </c>
    </row>
    <row r="4019" spans="1:6" x14ac:dyDescent="0.25">
      <c r="A4019">
        <v>4017</v>
      </c>
      <c r="B4019">
        <v>800</v>
      </c>
      <c r="C4019">
        <v>1203</v>
      </c>
      <c r="D4019">
        <v>105</v>
      </c>
      <c r="E4019">
        <v>3</v>
      </c>
      <c r="F4019">
        <v>315</v>
      </c>
    </row>
    <row r="4020" spans="1:6" x14ac:dyDescent="0.25">
      <c r="A4020">
        <v>4018</v>
      </c>
      <c r="B4020">
        <v>800</v>
      </c>
      <c r="C4020">
        <v>77</v>
      </c>
      <c r="D4020">
        <v>118</v>
      </c>
      <c r="E4020">
        <v>1</v>
      </c>
      <c r="F4020">
        <v>118</v>
      </c>
    </row>
    <row r="4021" spans="1:6" x14ac:dyDescent="0.25">
      <c r="A4021">
        <v>4019</v>
      </c>
      <c r="B4021">
        <v>800</v>
      </c>
      <c r="C4021">
        <v>401</v>
      </c>
      <c r="D4021">
        <v>119</v>
      </c>
      <c r="E4021">
        <v>2</v>
      </c>
      <c r="F4021">
        <v>238</v>
      </c>
    </row>
    <row r="4022" spans="1:6" x14ac:dyDescent="0.25">
      <c r="A4022">
        <v>4020</v>
      </c>
      <c r="B4022">
        <v>801</v>
      </c>
      <c r="C4022">
        <v>1085</v>
      </c>
      <c r="D4022">
        <v>115</v>
      </c>
      <c r="E4022">
        <v>2</v>
      </c>
      <c r="F4022">
        <v>230</v>
      </c>
    </row>
    <row r="4023" spans="1:6" x14ac:dyDescent="0.25">
      <c r="A4023">
        <v>4021</v>
      </c>
      <c r="B4023">
        <v>801</v>
      </c>
      <c r="C4023">
        <v>960</v>
      </c>
      <c r="D4023">
        <v>97</v>
      </c>
      <c r="E4023">
        <v>2</v>
      </c>
      <c r="F4023">
        <v>194</v>
      </c>
    </row>
    <row r="4024" spans="1:6" x14ac:dyDescent="0.25">
      <c r="A4024">
        <v>4022</v>
      </c>
      <c r="B4024">
        <v>801</v>
      </c>
      <c r="C4024">
        <v>152</v>
      </c>
      <c r="D4024">
        <v>91</v>
      </c>
      <c r="E4024">
        <v>3</v>
      </c>
      <c r="F4024">
        <v>273</v>
      </c>
    </row>
    <row r="4025" spans="1:6" x14ac:dyDescent="0.25">
      <c r="A4025">
        <v>4023</v>
      </c>
      <c r="B4025">
        <v>801</v>
      </c>
      <c r="C4025">
        <v>724</v>
      </c>
      <c r="D4025">
        <v>119</v>
      </c>
      <c r="E4025">
        <v>1</v>
      </c>
      <c r="F4025">
        <v>119</v>
      </c>
    </row>
    <row r="4026" spans="1:6" x14ac:dyDescent="0.25">
      <c r="A4026">
        <v>4024</v>
      </c>
      <c r="B4026">
        <v>801</v>
      </c>
      <c r="C4026">
        <v>139</v>
      </c>
      <c r="D4026">
        <v>92</v>
      </c>
      <c r="E4026">
        <v>3</v>
      </c>
      <c r="F4026">
        <v>276</v>
      </c>
    </row>
    <row r="4027" spans="1:6" x14ac:dyDescent="0.25">
      <c r="A4027">
        <v>4025</v>
      </c>
      <c r="B4027">
        <v>801</v>
      </c>
      <c r="C4027">
        <v>879</v>
      </c>
      <c r="D4027">
        <v>94</v>
      </c>
      <c r="E4027">
        <v>2</v>
      </c>
      <c r="F4027">
        <v>188</v>
      </c>
    </row>
    <row r="4028" spans="1:6" x14ac:dyDescent="0.25">
      <c r="A4028">
        <v>4026</v>
      </c>
      <c r="B4028">
        <v>801</v>
      </c>
      <c r="C4028">
        <v>26</v>
      </c>
      <c r="D4028">
        <v>96</v>
      </c>
      <c r="E4028">
        <v>3</v>
      </c>
      <c r="F4028">
        <v>288</v>
      </c>
    </row>
    <row r="4029" spans="1:6" x14ac:dyDescent="0.25">
      <c r="A4029">
        <v>4027</v>
      </c>
      <c r="B4029">
        <v>801</v>
      </c>
      <c r="C4029">
        <v>397</v>
      </c>
      <c r="D4029">
        <v>119</v>
      </c>
      <c r="E4029">
        <v>3</v>
      </c>
      <c r="F4029">
        <v>357</v>
      </c>
    </row>
    <row r="4030" spans="1:6" x14ac:dyDescent="0.25">
      <c r="A4030">
        <v>4028</v>
      </c>
      <c r="B4030">
        <v>801</v>
      </c>
      <c r="C4030">
        <v>200</v>
      </c>
      <c r="D4030">
        <v>98</v>
      </c>
      <c r="E4030">
        <v>1</v>
      </c>
      <c r="F4030">
        <v>98</v>
      </c>
    </row>
    <row r="4031" spans="1:6" x14ac:dyDescent="0.25">
      <c r="A4031">
        <v>4029</v>
      </c>
      <c r="B4031">
        <v>801</v>
      </c>
      <c r="C4031">
        <v>818</v>
      </c>
      <c r="D4031">
        <v>117</v>
      </c>
      <c r="E4031">
        <v>1</v>
      </c>
      <c r="F4031">
        <v>117</v>
      </c>
    </row>
    <row r="4032" spans="1:6" x14ac:dyDescent="0.25">
      <c r="A4032">
        <v>4030</v>
      </c>
      <c r="B4032">
        <v>802</v>
      </c>
      <c r="C4032">
        <v>716</v>
      </c>
      <c r="D4032">
        <v>119</v>
      </c>
      <c r="E4032">
        <v>2</v>
      </c>
      <c r="F4032">
        <v>238</v>
      </c>
    </row>
    <row r="4033" spans="1:6" x14ac:dyDescent="0.25">
      <c r="A4033">
        <v>4031</v>
      </c>
      <c r="B4033">
        <v>803</v>
      </c>
      <c r="C4033">
        <v>511</v>
      </c>
      <c r="D4033">
        <v>102</v>
      </c>
      <c r="E4033">
        <v>2</v>
      </c>
      <c r="F4033">
        <v>204</v>
      </c>
    </row>
    <row r="4034" spans="1:6" x14ac:dyDescent="0.25">
      <c r="A4034">
        <v>4032</v>
      </c>
      <c r="B4034">
        <v>803</v>
      </c>
      <c r="C4034">
        <v>861</v>
      </c>
      <c r="D4034">
        <v>113</v>
      </c>
      <c r="E4034">
        <v>3</v>
      </c>
      <c r="F4034">
        <v>339</v>
      </c>
    </row>
    <row r="4035" spans="1:6" x14ac:dyDescent="0.25">
      <c r="A4035">
        <v>4033</v>
      </c>
      <c r="B4035">
        <v>803</v>
      </c>
      <c r="C4035">
        <v>930</v>
      </c>
      <c r="D4035">
        <v>96</v>
      </c>
      <c r="E4035">
        <v>3</v>
      </c>
      <c r="F4035">
        <v>288</v>
      </c>
    </row>
    <row r="4036" spans="1:6" x14ac:dyDescent="0.25">
      <c r="A4036">
        <v>4034</v>
      </c>
      <c r="B4036">
        <v>803</v>
      </c>
      <c r="C4036">
        <v>399</v>
      </c>
      <c r="D4036">
        <v>119</v>
      </c>
      <c r="E4036">
        <v>1</v>
      </c>
      <c r="F4036">
        <v>119</v>
      </c>
    </row>
    <row r="4037" spans="1:6" x14ac:dyDescent="0.25">
      <c r="A4037">
        <v>4035</v>
      </c>
      <c r="B4037">
        <v>804</v>
      </c>
      <c r="C4037">
        <v>923</v>
      </c>
      <c r="D4037">
        <v>96</v>
      </c>
      <c r="E4037">
        <v>1</v>
      </c>
      <c r="F4037">
        <v>96</v>
      </c>
    </row>
    <row r="4038" spans="1:6" x14ac:dyDescent="0.25">
      <c r="A4038">
        <v>4036</v>
      </c>
      <c r="B4038">
        <v>804</v>
      </c>
      <c r="C4038">
        <v>1133</v>
      </c>
      <c r="D4038">
        <v>102</v>
      </c>
      <c r="E4038">
        <v>1</v>
      </c>
      <c r="F4038">
        <v>102</v>
      </c>
    </row>
    <row r="4039" spans="1:6" x14ac:dyDescent="0.25">
      <c r="A4039">
        <v>4037</v>
      </c>
      <c r="B4039">
        <v>804</v>
      </c>
      <c r="C4039">
        <v>332</v>
      </c>
      <c r="D4039">
        <v>109</v>
      </c>
      <c r="E4039">
        <v>1</v>
      </c>
      <c r="F4039">
        <v>109</v>
      </c>
    </row>
    <row r="4040" spans="1:6" x14ac:dyDescent="0.25">
      <c r="A4040">
        <v>4038</v>
      </c>
      <c r="B4040">
        <v>804</v>
      </c>
      <c r="C4040">
        <v>710</v>
      </c>
      <c r="D4040">
        <v>119</v>
      </c>
      <c r="E4040">
        <v>3</v>
      </c>
      <c r="F4040">
        <v>357</v>
      </c>
    </row>
    <row r="4041" spans="1:6" x14ac:dyDescent="0.25">
      <c r="A4041">
        <v>4039</v>
      </c>
      <c r="B4041">
        <v>804</v>
      </c>
      <c r="C4041">
        <v>554</v>
      </c>
      <c r="D4041">
        <v>98</v>
      </c>
      <c r="E4041">
        <v>1</v>
      </c>
      <c r="F4041">
        <v>98</v>
      </c>
    </row>
    <row r="4042" spans="1:6" x14ac:dyDescent="0.25">
      <c r="A4042">
        <v>4040</v>
      </c>
      <c r="B4042">
        <v>804</v>
      </c>
      <c r="C4042">
        <v>995</v>
      </c>
      <c r="D4042">
        <v>106</v>
      </c>
      <c r="E4042">
        <v>2</v>
      </c>
      <c r="F4042">
        <v>212</v>
      </c>
    </row>
    <row r="4043" spans="1:6" x14ac:dyDescent="0.25">
      <c r="A4043">
        <v>4041</v>
      </c>
      <c r="B4043">
        <v>804</v>
      </c>
      <c r="C4043">
        <v>509</v>
      </c>
      <c r="D4043">
        <v>102</v>
      </c>
      <c r="E4043">
        <v>3</v>
      </c>
      <c r="F4043">
        <v>306</v>
      </c>
    </row>
    <row r="4044" spans="1:6" x14ac:dyDescent="0.25">
      <c r="A4044">
        <v>4042</v>
      </c>
      <c r="B4044">
        <v>804</v>
      </c>
      <c r="C4044">
        <v>962</v>
      </c>
      <c r="D4044">
        <v>97</v>
      </c>
      <c r="E4044">
        <v>3</v>
      </c>
      <c r="F4044">
        <v>291</v>
      </c>
    </row>
    <row r="4045" spans="1:6" x14ac:dyDescent="0.25">
      <c r="A4045">
        <v>4043</v>
      </c>
      <c r="B4045">
        <v>805</v>
      </c>
      <c r="C4045">
        <v>1054</v>
      </c>
      <c r="D4045">
        <v>93</v>
      </c>
      <c r="E4045">
        <v>2</v>
      </c>
      <c r="F4045">
        <v>186</v>
      </c>
    </row>
    <row r="4046" spans="1:6" x14ac:dyDescent="0.25">
      <c r="A4046">
        <v>4044</v>
      </c>
      <c r="B4046">
        <v>805</v>
      </c>
      <c r="C4046">
        <v>258</v>
      </c>
      <c r="D4046">
        <v>95</v>
      </c>
      <c r="E4046">
        <v>2</v>
      </c>
      <c r="F4046">
        <v>190</v>
      </c>
    </row>
    <row r="4047" spans="1:6" x14ac:dyDescent="0.25">
      <c r="A4047">
        <v>4045</v>
      </c>
      <c r="B4047">
        <v>805</v>
      </c>
      <c r="C4047">
        <v>1166</v>
      </c>
      <c r="D4047">
        <v>99</v>
      </c>
      <c r="E4047">
        <v>1</v>
      </c>
      <c r="F4047">
        <v>99</v>
      </c>
    </row>
    <row r="4048" spans="1:6" x14ac:dyDescent="0.25">
      <c r="A4048">
        <v>4046</v>
      </c>
      <c r="B4048">
        <v>805</v>
      </c>
      <c r="C4048">
        <v>25</v>
      </c>
      <c r="D4048">
        <v>96</v>
      </c>
      <c r="E4048">
        <v>3</v>
      </c>
      <c r="F4048">
        <v>288</v>
      </c>
    </row>
    <row r="4049" spans="1:6" x14ac:dyDescent="0.25">
      <c r="A4049">
        <v>4047</v>
      </c>
      <c r="B4049">
        <v>805</v>
      </c>
      <c r="C4049">
        <v>453</v>
      </c>
      <c r="D4049">
        <v>107</v>
      </c>
      <c r="E4049">
        <v>2</v>
      </c>
      <c r="F4049">
        <v>214</v>
      </c>
    </row>
    <row r="4050" spans="1:6" x14ac:dyDescent="0.25">
      <c r="A4050">
        <v>4048</v>
      </c>
      <c r="B4050">
        <v>805</v>
      </c>
      <c r="C4050">
        <v>715</v>
      </c>
      <c r="D4050">
        <v>119</v>
      </c>
      <c r="E4050">
        <v>2</v>
      </c>
      <c r="F4050">
        <v>238</v>
      </c>
    </row>
    <row r="4051" spans="1:6" x14ac:dyDescent="0.25">
      <c r="A4051">
        <v>4049</v>
      </c>
      <c r="B4051">
        <v>805</v>
      </c>
      <c r="C4051">
        <v>798</v>
      </c>
      <c r="D4051">
        <v>91</v>
      </c>
      <c r="E4051">
        <v>2</v>
      </c>
      <c r="F4051">
        <v>182</v>
      </c>
    </row>
    <row r="4052" spans="1:6" x14ac:dyDescent="0.25">
      <c r="A4052">
        <v>4050</v>
      </c>
      <c r="B4052">
        <v>806</v>
      </c>
      <c r="C4052">
        <v>522</v>
      </c>
      <c r="D4052">
        <v>102</v>
      </c>
      <c r="E4052">
        <v>1</v>
      </c>
      <c r="F4052">
        <v>102</v>
      </c>
    </row>
    <row r="4053" spans="1:6" x14ac:dyDescent="0.25">
      <c r="A4053">
        <v>4051</v>
      </c>
      <c r="B4053">
        <v>806</v>
      </c>
      <c r="C4053">
        <v>482</v>
      </c>
      <c r="D4053">
        <v>118</v>
      </c>
      <c r="E4053">
        <v>3</v>
      </c>
      <c r="F4053">
        <v>354</v>
      </c>
    </row>
    <row r="4054" spans="1:6" x14ac:dyDescent="0.25">
      <c r="A4054">
        <v>4052</v>
      </c>
      <c r="B4054">
        <v>807</v>
      </c>
      <c r="C4054">
        <v>897</v>
      </c>
      <c r="D4054">
        <v>94</v>
      </c>
      <c r="E4054">
        <v>1</v>
      </c>
      <c r="F4054">
        <v>94</v>
      </c>
    </row>
    <row r="4055" spans="1:6" x14ac:dyDescent="0.25">
      <c r="A4055">
        <v>4053</v>
      </c>
      <c r="B4055">
        <v>807</v>
      </c>
      <c r="C4055">
        <v>1017</v>
      </c>
      <c r="D4055">
        <v>90</v>
      </c>
      <c r="E4055">
        <v>1</v>
      </c>
      <c r="F4055">
        <v>90</v>
      </c>
    </row>
    <row r="4056" spans="1:6" x14ac:dyDescent="0.25">
      <c r="A4056">
        <v>4054</v>
      </c>
      <c r="B4056">
        <v>807</v>
      </c>
      <c r="C4056">
        <v>26</v>
      </c>
      <c r="D4056">
        <v>96</v>
      </c>
      <c r="E4056">
        <v>2</v>
      </c>
      <c r="F4056">
        <v>192</v>
      </c>
    </row>
    <row r="4057" spans="1:6" x14ac:dyDescent="0.25">
      <c r="A4057">
        <v>4055</v>
      </c>
      <c r="B4057">
        <v>807</v>
      </c>
      <c r="C4057">
        <v>199</v>
      </c>
      <c r="D4057">
        <v>98</v>
      </c>
      <c r="E4057">
        <v>2</v>
      </c>
      <c r="F4057">
        <v>196</v>
      </c>
    </row>
    <row r="4058" spans="1:6" x14ac:dyDescent="0.25">
      <c r="A4058">
        <v>4056</v>
      </c>
      <c r="B4058">
        <v>808</v>
      </c>
      <c r="C4058">
        <v>309</v>
      </c>
      <c r="D4058">
        <v>105</v>
      </c>
      <c r="E4058">
        <v>2</v>
      </c>
      <c r="F4058">
        <v>210</v>
      </c>
    </row>
    <row r="4059" spans="1:6" x14ac:dyDescent="0.25">
      <c r="A4059">
        <v>4057</v>
      </c>
      <c r="B4059">
        <v>808</v>
      </c>
      <c r="C4059">
        <v>1195</v>
      </c>
      <c r="D4059">
        <v>105</v>
      </c>
      <c r="E4059">
        <v>1</v>
      </c>
      <c r="F4059">
        <v>105</v>
      </c>
    </row>
    <row r="4060" spans="1:6" x14ac:dyDescent="0.25">
      <c r="A4060">
        <v>4058</v>
      </c>
      <c r="B4060">
        <v>808</v>
      </c>
      <c r="C4060">
        <v>378</v>
      </c>
      <c r="D4060">
        <v>94</v>
      </c>
      <c r="E4060">
        <v>3</v>
      </c>
      <c r="F4060">
        <v>282</v>
      </c>
    </row>
    <row r="4061" spans="1:6" x14ac:dyDescent="0.25">
      <c r="A4061">
        <v>4059</v>
      </c>
      <c r="B4061">
        <v>808</v>
      </c>
      <c r="C4061">
        <v>551</v>
      </c>
      <c r="D4061">
        <v>98</v>
      </c>
      <c r="E4061">
        <v>1</v>
      </c>
      <c r="F4061">
        <v>98</v>
      </c>
    </row>
    <row r="4062" spans="1:6" x14ac:dyDescent="0.25">
      <c r="A4062">
        <v>4060</v>
      </c>
      <c r="B4062">
        <v>808</v>
      </c>
      <c r="C4062">
        <v>850</v>
      </c>
      <c r="D4062">
        <v>113</v>
      </c>
      <c r="E4062">
        <v>2</v>
      </c>
      <c r="F4062">
        <v>226</v>
      </c>
    </row>
    <row r="4063" spans="1:6" x14ac:dyDescent="0.25">
      <c r="A4063">
        <v>4061</v>
      </c>
      <c r="B4063">
        <v>809</v>
      </c>
      <c r="C4063">
        <v>398</v>
      </c>
      <c r="D4063">
        <v>119</v>
      </c>
      <c r="E4063">
        <v>3</v>
      </c>
      <c r="F4063">
        <v>357</v>
      </c>
    </row>
    <row r="4064" spans="1:6" x14ac:dyDescent="0.25">
      <c r="A4064">
        <v>4062</v>
      </c>
      <c r="B4064">
        <v>809</v>
      </c>
      <c r="C4064">
        <v>824</v>
      </c>
      <c r="D4064">
        <v>117</v>
      </c>
      <c r="E4064">
        <v>2</v>
      </c>
      <c r="F4064">
        <v>234</v>
      </c>
    </row>
    <row r="4065" spans="1:6" x14ac:dyDescent="0.25">
      <c r="A4065">
        <v>4063</v>
      </c>
      <c r="B4065">
        <v>809</v>
      </c>
      <c r="C4065">
        <v>512</v>
      </c>
      <c r="D4065">
        <v>102</v>
      </c>
      <c r="E4065">
        <v>1</v>
      </c>
      <c r="F4065">
        <v>102</v>
      </c>
    </row>
    <row r="4066" spans="1:6" x14ac:dyDescent="0.25">
      <c r="A4066">
        <v>4064</v>
      </c>
      <c r="B4066">
        <v>809</v>
      </c>
      <c r="C4066">
        <v>778</v>
      </c>
      <c r="D4066">
        <v>91</v>
      </c>
      <c r="E4066">
        <v>1</v>
      </c>
      <c r="F4066">
        <v>91</v>
      </c>
    </row>
    <row r="4067" spans="1:6" x14ac:dyDescent="0.25">
      <c r="A4067">
        <v>4065</v>
      </c>
      <c r="B4067">
        <v>809</v>
      </c>
      <c r="C4067">
        <v>136</v>
      </c>
      <c r="D4067">
        <v>92</v>
      </c>
      <c r="E4067">
        <v>1</v>
      </c>
      <c r="F4067">
        <v>92</v>
      </c>
    </row>
    <row r="4068" spans="1:6" x14ac:dyDescent="0.25">
      <c r="A4068">
        <v>4066</v>
      </c>
      <c r="B4068">
        <v>810</v>
      </c>
      <c r="C4068">
        <v>1221</v>
      </c>
      <c r="D4068">
        <v>105</v>
      </c>
      <c r="E4068">
        <v>2</v>
      </c>
      <c r="F4068">
        <v>210</v>
      </c>
    </row>
    <row r="4069" spans="1:6" x14ac:dyDescent="0.25">
      <c r="A4069">
        <v>4067</v>
      </c>
      <c r="B4069">
        <v>810</v>
      </c>
      <c r="C4069">
        <v>356</v>
      </c>
      <c r="D4069">
        <v>94</v>
      </c>
      <c r="E4069">
        <v>1</v>
      </c>
      <c r="F4069">
        <v>94</v>
      </c>
    </row>
    <row r="4070" spans="1:6" x14ac:dyDescent="0.25">
      <c r="A4070">
        <v>4068</v>
      </c>
      <c r="B4070">
        <v>810</v>
      </c>
      <c r="C4070">
        <v>689</v>
      </c>
      <c r="D4070">
        <v>113</v>
      </c>
      <c r="E4070">
        <v>2</v>
      </c>
      <c r="F4070">
        <v>226</v>
      </c>
    </row>
    <row r="4071" spans="1:6" x14ac:dyDescent="0.25">
      <c r="A4071">
        <v>4069</v>
      </c>
      <c r="B4071">
        <v>810</v>
      </c>
      <c r="C4071">
        <v>762</v>
      </c>
      <c r="D4071">
        <v>109</v>
      </c>
      <c r="E4071">
        <v>1</v>
      </c>
      <c r="F4071">
        <v>109</v>
      </c>
    </row>
    <row r="4072" spans="1:6" x14ac:dyDescent="0.25">
      <c r="A4072">
        <v>4070</v>
      </c>
      <c r="B4072">
        <v>810</v>
      </c>
      <c r="C4072">
        <v>1202</v>
      </c>
      <c r="D4072">
        <v>105</v>
      </c>
      <c r="E4072">
        <v>3</v>
      </c>
      <c r="F4072">
        <v>315</v>
      </c>
    </row>
    <row r="4073" spans="1:6" x14ac:dyDescent="0.25">
      <c r="A4073">
        <v>4071</v>
      </c>
      <c r="B4073">
        <v>810</v>
      </c>
      <c r="C4073">
        <v>130</v>
      </c>
      <c r="D4073">
        <v>92</v>
      </c>
      <c r="E4073">
        <v>3</v>
      </c>
      <c r="F4073">
        <v>276</v>
      </c>
    </row>
    <row r="4074" spans="1:6" x14ac:dyDescent="0.25">
      <c r="A4074">
        <v>4072</v>
      </c>
      <c r="B4074">
        <v>810</v>
      </c>
      <c r="C4074">
        <v>691</v>
      </c>
      <c r="D4074">
        <v>113</v>
      </c>
      <c r="E4074">
        <v>3</v>
      </c>
      <c r="F4074">
        <v>339</v>
      </c>
    </row>
    <row r="4075" spans="1:6" x14ac:dyDescent="0.25">
      <c r="A4075">
        <v>4073</v>
      </c>
      <c r="B4075">
        <v>810</v>
      </c>
      <c r="C4075">
        <v>1166</v>
      </c>
      <c r="D4075">
        <v>99</v>
      </c>
      <c r="E4075">
        <v>3</v>
      </c>
      <c r="F4075">
        <v>297</v>
      </c>
    </row>
    <row r="4076" spans="1:6" x14ac:dyDescent="0.25">
      <c r="A4076">
        <v>4074</v>
      </c>
      <c r="B4076">
        <v>810</v>
      </c>
      <c r="C4076">
        <v>1025</v>
      </c>
      <c r="D4076">
        <v>90</v>
      </c>
      <c r="E4076">
        <v>3</v>
      </c>
      <c r="F4076">
        <v>270</v>
      </c>
    </row>
    <row r="4077" spans="1:6" x14ac:dyDescent="0.25">
      <c r="A4077">
        <v>4075</v>
      </c>
      <c r="B4077">
        <v>811</v>
      </c>
      <c r="C4077">
        <v>976</v>
      </c>
      <c r="D4077">
        <v>97</v>
      </c>
      <c r="E4077">
        <v>1</v>
      </c>
      <c r="F4077">
        <v>97</v>
      </c>
    </row>
    <row r="4078" spans="1:6" x14ac:dyDescent="0.25">
      <c r="A4078">
        <v>4076</v>
      </c>
      <c r="B4078">
        <v>811</v>
      </c>
      <c r="C4078">
        <v>521</v>
      </c>
      <c r="D4078">
        <v>102</v>
      </c>
      <c r="E4078">
        <v>2</v>
      </c>
      <c r="F4078">
        <v>204</v>
      </c>
    </row>
    <row r="4079" spans="1:6" x14ac:dyDescent="0.25">
      <c r="A4079">
        <v>4077</v>
      </c>
      <c r="B4079">
        <v>811</v>
      </c>
      <c r="C4079">
        <v>287</v>
      </c>
      <c r="D4079">
        <v>105</v>
      </c>
      <c r="E4079">
        <v>3</v>
      </c>
      <c r="F4079">
        <v>315</v>
      </c>
    </row>
    <row r="4080" spans="1:6" x14ac:dyDescent="0.25">
      <c r="A4080">
        <v>4078</v>
      </c>
      <c r="B4080">
        <v>812</v>
      </c>
      <c r="C4080">
        <v>796</v>
      </c>
      <c r="D4080">
        <v>91</v>
      </c>
      <c r="E4080">
        <v>1</v>
      </c>
      <c r="F4080">
        <v>91</v>
      </c>
    </row>
    <row r="4081" spans="1:6" x14ac:dyDescent="0.25">
      <c r="A4081">
        <v>4079</v>
      </c>
      <c r="B4081">
        <v>812</v>
      </c>
      <c r="C4081">
        <v>7</v>
      </c>
      <c r="D4081">
        <v>96</v>
      </c>
      <c r="E4081">
        <v>3</v>
      </c>
      <c r="F4081">
        <v>288</v>
      </c>
    </row>
    <row r="4082" spans="1:6" x14ac:dyDescent="0.25">
      <c r="A4082">
        <v>4080</v>
      </c>
      <c r="B4082">
        <v>812</v>
      </c>
      <c r="C4082">
        <v>717</v>
      </c>
      <c r="D4082">
        <v>119</v>
      </c>
      <c r="E4082">
        <v>2</v>
      </c>
      <c r="F4082">
        <v>238</v>
      </c>
    </row>
    <row r="4083" spans="1:6" x14ac:dyDescent="0.25">
      <c r="A4083">
        <v>4081</v>
      </c>
      <c r="B4083">
        <v>812</v>
      </c>
      <c r="C4083">
        <v>900</v>
      </c>
      <c r="D4083">
        <v>94</v>
      </c>
      <c r="E4083">
        <v>2</v>
      </c>
      <c r="F4083">
        <v>188</v>
      </c>
    </row>
    <row r="4084" spans="1:6" x14ac:dyDescent="0.25">
      <c r="A4084">
        <v>4082</v>
      </c>
      <c r="B4084">
        <v>813</v>
      </c>
      <c r="C4084">
        <v>272</v>
      </c>
      <c r="D4084">
        <v>95</v>
      </c>
      <c r="E4084">
        <v>2</v>
      </c>
      <c r="F4084">
        <v>190</v>
      </c>
    </row>
    <row r="4085" spans="1:6" x14ac:dyDescent="0.25">
      <c r="A4085">
        <v>4083</v>
      </c>
      <c r="B4085">
        <v>813</v>
      </c>
      <c r="C4085">
        <v>474</v>
      </c>
      <c r="D4085">
        <v>118</v>
      </c>
      <c r="E4085">
        <v>2</v>
      </c>
      <c r="F4085">
        <v>236</v>
      </c>
    </row>
    <row r="4086" spans="1:6" x14ac:dyDescent="0.25">
      <c r="A4086">
        <v>4084</v>
      </c>
      <c r="B4086">
        <v>813</v>
      </c>
      <c r="C4086">
        <v>567</v>
      </c>
      <c r="D4086">
        <v>100</v>
      </c>
      <c r="E4086">
        <v>3</v>
      </c>
      <c r="F4086">
        <v>300</v>
      </c>
    </row>
    <row r="4087" spans="1:6" x14ac:dyDescent="0.25">
      <c r="A4087">
        <v>4085</v>
      </c>
      <c r="B4087">
        <v>813</v>
      </c>
      <c r="C4087">
        <v>583</v>
      </c>
      <c r="D4087">
        <v>100</v>
      </c>
      <c r="E4087">
        <v>1</v>
      </c>
      <c r="F4087">
        <v>100</v>
      </c>
    </row>
    <row r="4088" spans="1:6" x14ac:dyDescent="0.25">
      <c r="A4088">
        <v>4086</v>
      </c>
      <c r="B4088">
        <v>813</v>
      </c>
      <c r="C4088">
        <v>259</v>
      </c>
      <c r="D4088">
        <v>95</v>
      </c>
      <c r="E4088">
        <v>3</v>
      </c>
      <c r="F4088">
        <v>285</v>
      </c>
    </row>
    <row r="4089" spans="1:6" x14ac:dyDescent="0.25">
      <c r="A4089">
        <v>4087</v>
      </c>
      <c r="B4089">
        <v>813</v>
      </c>
      <c r="C4089">
        <v>251</v>
      </c>
      <c r="D4089">
        <v>95</v>
      </c>
      <c r="E4089">
        <v>3</v>
      </c>
      <c r="F4089">
        <v>285</v>
      </c>
    </row>
    <row r="4090" spans="1:6" x14ac:dyDescent="0.25">
      <c r="A4090">
        <v>4088</v>
      </c>
      <c r="B4090">
        <v>813</v>
      </c>
      <c r="C4090">
        <v>431</v>
      </c>
      <c r="D4090">
        <v>107</v>
      </c>
      <c r="E4090">
        <v>3</v>
      </c>
      <c r="F4090">
        <v>321</v>
      </c>
    </row>
    <row r="4091" spans="1:6" x14ac:dyDescent="0.25">
      <c r="A4091">
        <v>4089</v>
      </c>
      <c r="B4091">
        <v>813</v>
      </c>
      <c r="C4091">
        <v>1248</v>
      </c>
      <c r="D4091">
        <v>112</v>
      </c>
      <c r="E4091">
        <v>2</v>
      </c>
      <c r="F4091">
        <v>224</v>
      </c>
    </row>
    <row r="4092" spans="1:6" x14ac:dyDescent="0.25">
      <c r="A4092">
        <v>4090</v>
      </c>
      <c r="B4092">
        <v>813</v>
      </c>
      <c r="C4092">
        <v>164</v>
      </c>
      <c r="D4092">
        <v>91</v>
      </c>
      <c r="E4092">
        <v>1</v>
      </c>
      <c r="F4092">
        <v>91</v>
      </c>
    </row>
    <row r="4093" spans="1:6" x14ac:dyDescent="0.25">
      <c r="A4093">
        <v>4091</v>
      </c>
      <c r="B4093">
        <v>814</v>
      </c>
      <c r="C4093">
        <v>398</v>
      </c>
      <c r="D4093">
        <v>119</v>
      </c>
      <c r="E4093">
        <v>3</v>
      </c>
      <c r="F4093">
        <v>357</v>
      </c>
    </row>
    <row r="4094" spans="1:6" x14ac:dyDescent="0.25">
      <c r="A4094">
        <v>4092</v>
      </c>
      <c r="B4094">
        <v>814</v>
      </c>
      <c r="C4094">
        <v>11</v>
      </c>
      <c r="D4094">
        <v>96</v>
      </c>
      <c r="E4094">
        <v>3</v>
      </c>
      <c r="F4094">
        <v>288</v>
      </c>
    </row>
    <row r="4095" spans="1:6" x14ac:dyDescent="0.25">
      <c r="A4095">
        <v>4093</v>
      </c>
      <c r="B4095">
        <v>814</v>
      </c>
      <c r="C4095">
        <v>983</v>
      </c>
      <c r="D4095">
        <v>106</v>
      </c>
      <c r="E4095">
        <v>1</v>
      </c>
      <c r="F4095">
        <v>106</v>
      </c>
    </row>
    <row r="4096" spans="1:6" x14ac:dyDescent="0.25">
      <c r="A4096">
        <v>4094</v>
      </c>
      <c r="B4096">
        <v>814</v>
      </c>
      <c r="C4096">
        <v>488</v>
      </c>
      <c r="D4096">
        <v>118</v>
      </c>
      <c r="E4096">
        <v>3</v>
      </c>
      <c r="F4096">
        <v>354</v>
      </c>
    </row>
    <row r="4097" spans="1:6" x14ac:dyDescent="0.25">
      <c r="A4097">
        <v>4095</v>
      </c>
      <c r="B4097">
        <v>814</v>
      </c>
      <c r="C4097">
        <v>342</v>
      </c>
      <c r="D4097">
        <v>109</v>
      </c>
      <c r="E4097">
        <v>2</v>
      </c>
      <c r="F4097">
        <v>218</v>
      </c>
    </row>
    <row r="4098" spans="1:6" x14ac:dyDescent="0.25">
      <c r="A4098">
        <v>4096</v>
      </c>
      <c r="B4098">
        <v>814</v>
      </c>
      <c r="C4098">
        <v>49</v>
      </c>
      <c r="D4098">
        <v>104</v>
      </c>
      <c r="E4098">
        <v>2</v>
      </c>
      <c r="F4098">
        <v>208</v>
      </c>
    </row>
    <row r="4099" spans="1:6" x14ac:dyDescent="0.25">
      <c r="A4099">
        <v>4097</v>
      </c>
      <c r="B4099">
        <v>814</v>
      </c>
      <c r="C4099">
        <v>727</v>
      </c>
      <c r="D4099">
        <v>119</v>
      </c>
      <c r="E4099">
        <v>3</v>
      </c>
      <c r="F4099">
        <v>357</v>
      </c>
    </row>
    <row r="4100" spans="1:6" x14ac:dyDescent="0.25">
      <c r="A4100">
        <v>4098</v>
      </c>
      <c r="B4100">
        <v>815</v>
      </c>
      <c r="C4100">
        <v>1204</v>
      </c>
      <c r="D4100">
        <v>105</v>
      </c>
      <c r="E4100">
        <v>3</v>
      </c>
      <c r="F4100">
        <v>315</v>
      </c>
    </row>
    <row r="4101" spans="1:6" x14ac:dyDescent="0.25">
      <c r="A4101">
        <v>4099</v>
      </c>
      <c r="B4101">
        <v>815</v>
      </c>
      <c r="C4101">
        <v>927</v>
      </c>
      <c r="D4101">
        <v>96</v>
      </c>
      <c r="E4101">
        <v>2</v>
      </c>
      <c r="F4101">
        <v>192</v>
      </c>
    </row>
    <row r="4102" spans="1:6" x14ac:dyDescent="0.25">
      <c r="A4102">
        <v>4100</v>
      </c>
      <c r="B4102">
        <v>815</v>
      </c>
      <c r="C4102">
        <v>1059</v>
      </c>
      <c r="D4102">
        <v>93</v>
      </c>
      <c r="E4102">
        <v>1</v>
      </c>
      <c r="F4102">
        <v>93</v>
      </c>
    </row>
    <row r="4103" spans="1:6" x14ac:dyDescent="0.25">
      <c r="A4103">
        <v>4101</v>
      </c>
      <c r="B4103">
        <v>815</v>
      </c>
      <c r="C4103">
        <v>448</v>
      </c>
      <c r="D4103">
        <v>107</v>
      </c>
      <c r="E4103">
        <v>2</v>
      </c>
      <c r="F4103">
        <v>214</v>
      </c>
    </row>
    <row r="4104" spans="1:6" x14ac:dyDescent="0.25">
      <c r="A4104">
        <v>4102</v>
      </c>
      <c r="B4104">
        <v>815</v>
      </c>
      <c r="C4104">
        <v>903</v>
      </c>
      <c r="D4104">
        <v>94</v>
      </c>
      <c r="E4104">
        <v>1</v>
      </c>
      <c r="F4104">
        <v>94</v>
      </c>
    </row>
    <row r="4105" spans="1:6" x14ac:dyDescent="0.25">
      <c r="A4105">
        <v>4103</v>
      </c>
      <c r="B4105">
        <v>815</v>
      </c>
      <c r="C4105">
        <v>1025</v>
      </c>
      <c r="D4105">
        <v>90</v>
      </c>
      <c r="E4105">
        <v>3</v>
      </c>
      <c r="F4105">
        <v>270</v>
      </c>
    </row>
    <row r="4106" spans="1:6" x14ac:dyDescent="0.25">
      <c r="A4106">
        <v>4104</v>
      </c>
      <c r="B4106">
        <v>815</v>
      </c>
      <c r="C4106">
        <v>556</v>
      </c>
      <c r="D4106">
        <v>98</v>
      </c>
      <c r="E4106">
        <v>2</v>
      </c>
      <c r="F4106">
        <v>196</v>
      </c>
    </row>
    <row r="4107" spans="1:6" x14ac:dyDescent="0.25">
      <c r="A4107">
        <v>4105</v>
      </c>
      <c r="B4107">
        <v>815</v>
      </c>
      <c r="C4107">
        <v>702</v>
      </c>
      <c r="D4107">
        <v>119</v>
      </c>
      <c r="E4107">
        <v>2</v>
      </c>
      <c r="F4107">
        <v>238</v>
      </c>
    </row>
    <row r="4108" spans="1:6" x14ac:dyDescent="0.25">
      <c r="A4108">
        <v>4106</v>
      </c>
      <c r="B4108">
        <v>816</v>
      </c>
      <c r="C4108">
        <v>954</v>
      </c>
      <c r="D4108">
        <v>97</v>
      </c>
      <c r="E4108">
        <v>1</v>
      </c>
      <c r="F4108">
        <v>97</v>
      </c>
    </row>
    <row r="4109" spans="1:6" x14ac:dyDescent="0.25">
      <c r="A4109">
        <v>4107</v>
      </c>
      <c r="B4109">
        <v>816</v>
      </c>
      <c r="C4109">
        <v>595</v>
      </c>
      <c r="D4109">
        <v>112</v>
      </c>
      <c r="E4109">
        <v>3</v>
      </c>
      <c r="F4109">
        <v>336</v>
      </c>
    </row>
    <row r="4110" spans="1:6" x14ac:dyDescent="0.25">
      <c r="A4110">
        <v>4108</v>
      </c>
      <c r="B4110">
        <v>816</v>
      </c>
      <c r="C4110">
        <v>1085</v>
      </c>
      <c r="D4110">
        <v>115</v>
      </c>
      <c r="E4110">
        <v>2</v>
      </c>
      <c r="F4110">
        <v>230</v>
      </c>
    </row>
    <row r="4111" spans="1:6" x14ac:dyDescent="0.25">
      <c r="A4111">
        <v>4109</v>
      </c>
      <c r="B4111">
        <v>816</v>
      </c>
      <c r="C4111">
        <v>460</v>
      </c>
      <c r="D4111">
        <v>118</v>
      </c>
      <c r="E4111">
        <v>1</v>
      </c>
      <c r="F4111">
        <v>118</v>
      </c>
    </row>
    <row r="4112" spans="1:6" x14ac:dyDescent="0.25">
      <c r="A4112">
        <v>4110</v>
      </c>
      <c r="B4112">
        <v>816</v>
      </c>
      <c r="C4112">
        <v>271</v>
      </c>
      <c r="D4112">
        <v>95</v>
      </c>
      <c r="E4112">
        <v>1</v>
      </c>
      <c r="F4112">
        <v>95</v>
      </c>
    </row>
    <row r="4113" spans="1:6" x14ac:dyDescent="0.25">
      <c r="A4113">
        <v>4111</v>
      </c>
      <c r="B4113">
        <v>816</v>
      </c>
      <c r="C4113">
        <v>214</v>
      </c>
      <c r="D4113">
        <v>106</v>
      </c>
      <c r="E4113">
        <v>1</v>
      </c>
      <c r="F4113">
        <v>106</v>
      </c>
    </row>
    <row r="4114" spans="1:6" x14ac:dyDescent="0.25">
      <c r="A4114">
        <v>4112</v>
      </c>
      <c r="B4114">
        <v>817</v>
      </c>
      <c r="C4114">
        <v>783</v>
      </c>
      <c r="D4114">
        <v>91</v>
      </c>
      <c r="E4114">
        <v>1</v>
      </c>
      <c r="F4114">
        <v>91</v>
      </c>
    </row>
    <row r="4115" spans="1:6" x14ac:dyDescent="0.25">
      <c r="A4115">
        <v>4113</v>
      </c>
      <c r="B4115">
        <v>817</v>
      </c>
      <c r="C4115">
        <v>181</v>
      </c>
      <c r="D4115">
        <v>98</v>
      </c>
      <c r="E4115">
        <v>1</v>
      </c>
      <c r="F4115">
        <v>98</v>
      </c>
    </row>
    <row r="4116" spans="1:6" x14ac:dyDescent="0.25">
      <c r="A4116">
        <v>4114</v>
      </c>
      <c r="B4116">
        <v>817</v>
      </c>
      <c r="C4116">
        <v>1153</v>
      </c>
      <c r="D4116">
        <v>102</v>
      </c>
      <c r="E4116">
        <v>3</v>
      </c>
      <c r="F4116">
        <v>306</v>
      </c>
    </row>
    <row r="4117" spans="1:6" x14ac:dyDescent="0.25">
      <c r="A4117">
        <v>4115</v>
      </c>
      <c r="B4117">
        <v>817</v>
      </c>
      <c r="C4117">
        <v>149</v>
      </c>
      <c r="D4117">
        <v>91</v>
      </c>
      <c r="E4117">
        <v>1</v>
      </c>
      <c r="F4117">
        <v>91</v>
      </c>
    </row>
    <row r="4118" spans="1:6" x14ac:dyDescent="0.25">
      <c r="A4118">
        <v>4116</v>
      </c>
      <c r="B4118">
        <v>817</v>
      </c>
      <c r="C4118">
        <v>622</v>
      </c>
      <c r="D4118">
        <v>112</v>
      </c>
      <c r="E4118">
        <v>2</v>
      </c>
      <c r="F4118">
        <v>224</v>
      </c>
    </row>
    <row r="4119" spans="1:6" x14ac:dyDescent="0.25">
      <c r="A4119">
        <v>4117</v>
      </c>
      <c r="B4119">
        <v>818</v>
      </c>
      <c r="C4119">
        <v>1240</v>
      </c>
      <c r="D4119">
        <v>112</v>
      </c>
      <c r="E4119">
        <v>1</v>
      </c>
      <c r="F4119">
        <v>112</v>
      </c>
    </row>
    <row r="4120" spans="1:6" x14ac:dyDescent="0.25">
      <c r="A4120">
        <v>4118</v>
      </c>
      <c r="B4120">
        <v>818</v>
      </c>
      <c r="C4120">
        <v>931</v>
      </c>
      <c r="D4120">
        <v>96</v>
      </c>
      <c r="E4120">
        <v>3</v>
      </c>
      <c r="F4120">
        <v>288</v>
      </c>
    </row>
    <row r="4121" spans="1:6" x14ac:dyDescent="0.25">
      <c r="A4121">
        <v>4119</v>
      </c>
      <c r="B4121">
        <v>819</v>
      </c>
      <c r="C4121">
        <v>843</v>
      </c>
      <c r="D4121">
        <v>113</v>
      </c>
      <c r="E4121">
        <v>2</v>
      </c>
      <c r="F4121">
        <v>226</v>
      </c>
    </row>
    <row r="4122" spans="1:6" x14ac:dyDescent="0.25">
      <c r="A4122">
        <v>4120</v>
      </c>
      <c r="B4122">
        <v>819</v>
      </c>
      <c r="C4122">
        <v>109</v>
      </c>
      <c r="D4122">
        <v>92</v>
      </c>
      <c r="E4122">
        <v>2</v>
      </c>
      <c r="F4122">
        <v>184</v>
      </c>
    </row>
    <row r="4123" spans="1:6" x14ac:dyDescent="0.25">
      <c r="A4123">
        <v>4121</v>
      </c>
      <c r="B4123">
        <v>819</v>
      </c>
      <c r="C4123">
        <v>1144</v>
      </c>
      <c r="D4123">
        <v>102</v>
      </c>
      <c r="E4123">
        <v>2</v>
      </c>
      <c r="F4123">
        <v>204</v>
      </c>
    </row>
    <row r="4124" spans="1:6" x14ac:dyDescent="0.25">
      <c r="A4124">
        <v>4122</v>
      </c>
      <c r="B4124">
        <v>819</v>
      </c>
      <c r="C4124">
        <v>130</v>
      </c>
      <c r="D4124">
        <v>92</v>
      </c>
      <c r="E4124">
        <v>3</v>
      </c>
      <c r="F4124">
        <v>276</v>
      </c>
    </row>
    <row r="4125" spans="1:6" x14ac:dyDescent="0.25">
      <c r="A4125">
        <v>4123</v>
      </c>
      <c r="B4125">
        <v>820</v>
      </c>
      <c r="C4125">
        <v>292</v>
      </c>
      <c r="D4125">
        <v>105</v>
      </c>
      <c r="E4125">
        <v>2</v>
      </c>
      <c r="F4125">
        <v>210</v>
      </c>
    </row>
    <row r="4126" spans="1:6" x14ac:dyDescent="0.25">
      <c r="A4126">
        <v>4124</v>
      </c>
      <c r="B4126">
        <v>820</v>
      </c>
      <c r="C4126">
        <v>1118</v>
      </c>
      <c r="D4126">
        <v>115</v>
      </c>
      <c r="E4126">
        <v>1</v>
      </c>
      <c r="F4126">
        <v>115</v>
      </c>
    </row>
    <row r="4127" spans="1:6" x14ac:dyDescent="0.25">
      <c r="A4127">
        <v>4125</v>
      </c>
      <c r="B4127">
        <v>820</v>
      </c>
      <c r="C4127">
        <v>1163</v>
      </c>
      <c r="D4127">
        <v>99</v>
      </c>
      <c r="E4127">
        <v>1</v>
      </c>
      <c r="F4127">
        <v>99</v>
      </c>
    </row>
    <row r="4128" spans="1:6" x14ac:dyDescent="0.25">
      <c r="A4128">
        <v>4126</v>
      </c>
      <c r="B4128">
        <v>820</v>
      </c>
      <c r="C4128">
        <v>1085</v>
      </c>
      <c r="D4128">
        <v>115</v>
      </c>
      <c r="E4128">
        <v>2</v>
      </c>
      <c r="F4128">
        <v>230</v>
      </c>
    </row>
    <row r="4129" spans="1:6" x14ac:dyDescent="0.25">
      <c r="A4129">
        <v>4127</v>
      </c>
      <c r="B4129">
        <v>820</v>
      </c>
      <c r="C4129">
        <v>748</v>
      </c>
      <c r="D4129">
        <v>109</v>
      </c>
      <c r="E4129">
        <v>1</v>
      </c>
      <c r="F4129">
        <v>109</v>
      </c>
    </row>
    <row r="4130" spans="1:6" x14ac:dyDescent="0.25">
      <c r="A4130">
        <v>4128</v>
      </c>
      <c r="B4130">
        <v>820</v>
      </c>
      <c r="C4130">
        <v>591</v>
      </c>
      <c r="D4130">
        <v>100</v>
      </c>
      <c r="E4130">
        <v>2</v>
      </c>
      <c r="F4130">
        <v>200</v>
      </c>
    </row>
    <row r="4131" spans="1:6" x14ac:dyDescent="0.25">
      <c r="A4131">
        <v>4129</v>
      </c>
      <c r="B4131">
        <v>820</v>
      </c>
      <c r="C4131">
        <v>1165</v>
      </c>
      <c r="D4131">
        <v>99</v>
      </c>
      <c r="E4131">
        <v>1</v>
      </c>
      <c r="F4131">
        <v>99</v>
      </c>
    </row>
    <row r="4132" spans="1:6" x14ac:dyDescent="0.25">
      <c r="A4132">
        <v>4130</v>
      </c>
      <c r="B4132">
        <v>821</v>
      </c>
      <c r="C4132">
        <v>961</v>
      </c>
      <c r="D4132">
        <v>97</v>
      </c>
      <c r="E4132">
        <v>3</v>
      </c>
      <c r="F4132">
        <v>291</v>
      </c>
    </row>
    <row r="4133" spans="1:6" x14ac:dyDescent="0.25">
      <c r="A4133">
        <v>4131</v>
      </c>
      <c r="B4133">
        <v>821</v>
      </c>
      <c r="C4133">
        <v>317</v>
      </c>
      <c r="D4133">
        <v>109</v>
      </c>
      <c r="E4133">
        <v>2</v>
      </c>
      <c r="F4133">
        <v>218</v>
      </c>
    </row>
    <row r="4134" spans="1:6" x14ac:dyDescent="0.25">
      <c r="A4134">
        <v>4132</v>
      </c>
      <c r="B4134">
        <v>821</v>
      </c>
      <c r="C4134">
        <v>1084</v>
      </c>
      <c r="D4134">
        <v>93</v>
      </c>
      <c r="E4134">
        <v>3</v>
      </c>
      <c r="F4134">
        <v>279</v>
      </c>
    </row>
    <row r="4135" spans="1:6" x14ac:dyDescent="0.25">
      <c r="A4135">
        <v>4133</v>
      </c>
      <c r="B4135">
        <v>822</v>
      </c>
      <c r="C4135">
        <v>715</v>
      </c>
      <c r="D4135">
        <v>119</v>
      </c>
      <c r="E4135">
        <v>1</v>
      </c>
      <c r="F4135">
        <v>119</v>
      </c>
    </row>
    <row r="4136" spans="1:6" x14ac:dyDescent="0.25">
      <c r="A4136">
        <v>4134</v>
      </c>
      <c r="B4136">
        <v>822</v>
      </c>
      <c r="C4136">
        <v>662</v>
      </c>
      <c r="D4136">
        <v>93</v>
      </c>
      <c r="E4136">
        <v>2</v>
      </c>
      <c r="F4136">
        <v>186</v>
      </c>
    </row>
    <row r="4137" spans="1:6" x14ac:dyDescent="0.25">
      <c r="A4137">
        <v>4135</v>
      </c>
      <c r="B4137">
        <v>822</v>
      </c>
      <c r="C4137">
        <v>857</v>
      </c>
      <c r="D4137">
        <v>113</v>
      </c>
      <c r="E4137">
        <v>2</v>
      </c>
      <c r="F4137">
        <v>226</v>
      </c>
    </row>
    <row r="4138" spans="1:6" x14ac:dyDescent="0.25">
      <c r="A4138">
        <v>4136</v>
      </c>
      <c r="B4138">
        <v>822</v>
      </c>
      <c r="C4138">
        <v>181</v>
      </c>
      <c r="D4138">
        <v>98</v>
      </c>
      <c r="E4138">
        <v>1</v>
      </c>
      <c r="F4138">
        <v>98</v>
      </c>
    </row>
    <row r="4139" spans="1:6" x14ac:dyDescent="0.25">
      <c r="A4139">
        <v>4137</v>
      </c>
      <c r="B4139">
        <v>822</v>
      </c>
      <c r="C4139">
        <v>952</v>
      </c>
      <c r="D4139">
        <v>97</v>
      </c>
      <c r="E4139">
        <v>1</v>
      </c>
      <c r="F4139">
        <v>97</v>
      </c>
    </row>
    <row r="4140" spans="1:6" x14ac:dyDescent="0.25">
      <c r="A4140">
        <v>4138</v>
      </c>
      <c r="B4140">
        <v>824</v>
      </c>
      <c r="C4140">
        <v>24</v>
      </c>
      <c r="D4140">
        <v>96</v>
      </c>
      <c r="E4140">
        <v>3</v>
      </c>
      <c r="F4140">
        <v>288</v>
      </c>
    </row>
    <row r="4141" spans="1:6" x14ac:dyDescent="0.25">
      <c r="A4141">
        <v>4139</v>
      </c>
      <c r="B4141">
        <v>824</v>
      </c>
      <c r="C4141">
        <v>589</v>
      </c>
      <c r="D4141">
        <v>100</v>
      </c>
      <c r="E4141">
        <v>2</v>
      </c>
      <c r="F4141">
        <v>200</v>
      </c>
    </row>
    <row r="4142" spans="1:6" x14ac:dyDescent="0.25">
      <c r="A4142">
        <v>4140</v>
      </c>
      <c r="B4142">
        <v>824</v>
      </c>
      <c r="C4142">
        <v>68</v>
      </c>
      <c r="D4142">
        <v>104</v>
      </c>
      <c r="E4142">
        <v>1</v>
      </c>
      <c r="F4142">
        <v>104</v>
      </c>
    </row>
    <row r="4143" spans="1:6" x14ac:dyDescent="0.25">
      <c r="A4143">
        <v>4141</v>
      </c>
      <c r="B4143">
        <v>825</v>
      </c>
      <c r="C4143">
        <v>563</v>
      </c>
      <c r="D4143">
        <v>100</v>
      </c>
      <c r="E4143">
        <v>1</v>
      </c>
      <c r="F4143">
        <v>100</v>
      </c>
    </row>
    <row r="4144" spans="1:6" x14ac:dyDescent="0.25">
      <c r="A4144">
        <v>4142</v>
      </c>
      <c r="B4144">
        <v>825</v>
      </c>
      <c r="C4144">
        <v>1148</v>
      </c>
      <c r="D4144">
        <v>102</v>
      </c>
      <c r="E4144">
        <v>1</v>
      </c>
      <c r="F4144">
        <v>102</v>
      </c>
    </row>
    <row r="4145" spans="1:6" x14ac:dyDescent="0.25">
      <c r="A4145">
        <v>4143</v>
      </c>
      <c r="B4145">
        <v>825</v>
      </c>
      <c r="C4145">
        <v>164</v>
      </c>
      <c r="D4145">
        <v>91</v>
      </c>
      <c r="E4145">
        <v>1</v>
      </c>
      <c r="F4145">
        <v>91</v>
      </c>
    </row>
    <row r="4146" spans="1:6" x14ac:dyDescent="0.25">
      <c r="A4146">
        <v>4144</v>
      </c>
      <c r="B4146">
        <v>825</v>
      </c>
      <c r="C4146">
        <v>1008</v>
      </c>
      <c r="D4146">
        <v>106</v>
      </c>
      <c r="E4146">
        <v>2</v>
      </c>
      <c r="F4146">
        <v>212</v>
      </c>
    </row>
    <row r="4147" spans="1:6" x14ac:dyDescent="0.25">
      <c r="A4147">
        <v>4145</v>
      </c>
      <c r="B4147">
        <v>825</v>
      </c>
      <c r="C4147">
        <v>1115</v>
      </c>
      <c r="D4147">
        <v>115</v>
      </c>
      <c r="E4147">
        <v>2</v>
      </c>
      <c r="F4147">
        <v>230</v>
      </c>
    </row>
    <row r="4148" spans="1:6" x14ac:dyDescent="0.25">
      <c r="A4148">
        <v>4146</v>
      </c>
      <c r="B4148">
        <v>825</v>
      </c>
      <c r="C4148">
        <v>109</v>
      </c>
      <c r="D4148">
        <v>92</v>
      </c>
      <c r="E4148">
        <v>2</v>
      </c>
      <c r="F4148">
        <v>184</v>
      </c>
    </row>
    <row r="4149" spans="1:6" x14ac:dyDescent="0.25">
      <c r="A4149">
        <v>4147</v>
      </c>
      <c r="B4149">
        <v>825</v>
      </c>
      <c r="C4149">
        <v>936</v>
      </c>
      <c r="D4149">
        <v>96</v>
      </c>
      <c r="E4149">
        <v>1</v>
      </c>
      <c r="F4149">
        <v>96</v>
      </c>
    </row>
    <row r="4150" spans="1:6" x14ac:dyDescent="0.25">
      <c r="A4150">
        <v>4148</v>
      </c>
      <c r="B4150">
        <v>826</v>
      </c>
      <c r="C4150">
        <v>554</v>
      </c>
      <c r="D4150">
        <v>98</v>
      </c>
      <c r="E4150">
        <v>1</v>
      </c>
      <c r="F4150">
        <v>98</v>
      </c>
    </row>
    <row r="4151" spans="1:6" x14ac:dyDescent="0.25">
      <c r="A4151">
        <v>4149</v>
      </c>
      <c r="B4151">
        <v>826</v>
      </c>
      <c r="C4151">
        <v>547</v>
      </c>
      <c r="D4151">
        <v>98</v>
      </c>
      <c r="E4151">
        <v>2</v>
      </c>
      <c r="F4151">
        <v>196</v>
      </c>
    </row>
    <row r="4152" spans="1:6" x14ac:dyDescent="0.25">
      <c r="A4152">
        <v>4150</v>
      </c>
      <c r="B4152">
        <v>827</v>
      </c>
      <c r="C4152">
        <v>169</v>
      </c>
      <c r="D4152">
        <v>91</v>
      </c>
      <c r="E4152">
        <v>1</v>
      </c>
      <c r="F4152">
        <v>91</v>
      </c>
    </row>
    <row r="4153" spans="1:6" x14ac:dyDescent="0.25">
      <c r="A4153">
        <v>4151</v>
      </c>
      <c r="B4153">
        <v>827</v>
      </c>
      <c r="C4153">
        <v>873</v>
      </c>
      <c r="D4153">
        <v>113</v>
      </c>
      <c r="E4153">
        <v>1</v>
      </c>
      <c r="F4153">
        <v>113</v>
      </c>
    </row>
    <row r="4154" spans="1:6" x14ac:dyDescent="0.25">
      <c r="A4154">
        <v>4152</v>
      </c>
      <c r="B4154">
        <v>827</v>
      </c>
      <c r="C4154">
        <v>363</v>
      </c>
      <c r="D4154">
        <v>94</v>
      </c>
      <c r="E4154">
        <v>1</v>
      </c>
      <c r="F4154">
        <v>94</v>
      </c>
    </row>
    <row r="4155" spans="1:6" x14ac:dyDescent="0.25">
      <c r="A4155">
        <v>4153</v>
      </c>
      <c r="B4155">
        <v>827</v>
      </c>
      <c r="C4155">
        <v>919</v>
      </c>
      <c r="D4155">
        <v>96</v>
      </c>
      <c r="E4155">
        <v>1</v>
      </c>
      <c r="F4155">
        <v>96</v>
      </c>
    </row>
    <row r="4156" spans="1:6" x14ac:dyDescent="0.25">
      <c r="A4156">
        <v>4154</v>
      </c>
      <c r="B4156">
        <v>827</v>
      </c>
      <c r="C4156">
        <v>589</v>
      </c>
      <c r="D4156">
        <v>100</v>
      </c>
      <c r="E4156">
        <v>3</v>
      </c>
      <c r="F4156">
        <v>300</v>
      </c>
    </row>
    <row r="4157" spans="1:6" x14ac:dyDescent="0.25">
      <c r="A4157">
        <v>4155</v>
      </c>
      <c r="B4157">
        <v>827</v>
      </c>
      <c r="C4157">
        <v>488</v>
      </c>
      <c r="D4157">
        <v>118</v>
      </c>
      <c r="E4157">
        <v>1</v>
      </c>
      <c r="F4157">
        <v>118</v>
      </c>
    </row>
    <row r="4158" spans="1:6" x14ac:dyDescent="0.25">
      <c r="A4158">
        <v>4156</v>
      </c>
      <c r="B4158">
        <v>827</v>
      </c>
      <c r="C4158">
        <v>604</v>
      </c>
      <c r="D4158">
        <v>112</v>
      </c>
      <c r="E4158">
        <v>3</v>
      </c>
      <c r="F4158">
        <v>336</v>
      </c>
    </row>
    <row r="4159" spans="1:6" x14ac:dyDescent="0.25">
      <c r="A4159">
        <v>4157</v>
      </c>
      <c r="B4159">
        <v>827</v>
      </c>
      <c r="C4159">
        <v>736</v>
      </c>
      <c r="D4159">
        <v>109</v>
      </c>
      <c r="E4159">
        <v>2</v>
      </c>
      <c r="F4159">
        <v>218</v>
      </c>
    </row>
    <row r="4160" spans="1:6" x14ac:dyDescent="0.25">
      <c r="A4160">
        <v>4158</v>
      </c>
      <c r="B4160">
        <v>827</v>
      </c>
      <c r="C4160">
        <v>1012</v>
      </c>
      <c r="D4160">
        <v>106</v>
      </c>
      <c r="E4160">
        <v>1</v>
      </c>
      <c r="F4160">
        <v>106</v>
      </c>
    </row>
    <row r="4161" spans="1:6" x14ac:dyDescent="0.25">
      <c r="A4161">
        <v>4159</v>
      </c>
      <c r="B4161">
        <v>828</v>
      </c>
      <c r="C4161">
        <v>626</v>
      </c>
      <c r="D4161">
        <v>112</v>
      </c>
      <c r="E4161">
        <v>2</v>
      </c>
      <c r="F4161">
        <v>224</v>
      </c>
    </row>
    <row r="4162" spans="1:6" x14ac:dyDescent="0.25">
      <c r="A4162">
        <v>4160</v>
      </c>
      <c r="B4162">
        <v>828</v>
      </c>
      <c r="C4162">
        <v>56</v>
      </c>
      <c r="D4162">
        <v>104</v>
      </c>
      <c r="E4162">
        <v>2</v>
      </c>
      <c r="F4162">
        <v>208</v>
      </c>
    </row>
    <row r="4163" spans="1:6" x14ac:dyDescent="0.25">
      <c r="A4163">
        <v>4161</v>
      </c>
      <c r="B4163">
        <v>828</v>
      </c>
      <c r="C4163">
        <v>39</v>
      </c>
      <c r="D4163">
        <v>104</v>
      </c>
      <c r="E4163">
        <v>3</v>
      </c>
      <c r="F4163">
        <v>312</v>
      </c>
    </row>
    <row r="4164" spans="1:6" x14ac:dyDescent="0.25">
      <c r="A4164">
        <v>4162</v>
      </c>
      <c r="B4164">
        <v>828</v>
      </c>
      <c r="C4164">
        <v>1114</v>
      </c>
      <c r="D4164">
        <v>115</v>
      </c>
      <c r="E4164">
        <v>1</v>
      </c>
      <c r="F4164">
        <v>115</v>
      </c>
    </row>
    <row r="4165" spans="1:6" x14ac:dyDescent="0.25">
      <c r="A4165">
        <v>4163</v>
      </c>
      <c r="B4165">
        <v>829</v>
      </c>
      <c r="C4165">
        <v>1193</v>
      </c>
      <c r="D4165">
        <v>105</v>
      </c>
      <c r="E4165">
        <v>3</v>
      </c>
      <c r="F4165">
        <v>315</v>
      </c>
    </row>
    <row r="4166" spans="1:6" x14ac:dyDescent="0.25">
      <c r="A4166">
        <v>4164</v>
      </c>
      <c r="B4166">
        <v>829</v>
      </c>
      <c r="C4166">
        <v>294</v>
      </c>
      <c r="D4166">
        <v>105</v>
      </c>
      <c r="E4166">
        <v>2</v>
      </c>
      <c r="F4166">
        <v>210</v>
      </c>
    </row>
    <row r="4167" spans="1:6" x14ac:dyDescent="0.25">
      <c r="A4167">
        <v>4165</v>
      </c>
      <c r="B4167">
        <v>829</v>
      </c>
      <c r="C4167">
        <v>592</v>
      </c>
      <c r="D4167">
        <v>100</v>
      </c>
      <c r="E4167">
        <v>2</v>
      </c>
      <c r="F4167">
        <v>200</v>
      </c>
    </row>
    <row r="4168" spans="1:6" x14ac:dyDescent="0.25">
      <c r="A4168">
        <v>4166</v>
      </c>
      <c r="B4168">
        <v>829</v>
      </c>
      <c r="C4168">
        <v>1104</v>
      </c>
      <c r="D4168">
        <v>115</v>
      </c>
      <c r="E4168">
        <v>1</v>
      </c>
      <c r="F4168">
        <v>115</v>
      </c>
    </row>
    <row r="4169" spans="1:6" x14ac:dyDescent="0.25">
      <c r="A4169">
        <v>4167</v>
      </c>
      <c r="B4169">
        <v>830</v>
      </c>
      <c r="C4169">
        <v>804</v>
      </c>
      <c r="D4169">
        <v>91</v>
      </c>
      <c r="E4169">
        <v>2</v>
      </c>
      <c r="F4169">
        <v>182</v>
      </c>
    </row>
    <row r="4170" spans="1:6" x14ac:dyDescent="0.25">
      <c r="A4170">
        <v>4168</v>
      </c>
      <c r="B4170">
        <v>830</v>
      </c>
      <c r="C4170">
        <v>1006</v>
      </c>
      <c r="D4170">
        <v>106</v>
      </c>
      <c r="E4170">
        <v>1</v>
      </c>
      <c r="F4170">
        <v>106</v>
      </c>
    </row>
    <row r="4171" spans="1:6" x14ac:dyDescent="0.25">
      <c r="A4171">
        <v>4169</v>
      </c>
      <c r="B4171">
        <v>830</v>
      </c>
      <c r="C4171">
        <v>328</v>
      </c>
      <c r="D4171">
        <v>109</v>
      </c>
      <c r="E4171">
        <v>2</v>
      </c>
      <c r="F4171">
        <v>218</v>
      </c>
    </row>
    <row r="4172" spans="1:6" x14ac:dyDescent="0.25">
      <c r="A4172">
        <v>4170</v>
      </c>
      <c r="B4172">
        <v>830</v>
      </c>
      <c r="C4172">
        <v>898</v>
      </c>
      <c r="D4172">
        <v>94</v>
      </c>
      <c r="E4172">
        <v>3</v>
      </c>
      <c r="F4172">
        <v>282</v>
      </c>
    </row>
    <row r="4173" spans="1:6" x14ac:dyDescent="0.25">
      <c r="A4173">
        <v>4171</v>
      </c>
      <c r="B4173">
        <v>830</v>
      </c>
      <c r="C4173">
        <v>238</v>
      </c>
      <c r="D4173">
        <v>106</v>
      </c>
      <c r="E4173">
        <v>3</v>
      </c>
      <c r="F4173">
        <v>318</v>
      </c>
    </row>
    <row r="4174" spans="1:6" x14ac:dyDescent="0.25">
      <c r="A4174">
        <v>4172</v>
      </c>
      <c r="B4174">
        <v>831</v>
      </c>
      <c r="C4174">
        <v>533</v>
      </c>
      <c r="D4174">
        <v>98</v>
      </c>
      <c r="E4174">
        <v>1</v>
      </c>
      <c r="F4174">
        <v>98</v>
      </c>
    </row>
    <row r="4175" spans="1:6" x14ac:dyDescent="0.25">
      <c r="A4175">
        <v>4173</v>
      </c>
      <c r="B4175">
        <v>831</v>
      </c>
      <c r="C4175">
        <v>653</v>
      </c>
      <c r="D4175">
        <v>93</v>
      </c>
      <c r="E4175">
        <v>2</v>
      </c>
      <c r="F4175">
        <v>186</v>
      </c>
    </row>
    <row r="4176" spans="1:6" x14ac:dyDescent="0.25">
      <c r="A4176">
        <v>4174</v>
      </c>
      <c r="B4176">
        <v>831</v>
      </c>
      <c r="C4176">
        <v>574</v>
      </c>
      <c r="D4176">
        <v>100</v>
      </c>
      <c r="E4176">
        <v>3</v>
      </c>
      <c r="F4176">
        <v>300</v>
      </c>
    </row>
    <row r="4177" spans="1:6" x14ac:dyDescent="0.25">
      <c r="A4177">
        <v>4175</v>
      </c>
      <c r="B4177">
        <v>831</v>
      </c>
      <c r="C4177">
        <v>351</v>
      </c>
      <c r="D4177">
        <v>94</v>
      </c>
      <c r="E4177">
        <v>2</v>
      </c>
      <c r="F4177">
        <v>188</v>
      </c>
    </row>
    <row r="4178" spans="1:6" x14ac:dyDescent="0.25">
      <c r="A4178">
        <v>4176</v>
      </c>
      <c r="B4178">
        <v>831</v>
      </c>
      <c r="C4178">
        <v>40</v>
      </c>
      <c r="D4178">
        <v>104</v>
      </c>
      <c r="E4178">
        <v>2</v>
      </c>
      <c r="F4178">
        <v>208</v>
      </c>
    </row>
    <row r="4179" spans="1:6" x14ac:dyDescent="0.25">
      <c r="A4179">
        <v>4177</v>
      </c>
      <c r="B4179">
        <v>832</v>
      </c>
      <c r="C4179">
        <v>258</v>
      </c>
      <c r="D4179">
        <v>95</v>
      </c>
      <c r="E4179">
        <v>1</v>
      </c>
      <c r="F4179">
        <v>95</v>
      </c>
    </row>
    <row r="4180" spans="1:6" x14ac:dyDescent="0.25">
      <c r="A4180">
        <v>4178</v>
      </c>
      <c r="B4180">
        <v>833</v>
      </c>
      <c r="C4180">
        <v>793</v>
      </c>
      <c r="D4180">
        <v>91</v>
      </c>
      <c r="E4180">
        <v>2</v>
      </c>
      <c r="F4180">
        <v>182</v>
      </c>
    </row>
    <row r="4181" spans="1:6" x14ac:dyDescent="0.25">
      <c r="A4181">
        <v>4179</v>
      </c>
      <c r="B4181">
        <v>833</v>
      </c>
      <c r="C4181">
        <v>120</v>
      </c>
      <c r="D4181">
        <v>92</v>
      </c>
      <c r="E4181">
        <v>2</v>
      </c>
      <c r="F4181">
        <v>184</v>
      </c>
    </row>
    <row r="4182" spans="1:6" x14ac:dyDescent="0.25">
      <c r="A4182">
        <v>4180</v>
      </c>
      <c r="B4182">
        <v>833</v>
      </c>
      <c r="C4182">
        <v>824</v>
      </c>
      <c r="D4182">
        <v>117</v>
      </c>
      <c r="E4182">
        <v>2</v>
      </c>
      <c r="F4182">
        <v>234</v>
      </c>
    </row>
    <row r="4183" spans="1:6" x14ac:dyDescent="0.25">
      <c r="A4183">
        <v>4181</v>
      </c>
      <c r="B4183">
        <v>833</v>
      </c>
      <c r="C4183">
        <v>1253</v>
      </c>
      <c r="D4183">
        <v>112</v>
      </c>
      <c r="E4183">
        <v>1</v>
      </c>
      <c r="F4183">
        <v>112</v>
      </c>
    </row>
    <row r="4184" spans="1:6" x14ac:dyDescent="0.25">
      <c r="A4184">
        <v>4182</v>
      </c>
      <c r="B4184">
        <v>833</v>
      </c>
      <c r="C4184">
        <v>241</v>
      </c>
      <c r="D4184">
        <v>106</v>
      </c>
      <c r="E4184">
        <v>3</v>
      </c>
      <c r="F4184">
        <v>318</v>
      </c>
    </row>
    <row r="4185" spans="1:6" x14ac:dyDescent="0.25">
      <c r="A4185">
        <v>4183</v>
      </c>
      <c r="B4185">
        <v>834</v>
      </c>
      <c r="C4185">
        <v>506</v>
      </c>
      <c r="D4185">
        <v>102</v>
      </c>
      <c r="E4185">
        <v>2</v>
      </c>
      <c r="F4185">
        <v>204</v>
      </c>
    </row>
    <row r="4186" spans="1:6" x14ac:dyDescent="0.25">
      <c r="A4186">
        <v>4184</v>
      </c>
      <c r="B4186">
        <v>834</v>
      </c>
      <c r="C4186">
        <v>730</v>
      </c>
      <c r="D4186">
        <v>119</v>
      </c>
      <c r="E4186">
        <v>1</v>
      </c>
      <c r="F4186">
        <v>119</v>
      </c>
    </row>
    <row r="4187" spans="1:6" x14ac:dyDescent="0.25">
      <c r="A4187">
        <v>4185</v>
      </c>
      <c r="B4187">
        <v>834</v>
      </c>
      <c r="C4187">
        <v>240</v>
      </c>
      <c r="D4187">
        <v>106</v>
      </c>
      <c r="E4187">
        <v>3</v>
      </c>
      <c r="F4187">
        <v>318</v>
      </c>
    </row>
    <row r="4188" spans="1:6" x14ac:dyDescent="0.25">
      <c r="A4188">
        <v>4186</v>
      </c>
      <c r="B4188">
        <v>834</v>
      </c>
      <c r="C4188">
        <v>891</v>
      </c>
      <c r="D4188">
        <v>94</v>
      </c>
      <c r="E4188">
        <v>3</v>
      </c>
      <c r="F4188">
        <v>282</v>
      </c>
    </row>
    <row r="4189" spans="1:6" x14ac:dyDescent="0.25">
      <c r="A4189">
        <v>4187</v>
      </c>
      <c r="B4189">
        <v>835</v>
      </c>
      <c r="C4189">
        <v>1031</v>
      </c>
      <c r="D4189">
        <v>90</v>
      </c>
      <c r="E4189">
        <v>1</v>
      </c>
      <c r="F4189">
        <v>90</v>
      </c>
    </row>
    <row r="4190" spans="1:6" x14ac:dyDescent="0.25">
      <c r="A4190">
        <v>4188</v>
      </c>
      <c r="B4190">
        <v>835</v>
      </c>
      <c r="C4190">
        <v>52</v>
      </c>
      <c r="D4190">
        <v>104</v>
      </c>
      <c r="E4190">
        <v>2</v>
      </c>
      <c r="F4190">
        <v>208</v>
      </c>
    </row>
    <row r="4191" spans="1:6" x14ac:dyDescent="0.25">
      <c r="A4191">
        <v>4189</v>
      </c>
      <c r="B4191">
        <v>835</v>
      </c>
      <c r="C4191">
        <v>279</v>
      </c>
      <c r="D4191">
        <v>95</v>
      </c>
      <c r="E4191">
        <v>3</v>
      </c>
      <c r="F4191">
        <v>285</v>
      </c>
    </row>
    <row r="4192" spans="1:6" x14ac:dyDescent="0.25">
      <c r="A4192">
        <v>4190</v>
      </c>
      <c r="B4192">
        <v>835</v>
      </c>
      <c r="C4192">
        <v>922</v>
      </c>
      <c r="D4192">
        <v>96</v>
      </c>
      <c r="E4192">
        <v>2</v>
      </c>
      <c r="F4192">
        <v>192</v>
      </c>
    </row>
    <row r="4193" spans="1:6" x14ac:dyDescent="0.25">
      <c r="A4193">
        <v>4191</v>
      </c>
      <c r="B4193">
        <v>835</v>
      </c>
      <c r="C4193">
        <v>379</v>
      </c>
      <c r="D4193">
        <v>94</v>
      </c>
      <c r="E4193">
        <v>3</v>
      </c>
      <c r="F4193">
        <v>282</v>
      </c>
    </row>
    <row r="4194" spans="1:6" x14ac:dyDescent="0.25">
      <c r="A4194">
        <v>4192</v>
      </c>
      <c r="B4194">
        <v>836</v>
      </c>
      <c r="C4194">
        <v>426</v>
      </c>
      <c r="D4194">
        <v>107</v>
      </c>
      <c r="E4194">
        <v>2</v>
      </c>
      <c r="F4194">
        <v>214</v>
      </c>
    </row>
    <row r="4195" spans="1:6" x14ac:dyDescent="0.25">
      <c r="A4195">
        <v>4193</v>
      </c>
      <c r="B4195">
        <v>836</v>
      </c>
      <c r="C4195">
        <v>23</v>
      </c>
      <c r="D4195">
        <v>96</v>
      </c>
      <c r="E4195">
        <v>2</v>
      </c>
      <c r="F4195">
        <v>192</v>
      </c>
    </row>
    <row r="4196" spans="1:6" x14ac:dyDescent="0.25">
      <c r="A4196">
        <v>4194</v>
      </c>
      <c r="B4196">
        <v>836</v>
      </c>
      <c r="C4196">
        <v>593</v>
      </c>
      <c r="D4196">
        <v>100</v>
      </c>
      <c r="E4196">
        <v>1</v>
      </c>
      <c r="F4196">
        <v>100</v>
      </c>
    </row>
    <row r="4197" spans="1:6" x14ac:dyDescent="0.25">
      <c r="A4197">
        <v>4195</v>
      </c>
      <c r="B4197">
        <v>837</v>
      </c>
      <c r="C4197">
        <v>52</v>
      </c>
      <c r="D4197">
        <v>104</v>
      </c>
      <c r="E4197">
        <v>3</v>
      </c>
      <c r="F4197">
        <v>312</v>
      </c>
    </row>
    <row r="4198" spans="1:6" x14ac:dyDescent="0.25">
      <c r="A4198">
        <v>4196</v>
      </c>
      <c r="B4198">
        <v>837</v>
      </c>
      <c r="C4198">
        <v>87</v>
      </c>
      <c r="D4198">
        <v>118</v>
      </c>
      <c r="E4198">
        <v>1</v>
      </c>
      <c r="F4198">
        <v>118</v>
      </c>
    </row>
    <row r="4199" spans="1:6" x14ac:dyDescent="0.25">
      <c r="A4199">
        <v>4197</v>
      </c>
      <c r="B4199">
        <v>837</v>
      </c>
      <c r="C4199">
        <v>1177</v>
      </c>
      <c r="D4199">
        <v>99</v>
      </c>
      <c r="E4199">
        <v>1</v>
      </c>
      <c r="F4199">
        <v>99</v>
      </c>
    </row>
    <row r="4200" spans="1:6" x14ac:dyDescent="0.25">
      <c r="A4200">
        <v>4198</v>
      </c>
      <c r="B4200">
        <v>837</v>
      </c>
      <c r="C4200">
        <v>713</v>
      </c>
      <c r="D4200">
        <v>119</v>
      </c>
      <c r="E4200">
        <v>3</v>
      </c>
      <c r="F4200">
        <v>357</v>
      </c>
    </row>
    <row r="4201" spans="1:6" x14ac:dyDescent="0.25">
      <c r="A4201">
        <v>4199</v>
      </c>
      <c r="B4201">
        <v>837</v>
      </c>
      <c r="C4201">
        <v>237</v>
      </c>
      <c r="D4201">
        <v>106</v>
      </c>
      <c r="E4201">
        <v>2</v>
      </c>
      <c r="F4201">
        <v>212</v>
      </c>
    </row>
    <row r="4202" spans="1:6" x14ac:dyDescent="0.25">
      <c r="A4202">
        <v>4200</v>
      </c>
      <c r="B4202">
        <v>838</v>
      </c>
      <c r="C4202">
        <v>1012</v>
      </c>
      <c r="D4202">
        <v>106</v>
      </c>
      <c r="E4202">
        <v>2</v>
      </c>
      <c r="F4202">
        <v>212</v>
      </c>
    </row>
    <row r="4203" spans="1:6" x14ac:dyDescent="0.25">
      <c r="A4203">
        <v>4201</v>
      </c>
      <c r="B4203">
        <v>838</v>
      </c>
      <c r="C4203">
        <v>469</v>
      </c>
      <c r="D4203">
        <v>118</v>
      </c>
      <c r="E4203">
        <v>1</v>
      </c>
      <c r="F4203">
        <v>118</v>
      </c>
    </row>
    <row r="4204" spans="1:6" x14ac:dyDescent="0.25">
      <c r="A4204">
        <v>4202</v>
      </c>
      <c r="B4204">
        <v>838</v>
      </c>
      <c r="C4204">
        <v>1128</v>
      </c>
      <c r="D4204">
        <v>102</v>
      </c>
      <c r="E4204">
        <v>3</v>
      </c>
      <c r="F4204">
        <v>306</v>
      </c>
    </row>
    <row r="4205" spans="1:6" x14ac:dyDescent="0.25">
      <c r="A4205">
        <v>4203</v>
      </c>
      <c r="B4205">
        <v>839</v>
      </c>
      <c r="C4205">
        <v>847</v>
      </c>
      <c r="D4205">
        <v>113</v>
      </c>
      <c r="E4205">
        <v>2</v>
      </c>
      <c r="F4205">
        <v>226</v>
      </c>
    </row>
    <row r="4206" spans="1:6" x14ac:dyDescent="0.25">
      <c r="A4206">
        <v>4204</v>
      </c>
      <c r="B4206">
        <v>839</v>
      </c>
      <c r="C4206">
        <v>31</v>
      </c>
      <c r="D4206">
        <v>96</v>
      </c>
      <c r="E4206">
        <v>3</v>
      </c>
      <c r="F4206">
        <v>288</v>
      </c>
    </row>
    <row r="4207" spans="1:6" x14ac:dyDescent="0.25">
      <c r="A4207">
        <v>4205</v>
      </c>
      <c r="B4207">
        <v>839</v>
      </c>
      <c r="C4207">
        <v>182</v>
      </c>
      <c r="D4207">
        <v>98</v>
      </c>
      <c r="E4207">
        <v>3</v>
      </c>
      <c r="F4207">
        <v>294</v>
      </c>
    </row>
    <row r="4208" spans="1:6" x14ac:dyDescent="0.25">
      <c r="A4208">
        <v>4206</v>
      </c>
      <c r="B4208">
        <v>839</v>
      </c>
      <c r="C4208">
        <v>145</v>
      </c>
      <c r="D4208">
        <v>91</v>
      </c>
      <c r="E4208">
        <v>2</v>
      </c>
      <c r="F4208">
        <v>182</v>
      </c>
    </row>
    <row r="4209" spans="1:6" x14ac:dyDescent="0.25">
      <c r="A4209">
        <v>4207</v>
      </c>
      <c r="B4209">
        <v>839</v>
      </c>
      <c r="C4209">
        <v>1019</v>
      </c>
      <c r="D4209">
        <v>90</v>
      </c>
      <c r="E4209">
        <v>3</v>
      </c>
      <c r="F4209">
        <v>270</v>
      </c>
    </row>
    <row r="4210" spans="1:6" x14ac:dyDescent="0.25">
      <c r="A4210">
        <v>4208</v>
      </c>
      <c r="B4210">
        <v>839</v>
      </c>
      <c r="C4210">
        <v>1038</v>
      </c>
      <c r="D4210">
        <v>90</v>
      </c>
      <c r="E4210">
        <v>2</v>
      </c>
      <c r="F4210">
        <v>180</v>
      </c>
    </row>
    <row r="4211" spans="1:6" x14ac:dyDescent="0.25">
      <c r="A4211">
        <v>4209</v>
      </c>
      <c r="B4211">
        <v>839</v>
      </c>
      <c r="C4211">
        <v>111</v>
      </c>
      <c r="D4211">
        <v>92</v>
      </c>
      <c r="E4211">
        <v>1</v>
      </c>
      <c r="F4211">
        <v>92</v>
      </c>
    </row>
    <row r="4212" spans="1:6" x14ac:dyDescent="0.25">
      <c r="A4212">
        <v>4210</v>
      </c>
      <c r="B4212">
        <v>839</v>
      </c>
      <c r="C4212">
        <v>558</v>
      </c>
      <c r="D4212">
        <v>98</v>
      </c>
      <c r="E4212">
        <v>3</v>
      </c>
      <c r="F4212">
        <v>294</v>
      </c>
    </row>
    <row r="4213" spans="1:6" x14ac:dyDescent="0.25">
      <c r="A4213">
        <v>4211</v>
      </c>
      <c r="B4213">
        <v>839</v>
      </c>
      <c r="C4213">
        <v>283</v>
      </c>
      <c r="D4213">
        <v>105</v>
      </c>
      <c r="E4213">
        <v>1</v>
      </c>
      <c r="F4213">
        <v>105</v>
      </c>
    </row>
    <row r="4214" spans="1:6" x14ac:dyDescent="0.25">
      <c r="A4214">
        <v>4212</v>
      </c>
      <c r="B4214">
        <v>839</v>
      </c>
      <c r="C4214">
        <v>473</v>
      </c>
      <c r="D4214">
        <v>118</v>
      </c>
      <c r="E4214">
        <v>1</v>
      </c>
      <c r="F4214">
        <v>118</v>
      </c>
    </row>
    <row r="4215" spans="1:6" x14ac:dyDescent="0.25">
      <c r="A4215">
        <v>4213</v>
      </c>
      <c r="B4215">
        <v>839</v>
      </c>
      <c r="C4215">
        <v>1076</v>
      </c>
      <c r="D4215">
        <v>93</v>
      </c>
      <c r="E4215">
        <v>2</v>
      </c>
      <c r="F4215">
        <v>186</v>
      </c>
    </row>
    <row r="4216" spans="1:6" x14ac:dyDescent="0.25">
      <c r="A4216">
        <v>4214</v>
      </c>
      <c r="B4216">
        <v>840</v>
      </c>
      <c r="C4216">
        <v>1139</v>
      </c>
      <c r="D4216">
        <v>102</v>
      </c>
      <c r="E4216">
        <v>2</v>
      </c>
      <c r="F4216">
        <v>204</v>
      </c>
    </row>
    <row r="4217" spans="1:6" x14ac:dyDescent="0.25">
      <c r="A4217">
        <v>4215</v>
      </c>
      <c r="B4217">
        <v>840</v>
      </c>
      <c r="C4217">
        <v>600</v>
      </c>
      <c r="D4217">
        <v>112</v>
      </c>
      <c r="E4217">
        <v>1</v>
      </c>
      <c r="F4217">
        <v>112</v>
      </c>
    </row>
    <row r="4218" spans="1:6" x14ac:dyDescent="0.25">
      <c r="A4218">
        <v>4216</v>
      </c>
      <c r="B4218">
        <v>840</v>
      </c>
      <c r="C4218">
        <v>757</v>
      </c>
      <c r="D4218">
        <v>109</v>
      </c>
      <c r="E4218">
        <v>2</v>
      </c>
      <c r="F4218">
        <v>218</v>
      </c>
    </row>
    <row r="4219" spans="1:6" x14ac:dyDescent="0.25">
      <c r="A4219">
        <v>4217</v>
      </c>
      <c r="B4219">
        <v>840</v>
      </c>
      <c r="C4219">
        <v>548</v>
      </c>
      <c r="D4219">
        <v>98</v>
      </c>
      <c r="E4219">
        <v>1</v>
      </c>
      <c r="F4219">
        <v>98</v>
      </c>
    </row>
    <row r="4220" spans="1:6" x14ac:dyDescent="0.25">
      <c r="A4220">
        <v>4218</v>
      </c>
      <c r="B4220">
        <v>840</v>
      </c>
      <c r="C4220">
        <v>108</v>
      </c>
      <c r="D4220">
        <v>92</v>
      </c>
      <c r="E4220">
        <v>3</v>
      </c>
      <c r="F4220">
        <v>276</v>
      </c>
    </row>
    <row r="4221" spans="1:6" x14ac:dyDescent="0.25">
      <c r="A4221">
        <v>4219</v>
      </c>
      <c r="B4221">
        <v>840</v>
      </c>
      <c r="C4221">
        <v>1088</v>
      </c>
      <c r="D4221">
        <v>115</v>
      </c>
      <c r="E4221">
        <v>2</v>
      </c>
      <c r="F4221">
        <v>230</v>
      </c>
    </row>
    <row r="4222" spans="1:6" x14ac:dyDescent="0.25">
      <c r="A4222">
        <v>4220</v>
      </c>
      <c r="B4222">
        <v>841</v>
      </c>
      <c r="C4222">
        <v>866</v>
      </c>
      <c r="D4222">
        <v>113</v>
      </c>
      <c r="E4222">
        <v>1</v>
      </c>
      <c r="F4222">
        <v>113</v>
      </c>
    </row>
    <row r="4223" spans="1:6" x14ac:dyDescent="0.25">
      <c r="A4223">
        <v>4221</v>
      </c>
      <c r="B4223">
        <v>841</v>
      </c>
      <c r="C4223">
        <v>203</v>
      </c>
      <c r="D4223">
        <v>98</v>
      </c>
      <c r="E4223">
        <v>1</v>
      </c>
      <c r="F4223">
        <v>98</v>
      </c>
    </row>
    <row r="4224" spans="1:6" x14ac:dyDescent="0.25">
      <c r="A4224">
        <v>4222</v>
      </c>
      <c r="B4224">
        <v>841</v>
      </c>
      <c r="C4224">
        <v>473</v>
      </c>
      <c r="D4224">
        <v>118</v>
      </c>
      <c r="E4224">
        <v>1</v>
      </c>
      <c r="F4224">
        <v>118</v>
      </c>
    </row>
    <row r="4225" spans="1:6" x14ac:dyDescent="0.25">
      <c r="A4225">
        <v>4223</v>
      </c>
      <c r="B4225">
        <v>841</v>
      </c>
      <c r="C4225">
        <v>162</v>
      </c>
      <c r="D4225">
        <v>91</v>
      </c>
      <c r="E4225">
        <v>2</v>
      </c>
      <c r="F4225">
        <v>182</v>
      </c>
    </row>
    <row r="4226" spans="1:6" x14ac:dyDescent="0.25">
      <c r="A4226">
        <v>4224</v>
      </c>
      <c r="B4226">
        <v>841</v>
      </c>
      <c r="C4226">
        <v>1175</v>
      </c>
      <c r="D4226">
        <v>99</v>
      </c>
      <c r="E4226">
        <v>1</v>
      </c>
      <c r="F4226">
        <v>99</v>
      </c>
    </row>
    <row r="4227" spans="1:6" x14ac:dyDescent="0.25">
      <c r="A4227">
        <v>4225</v>
      </c>
      <c r="B4227">
        <v>841</v>
      </c>
      <c r="C4227">
        <v>501</v>
      </c>
      <c r="D4227">
        <v>102</v>
      </c>
      <c r="E4227">
        <v>3</v>
      </c>
      <c r="F4227">
        <v>306</v>
      </c>
    </row>
    <row r="4228" spans="1:6" x14ac:dyDescent="0.25">
      <c r="A4228">
        <v>4226</v>
      </c>
      <c r="B4228">
        <v>841</v>
      </c>
      <c r="C4228">
        <v>409</v>
      </c>
      <c r="D4228">
        <v>119</v>
      </c>
      <c r="E4228">
        <v>2</v>
      </c>
      <c r="F4228">
        <v>238</v>
      </c>
    </row>
    <row r="4229" spans="1:6" x14ac:dyDescent="0.25">
      <c r="A4229">
        <v>4227</v>
      </c>
      <c r="B4229">
        <v>842</v>
      </c>
      <c r="C4229">
        <v>875</v>
      </c>
      <c r="D4229">
        <v>94</v>
      </c>
      <c r="E4229">
        <v>2</v>
      </c>
      <c r="F4229">
        <v>188</v>
      </c>
    </row>
    <row r="4230" spans="1:6" x14ac:dyDescent="0.25">
      <c r="A4230">
        <v>4228</v>
      </c>
      <c r="B4230">
        <v>842</v>
      </c>
      <c r="C4230">
        <v>374</v>
      </c>
      <c r="D4230">
        <v>94</v>
      </c>
      <c r="E4230">
        <v>3</v>
      </c>
      <c r="F4230">
        <v>282</v>
      </c>
    </row>
    <row r="4231" spans="1:6" x14ac:dyDescent="0.25">
      <c r="A4231">
        <v>4229</v>
      </c>
      <c r="B4231">
        <v>842</v>
      </c>
      <c r="C4231">
        <v>645</v>
      </c>
      <c r="D4231">
        <v>93</v>
      </c>
      <c r="E4231">
        <v>3</v>
      </c>
      <c r="F4231">
        <v>279</v>
      </c>
    </row>
    <row r="4232" spans="1:6" x14ac:dyDescent="0.25">
      <c r="A4232">
        <v>4230</v>
      </c>
      <c r="B4232">
        <v>842</v>
      </c>
      <c r="C4232">
        <v>238</v>
      </c>
      <c r="D4232">
        <v>106</v>
      </c>
      <c r="E4232">
        <v>1</v>
      </c>
      <c r="F4232">
        <v>106</v>
      </c>
    </row>
    <row r="4233" spans="1:6" x14ac:dyDescent="0.25">
      <c r="A4233">
        <v>4231</v>
      </c>
      <c r="B4233">
        <v>843</v>
      </c>
      <c r="C4233">
        <v>1091</v>
      </c>
      <c r="D4233">
        <v>115</v>
      </c>
      <c r="E4233">
        <v>1</v>
      </c>
      <c r="F4233">
        <v>115</v>
      </c>
    </row>
    <row r="4234" spans="1:6" x14ac:dyDescent="0.25">
      <c r="A4234">
        <v>4232</v>
      </c>
      <c r="B4234">
        <v>843</v>
      </c>
      <c r="C4234">
        <v>374</v>
      </c>
      <c r="D4234">
        <v>94</v>
      </c>
      <c r="E4234">
        <v>3</v>
      </c>
      <c r="F4234">
        <v>282</v>
      </c>
    </row>
    <row r="4235" spans="1:6" x14ac:dyDescent="0.25">
      <c r="A4235">
        <v>4233</v>
      </c>
      <c r="B4235">
        <v>843</v>
      </c>
      <c r="C4235">
        <v>69</v>
      </c>
      <c r="D4235">
        <v>104</v>
      </c>
      <c r="E4235">
        <v>1</v>
      </c>
      <c r="F4235">
        <v>104</v>
      </c>
    </row>
    <row r="4236" spans="1:6" x14ac:dyDescent="0.25">
      <c r="A4236">
        <v>4234</v>
      </c>
      <c r="B4236">
        <v>843</v>
      </c>
      <c r="C4236">
        <v>285</v>
      </c>
      <c r="D4236">
        <v>105</v>
      </c>
      <c r="E4236">
        <v>1</v>
      </c>
      <c r="F4236">
        <v>105</v>
      </c>
    </row>
    <row r="4237" spans="1:6" x14ac:dyDescent="0.25">
      <c r="A4237">
        <v>4235</v>
      </c>
      <c r="B4237">
        <v>843</v>
      </c>
      <c r="C4237">
        <v>737</v>
      </c>
      <c r="D4237">
        <v>109</v>
      </c>
      <c r="E4237">
        <v>1</v>
      </c>
      <c r="F4237">
        <v>109</v>
      </c>
    </row>
    <row r="4238" spans="1:6" x14ac:dyDescent="0.25">
      <c r="A4238">
        <v>4236</v>
      </c>
      <c r="B4238">
        <v>843</v>
      </c>
      <c r="C4238">
        <v>1236</v>
      </c>
      <c r="D4238">
        <v>112</v>
      </c>
      <c r="E4238">
        <v>3</v>
      </c>
      <c r="F4238">
        <v>336</v>
      </c>
    </row>
    <row r="4239" spans="1:6" x14ac:dyDescent="0.25">
      <c r="A4239">
        <v>4237</v>
      </c>
      <c r="B4239">
        <v>843</v>
      </c>
      <c r="C4239">
        <v>886</v>
      </c>
      <c r="D4239">
        <v>94</v>
      </c>
      <c r="E4239">
        <v>3</v>
      </c>
      <c r="F4239">
        <v>282</v>
      </c>
    </row>
    <row r="4240" spans="1:6" x14ac:dyDescent="0.25">
      <c r="A4240">
        <v>4238</v>
      </c>
      <c r="B4240">
        <v>843</v>
      </c>
      <c r="C4240">
        <v>962</v>
      </c>
      <c r="D4240">
        <v>97</v>
      </c>
      <c r="E4240">
        <v>2</v>
      </c>
      <c r="F4240">
        <v>194</v>
      </c>
    </row>
    <row r="4241" spans="1:6" x14ac:dyDescent="0.25">
      <c r="A4241">
        <v>4239</v>
      </c>
      <c r="B4241">
        <v>843</v>
      </c>
      <c r="C4241">
        <v>207</v>
      </c>
      <c r="D4241">
        <v>98</v>
      </c>
      <c r="E4241">
        <v>3</v>
      </c>
      <c r="F4241">
        <v>294</v>
      </c>
    </row>
    <row r="4242" spans="1:6" x14ac:dyDescent="0.25">
      <c r="A4242">
        <v>4240</v>
      </c>
      <c r="B4242">
        <v>843</v>
      </c>
      <c r="C4242">
        <v>1084</v>
      </c>
      <c r="D4242">
        <v>93</v>
      </c>
      <c r="E4242">
        <v>1</v>
      </c>
      <c r="F4242">
        <v>93</v>
      </c>
    </row>
    <row r="4243" spans="1:6" x14ac:dyDescent="0.25">
      <c r="A4243">
        <v>4241</v>
      </c>
      <c r="B4243">
        <v>844</v>
      </c>
      <c r="C4243">
        <v>1222</v>
      </c>
      <c r="D4243">
        <v>105</v>
      </c>
      <c r="E4243">
        <v>2</v>
      </c>
      <c r="F4243">
        <v>210</v>
      </c>
    </row>
    <row r="4244" spans="1:6" x14ac:dyDescent="0.25">
      <c r="A4244">
        <v>4242</v>
      </c>
      <c r="B4244">
        <v>844</v>
      </c>
      <c r="C4244">
        <v>134</v>
      </c>
      <c r="D4244">
        <v>92</v>
      </c>
      <c r="E4244">
        <v>3</v>
      </c>
      <c r="F4244">
        <v>276</v>
      </c>
    </row>
    <row r="4245" spans="1:6" x14ac:dyDescent="0.25">
      <c r="A4245">
        <v>4243</v>
      </c>
      <c r="B4245">
        <v>844</v>
      </c>
      <c r="C4245">
        <v>1024</v>
      </c>
      <c r="D4245">
        <v>90</v>
      </c>
      <c r="E4245">
        <v>3</v>
      </c>
      <c r="F4245">
        <v>270</v>
      </c>
    </row>
    <row r="4246" spans="1:6" x14ac:dyDescent="0.25">
      <c r="A4246">
        <v>4244</v>
      </c>
      <c r="B4246">
        <v>844</v>
      </c>
      <c r="C4246">
        <v>139</v>
      </c>
      <c r="D4246">
        <v>92</v>
      </c>
      <c r="E4246">
        <v>1</v>
      </c>
      <c r="F4246">
        <v>92</v>
      </c>
    </row>
    <row r="4247" spans="1:6" x14ac:dyDescent="0.25">
      <c r="A4247">
        <v>4245</v>
      </c>
      <c r="B4247">
        <v>844</v>
      </c>
      <c r="C4247">
        <v>586</v>
      </c>
      <c r="D4247">
        <v>100</v>
      </c>
      <c r="E4247">
        <v>3</v>
      </c>
      <c r="F4247">
        <v>300</v>
      </c>
    </row>
    <row r="4248" spans="1:6" x14ac:dyDescent="0.25">
      <c r="A4248">
        <v>4246</v>
      </c>
      <c r="B4248">
        <v>845</v>
      </c>
      <c r="C4248">
        <v>1073</v>
      </c>
      <c r="D4248">
        <v>93</v>
      </c>
      <c r="E4248">
        <v>3</v>
      </c>
      <c r="F4248">
        <v>279</v>
      </c>
    </row>
    <row r="4249" spans="1:6" x14ac:dyDescent="0.25">
      <c r="A4249">
        <v>4247</v>
      </c>
      <c r="B4249">
        <v>845</v>
      </c>
      <c r="C4249">
        <v>1246</v>
      </c>
      <c r="D4249">
        <v>112</v>
      </c>
      <c r="E4249">
        <v>2</v>
      </c>
      <c r="F4249">
        <v>224</v>
      </c>
    </row>
    <row r="4250" spans="1:6" x14ac:dyDescent="0.25">
      <c r="A4250">
        <v>4248</v>
      </c>
      <c r="B4250">
        <v>845</v>
      </c>
      <c r="C4250">
        <v>335</v>
      </c>
      <c r="D4250">
        <v>109</v>
      </c>
      <c r="E4250">
        <v>3</v>
      </c>
      <c r="F4250">
        <v>327</v>
      </c>
    </row>
    <row r="4251" spans="1:6" x14ac:dyDescent="0.25">
      <c r="A4251">
        <v>4249</v>
      </c>
      <c r="B4251">
        <v>845</v>
      </c>
      <c r="C4251">
        <v>1038</v>
      </c>
      <c r="D4251">
        <v>90</v>
      </c>
      <c r="E4251">
        <v>3</v>
      </c>
      <c r="F4251">
        <v>270</v>
      </c>
    </row>
    <row r="4252" spans="1:6" x14ac:dyDescent="0.25">
      <c r="A4252">
        <v>4250</v>
      </c>
      <c r="B4252">
        <v>845</v>
      </c>
      <c r="C4252">
        <v>1177</v>
      </c>
      <c r="D4252">
        <v>99</v>
      </c>
      <c r="E4252">
        <v>1</v>
      </c>
      <c r="F4252">
        <v>99</v>
      </c>
    </row>
    <row r="4253" spans="1:6" x14ac:dyDescent="0.25">
      <c r="A4253">
        <v>4251</v>
      </c>
      <c r="B4253">
        <v>846</v>
      </c>
      <c r="C4253">
        <v>668</v>
      </c>
      <c r="D4253">
        <v>113</v>
      </c>
      <c r="E4253">
        <v>2</v>
      </c>
      <c r="F4253">
        <v>226</v>
      </c>
    </row>
    <row r="4254" spans="1:6" x14ac:dyDescent="0.25">
      <c r="A4254">
        <v>4252</v>
      </c>
      <c r="B4254">
        <v>847</v>
      </c>
      <c r="C4254">
        <v>790</v>
      </c>
      <c r="D4254">
        <v>91</v>
      </c>
      <c r="E4254">
        <v>1</v>
      </c>
      <c r="F4254">
        <v>91</v>
      </c>
    </row>
    <row r="4255" spans="1:6" x14ac:dyDescent="0.25">
      <c r="A4255">
        <v>4253</v>
      </c>
      <c r="B4255">
        <v>847</v>
      </c>
      <c r="C4255">
        <v>593</v>
      </c>
      <c r="D4255">
        <v>100</v>
      </c>
      <c r="E4255">
        <v>2</v>
      </c>
      <c r="F4255">
        <v>200</v>
      </c>
    </row>
    <row r="4256" spans="1:6" x14ac:dyDescent="0.25">
      <c r="A4256">
        <v>4254</v>
      </c>
      <c r="B4256">
        <v>847</v>
      </c>
      <c r="C4256">
        <v>500</v>
      </c>
      <c r="D4256">
        <v>102</v>
      </c>
      <c r="E4256">
        <v>2</v>
      </c>
      <c r="F4256">
        <v>204</v>
      </c>
    </row>
    <row r="4257" spans="1:6" x14ac:dyDescent="0.25">
      <c r="A4257">
        <v>4255</v>
      </c>
      <c r="B4257">
        <v>848</v>
      </c>
      <c r="C4257">
        <v>28</v>
      </c>
      <c r="D4257">
        <v>96</v>
      </c>
      <c r="E4257">
        <v>3</v>
      </c>
      <c r="F4257">
        <v>288</v>
      </c>
    </row>
    <row r="4258" spans="1:6" x14ac:dyDescent="0.25">
      <c r="A4258">
        <v>4256</v>
      </c>
      <c r="B4258">
        <v>848</v>
      </c>
      <c r="C4258">
        <v>66</v>
      </c>
      <c r="D4258">
        <v>104</v>
      </c>
      <c r="E4258">
        <v>2</v>
      </c>
      <c r="F4258">
        <v>208</v>
      </c>
    </row>
    <row r="4259" spans="1:6" x14ac:dyDescent="0.25">
      <c r="A4259">
        <v>4257</v>
      </c>
      <c r="B4259">
        <v>848</v>
      </c>
      <c r="C4259">
        <v>642</v>
      </c>
      <c r="D4259">
        <v>93</v>
      </c>
      <c r="E4259">
        <v>2</v>
      </c>
      <c r="F4259">
        <v>186</v>
      </c>
    </row>
    <row r="4260" spans="1:6" x14ac:dyDescent="0.25">
      <c r="A4260">
        <v>4258</v>
      </c>
      <c r="B4260">
        <v>848</v>
      </c>
      <c r="C4260">
        <v>375</v>
      </c>
      <c r="D4260">
        <v>94</v>
      </c>
      <c r="E4260">
        <v>1</v>
      </c>
      <c r="F4260">
        <v>94</v>
      </c>
    </row>
    <row r="4261" spans="1:6" x14ac:dyDescent="0.25">
      <c r="A4261">
        <v>4259</v>
      </c>
      <c r="B4261">
        <v>848</v>
      </c>
      <c r="C4261">
        <v>201</v>
      </c>
      <c r="D4261">
        <v>98</v>
      </c>
      <c r="E4261">
        <v>3</v>
      </c>
      <c r="F4261">
        <v>294</v>
      </c>
    </row>
    <row r="4262" spans="1:6" x14ac:dyDescent="0.25">
      <c r="A4262">
        <v>4260</v>
      </c>
      <c r="B4262">
        <v>848</v>
      </c>
      <c r="C4262">
        <v>830</v>
      </c>
      <c r="D4262">
        <v>117</v>
      </c>
      <c r="E4262">
        <v>3</v>
      </c>
      <c r="F4262">
        <v>351</v>
      </c>
    </row>
    <row r="4263" spans="1:6" x14ac:dyDescent="0.25">
      <c r="A4263">
        <v>4261</v>
      </c>
      <c r="B4263">
        <v>848</v>
      </c>
      <c r="C4263">
        <v>286</v>
      </c>
      <c r="D4263">
        <v>105</v>
      </c>
      <c r="E4263">
        <v>3</v>
      </c>
      <c r="F4263">
        <v>315</v>
      </c>
    </row>
    <row r="4264" spans="1:6" x14ac:dyDescent="0.25">
      <c r="A4264">
        <v>4262</v>
      </c>
      <c r="B4264">
        <v>848</v>
      </c>
      <c r="C4264">
        <v>583</v>
      </c>
      <c r="D4264">
        <v>100</v>
      </c>
      <c r="E4264">
        <v>3</v>
      </c>
      <c r="F4264">
        <v>300</v>
      </c>
    </row>
    <row r="4265" spans="1:6" x14ac:dyDescent="0.25">
      <c r="A4265">
        <v>4263</v>
      </c>
      <c r="B4265">
        <v>848</v>
      </c>
      <c r="C4265">
        <v>591</v>
      </c>
      <c r="D4265">
        <v>100</v>
      </c>
      <c r="E4265">
        <v>2</v>
      </c>
      <c r="F4265">
        <v>200</v>
      </c>
    </row>
    <row r="4266" spans="1:6" x14ac:dyDescent="0.25">
      <c r="A4266">
        <v>4264</v>
      </c>
      <c r="B4266">
        <v>849</v>
      </c>
      <c r="C4266">
        <v>73</v>
      </c>
      <c r="D4266">
        <v>118</v>
      </c>
      <c r="E4266">
        <v>2</v>
      </c>
      <c r="F4266">
        <v>236</v>
      </c>
    </row>
    <row r="4267" spans="1:6" x14ac:dyDescent="0.25">
      <c r="A4267">
        <v>4265</v>
      </c>
      <c r="B4267">
        <v>849</v>
      </c>
      <c r="C4267">
        <v>1074</v>
      </c>
      <c r="D4267">
        <v>93</v>
      </c>
      <c r="E4267">
        <v>3</v>
      </c>
      <c r="F4267">
        <v>279</v>
      </c>
    </row>
    <row r="4268" spans="1:6" x14ac:dyDescent="0.25">
      <c r="A4268">
        <v>4266</v>
      </c>
      <c r="B4268">
        <v>849</v>
      </c>
      <c r="C4268">
        <v>993</v>
      </c>
      <c r="D4268">
        <v>106</v>
      </c>
      <c r="E4268">
        <v>3</v>
      </c>
      <c r="F4268">
        <v>318</v>
      </c>
    </row>
    <row r="4269" spans="1:6" x14ac:dyDescent="0.25">
      <c r="A4269">
        <v>4267</v>
      </c>
      <c r="B4269">
        <v>849</v>
      </c>
      <c r="C4269">
        <v>1117</v>
      </c>
      <c r="D4269">
        <v>115</v>
      </c>
      <c r="E4269">
        <v>1</v>
      </c>
      <c r="F4269">
        <v>115</v>
      </c>
    </row>
    <row r="4270" spans="1:6" x14ac:dyDescent="0.25">
      <c r="A4270">
        <v>4268</v>
      </c>
      <c r="B4270">
        <v>850</v>
      </c>
      <c r="C4270">
        <v>368</v>
      </c>
      <c r="D4270">
        <v>94</v>
      </c>
      <c r="E4270">
        <v>2</v>
      </c>
      <c r="F4270">
        <v>188</v>
      </c>
    </row>
    <row r="4271" spans="1:6" x14ac:dyDescent="0.25">
      <c r="A4271">
        <v>4269</v>
      </c>
      <c r="B4271">
        <v>850</v>
      </c>
      <c r="C4271">
        <v>616</v>
      </c>
      <c r="D4271">
        <v>112</v>
      </c>
      <c r="E4271">
        <v>3</v>
      </c>
      <c r="F4271">
        <v>336</v>
      </c>
    </row>
    <row r="4272" spans="1:6" x14ac:dyDescent="0.25">
      <c r="A4272">
        <v>4270</v>
      </c>
      <c r="B4272">
        <v>850</v>
      </c>
      <c r="C4272">
        <v>652</v>
      </c>
      <c r="D4272">
        <v>93</v>
      </c>
      <c r="E4272">
        <v>2</v>
      </c>
      <c r="F4272">
        <v>186</v>
      </c>
    </row>
    <row r="4273" spans="1:6" x14ac:dyDescent="0.25">
      <c r="A4273">
        <v>4271</v>
      </c>
      <c r="B4273">
        <v>850</v>
      </c>
      <c r="C4273">
        <v>700</v>
      </c>
      <c r="D4273">
        <v>119</v>
      </c>
      <c r="E4273">
        <v>2</v>
      </c>
      <c r="F4273">
        <v>238</v>
      </c>
    </row>
    <row r="4274" spans="1:6" x14ac:dyDescent="0.25">
      <c r="A4274">
        <v>4272</v>
      </c>
      <c r="B4274">
        <v>850</v>
      </c>
      <c r="C4274">
        <v>533</v>
      </c>
      <c r="D4274">
        <v>98</v>
      </c>
      <c r="E4274">
        <v>2</v>
      </c>
      <c r="F4274">
        <v>196</v>
      </c>
    </row>
    <row r="4275" spans="1:6" x14ac:dyDescent="0.25">
      <c r="A4275">
        <v>4273</v>
      </c>
      <c r="B4275">
        <v>851</v>
      </c>
      <c r="C4275">
        <v>1031</v>
      </c>
      <c r="D4275">
        <v>90</v>
      </c>
      <c r="E4275">
        <v>3</v>
      </c>
      <c r="F4275">
        <v>270</v>
      </c>
    </row>
    <row r="4276" spans="1:6" x14ac:dyDescent="0.25">
      <c r="A4276">
        <v>4274</v>
      </c>
      <c r="B4276">
        <v>851</v>
      </c>
      <c r="C4276">
        <v>1074</v>
      </c>
      <c r="D4276">
        <v>93</v>
      </c>
      <c r="E4276">
        <v>3</v>
      </c>
      <c r="F4276">
        <v>279</v>
      </c>
    </row>
    <row r="4277" spans="1:6" x14ac:dyDescent="0.25">
      <c r="A4277">
        <v>4275</v>
      </c>
      <c r="B4277">
        <v>851</v>
      </c>
      <c r="C4277">
        <v>437</v>
      </c>
      <c r="D4277">
        <v>107</v>
      </c>
      <c r="E4277">
        <v>1</v>
      </c>
      <c r="F4277">
        <v>107</v>
      </c>
    </row>
    <row r="4278" spans="1:6" x14ac:dyDescent="0.25">
      <c r="A4278">
        <v>4276</v>
      </c>
      <c r="B4278">
        <v>851</v>
      </c>
      <c r="C4278">
        <v>1173</v>
      </c>
      <c r="D4278">
        <v>99</v>
      </c>
      <c r="E4278">
        <v>1</v>
      </c>
      <c r="F4278">
        <v>99</v>
      </c>
    </row>
    <row r="4279" spans="1:6" x14ac:dyDescent="0.25">
      <c r="A4279">
        <v>4277</v>
      </c>
      <c r="B4279">
        <v>852</v>
      </c>
      <c r="C4279">
        <v>579</v>
      </c>
      <c r="D4279">
        <v>100</v>
      </c>
      <c r="E4279">
        <v>2</v>
      </c>
      <c r="F4279">
        <v>200</v>
      </c>
    </row>
    <row r="4280" spans="1:6" x14ac:dyDescent="0.25">
      <c r="A4280">
        <v>4278</v>
      </c>
      <c r="B4280">
        <v>852</v>
      </c>
      <c r="C4280">
        <v>229</v>
      </c>
      <c r="D4280">
        <v>106</v>
      </c>
      <c r="E4280">
        <v>3</v>
      </c>
      <c r="F4280">
        <v>318</v>
      </c>
    </row>
    <row r="4281" spans="1:6" x14ac:dyDescent="0.25">
      <c r="A4281">
        <v>4279</v>
      </c>
      <c r="B4281">
        <v>852</v>
      </c>
      <c r="C4281">
        <v>623</v>
      </c>
      <c r="D4281">
        <v>112</v>
      </c>
      <c r="E4281">
        <v>2</v>
      </c>
      <c r="F4281">
        <v>224</v>
      </c>
    </row>
    <row r="4282" spans="1:6" x14ac:dyDescent="0.25">
      <c r="A4282">
        <v>4280</v>
      </c>
      <c r="B4282">
        <v>852</v>
      </c>
      <c r="C4282">
        <v>120</v>
      </c>
      <c r="D4282">
        <v>92</v>
      </c>
      <c r="E4282">
        <v>3</v>
      </c>
      <c r="F4282">
        <v>276</v>
      </c>
    </row>
    <row r="4283" spans="1:6" x14ac:dyDescent="0.25">
      <c r="A4283">
        <v>4281</v>
      </c>
      <c r="B4283">
        <v>852</v>
      </c>
      <c r="C4283">
        <v>1047</v>
      </c>
      <c r="D4283">
        <v>90</v>
      </c>
      <c r="E4283">
        <v>1</v>
      </c>
      <c r="F4283">
        <v>90</v>
      </c>
    </row>
    <row r="4284" spans="1:6" x14ac:dyDescent="0.25">
      <c r="A4284">
        <v>4282</v>
      </c>
      <c r="B4284">
        <v>853</v>
      </c>
      <c r="C4284">
        <v>549</v>
      </c>
      <c r="D4284">
        <v>98</v>
      </c>
      <c r="E4284">
        <v>2</v>
      </c>
      <c r="F4284">
        <v>196</v>
      </c>
    </row>
    <row r="4285" spans="1:6" x14ac:dyDescent="0.25">
      <c r="A4285">
        <v>4283</v>
      </c>
      <c r="B4285">
        <v>853</v>
      </c>
      <c r="C4285">
        <v>540</v>
      </c>
      <c r="D4285">
        <v>98</v>
      </c>
      <c r="E4285">
        <v>3</v>
      </c>
      <c r="F4285">
        <v>294</v>
      </c>
    </row>
    <row r="4286" spans="1:6" x14ac:dyDescent="0.25">
      <c r="A4286">
        <v>4284</v>
      </c>
      <c r="B4286">
        <v>853</v>
      </c>
      <c r="C4286">
        <v>568</v>
      </c>
      <c r="D4286">
        <v>100</v>
      </c>
      <c r="E4286">
        <v>2</v>
      </c>
      <c r="F4286">
        <v>200</v>
      </c>
    </row>
    <row r="4287" spans="1:6" x14ac:dyDescent="0.25">
      <c r="A4287">
        <v>4285</v>
      </c>
      <c r="B4287">
        <v>853</v>
      </c>
      <c r="C4287">
        <v>45</v>
      </c>
      <c r="D4287">
        <v>104</v>
      </c>
      <c r="E4287">
        <v>1</v>
      </c>
      <c r="F4287">
        <v>104</v>
      </c>
    </row>
    <row r="4288" spans="1:6" x14ac:dyDescent="0.25">
      <c r="A4288">
        <v>4286</v>
      </c>
      <c r="B4288">
        <v>853</v>
      </c>
      <c r="C4288">
        <v>1015</v>
      </c>
      <c r="D4288">
        <v>90</v>
      </c>
      <c r="E4288">
        <v>2</v>
      </c>
      <c r="F4288">
        <v>180</v>
      </c>
    </row>
    <row r="4289" spans="1:6" x14ac:dyDescent="0.25">
      <c r="A4289">
        <v>4287</v>
      </c>
      <c r="B4289">
        <v>853</v>
      </c>
      <c r="C4289">
        <v>535</v>
      </c>
      <c r="D4289">
        <v>98</v>
      </c>
      <c r="E4289">
        <v>2</v>
      </c>
      <c r="F4289">
        <v>196</v>
      </c>
    </row>
    <row r="4290" spans="1:6" x14ac:dyDescent="0.25">
      <c r="A4290">
        <v>4288</v>
      </c>
      <c r="B4290">
        <v>853</v>
      </c>
      <c r="C4290">
        <v>1220</v>
      </c>
      <c r="D4290">
        <v>105</v>
      </c>
      <c r="E4290">
        <v>3</v>
      </c>
      <c r="F4290">
        <v>315</v>
      </c>
    </row>
    <row r="4291" spans="1:6" x14ac:dyDescent="0.25">
      <c r="A4291">
        <v>4289</v>
      </c>
      <c r="B4291">
        <v>854</v>
      </c>
      <c r="C4291">
        <v>35</v>
      </c>
      <c r="D4291">
        <v>104</v>
      </c>
      <c r="E4291">
        <v>3</v>
      </c>
      <c r="F4291">
        <v>312</v>
      </c>
    </row>
    <row r="4292" spans="1:6" x14ac:dyDescent="0.25">
      <c r="A4292">
        <v>4290</v>
      </c>
      <c r="B4292">
        <v>855</v>
      </c>
      <c r="C4292">
        <v>983</v>
      </c>
      <c r="D4292">
        <v>106</v>
      </c>
      <c r="E4292">
        <v>1</v>
      </c>
      <c r="F4292">
        <v>106</v>
      </c>
    </row>
    <row r="4293" spans="1:6" x14ac:dyDescent="0.25">
      <c r="A4293">
        <v>4291</v>
      </c>
      <c r="B4293">
        <v>855</v>
      </c>
      <c r="C4293">
        <v>1112</v>
      </c>
      <c r="D4293">
        <v>115</v>
      </c>
      <c r="E4293">
        <v>3</v>
      </c>
      <c r="F4293">
        <v>345</v>
      </c>
    </row>
    <row r="4294" spans="1:6" x14ac:dyDescent="0.25">
      <c r="A4294">
        <v>4292</v>
      </c>
      <c r="B4294">
        <v>855</v>
      </c>
      <c r="C4294">
        <v>722</v>
      </c>
      <c r="D4294">
        <v>119</v>
      </c>
      <c r="E4294">
        <v>2</v>
      </c>
      <c r="F4294">
        <v>238</v>
      </c>
    </row>
    <row r="4295" spans="1:6" x14ac:dyDescent="0.25">
      <c r="A4295">
        <v>4293</v>
      </c>
      <c r="B4295">
        <v>855</v>
      </c>
      <c r="C4295">
        <v>620</v>
      </c>
      <c r="D4295">
        <v>112</v>
      </c>
      <c r="E4295">
        <v>3</v>
      </c>
      <c r="F4295">
        <v>336</v>
      </c>
    </row>
    <row r="4296" spans="1:6" x14ac:dyDescent="0.25">
      <c r="A4296">
        <v>4294</v>
      </c>
      <c r="B4296">
        <v>856</v>
      </c>
      <c r="C4296">
        <v>833</v>
      </c>
      <c r="D4296">
        <v>117</v>
      </c>
      <c r="E4296">
        <v>2</v>
      </c>
      <c r="F4296">
        <v>234</v>
      </c>
    </row>
    <row r="4297" spans="1:6" x14ac:dyDescent="0.25">
      <c r="A4297">
        <v>4295</v>
      </c>
      <c r="B4297">
        <v>856</v>
      </c>
      <c r="C4297">
        <v>1178</v>
      </c>
      <c r="D4297">
        <v>99</v>
      </c>
      <c r="E4297">
        <v>3</v>
      </c>
      <c r="F4297">
        <v>297</v>
      </c>
    </row>
    <row r="4298" spans="1:6" x14ac:dyDescent="0.25">
      <c r="A4298">
        <v>4296</v>
      </c>
      <c r="B4298">
        <v>856</v>
      </c>
      <c r="C4298">
        <v>794</v>
      </c>
      <c r="D4298">
        <v>91</v>
      </c>
      <c r="E4298">
        <v>3</v>
      </c>
      <c r="F4298">
        <v>273</v>
      </c>
    </row>
    <row r="4299" spans="1:6" x14ac:dyDescent="0.25">
      <c r="A4299">
        <v>4297</v>
      </c>
      <c r="B4299">
        <v>856</v>
      </c>
      <c r="C4299">
        <v>509</v>
      </c>
      <c r="D4299">
        <v>102</v>
      </c>
      <c r="E4299">
        <v>1</v>
      </c>
      <c r="F4299">
        <v>102</v>
      </c>
    </row>
    <row r="4300" spans="1:6" x14ac:dyDescent="0.25">
      <c r="A4300">
        <v>4298</v>
      </c>
      <c r="B4300">
        <v>856</v>
      </c>
      <c r="C4300">
        <v>92</v>
      </c>
      <c r="D4300">
        <v>118</v>
      </c>
      <c r="E4300">
        <v>1</v>
      </c>
      <c r="F4300">
        <v>118</v>
      </c>
    </row>
    <row r="4301" spans="1:6" x14ac:dyDescent="0.25">
      <c r="A4301">
        <v>4299</v>
      </c>
      <c r="B4301">
        <v>856</v>
      </c>
      <c r="C4301">
        <v>1204</v>
      </c>
      <c r="D4301">
        <v>105</v>
      </c>
      <c r="E4301">
        <v>2</v>
      </c>
      <c r="F4301">
        <v>210</v>
      </c>
    </row>
    <row r="4302" spans="1:6" x14ac:dyDescent="0.25">
      <c r="A4302">
        <v>4300</v>
      </c>
      <c r="B4302">
        <v>857</v>
      </c>
      <c r="C4302">
        <v>751</v>
      </c>
      <c r="D4302">
        <v>109</v>
      </c>
      <c r="E4302">
        <v>3</v>
      </c>
      <c r="F4302">
        <v>327</v>
      </c>
    </row>
    <row r="4303" spans="1:6" x14ac:dyDescent="0.25">
      <c r="A4303">
        <v>4301</v>
      </c>
      <c r="B4303">
        <v>857</v>
      </c>
      <c r="C4303">
        <v>213</v>
      </c>
      <c r="D4303">
        <v>106</v>
      </c>
      <c r="E4303">
        <v>3</v>
      </c>
      <c r="F4303">
        <v>318</v>
      </c>
    </row>
    <row r="4304" spans="1:6" x14ac:dyDescent="0.25">
      <c r="A4304">
        <v>4302</v>
      </c>
      <c r="B4304">
        <v>857</v>
      </c>
      <c r="C4304">
        <v>907</v>
      </c>
      <c r="D4304">
        <v>94</v>
      </c>
      <c r="E4304">
        <v>3</v>
      </c>
      <c r="F4304">
        <v>282</v>
      </c>
    </row>
    <row r="4305" spans="1:6" x14ac:dyDescent="0.25">
      <c r="A4305">
        <v>4303</v>
      </c>
      <c r="B4305">
        <v>857</v>
      </c>
      <c r="C4305">
        <v>431</v>
      </c>
      <c r="D4305">
        <v>107</v>
      </c>
      <c r="E4305">
        <v>2</v>
      </c>
      <c r="F4305">
        <v>214</v>
      </c>
    </row>
    <row r="4306" spans="1:6" x14ac:dyDescent="0.25">
      <c r="A4306">
        <v>4304</v>
      </c>
      <c r="B4306">
        <v>858</v>
      </c>
      <c r="C4306">
        <v>439</v>
      </c>
      <c r="D4306">
        <v>107</v>
      </c>
      <c r="E4306">
        <v>2</v>
      </c>
      <c r="F4306">
        <v>214</v>
      </c>
    </row>
    <row r="4307" spans="1:6" x14ac:dyDescent="0.25">
      <c r="A4307">
        <v>4305</v>
      </c>
      <c r="B4307">
        <v>858</v>
      </c>
      <c r="C4307">
        <v>281</v>
      </c>
      <c r="D4307">
        <v>105</v>
      </c>
      <c r="E4307">
        <v>3</v>
      </c>
      <c r="F4307">
        <v>315</v>
      </c>
    </row>
    <row r="4308" spans="1:6" x14ac:dyDescent="0.25">
      <c r="A4308">
        <v>4306</v>
      </c>
      <c r="B4308">
        <v>858</v>
      </c>
      <c r="C4308">
        <v>1124</v>
      </c>
      <c r="D4308">
        <v>102</v>
      </c>
      <c r="E4308">
        <v>2</v>
      </c>
      <c r="F4308">
        <v>204</v>
      </c>
    </row>
    <row r="4309" spans="1:6" x14ac:dyDescent="0.25">
      <c r="A4309">
        <v>4307</v>
      </c>
      <c r="B4309">
        <v>858</v>
      </c>
      <c r="C4309">
        <v>413</v>
      </c>
      <c r="D4309">
        <v>119</v>
      </c>
      <c r="E4309">
        <v>3</v>
      </c>
      <c r="F4309">
        <v>357</v>
      </c>
    </row>
    <row r="4310" spans="1:6" x14ac:dyDescent="0.25">
      <c r="A4310">
        <v>4308</v>
      </c>
      <c r="B4310">
        <v>858</v>
      </c>
      <c r="C4310">
        <v>799</v>
      </c>
      <c r="D4310">
        <v>91</v>
      </c>
      <c r="E4310">
        <v>1</v>
      </c>
      <c r="F4310">
        <v>91</v>
      </c>
    </row>
    <row r="4311" spans="1:6" x14ac:dyDescent="0.25">
      <c r="A4311">
        <v>4309</v>
      </c>
      <c r="B4311">
        <v>858</v>
      </c>
      <c r="C4311">
        <v>397</v>
      </c>
      <c r="D4311">
        <v>119</v>
      </c>
      <c r="E4311">
        <v>1</v>
      </c>
      <c r="F4311">
        <v>119</v>
      </c>
    </row>
    <row r="4312" spans="1:6" x14ac:dyDescent="0.25">
      <c r="A4312">
        <v>4310</v>
      </c>
      <c r="B4312">
        <v>859</v>
      </c>
      <c r="C4312">
        <v>740</v>
      </c>
      <c r="D4312">
        <v>109</v>
      </c>
      <c r="E4312">
        <v>1</v>
      </c>
      <c r="F4312">
        <v>109</v>
      </c>
    </row>
    <row r="4313" spans="1:6" x14ac:dyDescent="0.25">
      <c r="A4313">
        <v>4311</v>
      </c>
      <c r="B4313">
        <v>859</v>
      </c>
      <c r="C4313">
        <v>400</v>
      </c>
      <c r="D4313">
        <v>119</v>
      </c>
      <c r="E4313">
        <v>1</v>
      </c>
      <c r="F4313">
        <v>119</v>
      </c>
    </row>
    <row r="4314" spans="1:6" x14ac:dyDescent="0.25">
      <c r="A4314">
        <v>4312</v>
      </c>
      <c r="B4314">
        <v>859</v>
      </c>
      <c r="C4314">
        <v>180</v>
      </c>
      <c r="D4314">
        <v>98</v>
      </c>
      <c r="E4314">
        <v>2</v>
      </c>
      <c r="F4314">
        <v>196</v>
      </c>
    </row>
    <row r="4315" spans="1:6" x14ac:dyDescent="0.25">
      <c r="A4315">
        <v>4313</v>
      </c>
      <c r="B4315">
        <v>859</v>
      </c>
      <c r="C4315">
        <v>147</v>
      </c>
      <c r="D4315">
        <v>91</v>
      </c>
      <c r="E4315">
        <v>3</v>
      </c>
      <c r="F4315">
        <v>273</v>
      </c>
    </row>
    <row r="4316" spans="1:6" x14ac:dyDescent="0.25">
      <c r="A4316">
        <v>4314</v>
      </c>
      <c r="B4316">
        <v>860</v>
      </c>
      <c r="C4316">
        <v>995</v>
      </c>
      <c r="D4316">
        <v>106</v>
      </c>
      <c r="E4316">
        <v>1</v>
      </c>
      <c r="F4316">
        <v>106</v>
      </c>
    </row>
    <row r="4317" spans="1:6" x14ac:dyDescent="0.25">
      <c r="A4317">
        <v>4315</v>
      </c>
      <c r="B4317">
        <v>860</v>
      </c>
      <c r="C4317">
        <v>640</v>
      </c>
      <c r="D4317">
        <v>93</v>
      </c>
      <c r="E4317">
        <v>3</v>
      </c>
      <c r="F4317">
        <v>279</v>
      </c>
    </row>
    <row r="4318" spans="1:6" x14ac:dyDescent="0.25">
      <c r="A4318">
        <v>4316</v>
      </c>
      <c r="B4318">
        <v>860</v>
      </c>
      <c r="C4318">
        <v>52</v>
      </c>
      <c r="D4318">
        <v>104</v>
      </c>
      <c r="E4318">
        <v>3</v>
      </c>
      <c r="F4318">
        <v>312</v>
      </c>
    </row>
    <row r="4319" spans="1:6" x14ac:dyDescent="0.25">
      <c r="A4319">
        <v>4317</v>
      </c>
      <c r="B4319">
        <v>860</v>
      </c>
      <c r="C4319">
        <v>664</v>
      </c>
      <c r="D4319">
        <v>93</v>
      </c>
      <c r="E4319">
        <v>1</v>
      </c>
      <c r="F4319">
        <v>93</v>
      </c>
    </row>
    <row r="4320" spans="1:6" x14ac:dyDescent="0.25">
      <c r="A4320">
        <v>4318</v>
      </c>
      <c r="B4320">
        <v>861</v>
      </c>
      <c r="C4320">
        <v>1188</v>
      </c>
      <c r="D4320">
        <v>99</v>
      </c>
      <c r="E4320">
        <v>3</v>
      </c>
      <c r="F4320">
        <v>297</v>
      </c>
    </row>
    <row r="4321" spans="1:6" x14ac:dyDescent="0.25">
      <c r="A4321">
        <v>4319</v>
      </c>
      <c r="B4321">
        <v>861</v>
      </c>
      <c r="C4321">
        <v>58</v>
      </c>
      <c r="D4321">
        <v>104</v>
      </c>
      <c r="E4321">
        <v>2</v>
      </c>
      <c r="F4321">
        <v>208</v>
      </c>
    </row>
    <row r="4322" spans="1:6" x14ac:dyDescent="0.25">
      <c r="A4322">
        <v>4320</v>
      </c>
      <c r="B4322">
        <v>861</v>
      </c>
      <c r="C4322">
        <v>78</v>
      </c>
      <c r="D4322">
        <v>118</v>
      </c>
      <c r="E4322">
        <v>2</v>
      </c>
      <c r="F4322">
        <v>236</v>
      </c>
    </row>
    <row r="4323" spans="1:6" x14ac:dyDescent="0.25">
      <c r="A4323">
        <v>4321</v>
      </c>
      <c r="B4323">
        <v>862</v>
      </c>
      <c r="C4323">
        <v>935</v>
      </c>
      <c r="D4323">
        <v>96</v>
      </c>
      <c r="E4323">
        <v>3</v>
      </c>
      <c r="F4323">
        <v>288</v>
      </c>
    </row>
    <row r="4324" spans="1:6" x14ac:dyDescent="0.25">
      <c r="A4324">
        <v>4322</v>
      </c>
      <c r="B4324">
        <v>862</v>
      </c>
      <c r="C4324">
        <v>162</v>
      </c>
      <c r="D4324">
        <v>91</v>
      </c>
      <c r="E4324">
        <v>1</v>
      </c>
      <c r="F4324">
        <v>91</v>
      </c>
    </row>
    <row r="4325" spans="1:6" x14ac:dyDescent="0.25">
      <c r="A4325">
        <v>4323</v>
      </c>
      <c r="B4325">
        <v>862</v>
      </c>
      <c r="C4325">
        <v>208</v>
      </c>
      <c r="D4325">
        <v>98</v>
      </c>
      <c r="E4325">
        <v>2</v>
      </c>
      <c r="F4325">
        <v>196</v>
      </c>
    </row>
    <row r="4326" spans="1:6" x14ac:dyDescent="0.25">
      <c r="A4326">
        <v>4324</v>
      </c>
      <c r="B4326">
        <v>863</v>
      </c>
      <c r="C4326">
        <v>194</v>
      </c>
      <c r="D4326">
        <v>98</v>
      </c>
      <c r="E4326">
        <v>2</v>
      </c>
      <c r="F4326">
        <v>196</v>
      </c>
    </row>
    <row r="4327" spans="1:6" x14ac:dyDescent="0.25">
      <c r="A4327">
        <v>4325</v>
      </c>
      <c r="B4327">
        <v>863</v>
      </c>
      <c r="C4327">
        <v>472</v>
      </c>
      <c r="D4327">
        <v>118</v>
      </c>
      <c r="E4327">
        <v>3</v>
      </c>
      <c r="F4327">
        <v>354</v>
      </c>
    </row>
    <row r="4328" spans="1:6" x14ac:dyDescent="0.25">
      <c r="A4328">
        <v>4326</v>
      </c>
      <c r="B4328">
        <v>863</v>
      </c>
      <c r="C4328">
        <v>783</v>
      </c>
      <c r="D4328">
        <v>91</v>
      </c>
      <c r="E4328">
        <v>1</v>
      </c>
      <c r="F4328">
        <v>91</v>
      </c>
    </row>
    <row r="4329" spans="1:6" x14ac:dyDescent="0.25">
      <c r="A4329">
        <v>4327</v>
      </c>
      <c r="B4329">
        <v>863</v>
      </c>
      <c r="C4329">
        <v>650</v>
      </c>
      <c r="D4329">
        <v>93</v>
      </c>
      <c r="E4329">
        <v>3</v>
      </c>
      <c r="F4329">
        <v>279</v>
      </c>
    </row>
    <row r="4330" spans="1:6" x14ac:dyDescent="0.25">
      <c r="A4330">
        <v>4328</v>
      </c>
      <c r="B4330">
        <v>864</v>
      </c>
      <c r="C4330">
        <v>78</v>
      </c>
      <c r="D4330">
        <v>118</v>
      </c>
      <c r="E4330">
        <v>1</v>
      </c>
      <c r="F4330">
        <v>118</v>
      </c>
    </row>
    <row r="4331" spans="1:6" x14ac:dyDescent="0.25">
      <c r="A4331">
        <v>4329</v>
      </c>
      <c r="B4331">
        <v>864</v>
      </c>
      <c r="C4331">
        <v>336</v>
      </c>
      <c r="D4331">
        <v>109</v>
      </c>
      <c r="E4331">
        <v>2</v>
      </c>
      <c r="F4331">
        <v>218</v>
      </c>
    </row>
    <row r="4332" spans="1:6" x14ac:dyDescent="0.25">
      <c r="A4332">
        <v>4330</v>
      </c>
      <c r="B4332">
        <v>864</v>
      </c>
      <c r="C4332">
        <v>946</v>
      </c>
      <c r="D4332">
        <v>97</v>
      </c>
      <c r="E4332">
        <v>2</v>
      </c>
      <c r="F4332">
        <v>194</v>
      </c>
    </row>
    <row r="4333" spans="1:6" x14ac:dyDescent="0.25">
      <c r="A4333">
        <v>4331</v>
      </c>
      <c r="B4333">
        <v>865</v>
      </c>
      <c r="C4333">
        <v>1015</v>
      </c>
      <c r="D4333">
        <v>90</v>
      </c>
      <c r="E4333">
        <v>3</v>
      </c>
      <c r="F4333">
        <v>270</v>
      </c>
    </row>
    <row r="4334" spans="1:6" x14ac:dyDescent="0.25">
      <c r="A4334">
        <v>4332</v>
      </c>
      <c r="B4334">
        <v>866</v>
      </c>
      <c r="C4334">
        <v>653</v>
      </c>
      <c r="D4334">
        <v>93</v>
      </c>
      <c r="E4334">
        <v>2</v>
      </c>
      <c r="F4334">
        <v>186</v>
      </c>
    </row>
    <row r="4335" spans="1:6" x14ac:dyDescent="0.25">
      <c r="A4335">
        <v>4333</v>
      </c>
      <c r="B4335">
        <v>866</v>
      </c>
      <c r="C4335">
        <v>1142</v>
      </c>
      <c r="D4335">
        <v>102</v>
      </c>
      <c r="E4335">
        <v>2</v>
      </c>
      <c r="F4335">
        <v>204</v>
      </c>
    </row>
    <row r="4336" spans="1:6" x14ac:dyDescent="0.25">
      <c r="A4336">
        <v>4334</v>
      </c>
      <c r="B4336">
        <v>866</v>
      </c>
      <c r="C4336">
        <v>757</v>
      </c>
      <c r="D4336">
        <v>109</v>
      </c>
      <c r="E4336">
        <v>2</v>
      </c>
      <c r="F4336">
        <v>218</v>
      </c>
    </row>
    <row r="4337" spans="1:6" x14ac:dyDescent="0.25">
      <c r="A4337">
        <v>4335</v>
      </c>
      <c r="B4337">
        <v>866</v>
      </c>
      <c r="C4337">
        <v>846</v>
      </c>
      <c r="D4337">
        <v>113</v>
      </c>
      <c r="E4337">
        <v>1</v>
      </c>
      <c r="F4337">
        <v>113</v>
      </c>
    </row>
    <row r="4338" spans="1:6" x14ac:dyDescent="0.25">
      <c r="A4338">
        <v>4336</v>
      </c>
      <c r="B4338">
        <v>867</v>
      </c>
      <c r="C4338">
        <v>930</v>
      </c>
      <c r="D4338">
        <v>96</v>
      </c>
      <c r="E4338">
        <v>1</v>
      </c>
      <c r="F4338">
        <v>96</v>
      </c>
    </row>
    <row r="4339" spans="1:6" x14ac:dyDescent="0.25">
      <c r="A4339">
        <v>4337</v>
      </c>
      <c r="B4339">
        <v>867</v>
      </c>
      <c r="C4339">
        <v>129</v>
      </c>
      <c r="D4339">
        <v>92</v>
      </c>
      <c r="E4339">
        <v>1</v>
      </c>
      <c r="F4339">
        <v>92</v>
      </c>
    </row>
    <row r="4340" spans="1:6" x14ac:dyDescent="0.25">
      <c r="A4340">
        <v>4338</v>
      </c>
      <c r="B4340">
        <v>867</v>
      </c>
      <c r="C4340">
        <v>430</v>
      </c>
      <c r="D4340">
        <v>107</v>
      </c>
      <c r="E4340">
        <v>2</v>
      </c>
      <c r="F4340">
        <v>214</v>
      </c>
    </row>
    <row r="4341" spans="1:6" x14ac:dyDescent="0.25">
      <c r="A4341">
        <v>4339</v>
      </c>
      <c r="B4341">
        <v>867</v>
      </c>
      <c r="C4341">
        <v>545</v>
      </c>
      <c r="D4341">
        <v>98</v>
      </c>
      <c r="E4341">
        <v>1</v>
      </c>
      <c r="F4341">
        <v>98</v>
      </c>
    </row>
    <row r="4342" spans="1:6" x14ac:dyDescent="0.25">
      <c r="A4342">
        <v>4340</v>
      </c>
      <c r="B4342">
        <v>867</v>
      </c>
      <c r="C4342">
        <v>723</v>
      </c>
      <c r="D4342">
        <v>119</v>
      </c>
      <c r="E4342">
        <v>1</v>
      </c>
      <c r="F4342">
        <v>119</v>
      </c>
    </row>
    <row r="4343" spans="1:6" x14ac:dyDescent="0.25">
      <c r="A4343">
        <v>4341</v>
      </c>
      <c r="B4343">
        <v>867</v>
      </c>
      <c r="C4343">
        <v>19</v>
      </c>
      <c r="D4343">
        <v>96</v>
      </c>
      <c r="E4343">
        <v>1</v>
      </c>
      <c r="F4343">
        <v>96</v>
      </c>
    </row>
    <row r="4344" spans="1:6" x14ac:dyDescent="0.25">
      <c r="A4344">
        <v>4342</v>
      </c>
      <c r="B4344">
        <v>868</v>
      </c>
      <c r="C4344">
        <v>763</v>
      </c>
      <c r="D4344">
        <v>109</v>
      </c>
      <c r="E4344">
        <v>3</v>
      </c>
      <c r="F4344">
        <v>327</v>
      </c>
    </row>
    <row r="4345" spans="1:6" x14ac:dyDescent="0.25">
      <c r="A4345">
        <v>4343</v>
      </c>
      <c r="B4345">
        <v>868</v>
      </c>
      <c r="C4345">
        <v>1049</v>
      </c>
      <c r="D4345">
        <v>90</v>
      </c>
      <c r="E4345">
        <v>2</v>
      </c>
      <c r="F4345">
        <v>180</v>
      </c>
    </row>
    <row r="4346" spans="1:6" x14ac:dyDescent="0.25">
      <c r="A4346">
        <v>4344</v>
      </c>
      <c r="B4346">
        <v>869</v>
      </c>
      <c r="C4346">
        <v>1214</v>
      </c>
      <c r="D4346">
        <v>105</v>
      </c>
      <c r="E4346">
        <v>3</v>
      </c>
      <c r="F4346">
        <v>315</v>
      </c>
    </row>
    <row r="4347" spans="1:6" x14ac:dyDescent="0.25">
      <c r="A4347">
        <v>4345</v>
      </c>
      <c r="B4347">
        <v>869</v>
      </c>
      <c r="C4347">
        <v>949</v>
      </c>
      <c r="D4347">
        <v>97</v>
      </c>
      <c r="E4347">
        <v>2</v>
      </c>
      <c r="F4347">
        <v>194</v>
      </c>
    </row>
    <row r="4348" spans="1:6" x14ac:dyDescent="0.25">
      <c r="A4348">
        <v>4346</v>
      </c>
      <c r="B4348">
        <v>869</v>
      </c>
      <c r="C4348">
        <v>176</v>
      </c>
      <c r="D4348">
        <v>98</v>
      </c>
      <c r="E4348">
        <v>2</v>
      </c>
      <c r="F4348">
        <v>196</v>
      </c>
    </row>
    <row r="4349" spans="1:6" x14ac:dyDescent="0.25">
      <c r="A4349">
        <v>4347</v>
      </c>
      <c r="B4349">
        <v>869</v>
      </c>
      <c r="C4349">
        <v>535</v>
      </c>
      <c r="D4349">
        <v>98</v>
      </c>
      <c r="E4349">
        <v>3</v>
      </c>
      <c r="F4349">
        <v>294</v>
      </c>
    </row>
    <row r="4350" spans="1:6" x14ac:dyDescent="0.25">
      <c r="A4350">
        <v>4348</v>
      </c>
      <c r="B4350">
        <v>869</v>
      </c>
      <c r="C4350">
        <v>77</v>
      </c>
      <c r="D4350">
        <v>118</v>
      </c>
      <c r="E4350">
        <v>2</v>
      </c>
      <c r="F4350">
        <v>236</v>
      </c>
    </row>
    <row r="4351" spans="1:6" x14ac:dyDescent="0.25">
      <c r="A4351">
        <v>4349</v>
      </c>
      <c r="B4351">
        <v>869</v>
      </c>
      <c r="C4351">
        <v>636</v>
      </c>
      <c r="D4351">
        <v>93</v>
      </c>
      <c r="E4351">
        <v>1</v>
      </c>
      <c r="F4351">
        <v>93</v>
      </c>
    </row>
    <row r="4352" spans="1:6" x14ac:dyDescent="0.25">
      <c r="A4352">
        <v>4350</v>
      </c>
      <c r="B4352">
        <v>869</v>
      </c>
      <c r="C4352">
        <v>351</v>
      </c>
      <c r="D4352">
        <v>94</v>
      </c>
      <c r="E4352">
        <v>2</v>
      </c>
      <c r="F4352">
        <v>188</v>
      </c>
    </row>
    <row r="4353" spans="1:6" x14ac:dyDescent="0.25">
      <c r="A4353">
        <v>4351</v>
      </c>
      <c r="B4353">
        <v>869</v>
      </c>
      <c r="C4353">
        <v>1145</v>
      </c>
      <c r="D4353">
        <v>102</v>
      </c>
      <c r="E4353">
        <v>1</v>
      </c>
      <c r="F4353">
        <v>102</v>
      </c>
    </row>
    <row r="4354" spans="1:6" x14ac:dyDescent="0.25">
      <c r="A4354">
        <v>4352</v>
      </c>
      <c r="B4354">
        <v>869</v>
      </c>
      <c r="C4354">
        <v>845</v>
      </c>
      <c r="D4354">
        <v>113</v>
      </c>
      <c r="E4354">
        <v>1</v>
      </c>
      <c r="F4354">
        <v>113</v>
      </c>
    </row>
    <row r="4355" spans="1:6" x14ac:dyDescent="0.25">
      <c r="A4355">
        <v>4353</v>
      </c>
      <c r="B4355">
        <v>870</v>
      </c>
      <c r="C4355">
        <v>1256</v>
      </c>
      <c r="D4355">
        <v>112</v>
      </c>
      <c r="E4355">
        <v>2</v>
      </c>
      <c r="F4355">
        <v>224</v>
      </c>
    </row>
    <row r="4356" spans="1:6" x14ac:dyDescent="0.25">
      <c r="A4356">
        <v>4354</v>
      </c>
      <c r="B4356">
        <v>870</v>
      </c>
      <c r="C4356">
        <v>789</v>
      </c>
      <c r="D4356">
        <v>91</v>
      </c>
      <c r="E4356">
        <v>3</v>
      </c>
      <c r="F4356">
        <v>273</v>
      </c>
    </row>
    <row r="4357" spans="1:6" x14ac:dyDescent="0.25">
      <c r="A4357">
        <v>4355</v>
      </c>
      <c r="B4357">
        <v>870</v>
      </c>
      <c r="C4357">
        <v>720</v>
      </c>
      <c r="D4357">
        <v>119</v>
      </c>
      <c r="E4357">
        <v>3</v>
      </c>
      <c r="F4357">
        <v>357</v>
      </c>
    </row>
    <row r="4358" spans="1:6" x14ac:dyDescent="0.25">
      <c r="A4358">
        <v>4356</v>
      </c>
      <c r="B4358">
        <v>870</v>
      </c>
      <c r="C4358">
        <v>186</v>
      </c>
      <c r="D4358">
        <v>98</v>
      </c>
      <c r="E4358">
        <v>1</v>
      </c>
      <c r="F4358">
        <v>98</v>
      </c>
    </row>
    <row r="4359" spans="1:6" x14ac:dyDescent="0.25">
      <c r="A4359">
        <v>4357</v>
      </c>
      <c r="B4359">
        <v>870</v>
      </c>
      <c r="C4359">
        <v>1186</v>
      </c>
      <c r="D4359">
        <v>99</v>
      </c>
      <c r="E4359">
        <v>3</v>
      </c>
      <c r="F4359">
        <v>297</v>
      </c>
    </row>
    <row r="4360" spans="1:6" x14ac:dyDescent="0.25">
      <c r="A4360">
        <v>4358</v>
      </c>
      <c r="B4360">
        <v>871</v>
      </c>
      <c r="C4360">
        <v>637</v>
      </c>
      <c r="D4360">
        <v>93</v>
      </c>
      <c r="E4360">
        <v>1</v>
      </c>
      <c r="F4360">
        <v>93</v>
      </c>
    </row>
    <row r="4361" spans="1:6" x14ac:dyDescent="0.25">
      <c r="A4361">
        <v>4359</v>
      </c>
      <c r="B4361">
        <v>871</v>
      </c>
      <c r="C4361">
        <v>495</v>
      </c>
      <c r="D4361">
        <v>102</v>
      </c>
      <c r="E4361">
        <v>2</v>
      </c>
      <c r="F4361">
        <v>204</v>
      </c>
    </row>
    <row r="4362" spans="1:6" x14ac:dyDescent="0.25">
      <c r="A4362">
        <v>4360</v>
      </c>
      <c r="B4362">
        <v>871</v>
      </c>
      <c r="C4362">
        <v>1056</v>
      </c>
      <c r="D4362">
        <v>93</v>
      </c>
      <c r="E4362">
        <v>1</v>
      </c>
      <c r="F4362">
        <v>93</v>
      </c>
    </row>
    <row r="4363" spans="1:6" x14ac:dyDescent="0.25">
      <c r="A4363">
        <v>4361</v>
      </c>
      <c r="B4363">
        <v>872</v>
      </c>
      <c r="C4363">
        <v>113</v>
      </c>
      <c r="D4363">
        <v>92</v>
      </c>
      <c r="E4363">
        <v>3</v>
      </c>
      <c r="F4363">
        <v>276</v>
      </c>
    </row>
    <row r="4364" spans="1:6" x14ac:dyDescent="0.25">
      <c r="A4364">
        <v>4362</v>
      </c>
      <c r="B4364">
        <v>872</v>
      </c>
      <c r="C4364">
        <v>482</v>
      </c>
      <c r="D4364">
        <v>118</v>
      </c>
      <c r="E4364">
        <v>2</v>
      </c>
      <c r="F4364">
        <v>236</v>
      </c>
    </row>
    <row r="4365" spans="1:6" x14ac:dyDescent="0.25">
      <c r="A4365">
        <v>4363</v>
      </c>
      <c r="B4365">
        <v>872</v>
      </c>
      <c r="C4365">
        <v>230</v>
      </c>
      <c r="D4365">
        <v>106</v>
      </c>
      <c r="E4365">
        <v>1</v>
      </c>
      <c r="F4365">
        <v>106</v>
      </c>
    </row>
    <row r="4366" spans="1:6" x14ac:dyDescent="0.25">
      <c r="A4366">
        <v>4364</v>
      </c>
      <c r="B4366">
        <v>872</v>
      </c>
      <c r="C4366">
        <v>28</v>
      </c>
      <c r="D4366">
        <v>96</v>
      </c>
      <c r="E4366">
        <v>3</v>
      </c>
      <c r="F4366">
        <v>288</v>
      </c>
    </row>
    <row r="4367" spans="1:6" x14ac:dyDescent="0.25">
      <c r="A4367">
        <v>4365</v>
      </c>
      <c r="B4367">
        <v>872</v>
      </c>
      <c r="C4367">
        <v>608</v>
      </c>
      <c r="D4367">
        <v>112</v>
      </c>
      <c r="E4367">
        <v>2</v>
      </c>
      <c r="F4367">
        <v>224</v>
      </c>
    </row>
    <row r="4368" spans="1:6" x14ac:dyDescent="0.25">
      <c r="A4368">
        <v>4366</v>
      </c>
      <c r="B4368">
        <v>872</v>
      </c>
      <c r="C4368">
        <v>422</v>
      </c>
      <c r="D4368">
        <v>107</v>
      </c>
      <c r="E4368">
        <v>2</v>
      </c>
      <c r="F4368">
        <v>214</v>
      </c>
    </row>
    <row r="4369" spans="1:6" x14ac:dyDescent="0.25">
      <c r="A4369">
        <v>4367</v>
      </c>
      <c r="B4369">
        <v>872</v>
      </c>
      <c r="C4369">
        <v>78</v>
      </c>
      <c r="D4369">
        <v>118</v>
      </c>
      <c r="E4369">
        <v>1</v>
      </c>
      <c r="F4369">
        <v>118</v>
      </c>
    </row>
    <row r="4370" spans="1:6" x14ac:dyDescent="0.25">
      <c r="A4370">
        <v>4368</v>
      </c>
      <c r="B4370">
        <v>872</v>
      </c>
      <c r="C4370">
        <v>445</v>
      </c>
      <c r="D4370">
        <v>107</v>
      </c>
      <c r="E4370">
        <v>2</v>
      </c>
      <c r="F4370">
        <v>214</v>
      </c>
    </row>
    <row r="4371" spans="1:6" x14ac:dyDescent="0.25">
      <c r="A4371">
        <v>4369</v>
      </c>
      <c r="B4371">
        <v>872</v>
      </c>
      <c r="C4371">
        <v>94</v>
      </c>
      <c r="D4371">
        <v>118</v>
      </c>
      <c r="E4371">
        <v>1</v>
      </c>
      <c r="F4371">
        <v>118</v>
      </c>
    </row>
    <row r="4372" spans="1:6" x14ac:dyDescent="0.25">
      <c r="A4372">
        <v>4370</v>
      </c>
      <c r="B4372">
        <v>873</v>
      </c>
      <c r="C4372">
        <v>418</v>
      </c>
      <c r="D4372">
        <v>119</v>
      </c>
      <c r="E4372">
        <v>1</v>
      </c>
      <c r="F4372">
        <v>119</v>
      </c>
    </row>
    <row r="4373" spans="1:6" x14ac:dyDescent="0.25">
      <c r="A4373">
        <v>4371</v>
      </c>
      <c r="B4373">
        <v>873</v>
      </c>
      <c r="C4373">
        <v>440</v>
      </c>
      <c r="D4373">
        <v>107</v>
      </c>
      <c r="E4373">
        <v>1</v>
      </c>
      <c r="F4373">
        <v>107</v>
      </c>
    </row>
    <row r="4374" spans="1:6" x14ac:dyDescent="0.25">
      <c r="A4374">
        <v>4372</v>
      </c>
      <c r="B4374">
        <v>873</v>
      </c>
      <c r="C4374">
        <v>429</v>
      </c>
      <c r="D4374">
        <v>107</v>
      </c>
      <c r="E4374">
        <v>1</v>
      </c>
      <c r="F4374">
        <v>107</v>
      </c>
    </row>
    <row r="4375" spans="1:6" x14ac:dyDescent="0.25">
      <c r="A4375">
        <v>4373</v>
      </c>
      <c r="B4375">
        <v>873</v>
      </c>
      <c r="C4375">
        <v>731</v>
      </c>
      <c r="D4375">
        <v>119</v>
      </c>
      <c r="E4375">
        <v>2</v>
      </c>
      <c r="F4375">
        <v>238</v>
      </c>
    </row>
    <row r="4376" spans="1:6" x14ac:dyDescent="0.25">
      <c r="A4376">
        <v>4374</v>
      </c>
      <c r="B4376">
        <v>873</v>
      </c>
      <c r="C4376">
        <v>1126</v>
      </c>
      <c r="D4376">
        <v>102</v>
      </c>
      <c r="E4376">
        <v>1</v>
      </c>
      <c r="F4376">
        <v>102</v>
      </c>
    </row>
    <row r="4377" spans="1:6" x14ac:dyDescent="0.25">
      <c r="A4377">
        <v>4375</v>
      </c>
      <c r="B4377">
        <v>874</v>
      </c>
      <c r="C4377">
        <v>32</v>
      </c>
      <c r="D4377">
        <v>96</v>
      </c>
      <c r="E4377">
        <v>2</v>
      </c>
      <c r="F4377">
        <v>192</v>
      </c>
    </row>
    <row r="4378" spans="1:6" x14ac:dyDescent="0.25">
      <c r="A4378">
        <v>4376</v>
      </c>
      <c r="B4378">
        <v>874</v>
      </c>
      <c r="C4378">
        <v>919</v>
      </c>
      <c r="D4378">
        <v>96</v>
      </c>
      <c r="E4378">
        <v>2</v>
      </c>
      <c r="F4378">
        <v>192</v>
      </c>
    </row>
    <row r="4379" spans="1:6" x14ac:dyDescent="0.25">
      <c r="A4379">
        <v>4377</v>
      </c>
      <c r="B4379">
        <v>874</v>
      </c>
      <c r="C4379">
        <v>421</v>
      </c>
      <c r="D4379">
        <v>107</v>
      </c>
      <c r="E4379">
        <v>1</v>
      </c>
      <c r="F4379">
        <v>107</v>
      </c>
    </row>
    <row r="4380" spans="1:6" x14ac:dyDescent="0.25">
      <c r="A4380">
        <v>4378</v>
      </c>
      <c r="B4380">
        <v>874</v>
      </c>
      <c r="C4380">
        <v>1170</v>
      </c>
      <c r="D4380">
        <v>99</v>
      </c>
      <c r="E4380">
        <v>1</v>
      </c>
      <c r="F4380">
        <v>99</v>
      </c>
    </row>
    <row r="4381" spans="1:6" x14ac:dyDescent="0.25">
      <c r="A4381">
        <v>4379</v>
      </c>
      <c r="B4381">
        <v>874</v>
      </c>
      <c r="C4381">
        <v>826</v>
      </c>
      <c r="D4381">
        <v>117</v>
      </c>
      <c r="E4381">
        <v>3</v>
      </c>
      <c r="F4381">
        <v>351</v>
      </c>
    </row>
    <row r="4382" spans="1:6" x14ac:dyDescent="0.25">
      <c r="A4382">
        <v>4380</v>
      </c>
      <c r="B4382">
        <v>874</v>
      </c>
      <c r="C4382">
        <v>744</v>
      </c>
      <c r="D4382">
        <v>109</v>
      </c>
      <c r="E4382">
        <v>1</v>
      </c>
      <c r="F4382">
        <v>109</v>
      </c>
    </row>
    <row r="4383" spans="1:6" x14ac:dyDescent="0.25">
      <c r="A4383">
        <v>4381</v>
      </c>
      <c r="B4383">
        <v>874</v>
      </c>
      <c r="C4383">
        <v>1238</v>
      </c>
      <c r="D4383">
        <v>112</v>
      </c>
      <c r="E4383">
        <v>1</v>
      </c>
      <c r="F4383">
        <v>112</v>
      </c>
    </row>
    <row r="4384" spans="1:6" x14ac:dyDescent="0.25">
      <c r="A4384">
        <v>4382</v>
      </c>
      <c r="B4384">
        <v>874</v>
      </c>
      <c r="C4384">
        <v>973</v>
      </c>
      <c r="D4384">
        <v>97</v>
      </c>
      <c r="E4384">
        <v>3</v>
      </c>
      <c r="F4384">
        <v>291</v>
      </c>
    </row>
    <row r="4385" spans="1:6" x14ac:dyDescent="0.25">
      <c r="A4385">
        <v>4383</v>
      </c>
      <c r="B4385">
        <v>874</v>
      </c>
      <c r="C4385">
        <v>488</v>
      </c>
      <c r="D4385">
        <v>118</v>
      </c>
      <c r="E4385">
        <v>3</v>
      </c>
      <c r="F4385">
        <v>354</v>
      </c>
    </row>
    <row r="4386" spans="1:6" x14ac:dyDescent="0.25">
      <c r="A4386">
        <v>4384</v>
      </c>
      <c r="B4386">
        <v>875</v>
      </c>
      <c r="C4386">
        <v>6</v>
      </c>
      <c r="D4386">
        <v>96</v>
      </c>
      <c r="E4386">
        <v>1</v>
      </c>
      <c r="F4386">
        <v>96</v>
      </c>
    </row>
    <row r="4387" spans="1:6" x14ac:dyDescent="0.25">
      <c r="A4387">
        <v>4385</v>
      </c>
      <c r="B4387">
        <v>875</v>
      </c>
      <c r="C4387">
        <v>607</v>
      </c>
      <c r="D4387">
        <v>112</v>
      </c>
      <c r="E4387">
        <v>2</v>
      </c>
      <c r="F4387">
        <v>224</v>
      </c>
    </row>
    <row r="4388" spans="1:6" x14ac:dyDescent="0.25">
      <c r="A4388">
        <v>4386</v>
      </c>
      <c r="B4388">
        <v>875</v>
      </c>
      <c r="C4388">
        <v>74</v>
      </c>
      <c r="D4388">
        <v>118</v>
      </c>
      <c r="E4388">
        <v>3</v>
      </c>
      <c r="F4388">
        <v>354</v>
      </c>
    </row>
    <row r="4389" spans="1:6" x14ac:dyDescent="0.25">
      <c r="A4389">
        <v>4387</v>
      </c>
      <c r="B4389">
        <v>876</v>
      </c>
      <c r="C4389">
        <v>713</v>
      </c>
      <c r="D4389">
        <v>119</v>
      </c>
      <c r="E4389">
        <v>2</v>
      </c>
      <c r="F4389">
        <v>238</v>
      </c>
    </row>
    <row r="4390" spans="1:6" x14ac:dyDescent="0.25">
      <c r="A4390">
        <v>4388</v>
      </c>
      <c r="B4390">
        <v>876</v>
      </c>
      <c r="C4390">
        <v>739</v>
      </c>
      <c r="D4390">
        <v>109</v>
      </c>
      <c r="E4390">
        <v>3</v>
      </c>
      <c r="F4390">
        <v>327</v>
      </c>
    </row>
    <row r="4391" spans="1:6" x14ac:dyDescent="0.25">
      <c r="A4391">
        <v>4389</v>
      </c>
      <c r="B4391">
        <v>876</v>
      </c>
      <c r="C4391">
        <v>1087</v>
      </c>
      <c r="D4391">
        <v>115</v>
      </c>
      <c r="E4391">
        <v>2</v>
      </c>
      <c r="F4391">
        <v>230</v>
      </c>
    </row>
    <row r="4392" spans="1:6" x14ac:dyDescent="0.25">
      <c r="A4392">
        <v>4390</v>
      </c>
      <c r="B4392">
        <v>876</v>
      </c>
      <c r="C4392">
        <v>606</v>
      </c>
      <c r="D4392">
        <v>112</v>
      </c>
      <c r="E4392">
        <v>2</v>
      </c>
      <c r="F4392">
        <v>224</v>
      </c>
    </row>
    <row r="4393" spans="1:6" x14ac:dyDescent="0.25">
      <c r="A4393">
        <v>4391</v>
      </c>
      <c r="B4393">
        <v>876</v>
      </c>
      <c r="C4393">
        <v>697</v>
      </c>
      <c r="D4393">
        <v>113</v>
      </c>
      <c r="E4393">
        <v>2</v>
      </c>
      <c r="F4393">
        <v>226</v>
      </c>
    </row>
    <row r="4394" spans="1:6" x14ac:dyDescent="0.25">
      <c r="A4394">
        <v>4392</v>
      </c>
      <c r="B4394">
        <v>877</v>
      </c>
      <c r="C4394">
        <v>437</v>
      </c>
      <c r="D4394">
        <v>107</v>
      </c>
      <c r="E4394">
        <v>2</v>
      </c>
      <c r="F4394">
        <v>214</v>
      </c>
    </row>
    <row r="4395" spans="1:6" x14ac:dyDescent="0.25">
      <c r="A4395">
        <v>4393</v>
      </c>
      <c r="B4395">
        <v>877</v>
      </c>
      <c r="C4395">
        <v>1011</v>
      </c>
      <c r="D4395">
        <v>106</v>
      </c>
      <c r="E4395">
        <v>2</v>
      </c>
      <c r="F4395">
        <v>212</v>
      </c>
    </row>
    <row r="4396" spans="1:6" x14ac:dyDescent="0.25">
      <c r="A4396">
        <v>4394</v>
      </c>
      <c r="B4396">
        <v>877</v>
      </c>
      <c r="C4396">
        <v>509</v>
      </c>
      <c r="D4396">
        <v>102</v>
      </c>
      <c r="E4396">
        <v>1</v>
      </c>
      <c r="F4396">
        <v>102</v>
      </c>
    </row>
    <row r="4397" spans="1:6" x14ac:dyDescent="0.25">
      <c r="A4397">
        <v>4395</v>
      </c>
      <c r="B4397">
        <v>877</v>
      </c>
      <c r="C4397">
        <v>1042</v>
      </c>
      <c r="D4397">
        <v>90</v>
      </c>
      <c r="E4397">
        <v>2</v>
      </c>
      <c r="F4397">
        <v>180</v>
      </c>
    </row>
    <row r="4398" spans="1:6" x14ac:dyDescent="0.25">
      <c r="A4398">
        <v>4396</v>
      </c>
      <c r="B4398">
        <v>878</v>
      </c>
      <c r="C4398">
        <v>543</v>
      </c>
      <c r="D4398">
        <v>98</v>
      </c>
      <c r="E4398">
        <v>1</v>
      </c>
      <c r="F4398">
        <v>98</v>
      </c>
    </row>
    <row r="4399" spans="1:6" x14ac:dyDescent="0.25">
      <c r="A4399">
        <v>4397</v>
      </c>
      <c r="B4399">
        <v>878</v>
      </c>
      <c r="C4399">
        <v>1109</v>
      </c>
      <c r="D4399">
        <v>115</v>
      </c>
      <c r="E4399">
        <v>3</v>
      </c>
      <c r="F4399">
        <v>345</v>
      </c>
    </row>
    <row r="4400" spans="1:6" x14ac:dyDescent="0.25">
      <c r="A4400">
        <v>4398</v>
      </c>
      <c r="B4400">
        <v>879</v>
      </c>
      <c r="C4400">
        <v>789</v>
      </c>
      <c r="D4400">
        <v>91</v>
      </c>
      <c r="E4400">
        <v>3</v>
      </c>
      <c r="F4400">
        <v>273</v>
      </c>
    </row>
    <row r="4401" spans="1:6" x14ac:dyDescent="0.25">
      <c r="A4401">
        <v>4399</v>
      </c>
      <c r="B4401">
        <v>879</v>
      </c>
      <c r="C4401">
        <v>786</v>
      </c>
      <c r="D4401">
        <v>91</v>
      </c>
      <c r="E4401">
        <v>1</v>
      </c>
      <c r="F4401">
        <v>91</v>
      </c>
    </row>
    <row r="4402" spans="1:6" x14ac:dyDescent="0.25">
      <c r="A4402">
        <v>4400</v>
      </c>
      <c r="B4402">
        <v>880</v>
      </c>
      <c r="C4402">
        <v>724</v>
      </c>
      <c r="D4402">
        <v>119</v>
      </c>
      <c r="E4402">
        <v>2</v>
      </c>
      <c r="F4402">
        <v>238</v>
      </c>
    </row>
    <row r="4403" spans="1:6" x14ac:dyDescent="0.25">
      <c r="A4403">
        <v>4401</v>
      </c>
      <c r="B4403">
        <v>880</v>
      </c>
      <c r="C4403">
        <v>141</v>
      </c>
      <c r="D4403">
        <v>91</v>
      </c>
      <c r="E4403">
        <v>2</v>
      </c>
      <c r="F4403">
        <v>182</v>
      </c>
    </row>
    <row r="4404" spans="1:6" x14ac:dyDescent="0.25">
      <c r="A4404">
        <v>4402</v>
      </c>
      <c r="B4404">
        <v>880</v>
      </c>
      <c r="C4404">
        <v>161</v>
      </c>
      <c r="D4404">
        <v>91</v>
      </c>
      <c r="E4404">
        <v>3</v>
      </c>
      <c r="F4404">
        <v>273</v>
      </c>
    </row>
    <row r="4405" spans="1:6" x14ac:dyDescent="0.25">
      <c r="A4405">
        <v>4403</v>
      </c>
      <c r="B4405">
        <v>880</v>
      </c>
      <c r="C4405">
        <v>52</v>
      </c>
      <c r="D4405">
        <v>104</v>
      </c>
      <c r="E4405">
        <v>1</v>
      </c>
      <c r="F4405">
        <v>104</v>
      </c>
    </row>
    <row r="4406" spans="1:6" x14ac:dyDescent="0.25">
      <c r="A4406">
        <v>4404</v>
      </c>
      <c r="B4406">
        <v>880</v>
      </c>
      <c r="C4406">
        <v>860</v>
      </c>
      <c r="D4406">
        <v>113</v>
      </c>
      <c r="E4406">
        <v>1</v>
      </c>
      <c r="F4406">
        <v>113</v>
      </c>
    </row>
    <row r="4407" spans="1:6" x14ac:dyDescent="0.25">
      <c r="A4407">
        <v>4405</v>
      </c>
      <c r="B4407">
        <v>880</v>
      </c>
      <c r="C4407">
        <v>823</v>
      </c>
      <c r="D4407">
        <v>117</v>
      </c>
      <c r="E4407">
        <v>1</v>
      </c>
      <c r="F4407">
        <v>117</v>
      </c>
    </row>
    <row r="4408" spans="1:6" x14ac:dyDescent="0.25">
      <c r="A4408">
        <v>4406</v>
      </c>
      <c r="B4408">
        <v>880</v>
      </c>
      <c r="C4408">
        <v>1215</v>
      </c>
      <c r="D4408">
        <v>105</v>
      </c>
      <c r="E4408">
        <v>2</v>
      </c>
      <c r="F4408">
        <v>210</v>
      </c>
    </row>
    <row r="4409" spans="1:6" x14ac:dyDescent="0.25">
      <c r="A4409">
        <v>4407</v>
      </c>
      <c r="B4409">
        <v>881</v>
      </c>
      <c r="C4409">
        <v>1059</v>
      </c>
      <c r="D4409">
        <v>93</v>
      </c>
      <c r="E4409">
        <v>3</v>
      </c>
      <c r="F4409">
        <v>279</v>
      </c>
    </row>
    <row r="4410" spans="1:6" x14ac:dyDescent="0.25">
      <c r="A4410">
        <v>4408</v>
      </c>
      <c r="B4410">
        <v>881</v>
      </c>
      <c r="C4410">
        <v>41</v>
      </c>
      <c r="D4410">
        <v>104</v>
      </c>
      <c r="E4410">
        <v>1</v>
      </c>
      <c r="F4410">
        <v>104</v>
      </c>
    </row>
    <row r="4411" spans="1:6" x14ac:dyDescent="0.25">
      <c r="A4411">
        <v>4409</v>
      </c>
      <c r="B4411">
        <v>881</v>
      </c>
      <c r="C4411">
        <v>1258</v>
      </c>
      <c r="D4411">
        <v>112</v>
      </c>
      <c r="E4411">
        <v>1</v>
      </c>
      <c r="F4411">
        <v>112</v>
      </c>
    </row>
    <row r="4412" spans="1:6" x14ac:dyDescent="0.25">
      <c r="A4412">
        <v>4410</v>
      </c>
      <c r="B4412">
        <v>881</v>
      </c>
      <c r="C4412">
        <v>1121</v>
      </c>
      <c r="D4412">
        <v>102</v>
      </c>
      <c r="E4412">
        <v>2</v>
      </c>
      <c r="F4412">
        <v>204</v>
      </c>
    </row>
    <row r="4413" spans="1:6" x14ac:dyDescent="0.25">
      <c r="A4413">
        <v>4411</v>
      </c>
      <c r="B4413">
        <v>881</v>
      </c>
      <c r="C4413">
        <v>1077</v>
      </c>
      <c r="D4413">
        <v>93</v>
      </c>
      <c r="E4413">
        <v>2</v>
      </c>
      <c r="F4413">
        <v>186</v>
      </c>
    </row>
    <row r="4414" spans="1:6" x14ac:dyDescent="0.25">
      <c r="A4414">
        <v>4412</v>
      </c>
      <c r="B4414">
        <v>881</v>
      </c>
      <c r="C4414">
        <v>695</v>
      </c>
      <c r="D4414">
        <v>113</v>
      </c>
      <c r="E4414">
        <v>1</v>
      </c>
      <c r="F4414">
        <v>113</v>
      </c>
    </row>
    <row r="4415" spans="1:6" x14ac:dyDescent="0.25">
      <c r="A4415">
        <v>4413</v>
      </c>
      <c r="B4415">
        <v>881</v>
      </c>
      <c r="C4415">
        <v>177</v>
      </c>
      <c r="D4415">
        <v>98</v>
      </c>
      <c r="E4415">
        <v>1</v>
      </c>
      <c r="F4415">
        <v>98</v>
      </c>
    </row>
    <row r="4416" spans="1:6" x14ac:dyDescent="0.25">
      <c r="A4416">
        <v>4414</v>
      </c>
      <c r="B4416">
        <v>881</v>
      </c>
      <c r="C4416">
        <v>721</v>
      </c>
      <c r="D4416">
        <v>119</v>
      </c>
      <c r="E4416">
        <v>2</v>
      </c>
      <c r="F4416">
        <v>238</v>
      </c>
    </row>
    <row r="4417" spans="1:6" x14ac:dyDescent="0.25">
      <c r="A4417">
        <v>4415</v>
      </c>
      <c r="B4417">
        <v>881</v>
      </c>
      <c r="C4417">
        <v>729</v>
      </c>
      <c r="D4417">
        <v>119</v>
      </c>
      <c r="E4417">
        <v>1</v>
      </c>
      <c r="F4417">
        <v>119</v>
      </c>
    </row>
    <row r="4418" spans="1:6" x14ac:dyDescent="0.25">
      <c r="A4418">
        <v>4416</v>
      </c>
      <c r="B4418">
        <v>882</v>
      </c>
      <c r="C4418">
        <v>879</v>
      </c>
      <c r="D4418">
        <v>94</v>
      </c>
      <c r="E4418">
        <v>2</v>
      </c>
      <c r="F4418">
        <v>188</v>
      </c>
    </row>
    <row r="4419" spans="1:6" x14ac:dyDescent="0.25">
      <c r="A4419">
        <v>4417</v>
      </c>
      <c r="B4419">
        <v>882</v>
      </c>
      <c r="C4419">
        <v>240</v>
      </c>
      <c r="D4419">
        <v>106</v>
      </c>
      <c r="E4419">
        <v>1</v>
      </c>
      <c r="F4419">
        <v>106</v>
      </c>
    </row>
    <row r="4420" spans="1:6" x14ac:dyDescent="0.25">
      <c r="A4420">
        <v>4418</v>
      </c>
      <c r="B4420">
        <v>882</v>
      </c>
      <c r="C4420">
        <v>1013</v>
      </c>
      <c r="D4420">
        <v>106</v>
      </c>
      <c r="E4420">
        <v>1</v>
      </c>
      <c r="F4420">
        <v>106</v>
      </c>
    </row>
    <row r="4421" spans="1:6" x14ac:dyDescent="0.25">
      <c r="A4421">
        <v>4419</v>
      </c>
      <c r="B4421">
        <v>882</v>
      </c>
      <c r="C4421">
        <v>604</v>
      </c>
      <c r="D4421">
        <v>112</v>
      </c>
      <c r="E4421">
        <v>1</v>
      </c>
      <c r="F4421">
        <v>112</v>
      </c>
    </row>
    <row r="4422" spans="1:6" x14ac:dyDescent="0.25">
      <c r="A4422">
        <v>4420</v>
      </c>
      <c r="B4422">
        <v>882</v>
      </c>
      <c r="C4422">
        <v>321</v>
      </c>
      <c r="D4422">
        <v>109</v>
      </c>
      <c r="E4422">
        <v>2</v>
      </c>
      <c r="F4422">
        <v>218</v>
      </c>
    </row>
    <row r="4423" spans="1:6" x14ac:dyDescent="0.25">
      <c r="A4423">
        <v>4421</v>
      </c>
      <c r="B4423">
        <v>882</v>
      </c>
      <c r="C4423">
        <v>383</v>
      </c>
      <c r="D4423">
        <v>94</v>
      </c>
      <c r="E4423">
        <v>3</v>
      </c>
      <c r="F4423">
        <v>282</v>
      </c>
    </row>
    <row r="4424" spans="1:6" x14ac:dyDescent="0.25">
      <c r="A4424">
        <v>4422</v>
      </c>
      <c r="B4424">
        <v>882</v>
      </c>
      <c r="C4424">
        <v>681</v>
      </c>
      <c r="D4424">
        <v>113</v>
      </c>
      <c r="E4424">
        <v>3</v>
      </c>
      <c r="F4424">
        <v>339</v>
      </c>
    </row>
    <row r="4425" spans="1:6" x14ac:dyDescent="0.25">
      <c r="A4425">
        <v>4423</v>
      </c>
      <c r="B4425">
        <v>883</v>
      </c>
      <c r="C4425">
        <v>1057</v>
      </c>
      <c r="D4425">
        <v>93</v>
      </c>
      <c r="E4425">
        <v>1</v>
      </c>
      <c r="F4425">
        <v>93</v>
      </c>
    </row>
    <row r="4426" spans="1:6" x14ac:dyDescent="0.25">
      <c r="A4426">
        <v>4424</v>
      </c>
      <c r="B4426">
        <v>883</v>
      </c>
      <c r="C4426">
        <v>120</v>
      </c>
      <c r="D4426">
        <v>92</v>
      </c>
      <c r="E4426">
        <v>2</v>
      </c>
      <c r="F4426">
        <v>184</v>
      </c>
    </row>
    <row r="4427" spans="1:6" x14ac:dyDescent="0.25">
      <c r="A4427">
        <v>4425</v>
      </c>
      <c r="B4427">
        <v>883</v>
      </c>
      <c r="C4427">
        <v>155</v>
      </c>
      <c r="D4427">
        <v>91</v>
      </c>
      <c r="E4427">
        <v>2</v>
      </c>
      <c r="F4427">
        <v>182</v>
      </c>
    </row>
    <row r="4428" spans="1:6" x14ac:dyDescent="0.25">
      <c r="A4428">
        <v>4426</v>
      </c>
      <c r="B4428">
        <v>883</v>
      </c>
      <c r="C4428">
        <v>950</v>
      </c>
      <c r="D4428">
        <v>97</v>
      </c>
      <c r="E4428">
        <v>3</v>
      </c>
      <c r="F4428">
        <v>291</v>
      </c>
    </row>
    <row r="4429" spans="1:6" x14ac:dyDescent="0.25">
      <c r="A4429">
        <v>4427</v>
      </c>
      <c r="B4429">
        <v>883</v>
      </c>
      <c r="C4429">
        <v>361</v>
      </c>
      <c r="D4429">
        <v>94</v>
      </c>
      <c r="E4429">
        <v>1</v>
      </c>
      <c r="F4429">
        <v>94</v>
      </c>
    </row>
    <row r="4430" spans="1:6" x14ac:dyDescent="0.25">
      <c r="A4430">
        <v>4428</v>
      </c>
      <c r="B4430">
        <v>883</v>
      </c>
      <c r="C4430">
        <v>511</v>
      </c>
      <c r="D4430">
        <v>102</v>
      </c>
      <c r="E4430">
        <v>3</v>
      </c>
      <c r="F4430">
        <v>306</v>
      </c>
    </row>
    <row r="4431" spans="1:6" x14ac:dyDescent="0.25">
      <c r="A4431">
        <v>4429</v>
      </c>
      <c r="B4431">
        <v>883</v>
      </c>
      <c r="C4431">
        <v>883</v>
      </c>
      <c r="D4431">
        <v>94</v>
      </c>
      <c r="E4431">
        <v>3</v>
      </c>
      <c r="F4431">
        <v>282</v>
      </c>
    </row>
    <row r="4432" spans="1:6" x14ac:dyDescent="0.25">
      <c r="A4432">
        <v>4430</v>
      </c>
      <c r="B4432">
        <v>884</v>
      </c>
      <c r="C4432">
        <v>1037</v>
      </c>
      <c r="D4432">
        <v>90</v>
      </c>
      <c r="E4432">
        <v>2</v>
      </c>
      <c r="F4432">
        <v>180</v>
      </c>
    </row>
    <row r="4433" spans="1:6" x14ac:dyDescent="0.25">
      <c r="A4433">
        <v>4431</v>
      </c>
      <c r="B4433">
        <v>884</v>
      </c>
      <c r="C4433">
        <v>715</v>
      </c>
      <c r="D4433">
        <v>119</v>
      </c>
      <c r="E4433">
        <v>3</v>
      </c>
      <c r="F4433">
        <v>357</v>
      </c>
    </row>
    <row r="4434" spans="1:6" x14ac:dyDescent="0.25">
      <c r="A4434">
        <v>4432</v>
      </c>
      <c r="B4434">
        <v>884</v>
      </c>
      <c r="C4434">
        <v>1198</v>
      </c>
      <c r="D4434">
        <v>105</v>
      </c>
      <c r="E4434">
        <v>1</v>
      </c>
      <c r="F4434">
        <v>105</v>
      </c>
    </row>
    <row r="4435" spans="1:6" x14ac:dyDescent="0.25">
      <c r="A4435">
        <v>4433</v>
      </c>
      <c r="B4435">
        <v>884</v>
      </c>
      <c r="C4435">
        <v>133</v>
      </c>
      <c r="D4435">
        <v>92</v>
      </c>
      <c r="E4435">
        <v>3</v>
      </c>
      <c r="F4435">
        <v>276</v>
      </c>
    </row>
    <row r="4436" spans="1:6" x14ac:dyDescent="0.25">
      <c r="A4436">
        <v>4434</v>
      </c>
      <c r="B4436">
        <v>884</v>
      </c>
      <c r="C4436">
        <v>681</v>
      </c>
      <c r="D4436">
        <v>113</v>
      </c>
      <c r="E4436">
        <v>2</v>
      </c>
      <c r="F4436">
        <v>226</v>
      </c>
    </row>
    <row r="4437" spans="1:6" x14ac:dyDescent="0.25">
      <c r="A4437">
        <v>4435</v>
      </c>
      <c r="B4437">
        <v>884</v>
      </c>
      <c r="C4437">
        <v>428</v>
      </c>
      <c r="D4437">
        <v>107</v>
      </c>
      <c r="E4437">
        <v>3</v>
      </c>
      <c r="F4437">
        <v>321</v>
      </c>
    </row>
    <row r="4438" spans="1:6" x14ac:dyDescent="0.25">
      <c r="A4438">
        <v>4436</v>
      </c>
      <c r="B4438">
        <v>884</v>
      </c>
      <c r="C4438">
        <v>532</v>
      </c>
      <c r="D4438">
        <v>98</v>
      </c>
      <c r="E4438">
        <v>1</v>
      </c>
      <c r="F4438">
        <v>98</v>
      </c>
    </row>
    <row r="4439" spans="1:6" x14ac:dyDescent="0.25">
      <c r="A4439">
        <v>4437</v>
      </c>
      <c r="B4439">
        <v>884</v>
      </c>
      <c r="C4439">
        <v>729</v>
      </c>
      <c r="D4439">
        <v>119</v>
      </c>
      <c r="E4439">
        <v>3</v>
      </c>
      <c r="F4439">
        <v>357</v>
      </c>
    </row>
    <row r="4440" spans="1:6" x14ac:dyDescent="0.25">
      <c r="A4440">
        <v>4438</v>
      </c>
      <c r="B4440">
        <v>884</v>
      </c>
      <c r="C4440">
        <v>1199</v>
      </c>
      <c r="D4440">
        <v>105</v>
      </c>
      <c r="E4440">
        <v>1</v>
      </c>
      <c r="F4440">
        <v>105</v>
      </c>
    </row>
    <row r="4441" spans="1:6" x14ac:dyDescent="0.25">
      <c r="A4441">
        <v>4439</v>
      </c>
      <c r="B4441">
        <v>885</v>
      </c>
      <c r="C4441">
        <v>511</v>
      </c>
      <c r="D4441">
        <v>102</v>
      </c>
      <c r="E4441">
        <v>2</v>
      </c>
      <c r="F4441">
        <v>204</v>
      </c>
    </row>
    <row r="4442" spans="1:6" x14ac:dyDescent="0.25">
      <c r="A4442">
        <v>4440</v>
      </c>
      <c r="B4442">
        <v>885</v>
      </c>
      <c r="C4442">
        <v>930</v>
      </c>
      <c r="D4442">
        <v>96</v>
      </c>
      <c r="E4442">
        <v>3</v>
      </c>
      <c r="F4442">
        <v>288</v>
      </c>
    </row>
    <row r="4443" spans="1:6" x14ac:dyDescent="0.25">
      <c r="A4443">
        <v>4441</v>
      </c>
      <c r="B4443">
        <v>885</v>
      </c>
      <c r="C4443">
        <v>1222</v>
      </c>
      <c r="D4443">
        <v>105</v>
      </c>
      <c r="E4443">
        <v>2</v>
      </c>
      <c r="F4443">
        <v>210</v>
      </c>
    </row>
    <row r="4444" spans="1:6" x14ac:dyDescent="0.25">
      <c r="A4444">
        <v>4442</v>
      </c>
      <c r="B4444">
        <v>885</v>
      </c>
      <c r="C4444">
        <v>1012</v>
      </c>
      <c r="D4444">
        <v>106</v>
      </c>
      <c r="E4444">
        <v>3</v>
      </c>
      <c r="F4444">
        <v>318</v>
      </c>
    </row>
    <row r="4445" spans="1:6" x14ac:dyDescent="0.25">
      <c r="A4445">
        <v>4443</v>
      </c>
      <c r="B4445">
        <v>885</v>
      </c>
      <c r="C4445">
        <v>71</v>
      </c>
      <c r="D4445">
        <v>118</v>
      </c>
      <c r="E4445">
        <v>2</v>
      </c>
      <c r="F4445">
        <v>236</v>
      </c>
    </row>
    <row r="4446" spans="1:6" x14ac:dyDescent="0.25">
      <c r="A4446">
        <v>4444</v>
      </c>
      <c r="B4446">
        <v>886</v>
      </c>
      <c r="C4446">
        <v>112</v>
      </c>
      <c r="D4446">
        <v>92</v>
      </c>
      <c r="E4446">
        <v>2</v>
      </c>
      <c r="F4446">
        <v>184</v>
      </c>
    </row>
    <row r="4447" spans="1:6" x14ac:dyDescent="0.25">
      <c r="A4447">
        <v>4445</v>
      </c>
      <c r="B4447">
        <v>886</v>
      </c>
      <c r="C4447">
        <v>407</v>
      </c>
      <c r="D4447">
        <v>119</v>
      </c>
      <c r="E4447">
        <v>3</v>
      </c>
      <c r="F4447">
        <v>357</v>
      </c>
    </row>
    <row r="4448" spans="1:6" x14ac:dyDescent="0.25">
      <c r="A4448">
        <v>4446</v>
      </c>
      <c r="B4448">
        <v>886</v>
      </c>
      <c r="C4448">
        <v>466</v>
      </c>
      <c r="D4448">
        <v>118</v>
      </c>
      <c r="E4448">
        <v>3</v>
      </c>
      <c r="F4448">
        <v>354</v>
      </c>
    </row>
    <row r="4449" spans="1:6" x14ac:dyDescent="0.25">
      <c r="A4449">
        <v>4447</v>
      </c>
      <c r="B4449">
        <v>886</v>
      </c>
      <c r="C4449">
        <v>792</v>
      </c>
      <c r="D4449">
        <v>91</v>
      </c>
      <c r="E4449">
        <v>2</v>
      </c>
      <c r="F4449">
        <v>182</v>
      </c>
    </row>
    <row r="4450" spans="1:6" x14ac:dyDescent="0.25">
      <c r="A4450">
        <v>4448</v>
      </c>
      <c r="B4450">
        <v>886</v>
      </c>
      <c r="C4450">
        <v>357</v>
      </c>
      <c r="D4450">
        <v>94</v>
      </c>
      <c r="E4450">
        <v>2</v>
      </c>
      <c r="F4450">
        <v>188</v>
      </c>
    </row>
    <row r="4451" spans="1:6" x14ac:dyDescent="0.25">
      <c r="A4451">
        <v>4449</v>
      </c>
      <c r="B4451">
        <v>887</v>
      </c>
      <c r="C4451">
        <v>153</v>
      </c>
      <c r="D4451">
        <v>91</v>
      </c>
      <c r="E4451">
        <v>1</v>
      </c>
      <c r="F4451">
        <v>91</v>
      </c>
    </row>
    <row r="4452" spans="1:6" x14ac:dyDescent="0.25">
      <c r="A4452">
        <v>4450</v>
      </c>
      <c r="B4452">
        <v>887</v>
      </c>
      <c r="C4452">
        <v>356</v>
      </c>
      <c r="D4452">
        <v>94</v>
      </c>
      <c r="E4452">
        <v>2</v>
      </c>
      <c r="F4452">
        <v>188</v>
      </c>
    </row>
    <row r="4453" spans="1:6" x14ac:dyDescent="0.25">
      <c r="A4453">
        <v>4451</v>
      </c>
      <c r="B4453">
        <v>887</v>
      </c>
      <c r="C4453">
        <v>905</v>
      </c>
      <c r="D4453">
        <v>94</v>
      </c>
      <c r="E4453">
        <v>2</v>
      </c>
      <c r="F4453">
        <v>188</v>
      </c>
    </row>
    <row r="4454" spans="1:6" x14ac:dyDescent="0.25">
      <c r="A4454">
        <v>4452</v>
      </c>
      <c r="B4454">
        <v>887</v>
      </c>
      <c r="C4454">
        <v>977</v>
      </c>
      <c r="D4454">
        <v>97</v>
      </c>
      <c r="E4454">
        <v>2</v>
      </c>
      <c r="F4454">
        <v>194</v>
      </c>
    </row>
    <row r="4455" spans="1:6" x14ac:dyDescent="0.25">
      <c r="A4455">
        <v>4453</v>
      </c>
      <c r="B4455">
        <v>887</v>
      </c>
      <c r="C4455">
        <v>192</v>
      </c>
      <c r="D4455">
        <v>98</v>
      </c>
      <c r="E4455">
        <v>2</v>
      </c>
      <c r="F4455">
        <v>196</v>
      </c>
    </row>
    <row r="4456" spans="1:6" x14ac:dyDescent="0.25">
      <c r="A4456">
        <v>4454</v>
      </c>
      <c r="B4456">
        <v>888</v>
      </c>
      <c r="C4456">
        <v>395</v>
      </c>
      <c r="D4456">
        <v>119</v>
      </c>
      <c r="E4456">
        <v>2</v>
      </c>
      <c r="F4456">
        <v>238</v>
      </c>
    </row>
    <row r="4457" spans="1:6" x14ac:dyDescent="0.25">
      <c r="A4457">
        <v>4455</v>
      </c>
      <c r="B4457">
        <v>889</v>
      </c>
      <c r="C4457">
        <v>577</v>
      </c>
      <c r="D4457">
        <v>100</v>
      </c>
      <c r="E4457">
        <v>2</v>
      </c>
      <c r="F4457">
        <v>200</v>
      </c>
    </row>
    <row r="4458" spans="1:6" x14ac:dyDescent="0.25">
      <c r="A4458">
        <v>4456</v>
      </c>
      <c r="B4458">
        <v>890</v>
      </c>
      <c r="C4458">
        <v>664</v>
      </c>
      <c r="D4458">
        <v>93</v>
      </c>
      <c r="E4458">
        <v>2</v>
      </c>
      <c r="F4458">
        <v>186</v>
      </c>
    </row>
    <row r="4459" spans="1:6" x14ac:dyDescent="0.25">
      <c r="A4459">
        <v>4457</v>
      </c>
      <c r="B4459">
        <v>890</v>
      </c>
      <c r="C4459">
        <v>1126</v>
      </c>
      <c r="D4459">
        <v>102</v>
      </c>
      <c r="E4459">
        <v>1</v>
      </c>
      <c r="F4459">
        <v>102</v>
      </c>
    </row>
    <row r="4460" spans="1:6" x14ac:dyDescent="0.25">
      <c r="A4460">
        <v>4458</v>
      </c>
      <c r="B4460">
        <v>890</v>
      </c>
      <c r="C4460">
        <v>1052</v>
      </c>
      <c r="D4460">
        <v>93</v>
      </c>
      <c r="E4460">
        <v>2</v>
      </c>
      <c r="F4460">
        <v>186</v>
      </c>
    </row>
    <row r="4461" spans="1:6" x14ac:dyDescent="0.25">
      <c r="A4461">
        <v>4459</v>
      </c>
      <c r="B4461">
        <v>890</v>
      </c>
      <c r="C4461">
        <v>705</v>
      </c>
      <c r="D4461">
        <v>119</v>
      </c>
      <c r="E4461">
        <v>3</v>
      </c>
      <c r="F4461">
        <v>357</v>
      </c>
    </row>
    <row r="4462" spans="1:6" x14ac:dyDescent="0.25">
      <c r="A4462">
        <v>4460</v>
      </c>
      <c r="B4462">
        <v>890</v>
      </c>
      <c r="C4462">
        <v>1247</v>
      </c>
      <c r="D4462">
        <v>112</v>
      </c>
      <c r="E4462">
        <v>3</v>
      </c>
      <c r="F4462">
        <v>336</v>
      </c>
    </row>
    <row r="4463" spans="1:6" x14ac:dyDescent="0.25">
      <c r="A4463">
        <v>4461</v>
      </c>
      <c r="B4463">
        <v>890</v>
      </c>
      <c r="C4463">
        <v>545</v>
      </c>
      <c r="D4463">
        <v>98</v>
      </c>
      <c r="E4463">
        <v>1</v>
      </c>
      <c r="F4463">
        <v>98</v>
      </c>
    </row>
    <row r="4464" spans="1:6" x14ac:dyDescent="0.25">
      <c r="A4464">
        <v>4462</v>
      </c>
      <c r="B4464">
        <v>890</v>
      </c>
      <c r="C4464">
        <v>359</v>
      </c>
      <c r="D4464">
        <v>94</v>
      </c>
      <c r="E4464">
        <v>3</v>
      </c>
      <c r="F4464">
        <v>282</v>
      </c>
    </row>
    <row r="4465" spans="1:6" x14ac:dyDescent="0.25">
      <c r="A4465">
        <v>4463</v>
      </c>
      <c r="B4465">
        <v>890</v>
      </c>
      <c r="C4465">
        <v>838</v>
      </c>
      <c r="D4465">
        <v>117</v>
      </c>
      <c r="E4465">
        <v>1</v>
      </c>
      <c r="F4465">
        <v>117</v>
      </c>
    </row>
    <row r="4466" spans="1:6" x14ac:dyDescent="0.25">
      <c r="A4466">
        <v>4464</v>
      </c>
      <c r="B4466">
        <v>890</v>
      </c>
      <c r="C4466">
        <v>1121</v>
      </c>
      <c r="D4466">
        <v>102</v>
      </c>
      <c r="E4466">
        <v>3</v>
      </c>
      <c r="F4466">
        <v>306</v>
      </c>
    </row>
    <row r="4467" spans="1:6" x14ac:dyDescent="0.25">
      <c r="A4467">
        <v>4465</v>
      </c>
      <c r="B4467">
        <v>890</v>
      </c>
      <c r="C4467">
        <v>189</v>
      </c>
      <c r="D4467">
        <v>98</v>
      </c>
      <c r="E4467">
        <v>3</v>
      </c>
      <c r="F4467">
        <v>294</v>
      </c>
    </row>
    <row r="4468" spans="1:6" x14ac:dyDescent="0.25">
      <c r="A4468">
        <v>4466</v>
      </c>
      <c r="B4468">
        <v>891</v>
      </c>
      <c r="C4468">
        <v>442</v>
      </c>
      <c r="D4468">
        <v>107</v>
      </c>
      <c r="E4468">
        <v>3</v>
      </c>
      <c r="F4468">
        <v>321</v>
      </c>
    </row>
    <row r="4469" spans="1:6" x14ac:dyDescent="0.25">
      <c r="A4469">
        <v>4467</v>
      </c>
      <c r="B4469">
        <v>891</v>
      </c>
      <c r="C4469">
        <v>676</v>
      </c>
      <c r="D4469">
        <v>113</v>
      </c>
      <c r="E4469">
        <v>1</v>
      </c>
      <c r="F4469">
        <v>113</v>
      </c>
    </row>
    <row r="4470" spans="1:6" x14ac:dyDescent="0.25">
      <c r="A4470">
        <v>4468</v>
      </c>
      <c r="B4470">
        <v>891</v>
      </c>
      <c r="C4470">
        <v>514</v>
      </c>
      <c r="D4470">
        <v>102</v>
      </c>
      <c r="E4470">
        <v>2</v>
      </c>
      <c r="F4470">
        <v>204</v>
      </c>
    </row>
    <row r="4471" spans="1:6" x14ac:dyDescent="0.25">
      <c r="A4471">
        <v>4469</v>
      </c>
      <c r="B4471">
        <v>891</v>
      </c>
      <c r="C4471">
        <v>71</v>
      </c>
      <c r="D4471">
        <v>118</v>
      </c>
      <c r="E4471">
        <v>3</v>
      </c>
      <c r="F4471">
        <v>354</v>
      </c>
    </row>
    <row r="4472" spans="1:6" x14ac:dyDescent="0.25">
      <c r="A4472">
        <v>4470</v>
      </c>
      <c r="B4472">
        <v>891</v>
      </c>
      <c r="C4472">
        <v>193</v>
      </c>
      <c r="D4472">
        <v>98</v>
      </c>
      <c r="E4472">
        <v>3</v>
      </c>
      <c r="F4472">
        <v>294</v>
      </c>
    </row>
    <row r="4473" spans="1:6" x14ac:dyDescent="0.25">
      <c r="A4473">
        <v>4471</v>
      </c>
      <c r="B4473">
        <v>892</v>
      </c>
      <c r="C4473">
        <v>983</v>
      </c>
      <c r="D4473">
        <v>106</v>
      </c>
      <c r="E4473">
        <v>2</v>
      </c>
      <c r="F4473">
        <v>212</v>
      </c>
    </row>
    <row r="4474" spans="1:6" x14ac:dyDescent="0.25">
      <c r="A4474">
        <v>4472</v>
      </c>
      <c r="B4474">
        <v>893</v>
      </c>
      <c r="C4474">
        <v>1118</v>
      </c>
      <c r="D4474">
        <v>115</v>
      </c>
      <c r="E4474">
        <v>3</v>
      </c>
      <c r="F4474">
        <v>345</v>
      </c>
    </row>
    <row r="4475" spans="1:6" x14ac:dyDescent="0.25">
      <c r="A4475">
        <v>4473</v>
      </c>
      <c r="B4475">
        <v>893</v>
      </c>
      <c r="C4475">
        <v>1243</v>
      </c>
      <c r="D4475">
        <v>112</v>
      </c>
      <c r="E4475">
        <v>2</v>
      </c>
      <c r="F4475">
        <v>224</v>
      </c>
    </row>
    <row r="4476" spans="1:6" x14ac:dyDescent="0.25">
      <c r="A4476">
        <v>4474</v>
      </c>
      <c r="B4476">
        <v>893</v>
      </c>
      <c r="C4476">
        <v>838</v>
      </c>
      <c r="D4476">
        <v>117</v>
      </c>
      <c r="E4476">
        <v>1</v>
      </c>
      <c r="F4476">
        <v>117</v>
      </c>
    </row>
    <row r="4477" spans="1:6" x14ac:dyDescent="0.25">
      <c r="A4477">
        <v>4475</v>
      </c>
      <c r="B4477">
        <v>893</v>
      </c>
      <c r="C4477">
        <v>132</v>
      </c>
      <c r="D4477">
        <v>92</v>
      </c>
      <c r="E4477">
        <v>3</v>
      </c>
      <c r="F4477">
        <v>276</v>
      </c>
    </row>
    <row r="4478" spans="1:6" x14ac:dyDescent="0.25">
      <c r="A4478">
        <v>4476</v>
      </c>
      <c r="B4478">
        <v>893</v>
      </c>
      <c r="C4478">
        <v>927</v>
      </c>
      <c r="D4478">
        <v>96</v>
      </c>
      <c r="E4478">
        <v>2</v>
      </c>
      <c r="F4478">
        <v>192</v>
      </c>
    </row>
    <row r="4479" spans="1:6" x14ac:dyDescent="0.25">
      <c r="A4479">
        <v>4477</v>
      </c>
      <c r="B4479">
        <v>894</v>
      </c>
      <c r="C4479">
        <v>160</v>
      </c>
      <c r="D4479">
        <v>91</v>
      </c>
      <c r="E4479">
        <v>3</v>
      </c>
      <c r="F4479">
        <v>273</v>
      </c>
    </row>
    <row r="4480" spans="1:6" x14ac:dyDescent="0.25">
      <c r="A4480">
        <v>4478</v>
      </c>
      <c r="B4480">
        <v>894</v>
      </c>
      <c r="C4480">
        <v>1117</v>
      </c>
      <c r="D4480">
        <v>115</v>
      </c>
      <c r="E4480">
        <v>3</v>
      </c>
      <c r="F4480">
        <v>345</v>
      </c>
    </row>
    <row r="4481" spans="1:6" x14ac:dyDescent="0.25">
      <c r="A4481">
        <v>4479</v>
      </c>
      <c r="B4481">
        <v>894</v>
      </c>
      <c r="C4481">
        <v>1070</v>
      </c>
      <c r="D4481">
        <v>93</v>
      </c>
      <c r="E4481">
        <v>3</v>
      </c>
      <c r="F4481">
        <v>279</v>
      </c>
    </row>
    <row r="4482" spans="1:6" x14ac:dyDescent="0.25">
      <c r="A4482">
        <v>4480</v>
      </c>
      <c r="B4482">
        <v>894</v>
      </c>
      <c r="C4482">
        <v>1177</v>
      </c>
      <c r="D4482">
        <v>99</v>
      </c>
      <c r="E4482">
        <v>2</v>
      </c>
      <c r="F4482">
        <v>198</v>
      </c>
    </row>
    <row r="4483" spans="1:6" x14ac:dyDescent="0.25">
      <c r="A4483">
        <v>4481</v>
      </c>
      <c r="B4483">
        <v>894</v>
      </c>
      <c r="C4483">
        <v>1239</v>
      </c>
      <c r="D4483">
        <v>112</v>
      </c>
      <c r="E4483">
        <v>1</v>
      </c>
      <c r="F4483">
        <v>112</v>
      </c>
    </row>
    <row r="4484" spans="1:6" x14ac:dyDescent="0.25">
      <c r="A4484">
        <v>4482</v>
      </c>
      <c r="B4484">
        <v>894</v>
      </c>
      <c r="C4484">
        <v>109</v>
      </c>
      <c r="D4484">
        <v>92</v>
      </c>
      <c r="E4484">
        <v>3</v>
      </c>
      <c r="F4484">
        <v>276</v>
      </c>
    </row>
    <row r="4485" spans="1:6" x14ac:dyDescent="0.25">
      <c r="A4485">
        <v>4483</v>
      </c>
      <c r="B4485">
        <v>895</v>
      </c>
      <c r="C4485">
        <v>89</v>
      </c>
      <c r="D4485">
        <v>118</v>
      </c>
      <c r="E4485">
        <v>3</v>
      </c>
      <c r="F4485">
        <v>354</v>
      </c>
    </row>
    <row r="4486" spans="1:6" x14ac:dyDescent="0.25">
      <c r="A4486">
        <v>4484</v>
      </c>
      <c r="B4486">
        <v>895</v>
      </c>
      <c r="C4486">
        <v>835</v>
      </c>
      <c r="D4486">
        <v>117</v>
      </c>
      <c r="E4486">
        <v>1</v>
      </c>
      <c r="F4486">
        <v>117</v>
      </c>
    </row>
    <row r="4487" spans="1:6" x14ac:dyDescent="0.25">
      <c r="A4487">
        <v>4485</v>
      </c>
      <c r="B4487">
        <v>895</v>
      </c>
      <c r="C4487">
        <v>600</v>
      </c>
      <c r="D4487">
        <v>112</v>
      </c>
      <c r="E4487">
        <v>2</v>
      </c>
      <c r="F4487">
        <v>224</v>
      </c>
    </row>
    <row r="4488" spans="1:6" x14ac:dyDescent="0.25">
      <c r="A4488">
        <v>4486</v>
      </c>
      <c r="B4488">
        <v>895</v>
      </c>
      <c r="C4488">
        <v>643</v>
      </c>
      <c r="D4488">
        <v>93</v>
      </c>
      <c r="E4488">
        <v>1</v>
      </c>
      <c r="F4488">
        <v>93</v>
      </c>
    </row>
    <row r="4489" spans="1:6" x14ac:dyDescent="0.25">
      <c r="A4489">
        <v>4487</v>
      </c>
      <c r="B4489">
        <v>895</v>
      </c>
      <c r="C4489">
        <v>70</v>
      </c>
      <c r="D4489">
        <v>118</v>
      </c>
      <c r="E4489">
        <v>2</v>
      </c>
      <c r="F4489">
        <v>236</v>
      </c>
    </row>
    <row r="4490" spans="1:6" x14ac:dyDescent="0.25">
      <c r="A4490">
        <v>4488</v>
      </c>
      <c r="B4490">
        <v>895</v>
      </c>
      <c r="C4490">
        <v>700</v>
      </c>
      <c r="D4490">
        <v>119</v>
      </c>
      <c r="E4490">
        <v>1</v>
      </c>
      <c r="F4490">
        <v>119</v>
      </c>
    </row>
    <row r="4491" spans="1:6" x14ac:dyDescent="0.25">
      <c r="A4491">
        <v>4489</v>
      </c>
      <c r="B4491">
        <v>896</v>
      </c>
      <c r="C4491">
        <v>621</v>
      </c>
      <c r="D4491">
        <v>112</v>
      </c>
      <c r="E4491">
        <v>3</v>
      </c>
      <c r="F4491">
        <v>336</v>
      </c>
    </row>
    <row r="4492" spans="1:6" x14ac:dyDescent="0.25">
      <c r="A4492">
        <v>4490</v>
      </c>
      <c r="B4492">
        <v>896</v>
      </c>
      <c r="C4492">
        <v>388</v>
      </c>
      <c r="D4492">
        <v>119</v>
      </c>
      <c r="E4492">
        <v>2</v>
      </c>
      <c r="F4492">
        <v>238</v>
      </c>
    </row>
    <row r="4493" spans="1:6" x14ac:dyDescent="0.25">
      <c r="A4493">
        <v>4491</v>
      </c>
      <c r="B4493">
        <v>896</v>
      </c>
      <c r="C4493">
        <v>124</v>
      </c>
      <c r="D4493">
        <v>92</v>
      </c>
      <c r="E4493">
        <v>2</v>
      </c>
      <c r="F4493">
        <v>184</v>
      </c>
    </row>
    <row r="4494" spans="1:6" x14ac:dyDescent="0.25">
      <c r="A4494">
        <v>4492</v>
      </c>
      <c r="B4494">
        <v>896</v>
      </c>
      <c r="C4494">
        <v>1072</v>
      </c>
      <c r="D4494">
        <v>93</v>
      </c>
      <c r="E4494">
        <v>1</v>
      </c>
      <c r="F4494">
        <v>93</v>
      </c>
    </row>
    <row r="4495" spans="1:6" x14ac:dyDescent="0.25">
      <c r="A4495">
        <v>4493</v>
      </c>
      <c r="B4495">
        <v>896</v>
      </c>
      <c r="C4495">
        <v>905</v>
      </c>
      <c r="D4495">
        <v>94</v>
      </c>
      <c r="E4495">
        <v>1</v>
      </c>
      <c r="F4495">
        <v>94</v>
      </c>
    </row>
    <row r="4496" spans="1:6" x14ac:dyDescent="0.25">
      <c r="A4496">
        <v>4494</v>
      </c>
      <c r="B4496">
        <v>897</v>
      </c>
      <c r="C4496">
        <v>30</v>
      </c>
      <c r="D4496">
        <v>96</v>
      </c>
      <c r="E4496">
        <v>3</v>
      </c>
      <c r="F4496">
        <v>288</v>
      </c>
    </row>
    <row r="4497" spans="1:6" x14ac:dyDescent="0.25">
      <c r="A4497">
        <v>4495</v>
      </c>
      <c r="B4497">
        <v>897</v>
      </c>
      <c r="C4497">
        <v>91</v>
      </c>
      <c r="D4497">
        <v>118</v>
      </c>
      <c r="E4497">
        <v>3</v>
      </c>
      <c r="F4497">
        <v>354</v>
      </c>
    </row>
    <row r="4498" spans="1:6" x14ac:dyDescent="0.25">
      <c r="A4498">
        <v>4496</v>
      </c>
      <c r="B4498">
        <v>897</v>
      </c>
      <c r="C4498">
        <v>331</v>
      </c>
      <c r="D4498">
        <v>109</v>
      </c>
      <c r="E4498">
        <v>1</v>
      </c>
      <c r="F4498">
        <v>109</v>
      </c>
    </row>
    <row r="4499" spans="1:6" x14ac:dyDescent="0.25">
      <c r="A4499">
        <v>4497</v>
      </c>
      <c r="B4499">
        <v>897</v>
      </c>
      <c r="C4499">
        <v>589</v>
      </c>
      <c r="D4499">
        <v>100</v>
      </c>
      <c r="E4499">
        <v>2</v>
      </c>
      <c r="F4499">
        <v>200</v>
      </c>
    </row>
    <row r="4500" spans="1:6" x14ac:dyDescent="0.25">
      <c r="A4500">
        <v>4498</v>
      </c>
      <c r="B4500">
        <v>897</v>
      </c>
      <c r="C4500">
        <v>819</v>
      </c>
      <c r="D4500">
        <v>117</v>
      </c>
      <c r="E4500">
        <v>1</v>
      </c>
      <c r="F4500">
        <v>117</v>
      </c>
    </row>
    <row r="4501" spans="1:6" x14ac:dyDescent="0.25">
      <c r="A4501">
        <v>4499</v>
      </c>
      <c r="B4501">
        <v>897</v>
      </c>
      <c r="C4501">
        <v>873</v>
      </c>
      <c r="D4501">
        <v>113</v>
      </c>
      <c r="E4501">
        <v>1</v>
      </c>
      <c r="F4501">
        <v>113</v>
      </c>
    </row>
    <row r="4502" spans="1:6" x14ac:dyDescent="0.25">
      <c r="A4502">
        <v>4500</v>
      </c>
      <c r="B4502">
        <v>897</v>
      </c>
      <c r="C4502">
        <v>820</v>
      </c>
      <c r="D4502">
        <v>117</v>
      </c>
      <c r="E4502">
        <v>3</v>
      </c>
      <c r="F4502">
        <v>351</v>
      </c>
    </row>
    <row r="4503" spans="1:6" x14ac:dyDescent="0.25">
      <c r="A4503">
        <v>4501</v>
      </c>
      <c r="B4503">
        <v>897</v>
      </c>
      <c r="C4503">
        <v>546</v>
      </c>
      <c r="D4503">
        <v>98</v>
      </c>
      <c r="E4503">
        <v>3</v>
      </c>
      <c r="F4503">
        <v>294</v>
      </c>
    </row>
    <row r="4504" spans="1:6" x14ac:dyDescent="0.25">
      <c r="A4504">
        <v>4502</v>
      </c>
      <c r="B4504">
        <v>898</v>
      </c>
      <c r="C4504">
        <v>970</v>
      </c>
      <c r="D4504">
        <v>97</v>
      </c>
      <c r="E4504">
        <v>3</v>
      </c>
      <c r="F4504">
        <v>291</v>
      </c>
    </row>
    <row r="4505" spans="1:6" x14ac:dyDescent="0.25">
      <c r="A4505">
        <v>4503</v>
      </c>
      <c r="B4505">
        <v>898</v>
      </c>
      <c r="C4505">
        <v>212</v>
      </c>
      <c r="D4505">
        <v>106</v>
      </c>
      <c r="E4505">
        <v>3</v>
      </c>
      <c r="F4505">
        <v>318</v>
      </c>
    </row>
    <row r="4506" spans="1:6" x14ac:dyDescent="0.25">
      <c r="A4506">
        <v>4504</v>
      </c>
      <c r="B4506">
        <v>898</v>
      </c>
      <c r="C4506">
        <v>207</v>
      </c>
      <c r="D4506">
        <v>98</v>
      </c>
      <c r="E4506">
        <v>2</v>
      </c>
      <c r="F4506">
        <v>196</v>
      </c>
    </row>
    <row r="4507" spans="1:6" x14ac:dyDescent="0.25">
      <c r="A4507">
        <v>4505</v>
      </c>
      <c r="B4507">
        <v>898</v>
      </c>
      <c r="C4507">
        <v>366</v>
      </c>
      <c r="D4507">
        <v>94</v>
      </c>
      <c r="E4507">
        <v>1</v>
      </c>
      <c r="F4507">
        <v>94</v>
      </c>
    </row>
    <row r="4508" spans="1:6" x14ac:dyDescent="0.25">
      <c r="A4508">
        <v>4506</v>
      </c>
      <c r="B4508">
        <v>898</v>
      </c>
      <c r="C4508">
        <v>911</v>
      </c>
      <c r="D4508">
        <v>96</v>
      </c>
      <c r="E4508">
        <v>2</v>
      </c>
      <c r="F4508">
        <v>192</v>
      </c>
    </row>
    <row r="4509" spans="1:6" x14ac:dyDescent="0.25">
      <c r="A4509">
        <v>4507</v>
      </c>
      <c r="B4509">
        <v>898</v>
      </c>
      <c r="C4509">
        <v>28</v>
      </c>
      <c r="D4509">
        <v>96</v>
      </c>
      <c r="E4509">
        <v>3</v>
      </c>
      <c r="F4509">
        <v>288</v>
      </c>
    </row>
    <row r="4510" spans="1:6" x14ac:dyDescent="0.25">
      <c r="A4510">
        <v>4508</v>
      </c>
      <c r="B4510">
        <v>899</v>
      </c>
      <c r="C4510">
        <v>712</v>
      </c>
      <c r="D4510">
        <v>119</v>
      </c>
      <c r="E4510">
        <v>3</v>
      </c>
      <c r="F4510">
        <v>357</v>
      </c>
    </row>
    <row r="4511" spans="1:6" x14ac:dyDescent="0.25">
      <c r="A4511">
        <v>4509</v>
      </c>
      <c r="B4511">
        <v>899</v>
      </c>
      <c r="C4511">
        <v>112</v>
      </c>
      <c r="D4511">
        <v>92</v>
      </c>
      <c r="E4511">
        <v>2</v>
      </c>
      <c r="F4511">
        <v>184</v>
      </c>
    </row>
    <row r="4512" spans="1:6" x14ac:dyDescent="0.25">
      <c r="A4512">
        <v>4510</v>
      </c>
      <c r="B4512">
        <v>899</v>
      </c>
      <c r="C4512">
        <v>412</v>
      </c>
      <c r="D4512">
        <v>119</v>
      </c>
      <c r="E4512">
        <v>2</v>
      </c>
      <c r="F4512">
        <v>238</v>
      </c>
    </row>
    <row r="4513" spans="1:6" x14ac:dyDescent="0.25">
      <c r="A4513">
        <v>4511</v>
      </c>
      <c r="B4513">
        <v>899</v>
      </c>
      <c r="C4513">
        <v>1147</v>
      </c>
      <c r="D4513">
        <v>102</v>
      </c>
      <c r="E4513">
        <v>3</v>
      </c>
      <c r="F4513">
        <v>306</v>
      </c>
    </row>
    <row r="4514" spans="1:6" x14ac:dyDescent="0.25">
      <c r="A4514">
        <v>4512</v>
      </c>
      <c r="B4514">
        <v>900</v>
      </c>
      <c r="C4514">
        <v>636</v>
      </c>
      <c r="D4514">
        <v>93</v>
      </c>
      <c r="E4514">
        <v>2</v>
      </c>
      <c r="F4514">
        <v>186</v>
      </c>
    </row>
    <row r="4515" spans="1:6" x14ac:dyDescent="0.25">
      <c r="A4515">
        <v>4513</v>
      </c>
      <c r="B4515">
        <v>900</v>
      </c>
      <c r="C4515">
        <v>609</v>
      </c>
      <c r="D4515">
        <v>112</v>
      </c>
      <c r="E4515">
        <v>1</v>
      </c>
      <c r="F4515">
        <v>112</v>
      </c>
    </row>
    <row r="4516" spans="1:6" x14ac:dyDescent="0.25">
      <c r="A4516">
        <v>4514</v>
      </c>
      <c r="B4516">
        <v>900</v>
      </c>
      <c r="C4516">
        <v>406</v>
      </c>
      <c r="D4516">
        <v>119</v>
      </c>
      <c r="E4516">
        <v>1</v>
      </c>
      <c r="F4516">
        <v>119</v>
      </c>
    </row>
    <row r="4517" spans="1:6" x14ac:dyDescent="0.25">
      <c r="A4517">
        <v>4515</v>
      </c>
      <c r="B4517">
        <v>900</v>
      </c>
      <c r="C4517">
        <v>1108</v>
      </c>
      <c r="D4517">
        <v>115</v>
      </c>
      <c r="E4517">
        <v>3</v>
      </c>
      <c r="F4517">
        <v>345</v>
      </c>
    </row>
    <row r="4518" spans="1:6" x14ac:dyDescent="0.25">
      <c r="A4518">
        <v>4516</v>
      </c>
      <c r="B4518">
        <v>900</v>
      </c>
      <c r="C4518">
        <v>820</v>
      </c>
      <c r="D4518">
        <v>117</v>
      </c>
      <c r="E4518">
        <v>2</v>
      </c>
      <c r="F4518">
        <v>234</v>
      </c>
    </row>
    <row r="4519" spans="1:6" x14ac:dyDescent="0.25">
      <c r="A4519">
        <v>4517</v>
      </c>
      <c r="B4519">
        <v>900</v>
      </c>
      <c r="C4519">
        <v>679</v>
      </c>
      <c r="D4519">
        <v>113</v>
      </c>
      <c r="E4519">
        <v>3</v>
      </c>
      <c r="F4519">
        <v>339</v>
      </c>
    </row>
    <row r="4520" spans="1:6" x14ac:dyDescent="0.25">
      <c r="A4520">
        <v>4518</v>
      </c>
      <c r="B4520">
        <v>901</v>
      </c>
      <c r="C4520">
        <v>1144</v>
      </c>
      <c r="D4520">
        <v>102</v>
      </c>
      <c r="E4520">
        <v>2</v>
      </c>
      <c r="F4520">
        <v>204</v>
      </c>
    </row>
    <row r="4521" spans="1:6" x14ac:dyDescent="0.25">
      <c r="A4521">
        <v>4519</v>
      </c>
      <c r="B4521">
        <v>901</v>
      </c>
      <c r="C4521">
        <v>927</v>
      </c>
      <c r="D4521">
        <v>96</v>
      </c>
      <c r="E4521">
        <v>1</v>
      </c>
      <c r="F4521">
        <v>96</v>
      </c>
    </row>
    <row r="4522" spans="1:6" x14ac:dyDescent="0.25">
      <c r="A4522">
        <v>4520</v>
      </c>
      <c r="B4522">
        <v>901</v>
      </c>
      <c r="C4522">
        <v>207</v>
      </c>
      <c r="D4522">
        <v>98</v>
      </c>
      <c r="E4522">
        <v>3</v>
      </c>
      <c r="F4522">
        <v>294</v>
      </c>
    </row>
    <row r="4523" spans="1:6" x14ac:dyDescent="0.25">
      <c r="A4523">
        <v>4521</v>
      </c>
      <c r="B4523">
        <v>901</v>
      </c>
      <c r="C4523">
        <v>650</v>
      </c>
      <c r="D4523">
        <v>93</v>
      </c>
      <c r="E4523">
        <v>2</v>
      </c>
      <c r="F4523">
        <v>186</v>
      </c>
    </row>
    <row r="4524" spans="1:6" x14ac:dyDescent="0.25">
      <c r="A4524">
        <v>4522</v>
      </c>
      <c r="B4524">
        <v>901</v>
      </c>
      <c r="C4524">
        <v>441</v>
      </c>
      <c r="D4524">
        <v>107</v>
      </c>
      <c r="E4524">
        <v>1</v>
      </c>
      <c r="F4524">
        <v>107</v>
      </c>
    </row>
    <row r="4525" spans="1:6" x14ac:dyDescent="0.25">
      <c r="A4525">
        <v>4523</v>
      </c>
      <c r="B4525">
        <v>902</v>
      </c>
      <c r="C4525">
        <v>21</v>
      </c>
      <c r="D4525">
        <v>96</v>
      </c>
      <c r="E4525">
        <v>1</v>
      </c>
      <c r="F4525">
        <v>96</v>
      </c>
    </row>
    <row r="4526" spans="1:6" x14ac:dyDescent="0.25">
      <c r="A4526">
        <v>4524</v>
      </c>
      <c r="B4526">
        <v>902</v>
      </c>
      <c r="C4526">
        <v>683</v>
      </c>
      <c r="D4526">
        <v>113</v>
      </c>
      <c r="E4526">
        <v>2</v>
      </c>
      <c r="F4526">
        <v>226</v>
      </c>
    </row>
    <row r="4527" spans="1:6" x14ac:dyDescent="0.25">
      <c r="A4527">
        <v>4525</v>
      </c>
      <c r="B4527">
        <v>902</v>
      </c>
      <c r="C4527">
        <v>118</v>
      </c>
      <c r="D4527">
        <v>92</v>
      </c>
      <c r="E4527">
        <v>1</v>
      </c>
      <c r="F4527">
        <v>92</v>
      </c>
    </row>
    <row r="4528" spans="1:6" x14ac:dyDescent="0.25">
      <c r="A4528">
        <v>4526</v>
      </c>
      <c r="B4528">
        <v>902</v>
      </c>
      <c r="C4528">
        <v>892</v>
      </c>
      <c r="D4528">
        <v>94</v>
      </c>
      <c r="E4528">
        <v>2</v>
      </c>
      <c r="F4528">
        <v>188</v>
      </c>
    </row>
    <row r="4529" spans="1:6" x14ac:dyDescent="0.25">
      <c r="A4529">
        <v>4527</v>
      </c>
      <c r="B4529">
        <v>902</v>
      </c>
      <c r="C4529">
        <v>365</v>
      </c>
      <c r="D4529">
        <v>94</v>
      </c>
      <c r="E4529">
        <v>1</v>
      </c>
      <c r="F4529">
        <v>94</v>
      </c>
    </row>
    <row r="4530" spans="1:6" x14ac:dyDescent="0.25">
      <c r="A4530">
        <v>4528</v>
      </c>
      <c r="B4530">
        <v>902</v>
      </c>
      <c r="C4530">
        <v>568</v>
      </c>
      <c r="D4530">
        <v>100</v>
      </c>
      <c r="E4530">
        <v>3</v>
      </c>
      <c r="F4530">
        <v>300</v>
      </c>
    </row>
    <row r="4531" spans="1:6" x14ac:dyDescent="0.25">
      <c r="A4531">
        <v>4529</v>
      </c>
      <c r="B4531">
        <v>903</v>
      </c>
      <c r="C4531">
        <v>516</v>
      </c>
      <c r="D4531">
        <v>102</v>
      </c>
      <c r="E4531">
        <v>2</v>
      </c>
      <c r="F4531">
        <v>204</v>
      </c>
    </row>
    <row r="4532" spans="1:6" x14ac:dyDescent="0.25">
      <c r="A4532">
        <v>4530</v>
      </c>
      <c r="B4532">
        <v>903</v>
      </c>
      <c r="C4532">
        <v>121</v>
      </c>
      <c r="D4532">
        <v>92</v>
      </c>
      <c r="E4532">
        <v>1</v>
      </c>
      <c r="F4532">
        <v>92</v>
      </c>
    </row>
    <row r="4533" spans="1:6" x14ac:dyDescent="0.25">
      <c r="A4533">
        <v>4531</v>
      </c>
      <c r="B4533">
        <v>903</v>
      </c>
      <c r="C4533">
        <v>651</v>
      </c>
      <c r="D4533">
        <v>93</v>
      </c>
      <c r="E4533">
        <v>2</v>
      </c>
      <c r="F4533">
        <v>186</v>
      </c>
    </row>
    <row r="4534" spans="1:6" x14ac:dyDescent="0.25">
      <c r="A4534">
        <v>4532</v>
      </c>
      <c r="B4534">
        <v>903</v>
      </c>
      <c r="C4534">
        <v>992</v>
      </c>
      <c r="D4534">
        <v>106</v>
      </c>
      <c r="E4534">
        <v>2</v>
      </c>
      <c r="F4534">
        <v>212</v>
      </c>
    </row>
    <row r="4535" spans="1:6" x14ac:dyDescent="0.25">
      <c r="A4535">
        <v>4533</v>
      </c>
      <c r="B4535">
        <v>903</v>
      </c>
      <c r="C4535">
        <v>420</v>
      </c>
      <c r="D4535">
        <v>107</v>
      </c>
      <c r="E4535">
        <v>3</v>
      </c>
      <c r="F4535">
        <v>321</v>
      </c>
    </row>
    <row r="4536" spans="1:6" x14ac:dyDescent="0.25">
      <c r="A4536">
        <v>4534</v>
      </c>
      <c r="B4536">
        <v>903</v>
      </c>
      <c r="C4536">
        <v>1132</v>
      </c>
      <c r="D4536">
        <v>102</v>
      </c>
      <c r="E4536">
        <v>1</v>
      </c>
      <c r="F4536">
        <v>102</v>
      </c>
    </row>
    <row r="4537" spans="1:6" x14ac:dyDescent="0.25">
      <c r="A4537">
        <v>4535</v>
      </c>
      <c r="B4537">
        <v>904</v>
      </c>
      <c r="C4537">
        <v>1098</v>
      </c>
      <c r="D4537">
        <v>115</v>
      </c>
      <c r="E4537">
        <v>3</v>
      </c>
      <c r="F4537">
        <v>345</v>
      </c>
    </row>
    <row r="4538" spans="1:6" x14ac:dyDescent="0.25">
      <c r="A4538">
        <v>4536</v>
      </c>
      <c r="B4538">
        <v>904</v>
      </c>
      <c r="C4538">
        <v>148</v>
      </c>
      <c r="D4538">
        <v>91</v>
      </c>
      <c r="E4538">
        <v>3</v>
      </c>
      <c r="F4538">
        <v>273</v>
      </c>
    </row>
    <row r="4539" spans="1:6" x14ac:dyDescent="0.25">
      <c r="A4539">
        <v>4537</v>
      </c>
      <c r="B4539">
        <v>904</v>
      </c>
      <c r="C4539">
        <v>1096</v>
      </c>
      <c r="D4539">
        <v>115</v>
      </c>
      <c r="E4539">
        <v>3</v>
      </c>
      <c r="F4539">
        <v>345</v>
      </c>
    </row>
    <row r="4540" spans="1:6" x14ac:dyDescent="0.25">
      <c r="A4540">
        <v>4538</v>
      </c>
      <c r="B4540">
        <v>904</v>
      </c>
      <c r="C4540">
        <v>1240</v>
      </c>
      <c r="D4540">
        <v>112</v>
      </c>
      <c r="E4540">
        <v>1</v>
      </c>
      <c r="F4540">
        <v>112</v>
      </c>
    </row>
    <row r="4541" spans="1:6" x14ac:dyDescent="0.25">
      <c r="A4541">
        <v>4539</v>
      </c>
      <c r="B4541">
        <v>904</v>
      </c>
      <c r="C4541">
        <v>150</v>
      </c>
      <c r="D4541">
        <v>91</v>
      </c>
      <c r="E4541">
        <v>2</v>
      </c>
      <c r="F4541">
        <v>182</v>
      </c>
    </row>
    <row r="4542" spans="1:6" x14ac:dyDescent="0.25">
      <c r="A4542">
        <v>4540</v>
      </c>
      <c r="B4542">
        <v>905</v>
      </c>
      <c r="C4542">
        <v>486</v>
      </c>
      <c r="D4542">
        <v>118</v>
      </c>
      <c r="E4542">
        <v>3</v>
      </c>
      <c r="F4542">
        <v>354</v>
      </c>
    </row>
    <row r="4543" spans="1:6" x14ac:dyDescent="0.25">
      <c r="A4543">
        <v>4541</v>
      </c>
      <c r="B4543">
        <v>905</v>
      </c>
      <c r="C4543">
        <v>79</v>
      </c>
      <c r="D4543">
        <v>118</v>
      </c>
      <c r="E4543">
        <v>1</v>
      </c>
      <c r="F4543">
        <v>118</v>
      </c>
    </row>
    <row r="4544" spans="1:6" x14ac:dyDescent="0.25">
      <c r="A4544">
        <v>4542</v>
      </c>
      <c r="B4544">
        <v>905</v>
      </c>
      <c r="C4544">
        <v>870</v>
      </c>
      <c r="D4544">
        <v>113</v>
      </c>
      <c r="E4544">
        <v>2</v>
      </c>
      <c r="F4544">
        <v>226</v>
      </c>
    </row>
    <row r="4545" spans="1:6" x14ac:dyDescent="0.25">
      <c r="A4545">
        <v>4543</v>
      </c>
      <c r="B4545">
        <v>906</v>
      </c>
      <c r="C4545">
        <v>97</v>
      </c>
      <c r="D4545">
        <v>118</v>
      </c>
      <c r="E4545">
        <v>1</v>
      </c>
      <c r="F4545">
        <v>118</v>
      </c>
    </row>
    <row r="4546" spans="1:6" x14ac:dyDescent="0.25">
      <c r="A4546">
        <v>4544</v>
      </c>
      <c r="B4546">
        <v>906</v>
      </c>
      <c r="C4546">
        <v>569</v>
      </c>
      <c r="D4546">
        <v>100</v>
      </c>
      <c r="E4546">
        <v>2</v>
      </c>
      <c r="F4546">
        <v>200</v>
      </c>
    </row>
    <row r="4547" spans="1:6" x14ac:dyDescent="0.25">
      <c r="A4547">
        <v>4545</v>
      </c>
      <c r="B4547">
        <v>906</v>
      </c>
      <c r="C4547">
        <v>543</v>
      </c>
      <c r="D4547">
        <v>98</v>
      </c>
      <c r="E4547">
        <v>1</v>
      </c>
      <c r="F4547">
        <v>98</v>
      </c>
    </row>
    <row r="4548" spans="1:6" x14ac:dyDescent="0.25">
      <c r="A4548">
        <v>4546</v>
      </c>
      <c r="B4548">
        <v>906</v>
      </c>
      <c r="C4548">
        <v>727</v>
      </c>
      <c r="D4548">
        <v>119</v>
      </c>
      <c r="E4548">
        <v>3</v>
      </c>
      <c r="F4548">
        <v>357</v>
      </c>
    </row>
    <row r="4549" spans="1:6" x14ac:dyDescent="0.25">
      <c r="A4549">
        <v>4547</v>
      </c>
      <c r="B4549">
        <v>906</v>
      </c>
      <c r="C4549">
        <v>1027</v>
      </c>
      <c r="D4549">
        <v>90</v>
      </c>
      <c r="E4549">
        <v>1</v>
      </c>
      <c r="F4549">
        <v>90</v>
      </c>
    </row>
    <row r="4550" spans="1:6" x14ac:dyDescent="0.25">
      <c r="A4550">
        <v>4548</v>
      </c>
      <c r="B4550">
        <v>907</v>
      </c>
      <c r="C4550">
        <v>121</v>
      </c>
      <c r="D4550">
        <v>92</v>
      </c>
      <c r="E4550">
        <v>1</v>
      </c>
      <c r="F4550">
        <v>92</v>
      </c>
    </row>
    <row r="4551" spans="1:6" x14ac:dyDescent="0.25">
      <c r="A4551">
        <v>4549</v>
      </c>
      <c r="B4551">
        <v>907</v>
      </c>
      <c r="C4551">
        <v>115</v>
      </c>
      <c r="D4551">
        <v>92</v>
      </c>
      <c r="E4551">
        <v>1</v>
      </c>
      <c r="F4551">
        <v>92</v>
      </c>
    </row>
    <row r="4552" spans="1:6" x14ac:dyDescent="0.25">
      <c r="A4552">
        <v>4550</v>
      </c>
      <c r="B4552">
        <v>907</v>
      </c>
      <c r="C4552">
        <v>559</v>
      </c>
      <c r="D4552">
        <v>98</v>
      </c>
      <c r="E4552">
        <v>2</v>
      </c>
      <c r="F4552">
        <v>196</v>
      </c>
    </row>
    <row r="4553" spans="1:6" x14ac:dyDescent="0.25">
      <c r="A4553">
        <v>4551</v>
      </c>
      <c r="B4553">
        <v>908</v>
      </c>
      <c r="C4553">
        <v>635</v>
      </c>
      <c r="D4553">
        <v>93</v>
      </c>
      <c r="E4553">
        <v>2</v>
      </c>
      <c r="F4553">
        <v>186</v>
      </c>
    </row>
    <row r="4554" spans="1:6" x14ac:dyDescent="0.25">
      <c r="A4554">
        <v>4552</v>
      </c>
      <c r="B4554">
        <v>908</v>
      </c>
      <c r="C4554">
        <v>132</v>
      </c>
      <c r="D4554">
        <v>92</v>
      </c>
      <c r="E4554">
        <v>2</v>
      </c>
      <c r="F4554">
        <v>184</v>
      </c>
    </row>
    <row r="4555" spans="1:6" x14ac:dyDescent="0.25">
      <c r="A4555">
        <v>4553</v>
      </c>
      <c r="B4555">
        <v>908</v>
      </c>
      <c r="C4555">
        <v>196</v>
      </c>
      <c r="D4555">
        <v>98</v>
      </c>
      <c r="E4555">
        <v>3</v>
      </c>
      <c r="F4555">
        <v>294</v>
      </c>
    </row>
    <row r="4556" spans="1:6" x14ac:dyDescent="0.25">
      <c r="A4556">
        <v>4554</v>
      </c>
      <c r="B4556">
        <v>908</v>
      </c>
      <c r="C4556">
        <v>49</v>
      </c>
      <c r="D4556">
        <v>104</v>
      </c>
      <c r="E4556">
        <v>1</v>
      </c>
      <c r="F4556">
        <v>104</v>
      </c>
    </row>
    <row r="4557" spans="1:6" x14ac:dyDescent="0.25">
      <c r="A4557">
        <v>4555</v>
      </c>
      <c r="B4557">
        <v>908</v>
      </c>
      <c r="C4557">
        <v>1054</v>
      </c>
      <c r="D4557">
        <v>93</v>
      </c>
      <c r="E4557">
        <v>3</v>
      </c>
      <c r="F4557">
        <v>279</v>
      </c>
    </row>
    <row r="4558" spans="1:6" x14ac:dyDescent="0.25">
      <c r="A4558">
        <v>4556</v>
      </c>
      <c r="B4558">
        <v>908</v>
      </c>
      <c r="C4558">
        <v>817</v>
      </c>
      <c r="D4558">
        <v>117</v>
      </c>
      <c r="E4558">
        <v>3</v>
      </c>
      <c r="F4558">
        <v>351</v>
      </c>
    </row>
    <row r="4559" spans="1:6" x14ac:dyDescent="0.25">
      <c r="A4559">
        <v>4557</v>
      </c>
      <c r="B4559">
        <v>908</v>
      </c>
      <c r="C4559">
        <v>141</v>
      </c>
      <c r="D4559">
        <v>91</v>
      </c>
      <c r="E4559">
        <v>1</v>
      </c>
      <c r="F4559">
        <v>91</v>
      </c>
    </row>
    <row r="4560" spans="1:6" x14ac:dyDescent="0.25">
      <c r="A4560">
        <v>4558</v>
      </c>
      <c r="B4560">
        <v>908</v>
      </c>
      <c r="C4560">
        <v>631</v>
      </c>
      <c r="D4560">
        <v>93</v>
      </c>
      <c r="E4560">
        <v>3</v>
      </c>
      <c r="F4560">
        <v>279</v>
      </c>
    </row>
    <row r="4561" spans="1:6" x14ac:dyDescent="0.25">
      <c r="A4561">
        <v>4559</v>
      </c>
      <c r="B4561">
        <v>908</v>
      </c>
      <c r="C4561">
        <v>238</v>
      </c>
      <c r="D4561">
        <v>106</v>
      </c>
      <c r="E4561">
        <v>2</v>
      </c>
      <c r="F4561">
        <v>212</v>
      </c>
    </row>
    <row r="4562" spans="1:6" x14ac:dyDescent="0.25">
      <c r="A4562">
        <v>4560</v>
      </c>
      <c r="B4562">
        <v>908</v>
      </c>
      <c r="C4562">
        <v>842</v>
      </c>
      <c r="D4562">
        <v>113</v>
      </c>
      <c r="E4562">
        <v>1</v>
      </c>
      <c r="F4562">
        <v>113</v>
      </c>
    </row>
    <row r="4563" spans="1:6" x14ac:dyDescent="0.25">
      <c r="A4563">
        <v>4561</v>
      </c>
      <c r="B4563">
        <v>909</v>
      </c>
      <c r="C4563">
        <v>1218</v>
      </c>
      <c r="D4563">
        <v>105</v>
      </c>
      <c r="E4563">
        <v>1</v>
      </c>
      <c r="F4563">
        <v>105</v>
      </c>
    </row>
    <row r="4564" spans="1:6" x14ac:dyDescent="0.25">
      <c r="A4564">
        <v>4562</v>
      </c>
      <c r="B4564">
        <v>909</v>
      </c>
      <c r="C4564">
        <v>613</v>
      </c>
      <c r="D4564">
        <v>112</v>
      </c>
      <c r="E4564">
        <v>1</v>
      </c>
      <c r="F4564">
        <v>112</v>
      </c>
    </row>
    <row r="4565" spans="1:6" x14ac:dyDescent="0.25">
      <c r="A4565">
        <v>4563</v>
      </c>
      <c r="B4565">
        <v>909</v>
      </c>
      <c r="C4565">
        <v>309</v>
      </c>
      <c r="D4565">
        <v>105</v>
      </c>
      <c r="E4565">
        <v>3</v>
      </c>
      <c r="F4565">
        <v>315</v>
      </c>
    </row>
    <row r="4566" spans="1:6" x14ac:dyDescent="0.25">
      <c r="A4566">
        <v>4564</v>
      </c>
      <c r="B4566">
        <v>909</v>
      </c>
      <c r="C4566">
        <v>158</v>
      </c>
      <c r="D4566">
        <v>91</v>
      </c>
      <c r="E4566">
        <v>3</v>
      </c>
      <c r="F4566">
        <v>273</v>
      </c>
    </row>
    <row r="4567" spans="1:6" x14ac:dyDescent="0.25">
      <c r="A4567">
        <v>4565</v>
      </c>
      <c r="B4567">
        <v>909</v>
      </c>
      <c r="C4567">
        <v>1169</v>
      </c>
      <c r="D4567">
        <v>99</v>
      </c>
      <c r="E4567">
        <v>3</v>
      </c>
      <c r="F4567">
        <v>297</v>
      </c>
    </row>
    <row r="4568" spans="1:6" x14ac:dyDescent="0.25">
      <c r="A4568">
        <v>4566</v>
      </c>
      <c r="B4568">
        <v>909</v>
      </c>
      <c r="C4568">
        <v>507</v>
      </c>
      <c r="D4568">
        <v>102</v>
      </c>
      <c r="E4568">
        <v>3</v>
      </c>
      <c r="F4568">
        <v>306</v>
      </c>
    </row>
    <row r="4569" spans="1:6" x14ac:dyDescent="0.25">
      <c r="A4569">
        <v>4567</v>
      </c>
      <c r="B4569">
        <v>910</v>
      </c>
      <c r="C4569">
        <v>465</v>
      </c>
      <c r="D4569">
        <v>118</v>
      </c>
      <c r="E4569">
        <v>3</v>
      </c>
      <c r="F4569">
        <v>354</v>
      </c>
    </row>
    <row r="4570" spans="1:6" x14ac:dyDescent="0.25">
      <c r="A4570">
        <v>4568</v>
      </c>
      <c r="B4570">
        <v>910</v>
      </c>
      <c r="C4570">
        <v>908</v>
      </c>
      <c r="D4570">
        <v>94</v>
      </c>
      <c r="E4570">
        <v>2</v>
      </c>
      <c r="F4570">
        <v>188</v>
      </c>
    </row>
    <row r="4571" spans="1:6" x14ac:dyDescent="0.25">
      <c r="A4571">
        <v>4569</v>
      </c>
      <c r="B4571">
        <v>910</v>
      </c>
      <c r="C4571">
        <v>293</v>
      </c>
      <c r="D4571">
        <v>105</v>
      </c>
      <c r="E4571">
        <v>2</v>
      </c>
      <c r="F4571">
        <v>210</v>
      </c>
    </row>
    <row r="4572" spans="1:6" x14ac:dyDescent="0.25">
      <c r="A4572">
        <v>4570</v>
      </c>
      <c r="B4572">
        <v>910</v>
      </c>
      <c r="C4572">
        <v>21</v>
      </c>
      <c r="D4572">
        <v>96</v>
      </c>
      <c r="E4572">
        <v>2</v>
      </c>
      <c r="F4572">
        <v>192</v>
      </c>
    </row>
    <row r="4573" spans="1:6" x14ac:dyDescent="0.25">
      <c r="A4573">
        <v>4571</v>
      </c>
      <c r="B4573">
        <v>910</v>
      </c>
      <c r="C4573">
        <v>34</v>
      </c>
      <c r="D4573">
        <v>96</v>
      </c>
      <c r="E4573">
        <v>2</v>
      </c>
      <c r="F4573">
        <v>192</v>
      </c>
    </row>
    <row r="4574" spans="1:6" x14ac:dyDescent="0.25">
      <c r="A4574">
        <v>4572</v>
      </c>
      <c r="B4574">
        <v>911</v>
      </c>
      <c r="C4574">
        <v>979</v>
      </c>
      <c r="D4574">
        <v>97</v>
      </c>
      <c r="E4574">
        <v>1</v>
      </c>
      <c r="F4574">
        <v>97</v>
      </c>
    </row>
    <row r="4575" spans="1:6" x14ac:dyDescent="0.25">
      <c r="A4575">
        <v>4573</v>
      </c>
      <c r="B4575">
        <v>911</v>
      </c>
      <c r="C4575">
        <v>372</v>
      </c>
      <c r="D4575">
        <v>94</v>
      </c>
      <c r="E4575">
        <v>2</v>
      </c>
      <c r="F4575">
        <v>188</v>
      </c>
    </row>
    <row r="4576" spans="1:6" x14ac:dyDescent="0.25">
      <c r="A4576">
        <v>4574</v>
      </c>
      <c r="B4576">
        <v>911</v>
      </c>
      <c r="C4576">
        <v>915</v>
      </c>
      <c r="D4576">
        <v>96</v>
      </c>
      <c r="E4576">
        <v>1</v>
      </c>
      <c r="F4576">
        <v>96</v>
      </c>
    </row>
    <row r="4577" spans="1:6" x14ac:dyDescent="0.25">
      <c r="A4577">
        <v>4575</v>
      </c>
      <c r="B4577">
        <v>911</v>
      </c>
      <c r="C4577">
        <v>87</v>
      </c>
      <c r="D4577">
        <v>118</v>
      </c>
      <c r="E4577">
        <v>1</v>
      </c>
      <c r="F4577">
        <v>118</v>
      </c>
    </row>
    <row r="4578" spans="1:6" x14ac:dyDescent="0.25">
      <c r="A4578">
        <v>4576</v>
      </c>
      <c r="B4578">
        <v>912</v>
      </c>
      <c r="C4578">
        <v>1060</v>
      </c>
      <c r="D4578">
        <v>93</v>
      </c>
      <c r="E4578">
        <v>3</v>
      </c>
      <c r="F4578">
        <v>279</v>
      </c>
    </row>
    <row r="4579" spans="1:6" x14ac:dyDescent="0.25">
      <c r="A4579">
        <v>4577</v>
      </c>
      <c r="B4579">
        <v>913</v>
      </c>
      <c r="C4579">
        <v>761</v>
      </c>
      <c r="D4579">
        <v>109</v>
      </c>
      <c r="E4579">
        <v>1</v>
      </c>
      <c r="F4579">
        <v>109</v>
      </c>
    </row>
    <row r="4580" spans="1:6" x14ac:dyDescent="0.25">
      <c r="A4580">
        <v>4578</v>
      </c>
      <c r="B4580">
        <v>913</v>
      </c>
      <c r="C4580">
        <v>222</v>
      </c>
      <c r="D4580">
        <v>106</v>
      </c>
      <c r="E4580">
        <v>3</v>
      </c>
      <c r="F4580">
        <v>318</v>
      </c>
    </row>
    <row r="4581" spans="1:6" x14ac:dyDescent="0.25">
      <c r="A4581">
        <v>4579</v>
      </c>
      <c r="B4581">
        <v>914</v>
      </c>
      <c r="C4581">
        <v>123</v>
      </c>
      <c r="D4581">
        <v>92</v>
      </c>
      <c r="E4581">
        <v>3</v>
      </c>
      <c r="F4581">
        <v>276</v>
      </c>
    </row>
    <row r="4582" spans="1:6" x14ac:dyDescent="0.25">
      <c r="A4582">
        <v>4580</v>
      </c>
      <c r="B4582">
        <v>914</v>
      </c>
      <c r="C4582">
        <v>1114</v>
      </c>
      <c r="D4582">
        <v>115</v>
      </c>
      <c r="E4582">
        <v>2</v>
      </c>
      <c r="F4582">
        <v>230</v>
      </c>
    </row>
    <row r="4583" spans="1:6" x14ac:dyDescent="0.25">
      <c r="A4583">
        <v>4581</v>
      </c>
      <c r="B4583">
        <v>915</v>
      </c>
      <c r="C4583">
        <v>236</v>
      </c>
      <c r="D4583">
        <v>106</v>
      </c>
      <c r="E4583">
        <v>2</v>
      </c>
      <c r="F4583">
        <v>212</v>
      </c>
    </row>
    <row r="4584" spans="1:6" x14ac:dyDescent="0.25">
      <c r="A4584">
        <v>4582</v>
      </c>
      <c r="B4584">
        <v>915</v>
      </c>
      <c r="C4584">
        <v>216</v>
      </c>
      <c r="D4584">
        <v>106</v>
      </c>
      <c r="E4584">
        <v>1</v>
      </c>
      <c r="F4584">
        <v>106</v>
      </c>
    </row>
    <row r="4585" spans="1:6" x14ac:dyDescent="0.25">
      <c r="A4585">
        <v>4583</v>
      </c>
      <c r="B4585">
        <v>915</v>
      </c>
      <c r="C4585">
        <v>23</v>
      </c>
      <c r="D4585">
        <v>96</v>
      </c>
      <c r="E4585">
        <v>1</v>
      </c>
      <c r="F4585">
        <v>96</v>
      </c>
    </row>
    <row r="4586" spans="1:6" x14ac:dyDescent="0.25">
      <c r="A4586">
        <v>4584</v>
      </c>
      <c r="B4586">
        <v>915</v>
      </c>
      <c r="C4586">
        <v>53</v>
      </c>
      <c r="D4586">
        <v>104</v>
      </c>
      <c r="E4586">
        <v>1</v>
      </c>
      <c r="F4586">
        <v>104</v>
      </c>
    </row>
    <row r="4587" spans="1:6" x14ac:dyDescent="0.25">
      <c r="A4587">
        <v>4585</v>
      </c>
      <c r="B4587">
        <v>915</v>
      </c>
      <c r="C4587">
        <v>575</v>
      </c>
      <c r="D4587">
        <v>100</v>
      </c>
      <c r="E4587">
        <v>3</v>
      </c>
      <c r="F4587">
        <v>300</v>
      </c>
    </row>
    <row r="4588" spans="1:6" x14ac:dyDescent="0.25">
      <c r="A4588">
        <v>4586</v>
      </c>
      <c r="B4588">
        <v>915</v>
      </c>
      <c r="C4588">
        <v>1131</v>
      </c>
      <c r="D4588">
        <v>102</v>
      </c>
      <c r="E4588">
        <v>3</v>
      </c>
      <c r="F4588">
        <v>306</v>
      </c>
    </row>
    <row r="4589" spans="1:6" x14ac:dyDescent="0.25">
      <c r="A4589">
        <v>4587</v>
      </c>
      <c r="B4589">
        <v>915</v>
      </c>
      <c r="C4589">
        <v>1171</v>
      </c>
      <c r="D4589">
        <v>99</v>
      </c>
      <c r="E4589">
        <v>2</v>
      </c>
      <c r="F4589">
        <v>198</v>
      </c>
    </row>
    <row r="4590" spans="1:6" x14ac:dyDescent="0.25">
      <c r="A4590">
        <v>4588</v>
      </c>
      <c r="B4590">
        <v>915</v>
      </c>
      <c r="C4590">
        <v>1000</v>
      </c>
      <c r="D4590">
        <v>106</v>
      </c>
      <c r="E4590">
        <v>1</v>
      </c>
      <c r="F4590">
        <v>106</v>
      </c>
    </row>
    <row r="4591" spans="1:6" x14ac:dyDescent="0.25">
      <c r="A4591">
        <v>4589</v>
      </c>
      <c r="B4591">
        <v>916</v>
      </c>
      <c r="C4591">
        <v>904</v>
      </c>
      <c r="D4591">
        <v>94</v>
      </c>
      <c r="E4591">
        <v>1</v>
      </c>
      <c r="F4591">
        <v>94</v>
      </c>
    </row>
    <row r="4592" spans="1:6" x14ac:dyDescent="0.25">
      <c r="A4592">
        <v>4590</v>
      </c>
      <c r="B4592">
        <v>916</v>
      </c>
      <c r="C4592">
        <v>324</v>
      </c>
      <c r="D4592">
        <v>109</v>
      </c>
      <c r="E4592">
        <v>1</v>
      </c>
      <c r="F4592">
        <v>109</v>
      </c>
    </row>
    <row r="4593" spans="1:6" x14ac:dyDescent="0.25">
      <c r="A4593">
        <v>4591</v>
      </c>
      <c r="B4593">
        <v>916</v>
      </c>
      <c r="C4593">
        <v>118</v>
      </c>
      <c r="D4593">
        <v>92</v>
      </c>
      <c r="E4593">
        <v>1</v>
      </c>
      <c r="F4593">
        <v>92</v>
      </c>
    </row>
    <row r="4594" spans="1:6" x14ac:dyDescent="0.25">
      <c r="A4594">
        <v>4592</v>
      </c>
      <c r="B4594">
        <v>917</v>
      </c>
      <c r="C4594">
        <v>345</v>
      </c>
      <c r="D4594">
        <v>109</v>
      </c>
      <c r="E4594">
        <v>1</v>
      </c>
      <c r="F4594">
        <v>109</v>
      </c>
    </row>
    <row r="4595" spans="1:6" x14ac:dyDescent="0.25">
      <c r="A4595">
        <v>4593</v>
      </c>
      <c r="B4595">
        <v>918</v>
      </c>
      <c r="C4595">
        <v>539</v>
      </c>
      <c r="D4595">
        <v>98</v>
      </c>
      <c r="E4595">
        <v>3</v>
      </c>
      <c r="F4595">
        <v>294</v>
      </c>
    </row>
    <row r="4596" spans="1:6" x14ac:dyDescent="0.25">
      <c r="A4596">
        <v>4594</v>
      </c>
      <c r="B4596">
        <v>918</v>
      </c>
      <c r="C4596">
        <v>1119</v>
      </c>
      <c r="D4596">
        <v>115</v>
      </c>
      <c r="E4596">
        <v>2</v>
      </c>
      <c r="F4596">
        <v>230</v>
      </c>
    </row>
    <row r="4597" spans="1:6" x14ac:dyDescent="0.25">
      <c r="A4597">
        <v>4595</v>
      </c>
      <c r="B4597">
        <v>919</v>
      </c>
      <c r="C4597">
        <v>932</v>
      </c>
      <c r="D4597">
        <v>96</v>
      </c>
      <c r="E4597">
        <v>1</v>
      </c>
      <c r="F4597">
        <v>96</v>
      </c>
    </row>
    <row r="4598" spans="1:6" x14ac:dyDescent="0.25">
      <c r="A4598">
        <v>4596</v>
      </c>
      <c r="B4598">
        <v>920</v>
      </c>
      <c r="C4598">
        <v>1212</v>
      </c>
      <c r="D4598">
        <v>105</v>
      </c>
      <c r="E4598">
        <v>2</v>
      </c>
      <c r="F4598">
        <v>210</v>
      </c>
    </row>
    <row r="4599" spans="1:6" x14ac:dyDescent="0.25">
      <c r="A4599">
        <v>4597</v>
      </c>
      <c r="B4599">
        <v>920</v>
      </c>
      <c r="C4599">
        <v>540</v>
      </c>
      <c r="D4599">
        <v>98</v>
      </c>
      <c r="E4599">
        <v>3</v>
      </c>
      <c r="F4599">
        <v>294</v>
      </c>
    </row>
    <row r="4600" spans="1:6" x14ac:dyDescent="0.25">
      <c r="A4600">
        <v>4598</v>
      </c>
      <c r="B4600">
        <v>920</v>
      </c>
      <c r="C4600">
        <v>1000</v>
      </c>
      <c r="D4600">
        <v>106</v>
      </c>
      <c r="E4600">
        <v>3</v>
      </c>
      <c r="F4600">
        <v>318</v>
      </c>
    </row>
    <row r="4601" spans="1:6" x14ac:dyDescent="0.25">
      <c r="A4601">
        <v>4599</v>
      </c>
      <c r="B4601">
        <v>920</v>
      </c>
      <c r="C4601">
        <v>609</v>
      </c>
      <c r="D4601">
        <v>112</v>
      </c>
      <c r="E4601">
        <v>3</v>
      </c>
      <c r="F4601">
        <v>336</v>
      </c>
    </row>
    <row r="4602" spans="1:6" x14ac:dyDescent="0.25">
      <c r="A4602">
        <v>4600</v>
      </c>
      <c r="B4602">
        <v>920</v>
      </c>
      <c r="C4602">
        <v>502</v>
      </c>
      <c r="D4602">
        <v>102</v>
      </c>
      <c r="E4602">
        <v>1</v>
      </c>
      <c r="F4602">
        <v>102</v>
      </c>
    </row>
    <row r="4603" spans="1:6" x14ac:dyDescent="0.25">
      <c r="A4603">
        <v>4601</v>
      </c>
      <c r="B4603">
        <v>920</v>
      </c>
      <c r="C4603">
        <v>791</v>
      </c>
      <c r="D4603">
        <v>91</v>
      </c>
      <c r="E4603">
        <v>2</v>
      </c>
      <c r="F4603">
        <v>182</v>
      </c>
    </row>
    <row r="4604" spans="1:6" x14ac:dyDescent="0.25">
      <c r="A4604">
        <v>4602</v>
      </c>
      <c r="B4604">
        <v>920</v>
      </c>
      <c r="C4604">
        <v>943</v>
      </c>
      <c r="D4604">
        <v>96</v>
      </c>
      <c r="E4604">
        <v>3</v>
      </c>
      <c r="F4604">
        <v>288</v>
      </c>
    </row>
    <row r="4605" spans="1:6" x14ac:dyDescent="0.25">
      <c r="A4605">
        <v>4603</v>
      </c>
      <c r="B4605">
        <v>921</v>
      </c>
      <c r="C4605">
        <v>494</v>
      </c>
      <c r="D4605">
        <v>102</v>
      </c>
      <c r="E4605">
        <v>2</v>
      </c>
      <c r="F4605">
        <v>204</v>
      </c>
    </row>
    <row r="4606" spans="1:6" x14ac:dyDescent="0.25">
      <c r="A4606">
        <v>4604</v>
      </c>
      <c r="B4606">
        <v>921</v>
      </c>
      <c r="C4606">
        <v>1080</v>
      </c>
      <c r="D4606">
        <v>93</v>
      </c>
      <c r="E4606">
        <v>2</v>
      </c>
      <c r="F4606">
        <v>186</v>
      </c>
    </row>
    <row r="4607" spans="1:6" x14ac:dyDescent="0.25">
      <c r="A4607">
        <v>4605</v>
      </c>
      <c r="B4607">
        <v>921</v>
      </c>
      <c r="C4607">
        <v>573</v>
      </c>
      <c r="D4607">
        <v>100</v>
      </c>
      <c r="E4607">
        <v>3</v>
      </c>
      <c r="F4607">
        <v>300</v>
      </c>
    </row>
    <row r="4608" spans="1:6" x14ac:dyDescent="0.25">
      <c r="A4608">
        <v>4606</v>
      </c>
      <c r="B4608">
        <v>922</v>
      </c>
      <c r="C4608">
        <v>1231</v>
      </c>
      <c r="D4608">
        <v>112</v>
      </c>
      <c r="E4608">
        <v>2</v>
      </c>
      <c r="F4608">
        <v>224</v>
      </c>
    </row>
    <row r="4609" spans="1:6" x14ac:dyDescent="0.25">
      <c r="A4609">
        <v>4607</v>
      </c>
      <c r="B4609">
        <v>922</v>
      </c>
      <c r="C4609">
        <v>173</v>
      </c>
      <c r="D4609">
        <v>91</v>
      </c>
      <c r="E4609">
        <v>3</v>
      </c>
      <c r="F4609">
        <v>273</v>
      </c>
    </row>
    <row r="4610" spans="1:6" x14ac:dyDescent="0.25">
      <c r="A4610">
        <v>4608</v>
      </c>
      <c r="B4610">
        <v>923</v>
      </c>
      <c r="C4610">
        <v>655</v>
      </c>
      <c r="D4610">
        <v>93</v>
      </c>
      <c r="E4610">
        <v>3</v>
      </c>
      <c r="F4610">
        <v>279</v>
      </c>
    </row>
    <row r="4611" spans="1:6" x14ac:dyDescent="0.25">
      <c r="A4611">
        <v>4609</v>
      </c>
      <c r="B4611">
        <v>923</v>
      </c>
      <c r="C4611">
        <v>445</v>
      </c>
      <c r="D4611">
        <v>107</v>
      </c>
      <c r="E4611">
        <v>2</v>
      </c>
      <c r="F4611">
        <v>214</v>
      </c>
    </row>
    <row r="4612" spans="1:6" x14ac:dyDescent="0.25">
      <c r="A4612">
        <v>4610</v>
      </c>
      <c r="B4612">
        <v>923</v>
      </c>
      <c r="C4612">
        <v>462</v>
      </c>
      <c r="D4612">
        <v>118</v>
      </c>
      <c r="E4612">
        <v>3</v>
      </c>
      <c r="F4612">
        <v>354</v>
      </c>
    </row>
    <row r="4613" spans="1:6" x14ac:dyDescent="0.25">
      <c r="A4613">
        <v>4611</v>
      </c>
      <c r="B4613">
        <v>923</v>
      </c>
      <c r="C4613">
        <v>739</v>
      </c>
      <c r="D4613">
        <v>109</v>
      </c>
      <c r="E4613">
        <v>2</v>
      </c>
      <c r="F4613">
        <v>218</v>
      </c>
    </row>
    <row r="4614" spans="1:6" x14ac:dyDescent="0.25">
      <c r="A4614">
        <v>4612</v>
      </c>
      <c r="B4614">
        <v>923</v>
      </c>
      <c r="C4614">
        <v>222</v>
      </c>
      <c r="D4614">
        <v>106</v>
      </c>
      <c r="E4614">
        <v>1</v>
      </c>
      <c r="F4614">
        <v>106</v>
      </c>
    </row>
    <row r="4615" spans="1:6" x14ac:dyDescent="0.25">
      <c r="A4615">
        <v>4613</v>
      </c>
      <c r="B4615">
        <v>923</v>
      </c>
      <c r="C4615">
        <v>427</v>
      </c>
      <c r="D4615">
        <v>107</v>
      </c>
      <c r="E4615">
        <v>3</v>
      </c>
      <c r="F4615">
        <v>321</v>
      </c>
    </row>
    <row r="4616" spans="1:6" x14ac:dyDescent="0.25">
      <c r="A4616">
        <v>4614</v>
      </c>
      <c r="B4616">
        <v>924</v>
      </c>
      <c r="C4616">
        <v>38</v>
      </c>
      <c r="D4616">
        <v>104</v>
      </c>
      <c r="E4616">
        <v>2</v>
      </c>
      <c r="F4616">
        <v>208</v>
      </c>
    </row>
    <row r="4617" spans="1:6" x14ac:dyDescent="0.25">
      <c r="A4617">
        <v>4615</v>
      </c>
      <c r="B4617">
        <v>924</v>
      </c>
      <c r="C4617">
        <v>1176</v>
      </c>
      <c r="D4617">
        <v>99</v>
      </c>
      <c r="E4617">
        <v>1</v>
      </c>
      <c r="F4617">
        <v>99</v>
      </c>
    </row>
    <row r="4618" spans="1:6" x14ac:dyDescent="0.25">
      <c r="A4618">
        <v>4616</v>
      </c>
      <c r="B4618">
        <v>924</v>
      </c>
      <c r="C4618">
        <v>218</v>
      </c>
      <c r="D4618">
        <v>106</v>
      </c>
      <c r="E4618">
        <v>2</v>
      </c>
      <c r="F4618">
        <v>212</v>
      </c>
    </row>
    <row r="4619" spans="1:6" x14ac:dyDescent="0.25">
      <c r="A4619">
        <v>4617</v>
      </c>
      <c r="B4619">
        <v>925</v>
      </c>
      <c r="C4619">
        <v>880</v>
      </c>
      <c r="D4619">
        <v>94</v>
      </c>
      <c r="E4619">
        <v>1</v>
      </c>
      <c r="F4619">
        <v>94</v>
      </c>
    </row>
    <row r="4620" spans="1:6" x14ac:dyDescent="0.25">
      <c r="A4620">
        <v>4618</v>
      </c>
      <c r="B4620">
        <v>925</v>
      </c>
      <c r="C4620">
        <v>629</v>
      </c>
      <c r="D4620">
        <v>112</v>
      </c>
      <c r="E4620">
        <v>2</v>
      </c>
      <c r="F4620">
        <v>224</v>
      </c>
    </row>
    <row r="4621" spans="1:6" x14ac:dyDescent="0.25">
      <c r="A4621">
        <v>4619</v>
      </c>
      <c r="B4621">
        <v>925</v>
      </c>
      <c r="C4621">
        <v>511</v>
      </c>
      <c r="D4621">
        <v>102</v>
      </c>
      <c r="E4621">
        <v>3</v>
      </c>
      <c r="F4621">
        <v>306</v>
      </c>
    </row>
    <row r="4622" spans="1:6" x14ac:dyDescent="0.25">
      <c r="A4622">
        <v>4620</v>
      </c>
      <c r="B4622">
        <v>925</v>
      </c>
      <c r="C4622">
        <v>440</v>
      </c>
      <c r="D4622">
        <v>107</v>
      </c>
      <c r="E4622">
        <v>1</v>
      </c>
      <c r="F4622">
        <v>107</v>
      </c>
    </row>
    <row r="4623" spans="1:6" x14ac:dyDescent="0.25">
      <c r="A4623">
        <v>4621</v>
      </c>
      <c r="B4623">
        <v>925</v>
      </c>
      <c r="C4623">
        <v>209</v>
      </c>
      <c r="D4623">
        <v>98</v>
      </c>
      <c r="E4623">
        <v>2</v>
      </c>
      <c r="F4623">
        <v>196</v>
      </c>
    </row>
    <row r="4624" spans="1:6" x14ac:dyDescent="0.25">
      <c r="A4624">
        <v>4622</v>
      </c>
      <c r="B4624">
        <v>926</v>
      </c>
      <c r="C4624">
        <v>426</v>
      </c>
      <c r="D4624">
        <v>107</v>
      </c>
      <c r="E4624">
        <v>2</v>
      </c>
      <c r="F4624">
        <v>214</v>
      </c>
    </row>
    <row r="4625" spans="1:6" x14ac:dyDescent="0.25">
      <c r="A4625">
        <v>4623</v>
      </c>
      <c r="B4625">
        <v>926</v>
      </c>
      <c r="C4625">
        <v>469</v>
      </c>
      <c r="D4625">
        <v>118</v>
      </c>
      <c r="E4625">
        <v>2</v>
      </c>
      <c r="F4625">
        <v>236</v>
      </c>
    </row>
    <row r="4626" spans="1:6" x14ac:dyDescent="0.25">
      <c r="A4626">
        <v>4624</v>
      </c>
      <c r="B4626">
        <v>926</v>
      </c>
      <c r="C4626">
        <v>839</v>
      </c>
      <c r="D4626">
        <v>117</v>
      </c>
      <c r="E4626">
        <v>1</v>
      </c>
      <c r="F4626">
        <v>117</v>
      </c>
    </row>
    <row r="4627" spans="1:6" x14ac:dyDescent="0.25">
      <c r="A4627">
        <v>4625</v>
      </c>
      <c r="B4627">
        <v>926</v>
      </c>
      <c r="C4627">
        <v>810</v>
      </c>
      <c r="D4627">
        <v>117</v>
      </c>
      <c r="E4627">
        <v>2</v>
      </c>
      <c r="F4627">
        <v>234</v>
      </c>
    </row>
    <row r="4628" spans="1:6" x14ac:dyDescent="0.25">
      <c r="A4628">
        <v>4626</v>
      </c>
      <c r="B4628">
        <v>926</v>
      </c>
      <c r="C4628">
        <v>865</v>
      </c>
      <c r="D4628">
        <v>113</v>
      </c>
      <c r="E4628">
        <v>1</v>
      </c>
      <c r="F4628">
        <v>113</v>
      </c>
    </row>
    <row r="4629" spans="1:6" x14ac:dyDescent="0.25">
      <c r="A4629">
        <v>4627</v>
      </c>
      <c r="B4629">
        <v>926</v>
      </c>
      <c r="C4629">
        <v>661</v>
      </c>
      <c r="D4629">
        <v>93</v>
      </c>
      <c r="E4629">
        <v>1</v>
      </c>
      <c r="F4629">
        <v>93</v>
      </c>
    </row>
    <row r="4630" spans="1:6" x14ac:dyDescent="0.25">
      <c r="A4630">
        <v>4628</v>
      </c>
      <c r="B4630">
        <v>926</v>
      </c>
      <c r="C4630">
        <v>1148</v>
      </c>
      <c r="D4630">
        <v>102</v>
      </c>
      <c r="E4630">
        <v>3</v>
      </c>
      <c r="F4630">
        <v>306</v>
      </c>
    </row>
    <row r="4631" spans="1:6" x14ac:dyDescent="0.25">
      <c r="A4631">
        <v>4629</v>
      </c>
      <c r="B4631">
        <v>927</v>
      </c>
      <c r="C4631">
        <v>539</v>
      </c>
      <c r="D4631">
        <v>98</v>
      </c>
      <c r="E4631">
        <v>3</v>
      </c>
      <c r="F4631">
        <v>294</v>
      </c>
    </row>
    <row r="4632" spans="1:6" x14ac:dyDescent="0.25">
      <c r="A4632">
        <v>4630</v>
      </c>
      <c r="B4632">
        <v>927</v>
      </c>
      <c r="C4632">
        <v>390</v>
      </c>
      <c r="D4632">
        <v>119</v>
      </c>
      <c r="E4632">
        <v>3</v>
      </c>
      <c r="F4632">
        <v>357</v>
      </c>
    </row>
    <row r="4633" spans="1:6" x14ac:dyDescent="0.25">
      <c r="A4633">
        <v>4631</v>
      </c>
      <c r="B4633">
        <v>927</v>
      </c>
      <c r="C4633">
        <v>108</v>
      </c>
      <c r="D4633">
        <v>92</v>
      </c>
      <c r="E4633">
        <v>2</v>
      </c>
      <c r="F4633">
        <v>184</v>
      </c>
    </row>
    <row r="4634" spans="1:6" x14ac:dyDescent="0.25">
      <c r="A4634">
        <v>4632</v>
      </c>
      <c r="B4634">
        <v>927</v>
      </c>
      <c r="C4634">
        <v>1160</v>
      </c>
      <c r="D4634">
        <v>99</v>
      </c>
      <c r="E4634">
        <v>3</v>
      </c>
      <c r="F4634">
        <v>297</v>
      </c>
    </row>
    <row r="4635" spans="1:6" x14ac:dyDescent="0.25">
      <c r="A4635">
        <v>4633</v>
      </c>
      <c r="B4635">
        <v>928</v>
      </c>
      <c r="C4635">
        <v>22</v>
      </c>
      <c r="D4635">
        <v>96</v>
      </c>
      <c r="E4635">
        <v>1</v>
      </c>
      <c r="F4635">
        <v>96</v>
      </c>
    </row>
    <row r="4636" spans="1:6" x14ac:dyDescent="0.25">
      <c r="A4636">
        <v>4634</v>
      </c>
      <c r="B4636">
        <v>928</v>
      </c>
      <c r="C4636">
        <v>400</v>
      </c>
      <c r="D4636">
        <v>119</v>
      </c>
      <c r="E4636">
        <v>1</v>
      </c>
      <c r="F4636">
        <v>119</v>
      </c>
    </row>
    <row r="4637" spans="1:6" x14ac:dyDescent="0.25">
      <c r="A4637">
        <v>4635</v>
      </c>
      <c r="B4637">
        <v>928</v>
      </c>
      <c r="C4637">
        <v>67</v>
      </c>
      <c r="D4637">
        <v>104</v>
      </c>
      <c r="E4637">
        <v>1</v>
      </c>
      <c r="F4637">
        <v>104</v>
      </c>
    </row>
    <row r="4638" spans="1:6" x14ac:dyDescent="0.25">
      <c r="A4638">
        <v>4636</v>
      </c>
      <c r="B4638">
        <v>928</v>
      </c>
      <c r="C4638">
        <v>421</v>
      </c>
      <c r="D4638">
        <v>107</v>
      </c>
      <c r="E4638">
        <v>1</v>
      </c>
      <c r="F4638">
        <v>107</v>
      </c>
    </row>
    <row r="4639" spans="1:6" x14ac:dyDescent="0.25">
      <c r="A4639">
        <v>4637</v>
      </c>
      <c r="B4639">
        <v>928</v>
      </c>
      <c r="C4639">
        <v>290</v>
      </c>
      <c r="D4639">
        <v>105</v>
      </c>
      <c r="E4639">
        <v>1</v>
      </c>
      <c r="F4639">
        <v>105</v>
      </c>
    </row>
    <row r="4640" spans="1:6" x14ac:dyDescent="0.25">
      <c r="A4640">
        <v>4638</v>
      </c>
      <c r="B4640">
        <v>928</v>
      </c>
      <c r="C4640">
        <v>1105</v>
      </c>
      <c r="D4640">
        <v>115</v>
      </c>
      <c r="E4640">
        <v>2</v>
      </c>
      <c r="F4640">
        <v>230</v>
      </c>
    </row>
    <row r="4641" spans="1:6" x14ac:dyDescent="0.25">
      <c r="A4641">
        <v>4639</v>
      </c>
      <c r="B4641">
        <v>928</v>
      </c>
      <c r="C4641">
        <v>922</v>
      </c>
      <c r="D4641">
        <v>96</v>
      </c>
      <c r="E4641">
        <v>2</v>
      </c>
      <c r="F4641">
        <v>192</v>
      </c>
    </row>
    <row r="4642" spans="1:6" x14ac:dyDescent="0.25">
      <c r="A4642">
        <v>4640</v>
      </c>
      <c r="B4642">
        <v>929</v>
      </c>
      <c r="C4642">
        <v>1157</v>
      </c>
      <c r="D4642">
        <v>99</v>
      </c>
      <c r="E4642">
        <v>2</v>
      </c>
      <c r="F4642">
        <v>198</v>
      </c>
    </row>
    <row r="4643" spans="1:6" x14ac:dyDescent="0.25">
      <c r="A4643">
        <v>4641</v>
      </c>
      <c r="B4643">
        <v>929</v>
      </c>
      <c r="C4643">
        <v>167</v>
      </c>
      <c r="D4643">
        <v>91</v>
      </c>
      <c r="E4643">
        <v>3</v>
      </c>
      <c r="F4643">
        <v>273</v>
      </c>
    </row>
    <row r="4644" spans="1:6" x14ac:dyDescent="0.25">
      <c r="A4644">
        <v>4642</v>
      </c>
      <c r="B4644">
        <v>929</v>
      </c>
      <c r="C4644">
        <v>803</v>
      </c>
      <c r="D4644">
        <v>91</v>
      </c>
      <c r="E4644">
        <v>2</v>
      </c>
      <c r="F4644">
        <v>182</v>
      </c>
    </row>
    <row r="4645" spans="1:6" x14ac:dyDescent="0.25">
      <c r="A4645">
        <v>4643</v>
      </c>
      <c r="B4645">
        <v>929</v>
      </c>
      <c r="C4645">
        <v>256</v>
      </c>
      <c r="D4645">
        <v>95</v>
      </c>
      <c r="E4645">
        <v>1</v>
      </c>
      <c r="F4645">
        <v>95</v>
      </c>
    </row>
    <row r="4646" spans="1:6" x14ac:dyDescent="0.25">
      <c r="A4646">
        <v>4644</v>
      </c>
      <c r="B4646">
        <v>930</v>
      </c>
      <c r="C4646">
        <v>276</v>
      </c>
      <c r="D4646">
        <v>95</v>
      </c>
      <c r="E4646">
        <v>3</v>
      </c>
      <c r="F4646">
        <v>285</v>
      </c>
    </row>
    <row r="4647" spans="1:6" x14ac:dyDescent="0.25">
      <c r="A4647">
        <v>4645</v>
      </c>
      <c r="B4647">
        <v>930</v>
      </c>
      <c r="C4647">
        <v>1176</v>
      </c>
      <c r="D4647">
        <v>99</v>
      </c>
      <c r="E4647">
        <v>2</v>
      </c>
      <c r="F4647">
        <v>198</v>
      </c>
    </row>
    <row r="4648" spans="1:6" x14ac:dyDescent="0.25">
      <c r="A4648">
        <v>4646</v>
      </c>
      <c r="B4648">
        <v>930</v>
      </c>
      <c r="C4648">
        <v>389</v>
      </c>
      <c r="D4648">
        <v>119</v>
      </c>
      <c r="E4648">
        <v>2</v>
      </c>
      <c r="F4648">
        <v>238</v>
      </c>
    </row>
    <row r="4649" spans="1:6" x14ac:dyDescent="0.25">
      <c r="A4649">
        <v>4647</v>
      </c>
      <c r="B4649">
        <v>931</v>
      </c>
      <c r="C4649">
        <v>1241</v>
      </c>
      <c r="D4649">
        <v>112</v>
      </c>
      <c r="E4649">
        <v>1</v>
      </c>
      <c r="F4649">
        <v>112</v>
      </c>
    </row>
    <row r="4650" spans="1:6" x14ac:dyDescent="0.25">
      <c r="A4650">
        <v>4648</v>
      </c>
      <c r="B4650">
        <v>931</v>
      </c>
      <c r="C4650">
        <v>1025</v>
      </c>
      <c r="D4650">
        <v>90</v>
      </c>
      <c r="E4650">
        <v>2</v>
      </c>
      <c r="F4650">
        <v>180</v>
      </c>
    </row>
    <row r="4651" spans="1:6" x14ac:dyDescent="0.25">
      <c r="A4651">
        <v>4649</v>
      </c>
      <c r="B4651">
        <v>932</v>
      </c>
      <c r="C4651">
        <v>382</v>
      </c>
      <c r="D4651">
        <v>94</v>
      </c>
      <c r="E4651">
        <v>3</v>
      </c>
      <c r="F4651">
        <v>282</v>
      </c>
    </row>
    <row r="4652" spans="1:6" x14ac:dyDescent="0.25">
      <c r="A4652">
        <v>4650</v>
      </c>
      <c r="B4652">
        <v>932</v>
      </c>
      <c r="C4652">
        <v>821</v>
      </c>
      <c r="D4652">
        <v>117</v>
      </c>
      <c r="E4652">
        <v>1</v>
      </c>
      <c r="F4652">
        <v>117</v>
      </c>
    </row>
    <row r="4653" spans="1:6" x14ac:dyDescent="0.25">
      <c r="A4653">
        <v>4651</v>
      </c>
      <c r="B4653">
        <v>933</v>
      </c>
      <c r="C4653">
        <v>958</v>
      </c>
      <c r="D4653">
        <v>97</v>
      </c>
      <c r="E4653">
        <v>3</v>
      </c>
      <c r="F4653">
        <v>291</v>
      </c>
    </row>
    <row r="4654" spans="1:6" x14ac:dyDescent="0.25">
      <c r="A4654">
        <v>4652</v>
      </c>
      <c r="B4654">
        <v>933</v>
      </c>
      <c r="C4654">
        <v>1025</v>
      </c>
      <c r="D4654">
        <v>90</v>
      </c>
      <c r="E4654">
        <v>2</v>
      </c>
      <c r="F4654">
        <v>180</v>
      </c>
    </row>
    <row r="4655" spans="1:6" x14ac:dyDescent="0.25">
      <c r="A4655">
        <v>4653</v>
      </c>
      <c r="B4655">
        <v>933</v>
      </c>
      <c r="C4655">
        <v>415</v>
      </c>
      <c r="D4655">
        <v>119</v>
      </c>
      <c r="E4655">
        <v>2</v>
      </c>
      <c r="F4655">
        <v>238</v>
      </c>
    </row>
    <row r="4656" spans="1:6" x14ac:dyDescent="0.25">
      <c r="A4656">
        <v>4654</v>
      </c>
      <c r="B4656">
        <v>933</v>
      </c>
      <c r="C4656">
        <v>838</v>
      </c>
      <c r="D4656">
        <v>117</v>
      </c>
      <c r="E4656">
        <v>3</v>
      </c>
      <c r="F4656">
        <v>351</v>
      </c>
    </row>
    <row r="4657" spans="1:6" x14ac:dyDescent="0.25">
      <c r="A4657">
        <v>4655</v>
      </c>
      <c r="B4657">
        <v>933</v>
      </c>
      <c r="C4657">
        <v>687</v>
      </c>
      <c r="D4657">
        <v>113</v>
      </c>
      <c r="E4657">
        <v>1</v>
      </c>
      <c r="F4657">
        <v>113</v>
      </c>
    </row>
    <row r="4658" spans="1:6" x14ac:dyDescent="0.25">
      <c r="A4658">
        <v>4656</v>
      </c>
      <c r="B4658">
        <v>934</v>
      </c>
      <c r="C4658">
        <v>453</v>
      </c>
      <c r="D4658">
        <v>107</v>
      </c>
      <c r="E4658">
        <v>2</v>
      </c>
      <c r="F4658">
        <v>214</v>
      </c>
    </row>
    <row r="4659" spans="1:6" x14ac:dyDescent="0.25">
      <c r="A4659">
        <v>4657</v>
      </c>
      <c r="B4659">
        <v>934</v>
      </c>
      <c r="C4659">
        <v>202</v>
      </c>
      <c r="D4659">
        <v>98</v>
      </c>
      <c r="E4659">
        <v>1</v>
      </c>
      <c r="F4659">
        <v>98</v>
      </c>
    </row>
    <row r="4660" spans="1:6" x14ac:dyDescent="0.25">
      <c r="A4660">
        <v>4658</v>
      </c>
      <c r="B4660">
        <v>934</v>
      </c>
      <c r="C4660">
        <v>1165</v>
      </c>
      <c r="D4660">
        <v>99</v>
      </c>
      <c r="E4660">
        <v>1</v>
      </c>
      <c r="F4660">
        <v>99</v>
      </c>
    </row>
    <row r="4661" spans="1:6" x14ac:dyDescent="0.25">
      <c r="A4661">
        <v>4659</v>
      </c>
      <c r="B4661">
        <v>934</v>
      </c>
      <c r="C4661">
        <v>1194</v>
      </c>
      <c r="D4661">
        <v>105</v>
      </c>
      <c r="E4661">
        <v>1</v>
      </c>
      <c r="F4661">
        <v>105</v>
      </c>
    </row>
    <row r="4662" spans="1:6" x14ac:dyDescent="0.25">
      <c r="A4662">
        <v>4660</v>
      </c>
      <c r="B4662">
        <v>934</v>
      </c>
      <c r="C4662">
        <v>82</v>
      </c>
      <c r="D4662">
        <v>118</v>
      </c>
      <c r="E4662">
        <v>3</v>
      </c>
      <c r="F4662">
        <v>354</v>
      </c>
    </row>
    <row r="4663" spans="1:6" x14ac:dyDescent="0.25">
      <c r="A4663">
        <v>4661</v>
      </c>
      <c r="B4663">
        <v>934</v>
      </c>
      <c r="C4663">
        <v>113</v>
      </c>
      <c r="D4663">
        <v>92</v>
      </c>
      <c r="E4663">
        <v>2</v>
      </c>
      <c r="F4663">
        <v>184</v>
      </c>
    </row>
    <row r="4664" spans="1:6" x14ac:dyDescent="0.25">
      <c r="A4664">
        <v>4662</v>
      </c>
      <c r="B4664">
        <v>935</v>
      </c>
      <c r="C4664">
        <v>991</v>
      </c>
      <c r="D4664">
        <v>106</v>
      </c>
      <c r="E4664">
        <v>2</v>
      </c>
      <c r="F4664">
        <v>212</v>
      </c>
    </row>
    <row r="4665" spans="1:6" x14ac:dyDescent="0.25">
      <c r="A4665">
        <v>4663</v>
      </c>
      <c r="B4665">
        <v>935</v>
      </c>
      <c r="C4665">
        <v>843</v>
      </c>
      <c r="D4665">
        <v>113</v>
      </c>
      <c r="E4665">
        <v>1</v>
      </c>
      <c r="F4665">
        <v>113</v>
      </c>
    </row>
    <row r="4666" spans="1:6" x14ac:dyDescent="0.25">
      <c r="A4666">
        <v>4664</v>
      </c>
      <c r="B4666">
        <v>935</v>
      </c>
      <c r="C4666">
        <v>1122</v>
      </c>
      <c r="D4666">
        <v>102</v>
      </c>
      <c r="E4666">
        <v>2</v>
      </c>
      <c r="F4666">
        <v>204</v>
      </c>
    </row>
    <row r="4667" spans="1:6" x14ac:dyDescent="0.25">
      <c r="A4667">
        <v>4665</v>
      </c>
      <c r="B4667">
        <v>935</v>
      </c>
      <c r="C4667">
        <v>1020</v>
      </c>
      <c r="D4667">
        <v>90</v>
      </c>
      <c r="E4667">
        <v>3</v>
      </c>
      <c r="F4667">
        <v>270</v>
      </c>
    </row>
    <row r="4668" spans="1:6" x14ac:dyDescent="0.25">
      <c r="A4668">
        <v>4666</v>
      </c>
      <c r="B4668">
        <v>935</v>
      </c>
      <c r="C4668">
        <v>922</v>
      </c>
      <c r="D4668">
        <v>96</v>
      </c>
      <c r="E4668">
        <v>1</v>
      </c>
      <c r="F4668">
        <v>96</v>
      </c>
    </row>
    <row r="4669" spans="1:6" x14ac:dyDescent="0.25">
      <c r="A4669">
        <v>4667</v>
      </c>
      <c r="B4669">
        <v>935</v>
      </c>
      <c r="C4669">
        <v>926</v>
      </c>
      <c r="D4669">
        <v>96</v>
      </c>
      <c r="E4669">
        <v>2</v>
      </c>
      <c r="F4669">
        <v>192</v>
      </c>
    </row>
    <row r="4670" spans="1:6" x14ac:dyDescent="0.25">
      <c r="A4670">
        <v>4668</v>
      </c>
      <c r="B4670">
        <v>935</v>
      </c>
      <c r="C4670">
        <v>242</v>
      </c>
      <c r="D4670">
        <v>106</v>
      </c>
      <c r="E4670">
        <v>3</v>
      </c>
      <c r="F4670">
        <v>318</v>
      </c>
    </row>
    <row r="4671" spans="1:6" x14ac:dyDescent="0.25">
      <c r="A4671">
        <v>4669</v>
      </c>
      <c r="B4671">
        <v>935</v>
      </c>
      <c r="C4671">
        <v>262</v>
      </c>
      <c r="D4671">
        <v>95</v>
      </c>
      <c r="E4671">
        <v>3</v>
      </c>
      <c r="F4671">
        <v>285</v>
      </c>
    </row>
    <row r="4672" spans="1:6" x14ac:dyDescent="0.25">
      <c r="A4672">
        <v>4670</v>
      </c>
      <c r="B4672">
        <v>936</v>
      </c>
      <c r="C4672">
        <v>820</v>
      </c>
      <c r="D4672">
        <v>117</v>
      </c>
      <c r="E4672">
        <v>3</v>
      </c>
      <c r="F4672">
        <v>351</v>
      </c>
    </row>
    <row r="4673" spans="1:6" x14ac:dyDescent="0.25">
      <c r="A4673">
        <v>4671</v>
      </c>
      <c r="B4673">
        <v>936</v>
      </c>
      <c r="C4673">
        <v>235</v>
      </c>
      <c r="D4673">
        <v>106</v>
      </c>
      <c r="E4673">
        <v>3</v>
      </c>
      <c r="F4673">
        <v>318</v>
      </c>
    </row>
    <row r="4674" spans="1:6" x14ac:dyDescent="0.25">
      <c r="A4674">
        <v>4672</v>
      </c>
      <c r="B4674">
        <v>936</v>
      </c>
      <c r="C4674">
        <v>292</v>
      </c>
      <c r="D4674">
        <v>105</v>
      </c>
      <c r="E4674">
        <v>3</v>
      </c>
      <c r="F4674">
        <v>315</v>
      </c>
    </row>
    <row r="4675" spans="1:6" x14ac:dyDescent="0.25">
      <c r="A4675">
        <v>4673</v>
      </c>
      <c r="B4675">
        <v>936</v>
      </c>
      <c r="C4675">
        <v>405</v>
      </c>
      <c r="D4675">
        <v>119</v>
      </c>
      <c r="E4675">
        <v>3</v>
      </c>
      <c r="F4675">
        <v>357</v>
      </c>
    </row>
    <row r="4676" spans="1:6" x14ac:dyDescent="0.25">
      <c r="A4676">
        <v>4674</v>
      </c>
      <c r="B4676">
        <v>936</v>
      </c>
      <c r="C4676">
        <v>837</v>
      </c>
      <c r="D4676">
        <v>117</v>
      </c>
      <c r="E4676">
        <v>2</v>
      </c>
      <c r="F4676">
        <v>234</v>
      </c>
    </row>
    <row r="4677" spans="1:6" x14ac:dyDescent="0.25">
      <c r="A4677">
        <v>4675</v>
      </c>
      <c r="B4677">
        <v>936</v>
      </c>
      <c r="C4677">
        <v>1107</v>
      </c>
      <c r="D4677">
        <v>115</v>
      </c>
      <c r="E4677">
        <v>3</v>
      </c>
      <c r="F4677">
        <v>345</v>
      </c>
    </row>
    <row r="4678" spans="1:6" x14ac:dyDescent="0.25">
      <c r="A4678">
        <v>4676</v>
      </c>
      <c r="B4678">
        <v>936</v>
      </c>
      <c r="C4678">
        <v>1164</v>
      </c>
      <c r="D4678">
        <v>99</v>
      </c>
      <c r="E4678">
        <v>1</v>
      </c>
      <c r="F4678">
        <v>99</v>
      </c>
    </row>
    <row r="4679" spans="1:6" x14ac:dyDescent="0.25">
      <c r="A4679">
        <v>4677</v>
      </c>
      <c r="B4679">
        <v>936</v>
      </c>
      <c r="C4679">
        <v>399</v>
      </c>
      <c r="D4679">
        <v>119</v>
      </c>
      <c r="E4679">
        <v>3</v>
      </c>
      <c r="F4679">
        <v>357</v>
      </c>
    </row>
    <row r="4680" spans="1:6" x14ac:dyDescent="0.25">
      <c r="A4680">
        <v>4678</v>
      </c>
      <c r="B4680">
        <v>937</v>
      </c>
      <c r="C4680">
        <v>241</v>
      </c>
      <c r="D4680">
        <v>106</v>
      </c>
      <c r="E4680">
        <v>2</v>
      </c>
      <c r="F4680">
        <v>212</v>
      </c>
    </row>
    <row r="4681" spans="1:6" x14ac:dyDescent="0.25">
      <c r="A4681">
        <v>4679</v>
      </c>
      <c r="B4681">
        <v>937</v>
      </c>
      <c r="C4681">
        <v>418</v>
      </c>
      <c r="D4681">
        <v>119</v>
      </c>
      <c r="E4681">
        <v>3</v>
      </c>
      <c r="F4681">
        <v>357</v>
      </c>
    </row>
    <row r="4682" spans="1:6" x14ac:dyDescent="0.25">
      <c r="A4682">
        <v>4680</v>
      </c>
      <c r="B4682">
        <v>938</v>
      </c>
      <c r="C4682">
        <v>810</v>
      </c>
      <c r="D4682">
        <v>117</v>
      </c>
      <c r="E4682">
        <v>3</v>
      </c>
      <c r="F4682">
        <v>351</v>
      </c>
    </row>
    <row r="4683" spans="1:6" x14ac:dyDescent="0.25">
      <c r="A4683">
        <v>4681</v>
      </c>
      <c r="B4683">
        <v>938</v>
      </c>
      <c r="C4683">
        <v>361</v>
      </c>
      <c r="D4683">
        <v>94</v>
      </c>
      <c r="E4683">
        <v>3</v>
      </c>
      <c r="F4683">
        <v>282</v>
      </c>
    </row>
    <row r="4684" spans="1:6" x14ac:dyDescent="0.25">
      <c r="A4684">
        <v>4682</v>
      </c>
      <c r="B4684">
        <v>938</v>
      </c>
      <c r="C4684">
        <v>562</v>
      </c>
      <c r="D4684">
        <v>100</v>
      </c>
      <c r="E4684">
        <v>1</v>
      </c>
      <c r="F4684">
        <v>100</v>
      </c>
    </row>
    <row r="4685" spans="1:6" x14ac:dyDescent="0.25">
      <c r="A4685">
        <v>4683</v>
      </c>
      <c r="B4685">
        <v>938</v>
      </c>
      <c r="C4685">
        <v>547</v>
      </c>
      <c r="D4685">
        <v>98</v>
      </c>
      <c r="E4685">
        <v>2</v>
      </c>
      <c r="F4685">
        <v>196</v>
      </c>
    </row>
    <row r="4686" spans="1:6" x14ac:dyDescent="0.25">
      <c r="A4686">
        <v>4684</v>
      </c>
      <c r="B4686">
        <v>938</v>
      </c>
      <c r="C4686">
        <v>380</v>
      </c>
      <c r="D4686">
        <v>94</v>
      </c>
      <c r="E4686">
        <v>1</v>
      </c>
      <c r="F4686">
        <v>94</v>
      </c>
    </row>
    <row r="4687" spans="1:6" x14ac:dyDescent="0.25">
      <c r="A4687">
        <v>4685</v>
      </c>
      <c r="B4687">
        <v>938</v>
      </c>
      <c r="C4687">
        <v>1134</v>
      </c>
      <c r="D4687">
        <v>102</v>
      </c>
      <c r="E4687">
        <v>2</v>
      </c>
      <c r="F4687">
        <v>204</v>
      </c>
    </row>
    <row r="4688" spans="1:6" x14ac:dyDescent="0.25">
      <c r="A4688">
        <v>4686</v>
      </c>
      <c r="B4688">
        <v>938</v>
      </c>
      <c r="C4688">
        <v>126</v>
      </c>
      <c r="D4688">
        <v>92</v>
      </c>
      <c r="E4688">
        <v>3</v>
      </c>
      <c r="F4688">
        <v>276</v>
      </c>
    </row>
    <row r="4689" spans="1:6" x14ac:dyDescent="0.25">
      <c r="A4689">
        <v>4687</v>
      </c>
      <c r="B4689">
        <v>939</v>
      </c>
      <c r="C4689">
        <v>783</v>
      </c>
      <c r="D4689">
        <v>91</v>
      </c>
      <c r="E4689">
        <v>2</v>
      </c>
      <c r="F4689">
        <v>182</v>
      </c>
    </row>
    <row r="4690" spans="1:6" x14ac:dyDescent="0.25">
      <c r="A4690">
        <v>4688</v>
      </c>
      <c r="B4690">
        <v>939</v>
      </c>
      <c r="C4690">
        <v>382</v>
      </c>
      <c r="D4690">
        <v>94</v>
      </c>
      <c r="E4690">
        <v>2</v>
      </c>
      <c r="F4690">
        <v>188</v>
      </c>
    </row>
    <row r="4691" spans="1:6" x14ac:dyDescent="0.25">
      <c r="A4691">
        <v>4689</v>
      </c>
      <c r="B4691">
        <v>939</v>
      </c>
      <c r="C4691">
        <v>422</v>
      </c>
      <c r="D4691">
        <v>107</v>
      </c>
      <c r="E4691">
        <v>1</v>
      </c>
      <c r="F4691">
        <v>107</v>
      </c>
    </row>
    <row r="4692" spans="1:6" x14ac:dyDescent="0.25">
      <c r="A4692">
        <v>4690</v>
      </c>
      <c r="B4692">
        <v>939</v>
      </c>
      <c r="C4692">
        <v>441</v>
      </c>
      <c r="D4692">
        <v>107</v>
      </c>
      <c r="E4692">
        <v>2</v>
      </c>
      <c r="F4692">
        <v>214</v>
      </c>
    </row>
    <row r="4693" spans="1:6" x14ac:dyDescent="0.25">
      <c r="A4693">
        <v>4691</v>
      </c>
      <c r="B4693">
        <v>939</v>
      </c>
      <c r="C4693">
        <v>689</v>
      </c>
      <c r="D4693">
        <v>113</v>
      </c>
      <c r="E4693">
        <v>3</v>
      </c>
      <c r="F4693">
        <v>339</v>
      </c>
    </row>
    <row r="4694" spans="1:6" x14ac:dyDescent="0.25">
      <c r="A4694">
        <v>4692</v>
      </c>
      <c r="B4694">
        <v>939</v>
      </c>
      <c r="C4694">
        <v>1048</v>
      </c>
      <c r="D4694">
        <v>90</v>
      </c>
      <c r="E4694">
        <v>2</v>
      </c>
      <c r="F4694">
        <v>180</v>
      </c>
    </row>
    <row r="4695" spans="1:6" x14ac:dyDescent="0.25">
      <c r="A4695">
        <v>4693</v>
      </c>
      <c r="B4695">
        <v>940</v>
      </c>
      <c r="C4695">
        <v>1201</v>
      </c>
      <c r="D4695">
        <v>105</v>
      </c>
      <c r="E4695">
        <v>3</v>
      </c>
      <c r="F4695">
        <v>315</v>
      </c>
    </row>
    <row r="4696" spans="1:6" x14ac:dyDescent="0.25">
      <c r="A4696">
        <v>4694</v>
      </c>
      <c r="B4696">
        <v>940</v>
      </c>
      <c r="C4696">
        <v>575</v>
      </c>
      <c r="D4696">
        <v>100</v>
      </c>
      <c r="E4696">
        <v>1</v>
      </c>
      <c r="F4696">
        <v>100</v>
      </c>
    </row>
    <row r="4697" spans="1:6" x14ac:dyDescent="0.25">
      <c r="A4697">
        <v>4695</v>
      </c>
      <c r="B4697">
        <v>940</v>
      </c>
      <c r="C4697">
        <v>955</v>
      </c>
      <c r="D4697">
        <v>97</v>
      </c>
      <c r="E4697">
        <v>2</v>
      </c>
      <c r="F4697">
        <v>194</v>
      </c>
    </row>
    <row r="4698" spans="1:6" x14ac:dyDescent="0.25">
      <c r="A4698">
        <v>4696</v>
      </c>
      <c r="B4698">
        <v>940</v>
      </c>
      <c r="C4698">
        <v>212</v>
      </c>
      <c r="D4698">
        <v>106</v>
      </c>
      <c r="E4698">
        <v>1</v>
      </c>
      <c r="F4698">
        <v>106</v>
      </c>
    </row>
    <row r="4699" spans="1:6" x14ac:dyDescent="0.25">
      <c r="A4699">
        <v>4697</v>
      </c>
      <c r="B4699">
        <v>940</v>
      </c>
      <c r="C4699">
        <v>39</v>
      </c>
      <c r="D4699">
        <v>104</v>
      </c>
      <c r="E4699">
        <v>2</v>
      </c>
      <c r="F4699">
        <v>208</v>
      </c>
    </row>
    <row r="4700" spans="1:6" x14ac:dyDescent="0.25">
      <c r="A4700">
        <v>4698</v>
      </c>
      <c r="B4700">
        <v>940</v>
      </c>
      <c r="C4700">
        <v>390</v>
      </c>
      <c r="D4700">
        <v>119</v>
      </c>
      <c r="E4700">
        <v>2</v>
      </c>
      <c r="F4700">
        <v>238</v>
      </c>
    </row>
    <row r="4701" spans="1:6" x14ac:dyDescent="0.25">
      <c r="A4701">
        <v>4699</v>
      </c>
      <c r="B4701">
        <v>940</v>
      </c>
      <c r="C4701">
        <v>177</v>
      </c>
      <c r="D4701">
        <v>98</v>
      </c>
      <c r="E4701">
        <v>3</v>
      </c>
      <c r="F4701">
        <v>294</v>
      </c>
    </row>
    <row r="4702" spans="1:6" x14ac:dyDescent="0.25">
      <c r="A4702">
        <v>4700</v>
      </c>
      <c r="B4702">
        <v>940</v>
      </c>
      <c r="C4702">
        <v>1255</v>
      </c>
      <c r="D4702">
        <v>112</v>
      </c>
      <c r="E4702">
        <v>3</v>
      </c>
      <c r="F4702">
        <v>336</v>
      </c>
    </row>
    <row r="4703" spans="1:6" x14ac:dyDescent="0.25">
      <c r="A4703">
        <v>4701</v>
      </c>
      <c r="B4703">
        <v>940</v>
      </c>
      <c r="C4703">
        <v>514</v>
      </c>
      <c r="D4703">
        <v>102</v>
      </c>
      <c r="E4703">
        <v>2</v>
      </c>
      <c r="F4703">
        <v>204</v>
      </c>
    </row>
    <row r="4704" spans="1:6" x14ac:dyDescent="0.25">
      <c r="A4704">
        <v>4702</v>
      </c>
      <c r="B4704">
        <v>940</v>
      </c>
      <c r="C4704">
        <v>540</v>
      </c>
      <c r="D4704">
        <v>98</v>
      </c>
      <c r="E4704">
        <v>3</v>
      </c>
      <c r="F4704">
        <v>294</v>
      </c>
    </row>
    <row r="4705" spans="1:6" x14ac:dyDescent="0.25">
      <c r="A4705">
        <v>4703</v>
      </c>
      <c r="B4705">
        <v>941</v>
      </c>
      <c r="C4705">
        <v>518</v>
      </c>
      <c r="D4705">
        <v>102</v>
      </c>
      <c r="E4705">
        <v>3</v>
      </c>
      <c r="F4705">
        <v>306</v>
      </c>
    </row>
    <row r="4706" spans="1:6" x14ac:dyDescent="0.25">
      <c r="A4706">
        <v>4704</v>
      </c>
      <c r="B4706">
        <v>941</v>
      </c>
      <c r="C4706">
        <v>1224</v>
      </c>
      <c r="D4706">
        <v>105</v>
      </c>
      <c r="E4706">
        <v>3</v>
      </c>
      <c r="F4706">
        <v>315</v>
      </c>
    </row>
    <row r="4707" spans="1:6" x14ac:dyDescent="0.25">
      <c r="A4707">
        <v>4705</v>
      </c>
      <c r="B4707">
        <v>942</v>
      </c>
      <c r="C4707">
        <v>867</v>
      </c>
      <c r="D4707">
        <v>113</v>
      </c>
      <c r="E4707">
        <v>1</v>
      </c>
      <c r="F4707">
        <v>113</v>
      </c>
    </row>
    <row r="4708" spans="1:6" x14ac:dyDescent="0.25">
      <c r="A4708">
        <v>4706</v>
      </c>
      <c r="B4708">
        <v>942</v>
      </c>
      <c r="C4708">
        <v>192</v>
      </c>
      <c r="D4708">
        <v>98</v>
      </c>
      <c r="E4708">
        <v>1</v>
      </c>
      <c r="F4708">
        <v>98</v>
      </c>
    </row>
    <row r="4709" spans="1:6" x14ac:dyDescent="0.25">
      <c r="A4709">
        <v>4707</v>
      </c>
      <c r="B4709">
        <v>942</v>
      </c>
      <c r="C4709">
        <v>383</v>
      </c>
      <c r="D4709">
        <v>94</v>
      </c>
      <c r="E4709">
        <v>3</v>
      </c>
      <c r="F4709">
        <v>282</v>
      </c>
    </row>
    <row r="4710" spans="1:6" x14ac:dyDescent="0.25">
      <c r="A4710">
        <v>4708</v>
      </c>
      <c r="B4710">
        <v>942</v>
      </c>
      <c r="C4710">
        <v>251</v>
      </c>
      <c r="D4710">
        <v>95</v>
      </c>
      <c r="E4710">
        <v>2</v>
      </c>
      <c r="F4710">
        <v>190</v>
      </c>
    </row>
    <row r="4711" spans="1:6" x14ac:dyDescent="0.25">
      <c r="A4711">
        <v>4709</v>
      </c>
      <c r="B4711">
        <v>942</v>
      </c>
      <c r="C4711">
        <v>646</v>
      </c>
      <c r="D4711">
        <v>93</v>
      </c>
      <c r="E4711">
        <v>2</v>
      </c>
      <c r="F4711">
        <v>186</v>
      </c>
    </row>
    <row r="4712" spans="1:6" x14ac:dyDescent="0.25">
      <c r="A4712">
        <v>4710</v>
      </c>
      <c r="B4712">
        <v>943</v>
      </c>
      <c r="C4712">
        <v>1081</v>
      </c>
      <c r="D4712">
        <v>93</v>
      </c>
      <c r="E4712">
        <v>1</v>
      </c>
      <c r="F4712">
        <v>93</v>
      </c>
    </row>
    <row r="4713" spans="1:6" x14ac:dyDescent="0.25">
      <c r="A4713">
        <v>4711</v>
      </c>
      <c r="B4713">
        <v>943</v>
      </c>
      <c r="C4713">
        <v>217</v>
      </c>
      <c r="D4713">
        <v>106</v>
      </c>
      <c r="E4713">
        <v>3</v>
      </c>
      <c r="F4713">
        <v>318</v>
      </c>
    </row>
    <row r="4714" spans="1:6" x14ac:dyDescent="0.25">
      <c r="A4714">
        <v>4712</v>
      </c>
      <c r="B4714">
        <v>943</v>
      </c>
      <c r="C4714">
        <v>455</v>
      </c>
      <c r="D4714">
        <v>118</v>
      </c>
      <c r="E4714">
        <v>1</v>
      </c>
      <c r="F4714">
        <v>118</v>
      </c>
    </row>
    <row r="4715" spans="1:6" x14ac:dyDescent="0.25">
      <c r="A4715">
        <v>4713</v>
      </c>
      <c r="B4715">
        <v>944</v>
      </c>
      <c r="C4715">
        <v>820</v>
      </c>
      <c r="D4715">
        <v>117</v>
      </c>
      <c r="E4715">
        <v>2</v>
      </c>
      <c r="F4715">
        <v>234</v>
      </c>
    </row>
    <row r="4716" spans="1:6" x14ac:dyDescent="0.25">
      <c r="A4716">
        <v>4714</v>
      </c>
      <c r="B4716">
        <v>945</v>
      </c>
      <c r="C4716">
        <v>457</v>
      </c>
      <c r="D4716">
        <v>118</v>
      </c>
      <c r="E4716">
        <v>1</v>
      </c>
      <c r="F4716">
        <v>118</v>
      </c>
    </row>
    <row r="4717" spans="1:6" x14ac:dyDescent="0.25">
      <c r="A4717">
        <v>4715</v>
      </c>
      <c r="B4717">
        <v>945</v>
      </c>
      <c r="C4717">
        <v>1008</v>
      </c>
      <c r="D4717">
        <v>106</v>
      </c>
      <c r="E4717">
        <v>3</v>
      </c>
      <c r="F4717">
        <v>318</v>
      </c>
    </row>
    <row r="4718" spans="1:6" x14ac:dyDescent="0.25">
      <c r="A4718">
        <v>4716</v>
      </c>
      <c r="B4718">
        <v>945</v>
      </c>
      <c r="C4718">
        <v>817</v>
      </c>
      <c r="D4718">
        <v>117</v>
      </c>
      <c r="E4718">
        <v>2</v>
      </c>
      <c r="F4718">
        <v>234</v>
      </c>
    </row>
    <row r="4719" spans="1:6" x14ac:dyDescent="0.25">
      <c r="A4719">
        <v>4717</v>
      </c>
      <c r="B4719">
        <v>945</v>
      </c>
      <c r="C4719">
        <v>580</v>
      </c>
      <c r="D4719">
        <v>100</v>
      </c>
      <c r="E4719">
        <v>2</v>
      </c>
      <c r="F4719">
        <v>200</v>
      </c>
    </row>
    <row r="4720" spans="1:6" x14ac:dyDescent="0.25">
      <c r="A4720">
        <v>4718</v>
      </c>
      <c r="B4720">
        <v>945</v>
      </c>
      <c r="C4720">
        <v>899</v>
      </c>
      <c r="D4720">
        <v>94</v>
      </c>
      <c r="E4720">
        <v>2</v>
      </c>
      <c r="F4720">
        <v>188</v>
      </c>
    </row>
    <row r="4721" spans="1:6" x14ac:dyDescent="0.25">
      <c r="A4721">
        <v>4719</v>
      </c>
      <c r="B4721">
        <v>946</v>
      </c>
      <c r="C4721">
        <v>613</v>
      </c>
      <c r="D4721">
        <v>112</v>
      </c>
      <c r="E4721">
        <v>1</v>
      </c>
      <c r="F4721">
        <v>112</v>
      </c>
    </row>
    <row r="4722" spans="1:6" x14ac:dyDescent="0.25">
      <c r="A4722">
        <v>4720</v>
      </c>
      <c r="B4722">
        <v>946</v>
      </c>
      <c r="C4722">
        <v>4</v>
      </c>
      <c r="D4722">
        <v>96</v>
      </c>
      <c r="E4722">
        <v>3</v>
      </c>
      <c r="F4722">
        <v>288</v>
      </c>
    </row>
    <row r="4723" spans="1:6" x14ac:dyDescent="0.25">
      <c r="A4723">
        <v>4721</v>
      </c>
      <c r="B4723">
        <v>947</v>
      </c>
      <c r="C4723">
        <v>1042</v>
      </c>
      <c r="D4723">
        <v>90</v>
      </c>
      <c r="E4723">
        <v>1</v>
      </c>
      <c r="F4723">
        <v>90</v>
      </c>
    </row>
    <row r="4724" spans="1:6" x14ac:dyDescent="0.25">
      <c r="A4724">
        <v>4722</v>
      </c>
      <c r="B4724">
        <v>947</v>
      </c>
      <c r="C4724">
        <v>359</v>
      </c>
      <c r="D4724">
        <v>94</v>
      </c>
      <c r="E4724">
        <v>1</v>
      </c>
      <c r="F4724">
        <v>94</v>
      </c>
    </row>
    <row r="4725" spans="1:6" x14ac:dyDescent="0.25">
      <c r="A4725">
        <v>4723</v>
      </c>
      <c r="B4725">
        <v>947</v>
      </c>
      <c r="C4725">
        <v>440</v>
      </c>
      <c r="D4725">
        <v>107</v>
      </c>
      <c r="E4725">
        <v>1</v>
      </c>
      <c r="F4725">
        <v>107</v>
      </c>
    </row>
    <row r="4726" spans="1:6" x14ac:dyDescent="0.25">
      <c r="A4726">
        <v>4724</v>
      </c>
      <c r="B4726">
        <v>948</v>
      </c>
      <c r="C4726">
        <v>972</v>
      </c>
      <c r="D4726">
        <v>97</v>
      </c>
      <c r="E4726">
        <v>2</v>
      </c>
      <c r="F4726">
        <v>194</v>
      </c>
    </row>
    <row r="4727" spans="1:6" x14ac:dyDescent="0.25">
      <c r="A4727">
        <v>4725</v>
      </c>
      <c r="B4727">
        <v>948</v>
      </c>
      <c r="C4727">
        <v>1246</v>
      </c>
      <c r="D4727">
        <v>112</v>
      </c>
      <c r="E4727">
        <v>1</v>
      </c>
      <c r="F4727">
        <v>112</v>
      </c>
    </row>
    <row r="4728" spans="1:6" x14ac:dyDescent="0.25">
      <c r="A4728">
        <v>4726</v>
      </c>
      <c r="B4728">
        <v>948</v>
      </c>
      <c r="C4728">
        <v>121</v>
      </c>
      <c r="D4728">
        <v>92</v>
      </c>
      <c r="E4728">
        <v>1</v>
      </c>
      <c r="F4728">
        <v>92</v>
      </c>
    </row>
    <row r="4729" spans="1:6" x14ac:dyDescent="0.25">
      <c r="A4729">
        <v>4727</v>
      </c>
      <c r="B4729">
        <v>948</v>
      </c>
      <c r="C4729">
        <v>896</v>
      </c>
      <c r="D4729">
        <v>94</v>
      </c>
      <c r="E4729">
        <v>1</v>
      </c>
      <c r="F4729">
        <v>94</v>
      </c>
    </row>
    <row r="4730" spans="1:6" x14ac:dyDescent="0.25">
      <c r="A4730">
        <v>4728</v>
      </c>
      <c r="B4730">
        <v>949</v>
      </c>
      <c r="C4730">
        <v>621</v>
      </c>
      <c r="D4730">
        <v>112</v>
      </c>
      <c r="E4730">
        <v>3</v>
      </c>
      <c r="F4730">
        <v>336</v>
      </c>
    </row>
    <row r="4731" spans="1:6" x14ac:dyDescent="0.25">
      <c r="A4731">
        <v>4729</v>
      </c>
      <c r="B4731">
        <v>949</v>
      </c>
      <c r="C4731">
        <v>850</v>
      </c>
      <c r="D4731">
        <v>113</v>
      </c>
      <c r="E4731">
        <v>1</v>
      </c>
      <c r="F4731">
        <v>113</v>
      </c>
    </row>
    <row r="4732" spans="1:6" x14ac:dyDescent="0.25">
      <c r="A4732">
        <v>4730</v>
      </c>
      <c r="B4732">
        <v>949</v>
      </c>
      <c r="C4732">
        <v>827</v>
      </c>
      <c r="D4732">
        <v>117</v>
      </c>
      <c r="E4732">
        <v>1</v>
      </c>
      <c r="F4732">
        <v>117</v>
      </c>
    </row>
    <row r="4733" spans="1:6" x14ac:dyDescent="0.25">
      <c r="A4733">
        <v>4731</v>
      </c>
      <c r="B4733">
        <v>949</v>
      </c>
      <c r="C4733">
        <v>870</v>
      </c>
      <c r="D4733">
        <v>113</v>
      </c>
      <c r="E4733">
        <v>1</v>
      </c>
      <c r="F4733">
        <v>113</v>
      </c>
    </row>
    <row r="4734" spans="1:6" x14ac:dyDescent="0.25">
      <c r="A4734">
        <v>4732</v>
      </c>
      <c r="B4734">
        <v>949</v>
      </c>
      <c r="C4734">
        <v>316</v>
      </c>
      <c r="D4734">
        <v>109</v>
      </c>
      <c r="E4734">
        <v>3</v>
      </c>
      <c r="F4734">
        <v>327</v>
      </c>
    </row>
    <row r="4735" spans="1:6" x14ac:dyDescent="0.25">
      <c r="A4735">
        <v>4733</v>
      </c>
      <c r="B4735">
        <v>949</v>
      </c>
      <c r="C4735">
        <v>914</v>
      </c>
      <c r="D4735">
        <v>96</v>
      </c>
      <c r="E4735">
        <v>2</v>
      </c>
      <c r="F4735">
        <v>192</v>
      </c>
    </row>
    <row r="4736" spans="1:6" x14ac:dyDescent="0.25">
      <c r="A4736">
        <v>4734</v>
      </c>
      <c r="B4736">
        <v>950</v>
      </c>
      <c r="C4736">
        <v>1073</v>
      </c>
      <c r="D4736">
        <v>93</v>
      </c>
      <c r="E4736">
        <v>3</v>
      </c>
      <c r="F4736">
        <v>279</v>
      </c>
    </row>
    <row r="4737" spans="1:6" x14ac:dyDescent="0.25">
      <c r="A4737">
        <v>4735</v>
      </c>
      <c r="B4737">
        <v>950</v>
      </c>
      <c r="C4737">
        <v>1137</v>
      </c>
      <c r="D4737">
        <v>102</v>
      </c>
      <c r="E4737">
        <v>3</v>
      </c>
      <c r="F4737">
        <v>306</v>
      </c>
    </row>
    <row r="4738" spans="1:6" x14ac:dyDescent="0.25">
      <c r="A4738">
        <v>4736</v>
      </c>
      <c r="B4738">
        <v>950</v>
      </c>
      <c r="C4738">
        <v>170</v>
      </c>
      <c r="D4738">
        <v>91</v>
      </c>
      <c r="E4738">
        <v>3</v>
      </c>
      <c r="F4738">
        <v>273</v>
      </c>
    </row>
    <row r="4739" spans="1:6" x14ac:dyDescent="0.25">
      <c r="A4739">
        <v>4737</v>
      </c>
      <c r="B4739">
        <v>951</v>
      </c>
      <c r="C4739">
        <v>1059</v>
      </c>
      <c r="D4739">
        <v>93</v>
      </c>
      <c r="E4739">
        <v>3</v>
      </c>
      <c r="F4739">
        <v>279</v>
      </c>
    </row>
    <row r="4740" spans="1:6" x14ac:dyDescent="0.25">
      <c r="A4740">
        <v>4738</v>
      </c>
      <c r="B4740">
        <v>951</v>
      </c>
      <c r="C4740">
        <v>647</v>
      </c>
      <c r="D4740">
        <v>93</v>
      </c>
      <c r="E4740">
        <v>3</v>
      </c>
      <c r="F4740">
        <v>279</v>
      </c>
    </row>
    <row r="4741" spans="1:6" x14ac:dyDescent="0.25">
      <c r="A4741">
        <v>4739</v>
      </c>
      <c r="B4741">
        <v>951</v>
      </c>
      <c r="C4741">
        <v>631</v>
      </c>
      <c r="D4741">
        <v>93</v>
      </c>
      <c r="E4741">
        <v>1</v>
      </c>
      <c r="F4741">
        <v>93</v>
      </c>
    </row>
    <row r="4742" spans="1:6" x14ac:dyDescent="0.25">
      <c r="A4742">
        <v>4740</v>
      </c>
      <c r="B4742">
        <v>951</v>
      </c>
      <c r="C4742">
        <v>151</v>
      </c>
      <c r="D4742">
        <v>91</v>
      </c>
      <c r="E4742">
        <v>1</v>
      </c>
      <c r="F4742">
        <v>91</v>
      </c>
    </row>
    <row r="4743" spans="1:6" x14ac:dyDescent="0.25">
      <c r="A4743">
        <v>4741</v>
      </c>
      <c r="B4743">
        <v>951</v>
      </c>
      <c r="C4743">
        <v>154</v>
      </c>
      <c r="D4743">
        <v>91</v>
      </c>
      <c r="E4743">
        <v>1</v>
      </c>
      <c r="F4743">
        <v>91</v>
      </c>
    </row>
    <row r="4744" spans="1:6" x14ac:dyDescent="0.25">
      <c r="A4744">
        <v>4742</v>
      </c>
      <c r="B4744">
        <v>952</v>
      </c>
      <c r="C4744">
        <v>859</v>
      </c>
      <c r="D4744">
        <v>113</v>
      </c>
      <c r="E4744">
        <v>1</v>
      </c>
      <c r="F4744">
        <v>113</v>
      </c>
    </row>
    <row r="4745" spans="1:6" x14ac:dyDescent="0.25">
      <c r="A4745">
        <v>4743</v>
      </c>
      <c r="B4745">
        <v>952</v>
      </c>
      <c r="C4745">
        <v>721</v>
      </c>
      <c r="D4745">
        <v>119</v>
      </c>
      <c r="E4745">
        <v>2</v>
      </c>
      <c r="F4745">
        <v>238</v>
      </c>
    </row>
    <row r="4746" spans="1:6" x14ac:dyDescent="0.25">
      <c r="A4746">
        <v>4744</v>
      </c>
      <c r="B4746">
        <v>952</v>
      </c>
      <c r="C4746">
        <v>845</v>
      </c>
      <c r="D4746">
        <v>113</v>
      </c>
      <c r="E4746">
        <v>1</v>
      </c>
      <c r="F4746">
        <v>113</v>
      </c>
    </row>
    <row r="4747" spans="1:6" x14ac:dyDescent="0.25">
      <c r="A4747">
        <v>4745</v>
      </c>
      <c r="B4747">
        <v>952</v>
      </c>
      <c r="C4747">
        <v>707</v>
      </c>
      <c r="D4747">
        <v>119</v>
      </c>
      <c r="E4747">
        <v>3</v>
      </c>
      <c r="F4747">
        <v>357</v>
      </c>
    </row>
    <row r="4748" spans="1:6" x14ac:dyDescent="0.25">
      <c r="A4748">
        <v>4746</v>
      </c>
      <c r="B4748">
        <v>952</v>
      </c>
      <c r="C4748">
        <v>304</v>
      </c>
      <c r="D4748">
        <v>105</v>
      </c>
      <c r="E4748">
        <v>2</v>
      </c>
      <c r="F4748">
        <v>210</v>
      </c>
    </row>
    <row r="4749" spans="1:6" x14ac:dyDescent="0.25">
      <c r="A4749">
        <v>4747</v>
      </c>
      <c r="B4749">
        <v>952</v>
      </c>
      <c r="C4749">
        <v>1223</v>
      </c>
      <c r="D4749">
        <v>105</v>
      </c>
      <c r="E4749">
        <v>1</v>
      </c>
      <c r="F4749">
        <v>105</v>
      </c>
    </row>
    <row r="4750" spans="1:6" x14ac:dyDescent="0.25">
      <c r="A4750">
        <v>4748</v>
      </c>
      <c r="B4750">
        <v>952</v>
      </c>
      <c r="C4750">
        <v>78</v>
      </c>
      <c r="D4750">
        <v>118</v>
      </c>
      <c r="E4750">
        <v>2</v>
      </c>
      <c r="F4750">
        <v>236</v>
      </c>
    </row>
    <row r="4751" spans="1:6" x14ac:dyDescent="0.25">
      <c r="A4751">
        <v>4749</v>
      </c>
      <c r="B4751">
        <v>953</v>
      </c>
      <c r="C4751">
        <v>915</v>
      </c>
      <c r="D4751">
        <v>96</v>
      </c>
      <c r="E4751">
        <v>2</v>
      </c>
      <c r="F4751">
        <v>192</v>
      </c>
    </row>
    <row r="4752" spans="1:6" x14ac:dyDescent="0.25">
      <c r="A4752">
        <v>4750</v>
      </c>
      <c r="B4752">
        <v>953</v>
      </c>
      <c r="C4752">
        <v>80</v>
      </c>
      <c r="D4752">
        <v>118</v>
      </c>
      <c r="E4752">
        <v>1</v>
      </c>
      <c r="F4752">
        <v>118</v>
      </c>
    </row>
    <row r="4753" spans="1:6" x14ac:dyDescent="0.25">
      <c r="A4753">
        <v>4751</v>
      </c>
      <c r="B4753">
        <v>953</v>
      </c>
      <c r="C4753">
        <v>1128</v>
      </c>
      <c r="D4753">
        <v>102</v>
      </c>
      <c r="E4753">
        <v>2</v>
      </c>
      <c r="F4753">
        <v>204</v>
      </c>
    </row>
    <row r="4754" spans="1:6" x14ac:dyDescent="0.25">
      <c r="A4754">
        <v>4752</v>
      </c>
      <c r="B4754">
        <v>953</v>
      </c>
      <c r="C4754">
        <v>232</v>
      </c>
      <c r="D4754">
        <v>106</v>
      </c>
      <c r="E4754">
        <v>2</v>
      </c>
      <c r="F4754">
        <v>212</v>
      </c>
    </row>
    <row r="4755" spans="1:6" x14ac:dyDescent="0.25">
      <c r="A4755">
        <v>4753</v>
      </c>
      <c r="B4755">
        <v>953</v>
      </c>
      <c r="C4755">
        <v>815</v>
      </c>
      <c r="D4755">
        <v>117</v>
      </c>
      <c r="E4755">
        <v>3</v>
      </c>
      <c r="F4755">
        <v>351</v>
      </c>
    </row>
    <row r="4756" spans="1:6" x14ac:dyDescent="0.25">
      <c r="A4756">
        <v>4754</v>
      </c>
      <c r="B4756">
        <v>953</v>
      </c>
      <c r="C4756">
        <v>369</v>
      </c>
      <c r="D4756">
        <v>94</v>
      </c>
      <c r="E4756">
        <v>2</v>
      </c>
      <c r="F4756">
        <v>188</v>
      </c>
    </row>
    <row r="4757" spans="1:6" x14ac:dyDescent="0.25">
      <c r="A4757">
        <v>4755</v>
      </c>
      <c r="B4757">
        <v>953</v>
      </c>
      <c r="C4757">
        <v>302</v>
      </c>
      <c r="D4757">
        <v>105</v>
      </c>
      <c r="E4757">
        <v>1</v>
      </c>
      <c r="F4757">
        <v>105</v>
      </c>
    </row>
    <row r="4758" spans="1:6" x14ac:dyDescent="0.25">
      <c r="A4758">
        <v>4756</v>
      </c>
      <c r="B4758">
        <v>953</v>
      </c>
      <c r="C4758">
        <v>304</v>
      </c>
      <c r="D4758">
        <v>105</v>
      </c>
      <c r="E4758">
        <v>1</v>
      </c>
      <c r="F4758">
        <v>105</v>
      </c>
    </row>
    <row r="4759" spans="1:6" x14ac:dyDescent="0.25">
      <c r="A4759">
        <v>4757</v>
      </c>
      <c r="B4759">
        <v>953</v>
      </c>
      <c r="C4759">
        <v>509</v>
      </c>
      <c r="D4759">
        <v>102</v>
      </c>
      <c r="E4759">
        <v>3</v>
      </c>
      <c r="F4759">
        <v>306</v>
      </c>
    </row>
    <row r="4760" spans="1:6" x14ac:dyDescent="0.25">
      <c r="A4760">
        <v>4758</v>
      </c>
      <c r="B4760">
        <v>954</v>
      </c>
      <c r="C4760">
        <v>942</v>
      </c>
      <c r="D4760">
        <v>96</v>
      </c>
      <c r="E4760">
        <v>2</v>
      </c>
      <c r="F4760">
        <v>192</v>
      </c>
    </row>
    <row r="4761" spans="1:6" x14ac:dyDescent="0.25">
      <c r="A4761">
        <v>4759</v>
      </c>
      <c r="B4761">
        <v>954</v>
      </c>
      <c r="C4761">
        <v>791</v>
      </c>
      <c r="D4761">
        <v>91</v>
      </c>
      <c r="E4761">
        <v>1</v>
      </c>
      <c r="F4761">
        <v>91</v>
      </c>
    </row>
    <row r="4762" spans="1:6" x14ac:dyDescent="0.25">
      <c r="A4762">
        <v>4760</v>
      </c>
      <c r="B4762">
        <v>954</v>
      </c>
      <c r="C4762">
        <v>232</v>
      </c>
      <c r="D4762">
        <v>106</v>
      </c>
      <c r="E4762">
        <v>1</v>
      </c>
      <c r="F4762">
        <v>106</v>
      </c>
    </row>
    <row r="4763" spans="1:6" x14ac:dyDescent="0.25">
      <c r="A4763">
        <v>4761</v>
      </c>
      <c r="B4763">
        <v>954</v>
      </c>
      <c r="C4763">
        <v>824</v>
      </c>
      <c r="D4763">
        <v>117</v>
      </c>
      <c r="E4763">
        <v>2</v>
      </c>
      <c r="F4763">
        <v>234</v>
      </c>
    </row>
    <row r="4764" spans="1:6" x14ac:dyDescent="0.25">
      <c r="A4764">
        <v>4762</v>
      </c>
      <c r="B4764">
        <v>954</v>
      </c>
      <c r="C4764">
        <v>586</v>
      </c>
      <c r="D4764">
        <v>100</v>
      </c>
      <c r="E4764">
        <v>3</v>
      </c>
      <c r="F4764">
        <v>300</v>
      </c>
    </row>
    <row r="4765" spans="1:6" x14ac:dyDescent="0.25">
      <c r="A4765">
        <v>4763</v>
      </c>
      <c r="B4765">
        <v>954</v>
      </c>
      <c r="C4765">
        <v>1245</v>
      </c>
      <c r="D4765">
        <v>112</v>
      </c>
      <c r="E4765">
        <v>2</v>
      </c>
      <c r="F4765">
        <v>224</v>
      </c>
    </row>
    <row r="4766" spans="1:6" x14ac:dyDescent="0.25">
      <c r="A4766">
        <v>4764</v>
      </c>
      <c r="B4766">
        <v>954</v>
      </c>
      <c r="C4766">
        <v>617</v>
      </c>
      <c r="D4766">
        <v>112</v>
      </c>
      <c r="E4766">
        <v>3</v>
      </c>
      <c r="F4766">
        <v>336</v>
      </c>
    </row>
    <row r="4767" spans="1:6" x14ac:dyDescent="0.25">
      <c r="A4767">
        <v>4765</v>
      </c>
      <c r="B4767">
        <v>954</v>
      </c>
      <c r="C4767">
        <v>1011</v>
      </c>
      <c r="D4767">
        <v>106</v>
      </c>
      <c r="E4767">
        <v>3</v>
      </c>
      <c r="F4767">
        <v>318</v>
      </c>
    </row>
    <row r="4768" spans="1:6" x14ac:dyDescent="0.25">
      <c r="A4768">
        <v>4766</v>
      </c>
      <c r="B4768">
        <v>955</v>
      </c>
      <c r="C4768">
        <v>131</v>
      </c>
      <c r="D4768">
        <v>92</v>
      </c>
      <c r="E4768">
        <v>1</v>
      </c>
      <c r="F4768">
        <v>92</v>
      </c>
    </row>
    <row r="4769" spans="1:6" x14ac:dyDescent="0.25">
      <c r="A4769">
        <v>4767</v>
      </c>
      <c r="B4769">
        <v>955</v>
      </c>
      <c r="C4769">
        <v>393</v>
      </c>
      <c r="D4769">
        <v>119</v>
      </c>
      <c r="E4769">
        <v>1</v>
      </c>
      <c r="F4769">
        <v>119</v>
      </c>
    </row>
    <row r="4770" spans="1:6" x14ac:dyDescent="0.25">
      <c r="A4770">
        <v>4768</v>
      </c>
      <c r="B4770">
        <v>955</v>
      </c>
      <c r="C4770">
        <v>966</v>
      </c>
      <c r="D4770">
        <v>97</v>
      </c>
      <c r="E4770">
        <v>1</v>
      </c>
      <c r="F4770">
        <v>97</v>
      </c>
    </row>
    <row r="4771" spans="1:6" x14ac:dyDescent="0.25">
      <c r="A4771">
        <v>4769</v>
      </c>
      <c r="B4771">
        <v>955</v>
      </c>
      <c r="C4771">
        <v>1229</v>
      </c>
      <c r="D4771">
        <v>112</v>
      </c>
      <c r="E4771">
        <v>3</v>
      </c>
      <c r="F4771">
        <v>336</v>
      </c>
    </row>
    <row r="4772" spans="1:6" x14ac:dyDescent="0.25">
      <c r="A4772">
        <v>4770</v>
      </c>
      <c r="B4772">
        <v>955</v>
      </c>
      <c r="C4772">
        <v>938</v>
      </c>
      <c r="D4772">
        <v>96</v>
      </c>
      <c r="E4772">
        <v>3</v>
      </c>
      <c r="F4772">
        <v>288</v>
      </c>
    </row>
    <row r="4773" spans="1:6" x14ac:dyDescent="0.25">
      <c r="A4773">
        <v>4771</v>
      </c>
      <c r="B4773">
        <v>956</v>
      </c>
      <c r="C4773">
        <v>695</v>
      </c>
      <c r="D4773">
        <v>113</v>
      </c>
      <c r="E4773">
        <v>3</v>
      </c>
      <c r="F4773">
        <v>339</v>
      </c>
    </row>
    <row r="4774" spans="1:6" x14ac:dyDescent="0.25">
      <c r="A4774">
        <v>4772</v>
      </c>
      <c r="B4774">
        <v>956</v>
      </c>
      <c r="C4774">
        <v>672</v>
      </c>
      <c r="D4774">
        <v>113</v>
      </c>
      <c r="E4774">
        <v>2</v>
      </c>
      <c r="F4774">
        <v>226</v>
      </c>
    </row>
    <row r="4775" spans="1:6" x14ac:dyDescent="0.25">
      <c r="A4775">
        <v>4773</v>
      </c>
      <c r="B4775">
        <v>956</v>
      </c>
      <c r="C4775">
        <v>377</v>
      </c>
      <c r="D4775">
        <v>94</v>
      </c>
      <c r="E4775">
        <v>2</v>
      </c>
      <c r="F4775">
        <v>188</v>
      </c>
    </row>
    <row r="4776" spans="1:6" x14ac:dyDescent="0.25">
      <c r="A4776">
        <v>4774</v>
      </c>
      <c r="B4776">
        <v>956</v>
      </c>
      <c r="C4776">
        <v>1250</v>
      </c>
      <c r="D4776">
        <v>112</v>
      </c>
      <c r="E4776">
        <v>2</v>
      </c>
      <c r="F4776">
        <v>224</v>
      </c>
    </row>
    <row r="4777" spans="1:6" x14ac:dyDescent="0.25">
      <c r="A4777">
        <v>4775</v>
      </c>
      <c r="B4777">
        <v>956</v>
      </c>
      <c r="C4777">
        <v>548</v>
      </c>
      <c r="D4777">
        <v>98</v>
      </c>
      <c r="E4777">
        <v>3</v>
      </c>
      <c r="F4777">
        <v>294</v>
      </c>
    </row>
    <row r="4778" spans="1:6" x14ac:dyDescent="0.25">
      <c r="A4778">
        <v>4776</v>
      </c>
      <c r="B4778">
        <v>957</v>
      </c>
      <c r="C4778">
        <v>48</v>
      </c>
      <c r="D4778">
        <v>104</v>
      </c>
      <c r="E4778">
        <v>1</v>
      </c>
      <c r="F4778">
        <v>104</v>
      </c>
    </row>
    <row r="4779" spans="1:6" x14ac:dyDescent="0.25">
      <c r="A4779">
        <v>4777</v>
      </c>
      <c r="B4779">
        <v>957</v>
      </c>
      <c r="C4779">
        <v>107</v>
      </c>
      <c r="D4779">
        <v>92</v>
      </c>
      <c r="E4779">
        <v>2</v>
      </c>
      <c r="F4779">
        <v>184</v>
      </c>
    </row>
    <row r="4780" spans="1:6" x14ac:dyDescent="0.25">
      <c r="A4780">
        <v>4778</v>
      </c>
      <c r="B4780">
        <v>958</v>
      </c>
      <c r="C4780">
        <v>1184</v>
      </c>
      <c r="D4780">
        <v>99</v>
      </c>
      <c r="E4780">
        <v>2</v>
      </c>
      <c r="F4780">
        <v>198</v>
      </c>
    </row>
    <row r="4781" spans="1:6" x14ac:dyDescent="0.25">
      <c r="A4781">
        <v>4779</v>
      </c>
      <c r="B4781">
        <v>958</v>
      </c>
      <c r="C4781">
        <v>157</v>
      </c>
      <c r="D4781">
        <v>91</v>
      </c>
      <c r="E4781">
        <v>1</v>
      </c>
      <c r="F4781">
        <v>91</v>
      </c>
    </row>
    <row r="4782" spans="1:6" x14ac:dyDescent="0.25">
      <c r="A4782">
        <v>4780</v>
      </c>
      <c r="B4782">
        <v>959</v>
      </c>
      <c r="C4782">
        <v>732</v>
      </c>
      <c r="D4782">
        <v>119</v>
      </c>
      <c r="E4782">
        <v>3</v>
      </c>
      <c r="F4782">
        <v>357</v>
      </c>
    </row>
    <row r="4783" spans="1:6" x14ac:dyDescent="0.25">
      <c r="A4783">
        <v>4781</v>
      </c>
      <c r="B4783">
        <v>959</v>
      </c>
      <c r="C4783">
        <v>205</v>
      </c>
      <c r="D4783">
        <v>98</v>
      </c>
      <c r="E4783">
        <v>3</v>
      </c>
      <c r="F4783">
        <v>294</v>
      </c>
    </row>
    <row r="4784" spans="1:6" x14ac:dyDescent="0.25">
      <c r="A4784">
        <v>4782</v>
      </c>
      <c r="B4784">
        <v>959</v>
      </c>
      <c r="C4784">
        <v>1184</v>
      </c>
      <c r="D4784">
        <v>99</v>
      </c>
      <c r="E4784">
        <v>3</v>
      </c>
      <c r="F4784">
        <v>297</v>
      </c>
    </row>
    <row r="4785" spans="1:6" x14ac:dyDescent="0.25">
      <c r="A4785">
        <v>4783</v>
      </c>
      <c r="B4785">
        <v>960</v>
      </c>
      <c r="C4785">
        <v>313</v>
      </c>
      <c r="D4785">
        <v>105</v>
      </c>
      <c r="E4785">
        <v>3</v>
      </c>
      <c r="F4785">
        <v>315</v>
      </c>
    </row>
    <row r="4786" spans="1:6" x14ac:dyDescent="0.25">
      <c r="A4786">
        <v>4784</v>
      </c>
      <c r="B4786">
        <v>960</v>
      </c>
      <c r="C4786">
        <v>535</v>
      </c>
      <c r="D4786">
        <v>98</v>
      </c>
      <c r="E4786">
        <v>3</v>
      </c>
      <c r="F4786">
        <v>294</v>
      </c>
    </row>
    <row r="4787" spans="1:6" x14ac:dyDescent="0.25">
      <c r="A4787">
        <v>4785</v>
      </c>
      <c r="B4787">
        <v>960</v>
      </c>
      <c r="C4787">
        <v>1012</v>
      </c>
      <c r="D4787">
        <v>106</v>
      </c>
      <c r="E4787">
        <v>3</v>
      </c>
      <c r="F4787">
        <v>318</v>
      </c>
    </row>
    <row r="4788" spans="1:6" x14ac:dyDescent="0.25">
      <c r="A4788">
        <v>4786</v>
      </c>
      <c r="B4788">
        <v>960</v>
      </c>
      <c r="C4788">
        <v>147</v>
      </c>
      <c r="D4788">
        <v>91</v>
      </c>
      <c r="E4788">
        <v>1</v>
      </c>
      <c r="F4788">
        <v>91</v>
      </c>
    </row>
    <row r="4789" spans="1:6" x14ac:dyDescent="0.25">
      <c r="A4789">
        <v>4787</v>
      </c>
      <c r="B4789">
        <v>960</v>
      </c>
      <c r="C4789">
        <v>45</v>
      </c>
      <c r="D4789">
        <v>104</v>
      </c>
      <c r="E4789">
        <v>2</v>
      </c>
      <c r="F4789">
        <v>208</v>
      </c>
    </row>
    <row r="4790" spans="1:6" x14ac:dyDescent="0.25">
      <c r="A4790">
        <v>4788</v>
      </c>
      <c r="B4790">
        <v>960</v>
      </c>
      <c r="C4790">
        <v>606</v>
      </c>
      <c r="D4790">
        <v>112</v>
      </c>
      <c r="E4790">
        <v>1</v>
      </c>
      <c r="F4790">
        <v>112</v>
      </c>
    </row>
    <row r="4791" spans="1:6" x14ac:dyDescent="0.25">
      <c r="A4791">
        <v>4789</v>
      </c>
      <c r="B4791">
        <v>961</v>
      </c>
      <c r="C4791">
        <v>1255</v>
      </c>
      <c r="D4791">
        <v>112</v>
      </c>
      <c r="E4791">
        <v>2</v>
      </c>
      <c r="F4791">
        <v>224</v>
      </c>
    </row>
    <row r="4792" spans="1:6" x14ac:dyDescent="0.25">
      <c r="A4792">
        <v>4790</v>
      </c>
      <c r="B4792">
        <v>961</v>
      </c>
      <c r="C4792">
        <v>901</v>
      </c>
      <c r="D4792">
        <v>94</v>
      </c>
      <c r="E4792">
        <v>1</v>
      </c>
      <c r="F4792">
        <v>94</v>
      </c>
    </row>
    <row r="4793" spans="1:6" x14ac:dyDescent="0.25">
      <c r="A4793">
        <v>4791</v>
      </c>
      <c r="B4793">
        <v>961</v>
      </c>
      <c r="C4793">
        <v>1143</v>
      </c>
      <c r="D4793">
        <v>102</v>
      </c>
      <c r="E4793">
        <v>1</v>
      </c>
      <c r="F4793">
        <v>102</v>
      </c>
    </row>
    <row r="4794" spans="1:6" x14ac:dyDescent="0.25">
      <c r="A4794">
        <v>4792</v>
      </c>
      <c r="B4794">
        <v>961</v>
      </c>
      <c r="C4794">
        <v>636</v>
      </c>
      <c r="D4794">
        <v>93</v>
      </c>
      <c r="E4794">
        <v>3</v>
      </c>
      <c r="F4794">
        <v>279</v>
      </c>
    </row>
    <row r="4795" spans="1:6" x14ac:dyDescent="0.25">
      <c r="A4795">
        <v>4793</v>
      </c>
      <c r="B4795">
        <v>962</v>
      </c>
      <c r="C4795">
        <v>866</v>
      </c>
      <c r="D4795">
        <v>113</v>
      </c>
      <c r="E4795">
        <v>3</v>
      </c>
      <c r="F4795">
        <v>339</v>
      </c>
    </row>
    <row r="4796" spans="1:6" x14ac:dyDescent="0.25">
      <c r="A4796">
        <v>4794</v>
      </c>
      <c r="B4796">
        <v>962</v>
      </c>
      <c r="C4796">
        <v>750</v>
      </c>
      <c r="D4796">
        <v>109</v>
      </c>
      <c r="E4796">
        <v>3</v>
      </c>
      <c r="F4796">
        <v>327</v>
      </c>
    </row>
    <row r="4797" spans="1:6" x14ac:dyDescent="0.25">
      <c r="A4797">
        <v>4795</v>
      </c>
      <c r="B4797">
        <v>962</v>
      </c>
      <c r="C4797">
        <v>326</v>
      </c>
      <c r="D4797">
        <v>109</v>
      </c>
      <c r="E4797">
        <v>3</v>
      </c>
      <c r="F4797">
        <v>327</v>
      </c>
    </row>
    <row r="4798" spans="1:6" x14ac:dyDescent="0.25">
      <c r="A4798">
        <v>4796</v>
      </c>
      <c r="B4798">
        <v>962</v>
      </c>
      <c r="C4798">
        <v>367</v>
      </c>
      <c r="D4798">
        <v>94</v>
      </c>
      <c r="E4798">
        <v>2</v>
      </c>
      <c r="F4798">
        <v>188</v>
      </c>
    </row>
    <row r="4799" spans="1:6" x14ac:dyDescent="0.25">
      <c r="A4799">
        <v>4797</v>
      </c>
      <c r="B4799">
        <v>962</v>
      </c>
      <c r="C4799">
        <v>262</v>
      </c>
      <c r="D4799">
        <v>95</v>
      </c>
      <c r="E4799">
        <v>1</v>
      </c>
      <c r="F4799">
        <v>95</v>
      </c>
    </row>
    <row r="4800" spans="1:6" x14ac:dyDescent="0.25">
      <c r="A4800">
        <v>4798</v>
      </c>
      <c r="B4800">
        <v>962</v>
      </c>
      <c r="C4800">
        <v>387</v>
      </c>
      <c r="D4800">
        <v>119</v>
      </c>
      <c r="E4800">
        <v>3</v>
      </c>
      <c r="F4800">
        <v>357</v>
      </c>
    </row>
    <row r="4801" spans="1:6" x14ac:dyDescent="0.25">
      <c r="A4801">
        <v>4799</v>
      </c>
      <c r="B4801">
        <v>963</v>
      </c>
      <c r="C4801">
        <v>802</v>
      </c>
      <c r="D4801">
        <v>91</v>
      </c>
      <c r="E4801">
        <v>1</v>
      </c>
      <c r="F4801">
        <v>91</v>
      </c>
    </row>
    <row r="4802" spans="1:6" x14ac:dyDescent="0.25">
      <c r="A4802">
        <v>4800</v>
      </c>
      <c r="B4802">
        <v>963</v>
      </c>
      <c r="C4802">
        <v>513</v>
      </c>
      <c r="D4802">
        <v>102</v>
      </c>
      <c r="E4802">
        <v>2</v>
      </c>
      <c r="F4802">
        <v>204</v>
      </c>
    </row>
    <row r="4803" spans="1:6" x14ac:dyDescent="0.25">
      <c r="A4803">
        <v>4801</v>
      </c>
      <c r="B4803">
        <v>963</v>
      </c>
      <c r="C4803">
        <v>707</v>
      </c>
      <c r="D4803">
        <v>119</v>
      </c>
      <c r="E4803">
        <v>3</v>
      </c>
      <c r="F4803">
        <v>357</v>
      </c>
    </row>
    <row r="4804" spans="1:6" x14ac:dyDescent="0.25">
      <c r="A4804">
        <v>4802</v>
      </c>
      <c r="B4804">
        <v>963</v>
      </c>
      <c r="C4804">
        <v>303</v>
      </c>
      <c r="D4804">
        <v>105</v>
      </c>
      <c r="E4804">
        <v>1</v>
      </c>
      <c r="F4804">
        <v>105</v>
      </c>
    </row>
    <row r="4805" spans="1:6" x14ac:dyDescent="0.25">
      <c r="A4805">
        <v>4803</v>
      </c>
      <c r="B4805">
        <v>963</v>
      </c>
      <c r="C4805">
        <v>493</v>
      </c>
      <c r="D4805">
        <v>102</v>
      </c>
      <c r="E4805">
        <v>3</v>
      </c>
      <c r="F4805">
        <v>306</v>
      </c>
    </row>
    <row r="4806" spans="1:6" x14ac:dyDescent="0.25">
      <c r="A4806">
        <v>4804</v>
      </c>
      <c r="B4806">
        <v>963</v>
      </c>
      <c r="C4806">
        <v>293</v>
      </c>
      <c r="D4806">
        <v>105</v>
      </c>
      <c r="E4806">
        <v>3</v>
      </c>
      <c r="F4806">
        <v>315</v>
      </c>
    </row>
    <row r="4807" spans="1:6" x14ac:dyDescent="0.25">
      <c r="A4807">
        <v>4805</v>
      </c>
      <c r="B4807">
        <v>964</v>
      </c>
      <c r="C4807">
        <v>39</v>
      </c>
      <c r="D4807">
        <v>104</v>
      </c>
      <c r="E4807">
        <v>1</v>
      </c>
      <c r="F4807">
        <v>104</v>
      </c>
    </row>
    <row r="4808" spans="1:6" x14ac:dyDescent="0.25">
      <c r="A4808">
        <v>4806</v>
      </c>
      <c r="B4808">
        <v>964</v>
      </c>
      <c r="C4808">
        <v>1238</v>
      </c>
      <c r="D4808">
        <v>112</v>
      </c>
      <c r="E4808">
        <v>1</v>
      </c>
      <c r="F4808">
        <v>112</v>
      </c>
    </row>
    <row r="4809" spans="1:6" x14ac:dyDescent="0.25">
      <c r="A4809">
        <v>4807</v>
      </c>
      <c r="B4809">
        <v>964</v>
      </c>
      <c r="C4809">
        <v>1055</v>
      </c>
      <c r="D4809">
        <v>93</v>
      </c>
      <c r="E4809">
        <v>1</v>
      </c>
      <c r="F4809">
        <v>93</v>
      </c>
    </row>
    <row r="4810" spans="1:6" x14ac:dyDescent="0.25">
      <c r="A4810">
        <v>4808</v>
      </c>
      <c r="B4810">
        <v>965</v>
      </c>
      <c r="C4810">
        <v>1115</v>
      </c>
      <c r="D4810">
        <v>115</v>
      </c>
      <c r="E4810">
        <v>1</v>
      </c>
      <c r="F4810">
        <v>115</v>
      </c>
    </row>
    <row r="4811" spans="1:6" x14ac:dyDescent="0.25">
      <c r="A4811">
        <v>4809</v>
      </c>
      <c r="B4811">
        <v>965</v>
      </c>
      <c r="C4811">
        <v>966</v>
      </c>
      <c r="D4811">
        <v>97</v>
      </c>
      <c r="E4811">
        <v>1</v>
      </c>
      <c r="F4811">
        <v>97</v>
      </c>
    </row>
    <row r="4812" spans="1:6" x14ac:dyDescent="0.25">
      <c r="A4812">
        <v>4810</v>
      </c>
      <c r="B4812">
        <v>965</v>
      </c>
      <c r="C4812">
        <v>1022</v>
      </c>
      <c r="D4812">
        <v>90</v>
      </c>
      <c r="E4812">
        <v>3</v>
      </c>
      <c r="F4812">
        <v>270</v>
      </c>
    </row>
    <row r="4813" spans="1:6" x14ac:dyDescent="0.25">
      <c r="A4813">
        <v>4811</v>
      </c>
      <c r="B4813">
        <v>965</v>
      </c>
      <c r="C4813">
        <v>288</v>
      </c>
      <c r="D4813">
        <v>105</v>
      </c>
      <c r="E4813">
        <v>2</v>
      </c>
      <c r="F4813">
        <v>210</v>
      </c>
    </row>
    <row r="4814" spans="1:6" x14ac:dyDescent="0.25">
      <c r="A4814">
        <v>4812</v>
      </c>
      <c r="B4814">
        <v>965</v>
      </c>
      <c r="C4814">
        <v>1152</v>
      </c>
      <c r="D4814">
        <v>102</v>
      </c>
      <c r="E4814">
        <v>3</v>
      </c>
      <c r="F4814">
        <v>306</v>
      </c>
    </row>
    <row r="4815" spans="1:6" x14ac:dyDescent="0.25">
      <c r="A4815">
        <v>4813</v>
      </c>
      <c r="B4815">
        <v>965</v>
      </c>
      <c r="C4815">
        <v>101</v>
      </c>
      <c r="D4815">
        <v>118</v>
      </c>
      <c r="E4815">
        <v>2</v>
      </c>
      <c r="F4815">
        <v>236</v>
      </c>
    </row>
    <row r="4816" spans="1:6" x14ac:dyDescent="0.25">
      <c r="A4816">
        <v>4814</v>
      </c>
      <c r="B4816">
        <v>966</v>
      </c>
      <c r="C4816">
        <v>965</v>
      </c>
      <c r="D4816">
        <v>97</v>
      </c>
      <c r="E4816">
        <v>3</v>
      </c>
      <c r="F4816">
        <v>291</v>
      </c>
    </row>
    <row r="4817" spans="1:6" x14ac:dyDescent="0.25">
      <c r="A4817">
        <v>4815</v>
      </c>
      <c r="B4817">
        <v>966</v>
      </c>
      <c r="C4817">
        <v>416</v>
      </c>
      <c r="D4817">
        <v>119</v>
      </c>
      <c r="E4817">
        <v>3</v>
      </c>
      <c r="F4817">
        <v>357</v>
      </c>
    </row>
    <row r="4818" spans="1:6" x14ac:dyDescent="0.25">
      <c r="A4818">
        <v>4816</v>
      </c>
      <c r="B4818">
        <v>966</v>
      </c>
      <c r="C4818">
        <v>756</v>
      </c>
      <c r="D4818">
        <v>109</v>
      </c>
      <c r="E4818">
        <v>3</v>
      </c>
      <c r="F4818">
        <v>327</v>
      </c>
    </row>
    <row r="4819" spans="1:6" x14ac:dyDescent="0.25">
      <c r="A4819">
        <v>4817</v>
      </c>
      <c r="B4819">
        <v>966</v>
      </c>
      <c r="C4819">
        <v>1076</v>
      </c>
      <c r="D4819">
        <v>93</v>
      </c>
      <c r="E4819">
        <v>1</v>
      </c>
      <c r="F4819">
        <v>93</v>
      </c>
    </row>
    <row r="4820" spans="1:6" x14ac:dyDescent="0.25">
      <c r="A4820">
        <v>4818</v>
      </c>
      <c r="B4820">
        <v>966</v>
      </c>
      <c r="C4820">
        <v>326</v>
      </c>
      <c r="D4820">
        <v>109</v>
      </c>
      <c r="E4820">
        <v>2</v>
      </c>
      <c r="F4820">
        <v>218</v>
      </c>
    </row>
    <row r="4821" spans="1:6" x14ac:dyDescent="0.25">
      <c r="A4821">
        <v>4819</v>
      </c>
      <c r="B4821">
        <v>966</v>
      </c>
      <c r="C4821">
        <v>800</v>
      </c>
      <c r="D4821">
        <v>91</v>
      </c>
      <c r="E4821">
        <v>3</v>
      </c>
      <c r="F4821">
        <v>273</v>
      </c>
    </row>
    <row r="4822" spans="1:6" x14ac:dyDescent="0.25">
      <c r="A4822">
        <v>4820</v>
      </c>
      <c r="B4822">
        <v>966</v>
      </c>
      <c r="C4822">
        <v>342</v>
      </c>
      <c r="D4822">
        <v>109</v>
      </c>
      <c r="E4822">
        <v>1</v>
      </c>
      <c r="F4822">
        <v>109</v>
      </c>
    </row>
    <row r="4823" spans="1:6" x14ac:dyDescent="0.25">
      <c r="A4823">
        <v>4821</v>
      </c>
      <c r="B4823">
        <v>966</v>
      </c>
      <c r="C4823">
        <v>1078</v>
      </c>
      <c r="D4823">
        <v>93</v>
      </c>
      <c r="E4823">
        <v>3</v>
      </c>
      <c r="F4823">
        <v>279</v>
      </c>
    </row>
    <row r="4824" spans="1:6" x14ac:dyDescent="0.25">
      <c r="A4824">
        <v>4822</v>
      </c>
      <c r="B4824">
        <v>966</v>
      </c>
      <c r="C4824">
        <v>1177</v>
      </c>
      <c r="D4824">
        <v>99</v>
      </c>
      <c r="E4824">
        <v>3</v>
      </c>
      <c r="F4824">
        <v>297</v>
      </c>
    </row>
    <row r="4825" spans="1:6" x14ac:dyDescent="0.25">
      <c r="A4825">
        <v>4823</v>
      </c>
      <c r="B4825">
        <v>966</v>
      </c>
      <c r="C4825">
        <v>1148</v>
      </c>
      <c r="D4825">
        <v>102</v>
      </c>
      <c r="E4825">
        <v>3</v>
      </c>
      <c r="F4825">
        <v>306</v>
      </c>
    </row>
    <row r="4826" spans="1:6" x14ac:dyDescent="0.25">
      <c r="A4826">
        <v>4824</v>
      </c>
      <c r="B4826">
        <v>967</v>
      </c>
      <c r="C4826">
        <v>235</v>
      </c>
      <c r="D4826">
        <v>106</v>
      </c>
      <c r="E4826">
        <v>1</v>
      </c>
      <c r="F4826">
        <v>106</v>
      </c>
    </row>
    <row r="4827" spans="1:6" x14ac:dyDescent="0.25">
      <c r="A4827">
        <v>4825</v>
      </c>
      <c r="B4827">
        <v>967</v>
      </c>
      <c r="C4827">
        <v>283</v>
      </c>
      <c r="D4827">
        <v>105</v>
      </c>
      <c r="E4827">
        <v>1</v>
      </c>
      <c r="F4827">
        <v>105</v>
      </c>
    </row>
    <row r="4828" spans="1:6" x14ac:dyDescent="0.25">
      <c r="A4828">
        <v>4826</v>
      </c>
      <c r="B4828">
        <v>967</v>
      </c>
      <c r="C4828">
        <v>591</v>
      </c>
      <c r="D4828">
        <v>100</v>
      </c>
      <c r="E4828">
        <v>1</v>
      </c>
      <c r="F4828">
        <v>100</v>
      </c>
    </row>
    <row r="4829" spans="1:6" x14ac:dyDescent="0.25">
      <c r="A4829">
        <v>4827</v>
      </c>
      <c r="B4829">
        <v>967</v>
      </c>
      <c r="C4829">
        <v>1078</v>
      </c>
      <c r="D4829">
        <v>93</v>
      </c>
      <c r="E4829">
        <v>3</v>
      </c>
      <c r="F4829">
        <v>279</v>
      </c>
    </row>
    <row r="4830" spans="1:6" x14ac:dyDescent="0.25">
      <c r="A4830">
        <v>4828</v>
      </c>
      <c r="B4830">
        <v>967</v>
      </c>
      <c r="C4830">
        <v>133</v>
      </c>
      <c r="D4830">
        <v>92</v>
      </c>
      <c r="E4830">
        <v>2</v>
      </c>
      <c r="F4830">
        <v>184</v>
      </c>
    </row>
    <row r="4831" spans="1:6" x14ac:dyDescent="0.25">
      <c r="A4831">
        <v>4829</v>
      </c>
      <c r="B4831">
        <v>967</v>
      </c>
      <c r="C4831">
        <v>42</v>
      </c>
      <c r="D4831">
        <v>104</v>
      </c>
      <c r="E4831">
        <v>1</v>
      </c>
      <c r="F4831">
        <v>104</v>
      </c>
    </row>
    <row r="4832" spans="1:6" x14ac:dyDescent="0.25">
      <c r="A4832">
        <v>4830</v>
      </c>
      <c r="B4832">
        <v>967</v>
      </c>
      <c r="C4832">
        <v>769</v>
      </c>
      <c r="D4832">
        <v>109</v>
      </c>
      <c r="E4832">
        <v>2</v>
      </c>
      <c r="F4832">
        <v>218</v>
      </c>
    </row>
    <row r="4833" spans="1:6" x14ac:dyDescent="0.25">
      <c r="A4833">
        <v>4831</v>
      </c>
      <c r="B4833">
        <v>968</v>
      </c>
      <c r="C4833">
        <v>575</v>
      </c>
      <c r="D4833">
        <v>100</v>
      </c>
      <c r="E4833">
        <v>2</v>
      </c>
      <c r="F4833">
        <v>200</v>
      </c>
    </row>
    <row r="4834" spans="1:6" x14ac:dyDescent="0.25">
      <c r="A4834">
        <v>4832</v>
      </c>
      <c r="B4834">
        <v>968</v>
      </c>
      <c r="C4834">
        <v>403</v>
      </c>
      <c r="D4834">
        <v>119</v>
      </c>
      <c r="E4834">
        <v>3</v>
      </c>
      <c r="F4834">
        <v>357</v>
      </c>
    </row>
    <row r="4835" spans="1:6" x14ac:dyDescent="0.25">
      <c r="A4835">
        <v>4833</v>
      </c>
      <c r="B4835">
        <v>968</v>
      </c>
      <c r="C4835">
        <v>917</v>
      </c>
      <c r="D4835">
        <v>96</v>
      </c>
      <c r="E4835">
        <v>2</v>
      </c>
      <c r="F4835">
        <v>192</v>
      </c>
    </row>
    <row r="4836" spans="1:6" x14ac:dyDescent="0.25">
      <c r="A4836">
        <v>4834</v>
      </c>
      <c r="B4836">
        <v>968</v>
      </c>
      <c r="C4836">
        <v>447</v>
      </c>
      <c r="D4836">
        <v>107</v>
      </c>
      <c r="E4836">
        <v>3</v>
      </c>
      <c r="F4836">
        <v>321</v>
      </c>
    </row>
    <row r="4837" spans="1:6" x14ac:dyDescent="0.25">
      <c r="A4837">
        <v>4835</v>
      </c>
      <c r="B4837">
        <v>968</v>
      </c>
      <c r="C4837">
        <v>1077</v>
      </c>
      <c r="D4837">
        <v>93</v>
      </c>
      <c r="E4837">
        <v>3</v>
      </c>
      <c r="F4837">
        <v>279</v>
      </c>
    </row>
    <row r="4838" spans="1:6" x14ac:dyDescent="0.25">
      <c r="A4838">
        <v>4836</v>
      </c>
      <c r="B4838">
        <v>968</v>
      </c>
      <c r="C4838">
        <v>232</v>
      </c>
      <c r="D4838">
        <v>106</v>
      </c>
      <c r="E4838">
        <v>3</v>
      </c>
      <c r="F4838">
        <v>318</v>
      </c>
    </row>
    <row r="4839" spans="1:6" x14ac:dyDescent="0.25">
      <c r="A4839">
        <v>4837</v>
      </c>
      <c r="B4839">
        <v>969</v>
      </c>
      <c r="C4839">
        <v>651</v>
      </c>
      <c r="D4839">
        <v>93</v>
      </c>
      <c r="E4839">
        <v>2</v>
      </c>
      <c r="F4839">
        <v>186</v>
      </c>
    </row>
    <row r="4840" spans="1:6" x14ac:dyDescent="0.25">
      <c r="A4840">
        <v>4838</v>
      </c>
      <c r="B4840">
        <v>969</v>
      </c>
      <c r="C4840">
        <v>35</v>
      </c>
      <c r="D4840">
        <v>104</v>
      </c>
      <c r="E4840">
        <v>3</v>
      </c>
      <c r="F4840">
        <v>312</v>
      </c>
    </row>
    <row r="4841" spans="1:6" x14ac:dyDescent="0.25">
      <c r="A4841">
        <v>4839</v>
      </c>
      <c r="B4841">
        <v>969</v>
      </c>
      <c r="C4841">
        <v>266</v>
      </c>
      <c r="D4841">
        <v>95</v>
      </c>
      <c r="E4841">
        <v>2</v>
      </c>
      <c r="F4841">
        <v>190</v>
      </c>
    </row>
    <row r="4842" spans="1:6" x14ac:dyDescent="0.25">
      <c r="A4842">
        <v>4840</v>
      </c>
      <c r="B4842">
        <v>970</v>
      </c>
      <c r="C4842">
        <v>914</v>
      </c>
      <c r="D4842">
        <v>96</v>
      </c>
      <c r="E4842">
        <v>3</v>
      </c>
      <c r="F4842">
        <v>288</v>
      </c>
    </row>
    <row r="4843" spans="1:6" x14ac:dyDescent="0.25">
      <c r="A4843">
        <v>4841</v>
      </c>
      <c r="B4843">
        <v>970</v>
      </c>
      <c r="C4843">
        <v>912</v>
      </c>
      <c r="D4843">
        <v>96</v>
      </c>
      <c r="E4843">
        <v>2</v>
      </c>
      <c r="F4843">
        <v>192</v>
      </c>
    </row>
    <row r="4844" spans="1:6" x14ac:dyDescent="0.25">
      <c r="A4844">
        <v>4842</v>
      </c>
      <c r="B4844">
        <v>970</v>
      </c>
      <c r="C4844">
        <v>965</v>
      </c>
      <c r="D4844">
        <v>97</v>
      </c>
      <c r="E4844">
        <v>3</v>
      </c>
      <c r="F4844">
        <v>291</v>
      </c>
    </row>
    <row r="4845" spans="1:6" x14ac:dyDescent="0.25">
      <c r="A4845">
        <v>4843</v>
      </c>
      <c r="B4845">
        <v>970</v>
      </c>
      <c r="C4845">
        <v>403</v>
      </c>
      <c r="D4845">
        <v>119</v>
      </c>
      <c r="E4845">
        <v>3</v>
      </c>
      <c r="F4845">
        <v>357</v>
      </c>
    </row>
    <row r="4846" spans="1:6" x14ac:dyDescent="0.25">
      <c r="A4846">
        <v>4844</v>
      </c>
      <c r="B4846">
        <v>970</v>
      </c>
      <c r="C4846">
        <v>1253</v>
      </c>
      <c r="D4846">
        <v>112</v>
      </c>
      <c r="E4846">
        <v>3</v>
      </c>
      <c r="F4846">
        <v>336</v>
      </c>
    </row>
    <row r="4847" spans="1:6" x14ac:dyDescent="0.25">
      <c r="A4847">
        <v>4845</v>
      </c>
      <c r="B4847">
        <v>970</v>
      </c>
      <c r="C4847">
        <v>1211</v>
      </c>
      <c r="D4847">
        <v>105</v>
      </c>
      <c r="E4847">
        <v>3</v>
      </c>
      <c r="F4847">
        <v>315</v>
      </c>
    </row>
    <row r="4848" spans="1:6" x14ac:dyDescent="0.25">
      <c r="A4848">
        <v>4846</v>
      </c>
      <c r="B4848">
        <v>970</v>
      </c>
      <c r="C4848">
        <v>283</v>
      </c>
      <c r="D4848">
        <v>105</v>
      </c>
      <c r="E4848">
        <v>2</v>
      </c>
      <c r="F4848">
        <v>210</v>
      </c>
    </row>
    <row r="4849" spans="1:6" x14ac:dyDescent="0.25">
      <c r="A4849">
        <v>4847</v>
      </c>
      <c r="B4849">
        <v>970</v>
      </c>
      <c r="C4849">
        <v>319</v>
      </c>
      <c r="D4849">
        <v>109</v>
      </c>
      <c r="E4849">
        <v>1</v>
      </c>
      <c r="F4849">
        <v>109</v>
      </c>
    </row>
    <row r="4850" spans="1:6" x14ac:dyDescent="0.25">
      <c r="A4850">
        <v>4848</v>
      </c>
      <c r="B4850">
        <v>970</v>
      </c>
      <c r="C4850">
        <v>510</v>
      </c>
      <c r="D4850">
        <v>102</v>
      </c>
      <c r="E4850">
        <v>1</v>
      </c>
      <c r="F4850">
        <v>102</v>
      </c>
    </row>
    <row r="4851" spans="1:6" x14ac:dyDescent="0.25">
      <c r="A4851">
        <v>4849</v>
      </c>
      <c r="B4851">
        <v>970</v>
      </c>
      <c r="C4851">
        <v>268</v>
      </c>
      <c r="D4851">
        <v>95</v>
      </c>
      <c r="E4851">
        <v>2</v>
      </c>
      <c r="F4851">
        <v>190</v>
      </c>
    </row>
    <row r="4852" spans="1:6" x14ac:dyDescent="0.25">
      <c r="A4852">
        <v>4850</v>
      </c>
      <c r="B4852">
        <v>971</v>
      </c>
      <c r="C4852">
        <v>1179</v>
      </c>
      <c r="D4852">
        <v>99</v>
      </c>
      <c r="E4852">
        <v>3</v>
      </c>
      <c r="F4852">
        <v>297</v>
      </c>
    </row>
    <row r="4853" spans="1:6" x14ac:dyDescent="0.25">
      <c r="A4853">
        <v>4851</v>
      </c>
      <c r="B4853">
        <v>971</v>
      </c>
      <c r="C4853">
        <v>1207</v>
      </c>
      <c r="D4853">
        <v>105</v>
      </c>
      <c r="E4853">
        <v>3</v>
      </c>
      <c r="F4853">
        <v>315</v>
      </c>
    </row>
    <row r="4854" spans="1:6" x14ac:dyDescent="0.25">
      <c r="A4854">
        <v>4852</v>
      </c>
      <c r="B4854">
        <v>971</v>
      </c>
      <c r="C4854">
        <v>332</v>
      </c>
      <c r="D4854">
        <v>109</v>
      </c>
      <c r="E4854">
        <v>1</v>
      </c>
      <c r="F4854">
        <v>109</v>
      </c>
    </row>
    <row r="4855" spans="1:6" x14ac:dyDescent="0.25">
      <c r="A4855">
        <v>4853</v>
      </c>
      <c r="B4855">
        <v>972</v>
      </c>
      <c r="C4855">
        <v>1016</v>
      </c>
      <c r="D4855">
        <v>90</v>
      </c>
      <c r="E4855">
        <v>3</v>
      </c>
      <c r="F4855">
        <v>270</v>
      </c>
    </row>
    <row r="4856" spans="1:6" x14ac:dyDescent="0.25">
      <c r="A4856">
        <v>4854</v>
      </c>
      <c r="B4856">
        <v>972</v>
      </c>
      <c r="C4856">
        <v>578</v>
      </c>
      <c r="D4856">
        <v>100</v>
      </c>
      <c r="E4856">
        <v>2</v>
      </c>
      <c r="F4856">
        <v>200</v>
      </c>
    </row>
    <row r="4857" spans="1:6" x14ac:dyDescent="0.25">
      <c r="A4857">
        <v>4855</v>
      </c>
      <c r="B4857">
        <v>972</v>
      </c>
      <c r="C4857">
        <v>123</v>
      </c>
      <c r="D4857">
        <v>92</v>
      </c>
      <c r="E4857">
        <v>1</v>
      </c>
      <c r="F4857">
        <v>92</v>
      </c>
    </row>
    <row r="4858" spans="1:6" x14ac:dyDescent="0.25">
      <c r="A4858">
        <v>4856</v>
      </c>
      <c r="B4858">
        <v>972</v>
      </c>
      <c r="C4858">
        <v>952</v>
      </c>
      <c r="D4858">
        <v>97</v>
      </c>
      <c r="E4858">
        <v>3</v>
      </c>
      <c r="F4858">
        <v>291</v>
      </c>
    </row>
    <row r="4859" spans="1:6" x14ac:dyDescent="0.25">
      <c r="A4859">
        <v>4857</v>
      </c>
      <c r="B4859">
        <v>972</v>
      </c>
      <c r="C4859">
        <v>1189</v>
      </c>
      <c r="D4859">
        <v>99</v>
      </c>
      <c r="E4859">
        <v>1</v>
      </c>
      <c r="F4859">
        <v>99</v>
      </c>
    </row>
    <row r="4860" spans="1:6" x14ac:dyDescent="0.25">
      <c r="A4860">
        <v>4858</v>
      </c>
      <c r="B4860">
        <v>972</v>
      </c>
      <c r="C4860">
        <v>324</v>
      </c>
      <c r="D4860">
        <v>109</v>
      </c>
      <c r="E4860">
        <v>1</v>
      </c>
      <c r="F4860">
        <v>109</v>
      </c>
    </row>
    <row r="4861" spans="1:6" x14ac:dyDescent="0.25">
      <c r="A4861">
        <v>4859</v>
      </c>
      <c r="B4861">
        <v>972</v>
      </c>
      <c r="C4861">
        <v>1220</v>
      </c>
      <c r="D4861">
        <v>105</v>
      </c>
      <c r="E4861">
        <v>2</v>
      </c>
      <c r="F4861">
        <v>210</v>
      </c>
    </row>
    <row r="4862" spans="1:6" x14ac:dyDescent="0.25">
      <c r="A4862">
        <v>4860</v>
      </c>
      <c r="B4862">
        <v>972</v>
      </c>
      <c r="C4862">
        <v>478</v>
      </c>
      <c r="D4862">
        <v>118</v>
      </c>
      <c r="E4862">
        <v>2</v>
      </c>
      <c r="F4862">
        <v>236</v>
      </c>
    </row>
    <row r="4863" spans="1:6" x14ac:dyDescent="0.25">
      <c r="A4863">
        <v>4861</v>
      </c>
      <c r="B4863">
        <v>972</v>
      </c>
      <c r="C4863">
        <v>163</v>
      </c>
      <c r="D4863">
        <v>91</v>
      </c>
      <c r="E4863">
        <v>1</v>
      </c>
      <c r="F4863">
        <v>91</v>
      </c>
    </row>
    <row r="4864" spans="1:6" x14ac:dyDescent="0.25">
      <c r="A4864">
        <v>4862</v>
      </c>
      <c r="B4864">
        <v>972</v>
      </c>
      <c r="C4864">
        <v>846</v>
      </c>
      <c r="D4864">
        <v>113</v>
      </c>
      <c r="E4864">
        <v>2</v>
      </c>
      <c r="F4864">
        <v>226</v>
      </c>
    </row>
    <row r="4865" spans="1:6" x14ac:dyDescent="0.25">
      <c r="A4865">
        <v>4863</v>
      </c>
      <c r="B4865">
        <v>973</v>
      </c>
      <c r="C4865">
        <v>450</v>
      </c>
      <c r="D4865">
        <v>107</v>
      </c>
      <c r="E4865">
        <v>2</v>
      </c>
      <c r="F4865">
        <v>214</v>
      </c>
    </row>
    <row r="4866" spans="1:6" x14ac:dyDescent="0.25">
      <c r="A4866">
        <v>4864</v>
      </c>
      <c r="B4866">
        <v>973</v>
      </c>
      <c r="C4866">
        <v>255</v>
      </c>
      <c r="D4866">
        <v>95</v>
      </c>
      <c r="E4866">
        <v>3</v>
      </c>
      <c r="F4866">
        <v>285</v>
      </c>
    </row>
    <row r="4867" spans="1:6" x14ac:dyDescent="0.25">
      <c r="A4867">
        <v>4865</v>
      </c>
      <c r="B4867">
        <v>974</v>
      </c>
      <c r="C4867">
        <v>293</v>
      </c>
      <c r="D4867">
        <v>105</v>
      </c>
      <c r="E4867">
        <v>2</v>
      </c>
      <c r="F4867">
        <v>210</v>
      </c>
    </row>
    <row r="4868" spans="1:6" x14ac:dyDescent="0.25">
      <c r="A4868">
        <v>4866</v>
      </c>
      <c r="B4868">
        <v>974</v>
      </c>
      <c r="C4868">
        <v>1038</v>
      </c>
      <c r="D4868">
        <v>90</v>
      </c>
      <c r="E4868">
        <v>1</v>
      </c>
      <c r="F4868">
        <v>90</v>
      </c>
    </row>
    <row r="4869" spans="1:6" x14ac:dyDescent="0.25">
      <c r="A4869">
        <v>4867</v>
      </c>
      <c r="B4869">
        <v>974</v>
      </c>
      <c r="C4869">
        <v>183</v>
      </c>
      <c r="D4869">
        <v>98</v>
      </c>
      <c r="E4869">
        <v>2</v>
      </c>
      <c r="F4869">
        <v>196</v>
      </c>
    </row>
    <row r="4870" spans="1:6" x14ac:dyDescent="0.25">
      <c r="A4870">
        <v>4868</v>
      </c>
      <c r="B4870">
        <v>974</v>
      </c>
      <c r="C4870">
        <v>104</v>
      </c>
      <c r="D4870">
        <v>118</v>
      </c>
      <c r="E4870">
        <v>2</v>
      </c>
      <c r="F4870">
        <v>236</v>
      </c>
    </row>
    <row r="4871" spans="1:6" x14ac:dyDescent="0.25">
      <c r="A4871">
        <v>4869</v>
      </c>
      <c r="B4871">
        <v>974</v>
      </c>
      <c r="C4871">
        <v>540</v>
      </c>
      <c r="D4871">
        <v>98</v>
      </c>
      <c r="E4871">
        <v>1</v>
      </c>
      <c r="F4871">
        <v>98</v>
      </c>
    </row>
    <row r="4872" spans="1:6" x14ac:dyDescent="0.25">
      <c r="A4872">
        <v>4870</v>
      </c>
      <c r="B4872">
        <v>974</v>
      </c>
      <c r="C4872">
        <v>821</v>
      </c>
      <c r="D4872">
        <v>117</v>
      </c>
      <c r="E4872">
        <v>1</v>
      </c>
      <c r="F4872">
        <v>117</v>
      </c>
    </row>
    <row r="4873" spans="1:6" x14ac:dyDescent="0.25">
      <c r="A4873">
        <v>4871</v>
      </c>
      <c r="B4873">
        <v>974</v>
      </c>
      <c r="C4873">
        <v>955</v>
      </c>
      <c r="D4873">
        <v>97</v>
      </c>
      <c r="E4873">
        <v>1</v>
      </c>
      <c r="F4873">
        <v>97</v>
      </c>
    </row>
    <row r="4874" spans="1:6" x14ac:dyDescent="0.25">
      <c r="A4874">
        <v>4872</v>
      </c>
      <c r="B4874">
        <v>974</v>
      </c>
      <c r="C4874">
        <v>719</v>
      </c>
      <c r="D4874">
        <v>119</v>
      </c>
      <c r="E4874">
        <v>2</v>
      </c>
      <c r="F4874">
        <v>238</v>
      </c>
    </row>
    <row r="4875" spans="1:6" x14ac:dyDescent="0.25">
      <c r="A4875">
        <v>4873</v>
      </c>
      <c r="B4875">
        <v>975</v>
      </c>
      <c r="C4875">
        <v>799</v>
      </c>
      <c r="D4875">
        <v>91</v>
      </c>
      <c r="E4875">
        <v>1</v>
      </c>
      <c r="F4875">
        <v>91</v>
      </c>
    </row>
    <row r="4876" spans="1:6" x14ac:dyDescent="0.25">
      <c r="A4876">
        <v>4874</v>
      </c>
      <c r="B4876">
        <v>975</v>
      </c>
      <c r="C4876">
        <v>795</v>
      </c>
      <c r="D4876">
        <v>91</v>
      </c>
      <c r="E4876">
        <v>1</v>
      </c>
      <c r="F4876">
        <v>91</v>
      </c>
    </row>
    <row r="4877" spans="1:6" x14ac:dyDescent="0.25">
      <c r="A4877">
        <v>4875</v>
      </c>
      <c r="B4877">
        <v>975</v>
      </c>
      <c r="C4877">
        <v>902</v>
      </c>
      <c r="D4877">
        <v>94</v>
      </c>
      <c r="E4877">
        <v>1</v>
      </c>
      <c r="F4877">
        <v>94</v>
      </c>
    </row>
    <row r="4878" spans="1:6" x14ac:dyDescent="0.25">
      <c r="A4878">
        <v>4876</v>
      </c>
      <c r="B4878">
        <v>975</v>
      </c>
      <c r="C4878">
        <v>1084</v>
      </c>
      <c r="D4878">
        <v>93</v>
      </c>
      <c r="E4878">
        <v>3</v>
      </c>
      <c r="F4878">
        <v>279</v>
      </c>
    </row>
    <row r="4879" spans="1:6" x14ac:dyDescent="0.25">
      <c r="A4879">
        <v>4877</v>
      </c>
      <c r="B4879">
        <v>975</v>
      </c>
      <c r="C4879">
        <v>572</v>
      </c>
      <c r="D4879">
        <v>100</v>
      </c>
      <c r="E4879">
        <v>1</v>
      </c>
      <c r="F4879">
        <v>100</v>
      </c>
    </row>
    <row r="4880" spans="1:6" x14ac:dyDescent="0.25">
      <c r="A4880">
        <v>4878</v>
      </c>
      <c r="B4880">
        <v>976</v>
      </c>
      <c r="C4880">
        <v>354</v>
      </c>
      <c r="D4880">
        <v>94</v>
      </c>
      <c r="E4880">
        <v>1</v>
      </c>
      <c r="F4880">
        <v>94</v>
      </c>
    </row>
    <row r="4881" spans="1:6" x14ac:dyDescent="0.25">
      <c r="A4881">
        <v>4879</v>
      </c>
      <c r="B4881">
        <v>976</v>
      </c>
      <c r="C4881">
        <v>903</v>
      </c>
      <c r="D4881">
        <v>94</v>
      </c>
      <c r="E4881">
        <v>3</v>
      </c>
      <c r="F4881">
        <v>282</v>
      </c>
    </row>
    <row r="4882" spans="1:6" x14ac:dyDescent="0.25">
      <c r="A4882">
        <v>4880</v>
      </c>
      <c r="B4882">
        <v>976</v>
      </c>
      <c r="C4882">
        <v>673</v>
      </c>
      <c r="D4882">
        <v>113</v>
      </c>
      <c r="E4882">
        <v>2</v>
      </c>
      <c r="F4882">
        <v>226</v>
      </c>
    </row>
    <row r="4883" spans="1:6" x14ac:dyDescent="0.25">
      <c r="A4883">
        <v>4881</v>
      </c>
      <c r="B4883">
        <v>976</v>
      </c>
      <c r="C4883">
        <v>964</v>
      </c>
      <c r="D4883">
        <v>97</v>
      </c>
      <c r="E4883">
        <v>1</v>
      </c>
      <c r="F4883">
        <v>97</v>
      </c>
    </row>
    <row r="4884" spans="1:6" x14ac:dyDescent="0.25">
      <c r="A4884">
        <v>4882</v>
      </c>
      <c r="B4884">
        <v>976</v>
      </c>
      <c r="C4884">
        <v>402</v>
      </c>
      <c r="D4884">
        <v>119</v>
      </c>
      <c r="E4884">
        <v>1</v>
      </c>
      <c r="F4884">
        <v>119</v>
      </c>
    </row>
    <row r="4885" spans="1:6" x14ac:dyDescent="0.25">
      <c r="A4885">
        <v>4883</v>
      </c>
      <c r="B4885">
        <v>977</v>
      </c>
      <c r="C4885">
        <v>735</v>
      </c>
      <c r="D4885">
        <v>109</v>
      </c>
      <c r="E4885">
        <v>2</v>
      </c>
      <c r="F4885">
        <v>218</v>
      </c>
    </row>
    <row r="4886" spans="1:6" x14ac:dyDescent="0.25">
      <c r="A4886">
        <v>4884</v>
      </c>
      <c r="B4886">
        <v>977</v>
      </c>
      <c r="C4886">
        <v>665</v>
      </c>
      <c r="D4886">
        <v>113</v>
      </c>
      <c r="E4886">
        <v>3</v>
      </c>
      <c r="F4886">
        <v>339</v>
      </c>
    </row>
    <row r="4887" spans="1:6" x14ac:dyDescent="0.25">
      <c r="A4887">
        <v>4885</v>
      </c>
      <c r="B4887">
        <v>977</v>
      </c>
      <c r="C4887">
        <v>353</v>
      </c>
      <c r="D4887">
        <v>94</v>
      </c>
      <c r="E4887">
        <v>1</v>
      </c>
      <c r="F4887">
        <v>94</v>
      </c>
    </row>
    <row r="4888" spans="1:6" x14ac:dyDescent="0.25">
      <c r="A4888">
        <v>4886</v>
      </c>
      <c r="B4888">
        <v>977</v>
      </c>
      <c r="C4888">
        <v>856</v>
      </c>
      <c r="D4888">
        <v>113</v>
      </c>
      <c r="E4888">
        <v>2</v>
      </c>
      <c r="F4888">
        <v>226</v>
      </c>
    </row>
    <row r="4889" spans="1:6" x14ac:dyDescent="0.25">
      <c r="A4889">
        <v>4887</v>
      </c>
      <c r="B4889">
        <v>978</v>
      </c>
      <c r="C4889">
        <v>1242</v>
      </c>
      <c r="D4889">
        <v>112</v>
      </c>
      <c r="E4889">
        <v>3</v>
      </c>
      <c r="F4889">
        <v>336</v>
      </c>
    </row>
    <row r="4890" spans="1:6" x14ac:dyDescent="0.25">
      <c r="A4890">
        <v>4888</v>
      </c>
      <c r="B4890">
        <v>978</v>
      </c>
      <c r="C4890">
        <v>910</v>
      </c>
      <c r="D4890">
        <v>96</v>
      </c>
      <c r="E4890">
        <v>2</v>
      </c>
      <c r="F4890">
        <v>192</v>
      </c>
    </row>
    <row r="4891" spans="1:6" x14ac:dyDescent="0.25">
      <c r="A4891">
        <v>4889</v>
      </c>
      <c r="B4891">
        <v>978</v>
      </c>
      <c r="C4891">
        <v>323</v>
      </c>
      <c r="D4891">
        <v>109</v>
      </c>
      <c r="E4891">
        <v>1</v>
      </c>
      <c r="F4891">
        <v>109</v>
      </c>
    </row>
    <row r="4892" spans="1:6" x14ac:dyDescent="0.25">
      <c r="A4892">
        <v>4890</v>
      </c>
      <c r="B4892">
        <v>978</v>
      </c>
      <c r="C4892">
        <v>490</v>
      </c>
      <c r="D4892">
        <v>102</v>
      </c>
      <c r="E4892">
        <v>3</v>
      </c>
      <c r="F4892">
        <v>306</v>
      </c>
    </row>
    <row r="4893" spans="1:6" x14ac:dyDescent="0.25">
      <c r="A4893">
        <v>4891</v>
      </c>
      <c r="B4893">
        <v>978</v>
      </c>
      <c r="C4893">
        <v>728</v>
      </c>
      <c r="D4893">
        <v>119</v>
      </c>
      <c r="E4893">
        <v>2</v>
      </c>
      <c r="F4893">
        <v>238</v>
      </c>
    </row>
    <row r="4894" spans="1:6" x14ac:dyDescent="0.25">
      <c r="A4894">
        <v>4892</v>
      </c>
      <c r="B4894">
        <v>979</v>
      </c>
      <c r="C4894">
        <v>1047</v>
      </c>
      <c r="D4894">
        <v>90</v>
      </c>
      <c r="E4894">
        <v>1</v>
      </c>
      <c r="F4894">
        <v>90</v>
      </c>
    </row>
    <row r="4895" spans="1:6" x14ac:dyDescent="0.25">
      <c r="A4895">
        <v>4893</v>
      </c>
      <c r="B4895">
        <v>979</v>
      </c>
      <c r="C4895">
        <v>486</v>
      </c>
      <c r="D4895">
        <v>118</v>
      </c>
      <c r="E4895">
        <v>3</v>
      </c>
      <c r="F4895">
        <v>354</v>
      </c>
    </row>
    <row r="4896" spans="1:6" x14ac:dyDescent="0.25">
      <c r="A4896">
        <v>4894</v>
      </c>
      <c r="B4896">
        <v>980</v>
      </c>
      <c r="C4896">
        <v>1217</v>
      </c>
      <c r="D4896">
        <v>105</v>
      </c>
      <c r="E4896">
        <v>2</v>
      </c>
      <c r="F4896">
        <v>210</v>
      </c>
    </row>
    <row r="4897" spans="1:6" x14ac:dyDescent="0.25">
      <c r="A4897">
        <v>4895</v>
      </c>
      <c r="B4897">
        <v>980</v>
      </c>
      <c r="C4897">
        <v>305</v>
      </c>
      <c r="D4897">
        <v>105</v>
      </c>
      <c r="E4897">
        <v>3</v>
      </c>
      <c r="F4897">
        <v>315</v>
      </c>
    </row>
    <row r="4898" spans="1:6" x14ac:dyDescent="0.25">
      <c r="A4898">
        <v>4896</v>
      </c>
      <c r="B4898">
        <v>980</v>
      </c>
      <c r="C4898">
        <v>466</v>
      </c>
      <c r="D4898">
        <v>118</v>
      </c>
      <c r="E4898">
        <v>2</v>
      </c>
      <c r="F4898">
        <v>236</v>
      </c>
    </row>
    <row r="4899" spans="1:6" x14ac:dyDescent="0.25">
      <c r="A4899">
        <v>4897</v>
      </c>
      <c r="B4899">
        <v>980</v>
      </c>
      <c r="C4899">
        <v>1250</v>
      </c>
      <c r="D4899">
        <v>112</v>
      </c>
      <c r="E4899">
        <v>2</v>
      </c>
      <c r="F4899">
        <v>224</v>
      </c>
    </row>
    <row r="4900" spans="1:6" x14ac:dyDescent="0.25">
      <c r="A4900">
        <v>4898</v>
      </c>
      <c r="B4900">
        <v>980</v>
      </c>
      <c r="C4900">
        <v>929</v>
      </c>
      <c r="D4900">
        <v>96</v>
      </c>
      <c r="E4900">
        <v>2</v>
      </c>
      <c r="F4900">
        <v>192</v>
      </c>
    </row>
    <row r="4901" spans="1:6" x14ac:dyDescent="0.25">
      <c r="A4901">
        <v>4899</v>
      </c>
      <c r="B4901">
        <v>980</v>
      </c>
      <c r="C4901">
        <v>799</v>
      </c>
      <c r="D4901">
        <v>91</v>
      </c>
      <c r="E4901">
        <v>3</v>
      </c>
      <c r="F4901">
        <v>273</v>
      </c>
    </row>
    <row r="4902" spans="1:6" x14ac:dyDescent="0.25">
      <c r="A4902">
        <v>4900</v>
      </c>
      <c r="B4902">
        <v>981</v>
      </c>
      <c r="C4902">
        <v>250</v>
      </c>
      <c r="D4902">
        <v>95</v>
      </c>
      <c r="E4902">
        <v>2</v>
      </c>
      <c r="F4902">
        <v>190</v>
      </c>
    </row>
    <row r="4903" spans="1:6" x14ac:dyDescent="0.25">
      <c r="A4903">
        <v>4901</v>
      </c>
      <c r="B4903">
        <v>981</v>
      </c>
      <c r="C4903">
        <v>1150</v>
      </c>
      <c r="D4903">
        <v>102</v>
      </c>
      <c r="E4903">
        <v>1</v>
      </c>
      <c r="F4903">
        <v>102</v>
      </c>
    </row>
    <row r="4904" spans="1:6" x14ac:dyDescent="0.25">
      <c r="A4904">
        <v>4902</v>
      </c>
      <c r="B4904">
        <v>981</v>
      </c>
      <c r="C4904">
        <v>855</v>
      </c>
      <c r="D4904">
        <v>113</v>
      </c>
      <c r="E4904">
        <v>3</v>
      </c>
      <c r="F4904">
        <v>339</v>
      </c>
    </row>
    <row r="4905" spans="1:6" x14ac:dyDescent="0.25">
      <c r="A4905">
        <v>4903</v>
      </c>
      <c r="B4905">
        <v>981</v>
      </c>
      <c r="C4905">
        <v>690</v>
      </c>
      <c r="D4905">
        <v>113</v>
      </c>
      <c r="E4905">
        <v>2</v>
      </c>
      <c r="F4905">
        <v>226</v>
      </c>
    </row>
    <row r="4906" spans="1:6" x14ac:dyDescent="0.25">
      <c r="A4906">
        <v>4904</v>
      </c>
      <c r="B4906">
        <v>981</v>
      </c>
      <c r="C4906">
        <v>384</v>
      </c>
      <c r="D4906">
        <v>94</v>
      </c>
      <c r="E4906">
        <v>2</v>
      </c>
      <c r="F4906">
        <v>188</v>
      </c>
    </row>
    <row r="4907" spans="1:6" x14ac:dyDescent="0.25">
      <c r="A4907">
        <v>4905</v>
      </c>
      <c r="B4907">
        <v>981</v>
      </c>
      <c r="C4907">
        <v>880</v>
      </c>
      <c r="D4907">
        <v>94</v>
      </c>
      <c r="E4907">
        <v>3</v>
      </c>
      <c r="F4907">
        <v>282</v>
      </c>
    </row>
    <row r="4908" spans="1:6" x14ac:dyDescent="0.25">
      <c r="A4908">
        <v>4906</v>
      </c>
      <c r="B4908">
        <v>981</v>
      </c>
      <c r="C4908">
        <v>1079</v>
      </c>
      <c r="D4908">
        <v>93</v>
      </c>
      <c r="E4908">
        <v>1</v>
      </c>
      <c r="F4908">
        <v>93</v>
      </c>
    </row>
    <row r="4909" spans="1:6" x14ac:dyDescent="0.25">
      <c r="A4909">
        <v>4907</v>
      </c>
      <c r="B4909">
        <v>982</v>
      </c>
      <c r="C4909">
        <v>862</v>
      </c>
      <c r="D4909">
        <v>113</v>
      </c>
      <c r="E4909">
        <v>1</v>
      </c>
      <c r="F4909">
        <v>113</v>
      </c>
    </row>
    <row r="4910" spans="1:6" x14ac:dyDescent="0.25">
      <c r="A4910">
        <v>4908</v>
      </c>
      <c r="B4910">
        <v>982</v>
      </c>
      <c r="C4910">
        <v>694</v>
      </c>
      <c r="D4910">
        <v>113</v>
      </c>
      <c r="E4910">
        <v>1</v>
      </c>
      <c r="F4910">
        <v>113</v>
      </c>
    </row>
    <row r="4911" spans="1:6" x14ac:dyDescent="0.25">
      <c r="A4911">
        <v>4909</v>
      </c>
      <c r="B4911">
        <v>982</v>
      </c>
      <c r="C4911">
        <v>317</v>
      </c>
      <c r="D4911">
        <v>109</v>
      </c>
      <c r="E4911">
        <v>2</v>
      </c>
      <c r="F4911">
        <v>218</v>
      </c>
    </row>
    <row r="4912" spans="1:6" x14ac:dyDescent="0.25">
      <c r="A4912">
        <v>4910</v>
      </c>
      <c r="B4912">
        <v>982</v>
      </c>
      <c r="C4912">
        <v>909</v>
      </c>
      <c r="D4912">
        <v>94</v>
      </c>
      <c r="E4912">
        <v>3</v>
      </c>
      <c r="F4912">
        <v>282</v>
      </c>
    </row>
    <row r="4913" spans="1:6" x14ac:dyDescent="0.25">
      <c r="A4913">
        <v>4911</v>
      </c>
      <c r="B4913">
        <v>982</v>
      </c>
      <c r="C4913">
        <v>1228</v>
      </c>
      <c r="D4913">
        <v>112</v>
      </c>
      <c r="E4913">
        <v>1</v>
      </c>
      <c r="F4913">
        <v>112</v>
      </c>
    </row>
    <row r="4914" spans="1:6" x14ac:dyDescent="0.25">
      <c r="A4914">
        <v>4912</v>
      </c>
      <c r="B4914">
        <v>982</v>
      </c>
      <c r="C4914">
        <v>659</v>
      </c>
      <c r="D4914">
        <v>93</v>
      </c>
      <c r="E4914">
        <v>2</v>
      </c>
      <c r="F4914">
        <v>186</v>
      </c>
    </row>
    <row r="4915" spans="1:6" x14ac:dyDescent="0.25">
      <c r="A4915">
        <v>4913</v>
      </c>
      <c r="B4915">
        <v>983</v>
      </c>
      <c r="C4915">
        <v>1225</v>
      </c>
      <c r="D4915">
        <v>112</v>
      </c>
      <c r="E4915">
        <v>3</v>
      </c>
      <c r="F4915">
        <v>336</v>
      </c>
    </row>
    <row r="4916" spans="1:6" x14ac:dyDescent="0.25">
      <c r="A4916">
        <v>4914</v>
      </c>
      <c r="B4916">
        <v>983</v>
      </c>
      <c r="C4916">
        <v>921</v>
      </c>
      <c r="D4916">
        <v>96</v>
      </c>
      <c r="E4916">
        <v>1</v>
      </c>
      <c r="F4916">
        <v>96</v>
      </c>
    </row>
    <row r="4917" spans="1:6" x14ac:dyDescent="0.25">
      <c r="A4917">
        <v>4915</v>
      </c>
      <c r="B4917">
        <v>983</v>
      </c>
      <c r="C4917">
        <v>1088</v>
      </c>
      <c r="D4917">
        <v>115</v>
      </c>
      <c r="E4917">
        <v>3</v>
      </c>
      <c r="F4917">
        <v>345</v>
      </c>
    </row>
    <row r="4918" spans="1:6" x14ac:dyDescent="0.25">
      <c r="A4918">
        <v>4916</v>
      </c>
      <c r="B4918">
        <v>983</v>
      </c>
      <c r="C4918">
        <v>325</v>
      </c>
      <c r="D4918">
        <v>109</v>
      </c>
      <c r="E4918">
        <v>3</v>
      </c>
      <c r="F4918">
        <v>327</v>
      </c>
    </row>
    <row r="4919" spans="1:6" x14ac:dyDescent="0.25">
      <c r="A4919">
        <v>4917</v>
      </c>
      <c r="B4919">
        <v>983</v>
      </c>
      <c r="C4919">
        <v>667</v>
      </c>
      <c r="D4919">
        <v>113</v>
      </c>
      <c r="E4919">
        <v>1</v>
      </c>
      <c r="F4919">
        <v>113</v>
      </c>
    </row>
    <row r="4920" spans="1:6" x14ac:dyDescent="0.25">
      <c r="A4920">
        <v>4918</v>
      </c>
      <c r="B4920">
        <v>984</v>
      </c>
      <c r="C4920">
        <v>1221</v>
      </c>
      <c r="D4920">
        <v>105</v>
      </c>
      <c r="E4920">
        <v>3</v>
      </c>
      <c r="F4920">
        <v>315</v>
      </c>
    </row>
    <row r="4921" spans="1:6" x14ac:dyDescent="0.25">
      <c r="A4921">
        <v>4919</v>
      </c>
      <c r="B4921">
        <v>984</v>
      </c>
      <c r="C4921">
        <v>1229</v>
      </c>
      <c r="D4921">
        <v>112</v>
      </c>
      <c r="E4921">
        <v>3</v>
      </c>
      <c r="F4921">
        <v>336</v>
      </c>
    </row>
    <row r="4922" spans="1:6" x14ac:dyDescent="0.25">
      <c r="A4922">
        <v>4920</v>
      </c>
      <c r="B4922">
        <v>984</v>
      </c>
      <c r="C4922">
        <v>369</v>
      </c>
      <c r="D4922">
        <v>94</v>
      </c>
      <c r="E4922">
        <v>3</v>
      </c>
      <c r="F4922">
        <v>282</v>
      </c>
    </row>
    <row r="4923" spans="1:6" x14ac:dyDescent="0.25">
      <c r="A4923">
        <v>4921</v>
      </c>
      <c r="B4923">
        <v>984</v>
      </c>
      <c r="C4923">
        <v>62</v>
      </c>
      <c r="D4923">
        <v>104</v>
      </c>
      <c r="E4923">
        <v>2</v>
      </c>
      <c r="F4923">
        <v>208</v>
      </c>
    </row>
    <row r="4924" spans="1:6" x14ac:dyDescent="0.25">
      <c r="A4924">
        <v>4922</v>
      </c>
      <c r="B4924">
        <v>984</v>
      </c>
      <c r="C4924">
        <v>230</v>
      </c>
      <c r="D4924">
        <v>106</v>
      </c>
      <c r="E4924">
        <v>3</v>
      </c>
      <c r="F4924">
        <v>318</v>
      </c>
    </row>
    <row r="4925" spans="1:6" x14ac:dyDescent="0.25">
      <c r="A4925">
        <v>4923</v>
      </c>
      <c r="B4925">
        <v>984</v>
      </c>
      <c r="C4925">
        <v>302</v>
      </c>
      <c r="D4925">
        <v>105</v>
      </c>
      <c r="E4925">
        <v>3</v>
      </c>
      <c r="F4925">
        <v>315</v>
      </c>
    </row>
    <row r="4926" spans="1:6" x14ac:dyDescent="0.25">
      <c r="A4926">
        <v>4924</v>
      </c>
      <c r="B4926">
        <v>984</v>
      </c>
      <c r="C4926">
        <v>585</v>
      </c>
      <c r="D4926">
        <v>100</v>
      </c>
      <c r="E4926">
        <v>3</v>
      </c>
      <c r="F4926">
        <v>300</v>
      </c>
    </row>
    <row r="4927" spans="1:6" x14ac:dyDescent="0.25">
      <c r="A4927">
        <v>4925</v>
      </c>
      <c r="B4927">
        <v>985</v>
      </c>
      <c r="C4927">
        <v>277</v>
      </c>
      <c r="D4927">
        <v>95</v>
      </c>
      <c r="E4927">
        <v>2</v>
      </c>
      <c r="F4927">
        <v>190</v>
      </c>
    </row>
    <row r="4928" spans="1:6" x14ac:dyDescent="0.25">
      <c r="A4928">
        <v>4926</v>
      </c>
      <c r="B4928">
        <v>985</v>
      </c>
      <c r="C4928">
        <v>1129</v>
      </c>
      <c r="D4928">
        <v>102</v>
      </c>
      <c r="E4928">
        <v>1</v>
      </c>
      <c r="F4928">
        <v>102</v>
      </c>
    </row>
    <row r="4929" spans="1:6" x14ac:dyDescent="0.25">
      <c r="A4929">
        <v>4927</v>
      </c>
      <c r="B4929">
        <v>985</v>
      </c>
      <c r="C4929">
        <v>784</v>
      </c>
      <c r="D4929">
        <v>91</v>
      </c>
      <c r="E4929">
        <v>3</v>
      </c>
      <c r="F4929">
        <v>273</v>
      </c>
    </row>
    <row r="4930" spans="1:6" x14ac:dyDescent="0.25">
      <c r="A4930">
        <v>4928</v>
      </c>
      <c r="B4930">
        <v>985</v>
      </c>
      <c r="C4930">
        <v>837</v>
      </c>
      <c r="D4930">
        <v>117</v>
      </c>
      <c r="E4930">
        <v>2</v>
      </c>
      <c r="F4930">
        <v>234</v>
      </c>
    </row>
    <row r="4931" spans="1:6" x14ac:dyDescent="0.25">
      <c r="A4931">
        <v>4929</v>
      </c>
      <c r="B4931">
        <v>985</v>
      </c>
      <c r="C4931">
        <v>538</v>
      </c>
      <c r="D4931">
        <v>98</v>
      </c>
      <c r="E4931">
        <v>3</v>
      </c>
      <c r="F4931">
        <v>294</v>
      </c>
    </row>
    <row r="4932" spans="1:6" x14ac:dyDescent="0.25">
      <c r="A4932">
        <v>4930</v>
      </c>
      <c r="B4932">
        <v>986</v>
      </c>
      <c r="C4932">
        <v>795</v>
      </c>
      <c r="D4932">
        <v>91</v>
      </c>
      <c r="E4932">
        <v>1</v>
      </c>
      <c r="F4932">
        <v>91</v>
      </c>
    </row>
    <row r="4933" spans="1:6" x14ac:dyDescent="0.25">
      <c r="A4933">
        <v>4931</v>
      </c>
      <c r="B4933">
        <v>986</v>
      </c>
      <c r="C4933">
        <v>302</v>
      </c>
      <c r="D4933">
        <v>105</v>
      </c>
      <c r="E4933">
        <v>3</v>
      </c>
      <c r="F4933">
        <v>315</v>
      </c>
    </row>
    <row r="4934" spans="1:6" x14ac:dyDescent="0.25">
      <c r="A4934">
        <v>4932</v>
      </c>
      <c r="B4934">
        <v>986</v>
      </c>
      <c r="C4934">
        <v>1052</v>
      </c>
      <c r="D4934">
        <v>93</v>
      </c>
      <c r="E4934">
        <v>3</v>
      </c>
      <c r="F4934">
        <v>279</v>
      </c>
    </row>
    <row r="4935" spans="1:6" x14ac:dyDescent="0.25">
      <c r="A4935">
        <v>4933</v>
      </c>
      <c r="B4935">
        <v>987</v>
      </c>
      <c r="C4935">
        <v>1101</v>
      </c>
      <c r="D4935">
        <v>115</v>
      </c>
      <c r="E4935">
        <v>2</v>
      </c>
      <c r="F4935">
        <v>230</v>
      </c>
    </row>
    <row r="4936" spans="1:6" x14ac:dyDescent="0.25">
      <c r="A4936">
        <v>4934</v>
      </c>
      <c r="B4936">
        <v>987</v>
      </c>
      <c r="C4936">
        <v>27</v>
      </c>
      <c r="D4936">
        <v>96</v>
      </c>
      <c r="E4936">
        <v>1</v>
      </c>
      <c r="F4936">
        <v>96</v>
      </c>
    </row>
    <row r="4937" spans="1:6" x14ac:dyDescent="0.25">
      <c r="A4937">
        <v>4935</v>
      </c>
      <c r="B4937">
        <v>987</v>
      </c>
      <c r="C4937">
        <v>307</v>
      </c>
      <c r="D4937">
        <v>105</v>
      </c>
      <c r="E4937">
        <v>1</v>
      </c>
      <c r="F4937">
        <v>105</v>
      </c>
    </row>
    <row r="4938" spans="1:6" x14ac:dyDescent="0.25">
      <c r="A4938">
        <v>4936</v>
      </c>
      <c r="B4938">
        <v>987</v>
      </c>
      <c r="C4938">
        <v>452</v>
      </c>
      <c r="D4938">
        <v>107</v>
      </c>
      <c r="E4938">
        <v>2</v>
      </c>
      <c r="F4938">
        <v>214</v>
      </c>
    </row>
    <row r="4939" spans="1:6" x14ac:dyDescent="0.25">
      <c r="A4939">
        <v>4937</v>
      </c>
      <c r="B4939">
        <v>987</v>
      </c>
      <c r="C4939">
        <v>1158</v>
      </c>
      <c r="D4939">
        <v>99</v>
      </c>
      <c r="E4939">
        <v>2</v>
      </c>
      <c r="F4939">
        <v>198</v>
      </c>
    </row>
    <row r="4940" spans="1:6" x14ac:dyDescent="0.25">
      <c r="A4940">
        <v>4938</v>
      </c>
      <c r="B4940">
        <v>987</v>
      </c>
      <c r="C4940">
        <v>180</v>
      </c>
      <c r="D4940">
        <v>98</v>
      </c>
      <c r="E4940">
        <v>3</v>
      </c>
      <c r="F4940">
        <v>294</v>
      </c>
    </row>
    <row r="4941" spans="1:6" x14ac:dyDescent="0.25">
      <c r="A4941">
        <v>4939</v>
      </c>
      <c r="B4941">
        <v>988</v>
      </c>
      <c r="C4941">
        <v>532</v>
      </c>
      <c r="D4941">
        <v>98</v>
      </c>
      <c r="E4941">
        <v>2</v>
      </c>
      <c r="F4941">
        <v>196</v>
      </c>
    </row>
    <row r="4942" spans="1:6" x14ac:dyDescent="0.25">
      <c r="A4942">
        <v>4940</v>
      </c>
      <c r="B4942">
        <v>988</v>
      </c>
      <c r="C4942">
        <v>22</v>
      </c>
      <c r="D4942">
        <v>96</v>
      </c>
      <c r="E4942">
        <v>1</v>
      </c>
      <c r="F4942">
        <v>96</v>
      </c>
    </row>
    <row r="4943" spans="1:6" x14ac:dyDescent="0.25">
      <c r="A4943">
        <v>4941</v>
      </c>
      <c r="B4943">
        <v>988</v>
      </c>
      <c r="C4943">
        <v>798</v>
      </c>
      <c r="D4943">
        <v>91</v>
      </c>
      <c r="E4943">
        <v>2</v>
      </c>
      <c r="F4943">
        <v>182</v>
      </c>
    </row>
    <row r="4944" spans="1:6" x14ac:dyDescent="0.25">
      <c r="A4944">
        <v>4942</v>
      </c>
      <c r="B4944">
        <v>988</v>
      </c>
      <c r="C4944">
        <v>236</v>
      </c>
      <c r="D4944">
        <v>106</v>
      </c>
      <c r="E4944">
        <v>2</v>
      </c>
      <c r="F4944">
        <v>212</v>
      </c>
    </row>
    <row r="4945" spans="1:6" x14ac:dyDescent="0.25">
      <c r="A4945">
        <v>4943</v>
      </c>
      <c r="B4945">
        <v>988</v>
      </c>
      <c r="C4945">
        <v>639</v>
      </c>
      <c r="D4945">
        <v>93</v>
      </c>
      <c r="E4945">
        <v>3</v>
      </c>
      <c r="F4945">
        <v>279</v>
      </c>
    </row>
    <row r="4946" spans="1:6" x14ac:dyDescent="0.25">
      <c r="A4946">
        <v>4944</v>
      </c>
      <c r="B4946">
        <v>988</v>
      </c>
      <c r="C4946">
        <v>732</v>
      </c>
      <c r="D4946">
        <v>119</v>
      </c>
      <c r="E4946">
        <v>2</v>
      </c>
      <c r="F4946">
        <v>238</v>
      </c>
    </row>
    <row r="4947" spans="1:6" x14ac:dyDescent="0.25">
      <c r="A4947">
        <v>4945</v>
      </c>
      <c r="B4947">
        <v>989</v>
      </c>
      <c r="C4947">
        <v>78</v>
      </c>
      <c r="D4947">
        <v>118</v>
      </c>
      <c r="E4947">
        <v>2</v>
      </c>
      <c r="F4947">
        <v>236</v>
      </c>
    </row>
    <row r="4948" spans="1:6" x14ac:dyDescent="0.25">
      <c r="A4948">
        <v>4946</v>
      </c>
      <c r="B4948">
        <v>989</v>
      </c>
      <c r="C4948">
        <v>685</v>
      </c>
      <c r="D4948">
        <v>113</v>
      </c>
      <c r="E4948">
        <v>2</v>
      </c>
      <c r="F4948">
        <v>226</v>
      </c>
    </row>
    <row r="4949" spans="1:6" x14ac:dyDescent="0.25">
      <c r="A4949">
        <v>4947</v>
      </c>
      <c r="B4949">
        <v>989</v>
      </c>
      <c r="C4949">
        <v>330</v>
      </c>
      <c r="D4949">
        <v>109</v>
      </c>
      <c r="E4949">
        <v>1</v>
      </c>
      <c r="F4949">
        <v>109</v>
      </c>
    </row>
    <row r="4950" spans="1:6" x14ac:dyDescent="0.25">
      <c r="A4950">
        <v>4948</v>
      </c>
      <c r="B4950">
        <v>989</v>
      </c>
      <c r="C4950">
        <v>388</v>
      </c>
      <c r="D4950">
        <v>119</v>
      </c>
      <c r="E4950">
        <v>2</v>
      </c>
      <c r="F4950">
        <v>238</v>
      </c>
    </row>
    <row r="4951" spans="1:6" x14ac:dyDescent="0.25">
      <c r="A4951">
        <v>4949</v>
      </c>
      <c r="B4951">
        <v>990</v>
      </c>
      <c r="C4951">
        <v>1119</v>
      </c>
      <c r="D4951">
        <v>115</v>
      </c>
      <c r="E4951">
        <v>1</v>
      </c>
      <c r="F4951">
        <v>115</v>
      </c>
    </row>
    <row r="4952" spans="1:6" x14ac:dyDescent="0.25">
      <c r="A4952">
        <v>4950</v>
      </c>
      <c r="B4952">
        <v>990</v>
      </c>
      <c r="C4952">
        <v>1231</v>
      </c>
      <c r="D4952">
        <v>112</v>
      </c>
      <c r="E4952">
        <v>3</v>
      </c>
      <c r="F4952">
        <v>336</v>
      </c>
    </row>
    <row r="4953" spans="1:6" x14ac:dyDescent="0.25">
      <c r="A4953">
        <v>4951</v>
      </c>
      <c r="B4953">
        <v>990</v>
      </c>
      <c r="C4953">
        <v>1228</v>
      </c>
      <c r="D4953">
        <v>112</v>
      </c>
      <c r="E4953">
        <v>2</v>
      </c>
      <c r="F4953">
        <v>224</v>
      </c>
    </row>
    <row r="4954" spans="1:6" x14ac:dyDescent="0.25">
      <c r="A4954">
        <v>4952</v>
      </c>
      <c r="B4954">
        <v>990</v>
      </c>
      <c r="C4954">
        <v>1165</v>
      </c>
      <c r="D4954">
        <v>99</v>
      </c>
      <c r="E4954">
        <v>2</v>
      </c>
      <c r="F4954">
        <v>198</v>
      </c>
    </row>
    <row r="4955" spans="1:6" x14ac:dyDescent="0.25">
      <c r="A4955">
        <v>4953</v>
      </c>
      <c r="B4955">
        <v>990</v>
      </c>
      <c r="C4955">
        <v>125</v>
      </c>
      <c r="D4955">
        <v>92</v>
      </c>
      <c r="E4955">
        <v>3</v>
      </c>
      <c r="F4955">
        <v>276</v>
      </c>
    </row>
    <row r="4956" spans="1:6" x14ac:dyDescent="0.25">
      <c r="A4956">
        <v>4954</v>
      </c>
      <c r="B4956">
        <v>991</v>
      </c>
      <c r="C4956">
        <v>971</v>
      </c>
      <c r="D4956">
        <v>97</v>
      </c>
      <c r="E4956">
        <v>1</v>
      </c>
      <c r="F4956">
        <v>97</v>
      </c>
    </row>
    <row r="4957" spans="1:6" x14ac:dyDescent="0.25">
      <c r="A4957">
        <v>4955</v>
      </c>
      <c r="B4957">
        <v>991</v>
      </c>
      <c r="C4957">
        <v>212</v>
      </c>
      <c r="D4957">
        <v>106</v>
      </c>
      <c r="E4957">
        <v>3</v>
      </c>
      <c r="F4957">
        <v>318</v>
      </c>
    </row>
    <row r="4958" spans="1:6" x14ac:dyDescent="0.25">
      <c r="A4958">
        <v>4956</v>
      </c>
      <c r="B4958">
        <v>991</v>
      </c>
      <c r="C4958">
        <v>871</v>
      </c>
      <c r="D4958">
        <v>113</v>
      </c>
      <c r="E4958">
        <v>1</v>
      </c>
      <c r="F4958">
        <v>113</v>
      </c>
    </row>
    <row r="4959" spans="1:6" x14ac:dyDescent="0.25">
      <c r="A4959">
        <v>4957</v>
      </c>
      <c r="B4959">
        <v>991</v>
      </c>
      <c r="C4959">
        <v>18</v>
      </c>
      <c r="D4959">
        <v>96</v>
      </c>
      <c r="E4959">
        <v>1</v>
      </c>
      <c r="F4959">
        <v>96</v>
      </c>
    </row>
    <row r="4960" spans="1:6" x14ac:dyDescent="0.25">
      <c r="A4960">
        <v>4958</v>
      </c>
      <c r="B4960">
        <v>991</v>
      </c>
      <c r="C4960">
        <v>970</v>
      </c>
      <c r="D4960">
        <v>97</v>
      </c>
      <c r="E4960">
        <v>2</v>
      </c>
      <c r="F4960">
        <v>194</v>
      </c>
    </row>
    <row r="4961" spans="1:6" x14ac:dyDescent="0.25">
      <c r="A4961">
        <v>4959</v>
      </c>
      <c r="B4961">
        <v>991</v>
      </c>
      <c r="C4961">
        <v>215</v>
      </c>
      <c r="D4961">
        <v>106</v>
      </c>
      <c r="E4961">
        <v>1</v>
      </c>
      <c r="F4961">
        <v>106</v>
      </c>
    </row>
    <row r="4962" spans="1:6" x14ac:dyDescent="0.25">
      <c r="A4962">
        <v>4960</v>
      </c>
      <c r="B4962">
        <v>991</v>
      </c>
      <c r="C4962">
        <v>1205</v>
      </c>
      <c r="D4962">
        <v>105</v>
      </c>
      <c r="E4962">
        <v>3</v>
      </c>
      <c r="F4962">
        <v>315</v>
      </c>
    </row>
    <row r="4963" spans="1:6" x14ac:dyDescent="0.25">
      <c r="A4963">
        <v>4961</v>
      </c>
      <c r="B4963">
        <v>992</v>
      </c>
      <c r="C4963">
        <v>1214</v>
      </c>
      <c r="D4963">
        <v>105</v>
      </c>
      <c r="E4963">
        <v>2</v>
      </c>
      <c r="F4963">
        <v>210</v>
      </c>
    </row>
    <row r="4964" spans="1:6" x14ac:dyDescent="0.25">
      <c r="A4964">
        <v>4962</v>
      </c>
      <c r="B4964">
        <v>992</v>
      </c>
      <c r="C4964">
        <v>1</v>
      </c>
      <c r="D4964">
        <v>96</v>
      </c>
      <c r="E4964">
        <v>3</v>
      </c>
      <c r="F4964">
        <v>288</v>
      </c>
    </row>
    <row r="4965" spans="1:6" x14ac:dyDescent="0.25">
      <c r="A4965">
        <v>4963</v>
      </c>
      <c r="B4965">
        <v>992</v>
      </c>
      <c r="C4965">
        <v>299</v>
      </c>
      <c r="D4965">
        <v>105</v>
      </c>
      <c r="E4965">
        <v>1</v>
      </c>
      <c r="F4965">
        <v>105</v>
      </c>
    </row>
    <row r="4966" spans="1:6" x14ac:dyDescent="0.25">
      <c r="A4966">
        <v>4964</v>
      </c>
      <c r="B4966">
        <v>992</v>
      </c>
      <c r="C4966">
        <v>485</v>
      </c>
      <c r="D4966">
        <v>118</v>
      </c>
      <c r="E4966">
        <v>1</v>
      </c>
      <c r="F4966">
        <v>118</v>
      </c>
    </row>
    <row r="4967" spans="1:6" x14ac:dyDescent="0.25">
      <c r="A4967">
        <v>4965</v>
      </c>
      <c r="B4967">
        <v>992</v>
      </c>
      <c r="C4967">
        <v>539</v>
      </c>
      <c r="D4967">
        <v>98</v>
      </c>
      <c r="E4967">
        <v>3</v>
      </c>
      <c r="F4967">
        <v>294</v>
      </c>
    </row>
    <row r="4968" spans="1:6" x14ac:dyDescent="0.25">
      <c r="A4968">
        <v>4966</v>
      </c>
      <c r="B4968">
        <v>993</v>
      </c>
      <c r="C4968">
        <v>339</v>
      </c>
      <c r="D4968">
        <v>109</v>
      </c>
      <c r="E4968">
        <v>1</v>
      </c>
      <c r="F4968">
        <v>109</v>
      </c>
    </row>
    <row r="4969" spans="1:6" x14ac:dyDescent="0.25">
      <c r="A4969">
        <v>4967</v>
      </c>
      <c r="B4969">
        <v>993</v>
      </c>
      <c r="C4969">
        <v>361</v>
      </c>
      <c r="D4969">
        <v>94</v>
      </c>
      <c r="E4969">
        <v>3</v>
      </c>
      <c r="F4969">
        <v>282</v>
      </c>
    </row>
    <row r="4970" spans="1:6" x14ac:dyDescent="0.25">
      <c r="A4970">
        <v>4968</v>
      </c>
      <c r="B4970">
        <v>993</v>
      </c>
      <c r="C4970">
        <v>623</v>
      </c>
      <c r="D4970">
        <v>112</v>
      </c>
      <c r="E4970">
        <v>3</v>
      </c>
      <c r="F4970">
        <v>336</v>
      </c>
    </row>
    <row r="4971" spans="1:6" x14ac:dyDescent="0.25">
      <c r="A4971">
        <v>4969</v>
      </c>
      <c r="B4971">
        <v>993</v>
      </c>
      <c r="C4971">
        <v>1074</v>
      </c>
      <c r="D4971">
        <v>93</v>
      </c>
      <c r="E4971">
        <v>2</v>
      </c>
      <c r="F4971">
        <v>186</v>
      </c>
    </row>
    <row r="4972" spans="1:6" x14ac:dyDescent="0.25">
      <c r="A4972">
        <v>4970</v>
      </c>
      <c r="B4972">
        <v>993</v>
      </c>
      <c r="C4972">
        <v>525</v>
      </c>
      <c r="D4972">
        <v>98</v>
      </c>
      <c r="E4972">
        <v>2</v>
      </c>
      <c r="F4972">
        <v>196</v>
      </c>
    </row>
    <row r="4973" spans="1:6" x14ac:dyDescent="0.25">
      <c r="A4973">
        <v>4971</v>
      </c>
      <c r="B4973">
        <v>994</v>
      </c>
      <c r="C4973">
        <v>996</v>
      </c>
      <c r="D4973">
        <v>106</v>
      </c>
      <c r="E4973">
        <v>1</v>
      </c>
      <c r="F4973">
        <v>106</v>
      </c>
    </row>
    <row r="4974" spans="1:6" x14ac:dyDescent="0.25">
      <c r="A4974">
        <v>4972</v>
      </c>
      <c r="B4974">
        <v>994</v>
      </c>
      <c r="C4974">
        <v>962</v>
      </c>
      <c r="D4974">
        <v>97</v>
      </c>
      <c r="E4974">
        <v>3</v>
      </c>
      <c r="F4974">
        <v>291</v>
      </c>
    </row>
    <row r="4975" spans="1:6" x14ac:dyDescent="0.25">
      <c r="A4975">
        <v>4973</v>
      </c>
      <c r="B4975">
        <v>994</v>
      </c>
      <c r="C4975">
        <v>441</v>
      </c>
      <c r="D4975">
        <v>107</v>
      </c>
      <c r="E4975">
        <v>3</v>
      </c>
      <c r="F4975">
        <v>321</v>
      </c>
    </row>
    <row r="4976" spans="1:6" x14ac:dyDescent="0.25">
      <c r="A4976">
        <v>4974</v>
      </c>
      <c r="B4976">
        <v>994</v>
      </c>
      <c r="C4976">
        <v>73</v>
      </c>
      <c r="D4976">
        <v>118</v>
      </c>
      <c r="E4976">
        <v>1</v>
      </c>
      <c r="F4976">
        <v>118</v>
      </c>
    </row>
    <row r="4977" spans="1:6" x14ac:dyDescent="0.25">
      <c r="A4977">
        <v>4975</v>
      </c>
      <c r="B4977">
        <v>995</v>
      </c>
      <c r="C4977">
        <v>564</v>
      </c>
      <c r="D4977">
        <v>100</v>
      </c>
      <c r="E4977">
        <v>3</v>
      </c>
      <c r="F4977">
        <v>300</v>
      </c>
    </row>
    <row r="4978" spans="1:6" x14ac:dyDescent="0.25">
      <c r="A4978">
        <v>4976</v>
      </c>
      <c r="B4978">
        <v>995</v>
      </c>
      <c r="C4978">
        <v>837</v>
      </c>
      <c r="D4978">
        <v>117</v>
      </c>
      <c r="E4978">
        <v>1</v>
      </c>
      <c r="F4978">
        <v>117</v>
      </c>
    </row>
    <row r="4979" spans="1:6" x14ac:dyDescent="0.25">
      <c r="A4979">
        <v>4977</v>
      </c>
      <c r="B4979">
        <v>995</v>
      </c>
      <c r="C4979">
        <v>536</v>
      </c>
      <c r="D4979">
        <v>98</v>
      </c>
      <c r="E4979">
        <v>1</v>
      </c>
      <c r="F4979">
        <v>98</v>
      </c>
    </row>
    <row r="4980" spans="1:6" x14ac:dyDescent="0.25">
      <c r="A4980">
        <v>4978</v>
      </c>
      <c r="B4980">
        <v>995</v>
      </c>
      <c r="C4980">
        <v>756</v>
      </c>
      <c r="D4980">
        <v>109</v>
      </c>
      <c r="E4980">
        <v>2</v>
      </c>
      <c r="F4980">
        <v>218</v>
      </c>
    </row>
    <row r="4981" spans="1:6" x14ac:dyDescent="0.25">
      <c r="A4981">
        <v>4979</v>
      </c>
      <c r="B4981">
        <v>995</v>
      </c>
      <c r="C4981">
        <v>24</v>
      </c>
      <c r="D4981">
        <v>96</v>
      </c>
      <c r="E4981">
        <v>3</v>
      </c>
      <c r="F4981">
        <v>288</v>
      </c>
    </row>
    <row r="4982" spans="1:6" x14ac:dyDescent="0.25">
      <c r="A4982">
        <v>4980</v>
      </c>
      <c r="B4982">
        <v>995</v>
      </c>
      <c r="C4982">
        <v>244</v>
      </c>
      <c r="D4982">
        <v>106</v>
      </c>
      <c r="E4982">
        <v>1</v>
      </c>
      <c r="F4982">
        <v>106</v>
      </c>
    </row>
    <row r="4983" spans="1:6" x14ac:dyDescent="0.25">
      <c r="A4983">
        <v>4981</v>
      </c>
      <c r="B4983">
        <v>996</v>
      </c>
      <c r="C4983">
        <v>379</v>
      </c>
      <c r="D4983">
        <v>94</v>
      </c>
      <c r="E4983">
        <v>3</v>
      </c>
      <c r="F4983">
        <v>282</v>
      </c>
    </row>
    <row r="4984" spans="1:6" x14ac:dyDescent="0.25">
      <c r="A4984">
        <v>4982</v>
      </c>
      <c r="B4984">
        <v>996</v>
      </c>
      <c r="C4984">
        <v>794</v>
      </c>
      <c r="D4984">
        <v>91</v>
      </c>
      <c r="E4984">
        <v>2</v>
      </c>
      <c r="F4984">
        <v>182</v>
      </c>
    </row>
    <row r="4985" spans="1:6" x14ac:dyDescent="0.25">
      <c r="A4985">
        <v>4983</v>
      </c>
      <c r="B4985">
        <v>996</v>
      </c>
      <c r="C4985">
        <v>1034</v>
      </c>
      <c r="D4985">
        <v>90</v>
      </c>
      <c r="E4985">
        <v>2</v>
      </c>
      <c r="F4985">
        <v>180</v>
      </c>
    </row>
    <row r="4986" spans="1:6" x14ac:dyDescent="0.25">
      <c r="A4986">
        <v>4984</v>
      </c>
      <c r="B4986">
        <v>996</v>
      </c>
      <c r="C4986">
        <v>1144</v>
      </c>
      <c r="D4986">
        <v>102</v>
      </c>
      <c r="E4986">
        <v>1</v>
      </c>
      <c r="F4986">
        <v>102</v>
      </c>
    </row>
    <row r="4987" spans="1:6" x14ac:dyDescent="0.25">
      <c r="A4987">
        <v>4985</v>
      </c>
      <c r="B4987">
        <v>996</v>
      </c>
      <c r="C4987">
        <v>1011</v>
      </c>
      <c r="D4987">
        <v>106</v>
      </c>
      <c r="E4987">
        <v>3</v>
      </c>
      <c r="F4987">
        <v>318</v>
      </c>
    </row>
    <row r="4988" spans="1:6" x14ac:dyDescent="0.25">
      <c r="A4988">
        <v>4986</v>
      </c>
      <c r="B4988">
        <v>996</v>
      </c>
      <c r="C4988">
        <v>1053</v>
      </c>
      <c r="D4988">
        <v>93</v>
      </c>
      <c r="E4988">
        <v>1</v>
      </c>
      <c r="F4988">
        <v>93</v>
      </c>
    </row>
    <row r="4989" spans="1:6" x14ac:dyDescent="0.25">
      <c r="A4989">
        <v>4987</v>
      </c>
      <c r="B4989">
        <v>996</v>
      </c>
      <c r="C4989">
        <v>381</v>
      </c>
      <c r="D4989">
        <v>94</v>
      </c>
      <c r="E4989">
        <v>1</v>
      </c>
      <c r="F4989">
        <v>94</v>
      </c>
    </row>
    <row r="4990" spans="1:6" x14ac:dyDescent="0.25">
      <c r="A4990">
        <v>4988</v>
      </c>
      <c r="B4990">
        <v>996</v>
      </c>
      <c r="C4990">
        <v>53</v>
      </c>
      <c r="D4990">
        <v>104</v>
      </c>
      <c r="E4990">
        <v>2</v>
      </c>
      <c r="F4990">
        <v>208</v>
      </c>
    </row>
    <row r="4991" spans="1:6" x14ac:dyDescent="0.25">
      <c r="A4991">
        <v>4989</v>
      </c>
      <c r="B4991">
        <v>997</v>
      </c>
      <c r="C4991">
        <v>509</v>
      </c>
      <c r="D4991">
        <v>102</v>
      </c>
      <c r="E4991">
        <v>1</v>
      </c>
      <c r="F4991">
        <v>102</v>
      </c>
    </row>
    <row r="4992" spans="1:6" x14ac:dyDescent="0.25">
      <c r="A4992">
        <v>4990</v>
      </c>
      <c r="B4992">
        <v>997</v>
      </c>
      <c r="C4992">
        <v>514</v>
      </c>
      <c r="D4992">
        <v>102</v>
      </c>
      <c r="E4992">
        <v>1</v>
      </c>
      <c r="F4992">
        <v>102</v>
      </c>
    </row>
    <row r="4993" spans="1:6" x14ac:dyDescent="0.25">
      <c r="A4993">
        <v>4991</v>
      </c>
      <c r="B4993">
        <v>998</v>
      </c>
      <c r="C4993">
        <v>541</v>
      </c>
      <c r="D4993">
        <v>98</v>
      </c>
      <c r="E4993">
        <v>3</v>
      </c>
      <c r="F4993">
        <v>294</v>
      </c>
    </row>
    <row r="4994" spans="1:6" x14ac:dyDescent="0.25">
      <c r="A4994">
        <v>4992</v>
      </c>
      <c r="B4994">
        <v>998</v>
      </c>
      <c r="C4994">
        <v>478</v>
      </c>
      <c r="D4994">
        <v>118</v>
      </c>
      <c r="E4994">
        <v>3</v>
      </c>
      <c r="F4994">
        <v>354</v>
      </c>
    </row>
    <row r="4995" spans="1:6" x14ac:dyDescent="0.25">
      <c r="A4995">
        <v>4993</v>
      </c>
      <c r="B4995">
        <v>998</v>
      </c>
      <c r="C4995">
        <v>66</v>
      </c>
      <c r="D4995">
        <v>104</v>
      </c>
      <c r="E4995">
        <v>1</v>
      </c>
      <c r="F4995">
        <v>104</v>
      </c>
    </row>
    <row r="4996" spans="1:6" x14ac:dyDescent="0.25">
      <c r="A4996">
        <v>4994</v>
      </c>
      <c r="B4996">
        <v>998</v>
      </c>
      <c r="C4996">
        <v>972</v>
      </c>
      <c r="D4996">
        <v>97</v>
      </c>
      <c r="E4996">
        <v>1</v>
      </c>
      <c r="F4996">
        <v>97</v>
      </c>
    </row>
    <row r="4997" spans="1:6" x14ac:dyDescent="0.25">
      <c r="A4997">
        <v>4995</v>
      </c>
      <c r="B4997">
        <v>998</v>
      </c>
      <c r="C4997">
        <v>321</v>
      </c>
      <c r="D4997">
        <v>109</v>
      </c>
      <c r="E4997">
        <v>2</v>
      </c>
      <c r="F4997">
        <v>218</v>
      </c>
    </row>
    <row r="4998" spans="1:6" x14ac:dyDescent="0.25">
      <c r="A4998">
        <v>4996</v>
      </c>
      <c r="B4998">
        <v>998</v>
      </c>
      <c r="C4998">
        <v>251</v>
      </c>
      <c r="D4998">
        <v>95</v>
      </c>
      <c r="E4998">
        <v>3</v>
      </c>
      <c r="F4998">
        <v>285</v>
      </c>
    </row>
    <row r="4999" spans="1:6" x14ac:dyDescent="0.25">
      <c r="A4999">
        <v>4997</v>
      </c>
      <c r="B4999">
        <v>999</v>
      </c>
      <c r="C4999">
        <v>872</v>
      </c>
      <c r="D4999">
        <v>113</v>
      </c>
      <c r="E4999">
        <v>1</v>
      </c>
      <c r="F4999">
        <v>113</v>
      </c>
    </row>
    <row r="5000" spans="1:6" x14ac:dyDescent="0.25">
      <c r="A5000">
        <v>4998</v>
      </c>
      <c r="B5000">
        <v>999</v>
      </c>
      <c r="C5000">
        <v>998</v>
      </c>
      <c r="D5000">
        <v>106</v>
      </c>
      <c r="E5000">
        <v>2</v>
      </c>
      <c r="F5000">
        <v>212</v>
      </c>
    </row>
    <row r="5001" spans="1:6" x14ac:dyDescent="0.25">
      <c r="A5001">
        <v>4999</v>
      </c>
      <c r="B5001">
        <v>999</v>
      </c>
      <c r="C5001">
        <v>1105</v>
      </c>
      <c r="D5001">
        <v>115</v>
      </c>
      <c r="E5001">
        <v>1</v>
      </c>
      <c r="F5001">
        <v>115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2C953-8CB1-4096-8F34-916747D45D90}">
  <dimension ref="A1:H1261"/>
  <sheetViews>
    <sheetView topLeftCell="T1" zoomScale="98" workbookViewId="0">
      <selection activeCell="H20" sqref="H20"/>
    </sheetView>
  </sheetViews>
  <sheetFormatPr defaultRowHeight="15" x14ac:dyDescent="0.25"/>
  <cols>
    <col min="1" max="1" width="29.5703125" customWidth="1"/>
    <col min="2" max="2" width="24.42578125" customWidth="1"/>
    <col min="3" max="3" width="23.5703125" customWidth="1"/>
    <col min="8" max="8" width="53.5703125" customWidth="1"/>
  </cols>
  <sheetData>
    <row r="1" spans="1:8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4</v>
      </c>
      <c r="H1" t="s">
        <v>12</v>
      </c>
    </row>
    <row r="2" spans="1:8" x14ac:dyDescent="0.25">
      <c r="A2">
        <v>0</v>
      </c>
      <c r="B2" t="s">
        <v>13</v>
      </c>
      <c r="C2" t="s">
        <v>14</v>
      </c>
      <c r="D2" t="s">
        <v>15</v>
      </c>
      <c r="E2" t="s">
        <v>16</v>
      </c>
      <c r="F2">
        <v>114</v>
      </c>
      <c r="G2">
        <v>66</v>
      </c>
      <c r="H2" t="s">
        <v>17</v>
      </c>
    </row>
    <row r="3" spans="1:8" x14ac:dyDescent="0.25">
      <c r="A3">
        <v>1</v>
      </c>
      <c r="B3" t="s">
        <v>13</v>
      </c>
      <c r="C3" t="s">
        <v>14</v>
      </c>
      <c r="D3" t="s">
        <v>18</v>
      </c>
      <c r="E3" t="s">
        <v>16</v>
      </c>
      <c r="F3">
        <v>114</v>
      </c>
      <c r="G3">
        <v>53</v>
      </c>
      <c r="H3" t="s">
        <v>19</v>
      </c>
    </row>
    <row r="4" spans="1:8" x14ac:dyDescent="0.25">
      <c r="A4">
        <v>2</v>
      </c>
      <c r="B4" t="s">
        <v>13</v>
      </c>
      <c r="C4" t="s">
        <v>14</v>
      </c>
      <c r="D4" t="s">
        <v>20</v>
      </c>
      <c r="E4" t="s">
        <v>16</v>
      </c>
      <c r="F4">
        <v>114</v>
      </c>
      <c r="G4">
        <v>54</v>
      </c>
      <c r="H4" t="s">
        <v>21</v>
      </c>
    </row>
    <row r="5" spans="1:8" x14ac:dyDescent="0.25">
      <c r="A5">
        <v>3</v>
      </c>
      <c r="B5" t="s">
        <v>13</v>
      </c>
      <c r="C5" t="s">
        <v>14</v>
      </c>
      <c r="D5" t="s">
        <v>22</v>
      </c>
      <c r="E5" t="s">
        <v>16</v>
      </c>
      <c r="F5">
        <v>114</v>
      </c>
      <c r="G5">
        <v>69</v>
      </c>
      <c r="H5" t="s">
        <v>23</v>
      </c>
    </row>
    <row r="6" spans="1:8" x14ac:dyDescent="0.25">
      <c r="A6">
        <v>4</v>
      </c>
      <c r="B6" t="s">
        <v>13</v>
      </c>
      <c r="C6" t="s">
        <v>14</v>
      </c>
      <c r="D6" t="s">
        <v>24</v>
      </c>
      <c r="E6" t="s">
        <v>16</v>
      </c>
      <c r="F6">
        <v>114</v>
      </c>
      <c r="G6">
        <v>47</v>
      </c>
      <c r="H6" t="s">
        <v>25</v>
      </c>
    </row>
    <row r="7" spans="1:8" x14ac:dyDescent="0.25">
      <c r="A7">
        <v>5</v>
      </c>
      <c r="B7" t="s">
        <v>13</v>
      </c>
      <c r="C7" t="s">
        <v>14</v>
      </c>
      <c r="D7" t="s">
        <v>15</v>
      </c>
      <c r="E7" t="s">
        <v>26</v>
      </c>
      <c r="F7">
        <v>114</v>
      </c>
      <c r="G7">
        <v>45</v>
      </c>
      <c r="H7" t="s">
        <v>27</v>
      </c>
    </row>
    <row r="8" spans="1:8" x14ac:dyDescent="0.25">
      <c r="A8">
        <v>6</v>
      </c>
      <c r="B8" t="s">
        <v>13</v>
      </c>
      <c r="C8" t="s">
        <v>14</v>
      </c>
      <c r="D8" t="s">
        <v>18</v>
      </c>
      <c r="E8" t="s">
        <v>26</v>
      </c>
      <c r="F8">
        <v>114</v>
      </c>
      <c r="G8">
        <v>72</v>
      </c>
      <c r="H8" t="s">
        <v>28</v>
      </c>
    </row>
    <row r="9" spans="1:8" x14ac:dyDescent="0.25">
      <c r="A9">
        <v>7</v>
      </c>
      <c r="B9" t="s">
        <v>13</v>
      </c>
      <c r="C9" t="s">
        <v>14</v>
      </c>
      <c r="D9" t="s">
        <v>20</v>
      </c>
      <c r="E9" t="s">
        <v>26</v>
      </c>
      <c r="F9">
        <v>114</v>
      </c>
      <c r="G9">
        <v>77</v>
      </c>
      <c r="H9" t="s">
        <v>29</v>
      </c>
    </row>
    <row r="10" spans="1:8" x14ac:dyDescent="0.25">
      <c r="A10">
        <v>8</v>
      </c>
      <c r="B10" t="s">
        <v>13</v>
      </c>
      <c r="C10" t="s">
        <v>14</v>
      </c>
      <c r="D10" t="s">
        <v>22</v>
      </c>
      <c r="E10" t="s">
        <v>26</v>
      </c>
      <c r="F10">
        <v>114</v>
      </c>
      <c r="G10">
        <v>48</v>
      </c>
      <c r="H10" t="s">
        <v>30</v>
      </c>
    </row>
    <row r="11" spans="1:8" x14ac:dyDescent="0.25">
      <c r="A11">
        <v>9</v>
      </c>
      <c r="B11" t="s">
        <v>13</v>
      </c>
      <c r="C11" t="s">
        <v>14</v>
      </c>
      <c r="D11" t="s">
        <v>24</v>
      </c>
      <c r="E11" t="s">
        <v>26</v>
      </c>
      <c r="F11">
        <v>114</v>
      </c>
      <c r="G11">
        <v>43</v>
      </c>
      <c r="H11" t="s">
        <v>31</v>
      </c>
    </row>
    <row r="12" spans="1:8" x14ac:dyDescent="0.25">
      <c r="A12">
        <v>10</v>
      </c>
      <c r="B12" t="s">
        <v>13</v>
      </c>
      <c r="C12" t="s">
        <v>14</v>
      </c>
      <c r="D12" t="s">
        <v>15</v>
      </c>
      <c r="E12" t="s">
        <v>32</v>
      </c>
      <c r="F12">
        <v>114</v>
      </c>
      <c r="G12">
        <v>72</v>
      </c>
      <c r="H12" t="s">
        <v>33</v>
      </c>
    </row>
    <row r="13" spans="1:8" x14ac:dyDescent="0.25">
      <c r="A13">
        <v>11</v>
      </c>
      <c r="B13" t="s">
        <v>13</v>
      </c>
      <c r="C13" t="s">
        <v>14</v>
      </c>
      <c r="D13" t="s">
        <v>18</v>
      </c>
      <c r="E13" t="s">
        <v>32</v>
      </c>
      <c r="F13">
        <v>114</v>
      </c>
      <c r="G13">
        <v>78</v>
      </c>
      <c r="H13" t="s">
        <v>34</v>
      </c>
    </row>
    <row r="14" spans="1:8" x14ac:dyDescent="0.25">
      <c r="A14">
        <v>12</v>
      </c>
      <c r="B14" t="s">
        <v>13</v>
      </c>
      <c r="C14" t="s">
        <v>14</v>
      </c>
      <c r="D14" t="s">
        <v>20</v>
      </c>
      <c r="E14" t="s">
        <v>32</v>
      </c>
      <c r="F14">
        <v>114</v>
      </c>
      <c r="G14">
        <v>56</v>
      </c>
      <c r="H14" t="s">
        <v>35</v>
      </c>
    </row>
    <row r="15" spans="1:8" x14ac:dyDescent="0.25">
      <c r="A15">
        <v>13</v>
      </c>
      <c r="B15" t="s">
        <v>13</v>
      </c>
      <c r="C15" t="s">
        <v>14</v>
      </c>
      <c r="D15" t="s">
        <v>22</v>
      </c>
      <c r="E15" t="s">
        <v>32</v>
      </c>
      <c r="F15">
        <v>114</v>
      </c>
      <c r="G15">
        <v>75</v>
      </c>
      <c r="H15" t="s">
        <v>36</v>
      </c>
    </row>
    <row r="16" spans="1:8" x14ac:dyDescent="0.25">
      <c r="A16">
        <v>14</v>
      </c>
      <c r="B16" t="s">
        <v>13</v>
      </c>
      <c r="C16" t="s">
        <v>14</v>
      </c>
      <c r="D16" t="s">
        <v>24</v>
      </c>
      <c r="E16" t="s">
        <v>32</v>
      </c>
      <c r="F16">
        <v>114</v>
      </c>
      <c r="G16">
        <v>50</v>
      </c>
      <c r="H16" t="s">
        <v>37</v>
      </c>
    </row>
    <row r="17" spans="1:8" x14ac:dyDescent="0.25">
      <c r="A17">
        <v>15</v>
      </c>
      <c r="B17" t="s">
        <v>13</v>
      </c>
      <c r="C17" t="s">
        <v>14</v>
      </c>
      <c r="D17" t="s">
        <v>15</v>
      </c>
      <c r="E17" t="s">
        <v>38</v>
      </c>
      <c r="F17">
        <v>114</v>
      </c>
      <c r="G17">
        <v>68</v>
      </c>
      <c r="H17" t="s">
        <v>39</v>
      </c>
    </row>
    <row r="18" spans="1:8" x14ac:dyDescent="0.25">
      <c r="A18">
        <v>16</v>
      </c>
      <c r="B18" t="s">
        <v>13</v>
      </c>
      <c r="C18" t="s">
        <v>14</v>
      </c>
      <c r="D18" t="s">
        <v>18</v>
      </c>
      <c r="E18" t="s">
        <v>38</v>
      </c>
      <c r="F18">
        <v>114</v>
      </c>
      <c r="G18">
        <v>56</v>
      </c>
      <c r="H18" t="s">
        <v>40</v>
      </c>
    </row>
    <row r="19" spans="1:8" x14ac:dyDescent="0.25">
      <c r="A19">
        <v>17</v>
      </c>
      <c r="B19" t="s">
        <v>13</v>
      </c>
      <c r="C19" t="s">
        <v>14</v>
      </c>
      <c r="D19" t="s">
        <v>20</v>
      </c>
      <c r="E19" t="s">
        <v>38</v>
      </c>
      <c r="F19">
        <v>114</v>
      </c>
      <c r="G19">
        <v>60</v>
      </c>
      <c r="H19" t="s">
        <v>41</v>
      </c>
    </row>
    <row r="20" spans="1:8" x14ac:dyDescent="0.25">
      <c r="A20">
        <v>18</v>
      </c>
      <c r="B20" t="s">
        <v>13</v>
      </c>
      <c r="C20" t="s">
        <v>14</v>
      </c>
      <c r="D20" t="s">
        <v>22</v>
      </c>
      <c r="E20" t="s">
        <v>38</v>
      </c>
      <c r="F20">
        <v>114</v>
      </c>
      <c r="G20">
        <v>52</v>
      </c>
      <c r="H20" t="s">
        <v>42</v>
      </c>
    </row>
    <row r="21" spans="1:8" x14ac:dyDescent="0.25">
      <c r="A21">
        <v>19</v>
      </c>
      <c r="B21" t="s">
        <v>13</v>
      </c>
      <c r="C21" t="s">
        <v>14</v>
      </c>
      <c r="D21" t="s">
        <v>24</v>
      </c>
      <c r="E21" t="s">
        <v>38</v>
      </c>
      <c r="F21">
        <v>114</v>
      </c>
      <c r="G21">
        <v>42</v>
      </c>
      <c r="H21" t="s">
        <v>43</v>
      </c>
    </row>
    <row r="22" spans="1:8" x14ac:dyDescent="0.25">
      <c r="A22">
        <v>20</v>
      </c>
      <c r="B22" t="s">
        <v>13</v>
      </c>
      <c r="C22" t="s">
        <v>14</v>
      </c>
      <c r="D22" t="s">
        <v>15</v>
      </c>
      <c r="E22" t="s">
        <v>44</v>
      </c>
      <c r="F22">
        <v>114</v>
      </c>
      <c r="G22">
        <v>47</v>
      </c>
      <c r="H22" t="s">
        <v>45</v>
      </c>
    </row>
    <row r="23" spans="1:8" x14ac:dyDescent="0.25">
      <c r="A23">
        <v>21</v>
      </c>
      <c r="B23" t="s">
        <v>13</v>
      </c>
      <c r="C23" t="s">
        <v>14</v>
      </c>
      <c r="D23" t="s">
        <v>18</v>
      </c>
      <c r="E23" t="s">
        <v>44</v>
      </c>
      <c r="F23">
        <v>114</v>
      </c>
      <c r="G23">
        <v>51</v>
      </c>
      <c r="H23" t="s">
        <v>46</v>
      </c>
    </row>
    <row r="24" spans="1:8" x14ac:dyDescent="0.25">
      <c r="A24">
        <v>22</v>
      </c>
      <c r="B24" t="s">
        <v>13</v>
      </c>
      <c r="C24" t="s">
        <v>14</v>
      </c>
      <c r="D24" t="s">
        <v>20</v>
      </c>
      <c r="E24" t="s">
        <v>44</v>
      </c>
      <c r="F24">
        <v>114</v>
      </c>
      <c r="G24">
        <v>57</v>
      </c>
      <c r="H24" t="s">
        <v>47</v>
      </c>
    </row>
    <row r="25" spans="1:8" x14ac:dyDescent="0.25">
      <c r="A25">
        <v>23</v>
      </c>
      <c r="B25" t="s">
        <v>13</v>
      </c>
      <c r="C25" t="s">
        <v>14</v>
      </c>
      <c r="D25" t="s">
        <v>22</v>
      </c>
      <c r="E25" t="s">
        <v>44</v>
      </c>
      <c r="F25">
        <v>114</v>
      </c>
      <c r="G25">
        <v>59</v>
      </c>
      <c r="H25" t="s">
        <v>48</v>
      </c>
    </row>
    <row r="26" spans="1:8" x14ac:dyDescent="0.25">
      <c r="A26">
        <v>24</v>
      </c>
      <c r="B26" t="s">
        <v>13</v>
      </c>
      <c r="C26" t="s">
        <v>14</v>
      </c>
      <c r="D26" t="s">
        <v>24</v>
      </c>
      <c r="E26" t="s">
        <v>44</v>
      </c>
      <c r="F26">
        <v>114</v>
      </c>
      <c r="G26">
        <v>60</v>
      </c>
      <c r="H26" t="s">
        <v>49</v>
      </c>
    </row>
    <row r="27" spans="1:8" x14ac:dyDescent="0.25">
      <c r="A27">
        <v>25</v>
      </c>
      <c r="B27" t="s">
        <v>13</v>
      </c>
      <c r="C27" t="s">
        <v>14</v>
      </c>
      <c r="D27" t="s">
        <v>15</v>
      </c>
      <c r="E27" t="s">
        <v>50</v>
      </c>
      <c r="F27">
        <v>114</v>
      </c>
      <c r="G27">
        <v>61</v>
      </c>
      <c r="H27" t="s">
        <v>51</v>
      </c>
    </row>
    <row r="28" spans="1:8" x14ac:dyDescent="0.25">
      <c r="A28">
        <v>26</v>
      </c>
      <c r="B28" t="s">
        <v>13</v>
      </c>
      <c r="C28" t="s">
        <v>14</v>
      </c>
      <c r="D28" t="s">
        <v>18</v>
      </c>
      <c r="E28" t="s">
        <v>50</v>
      </c>
      <c r="F28">
        <v>114</v>
      </c>
      <c r="G28">
        <v>59</v>
      </c>
      <c r="H28" t="s">
        <v>52</v>
      </c>
    </row>
    <row r="29" spans="1:8" x14ac:dyDescent="0.25">
      <c r="A29">
        <v>27</v>
      </c>
      <c r="B29" t="s">
        <v>13</v>
      </c>
      <c r="C29" t="s">
        <v>14</v>
      </c>
      <c r="D29" t="s">
        <v>20</v>
      </c>
      <c r="E29" t="s">
        <v>50</v>
      </c>
      <c r="F29">
        <v>114</v>
      </c>
      <c r="G29">
        <v>62</v>
      </c>
      <c r="H29" t="s">
        <v>53</v>
      </c>
    </row>
    <row r="30" spans="1:8" x14ac:dyDescent="0.25">
      <c r="A30">
        <v>28</v>
      </c>
      <c r="B30" t="s">
        <v>13</v>
      </c>
      <c r="C30" t="s">
        <v>14</v>
      </c>
      <c r="D30" t="s">
        <v>22</v>
      </c>
      <c r="E30" t="s">
        <v>50</v>
      </c>
      <c r="F30">
        <v>114</v>
      </c>
      <c r="G30">
        <v>70</v>
      </c>
      <c r="H30" t="s">
        <v>54</v>
      </c>
    </row>
    <row r="31" spans="1:8" x14ac:dyDescent="0.25">
      <c r="A31">
        <v>29</v>
      </c>
      <c r="B31" t="s">
        <v>13</v>
      </c>
      <c r="C31" t="s">
        <v>14</v>
      </c>
      <c r="D31" t="s">
        <v>24</v>
      </c>
      <c r="E31" t="s">
        <v>50</v>
      </c>
      <c r="F31">
        <v>114</v>
      </c>
      <c r="G31">
        <v>55</v>
      </c>
      <c r="H31" t="s">
        <v>55</v>
      </c>
    </row>
    <row r="32" spans="1:8" x14ac:dyDescent="0.25">
      <c r="A32">
        <v>30</v>
      </c>
      <c r="B32" t="s">
        <v>13</v>
      </c>
      <c r="C32" t="s">
        <v>14</v>
      </c>
      <c r="D32" t="s">
        <v>15</v>
      </c>
      <c r="E32" t="s">
        <v>56</v>
      </c>
      <c r="F32">
        <v>114</v>
      </c>
      <c r="G32">
        <v>74</v>
      </c>
      <c r="H32" t="s">
        <v>57</v>
      </c>
    </row>
    <row r="33" spans="1:8" x14ac:dyDescent="0.25">
      <c r="A33">
        <v>31</v>
      </c>
      <c r="B33" t="s">
        <v>13</v>
      </c>
      <c r="C33" t="s">
        <v>14</v>
      </c>
      <c r="D33" t="s">
        <v>18</v>
      </c>
      <c r="E33" t="s">
        <v>56</v>
      </c>
      <c r="F33">
        <v>114</v>
      </c>
      <c r="G33">
        <v>41</v>
      </c>
      <c r="H33" t="s">
        <v>58</v>
      </c>
    </row>
    <row r="34" spans="1:8" x14ac:dyDescent="0.25">
      <c r="A34">
        <v>32</v>
      </c>
      <c r="B34" t="s">
        <v>13</v>
      </c>
      <c r="C34" t="s">
        <v>14</v>
      </c>
      <c r="D34" t="s">
        <v>20</v>
      </c>
      <c r="E34" t="s">
        <v>56</v>
      </c>
      <c r="F34">
        <v>114</v>
      </c>
      <c r="G34">
        <v>65</v>
      </c>
      <c r="H34" t="s">
        <v>59</v>
      </c>
    </row>
    <row r="35" spans="1:8" x14ac:dyDescent="0.25">
      <c r="A35">
        <v>33</v>
      </c>
      <c r="B35" t="s">
        <v>13</v>
      </c>
      <c r="C35" t="s">
        <v>14</v>
      </c>
      <c r="D35" t="s">
        <v>22</v>
      </c>
      <c r="E35" t="s">
        <v>56</v>
      </c>
      <c r="F35">
        <v>114</v>
      </c>
      <c r="G35">
        <v>73</v>
      </c>
      <c r="H35" t="s">
        <v>60</v>
      </c>
    </row>
    <row r="36" spans="1:8" x14ac:dyDescent="0.25">
      <c r="A36">
        <v>34</v>
      </c>
      <c r="B36" t="s">
        <v>13</v>
      </c>
      <c r="C36" t="s">
        <v>14</v>
      </c>
      <c r="D36" t="s">
        <v>24</v>
      </c>
      <c r="E36" t="s">
        <v>56</v>
      </c>
      <c r="F36">
        <v>114</v>
      </c>
      <c r="G36">
        <v>54</v>
      </c>
      <c r="H36" t="s">
        <v>61</v>
      </c>
    </row>
    <row r="37" spans="1:8" x14ac:dyDescent="0.25">
      <c r="A37">
        <v>35</v>
      </c>
      <c r="B37" t="s">
        <v>13</v>
      </c>
      <c r="C37" t="s">
        <v>62</v>
      </c>
      <c r="D37" t="s">
        <v>15</v>
      </c>
      <c r="E37" t="s">
        <v>16</v>
      </c>
      <c r="F37">
        <v>119</v>
      </c>
      <c r="G37">
        <v>63</v>
      </c>
      <c r="H37" t="s">
        <v>63</v>
      </c>
    </row>
    <row r="38" spans="1:8" x14ac:dyDescent="0.25">
      <c r="A38">
        <v>36</v>
      </c>
      <c r="B38" t="s">
        <v>13</v>
      </c>
      <c r="C38" t="s">
        <v>62</v>
      </c>
      <c r="D38" t="s">
        <v>18</v>
      </c>
      <c r="E38" t="s">
        <v>16</v>
      </c>
      <c r="F38">
        <v>119</v>
      </c>
      <c r="G38">
        <v>72</v>
      </c>
      <c r="H38" t="s">
        <v>64</v>
      </c>
    </row>
    <row r="39" spans="1:8" x14ac:dyDescent="0.25">
      <c r="A39">
        <v>37</v>
      </c>
      <c r="B39" t="s">
        <v>13</v>
      </c>
      <c r="C39" t="s">
        <v>62</v>
      </c>
      <c r="D39" t="s">
        <v>20</v>
      </c>
      <c r="E39" t="s">
        <v>16</v>
      </c>
      <c r="F39">
        <v>119</v>
      </c>
      <c r="G39">
        <v>57</v>
      </c>
      <c r="H39" t="s">
        <v>65</v>
      </c>
    </row>
    <row r="40" spans="1:8" x14ac:dyDescent="0.25">
      <c r="A40">
        <v>38</v>
      </c>
      <c r="B40" t="s">
        <v>13</v>
      </c>
      <c r="C40" t="s">
        <v>62</v>
      </c>
      <c r="D40" t="s">
        <v>22</v>
      </c>
      <c r="E40" t="s">
        <v>16</v>
      </c>
      <c r="F40">
        <v>119</v>
      </c>
      <c r="G40">
        <v>79</v>
      </c>
      <c r="H40" t="s">
        <v>66</v>
      </c>
    </row>
    <row r="41" spans="1:8" x14ac:dyDescent="0.25">
      <c r="A41">
        <v>39</v>
      </c>
      <c r="B41" t="s">
        <v>13</v>
      </c>
      <c r="C41" t="s">
        <v>62</v>
      </c>
      <c r="D41" t="s">
        <v>24</v>
      </c>
      <c r="E41" t="s">
        <v>16</v>
      </c>
      <c r="F41">
        <v>119</v>
      </c>
      <c r="G41">
        <v>47</v>
      </c>
      <c r="H41" t="s">
        <v>67</v>
      </c>
    </row>
    <row r="42" spans="1:8" x14ac:dyDescent="0.25">
      <c r="A42">
        <v>40</v>
      </c>
      <c r="B42" t="s">
        <v>13</v>
      </c>
      <c r="C42" t="s">
        <v>62</v>
      </c>
      <c r="D42" t="s">
        <v>15</v>
      </c>
      <c r="E42" t="s">
        <v>26</v>
      </c>
      <c r="F42">
        <v>119</v>
      </c>
      <c r="G42">
        <v>58</v>
      </c>
      <c r="H42" t="s">
        <v>68</v>
      </c>
    </row>
    <row r="43" spans="1:8" x14ac:dyDescent="0.25">
      <c r="A43">
        <v>41</v>
      </c>
      <c r="B43" t="s">
        <v>13</v>
      </c>
      <c r="C43" t="s">
        <v>62</v>
      </c>
      <c r="D43" t="s">
        <v>18</v>
      </c>
      <c r="E43" t="s">
        <v>26</v>
      </c>
      <c r="F43">
        <v>119</v>
      </c>
      <c r="G43">
        <v>69</v>
      </c>
      <c r="H43" t="s">
        <v>69</v>
      </c>
    </row>
    <row r="44" spans="1:8" x14ac:dyDescent="0.25">
      <c r="A44">
        <v>42</v>
      </c>
      <c r="B44" t="s">
        <v>13</v>
      </c>
      <c r="C44" t="s">
        <v>62</v>
      </c>
      <c r="D44" t="s">
        <v>20</v>
      </c>
      <c r="E44" t="s">
        <v>26</v>
      </c>
      <c r="F44">
        <v>119</v>
      </c>
      <c r="G44">
        <v>53</v>
      </c>
      <c r="H44" t="s">
        <v>70</v>
      </c>
    </row>
    <row r="45" spans="1:8" x14ac:dyDescent="0.25">
      <c r="A45">
        <v>43</v>
      </c>
      <c r="B45" t="s">
        <v>13</v>
      </c>
      <c r="C45" t="s">
        <v>62</v>
      </c>
      <c r="D45" t="s">
        <v>22</v>
      </c>
      <c r="E45" t="s">
        <v>26</v>
      </c>
      <c r="F45">
        <v>119</v>
      </c>
      <c r="G45">
        <v>73</v>
      </c>
      <c r="H45" t="s">
        <v>71</v>
      </c>
    </row>
    <row r="46" spans="1:8" x14ac:dyDescent="0.25">
      <c r="A46">
        <v>44</v>
      </c>
      <c r="B46" t="s">
        <v>13</v>
      </c>
      <c r="C46" t="s">
        <v>62</v>
      </c>
      <c r="D46" t="s">
        <v>24</v>
      </c>
      <c r="E46" t="s">
        <v>26</v>
      </c>
      <c r="F46">
        <v>119</v>
      </c>
      <c r="G46">
        <v>78</v>
      </c>
      <c r="H46" t="s">
        <v>72</v>
      </c>
    </row>
    <row r="47" spans="1:8" x14ac:dyDescent="0.25">
      <c r="A47">
        <v>45</v>
      </c>
      <c r="B47" t="s">
        <v>13</v>
      </c>
      <c r="C47" t="s">
        <v>62</v>
      </c>
      <c r="D47" t="s">
        <v>15</v>
      </c>
      <c r="E47" t="s">
        <v>32</v>
      </c>
      <c r="F47">
        <v>119</v>
      </c>
      <c r="G47">
        <v>69</v>
      </c>
      <c r="H47" t="s">
        <v>73</v>
      </c>
    </row>
    <row r="48" spans="1:8" x14ac:dyDescent="0.25">
      <c r="A48">
        <v>46</v>
      </c>
      <c r="B48" t="s">
        <v>13</v>
      </c>
      <c r="C48" t="s">
        <v>62</v>
      </c>
      <c r="D48" t="s">
        <v>18</v>
      </c>
      <c r="E48" t="s">
        <v>32</v>
      </c>
      <c r="F48">
        <v>119</v>
      </c>
      <c r="G48">
        <v>56</v>
      </c>
      <c r="H48" t="s">
        <v>74</v>
      </c>
    </row>
    <row r="49" spans="1:8" x14ac:dyDescent="0.25">
      <c r="A49">
        <v>47</v>
      </c>
      <c r="B49" t="s">
        <v>13</v>
      </c>
      <c r="C49" t="s">
        <v>62</v>
      </c>
      <c r="D49" t="s">
        <v>20</v>
      </c>
      <c r="E49" t="s">
        <v>32</v>
      </c>
      <c r="F49">
        <v>119</v>
      </c>
      <c r="G49">
        <v>61</v>
      </c>
      <c r="H49" t="s">
        <v>75</v>
      </c>
    </row>
    <row r="50" spans="1:8" x14ac:dyDescent="0.25">
      <c r="A50">
        <v>48</v>
      </c>
      <c r="B50" t="s">
        <v>13</v>
      </c>
      <c r="C50" t="s">
        <v>62</v>
      </c>
      <c r="D50" t="s">
        <v>22</v>
      </c>
      <c r="E50" t="s">
        <v>32</v>
      </c>
      <c r="F50">
        <v>119</v>
      </c>
      <c r="G50">
        <v>56</v>
      </c>
      <c r="H50" t="s">
        <v>76</v>
      </c>
    </row>
    <row r="51" spans="1:8" x14ac:dyDescent="0.25">
      <c r="A51">
        <v>49</v>
      </c>
      <c r="B51" t="s">
        <v>13</v>
      </c>
      <c r="C51" t="s">
        <v>62</v>
      </c>
      <c r="D51" t="s">
        <v>24</v>
      </c>
      <c r="E51" t="s">
        <v>32</v>
      </c>
      <c r="F51">
        <v>119</v>
      </c>
      <c r="G51">
        <v>75</v>
      </c>
      <c r="H51" t="s">
        <v>77</v>
      </c>
    </row>
    <row r="52" spans="1:8" x14ac:dyDescent="0.25">
      <c r="A52">
        <v>50</v>
      </c>
      <c r="B52" t="s">
        <v>13</v>
      </c>
      <c r="C52" t="s">
        <v>62</v>
      </c>
      <c r="D52" t="s">
        <v>15</v>
      </c>
      <c r="E52" t="s">
        <v>38</v>
      </c>
      <c r="F52">
        <v>119</v>
      </c>
      <c r="G52">
        <v>51</v>
      </c>
      <c r="H52" t="s">
        <v>78</v>
      </c>
    </row>
    <row r="53" spans="1:8" x14ac:dyDescent="0.25">
      <c r="A53">
        <v>51</v>
      </c>
      <c r="B53" t="s">
        <v>13</v>
      </c>
      <c r="C53" t="s">
        <v>62</v>
      </c>
      <c r="D53" t="s">
        <v>18</v>
      </c>
      <c r="E53" t="s">
        <v>38</v>
      </c>
      <c r="F53">
        <v>119</v>
      </c>
      <c r="G53">
        <v>60</v>
      </c>
      <c r="H53" t="s">
        <v>79</v>
      </c>
    </row>
    <row r="54" spans="1:8" x14ac:dyDescent="0.25">
      <c r="A54">
        <v>52</v>
      </c>
      <c r="B54" t="s">
        <v>13</v>
      </c>
      <c r="C54" t="s">
        <v>62</v>
      </c>
      <c r="D54" t="s">
        <v>20</v>
      </c>
      <c r="E54" t="s">
        <v>38</v>
      </c>
      <c r="F54">
        <v>119</v>
      </c>
      <c r="G54">
        <v>65</v>
      </c>
      <c r="H54" t="s">
        <v>80</v>
      </c>
    </row>
    <row r="55" spans="1:8" x14ac:dyDescent="0.25">
      <c r="A55">
        <v>53</v>
      </c>
      <c r="B55" t="s">
        <v>13</v>
      </c>
      <c r="C55" t="s">
        <v>62</v>
      </c>
      <c r="D55" t="s">
        <v>22</v>
      </c>
      <c r="E55" t="s">
        <v>38</v>
      </c>
      <c r="F55">
        <v>119</v>
      </c>
      <c r="G55">
        <v>52</v>
      </c>
      <c r="H55" t="s">
        <v>81</v>
      </c>
    </row>
    <row r="56" spans="1:8" x14ac:dyDescent="0.25">
      <c r="A56">
        <v>54</v>
      </c>
      <c r="B56" t="s">
        <v>13</v>
      </c>
      <c r="C56" t="s">
        <v>62</v>
      </c>
      <c r="D56" t="s">
        <v>24</v>
      </c>
      <c r="E56" t="s">
        <v>38</v>
      </c>
      <c r="F56">
        <v>119</v>
      </c>
      <c r="G56">
        <v>52</v>
      </c>
      <c r="H56" t="s">
        <v>82</v>
      </c>
    </row>
    <row r="57" spans="1:8" x14ac:dyDescent="0.25">
      <c r="A57">
        <v>55</v>
      </c>
      <c r="B57" t="s">
        <v>13</v>
      </c>
      <c r="C57" t="s">
        <v>62</v>
      </c>
      <c r="D57" t="s">
        <v>15</v>
      </c>
      <c r="E57" t="s">
        <v>44</v>
      </c>
      <c r="F57">
        <v>119</v>
      </c>
      <c r="G57">
        <v>41</v>
      </c>
      <c r="H57" t="s">
        <v>83</v>
      </c>
    </row>
    <row r="58" spans="1:8" x14ac:dyDescent="0.25">
      <c r="A58">
        <v>56</v>
      </c>
      <c r="B58" t="s">
        <v>13</v>
      </c>
      <c r="C58" t="s">
        <v>62</v>
      </c>
      <c r="D58" t="s">
        <v>18</v>
      </c>
      <c r="E58" t="s">
        <v>44</v>
      </c>
      <c r="F58">
        <v>119</v>
      </c>
      <c r="G58">
        <v>46</v>
      </c>
      <c r="H58" t="s">
        <v>84</v>
      </c>
    </row>
    <row r="59" spans="1:8" x14ac:dyDescent="0.25">
      <c r="A59">
        <v>57</v>
      </c>
      <c r="B59" t="s">
        <v>13</v>
      </c>
      <c r="C59" t="s">
        <v>62</v>
      </c>
      <c r="D59" t="s">
        <v>20</v>
      </c>
      <c r="E59" t="s">
        <v>44</v>
      </c>
      <c r="F59">
        <v>119</v>
      </c>
      <c r="G59">
        <v>48</v>
      </c>
      <c r="H59" t="s">
        <v>85</v>
      </c>
    </row>
    <row r="60" spans="1:8" x14ac:dyDescent="0.25">
      <c r="A60">
        <v>58</v>
      </c>
      <c r="B60" t="s">
        <v>13</v>
      </c>
      <c r="C60" t="s">
        <v>62</v>
      </c>
      <c r="D60" t="s">
        <v>22</v>
      </c>
      <c r="E60" t="s">
        <v>44</v>
      </c>
      <c r="F60">
        <v>119</v>
      </c>
      <c r="G60">
        <v>61</v>
      </c>
      <c r="H60" t="s">
        <v>86</v>
      </c>
    </row>
    <row r="61" spans="1:8" x14ac:dyDescent="0.25">
      <c r="A61">
        <v>59</v>
      </c>
      <c r="B61" t="s">
        <v>13</v>
      </c>
      <c r="C61" t="s">
        <v>62</v>
      </c>
      <c r="D61" t="s">
        <v>24</v>
      </c>
      <c r="E61" t="s">
        <v>44</v>
      </c>
      <c r="F61">
        <v>119</v>
      </c>
      <c r="G61">
        <v>66</v>
      </c>
      <c r="H61" t="s">
        <v>87</v>
      </c>
    </row>
    <row r="62" spans="1:8" x14ac:dyDescent="0.25">
      <c r="A62">
        <v>60</v>
      </c>
      <c r="B62" t="s">
        <v>13</v>
      </c>
      <c r="C62" t="s">
        <v>62</v>
      </c>
      <c r="D62" t="s">
        <v>15</v>
      </c>
      <c r="E62" t="s">
        <v>50</v>
      </c>
      <c r="F62">
        <v>119</v>
      </c>
      <c r="G62">
        <v>56</v>
      </c>
      <c r="H62" t="s">
        <v>88</v>
      </c>
    </row>
    <row r="63" spans="1:8" x14ac:dyDescent="0.25">
      <c r="A63">
        <v>61</v>
      </c>
      <c r="B63" t="s">
        <v>13</v>
      </c>
      <c r="C63" t="s">
        <v>62</v>
      </c>
      <c r="D63" t="s">
        <v>18</v>
      </c>
      <c r="E63" t="s">
        <v>50</v>
      </c>
      <c r="F63">
        <v>119</v>
      </c>
      <c r="G63">
        <v>40</v>
      </c>
      <c r="H63" t="s">
        <v>89</v>
      </c>
    </row>
    <row r="64" spans="1:8" x14ac:dyDescent="0.25">
      <c r="A64">
        <v>62</v>
      </c>
      <c r="B64" t="s">
        <v>13</v>
      </c>
      <c r="C64" t="s">
        <v>62</v>
      </c>
      <c r="D64" t="s">
        <v>20</v>
      </c>
      <c r="E64" t="s">
        <v>50</v>
      </c>
      <c r="F64">
        <v>119</v>
      </c>
      <c r="G64">
        <v>51</v>
      </c>
      <c r="H64" t="s">
        <v>90</v>
      </c>
    </row>
    <row r="65" spans="1:8" x14ac:dyDescent="0.25">
      <c r="A65">
        <v>63</v>
      </c>
      <c r="B65" t="s">
        <v>13</v>
      </c>
      <c r="C65" t="s">
        <v>62</v>
      </c>
      <c r="D65" t="s">
        <v>22</v>
      </c>
      <c r="E65" t="s">
        <v>50</v>
      </c>
      <c r="F65">
        <v>119</v>
      </c>
      <c r="G65">
        <v>71</v>
      </c>
      <c r="H65" t="s">
        <v>91</v>
      </c>
    </row>
    <row r="66" spans="1:8" x14ac:dyDescent="0.25">
      <c r="A66">
        <v>64</v>
      </c>
      <c r="B66" t="s">
        <v>13</v>
      </c>
      <c r="C66" t="s">
        <v>62</v>
      </c>
      <c r="D66" t="s">
        <v>24</v>
      </c>
      <c r="E66" t="s">
        <v>50</v>
      </c>
      <c r="F66">
        <v>119</v>
      </c>
      <c r="G66">
        <v>75</v>
      </c>
      <c r="H66" t="s">
        <v>92</v>
      </c>
    </row>
    <row r="67" spans="1:8" x14ac:dyDescent="0.25">
      <c r="A67">
        <v>65</v>
      </c>
      <c r="B67" t="s">
        <v>13</v>
      </c>
      <c r="C67" t="s">
        <v>62</v>
      </c>
      <c r="D67" t="s">
        <v>15</v>
      </c>
      <c r="E67" t="s">
        <v>56</v>
      </c>
      <c r="F67">
        <v>119</v>
      </c>
      <c r="G67">
        <v>63</v>
      </c>
      <c r="H67" t="s">
        <v>93</v>
      </c>
    </row>
    <row r="68" spans="1:8" x14ac:dyDescent="0.25">
      <c r="A68">
        <v>66</v>
      </c>
      <c r="B68" t="s">
        <v>13</v>
      </c>
      <c r="C68" t="s">
        <v>62</v>
      </c>
      <c r="D68" t="s">
        <v>18</v>
      </c>
      <c r="E68" t="s">
        <v>56</v>
      </c>
      <c r="F68">
        <v>119</v>
      </c>
      <c r="G68">
        <v>69</v>
      </c>
      <c r="H68" t="s">
        <v>94</v>
      </c>
    </row>
    <row r="69" spans="1:8" x14ac:dyDescent="0.25">
      <c r="A69">
        <v>67</v>
      </c>
      <c r="B69" t="s">
        <v>13</v>
      </c>
      <c r="C69" t="s">
        <v>62</v>
      </c>
      <c r="D69" t="s">
        <v>20</v>
      </c>
      <c r="E69" t="s">
        <v>56</v>
      </c>
      <c r="F69">
        <v>119</v>
      </c>
      <c r="G69">
        <v>41</v>
      </c>
      <c r="H69" t="s">
        <v>95</v>
      </c>
    </row>
    <row r="70" spans="1:8" x14ac:dyDescent="0.25">
      <c r="A70">
        <v>68</v>
      </c>
      <c r="B70" t="s">
        <v>13</v>
      </c>
      <c r="C70" t="s">
        <v>62</v>
      </c>
      <c r="D70" t="s">
        <v>22</v>
      </c>
      <c r="E70" t="s">
        <v>56</v>
      </c>
      <c r="F70">
        <v>119</v>
      </c>
      <c r="G70">
        <v>74</v>
      </c>
      <c r="H70" t="s">
        <v>96</v>
      </c>
    </row>
    <row r="71" spans="1:8" x14ac:dyDescent="0.25">
      <c r="A71">
        <v>69</v>
      </c>
      <c r="B71" t="s">
        <v>13</v>
      </c>
      <c r="C71" t="s">
        <v>62</v>
      </c>
      <c r="D71" t="s">
        <v>24</v>
      </c>
      <c r="E71" t="s">
        <v>56</v>
      </c>
      <c r="F71">
        <v>119</v>
      </c>
      <c r="G71">
        <v>77</v>
      </c>
      <c r="H71" t="s">
        <v>97</v>
      </c>
    </row>
    <row r="72" spans="1:8" x14ac:dyDescent="0.25">
      <c r="A72">
        <v>70</v>
      </c>
      <c r="B72" t="s">
        <v>13</v>
      </c>
      <c r="C72" t="s">
        <v>98</v>
      </c>
      <c r="D72" t="s">
        <v>15</v>
      </c>
      <c r="E72" t="s">
        <v>16</v>
      </c>
      <c r="F72">
        <v>96</v>
      </c>
      <c r="G72">
        <v>42</v>
      </c>
      <c r="H72" t="s">
        <v>99</v>
      </c>
    </row>
    <row r="73" spans="1:8" x14ac:dyDescent="0.25">
      <c r="A73">
        <v>71</v>
      </c>
      <c r="B73" t="s">
        <v>13</v>
      </c>
      <c r="C73" t="s">
        <v>98</v>
      </c>
      <c r="D73" t="s">
        <v>18</v>
      </c>
      <c r="E73" t="s">
        <v>16</v>
      </c>
      <c r="F73">
        <v>96</v>
      </c>
      <c r="G73">
        <v>59</v>
      </c>
      <c r="H73" t="s">
        <v>100</v>
      </c>
    </row>
    <row r="74" spans="1:8" x14ac:dyDescent="0.25">
      <c r="A74">
        <v>72</v>
      </c>
      <c r="B74" t="s">
        <v>13</v>
      </c>
      <c r="C74" t="s">
        <v>98</v>
      </c>
      <c r="D74" t="s">
        <v>20</v>
      </c>
      <c r="E74" t="s">
        <v>16</v>
      </c>
      <c r="F74">
        <v>96</v>
      </c>
      <c r="G74">
        <v>68</v>
      </c>
      <c r="H74" t="s">
        <v>101</v>
      </c>
    </row>
    <row r="75" spans="1:8" x14ac:dyDescent="0.25">
      <c r="A75">
        <v>73</v>
      </c>
      <c r="B75" t="s">
        <v>13</v>
      </c>
      <c r="C75" t="s">
        <v>98</v>
      </c>
      <c r="D75" t="s">
        <v>22</v>
      </c>
      <c r="E75" t="s">
        <v>16</v>
      </c>
      <c r="F75">
        <v>96</v>
      </c>
      <c r="G75">
        <v>77</v>
      </c>
      <c r="H75" t="s">
        <v>102</v>
      </c>
    </row>
    <row r="76" spans="1:8" x14ac:dyDescent="0.25">
      <c r="A76">
        <v>74</v>
      </c>
      <c r="B76" t="s">
        <v>13</v>
      </c>
      <c r="C76" t="s">
        <v>98</v>
      </c>
      <c r="D76" t="s">
        <v>24</v>
      </c>
      <c r="E76" t="s">
        <v>16</v>
      </c>
      <c r="F76">
        <v>96</v>
      </c>
      <c r="G76">
        <v>72</v>
      </c>
      <c r="H76" t="s">
        <v>103</v>
      </c>
    </row>
    <row r="77" spans="1:8" x14ac:dyDescent="0.25">
      <c r="A77">
        <v>75</v>
      </c>
      <c r="B77" t="s">
        <v>13</v>
      </c>
      <c r="C77" t="s">
        <v>98</v>
      </c>
      <c r="D77" t="s">
        <v>15</v>
      </c>
      <c r="E77" t="s">
        <v>26</v>
      </c>
      <c r="F77">
        <v>96</v>
      </c>
      <c r="G77">
        <v>42</v>
      </c>
      <c r="H77" t="s">
        <v>104</v>
      </c>
    </row>
    <row r="78" spans="1:8" x14ac:dyDescent="0.25">
      <c r="A78">
        <v>76</v>
      </c>
      <c r="B78" t="s">
        <v>13</v>
      </c>
      <c r="C78" t="s">
        <v>98</v>
      </c>
      <c r="D78" t="s">
        <v>18</v>
      </c>
      <c r="E78" t="s">
        <v>26</v>
      </c>
      <c r="F78">
        <v>96</v>
      </c>
      <c r="G78">
        <v>54</v>
      </c>
      <c r="H78" t="s">
        <v>105</v>
      </c>
    </row>
    <row r="79" spans="1:8" x14ac:dyDescent="0.25">
      <c r="A79">
        <v>77</v>
      </c>
      <c r="B79" t="s">
        <v>13</v>
      </c>
      <c r="C79" t="s">
        <v>98</v>
      </c>
      <c r="D79" t="s">
        <v>20</v>
      </c>
      <c r="E79" t="s">
        <v>26</v>
      </c>
      <c r="F79">
        <v>96</v>
      </c>
      <c r="G79">
        <v>68</v>
      </c>
      <c r="H79" t="s">
        <v>106</v>
      </c>
    </row>
    <row r="80" spans="1:8" x14ac:dyDescent="0.25">
      <c r="A80">
        <v>78</v>
      </c>
      <c r="B80" t="s">
        <v>13</v>
      </c>
      <c r="C80" t="s">
        <v>98</v>
      </c>
      <c r="D80" t="s">
        <v>22</v>
      </c>
      <c r="E80" t="s">
        <v>26</v>
      </c>
      <c r="F80">
        <v>96</v>
      </c>
      <c r="G80">
        <v>59</v>
      </c>
      <c r="H80" t="s">
        <v>107</v>
      </c>
    </row>
    <row r="81" spans="1:8" x14ac:dyDescent="0.25">
      <c r="A81">
        <v>79</v>
      </c>
      <c r="B81" t="s">
        <v>13</v>
      </c>
      <c r="C81" t="s">
        <v>98</v>
      </c>
      <c r="D81" t="s">
        <v>24</v>
      </c>
      <c r="E81" t="s">
        <v>26</v>
      </c>
      <c r="F81">
        <v>96</v>
      </c>
      <c r="G81">
        <v>50</v>
      </c>
      <c r="H81" t="s">
        <v>108</v>
      </c>
    </row>
    <row r="82" spans="1:8" x14ac:dyDescent="0.25">
      <c r="A82">
        <v>80</v>
      </c>
      <c r="B82" t="s">
        <v>13</v>
      </c>
      <c r="C82" t="s">
        <v>98</v>
      </c>
      <c r="D82" t="s">
        <v>15</v>
      </c>
      <c r="E82" t="s">
        <v>32</v>
      </c>
      <c r="F82">
        <v>96</v>
      </c>
      <c r="G82">
        <v>41</v>
      </c>
      <c r="H82" t="s">
        <v>109</v>
      </c>
    </row>
    <row r="83" spans="1:8" x14ac:dyDescent="0.25">
      <c r="A83">
        <v>81</v>
      </c>
      <c r="B83" t="s">
        <v>13</v>
      </c>
      <c r="C83" t="s">
        <v>98</v>
      </c>
      <c r="D83" t="s">
        <v>18</v>
      </c>
      <c r="E83" t="s">
        <v>32</v>
      </c>
      <c r="F83">
        <v>96</v>
      </c>
      <c r="G83">
        <v>42</v>
      </c>
      <c r="H83" t="s">
        <v>110</v>
      </c>
    </row>
    <row r="84" spans="1:8" x14ac:dyDescent="0.25">
      <c r="A84">
        <v>82</v>
      </c>
      <c r="B84" t="s">
        <v>13</v>
      </c>
      <c r="C84" t="s">
        <v>98</v>
      </c>
      <c r="D84" t="s">
        <v>20</v>
      </c>
      <c r="E84" t="s">
        <v>32</v>
      </c>
      <c r="F84">
        <v>96</v>
      </c>
      <c r="G84">
        <v>59</v>
      </c>
      <c r="H84" t="s">
        <v>111</v>
      </c>
    </row>
    <row r="85" spans="1:8" x14ac:dyDescent="0.25">
      <c r="A85">
        <v>83</v>
      </c>
      <c r="B85" t="s">
        <v>13</v>
      </c>
      <c r="C85" t="s">
        <v>98</v>
      </c>
      <c r="D85" t="s">
        <v>22</v>
      </c>
      <c r="E85" t="s">
        <v>32</v>
      </c>
      <c r="F85">
        <v>96</v>
      </c>
      <c r="G85">
        <v>80</v>
      </c>
      <c r="H85" t="s">
        <v>112</v>
      </c>
    </row>
    <row r="86" spans="1:8" x14ac:dyDescent="0.25">
      <c r="A86">
        <v>84</v>
      </c>
      <c r="B86" t="s">
        <v>13</v>
      </c>
      <c r="C86" t="s">
        <v>98</v>
      </c>
      <c r="D86" t="s">
        <v>24</v>
      </c>
      <c r="E86" t="s">
        <v>32</v>
      </c>
      <c r="F86">
        <v>96</v>
      </c>
      <c r="G86">
        <v>72</v>
      </c>
      <c r="H86" t="s">
        <v>113</v>
      </c>
    </row>
    <row r="87" spans="1:8" x14ac:dyDescent="0.25">
      <c r="A87">
        <v>85</v>
      </c>
      <c r="B87" t="s">
        <v>13</v>
      </c>
      <c r="C87" t="s">
        <v>98</v>
      </c>
      <c r="D87" t="s">
        <v>15</v>
      </c>
      <c r="E87" t="s">
        <v>38</v>
      </c>
      <c r="F87">
        <v>96</v>
      </c>
      <c r="G87">
        <v>55</v>
      </c>
      <c r="H87" t="s">
        <v>114</v>
      </c>
    </row>
    <row r="88" spans="1:8" x14ac:dyDescent="0.25">
      <c r="A88">
        <v>86</v>
      </c>
      <c r="B88" t="s">
        <v>13</v>
      </c>
      <c r="C88" t="s">
        <v>98</v>
      </c>
      <c r="D88" t="s">
        <v>18</v>
      </c>
      <c r="E88" t="s">
        <v>38</v>
      </c>
      <c r="F88">
        <v>96</v>
      </c>
      <c r="G88">
        <v>57</v>
      </c>
      <c r="H88" t="s">
        <v>115</v>
      </c>
    </row>
    <row r="89" spans="1:8" x14ac:dyDescent="0.25">
      <c r="A89">
        <v>87</v>
      </c>
      <c r="B89" t="s">
        <v>13</v>
      </c>
      <c r="C89" t="s">
        <v>98</v>
      </c>
      <c r="D89" t="s">
        <v>20</v>
      </c>
      <c r="E89" t="s">
        <v>38</v>
      </c>
      <c r="F89">
        <v>96</v>
      </c>
      <c r="G89">
        <v>66</v>
      </c>
      <c r="H89" t="s">
        <v>116</v>
      </c>
    </row>
    <row r="90" spans="1:8" x14ac:dyDescent="0.25">
      <c r="A90">
        <v>88</v>
      </c>
      <c r="B90" t="s">
        <v>13</v>
      </c>
      <c r="C90" t="s">
        <v>98</v>
      </c>
      <c r="D90" t="s">
        <v>22</v>
      </c>
      <c r="E90" t="s">
        <v>38</v>
      </c>
      <c r="F90">
        <v>96</v>
      </c>
      <c r="G90">
        <v>72</v>
      </c>
      <c r="H90" t="s">
        <v>117</v>
      </c>
    </row>
    <row r="91" spans="1:8" x14ac:dyDescent="0.25">
      <c r="A91">
        <v>89</v>
      </c>
      <c r="B91" t="s">
        <v>13</v>
      </c>
      <c r="C91" t="s">
        <v>98</v>
      </c>
      <c r="D91" t="s">
        <v>24</v>
      </c>
      <c r="E91" t="s">
        <v>38</v>
      </c>
      <c r="F91">
        <v>96</v>
      </c>
      <c r="G91">
        <v>77</v>
      </c>
      <c r="H91" t="s">
        <v>118</v>
      </c>
    </row>
    <row r="92" spans="1:8" x14ac:dyDescent="0.25">
      <c r="A92">
        <v>90</v>
      </c>
      <c r="B92" t="s">
        <v>13</v>
      </c>
      <c r="C92" t="s">
        <v>98</v>
      </c>
      <c r="D92" t="s">
        <v>15</v>
      </c>
      <c r="E92" t="s">
        <v>44</v>
      </c>
      <c r="F92">
        <v>96</v>
      </c>
      <c r="G92">
        <v>62</v>
      </c>
      <c r="H92" t="s">
        <v>119</v>
      </c>
    </row>
    <row r="93" spans="1:8" x14ac:dyDescent="0.25">
      <c r="A93">
        <v>91</v>
      </c>
      <c r="B93" t="s">
        <v>13</v>
      </c>
      <c r="C93" t="s">
        <v>98</v>
      </c>
      <c r="D93" t="s">
        <v>18</v>
      </c>
      <c r="E93" t="s">
        <v>44</v>
      </c>
      <c r="F93">
        <v>96</v>
      </c>
      <c r="G93">
        <v>43</v>
      </c>
      <c r="H93" t="s">
        <v>120</v>
      </c>
    </row>
    <row r="94" spans="1:8" x14ac:dyDescent="0.25">
      <c r="A94">
        <v>92</v>
      </c>
      <c r="B94" t="s">
        <v>13</v>
      </c>
      <c r="C94" t="s">
        <v>98</v>
      </c>
      <c r="D94" t="s">
        <v>20</v>
      </c>
      <c r="E94" t="s">
        <v>44</v>
      </c>
      <c r="F94">
        <v>96</v>
      </c>
      <c r="G94">
        <v>73</v>
      </c>
      <c r="H94" t="s">
        <v>121</v>
      </c>
    </row>
    <row r="95" spans="1:8" x14ac:dyDescent="0.25">
      <c r="A95">
        <v>93</v>
      </c>
      <c r="B95" t="s">
        <v>13</v>
      </c>
      <c r="C95" t="s">
        <v>98</v>
      </c>
      <c r="D95" t="s">
        <v>22</v>
      </c>
      <c r="E95" t="s">
        <v>44</v>
      </c>
      <c r="F95">
        <v>96</v>
      </c>
      <c r="G95">
        <v>44</v>
      </c>
      <c r="H95" t="s">
        <v>122</v>
      </c>
    </row>
    <row r="96" spans="1:8" x14ac:dyDescent="0.25">
      <c r="A96">
        <v>94</v>
      </c>
      <c r="B96" t="s">
        <v>13</v>
      </c>
      <c r="C96" t="s">
        <v>98</v>
      </c>
      <c r="D96" t="s">
        <v>24</v>
      </c>
      <c r="E96" t="s">
        <v>44</v>
      </c>
      <c r="F96">
        <v>96</v>
      </c>
      <c r="G96">
        <v>61</v>
      </c>
      <c r="H96" t="s">
        <v>123</v>
      </c>
    </row>
    <row r="97" spans="1:8" x14ac:dyDescent="0.25">
      <c r="A97">
        <v>95</v>
      </c>
      <c r="B97" t="s">
        <v>13</v>
      </c>
      <c r="C97" t="s">
        <v>98</v>
      </c>
      <c r="D97" t="s">
        <v>15</v>
      </c>
      <c r="E97" t="s">
        <v>50</v>
      </c>
      <c r="F97">
        <v>96</v>
      </c>
      <c r="G97">
        <v>46</v>
      </c>
      <c r="H97" t="s">
        <v>124</v>
      </c>
    </row>
    <row r="98" spans="1:8" x14ac:dyDescent="0.25">
      <c r="A98">
        <v>96</v>
      </c>
      <c r="B98" t="s">
        <v>13</v>
      </c>
      <c r="C98" t="s">
        <v>98</v>
      </c>
      <c r="D98" t="s">
        <v>18</v>
      </c>
      <c r="E98" t="s">
        <v>50</v>
      </c>
      <c r="F98">
        <v>96</v>
      </c>
      <c r="G98">
        <v>74</v>
      </c>
      <c r="H98" t="s">
        <v>125</v>
      </c>
    </row>
    <row r="99" spans="1:8" x14ac:dyDescent="0.25">
      <c r="A99">
        <v>97</v>
      </c>
      <c r="B99" t="s">
        <v>13</v>
      </c>
      <c r="C99" t="s">
        <v>98</v>
      </c>
      <c r="D99" t="s">
        <v>20</v>
      </c>
      <c r="E99" t="s">
        <v>50</v>
      </c>
      <c r="F99">
        <v>96</v>
      </c>
      <c r="G99">
        <v>69</v>
      </c>
      <c r="H99" t="s">
        <v>126</v>
      </c>
    </row>
    <row r="100" spans="1:8" x14ac:dyDescent="0.25">
      <c r="A100">
        <v>98</v>
      </c>
      <c r="B100" t="s">
        <v>13</v>
      </c>
      <c r="C100" t="s">
        <v>98</v>
      </c>
      <c r="D100" t="s">
        <v>22</v>
      </c>
      <c r="E100" t="s">
        <v>50</v>
      </c>
      <c r="F100">
        <v>96</v>
      </c>
      <c r="G100">
        <v>62</v>
      </c>
      <c r="H100" t="s">
        <v>127</v>
      </c>
    </row>
    <row r="101" spans="1:8" x14ac:dyDescent="0.25">
      <c r="A101">
        <v>99</v>
      </c>
      <c r="B101" t="s">
        <v>13</v>
      </c>
      <c r="C101" t="s">
        <v>98</v>
      </c>
      <c r="D101" t="s">
        <v>24</v>
      </c>
      <c r="E101" t="s">
        <v>50</v>
      </c>
      <c r="F101">
        <v>96</v>
      </c>
      <c r="G101">
        <v>57</v>
      </c>
      <c r="H101" t="s">
        <v>128</v>
      </c>
    </row>
    <row r="102" spans="1:8" x14ac:dyDescent="0.25">
      <c r="A102">
        <v>100</v>
      </c>
      <c r="B102" t="s">
        <v>13</v>
      </c>
      <c r="C102" t="s">
        <v>98</v>
      </c>
      <c r="D102" t="s">
        <v>15</v>
      </c>
      <c r="E102" t="s">
        <v>56</v>
      </c>
      <c r="F102">
        <v>96</v>
      </c>
      <c r="G102">
        <v>72</v>
      </c>
      <c r="H102" t="s">
        <v>129</v>
      </c>
    </row>
    <row r="103" spans="1:8" x14ac:dyDescent="0.25">
      <c r="A103">
        <v>101</v>
      </c>
      <c r="B103" t="s">
        <v>13</v>
      </c>
      <c r="C103" t="s">
        <v>98</v>
      </c>
      <c r="D103" t="s">
        <v>18</v>
      </c>
      <c r="E103" t="s">
        <v>56</v>
      </c>
      <c r="F103">
        <v>96</v>
      </c>
      <c r="G103">
        <v>70</v>
      </c>
      <c r="H103" t="s">
        <v>130</v>
      </c>
    </row>
    <row r="104" spans="1:8" x14ac:dyDescent="0.25">
      <c r="A104">
        <v>102</v>
      </c>
      <c r="B104" t="s">
        <v>13</v>
      </c>
      <c r="C104" t="s">
        <v>98</v>
      </c>
      <c r="D104" t="s">
        <v>20</v>
      </c>
      <c r="E104" t="s">
        <v>56</v>
      </c>
      <c r="F104">
        <v>96</v>
      </c>
      <c r="G104">
        <v>71</v>
      </c>
      <c r="H104" t="s">
        <v>131</v>
      </c>
    </row>
    <row r="105" spans="1:8" x14ac:dyDescent="0.25">
      <c r="A105">
        <v>103</v>
      </c>
      <c r="B105" t="s">
        <v>13</v>
      </c>
      <c r="C105" t="s">
        <v>98</v>
      </c>
      <c r="D105" t="s">
        <v>22</v>
      </c>
      <c r="E105" t="s">
        <v>56</v>
      </c>
      <c r="F105">
        <v>96</v>
      </c>
      <c r="G105">
        <v>76</v>
      </c>
      <c r="H105" t="s">
        <v>132</v>
      </c>
    </row>
    <row r="106" spans="1:8" x14ac:dyDescent="0.25">
      <c r="A106">
        <v>104</v>
      </c>
      <c r="B106" t="s">
        <v>13</v>
      </c>
      <c r="C106" t="s">
        <v>98</v>
      </c>
      <c r="D106" t="s">
        <v>24</v>
      </c>
      <c r="E106" t="s">
        <v>56</v>
      </c>
      <c r="F106">
        <v>96</v>
      </c>
      <c r="G106">
        <v>43</v>
      </c>
      <c r="H106" t="s">
        <v>133</v>
      </c>
    </row>
    <row r="107" spans="1:8" x14ac:dyDescent="0.25">
      <c r="A107">
        <v>105</v>
      </c>
      <c r="B107" t="s">
        <v>13</v>
      </c>
      <c r="C107" t="s">
        <v>134</v>
      </c>
      <c r="D107" t="s">
        <v>15</v>
      </c>
      <c r="E107" t="s">
        <v>16</v>
      </c>
      <c r="F107">
        <v>115</v>
      </c>
      <c r="G107">
        <v>52</v>
      </c>
      <c r="H107" t="s">
        <v>135</v>
      </c>
    </row>
    <row r="108" spans="1:8" x14ac:dyDescent="0.25">
      <c r="A108">
        <v>106</v>
      </c>
      <c r="B108" t="s">
        <v>13</v>
      </c>
      <c r="C108" t="s">
        <v>134</v>
      </c>
      <c r="D108" t="s">
        <v>18</v>
      </c>
      <c r="E108" t="s">
        <v>16</v>
      </c>
      <c r="F108">
        <v>115</v>
      </c>
      <c r="G108">
        <v>57</v>
      </c>
      <c r="H108" t="s">
        <v>136</v>
      </c>
    </row>
    <row r="109" spans="1:8" x14ac:dyDescent="0.25">
      <c r="A109">
        <v>107</v>
      </c>
      <c r="B109" t="s">
        <v>13</v>
      </c>
      <c r="C109" t="s">
        <v>134</v>
      </c>
      <c r="D109" t="s">
        <v>20</v>
      </c>
      <c r="E109" t="s">
        <v>16</v>
      </c>
      <c r="F109">
        <v>115</v>
      </c>
      <c r="G109">
        <v>49</v>
      </c>
      <c r="H109" t="s">
        <v>137</v>
      </c>
    </row>
    <row r="110" spans="1:8" x14ac:dyDescent="0.25">
      <c r="A110">
        <v>108</v>
      </c>
      <c r="B110" t="s">
        <v>13</v>
      </c>
      <c r="C110" t="s">
        <v>134</v>
      </c>
      <c r="D110" t="s">
        <v>22</v>
      </c>
      <c r="E110" t="s">
        <v>16</v>
      </c>
      <c r="F110">
        <v>115</v>
      </c>
      <c r="G110">
        <v>52</v>
      </c>
      <c r="H110" t="s">
        <v>138</v>
      </c>
    </row>
    <row r="111" spans="1:8" x14ac:dyDescent="0.25">
      <c r="A111">
        <v>109</v>
      </c>
      <c r="B111" t="s">
        <v>13</v>
      </c>
      <c r="C111" t="s">
        <v>134</v>
      </c>
      <c r="D111" t="s">
        <v>24</v>
      </c>
      <c r="E111" t="s">
        <v>16</v>
      </c>
      <c r="F111">
        <v>115</v>
      </c>
      <c r="G111">
        <v>63</v>
      </c>
      <c r="H111" t="s">
        <v>139</v>
      </c>
    </row>
    <row r="112" spans="1:8" x14ac:dyDescent="0.25">
      <c r="A112">
        <v>110</v>
      </c>
      <c r="B112" t="s">
        <v>13</v>
      </c>
      <c r="C112" t="s">
        <v>134</v>
      </c>
      <c r="D112" t="s">
        <v>15</v>
      </c>
      <c r="E112" t="s">
        <v>26</v>
      </c>
      <c r="F112">
        <v>115</v>
      </c>
      <c r="G112">
        <v>45</v>
      </c>
      <c r="H112" t="s">
        <v>140</v>
      </c>
    </row>
    <row r="113" spans="1:8" x14ac:dyDescent="0.25">
      <c r="A113">
        <v>111</v>
      </c>
      <c r="B113" t="s">
        <v>13</v>
      </c>
      <c r="C113" t="s">
        <v>134</v>
      </c>
      <c r="D113" t="s">
        <v>18</v>
      </c>
      <c r="E113" t="s">
        <v>26</v>
      </c>
      <c r="F113">
        <v>115</v>
      </c>
      <c r="G113">
        <v>69</v>
      </c>
      <c r="H113" t="s">
        <v>141</v>
      </c>
    </row>
    <row r="114" spans="1:8" x14ac:dyDescent="0.25">
      <c r="A114">
        <v>112</v>
      </c>
      <c r="B114" t="s">
        <v>13</v>
      </c>
      <c r="C114" t="s">
        <v>134</v>
      </c>
      <c r="D114" t="s">
        <v>20</v>
      </c>
      <c r="E114" t="s">
        <v>26</v>
      </c>
      <c r="F114">
        <v>115</v>
      </c>
      <c r="G114">
        <v>50</v>
      </c>
      <c r="H114" t="s">
        <v>142</v>
      </c>
    </row>
    <row r="115" spans="1:8" x14ac:dyDescent="0.25">
      <c r="A115">
        <v>113</v>
      </c>
      <c r="B115" t="s">
        <v>13</v>
      </c>
      <c r="C115" t="s">
        <v>134</v>
      </c>
      <c r="D115" t="s">
        <v>22</v>
      </c>
      <c r="E115" t="s">
        <v>26</v>
      </c>
      <c r="F115">
        <v>115</v>
      </c>
      <c r="G115">
        <v>45</v>
      </c>
      <c r="H115" t="s">
        <v>143</v>
      </c>
    </row>
    <row r="116" spans="1:8" x14ac:dyDescent="0.25">
      <c r="A116">
        <v>114</v>
      </c>
      <c r="B116" t="s">
        <v>13</v>
      </c>
      <c r="C116" t="s">
        <v>134</v>
      </c>
      <c r="D116" t="s">
        <v>24</v>
      </c>
      <c r="E116" t="s">
        <v>26</v>
      </c>
      <c r="F116">
        <v>115</v>
      </c>
      <c r="G116">
        <v>67</v>
      </c>
      <c r="H116" t="s">
        <v>144</v>
      </c>
    </row>
    <row r="117" spans="1:8" x14ac:dyDescent="0.25">
      <c r="A117">
        <v>115</v>
      </c>
      <c r="B117" t="s">
        <v>13</v>
      </c>
      <c r="C117" t="s">
        <v>134</v>
      </c>
      <c r="D117" t="s">
        <v>15</v>
      </c>
      <c r="E117" t="s">
        <v>32</v>
      </c>
      <c r="F117">
        <v>115</v>
      </c>
      <c r="G117">
        <v>54</v>
      </c>
      <c r="H117" t="s">
        <v>145</v>
      </c>
    </row>
    <row r="118" spans="1:8" x14ac:dyDescent="0.25">
      <c r="A118">
        <v>116</v>
      </c>
      <c r="B118" t="s">
        <v>13</v>
      </c>
      <c r="C118" t="s">
        <v>134</v>
      </c>
      <c r="D118" t="s">
        <v>18</v>
      </c>
      <c r="E118" t="s">
        <v>32</v>
      </c>
      <c r="F118">
        <v>115</v>
      </c>
      <c r="G118">
        <v>75</v>
      </c>
      <c r="H118" t="s">
        <v>146</v>
      </c>
    </row>
    <row r="119" spans="1:8" x14ac:dyDescent="0.25">
      <c r="A119">
        <v>117</v>
      </c>
      <c r="B119" t="s">
        <v>13</v>
      </c>
      <c r="C119" t="s">
        <v>134</v>
      </c>
      <c r="D119" t="s">
        <v>20</v>
      </c>
      <c r="E119" t="s">
        <v>32</v>
      </c>
      <c r="F119">
        <v>115</v>
      </c>
      <c r="G119">
        <v>67</v>
      </c>
      <c r="H119" t="s">
        <v>147</v>
      </c>
    </row>
    <row r="120" spans="1:8" x14ac:dyDescent="0.25">
      <c r="A120">
        <v>118</v>
      </c>
      <c r="B120" t="s">
        <v>13</v>
      </c>
      <c r="C120" t="s">
        <v>134</v>
      </c>
      <c r="D120" t="s">
        <v>22</v>
      </c>
      <c r="E120" t="s">
        <v>32</v>
      </c>
      <c r="F120">
        <v>115</v>
      </c>
      <c r="G120">
        <v>75</v>
      </c>
      <c r="H120" t="s">
        <v>148</v>
      </c>
    </row>
    <row r="121" spans="1:8" x14ac:dyDescent="0.25">
      <c r="A121">
        <v>119</v>
      </c>
      <c r="B121" t="s">
        <v>13</v>
      </c>
      <c r="C121" t="s">
        <v>134</v>
      </c>
      <c r="D121" t="s">
        <v>24</v>
      </c>
      <c r="E121" t="s">
        <v>32</v>
      </c>
      <c r="F121">
        <v>115</v>
      </c>
      <c r="G121">
        <v>74</v>
      </c>
      <c r="H121" t="s">
        <v>149</v>
      </c>
    </row>
    <row r="122" spans="1:8" x14ac:dyDescent="0.25">
      <c r="A122">
        <v>120</v>
      </c>
      <c r="B122" t="s">
        <v>13</v>
      </c>
      <c r="C122" t="s">
        <v>134</v>
      </c>
      <c r="D122" t="s">
        <v>15</v>
      </c>
      <c r="E122" t="s">
        <v>38</v>
      </c>
      <c r="F122">
        <v>115</v>
      </c>
      <c r="G122">
        <v>66</v>
      </c>
      <c r="H122" t="s">
        <v>150</v>
      </c>
    </row>
    <row r="123" spans="1:8" x14ac:dyDescent="0.25">
      <c r="A123">
        <v>121</v>
      </c>
      <c r="B123" t="s">
        <v>13</v>
      </c>
      <c r="C123" t="s">
        <v>134</v>
      </c>
      <c r="D123" t="s">
        <v>18</v>
      </c>
      <c r="E123" t="s">
        <v>38</v>
      </c>
      <c r="F123">
        <v>115</v>
      </c>
      <c r="G123">
        <v>49</v>
      </c>
      <c r="H123" t="s">
        <v>151</v>
      </c>
    </row>
    <row r="124" spans="1:8" x14ac:dyDescent="0.25">
      <c r="A124">
        <v>122</v>
      </c>
      <c r="B124" t="s">
        <v>13</v>
      </c>
      <c r="C124" t="s">
        <v>134</v>
      </c>
      <c r="D124" t="s">
        <v>20</v>
      </c>
      <c r="E124" t="s">
        <v>38</v>
      </c>
      <c r="F124">
        <v>115</v>
      </c>
      <c r="G124">
        <v>66</v>
      </c>
      <c r="H124" t="s">
        <v>152</v>
      </c>
    </row>
    <row r="125" spans="1:8" x14ac:dyDescent="0.25">
      <c r="A125">
        <v>123</v>
      </c>
      <c r="B125" t="s">
        <v>13</v>
      </c>
      <c r="C125" t="s">
        <v>134</v>
      </c>
      <c r="D125" t="s">
        <v>22</v>
      </c>
      <c r="E125" t="s">
        <v>38</v>
      </c>
      <c r="F125">
        <v>115</v>
      </c>
      <c r="G125">
        <v>71</v>
      </c>
      <c r="H125" t="s">
        <v>153</v>
      </c>
    </row>
    <row r="126" spans="1:8" x14ac:dyDescent="0.25">
      <c r="A126">
        <v>124</v>
      </c>
      <c r="B126" t="s">
        <v>13</v>
      </c>
      <c r="C126" t="s">
        <v>134</v>
      </c>
      <c r="D126" t="s">
        <v>24</v>
      </c>
      <c r="E126" t="s">
        <v>38</v>
      </c>
      <c r="F126">
        <v>115</v>
      </c>
      <c r="G126">
        <v>52</v>
      </c>
      <c r="H126" t="s">
        <v>154</v>
      </c>
    </row>
    <row r="127" spans="1:8" x14ac:dyDescent="0.25">
      <c r="A127">
        <v>125</v>
      </c>
      <c r="B127" t="s">
        <v>13</v>
      </c>
      <c r="C127" t="s">
        <v>134</v>
      </c>
      <c r="D127" t="s">
        <v>15</v>
      </c>
      <c r="E127" t="s">
        <v>44</v>
      </c>
      <c r="F127">
        <v>115</v>
      </c>
      <c r="G127">
        <v>76</v>
      </c>
      <c r="H127" t="s">
        <v>155</v>
      </c>
    </row>
    <row r="128" spans="1:8" x14ac:dyDescent="0.25">
      <c r="A128">
        <v>126</v>
      </c>
      <c r="B128" t="s">
        <v>13</v>
      </c>
      <c r="C128" t="s">
        <v>134</v>
      </c>
      <c r="D128" t="s">
        <v>18</v>
      </c>
      <c r="E128" t="s">
        <v>44</v>
      </c>
      <c r="F128">
        <v>115</v>
      </c>
      <c r="G128">
        <v>47</v>
      </c>
      <c r="H128" t="s">
        <v>156</v>
      </c>
    </row>
    <row r="129" spans="1:8" x14ac:dyDescent="0.25">
      <c r="A129">
        <v>127</v>
      </c>
      <c r="B129" t="s">
        <v>13</v>
      </c>
      <c r="C129" t="s">
        <v>134</v>
      </c>
      <c r="D129" t="s">
        <v>20</v>
      </c>
      <c r="E129" t="s">
        <v>44</v>
      </c>
      <c r="F129">
        <v>115</v>
      </c>
      <c r="G129">
        <v>58</v>
      </c>
      <c r="H129" t="s">
        <v>157</v>
      </c>
    </row>
    <row r="130" spans="1:8" x14ac:dyDescent="0.25">
      <c r="A130">
        <v>128</v>
      </c>
      <c r="B130" t="s">
        <v>13</v>
      </c>
      <c r="C130" t="s">
        <v>134</v>
      </c>
      <c r="D130" t="s">
        <v>22</v>
      </c>
      <c r="E130" t="s">
        <v>44</v>
      </c>
      <c r="F130">
        <v>115</v>
      </c>
      <c r="G130">
        <v>45</v>
      </c>
      <c r="H130" t="s">
        <v>158</v>
      </c>
    </row>
    <row r="131" spans="1:8" x14ac:dyDescent="0.25">
      <c r="A131">
        <v>129</v>
      </c>
      <c r="B131" t="s">
        <v>13</v>
      </c>
      <c r="C131" t="s">
        <v>134</v>
      </c>
      <c r="D131" t="s">
        <v>24</v>
      </c>
      <c r="E131" t="s">
        <v>44</v>
      </c>
      <c r="F131">
        <v>115</v>
      </c>
      <c r="G131">
        <v>73</v>
      </c>
      <c r="H131" t="s">
        <v>159</v>
      </c>
    </row>
    <row r="132" spans="1:8" x14ac:dyDescent="0.25">
      <c r="A132">
        <v>130</v>
      </c>
      <c r="B132" t="s">
        <v>13</v>
      </c>
      <c r="C132" t="s">
        <v>134</v>
      </c>
      <c r="D132" t="s">
        <v>15</v>
      </c>
      <c r="E132" t="s">
        <v>50</v>
      </c>
      <c r="F132">
        <v>115</v>
      </c>
      <c r="G132">
        <v>79</v>
      </c>
      <c r="H132" t="s">
        <v>160</v>
      </c>
    </row>
    <row r="133" spans="1:8" x14ac:dyDescent="0.25">
      <c r="A133">
        <v>131</v>
      </c>
      <c r="B133" t="s">
        <v>13</v>
      </c>
      <c r="C133" t="s">
        <v>134</v>
      </c>
      <c r="D133" t="s">
        <v>18</v>
      </c>
      <c r="E133" t="s">
        <v>50</v>
      </c>
      <c r="F133">
        <v>115</v>
      </c>
      <c r="G133">
        <v>69</v>
      </c>
      <c r="H133" t="s">
        <v>161</v>
      </c>
    </row>
    <row r="134" spans="1:8" x14ac:dyDescent="0.25">
      <c r="A134">
        <v>132</v>
      </c>
      <c r="B134" t="s">
        <v>13</v>
      </c>
      <c r="C134" t="s">
        <v>134</v>
      </c>
      <c r="D134" t="s">
        <v>20</v>
      </c>
      <c r="E134" t="s">
        <v>50</v>
      </c>
      <c r="F134">
        <v>115</v>
      </c>
      <c r="G134">
        <v>56</v>
      </c>
      <c r="H134" t="s">
        <v>162</v>
      </c>
    </row>
    <row r="135" spans="1:8" x14ac:dyDescent="0.25">
      <c r="A135">
        <v>133</v>
      </c>
      <c r="B135" t="s">
        <v>13</v>
      </c>
      <c r="C135" t="s">
        <v>134</v>
      </c>
      <c r="D135" t="s">
        <v>22</v>
      </c>
      <c r="E135" t="s">
        <v>50</v>
      </c>
      <c r="F135">
        <v>115</v>
      </c>
      <c r="G135">
        <v>58</v>
      </c>
      <c r="H135" t="s">
        <v>163</v>
      </c>
    </row>
    <row r="136" spans="1:8" x14ac:dyDescent="0.25">
      <c r="A136">
        <v>134</v>
      </c>
      <c r="B136" t="s">
        <v>13</v>
      </c>
      <c r="C136" t="s">
        <v>134</v>
      </c>
      <c r="D136" t="s">
        <v>24</v>
      </c>
      <c r="E136" t="s">
        <v>50</v>
      </c>
      <c r="F136">
        <v>115</v>
      </c>
      <c r="G136">
        <v>58</v>
      </c>
      <c r="H136" t="s">
        <v>164</v>
      </c>
    </row>
    <row r="137" spans="1:8" x14ac:dyDescent="0.25">
      <c r="A137">
        <v>135</v>
      </c>
      <c r="B137" t="s">
        <v>13</v>
      </c>
      <c r="C137" t="s">
        <v>134</v>
      </c>
      <c r="D137" t="s">
        <v>15</v>
      </c>
      <c r="E137" t="s">
        <v>56</v>
      </c>
      <c r="F137">
        <v>115</v>
      </c>
      <c r="G137">
        <v>73</v>
      </c>
      <c r="H137" t="s">
        <v>165</v>
      </c>
    </row>
    <row r="138" spans="1:8" x14ac:dyDescent="0.25">
      <c r="A138">
        <v>136</v>
      </c>
      <c r="B138" t="s">
        <v>13</v>
      </c>
      <c r="C138" t="s">
        <v>134</v>
      </c>
      <c r="D138" t="s">
        <v>18</v>
      </c>
      <c r="E138" t="s">
        <v>56</v>
      </c>
      <c r="F138">
        <v>115</v>
      </c>
      <c r="G138">
        <v>54</v>
      </c>
      <c r="H138" t="s">
        <v>166</v>
      </c>
    </row>
    <row r="139" spans="1:8" x14ac:dyDescent="0.25">
      <c r="A139">
        <v>137</v>
      </c>
      <c r="B139" t="s">
        <v>13</v>
      </c>
      <c r="C139" t="s">
        <v>134</v>
      </c>
      <c r="D139" t="s">
        <v>20</v>
      </c>
      <c r="E139" t="s">
        <v>56</v>
      </c>
      <c r="F139">
        <v>115</v>
      </c>
      <c r="G139">
        <v>55</v>
      </c>
      <c r="H139" t="s">
        <v>167</v>
      </c>
    </row>
    <row r="140" spans="1:8" x14ac:dyDescent="0.25">
      <c r="A140">
        <v>138</v>
      </c>
      <c r="B140" t="s">
        <v>13</v>
      </c>
      <c r="C140" t="s">
        <v>134</v>
      </c>
      <c r="D140" t="s">
        <v>22</v>
      </c>
      <c r="E140" t="s">
        <v>56</v>
      </c>
      <c r="F140">
        <v>115</v>
      </c>
      <c r="G140">
        <v>78</v>
      </c>
      <c r="H140" t="s">
        <v>168</v>
      </c>
    </row>
    <row r="141" spans="1:8" x14ac:dyDescent="0.25">
      <c r="A141">
        <v>139</v>
      </c>
      <c r="B141" t="s">
        <v>13</v>
      </c>
      <c r="C141" t="s">
        <v>134</v>
      </c>
      <c r="D141" t="s">
        <v>24</v>
      </c>
      <c r="E141" t="s">
        <v>56</v>
      </c>
      <c r="F141">
        <v>115</v>
      </c>
      <c r="G141">
        <v>73</v>
      </c>
      <c r="H141" t="s">
        <v>169</v>
      </c>
    </row>
    <row r="142" spans="1:8" x14ac:dyDescent="0.25">
      <c r="A142">
        <v>140</v>
      </c>
      <c r="B142" t="s">
        <v>13</v>
      </c>
      <c r="C142" t="s">
        <v>170</v>
      </c>
      <c r="D142" t="s">
        <v>15</v>
      </c>
      <c r="E142" t="s">
        <v>16</v>
      </c>
      <c r="F142">
        <v>116</v>
      </c>
      <c r="G142">
        <v>61</v>
      </c>
      <c r="H142" t="s">
        <v>171</v>
      </c>
    </row>
    <row r="143" spans="1:8" x14ac:dyDescent="0.25">
      <c r="A143">
        <v>141</v>
      </c>
      <c r="B143" t="s">
        <v>13</v>
      </c>
      <c r="C143" t="s">
        <v>170</v>
      </c>
      <c r="D143" t="s">
        <v>18</v>
      </c>
      <c r="E143" t="s">
        <v>16</v>
      </c>
      <c r="F143">
        <v>116</v>
      </c>
      <c r="G143">
        <v>67</v>
      </c>
      <c r="H143" t="s">
        <v>172</v>
      </c>
    </row>
    <row r="144" spans="1:8" x14ac:dyDescent="0.25">
      <c r="A144">
        <v>142</v>
      </c>
      <c r="B144" t="s">
        <v>13</v>
      </c>
      <c r="C144" t="s">
        <v>170</v>
      </c>
      <c r="D144" t="s">
        <v>20</v>
      </c>
      <c r="E144" t="s">
        <v>16</v>
      </c>
      <c r="F144">
        <v>116</v>
      </c>
      <c r="G144">
        <v>78</v>
      </c>
      <c r="H144" t="s">
        <v>173</v>
      </c>
    </row>
    <row r="145" spans="1:8" x14ac:dyDescent="0.25">
      <c r="A145">
        <v>143</v>
      </c>
      <c r="B145" t="s">
        <v>13</v>
      </c>
      <c r="C145" t="s">
        <v>170</v>
      </c>
      <c r="D145" t="s">
        <v>22</v>
      </c>
      <c r="E145" t="s">
        <v>16</v>
      </c>
      <c r="F145">
        <v>116</v>
      </c>
      <c r="G145">
        <v>80</v>
      </c>
      <c r="H145" t="s">
        <v>174</v>
      </c>
    </row>
    <row r="146" spans="1:8" x14ac:dyDescent="0.25">
      <c r="A146">
        <v>144</v>
      </c>
      <c r="B146" t="s">
        <v>13</v>
      </c>
      <c r="C146" t="s">
        <v>170</v>
      </c>
      <c r="D146" t="s">
        <v>24</v>
      </c>
      <c r="E146" t="s">
        <v>16</v>
      </c>
      <c r="F146">
        <v>116</v>
      </c>
      <c r="G146">
        <v>47</v>
      </c>
      <c r="H146" t="s">
        <v>175</v>
      </c>
    </row>
    <row r="147" spans="1:8" x14ac:dyDescent="0.25">
      <c r="A147">
        <v>145</v>
      </c>
      <c r="B147" t="s">
        <v>13</v>
      </c>
      <c r="C147" t="s">
        <v>170</v>
      </c>
      <c r="D147" t="s">
        <v>15</v>
      </c>
      <c r="E147" t="s">
        <v>26</v>
      </c>
      <c r="F147">
        <v>116</v>
      </c>
      <c r="G147">
        <v>70</v>
      </c>
      <c r="H147" t="s">
        <v>176</v>
      </c>
    </row>
    <row r="148" spans="1:8" x14ac:dyDescent="0.25">
      <c r="A148">
        <v>146</v>
      </c>
      <c r="B148" t="s">
        <v>13</v>
      </c>
      <c r="C148" t="s">
        <v>170</v>
      </c>
      <c r="D148" t="s">
        <v>18</v>
      </c>
      <c r="E148" t="s">
        <v>26</v>
      </c>
      <c r="F148">
        <v>116</v>
      </c>
      <c r="G148">
        <v>42</v>
      </c>
      <c r="H148" t="s">
        <v>177</v>
      </c>
    </row>
    <row r="149" spans="1:8" x14ac:dyDescent="0.25">
      <c r="A149">
        <v>147</v>
      </c>
      <c r="B149" t="s">
        <v>13</v>
      </c>
      <c r="C149" t="s">
        <v>170</v>
      </c>
      <c r="D149" t="s">
        <v>20</v>
      </c>
      <c r="E149" t="s">
        <v>26</v>
      </c>
      <c r="F149">
        <v>116</v>
      </c>
      <c r="G149">
        <v>42</v>
      </c>
      <c r="H149" t="s">
        <v>178</v>
      </c>
    </row>
    <row r="150" spans="1:8" x14ac:dyDescent="0.25">
      <c r="A150">
        <v>148</v>
      </c>
      <c r="B150" t="s">
        <v>13</v>
      </c>
      <c r="C150" t="s">
        <v>170</v>
      </c>
      <c r="D150" t="s">
        <v>22</v>
      </c>
      <c r="E150" t="s">
        <v>26</v>
      </c>
      <c r="F150">
        <v>116</v>
      </c>
      <c r="G150">
        <v>73</v>
      </c>
      <c r="H150" t="s">
        <v>179</v>
      </c>
    </row>
    <row r="151" spans="1:8" x14ac:dyDescent="0.25">
      <c r="A151">
        <v>149</v>
      </c>
      <c r="B151" t="s">
        <v>13</v>
      </c>
      <c r="C151" t="s">
        <v>170</v>
      </c>
      <c r="D151" t="s">
        <v>24</v>
      </c>
      <c r="E151" t="s">
        <v>26</v>
      </c>
      <c r="F151">
        <v>116</v>
      </c>
      <c r="G151">
        <v>59</v>
      </c>
      <c r="H151" t="s">
        <v>180</v>
      </c>
    </row>
    <row r="152" spans="1:8" x14ac:dyDescent="0.25">
      <c r="A152">
        <v>150</v>
      </c>
      <c r="B152" t="s">
        <v>13</v>
      </c>
      <c r="C152" t="s">
        <v>170</v>
      </c>
      <c r="D152" t="s">
        <v>15</v>
      </c>
      <c r="E152" t="s">
        <v>32</v>
      </c>
      <c r="F152">
        <v>116</v>
      </c>
      <c r="G152">
        <v>55</v>
      </c>
      <c r="H152" t="s">
        <v>181</v>
      </c>
    </row>
    <row r="153" spans="1:8" x14ac:dyDescent="0.25">
      <c r="A153">
        <v>151</v>
      </c>
      <c r="B153" t="s">
        <v>13</v>
      </c>
      <c r="C153" t="s">
        <v>170</v>
      </c>
      <c r="D153" t="s">
        <v>18</v>
      </c>
      <c r="E153" t="s">
        <v>32</v>
      </c>
      <c r="F153">
        <v>116</v>
      </c>
      <c r="G153">
        <v>60</v>
      </c>
      <c r="H153" t="s">
        <v>182</v>
      </c>
    </row>
    <row r="154" spans="1:8" x14ac:dyDescent="0.25">
      <c r="A154">
        <v>152</v>
      </c>
      <c r="B154" t="s">
        <v>13</v>
      </c>
      <c r="C154" t="s">
        <v>170</v>
      </c>
      <c r="D154" t="s">
        <v>20</v>
      </c>
      <c r="E154" t="s">
        <v>32</v>
      </c>
      <c r="F154">
        <v>116</v>
      </c>
      <c r="G154">
        <v>59</v>
      </c>
      <c r="H154" t="s">
        <v>183</v>
      </c>
    </row>
    <row r="155" spans="1:8" x14ac:dyDescent="0.25">
      <c r="A155">
        <v>153</v>
      </c>
      <c r="B155" t="s">
        <v>13</v>
      </c>
      <c r="C155" t="s">
        <v>170</v>
      </c>
      <c r="D155" t="s">
        <v>22</v>
      </c>
      <c r="E155" t="s">
        <v>32</v>
      </c>
      <c r="F155">
        <v>116</v>
      </c>
      <c r="G155">
        <v>72</v>
      </c>
      <c r="H155" t="s">
        <v>184</v>
      </c>
    </row>
    <row r="156" spans="1:8" x14ac:dyDescent="0.25">
      <c r="A156">
        <v>154</v>
      </c>
      <c r="B156" t="s">
        <v>13</v>
      </c>
      <c r="C156" t="s">
        <v>170</v>
      </c>
      <c r="D156" t="s">
        <v>24</v>
      </c>
      <c r="E156" t="s">
        <v>32</v>
      </c>
      <c r="F156">
        <v>116</v>
      </c>
      <c r="G156">
        <v>54</v>
      </c>
      <c r="H156" t="s">
        <v>185</v>
      </c>
    </row>
    <row r="157" spans="1:8" x14ac:dyDescent="0.25">
      <c r="A157">
        <v>155</v>
      </c>
      <c r="B157" t="s">
        <v>13</v>
      </c>
      <c r="C157" t="s">
        <v>170</v>
      </c>
      <c r="D157" t="s">
        <v>15</v>
      </c>
      <c r="E157" t="s">
        <v>38</v>
      </c>
      <c r="F157">
        <v>116</v>
      </c>
      <c r="G157">
        <v>49</v>
      </c>
      <c r="H157" t="s">
        <v>186</v>
      </c>
    </row>
    <row r="158" spans="1:8" x14ac:dyDescent="0.25">
      <c r="A158">
        <v>156</v>
      </c>
      <c r="B158" t="s">
        <v>13</v>
      </c>
      <c r="C158" t="s">
        <v>170</v>
      </c>
      <c r="D158" t="s">
        <v>18</v>
      </c>
      <c r="E158" t="s">
        <v>38</v>
      </c>
      <c r="F158">
        <v>116</v>
      </c>
      <c r="G158">
        <v>58</v>
      </c>
      <c r="H158" t="s">
        <v>187</v>
      </c>
    </row>
    <row r="159" spans="1:8" x14ac:dyDescent="0.25">
      <c r="A159">
        <v>157</v>
      </c>
      <c r="B159" t="s">
        <v>13</v>
      </c>
      <c r="C159" t="s">
        <v>170</v>
      </c>
      <c r="D159" t="s">
        <v>20</v>
      </c>
      <c r="E159" t="s">
        <v>38</v>
      </c>
      <c r="F159">
        <v>116</v>
      </c>
      <c r="G159">
        <v>42</v>
      </c>
      <c r="H159" t="s">
        <v>188</v>
      </c>
    </row>
    <row r="160" spans="1:8" x14ac:dyDescent="0.25">
      <c r="A160">
        <v>158</v>
      </c>
      <c r="B160" t="s">
        <v>13</v>
      </c>
      <c r="C160" t="s">
        <v>170</v>
      </c>
      <c r="D160" t="s">
        <v>22</v>
      </c>
      <c r="E160" t="s">
        <v>38</v>
      </c>
      <c r="F160">
        <v>116</v>
      </c>
      <c r="G160">
        <v>72</v>
      </c>
      <c r="H160" t="s">
        <v>189</v>
      </c>
    </row>
    <row r="161" spans="1:8" x14ac:dyDescent="0.25">
      <c r="A161">
        <v>159</v>
      </c>
      <c r="B161" t="s">
        <v>13</v>
      </c>
      <c r="C161" t="s">
        <v>170</v>
      </c>
      <c r="D161" t="s">
        <v>24</v>
      </c>
      <c r="E161" t="s">
        <v>38</v>
      </c>
      <c r="F161">
        <v>116</v>
      </c>
      <c r="G161">
        <v>51</v>
      </c>
      <c r="H161" t="s">
        <v>190</v>
      </c>
    </row>
    <row r="162" spans="1:8" x14ac:dyDescent="0.25">
      <c r="A162">
        <v>160</v>
      </c>
      <c r="B162" t="s">
        <v>13</v>
      </c>
      <c r="C162" t="s">
        <v>170</v>
      </c>
      <c r="D162" t="s">
        <v>15</v>
      </c>
      <c r="E162" t="s">
        <v>44</v>
      </c>
      <c r="F162">
        <v>116</v>
      </c>
      <c r="G162">
        <v>53</v>
      </c>
      <c r="H162" t="s">
        <v>191</v>
      </c>
    </row>
    <row r="163" spans="1:8" x14ac:dyDescent="0.25">
      <c r="A163">
        <v>161</v>
      </c>
      <c r="B163" t="s">
        <v>13</v>
      </c>
      <c r="C163" t="s">
        <v>170</v>
      </c>
      <c r="D163" t="s">
        <v>18</v>
      </c>
      <c r="E163" t="s">
        <v>44</v>
      </c>
      <c r="F163">
        <v>116</v>
      </c>
      <c r="G163">
        <v>77</v>
      </c>
      <c r="H163" t="s">
        <v>192</v>
      </c>
    </row>
    <row r="164" spans="1:8" x14ac:dyDescent="0.25">
      <c r="A164">
        <v>162</v>
      </c>
      <c r="B164" t="s">
        <v>13</v>
      </c>
      <c r="C164" t="s">
        <v>170</v>
      </c>
      <c r="D164" t="s">
        <v>20</v>
      </c>
      <c r="E164" t="s">
        <v>44</v>
      </c>
      <c r="F164">
        <v>116</v>
      </c>
      <c r="G164">
        <v>58</v>
      </c>
      <c r="H164" t="s">
        <v>193</v>
      </c>
    </row>
    <row r="165" spans="1:8" x14ac:dyDescent="0.25">
      <c r="A165">
        <v>163</v>
      </c>
      <c r="B165" t="s">
        <v>13</v>
      </c>
      <c r="C165" t="s">
        <v>170</v>
      </c>
      <c r="D165" t="s">
        <v>22</v>
      </c>
      <c r="E165" t="s">
        <v>44</v>
      </c>
      <c r="F165">
        <v>116</v>
      </c>
      <c r="G165">
        <v>70</v>
      </c>
      <c r="H165" t="s">
        <v>194</v>
      </c>
    </row>
    <row r="166" spans="1:8" x14ac:dyDescent="0.25">
      <c r="A166">
        <v>164</v>
      </c>
      <c r="B166" t="s">
        <v>13</v>
      </c>
      <c r="C166" t="s">
        <v>170</v>
      </c>
      <c r="D166" t="s">
        <v>24</v>
      </c>
      <c r="E166" t="s">
        <v>44</v>
      </c>
      <c r="F166">
        <v>116</v>
      </c>
      <c r="G166">
        <v>47</v>
      </c>
      <c r="H166" t="s">
        <v>195</v>
      </c>
    </row>
    <row r="167" spans="1:8" x14ac:dyDescent="0.25">
      <c r="A167">
        <v>165</v>
      </c>
      <c r="B167" t="s">
        <v>13</v>
      </c>
      <c r="C167" t="s">
        <v>170</v>
      </c>
      <c r="D167" t="s">
        <v>15</v>
      </c>
      <c r="E167" t="s">
        <v>50</v>
      </c>
      <c r="F167">
        <v>116</v>
      </c>
      <c r="G167">
        <v>70</v>
      </c>
      <c r="H167" t="s">
        <v>196</v>
      </c>
    </row>
    <row r="168" spans="1:8" x14ac:dyDescent="0.25">
      <c r="A168">
        <v>166</v>
      </c>
      <c r="B168" t="s">
        <v>13</v>
      </c>
      <c r="C168" t="s">
        <v>170</v>
      </c>
      <c r="D168" t="s">
        <v>18</v>
      </c>
      <c r="E168" t="s">
        <v>50</v>
      </c>
      <c r="F168">
        <v>116</v>
      </c>
      <c r="G168">
        <v>72</v>
      </c>
      <c r="H168" t="s">
        <v>197</v>
      </c>
    </row>
    <row r="169" spans="1:8" x14ac:dyDescent="0.25">
      <c r="A169">
        <v>167</v>
      </c>
      <c r="B169" t="s">
        <v>13</v>
      </c>
      <c r="C169" t="s">
        <v>170</v>
      </c>
      <c r="D169" t="s">
        <v>20</v>
      </c>
      <c r="E169" t="s">
        <v>50</v>
      </c>
      <c r="F169">
        <v>116</v>
      </c>
      <c r="G169">
        <v>72</v>
      </c>
      <c r="H169" t="s">
        <v>198</v>
      </c>
    </row>
    <row r="170" spans="1:8" x14ac:dyDescent="0.25">
      <c r="A170">
        <v>168</v>
      </c>
      <c r="B170" t="s">
        <v>13</v>
      </c>
      <c r="C170" t="s">
        <v>170</v>
      </c>
      <c r="D170" t="s">
        <v>22</v>
      </c>
      <c r="E170" t="s">
        <v>50</v>
      </c>
      <c r="F170">
        <v>116</v>
      </c>
      <c r="G170">
        <v>75</v>
      </c>
      <c r="H170" t="s">
        <v>199</v>
      </c>
    </row>
    <row r="171" spans="1:8" x14ac:dyDescent="0.25">
      <c r="A171">
        <v>169</v>
      </c>
      <c r="B171" t="s">
        <v>13</v>
      </c>
      <c r="C171" t="s">
        <v>170</v>
      </c>
      <c r="D171" t="s">
        <v>24</v>
      </c>
      <c r="E171" t="s">
        <v>50</v>
      </c>
      <c r="F171">
        <v>116</v>
      </c>
      <c r="G171">
        <v>66</v>
      </c>
      <c r="H171" t="s">
        <v>200</v>
      </c>
    </row>
    <row r="172" spans="1:8" x14ac:dyDescent="0.25">
      <c r="A172">
        <v>170</v>
      </c>
      <c r="B172" t="s">
        <v>13</v>
      </c>
      <c r="C172" t="s">
        <v>170</v>
      </c>
      <c r="D172" t="s">
        <v>15</v>
      </c>
      <c r="E172" t="s">
        <v>56</v>
      </c>
      <c r="F172">
        <v>116</v>
      </c>
      <c r="G172">
        <v>56</v>
      </c>
      <c r="H172" t="s">
        <v>201</v>
      </c>
    </row>
    <row r="173" spans="1:8" x14ac:dyDescent="0.25">
      <c r="A173">
        <v>171</v>
      </c>
      <c r="B173" t="s">
        <v>13</v>
      </c>
      <c r="C173" t="s">
        <v>170</v>
      </c>
      <c r="D173" t="s">
        <v>18</v>
      </c>
      <c r="E173" t="s">
        <v>56</v>
      </c>
      <c r="F173">
        <v>116</v>
      </c>
      <c r="G173">
        <v>44</v>
      </c>
      <c r="H173" t="s">
        <v>202</v>
      </c>
    </row>
    <row r="174" spans="1:8" x14ac:dyDescent="0.25">
      <c r="A174">
        <v>172</v>
      </c>
      <c r="B174" t="s">
        <v>13</v>
      </c>
      <c r="C174" t="s">
        <v>170</v>
      </c>
      <c r="D174" t="s">
        <v>20</v>
      </c>
      <c r="E174" t="s">
        <v>56</v>
      </c>
      <c r="F174">
        <v>116</v>
      </c>
      <c r="G174">
        <v>44</v>
      </c>
      <c r="H174" t="s">
        <v>203</v>
      </c>
    </row>
    <row r="175" spans="1:8" x14ac:dyDescent="0.25">
      <c r="A175">
        <v>173</v>
      </c>
      <c r="B175" t="s">
        <v>13</v>
      </c>
      <c r="C175" t="s">
        <v>170</v>
      </c>
      <c r="D175" t="s">
        <v>22</v>
      </c>
      <c r="E175" t="s">
        <v>56</v>
      </c>
      <c r="F175">
        <v>116</v>
      </c>
      <c r="G175">
        <v>70</v>
      </c>
      <c r="H175" t="s">
        <v>204</v>
      </c>
    </row>
    <row r="176" spans="1:8" x14ac:dyDescent="0.25">
      <c r="A176">
        <v>174</v>
      </c>
      <c r="B176" t="s">
        <v>13</v>
      </c>
      <c r="C176" t="s">
        <v>170</v>
      </c>
      <c r="D176" t="s">
        <v>24</v>
      </c>
      <c r="E176" t="s">
        <v>56</v>
      </c>
      <c r="F176">
        <v>116</v>
      </c>
      <c r="G176">
        <v>73</v>
      </c>
      <c r="H176" t="s">
        <v>205</v>
      </c>
    </row>
    <row r="177" spans="1:8" x14ac:dyDescent="0.25">
      <c r="A177">
        <v>175</v>
      </c>
      <c r="B177" t="s">
        <v>13</v>
      </c>
      <c r="C177" t="s">
        <v>206</v>
      </c>
      <c r="D177" t="s">
        <v>15</v>
      </c>
      <c r="E177" t="s">
        <v>16</v>
      </c>
      <c r="F177">
        <v>112</v>
      </c>
      <c r="G177">
        <v>77</v>
      </c>
      <c r="H177" t="s">
        <v>207</v>
      </c>
    </row>
    <row r="178" spans="1:8" x14ac:dyDescent="0.25">
      <c r="A178">
        <v>176</v>
      </c>
      <c r="B178" t="s">
        <v>13</v>
      </c>
      <c r="C178" t="s">
        <v>206</v>
      </c>
      <c r="D178" t="s">
        <v>18</v>
      </c>
      <c r="E178" t="s">
        <v>16</v>
      </c>
      <c r="F178">
        <v>112</v>
      </c>
      <c r="G178">
        <v>67</v>
      </c>
      <c r="H178" t="s">
        <v>208</v>
      </c>
    </row>
    <row r="179" spans="1:8" x14ac:dyDescent="0.25">
      <c r="A179">
        <v>177</v>
      </c>
      <c r="B179" t="s">
        <v>13</v>
      </c>
      <c r="C179" t="s">
        <v>206</v>
      </c>
      <c r="D179" t="s">
        <v>20</v>
      </c>
      <c r="E179" t="s">
        <v>16</v>
      </c>
      <c r="F179">
        <v>112</v>
      </c>
      <c r="G179">
        <v>64</v>
      </c>
      <c r="H179" t="s">
        <v>209</v>
      </c>
    </row>
    <row r="180" spans="1:8" x14ac:dyDescent="0.25">
      <c r="A180">
        <v>178</v>
      </c>
      <c r="B180" t="s">
        <v>13</v>
      </c>
      <c r="C180" t="s">
        <v>206</v>
      </c>
      <c r="D180" t="s">
        <v>22</v>
      </c>
      <c r="E180" t="s">
        <v>16</v>
      </c>
      <c r="F180">
        <v>112</v>
      </c>
      <c r="G180">
        <v>52</v>
      </c>
      <c r="H180" t="s">
        <v>210</v>
      </c>
    </row>
    <row r="181" spans="1:8" x14ac:dyDescent="0.25">
      <c r="A181">
        <v>179</v>
      </c>
      <c r="B181" t="s">
        <v>13</v>
      </c>
      <c r="C181" t="s">
        <v>206</v>
      </c>
      <c r="D181" t="s">
        <v>24</v>
      </c>
      <c r="E181" t="s">
        <v>16</v>
      </c>
      <c r="F181">
        <v>112</v>
      </c>
      <c r="G181">
        <v>79</v>
      </c>
      <c r="H181" t="s">
        <v>211</v>
      </c>
    </row>
    <row r="182" spans="1:8" x14ac:dyDescent="0.25">
      <c r="A182">
        <v>180</v>
      </c>
      <c r="B182" t="s">
        <v>13</v>
      </c>
      <c r="C182" t="s">
        <v>206</v>
      </c>
      <c r="D182" t="s">
        <v>15</v>
      </c>
      <c r="E182" t="s">
        <v>26</v>
      </c>
      <c r="F182">
        <v>112</v>
      </c>
      <c r="G182">
        <v>52</v>
      </c>
      <c r="H182" t="s">
        <v>212</v>
      </c>
    </row>
    <row r="183" spans="1:8" x14ac:dyDescent="0.25">
      <c r="A183">
        <v>181</v>
      </c>
      <c r="B183" t="s">
        <v>13</v>
      </c>
      <c r="C183" t="s">
        <v>206</v>
      </c>
      <c r="D183" t="s">
        <v>18</v>
      </c>
      <c r="E183" t="s">
        <v>26</v>
      </c>
      <c r="F183">
        <v>112</v>
      </c>
      <c r="G183">
        <v>62</v>
      </c>
      <c r="H183" t="s">
        <v>213</v>
      </c>
    </row>
    <row r="184" spans="1:8" x14ac:dyDescent="0.25">
      <c r="A184">
        <v>182</v>
      </c>
      <c r="B184" t="s">
        <v>13</v>
      </c>
      <c r="C184" t="s">
        <v>206</v>
      </c>
      <c r="D184" t="s">
        <v>20</v>
      </c>
      <c r="E184" t="s">
        <v>26</v>
      </c>
      <c r="F184">
        <v>112</v>
      </c>
      <c r="G184">
        <v>65</v>
      </c>
      <c r="H184" t="s">
        <v>214</v>
      </c>
    </row>
    <row r="185" spans="1:8" x14ac:dyDescent="0.25">
      <c r="A185">
        <v>183</v>
      </c>
      <c r="B185" t="s">
        <v>13</v>
      </c>
      <c r="C185" t="s">
        <v>206</v>
      </c>
      <c r="D185" t="s">
        <v>22</v>
      </c>
      <c r="E185" t="s">
        <v>26</v>
      </c>
      <c r="F185">
        <v>112</v>
      </c>
      <c r="G185">
        <v>63</v>
      </c>
      <c r="H185" t="s">
        <v>215</v>
      </c>
    </row>
    <row r="186" spans="1:8" x14ac:dyDescent="0.25">
      <c r="A186">
        <v>184</v>
      </c>
      <c r="B186" t="s">
        <v>13</v>
      </c>
      <c r="C186" t="s">
        <v>206</v>
      </c>
      <c r="D186" t="s">
        <v>24</v>
      </c>
      <c r="E186" t="s">
        <v>26</v>
      </c>
      <c r="F186">
        <v>112</v>
      </c>
      <c r="G186">
        <v>48</v>
      </c>
      <c r="H186" t="s">
        <v>216</v>
      </c>
    </row>
    <row r="187" spans="1:8" x14ac:dyDescent="0.25">
      <c r="A187">
        <v>185</v>
      </c>
      <c r="B187" t="s">
        <v>13</v>
      </c>
      <c r="C187" t="s">
        <v>206</v>
      </c>
      <c r="D187" t="s">
        <v>15</v>
      </c>
      <c r="E187" t="s">
        <v>32</v>
      </c>
      <c r="F187">
        <v>112</v>
      </c>
      <c r="G187">
        <v>55</v>
      </c>
      <c r="H187" t="s">
        <v>217</v>
      </c>
    </row>
    <row r="188" spans="1:8" x14ac:dyDescent="0.25">
      <c r="A188">
        <v>186</v>
      </c>
      <c r="B188" t="s">
        <v>13</v>
      </c>
      <c r="C188" t="s">
        <v>206</v>
      </c>
      <c r="D188" t="s">
        <v>18</v>
      </c>
      <c r="E188" t="s">
        <v>32</v>
      </c>
      <c r="F188">
        <v>112</v>
      </c>
      <c r="G188">
        <v>66</v>
      </c>
      <c r="H188" t="s">
        <v>218</v>
      </c>
    </row>
    <row r="189" spans="1:8" x14ac:dyDescent="0.25">
      <c r="A189">
        <v>187</v>
      </c>
      <c r="B189" t="s">
        <v>13</v>
      </c>
      <c r="C189" t="s">
        <v>206</v>
      </c>
      <c r="D189" t="s">
        <v>20</v>
      </c>
      <c r="E189" t="s">
        <v>32</v>
      </c>
      <c r="F189">
        <v>112</v>
      </c>
      <c r="G189">
        <v>49</v>
      </c>
      <c r="H189" t="s">
        <v>219</v>
      </c>
    </row>
    <row r="190" spans="1:8" x14ac:dyDescent="0.25">
      <c r="A190">
        <v>188</v>
      </c>
      <c r="B190" t="s">
        <v>13</v>
      </c>
      <c r="C190" t="s">
        <v>206</v>
      </c>
      <c r="D190" t="s">
        <v>22</v>
      </c>
      <c r="E190" t="s">
        <v>32</v>
      </c>
      <c r="F190">
        <v>112</v>
      </c>
      <c r="G190">
        <v>71</v>
      </c>
      <c r="H190" t="s">
        <v>220</v>
      </c>
    </row>
    <row r="191" spans="1:8" x14ac:dyDescent="0.25">
      <c r="A191">
        <v>189</v>
      </c>
      <c r="B191" t="s">
        <v>13</v>
      </c>
      <c r="C191" t="s">
        <v>206</v>
      </c>
      <c r="D191" t="s">
        <v>24</v>
      </c>
      <c r="E191" t="s">
        <v>32</v>
      </c>
      <c r="F191">
        <v>112</v>
      </c>
      <c r="G191">
        <v>44</v>
      </c>
      <c r="H191" t="s">
        <v>221</v>
      </c>
    </row>
    <row r="192" spans="1:8" x14ac:dyDescent="0.25">
      <c r="A192">
        <v>190</v>
      </c>
      <c r="B192" t="s">
        <v>13</v>
      </c>
      <c r="C192" t="s">
        <v>206</v>
      </c>
      <c r="D192" t="s">
        <v>15</v>
      </c>
      <c r="E192" t="s">
        <v>38</v>
      </c>
      <c r="F192">
        <v>112</v>
      </c>
      <c r="G192">
        <v>66</v>
      </c>
      <c r="H192" t="s">
        <v>222</v>
      </c>
    </row>
    <row r="193" spans="1:8" x14ac:dyDescent="0.25">
      <c r="A193">
        <v>191</v>
      </c>
      <c r="B193" t="s">
        <v>13</v>
      </c>
      <c r="C193" t="s">
        <v>206</v>
      </c>
      <c r="D193" t="s">
        <v>18</v>
      </c>
      <c r="E193" t="s">
        <v>38</v>
      </c>
      <c r="F193">
        <v>112</v>
      </c>
      <c r="G193">
        <v>60</v>
      </c>
      <c r="H193" t="s">
        <v>223</v>
      </c>
    </row>
    <row r="194" spans="1:8" x14ac:dyDescent="0.25">
      <c r="A194">
        <v>192</v>
      </c>
      <c r="B194" t="s">
        <v>13</v>
      </c>
      <c r="C194" t="s">
        <v>206</v>
      </c>
      <c r="D194" t="s">
        <v>20</v>
      </c>
      <c r="E194" t="s">
        <v>38</v>
      </c>
      <c r="F194">
        <v>112</v>
      </c>
      <c r="G194">
        <v>41</v>
      </c>
      <c r="H194" t="s">
        <v>224</v>
      </c>
    </row>
    <row r="195" spans="1:8" x14ac:dyDescent="0.25">
      <c r="A195">
        <v>193</v>
      </c>
      <c r="B195" t="s">
        <v>13</v>
      </c>
      <c r="C195" t="s">
        <v>206</v>
      </c>
      <c r="D195" t="s">
        <v>22</v>
      </c>
      <c r="E195" t="s">
        <v>38</v>
      </c>
      <c r="F195">
        <v>112</v>
      </c>
      <c r="G195">
        <v>80</v>
      </c>
      <c r="H195" t="s">
        <v>225</v>
      </c>
    </row>
    <row r="196" spans="1:8" x14ac:dyDescent="0.25">
      <c r="A196">
        <v>194</v>
      </c>
      <c r="B196" t="s">
        <v>13</v>
      </c>
      <c r="C196" t="s">
        <v>206</v>
      </c>
      <c r="D196" t="s">
        <v>24</v>
      </c>
      <c r="E196" t="s">
        <v>38</v>
      </c>
      <c r="F196">
        <v>112</v>
      </c>
      <c r="G196">
        <v>61</v>
      </c>
      <c r="H196" t="s">
        <v>226</v>
      </c>
    </row>
    <row r="197" spans="1:8" x14ac:dyDescent="0.25">
      <c r="A197">
        <v>195</v>
      </c>
      <c r="B197" t="s">
        <v>13</v>
      </c>
      <c r="C197" t="s">
        <v>206</v>
      </c>
      <c r="D197" t="s">
        <v>15</v>
      </c>
      <c r="E197" t="s">
        <v>44</v>
      </c>
      <c r="F197">
        <v>112</v>
      </c>
      <c r="G197">
        <v>47</v>
      </c>
      <c r="H197" t="s">
        <v>227</v>
      </c>
    </row>
    <row r="198" spans="1:8" x14ac:dyDescent="0.25">
      <c r="A198">
        <v>196</v>
      </c>
      <c r="B198" t="s">
        <v>13</v>
      </c>
      <c r="C198" t="s">
        <v>206</v>
      </c>
      <c r="D198" t="s">
        <v>18</v>
      </c>
      <c r="E198" t="s">
        <v>44</v>
      </c>
      <c r="F198">
        <v>112</v>
      </c>
      <c r="G198">
        <v>75</v>
      </c>
      <c r="H198" t="s">
        <v>228</v>
      </c>
    </row>
    <row r="199" spans="1:8" x14ac:dyDescent="0.25">
      <c r="A199">
        <v>197</v>
      </c>
      <c r="B199" t="s">
        <v>13</v>
      </c>
      <c r="C199" t="s">
        <v>206</v>
      </c>
      <c r="D199" t="s">
        <v>20</v>
      </c>
      <c r="E199" t="s">
        <v>44</v>
      </c>
      <c r="F199">
        <v>112</v>
      </c>
      <c r="G199">
        <v>65</v>
      </c>
      <c r="H199" t="s">
        <v>229</v>
      </c>
    </row>
    <row r="200" spans="1:8" x14ac:dyDescent="0.25">
      <c r="A200">
        <v>198</v>
      </c>
      <c r="B200" t="s">
        <v>13</v>
      </c>
      <c r="C200" t="s">
        <v>206</v>
      </c>
      <c r="D200" t="s">
        <v>22</v>
      </c>
      <c r="E200" t="s">
        <v>44</v>
      </c>
      <c r="F200">
        <v>112</v>
      </c>
      <c r="G200">
        <v>56</v>
      </c>
      <c r="H200" t="s">
        <v>230</v>
      </c>
    </row>
    <row r="201" spans="1:8" x14ac:dyDescent="0.25">
      <c r="A201">
        <v>199</v>
      </c>
      <c r="B201" t="s">
        <v>13</v>
      </c>
      <c r="C201" t="s">
        <v>206</v>
      </c>
      <c r="D201" t="s">
        <v>24</v>
      </c>
      <c r="E201" t="s">
        <v>44</v>
      </c>
      <c r="F201">
        <v>112</v>
      </c>
      <c r="G201">
        <v>51</v>
      </c>
      <c r="H201" t="s">
        <v>231</v>
      </c>
    </row>
    <row r="202" spans="1:8" x14ac:dyDescent="0.25">
      <c r="A202">
        <v>200</v>
      </c>
      <c r="B202" t="s">
        <v>13</v>
      </c>
      <c r="C202" t="s">
        <v>206</v>
      </c>
      <c r="D202" t="s">
        <v>15</v>
      </c>
      <c r="E202" t="s">
        <v>50</v>
      </c>
      <c r="F202">
        <v>112</v>
      </c>
      <c r="G202">
        <v>64</v>
      </c>
      <c r="H202" t="s">
        <v>232</v>
      </c>
    </row>
    <row r="203" spans="1:8" x14ac:dyDescent="0.25">
      <c r="A203">
        <v>201</v>
      </c>
      <c r="B203" t="s">
        <v>13</v>
      </c>
      <c r="C203" t="s">
        <v>206</v>
      </c>
      <c r="D203" t="s">
        <v>18</v>
      </c>
      <c r="E203" t="s">
        <v>50</v>
      </c>
      <c r="F203">
        <v>112</v>
      </c>
      <c r="G203">
        <v>50</v>
      </c>
      <c r="H203" t="s">
        <v>233</v>
      </c>
    </row>
    <row r="204" spans="1:8" x14ac:dyDescent="0.25">
      <c r="A204">
        <v>202</v>
      </c>
      <c r="B204" t="s">
        <v>13</v>
      </c>
      <c r="C204" t="s">
        <v>206</v>
      </c>
      <c r="D204" t="s">
        <v>20</v>
      </c>
      <c r="E204" t="s">
        <v>50</v>
      </c>
      <c r="F204">
        <v>112</v>
      </c>
      <c r="G204">
        <v>52</v>
      </c>
      <c r="H204" t="s">
        <v>234</v>
      </c>
    </row>
    <row r="205" spans="1:8" x14ac:dyDescent="0.25">
      <c r="A205">
        <v>203</v>
      </c>
      <c r="B205" t="s">
        <v>13</v>
      </c>
      <c r="C205" t="s">
        <v>206</v>
      </c>
      <c r="D205" t="s">
        <v>22</v>
      </c>
      <c r="E205" t="s">
        <v>50</v>
      </c>
      <c r="F205">
        <v>112</v>
      </c>
      <c r="G205">
        <v>72</v>
      </c>
      <c r="H205" t="s">
        <v>235</v>
      </c>
    </row>
    <row r="206" spans="1:8" x14ac:dyDescent="0.25">
      <c r="A206">
        <v>204</v>
      </c>
      <c r="B206" t="s">
        <v>13</v>
      </c>
      <c r="C206" t="s">
        <v>206</v>
      </c>
      <c r="D206" t="s">
        <v>24</v>
      </c>
      <c r="E206" t="s">
        <v>50</v>
      </c>
      <c r="F206">
        <v>112</v>
      </c>
      <c r="G206">
        <v>42</v>
      </c>
      <c r="H206" t="s">
        <v>236</v>
      </c>
    </row>
    <row r="207" spans="1:8" x14ac:dyDescent="0.25">
      <c r="A207">
        <v>205</v>
      </c>
      <c r="B207" t="s">
        <v>13</v>
      </c>
      <c r="C207" t="s">
        <v>206</v>
      </c>
      <c r="D207" t="s">
        <v>15</v>
      </c>
      <c r="E207" t="s">
        <v>56</v>
      </c>
      <c r="F207">
        <v>112</v>
      </c>
      <c r="G207">
        <v>72</v>
      </c>
      <c r="H207" t="s">
        <v>237</v>
      </c>
    </row>
    <row r="208" spans="1:8" x14ac:dyDescent="0.25">
      <c r="A208">
        <v>206</v>
      </c>
      <c r="B208" t="s">
        <v>13</v>
      </c>
      <c r="C208" t="s">
        <v>206</v>
      </c>
      <c r="D208" t="s">
        <v>18</v>
      </c>
      <c r="E208" t="s">
        <v>56</v>
      </c>
      <c r="F208">
        <v>112</v>
      </c>
      <c r="G208">
        <v>80</v>
      </c>
      <c r="H208" t="s">
        <v>238</v>
      </c>
    </row>
    <row r="209" spans="1:8" x14ac:dyDescent="0.25">
      <c r="A209">
        <v>207</v>
      </c>
      <c r="B209" t="s">
        <v>13</v>
      </c>
      <c r="C209" t="s">
        <v>206</v>
      </c>
      <c r="D209" t="s">
        <v>20</v>
      </c>
      <c r="E209" t="s">
        <v>56</v>
      </c>
      <c r="F209">
        <v>112</v>
      </c>
      <c r="G209">
        <v>41</v>
      </c>
      <c r="H209" t="s">
        <v>239</v>
      </c>
    </row>
    <row r="210" spans="1:8" x14ac:dyDescent="0.25">
      <c r="A210">
        <v>208</v>
      </c>
      <c r="B210" t="s">
        <v>13</v>
      </c>
      <c r="C210" t="s">
        <v>206</v>
      </c>
      <c r="D210" t="s">
        <v>22</v>
      </c>
      <c r="E210" t="s">
        <v>56</v>
      </c>
      <c r="F210">
        <v>112</v>
      </c>
      <c r="G210">
        <v>42</v>
      </c>
      <c r="H210" t="s">
        <v>240</v>
      </c>
    </row>
    <row r="211" spans="1:8" x14ac:dyDescent="0.25">
      <c r="A211">
        <v>209</v>
      </c>
      <c r="B211" t="s">
        <v>13</v>
      </c>
      <c r="C211" t="s">
        <v>206</v>
      </c>
      <c r="D211" t="s">
        <v>24</v>
      </c>
      <c r="E211" t="s">
        <v>56</v>
      </c>
      <c r="F211">
        <v>112</v>
      </c>
      <c r="G211">
        <v>40</v>
      </c>
      <c r="H211" t="s">
        <v>241</v>
      </c>
    </row>
    <row r="212" spans="1:8" x14ac:dyDescent="0.25">
      <c r="A212">
        <v>210</v>
      </c>
      <c r="B212" t="s">
        <v>13</v>
      </c>
      <c r="C212" t="s">
        <v>242</v>
      </c>
      <c r="D212" t="s">
        <v>15</v>
      </c>
      <c r="E212" t="s">
        <v>16</v>
      </c>
      <c r="F212">
        <v>105</v>
      </c>
      <c r="G212">
        <v>48</v>
      </c>
      <c r="H212" t="s">
        <v>243</v>
      </c>
    </row>
    <row r="213" spans="1:8" s="2" customFormat="1" x14ac:dyDescent="0.25">
      <c r="A213" s="2">
        <v>211</v>
      </c>
      <c r="B213" s="2" t="s">
        <v>13</v>
      </c>
      <c r="C213" s="2" t="s">
        <v>242</v>
      </c>
      <c r="D213" s="2" t="s">
        <v>18</v>
      </c>
      <c r="E213" s="2" t="s">
        <v>16</v>
      </c>
      <c r="F213" s="2">
        <v>105</v>
      </c>
      <c r="G213" s="2">
        <v>72</v>
      </c>
      <c r="H213" s="2" t="s">
        <v>244</v>
      </c>
    </row>
    <row r="214" spans="1:8" x14ac:dyDescent="0.25">
      <c r="A214">
        <v>212</v>
      </c>
      <c r="B214" t="s">
        <v>13</v>
      </c>
      <c r="C214" t="s">
        <v>242</v>
      </c>
      <c r="D214" t="s">
        <v>20</v>
      </c>
      <c r="E214" t="s">
        <v>16</v>
      </c>
      <c r="F214">
        <v>105</v>
      </c>
      <c r="G214">
        <v>48</v>
      </c>
      <c r="H214" t="s">
        <v>245</v>
      </c>
    </row>
    <row r="215" spans="1:8" x14ac:dyDescent="0.25">
      <c r="A215">
        <v>213</v>
      </c>
      <c r="B215" t="s">
        <v>13</v>
      </c>
      <c r="C215" t="s">
        <v>242</v>
      </c>
      <c r="D215" t="s">
        <v>22</v>
      </c>
      <c r="E215" t="s">
        <v>16</v>
      </c>
      <c r="F215">
        <v>105</v>
      </c>
      <c r="G215">
        <v>44</v>
      </c>
      <c r="H215" t="s">
        <v>246</v>
      </c>
    </row>
    <row r="216" spans="1:8" x14ac:dyDescent="0.25">
      <c r="A216">
        <v>214</v>
      </c>
      <c r="B216" t="s">
        <v>13</v>
      </c>
      <c r="C216" t="s">
        <v>242</v>
      </c>
      <c r="D216" t="s">
        <v>24</v>
      </c>
      <c r="E216" t="s">
        <v>16</v>
      </c>
      <c r="F216">
        <v>105</v>
      </c>
      <c r="G216">
        <v>42</v>
      </c>
      <c r="H216" t="s">
        <v>247</v>
      </c>
    </row>
    <row r="217" spans="1:8" x14ac:dyDescent="0.25">
      <c r="A217">
        <v>215</v>
      </c>
      <c r="B217" t="s">
        <v>13</v>
      </c>
      <c r="C217" t="s">
        <v>242</v>
      </c>
      <c r="D217" t="s">
        <v>15</v>
      </c>
      <c r="E217" t="s">
        <v>26</v>
      </c>
      <c r="F217">
        <v>105</v>
      </c>
      <c r="G217">
        <v>76</v>
      </c>
      <c r="H217" t="s">
        <v>248</v>
      </c>
    </row>
    <row r="218" spans="1:8" x14ac:dyDescent="0.25">
      <c r="A218">
        <v>216</v>
      </c>
      <c r="B218" t="s">
        <v>13</v>
      </c>
      <c r="C218" t="s">
        <v>242</v>
      </c>
      <c r="D218" t="s">
        <v>18</v>
      </c>
      <c r="E218" t="s">
        <v>26</v>
      </c>
      <c r="F218">
        <v>105</v>
      </c>
      <c r="G218">
        <v>69</v>
      </c>
      <c r="H218" t="s">
        <v>249</v>
      </c>
    </row>
    <row r="219" spans="1:8" x14ac:dyDescent="0.25">
      <c r="A219">
        <v>217</v>
      </c>
      <c r="B219" t="s">
        <v>13</v>
      </c>
      <c r="C219" t="s">
        <v>242</v>
      </c>
      <c r="D219" t="s">
        <v>20</v>
      </c>
      <c r="E219" t="s">
        <v>26</v>
      </c>
      <c r="F219">
        <v>105</v>
      </c>
      <c r="G219">
        <v>43</v>
      </c>
      <c r="H219" t="s">
        <v>250</v>
      </c>
    </row>
    <row r="220" spans="1:8" x14ac:dyDescent="0.25">
      <c r="A220">
        <v>218</v>
      </c>
      <c r="B220" t="s">
        <v>13</v>
      </c>
      <c r="C220" t="s">
        <v>242</v>
      </c>
      <c r="D220" t="s">
        <v>22</v>
      </c>
      <c r="E220" t="s">
        <v>26</v>
      </c>
      <c r="F220">
        <v>105</v>
      </c>
      <c r="G220">
        <v>44</v>
      </c>
      <c r="H220" t="s">
        <v>251</v>
      </c>
    </row>
    <row r="221" spans="1:8" x14ac:dyDescent="0.25">
      <c r="A221">
        <v>219</v>
      </c>
      <c r="B221" t="s">
        <v>13</v>
      </c>
      <c r="C221" t="s">
        <v>242</v>
      </c>
      <c r="D221" t="s">
        <v>24</v>
      </c>
      <c r="E221" t="s">
        <v>26</v>
      </c>
      <c r="F221">
        <v>105</v>
      </c>
      <c r="G221">
        <v>57</v>
      </c>
      <c r="H221" t="s">
        <v>252</v>
      </c>
    </row>
    <row r="222" spans="1:8" x14ac:dyDescent="0.25">
      <c r="A222">
        <v>220</v>
      </c>
      <c r="B222" t="s">
        <v>13</v>
      </c>
      <c r="C222" t="s">
        <v>242</v>
      </c>
      <c r="D222" t="s">
        <v>15</v>
      </c>
      <c r="E222" t="s">
        <v>32</v>
      </c>
      <c r="F222">
        <v>105</v>
      </c>
      <c r="G222">
        <v>57</v>
      </c>
      <c r="H222" t="s">
        <v>253</v>
      </c>
    </row>
    <row r="223" spans="1:8" x14ac:dyDescent="0.25">
      <c r="A223">
        <v>221</v>
      </c>
      <c r="B223" t="s">
        <v>13</v>
      </c>
      <c r="C223" t="s">
        <v>242</v>
      </c>
      <c r="D223" t="s">
        <v>18</v>
      </c>
      <c r="E223" t="s">
        <v>32</v>
      </c>
      <c r="F223">
        <v>105</v>
      </c>
      <c r="G223">
        <v>40</v>
      </c>
      <c r="H223" t="s">
        <v>254</v>
      </c>
    </row>
    <row r="224" spans="1:8" x14ac:dyDescent="0.25">
      <c r="A224">
        <v>222</v>
      </c>
      <c r="B224" t="s">
        <v>13</v>
      </c>
      <c r="C224" t="s">
        <v>242</v>
      </c>
      <c r="D224" t="s">
        <v>20</v>
      </c>
      <c r="E224" t="s">
        <v>32</v>
      </c>
      <c r="F224">
        <v>105</v>
      </c>
      <c r="G224">
        <v>62</v>
      </c>
      <c r="H224" t="s">
        <v>255</v>
      </c>
    </row>
    <row r="225" spans="1:8" x14ac:dyDescent="0.25">
      <c r="A225">
        <v>223</v>
      </c>
      <c r="B225" t="s">
        <v>13</v>
      </c>
      <c r="C225" t="s">
        <v>242</v>
      </c>
      <c r="D225" t="s">
        <v>22</v>
      </c>
      <c r="E225" t="s">
        <v>32</v>
      </c>
      <c r="F225">
        <v>105</v>
      </c>
      <c r="G225">
        <v>53</v>
      </c>
      <c r="H225" t="s">
        <v>256</v>
      </c>
    </row>
    <row r="226" spans="1:8" x14ac:dyDescent="0.25">
      <c r="A226">
        <v>224</v>
      </c>
      <c r="B226" t="s">
        <v>13</v>
      </c>
      <c r="C226" t="s">
        <v>242</v>
      </c>
      <c r="D226" t="s">
        <v>24</v>
      </c>
      <c r="E226" t="s">
        <v>32</v>
      </c>
      <c r="F226">
        <v>105</v>
      </c>
      <c r="G226">
        <v>53</v>
      </c>
      <c r="H226" t="s">
        <v>257</v>
      </c>
    </row>
    <row r="227" spans="1:8" x14ac:dyDescent="0.25">
      <c r="A227">
        <v>225</v>
      </c>
      <c r="B227" t="s">
        <v>13</v>
      </c>
      <c r="C227" t="s">
        <v>242</v>
      </c>
      <c r="D227" t="s">
        <v>15</v>
      </c>
      <c r="E227" t="s">
        <v>38</v>
      </c>
      <c r="F227">
        <v>105</v>
      </c>
      <c r="G227">
        <v>50</v>
      </c>
      <c r="H227" t="s">
        <v>258</v>
      </c>
    </row>
    <row r="228" spans="1:8" x14ac:dyDescent="0.25">
      <c r="A228">
        <v>226</v>
      </c>
      <c r="B228" t="s">
        <v>13</v>
      </c>
      <c r="C228" t="s">
        <v>242</v>
      </c>
      <c r="D228" t="s">
        <v>18</v>
      </c>
      <c r="E228" t="s">
        <v>38</v>
      </c>
      <c r="F228">
        <v>105</v>
      </c>
      <c r="G228">
        <v>63</v>
      </c>
      <c r="H228" t="s">
        <v>259</v>
      </c>
    </row>
    <row r="229" spans="1:8" x14ac:dyDescent="0.25">
      <c r="A229">
        <v>227</v>
      </c>
      <c r="B229" t="s">
        <v>13</v>
      </c>
      <c r="C229" t="s">
        <v>242</v>
      </c>
      <c r="D229" t="s">
        <v>20</v>
      </c>
      <c r="E229" t="s">
        <v>38</v>
      </c>
      <c r="F229">
        <v>105</v>
      </c>
      <c r="G229">
        <v>56</v>
      </c>
      <c r="H229" t="s">
        <v>260</v>
      </c>
    </row>
    <row r="230" spans="1:8" x14ac:dyDescent="0.25">
      <c r="A230">
        <v>228</v>
      </c>
      <c r="B230" t="s">
        <v>13</v>
      </c>
      <c r="C230" t="s">
        <v>242</v>
      </c>
      <c r="D230" t="s">
        <v>22</v>
      </c>
      <c r="E230" t="s">
        <v>38</v>
      </c>
      <c r="F230">
        <v>105</v>
      </c>
      <c r="G230">
        <v>56</v>
      </c>
      <c r="H230" t="s">
        <v>261</v>
      </c>
    </row>
    <row r="231" spans="1:8" x14ac:dyDescent="0.25">
      <c r="A231">
        <v>229</v>
      </c>
      <c r="B231" t="s">
        <v>13</v>
      </c>
      <c r="C231" t="s">
        <v>242</v>
      </c>
      <c r="D231" t="s">
        <v>24</v>
      </c>
      <c r="E231" t="s">
        <v>38</v>
      </c>
      <c r="F231">
        <v>105</v>
      </c>
      <c r="G231">
        <v>58</v>
      </c>
      <c r="H231" t="s">
        <v>262</v>
      </c>
    </row>
    <row r="232" spans="1:8" x14ac:dyDescent="0.25">
      <c r="A232">
        <v>230</v>
      </c>
      <c r="B232" t="s">
        <v>13</v>
      </c>
      <c r="C232" t="s">
        <v>242</v>
      </c>
      <c r="D232" t="s">
        <v>15</v>
      </c>
      <c r="E232" t="s">
        <v>44</v>
      </c>
      <c r="F232">
        <v>105</v>
      </c>
      <c r="G232">
        <v>76</v>
      </c>
      <c r="H232" t="s">
        <v>263</v>
      </c>
    </row>
    <row r="233" spans="1:8" x14ac:dyDescent="0.25">
      <c r="A233">
        <v>231</v>
      </c>
      <c r="B233" t="s">
        <v>13</v>
      </c>
      <c r="C233" t="s">
        <v>242</v>
      </c>
      <c r="D233" t="s">
        <v>18</v>
      </c>
      <c r="E233" t="s">
        <v>44</v>
      </c>
      <c r="F233">
        <v>105</v>
      </c>
      <c r="G233">
        <v>61</v>
      </c>
      <c r="H233" t="s">
        <v>264</v>
      </c>
    </row>
    <row r="234" spans="1:8" x14ac:dyDescent="0.25">
      <c r="A234">
        <v>232</v>
      </c>
      <c r="B234" t="s">
        <v>13</v>
      </c>
      <c r="C234" t="s">
        <v>242</v>
      </c>
      <c r="D234" t="s">
        <v>20</v>
      </c>
      <c r="E234" t="s">
        <v>44</v>
      </c>
      <c r="F234">
        <v>105</v>
      </c>
      <c r="G234">
        <v>66</v>
      </c>
      <c r="H234" t="s">
        <v>265</v>
      </c>
    </row>
    <row r="235" spans="1:8" x14ac:dyDescent="0.25">
      <c r="A235">
        <v>233</v>
      </c>
      <c r="B235" t="s">
        <v>13</v>
      </c>
      <c r="C235" t="s">
        <v>242</v>
      </c>
      <c r="D235" t="s">
        <v>22</v>
      </c>
      <c r="E235" t="s">
        <v>44</v>
      </c>
      <c r="F235">
        <v>105</v>
      </c>
      <c r="G235">
        <v>69</v>
      </c>
      <c r="H235" t="s">
        <v>266</v>
      </c>
    </row>
    <row r="236" spans="1:8" x14ac:dyDescent="0.25">
      <c r="A236">
        <v>234</v>
      </c>
      <c r="B236" t="s">
        <v>13</v>
      </c>
      <c r="C236" t="s">
        <v>242</v>
      </c>
      <c r="D236" t="s">
        <v>24</v>
      </c>
      <c r="E236" t="s">
        <v>44</v>
      </c>
      <c r="F236">
        <v>105</v>
      </c>
      <c r="G236">
        <v>43</v>
      </c>
      <c r="H236" t="s">
        <v>267</v>
      </c>
    </row>
    <row r="237" spans="1:8" x14ac:dyDescent="0.25">
      <c r="A237">
        <v>235</v>
      </c>
      <c r="B237" t="s">
        <v>13</v>
      </c>
      <c r="C237" t="s">
        <v>242</v>
      </c>
      <c r="D237" t="s">
        <v>15</v>
      </c>
      <c r="E237" t="s">
        <v>50</v>
      </c>
      <c r="F237">
        <v>105</v>
      </c>
      <c r="G237">
        <v>75</v>
      </c>
      <c r="H237" t="s">
        <v>268</v>
      </c>
    </row>
    <row r="238" spans="1:8" x14ac:dyDescent="0.25">
      <c r="A238">
        <v>236</v>
      </c>
      <c r="B238" t="s">
        <v>13</v>
      </c>
      <c r="C238" t="s">
        <v>242</v>
      </c>
      <c r="D238" t="s">
        <v>18</v>
      </c>
      <c r="E238" t="s">
        <v>50</v>
      </c>
      <c r="F238">
        <v>105</v>
      </c>
      <c r="G238">
        <v>59</v>
      </c>
      <c r="H238" t="s">
        <v>269</v>
      </c>
    </row>
    <row r="239" spans="1:8" x14ac:dyDescent="0.25">
      <c r="A239">
        <v>237</v>
      </c>
      <c r="B239" t="s">
        <v>13</v>
      </c>
      <c r="C239" t="s">
        <v>242</v>
      </c>
      <c r="D239" t="s">
        <v>20</v>
      </c>
      <c r="E239" t="s">
        <v>50</v>
      </c>
      <c r="F239">
        <v>105</v>
      </c>
      <c r="G239">
        <v>62</v>
      </c>
      <c r="H239" t="s">
        <v>270</v>
      </c>
    </row>
    <row r="240" spans="1:8" x14ac:dyDescent="0.25">
      <c r="A240">
        <v>238</v>
      </c>
      <c r="B240" t="s">
        <v>13</v>
      </c>
      <c r="C240" t="s">
        <v>242</v>
      </c>
      <c r="D240" t="s">
        <v>22</v>
      </c>
      <c r="E240" t="s">
        <v>50</v>
      </c>
      <c r="F240">
        <v>105</v>
      </c>
      <c r="G240">
        <v>79</v>
      </c>
      <c r="H240" t="s">
        <v>271</v>
      </c>
    </row>
    <row r="241" spans="1:8" x14ac:dyDescent="0.25">
      <c r="A241">
        <v>239</v>
      </c>
      <c r="B241" t="s">
        <v>13</v>
      </c>
      <c r="C241" t="s">
        <v>242</v>
      </c>
      <c r="D241" t="s">
        <v>24</v>
      </c>
      <c r="E241" t="s">
        <v>50</v>
      </c>
      <c r="F241">
        <v>105</v>
      </c>
      <c r="G241">
        <v>61</v>
      </c>
      <c r="H241" t="s">
        <v>272</v>
      </c>
    </row>
    <row r="242" spans="1:8" x14ac:dyDescent="0.25">
      <c r="A242">
        <v>240</v>
      </c>
      <c r="B242" t="s">
        <v>13</v>
      </c>
      <c r="C242" t="s">
        <v>242</v>
      </c>
      <c r="D242" t="s">
        <v>15</v>
      </c>
      <c r="E242" t="s">
        <v>56</v>
      </c>
      <c r="F242">
        <v>105</v>
      </c>
      <c r="G242">
        <v>47</v>
      </c>
      <c r="H242" t="s">
        <v>273</v>
      </c>
    </row>
    <row r="243" spans="1:8" x14ac:dyDescent="0.25">
      <c r="A243">
        <v>241</v>
      </c>
      <c r="B243" t="s">
        <v>13</v>
      </c>
      <c r="C243" t="s">
        <v>242</v>
      </c>
      <c r="D243" t="s">
        <v>18</v>
      </c>
      <c r="E243" t="s">
        <v>56</v>
      </c>
      <c r="F243">
        <v>105</v>
      </c>
      <c r="G243">
        <v>52</v>
      </c>
      <c r="H243" t="s">
        <v>274</v>
      </c>
    </row>
    <row r="244" spans="1:8" x14ac:dyDescent="0.25">
      <c r="A244">
        <v>242</v>
      </c>
      <c r="B244" t="s">
        <v>13</v>
      </c>
      <c r="C244" t="s">
        <v>242</v>
      </c>
      <c r="D244" t="s">
        <v>20</v>
      </c>
      <c r="E244" t="s">
        <v>56</v>
      </c>
      <c r="F244">
        <v>105</v>
      </c>
      <c r="G244">
        <v>72</v>
      </c>
      <c r="H244" t="s">
        <v>275</v>
      </c>
    </row>
    <row r="245" spans="1:8" x14ac:dyDescent="0.25">
      <c r="A245">
        <v>243</v>
      </c>
      <c r="B245" t="s">
        <v>13</v>
      </c>
      <c r="C245" t="s">
        <v>242</v>
      </c>
      <c r="D245" t="s">
        <v>22</v>
      </c>
      <c r="E245" t="s">
        <v>56</v>
      </c>
      <c r="F245">
        <v>105</v>
      </c>
      <c r="G245">
        <v>53</v>
      </c>
      <c r="H245" t="s">
        <v>276</v>
      </c>
    </row>
    <row r="246" spans="1:8" x14ac:dyDescent="0.25">
      <c r="A246">
        <v>244</v>
      </c>
      <c r="B246" t="s">
        <v>13</v>
      </c>
      <c r="C246" t="s">
        <v>242</v>
      </c>
      <c r="D246" t="s">
        <v>24</v>
      </c>
      <c r="E246" t="s">
        <v>56</v>
      </c>
      <c r="F246">
        <v>105</v>
      </c>
      <c r="G246">
        <v>54</v>
      </c>
      <c r="H246" t="s">
        <v>277</v>
      </c>
    </row>
    <row r="247" spans="1:8" x14ac:dyDescent="0.25">
      <c r="A247">
        <v>245</v>
      </c>
      <c r="B247" t="s">
        <v>13</v>
      </c>
      <c r="C247" t="s">
        <v>278</v>
      </c>
      <c r="D247" t="s">
        <v>15</v>
      </c>
      <c r="E247" t="s">
        <v>16</v>
      </c>
      <c r="F247">
        <v>117</v>
      </c>
      <c r="G247">
        <v>40</v>
      </c>
      <c r="H247" t="s">
        <v>279</v>
      </c>
    </row>
    <row r="248" spans="1:8" x14ac:dyDescent="0.25">
      <c r="A248">
        <v>246</v>
      </c>
      <c r="B248" t="s">
        <v>13</v>
      </c>
      <c r="C248" t="s">
        <v>278</v>
      </c>
      <c r="D248" t="s">
        <v>18</v>
      </c>
      <c r="E248" t="s">
        <v>16</v>
      </c>
      <c r="F248">
        <v>117</v>
      </c>
      <c r="G248">
        <v>60</v>
      </c>
      <c r="H248" t="s">
        <v>280</v>
      </c>
    </row>
    <row r="249" spans="1:8" x14ac:dyDescent="0.25">
      <c r="A249">
        <v>247</v>
      </c>
      <c r="B249" t="s">
        <v>13</v>
      </c>
      <c r="C249" t="s">
        <v>278</v>
      </c>
      <c r="D249" t="s">
        <v>20</v>
      </c>
      <c r="E249" t="s">
        <v>16</v>
      </c>
      <c r="F249">
        <v>117</v>
      </c>
      <c r="G249">
        <v>70</v>
      </c>
      <c r="H249" t="s">
        <v>281</v>
      </c>
    </row>
    <row r="250" spans="1:8" x14ac:dyDescent="0.25">
      <c r="A250">
        <v>248</v>
      </c>
      <c r="B250" t="s">
        <v>13</v>
      </c>
      <c r="C250" t="s">
        <v>278</v>
      </c>
      <c r="D250" t="s">
        <v>22</v>
      </c>
      <c r="E250" t="s">
        <v>16</v>
      </c>
      <c r="F250">
        <v>117</v>
      </c>
      <c r="G250">
        <v>72</v>
      </c>
      <c r="H250" t="s">
        <v>282</v>
      </c>
    </row>
    <row r="251" spans="1:8" x14ac:dyDescent="0.25">
      <c r="A251">
        <v>249</v>
      </c>
      <c r="B251" t="s">
        <v>13</v>
      </c>
      <c r="C251" t="s">
        <v>278</v>
      </c>
      <c r="D251" t="s">
        <v>24</v>
      </c>
      <c r="E251" t="s">
        <v>16</v>
      </c>
      <c r="F251">
        <v>117</v>
      </c>
      <c r="G251">
        <v>76</v>
      </c>
      <c r="H251" t="s">
        <v>283</v>
      </c>
    </row>
    <row r="252" spans="1:8" x14ac:dyDescent="0.25">
      <c r="A252">
        <v>250</v>
      </c>
      <c r="B252" t="s">
        <v>13</v>
      </c>
      <c r="C252" t="s">
        <v>278</v>
      </c>
      <c r="D252" t="s">
        <v>15</v>
      </c>
      <c r="E252" t="s">
        <v>26</v>
      </c>
      <c r="F252">
        <v>117</v>
      </c>
      <c r="G252">
        <v>75</v>
      </c>
      <c r="H252" t="s">
        <v>284</v>
      </c>
    </row>
    <row r="253" spans="1:8" x14ac:dyDescent="0.25">
      <c r="A253">
        <v>251</v>
      </c>
      <c r="B253" t="s">
        <v>13</v>
      </c>
      <c r="C253" t="s">
        <v>278</v>
      </c>
      <c r="D253" t="s">
        <v>18</v>
      </c>
      <c r="E253" t="s">
        <v>26</v>
      </c>
      <c r="F253">
        <v>117</v>
      </c>
      <c r="G253">
        <v>78</v>
      </c>
      <c r="H253" t="s">
        <v>285</v>
      </c>
    </row>
    <row r="254" spans="1:8" x14ac:dyDescent="0.25">
      <c r="A254">
        <v>252</v>
      </c>
      <c r="B254" t="s">
        <v>13</v>
      </c>
      <c r="C254" t="s">
        <v>278</v>
      </c>
      <c r="D254" t="s">
        <v>20</v>
      </c>
      <c r="E254" t="s">
        <v>26</v>
      </c>
      <c r="F254">
        <v>117</v>
      </c>
      <c r="G254">
        <v>67</v>
      </c>
      <c r="H254" t="s">
        <v>286</v>
      </c>
    </row>
    <row r="255" spans="1:8" x14ac:dyDescent="0.25">
      <c r="A255">
        <v>253</v>
      </c>
      <c r="B255" t="s">
        <v>13</v>
      </c>
      <c r="C255" t="s">
        <v>278</v>
      </c>
      <c r="D255" t="s">
        <v>22</v>
      </c>
      <c r="E255" t="s">
        <v>26</v>
      </c>
      <c r="F255">
        <v>117</v>
      </c>
      <c r="G255">
        <v>63</v>
      </c>
      <c r="H255" t="s">
        <v>287</v>
      </c>
    </row>
    <row r="256" spans="1:8" x14ac:dyDescent="0.25">
      <c r="A256">
        <v>254</v>
      </c>
      <c r="B256" t="s">
        <v>13</v>
      </c>
      <c r="C256" t="s">
        <v>278</v>
      </c>
      <c r="D256" t="s">
        <v>24</v>
      </c>
      <c r="E256" t="s">
        <v>26</v>
      </c>
      <c r="F256">
        <v>117</v>
      </c>
      <c r="G256">
        <v>43</v>
      </c>
      <c r="H256" t="s">
        <v>288</v>
      </c>
    </row>
    <row r="257" spans="1:8" x14ac:dyDescent="0.25">
      <c r="A257">
        <v>255</v>
      </c>
      <c r="B257" t="s">
        <v>13</v>
      </c>
      <c r="C257" t="s">
        <v>278</v>
      </c>
      <c r="D257" t="s">
        <v>15</v>
      </c>
      <c r="E257" t="s">
        <v>32</v>
      </c>
      <c r="F257">
        <v>117</v>
      </c>
      <c r="G257">
        <v>79</v>
      </c>
      <c r="H257" t="s">
        <v>289</v>
      </c>
    </row>
    <row r="258" spans="1:8" x14ac:dyDescent="0.25">
      <c r="A258">
        <v>256</v>
      </c>
      <c r="B258" t="s">
        <v>13</v>
      </c>
      <c r="C258" t="s">
        <v>278</v>
      </c>
      <c r="D258" t="s">
        <v>18</v>
      </c>
      <c r="E258" t="s">
        <v>32</v>
      </c>
      <c r="F258">
        <v>117</v>
      </c>
      <c r="G258">
        <v>77</v>
      </c>
      <c r="H258" t="s">
        <v>290</v>
      </c>
    </row>
    <row r="259" spans="1:8" x14ac:dyDescent="0.25">
      <c r="A259">
        <v>257</v>
      </c>
      <c r="B259" t="s">
        <v>13</v>
      </c>
      <c r="C259" t="s">
        <v>278</v>
      </c>
      <c r="D259" t="s">
        <v>20</v>
      </c>
      <c r="E259" t="s">
        <v>32</v>
      </c>
      <c r="F259">
        <v>117</v>
      </c>
      <c r="G259">
        <v>52</v>
      </c>
      <c r="H259" t="s">
        <v>291</v>
      </c>
    </row>
    <row r="260" spans="1:8" x14ac:dyDescent="0.25">
      <c r="A260">
        <v>258</v>
      </c>
      <c r="B260" t="s">
        <v>13</v>
      </c>
      <c r="C260" t="s">
        <v>278</v>
      </c>
      <c r="D260" t="s">
        <v>22</v>
      </c>
      <c r="E260" t="s">
        <v>32</v>
      </c>
      <c r="F260">
        <v>117</v>
      </c>
      <c r="G260">
        <v>46</v>
      </c>
      <c r="H260" t="s">
        <v>292</v>
      </c>
    </row>
    <row r="261" spans="1:8" x14ac:dyDescent="0.25">
      <c r="A261">
        <v>259</v>
      </c>
      <c r="B261" t="s">
        <v>13</v>
      </c>
      <c r="C261" t="s">
        <v>278</v>
      </c>
      <c r="D261" t="s">
        <v>24</v>
      </c>
      <c r="E261" t="s">
        <v>32</v>
      </c>
      <c r="F261">
        <v>117</v>
      </c>
      <c r="G261">
        <v>46</v>
      </c>
      <c r="H261" t="s">
        <v>293</v>
      </c>
    </row>
    <row r="262" spans="1:8" x14ac:dyDescent="0.25">
      <c r="A262">
        <v>260</v>
      </c>
      <c r="B262" t="s">
        <v>13</v>
      </c>
      <c r="C262" t="s">
        <v>278</v>
      </c>
      <c r="D262" t="s">
        <v>15</v>
      </c>
      <c r="E262" t="s">
        <v>38</v>
      </c>
      <c r="F262">
        <v>117</v>
      </c>
      <c r="G262">
        <v>45</v>
      </c>
      <c r="H262" t="s">
        <v>294</v>
      </c>
    </row>
    <row r="263" spans="1:8" x14ac:dyDescent="0.25">
      <c r="A263">
        <v>261</v>
      </c>
      <c r="B263" t="s">
        <v>13</v>
      </c>
      <c r="C263" t="s">
        <v>278</v>
      </c>
      <c r="D263" t="s">
        <v>18</v>
      </c>
      <c r="E263" t="s">
        <v>38</v>
      </c>
      <c r="F263">
        <v>117</v>
      </c>
      <c r="G263">
        <v>71</v>
      </c>
      <c r="H263" t="s">
        <v>295</v>
      </c>
    </row>
    <row r="264" spans="1:8" x14ac:dyDescent="0.25">
      <c r="A264">
        <v>262</v>
      </c>
      <c r="B264" t="s">
        <v>13</v>
      </c>
      <c r="C264" t="s">
        <v>278</v>
      </c>
      <c r="D264" t="s">
        <v>20</v>
      </c>
      <c r="E264" t="s">
        <v>38</v>
      </c>
      <c r="F264">
        <v>117</v>
      </c>
      <c r="G264">
        <v>62</v>
      </c>
      <c r="H264" t="s">
        <v>296</v>
      </c>
    </row>
    <row r="265" spans="1:8" x14ac:dyDescent="0.25">
      <c r="A265">
        <v>263</v>
      </c>
      <c r="B265" t="s">
        <v>13</v>
      </c>
      <c r="C265" t="s">
        <v>278</v>
      </c>
      <c r="D265" t="s">
        <v>22</v>
      </c>
      <c r="E265" t="s">
        <v>38</v>
      </c>
      <c r="F265">
        <v>117</v>
      </c>
      <c r="G265">
        <v>68</v>
      </c>
      <c r="H265" t="s">
        <v>297</v>
      </c>
    </row>
    <row r="266" spans="1:8" x14ac:dyDescent="0.25">
      <c r="A266">
        <v>264</v>
      </c>
      <c r="B266" t="s">
        <v>13</v>
      </c>
      <c r="C266" t="s">
        <v>278</v>
      </c>
      <c r="D266" t="s">
        <v>24</v>
      </c>
      <c r="E266" t="s">
        <v>38</v>
      </c>
      <c r="F266">
        <v>117</v>
      </c>
      <c r="G266">
        <v>61</v>
      </c>
      <c r="H266" t="s">
        <v>298</v>
      </c>
    </row>
    <row r="267" spans="1:8" x14ac:dyDescent="0.25">
      <c r="A267">
        <v>265</v>
      </c>
      <c r="B267" t="s">
        <v>13</v>
      </c>
      <c r="C267" t="s">
        <v>278</v>
      </c>
      <c r="D267" t="s">
        <v>15</v>
      </c>
      <c r="E267" t="s">
        <v>44</v>
      </c>
      <c r="F267">
        <v>117</v>
      </c>
      <c r="G267">
        <v>56</v>
      </c>
      <c r="H267" t="s">
        <v>299</v>
      </c>
    </row>
    <row r="268" spans="1:8" x14ac:dyDescent="0.25">
      <c r="A268">
        <v>266</v>
      </c>
      <c r="B268" t="s">
        <v>13</v>
      </c>
      <c r="C268" t="s">
        <v>278</v>
      </c>
      <c r="D268" t="s">
        <v>18</v>
      </c>
      <c r="E268" t="s">
        <v>44</v>
      </c>
      <c r="F268">
        <v>117</v>
      </c>
      <c r="G268">
        <v>76</v>
      </c>
      <c r="H268" t="s">
        <v>300</v>
      </c>
    </row>
    <row r="269" spans="1:8" x14ac:dyDescent="0.25">
      <c r="A269">
        <v>267</v>
      </c>
      <c r="B269" t="s">
        <v>13</v>
      </c>
      <c r="C269" t="s">
        <v>278</v>
      </c>
      <c r="D269" t="s">
        <v>20</v>
      </c>
      <c r="E269" t="s">
        <v>44</v>
      </c>
      <c r="F269">
        <v>117</v>
      </c>
      <c r="G269">
        <v>49</v>
      </c>
      <c r="H269" t="s">
        <v>301</v>
      </c>
    </row>
    <row r="270" spans="1:8" x14ac:dyDescent="0.25">
      <c r="A270">
        <v>268</v>
      </c>
      <c r="B270" t="s">
        <v>13</v>
      </c>
      <c r="C270" t="s">
        <v>278</v>
      </c>
      <c r="D270" t="s">
        <v>22</v>
      </c>
      <c r="E270" t="s">
        <v>44</v>
      </c>
      <c r="F270">
        <v>117</v>
      </c>
      <c r="G270">
        <v>77</v>
      </c>
      <c r="H270" t="s">
        <v>302</v>
      </c>
    </row>
    <row r="271" spans="1:8" x14ac:dyDescent="0.25">
      <c r="A271">
        <v>269</v>
      </c>
      <c r="B271" t="s">
        <v>13</v>
      </c>
      <c r="C271" t="s">
        <v>278</v>
      </c>
      <c r="D271" t="s">
        <v>24</v>
      </c>
      <c r="E271" t="s">
        <v>44</v>
      </c>
      <c r="F271">
        <v>117</v>
      </c>
      <c r="G271">
        <v>70</v>
      </c>
      <c r="H271" t="s">
        <v>303</v>
      </c>
    </row>
    <row r="272" spans="1:8" x14ac:dyDescent="0.25">
      <c r="A272">
        <v>270</v>
      </c>
      <c r="B272" t="s">
        <v>13</v>
      </c>
      <c r="C272" t="s">
        <v>278</v>
      </c>
      <c r="D272" t="s">
        <v>15</v>
      </c>
      <c r="E272" t="s">
        <v>50</v>
      </c>
      <c r="F272">
        <v>117</v>
      </c>
      <c r="G272">
        <v>47</v>
      </c>
      <c r="H272" t="s">
        <v>304</v>
      </c>
    </row>
    <row r="273" spans="1:8" x14ac:dyDescent="0.25">
      <c r="A273">
        <v>271</v>
      </c>
      <c r="B273" t="s">
        <v>13</v>
      </c>
      <c r="C273" t="s">
        <v>278</v>
      </c>
      <c r="D273" t="s">
        <v>18</v>
      </c>
      <c r="E273" t="s">
        <v>50</v>
      </c>
      <c r="F273">
        <v>117</v>
      </c>
      <c r="G273">
        <v>50</v>
      </c>
      <c r="H273" t="s">
        <v>305</v>
      </c>
    </row>
    <row r="274" spans="1:8" x14ac:dyDescent="0.25">
      <c r="A274">
        <v>272</v>
      </c>
      <c r="B274" t="s">
        <v>13</v>
      </c>
      <c r="C274" t="s">
        <v>278</v>
      </c>
      <c r="D274" t="s">
        <v>20</v>
      </c>
      <c r="E274" t="s">
        <v>50</v>
      </c>
      <c r="F274">
        <v>117</v>
      </c>
      <c r="G274">
        <v>62</v>
      </c>
      <c r="H274" t="s">
        <v>306</v>
      </c>
    </row>
    <row r="275" spans="1:8" x14ac:dyDescent="0.25">
      <c r="A275">
        <v>273</v>
      </c>
      <c r="B275" t="s">
        <v>13</v>
      </c>
      <c r="C275" t="s">
        <v>278</v>
      </c>
      <c r="D275" t="s">
        <v>22</v>
      </c>
      <c r="E275" t="s">
        <v>50</v>
      </c>
      <c r="F275">
        <v>117</v>
      </c>
      <c r="G275">
        <v>60</v>
      </c>
      <c r="H275" t="s">
        <v>307</v>
      </c>
    </row>
    <row r="276" spans="1:8" x14ac:dyDescent="0.25">
      <c r="A276">
        <v>274</v>
      </c>
      <c r="B276" t="s">
        <v>13</v>
      </c>
      <c r="C276" t="s">
        <v>278</v>
      </c>
      <c r="D276" t="s">
        <v>24</v>
      </c>
      <c r="E276" t="s">
        <v>50</v>
      </c>
      <c r="F276">
        <v>117</v>
      </c>
      <c r="G276">
        <v>56</v>
      </c>
      <c r="H276" t="s">
        <v>308</v>
      </c>
    </row>
    <row r="277" spans="1:8" x14ac:dyDescent="0.25">
      <c r="A277">
        <v>275</v>
      </c>
      <c r="B277" t="s">
        <v>13</v>
      </c>
      <c r="C277" t="s">
        <v>278</v>
      </c>
      <c r="D277" t="s">
        <v>15</v>
      </c>
      <c r="E277" t="s">
        <v>56</v>
      </c>
      <c r="F277">
        <v>117</v>
      </c>
      <c r="G277">
        <v>67</v>
      </c>
      <c r="H277" t="s">
        <v>309</v>
      </c>
    </row>
    <row r="278" spans="1:8" x14ac:dyDescent="0.25">
      <c r="A278">
        <v>276</v>
      </c>
      <c r="B278" t="s">
        <v>13</v>
      </c>
      <c r="C278" t="s">
        <v>278</v>
      </c>
      <c r="D278" t="s">
        <v>18</v>
      </c>
      <c r="E278" t="s">
        <v>56</v>
      </c>
      <c r="F278">
        <v>117</v>
      </c>
      <c r="G278">
        <v>43</v>
      </c>
      <c r="H278" t="s">
        <v>310</v>
      </c>
    </row>
    <row r="279" spans="1:8" x14ac:dyDescent="0.25">
      <c r="A279">
        <v>277</v>
      </c>
      <c r="B279" t="s">
        <v>13</v>
      </c>
      <c r="C279" t="s">
        <v>278</v>
      </c>
      <c r="D279" t="s">
        <v>20</v>
      </c>
      <c r="E279" t="s">
        <v>56</v>
      </c>
      <c r="F279">
        <v>117</v>
      </c>
      <c r="G279">
        <v>77</v>
      </c>
      <c r="H279" t="s">
        <v>311</v>
      </c>
    </row>
    <row r="280" spans="1:8" x14ac:dyDescent="0.25">
      <c r="A280">
        <v>278</v>
      </c>
      <c r="B280" t="s">
        <v>13</v>
      </c>
      <c r="C280" t="s">
        <v>278</v>
      </c>
      <c r="D280" t="s">
        <v>22</v>
      </c>
      <c r="E280" t="s">
        <v>56</v>
      </c>
      <c r="F280">
        <v>117</v>
      </c>
      <c r="G280">
        <v>76</v>
      </c>
      <c r="H280" t="s">
        <v>312</v>
      </c>
    </row>
    <row r="281" spans="1:8" x14ac:dyDescent="0.25">
      <c r="A281">
        <v>279</v>
      </c>
      <c r="B281" t="s">
        <v>13</v>
      </c>
      <c r="C281" t="s">
        <v>278</v>
      </c>
      <c r="D281" t="s">
        <v>24</v>
      </c>
      <c r="E281" t="s">
        <v>56</v>
      </c>
      <c r="F281">
        <v>117</v>
      </c>
      <c r="G281">
        <v>79</v>
      </c>
      <c r="H281" t="s">
        <v>313</v>
      </c>
    </row>
    <row r="282" spans="1:8" x14ac:dyDescent="0.25">
      <c r="A282">
        <v>280</v>
      </c>
      <c r="B282" t="s">
        <v>13</v>
      </c>
      <c r="C282" t="s">
        <v>314</v>
      </c>
      <c r="D282" t="s">
        <v>15</v>
      </c>
      <c r="E282" t="s">
        <v>16</v>
      </c>
      <c r="F282">
        <v>93</v>
      </c>
      <c r="G282">
        <v>56</v>
      </c>
      <c r="H282" t="s">
        <v>315</v>
      </c>
    </row>
    <row r="283" spans="1:8" x14ac:dyDescent="0.25">
      <c r="A283">
        <v>281</v>
      </c>
      <c r="B283" t="s">
        <v>13</v>
      </c>
      <c r="C283" t="s">
        <v>314</v>
      </c>
      <c r="D283" t="s">
        <v>18</v>
      </c>
      <c r="E283" t="s">
        <v>16</v>
      </c>
      <c r="F283">
        <v>93</v>
      </c>
      <c r="G283">
        <v>59</v>
      </c>
      <c r="H283" t="s">
        <v>316</v>
      </c>
    </row>
    <row r="284" spans="1:8" x14ac:dyDescent="0.25">
      <c r="A284">
        <v>282</v>
      </c>
      <c r="B284" t="s">
        <v>13</v>
      </c>
      <c r="C284" t="s">
        <v>314</v>
      </c>
      <c r="D284" t="s">
        <v>20</v>
      </c>
      <c r="E284" t="s">
        <v>16</v>
      </c>
      <c r="F284">
        <v>93</v>
      </c>
      <c r="G284">
        <v>53</v>
      </c>
      <c r="H284" t="s">
        <v>317</v>
      </c>
    </row>
    <row r="285" spans="1:8" x14ac:dyDescent="0.25">
      <c r="A285">
        <v>283</v>
      </c>
      <c r="B285" t="s">
        <v>13</v>
      </c>
      <c r="C285" t="s">
        <v>314</v>
      </c>
      <c r="D285" t="s">
        <v>22</v>
      </c>
      <c r="E285" t="s">
        <v>16</v>
      </c>
      <c r="F285">
        <v>93</v>
      </c>
      <c r="G285">
        <v>45</v>
      </c>
      <c r="H285" t="s">
        <v>318</v>
      </c>
    </row>
    <row r="286" spans="1:8" x14ac:dyDescent="0.25">
      <c r="A286">
        <v>284</v>
      </c>
      <c r="B286" t="s">
        <v>13</v>
      </c>
      <c r="C286" t="s">
        <v>314</v>
      </c>
      <c r="D286" t="s">
        <v>24</v>
      </c>
      <c r="E286" t="s">
        <v>16</v>
      </c>
      <c r="F286">
        <v>93</v>
      </c>
      <c r="G286">
        <v>65</v>
      </c>
      <c r="H286" t="s">
        <v>319</v>
      </c>
    </row>
    <row r="287" spans="1:8" x14ac:dyDescent="0.25">
      <c r="A287">
        <v>285</v>
      </c>
      <c r="B287" t="s">
        <v>13</v>
      </c>
      <c r="C287" t="s">
        <v>314</v>
      </c>
      <c r="D287" t="s">
        <v>15</v>
      </c>
      <c r="E287" t="s">
        <v>26</v>
      </c>
      <c r="F287">
        <v>93</v>
      </c>
      <c r="G287">
        <v>62</v>
      </c>
      <c r="H287" t="s">
        <v>320</v>
      </c>
    </row>
    <row r="288" spans="1:8" x14ac:dyDescent="0.25">
      <c r="A288">
        <v>286</v>
      </c>
      <c r="B288" t="s">
        <v>13</v>
      </c>
      <c r="C288" t="s">
        <v>314</v>
      </c>
      <c r="D288" t="s">
        <v>18</v>
      </c>
      <c r="E288" t="s">
        <v>26</v>
      </c>
      <c r="F288">
        <v>93</v>
      </c>
      <c r="G288">
        <v>50</v>
      </c>
      <c r="H288" t="s">
        <v>321</v>
      </c>
    </row>
    <row r="289" spans="1:8" x14ac:dyDescent="0.25">
      <c r="A289">
        <v>287</v>
      </c>
      <c r="B289" t="s">
        <v>13</v>
      </c>
      <c r="C289" t="s">
        <v>314</v>
      </c>
      <c r="D289" t="s">
        <v>20</v>
      </c>
      <c r="E289" t="s">
        <v>26</v>
      </c>
      <c r="F289">
        <v>93</v>
      </c>
      <c r="G289">
        <v>49</v>
      </c>
      <c r="H289" t="s">
        <v>322</v>
      </c>
    </row>
    <row r="290" spans="1:8" x14ac:dyDescent="0.25">
      <c r="A290">
        <v>288</v>
      </c>
      <c r="B290" t="s">
        <v>13</v>
      </c>
      <c r="C290" t="s">
        <v>314</v>
      </c>
      <c r="D290" t="s">
        <v>22</v>
      </c>
      <c r="E290" t="s">
        <v>26</v>
      </c>
      <c r="F290">
        <v>93</v>
      </c>
      <c r="G290">
        <v>65</v>
      </c>
      <c r="H290" t="s">
        <v>323</v>
      </c>
    </row>
    <row r="291" spans="1:8" x14ac:dyDescent="0.25">
      <c r="A291">
        <v>289</v>
      </c>
      <c r="B291" t="s">
        <v>13</v>
      </c>
      <c r="C291" t="s">
        <v>314</v>
      </c>
      <c r="D291" t="s">
        <v>24</v>
      </c>
      <c r="E291" t="s">
        <v>26</v>
      </c>
      <c r="F291">
        <v>93</v>
      </c>
      <c r="G291">
        <v>49</v>
      </c>
      <c r="H291" t="s">
        <v>324</v>
      </c>
    </row>
    <row r="292" spans="1:8" x14ac:dyDescent="0.25">
      <c r="A292">
        <v>290</v>
      </c>
      <c r="B292" t="s">
        <v>13</v>
      </c>
      <c r="C292" t="s">
        <v>314</v>
      </c>
      <c r="D292" t="s">
        <v>15</v>
      </c>
      <c r="E292" t="s">
        <v>32</v>
      </c>
      <c r="F292">
        <v>93</v>
      </c>
      <c r="G292">
        <v>78</v>
      </c>
      <c r="H292" t="s">
        <v>325</v>
      </c>
    </row>
    <row r="293" spans="1:8" x14ac:dyDescent="0.25">
      <c r="A293">
        <v>291</v>
      </c>
      <c r="B293" t="s">
        <v>13</v>
      </c>
      <c r="C293" t="s">
        <v>314</v>
      </c>
      <c r="D293" t="s">
        <v>18</v>
      </c>
      <c r="E293" t="s">
        <v>32</v>
      </c>
      <c r="F293">
        <v>93</v>
      </c>
      <c r="G293">
        <v>41</v>
      </c>
      <c r="H293" t="s">
        <v>326</v>
      </c>
    </row>
    <row r="294" spans="1:8" x14ac:dyDescent="0.25">
      <c r="A294">
        <v>292</v>
      </c>
      <c r="B294" t="s">
        <v>13</v>
      </c>
      <c r="C294" t="s">
        <v>314</v>
      </c>
      <c r="D294" t="s">
        <v>20</v>
      </c>
      <c r="E294" t="s">
        <v>32</v>
      </c>
      <c r="F294">
        <v>93</v>
      </c>
      <c r="G294">
        <v>49</v>
      </c>
      <c r="H294" t="s">
        <v>327</v>
      </c>
    </row>
    <row r="295" spans="1:8" x14ac:dyDescent="0.25">
      <c r="A295">
        <v>293</v>
      </c>
      <c r="B295" t="s">
        <v>13</v>
      </c>
      <c r="C295" t="s">
        <v>314</v>
      </c>
      <c r="D295" t="s">
        <v>22</v>
      </c>
      <c r="E295" t="s">
        <v>32</v>
      </c>
      <c r="F295">
        <v>93</v>
      </c>
      <c r="G295">
        <v>77</v>
      </c>
      <c r="H295" t="s">
        <v>328</v>
      </c>
    </row>
    <row r="296" spans="1:8" x14ac:dyDescent="0.25">
      <c r="A296">
        <v>294</v>
      </c>
      <c r="B296" t="s">
        <v>13</v>
      </c>
      <c r="C296" t="s">
        <v>314</v>
      </c>
      <c r="D296" t="s">
        <v>24</v>
      </c>
      <c r="E296" t="s">
        <v>32</v>
      </c>
      <c r="F296">
        <v>93</v>
      </c>
      <c r="G296">
        <v>76</v>
      </c>
      <c r="H296" t="s">
        <v>329</v>
      </c>
    </row>
    <row r="297" spans="1:8" x14ac:dyDescent="0.25">
      <c r="A297">
        <v>295</v>
      </c>
      <c r="B297" t="s">
        <v>13</v>
      </c>
      <c r="C297" t="s">
        <v>314</v>
      </c>
      <c r="D297" t="s">
        <v>15</v>
      </c>
      <c r="E297" t="s">
        <v>38</v>
      </c>
      <c r="F297">
        <v>93</v>
      </c>
      <c r="G297">
        <v>63</v>
      </c>
      <c r="H297" t="s">
        <v>330</v>
      </c>
    </row>
    <row r="298" spans="1:8" x14ac:dyDescent="0.25">
      <c r="A298">
        <v>296</v>
      </c>
      <c r="B298" t="s">
        <v>13</v>
      </c>
      <c r="C298" t="s">
        <v>314</v>
      </c>
      <c r="D298" t="s">
        <v>18</v>
      </c>
      <c r="E298" t="s">
        <v>38</v>
      </c>
      <c r="F298">
        <v>93</v>
      </c>
      <c r="G298">
        <v>58</v>
      </c>
      <c r="H298" t="s">
        <v>331</v>
      </c>
    </row>
    <row r="299" spans="1:8" x14ac:dyDescent="0.25">
      <c r="A299">
        <v>297</v>
      </c>
      <c r="B299" t="s">
        <v>13</v>
      </c>
      <c r="C299" t="s">
        <v>314</v>
      </c>
      <c r="D299" t="s">
        <v>20</v>
      </c>
      <c r="E299" t="s">
        <v>38</v>
      </c>
      <c r="F299">
        <v>93</v>
      </c>
      <c r="G299">
        <v>45</v>
      </c>
      <c r="H299" t="s">
        <v>332</v>
      </c>
    </row>
    <row r="300" spans="1:8" x14ac:dyDescent="0.25">
      <c r="A300">
        <v>298</v>
      </c>
      <c r="B300" t="s">
        <v>13</v>
      </c>
      <c r="C300" t="s">
        <v>314</v>
      </c>
      <c r="D300" t="s">
        <v>22</v>
      </c>
      <c r="E300" t="s">
        <v>38</v>
      </c>
      <c r="F300">
        <v>93</v>
      </c>
      <c r="G300">
        <v>58</v>
      </c>
      <c r="H300" t="s">
        <v>333</v>
      </c>
    </row>
    <row r="301" spans="1:8" x14ac:dyDescent="0.25">
      <c r="A301">
        <v>299</v>
      </c>
      <c r="B301" t="s">
        <v>13</v>
      </c>
      <c r="C301" t="s">
        <v>314</v>
      </c>
      <c r="D301" t="s">
        <v>24</v>
      </c>
      <c r="E301" t="s">
        <v>38</v>
      </c>
      <c r="F301">
        <v>93</v>
      </c>
      <c r="G301">
        <v>60</v>
      </c>
      <c r="H301" t="s">
        <v>334</v>
      </c>
    </row>
    <row r="302" spans="1:8" x14ac:dyDescent="0.25">
      <c r="A302">
        <v>300</v>
      </c>
      <c r="B302" t="s">
        <v>13</v>
      </c>
      <c r="C302" t="s">
        <v>314</v>
      </c>
      <c r="D302" t="s">
        <v>15</v>
      </c>
      <c r="E302" t="s">
        <v>44</v>
      </c>
      <c r="F302">
        <v>93</v>
      </c>
      <c r="G302">
        <v>56</v>
      </c>
      <c r="H302" t="s">
        <v>335</v>
      </c>
    </row>
    <row r="303" spans="1:8" x14ac:dyDescent="0.25">
      <c r="A303">
        <v>301</v>
      </c>
      <c r="B303" t="s">
        <v>13</v>
      </c>
      <c r="C303" t="s">
        <v>314</v>
      </c>
      <c r="D303" t="s">
        <v>18</v>
      </c>
      <c r="E303" t="s">
        <v>44</v>
      </c>
      <c r="F303">
        <v>93</v>
      </c>
      <c r="G303">
        <v>62</v>
      </c>
      <c r="H303" t="s">
        <v>336</v>
      </c>
    </row>
    <row r="304" spans="1:8" x14ac:dyDescent="0.25">
      <c r="A304">
        <v>302</v>
      </c>
      <c r="B304" t="s">
        <v>13</v>
      </c>
      <c r="C304" t="s">
        <v>314</v>
      </c>
      <c r="D304" t="s">
        <v>20</v>
      </c>
      <c r="E304" t="s">
        <v>44</v>
      </c>
      <c r="F304">
        <v>93</v>
      </c>
      <c r="G304">
        <v>55</v>
      </c>
      <c r="H304" t="s">
        <v>337</v>
      </c>
    </row>
    <row r="305" spans="1:8" x14ac:dyDescent="0.25">
      <c r="A305">
        <v>303</v>
      </c>
      <c r="B305" t="s">
        <v>13</v>
      </c>
      <c r="C305" t="s">
        <v>314</v>
      </c>
      <c r="D305" t="s">
        <v>22</v>
      </c>
      <c r="E305" t="s">
        <v>44</v>
      </c>
      <c r="F305">
        <v>93</v>
      </c>
      <c r="G305">
        <v>65</v>
      </c>
      <c r="H305" t="s">
        <v>338</v>
      </c>
    </row>
    <row r="306" spans="1:8" x14ac:dyDescent="0.25">
      <c r="A306">
        <v>304</v>
      </c>
      <c r="B306" t="s">
        <v>13</v>
      </c>
      <c r="C306" t="s">
        <v>314</v>
      </c>
      <c r="D306" t="s">
        <v>24</v>
      </c>
      <c r="E306" t="s">
        <v>44</v>
      </c>
      <c r="F306">
        <v>93</v>
      </c>
      <c r="G306">
        <v>73</v>
      </c>
      <c r="H306" t="s">
        <v>339</v>
      </c>
    </row>
    <row r="307" spans="1:8" x14ac:dyDescent="0.25">
      <c r="A307">
        <v>305</v>
      </c>
      <c r="B307" t="s">
        <v>13</v>
      </c>
      <c r="C307" t="s">
        <v>314</v>
      </c>
      <c r="D307" t="s">
        <v>15</v>
      </c>
      <c r="E307" t="s">
        <v>50</v>
      </c>
      <c r="F307">
        <v>93</v>
      </c>
      <c r="G307">
        <v>50</v>
      </c>
      <c r="H307" t="s">
        <v>340</v>
      </c>
    </row>
    <row r="308" spans="1:8" x14ac:dyDescent="0.25">
      <c r="A308">
        <v>306</v>
      </c>
      <c r="B308" t="s">
        <v>13</v>
      </c>
      <c r="C308" t="s">
        <v>314</v>
      </c>
      <c r="D308" t="s">
        <v>18</v>
      </c>
      <c r="E308" t="s">
        <v>50</v>
      </c>
      <c r="F308">
        <v>93</v>
      </c>
      <c r="G308">
        <v>41</v>
      </c>
      <c r="H308" t="s">
        <v>341</v>
      </c>
    </row>
    <row r="309" spans="1:8" x14ac:dyDescent="0.25">
      <c r="A309">
        <v>307</v>
      </c>
      <c r="B309" t="s">
        <v>13</v>
      </c>
      <c r="C309" t="s">
        <v>314</v>
      </c>
      <c r="D309" t="s">
        <v>20</v>
      </c>
      <c r="E309" t="s">
        <v>50</v>
      </c>
      <c r="F309">
        <v>93</v>
      </c>
      <c r="G309">
        <v>58</v>
      </c>
      <c r="H309" t="s">
        <v>342</v>
      </c>
    </row>
    <row r="310" spans="1:8" x14ac:dyDescent="0.25">
      <c r="A310">
        <v>308</v>
      </c>
      <c r="B310" t="s">
        <v>13</v>
      </c>
      <c r="C310" t="s">
        <v>314</v>
      </c>
      <c r="D310" t="s">
        <v>22</v>
      </c>
      <c r="E310" t="s">
        <v>50</v>
      </c>
      <c r="F310">
        <v>93</v>
      </c>
      <c r="G310">
        <v>65</v>
      </c>
      <c r="H310" t="s">
        <v>343</v>
      </c>
    </row>
    <row r="311" spans="1:8" x14ac:dyDescent="0.25">
      <c r="A311">
        <v>309</v>
      </c>
      <c r="B311" t="s">
        <v>13</v>
      </c>
      <c r="C311" t="s">
        <v>314</v>
      </c>
      <c r="D311" t="s">
        <v>24</v>
      </c>
      <c r="E311" t="s">
        <v>50</v>
      </c>
      <c r="F311">
        <v>93</v>
      </c>
      <c r="G311">
        <v>53</v>
      </c>
      <c r="H311" t="s">
        <v>344</v>
      </c>
    </row>
    <row r="312" spans="1:8" x14ac:dyDescent="0.25">
      <c r="A312">
        <v>310</v>
      </c>
      <c r="B312" t="s">
        <v>13</v>
      </c>
      <c r="C312" t="s">
        <v>314</v>
      </c>
      <c r="D312" t="s">
        <v>15</v>
      </c>
      <c r="E312" t="s">
        <v>56</v>
      </c>
      <c r="F312">
        <v>93</v>
      </c>
      <c r="G312">
        <v>49</v>
      </c>
      <c r="H312" t="s">
        <v>345</v>
      </c>
    </row>
    <row r="313" spans="1:8" x14ac:dyDescent="0.25">
      <c r="A313">
        <v>311</v>
      </c>
      <c r="B313" t="s">
        <v>13</v>
      </c>
      <c r="C313" t="s">
        <v>314</v>
      </c>
      <c r="D313" t="s">
        <v>18</v>
      </c>
      <c r="E313" t="s">
        <v>56</v>
      </c>
      <c r="F313">
        <v>93</v>
      </c>
      <c r="G313">
        <v>43</v>
      </c>
      <c r="H313" t="s">
        <v>346</v>
      </c>
    </row>
    <row r="314" spans="1:8" x14ac:dyDescent="0.25">
      <c r="A314">
        <v>312</v>
      </c>
      <c r="B314" t="s">
        <v>13</v>
      </c>
      <c r="C314" t="s">
        <v>314</v>
      </c>
      <c r="D314" t="s">
        <v>20</v>
      </c>
      <c r="E314" t="s">
        <v>56</v>
      </c>
      <c r="F314">
        <v>93</v>
      </c>
      <c r="G314">
        <v>67</v>
      </c>
      <c r="H314" t="s">
        <v>347</v>
      </c>
    </row>
    <row r="315" spans="1:8" x14ac:dyDescent="0.25">
      <c r="A315">
        <v>313</v>
      </c>
      <c r="B315" t="s">
        <v>13</v>
      </c>
      <c r="C315" t="s">
        <v>314</v>
      </c>
      <c r="D315" t="s">
        <v>22</v>
      </c>
      <c r="E315" t="s">
        <v>56</v>
      </c>
      <c r="F315">
        <v>93</v>
      </c>
      <c r="G315">
        <v>78</v>
      </c>
      <c r="H315" t="s">
        <v>348</v>
      </c>
    </row>
    <row r="316" spans="1:8" x14ac:dyDescent="0.25">
      <c r="A316">
        <v>314</v>
      </c>
      <c r="B316" t="s">
        <v>13</v>
      </c>
      <c r="C316" t="s">
        <v>314</v>
      </c>
      <c r="D316" t="s">
        <v>24</v>
      </c>
      <c r="E316" t="s">
        <v>56</v>
      </c>
      <c r="F316">
        <v>93</v>
      </c>
      <c r="G316">
        <v>44</v>
      </c>
      <c r="H316" t="s">
        <v>349</v>
      </c>
    </row>
    <row r="317" spans="1:8" x14ac:dyDescent="0.25">
      <c r="A317">
        <v>315</v>
      </c>
      <c r="B317" t="s">
        <v>13</v>
      </c>
      <c r="C317" t="s">
        <v>350</v>
      </c>
      <c r="D317" t="s">
        <v>15</v>
      </c>
      <c r="E317" t="s">
        <v>16</v>
      </c>
      <c r="F317">
        <v>108</v>
      </c>
      <c r="G317">
        <v>59</v>
      </c>
      <c r="H317" t="s">
        <v>351</v>
      </c>
    </row>
    <row r="318" spans="1:8" x14ac:dyDescent="0.25">
      <c r="A318">
        <v>316</v>
      </c>
      <c r="B318" t="s">
        <v>13</v>
      </c>
      <c r="C318" t="s">
        <v>350</v>
      </c>
      <c r="D318" t="s">
        <v>18</v>
      </c>
      <c r="E318" t="s">
        <v>16</v>
      </c>
      <c r="F318">
        <v>108</v>
      </c>
      <c r="G318">
        <v>48</v>
      </c>
      <c r="H318" t="s">
        <v>352</v>
      </c>
    </row>
    <row r="319" spans="1:8" x14ac:dyDescent="0.25">
      <c r="A319">
        <v>317</v>
      </c>
      <c r="B319" t="s">
        <v>13</v>
      </c>
      <c r="C319" t="s">
        <v>350</v>
      </c>
      <c r="D319" t="s">
        <v>20</v>
      </c>
      <c r="E319" t="s">
        <v>16</v>
      </c>
      <c r="F319">
        <v>108</v>
      </c>
      <c r="G319">
        <v>60</v>
      </c>
      <c r="H319" t="s">
        <v>353</v>
      </c>
    </row>
    <row r="320" spans="1:8" x14ac:dyDescent="0.25">
      <c r="A320">
        <v>318</v>
      </c>
      <c r="B320" t="s">
        <v>13</v>
      </c>
      <c r="C320" t="s">
        <v>350</v>
      </c>
      <c r="D320" t="s">
        <v>22</v>
      </c>
      <c r="E320" t="s">
        <v>16</v>
      </c>
      <c r="F320">
        <v>108</v>
      </c>
      <c r="G320">
        <v>54</v>
      </c>
      <c r="H320" t="s">
        <v>354</v>
      </c>
    </row>
    <row r="321" spans="1:8" x14ac:dyDescent="0.25">
      <c r="A321">
        <v>319</v>
      </c>
      <c r="B321" t="s">
        <v>13</v>
      </c>
      <c r="C321" t="s">
        <v>350</v>
      </c>
      <c r="D321" t="s">
        <v>24</v>
      </c>
      <c r="E321" t="s">
        <v>16</v>
      </c>
      <c r="F321">
        <v>108</v>
      </c>
      <c r="G321">
        <v>64</v>
      </c>
      <c r="H321" t="s">
        <v>355</v>
      </c>
    </row>
    <row r="322" spans="1:8" x14ac:dyDescent="0.25">
      <c r="A322">
        <v>320</v>
      </c>
      <c r="B322" t="s">
        <v>13</v>
      </c>
      <c r="C322" t="s">
        <v>350</v>
      </c>
      <c r="D322" t="s">
        <v>15</v>
      </c>
      <c r="E322" t="s">
        <v>26</v>
      </c>
      <c r="F322">
        <v>108</v>
      </c>
      <c r="G322">
        <v>68</v>
      </c>
      <c r="H322" t="s">
        <v>356</v>
      </c>
    </row>
    <row r="323" spans="1:8" x14ac:dyDescent="0.25">
      <c r="A323">
        <v>321</v>
      </c>
      <c r="B323" t="s">
        <v>13</v>
      </c>
      <c r="C323" t="s">
        <v>350</v>
      </c>
      <c r="D323" t="s">
        <v>18</v>
      </c>
      <c r="E323" t="s">
        <v>26</v>
      </c>
      <c r="F323">
        <v>108</v>
      </c>
      <c r="G323">
        <v>52</v>
      </c>
      <c r="H323" t="s">
        <v>357</v>
      </c>
    </row>
    <row r="324" spans="1:8" x14ac:dyDescent="0.25">
      <c r="A324">
        <v>322</v>
      </c>
      <c r="B324" t="s">
        <v>13</v>
      </c>
      <c r="C324" t="s">
        <v>350</v>
      </c>
      <c r="D324" t="s">
        <v>20</v>
      </c>
      <c r="E324" t="s">
        <v>26</v>
      </c>
      <c r="F324">
        <v>108</v>
      </c>
      <c r="G324">
        <v>78</v>
      </c>
      <c r="H324" t="s">
        <v>358</v>
      </c>
    </row>
    <row r="325" spans="1:8" x14ac:dyDescent="0.25">
      <c r="A325">
        <v>323</v>
      </c>
      <c r="B325" t="s">
        <v>13</v>
      </c>
      <c r="C325" t="s">
        <v>350</v>
      </c>
      <c r="D325" t="s">
        <v>22</v>
      </c>
      <c r="E325" t="s">
        <v>26</v>
      </c>
      <c r="F325">
        <v>108</v>
      </c>
      <c r="G325">
        <v>56</v>
      </c>
      <c r="H325" t="s">
        <v>359</v>
      </c>
    </row>
    <row r="326" spans="1:8" x14ac:dyDescent="0.25">
      <c r="A326">
        <v>324</v>
      </c>
      <c r="B326" t="s">
        <v>13</v>
      </c>
      <c r="C326" t="s">
        <v>350</v>
      </c>
      <c r="D326" t="s">
        <v>24</v>
      </c>
      <c r="E326" t="s">
        <v>26</v>
      </c>
      <c r="F326">
        <v>108</v>
      </c>
      <c r="G326">
        <v>59</v>
      </c>
      <c r="H326" t="s">
        <v>360</v>
      </c>
    </row>
    <row r="327" spans="1:8" x14ac:dyDescent="0.25">
      <c r="A327">
        <v>325</v>
      </c>
      <c r="B327" t="s">
        <v>13</v>
      </c>
      <c r="C327" t="s">
        <v>350</v>
      </c>
      <c r="D327" t="s">
        <v>15</v>
      </c>
      <c r="E327" t="s">
        <v>32</v>
      </c>
      <c r="F327">
        <v>108</v>
      </c>
      <c r="G327">
        <v>45</v>
      </c>
      <c r="H327" t="s">
        <v>361</v>
      </c>
    </row>
    <row r="328" spans="1:8" x14ac:dyDescent="0.25">
      <c r="A328">
        <v>326</v>
      </c>
      <c r="B328" t="s">
        <v>13</v>
      </c>
      <c r="C328" t="s">
        <v>350</v>
      </c>
      <c r="D328" t="s">
        <v>18</v>
      </c>
      <c r="E328" t="s">
        <v>32</v>
      </c>
      <c r="F328">
        <v>108</v>
      </c>
      <c r="G328">
        <v>76</v>
      </c>
      <c r="H328" t="s">
        <v>362</v>
      </c>
    </row>
    <row r="329" spans="1:8" x14ac:dyDescent="0.25">
      <c r="A329">
        <v>327</v>
      </c>
      <c r="B329" t="s">
        <v>13</v>
      </c>
      <c r="C329" t="s">
        <v>350</v>
      </c>
      <c r="D329" t="s">
        <v>20</v>
      </c>
      <c r="E329" t="s">
        <v>32</v>
      </c>
      <c r="F329">
        <v>108</v>
      </c>
      <c r="G329">
        <v>58</v>
      </c>
      <c r="H329" t="s">
        <v>363</v>
      </c>
    </row>
    <row r="330" spans="1:8" x14ac:dyDescent="0.25">
      <c r="A330">
        <v>328</v>
      </c>
      <c r="B330" t="s">
        <v>13</v>
      </c>
      <c r="C330" t="s">
        <v>350</v>
      </c>
      <c r="D330" t="s">
        <v>22</v>
      </c>
      <c r="E330" t="s">
        <v>32</v>
      </c>
      <c r="F330">
        <v>108</v>
      </c>
      <c r="G330">
        <v>78</v>
      </c>
      <c r="H330" t="s">
        <v>364</v>
      </c>
    </row>
    <row r="331" spans="1:8" x14ac:dyDescent="0.25">
      <c r="A331">
        <v>329</v>
      </c>
      <c r="B331" t="s">
        <v>13</v>
      </c>
      <c r="C331" t="s">
        <v>350</v>
      </c>
      <c r="D331" t="s">
        <v>24</v>
      </c>
      <c r="E331" t="s">
        <v>32</v>
      </c>
      <c r="F331">
        <v>108</v>
      </c>
      <c r="G331">
        <v>43</v>
      </c>
      <c r="H331" t="s">
        <v>365</v>
      </c>
    </row>
    <row r="332" spans="1:8" x14ac:dyDescent="0.25">
      <c r="A332">
        <v>330</v>
      </c>
      <c r="B332" t="s">
        <v>13</v>
      </c>
      <c r="C332" t="s">
        <v>350</v>
      </c>
      <c r="D332" t="s">
        <v>15</v>
      </c>
      <c r="E332" t="s">
        <v>38</v>
      </c>
      <c r="F332">
        <v>108</v>
      </c>
      <c r="G332">
        <v>63</v>
      </c>
      <c r="H332" t="s">
        <v>366</v>
      </c>
    </row>
    <row r="333" spans="1:8" x14ac:dyDescent="0.25">
      <c r="A333">
        <v>331</v>
      </c>
      <c r="B333" t="s">
        <v>13</v>
      </c>
      <c r="C333" t="s">
        <v>350</v>
      </c>
      <c r="D333" t="s">
        <v>18</v>
      </c>
      <c r="E333" t="s">
        <v>38</v>
      </c>
      <c r="F333">
        <v>108</v>
      </c>
      <c r="G333">
        <v>74</v>
      </c>
      <c r="H333" t="s">
        <v>367</v>
      </c>
    </row>
    <row r="334" spans="1:8" x14ac:dyDescent="0.25">
      <c r="A334">
        <v>332</v>
      </c>
      <c r="B334" t="s">
        <v>13</v>
      </c>
      <c r="C334" t="s">
        <v>350</v>
      </c>
      <c r="D334" t="s">
        <v>20</v>
      </c>
      <c r="E334" t="s">
        <v>38</v>
      </c>
      <c r="F334">
        <v>108</v>
      </c>
      <c r="G334">
        <v>57</v>
      </c>
      <c r="H334" t="s">
        <v>368</v>
      </c>
    </row>
    <row r="335" spans="1:8" x14ac:dyDescent="0.25">
      <c r="A335">
        <v>333</v>
      </c>
      <c r="B335" t="s">
        <v>13</v>
      </c>
      <c r="C335" t="s">
        <v>350</v>
      </c>
      <c r="D335" t="s">
        <v>22</v>
      </c>
      <c r="E335" t="s">
        <v>38</v>
      </c>
      <c r="F335">
        <v>108</v>
      </c>
      <c r="G335">
        <v>67</v>
      </c>
      <c r="H335" t="s">
        <v>369</v>
      </c>
    </row>
    <row r="336" spans="1:8" x14ac:dyDescent="0.25">
      <c r="A336">
        <v>334</v>
      </c>
      <c r="B336" t="s">
        <v>13</v>
      </c>
      <c r="C336" t="s">
        <v>350</v>
      </c>
      <c r="D336" t="s">
        <v>24</v>
      </c>
      <c r="E336" t="s">
        <v>38</v>
      </c>
      <c r="F336">
        <v>108</v>
      </c>
      <c r="G336">
        <v>79</v>
      </c>
      <c r="H336" t="s">
        <v>370</v>
      </c>
    </row>
    <row r="337" spans="1:8" x14ac:dyDescent="0.25">
      <c r="A337">
        <v>335</v>
      </c>
      <c r="B337" t="s">
        <v>13</v>
      </c>
      <c r="C337" t="s">
        <v>350</v>
      </c>
      <c r="D337" t="s">
        <v>15</v>
      </c>
      <c r="E337" t="s">
        <v>44</v>
      </c>
      <c r="F337">
        <v>108</v>
      </c>
      <c r="G337">
        <v>59</v>
      </c>
      <c r="H337" t="s">
        <v>371</v>
      </c>
    </row>
    <row r="338" spans="1:8" x14ac:dyDescent="0.25">
      <c r="A338">
        <v>336</v>
      </c>
      <c r="B338" t="s">
        <v>13</v>
      </c>
      <c r="C338" t="s">
        <v>350</v>
      </c>
      <c r="D338" t="s">
        <v>18</v>
      </c>
      <c r="E338" t="s">
        <v>44</v>
      </c>
      <c r="F338">
        <v>108</v>
      </c>
      <c r="G338">
        <v>44</v>
      </c>
      <c r="H338" t="s">
        <v>372</v>
      </c>
    </row>
    <row r="339" spans="1:8" x14ac:dyDescent="0.25">
      <c r="A339">
        <v>337</v>
      </c>
      <c r="B339" t="s">
        <v>13</v>
      </c>
      <c r="C339" t="s">
        <v>350</v>
      </c>
      <c r="D339" t="s">
        <v>20</v>
      </c>
      <c r="E339" t="s">
        <v>44</v>
      </c>
      <c r="F339">
        <v>108</v>
      </c>
      <c r="G339">
        <v>76</v>
      </c>
      <c r="H339" t="s">
        <v>373</v>
      </c>
    </row>
    <row r="340" spans="1:8" x14ac:dyDescent="0.25">
      <c r="A340">
        <v>338</v>
      </c>
      <c r="B340" t="s">
        <v>13</v>
      </c>
      <c r="C340" t="s">
        <v>350</v>
      </c>
      <c r="D340" t="s">
        <v>22</v>
      </c>
      <c r="E340" t="s">
        <v>44</v>
      </c>
      <c r="F340">
        <v>108</v>
      </c>
      <c r="G340">
        <v>68</v>
      </c>
      <c r="H340" t="s">
        <v>374</v>
      </c>
    </row>
    <row r="341" spans="1:8" x14ac:dyDescent="0.25">
      <c r="A341">
        <v>339</v>
      </c>
      <c r="B341" t="s">
        <v>13</v>
      </c>
      <c r="C341" t="s">
        <v>350</v>
      </c>
      <c r="D341" t="s">
        <v>24</v>
      </c>
      <c r="E341" t="s">
        <v>44</v>
      </c>
      <c r="F341">
        <v>108</v>
      </c>
      <c r="G341">
        <v>71</v>
      </c>
      <c r="H341" t="s">
        <v>375</v>
      </c>
    </row>
    <row r="342" spans="1:8" x14ac:dyDescent="0.25">
      <c r="A342">
        <v>340</v>
      </c>
      <c r="B342" t="s">
        <v>13</v>
      </c>
      <c r="C342" t="s">
        <v>350</v>
      </c>
      <c r="D342" t="s">
        <v>15</v>
      </c>
      <c r="E342" t="s">
        <v>50</v>
      </c>
      <c r="F342">
        <v>108</v>
      </c>
      <c r="G342">
        <v>80</v>
      </c>
      <c r="H342" t="s">
        <v>376</v>
      </c>
    </row>
    <row r="343" spans="1:8" x14ac:dyDescent="0.25">
      <c r="A343">
        <v>341</v>
      </c>
      <c r="B343" t="s">
        <v>13</v>
      </c>
      <c r="C343" t="s">
        <v>350</v>
      </c>
      <c r="D343" t="s">
        <v>18</v>
      </c>
      <c r="E343" t="s">
        <v>50</v>
      </c>
      <c r="F343">
        <v>108</v>
      </c>
      <c r="G343">
        <v>60</v>
      </c>
      <c r="H343" t="s">
        <v>377</v>
      </c>
    </row>
    <row r="344" spans="1:8" x14ac:dyDescent="0.25">
      <c r="A344">
        <v>342</v>
      </c>
      <c r="B344" t="s">
        <v>13</v>
      </c>
      <c r="C344" t="s">
        <v>350</v>
      </c>
      <c r="D344" t="s">
        <v>20</v>
      </c>
      <c r="E344" t="s">
        <v>50</v>
      </c>
      <c r="F344">
        <v>108</v>
      </c>
      <c r="G344">
        <v>51</v>
      </c>
      <c r="H344" t="s">
        <v>378</v>
      </c>
    </row>
    <row r="345" spans="1:8" x14ac:dyDescent="0.25">
      <c r="A345">
        <v>343</v>
      </c>
      <c r="B345" t="s">
        <v>13</v>
      </c>
      <c r="C345" t="s">
        <v>350</v>
      </c>
      <c r="D345" t="s">
        <v>22</v>
      </c>
      <c r="E345" t="s">
        <v>50</v>
      </c>
      <c r="F345">
        <v>108</v>
      </c>
      <c r="G345">
        <v>53</v>
      </c>
      <c r="H345" t="s">
        <v>379</v>
      </c>
    </row>
    <row r="346" spans="1:8" x14ac:dyDescent="0.25">
      <c r="A346">
        <v>344</v>
      </c>
      <c r="B346" t="s">
        <v>13</v>
      </c>
      <c r="C346" t="s">
        <v>350</v>
      </c>
      <c r="D346" t="s">
        <v>24</v>
      </c>
      <c r="E346" t="s">
        <v>50</v>
      </c>
      <c r="F346">
        <v>108</v>
      </c>
      <c r="G346">
        <v>77</v>
      </c>
      <c r="H346" t="s">
        <v>380</v>
      </c>
    </row>
    <row r="347" spans="1:8" x14ac:dyDescent="0.25">
      <c r="A347">
        <v>345</v>
      </c>
      <c r="B347" t="s">
        <v>13</v>
      </c>
      <c r="C347" t="s">
        <v>350</v>
      </c>
      <c r="D347" t="s">
        <v>15</v>
      </c>
      <c r="E347" t="s">
        <v>56</v>
      </c>
      <c r="F347">
        <v>108</v>
      </c>
      <c r="G347">
        <v>52</v>
      </c>
      <c r="H347" t="s">
        <v>381</v>
      </c>
    </row>
    <row r="348" spans="1:8" x14ac:dyDescent="0.25">
      <c r="A348">
        <v>346</v>
      </c>
      <c r="B348" t="s">
        <v>13</v>
      </c>
      <c r="C348" t="s">
        <v>350</v>
      </c>
      <c r="D348" t="s">
        <v>18</v>
      </c>
      <c r="E348" t="s">
        <v>56</v>
      </c>
      <c r="F348">
        <v>108</v>
      </c>
      <c r="G348">
        <v>73</v>
      </c>
      <c r="H348" t="s">
        <v>382</v>
      </c>
    </row>
    <row r="349" spans="1:8" x14ac:dyDescent="0.25">
      <c r="A349">
        <v>347</v>
      </c>
      <c r="B349" t="s">
        <v>13</v>
      </c>
      <c r="C349" t="s">
        <v>350</v>
      </c>
      <c r="D349" t="s">
        <v>20</v>
      </c>
      <c r="E349" t="s">
        <v>56</v>
      </c>
      <c r="F349">
        <v>108</v>
      </c>
      <c r="G349">
        <v>76</v>
      </c>
      <c r="H349" t="s">
        <v>383</v>
      </c>
    </row>
    <row r="350" spans="1:8" x14ac:dyDescent="0.25">
      <c r="A350">
        <v>348</v>
      </c>
      <c r="B350" t="s">
        <v>13</v>
      </c>
      <c r="C350" t="s">
        <v>350</v>
      </c>
      <c r="D350" t="s">
        <v>22</v>
      </c>
      <c r="E350" t="s">
        <v>56</v>
      </c>
      <c r="F350">
        <v>108</v>
      </c>
      <c r="G350">
        <v>54</v>
      </c>
      <c r="H350" t="s">
        <v>384</v>
      </c>
    </row>
    <row r="351" spans="1:8" x14ac:dyDescent="0.25">
      <c r="A351">
        <v>349</v>
      </c>
      <c r="B351" t="s">
        <v>13</v>
      </c>
      <c r="C351" t="s">
        <v>350</v>
      </c>
      <c r="D351" t="s">
        <v>24</v>
      </c>
      <c r="E351" t="s">
        <v>56</v>
      </c>
      <c r="F351">
        <v>108</v>
      </c>
      <c r="G351">
        <v>71</v>
      </c>
      <c r="H351" t="s">
        <v>385</v>
      </c>
    </row>
    <row r="352" spans="1:8" x14ac:dyDescent="0.25">
      <c r="A352">
        <v>350</v>
      </c>
      <c r="B352" t="s">
        <v>13</v>
      </c>
      <c r="C352" t="s">
        <v>386</v>
      </c>
      <c r="D352" t="s">
        <v>15</v>
      </c>
      <c r="E352" t="s">
        <v>16</v>
      </c>
      <c r="F352">
        <v>92</v>
      </c>
      <c r="G352">
        <v>62</v>
      </c>
      <c r="H352" t="s">
        <v>387</v>
      </c>
    </row>
    <row r="353" spans="1:8" x14ac:dyDescent="0.25">
      <c r="A353">
        <v>351</v>
      </c>
      <c r="B353" t="s">
        <v>13</v>
      </c>
      <c r="C353" t="s">
        <v>386</v>
      </c>
      <c r="D353" t="s">
        <v>18</v>
      </c>
      <c r="E353" t="s">
        <v>16</v>
      </c>
      <c r="F353">
        <v>92</v>
      </c>
      <c r="G353">
        <v>60</v>
      </c>
      <c r="H353" t="s">
        <v>388</v>
      </c>
    </row>
    <row r="354" spans="1:8" x14ac:dyDescent="0.25">
      <c r="A354">
        <v>352</v>
      </c>
      <c r="B354" t="s">
        <v>13</v>
      </c>
      <c r="C354" t="s">
        <v>386</v>
      </c>
      <c r="D354" t="s">
        <v>20</v>
      </c>
      <c r="E354" t="s">
        <v>16</v>
      </c>
      <c r="F354">
        <v>92</v>
      </c>
      <c r="G354">
        <v>52</v>
      </c>
      <c r="H354" t="s">
        <v>389</v>
      </c>
    </row>
    <row r="355" spans="1:8" x14ac:dyDescent="0.25">
      <c r="A355">
        <v>353</v>
      </c>
      <c r="B355" t="s">
        <v>13</v>
      </c>
      <c r="C355" t="s">
        <v>386</v>
      </c>
      <c r="D355" t="s">
        <v>22</v>
      </c>
      <c r="E355" t="s">
        <v>16</v>
      </c>
      <c r="F355">
        <v>92</v>
      </c>
      <c r="G355">
        <v>62</v>
      </c>
      <c r="H355" t="s">
        <v>390</v>
      </c>
    </row>
    <row r="356" spans="1:8" x14ac:dyDescent="0.25">
      <c r="A356">
        <v>354</v>
      </c>
      <c r="B356" t="s">
        <v>13</v>
      </c>
      <c r="C356" t="s">
        <v>386</v>
      </c>
      <c r="D356" t="s">
        <v>24</v>
      </c>
      <c r="E356" t="s">
        <v>16</v>
      </c>
      <c r="F356">
        <v>92</v>
      </c>
      <c r="G356">
        <v>59</v>
      </c>
      <c r="H356" t="s">
        <v>391</v>
      </c>
    </row>
    <row r="357" spans="1:8" x14ac:dyDescent="0.25">
      <c r="A357">
        <v>355</v>
      </c>
      <c r="B357" t="s">
        <v>13</v>
      </c>
      <c r="C357" t="s">
        <v>386</v>
      </c>
      <c r="D357" t="s">
        <v>15</v>
      </c>
      <c r="E357" t="s">
        <v>26</v>
      </c>
      <c r="F357">
        <v>92</v>
      </c>
      <c r="G357">
        <v>65</v>
      </c>
      <c r="H357" t="s">
        <v>392</v>
      </c>
    </row>
    <row r="358" spans="1:8" x14ac:dyDescent="0.25">
      <c r="A358">
        <v>356</v>
      </c>
      <c r="B358" t="s">
        <v>13</v>
      </c>
      <c r="C358" t="s">
        <v>386</v>
      </c>
      <c r="D358" t="s">
        <v>18</v>
      </c>
      <c r="E358" t="s">
        <v>26</v>
      </c>
      <c r="F358">
        <v>92</v>
      </c>
      <c r="G358">
        <v>46</v>
      </c>
      <c r="H358" t="s">
        <v>393</v>
      </c>
    </row>
    <row r="359" spans="1:8" x14ac:dyDescent="0.25">
      <c r="A359">
        <v>357</v>
      </c>
      <c r="B359" t="s">
        <v>13</v>
      </c>
      <c r="C359" t="s">
        <v>386</v>
      </c>
      <c r="D359" t="s">
        <v>20</v>
      </c>
      <c r="E359" t="s">
        <v>26</v>
      </c>
      <c r="F359">
        <v>92</v>
      </c>
      <c r="G359">
        <v>70</v>
      </c>
      <c r="H359" t="s">
        <v>394</v>
      </c>
    </row>
    <row r="360" spans="1:8" x14ac:dyDescent="0.25">
      <c r="A360">
        <v>358</v>
      </c>
      <c r="B360" t="s">
        <v>13</v>
      </c>
      <c r="C360" t="s">
        <v>386</v>
      </c>
      <c r="D360" t="s">
        <v>22</v>
      </c>
      <c r="E360" t="s">
        <v>26</v>
      </c>
      <c r="F360">
        <v>92</v>
      </c>
      <c r="G360">
        <v>77</v>
      </c>
      <c r="H360" t="s">
        <v>395</v>
      </c>
    </row>
    <row r="361" spans="1:8" x14ac:dyDescent="0.25">
      <c r="A361">
        <v>359</v>
      </c>
      <c r="B361" t="s">
        <v>13</v>
      </c>
      <c r="C361" t="s">
        <v>386</v>
      </c>
      <c r="D361" t="s">
        <v>24</v>
      </c>
      <c r="E361" t="s">
        <v>26</v>
      </c>
      <c r="F361">
        <v>92</v>
      </c>
      <c r="G361">
        <v>52</v>
      </c>
      <c r="H361" t="s">
        <v>396</v>
      </c>
    </row>
    <row r="362" spans="1:8" x14ac:dyDescent="0.25">
      <c r="A362">
        <v>360</v>
      </c>
      <c r="B362" t="s">
        <v>13</v>
      </c>
      <c r="C362" t="s">
        <v>386</v>
      </c>
      <c r="D362" t="s">
        <v>15</v>
      </c>
      <c r="E362" t="s">
        <v>32</v>
      </c>
      <c r="F362">
        <v>92</v>
      </c>
      <c r="G362">
        <v>42</v>
      </c>
      <c r="H362" t="s">
        <v>397</v>
      </c>
    </row>
    <row r="363" spans="1:8" x14ac:dyDescent="0.25">
      <c r="A363">
        <v>361</v>
      </c>
      <c r="B363" t="s">
        <v>13</v>
      </c>
      <c r="C363" t="s">
        <v>386</v>
      </c>
      <c r="D363" t="s">
        <v>18</v>
      </c>
      <c r="E363" t="s">
        <v>32</v>
      </c>
      <c r="F363">
        <v>92</v>
      </c>
      <c r="G363">
        <v>70</v>
      </c>
      <c r="H363" t="s">
        <v>398</v>
      </c>
    </row>
    <row r="364" spans="1:8" x14ac:dyDescent="0.25">
      <c r="A364">
        <v>362</v>
      </c>
      <c r="B364" t="s">
        <v>13</v>
      </c>
      <c r="C364" t="s">
        <v>386</v>
      </c>
      <c r="D364" t="s">
        <v>20</v>
      </c>
      <c r="E364" t="s">
        <v>32</v>
      </c>
      <c r="F364">
        <v>92</v>
      </c>
      <c r="G364">
        <v>71</v>
      </c>
      <c r="H364" t="s">
        <v>399</v>
      </c>
    </row>
    <row r="365" spans="1:8" x14ac:dyDescent="0.25">
      <c r="A365">
        <v>363</v>
      </c>
      <c r="B365" t="s">
        <v>13</v>
      </c>
      <c r="C365" t="s">
        <v>386</v>
      </c>
      <c r="D365" t="s">
        <v>22</v>
      </c>
      <c r="E365" t="s">
        <v>32</v>
      </c>
      <c r="F365">
        <v>92</v>
      </c>
      <c r="G365">
        <v>62</v>
      </c>
      <c r="H365" t="s">
        <v>400</v>
      </c>
    </row>
    <row r="366" spans="1:8" x14ac:dyDescent="0.25">
      <c r="A366">
        <v>364</v>
      </c>
      <c r="B366" t="s">
        <v>13</v>
      </c>
      <c r="C366" t="s">
        <v>386</v>
      </c>
      <c r="D366" t="s">
        <v>24</v>
      </c>
      <c r="E366" t="s">
        <v>32</v>
      </c>
      <c r="F366">
        <v>92</v>
      </c>
      <c r="G366">
        <v>55</v>
      </c>
      <c r="H366" t="s">
        <v>401</v>
      </c>
    </row>
    <row r="367" spans="1:8" x14ac:dyDescent="0.25">
      <c r="A367">
        <v>365</v>
      </c>
      <c r="B367" t="s">
        <v>13</v>
      </c>
      <c r="C367" t="s">
        <v>386</v>
      </c>
      <c r="D367" t="s">
        <v>15</v>
      </c>
      <c r="E367" t="s">
        <v>38</v>
      </c>
      <c r="F367">
        <v>92</v>
      </c>
      <c r="G367">
        <v>61</v>
      </c>
      <c r="H367" t="s">
        <v>402</v>
      </c>
    </row>
    <row r="368" spans="1:8" x14ac:dyDescent="0.25">
      <c r="A368">
        <v>366</v>
      </c>
      <c r="B368" t="s">
        <v>13</v>
      </c>
      <c r="C368" t="s">
        <v>386</v>
      </c>
      <c r="D368" t="s">
        <v>18</v>
      </c>
      <c r="E368" t="s">
        <v>38</v>
      </c>
      <c r="F368">
        <v>92</v>
      </c>
      <c r="G368">
        <v>68</v>
      </c>
      <c r="H368" t="s">
        <v>403</v>
      </c>
    </row>
    <row r="369" spans="1:8" x14ac:dyDescent="0.25">
      <c r="A369">
        <v>367</v>
      </c>
      <c r="B369" t="s">
        <v>13</v>
      </c>
      <c r="C369" t="s">
        <v>386</v>
      </c>
      <c r="D369" t="s">
        <v>20</v>
      </c>
      <c r="E369" t="s">
        <v>38</v>
      </c>
      <c r="F369">
        <v>92</v>
      </c>
      <c r="G369">
        <v>65</v>
      </c>
      <c r="H369" t="s">
        <v>404</v>
      </c>
    </row>
    <row r="370" spans="1:8" x14ac:dyDescent="0.25">
      <c r="A370">
        <v>368</v>
      </c>
      <c r="B370" t="s">
        <v>13</v>
      </c>
      <c r="C370" t="s">
        <v>386</v>
      </c>
      <c r="D370" t="s">
        <v>22</v>
      </c>
      <c r="E370" t="s">
        <v>38</v>
      </c>
      <c r="F370">
        <v>92</v>
      </c>
      <c r="G370">
        <v>41</v>
      </c>
      <c r="H370" t="s">
        <v>405</v>
      </c>
    </row>
    <row r="371" spans="1:8" x14ac:dyDescent="0.25">
      <c r="A371">
        <v>369</v>
      </c>
      <c r="B371" t="s">
        <v>13</v>
      </c>
      <c r="C371" t="s">
        <v>386</v>
      </c>
      <c r="D371" t="s">
        <v>24</v>
      </c>
      <c r="E371" t="s">
        <v>38</v>
      </c>
      <c r="F371">
        <v>92</v>
      </c>
      <c r="G371">
        <v>64</v>
      </c>
      <c r="H371" t="s">
        <v>406</v>
      </c>
    </row>
    <row r="372" spans="1:8" x14ac:dyDescent="0.25">
      <c r="A372">
        <v>370</v>
      </c>
      <c r="B372" t="s">
        <v>13</v>
      </c>
      <c r="C372" t="s">
        <v>386</v>
      </c>
      <c r="D372" t="s">
        <v>15</v>
      </c>
      <c r="E372" t="s">
        <v>44</v>
      </c>
      <c r="F372">
        <v>92</v>
      </c>
      <c r="G372">
        <v>61</v>
      </c>
      <c r="H372" t="s">
        <v>407</v>
      </c>
    </row>
    <row r="373" spans="1:8" x14ac:dyDescent="0.25">
      <c r="A373">
        <v>371</v>
      </c>
      <c r="B373" t="s">
        <v>13</v>
      </c>
      <c r="C373" t="s">
        <v>386</v>
      </c>
      <c r="D373" t="s">
        <v>18</v>
      </c>
      <c r="E373" t="s">
        <v>44</v>
      </c>
      <c r="F373">
        <v>92</v>
      </c>
      <c r="G373">
        <v>75</v>
      </c>
      <c r="H373" t="s">
        <v>408</v>
      </c>
    </row>
    <row r="374" spans="1:8" x14ac:dyDescent="0.25">
      <c r="A374">
        <v>372</v>
      </c>
      <c r="B374" t="s">
        <v>13</v>
      </c>
      <c r="C374" t="s">
        <v>386</v>
      </c>
      <c r="D374" t="s">
        <v>20</v>
      </c>
      <c r="E374" t="s">
        <v>44</v>
      </c>
      <c r="F374">
        <v>92</v>
      </c>
      <c r="G374">
        <v>42</v>
      </c>
      <c r="H374" t="s">
        <v>409</v>
      </c>
    </row>
    <row r="375" spans="1:8" x14ac:dyDescent="0.25">
      <c r="A375">
        <v>373</v>
      </c>
      <c r="B375" t="s">
        <v>13</v>
      </c>
      <c r="C375" t="s">
        <v>386</v>
      </c>
      <c r="D375" t="s">
        <v>22</v>
      </c>
      <c r="E375" t="s">
        <v>44</v>
      </c>
      <c r="F375">
        <v>92</v>
      </c>
      <c r="G375">
        <v>60</v>
      </c>
      <c r="H375" t="s">
        <v>410</v>
      </c>
    </row>
    <row r="376" spans="1:8" x14ac:dyDescent="0.25">
      <c r="A376">
        <v>374</v>
      </c>
      <c r="B376" t="s">
        <v>13</v>
      </c>
      <c r="C376" t="s">
        <v>386</v>
      </c>
      <c r="D376" t="s">
        <v>24</v>
      </c>
      <c r="E376" t="s">
        <v>44</v>
      </c>
      <c r="F376">
        <v>92</v>
      </c>
      <c r="G376">
        <v>75</v>
      </c>
      <c r="H376" t="s">
        <v>411</v>
      </c>
    </row>
    <row r="377" spans="1:8" x14ac:dyDescent="0.25">
      <c r="A377">
        <v>375</v>
      </c>
      <c r="B377" t="s">
        <v>13</v>
      </c>
      <c r="C377" t="s">
        <v>386</v>
      </c>
      <c r="D377" t="s">
        <v>15</v>
      </c>
      <c r="E377" t="s">
        <v>50</v>
      </c>
      <c r="F377">
        <v>92</v>
      </c>
      <c r="G377">
        <v>58</v>
      </c>
      <c r="H377" t="s">
        <v>412</v>
      </c>
    </row>
    <row r="378" spans="1:8" x14ac:dyDescent="0.25">
      <c r="A378">
        <v>376</v>
      </c>
      <c r="B378" t="s">
        <v>13</v>
      </c>
      <c r="C378" t="s">
        <v>386</v>
      </c>
      <c r="D378" t="s">
        <v>18</v>
      </c>
      <c r="E378" t="s">
        <v>50</v>
      </c>
      <c r="F378">
        <v>92</v>
      </c>
      <c r="G378">
        <v>45</v>
      </c>
      <c r="H378" t="s">
        <v>413</v>
      </c>
    </row>
    <row r="379" spans="1:8" x14ac:dyDescent="0.25">
      <c r="A379">
        <v>377</v>
      </c>
      <c r="B379" t="s">
        <v>13</v>
      </c>
      <c r="C379" t="s">
        <v>386</v>
      </c>
      <c r="D379" t="s">
        <v>20</v>
      </c>
      <c r="E379" t="s">
        <v>50</v>
      </c>
      <c r="F379">
        <v>92</v>
      </c>
      <c r="G379">
        <v>70</v>
      </c>
      <c r="H379" t="s">
        <v>414</v>
      </c>
    </row>
    <row r="380" spans="1:8" x14ac:dyDescent="0.25">
      <c r="A380">
        <v>378</v>
      </c>
      <c r="B380" t="s">
        <v>13</v>
      </c>
      <c r="C380" t="s">
        <v>386</v>
      </c>
      <c r="D380" t="s">
        <v>22</v>
      </c>
      <c r="E380" t="s">
        <v>50</v>
      </c>
      <c r="F380">
        <v>92</v>
      </c>
      <c r="G380">
        <v>44</v>
      </c>
      <c r="H380" t="s">
        <v>415</v>
      </c>
    </row>
    <row r="381" spans="1:8" x14ac:dyDescent="0.25">
      <c r="A381">
        <v>379</v>
      </c>
      <c r="B381" t="s">
        <v>13</v>
      </c>
      <c r="C381" t="s">
        <v>386</v>
      </c>
      <c r="D381" t="s">
        <v>24</v>
      </c>
      <c r="E381" t="s">
        <v>50</v>
      </c>
      <c r="F381">
        <v>92</v>
      </c>
      <c r="G381">
        <v>52</v>
      </c>
      <c r="H381" t="s">
        <v>416</v>
      </c>
    </row>
    <row r="382" spans="1:8" x14ac:dyDescent="0.25">
      <c r="A382">
        <v>380</v>
      </c>
      <c r="B382" t="s">
        <v>13</v>
      </c>
      <c r="C382" t="s">
        <v>386</v>
      </c>
      <c r="D382" t="s">
        <v>15</v>
      </c>
      <c r="E382" t="s">
        <v>56</v>
      </c>
      <c r="F382">
        <v>92</v>
      </c>
      <c r="G382">
        <v>50</v>
      </c>
      <c r="H382" t="s">
        <v>417</v>
      </c>
    </row>
    <row r="383" spans="1:8" x14ac:dyDescent="0.25">
      <c r="A383">
        <v>381</v>
      </c>
      <c r="B383" t="s">
        <v>13</v>
      </c>
      <c r="C383" t="s">
        <v>386</v>
      </c>
      <c r="D383" t="s">
        <v>18</v>
      </c>
      <c r="E383" t="s">
        <v>56</v>
      </c>
      <c r="F383">
        <v>92</v>
      </c>
      <c r="G383">
        <v>43</v>
      </c>
      <c r="H383" t="s">
        <v>418</v>
      </c>
    </row>
    <row r="384" spans="1:8" x14ac:dyDescent="0.25">
      <c r="A384">
        <v>382</v>
      </c>
      <c r="B384" t="s">
        <v>13</v>
      </c>
      <c r="C384" t="s">
        <v>386</v>
      </c>
      <c r="D384" t="s">
        <v>20</v>
      </c>
      <c r="E384" t="s">
        <v>56</v>
      </c>
      <c r="F384">
        <v>92</v>
      </c>
      <c r="G384">
        <v>44</v>
      </c>
      <c r="H384" t="s">
        <v>419</v>
      </c>
    </row>
    <row r="385" spans="1:8" x14ac:dyDescent="0.25">
      <c r="A385">
        <v>383</v>
      </c>
      <c r="B385" t="s">
        <v>13</v>
      </c>
      <c r="C385" t="s">
        <v>386</v>
      </c>
      <c r="D385" t="s">
        <v>22</v>
      </c>
      <c r="E385" t="s">
        <v>56</v>
      </c>
      <c r="F385">
        <v>92</v>
      </c>
      <c r="G385">
        <v>51</v>
      </c>
      <c r="H385" t="s">
        <v>420</v>
      </c>
    </row>
    <row r="386" spans="1:8" x14ac:dyDescent="0.25">
      <c r="A386">
        <v>384</v>
      </c>
      <c r="B386" t="s">
        <v>13</v>
      </c>
      <c r="C386" t="s">
        <v>386</v>
      </c>
      <c r="D386" t="s">
        <v>24</v>
      </c>
      <c r="E386" t="s">
        <v>56</v>
      </c>
      <c r="F386">
        <v>92</v>
      </c>
      <c r="G386">
        <v>77</v>
      </c>
      <c r="H386" t="s">
        <v>421</v>
      </c>
    </row>
    <row r="387" spans="1:8" x14ac:dyDescent="0.25">
      <c r="A387">
        <v>385</v>
      </c>
      <c r="B387" t="s">
        <v>13</v>
      </c>
      <c r="C387" t="s">
        <v>422</v>
      </c>
      <c r="D387" t="s">
        <v>15</v>
      </c>
      <c r="E387" t="s">
        <v>16</v>
      </c>
      <c r="F387">
        <v>113</v>
      </c>
      <c r="G387">
        <v>49</v>
      </c>
      <c r="H387" t="s">
        <v>423</v>
      </c>
    </row>
    <row r="388" spans="1:8" x14ac:dyDescent="0.25">
      <c r="A388">
        <v>386</v>
      </c>
      <c r="B388" t="s">
        <v>13</v>
      </c>
      <c r="C388" t="s">
        <v>422</v>
      </c>
      <c r="D388" t="s">
        <v>18</v>
      </c>
      <c r="E388" t="s">
        <v>16</v>
      </c>
      <c r="F388">
        <v>113</v>
      </c>
      <c r="G388">
        <v>50</v>
      </c>
      <c r="H388" t="s">
        <v>424</v>
      </c>
    </row>
    <row r="389" spans="1:8" x14ac:dyDescent="0.25">
      <c r="A389">
        <v>387</v>
      </c>
      <c r="B389" t="s">
        <v>13</v>
      </c>
      <c r="C389" t="s">
        <v>422</v>
      </c>
      <c r="D389" t="s">
        <v>20</v>
      </c>
      <c r="E389" t="s">
        <v>16</v>
      </c>
      <c r="F389">
        <v>113</v>
      </c>
      <c r="G389">
        <v>67</v>
      </c>
      <c r="H389" t="s">
        <v>425</v>
      </c>
    </row>
    <row r="390" spans="1:8" x14ac:dyDescent="0.25">
      <c r="A390">
        <v>388</v>
      </c>
      <c r="B390" t="s">
        <v>13</v>
      </c>
      <c r="C390" t="s">
        <v>422</v>
      </c>
      <c r="D390" t="s">
        <v>22</v>
      </c>
      <c r="E390" t="s">
        <v>16</v>
      </c>
      <c r="F390">
        <v>113</v>
      </c>
      <c r="G390">
        <v>78</v>
      </c>
      <c r="H390" t="s">
        <v>426</v>
      </c>
    </row>
    <row r="391" spans="1:8" x14ac:dyDescent="0.25">
      <c r="A391">
        <v>389</v>
      </c>
      <c r="B391" t="s">
        <v>13</v>
      </c>
      <c r="C391" t="s">
        <v>422</v>
      </c>
      <c r="D391" t="s">
        <v>24</v>
      </c>
      <c r="E391" t="s">
        <v>16</v>
      </c>
      <c r="F391">
        <v>113</v>
      </c>
      <c r="G391">
        <v>47</v>
      </c>
      <c r="H391" t="s">
        <v>427</v>
      </c>
    </row>
    <row r="392" spans="1:8" x14ac:dyDescent="0.25">
      <c r="A392">
        <v>390</v>
      </c>
      <c r="B392" t="s">
        <v>13</v>
      </c>
      <c r="C392" t="s">
        <v>422</v>
      </c>
      <c r="D392" t="s">
        <v>15</v>
      </c>
      <c r="E392" t="s">
        <v>26</v>
      </c>
      <c r="F392">
        <v>113</v>
      </c>
      <c r="G392">
        <v>43</v>
      </c>
      <c r="H392" t="s">
        <v>428</v>
      </c>
    </row>
    <row r="393" spans="1:8" x14ac:dyDescent="0.25">
      <c r="A393">
        <v>391</v>
      </c>
      <c r="B393" t="s">
        <v>13</v>
      </c>
      <c r="C393" t="s">
        <v>422</v>
      </c>
      <c r="D393" t="s">
        <v>18</v>
      </c>
      <c r="E393" t="s">
        <v>26</v>
      </c>
      <c r="F393">
        <v>113</v>
      </c>
      <c r="G393">
        <v>54</v>
      </c>
      <c r="H393" t="s">
        <v>429</v>
      </c>
    </row>
    <row r="394" spans="1:8" x14ac:dyDescent="0.25">
      <c r="A394">
        <v>392</v>
      </c>
      <c r="B394" t="s">
        <v>13</v>
      </c>
      <c r="C394" t="s">
        <v>422</v>
      </c>
      <c r="D394" t="s">
        <v>20</v>
      </c>
      <c r="E394" t="s">
        <v>26</v>
      </c>
      <c r="F394">
        <v>113</v>
      </c>
      <c r="G394">
        <v>47</v>
      </c>
      <c r="H394" t="s">
        <v>430</v>
      </c>
    </row>
    <row r="395" spans="1:8" x14ac:dyDescent="0.25">
      <c r="A395">
        <v>393</v>
      </c>
      <c r="B395" t="s">
        <v>13</v>
      </c>
      <c r="C395" t="s">
        <v>422</v>
      </c>
      <c r="D395" t="s">
        <v>22</v>
      </c>
      <c r="E395" t="s">
        <v>26</v>
      </c>
      <c r="F395">
        <v>113</v>
      </c>
      <c r="G395">
        <v>76</v>
      </c>
      <c r="H395" t="s">
        <v>431</v>
      </c>
    </row>
    <row r="396" spans="1:8" x14ac:dyDescent="0.25">
      <c r="A396">
        <v>394</v>
      </c>
      <c r="B396" t="s">
        <v>13</v>
      </c>
      <c r="C396" t="s">
        <v>422</v>
      </c>
      <c r="D396" t="s">
        <v>24</v>
      </c>
      <c r="E396" t="s">
        <v>26</v>
      </c>
      <c r="F396">
        <v>113</v>
      </c>
      <c r="G396">
        <v>53</v>
      </c>
      <c r="H396" t="s">
        <v>432</v>
      </c>
    </row>
    <row r="397" spans="1:8" x14ac:dyDescent="0.25">
      <c r="A397">
        <v>395</v>
      </c>
      <c r="B397" t="s">
        <v>13</v>
      </c>
      <c r="C397" t="s">
        <v>422</v>
      </c>
      <c r="D397" t="s">
        <v>15</v>
      </c>
      <c r="E397" t="s">
        <v>32</v>
      </c>
      <c r="F397">
        <v>113</v>
      </c>
      <c r="G397">
        <v>63</v>
      </c>
      <c r="H397" t="s">
        <v>433</v>
      </c>
    </row>
    <row r="398" spans="1:8" x14ac:dyDescent="0.25">
      <c r="A398">
        <v>396</v>
      </c>
      <c r="B398" t="s">
        <v>13</v>
      </c>
      <c r="C398" t="s">
        <v>422</v>
      </c>
      <c r="D398" t="s">
        <v>18</v>
      </c>
      <c r="E398" t="s">
        <v>32</v>
      </c>
      <c r="F398">
        <v>113</v>
      </c>
      <c r="G398">
        <v>45</v>
      </c>
      <c r="H398" t="s">
        <v>434</v>
      </c>
    </row>
    <row r="399" spans="1:8" x14ac:dyDescent="0.25">
      <c r="A399">
        <v>397</v>
      </c>
      <c r="B399" t="s">
        <v>13</v>
      </c>
      <c r="C399" t="s">
        <v>422</v>
      </c>
      <c r="D399" t="s">
        <v>20</v>
      </c>
      <c r="E399" t="s">
        <v>32</v>
      </c>
      <c r="F399">
        <v>113</v>
      </c>
      <c r="G399">
        <v>76</v>
      </c>
      <c r="H399" t="s">
        <v>435</v>
      </c>
    </row>
    <row r="400" spans="1:8" x14ac:dyDescent="0.25">
      <c r="A400">
        <v>398</v>
      </c>
      <c r="B400" t="s">
        <v>13</v>
      </c>
      <c r="C400" t="s">
        <v>422</v>
      </c>
      <c r="D400" t="s">
        <v>22</v>
      </c>
      <c r="E400" t="s">
        <v>32</v>
      </c>
      <c r="F400">
        <v>113</v>
      </c>
      <c r="G400">
        <v>63</v>
      </c>
      <c r="H400" t="s">
        <v>436</v>
      </c>
    </row>
    <row r="401" spans="1:8" x14ac:dyDescent="0.25">
      <c r="A401">
        <v>399</v>
      </c>
      <c r="B401" t="s">
        <v>13</v>
      </c>
      <c r="C401" t="s">
        <v>422</v>
      </c>
      <c r="D401" t="s">
        <v>24</v>
      </c>
      <c r="E401" t="s">
        <v>32</v>
      </c>
      <c r="F401">
        <v>113</v>
      </c>
      <c r="G401">
        <v>78</v>
      </c>
      <c r="H401" t="s">
        <v>437</v>
      </c>
    </row>
    <row r="402" spans="1:8" x14ac:dyDescent="0.25">
      <c r="A402">
        <v>400</v>
      </c>
      <c r="B402" t="s">
        <v>13</v>
      </c>
      <c r="C402" t="s">
        <v>422</v>
      </c>
      <c r="D402" t="s">
        <v>15</v>
      </c>
      <c r="E402" t="s">
        <v>38</v>
      </c>
      <c r="F402">
        <v>113</v>
      </c>
      <c r="G402">
        <v>69</v>
      </c>
      <c r="H402" t="s">
        <v>438</v>
      </c>
    </row>
    <row r="403" spans="1:8" x14ac:dyDescent="0.25">
      <c r="A403">
        <v>401</v>
      </c>
      <c r="B403" t="s">
        <v>13</v>
      </c>
      <c r="C403" t="s">
        <v>422</v>
      </c>
      <c r="D403" t="s">
        <v>18</v>
      </c>
      <c r="E403" t="s">
        <v>38</v>
      </c>
      <c r="F403">
        <v>113</v>
      </c>
      <c r="G403">
        <v>72</v>
      </c>
      <c r="H403" t="s">
        <v>439</v>
      </c>
    </row>
    <row r="404" spans="1:8" x14ac:dyDescent="0.25">
      <c r="A404">
        <v>402</v>
      </c>
      <c r="B404" t="s">
        <v>13</v>
      </c>
      <c r="C404" t="s">
        <v>422</v>
      </c>
      <c r="D404" t="s">
        <v>20</v>
      </c>
      <c r="E404" t="s">
        <v>38</v>
      </c>
      <c r="F404">
        <v>113</v>
      </c>
      <c r="G404">
        <v>67</v>
      </c>
      <c r="H404" t="s">
        <v>440</v>
      </c>
    </row>
    <row r="405" spans="1:8" x14ac:dyDescent="0.25">
      <c r="A405">
        <v>403</v>
      </c>
      <c r="B405" t="s">
        <v>13</v>
      </c>
      <c r="C405" t="s">
        <v>422</v>
      </c>
      <c r="D405" t="s">
        <v>22</v>
      </c>
      <c r="E405" t="s">
        <v>38</v>
      </c>
      <c r="F405">
        <v>113</v>
      </c>
      <c r="G405">
        <v>54</v>
      </c>
      <c r="H405" t="s">
        <v>441</v>
      </c>
    </row>
    <row r="406" spans="1:8" x14ac:dyDescent="0.25">
      <c r="A406">
        <v>404</v>
      </c>
      <c r="B406" t="s">
        <v>13</v>
      </c>
      <c r="C406" t="s">
        <v>422</v>
      </c>
      <c r="D406" t="s">
        <v>24</v>
      </c>
      <c r="E406" t="s">
        <v>38</v>
      </c>
      <c r="F406">
        <v>113</v>
      </c>
      <c r="G406">
        <v>41</v>
      </c>
      <c r="H406" t="s">
        <v>442</v>
      </c>
    </row>
    <row r="407" spans="1:8" x14ac:dyDescent="0.25">
      <c r="A407">
        <v>405</v>
      </c>
      <c r="B407" t="s">
        <v>13</v>
      </c>
      <c r="C407" t="s">
        <v>422</v>
      </c>
      <c r="D407" t="s">
        <v>15</v>
      </c>
      <c r="E407" t="s">
        <v>44</v>
      </c>
      <c r="F407">
        <v>113</v>
      </c>
      <c r="G407">
        <v>55</v>
      </c>
      <c r="H407" t="s">
        <v>443</v>
      </c>
    </row>
    <row r="408" spans="1:8" x14ac:dyDescent="0.25">
      <c r="A408">
        <v>406</v>
      </c>
      <c r="B408" t="s">
        <v>13</v>
      </c>
      <c r="C408" t="s">
        <v>422</v>
      </c>
      <c r="D408" t="s">
        <v>18</v>
      </c>
      <c r="E408" t="s">
        <v>44</v>
      </c>
      <c r="F408">
        <v>113</v>
      </c>
      <c r="G408">
        <v>75</v>
      </c>
      <c r="H408" t="s">
        <v>444</v>
      </c>
    </row>
    <row r="409" spans="1:8" x14ac:dyDescent="0.25">
      <c r="A409">
        <v>407</v>
      </c>
      <c r="B409" t="s">
        <v>13</v>
      </c>
      <c r="C409" t="s">
        <v>422</v>
      </c>
      <c r="D409" t="s">
        <v>20</v>
      </c>
      <c r="E409" t="s">
        <v>44</v>
      </c>
      <c r="F409">
        <v>113</v>
      </c>
      <c r="G409">
        <v>61</v>
      </c>
      <c r="H409" t="s">
        <v>445</v>
      </c>
    </row>
    <row r="410" spans="1:8" x14ac:dyDescent="0.25">
      <c r="A410">
        <v>408</v>
      </c>
      <c r="B410" t="s">
        <v>13</v>
      </c>
      <c r="C410" t="s">
        <v>422</v>
      </c>
      <c r="D410" t="s">
        <v>22</v>
      </c>
      <c r="E410" t="s">
        <v>44</v>
      </c>
      <c r="F410">
        <v>113</v>
      </c>
      <c r="G410">
        <v>75</v>
      </c>
      <c r="H410" t="s">
        <v>446</v>
      </c>
    </row>
    <row r="411" spans="1:8" x14ac:dyDescent="0.25">
      <c r="A411">
        <v>409</v>
      </c>
      <c r="B411" t="s">
        <v>13</v>
      </c>
      <c r="C411" t="s">
        <v>422</v>
      </c>
      <c r="D411" t="s">
        <v>24</v>
      </c>
      <c r="E411" t="s">
        <v>44</v>
      </c>
      <c r="F411">
        <v>113</v>
      </c>
      <c r="G411">
        <v>68</v>
      </c>
      <c r="H411" t="s">
        <v>447</v>
      </c>
    </row>
    <row r="412" spans="1:8" x14ac:dyDescent="0.25">
      <c r="A412">
        <v>410</v>
      </c>
      <c r="B412" t="s">
        <v>13</v>
      </c>
      <c r="C412" t="s">
        <v>422</v>
      </c>
      <c r="D412" t="s">
        <v>15</v>
      </c>
      <c r="E412" t="s">
        <v>50</v>
      </c>
      <c r="F412">
        <v>113</v>
      </c>
      <c r="G412">
        <v>57</v>
      </c>
      <c r="H412" t="s">
        <v>448</v>
      </c>
    </row>
    <row r="413" spans="1:8" x14ac:dyDescent="0.25">
      <c r="A413">
        <v>411</v>
      </c>
      <c r="B413" t="s">
        <v>13</v>
      </c>
      <c r="C413" t="s">
        <v>422</v>
      </c>
      <c r="D413" t="s">
        <v>18</v>
      </c>
      <c r="E413" t="s">
        <v>50</v>
      </c>
      <c r="F413">
        <v>113</v>
      </c>
      <c r="G413">
        <v>65</v>
      </c>
      <c r="H413" t="s">
        <v>449</v>
      </c>
    </row>
    <row r="414" spans="1:8" x14ac:dyDescent="0.25">
      <c r="A414">
        <v>412</v>
      </c>
      <c r="B414" t="s">
        <v>13</v>
      </c>
      <c r="C414" t="s">
        <v>422</v>
      </c>
      <c r="D414" t="s">
        <v>20</v>
      </c>
      <c r="E414" t="s">
        <v>50</v>
      </c>
      <c r="F414">
        <v>113</v>
      </c>
      <c r="G414">
        <v>65</v>
      </c>
      <c r="H414" t="s">
        <v>450</v>
      </c>
    </row>
    <row r="415" spans="1:8" x14ac:dyDescent="0.25">
      <c r="A415">
        <v>413</v>
      </c>
      <c r="B415" t="s">
        <v>13</v>
      </c>
      <c r="C415" t="s">
        <v>422</v>
      </c>
      <c r="D415" t="s">
        <v>22</v>
      </c>
      <c r="E415" t="s">
        <v>50</v>
      </c>
      <c r="F415">
        <v>113</v>
      </c>
      <c r="G415">
        <v>60</v>
      </c>
      <c r="H415" t="s">
        <v>451</v>
      </c>
    </row>
    <row r="416" spans="1:8" x14ac:dyDescent="0.25">
      <c r="A416">
        <v>414</v>
      </c>
      <c r="B416" t="s">
        <v>13</v>
      </c>
      <c r="C416" t="s">
        <v>422</v>
      </c>
      <c r="D416" t="s">
        <v>24</v>
      </c>
      <c r="E416" t="s">
        <v>50</v>
      </c>
      <c r="F416">
        <v>113</v>
      </c>
      <c r="G416">
        <v>40</v>
      </c>
      <c r="H416" t="s">
        <v>452</v>
      </c>
    </row>
    <row r="417" spans="1:8" x14ac:dyDescent="0.25">
      <c r="A417">
        <v>415</v>
      </c>
      <c r="B417" t="s">
        <v>13</v>
      </c>
      <c r="C417" t="s">
        <v>422</v>
      </c>
      <c r="D417" t="s">
        <v>15</v>
      </c>
      <c r="E417" t="s">
        <v>56</v>
      </c>
      <c r="F417">
        <v>113</v>
      </c>
      <c r="G417">
        <v>55</v>
      </c>
      <c r="H417" t="s">
        <v>453</v>
      </c>
    </row>
    <row r="418" spans="1:8" x14ac:dyDescent="0.25">
      <c r="A418">
        <v>416</v>
      </c>
      <c r="B418" t="s">
        <v>13</v>
      </c>
      <c r="C418" t="s">
        <v>422</v>
      </c>
      <c r="D418" t="s">
        <v>18</v>
      </c>
      <c r="E418" t="s">
        <v>56</v>
      </c>
      <c r="F418">
        <v>113</v>
      </c>
      <c r="G418">
        <v>50</v>
      </c>
      <c r="H418" t="s">
        <v>454</v>
      </c>
    </row>
    <row r="419" spans="1:8" x14ac:dyDescent="0.25">
      <c r="A419">
        <v>417</v>
      </c>
      <c r="B419" t="s">
        <v>13</v>
      </c>
      <c r="C419" t="s">
        <v>422</v>
      </c>
      <c r="D419" t="s">
        <v>20</v>
      </c>
      <c r="E419" t="s">
        <v>56</v>
      </c>
      <c r="F419">
        <v>113</v>
      </c>
      <c r="G419">
        <v>46</v>
      </c>
      <c r="H419" t="s">
        <v>455</v>
      </c>
    </row>
    <row r="420" spans="1:8" x14ac:dyDescent="0.25">
      <c r="A420">
        <v>418</v>
      </c>
      <c r="B420" t="s">
        <v>13</v>
      </c>
      <c r="C420" t="s">
        <v>422</v>
      </c>
      <c r="D420" t="s">
        <v>22</v>
      </c>
      <c r="E420" t="s">
        <v>56</v>
      </c>
      <c r="F420">
        <v>113</v>
      </c>
      <c r="G420">
        <v>65</v>
      </c>
      <c r="H420" t="s">
        <v>456</v>
      </c>
    </row>
    <row r="421" spans="1:8" x14ac:dyDescent="0.25">
      <c r="A421">
        <v>419</v>
      </c>
      <c r="B421" t="s">
        <v>13</v>
      </c>
      <c r="C421" t="s">
        <v>422</v>
      </c>
      <c r="D421" t="s">
        <v>24</v>
      </c>
      <c r="E421" t="s">
        <v>56</v>
      </c>
      <c r="F421">
        <v>113</v>
      </c>
      <c r="G421">
        <v>57</v>
      </c>
      <c r="H421" t="s">
        <v>457</v>
      </c>
    </row>
    <row r="422" spans="1:8" x14ac:dyDescent="0.25">
      <c r="A422">
        <v>420</v>
      </c>
      <c r="B422" t="s">
        <v>458</v>
      </c>
      <c r="C422" t="s">
        <v>134</v>
      </c>
      <c r="D422" t="s">
        <v>15</v>
      </c>
      <c r="E422" t="s">
        <v>16</v>
      </c>
      <c r="F422">
        <v>92</v>
      </c>
      <c r="G422">
        <v>60</v>
      </c>
      <c r="H422" t="s">
        <v>459</v>
      </c>
    </row>
    <row r="423" spans="1:8" x14ac:dyDescent="0.25">
      <c r="A423">
        <v>421</v>
      </c>
      <c r="B423" t="s">
        <v>458</v>
      </c>
      <c r="C423" t="s">
        <v>134</v>
      </c>
      <c r="D423" t="s">
        <v>18</v>
      </c>
      <c r="E423" t="s">
        <v>16</v>
      </c>
      <c r="F423">
        <v>92</v>
      </c>
      <c r="G423">
        <v>69</v>
      </c>
      <c r="H423" t="s">
        <v>460</v>
      </c>
    </row>
    <row r="424" spans="1:8" x14ac:dyDescent="0.25">
      <c r="A424">
        <v>422</v>
      </c>
      <c r="B424" t="s">
        <v>458</v>
      </c>
      <c r="C424" t="s">
        <v>134</v>
      </c>
      <c r="D424" t="s">
        <v>20</v>
      </c>
      <c r="E424" t="s">
        <v>16</v>
      </c>
      <c r="F424">
        <v>92</v>
      </c>
      <c r="G424">
        <v>43</v>
      </c>
      <c r="H424" t="s">
        <v>461</v>
      </c>
    </row>
    <row r="425" spans="1:8" x14ac:dyDescent="0.25">
      <c r="A425">
        <v>423</v>
      </c>
      <c r="B425" t="s">
        <v>458</v>
      </c>
      <c r="C425" t="s">
        <v>134</v>
      </c>
      <c r="D425" t="s">
        <v>22</v>
      </c>
      <c r="E425" t="s">
        <v>16</v>
      </c>
      <c r="F425">
        <v>92</v>
      </c>
      <c r="G425">
        <v>63</v>
      </c>
      <c r="H425" t="s">
        <v>462</v>
      </c>
    </row>
    <row r="426" spans="1:8" x14ac:dyDescent="0.25">
      <c r="A426">
        <v>424</v>
      </c>
      <c r="B426" t="s">
        <v>458</v>
      </c>
      <c r="C426" t="s">
        <v>134</v>
      </c>
      <c r="D426" t="s">
        <v>24</v>
      </c>
      <c r="E426" t="s">
        <v>16</v>
      </c>
      <c r="F426">
        <v>92</v>
      </c>
      <c r="G426">
        <v>58</v>
      </c>
      <c r="H426" t="s">
        <v>463</v>
      </c>
    </row>
    <row r="427" spans="1:8" x14ac:dyDescent="0.25">
      <c r="A427">
        <v>425</v>
      </c>
      <c r="B427" t="s">
        <v>458</v>
      </c>
      <c r="C427" t="s">
        <v>134</v>
      </c>
      <c r="D427" t="s">
        <v>15</v>
      </c>
      <c r="E427" t="s">
        <v>26</v>
      </c>
      <c r="F427">
        <v>92</v>
      </c>
      <c r="G427">
        <v>60</v>
      </c>
      <c r="H427" t="s">
        <v>464</v>
      </c>
    </row>
    <row r="428" spans="1:8" x14ac:dyDescent="0.25">
      <c r="A428">
        <v>426</v>
      </c>
      <c r="B428" t="s">
        <v>458</v>
      </c>
      <c r="C428" t="s">
        <v>134</v>
      </c>
      <c r="D428" t="s">
        <v>18</v>
      </c>
      <c r="E428" t="s">
        <v>26</v>
      </c>
      <c r="F428">
        <v>92</v>
      </c>
      <c r="G428">
        <v>51</v>
      </c>
      <c r="H428" t="s">
        <v>465</v>
      </c>
    </row>
    <row r="429" spans="1:8" x14ac:dyDescent="0.25">
      <c r="A429">
        <v>427</v>
      </c>
      <c r="B429" t="s">
        <v>458</v>
      </c>
      <c r="C429" t="s">
        <v>134</v>
      </c>
      <c r="D429" t="s">
        <v>20</v>
      </c>
      <c r="E429" t="s">
        <v>26</v>
      </c>
      <c r="F429">
        <v>92</v>
      </c>
      <c r="G429">
        <v>48</v>
      </c>
      <c r="H429" t="s">
        <v>466</v>
      </c>
    </row>
    <row r="430" spans="1:8" x14ac:dyDescent="0.25">
      <c r="A430">
        <v>428</v>
      </c>
      <c r="B430" t="s">
        <v>458</v>
      </c>
      <c r="C430" t="s">
        <v>134</v>
      </c>
      <c r="D430" t="s">
        <v>22</v>
      </c>
      <c r="E430" t="s">
        <v>26</v>
      </c>
      <c r="F430">
        <v>92</v>
      </c>
      <c r="G430">
        <v>73</v>
      </c>
      <c r="H430" t="s">
        <v>467</v>
      </c>
    </row>
    <row r="431" spans="1:8" x14ac:dyDescent="0.25">
      <c r="A431">
        <v>429</v>
      </c>
      <c r="B431" t="s">
        <v>458</v>
      </c>
      <c r="C431" t="s">
        <v>134</v>
      </c>
      <c r="D431" t="s">
        <v>24</v>
      </c>
      <c r="E431" t="s">
        <v>26</v>
      </c>
      <c r="F431">
        <v>92</v>
      </c>
      <c r="G431">
        <v>79</v>
      </c>
      <c r="H431" t="s">
        <v>468</v>
      </c>
    </row>
    <row r="432" spans="1:8" x14ac:dyDescent="0.25">
      <c r="A432">
        <v>430</v>
      </c>
      <c r="B432" t="s">
        <v>458</v>
      </c>
      <c r="C432" t="s">
        <v>134</v>
      </c>
      <c r="D432" t="s">
        <v>15</v>
      </c>
      <c r="E432" t="s">
        <v>32</v>
      </c>
      <c r="F432">
        <v>92</v>
      </c>
      <c r="G432">
        <v>52</v>
      </c>
      <c r="H432" t="s">
        <v>469</v>
      </c>
    </row>
    <row r="433" spans="1:8" x14ac:dyDescent="0.25">
      <c r="A433">
        <v>431</v>
      </c>
      <c r="B433" t="s">
        <v>458</v>
      </c>
      <c r="C433" t="s">
        <v>134</v>
      </c>
      <c r="D433" t="s">
        <v>18</v>
      </c>
      <c r="E433" t="s">
        <v>32</v>
      </c>
      <c r="F433">
        <v>92</v>
      </c>
      <c r="G433">
        <v>43</v>
      </c>
      <c r="H433" t="s">
        <v>470</v>
      </c>
    </row>
    <row r="434" spans="1:8" x14ac:dyDescent="0.25">
      <c r="A434">
        <v>432</v>
      </c>
      <c r="B434" t="s">
        <v>458</v>
      </c>
      <c r="C434" t="s">
        <v>134</v>
      </c>
      <c r="D434" t="s">
        <v>20</v>
      </c>
      <c r="E434" t="s">
        <v>32</v>
      </c>
      <c r="F434">
        <v>92</v>
      </c>
      <c r="G434">
        <v>70</v>
      </c>
      <c r="H434" t="s">
        <v>471</v>
      </c>
    </row>
    <row r="435" spans="1:8" x14ac:dyDescent="0.25">
      <c r="A435">
        <v>433</v>
      </c>
      <c r="B435" t="s">
        <v>458</v>
      </c>
      <c r="C435" t="s">
        <v>134</v>
      </c>
      <c r="D435" t="s">
        <v>22</v>
      </c>
      <c r="E435" t="s">
        <v>32</v>
      </c>
      <c r="F435">
        <v>92</v>
      </c>
      <c r="G435">
        <v>44</v>
      </c>
      <c r="H435" t="s">
        <v>472</v>
      </c>
    </row>
    <row r="436" spans="1:8" x14ac:dyDescent="0.25">
      <c r="A436">
        <v>434</v>
      </c>
      <c r="B436" t="s">
        <v>458</v>
      </c>
      <c r="C436" t="s">
        <v>134</v>
      </c>
      <c r="D436" t="s">
        <v>24</v>
      </c>
      <c r="E436" t="s">
        <v>32</v>
      </c>
      <c r="F436">
        <v>92</v>
      </c>
      <c r="G436">
        <v>56</v>
      </c>
      <c r="H436" t="s">
        <v>473</v>
      </c>
    </row>
    <row r="437" spans="1:8" x14ac:dyDescent="0.25">
      <c r="A437">
        <v>435</v>
      </c>
      <c r="B437" t="s">
        <v>458</v>
      </c>
      <c r="C437" t="s">
        <v>134</v>
      </c>
      <c r="D437" t="s">
        <v>15</v>
      </c>
      <c r="E437" t="s">
        <v>38</v>
      </c>
      <c r="F437">
        <v>92</v>
      </c>
      <c r="G437">
        <v>53</v>
      </c>
      <c r="H437" t="s">
        <v>474</v>
      </c>
    </row>
    <row r="438" spans="1:8" x14ac:dyDescent="0.25">
      <c r="A438">
        <v>436</v>
      </c>
      <c r="B438" t="s">
        <v>458</v>
      </c>
      <c r="C438" t="s">
        <v>134</v>
      </c>
      <c r="D438" t="s">
        <v>18</v>
      </c>
      <c r="E438" t="s">
        <v>38</v>
      </c>
      <c r="F438">
        <v>92</v>
      </c>
      <c r="G438">
        <v>49</v>
      </c>
      <c r="H438" t="s">
        <v>475</v>
      </c>
    </row>
    <row r="439" spans="1:8" x14ac:dyDescent="0.25">
      <c r="A439">
        <v>437</v>
      </c>
      <c r="B439" t="s">
        <v>458</v>
      </c>
      <c r="C439" t="s">
        <v>134</v>
      </c>
      <c r="D439" t="s">
        <v>20</v>
      </c>
      <c r="E439" t="s">
        <v>38</v>
      </c>
      <c r="F439">
        <v>92</v>
      </c>
      <c r="G439">
        <v>79</v>
      </c>
      <c r="H439" t="s">
        <v>476</v>
      </c>
    </row>
    <row r="440" spans="1:8" x14ac:dyDescent="0.25">
      <c r="A440">
        <v>438</v>
      </c>
      <c r="B440" t="s">
        <v>458</v>
      </c>
      <c r="C440" t="s">
        <v>134</v>
      </c>
      <c r="D440" t="s">
        <v>22</v>
      </c>
      <c r="E440" t="s">
        <v>38</v>
      </c>
      <c r="F440">
        <v>92</v>
      </c>
      <c r="G440">
        <v>52</v>
      </c>
      <c r="H440" t="s">
        <v>477</v>
      </c>
    </row>
    <row r="441" spans="1:8" x14ac:dyDescent="0.25">
      <c r="A441">
        <v>439</v>
      </c>
      <c r="B441" t="s">
        <v>458</v>
      </c>
      <c r="C441" t="s">
        <v>134</v>
      </c>
      <c r="D441" t="s">
        <v>24</v>
      </c>
      <c r="E441" t="s">
        <v>38</v>
      </c>
      <c r="F441">
        <v>92</v>
      </c>
      <c r="G441">
        <v>59</v>
      </c>
      <c r="H441" t="s">
        <v>478</v>
      </c>
    </row>
    <row r="442" spans="1:8" x14ac:dyDescent="0.25">
      <c r="A442">
        <v>440</v>
      </c>
      <c r="B442" t="s">
        <v>458</v>
      </c>
      <c r="C442" t="s">
        <v>134</v>
      </c>
      <c r="D442" t="s">
        <v>15</v>
      </c>
      <c r="E442" t="s">
        <v>44</v>
      </c>
      <c r="F442">
        <v>92</v>
      </c>
      <c r="G442">
        <v>49</v>
      </c>
      <c r="H442" t="s">
        <v>479</v>
      </c>
    </row>
    <row r="443" spans="1:8" x14ac:dyDescent="0.25">
      <c r="A443">
        <v>441</v>
      </c>
      <c r="B443" t="s">
        <v>458</v>
      </c>
      <c r="C443" t="s">
        <v>134</v>
      </c>
      <c r="D443" t="s">
        <v>18</v>
      </c>
      <c r="E443" t="s">
        <v>44</v>
      </c>
      <c r="F443">
        <v>92</v>
      </c>
      <c r="G443">
        <v>56</v>
      </c>
      <c r="H443" t="s">
        <v>480</v>
      </c>
    </row>
    <row r="444" spans="1:8" x14ac:dyDescent="0.25">
      <c r="A444">
        <v>442</v>
      </c>
      <c r="B444" t="s">
        <v>458</v>
      </c>
      <c r="C444" t="s">
        <v>134</v>
      </c>
      <c r="D444" t="s">
        <v>20</v>
      </c>
      <c r="E444" t="s">
        <v>44</v>
      </c>
      <c r="F444">
        <v>92</v>
      </c>
      <c r="G444">
        <v>61</v>
      </c>
      <c r="H444" t="s">
        <v>481</v>
      </c>
    </row>
    <row r="445" spans="1:8" x14ac:dyDescent="0.25">
      <c r="A445">
        <v>443</v>
      </c>
      <c r="B445" t="s">
        <v>458</v>
      </c>
      <c r="C445" t="s">
        <v>134</v>
      </c>
      <c r="D445" t="s">
        <v>22</v>
      </c>
      <c r="E445" t="s">
        <v>44</v>
      </c>
      <c r="F445">
        <v>92</v>
      </c>
      <c r="G445">
        <v>42</v>
      </c>
      <c r="H445" t="s">
        <v>482</v>
      </c>
    </row>
    <row r="446" spans="1:8" x14ac:dyDescent="0.25">
      <c r="A446">
        <v>444</v>
      </c>
      <c r="B446" t="s">
        <v>458</v>
      </c>
      <c r="C446" t="s">
        <v>134</v>
      </c>
      <c r="D446" t="s">
        <v>24</v>
      </c>
      <c r="E446" t="s">
        <v>44</v>
      </c>
      <c r="F446">
        <v>92</v>
      </c>
      <c r="G446">
        <v>80</v>
      </c>
      <c r="H446" t="s">
        <v>483</v>
      </c>
    </row>
    <row r="447" spans="1:8" x14ac:dyDescent="0.25">
      <c r="A447">
        <v>445</v>
      </c>
      <c r="B447" t="s">
        <v>458</v>
      </c>
      <c r="C447" t="s">
        <v>134</v>
      </c>
      <c r="D447" t="s">
        <v>15</v>
      </c>
      <c r="E447" t="s">
        <v>50</v>
      </c>
      <c r="F447">
        <v>92</v>
      </c>
      <c r="G447">
        <v>75</v>
      </c>
      <c r="H447" t="s">
        <v>484</v>
      </c>
    </row>
    <row r="448" spans="1:8" x14ac:dyDescent="0.25">
      <c r="A448">
        <v>446</v>
      </c>
      <c r="B448" t="s">
        <v>458</v>
      </c>
      <c r="C448" t="s">
        <v>134</v>
      </c>
      <c r="D448" t="s">
        <v>18</v>
      </c>
      <c r="E448" t="s">
        <v>50</v>
      </c>
      <c r="F448">
        <v>92</v>
      </c>
      <c r="G448">
        <v>66</v>
      </c>
      <c r="H448" t="s">
        <v>485</v>
      </c>
    </row>
    <row r="449" spans="1:8" x14ac:dyDescent="0.25">
      <c r="A449">
        <v>447</v>
      </c>
      <c r="B449" t="s">
        <v>458</v>
      </c>
      <c r="C449" t="s">
        <v>134</v>
      </c>
      <c r="D449" t="s">
        <v>20</v>
      </c>
      <c r="E449" t="s">
        <v>50</v>
      </c>
      <c r="F449">
        <v>92</v>
      </c>
      <c r="G449">
        <v>52</v>
      </c>
      <c r="H449" t="s">
        <v>486</v>
      </c>
    </row>
    <row r="450" spans="1:8" x14ac:dyDescent="0.25">
      <c r="A450">
        <v>448</v>
      </c>
      <c r="B450" t="s">
        <v>458</v>
      </c>
      <c r="C450" t="s">
        <v>134</v>
      </c>
      <c r="D450" t="s">
        <v>22</v>
      </c>
      <c r="E450" t="s">
        <v>50</v>
      </c>
      <c r="F450">
        <v>92</v>
      </c>
      <c r="G450">
        <v>67</v>
      </c>
      <c r="H450" t="s">
        <v>487</v>
      </c>
    </row>
    <row r="451" spans="1:8" x14ac:dyDescent="0.25">
      <c r="A451">
        <v>449</v>
      </c>
      <c r="B451" t="s">
        <v>458</v>
      </c>
      <c r="C451" t="s">
        <v>134</v>
      </c>
      <c r="D451" t="s">
        <v>24</v>
      </c>
      <c r="E451" t="s">
        <v>50</v>
      </c>
      <c r="F451">
        <v>92</v>
      </c>
      <c r="G451">
        <v>51</v>
      </c>
      <c r="H451" t="s">
        <v>488</v>
      </c>
    </row>
    <row r="452" spans="1:8" x14ac:dyDescent="0.25">
      <c r="A452">
        <v>450</v>
      </c>
      <c r="B452" t="s">
        <v>458</v>
      </c>
      <c r="C452" t="s">
        <v>134</v>
      </c>
      <c r="D452" t="s">
        <v>15</v>
      </c>
      <c r="E452" t="s">
        <v>56</v>
      </c>
      <c r="F452">
        <v>92</v>
      </c>
      <c r="G452">
        <v>65</v>
      </c>
      <c r="H452" t="s">
        <v>489</v>
      </c>
    </row>
    <row r="453" spans="1:8" x14ac:dyDescent="0.25">
      <c r="A453">
        <v>451</v>
      </c>
      <c r="B453" t="s">
        <v>458</v>
      </c>
      <c r="C453" t="s">
        <v>134</v>
      </c>
      <c r="D453" t="s">
        <v>18</v>
      </c>
      <c r="E453" t="s">
        <v>56</v>
      </c>
      <c r="F453">
        <v>92</v>
      </c>
      <c r="G453">
        <v>73</v>
      </c>
      <c r="H453" t="s">
        <v>490</v>
      </c>
    </row>
    <row r="454" spans="1:8" x14ac:dyDescent="0.25">
      <c r="A454">
        <v>452</v>
      </c>
      <c r="B454" t="s">
        <v>458</v>
      </c>
      <c r="C454" t="s">
        <v>134</v>
      </c>
      <c r="D454" t="s">
        <v>20</v>
      </c>
      <c r="E454" t="s">
        <v>56</v>
      </c>
      <c r="F454">
        <v>92</v>
      </c>
      <c r="G454">
        <v>43</v>
      </c>
      <c r="H454" t="s">
        <v>491</v>
      </c>
    </row>
    <row r="455" spans="1:8" x14ac:dyDescent="0.25">
      <c r="A455">
        <v>453</v>
      </c>
      <c r="B455" t="s">
        <v>458</v>
      </c>
      <c r="C455" t="s">
        <v>134</v>
      </c>
      <c r="D455" t="s">
        <v>22</v>
      </c>
      <c r="E455" t="s">
        <v>56</v>
      </c>
      <c r="F455">
        <v>92</v>
      </c>
      <c r="G455">
        <v>50</v>
      </c>
      <c r="H455" t="s">
        <v>492</v>
      </c>
    </row>
    <row r="456" spans="1:8" x14ac:dyDescent="0.25">
      <c r="A456">
        <v>454</v>
      </c>
      <c r="B456" t="s">
        <v>458</v>
      </c>
      <c r="C456" t="s">
        <v>134</v>
      </c>
      <c r="D456" t="s">
        <v>24</v>
      </c>
      <c r="E456" t="s">
        <v>56</v>
      </c>
      <c r="F456">
        <v>92</v>
      </c>
      <c r="G456">
        <v>63</v>
      </c>
      <c r="H456" t="s">
        <v>493</v>
      </c>
    </row>
    <row r="457" spans="1:8" x14ac:dyDescent="0.25">
      <c r="A457">
        <v>455</v>
      </c>
      <c r="B457" t="s">
        <v>458</v>
      </c>
      <c r="C457" t="s">
        <v>494</v>
      </c>
      <c r="D457" t="s">
        <v>15</v>
      </c>
      <c r="E457" t="s">
        <v>16</v>
      </c>
      <c r="F457">
        <v>110</v>
      </c>
      <c r="G457">
        <v>67</v>
      </c>
      <c r="H457" t="s">
        <v>495</v>
      </c>
    </row>
    <row r="458" spans="1:8" x14ac:dyDescent="0.25">
      <c r="A458">
        <v>456</v>
      </c>
      <c r="B458" t="s">
        <v>458</v>
      </c>
      <c r="C458" t="s">
        <v>494</v>
      </c>
      <c r="D458" t="s">
        <v>18</v>
      </c>
      <c r="E458" t="s">
        <v>16</v>
      </c>
      <c r="F458">
        <v>110</v>
      </c>
      <c r="G458">
        <v>62</v>
      </c>
      <c r="H458" t="s">
        <v>496</v>
      </c>
    </row>
    <row r="459" spans="1:8" x14ac:dyDescent="0.25">
      <c r="A459">
        <v>457</v>
      </c>
      <c r="B459" t="s">
        <v>458</v>
      </c>
      <c r="C459" t="s">
        <v>494</v>
      </c>
      <c r="D459" t="s">
        <v>20</v>
      </c>
      <c r="E459" t="s">
        <v>16</v>
      </c>
      <c r="F459">
        <v>110</v>
      </c>
      <c r="G459">
        <v>62</v>
      </c>
      <c r="H459" t="s">
        <v>497</v>
      </c>
    </row>
    <row r="460" spans="1:8" x14ac:dyDescent="0.25">
      <c r="A460">
        <v>458</v>
      </c>
      <c r="B460" t="s">
        <v>458</v>
      </c>
      <c r="C460" t="s">
        <v>494</v>
      </c>
      <c r="D460" t="s">
        <v>22</v>
      </c>
      <c r="E460" t="s">
        <v>16</v>
      </c>
      <c r="F460">
        <v>110</v>
      </c>
      <c r="G460">
        <v>44</v>
      </c>
      <c r="H460" t="s">
        <v>498</v>
      </c>
    </row>
    <row r="461" spans="1:8" x14ac:dyDescent="0.25">
      <c r="A461">
        <v>459</v>
      </c>
      <c r="B461" t="s">
        <v>458</v>
      </c>
      <c r="C461" t="s">
        <v>494</v>
      </c>
      <c r="D461" t="s">
        <v>24</v>
      </c>
      <c r="E461" t="s">
        <v>16</v>
      </c>
      <c r="F461">
        <v>110</v>
      </c>
      <c r="G461">
        <v>41</v>
      </c>
      <c r="H461" t="s">
        <v>499</v>
      </c>
    </row>
    <row r="462" spans="1:8" x14ac:dyDescent="0.25">
      <c r="A462">
        <v>460</v>
      </c>
      <c r="B462" t="s">
        <v>458</v>
      </c>
      <c r="C462" t="s">
        <v>494</v>
      </c>
      <c r="D462" t="s">
        <v>15</v>
      </c>
      <c r="E462" t="s">
        <v>26</v>
      </c>
      <c r="F462">
        <v>110</v>
      </c>
      <c r="G462">
        <v>47</v>
      </c>
      <c r="H462" t="s">
        <v>500</v>
      </c>
    </row>
    <row r="463" spans="1:8" x14ac:dyDescent="0.25">
      <c r="A463">
        <v>461</v>
      </c>
      <c r="B463" t="s">
        <v>458</v>
      </c>
      <c r="C463" t="s">
        <v>494</v>
      </c>
      <c r="D463" t="s">
        <v>18</v>
      </c>
      <c r="E463" t="s">
        <v>26</v>
      </c>
      <c r="F463">
        <v>110</v>
      </c>
      <c r="G463">
        <v>69</v>
      </c>
      <c r="H463" t="s">
        <v>501</v>
      </c>
    </row>
    <row r="464" spans="1:8" x14ac:dyDescent="0.25">
      <c r="A464">
        <v>462</v>
      </c>
      <c r="B464" t="s">
        <v>458</v>
      </c>
      <c r="C464" t="s">
        <v>494</v>
      </c>
      <c r="D464" t="s">
        <v>20</v>
      </c>
      <c r="E464" t="s">
        <v>26</v>
      </c>
      <c r="F464">
        <v>110</v>
      </c>
      <c r="G464">
        <v>61</v>
      </c>
      <c r="H464" t="s">
        <v>502</v>
      </c>
    </row>
    <row r="465" spans="1:8" x14ac:dyDescent="0.25">
      <c r="A465">
        <v>463</v>
      </c>
      <c r="B465" t="s">
        <v>458</v>
      </c>
      <c r="C465" t="s">
        <v>494</v>
      </c>
      <c r="D465" t="s">
        <v>22</v>
      </c>
      <c r="E465" t="s">
        <v>26</v>
      </c>
      <c r="F465">
        <v>110</v>
      </c>
      <c r="G465">
        <v>66</v>
      </c>
      <c r="H465" t="s">
        <v>503</v>
      </c>
    </row>
    <row r="466" spans="1:8" x14ac:dyDescent="0.25">
      <c r="A466">
        <v>464</v>
      </c>
      <c r="B466" t="s">
        <v>458</v>
      </c>
      <c r="C466" t="s">
        <v>494</v>
      </c>
      <c r="D466" t="s">
        <v>24</v>
      </c>
      <c r="E466" t="s">
        <v>26</v>
      </c>
      <c r="F466">
        <v>110</v>
      </c>
      <c r="G466">
        <v>66</v>
      </c>
      <c r="H466" t="s">
        <v>504</v>
      </c>
    </row>
    <row r="467" spans="1:8" x14ac:dyDescent="0.25">
      <c r="A467">
        <v>465</v>
      </c>
      <c r="B467" t="s">
        <v>458</v>
      </c>
      <c r="C467" t="s">
        <v>494</v>
      </c>
      <c r="D467" t="s">
        <v>15</v>
      </c>
      <c r="E467" t="s">
        <v>32</v>
      </c>
      <c r="F467">
        <v>110</v>
      </c>
      <c r="G467">
        <v>55</v>
      </c>
      <c r="H467" t="s">
        <v>505</v>
      </c>
    </row>
    <row r="468" spans="1:8" x14ac:dyDescent="0.25">
      <c r="A468">
        <v>466</v>
      </c>
      <c r="B468" t="s">
        <v>458</v>
      </c>
      <c r="C468" t="s">
        <v>494</v>
      </c>
      <c r="D468" t="s">
        <v>18</v>
      </c>
      <c r="E468" t="s">
        <v>32</v>
      </c>
      <c r="F468">
        <v>110</v>
      </c>
      <c r="G468">
        <v>48</v>
      </c>
      <c r="H468" t="s">
        <v>506</v>
      </c>
    </row>
    <row r="469" spans="1:8" x14ac:dyDescent="0.25">
      <c r="A469">
        <v>467</v>
      </c>
      <c r="B469" t="s">
        <v>458</v>
      </c>
      <c r="C469" t="s">
        <v>494</v>
      </c>
      <c r="D469" t="s">
        <v>20</v>
      </c>
      <c r="E469" t="s">
        <v>32</v>
      </c>
      <c r="F469">
        <v>110</v>
      </c>
      <c r="G469">
        <v>44</v>
      </c>
      <c r="H469" t="s">
        <v>507</v>
      </c>
    </row>
    <row r="470" spans="1:8" x14ac:dyDescent="0.25">
      <c r="A470">
        <v>468</v>
      </c>
      <c r="B470" t="s">
        <v>458</v>
      </c>
      <c r="C470" t="s">
        <v>494</v>
      </c>
      <c r="D470" t="s">
        <v>22</v>
      </c>
      <c r="E470" t="s">
        <v>32</v>
      </c>
      <c r="F470">
        <v>110</v>
      </c>
      <c r="G470">
        <v>46</v>
      </c>
      <c r="H470" t="s">
        <v>508</v>
      </c>
    </row>
    <row r="471" spans="1:8" x14ac:dyDescent="0.25">
      <c r="A471">
        <v>469</v>
      </c>
      <c r="B471" t="s">
        <v>458</v>
      </c>
      <c r="C471" t="s">
        <v>494</v>
      </c>
      <c r="D471" t="s">
        <v>24</v>
      </c>
      <c r="E471" t="s">
        <v>32</v>
      </c>
      <c r="F471">
        <v>110</v>
      </c>
      <c r="G471">
        <v>65</v>
      </c>
      <c r="H471" t="s">
        <v>509</v>
      </c>
    </row>
    <row r="472" spans="1:8" x14ac:dyDescent="0.25">
      <c r="A472">
        <v>470</v>
      </c>
      <c r="B472" t="s">
        <v>458</v>
      </c>
      <c r="C472" t="s">
        <v>494</v>
      </c>
      <c r="D472" t="s">
        <v>15</v>
      </c>
      <c r="E472" t="s">
        <v>38</v>
      </c>
      <c r="F472">
        <v>110</v>
      </c>
      <c r="G472">
        <v>41</v>
      </c>
      <c r="H472" t="s">
        <v>510</v>
      </c>
    </row>
    <row r="473" spans="1:8" x14ac:dyDescent="0.25">
      <c r="A473">
        <v>471</v>
      </c>
      <c r="B473" t="s">
        <v>458</v>
      </c>
      <c r="C473" t="s">
        <v>494</v>
      </c>
      <c r="D473" t="s">
        <v>18</v>
      </c>
      <c r="E473" t="s">
        <v>38</v>
      </c>
      <c r="F473">
        <v>110</v>
      </c>
      <c r="G473">
        <v>54</v>
      </c>
      <c r="H473" t="s">
        <v>511</v>
      </c>
    </row>
    <row r="474" spans="1:8" x14ac:dyDescent="0.25">
      <c r="A474">
        <v>472</v>
      </c>
      <c r="B474" t="s">
        <v>458</v>
      </c>
      <c r="C474" t="s">
        <v>494</v>
      </c>
      <c r="D474" t="s">
        <v>20</v>
      </c>
      <c r="E474" t="s">
        <v>38</v>
      </c>
      <c r="F474">
        <v>110</v>
      </c>
      <c r="G474">
        <v>72</v>
      </c>
      <c r="H474" t="s">
        <v>512</v>
      </c>
    </row>
    <row r="475" spans="1:8" x14ac:dyDescent="0.25">
      <c r="A475">
        <v>473</v>
      </c>
      <c r="B475" t="s">
        <v>458</v>
      </c>
      <c r="C475" t="s">
        <v>494</v>
      </c>
      <c r="D475" t="s">
        <v>22</v>
      </c>
      <c r="E475" t="s">
        <v>38</v>
      </c>
      <c r="F475">
        <v>110</v>
      </c>
      <c r="G475">
        <v>43</v>
      </c>
      <c r="H475" t="s">
        <v>513</v>
      </c>
    </row>
    <row r="476" spans="1:8" x14ac:dyDescent="0.25">
      <c r="A476">
        <v>474</v>
      </c>
      <c r="B476" t="s">
        <v>458</v>
      </c>
      <c r="C476" t="s">
        <v>494</v>
      </c>
      <c r="D476" t="s">
        <v>24</v>
      </c>
      <c r="E476" t="s">
        <v>38</v>
      </c>
      <c r="F476">
        <v>110</v>
      </c>
      <c r="G476">
        <v>42</v>
      </c>
      <c r="H476" t="s">
        <v>514</v>
      </c>
    </row>
    <row r="477" spans="1:8" x14ac:dyDescent="0.25">
      <c r="A477">
        <v>475</v>
      </c>
      <c r="B477" t="s">
        <v>458</v>
      </c>
      <c r="C477" t="s">
        <v>494</v>
      </c>
      <c r="D477" t="s">
        <v>15</v>
      </c>
      <c r="E477" t="s">
        <v>44</v>
      </c>
      <c r="F477">
        <v>110</v>
      </c>
      <c r="G477">
        <v>57</v>
      </c>
      <c r="H477" t="s">
        <v>515</v>
      </c>
    </row>
    <row r="478" spans="1:8" x14ac:dyDescent="0.25">
      <c r="A478">
        <v>476</v>
      </c>
      <c r="B478" t="s">
        <v>458</v>
      </c>
      <c r="C478" t="s">
        <v>494</v>
      </c>
      <c r="D478" t="s">
        <v>18</v>
      </c>
      <c r="E478" t="s">
        <v>44</v>
      </c>
      <c r="F478">
        <v>110</v>
      </c>
      <c r="G478">
        <v>76</v>
      </c>
      <c r="H478" t="s">
        <v>516</v>
      </c>
    </row>
    <row r="479" spans="1:8" x14ac:dyDescent="0.25">
      <c r="A479">
        <v>477</v>
      </c>
      <c r="B479" t="s">
        <v>458</v>
      </c>
      <c r="C479" t="s">
        <v>494</v>
      </c>
      <c r="D479" t="s">
        <v>20</v>
      </c>
      <c r="E479" t="s">
        <v>44</v>
      </c>
      <c r="F479">
        <v>110</v>
      </c>
      <c r="G479">
        <v>60</v>
      </c>
      <c r="H479" t="s">
        <v>517</v>
      </c>
    </row>
    <row r="480" spans="1:8" x14ac:dyDescent="0.25">
      <c r="A480">
        <v>478</v>
      </c>
      <c r="B480" t="s">
        <v>458</v>
      </c>
      <c r="C480" t="s">
        <v>494</v>
      </c>
      <c r="D480" t="s">
        <v>22</v>
      </c>
      <c r="E480" t="s">
        <v>44</v>
      </c>
      <c r="F480">
        <v>110</v>
      </c>
      <c r="G480">
        <v>48</v>
      </c>
      <c r="H480" t="s">
        <v>518</v>
      </c>
    </row>
    <row r="481" spans="1:8" x14ac:dyDescent="0.25">
      <c r="A481">
        <v>479</v>
      </c>
      <c r="B481" t="s">
        <v>458</v>
      </c>
      <c r="C481" t="s">
        <v>494</v>
      </c>
      <c r="D481" t="s">
        <v>24</v>
      </c>
      <c r="E481" t="s">
        <v>44</v>
      </c>
      <c r="F481">
        <v>110</v>
      </c>
      <c r="G481">
        <v>80</v>
      </c>
      <c r="H481" t="s">
        <v>519</v>
      </c>
    </row>
    <row r="482" spans="1:8" x14ac:dyDescent="0.25">
      <c r="A482">
        <v>480</v>
      </c>
      <c r="B482" t="s">
        <v>458</v>
      </c>
      <c r="C482" t="s">
        <v>494</v>
      </c>
      <c r="D482" t="s">
        <v>15</v>
      </c>
      <c r="E482" t="s">
        <v>50</v>
      </c>
      <c r="F482">
        <v>110</v>
      </c>
      <c r="G482">
        <v>46</v>
      </c>
      <c r="H482" t="s">
        <v>520</v>
      </c>
    </row>
    <row r="483" spans="1:8" x14ac:dyDescent="0.25">
      <c r="A483">
        <v>481</v>
      </c>
      <c r="B483" t="s">
        <v>458</v>
      </c>
      <c r="C483" t="s">
        <v>494</v>
      </c>
      <c r="D483" t="s">
        <v>18</v>
      </c>
      <c r="E483" t="s">
        <v>50</v>
      </c>
      <c r="F483">
        <v>110</v>
      </c>
      <c r="G483">
        <v>62</v>
      </c>
      <c r="H483" t="s">
        <v>521</v>
      </c>
    </row>
    <row r="484" spans="1:8" x14ac:dyDescent="0.25">
      <c r="A484">
        <v>482</v>
      </c>
      <c r="B484" t="s">
        <v>458</v>
      </c>
      <c r="C484" t="s">
        <v>494</v>
      </c>
      <c r="D484" t="s">
        <v>20</v>
      </c>
      <c r="E484" t="s">
        <v>50</v>
      </c>
      <c r="F484">
        <v>110</v>
      </c>
      <c r="G484">
        <v>49</v>
      </c>
      <c r="H484" t="s">
        <v>522</v>
      </c>
    </row>
    <row r="485" spans="1:8" x14ac:dyDescent="0.25">
      <c r="A485">
        <v>483</v>
      </c>
      <c r="B485" t="s">
        <v>458</v>
      </c>
      <c r="C485" t="s">
        <v>494</v>
      </c>
      <c r="D485" t="s">
        <v>22</v>
      </c>
      <c r="E485" t="s">
        <v>50</v>
      </c>
      <c r="F485">
        <v>110</v>
      </c>
      <c r="G485">
        <v>61</v>
      </c>
      <c r="H485" t="s">
        <v>523</v>
      </c>
    </row>
    <row r="486" spans="1:8" x14ac:dyDescent="0.25">
      <c r="A486">
        <v>484</v>
      </c>
      <c r="B486" t="s">
        <v>458</v>
      </c>
      <c r="C486" t="s">
        <v>494</v>
      </c>
      <c r="D486" t="s">
        <v>24</v>
      </c>
      <c r="E486" t="s">
        <v>50</v>
      </c>
      <c r="F486">
        <v>110</v>
      </c>
      <c r="G486">
        <v>60</v>
      </c>
      <c r="H486" t="s">
        <v>524</v>
      </c>
    </row>
    <row r="487" spans="1:8" x14ac:dyDescent="0.25">
      <c r="A487">
        <v>485</v>
      </c>
      <c r="B487" t="s">
        <v>458</v>
      </c>
      <c r="C487" t="s">
        <v>494</v>
      </c>
      <c r="D487" t="s">
        <v>15</v>
      </c>
      <c r="E487" t="s">
        <v>56</v>
      </c>
      <c r="F487">
        <v>110</v>
      </c>
      <c r="G487">
        <v>74</v>
      </c>
      <c r="H487" t="s">
        <v>525</v>
      </c>
    </row>
    <row r="488" spans="1:8" x14ac:dyDescent="0.25">
      <c r="A488">
        <v>486</v>
      </c>
      <c r="B488" t="s">
        <v>458</v>
      </c>
      <c r="C488" t="s">
        <v>494</v>
      </c>
      <c r="D488" t="s">
        <v>18</v>
      </c>
      <c r="E488" t="s">
        <v>56</v>
      </c>
      <c r="F488">
        <v>110</v>
      </c>
      <c r="G488">
        <v>46</v>
      </c>
      <c r="H488" t="s">
        <v>526</v>
      </c>
    </row>
    <row r="489" spans="1:8" x14ac:dyDescent="0.25">
      <c r="A489">
        <v>487</v>
      </c>
      <c r="B489" t="s">
        <v>458</v>
      </c>
      <c r="C489" t="s">
        <v>494</v>
      </c>
      <c r="D489" t="s">
        <v>20</v>
      </c>
      <c r="E489" t="s">
        <v>56</v>
      </c>
      <c r="F489">
        <v>110</v>
      </c>
      <c r="G489">
        <v>43</v>
      </c>
      <c r="H489" t="s">
        <v>527</v>
      </c>
    </row>
    <row r="490" spans="1:8" x14ac:dyDescent="0.25">
      <c r="A490">
        <v>488</v>
      </c>
      <c r="B490" t="s">
        <v>458</v>
      </c>
      <c r="C490" t="s">
        <v>494</v>
      </c>
      <c r="D490" t="s">
        <v>22</v>
      </c>
      <c r="E490" t="s">
        <v>56</v>
      </c>
      <c r="F490">
        <v>110</v>
      </c>
      <c r="G490">
        <v>49</v>
      </c>
      <c r="H490" t="s">
        <v>528</v>
      </c>
    </row>
    <row r="491" spans="1:8" x14ac:dyDescent="0.25">
      <c r="A491">
        <v>489</v>
      </c>
      <c r="B491" t="s">
        <v>458</v>
      </c>
      <c r="C491" t="s">
        <v>494</v>
      </c>
      <c r="D491" t="s">
        <v>24</v>
      </c>
      <c r="E491" t="s">
        <v>56</v>
      </c>
      <c r="F491">
        <v>110</v>
      </c>
      <c r="G491">
        <v>40</v>
      </c>
      <c r="H491" t="s">
        <v>529</v>
      </c>
    </row>
    <row r="492" spans="1:8" x14ac:dyDescent="0.25">
      <c r="A492">
        <v>490</v>
      </c>
      <c r="B492" t="s">
        <v>458</v>
      </c>
      <c r="C492" t="s">
        <v>530</v>
      </c>
      <c r="D492" t="s">
        <v>15</v>
      </c>
      <c r="E492" t="s">
        <v>16</v>
      </c>
      <c r="F492">
        <v>109</v>
      </c>
      <c r="G492">
        <v>79</v>
      </c>
      <c r="H492" t="s">
        <v>531</v>
      </c>
    </row>
    <row r="493" spans="1:8" x14ac:dyDescent="0.25">
      <c r="A493">
        <v>491</v>
      </c>
      <c r="B493" t="s">
        <v>458</v>
      </c>
      <c r="C493" t="s">
        <v>530</v>
      </c>
      <c r="D493" t="s">
        <v>18</v>
      </c>
      <c r="E493" t="s">
        <v>16</v>
      </c>
      <c r="F493">
        <v>109</v>
      </c>
      <c r="G493">
        <v>54</v>
      </c>
      <c r="H493" t="s">
        <v>532</v>
      </c>
    </row>
    <row r="494" spans="1:8" x14ac:dyDescent="0.25">
      <c r="A494">
        <v>492</v>
      </c>
      <c r="B494" t="s">
        <v>458</v>
      </c>
      <c r="C494" t="s">
        <v>530</v>
      </c>
      <c r="D494" t="s">
        <v>20</v>
      </c>
      <c r="E494" t="s">
        <v>16</v>
      </c>
      <c r="F494">
        <v>109</v>
      </c>
      <c r="G494">
        <v>47</v>
      </c>
      <c r="H494" t="s">
        <v>533</v>
      </c>
    </row>
    <row r="495" spans="1:8" x14ac:dyDescent="0.25">
      <c r="A495">
        <v>493</v>
      </c>
      <c r="B495" t="s">
        <v>458</v>
      </c>
      <c r="C495" t="s">
        <v>530</v>
      </c>
      <c r="D495" t="s">
        <v>22</v>
      </c>
      <c r="E495" t="s">
        <v>16</v>
      </c>
      <c r="F495">
        <v>109</v>
      </c>
      <c r="G495">
        <v>40</v>
      </c>
      <c r="H495" t="s">
        <v>534</v>
      </c>
    </row>
    <row r="496" spans="1:8" x14ac:dyDescent="0.25">
      <c r="A496">
        <v>494</v>
      </c>
      <c r="B496" t="s">
        <v>458</v>
      </c>
      <c r="C496" t="s">
        <v>530</v>
      </c>
      <c r="D496" t="s">
        <v>24</v>
      </c>
      <c r="E496" t="s">
        <v>16</v>
      </c>
      <c r="F496">
        <v>109</v>
      </c>
      <c r="G496">
        <v>48</v>
      </c>
      <c r="H496" t="s">
        <v>535</v>
      </c>
    </row>
    <row r="497" spans="1:8" x14ac:dyDescent="0.25">
      <c r="A497">
        <v>495</v>
      </c>
      <c r="B497" t="s">
        <v>458</v>
      </c>
      <c r="C497" t="s">
        <v>530</v>
      </c>
      <c r="D497" t="s">
        <v>15</v>
      </c>
      <c r="E497" t="s">
        <v>26</v>
      </c>
      <c r="F497">
        <v>109</v>
      </c>
      <c r="G497">
        <v>70</v>
      </c>
      <c r="H497" t="s">
        <v>536</v>
      </c>
    </row>
    <row r="498" spans="1:8" x14ac:dyDescent="0.25">
      <c r="A498">
        <v>496</v>
      </c>
      <c r="B498" t="s">
        <v>458</v>
      </c>
      <c r="C498" t="s">
        <v>530</v>
      </c>
      <c r="D498" t="s">
        <v>18</v>
      </c>
      <c r="E498" t="s">
        <v>26</v>
      </c>
      <c r="F498">
        <v>109</v>
      </c>
      <c r="G498">
        <v>55</v>
      </c>
      <c r="H498" t="s">
        <v>537</v>
      </c>
    </row>
    <row r="499" spans="1:8" x14ac:dyDescent="0.25">
      <c r="A499">
        <v>497</v>
      </c>
      <c r="B499" t="s">
        <v>458</v>
      </c>
      <c r="C499" t="s">
        <v>530</v>
      </c>
      <c r="D499" t="s">
        <v>20</v>
      </c>
      <c r="E499" t="s">
        <v>26</v>
      </c>
      <c r="F499">
        <v>109</v>
      </c>
      <c r="G499">
        <v>45</v>
      </c>
      <c r="H499" t="s">
        <v>538</v>
      </c>
    </row>
    <row r="500" spans="1:8" x14ac:dyDescent="0.25">
      <c r="A500">
        <v>498</v>
      </c>
      <c r="B500" t="s">
        <v>458</v>
      </c>
      <c r="C500" t="s">
        <v>530</v>
      </c>
      <c r="D500" t="s">
        <v>22</v>
      </c>
      <c r="E500" t="s">
        <v>26</v>
      </c>
      <c r="F500">
        <v>109</v>
      </c>
      <c r="G500">
        <v>68</v>
      </c>
      <c r="H500" t="s">
        <v>539</v>
      </c>
    </row>
    <row r="501" spans="1:8" x14ac:dyDescent="0.25">
      <c r="A501">
        <v>499</v>
      </c>
      <c r="B501" t="s">
        <v>458</v>
      </c>
      <c r="C501" t="s">
        <v>530</v>
      </c>
      <c r="D501" t="s">
        <v>24</v>
      </c>
      <c r="E501" t="s">
        <v>26</v>
      </c>
      <c r="F501">
        <v>109</v>
      </c>
      <c r="G501">
        <v>67</v>
      </c>
      <c r="H501" t="s">
        <v>540</v>
      </c>
    </row>
    <row r="502" spans="1:8" x14ac:dyDescent="0.25">
      <c r="A502">
        <v>500</v>
      </c>
      <c r="B502" t="s">
        <v>458</v>
      </c>
      <c r="C502" t="s">
        <v>530</v>
      </c>
      <c r="D502" t="s">
        <v>15</v>
      </c>
      <c r="E502" t="s">
        <v>32</v>
      </c>
      <c r="F502">
        <v>109</v>
      </c>
      <c r="G502">
        <v>50</v>
      </c>
      <c r="H502" t="s">
        <v>541</v>
      </c>
    </row>
    <row r="503" spans="1:8" x14ac:dyDescent="0.25">
      <c r="A503">
        <v>501</v>
      </c>
      <c r="B503" t="s">
        <v>458</v>
      </c>
      <c r="C503" t="s">
        <v>530</v>
      </c>
      <c r="D503" t="s">
        <v>18</v>
      </c>
      <c r="E503" t="s">
        <v>32</v>
      </c>
      <c r="F503">
        <v>109</v>
      </c>
      <c r="G503">
        <v>66</v>
      </c>
      <c r="H503" t="s">
        <v>542</v>
      </c>
    </row>
    <row r="504" spans="1:8" x14ac:dyDescent="0.25">
      <c r="A504">
        <v>502</v>
      </c>
      <c r="B504" t="s">
        <v>458</v>
      </c>
      <c r="C504" t="s">
        <v>530</v>
      </c>
      <c r="D504" t="s">
        <v>20</v>
      </c>
      <c r="E504" t="s">
        <v>32</v>
      </c>
      <c r="F504">
        <v>109</v>
      </c>
      <c r="G504">
        <v>52</v>
      </c>
      <c r="H504" t="s">
        <v>543</v>
      </c>
    </row>
    <row r="505" spans="1:8" x14ac:dyDescent="0.25">
      <c r="A505">
        <v>503</v>
      </c>
      <c r="B505" t="s">
        <v>458</v>
      </c>
      <c r="C505" t="s">
        <v>530</v>
      </c>
      <c r="D505" t="s">
        <v>22</v>
      </c>
      <c r="E505" t="s">
        <v>32</v>
      </c>
      <c r="F505">
        <v>109</v>
      </c>
      <c r="G505">
        <v>70</v>
      </c>
      <c r="H505" t="s">
        <v>544</v>
      </c>
    </row>
    <row r="506" spans="1:8" x14ac:dyDescent="0.25">
      <c r="A506">
        <v>504</v>
      </c>
      <c r="B506" t="s">
        <v>458</v>
      </c>
      <c r="C506" t="s">
        <v>530</v>
      </c>
      <c r="D506" t="s">
        <v>24</v>
      </c>
      <c r="E506" t="s">
        <v>32</v>
      </c>
      <c r="F506">
        <v>109</v>
      </c>
      <c r="G506">
        <v>58</v>
      </c>
      <c r="H506" t="s">
        <v>545</v>
      </c>
    </row>
    <row r="507" spans="1:8" x14ac:dyDescent="0.25">
      <c r="A507">
        <v>505</v>
      </c>
      <c r="B507" t="s">
        <v>458</v>
      </c>
      <c r="C507" t="s">
        <v>530</v>
      </c>
      <c r="D507" t="s">
        <v>15</v>
      </c>
      <c r="E507" t="s">
        <v>38</v>
      </c>
      <c r="F507">
        <v>109</v>
      </c>
      <c r="G507">
        <v>57</v>
      </c>
      <c r="H507" t="s">
        <v>546</v>
      </c>
    </row>
    <row r="508" spans="1:8" x14ac:dyDescent="0.25">
      <c r="A508">
        <v>506</v>
      </c>
      <c r="B508" t="s">
        <v>458</v>
      </c>
      <c r="C508" t="s">
        <v>530</v>
      </c>
      <c r="D508" t="s">
        <v>18</v>
      </c>
      <c r="E508" t="s">
        <v>38</v>
      </c>
      <c r="F508">
        <v>109</v>
      </c>
      <c r="G508">
        <v>65</v>
      </c>
      <c r="H508" t="s">
        <v>547</v>
      </c>
    </row>
    <row r="509" spans="1:8" x14ac:dyDescent="0.25">
      <c r="A509">
        <v>507</v>
      </c>
      <c r="B509" t="s">
        <v>458</v>
      </c>
      <c r="C509" t="s">
        <v>530</v>
      </c>
      <c r="D509" t="s">
        <v>20</v>
      </c>
      <c r="E509" t="s">
        <v>38</v>
      </c>
      <c r="F509">
        <v>109</v>
      </c>
      <c r="G509">
        <v>63</v>
      </c>
      <c r="H509" t="s">
        <v>548</v>
      </c>
    </row>
    <row r="510" spans="1:8" x14ac:dyDescent="0.25">
      <c r="A510">
        <v>508</v>
      </c>
      <c r="B510" t="s">
        <v>458</v>
      </c>
      <c r="C510" t="s">
        <v>530</v>
      </c>
      <c r="D510" t="s">
        <v>22</v>
      </c>
      <c r="E510" t="s">
        <v>38</v>
      </c>
      <c r="F510">
        <v>109</v>
      </c>
      <c r="G510">
        <v>62</v>
      </c>
      <c r="H510" t="s">
        <v>549</v>
      </c>
    </row>
    <row r="511" spans="1:8" x14ac:dyDescent="0.25">
      <c r="A511">
        <v>509</v>
      </c>
      <c r="B511" t="s">
        <v>458</v>
      </c>
      <c r="C511" t="s">
        <v>530</v>
      </c>
      <c r="D511" t="s">
        <v>24</v>
      </c>
      <c r="E511" t="s">
        <v>38</v>
      </c>
      <c r="F511">
        <v>109</v>
      </c>
      <c r="G511">
        <v>71</v>
      </c>
      <c r="H511" t="s">
        <v>550</v>
      </c>
    </row>
    <row r="512" spans="1:8" x14ac:dyDescent="0.25">
      <c r="A512">
        <v>510</v>
      </c>
      <c r="B512" t="s">
        <v>458</v>
      </c>
      <c r="C512" t="s">
        <v>530</v>
      </c>
      <c r="D512" t="s">
        <v>15</v>
      </c>
      <c r="E512" t="s">
        <v>44</v>
      </c>
      <c r="F512">
        <v>109</v>
      </c>
      <c r="G512">
        <v>59</v>
      </c>
      <c r="H512" t="s">
        <v>551</v>
      </c>
    </row>
    <row r="513" spans="1:8" x14ac:dyDescent="0.25">
      <c r="A513">
        <v>511</v>
      </c>
      <c r="B513" t="s">
        <v>458</v>
      </c>
      <c r="C513" t="s">
        <v>530</v>
      </c>
      <c r="D513" t="s">
        <v>18</v>
      </c>
      <c r="E513" t="s">
        <v>44</v>
      </c>
      <c r="F513">
        <v>109</v>
      </c>
      <c r="G513">
        <v>41</v>
      </c>
      <c r="H513" t="s">
        <v>552</v>
      </c>
    </row>
    <row r="514" spans="1:8" x14ac:dyDescent="0.25">
      <c r="A514">
        <v>512</v>
      </c>
      <c r="B514" t="s">
        <v>458</v>
      </c>
      <c r="C514" t="s">
        <v>530</v>
      </c>
      <c r="D514" t="s">
        <v>20</v>
      </c>
      <c r="E514" t="s">
        <v>44</v>
      </c>
      <c r="F514">
        <v>109</v>
      </c>
      <c r="G514">
        <v>70</v>
      </c>
      <c r="H514" t="s">
        <v>553</v>
      </c>
    </row>
    <row r="515" spans="1:8" x14ac:dyDescent="0.25">
      <c r="A515">
        <v>513</v>
      </c>
      <c r="B515" t="s">
        <v>458</v>
      </c>
      <c r="C515" t="s">
        <v>530</v>
      </c>
      <c r="D515" t="s">
        <v>22</v>
      </c>
      <c r="E515" t="s">
        <v>44</v>
      </c>
      <c r="F515">
        <v>109</v>
      </c>
      <c r="G515">
        <v>41</v>
      </c>
      <c r="H515" t="s">
        <v>554</v>
      </c>
    </row>
    <row r="516" spans="1:8" x14ac:dyDescent="0.25">
      <c r="A516">
        <v>514</v>
      </c>
      <c r="B516" t="s">
        <v>458</v>
      </c>
      <c r="C516" t="s">
        <v>530</v>
      </c>
      <c r="D516" t="s">
        <v>24</v>
      </c>
      <c r="E516" t="s">
        <v>44</v>
      </c>
      <c r="F516">
        <v>109</v>
      </c>
      <c r="G516">
        <v>59</v>
      </c>
      <c r="H516" t="s">
        <v>555</v>
      </c>
    </row>
    <row r="517" spans="1:8" x14ac:dyDescent="0.25">
      <c r="A517">
        <v>515</v>
      </c>
      <c r="B517" t="s">
        <v>458</v>
      </c>
      <c r="C517" t="s">
        <v>530</v>
      </c>
      <c r="D517" t="s">
        <v>15</v>
      </c>
      <c r="E517" t="s">
        <v>50</v>
      </c>
      <c r="F517">
        <v>109</v>
      </c>
      <c r="G517">
        <v>79</v>
      </c>
      <c r="H517" t="s">
        <v>556</v>
      </c>
    </row>
    <row r="518" spans="1:8" x14ac:dyDescent="0.25">
      <c r="A518">
        <v>516</v>
      </c>
      <c r="B518" t="s">
        <v>458</v>
      </c>
      <c r="C518" t="s">
        <v>530</v>
      </c>
      <c r="D518" t="s">
        <v>18</v>
      </c>
      <c r="E518" t="s">
        <v>50</v>
      </c>
      <c r="F518">
        <v>109</v>
      </c>
      <c r="G518">
        <v>62</v>
      </c>
      <c r="H518" t="s">
        <v>557</v>
      </c>
    </row>
    <row r="519" spans="1:8" x14ac:dyDescent="0.25">
      <c r="A519">
        <v>517</v>
      </c>
      <c r="B519" t="s">
        <v>458</v>
      </c>
      <c r="C519" t="s">
        <v>530</v>
      </c>
      <c r="D519" t="s">
        <v>20</v>
      </c>
      <c r="E519" t="s">
        <v>50</v>
      </c>
      <c r="F519">
        <v>109</v>
      </c>
      <c r="G519">
        <v>56</v>
      </c>
      <c r="H519" t="s">
        <v>558</v>
      </c>
    </row>
    <row r="520" spans="1:8" x14ac:dyDescent="0.25">
      <c r="A520">
        <v>518</v>
      </c>
      <c r="B520" t="s">
        <v>458</v>
      </c>
      <c r="C520" t="s">
        <v>530</v>
      </c>
      <c r="D520" t="s">
        <v>22</v>
      </c>
      <c r="E520" t="s">
        <v>50</v>
      </c>
      <c r="F520">
        <v>109</v>
      </c>
      <c r="G520">
        <v>67</v>
      </c>
      <c r="H520" t="s">
        <v>559</v>
      </c>
    </row>
    <row r="521" spans="1:8" x14ac:dyDescent="0.25">
      <c r="A521">
        <v>519</v>
      </c>
      <c r="B521" t="s">
        <v>458</v>
      </c>
      <c r="C521" t="s">
        <v>530</v>
      </c>
      <c r="D521" t="s">
        <v>24</v>
      </c>
      <c r="E521" t="s">
        <v>50</v>
      </c>
      <c r="F521">
        <v>109</v>
      </c>
      <c r="G521">
        <v>60</v>
      </c>
      <c r="H521" t="s">
        <v>560</v>
      </c>
    </row>
    <row r="522" spans="1:8" x14ac:dyDescent="0.25">
      <c r="A522">
        <v>520</v>
      </c>
      <c r="B522" t="s">
        <v>458</v>
      </c>
      <c r="C522" t="s">
        <v>530</v>
      </c>
      <c r="D522" t="s">
        <v>15</v>
      </c>
      <c r="E522" t="s">
        <v>56</v>
      </c>
      <c r="F522">
        <v>109</v>
      </c>
      <c r="G522">
        <v>68</v>
      </c>
      <c r="H522" t="s">
        <v>561</v>
      </c>
    </row>
    <row r="523" spans="1:8" x14ac:dyDescent="0.25">
      <c r="A523">
        <v>521</v>
      </c>
      <c r="B523" t="s">
        <v>458</v>
      </c>
      <c r="C523" t="s">
        <v>530</v>
      </c>
      <c r="D523" t="s">
        <v>18</v>
      </c>
      <c r="E523" t="s">
        <v>56</v>
      </c>
      <c r="F523">
        <v>109</v>
      </c>
      <c r="G523">
        <v>46</v>
      </c>
      <c r="H523" t="s">
        <v>562</v>
      </c>
    </row>
    <row r="524" spans="1:8" x14ac:dyDescent="0.25">
      <c r="A524">
        <v>522</v>
      </c>
      <c r="B524" t="s">
        <v>458</v>
      </c>
      <c r="C524" t="s">
        <v>530</v>
      </c>
      <c r="D524" t="s">
        <v>20</v>
      </c>
      <c r="E524" t="s">
        <v>56</v>
      </c>
      <c r="F524">
        <v>109</v>
      </c>
      <c r="G524">
        <v>64</v>
      </c>
      <c r="H524" t="s">
        <v>563</v>
      </c>
    </row>
    <row r="525" spans="1:8" x14ac:dyDescent="0.25">
      <c r="A525">
        <v>523</v>
      </c>
      <c r="B525" t="s">
        <v>458</v>
      </c>
      <c r="C525" t="s">
        <v>530</v>
      </c>
      <c r="D525" t="s">
        <v>22</v>
      </c>
      <c r="E525" t="s">
        <v>56</v>
      </c>
      <c r="F525">
        <v>109</v>
      </c>
      <c r="G525">
        <v>72</v>
      </c>
      <c r="H525" t="s">
        <v>564</v>
      </c>
    </row>
    <row r="526" spans="1:8" x14ac:dyDescent="0.25">
      <c r="A526">
        <v>524</v>
      </c>
      <c r="B526" t="s">
        <v>458</v>
      </c>
      <c r="C526" t="s">
        <v>530</v>
      </c>
      <c r="D526" t="s">
        <v>24</v>
      </c>
      <c r="E526" t="s">
        <v>56</v>
      </c>
      <c r="F526">
        <v>109</v>
      </c>
      <c r="G526">
        <v>54</v>
      </c>
      <c r="H526" t="s">
        <v>565</v>
      </c>
    </row>
    <row r="527" spans="1:8" x14ac:dyDescent="0.25">
      <c r="A527">
        <v>525</v>
      </c>
      <c r="B527" t="s">
        <v>458</v>
      </c>
      <c r="C527" t="s">
        <v>566</v>
      </c>
      <c r="D527" t="s">
        <v>15</v>
      </c>
      <c r="E527" t="s">
        <v>16</v>
      </c>
      <c r="F527">
        <v>113</v>
      </c>
      <c r="G527">
        <v>67</v>
      </c>
      <c r="H527" t="s">
        <v>567</v>
      </c>
    </row>
    <row r="528" spans="1:8" x14ac:dyDescent="0.25">
      <c r="A528">
        <v>526</v>
      </c>
      <c r="B528" t="s">
        <v>458</v>
      </c>
      <c r="C528" t="s">
        <v>566</v>
      </c>
      <c r="D528" t="s">
        <v>18</v>
      </c>
      <c r="E528" t="s">
        <v>16</v>
      </c>
      <c r="F528">
        <v>113</v>
      </c>
      <c r="G528">
        <v>80</v>
      </c>
      <c r="H528" t="s">
        <v>568</v>
      </c>
    </row>
    <row r="529" spans="1:8" x14ac:dyDescent="0.25">
      <c r="A529">
        <v>527</v>
      </c>
      <c r="B529" t="s">
        <v>458</v>
      </c>
      <c r="C529" t="s">
        <v>566</v>
      </c>
      <c r="D529" t="s">
        <v>20</v>
      </c>
      <c r="E529" t="s">
        <v>16</v>
      </c>
      <c r="F529">
        <v>113</v>
      </c>
      <c r="G529">
        <v>54</v>
      </c>
      <c r="H529" t="s">
        <v>569</v>
      </c>
    </row>
    <row r="530" spans="1:8" x14ac:dyDescent="0.25">
      <c r="A530">
        <v>528</v>
      </c>
      <c r="B530" t="s">
        <v>458</v>
      </c>
      <c r="C530" t="s">
        <v>566</v>
      </c>
      <c r="D530" t="s">
        <v>22</v>
      </c>
      <c r="E530" t="s">
        <v>16</v>
      </c>
      <c r="F530">
        <v>113</v>
      </c>
      <c r="G530">
        <v>76</v>
      </c>
      <c r="H530" t="s">
        <v>570</v>
      </c>
    </row>
    <row r="531" spans="1:8" x14ac:dyDescent="0.25">
      <c r="A531">
        <v>529</v>
      </c>
      <c r="B531" t="s">
        <v>458</v>
      </c>
      <c r="C531" t="s">
        <v>566</v>
      </c>
      <c r="D531" t="s">
        <v>24</v>
      </c>
      <c r="E531" t="s">
        <v>16</v>
      </c>
      <c r="F531">
        <v>113</v>
      </c>
      <c r="G531">
        <v>52</v>
      </c>
      <c r="H531" t="s">
        <v>571</v>
      </c>
    </row>
    <row r="532" spans="1:8" x14ac:dyDescent="0.25">
      <c r="A532">
        <v>530</v>
      </c>
      <c r="B532" t="s">
        <v>458</v>
      </c>
      <c r="C532" t="s">
        <v>566</v>
      </c>
      <c r="D532" t="s">
        <v>15</v>
      </c>
      <c r="E532" t="s">
        <v>26</v>
      </c>
      <c r="F532">
        <v>113</v>
      </c>
      <c r="G532">
        <v>63</v>
      </c>
      <c r="H532" t="s">
        <v>572</v>
      </c>
    </row>
    <row r="533" spans="1:8" x14ac:dyDescent="0.25">
      <c r="A533">
        <v>531</v>
      </c>
      <c r="B533" t="s">
        <v>458</v>
      </c>
      <c r="C533" t="s">
        <v>566</v>
      </c>
      <c r="D533" t="s">
        <v>18</v>
      </c>
      <c r="E533" t="s">
        <v>26</v>
      </c>
      <c r="F533">
        <v>113</v>
      </c>
      <c r="G533">
        <v>79</v>
      </c>
      <c r="H533" t="s">
        <v>573</v>
      </c>
    </row>
    <row r="534" spans="1:8" x14ac:dyDescent="0.25">
      <c r="A534">
        <v>532</v>
      </c>
      <c r="B534" t="s">
        <v>458</v>
      </c>
      <c r="C534" t="s">
        <v>566</v>
      </c>
      <c r="D534" t="s">
        <v>20</v>
      </c>
      <c r="E534" t="s">
        <v>26</v>
      </c>
      <c r="F534">
        <v>113</v>
      </c>
      <c r="G534">
        <v>80</v>
      </c>
      <c r="H534" t="s">
        <v>574</v>
      </c>
    </row>
    <row r="535" spans="1:8" x14ac:dyDescent="0.25">
      <c r="A535">
        <v>533</v>
      </c>
      <c r="B535" t="s">
        <v>458</v>
      </c>
      <c r="C535" t="s">
        <v>566</v>
      </c>
      <c r="D535" t="s">
        <v>22</v>
      </c>
      <c r="E535" t="s">
        <v>26</v>
      </c>
      <c r="F535">
        <v>113</v>
      </c>
      <c r="G535">
        <v>78</v>
      </c>
      <c r="H535" t="s">
        <v>575</v>
      </c>
    </row>
    <row r="536" spans="1:8" x14ac:dyDescent="0.25">
      <c r="A536">
        <v>534</v>
      </c>
      <c r="B536" t="s">
        <v>458</v>
      </c>
      <c r="C536" t="s">
        <v>566</v>
      </c>
      <c r="D536" t="s">
        <v>24</v>
      </c>
      <c r="E536" t="s">
        <v>26</v>
      </c>
      <c r="F536">
        <v>113</v>
      </c>
      <c r="G536">
        <v>64</v>
      </c>
      <c r="H536" t="s">
        <v>576</v>
      </c>
    </row>
    <row r="537" spans="1:8" x14ac:dyDescent="0.25">
      <c r="A537">
        <v>535</v>
      </c>
      <c r="B537" t="s">
        <v>458</v>
      </c>
      <c r="C537" t="s">
        <v>566</v>
      </c>
      <c r="D537" t="s">
        <v>15</v>
      </c>
      <c r="E537" t="s">
        <v>32</v>
      </c>
      <c r="F537">
        <v>113</v>
      </c>
      <c r="G537">
        <v>73</v>
      </c>
      <c r="H537" t="s">
        <v>577</v>
      </c>
    </row>
    <row r="538" spans="1:8" x14ac:dyDescent="0.25">
      <c r="A538">
        <v>536</v>
      </c>
      <c r="B538" t="s">
        <v>458</v>
      </c>
      <c r="C538" t="s">
        <v>566</v>
      </c>
      <c r="D538" t="s">
        <v>18</v>
      </c>
      <c r="E538" t="s">
        <v>32</v>
      </c>
      <c r="F538">
        <v>113</v>
      </c>
      <c r="G538">
        <v>41</v>
      </c>
      <c r="H538" t="s">
        <v>578</v>
      </c>
    </row>
    <row r="539" spans="1:8" x14ac:dyDescent="0.25">
      <c r="A539">
        <v>537</v>
      </c>
      <c r="B539" t="s">
        <v>458</v>
      </c>
      <c r="C539" t="s">
        <v>566</v>
      </c>
      <c r="D539" t="s">
        <v>20</v>
      </c>
      <c r="E539" t="s">
        <v>32</v>
      </c>
      <c r="F539">
        <v>113</v>
      </c>
      <c r="G539">
        <v>77</v>
      </c>
      <c r="H539" t="s">
        <v>579</v>
      </c>
    </row>
    <row r="540" spans="1:8" x14ac:dyDescent="0.25">
      <c r="A540">
        <v>538</v>
      </c>
      <c r="B540" t="s">
        <v>458</v>
      </c>
      <c r="C540" t="s">
        <v>566</v>
      </c>
      <c r="D540" t="s">
        <v>22</v>
      </c>
      <c r="E540" t="s">
        <v>32</v>
      </c>
      <c r="F540">
        <v>113</v>
      </c>
      <c r="G540">
        <v>45</v>
      </c>
      <c r="H540" t="s">
        <v>580</v>
      </c>
    </row>
    <row r="541" spans="1:8" x14ac:dyDescent="0.25">
      <c r="A541">
        <v>539</v>
      </c>
      <c r="B541" t="s">
        <v>458</v>
      </c>
      <c r="C541" t="s">
        <v>566</v>
      </c>
      <c r="D541" t="s">
        <v>24</v>
      </c>
      <c r="E541" t="s">
        <v>32</v>
      </c>
      <c r="F541">
        <v>113</v>
      </c>
      <c r="G541">
        <v>67</v>
      </c>
      <c r="H541" t="s">
        <v>581</v>
      </c>
    </row>
    <row r="542" spans="1:8" x14ac:dyDescent="0.25">
      <c r="A542">
        <v>540</v>
      </c>
      <c r="B542" t="s">
        <v>458</v>
      </c>
      <c r="C542" t="s">
        <v>566</v>
      </c>
      <c r="D542" t="s">
        <v>15</v>
      </c>
      <c r="E542" t="s">
        <v>38</v>
      </c>
      <c r="F542">
        <v>113</v>
      </c>
      <c r="G542">
        <v>57</v>
      </c>
      <c r="H542" t="s">
        <v>582</v>
      </c>
    </row>
    <row r="543" spans="1:8" x14ac:dyDescent="0.25">
      <c r="A543">
        <v>541</v>
      </c>
      <c r="B543" t="s">
        <v>458</v>
      </c>
      <c r="C543" t="s">
        <v>566</v>
      </c>
      <c r="D543" t="s">
        <v>18</v>
      </c>
      <c r="E543" t="s">
        <v>38</v>
      </c>
      <c r="F543">
        <v>113</v>
      </c>
      <c r="G543">
        <v>77</v>
      </c>
      <c r="H543" t="s">
        <v>583</v>
      </c>
    </row>
    <row r="544" spans="1:8" x14ac:dyDescent="0.25">
      <c r="A544">
        <v>542</v>
      </c>
      <c r="B544" t="s">
        <v>458</v>
      </c>
      <c r="C544" t="s">
        <v>566</v>
      </c>
      <c r="D544" t="s">
        <v>20</v>
      </c>
      <c r="E544" t="s">
        <v>38</v>
      </c>
      <c r="F544">
        <v>113</v>
      </c>
      <c r="G544">
        <v>45</v>
      </c>
      <c r="H544" t="s">
        <v>584</v>
      </c>
    </row>
    <row r="545" spans="1:8" x14ac:dyDescent="0.25">
      <c r="A545">
        <v>543</v>
      </c>
      <c r="B545" t="s">
        <v>458</v>
      </c>
      <c r="C545" t="s">
        <v>566</v>
      </c>
      <c r="D545" t="s">
        <v>22</v>
      </c>
      <c r="E545" t="s">
        <v>38</v>
      </c>
      <c r="F545">
        <v>113</v>
      </c>
      <c r="G545">
        <v>71</v>
      </c>
      <c r="H545" t="s">
        <v>585</v>
      </c>
    </row>
    <row r="546" spans="1:8" x14ac:dyDescent="0.25">
      <c r="A546">
        <v>544</v>
      </c>
      <c r="B546" t="s">
        <v>458</v>
      </c>
      <c r="C546" t="s">
        <v>566</v>
      </c>
      <c r="D546" t="s">
        <v>24</v>
      </c>
      <c r="E546" t="s">
        <v>38</v>
      </c>
      <c r="F546">
        <v>113</v>
      </c>
      <c r="G546">
        <v>58</v>
      </c>
      <c r="H546" t="s">
        <v>586</v>
      </c>
    </row>
    <row r="547" spans="1:8" x14ac:dyDescent="0.25">
      <c r="A547">
        <v>545</v>
      </c>
      <c r="B547" t="s">
        <v>458</v>
      </c>
      <c r="C547" t="s">
        <v>566</v>
      </c>
      <c r="D547" t="s">
        <v>15</v>
      </c>
      <c r="E547" t="s">
        <v>44</v>
      </c>
      <c r="F547">
        <v>113</v>
      </c>
      <c r="G547">
        <v>77</v>
      </c>
      <c r="H547" t="s">
        <v>587</v>
      </c>
    </row>
    <row r="548" spans="1:8" x14ac:dyDescent="0.25">
      <c r="A548">
        <v>546</v>
      </c>
      <c r="B548" t="s">
        <v>458</v>
      </c>
      <c r="C548" t="s">
        <v>566</v>
      </c>
      <c r="D548" t="s">
        <v>18</v>
      </c>
      <c r="E548" t="s">
        <v>44</v>
      </c>
      <c r="F548">
        <v>113</v>
      </c>
      <c r="G548">
        <v>75</v>
      </c>
      <c r="H548" t="s">
        <v>588</v>
      </c>
    </row>
    <row r="549" spans="1:8" x14ac:dyDescent="0.25">
      <c r="A549">
        <v>547</v>
      </c>
      <c r="B549" t="s">
        <v>458</v>
      </c>
      <c r="C549" t="s">
        <v>566</v>
      </c>
      <c r="D549" t="s">
        <v>20</v>
      </c>
      <c r="E549" t="s">
        <v>44</v>
      </c>
      <c r="F549">
        <v>113</v>
      </c>
      <c r="G549">
        <v>60</v>
      </c>
      <c r="H549" t="s">
        <v>589</v>
      </c>
    </row>
    <row r="550" spans="1:8" x14ac:dyDescent="0.25">
      <c r="A550">
        <v>548</v>
      </c>
      <c r="B550" t="s">
        <v>458</v>
      </c>
      <c r="C550" t="s">
        <v>566</v>
      </c>
      <c r="D550" t="s">
        <v>22</v>
      </c>
      <c r="E550" t="s">
        <v>44</v>
      </c>
      <c r="F550">
        <v>113</v>
      </c>
      <c r="G550">
        <v>62</v>
      </c>
      <c r="H550" t="s">
        <v>590</v>
      </c>
    </row>
    <row r="551" spans="1:8" x14ac:dyDescent="0.25">
      <c r="A551">
        <v>549</v>
      </c>
      <c r="B551" t="s">
        <v>458</v>
      </c>
      <c r="C551" t="s">
        <v>566</v>
      </c>
      <c r="D551" t="s">
        <v>24</v>
      </c>
      <c r="E551" t="s">
        <v>44</v>
      </c>
      <c r="F551">
        <v>113</v>
      </c>
      <c r="G551">
        <v>67</v>
      </c>
      <c r="H551" t="s">
        <v>591</v>
      </c>
    </row>
    <row r="552" spans="1:8" x14ac:dyDescent="0.25">
      <c r="A552">
        <v>550</v>
      </c>
      <c r="B552" t="s">
        <v>458</v>
      </c>
      <c r="C552" t="s">
        <v>566</v>
      </c>
      <c r="D552" t="s">
        <v>15</v>
      </c>
      <c r="E552" t="s">
        <v>50</v>
      </c>
      <c r="F552">
        <v>113</v>
      </c>
      <c r="G552">
        <v>78</v>
      </c>
      <c r="H552" t="s">
        <v>592</v>
      </c>
    </row>
    <row r="553" spans="1:8" x14ac:dyDescent="0.25">
      <c r="A553">
        <v>551</v>
      </c>
      <c r="B553" t="s">
        <v>458</v>
      </c>
      <c r="C553" t="s">
        <v>566</v>
      </c>
      <c r="D553" t="s">
        <v>18</v>
      </c>
      <c r="E553" t="s">
        <v>50</v>
      </c>
      <c r="F553">
        <v>113</v>
      </c>
      <c r="G553">
        <v>40</v>
      </c>
      <c r="H553" t="s">
        <v>593</v>
      </c>
    </row>
    <row r="554" spans="1:8" x14ac:dyDescent="0.25">
      <c r="A554">
        <v>552</v>
      </c>
      <c r="B554" t="s">
        <v>458</v>
      </c>
      <c r="C554" t="s">
        <v>566</v>
      </c>
      <c r="D554" t="s">
        <v>20</v>
      </c>
      <c r="E554" t="s">
        <v>50</v>
      </c>
      <c r="F554">
        <v>113</v>
      </c>
      <c r="G554">
        <v>71</v>
      </c>
      <c r="H554" t="s">
        <v>594</v>
      </c>
    </row>
    <row r="555" spans="1:8" x14ac:dyDescent="0.25">
      <c r="A555">
        <v>553</v>
      </c>
      <c r="B555" t="s">
        <v>458</v>
      </c>
      <c r="C555" t="s">
        <v>566</v>
      </c>
      <c r="D555" t="s">
        <v>22</v>
      </c>
      <c r="E555" t="s">
        <v>50</v>
      </c>
      <c r="F555">
        <v>113</v>
      </c>
      <c r="G555">
        <v>79</v>
      </c>
      <c r="H555" t="s">
        <v>595</v>
      </c>
    </row>
    <row r="556" spans="1:8" x14ac:dyDescent="0.25">
      <c r="A556">
        <v>554</v>
      </c>
      <c r="B556" t="s">
        <v>458</v>
      </c>
      <c r="C556" t="s">
        <v>566</v>
      </c>
      <c r="D556" t="s">
        <v>24</v>
      </c>
      <c r="E556" t="s">
        <v>50</v>
      </c>
      <c r="F556">
        <v>113</v>
      </c>
      <c r="G556">
        <v>52</v>
      </c>
      <c r="H556" t="s">
        <v>596</v>
      </c>
    </row>
    <row r="557" spans="1:8" x14ac:dyDescent="0.25">
      <c r="A557">
        <v>555</v>
      </c>
      <c r="B557" t="s">
        <v>458</v>
      </c>
      <c r="C557" t="s">
        <v>566</v>
      </c>
      <c r="D557" t="s">
        <v>15</v>
      </c>
      <c r="E557" t="s">
        <v>56</v>
      </c>
      <c r="F557">
        <v>113</v>
      </c>
      <c r="G557">
        <v>70</v>
      </c>
      <c r="H557" t="s">
        <v>597</v>
      </c>
    </row>
    <row r="558" spans="1:8" x14ac:dyDescent="0.25">
      <c r="A558">
        <v>556</v>
      </c>
      <c r="B558" t="s">
        <v>458</v>
      </c>
      <c r="C558" t="s">
        <v>566</v>
      </c>
      <c r="D558" t="s">
        <v>18</v>
      </c>
      <c r="E558" t="s">
        <v>56</v>
      </c>
      <c r="F558">
        <v>113</v>
      </c>
      <c r="G558">
        <v>65</v>
      </c>
      <c r="H558" t="s">
        <v>598</v>
      </c>
    </row>
    <row r="559" spans="1:8" x14ac:dyDescent="0.25">
      <c r="A559">
        <v>557</v>
      </c>
      <c r="B559" t="s">
        <v>458</v>
      </c>
      <c r="C559" t="s">
        <v>566</v>
      </c>
      <c r="D559" t="s">
        <v>20</v>
      </c>
      <c r="E559" t="s">
        <v>56</v>
      </c>
      <c r="F559">
        <v>113</v>
      </c>
      <c r="G559">
        <v>40</v>
      </c>
      <c r="H559" t="s">
        <v>599</v>
      </c>
    </row>
    <row r="560" spans="1:8" x14ac:dyDescent="0.25">
      <c r="A560">
        <v>558</v>
      </c>
      <c r="B560" t="s">
        <v>458</v>
      </c>
      <c r="C560" t="s">
        <v>566</v>
      </c>
      <c r="D560" t="s">
        <v>22</v>
      </c>
      <c r="E560" t="s">
        <v>56</v>
      </c>
      <c r="F560">
        <v>113</v>
      </c>
      <c r="G560">
        <v>78</v>
      </c>
      <c r="H560" t="s">
        <v>600</v>
      </c>
    </row>
    <row r="561" spans="1:8" x14ac:dyDescent="0.25">
      <c r="A561">
        <v>559</v>
      </c>
      <c r="B561" t="s">
        <v>458</v>
      </c>
      <c r="C561" t="s">
        <v>566</v>
      </c>
      <c r="D561" t="s">
        <v>24</v>
      </c>
      <c r="E561" t="s">
        <v>56</v>
      </c>
      <c r="F561">
        <v>113</v>
      </c>
      <c r="G561">
        <v>58</v>
      </c>
      <c r="H561" t="s">
        <v>601</v>
      </c>
    </row>
    <row r="562" spans="1:8" x14ac:dyDescent="0.25">
      <c r="A562">
        <v>560</v>
      </c>
      <c r="B562" t="s">
        <v>458</v>
      </c>
      <c r="C562" t="s">
        <v>602</v>
      </c>
      <c r="D562" t="s">
        <v>15</v>
      </c>
      <c r="E562" t="s">
        <v>16</v>
      </c>
      <c r="F562">
        <v>90</v>
      </c>
      <c r="G562">
        <v>76</v>
      </c>
      <c r="H562" t="s">
        <v>603</v>
      </c>
    </row>
    <row r="563" spans="1:8" x14ac:dyDescent="0.25">
      <c r="A563">
        <v>561</v>
      </c>
      <c r="B563" t="s">
        <v>458</v>
      </c>
      <c r="C563" t="s">
        <v>602</v>
      </c>
      <c r="D563" t="s">
        <v>18</v>
      </c>
      <c r="E563" t="s">
        <v>16</v>
      </c>
      <c r="F563">
        <v>90</v>
      </c>
      <c r="G563">
        <v>74</v>
      </c>
      <c r="H563" t="s">
        <v>604</v>
      </c>
    </row>
    <row r="564" spans="1:8" x14ac:dyDescent="0.25">
      <c r="A564">
        <v>562</v>
      </c>
      <c r="B564" t="s">
        <v>458</v>
      </c>
      <c r="C564" t="s">
        <v>602</v>
      </c>
      <c r="D564" t="s">
        <v>20</v>
      </c>
      <c r="E564" t="s">
        <v>16</v>
      </c>
      <c r="F564">
        <v>90</v>
      </c>
      <c r="G564">
        <v>79</v>
      </c>
      <c r="H564" t="s">
        <v>605</v>
      </c>
    </row>
    <row r="565" spans="1:8" x14ac:dyDescent="0.25">
      <c r="A565">
        <v>563</v>
      </c>
      <c r="B565" t="s">
        <v>458</v>
      </c>
      <c r="C565" t="s">
        <v>602</v>
      </c>
      <c r="D565" t="s">
        <v>22</v>
      </c>
      <c r="E565" t="s">
        <v>16</v>
      </c>
      <c r="F565">
        <v>90</v>
      </c>
      <c r="G565">
        <v>50</v>
      </c>
      <c r="H565" t="s">
        <v>606</v>
      </c>
    </row>
    <row r="566" spans="1:8" x14ac:dyDescent="0.25">
      <c r="A566">
        <v>564</v>
      </c>
      <c r="B566" t="s">
        <v>458</v>
      </c>
      <c r="C566" t="s">
        <v>602</v>
      </c>
      <c r="D566" t="s">
        <v>24</v>
      </c>
      <c r="E566" t="s">
        <v>16</v>
      </c>
      <c r="F566">
        <v>90</v>
      </c>
      <c r="G566">
        <v>62</v>
      </c>
      <c r="H566" t="s">
        <v>607</v>
      </c>
    </row>
    <row r="567" spans="1:8" x14ac:dyDescent="0.25">
      <c r="A567">
        <v>565</v>
      </c>
      <c r="B567" t="s">
        <v>458</v>
      </c>
      <c r="C567" t="s">
        <v>602</v>
      </c>
      <c r="D567" t="s">
        <v>15</v>
      </c>
      <c r="E567" t="s">
        <v>26</v>
      </c>
      <c r="F567">
        <v>90</v>
      </c>
      <c r="G567">
        <v>80</v>
      </c>
      <c r="H567" t="s">
        <v>608</v>
      </c>
    </row>
    <row r="568" spans="1:8" x14ac:dyDescent="0.25">
      <c r="A568">
        <v>566</v>
      </c>
      <c r="B568" t="s">
        <v>458</v>
      </c>
      <c r="C568" t="s">
        <v>602</v>
      </c>
      <c r="D568" t="s">
        <v>18</v>
      </c>
      <c r="E568" t="s">
        <v>26</v>
      </c>
      <c r="F568">
        <v>90</v>
      </c>
      <c r="G568">
        <v>49</v>
      </c>
      <c r="H568" t="s">
        <v>609</v>
      </c>
    </row>
    <row r="569" spans="1:8" x14ac:dyDescent="0.25">
      <c r="A569">
        <v>567</v>
      </c>
      <c r="B569" t="s">
        <v>458</v>
      </c>
      <c r="C569" t="s">
        <v>602</v>
      </c>
      <c r="D569" t="s">
        <v>20</v>
      </c>
      <c r="E569" t="s">
        <v>26</v>
      </c>
      <c r="F569">
        <v>90</v>
      </c>
      <c r="G569">
        <v>69</v>
      </c>
      <c r="H569" t="s">
        <v>610</v>
      </c>
    </row>
    <row r="570" spans="1:8" x14ac:dyDescent="0.25">
      <c r="A570">
        <v>568</v>
      </c>
      <c r="B570" t="s">
        <v>458</v>
      </c>
      <c r="C570" t="s">
        <v>602</v>
      </c>
      <c r="D570" t="s">
        <v>22</v>
      </c>
      <c r="E570" t="s">
        <v>26</v>
      </c>
      <c r="F570">
        <v>90</v>
      </c>
      <c r="G570">
        <v>71</v>
      </c>
      <c r="H570" t="s">
        <v>611</v>
      </c>
    </row>
    <row r="571" spans="1:8" x14ac:dyDescent="0.25">
      <c r="A571">
        <v>569</v>
      </c>
      <c r="B571" t="s">
        <v>458</v>
      </c>
      <c r="C571" t="s">
        <v>602</v>
      </c>
      <c r="D571" t="s">
        <v>24</v>
      </c>
      <c r="E571" t="s">
        <v>26</v>
      </c>
      <c r="F571">
        <v>90</v>
      </c>
      <c r="G571">
        <v>69</v>
      </c>
      <c r="H571" t="s">
        <v>612</v>
      </c>
    </row>
    <row r="572" spans="1:8" x14ac:dyDescent="0.25">
      <c r="A572">
        <v>570</v>
      </c>
      <c r="B572" t="s">
        <v>458</v>
      </c>
      <c r="C572" t="s">
        <v>602</v>
      </c>
      <c r="D572" t="s">
        <v>15</v>
      </c>
      <c r="E572" t="s">
        <v>32</v>
      </c>
      <c r="F572">
        <v>90</v>
      </c>
      <c r="G572">
        <v>57</v>
      </c>
      <c r="H572" t="s">
        <v>613</v>
      </c>
    </row>
    <row r="573" spans="1:8" x14ac:dyDescent="0.25">
      <c r="A573">
        <v>571</v>
      </c>
      <c r="B573" t="s">
        <v>458</v>
      </c>
      <c r="C573" t="s">
        <v>602</v>
      </c>
      <c r="D573" t="s">
        <v>18</v>
      </c>
      <c r="E573" t="s">
        <v>32</v>
      </c>
      <c r="F573">
        <v>90</v>
      </c>
      <c r="G573">
        <v>64</v>
      </c>
      <c r="H573" t="s">
        <v>614</v>
      </c>
    </row>
    <row r="574" spans="1:8" x14ac:dyDescent="0.25">
      <c r="A574">
        <v>572</v>
      </c>
      <c r="B574" t="s">
        <v>458</v>
      </c>
      <c r="C574" t="s">
        <v>602</v>
      </c>
      <c r="D574" t="s">
        <v>20</v>
      </c>
      <c r="E574" t="s">
        <v>32</v>
      </c>
      <c r="F574">
        <v>90</v>
      </c>
      <c r="G574">
        <v>71</v>
      </c>
      <c r="H574" t="s">
        <v>615</v>
      </c>
    </row>
    <row r="575" spans="1:8" x14ac:dyDescent="0.25">
      <c r="A575">
        <v>573</v>
      </c>
      <c r="B575" t="s">
        <v>458</v>
      </c>
      <c r="C575" t="s">
        <v>602</v>
      </c>
      <c r="D575" t="s">
        <v>22</v>
      </c>
      <c r="E575" t="s">
        <v>32</v>
      </c>
      <c r="F575">
        <v>90</v>
      </c>
      <c r="G575">
        <v>54</v>
      </c>
      <c r="H575" t="s">
        <v>616</v>
      </c>
    </row>
    <row r="576" spans="1:8" x14ac:dyDescent="0.25">
      <c r="A576">
        <v>574</v>
      </c>
      <c r="B576" t="s">
        <v>458</v>
      </c>
      <c r="C576" t="s">
        <v>602</v>
      </c>
      <c r="D576" t="s">
        <v>24</v>
      </c>
      <c r="E576" t="s">
        <v>32</v>
      </c>
      <c r="F576">
        <v>90</v>
      </c>
      <c r="G576">
        <v>50</v>
      </c>
      <c r="H576" t="s">
        <v>617</v>
      </c>
    </row>
    <row r="577" spans="1:8" x14ac:dyDescent="0.25">
      <c r="A577">
        <v>575</v>
      </c>
      <c r="B577" t="s">
        <v>458</v>
      </c>
      <c r="C577" t="s">
        <v>602</v>
      </c>
      <c r="D577" t="s">
        <v>15</v>
      </c>
      <c r="E577" t="s">
        <v>38</v>
      </c>
      <c r="F577">
        <v>90</v>
      </c>
      <c r="G577">
        <v>48</v>
      </c>
      <c r="H577" t="s">
        <v>618</v>
      </c>
    </row>
    <row r="578" spans="1:8" x14ac:dyDescent="0.25">
      <c r="A578">
        <v>576</v>
      </c>
      <c r="B578" t="s">
        <v>458</v>
      </c>
      <c r="C578" t="s">
        <v>602</v>
      </c>
      <c r="D578" t="s">
        <v>18</v>
      </c>
      <c r="E578" t="s">
        <v>38</v>
      </c>
      <c r="F578">
        <v>90</v>
      </c>
      <c r="G578">
        <v>54</v>
      </c>
      <c r="H578" t="s">
        <v>619</v>
      </c>
    </row>
    <row r="579" spans="1:8" x14ac:dyDescent="0.25">
      <c r="A579">
        <v>577</v>
      </c>
      <c r="B579" t="s">
        <v>458</v>
      </c>
      <c r="C579" t="s">
        <v>602</v>
      </c>
      <c r="D579" t="s">
        <v>20</v>
      </c>
      <c r="E579" t="s">
        <v>38</v>
      </c>
      <c r="F579">
        <v>90</v>
      </c>
      <c r="G579">
        <v>61</v>
      </c>
      <c r="H579" t="s">
        <v>620</v>
      </c>
    </row>
    <row r="580" spans="1:8" x14ac:dyDescent="0.25">
      <c r="A580">
        <v>578</v>
      </c>
      <c r="B580" t="s">
        <v>458</v>
      </c>
      <c r="C580" t="s">
        <v>602</v>
      </c>
      <c r="D580" t="s">
        <v>22</v>
      </c>
      <c r="E580" t="s">
        <v>38</v>
      </c>
      <c r="F580">
        <v>90</v>
      </c>
      <c r="G580">
        <v>78</v>
      </c>
      <c r="H580" t="s">
        <v>621</v>
      </c>
    </row>
    <row r="581" spans="1:8" x14ac:dyDescent="0.25">
      <c r="A581">
        <v>579</v>
      </c>
      <c r="B581" t="s">
        <v>458</v>
      </c>
      <c r="C581" t="s">
        <v>602</v>
      </c>
      <c r="D581" t="s">
        <v>24</v>
      </c>
      <c r="E581" t="s">
        <v>38</v>
      </c>
      <c r="F581">
        <v>90</v>
      </c>
      <c r="G581">
        <v>79</v>
      </c>
      <c r="H581" t="s">
        <v>622</v>
      </c>
    </row>
    <row r="582" spans="1:8" x14ac:dyDescent="0.25">
      <c r="A582">
        <v>580</v>
      </c>
      <c r="B582" t="s">
        <v>458</v>
      </c>
      <c r="C582" t="s">
        <v>602</v>
      </c>
      <c r="D582" t="s">
        <v>15</v>
      </c>
      <c r="E582" t="s">
        <v>44</v>
      </c>
      <c r="F582">
        <v>90</v>
      </c>
      <c r="G582">
        <v>44</v>
      </c>
      <c r="H582" t="s">
        <v>623</v>
      </c>
    </row>
    <row r="583" spans="1:8" x14ac:dyDescent="0.25">
      <c r="A583">
        <v>581</v>
      </c>
      <c r="B583" t="s">
        <v>458</v>
      </c>
      <c r="C583" t="s">
        <v>602</v>
      </c>
      <c r="D583" t="s">
        <v>18</v>
      </c>
      <c r="E583" t="s">
        <v>44</v>
      </c>
      <c r="F583">
        <v>90</v>
      </c>
      <c r="G583">
        <v>50</v>
      </c>
      <c r="H583" t="s">
        <v>624</v>
      </c>
    </row>
    <row r="584" spans="1:8" x14ac:dyDescent="0.25">
      <c r="A584">
        <v>582</v>
      </c>
      <c r="B584" t="s">
        <v>458</v>
      </c>
      <c r="C584" t="s">
        <v>602</v>
      </c>
      <c r="D584" t="s">
        <v>20</v>
      </c>
      <c r="E584" t="s">
        <v>44</v>
      </c>
      <c r="F584">
        <v>90</v>
      </c>
      <c r="G584">
        <v>44</v>
      </c>
      <c r="H584" t="s">
        <v>625</v>
      </c>
    </row>
    <row r="585" spans="1:8" x14ac:dyDescent="0.25">
      <c r="A585">
        <v>583</v>
      </c>
      <c r="B585" t="s">
        <v>458</v>
      </c>
      <c r="C585" t="s">
        <v>602</v>
      </c>
      <c r="D585" t="s">
        <v>22</v>
      </c>
      <c r="E585" t="s">
        <v>44</v>
      </c>
      <c r="F585">
        <v>90</v>
      </c>
      <c r="G585">
        <v>64</v>
      </c>
      <c r="H585" t="s">
        <v>626</v>
      </c>
    </row>
    <row r="586" spans="1:8" x14ac:dyDescent="0.25">
      <c r="A586">
        <v>584</v>
      </c>
      <c r="B586" t="s">
        <v>458</v>
      </c>
      <c r="C586" t="s">
        <v>602</v>
      </c>
      <c r="D586" t="s">
        <v>24</v>
      </c>
      <c r="E586" t="s">
        <v>44</v>
      </c>
      <c r="F586">
        <v>90</v>
      </c>
      <c r="G586">
        <v>47</v>
      </c>
      <c r="H586" t="s">
        <v>627</v>
      </c>
    </row>
    <row r="587" spans="1:8" x14ac:dyDescent="0.25">
      <c r="A587">
        <v>585</v>
      </c>
      <c r="B587" t="s">
        <v>458</v>
      </c>
      <c r="C587" t="s">
        <v>602</v>
      </c>
      <c r="D587" t="s">
        <v>15</v>
      </c>
      <c r="E587" t="s">
        <v>50</v>
      </c>
      <c r="F587">
        <v>90</v>
      </c>
      <c r="G587">
        <v>59</v>
      </c>
      <c r="H587" t="s">
        <v>628</v>
      </c>
    </row>
    <row r="588" spans="1:8" x14ac:dyDescent="0.25">
      <c r="A588">
        <v>586</v>
      </c>
      <c r="B588" t="s">
        <v>458</v>
      </c>
      <c r="C588" t="s">
        <v>602</v>
      </c>
      <c r="D588" t="s">
        <v>18</v>
      </c>
      <c r="E588" t="s">
        <v>50</v>
      </c>
      <c r="F588">
        <v>90</v>
      </c>
      <c r="G588">
        <v>41</v>
      </c>
      <c r="H588" t="s">
        <v>629</v>
      </c>
    </row>
    <row r="589" spans="1:8" x14ac:dyDescent="0.25">
      <c r="A589">
        <v>587</v>
      </c>
      <c r="B589" t="s">
        <v>458</v>
      </c>
      <c r="C589" t="s">
        <v>602</v>
      </c>
      <c r="D589" t="s">
        <v>20</v>
      </c>
      <c r="E589" t="s">
        <v>50</v>
      </c>
      <c r="F589">
        <v>90</v>
      </c>
      <c r="G589">
        <v>52</v>
      </c>
      <c r="H589" t="s">
        <v>630</v>
      </c>
    </row>
    <row r="590" spans="1:8" x14ac:dyDescent="0.25">
      <c r="A590">
        <v>588</v>
      </c>
      <c r="B590" t="s">
        <v>458</v>
      </c>
      <c r="C590" t="s">
        <v>602</v>
      </c>
      <c r="D590" t="s">
        <v>22</v>
      </c>
      <c r="E590" t="s">
        <v>50</v>
      </c>
      <c r="F590">
        <v>90</v>
      </c>
      <c r="G590">
        <v>51</v>
      </c>
      <c r="H590" t="s">
        <v>631</v>
      </c>
    </row>
    <row r="591" spans="1:8" x14ac:dyDescent="0.25">
      <c r="A591">
        <v>589</v>
      </c>
      <c r="B591" t="s">
        <v>458</v>
      </c>
      <c r="C591" t="s">
        <v>602</v>
      </c>
      <c r="D591" t="s">
        <v>24</v>
      </c>
      <c r="E591" t="s">
        <v>50</v>
      </c>
      <c r="F591">
        <v>90</v>
      </c>
      <c r="G591">
        <v>50</v>
      </c>
      <c r="H591" t="s">
        <v>632</v>
      </c>
    </row>
    <row r="592" spans="1:8" x14ac:dyDescent="0.25">
      <c r="A592">
        <v>590</v>
      </c>
      <c r="B592" t="s">
        <v>458</v>
      </c>
      <c r="C592" t="s">
        <v>602</v>
      </c>
      <c r="D592" t="s">
        <v>15</v>
      </c>
      <c r="E592" t="s">
        <v>56</v>
      </c>
      <c r="F592">
        <v>90</v>
      </c>
      <c r="G592">
        <v>75</v>
      </c>
      <c r="H592" t="s">
        <v>633</v>
      </c>
    </row>
    <row r="593" spans="1:8" x14ac:dyDescent="0.25">
      <c r="A593">
        <v>591</v>
      </c>
      <c r="B593" t="s">
        <v>458</v>
      </c>
      <c r="C593" t="s">
        <v>602</v>
      </c>
      <c r="D593" t="s">
        <v>18</v>
      </c>
      <c r="E593" t="s">
        <v>56</v>
      </c>
      <c r="F593">
        <v>90</v>
      </c>
      <c r="G593">
        <v>45</v>
      </c>
      <c r="H593" t="s">
        <v>634</v>
      </c>
    </row>
    <row r="594" spans="1:8" x14ac:dyDescent="0.25">
      <c r="A594">
        <v>592</v>
      </c>
      <c r="B594" t="s">
        <v>458</v>
      </c>
      <c r="C594" t="s">
        <v>602</v>
      </c>
      <c r="D594" t="s">
        <v>20</v>
      </c>
      <c r="E594" t="s">
        <v>56</v>
      </c>
      <c r="F594">
        <v>90</v>
      </c>
      <c r="G594">
        <v>45</v>
      </c>
      <c r="H594" t="s">
        <v>635</v>
      </c>
    </row>
    <row r="595" spans="1:8" x14ac:dyDescent="0.25">
      <c r="A595">
        <v>593</v>
      </c>
      <c r="B595" t="s">
        <v>458</v>
      </c>
      <c r="C595" t="s">
        <v>602</v>
      </c>
      <c r="D595" t="s">
        <v>22</v>
      </c>
      <c r="E595" t="s">
        <v>56</v>
      </c>
      <c r="F595">
        <v>90</v>
      </c>
      <c r="G595">
        <v>68</v>
      </c>
      <c r="H595" t="s">
        <v>636</v>
      </c>
    </row>
    <row r="596" spans="1:8" x14ac:dyDescent="0.25">
      <c r="A596">
        <v>594</v>
      </c>
      <c r="B596" t="s">
        <v>458</v>
      </c>
      <c r="C596" t="s">
        <v>602</v>
      </c>
      <c r="D596" t="s">
        <v>24</v>
      </c>
      <c r="E596" t="s">
        <v>56</v>
      </c>
      <c r="F596">
        <v>90</v>
      </c>
      <c r="G596">
        <v>53</v>
      </c>
      <c r="H596" t="s">
        <v>637</v>
      </c>
    </row>
    <row r="597" spans="1:8" x14ac:dyDescent="0.25">
      <c r="A597">
        <v>595</v>
      </c>
      <c r="B597" t="s">
        <v>458</v>
      </c>
      <c r="C597" t="s">
        <v>638</v>
      </c>
      <c r="D597" t="s">
        <v>15</v>
      </c>
      <c r="E597" t="s">
        <v>16</v>
      </c>
      <c r="F597">
        <v>118</v>
      </c>
      <c r="G597">
        <v>51</v>
      </c>
      <c r="H597" t="s">
        <v>639</v>
      </c>
    </row>
    <row r="598" spans="1:8" x14ac:dyDescent="0.25">
      <c r="A598">
        <v>596</v>
      </c>
      <c r="B598" t="s">
        <v>458</v>
      </c>
      <c r="C598" t="s">
        <v>638</v>
      </c>
      <c r="D598" t="s">
        <v>18</v>
      </c>
      <c r="E598" t="s">
        <v>16</v>
      </c>
      <c r="F598">
        <v>118</v>
      </c>
      <c r="G598">
        <v>47</v>
      </c>
      <c r="H598" t="s">
        <v>640</v>
      </c>
    </row>
    <row r="599" spans="1:8" x14ac:dyDescent="0.25">
      <c r="A599">
        <v>597</v>
      </c>
      <c r="B599" t="s">
        <v>458</v>
      </c>
      <c r="C599" t="s">
        <v>638</v>
      </c>
      <c r="D599" t="s">
        <v>20</v>
      </c>
      <c r="E599" t="s">
        <v>16</v>
      </c>
      <c r="F599">
        <v>118</v>
      </c>
      <c r="G599">
        <v>70</v>
      </c>
      <c r="H599" t="s">
        <v>641</v>
      </c>
    </row>
    <row r="600" spans="1:8" x14ac:dyDescent="0.25">
      <c r="A600">
        <v>598</v>
      </c>
      <c r="B600" t="s">
        <v>458</v>
      </c>
      <c r="C600" t="s">
        <v>638</v>
      </c>
      <c r="D600" t="s">
        <v>22</v>
      </c>
      <c r="E600" t="s">
        <v>16</v>
      </c>
      <c r="F600">
        <v>118</v>
      </c>
      <c r="G600">
        <v>41</v>
      </c>
      <c r="H600" t="s">
        <v>642</v>
      </c>
    </row>
    <row r="601" spans="1:8" x14ac:dyDescent="0.25">
      <c r="A601">
        <v>599</v>
      </c>
      <c r="B601" t="s">
        <v>458</v>
      </c>
      <c r="C601" t="s">
        <v>638</v>
      </c>
      <c r="D601" t="s">
        <v>24</v>
      </c>
      <c r="E601" t="s">
        <v>16</v>
      </c>
      <c r="F601">
        <v>118</v>
      </c>
      <c r="G601">
        <v>54</v>
      </c>
      <c r="H601" t="s">
        <v>643</v>
      </c>
    </row>
    <row r="602" spans="1:8" x14ac:dyDescent="0.25">
      <c r="A602">
        <v>600</v>
      </c>
      <c r="B602" t="s">
        <v>458</v>
      </c>
      <c r="C602" t="s">
        <v>638</v>
      </c>
      <c r="D602" t="s">
        <v>15</v>
      </c>
      <c r="E602" t="s">
        <v>26</v>
      </c>
      <c r="F602">
        <v>118</v>
      </c>
      <c r="G602">
        <v>46</v>
      </c>
      <c r="H602" t="s">
        <v>644</v>
      </c>
    </row>
    <row r="603" spans="1:8" x14ac:dyDescent="0.25">
      <c r="A603">
        <v>601</v>
      </c>
      <c r="B603" t="s">
        <v>458</v>
      </c>
      <c r="C603" t="s">
        <v>638</v>
      </c>
      <c r="D603" t="s">
        <v>18</v>
      </c>
      <c r="E603" t="s">
        <v>26</v>
      </c>
      <c r="F603">
        <v>118</v>
      </c>
      <c r="G603">
        <v>69</v>
      </c>
      <c r="H603" t="s">
        <v>645</v>
      </c>
    </row>
    <row r="604" spans="1:8" x14ac:dyDescent="0.25">
      <c r="A604">
        <v>602</v>
      </c>
      <c r="B604" t="s">
        <v>458</v>
      </c>
      <c r="C604" t="s">
        <v>638</v>
      </c>
      <c r="D604" t="s">
        <v>20</v>
      </c>
      <c r="E604" t="s">
        <v>26</v>
      </c>
      <c r="F604">
        <v>118</v>
      </c>
      <c r="G604">
        <v>54</v>
      </c>
      <c r="H604" t="s">
        <v>646</v>
      </c>
    </row>
    <row r="605" spans="1:8" x14ac:dyDescent="0.25">
      <c r="A605">
        <v>603</v>
      </c>
      <c r="B605" t="s">
        <v>458</v>
      </c>
      <c r="C605" t="s">
        <v>638</v>
      </c>
      <c r="D605" t="s">
        <v>22</v>
      </c>
      <c r="E605" t="s">
        <v>26</v>
      </c>
      <c r="F605">
        <v>118</v>
      </c>
      <c r="G605">
        <v>79</v>
      </c>
      <c r="H605" t="s">
        <v>647</v>
      </c>
    </row>
    <row r="606" spans="1:8" x14ac:dyDescent="0.25">
      <c r="A606">
        <v>604</v>
      </c>
      <c r="B606" t="s">
        <v>458</v>
      </c>
      <c r="C606" t="s">
        <v>638</v>
      </c>
      <c r="D606" t="s">
        <v>24</v>
      </c>
      <c r="E606" t="s">
        <v>26</v>
      </c>
      <c r="F606">
        <v>118</v>
      </c>
      <c r="G606">
        <v>75</v>
      </c>
      <c r="H606" t="s">
        <v>648</v>
      </c>
    </row>
    <row r="607" spans="1:8" x14ac:dyDescent="0.25">
      <c r="A607">
        <v>605</v>
      </c>
      <c r="B607" t="s">
        <v>458</v>
      </c>
      <c r="C607" t="s">
        <v>638</v>
      </c>
      <c r="D607" t="s">
        <v>15</v>
      </c>
      <c r="E607" t="s">
        <v>32</v>
      </c>
      <c r="F607">
        <v>118</v>
      </c>
      <c r="G607">
        <v>46</v>
      </c>
      <c r="H607" t="s">
        <v>649</v>
      </c>
    </row>
    <row r="608" spans="1:8" x14ac:dyDescent="0.25">
      <c r="A608">
        <v>606</v>
      </c>
      <c r="B608" t="s">
        <v>458</v>
      </c>
      <c r="C608" t="s">
        <v>638</v>
      </c>
      <c r="D608" t="s">
        <v>18</v>
      </c>
      <c r="E608" t="s">
        <v>32</v>
      </c>
      <c r="F608">
        <v>118</v>
      </c>
      <c r="G608">
        <v>79</v>
      </c>
      <c r="H608" t="s">
        <v>650</v>
      </c>
    </row>
    <row r="609" spans="1:8" x14ac:dyDescent="0.25">
      <c r="A609">
        <v>607</v>
      </c>
      <c r="B609" t="s">
        <v>458</v>
      </c>
      <c r="C609" t="s">
        <v>638</v>
      </c>
      <c r="D609" t="s">
        <v>20</v>
      </c>
      <c r="E609" t="s">
        <v>32</v>
      </c>
      <c r="F609">
        <v>118</v>
      </c>
      <c r="G609">
        <v>64</v>
      </c>
      <c r="H609" t="s">
        <v>651</v>
      </c>
    </row>
    <row r="610" spans="1:8" x14ac:dyDescent="0.25">
      <c r="A610">
        <v>608</v>
      </c>
      <c r="B610" t="s">
        <v>458</v>
      </c>
      <c r="C610" t="s">
        <v>638</v>
      </c>
      <c r="D610" t="s">
        <v>22</v>
      </c>
      <c r="E610" t="s">
        <v>32</v>
      </c>
      <c r="F610">
        <v>118</v>
      </c>
      <c r="G610">
        <v>50</v>
      </c>
      <c r="H610" t="s">
        <v>652</v>
      </c>
    </row>
    <row r="611" spans="1:8" x14ac:dyDescent="0.25">
      <c r="A611">
        <v>609</v>
      </c>
      <c r="B611" t="s">
        <v>458</v>
      </c>
      <c r="C611" t="s">
        <v>638</v>
      </c>
      <c r="D611" t="s">
        <v>24</v>
      </c>
      <c r="E611" t="s">
        <v>32</v>
      </c>
      <c r="F611">
        <v>118</v>
      </c>
      <c r="G611">
        <v>42</v>
      </c>
      <c r="H611" t="s">
        <v>653</v>
      </c>
    </row>
    <row r="612" spans="1:8" x14ac:dyDescent="0.25">
      <c r="A612">
        <v>610</v>
      </c>
      <c r="B612" t="s">
        <v>458</v>
      </c>
      <c r="C612" t="s">
        <v>638</v>
      </c>
      <c r="D612" t="s">
        <v>15</v>
      </c>
      <c r="E612" t="s">
        <v>38</v>
      </c>
      <c r="F612">
        <v>118</v>
      </c>
      <c r="G612">
        <v>40</v>
      </c>
      <c r="H612" t="s">
        <v>654</v>
      </c>
    </row>
    <row r="613" spans="1:8" x14ac:dyDescent="0.25">
      <c r="A613">
        <v>611</v>
      </c>
      <c r="B613" t="s">
        <v>458</v>
      </c>
      <c r="C613" t="s">
        <v>638</v>
      </c>
      <c r="D613" t="s">
        <v>18</v>
      </c>
      <c r="E613" t="s">
        <v>38</v>
      </c>
      <c r="F613">
        <v>118</v>
      </c>
      <c r="G613">
        <v>62</v>
      </c>
      <c r="H613" t="s">
        <v>655</v>
      </c>
    </row>
    <row r="614" spans="1:8" x14ac:dyDescent="0.25">
      <c r="A614">
        <v>612</v>
      </c>
      <c r="B614" t="s">
        <v>458</v>
      </c>
      <c r="C614" t="s">
        <v>638</v>
      </c>
      <c r="D614" t="s">
        <v>20</v>
      </c>
      <c r="E614" t="s">
        <v>38</v>
      </c>
      <c r="F614">
        <v>118</v>
      </c>
      <c r="G614">
        <v>46</v>
      </c>
      <c r="H614" t="s">
        <v>656</v>
      </c>
    </row>
    <row r="615" spans="1:8" x14ac:dyDescent="0.25">
      <c r="A615">
        <v>613</v>
      </c>
      <c r="B615" t="s">
        <v>458</v>
      </c>
      <c r="C615" t="s">
        <v>638</v>
      </c>
      <c r="D615" t="s">
        <v>22</v>
      </c>
      <c r="E615" t="s">
        <v>38</v>
      </c>
      <c r="F615">
        <v>118</v>
      </c>
      <c r="G615">
        <v>63</v>
      </c>
      <c r="H615" t="s">
        <v>657</v>
      </c>
    </row>
    <row r="616" spans="1:8" x14ac:dyDescent="0.25">
      <c r="A616">
        <v>614</v>
      </c>
      <c r="B616" t="s">
        <v>458</v>
      </c>
      <c r="C616" t="s">
        <v>638</v>
      </c>
      <c r="D616" t="s">
        <v>24</v>
      </c>
      <c r="E616" t="s">
        <v>38</v>
      </c>
      <c r="F616">
        <v>118</v>
      </c>
      <c r="G616">
        <v>64</v>
      </c>
      <c r="H616" t="s">
        <v>658</v>
      </c>
    </row>
    <row r="617" spans="1:8" x14ac:dyDescent="0.25">
      <c r="A617">
        <v>615</v>
      </c>
      <c r="B617" t="s">
        <v>458</v>
      </c>
      <c r="C617" t="s">
        <v>638</v>
      </c>
      <c r="D617" t="s">
        <v>15</v>
      </c>
      <c r="E617" t="s">
        <v>44</v>
      </c>
      <c r="F617">
        <v>118</v>
      </c>
      <c r="G617">
        <v>54</v>
      </c>
      <c r="H617" t="s">
        <v>659</v>
      </c>
    </row>
    <row r="618" spans="1:8" x14ac:dyDescent="0.25">
      <c r="A618">
        <v>616</v>
      </c>
      <c r="B618" t="s">
        <v>458</v>
      </c>
      <c r="C618" t="s">
        <v>638</v>
      </c>
      <c r="D618" t="s">
        <v>18</v>
      </c>
      <c r="E618" t="s">
        <v>44</v>
      </c>
      <c r="F618">
        <v>118</v>
      </c>
      <c r="G618">
        <v>53</v>
      </c>
      <c r="H618" t="s">
        <v>660</v>
      </c>
    </row>
    <row r="619" spans="1:8" x14ac:dyDescent="0.25">
      <c r="A619">
        <v>617</v>
      </c>
      <c r="B619" t="s">
        <v>458</v>
      </c>
      <c r="C619" t="s">
        <v>638</v>
      </c>
      <c r="D619" t="s">
        <v>20</v>
      </c>
      <c r="E619" t="s">
        <v>44</v>
      </c>
      <c r="F619">
        <v>118</v>
      </c>
      <c r="G619">
        <v>57</v>
      </c>
      <c r="H619" t="s">
        <v>661</v>
      </c>
    </row>
    <row r="620" spans="1:8" x14ac:dyDescent="0.25">
      <c r="A620">
        <v>618</v>
      </c>
      <c r="B620" t="s">
        <v>458</v>
      </c>
      <c r="C620" t="s">
        <v>638</v>
      </c>
      <c r="D620" t="s">
        <v>22</v>
      </c>
      <c r="E620" t="s">
        <v>44</v>
      </c>
      <c r="F620">
        <v>118</v>
      </c>
      <c r="G620">
        <v>68</v>
      </c>
      <c r="H620" t="s">
        <v>662</v>
      </c>
    </row>
    <row r="621" spans="1:8" x14ac:dyDescent="0.25">
      <c r="A621">
        <v>619</v>
      </c>
      <c r="B621" t="s">
        <v>458</v>
      </c>
      <c r="C621" t="s">
        <v>638</v>
      </c>
      <c r="D621" t="s">
        <v>24</v>
      </c>
      <c r="E621" t="s">
        <v>44</v>
      </c>
      <c r="F621">
        <v>118</v>
      </c>
      <c r="G621">
        <v>57</v>
      </c>
      <c r="H621" t="s">
        <v>663</v>
      </c>
    </row>
    <row r="622" spans="1:8" x14ac:dyDescent="0.25">
      <c r="A622">
        <v>620</v>
      </c>
      <c r="B622" t="s">
        <v>458</v>
      </c>
      <c r="C622" t="s">
        <v>638</v>
      </c>
      <c r="D622" t="s">
        <v>15</v>
      </c>
      <c r="E622" t="s">
        <v>50</v>
      </c>
      <c r="F622">
        <v>118</v>
      </c>
      <c r="G622">
        <v>70</v>
      </c>
      <c r="H622" t="s">
        <v>664</v>
      </c>
    </row>
    <row r="623" spans="1:8" x14ac:dyDescent="0.25">
      <c r="A623">
        <v>621</v>
      </c>
      <c r="B623" t="s">
        <v>458</v>
      </c>
      <c r="C623" t="s">
        <v>638</v>
      </c>
      <c r="D623" t="s">
        <v>18</v>
      </c>
      <c r="E623" t="s">
        <v>50</v>
      </c>
      <c r="F623">
        <v>118</v>
      </c>
      <c r="G623">
        <v>61</v>
      </c>
      <c r="H623" t="s">
        <v>665</v>
      </c>
    </row>
    <row r="624" spans="1:8" x14ac:dyDescent="0.25">
      <c r="A624">
        <v>622</v>
      </c>
      <c r="B624" t="s">
        <v>458</v>
      </c>
      <c r="C624" t="s">
        <v>638</v>
      </c>
      <c r="D624" t="s">
        <v>20</v>
      </c>
      <c r="E624" t="s">
        <v>50</v>
      </c>
      <c r="F624">
        <v>118</v>
      </c>
      <c r="G624">
        <v>58</v>
      </c>
      <c r="H624" t="s">
        <v>666</v>
      </c>
    </row>
    <row r="625" spans="1:8" x14ac:dyDescent="0.25">
      <c r="A625">
        <v>623</v>
      </c>
      <c r="B625" t="s">
        <v>458</v>
      </c>
      <c r="C625" t="s">
        <v>638</v>
      </c>
      <c r="D625" t="s">
        <v>22</v>
      </c>
      <c r="E625" t="s">
        <v>50</v>
      </c>
      <c r="F625">
        <v>118</v>
      </c>
      <c r="G625">
        <v>40</v>
      </c>
      <c r="H625" t="s">
        <v>667</v>
      </c>
    </row>
    <row r="626" spans="1:8" x14ac:dyDescent="0.25">
      <c r="A626">
        <v>624</v>
      </c>
      <c r="B626" t="s">
        <v>458</v>
      </c>
      <c r="C626" t="s">
        <v>638</v>
      </c>
      <c r="D626" t="s">
        <v>24</v>
      </c>
      <c r="E626" t="s">
        <v>50</v>
      </c>
      <c r="F626">
        <v>118</v>
      </c>
      <c r="G626">
        <v>78</v>
      </c>
      <c r="H626" t="s">
        <v>668</v>
      </c>
    </row>
    <row r="627" spans="1:8" x14ac:dyDescent="0.25">
      <c r="A627">
        <v>625</v>
      </c>
      <c r="B627" t="s">
        <v>458</v>
      </c>
      <c r="C627" t="s">
        <v>638</v>
      </c>
      <c r="D627" t="s">
        <v>15</v>
      </c>
      <c r="E627" t="s">
        <v>56</v>
      </c>
      <c r="F627">
        <v>118</v>
      </c>
      <c r="G627">
        <v>40</v>
      </c>
      <c r="H627" t="s">
        <v>669</v>
      </c>
    </row>
    <row r="628" spans="1:8" x14ac:dyDescent="0.25">
      <c r="A628">
        <v>626</v>
      </c>
      <c r="B628" t="s">
        <v>458</v>
      </c>
      <c r="C628" t="s">
        <v>638</v>
      </c>
      <c r="D628" t="s">
        <v>18</v>
      </c>
      <c r="E628" t="s">
        <v>56</v>
      </c>
      <c r="F628">
        <v>118</v>
      </c>
      <c r="G628">
        <v>49</v>
      </c>
      <c r="H628" t="s">
        <v>670</v>
      </c>
    </row>
    <row r="629" spans="1:8" x14ac:dyDescent="0.25">
      <c r="A629">
        <v>627</v>
      </c>
      <c r="B629" t="s">
        <v>458</v>
      </c>
      <c r="C629" t="s">
        <v>638</v>
      </c>
      <c r="D629" t="s">
        <v>20</v>
      </c>
      <c r="E629" t="s">
        <v>56</v>
      </c>
      <c r="F629">
        <v>118</v>
      </c>
      <c r="G629">
        <v>75</v>
      </c>
      <c r="H629" t="s">
        <v>671</v>
      </c>
    </row>
    <row r="630" spans="1:8" x14ac:dyDescent="0.25">
      <c r="A630">
        <v>628</v>
      </c>
      <c r="B630" t="s">
        <v>458</v>
      </c>
      <c r="C630" t="s">
        <v>638</v>
      </c>
      <c r="D630" t="s">
        <v>22</v>
      </c>
      <c r="E630" t="s">
        <v>56</v>
      </c>
      <c r="F630">
        <v>118</v>
      </c>
      <c r="G630">
        <v>66</v>
      </c>
      <c r="H630" t="s">
        <v>672</v>
      </c>
    </row>
    <row r="631" spans="1:8" x14ac:dyDescent="0.25">
      <c r="A631">
        <v>629</v>
      </c>
      <c r="B631" t="s">
        <v>458</v>
      </c>
      <c r="C631" t="s">
        <v>638</v>
      </c>
      <c r="D631" t="s">
        <v>24</v>
      </c>
      <c r="E631" t="s">
        <v>56</v>
      </c>
      <c r="F631">
        <v>118</v>
      </c>
      <c r="G631">
        <v>64</v>
      </c>
      <c r="H631" t="s">
        <v>673</v>
      </c>
    </row>
    <row r="632" spans="1:8" x14ac:dyDescent="0.25">
      <c r="A632">
        <v>630</v>
      </c>
      <c r="B632" t="s">
        <v>458</v>
      </c>
      <c r="C632" t="s">
        <v>674</v>
      </c>
      <c r="D632" t="s">
        <v>15</v>
      </c>
      <c r="E632" t="s">
        <v>16</v>
      </c>
      <c r="F632">
        <v>115</v>
      </c>
      <c r="G632">
        <v>71</v>
      </c>
      <c r="H632" t="s">
        <v>675</v>
      </c>
    </row>
    <row r="633" spans="1:8" x14ac:dyDescent="0.25">
      <c r="A633">
        <v>631</v>
      </c>
      <c r="B633" t="s">
        <v>458</v>
      </c>
      <c r="C633" t="s">
        <v>674</v>
      </c>
      <c r="D633" t="s">
        <v>18</v>
      </c>
      <c r="E633" t="s">
        <v>16</v>
      </c>
      <c r="F633">
        <v>115</v>
      </c>
      <c r="G633">
        <v>76</v>
      </c>
      <c r="H633" t="s">
        <v>676</v>
      </c>
    </row>
    <row r="634" spans="1:8" x14ac:dyDescent="0.25">
      <c r="A634">
        <v>632</v>
      </c>
      <c r="B634" t="s">
        <v>458</v>
      </c>
      <c r="C634" t="s">
        <v>674</v>
      </c>
      <c r="D634" t="s">
        <v>20</v>
      </c>
      <c r="E634" t="s">
        <v>16</v>
      </c>
      <c r="F634">
        <v>115</v>
      </c>
      <c r="G634">
        <v>76</v>
      </c>
      <c r="H634" t="s">
        <v>677</v>
      </c>
    </row>
    <row r="635" spans="1:8" x14ac:dyDescent="0.25">
      <c r="A635">
        <v>633</v>
      </c>
      <c r="B635" t="s">
        <v>458</v>
      </c>
      <c r="C635" t="s">
        <v>674</v>
      </c>
      <c r="D635" t="s">
        <v>22</v>
      </c>
      <c r="E635" t="s">
        <v>16</v>
      </c>
      <c r="F635">
        <v>115</v>
      </c>
      <c r="G635">
        <v>80</v>
      </c>
      <c r="H635" t="s">
        <v>678</v>
      </c>
    </row>
    <row r="636" spans="1:8" x14ac:dyDescent="0.25">
      <c r="A636">
        <v>634</v>
      </c>
      <c r="B636" t="s">
        <v>458</v>
      </c>
      <c r="C636" t="s">
        <v>674</v>
      </c>
      <c r="D636" t="s">
        <v>24</v>
      </c>
      <c r="E636" t="s">
        <v>16</v>
      </c>
      <c r="F636">
        <v>115</v>
      </c>
      <c r="G636">
        <v>46</v>
      </c>
      <c r="H636" t="s">
        <v>679</v>
      </c>
    </row>
    <row r="637" spans="1:8" x14ac:dyDescent="0.25">
      <c r="A637">
        <v>635</v>
      </c>
      <c r="B637" t="s">
        <v>458</v>
      </c>
      <c r="C637" t="s">
        <v>674</v>
      </c>
      <c r="D637" t="s">
        <v>15</v>
      </c>
      <c r="E637" t="s">
        <v>26</v>
      </c>
      <c r="F637">
        <v>115</v>
      </c>
      <c r="G637">
        <v>42</v>
      </c>
      <c r="H637" t="s">
        <v>680</v>
      </c>
    </row>
    <row r="638" spans="1:8" x14ac:dyDescent="0.25">
      <c r="A638">
        <v>636</v>
      </c>
      <c r="B638" t="s">
        <v>458</v>
      </c>
      <c r="C638" t="s">
        <v>674</v>
      </c>
      <c r="D638" t="s">
        <v>18</v>
      </c>
      <c r="E638" t="s">
        <v>26</v>
      </c>
      <c r="F638">
        <v>115</v>
      </c>
      <c r="G638">
        <v>55</v>
      </c>
      <c r="H638" t="s">
        <v>681</v>
      </c>
    </row>
    <row r="639" spans="1:8" x14ac:dyDescent="0.25">
      <c r="A639">
        <v>637</v>
      </c>
      <c r="B639" t="s">
        <v>458</v>
      </c>
      <c r="C639" t="s">
        <v>674</v>
      </c>
      <c r="D639" t="s">
        <v>20</v>
      </c>
      <c r="E639" t="s">
        <v>26</v>
      </c>
      <c r="F639">
        <v>115</v>
      </c>
      <c r="G639">
        <v>72</v>
      </c>
      <c r="H639" t="s">
        <v>682</v>
      </c>
    </row>
    <row r="640" spans="1:8" x14ac:dyDescent="0.25">
      <c r="A640">
        <v>638</v>
      </c>
      <c r="B640" t="s">
        <v>458</v>
      </c>
      <c r="C640" t="s">
        <v>674</v>
      </c>
      <c r="D640" t="s">
        <v>22</v>
      </c>
      <c r="E640" t="s">
        <v>26</v>
      </c>
      <c r="F640">
        <v>115</v>
      </c>
      <c r="G640">
        <v>51</v>
      </c>
      <c r="H640" t="s">
        <v>683</v>
      </c>
    </row>
    <row r="641" spans="1:8" x14ac:dyDescent="0.25">
      <c r="A641">
        <v>639</v>
      </c>
      <c r="B641" t="s">
        <v>458</v>
      </c>
      <c r="C641" t="s">
        <v>674</v>
      </c>
      <c r="D641" t="s">
        <v>24</v>
      </c>
      <c r="E641" t="s">
        <v>26</v>
      </c>
      <c r="F641">
        <v>115</v>
      </c>
      <c r="G641">
        <v>46</v>
      </c>
      <c r="H641" t="s">
        <v>684</v>
      </c>
    </row>
    <row r="642" spans="1:8" x14ac:dyDescent="0.25">
      <c r="A642">
        <v>640</v>
      </c>
      <c r="B642" t="s">
        <v>458</v>
      </c>
      <c r="C642" t="s">
        <v>674</v>
      </c>
      <c r="D642" t="s">
        <v>15</v>
      </c>
      <c r="E642" t="s">
        <v>32</v>
      </c>
      <c r="F642">
        <v>115</v>
      </c>
      <c r="G642">
        <v>52</v>
      </c>
      <c r="H642" t="s">
        <v>685</v>
      </c>
    </row>
    <row r="643" spans="1:8" x14ac:dyDescent="0.25">
      <c r="A643">
        <v>641</v>
      </c>
      <c r="B643" t="s">
        <v>458</v>
      </c>
      <c r="C643" t="s">
        <v>674</v>
      </c>
      <c r="D643" t="s">
        <v>18</v>
      </c>
      <c r="E643" t="s">
        <v>32</v>
      </c>
      <c r="F643">
        <v>115</v>
      </c>
      <c r="G643">
        <v>67</v>
      </c>
      <c r="H643" t="s">
        <v>686</v>
      </c>
    </row>
    <row r="644" spans="1:8" x14ac:dyDescent="0.25">
      <c r="A644">
        <v>642</v>
      </c>
      <c r="B644" t="s">
        <v>458</v>
      </c>
      <c r="C644" t="s">
        <v>674</v>
      </c>
      <c r="D644" t="s">
        <v>20</v>
      </c>
      <c r="E644" t="s">
        <v>32</v>
      </c>
      <c r="F644">
        <v>115</v>
      </c>
      <c r="G644">
        <v>48</v>
      </c>
      <c r="H644" t="s">
        <v>687</v>
      </c>
    </row>
    <row r="645" spans="1:8" x14ac:dyDescent="0.25">
      <c r="A645">
        <v>643</v>
      </c>
      <c r="B645" t="s">
        <v>458</v>
      </c>
      <c r="C645" t="s">
        <v>674</v>
      </c>
      <c r="D645" t="s">
        <v>22</v>
      </c>
      <c r="E645" t="s">
        <v>32</v>
      </c>
      <c r="F645">
        <v>115</v>
      </c>
      <c r="G645">
        <v>53</v>
      </c>
      <c r="H645" t="s">
        <v>688</v>
      </c>
    </row>
    <row r="646" spans="1:8" x14ac:dyDescent="0.25">
      <c r="A646">
        <v>644</v>
      </c>
      <c r="B646" t="s">
        <v>458</v>
      </c>
      <c r="C646" t="s">
        <v>674</v>
      </c>
      <c r="D646" t="s">
        <v>24</v>
      </c>
      <c r="E646" t="s">
        <v>32</v>
      </c>
      <c r="F646">
        <v>115</v>
      </c>
      <c r="G646">
        <v>68</v>
      </c>
      <c r="H646" t="s">
        <v>689</v>
      </c>
    </row>
    <row r="647" spans="1:8" x14ac:dyDescent="0.25">
      <c r="A647">
        <v>645</v>
      </c>
      <c r="B647" t="s">
        <v>458</v>
      </c>
      <c r="C647" t="s">
        <v>674</v>
      </c>
      <c r="D647" t="s">
        <v>15</v>
      </c>
      <c r="E647" t="s">
        <v>38</v>
      </c>
      <c r="F647">
        <v>115</v>
      </c>
      <c r="G647">
        <v>78</v>
      </c>
      <c r="H647" t="s">
        <v>690</v>
      </c>
    </row>
    <row r="648" spans="1:8" x14ac:dyDescent="0.25">
      <c r="A648">
        <v>646</v>
      </c>
      <c r="B648" t="s">
        <v>458</v>
      </c>
      <c r="C648" t="s">
        <v>674</v>
      </c>
      <c r="D648" t="s">
        <v>18</v>
      </c>
      <c r="E648" t="s">
        <v>38</v>
      </c>
      <c r="F648">
        <v>115</v>
      </c>
      <c r="G648">
        <v>60</v>
      </c>
      <c r="H648" t="s">
        <v>691</v>
      </c>
    </row>
    <row r="649" spans="1:8" x14ac:dyDescent="0.25">
      <c r="A649">
        <v>647</v>
      </c>
      <c r="B649" t="s">
        <v>458</v>
      </c>
      <c r="C649" t="s">
        <v>674</v>
      </c>
      <c r="D649" t="s">
        <v>20</v>
      </c>
      <c r="E649" t="s">
        <v>38</v>
      </c>
      <c r="F649">
        <v>115</v>
      </c>
      <c r="G649">
        <v>63</v>
      </c>
      <c r="H649" t="s">
        <v>692</v>
      </c>
    </row>
    <row r="650" spans="1:8" x14ac:dyDescent="0.25">
      <c r="A650">
        <v>648</v>
      </c>
      <c r="B650" t="s">
        <v>458</v>
      </c>
      <c r="C650" t="s">
        <v>674</v>
      </c>
      <c r="D650" t="s">
        <v>22</v>
      </c>
      <c r="E650" t="s">
        <v>38</v>
      </c>
      <c r="F650">
        <v>115</v>
      </c>
      <c r="G650">
        <v>57</v>
      </c>
      <c r="H650" t="s">
        <v>693</v>
      </c>
    </row>
    <row r="651" spans="1:8" x14ac:dyDescent="0.25">
      <c r="A651">
        <v>649</v>
      </c>
      <c r="B651" t="s">
        <v>458</v>
      </c>
      <c r="C651" t="s">
        <v>674</v>
      </c>
      <c r="D651" t="s">
        <v>24</v>
      </c>
      <c r="E651" t="s">
        <v>38</v>
      </c>
      <c r="F651">
        <v>115</v>
      </c>
      <c r="G651">
        <v>48</v>
      </c>
      <c r="H651" t="s">
        <v>694</v>
      </c>
    </row>
    <row r="652" spans="1:8" x14ac:dyDescent="0.25">
      <c r="A652">
        <v>650</v>
      </c>
      <c r="B652" t="s">
        <v>458</v>
      </c>
      <c r="C652" t="s">
        <v>674</v>
      </c>
      <c r="D652" t="s">
        <v>15</v>
      </c>
      <c r="E652" t="s">
        <v>44</v>
      </c>
      <c r="F652">
        <v>115</v>
      </c>
      <c r="G652">
        <v>51</v>
      </c>
      <c r="H652" t="s">
        <v>695</v>
      </c>
    </row>
    <row r="653" spans="1:8" x14ac:dyDescent="0.25">
      <c r="A653">
        <v>651</v>
      </c>
      <c r="B653" t="s">
        <v>458</v>
      </c>
      <c r="C653" t="s">
        <v>674</v>
      </c>
      <c r="D653" t="s">
        <v>18</v>
      </c>
      <c r="E653" t="s">
        <v>44</v>
      </c>
      <c r="F653">
        <v>115</v>
      </c>
      <c r="G653">
        <v>47</v>
      </c>
      <c r="H653" t="s">
        <v>696</v>
      </c>
    </row>
    <row r="654" spans="1:8" x14ac:dyDescent="0.25">
      <c r="A654">
        <v>652</v>
      </c>
      <c r="B654" t="s">
        <v>458</v>
      </c>
      <c r="C654" t="s">
        <v>674</v>
      </c>
      <c r="D654" t="s">
        <v>20</v>
      </c>
      <c r="E654" t="s">
        <v>44</v>
      </c>
      <c r="F654">
        <v>115</v>
      </c>
      <c r="G654">
        <v>54</v>
      </c>
      <c r="H654" t="s">
        <v>697</v>
      </c>
    </row>
    <row r="655" spans="1:8" x14ac:dyDescent="0.25">
      <c r="A655">
        <v>653</v>
      </c>
      <c r="B655" t="s">
        <v>458</v>
      </c>
      <c r="C655" t="s">
        <v>674</v>
      </c>
      <c r="D655" t="s">
        <v>22</v>
      </c>
      <c r="E655" t="s">
        <v>44</v>
      </c>
      <c r="F655">
        <v>115</v>
      </c>
      <c r="G655">
        <v>80</v>
      </c>
      <c r="H655" t="s">
        <v>698</v>
      </c>
    </row>
    <row r="656" spans="1:8" x14ac:dyDescent="0.25">
      <c r="A656">
        <v>654</v>
      </c>
      <c r="B656" t="s">
        <v>458</v>
      </c>
      <c r="C656" t="s">
        <v>674</v>
      </c>
      <c r="D656" t="s">
        <v>24</v>
      </c>
      <c r="E656" t="s">
        <v>44</v>
      </c>
      <c r="F656">
        <v>115</v>
      </c>
      <c r="G656">
        <v>46</v>
      </c>
      <c r="H656" t="s">
        <v>699</v>
      </c>
    </row>
    <row r="657" spans="1:8" x14ac:dyDescent="0.25">
      <c r="A657">
        <v>655</v>
      </c>
      <c r="B657" t="s">
        <v>458</v>
      </c>
      <c r="C657" t="s">
        <v>674</v>
      </c>
      <c r="D657" t="s">
        <v>15</v>
      </c>
      <c r="E657" t="s">
        <v>50</v>
      </c>
      <c r="F657">
        <v>115</v>
      </c>
      <c r="G657">
        <v>42</v>
      </c>
      <c r="H657" t="s">
        <v>700</v>
      </c>
    </row>
    <row r="658" spans="1:8" x14ac:dyDescent="0.25">
      <c r="A658">
        <v>656</v>
      </c>
      <c r="B658" t="s">
        <v>458</v>
      </c>
      <c r="C658" t="s">
        <v>674</v>
      </c>
      <c r="D658" t="s">
        <v>18</v>
      </c>
      <c r="E658" t="s">
        <v>50</v>
      </c>
      <c r="F658">
        <v>115</v>
      </c>
      <c r="G658">
        <v>78</v>
      </c>
      <c r="H658" t="s">
        <v>701</v>
      </c>
    </row>
    <row r="659" spans="1:8" x14ac:dyDescent="0.25">
      <c r="A659">
        <v>657</v>
      </c>
      <c r="B659" t="s">
        <v>458</v>
      </c>
      <c r="C659" t="s">
        <v>674</v>
      </c>
      <c r="D659" t="s">
        <v>20</v>
      </c>
      <c r="E659" t="s">
        <v>50</v>
      </c>
      <c r="F659">
        <v>115</v>
      </c>
      <c r="G659">
        <v>64</v>
      </c>
      <c r="H659" t="s">
        <v>702</v>
      </c>
    </row>
    <row r="660" spans="1:8" x14ac:dyDescent="0.25">
      <c r="A660">
        <v>658</v>
      </c>
      <c r="B660" t="s">
        <v>458</v>
      </c>
      <c r="C660" t="s">
        <v>674</v>
      </c>
      <c r="D660" t="s">
        <v>22</v>
      </c>
      <c r="E660" t="s">
        <v>50</v>
      </c>
      <c r="F660">
        <v>115</v>
      </c>
      <c r="G660">
        <v>74</v>
      </c>
      <c r="H660" t="s">
        <v>703</v>
      </c>
    </row>
    <row r="661" spans="1:8" x14ac:dyDescent="0.25">
      <c r="A661">
        <v>659</v>
      </c>
      <c r="B661" t="s">
        <v>458</v>
      </c>
      <c r="C661" t="s">
        <v>674</v>
      </c>
      <c r="D661" t="s">
        <v>24</v>
      </c>
      <c r="E661" t="s">
        <v>50</v>
      </c>
      <c r="F661">
        <v>115</v>
      </c>
      <c r="G661">
        <v>67</v>
      </c>
      <c r="H661" t="s">
        <v>704</v>
      </c>
    </row>
    <row r="662" spans="1:8" x14ac:dyDescent="0.25">
      <c r="A662">
        <v>660</v>
      </c>
      <c r="B662" t="s">
        <v>458</v>
      </c>
      <c r="C662" t="s">
        <v>674</v>
      </c>
      <c r="D662" t="s">
        <v>15</v>
      </c>
      <c r="E662" t="s">
        <v>56</v>
      </c>
      <c r="F662">
        <v>115</v>
      </c>
      <c r="G662">
        <v>58</v>
      </c>
      <c r="H662" t="s">
        <v>705</v>
      </c>
    </row>
    <row r="663" spans="1:8" x14ac:dyDescent="0.25">
      <c r="A663">
        <v>661</v>
      </c>
      <c r="B663" t="s">
        <v>458</v>
      </c>
      <c r="C663" t="s">
        <v>674</v>
      </c>
      <c r="D663" t="s">
        <v>18</v>
      </c>
      <c r="E663" t="s">
        <v>56</v>
      </c>
      <c r="F663">
        <v>115</v>
      </c>
      <c r="G663">
        <v>74</v>
      </c>
      <c r="H663" t="s">
        <v>706</v>
      </c>
    </row>
    <row r="664" spans="1:8" x14ac:dyDescent="0.25">
      <c r="A664">
        <v>662</v>
      </c>
      <c r="B664" t="s">
        <v>458</v>
      </c>
      <c r="C664" t="s">
        <v>674</v>
      </c>
      <c r="D664" t="s">
        <v>20</v>
      </c>
      <c r="E664" t="s">
        <v>56</v>
      </c>
      <c r="F664">
        <v>115</v>
      </c>
      <c r="G664">
        <v>74</v>
      </c>
      <c r="H664" t="s">
        <v>707</v>
      </c>
    </row>
    <row r="665" spans="1:8" x14ac:dyDescent="0.25">
      <c r="A665">
        <v>663</v>
      </c>
      <c r="B665" t="s">
        <v>458</v>
      </c>
      <c r="C665" t="s">
        <v>674</v>
      </c>
      <c r="D665" t="s">
        <v>22</v>
      </c>
      <c r="E665" t="s">
        <v>56</v>
      </c>
      <c r="F665">
        <v>115</v>
      </c>
      <c r="G665">
        <v>80</v>
      </c>
      <c r="H665" t="s">
        <v>708</v>
      </c>
    </row>
    <row r="666" spans="1:8" x14ac:dyDescent="0.25">
      <c r="A666">
        <v>664</v>
      </c>
      <c r="B666" t="s">
        <v>458</v>
      </c>
      <c r="C666" t="s">
        <v>674</v>
      </c>
      <c r="D666" t="s">
        <v>24</v>
      </c>
      <c r="E666" t="s">
        <v>56</v>
      </c>
      <c r="F666">
        <v>115</v>
      </c>
      <c r="G666">
        <v>60</v>
      </c>
      <c r="H666" t="s">
        <v>709</v>
      </c>
    </row>
    <row r="667" spans="1:8" x14ac:dyDescent="0.25">
      <c r="A667">
        <v>665</v>
      </c>
      <c r="B667" t="s">
        <v>458</v>
      </c>
      <c r="C667" t="s">
        <v>710</v>
      </c>
      <c r="D667" t="s">
        <v>15</v>
      </c>
      <c r="E667" t="s">
        <v>16</v>
      </c>
      <c r="F667">
        <v>119</v>
      </c>
      <c r="G667">
        <v>65</v>
      </c>
      <c r="H667" t="s">
        <v>711</v>
      </c>
    </row>
    <row r="668" spans="1:8" x14ac:dyDescent="0.25">
      <c r="A668">
        <v>666</v>
      </c>
      <c r="B668" t="s">
        <v>458</v>
      </c>
      <c r="C668" t="s">
        <v>710</v>
      </c>
      <c r="D668" t="s">
        <v>18</v>
      </c>
      <c r="E668" t="s">
        <v>16</v>
      </c>
      <c r="F668">
        <v>119</v>
      </c>
      <c r="G668">
        <v>66</v>
      </c>
      <c r="H668" t="s">
        <v>712</v>
      </c>
    </row>
    <row r="669" spans="1:8" x14ac:dyDescent="0.25">
      <c r="A669">
        <v>667</v>
      </c>
      <c r="B669" t="s">
        <v>458</v>
      </c>
      <c r="C669" t="s">
        <v>710</v>
      </c>
      <c r="D669" t="s">
        <v>20</v>
      </c>
      <c r="E669" t="s">
        <v>16</v>
      </c>
      <c r="F669">
        <v>119</v>
      </c>
      <c r="G669">
        <v>56</v>
      </c>
      <c r="H669" t="s">
        <v>713</v>
      </c>
    </row>
    <row r="670" spans="1:8" x14ac:dyDescent="0.25">
      <c r="A670">
        <v>668</v>
      </c>
      <c r="B670" t="s">
        <v>458</v>
      </c>
      <c r="C670" t="s">
        <v>710</v>
      </c>
      <c r="D670" t="s">
        <v>22</v>
      </c>
      <c r="E670" t="s">
        <v>16</v>
      </c>
      <c r="F670">
        <v>119</v>
      </c>
      <c r="G670">
        <v>73</v>
      </c>
      <c r="H670" t="s">
        <v>714</v>
      </c>
    </row>
    <row r="671" spans="1:8" x14ac:dyDescent="0.25">
      <c r="A671">
        <v>669</v>
      </c>
      <c r="B671" t="s">
        <v>458</v>
      </c>
      <c r="C671" t="s">
        <v>710</v>
      </c>
      <c r="D671" t="s">
        <v>24</v>
      </c>
      <c r="E671" t="s">
        <v>16</v>
      </c>
      <c r="F671">
        <v>119</v>
      </c>
      <c r="G671">
        <v>64</v>
      </c>
      <c r="H671" t="s">
        <v>715</v>
      </c>
    </row>
    <row r="672" spans="1:8" x14ac:dyDescent="0.25">
      <c r="A672">
        <v>670</v>
      </c>
      <c r="B672" t="s">
        <v>458</v>
      </c>
      <c r="C672" t="s">
        <v>710</v>
      </c>
      <c r="D672" t="s">
        <v>15</v>
      </c>
      <c r="E672" t="s">
        <v>26</v>
      </c>
      <c r="F672">
        <v>119</v>
      </c>
      <c r="G672">
        <v>53</v>
      </c>
      <c r="H672" t="s">
        <v>716</v>
      </c>
    </row>
    <row r="673" spans="1:8" x14ac:dyDescent="0.25">
      <c r="A673">
        <v>671</v>
      </c>
      <c r="B673" t="s">
        <v>458</v>
      </c>
      <c r="C673" t="s">
        <v>710</v>
      </c>
      <c r="D673" t="s">
        <v>18</v>
      </c>
      <c r="E673" t="s">
        <v>26</v>
      </c>
      <c r="F673">
        <v>119</v>
      </c>
      <c r="G673">
        <v>72</v>
      </c>
      <c r="H673" t="s">
        <v>717</v>
      </c>
    </row>
    <row r="674" spans="1:8" x14ac:dyDescent="0.25">
      <c r="A674">
        <v>672</v>
      </c>
      <c r="B674" t="s">
        <v>458</v>
      </c>
      <c r="C674" t="s">
        <v>710</v>
      </c>
      <c r="D674" t="s">
        <v>20</v>
      </c>
      <c r="E674" t="s">
        <v>26</v>
      </c>
      <c r="F674">
        <v>119</v>
      </c>
      <c r="G674">
        <v>51</v>
      </c>
      <c r="H674" t="s">
        <v>718</v>
      </c>
    </row>
    <row r="675" spans="1:8" x14ac:dyDescent="0.25">
      <c r="A675">
        <v>673</v>
      </c>
      <c r="B675" t="s">
        <v>458</v>
      </c>
      <c r="C675" t="s">
        <v>710</v>
      </c>
      <c r="D675" t="s">
        <v>22</v>
      </c>
      <c r="E675" t="s">
        <v>26</v>
      </c>
      <c r="F675">
        <v>119</v>
      </c>
      <c r="G675">
        <v>77</v>
      </c>
      <c r="H675" t="s">
        <v>719</v>
      </c>
    </row>
    <row r="676" spans="1:8" x14ac:dyDescent="0.25">
      <c r="A676">
        <v>674</v>
      </c>
      <c r="B676" t="s">
        <v>458</v>
      </c>
      <c r="C676" t="s">
        <v>710</v>
      </c>
      <c r="D676" t="s">
        <v>24</v>
      </c>
      <c r="E676" t="s">
        <v>26</v>
      </c>
      <c r="F676">
        <v>119</v>
      </c>
      <c r="G676">
        <v>68</v>
      </c>
      <c r="H676" t="s">
        <v>720</v>
      </c>
    </row>
    <row r="677" spans="1:8" x14ac:dyDescent="0.25">
      <c r="A677">
        <v>675</v>
      </c>
      <c r="B677" t="s">
        <v>458</v>
      </c>
      <c r="C677" t="s">
        <v>710</v>
      </c>
      <c r="D677" t="s">
        <v>15</v>
      </c>
      <c r="E677" t="s">
        <v>32</v>
      </c>
      <c r="F677">
        <v>119</v>
      </c>
      <c r="G677">
        <v>63</v>
      </c>
      <c r="H677" t="s">
        <v>721</v>
      </c>
    </row>
    <row r="678" spans="1:8" x14ac:dyDescent="0.25">
      <c r="A678">
        <v>676</v>
      </c>
      <c r="B678" t="s">
        <v>458</v>
      </c>
      <c r="C678" t="s">
        <v>710</v>
      </c>
      <c r="D678" t="s">
        <v>18</v>
      </c>
      <c r="E678" t="s">
        <v>32</v>
      </c>
      <c r="F678">
        <v>119</v>
      </c>
      <c r="G678">
        <v>80</v>
      </c>
      <c r="H678" t="s">
        <v>722</v>
      </c>
    </row>
    <row r="679" spans="1:8" x14ac:dyDescent="0.25">
      <c r="A679">
        <v>677</v>
      </c>
      <c r="B679" t="s">
        <v>458</v>
      </c>
      <c r="C679" t="s">
        <v>710</v>
      </c>
      <c r="D679" t="s">
        <v>20</v>
      </c>
      <c r="E679" t="s">
        <v>32</v>
      </c>
      <c r="F679">
        <v>119</v>
      </c>
      <c r="G679">
        <v>46</v>
      </c>
      <c r="H679" t="s">
        <v>723</v>
      </c>
    </row>
    <row r="680" spans="1:8" x14ac:dyDescent="0.25">
      <c r="A680">
        <v>678</v>
      </c>
      <c r="B680" t="s">
        <v>458</v>
      </c>
      <c r="C680" t="s">
        <v>710</v>
      </c>
      <c r="D680" t="s">
        <v>22</v>
      </c>
      <c r="E680" t="s">
        <v>32</v>
      </c>
      <c r="F680">
        <v>119</v>
      </c>
      <c r="G680">
        <v>72</v>
      </c>
      <c r="H680" t="s">
        <v>724</v>
      </c>
    </row>
    <row r="681" spans="1:8" x14ac:dyDescent="0.25">
      <c r="A681">
        <v>679</v>
      </c>
      <c r="B681" t="s">
        <v>458</v>
      </c>
      <c r="C681" t="s">
        <v>710</v>
      </c>
      <c r="D681" t="s">
        <v>24</v>
      </c>
      <c r="E681" t="s">
        <v>32</v>
      </c>
      <c r="F681">
        <v>119</v>
      </c>
      <c r="G681">
        <v>44</v>
      </c>
      <c r="H681" t="s">
        <v>725</v>
      </c>
    </row>
    <row r="682" spans="1:8" x14ac:dyDescent="0.25">
      <c r="A682">
        <v>680</v>
      </c>
      <c r="B682" t="s">
        <v>458</v>
      </c>
      <c r="C682" t="s">
        <v>710</v>
      </c>
      <c r="D682" t="s">
        <v>15</v>
      </c>
      <c r="E682" t="s">
        <v>38</v>
      </c>
      <c r="F682">
        <v>119</v>
      </c>
      <c r="G682">
        <v>75</v>
      </c>
      <c r="H682" t="s">
        <v>726</v>
      </c>
    </row>
    <row r="683" spans="1:8" x14ac:dyDescent="0.25">
      <c r="A683">
        <v>681</v>
      </c>
      <c r="B683" t="s">
        <v>458</v>
      </c>
      <c r="C683" t="s">
        <v>710</v>
      </c>
      <c r="D683" t="s">
        <v>18</v>
      </c>
      <c r="E683" t="s">
        <v>38</v>
      </c>
      <c r="F683">
        <v>119</v>
      </c>
      <c r="G683">
        <v>62</v>
      </c>
      <c r="H683" t="s">
        <v>727</v>
      </c>
    </row>
    <row r="684" spans="1:8" x14ac:dyDescent="0.25">
      <c r="A684">
        <v>682</v>
      </c>
      <c r="B684" t="s">
        <v>458</v>
      </c>
      <c r="C684" t="s">
        <v>710</v>
      </c>
      <c r="D684" t="s">
        <v>20</v>
      </c>
      <c r="E684" t="s">
        <v>38</v>
      </c>
      <c r="F684">
        <v>119</v>
      </c>
      <c r="G684">
        <v>71</v>
      </c>
      <c r="H684" t="s">
        <v>728</v>
      </c>
    </row>
    <row r="685" spans="1:8" x14ac:dyDescent="0.25">
      <c r="A685">
        <v>683</v>
      </c>
      <c r="B685" t="s">
        <v>458</v>
      </c>
      <c r="C685" t="s">
        <v>710</v>
      </c>
      <c r="D685" t="s">
        <v>22</v>
      </c>
      <c r="E685" t="s">
        <v>38</v>
      </c>
      <c r="F685">
        <v>119</v>
      </c>
      <c r="G685">
        <v>55</v>
      </c>
      <c r="H685" t="s">
        <v>729</v>
      </c>
    </row>
    <row r="686" spans="1:8" x14ac:dyDescent="0.25">
      <c r="A686">
        <v>684</v>
      </c>
      <c r="B686" t="s">
        <v>458</v>
      </c>
      <c r="C686" t="s">
        <v>710</v>
      </c>
      <c r="D686" t="s">
        <v>24</v>
      </c>
      <c r="E686" t="s">
        <v>38</v>
      </c>
      <c r="F686">
        <v>119</v>
      </c>
      <c r="G686">
        <v>55</v>
      </c>
      <c r="H686" t="s">
        <v>730</v>
      </c>
    </row>
    <row r="687" spans="1:8" x14ac:dyDescent="0.25">
      <c r="A687">
        <v>685</v>
      </c>
      <c r="B687" t="s">
        <v>458</v>
      </c>
      <c r="C687" t="s">
        <v>710</v>
      </c>
      <c r="D687" t="s">
        <v>15</v>
      </c>
      <c r="E687" t="s">
        <v>44</v>
      </c>
      <c r="F687">
        <v>119</v>
      </c>
      <c r="G687">
        <v>67</v>
      </c>
      <c r="H687" t="s">
        <v>731</v>
      </c>
    </row>
    <row r="688" spans="1:8" x14ac:dyDescent="0.25">
      <c r="A688">
        <v>686</v>
      </c>
      <c r="B688" t="s">
        <v>458</v>
      </c>
      <c r="C688" t="s">
        <v>710</v>
      </c>
      <c r="D688" t="s">
        <v>18</v>
      </c>
      <c r="E688" t="s">
        <v>44</v>
      </c>
      <c r="F688">
        <v>119</v>
      </c>
      <c r="G688">
        <v>72</v>
      </c>
      <c r="H688" t="s">
        <v>732</v>
      </c>
    </row>
    <row r="689" spans="1:8" x14ac:dyDescent="0.25">
      <c r="A689">
        <v>687</v>
      </c>
      <c r="B689" t="s">
        <v>458</v>
      </c>
      <c r="C689" t="s">
        <v>710</v>
      </c>
      <c r="D689" t="s">
        <v>20</v>
      </c>
      <c r="E689" t="s">
        <v>44</v>
      </c>
      <c r="F689">
        <v>119</v>
      </c>
      <c r="G689">
        <v>54</v>
      </c>
      <c r="H689" t="s">
        <v>733</v>
      </c>
    </row>
    <row r="690" spans="1:8" x14ac:dyDescent="0.25">
      <c r="A690">
        <v>688</v>
      </c>
      <c r="B690" t="s">
        <v>458</v>
      </c>
      <c r="C690" t="s">
        <v>710</v>
      </c>
      <c r="D690" t="s">
        <v>22</v>
      </c>
      <c r="E690" t="s">
        <v>44</v>
      </c>
      <c r="F690">
        <v>119</v>
      </c>
      <c r="G690">
        <v>61</v>
      </c>
      <c r="H690" t="s">
        <v>734</v>
      </c>
    </row>
    <row r="691" spans="1:8" x14ac:dyDescent="0.25">
      <c r="A691">
        <v>689</v>
      </c>
      <c r="B691" t="s">
        <v>458</v>
      </c>
      <c r="C691" t="s">
        <v>710</v>
      </c>
      <c r="D691" t="s">
        <v>24</v>
      </c>
      <c r="E691" t="s">
        <v>44</v>
      </c>
      <c r="F691">
        <v>119</v>
      </c>
      <c r="G691">
        <v>47</v>
      </c>
      <c r="H691" t="s">
        <v>735</v>
      </c>
    </row>
    <row r="692" spans="1:8" x14ac:dyDescent="0.25">
      <c r="A692">
        <v>690</v>
      </c>
      <c r="B692" t="s">
        <v>458</v>
      </c>
      <c r="C692" t="s">
        <v>710</v>
      </c>
      <c r="D692" t="s">
        <v>15</v>
      </c>
      <c r="E692" t="s">
        <v>50</v>
      </c>
      <c r="F692">
        <v>119</v>
      </c>
      <c r="G692">
        <v>57</v>
      </c>
      <c r="H692" t="s">
        <v>736</v>
      </c>
    </row>
    <row r="693" spans="1:8" x14ac:dyDescent="0.25">
      <c r="A693">
        <v>691</v>
      </c>
      <c r="B693" t="s">
        <v>458</v>
      </c>
      <c r="C693" t="s">
        <v>710</v>
      </c>
      <c r="D693" t="s">
        <v>18</v>
      </c>
      <c r="E693" t="s">
        <v>50</v>
      </c>
      <c r="F693">
        <v>119</v>
      </c>
      <c r="G693">
        <v>53</v>
      </c>
      <c r="H693" t="s">
        <v>737</v>
      </c>
    </row>
    <row r="694" spans="1:8" x14ac:dyDescent="0.25">
      <c r="A694">
        <v>692</v>
      </c>
      <c r="B694" t="s">
        <v>458</v>
      </c>
      <c r="C694" t="s">
        <v>710</v>
      </c>
      <c r="D694" t="s">
        <v>20</v>
      </c>
      <c r="E694" t="s">
        <v>50</v>
      </c>
      <c r="F694">
        <v>119</v>
      </c>
      <c r="G694">
        <v>66</v>
      </c>
      <c r="H694" t="s">
        <v>738</v>
      </c>
    </row>
    <row r="695" spans="1:8" x14ac:dyDescent="0.25">
      <c r="A695">
        <v>693</v>
      </c>
      <c r="B695" t="s">
        <v>458</v>
      </c>
      <c r="C695" t="s">
        <v>710</v>
      </c>
      <c r="D695" t="s">
        <v>22</v>
      </c>
      <c r="E695" t="s">
        <v>50</v>
      </c>
      <c r="F695">
        <v>119</v>
      </c>
      <c r="G695">
        <v>44</v>
      </c>
      <c r="H695" t="s">
        <v>739</v>
      </c>
    </row>
    <row r="696" spans="1:8" x14ac:dyDescent="0.25">
      <c r="A696">
        <v>694</v>
      </c>
      <c r="B696" t="s">
        <v>458</v>
      </c>
      <c r="C696" t="s">
        <v>710</v>
      </c>
      <c r="D696" t="s">
        <v>24</v>
      </c>
      <c r="E696" t="s">
        <v>50</v>
      </c>
      <c r="F696">
        <v>119</v>
      </c>
      <c r="G696">
        <v>78</v>
      </c>
      <c r="H696" t="s">
        <v>740</v>
      </c>
    </row>
    <row r="697" spans="1:8" x14ac:dyDescent="0.25">
      <c r="A697">
        <v>695</v>
      </c>
      <c r="B697" t="s">
        <v>458</v>
      </c>
      <c r="C697" t="s">
        <v>710</v>
      </c>
      <c r="D697" t="s">
        <v>15</v>
      </c>
      <c r="E697" t="s">
        <v>56</v>
      </c>
      <c r="F697">
        <v>119</v>
      </c>
      <c r="G697">
        <v>59</v>
      </c>
      <c r="H697" t="s">
        <v>741</v>
      </c>
    </row>
    <row r="698" spans="1:8" x14ac:dyDescent="0.25">
      <c r="A698">
        <v>696</v>
      </c>
      <c r="B698" t="s">
        <v>458</v>
      </c>
      <c r="C698" t="s">
        <v>710</v>
      </c>
      <c r="D698" t="s">
        <v>18</v>
      </c>
      <c r="E698" t="s">
        <v>56</v>
      </c>
      <c r="F698">
        <v>119</v>
      </c>
      <c r="G698">
        <v>67</v>
      </c>
      <c r="H698" t="s">
        <v>742</v>
      </c>
    </row>
    <row r="699" spans="1:8" x14ac:dyDescent="0.25">
      <c r="A699">
        <v>697</v>
      </c>
      <c r="B699" t="s">
        <v>458</v>
      </c>
      <c r="C699" t="s">
        <v>710</v>
      </c>
      <c r="D699" t="s">
        <v>20</v>
      </c>
      <c r="E699" t="s">
        <v>56</v>
      </c>
      <c r="F699">
        <v>119</v>
      </c>
      <c r="G699">
        <v>75</v>
      </c>
      <c r="H699" t="s">
        <v>743</v>
      </c>
    </row>
    <row r="700" spans="1:8" x14ac:dyDescent="0.25">
      <c r="A700">
        <v>698</v>
      </c>
      <c r="B700" t="s">
        <v>458</v>
      </c>
      <c r="C700" t="s">
        <v>710</v>
      </c>
      <c r="D700" t="s">
        <v>22</v>
      </c>
      <c r="E700" t="s">
        <v>56</v>
      </c>
      <c r="F700">
        <v>119</v>
      </c>
      <c r="G700">
        <v>53</v>
      </c>
      <c r="H700" t="s">
        <v>744</v>
      </c>
    </row>
    <row r="701" spans="1:8" x14ac:dyDescent="0.25">
      <c r="A701">
        <v>699</v>
      </c>
      <c r="B701" t="s">
        <v>458</v>
      </c>
      <c r="C701" t="s">
        <v>710</v>
      </c>
      <c r="D701" t="s">
        <v>24</v>
      </c>
      <c r="E701" t="s">
        <v>56</v>
      </c>
      <c r="F701">
        <v>119</v>
      </c>
      <c r="G701">
        <v>80</v>
      </c>
      <c r="H701" t="s">
        <v>745</v>
      </c>
    </row>
    <row r="702" spans="1:8" x14ac:dyDescent="0.25">
      <c r="A702">
        <v>700</v>
      </c>
      <c r="B702" t="s">
        <v>458</v>
      </c>
      <c r="C702" t="s">
        <v>746</v>
      </c>
      <c r="D702" t="s">
        <v>15</v>
      </c>
      <c r="E702" t="s">
        <v>16</v>
      </c>
      <c r="F702">
        <v>112</v>
      </c>
      <c r="G702">
        <v>78</v>
      </c>
      <c r="H702" t="s">
        <v>747</v>
      </c>
    </row>
    <row r="703" spans="1:8" x14ac:dyDescent="0.25">
      <c r="A703">
        <v>701</v>
      </c>
      <c r="B703" t="s">
        <v>458</v>
      </c>
      <c r="C703" t="s">
        <v>746</v>
      </c>
      <c r="D703" t="s">
        <v>18</v>
      </c>
      <c r="E703" t="s">
        <v>16</v>
      </c>
      <c r="F703">
        <v>112</v>
      </c>
      <c r="G703">
        <v>54</v>
      </c>
      <c r="H703" t="s">
        <v>748</v>
      </c>
    </row>
    <row r="704" spans="1:8" x14ac:dyDescent="0.25">
      <c r="A704">
        <v>702</v>
      </c>
      <c r="B704" t="s">
        <v>458</v>
      </c>
      <c r="C704" t="s">
        <v>746</v>
      </c>
      <c r="D704" t="s">
        <v>20</v>
      </c>
      <c r="E704" t="s">
        <v>16</v>
      </c>
      <c r="F704">
        <v>112</v>
      </c>
      <c r="G704">
        <v>57</v>
      </c>
      <c r="H704" t="s">
        <v>749</v>
      </c>
    </row>
    <row r="705" spans="1:8" x14ac:dyDescent="0.25">
      <c r="A705">
        <v>703</v>
      </c>
      <c r="B705" t="s">
        <v>458</v>
      </c>
      <c r="C705" t="s">
        <v>746</v>
      </c>
      <c r="D705" t="s">
        <v>22</v>
      </c>
      <c r="E705" t="s">
        <v>16</v>
      </c>
      <c r="F705">
        <v>112</v>
      </c>
      <c r="G705">
        <v>70</v>
      </c>
      <c r="H705" t="s">
        <v>750</v>
      </c>
    </row>
    <row r="706" spans="1:8" x14ac:dyDescent="0.25">
      <c r="A706">
        <v>704</v>
      </c>
      <c r="B706" t="s">
        <v>458</v>
      </c>
      <c r="C706" t="s">
        <v>746</v>
      </c>
      <c r="D706" t="s">
        <v>24</v>
      </c>
      <c r="E706" t="s">
        <v>16</v>
      </c>
      <c r="F706">
        <v>112</v>
      </c>
      <c r="G706">
        <v>40</v>
      </c>
      <c r="H706" t="s">
        <v>751</v>
      </c>
    </row>
    <row r="707" spans="1:8" x14ac:dyDescent="0.25">
      <c r="A707">
        <v>705</v>
      </c>
      <c r="B707" t="s">
        <v>458</v>
      </c>
      <c r="C707" t="s">
        <v>746</v>
      </c>
      <c r="D707" t="s">
        <v>15</v>
      </c>
      <c r="E707" t="s">
        <v>26</v>
      </c>
      <c r="F707">
        <v>112</v>
      </c>
      <c r="G707">
        <v>69</v>
      </c>
      <c r="H707" t="s">
        <v>752</v>
      </c>
    </row>
    <row r="708" spans="1:8" x14ac:dyDescent="0.25">
      <c r="A708">
        <v>706</v>
      </c>
      <c r="B708" t="s">
        <v>458</v>
      </c>
      <c r="C708" t="s">
        <v>746</v>
      </c>
      <c r="D708" t="s">
        <v>18</v>
      </c>
      <c r="E708" t="s">
        <v>26</v>
      </c>
      <c r="F708">
        <v>112</v>
      </c>
      <c r="G708">
        <v>41</v>
      </c>
      <c r="H708" t="s">
        <v>753</v>
      </c>
    </row>
    <row r="709" spans="1:8" x14ac:dyDescent="0.25">
      <c r="A709">
        <v>707</v>
      </c>
      <c r="B709" t="s">
        <v>458</v>
      </c>
      <c r="C709" t="s">
        <v>746</v>
      </c>
      <c r="D709" t="s">
        <v>20</v>
      </c>
      <c r="E709" t="s">
        <v>26</v>
      </c>
      <c r="F709">
        <v>112</v>
      </c>
      <c r="G709">
        <v>43</v>
      </c>
      <c r="H709" t="s">
        <v>754</v>
      </c>
    </row>
    <row r="710" spans="1:8" x14ac:dyDescent="0.25">
      <c r="A710">
        <v>708</v>
      </c>
      <c r="B710" t="s">
        <v>458</v>
      </c>
      <c r="C710" t="s">
        <v>746</v>
      </c>
      <c r="D710" t="s">
        <v>22</v>
      </c>
      <c r="E710" t="s">
        <v>26</v>
      </c>
      <c r="F710">
        <v>112</v>
      </c>
      <c r="G710">
        <v>70</v>
      </c>
      <c r="H710" t="s">
        <v>755</v>
      </c>
    </row>
    <row r="711" spans="1:8" x14ac:dyDescent="0.25">
      <c r="A711">
        <v>709</v>
      </c>
      <c r="B711" t="s">
        <v>458</v>
      </c>
      <c r="C711" t="s">
        <v>746</v>
      </c>
      <c r="D711" t="s">
        <v>24</v>
      </c>
      <c r="E711" t="s">
        <v>26</v>
      </c>
      <c r="F711">
        <v>112</v>
      </c>
      <c r="G711">
        <v>71</v>
      </c>
      <c r="H711" t="s">
        <v>756</v>
      </c>
    </row>
    <row r="712" spans="1:8" x14ac:dyDescent="0.25">
      <c r="A712">
        <v>710</v>
      </c>
      <c r="B712" t="s">
        <v>458</v>
      </c>
      <c r="C712" t="s">
        <v>746</v>
      </c>
      <c r="D712" t="s">
        <v>15</v>
      </c>
      <c r="E712" t="s">
        <v>32</v>
      </c>
      <c r="F712">
        <v>112</v>
      </c>
      <c r="G712">
        <v>78</v>
      </c>
      <c r="H712" t="s">
        <v>757</v>
      </c>
    </row>
    <row r="713" spans="1:8" x14ac:dyDescent="0.25">
      <c r="A713">
        <v>711</v>
      </c>
      <c r="B713" t="s">
        <v>458</v>
      </c>
      <c r="C713" t="s">
        <v>746</v>
      </c>
      <c r="D713" t="s">
        <v>18</v>
      </c>
      <c r="E713" t="s">
        <v>32</v>
      </c>
      <c r="F713">
        <v>112</v>
      </c>
      <c r="G713">
        <v>59</v>
      </c>
      <c r="H713" t="s">
        <v>758</v>
      </c>
    </row>
    <row r="714" spans="1:8" x14ac:dyDescent="0.25">
      <c r="A714">
        <v>712</v>
      </c>
      <c r="B714" t="s">
        <v>458</v>
      </c>
      <c r="C714" t="s">
        <v>746</v>
      </c>
      <c r="D714" t="s">
        <v>20</v>
      </c>
      <c r="E714" t="s">
        <v>32</v>
      </c>
      <c r="F714">
        <v>112</v>
      </c>
      <c r="G714">
        <v>54</v>
      </c>
      <c r="H714" t="s">
        <v>759</v>
      </c>
    </row>
    <row r="715" spans="1:8" x14ac:dyDescent="0.25">
      <c r="A715">
        <v>713</v>
      </c>
      <c r="B715" t="s">
        <v>458</v>
      </c>
      <c r="C715" t="s">
        <v>746</v>
      </c>
      <c r="D715" t="s">
        <v>22</v>
      </c>
      <c r="E715" t="s">
        <v>32</v>
      </c>
      <c r="F715">
        <v>112</v>
      </c>
      <c r="G715">
        <v>77</v>
      </c>
      <c r="H715" t="s">
        <v>760</v>
      </c>
    </row>
    <row r="716" spans="1:8" x14ac:dyDescent="0.25">
      <c r="A716">
        <v>714</v>
      </c>
      <c r="B716" t="s">
        <v>458</v>
      </c>
      <c r="C716" t="s">
        <v>746</v>
      </c>
      <c r="D716" t="s">
        <v>24</v>
      </c>
      <c r="E716" t="s">
        <v>32</v>
      </c>
      <c r="F716">
        <v>112</v>
      </c>
      <c r="G716">
        <v>79</v>
      </c>
      <c r="H716" t="s">
        <v>761</v>
      </c>
    </row>
    <row r="717" spans="1:8" x14ac:dyDescent="0.25">
      <c r="A717">
        <v>715</v>
      </c>
      <c r="B717" t="s">
        <v>458</v>
      </c>
      <c r="C717" t="s">
        <v>746</v>
      </c>
      <c r="D717" t="s">
        <v>15</v>
      </c>
      <c r="E717" t="s">
        <v>38</v>
      </c>
      <c r="F717">
        <v>112</v>
      </c>
      <c r="G717">
        <v>62</v>
      </c>
      <c r="H717" t="s">
        <v>762</v>
      </c>
    </row>
    <row r="718" spans="1:8" x14ac:dyDescent="0.25">
      <c r="A718">
        <v>716</v>
      </c>
      <c r="B718" t="s">
        <v>458</v>
      </c>
      <c r="C718" t="s">
        <v>746</v>
      </c>
      <c r="D718" t="s">
        <v>18</v>
      </c>
      <c r="E718" t="s">
        <v>38</v>
      </c>
      <c r="F718">
        <v>112</v>
      </c>
      <c r="G718">
        <v>53</v>
      </c>
      <c r="H718" t="s">
        <v>763</v>
      </c>
    </row>
    <row r="719" spans="1:8" x14ac:dyDescent="0.25">
      <c r="A719">
        <v>717</v>
      </c>
      <c r="B719" t="s">
        <v>458</v>
      </c>
      <c r="C719" t="s">
        <v>746</v>
      </c>
      <c r="D719" t="s">
        <v>20</v>
      </c>
      <c r="E719" t="s">
        <v>38</v>
      </c>
      <c r="F719">
        <v>112</v>
      </c>
      <c r="G719">
        <v>67</v>
      </c>
      <c r="H719" t="s">
        <v>764</v>
      </c>
    </row>
    <row r="720" spans="1:8" x14ac:dyDescent="0.25">
      <c r="A720">
        <v>718</v>
      </c>
      <c r="B720" t="s">
        <v>458</v>
      </c>
      <c r="C720" t="s">
        <v>746</v>
      </c>
      <c r="D720" t="s">
        <v>22</v>
      </c>
      <c r="E720" t="s">
        <v>38</v>
      </c>
      <c r="F720">
        <v>112</v>
      </c>
      <c r="G720">
        <v>73</v>
      </c>
      <c r="H720" t="s">
        <v>765</v>
      </c>
    </row>
    <row r="721" spans="1:8" x14ac:dyDescent="0.25">
      <c r="A721">
        <v>719</v>
      </c>
      <c r="B721" t="s">
        <v>458</v>
      </c>
      <c r="C721" t="s">
        <v>746</v>
      </c>
      <c r="D721" t="s">
        <v>24</v>
      </c>
      <c r="E721" t="s">
        <v>38</v>
      </c>
      <c r="F721">
        <v>112</v>
      </c>
      <c r="G721">
        <v>53</v>
      </c>
      <c r="H721" t="s">
        <v>766</v>
      </c>
    </row>
    <row r="722" spans="1:8" x14ac:dyDescent="0.25">
      <c r="A722">
        <v>720</v>
      </c>
      <c r="B722" t="s">
        <v>458</v>
      </c>
      <c r="C722" t="s">
        <v>746</v>
      </c>
      <c r="D722" t="s">
        <v>15</v>
      </c>
      <c r="E722" t="s">
        <v>44</v>
      </c>
      <c r="F722">
        <v>112</v>
      </c>
      <c r="G722">
        <v>59</v>
      </c>
      <c r="H722" t="s">
        <v>767</v>
      </c>
    </row>
    <row r="723" spans="1:8" x14ac:dyDescent="0.25">
      <c r="A723">
        <v>721</v>
      </c>
      <c r="B723" t="s">
        <v>458</v>
      </c>
      <c r="C723" t="s">
        <v>746</v>
      </c>
      <c r="D723" t="s">
        <v>18</v>
      </c>
      <c r="E723" t="s">
        <v>44</v>
      </c>
      <c r="F723">
        <v>112</v>
      </c>
      <c r="G723">
        <v>64</v>
      </c>
      <c r="H723" t="s">
        <v>768</v>
      </c>
    </row>
    <row r="724" spans="1:8" x14ac:dyDescent="0.25">
      <c r="A724">
        <v>722</v>
      </c>
      <c r="B724" t="s">
        <v>458</v>
      </c>
      <c r="C724" t="s">
        <v>746</v>
      </c>
      <c r="D724" t="s">
        <v>20</v>
      </c>
      <c r="E724" t="s">
        <v>44</v>
      </c>
      <c r="F724">
        <v>112</v>
      </c>
      <c r="G724">
        <v>46</v>
      </c>
      <c r="H724" t="s">
        <v>769</v>
      </c>
    </row>
    <row r="725" spans="1:8" x14ac:dyDescent="0.25">
      <c r="A725">
        <v>723</v>
      </c>
      <c r="B725" t="s">
        <v>458</v>
      </c>
      <c r="C725" t="s">
        <v>746</v>
      </c>
      <c r="D725" t="s">
        <v>22</v>
      </c>
      <c r="E725" t="s">
        <v>44</v>
      </c>
      <c r="F725">
        <v>112</v>
      </c>
      <c r="G725">
        <v>50</v>
      </c>
      <c r="H725" t="s">
        <v>770</v>
      </c>
    </row>
    <row r="726" spans="1:8" x14ac:dyDescent="0.25">
      <c r="A726">
        <v>724</v>
      </c>
      <c r="B726" t="s">
        <v>458</v>
      </c>
      <c r="C726" t="s">
        <v>746</v>
      </c>
      <c r="D726" t="s">
        <v>24</v>
      </c>
      <c r="E726" t="s">
        <v>44</v>
      </c>
      <c r="F726">
        <v>112</v>
      </c>
      <c r="G726">
        <v>69</v>
      </c>
      <c r="H726" t="s">
        <v>771</v>
      </c>
    </row>
    <row r="727" spans="1:8" x14ac:dyDescent="0.25">
      <c r="A727">
        <v>725</v>
      </c>
      <c r="B727" t="s">
        <v>458</v>
      </c>
      <c r="C727" t="s">
        <v>746</v>
      </c>
      <c r="D727" t="s">
        <v>15</v>
      </c>
      <c r="E727" t="s">
        <v>50</v>
      </c>
      <c r="F727">
        <v>112</v>
      </c>
      <c r="G727">
        <v>56</v>
      </c>
      <c r="H727" t="s">
        <v>772</v>
      </c>
    </row>
    <row r="728" spans="1:8" x14ac:dyDescent="0.25">
      <c r="A728">
        <v>726</v>
      </c>
      <c r="B728" t="s">
        <v>458</v>
      </c>
      <c r="C728" t="s">
        <v>746</v>
      </c>
      <c r="D728" t="s">
        <v>18</v>
      </c>
      <c r="E728" t="s">
        <v>50</v>
      </c>
      <c r="F728">
        <v>112</v>
      </c>
      <c r="G728">
        <v>41</v>
      </c>
      <c r="H728" t="s">
        <v>773</v>
      </c>
    </row>
    <row r="729" spans="1:8" x14ac:dyDescent="0.25">
      <c r="A729">
        <v>727</v>
      </c>
      <c r="B729" t="s">
        <v>458</v>
      </c>
      <c r="C729" t="s">
        <v>746</v>
      </c>
      <c r="D729" t="s">
        <v>20</v>
      </c>
      <c r="E729" t="s">
        <v>50</v>
      </c>
      <c r="F729">
        <v>112</v>
      </c>
      <c r="G729">
        <v>42</v>
      </c>
      <c r="H729" t="s">
        <v>774</v>
      </c>
    </row>
    <row r="730" spans="1:8" x14ac:dyDescent="0.25">
      <c r="A730">
        <v>728</v>
      </c>
      <c r="B730" t="s">
        <v>458</v>
      </c>
      <c r="C730" t="s">
        <v>746</v>
      </c>
      <c r="D730" t="s">
        <v>22</v>
      </c>
      <c r="E730" t="s">
        <v>50</v>
      </c>
      <c r="F730">
        <v>112</v>
      </c>
      <c r="G730">
        <v>71</v>
      </c>
      <c r="H730" t="s">
        <v>775</v>
      </c>
    </row>
    <row r="731" spans="1:8" x14ac:dyDescent="0.25">
      <c r="A731">
        <v>729</v>
      </c>
      <c r="B731" t="s">
        <v>458</v>
      </c>
      <c r="C731" t="s">
        <v>746</v>
      </c>
      <c r="D731" t="s">
        <v>24</v>
      </c>
      <c r="E731" t="s">
        <v>50</v>
      </c>
      <c r="F731">
        <v>112</v>
      </c>
      <c r="G731">
        <v>64</v>
      </c>
      <c r="H731" t="s">
        <v>776</v>
      </c>
    </row>
    <row r="732" spans="1:8" x14ac:dyDescent="0.25">
      <c r="A732">
        <v>730</v>
      </c>
      <c r="B732" t="s">
        <v>458</v>
      </c>
      <c r="C732" t="s">
        <v>746</v>
      </c>
      <c r="D732" t="s">
        <v>15</v>
      </c>
      <c r="E732" t="s">
        <v>56</v>
      </c>
      <c r="F732">
        <v>112</v>
      </c>
      <c r="G732">
        <v>64</v>
      </c>
      <c r="H732" t="s">
        <v>777</v>
      </c>
    </row>
    <row r="733" spans="1:8" x14ac:dyDescent="0.25">
      <c r="A733">
        <v>731</v>
      </c>
      <c r="B733" t="s">
        <v>458</v>
      </c>
      <c r="C733" t="s">
        <v>746</v>
      </c>
      <c r="D733" t="s">
        <v>18</v>
      </c>
      <c r="E733" t="s">
        <v>56</v>
      </c>
      <c r="F733">
        <v>112</v>
      </c>
      <c r="G733">
        <v>69</v>
      </c>
      <c r="H733" t="s">
        <v>778</v>
      </c>
    </row>
    <row r="734" spans="1:8" x14ac:dyDescent="0.25">
      <c r="A734">
        <v>732</v>
      </c>
      <c r="B734" t="s">
        <v>458</v>
      </c>
      <c r="C734" t="s">
        <v>746</v>
      </c>
      <c r="D734" t="s">
        <v>20</v>
      </c>
      <c r="E734" t="s">
        <v>56</v>
      </c>
      <c r="F734">
        <v>112</v>
      </c>
      <c r="G734">
        <v>61</v>
      </c>
      <c r="H734" t="s">
        <v>779</v>
      </c>
    </row>
    <row r="735" spans="1:8" x14ac:dyDescent="0.25">
      <c r="A735">
        <v>733</v>
      </c>
      <c r="B735" t="s">
        <v>458</v>
      </c>
      <c r="C735" t="s">
        <v>746</v>
      </c>
      <c r="D735" t="s">
        <v>22</v>
      </c>
      <c r="E735" t="s">
        <v>56</v>
      </c>
      <c r="F735">
        <v>112</v>
      </c>
      <c r="G735">
        <v>76</v>
      </c>
      <c r="H735" t="s">
        <v>780</v>
      </c>
    </row>
    <row r="736" spans="1:8" x14ac:dyDescent="0.25">
      <c r="A736">
        <v>734</v>
      </c>
      <c r="B736" t="s">
        <v>458</v>
      </c>
      <c r="C736" t="s">
        <v>746</v>
      </c>
      <c r="D736" t="s">
        <v>24</v>
      </c>
      <c r="E736" t="s">
        <v>56</v>
      </c>
      <c r="F736">
        <v>112</v>
      </c>
      <c r="G736">
        <v>52</v>
      </c>
      <c r="H736" t="s">
        <v>781</v>
      </c>
    </row>
    <row r="737" spans="1:8" x14ac:dyDescent="0.25">
      <c r="A737">
        <v>735</v>
      </c>
      <c r="B737" t="s">
        <v>458</v>
      </c>
      <c r="C737" t="s">
        <v>782</v>
      </c>
      <c r="D737" t="s">
        <v>15</v>
      </c>
      <c r="E737" t="s">
        <v>16</v>
      </c>
      <c r="F737">
        <v>102</v>
      </c>
      <c r="G737">
        <v>66</v>
      </c>
      <c r="H737" t="s">
        <v>783</v>
      </c>
    </row>
    <row r="738" spans="1:8" x14ac:dyDescent="0.25">
      <c r="A738">
        <v>736</v>
      </c>
      <c r="B738" t="s">
        <v>458</v>
      </c>
      <c r="C738" t="s">
        <v>782</v>
      </c>
      <c r="D738" t="s">
        <v>18</v>
      </c>
      <c r="E738" t="s">
        <v>16</v>
      </c>
      <c r="F738">
        <v>102</v>
      </c>
      <c r="G738">
        <v>67</v>
      </c>
      <c r="H738" t="s">
        <v>784</v>
      </c>
    </row>
    <row r="739" spans="1:8" x14ac:dyDescent="0.25">
      <c r="A739">
        <v>737</v>
      </c>
      <c r="B739" t="s">
        <v>458</v>
      </c>
      <c r="C739" t="s">
        <v>782</v>
      </c>
      <c r="D739" t="s">
        <v>20</v>
      </c>
      <c r="E739" t="s">
        <v>16</v>
      </c>
      <c r="F739">
        <v>102</v>
      </c>
      <c r="G739">
        <v>59</v>
      </c>
      <c r="H739" t="s">
        <v>785</v>
      </c>
    </row>
    <row r="740" spans="1:8" x14ac:dyDescent="0.25">
      <c r="A740">
        <v>738</v>
      </c>
      <c r="B740" t="s">
        <v>458</v>
      </c>
      <c r="C740" t="s">
        <v>782</v>
      </c>
      <c r="D740" t="s">
        <v>22</v>
      </c>
      <c r="E740" t="s">
        <v>16</v>
      </c>
      <c r="F740">
        <v>102</v>
      </c>
      <c r="G740">
        <v>42</v>
      </c>
      <c r="H740" t="s">
        <v>786</v>
      </c>
    </row>
    <row r="741" spans="1:8" x14ac:dyDescent="0.25">
      <c r="A741">
        <v>739</v>
      </c>
      <c r="B741" t="s">
        <v>458</v>
      </c>
      <c r="C741" t="s">
        <v>782</v>
      </c>
      <c r="D741" t="s">
        <v>24</v>
      </c>
      <c r="E741" t="s">
        <v>16</v>
      </c>
      <c r="F741">
        <v>102</v>
      </c>
      <c r="G741">
        <v>58</v>
      </c>
      <c r="H741" t="s">
        <v>787</v>
      </c>
    </row>
    <row r="742" spans="1:8" x14ac:dyDescent="0.25">
      <c r="A742">
        <v>740</v>
      </c>
      <c r="B742" t="s">
        <v>458</v>
      </c>
      <c r="C742" t="s">
        <v>782</v>
      </c>
      <c r="D742" t="s">
        <v>15</v>
      </c>
      <c r="E742" t="s">
        <v>26</v>
      </c>
      <c r="F742">
        <v>102</v>
      </c>
      <c r="G742">
        <v>78</v>
      </c>
      <c r="H742" t="s">
        <v>788</v>
      </c>
    </row>
    <row r="743" spans="1:8" x14ac:dyDescent="0.25">
      <c r="A743">
        <v>741</v>
      </c>
      <c r="B743" t="s">
        <v>458</v>
      </c>
      <c r="C743" t="s">
        <v>782</v>
      </c>
      <c r="D743" t="s">
        <v>18</v>
      </c>
      <c r="E743" t="s">
        <v>26</v>
      </c>
      <c r="F743">
        <v>102</v>
      </c>
      <c r="G743">
        <v>73</v>
      </c>
      <c r="H743" t="s">
        <v>789</v>
      </c>
    </row>
    <row r="744" spans="1:8" x14ac:dyDescent="0.25">
      <c r="A744">
        <v>742</v>
      </c>
      <c r="B744" t="s">
        <v>458</v>
      </c>
      <c r="C744" t="s">
        <v>782</v>
      </c>
      <c r="D744" t="s">
        <v>20</v>
      </c>
      <c r="E744" t="s">
        <v>26</v>
      </c>
      <c r="F744">
        <v>102</v>
      </c>
      <c r="G744">
        <v>47</v>
      </c>
      <c r="H744" t="s">
        <v>790</v>
      </c>
    </row>
    <row r="745" spans="1:8" x14ac:dyDescent="0.25">
      <c r="A745">
        <v>743</v>
      </c>
      <c r="B745" t="s">
        <v>458</v>
      </c>
      <c r="C745" t="s">
        <v>782</v>
      </c>
      <c r="D745" t="s">
        <v>22</v>
      </c>
      <c r="E745" t="s">
        <v>26</v>
      </c>
      <c r="F745">
        <v>102</v>
      </c>
      <c r="G745">
        <v>45</v>
      </c>
      <c r="H745" t="s">
        <v>791</v>
      </c>
    </row>
    <row r="746" spans="1:8" x14ac:dyDescent="0.25">
      <c r="A746">
        <v>744</v>
      </c>
      <c r="B746" t="s">
        <v>458</v>
      </c>
      <c r="C746" t="s">
        <v>782</v>
      </c>
      <c r="D746" t="s">
        <v>24</v>
      </c>
      <c r="E746" t="s">
        <v>26</v>
      </c>
      <c r="F746">
        <v>102</v>
      </c>
      <c r="G746">
        <v>69</v>
      </c>
      <c r="H746" t="s">
        <v>792</v>
      </c>
    </row>
    <row r="747" spans="1:8" x14ac:dyDescent="0.25">
      <c r="A747">
        <v>745</v>
      </c>
      <c r="B747" t="s">
        <v>458</v>
      </c>
      <c r="C747" t="s">
        <v>782</v>
      </c>
      <c r="D747" t="s">
        <v>15</v>
      </c>
      <c r="E747" t="s">
        <v>32</v>
      </c>
      <c r="F747">
        <v>102</v>
      </c>
      <c r="G747">
        <v>69</v>
      </c>
      <c r="H747" t="s">
        <v>793</v>
      </c>
    </row>
    <row r="748" spans="1:8" x14ac:dyDescent="0.25">
      <c r="A748">
        <v>746</v>
      </c>
      <c r="B748" t="s">
        <v>458</v>
      </c>
      <c r="C748" t="s">
        <v>782</v>
      </c>
      <c r="D748" t="s">
        <v>18</v>
      </c>
      <c r="E748" t="s">
        <v>32</v>
      </c>
      <c r="F748">
        <v>102</v>
      </c>
      <c r="G748">
        <v>49</v>
      </c>
      <c r="H748" t="s">
        <v>794</v>
      </c>
    </row>
    <row r="749" spans="1:8" x14ac:dyDescent="0.25">
      <c r="A749">
        <v>747</v>
      </c>
      <c r="B749" t="s">
        <v>458</v>
      </c>
      <c r="C749" t="s">
        <v>782</v>
      </c>
      <c r="D749" t="s">
        <v>20</v>
      </c>
      <c r="E749" t="s">
        <v>32</v>
      </c>
      <c r="F749">
        <v>102</v>
      </c>
      <c r="G749">
        <v>78</v>
      </c>
      <c r="H749" t="s">
        <v>795</v>
      </c>
    </row>
    <row r="750" spans="1:8" x14ac:dyDescent="0.25">
      <c r="A750">
        <v>748</v>
      </c>
      <c r="B750" t="s">
        <v>458</v>
      </c>
      <c r="C750" t="s">
        <v>782</v>
      </c>
      <c r="D750" t="s">
        <v>22</v>
      </c>
      <c r="E750" t="s">
        <v>32</v>
      </c>
      <c r="F750">
        <v>102</v>
      </c>
      <c r="G750">
        <v>63</v>
      </c>
      <c r="H750" t="s">
        <v>796</v>
      </c>
    </row>
    <row r="751" spans="1:8" x14ac:dyDescent="0.25">
      <c r="A751">
        <v>749</v>
      </c>
      <c r="B751" t="s">
        <v>458</v>
      </c>
      <c r="C751" t="s">
        <v>782</v>
      </c>
      <c r="D751" t="s">
        <v>24</v>
      </c>
      <c r="E751" t="s">
        <v>32</v>
      </c>
      <c r="F751">
        <v>102</v>
      </c>
      <c r="G751">
        <v>53</v>
      </c>
      <c r="H751" t="s">
        <v>797</v>
      </c>
    </row>
    <row r="752" spans="1:8" x14ac:dyDescent="0.25">
      <c r="A752">
        <v>750</v>
      </c>
      <c r="B752" t="s">
        <v>458</v>
      </c>
      <c r="C752" t="s">
        <v>782</v>
      </c>
      <c r="D752" t="s">
        <v>15</v>
      </c>
      <c r="E752" t="s">
        <v>38</v>
      </c>
      <c r="F752">
        <v>102</v>
      </c>
      <c r="G752">
        <v>61</v>
      </c>
      <c r="H752" t="s">
        <v>798</v>
      </c>
    </row>
    <row r="753" spans="1:8" x14ac:dyDescent="0.25">
      <c r="A753">
        <v>751</v>
      </c>
      <c r="B753" t="s">
        <v>458</v>
      </c>
      <c r="C753" t="s">
        <v>782</v>
      </c>
      <c r="D753" t="s">
        <v>18</v>
      </c>
      <c r="E753" t="s">
        <v>38</v>
      </c>
      <c r="F753">
        <v>102</v>
      </c>
      <c r="G753">
        <v>41</v>
      </c>
      <c r="H753" t="s">
        <v>799</v>
      </c>
    </row>
    <row r="754" spans="1:8" x14ac:dyDescent="0.25">
      <c r="A754">
        <v>752</v>
      </c>
      <c r="B754" t="s">
        <v>458</v>
      </c>
      <c r="C754" t="s">
        <v>782</v>
      </c>
      <c r="D754" t="s">
        <v>20</v>
      </c>
      <c r="E754" t="s">
        <v>38</v>
      </c>
      <c r="F754">
        <v>102</v>
      </c>
      <c r="G754">
        <v>49</v>
      </c>
      <c r="H754" t="s">
        <v>800</v>
      </c>
    </row>
    <row r="755" spans="1:8" x14ac:dyDescent="0.25">
      <c r="A755">
        <v>753</v>
      </c>
      <c r="B755" t="s">
        <v>458</v>
      </c>
      <c r="C755" t="s">
        <v>782</v>
      </c>
      <c r="D755" t="s">
        <v>22</v>
      </c>
      <c r="E755" t="s">
        <v>38</v>
      </c>
      <c r="F755">
        <v>102</v>
      </c>
      <c r="G755">
        <v>73</v>
      </c>
      <c r="H755" t="s">
        <v>801</v>
      </c>
    </row>
    <row r="756" spans="1:8" x14ac:dyDescent="0.25">
      <c r="A756">
        <v>754</v>
      </c>
      <c r="B756" t="s">
        <v>458</v>
      </c>
      <c r="C756" t="s">
        <v>782</v>
      </c>
      <c r="D756" t="s">
        <v>24</v>
      </c>
      <c r="E756" t="s">
        <v>38</v>
      </c>
      <c r="F756">
        <v>102</v>
      </c>
      <c r="G756">
        <v>68</v>
      </c>
      <c r="H756" t="s">
        <v>802</v>
      </c>
    </row>
    <row r="757" spans="1:8" x14ac:dyDescent="0.25">
      <c r="A757">
        <v>755</v>
      </c>
      <c r="B757" t="s">
        <v>458</v>
      </c>
      <c r="C757" t="s">
        <v>782</v>
      </c>
      <c r="D757" t="s">
        <v>15</v>
      </c>
      <c r="E757" t="s">
        <v>44</v>
      </c>
      <c r="F757">
        <v>102</v>
      </c>
      <c r="G757">
        <v>48</v>
      </c>
      <c r="H757" t="s">
        <v>803</v>
      </c>
    </row>
    <row r="758" spans="1:8" x14ac:dyDescent="0.25">
      <c r="A758">
        <v>756</v>
      </c>
      <c r="B758" t="s">
        <v>458</v>
      </c>
      <c r="C758" t="s">
        <v>782</v>
      </c>
      <c r="D758" t="s">
        <v>18</v>
      </c>
      <c r="E758" t="s">
        <v>44</v>
      </c>
      <c r="F758">
        <v>102</v>
      </c>
      <c r="G758">
        <v>50</v>
      </c>
      <c r="H758" t="s">
        <v>804</v>
      </c>
    </row>
    <row r="759" spans="1:8" x14ac:dyDescent="0.25">
      <c r="A759">
        <v>757</v>
      </c>
      <c r="B759" t="s">
        <v>458</v>
      </c>
      <c r="C759" t="s">
        <v>782</v>
      </c>
      <c r="D759" t="s">
        <v>20</v>
      </c>
      <c r="E759" t="s">
        <v>44</v>
      </c>
      <c r="F759">
        <v>102</v>
      </c>
      <c r="G759">
        <v>71</v>
      </c>
      <c r="H759" t="s">
        <v>805</v>
      </c>
    </row>
    <row r="760" spans="1:8" x14ac:dyDescent="0.25">
      <c r="A760">
        <v>758</v>
      </c>
      <c r="B760" t="s">
        <v>458</v>
      </c>
      <c r="C760" t="s">
        <v>782</v>
      </c>
      <c r="D760" t="s">
        <v>22</v>
      </c>
      <c r="E760" t="s">
        <v>44</v>
      </c>
      <c r="F760">
        <v>102</v>
      </c>
      <c r="G760">
        <v>64</v>
      </c>
      <c r="H760" t="s">
        <v>806</v>
      </c>
    </row>
    <row r="761" spans="1:8" x14ac:dyDescent="0.25">
      <c r="A761">
        <v>759</v>
      </c>
      <c r="B761" t="s">
        <v>458</v>
      </c>
      <c r="C761" t="s">
        <v>782</v>
      </c>
      <c r="D761" t="s">
        <v>24</v>
      </c>
      <c r="E761" t="s">
        <v>44</v>
      </c>
      <c r="F761">
        <v>102</v>
      </c>
      <c r="G761">
        <v>77</v>
      </c>
      <c r="H761" t="s">
        <v>807</v>
      </c>
    </row>
    <row r="762" spans="1:8" x14ac:dyDescent="0.25">
      <c r="A762">
        <v>760</v>
      </c>
      <c r="B762" t="s">
        <v>458</v>
      </c>
      <c r="C762" t="s">
        <v>782</v>
      </c>
      <c r="D762" t="s">
        <v>15</v>
      </c>
      <c r="E762" t="s">
        <v>50</v>
      </c>
      <c r="F762">
        <v>102</v>
      </c>
      <c r="G762">
        <v>45</v>
      </c>
      <c r="H762" t="s">
        <v>808</v>
      </c>
    </row>
    <row r="763" spans="1:8" x14ac:dyDescent="0.25">
      <c r="A763">
        <v>761</v>
      </c>
      <c r="B763" t="s">
        <v>458</v>
      </c>
      <c r="C763" t="s">
        <v>782</v>
      </c>
      <c r="D763" t="s">
        <v>18</v>
      </c>
      <c r="E763" t="s">
        <v>50</v>
      </c>
      <c r="F763">
        <v>102</v>
      </c>
      <c r="G763">
        <v>49</v>
      </c>
      <c r="H763" t="s">
        <v>809</v>
      </c>
    </row>
    <row r="764" spans="1:8" x14ac:dyDescent="0.25">
      <c r="A764">
        <v>762</v>
      </c>
      <c r="B764" t="s">
        <v>458</v>
      </c>
      <c r="C764" t="s">
        <v>782</v>
      </c>
      <c r="D764" t="s">
        <v>20</v>
      </c>
      <c r="E764" t="s">
        <v>50</v>
      </c>
      <c r="F764">
        <v>102</v>
      </c>
      <c r="G764">
        <v>52</v>
      </c>
      <c r="H764" t="s">
        <v>810</v>
      </c>
    </row>
    <row r="765" spans="1:8" x14ac:dyDescent="0.25">
      <c r="A765">
        <v>763</v>
      </c>
      <c r="B765" t="s">
        <v>458</v>
      </c>
      <c r="C765" t="s">
        <v>782</v>
      </c>
      <c r="D765" t="s">
        <v>22</v>
      </c>
      <c r="E765" t="s">
        <v>50</v>
      </c>
      <c r="F765">
        <v>102</v>
      </c>
      <c r="G765">
        <v>45</v>
      </c>
      <c r="H765" t="s">
        <v>811</v>
      </c>
    </row>
    <row r="766" spans="1:8" x14ac:dyDescent="0.25">
      <c r="A766">
        <v>764</v>
      </c>
      <c r="B766" t="s">
        <v>458</v>
      </c>
      <c r="C766" t="s">
        <v>782</v>
      </c>
      <c r="D766" t="s">
        <v>24</v>
      </c>
      <c r="E766" t="s">
        <v>50</v>
      </c>
      <c r="F766">
        <v>102</v>
      </c>
      <c r="G766">
        <v>47</v>
      </c>
      <c r="H766" t="s">
        <v>812</v>
      </c>
    </row>
    <row r="767" spans="1:8" x14ac:dyDescent="0.25">
      <c r="A767">
        <v>765</v>
      </c>
      <c r="B767" t="s">
        <v>458</v>
      </c>
      <c r="C767" t="s">
        <v>782</v>
      </c>
      <c r="D767" t="s">
        <v>15</v>
      </c>
      <c r="E767" t="s">
        <v>56</v>
      </c>
      <c r="F767">
        <v>102</v>
      </c>
      <c r="G767">
        <v>54</v>
      </c>
      <c r="H767" t="s">
        <v>813</v>
      </c>
    </row>
    <row r="768" spans="1:8" x14ac:dyDescent="0.25">
      <c r="A768">
        <v>766</v>
      </c>
      <c r="B768" t="s">
        <v>458</v>
      </c>
      <c r="C768" t="s">
        <v>782</v>
      </c>
      <c r="D768" t="s">
        <v>18</v>
      </c>
      <c r="E768" t="s">
        <v>56</v>
      </c>
      <c r="F768">
        <v>102</v>
      </c>
      <c r="G768">
        <v>73</v>
      </c>
      <c r="H768" t="s">
        <v>814</v>
      </c>
    </row>
    <row r="769" spans="1:8" x14ac:dyDescent="0.25">
      <c r="A769">
        <v>767</v>
      </c>
      <c r="B769" t="s">
        <v>458</v>
      </c>
      <c r="C769" t="s">
        <v>782</v>
      </c>
      <c r="D769" t="s">
        <v>20</v>
      </c>
      <c r="E769" t="s">
        <v>56</v>
      </c>
      <c r="F769">
        <v>102</v>
      </c>
      <c r="G769">
        <v>77</v>
      </c>
      <c r="H769" t="s">
        <v>815</v>
      </c>
    </row>
    <row r="770" spans="1:8" x14ac:dyDescent="0.25">
      <c r="A770">
        <v>768</v>
      </c>
      <c r="B770" t="s">
        <v>458</v>
      </c>
      <c r="C770" t="s">
        <v>782</v>
      </c>
      <c r="D770" t="s">
        <v>22</v>
      </c>
      <c r="E770" t="s">
        <v>56</v>
      </c>
      <c r="F770">
        <v>102</v>
      </c>
      <c r="G770">
        <v>65</v>
      </c>
      <c r="H770" t="s">
        <v>816</v>
      </c>
    </row>
    <row r="771" spans="1:8" x14ac:dyDescent="0.25">
      <c r="A771">
        <v>769</v>
      </c>
      <c r="B771" t="s">
        <v>458</v>
      </c>
      <c r="C771" t="s">
        <v>782</v>
      </c>
      <c r="D771" t="s">
        <v>24</v>
      </c>
      <c r="E771" t="s">
        <v>56</v>
      </c>
      <c r="F771">
        <v>102</v>
      </c>
      <c r="G771">
        <v>42</v>
      </c>
      <c r="H771" t="s">
        <v>817</v>
      </c>
    </row>
    <row r="772" spans="1:8" x14ac:dyDescent="0.25">
      <c r="A772">
        <v>770</v>
      </c>
      <c r="B772" t="s">
        <v>458</v>
      </c>
      <c r="C772" t="s">
        <v>818</v>
      </c>
      <c r="D772" t="s">
        <v>15</v>
      </c>
      <c r="E772" t="s">
        <v>16</v>
      </c>
      <c r="F772">
        <v>114</v>
      </c>
      <c r="G772">
        <v>54</v>
      </c>
      <c r="H772" t="s">
        <v>819</v>
      </c>
    </row>
    <row r="773" spans="1:8" x14ac:dyDescent="0.25">
      <c r="A773">
        <v>771</v>
      </c>
      <c r="B773" t="s">
        <v>458</v>
      </c>
      <c r="C773" t="s">
        <v>818</v>
      </c>
      <c r="D773" t="s">
        <v>18</v>
      </c>
      <c r="E773" t="s">
        <v>16</v>
      </c>
      <c r="F773">
        <v>114</v>
      </c>
      <c r="G773">
        <v>46</v>
      </c>
      <c r="H773" t="s">
        <v>820</v>
      </c>
    </row>
    <row r="774" spans="1:8" x14ac:dyDescent="0.25">
      <c r="A774">
        <v>772</v>
      </c>
      <c r="B774" t="s">
        <v>458</v>
      </c>
      <c r="C774" t="s">
        <v>818</v>
      </c>
      <c r="D774" t="s">
        <v>20</v>
      </c>
      <c r="E774" t="s">
        <v>16</v>
      </c>
      <c r="F774">
        <v>114</v>
      </c>
      <c r="G774">
        <v>55</v>
      </c>
      <c r="H774" t="s">
        <v>821</v>
      </c>
    </row>
    <row r="775" spans="1:8" x14ac:dyDescent="0.25">
      <c r="A775">
        <v>773</v>
      </c>
      <c r="B775" t="s">
        <v>458</v>
      </c>
      <c r="C775" t="s">
        <v>818</v>
      </c>
      <c r="D775" t="s">
        <v>22</v>
      </c>
      <c r="E775" t="s">
        <v>16</v>
      </c>
      <c r="F775">
        <v>114</v>
      </c>
      <c r="G775">
        <v>69</v>
      </c>
      <c r="H775" t="s">
        <v>822</v>
      </c>
    </row>
    <row r="776" spans="1:8" x14ac:dyDescent="0.25">
      <c r="A776">
        <v>774</v>
      </c>
      <c r="B776" t="s">
        <v>458</v>
      </c>
      <c r="C776" t="s">
        <v>818</v>
      </c>
      <c r="D776" t="s">
        <v>24</v>
      </c>
      <c r="E776" t="s">
        <v>16</v>
      </c>
      <c r="F776">
        <v>114</v>
      </c>
      <c r="G776">
        <v>65</v>
      </c>
      <c r="H776" t="s">
        <v>823</v>
      </c>
    </row>
    <row r="777" spans="1:8" x14ac:dyDescent="0.25">
      <c r="A777">
        <v>775</v>
      </c>
      <c r="B777" t="s">
        <v>458</v>
      </c>
      <c r="C777" t="s">
        <v>818</v>
      </c>
      <c r="D777" t="s">
        <v>15</v>
      </c>
      <c r="E777" t="s">
        <v>26</v>
      </c>
      <c r="F777">
        <v>114</v>
      </c>
      <c r="G777">
        <v>79</v>
      </c>
      <c r="H777" t="s">
        <v>824</v>
      </c>
    </row>
    <row r="778" spans="1:8" x14ac:dyDescent="0.25">
      <c r="A778">
        <v>776</v>
      </c>
      <c r="B778" t="s">
        <v>458</v>
      </c>
      <c r="C778" t="s">
        <v>818</v>
      </c>
      <c r="D778" t="s">
        <v>18</v>
      </c>
      <c r="E778" t="s">
        <v>26</v>
      </c>
      <c r="F778">
        <v>114</v>
      </c>
      <c r="G778">
        <v>77</v>
      </c>
      <c r="H778" t="s">
        <v>825</v>
      </c>
    </row>
    <row r="779" spans="1:8" x14ac:dyDescent="0.25">
      <c r="A779">
        <v>777</v>
      </c>
      <c r="B779" t="s">
        <v>458</v>
      </c>
      <c r="C779" t="s">
        <v>818</v>
      </c>
      <c r="D779" t="s">
        <v>20</v>
      </c>
      <c r="E779" t="s">
        <v>26</v>
      </c>
      <c r="F779">
        <v>114</v>
      </c>
      <c r="G779">
        <v>60</v>
      </c>
      <c r="H779" t="s">
        <v>826</v>
      </c>
    </row>
    <row r="780" spans="1:8" x14ac:dyDescent="0.25">
      <c r="A780">
        <v>778</v>
      </c>
      <c r="B780" t="s">
        <v>458</v>
      </c>
      <c r="C780" t="s">
        <v>818</v>
      </c>
      <c r="D780" t="s">
        <v>22</v>
      </c>
      <c r="E780" t="s">
        <v>26</v>
      </c>
      <c r="F780">
        <v>114</v>
      </c>
      <c r="G780">
        <v>56</v>
      </c>
      <c r="H780" t="s">
        <v>827</v>
      </c>
    </row>
    <row r="781" spans="1:8" x14ac:dyDescent="0.25">
      <c r="A781">
        <v>779</v>
      </c>
      <c r="B781" t="s">
        <v>458</v>
      </c>
      <c r="C781" t="s">
        <v>818</v>
      </c>
      <c r="D781" t="s">
        <v>24</v>
      </c>
      <c r="E781" t="s">
        <v>26</v>
      </c>
      <c r="F781">
        <v>114</v>
      </c>
      <c r="G781">
        <v>69</v>
      </c>
      <c r="H781" t="s">
        <v>828</v>
      </c>
    </row>
    <row r="782" spans="1:8" x14ac:dyDescent="0.25">
      <c r="A782">
        <v>780</v>
      </c>
      <c r="B782" t="s">
        <v>458</v>
      </c>
      <c r="C782" t="s">
        <v>818</v>
      </c>
      <c r="D782" t="s">
        <v>15</v>
      </c>
      <c r="E782" t="s">
        <v>32</v>
      </c>
      <c r="F782">
        <v>114</v>
      </c>
      <c r="G782">
        <v>65</v>
      </c>
      <c r="H782" t="s">
        <v>829</v>
      </c>
    </row>
    <row r="783" spans="1:8" x14ac:dyDescent="0.25">
      <c r="A783">
        <v>781</v>
      </c>
      <c r="B783" t="s">
        <v>458</v>
      </c>
      <c r="C783" t="s">
        <v>818</v>
      </c>
      <c r="D783" t="s">
        <v>18</v>
      </c>
      <c r="E783" t="s">
        <v>32</v>
      </c>
      <c r="F783">
        <v>114</v>
      </c>
      <c r="G783">
        <v>42</v>
      </c>
      <c r="H783" t="s">
        <v>830</v>
      </c>
    </row>
    <row r="784" spans="1:8" x14ac:dyDescent="0.25">
      <c r="A784">
        <v>782</v>
      </c>
      <c r="B784" t="s">
        <v>458</v>
      </c>
      <c r="C784" t="s">
        <v>818</v>
      </c>
      <c r="D784" t="s">
        <v>20</v>
      </c>
      <c r="E784" t="s">
        <v>32</v>
      </c>
      <c r="F784">
        <v>114</v>
      </c>
      <c r="G784">
        <v>49</v>
      </c>
      <c r="H784" t="s">
        <v>831</v>
      </c>
    </row>
    <row r="785" spans="1:8" x14ac:dyDescent="0.25">
      <c r="A785">
        <v>783</v>
      </c>
      <c r="B785" t="s">
        <v>458</v>
      </c>
      <c r="C785" t="s">
        <v>818</v>
      </c>
      <c r="D785" t="s">
        <v>22</v>
      </c>
      <c r="E785" t="s">
        <v>32</v>
      </c>
      <c r="F785">
        <v>114</v>
      </c>
      <c r="G785">
        <v>43</v>
      </c>
      <c r="H785" t="s">
        <v>832</v>
      </c>
    </row>
    <row r="786" spans="1:8" x14ac:dyDescent="0.25">
      <c r="A786">
        <v>784</v>
      </c>
      <c r="B786" t="s">
        <v>458</v>
      </c>
      <c r="C786" t="s">
        <v>818</v>
      </c>
      <c r="D786" t="s">
        <v>24</v>
      </c>
      <c r="E786" t="s">
        <v>32</v>
      </c>
      <c r="F786">
        <v>114</v>
      </c>
      <c r="G786">
        <v>67</v>
      </c>
      <c r="H786" t="s">
        <v>833</v>
      </c>
    </row>
    <row r="787" spans="1:8" x14ac:dyDescent="0.25">
      <c r="A787">
        <v>785</v>
      </c>
      <c r="B787" t="s">
        <v>458</v>
      </c>
      <c r="C787" t="s">
        <v>818</v>
      </c>
      <c r="D787" t="s">
        <v>15</v>
      </c>
      <c r="E787" t="s">
        <v>38</v>
      </c>
      <c r="F787">
        <v>114</v>
      </c>
      <c r="G787">
        <v>70</v>
      </c>
      <c r="H787" t="s">
        <v>834</v>
      </c>
    </row>
    <row r="788" spans="1:8" x14ac:dyDescent="0.25">
      <c r="A788">
        <v>786</v>
      </c>
      <c r="B788" t="s">
        <v>458</v>
      </c>
      <c r="C788" t="s">
        <v>818</v>
      </c>
      <c r="D788" t="s">
        <v>18</v>
      </c>
      <c r="E788" t="s">
        <v>38</v>
      </c>
      <c r="F788">
        <v>114</v>
      </c>
      <c r="G788">
        <v>69</v>
      </c>
      <c r="H788" t="s">
        <v>835</v>
      </c>
    </row>
    <row r="789" spans="1:8" x14ac:dyDescent="0.25">
      <c r="A789">
        <v>787</v>
      </c>
      <c r="B789" t="s">
        <v>458</v>
      </c>
      <c r="C789" t="s">
        <v>818</v>
      </c>
      <c r="D789" t="s">
        <v>20</v>
      </c>
      <c r="E789" t="s">
        <v>38</v>
      </c>
      <c r="F789">
        <v>114</v>
      </c>
      <c r="G789">
        <v>47</v>
      </c>
      <c r="H789" t="s">
        <v>836</v>
      </c>
    </row>
    <row r="790" spans="1:8" x14ac:dyDescent="0.25">
      <c r="A790">
        <v>788</v>
      </c>
      <c r="B790" t="s">
        <v>458</v>
      </c>
      <c r="C790" t="s">
        <v>818</v>
      </c>
      <c r="D790" t="s">
        <v>22</v>
      </c>
      <c r="E790" t="s">
        <v>38</v>
      </c>
      <c r="F790">
        <v>114</v>
      </c>
      <c r="G790">
        <v>72</v>
      </c>
      <c r="H790" t="s">
        <v>837</v>
      </c>
    </row>
    <row r="791" spans="1:8" x14ac:dyDescent="0.25">
      <c r="A791">
        <v>789</v>
      </c>
      <c r="B791" t="s">
        <v>458</v>
      </c>
      <c r="C791" t="s">
        <v>818</v>
      </c>
      <c r="D791" t="s">
        <v>24</v>
      </c>
      <c r="E791" t="s">
        <v>38</v>
      </c>
      <c r="F791">
        <v>114</v>
      </c>
      <c r="G791">
        <v>65</v>
      </c>
      <c r="H791" t="s">
        <v>838</v>
      </c>
    </row>
    <row r="792" spans="1:8" x14ac:dyDescent="0.25">
      <c r="A792">
        <v>790</v>
      </c>
      <c r="B792" t="s">
        <v>458</v>
      </c>
      <c r="C792" t="s">
        <v>818</v>
      </c>
      <c r="D792" t="s">
        <v>15</v>
      </c>
      <c r="E792" t="s">
        <v>44</v>
      </c>
      <c r="F792">
        <v>114</v>
      </c>
      <c r="G792">
        <v>61</v>
      </c>
      <c r="H792" t="s">
        <v>839</v>
      </c>
    </row>
    <row r="793" spans="1:8" x14ac:dyDescent="0.25">
      <c r="A793">
        <v>791</v>
      </c>
      <c r="B793" t="s">
        <v>458</v>
      </c>
      <c r="C793" t="s">
        <v>818</v>
      </c>
      <c r="D793" t="s">
        <v>18</v>
      </c>
      <c r="E793" t="s">
        <v>44</v>
      </c>
      <c r="F793">
        <v>114</v>
      </c>
      <c r="G793">
        <v>73</v>
      </c>
      <c r="H793" t="s">
        <v>840</v>
      </c>
    </row>
    <row r="794" spans="1:8" x14ac:dyDescent="0.25">
      <c r="A794">
        <v>792</v>
      </c>
      <c r="B794" t="s">
        <v>458</v>
      </c>
      <c r="C794" t="s">
        <v>818</v>
      </c>
      <c r="D794" t="s">
        <v>20</v>
      </c>
      <c r="E794" t="s">
        <v>44</v>
      </c>
      <c r="F794">
        <v>114</v>
      </c>
      <c r="G794">
        <v>44</v>
      </c>
      <c r="H794" t="s">
        <v>841</v>
      </c>
    </row>
    <row r="795" spans="1:8" x14ac:dyDescent="0.25">
      <c r="A795">
        <v>793</v>
      </c>
      <c r="B795" t="s">
        <v>458</v>
      </c>
      <c r="C795" t="s">
        <v>818</v>
      </c>
      <c r="D795" t="s">
        <v>22</v>
      </c>
      <c r="E795" t="s">
        <v>44</v>
      </c>
      <c r="F795">
        <v>114</v>
      </c>
      <c r="G795">
        <v>66</v>
      </c>
      <c r="H795" t="s">
        <v>842</v>
      </c>
    </row>
    <row r="796" spans="1:8" x14ac:dyDescent="0.25">
      <c r="A796">
        <v>794</v>
      </c>
      <c r="B796" t="s">
        <v>458</v>
      </c>
      <c r="C796" t="s">
        <v>818</v>
      </c>
      <c r="D796" t="s">
        <v>24</v>
      </c>
      <c r="E796" t="s">
        <v>44</v>
      </c>
      <c r="F796">
        <v>114</v>
      </c>
      <c r="G796">
        <v>74</v>
      </c>
      <c r="H796" t="s">
        <v>843</v>
      </c>
    </row>
    <row r="797" spans="1:8" x14ac:dyDescent="0.25">
      <c r="A797">
        <v>795</v>
      </c>
      <c r="B797" t="s">
        <v>458</v>
      </c>
      <c r="C797" t="s">
        <v>818</v>
      </c>
      <c r="D797" t="s">
        <v>15</v>
      </c>
      <c r="E797" t="s">
        <v>50</v>
      </c>
      <c r="F797">
        <v>114</v>
      </c>
      <c r="G797">
        <v>78</v>
      </c>
      <c r="H797" t="s">
        <v>844</v>
      </c>
    </row>
    <row r="798" spans="1:8" x14ac:dyDescent="0.25">
      <c r="A798">
        <v>796</v>
      </c>
      <c r="B798" t="s">
        <v>458</v>
      </c>
      <c r="C798" t="s">
        <v>818</v>
      </c>
      <c r="D798" t="s">
        <v>18</v>
      </c>
      <c r="E798" t="s">
        <v>50</v>
      </c>
      <c r="F798">
        <v>114</v>
      </c>
      <c r="G798">
        <v>44</v>
      </c>
      <c r="H798" t="s">
        <v>845</v>
      </c>
    </row>
    <row r="799" spans="1:8" x14ac:dyDescent="0.25">
      <c r="A799">
        <v>797</v>
      </c>
      <c r="B799" t="s">
        <v>458</v>
      </c>
      <c r="C799" t="s">
        <v>818</v>
      </c>
      <c r="D799" t="s">
        <v>20</v>
      </c>
      <c r="E799" t="s">
        <v>50</v>
      </c>
      <c r="F799">
        <v>114</v>
      </c>
      <c r="G799">
        <v>72</v>
      </c>
      <c r="H799" t="s">
        <v>846</v>
      </c>
    </row>
    <row r="800" spans="1:8" x14ac:dyDescent="0.25">
      <c r="A800">
        <v>798</v>
      </c>
      <c r="B800" t="s">
        <v>458</v>
      </c>
      <c r="C800" t="s">
        <v>818</v>
      </c>
      <c r="D800" t="s">
        <v>22</v>
      </c>
      <c r="E800" t="s">
        <v>50</v>
      </c>
      <c r="F800">
        <v>114</v>
      </c>
      <c r="G800">
        <v>50</v>
      </c>
      <c r="H800" t="s">
        <v>847</v>
      </c>
    </row>
    <row r="801" spans="1:8" x14ac:dyDescent="0.25">
      <c r="A801">
        <v>799</v>
      </c>
      <c r="B801" t="s">
        <v>458</v>
      </c>
      <c r="C801" t="s">
        <v>818</v>
      </c>
      <c r="D801" t="s">
        <v>24</v>
      </c>
      <c r="E801" t="s">
        <v>50</v>
      </c>
      <c r="F801">
        <v>114</v>
      </c>
      <c r="G801">
        <v>43</v>
      </c>
      <c r="H801" t="s">
        <v>848</v>
      </c>
    </row>
    <row r="802" spans="1:8" x14ac:dyDescent="0.25">
      <c r="A802">
        <v>800</v>
      </c>
      <c r="B802" t="s">
        <v>458</v>
      </c>
      <c r="C802" t="s">
        <v>818</v>
      </c>
      <c r="D802" t="s">
        <v>15</v>
      </c>
      <c r="E802" t="s">
        <v>56</v>
      </c>
      <c r="F802">
        <v>114</v>
      </c>
      <c r="G802">
        <v>61</v>
      </c>
      <c r="H802" t="s">
        <v>849</v>
      </c>
    </row>
    <row r="803" spans="1:8" x14ac:dyDescent="0.25">
      <c r="A803">
        <v>801</v>
      </c>
      <c r="B803" t="s">
        <v>458</v>
      </c>
      <c r="C803" t="s">
        <v>818</v>
      </c>
      <c r="D803" t="s">
        <v>18</v>
      </c>
      <c r="E803" t="s">
        <v>56</v>
      </c>
      <c r="F803">
        <v>114</v>
      </c>
      <c r="G803">
        <v>74</v>
      </c>
      <c r="H803" t="s">
        <v>850</v>
      </c>
    </row>
    <row r="804" spans="1:8" x14ac:dyDescent="0.25">
      <c r="A804">
        <v>802</v>
      </c>
      <c r="B804" t="s">
        <v>458</v>
      </c>
      <c r="C804" t="s">
        <v>818</v>
      </c>
      <c r="D804" t="s">
        <v>20</v>
      </c>
      <c r="E804" t="s">
        <v>56</v>
      </c>
      <c r="F804">
        <v>114</v>
      </c>
      <c r="G804">
        <v>78</v>
      </c>
      <c r="H804" t="s">
        <v>851</v>
      </c>
    </row>
    <row r="805" spans="1:8" x14ac:dyDescent="0.25">
      <c r="A805">
        <v>803</v>
      </c>
      <c r="B805" t="s">
        <v>458</v>
      </c>
      <c r="C805" t="s">
        <v>818</v>
      </c>
      <c r="D805" t="s">
        <v>22</v>
      </c>
      <c r="E805" t="s">
        <v>56</v>
      </c>
      <c r="F805">
        <v>114</v>
      </c>
      <c r="G805">
        <v>78</v>
      </c>
      <c r="H805" t="s">
        <v>852</v>
      </c>
    </row>
    <row r="806" spans="1:8" x14ac:dyDescent="0.25">
      <c r="A806">
        <v>804</v>
      </c>
      <c r="B806" t="s">
        <v>458</v>
      </c>
      <c r="C806" t="s">
        <v>818</v>
      </c>
      <c r="D806" t="s">
        <v>24</v>
      </c>
      <c r="E806" t="s">
        <v>56</v>
      </c>
      <c r="F806">
        <v>114</v>
      </c>
      <c r="G806">
        <v>69</v>
      </c>
      <c r="H806" t="s">
        <v>853</v>
      </c>
    </row>
    <row r="807" spans="1:8" x14ac:dyDescent="0.25">
      <c r="A807">
        <v>805</v>
      </c>
      <c r="B807" t="s">
        <v>458</v>
      </c>
      <c r="C807" t="s">
        <v>854</v>
      </c>
      <c r="D807" t="s">
        <v>15</v>
      </c>
      <c r="E807" t="s">
        <v>16</v>
      </c>
      <c r="F807">
        <v>95</v>
      </c>
      <c r="G807">
        <v>74</v>
      </c>
      <c r="H807" t="s">
        <v>855</v>
      </c>
    </row>
    <row r="808" spans="1:8" x14ac:dyDescent="0.25">
      <c r="A808">
        <v>806</v>
      </c>
      <c r="B808" t="s">
        <v>458</v>
      </c>
      <c r="C808" t="s">
        <v>854</v>
      </c>
      <c r="D808" t="s">
        <v>18</v>
      </c>
      <c r="E808" t="s">
        <v>16</v>
      </c>
      <c r="F808">
        <v>95</v>
      </c>
      <c r="G808">
        <v>75</v>
      </c>
      <c r="H808" t="s">
        <v>856</v>
      </c>
    </row>
    <row r="809" spans="1:8" x14ac:dyDescent="0.25">
      <c r="A809">
        <v>807</v>
      </c>
      <c r="B809" t="s">
        <v>458</v>
      </c>
      <c r="C809" t="s">
        <v>854</v>
      </c>
      <c r="D809" t="s">
        <v>20</v>
      </c>
      <c r="E809" t="s">
        <v>16</v>
      </c>
      <c r="F809">
        <v>95</v>
      </c>
      <c r="G809">
        <v>49</v>
      </c>
      <c r="H809" t="s">
        <v>857</v>
      </c>
    </row>
    <row r="810" spans="1:8" x14ac:dyDescent="0.25">
      <c r="A810">
        <v>808</v>
      </c>
      <c r="B810" t="s">
        <v>458</v>
      </c>
      <c r="C810" t="s">
        <v>854</v>
      </c>
      <c r="D810" t="s">
        <v>22</v>
      </c>
      <c r="E810" t="s">
        <v>16</v>
      </c>
      <c r="F810">
        <v>95</v>
      </c>
      <c r="G810">
        <v>40</v>
      </c>
      <c r="H810" t="s">
        <v>858</v>
      </c>
    </row>
    <row r="811" spans="1:8" x14ac:dyDescent="0.25">
      <c r="A811">
        <v>809</v>
      </c>
      <c r="B811" t="s">
        <v>458</v>
      </c>
      <c r="C811" t="s">
        <v>854</v>
      </c>
      <c r="D811" t="s">
        <v>24</v>
      </c>
      <c r="E811" t="s">
        <v>16</v>
      </c>
      <c r="F811">
        <v>95</v>
      </c>
      <c r="G811">
        <v>42</v>
      </c>
      <c r="H811" t="s">
        <v>859</v>
      </c>
    </row>
    <row r="812" spans="1:8" x14ac:dyDescent="0.25">
      <c r="A812">
        <v>810</v>
      </c>
      <c r="B812" t="s">
        <v>458</v>
      </c>
      <c r="C812" t="s">
        <v>854</v>
      </c>
      <c r="D812" t="s">
        <v>15</v>
      </c>
      <c r="E812" t="s">
        <v>26</v>
      </c>
      <c r="F812">
        <v>95</v>
      </c>
      <c r="G812">
        <v>54</v>
      </c>
      <c r="H812" t="s">
        <v>860</v>
      </c>
    </row>
    <row r="813" spans="1:8" x14ac:dyDescent="0.25">
      <c r="A813">
        <v>811</v>
      </c>
      <c r="B813" t="s">
        <v>458</v>
      </c>
      <c r="C813" t="s">
        <v>854</v>
      </c>
      <c r="D813" t="s">
        <v>18</v>
      </c>
      <c r="E813" t="s">
        <v>26</v>
      </c>
      <c r="F813">
        <v>95</v>
      </c>
      <c r="G813">
        <v>53</v>
      </c>
      <c r="H813" t="s">
        <v>861</v>
      </c>
    </row>
    <row r="814" spans="1:8" x14ac:dyDescent="0.25">
      <c r="A814">
        <v>812</v>
      </c>
      <c r="B814" t="s">
        <v>458</v>
      </c>
      <c r="C814" t="s">
        <v>854</v>
      </c>
      <c r="D814" t="s">
        <v>20</v>
      </c>
      <c r="E814" t="s">
        <v>26</v>
      </c>
      <c r="F814">
        <v>95</v>
      </c>
      <c r="G814">
        <v>45</v>
      </c>
      <c r="H814" t="s">
        <v>862</v>
      </c>
    </row>
    <row r="815" spans="1:8" x14ac:dyDescent="0.25">
      <c r="A815">
        <v>813</v>
      </c>
      <c r="B815" t="s">
        <v>458</v>
      </c>
      <c r="C815" t="s">
        <v>854</v>
      </c>
      <c r="D815" t="s">
        <v>22</v>
      </c>
      <c r="E815" t="s">
        <v>26</v>
      </c>
      <c r="F815">
        <v>95</v>
      </c>
      <c r="G815">
        <v>58</v>
      </c>
      <c r="H815" t="s">
        <v>863</v>
      </c>
    </row>
    <row r="816" spans="1:8" x14ac:dyDescent="0.25">
      <c r="A816">
        <v>814</v>
      </c>
      <c r="B816" t="s">
        <v>458</v>
      </c>
      <c r="C816" t="s">
        <v>854</v>
      </c>
      <c r="D816" t="s">
        <v>24</v>
      </c>
      <c r="E816" t="s">
        <v>26</v>
      </c>
      <c r="F816">
        <v>95</v>
      </c>
      <c r="G816">
        <v>60</v>
      </c>
      <c r="H816" t="s">
        <v>864</v>
      </c>
    </row>
    <row r="817" spans="1:8" x14ac:dyDescent="0.25">
      <c r="A817">
        <v>815</v>
      </c>
      <c r="B817" t="s">
        <v>458</v>
      </c>
      <c r="C817" t="s">
        <v>854</v>
      </c>
      <c r="D817" t="s">
        <v>15</v>
      </c>
      <c r="E817" t="s">
        <v>32</v>
      </c>
      <c r="F817">
        <v>95</v>
      </c>
      <c r="G817">
        <v>66</v>
      </c>
      <c r="H817" t="s">
        <v>865</v>
      </c>
    </row>
    <row r="818" spans="1:8" x14ac:dyDescent="0.25">
      <c r="A818">
        <v>816</v>
      </c>
      <c r="B818" t="s">
        <v>458</v>
      </c>
      <c r="C818" t="s">
        <v>854</v>
      </c>
      <c r="D818" t="s">
        <v>18</v>
      </c>
      <c r="E818" t="s">
        <v>32</v>
      </c>
      <c r="F818">
        <v>95</v>
      </c>
      <c r="G818">
        <v>48</v>
      </c>
      <c r="H818" t="s">
        <v>866</v>
      </c>
    </row>
    <row r="819" spans="1:8" x14ac:dyDescent="0.25">
      <c r="A819">
        <v>817</v>
      </c>
      <c r="B819" t="s">
        <v>458</v>
      </c>
      <c r="C819" t="s">
        <v>854</v>
      </c>
      <c r="D819" t="s">
        <v>20</v>
      </c>
      <c r="E819" t="s">
        <v>32</v>
      </c>
      <c r="F819">
        <v>95</v>
      </c>
      <c r="G819">
        <v>60</v>
      </c>
      <c r="H819" t="s">
        <v>867</v>
      </c>
    </row>
    <row r="820" spans="1:8" x14ac:dyDescent="0.25">
      <c r="A820">
        <v>818</v>
      </c>
      <c r="B820" t="s">
        <v>458</v>
      </c>
      <c r="C820" t="s">
        <v>854</v>
      </c>
      <c r="D820" t="s">
        <v>22</v>
      </c>
      <c r="E820" t="s">
        <v>32</v>
      </c>
      <c r="F820">
        <v>95</v>
      </c>
      <c r="G820">
        <v>58</v>
      </c>
      <c r="H820" t="s">
        <v>868</v>
      </c>
    </row>
    <row r="821" spans="1:8" x14ac:dyDescent="0.25">
      <c r="A821">
        <v>819</v>
      </c>
      <c r="B821" t="s">
        <v>458</v>
      </c>
      <c r="C821" t="s">
        <v>854</v>
      </c>
      <c r="D821" t="s">
        <v>24</v>
      </c>
      <c r="E821" t="s">
        <v>32</v>
      </c>
      <c r="F821">
        <v>95</v>
      </c>
      <c r="G821">
        <v>63</v>
      </c>
      <c r="H821" t="s">
        <v>869</v>
      </c>
    </row>
    <row r="822" spans="1:8" x14ac:dyDescent="0.25">
      <c r="A822">
        <v>820</v>
      </c>
      <c r="B822" t="s">
        <v>458</v>
      </c>
      <c r="C822" t="s">
        <v>854</v>
      </c>
      <c r="D822" t="s">
        <v>15</v>
      </c>
      <c r="E822" t="s">
        <v>38</v>
      </c>
      <c r="F822">
        <v>95</v>
      </c>
      <c r="G822">
        <v>74</v>
      </c>
      <c r="H822" t="s">
        <v>870</v>
      </c>
    </row>
    <row r="823" spans="1:8" x14ac:dyDescent="0.25">
      <c r="A823">
        <v>821</v>
      </c>
      <c r="B823" t="s">
        <v>458</v>
      </c>
      <c r="C823" t="s">
        <v>854</v>
      </c>
      <c r="D823" t="s">
        <v>18</v>
      </c>
      <c r="E823" t="s">
        <v>38</v>
      </c>
      <c r="F823">
        <v>95</v>
      </c>
      <c r="G823">
        <v>66</v>
      </c>
      <c r="H823" t="s">
        <v>871</v>
      </c>
    </row>
    <row r="824" spans="1:8" x14ac:dyDescent="0.25">
      <c r="A824">
        <v>822</v>
      </c>
      <c r="B824" t="s">
        <v>458</v>
      </c>
      <c r="C824" t="s">
        <v>854</v>
      </c>
      <c r="D824" t="s">
        <v>20</v>
      </c>
      <c r="E824" t="s">
        <v>38</v>
      </c>
      <c r="F824">
        <v>95</v>
      </c>
      <c r="G824">
        <v>59</v>
      </c>
      <c r="H824" t="s">
        <v>872</v>
      </c>
    </row>
    <row r="825" spans="1:8" x14ac:dyDescent="0.25">
      <c r="A825">
        <v>823</v>
      </c>
      <c r="B825" t="s">
        <v>458</v>
      </c>
      <c r="C825" t="s">
        <v>854</v>
      </c>
      <c r="D825" t="s">
        <v>22</v>
      </c>
      <c r="E825" t="s">
        <v>38</v>
      </c>
      <c r="F825">
        <v>95</v>
      </c>
      <c r="G825">
        <v>66</v>
      </c>
      <c r="H825" t="s">
        <v>873</v>
      </c>
    </row>
    <row r="826" spans="1:8" x14ac:dyDescent="0.25">
      <c r="A826">
        <v>824</v>
      </c>
      <c r="B826" t="s">
        <v>458</v>
      </c>
      <c r="C826" t="s">
        <v>854</v>
      </c>
      <c r="D826" t="s">
        <v>24</v>
      </c>
      <c r="E826" t="s">
        <v>38</v>
      </c>
      <c r="F826">
        <v>95</v>
      </c>
      <c r="G826">
        <v>51</v>
      </c>
      <c r="H826" t="s">
        <v>874</v>
      </c>
    </row>
    <row r="827" spans="1:8" x14ac:dyDescent="0.25">
      <c r="A827">
        <v>825</v>
      </c>
      <c r="B827" t="s">
        <v>458</v>
      </c>
      <c r="C827" t="s">
        <v>854</v>
      </c>
      <c r="D827" t="s">
        <v>15</v>
      </c>
      <c r="E827" t="s">
        <v>44</v>
      </c>
      <c r="F827">
        <v>95</v>
      </c>
      <c r="G827">
        <v>62</v>
      </c>
      <c r="H827" t="s">
        <v>875</v>
      </c>
    </row>
    <row r="828" spans="1:8" x14ac:dyDescent="0.25">
      <c r="A828">
        <v>826</v>
      </c>
      <c r="B828" t="s">
        <v>458</v>
      </c>
      <c r="C828" t="s">
        <v>854</v>
      </c>
      <c r="D828" t="s">
        <v>18</v>
      </c>
      <c r="E828" t="s">
        <v>44</v>
      </c>
      <c r="F828">
        <v>95</v>
      </c>
      <c r="G828">
        <v>72</v>
      </c>
      <c r="H828" t="s">
        <v>876</v>
      </c>
    </row>
    <row r="829" spans="1:8" x14ac:dyDescent="0.25">
      <c r="A829">
        <v>827</v>
      </c>
      <c r="B829" t="s">
        <v>458</v>
      </c>
      <c r="C829" t="s">
        <v>854</v>
      </c>
      <c r="D829" t="s">
        <v>20</v>
      </c>
      <c r="E829" t="s">
        <v>44</v>
      </c>
      <c r="F829">
        <v>95</v>
      </c>
      <c r="G829">
        <v>73</v>
      </c>
      <c r="H829" t="s">
        <v>877</v>
      </c>
    </row>
    <row r="830" spans="1:8" x14ac:dyDescent="0.25">
      <c r="A830">
        <v>828</v>
      </c>
      <c r="B830" t="s">
        <v>458</v>
      </c>
      <c r="C830" t="s">
        <v>854</v>
      </c>
      <c r="D830" t="s">
        <v>22</v>
      </c>
      <c r="E830" t="s">
        <v>44</v>
      </c>
      <c r="F830">
        <v>95</v>
      </c>
      <c r="G830">
        <v>64</v>
      </c>
      <c r="H830" t="s">
        <v>878</v>
      </c>
    </row>
    <row r="831" spans="1:8" x14ac:dyDescent="0.25">
      <c r="A831">
        <v>829</v>
      </c>
      <c r="B831" t="s">
        <v>458</v>
      </c>
      <c r="C831" t="s">
        <v>854</v>
      </c>
      <c r="D831" t="s">
        <v>24</v>
      </c>
      <c r="E831" t="s">
        <v>44</v>
      </c>
      <c r="F831">
        <v>95</v>
      </c>
      <c r="G831">
        <v>79</v>
      </c>
      <c r="H831" t="s">
        <v>879</v>
      </c>
    </row>
    <row r="832" spans="1:8" x14ac:dyDescent="0.25">
      <c r="A832">
        <v>830</v>
      </c>
      <c r="B832" t="s">
        <v>458</v>
      </c>
      <c r="C832" t="s">
        <v>854</v>
      </c>
      <c r="D832" t="s">
        <v>15</v>
      </c>
      <c r="E832" t="s">
        <v>50</v>
      </c>
      <c r="F832">
        <v>95</v>
      </c>
      <c r="G832">
        <v>68</v>
      </c>
      <c r="H832" t="s">
        <v>880</v>
      </c>
    </row>
    <row r="833" spans="1:8" x14ac:dyDescent="0.25">
      <c r="A833">
        <v>831</v>
      </c>
      <c r="B833" t="s">
        <v>458</v>
      </c>
      <c r="C833" t="s">
        <v>854</v>
      </c>
      <c r="D833" t="s">
        <v>18</v>
      </c>
      <c r="E833" t="s">
        <v>50</v>
      </c>
      <c r="F833">
        <v>95</v>
      </c>
      <c r="G833">
        <v>45</v>
      </c>
      <c r="H833" t="s">
        <v>881</v>
      </c>
    </row>
    <row r="834" spans="1:8" x14ac:dyDescent="0.25">
      <c r="A834">
        <v>832</v>
      </c>
      <c r="B834" t="s">
        <v>458</v>
      </c>
      <c r="C834" t="s">
        <v>854</v>
      </c>
      <c r="D834" t="s">
        <v>20</v>
      </c>
      <c r="E834" t="s">
        <v>50</v>
      </c>
      <c r="F834">
        <v>95</v>
      </c>
      <c r="G834">
        <v>74</v>
      </c>
      <c r="H834" t="s">
        <v>882</v>
      </c>
    </row>
    <row r="835" spans="1:8" x14ac:dyDescent="0.25">
      <c r="A835">
        <v>833</v>
      </c>
      <c r="B835" t="s">
        <v>458</v>
      </c>
      <c r="C835" t="s">
        <v>854</v>
      </c>
      <c r="D835" t="s">
        <v>22</v>
      </c>
      <c r="E835" t="s">
        <v>50</v>
      </c>
      <c r="F835">
        <v>95</v>
      </c>
      <c r="G835">
        <v>66</v>
      </c>
      <c r="H835" t="s">
        <v>883</v>
      </c>
    </row>
    <row r="836" spans="1:8" x14ac:dyDescent="0.25">
      <c r="A836">
        <v>834</v>
      </c>
      <c r="B836" t="s">
        <v>458</v>
      </c>
      <c r="C836" t="s">
        <v>854</v>
      </c>
      <c r="D836" t="s">
        <v>24</v>
      </c>
      <c r="E836" t="s">
        <v>50</v>
      </c>
      <c r="F836">
        <v>95</v>
      </c>
      <c r="G836">
        <v>76</v>
      </c>
      <c r="H836" t="s">
        <v>884</v>
      </c>
    </row>
    <row r="837" spans="1:8" x14ac:dyDescent="0.25">
      <c r="A837">
        <v>835</v>
      </c>
      <c r="B837" t="s">
        <v>458</v>
      </c>
      <c r="C837" t="s">
        <v>854</v>
      </c>
      <c r="D837" t="s">
        <v>15</v>
      </c>
      <c r="E837" t="s">
        <v>56</v>
      </c>
      <c r="F837">
        <v>95</v>
      </c>
      <c r="G837">
        <v>75</v>
      </c>
      <c r="H837" t="s">
        <v>885</v>
      </c>
    </row>
    <row r="838" spans="1:8" x14ac:dyDescent="0.25">
      <c r="A838">
        <v>836</v>
      </c>
      <c r="B838" t="s">
        <v>458</v>
      </c>
      <c r="C838" t="s">
        <v>854</v>
      </c>
      <c r="D838" t="s">
        <v>18</v>
      </c>
      <c r="E838" t="s">
        <v>56</v>
      </c>
      <c r="F838">
        <v>95</v>
      </c>
      <c r="G838">
        <v>49</v>
      </c>
      <c r="H838" t="s">
        <v>886</v>
      </c>
    </row>
    <row r="839" spans="1:8" x14ac:dyDescent="0.25">
      <c r="A839">
        <v>837</v>
      </c>
      <c r="B839" t="s">
        <v>458</v>
      </c>
      <c r="C839" t="s">
        <v>854</v>
      </c>
      <c r="D839" t="s">
        <v>20</v>
      </c>
      <c r="E839" t="s">
        <v>56</v>
      </c>
      <c r="F839">
        <v>95</v>
      </c>
      <c r="G839">
        <v>74</v>
      </c>
      <c r="H839" t="s">
        <v>887</v>
      </c>
    </row>
    <row r="840" spans="1:8" x14ac:dyDescent="0.25">
      <c r="A840">
        <v>838</v>
      </c>
      <c r="B840" t="s">
        <v>458</v>
      </c>
      <c r="C840" t="s">
        <v>854</v>
      </c>
      <c r="D840" t="s">
        <v>22</v>
      </c>
      <c r="E840" t="s">
        <v>56</v>
      </c>
      <c r="F840">
        <v>95</v>
      </c>
      <c r="G840">
        <v>61</v>
      </c>
      <c r="H840" t="s">
        <v>888</v>
      </c>
    </row>
    <row r="841" spans="1:8" x14ac:dyDescent="0.25">
      <c r="A841">
        <v>839</v>
      </c>
      <c r="B841" t="s">
        <v>458</v>
      </c>
      <c r="C841" t="s">
        <v>854</v>
      </c>
      <c r="D841" t="s">
        <v>24</v>
      </c>
      <c r="E841" t="s">
        <v>56</v>
      </c>
      <c r="F841">
        <v>95</v>
      </c>
      <c r="G841">
        <v>70</v>
      </c>
      <c r="H841" t="s">
        <v>889</v>
      </c>
    </row>
    <row r="842" spans="1:8" x14ac:dyDescent="0.25">
      <c r="A842">
        <v>840</v>
      </c>
      <c r="B842" t="s">
        <v>890</v>
      </c>
      <c r="C842" t="s">
        <v>891</v>
      </c>
      <c r="D842" t="s">
        <v>15</v>
      </c>
      <c r="E842" t="s">
        <v>16</v>
      </c>
      <c r="F842">
        <v>100</v>
      </c>
      <c r="G842">
        <v>69</v>
      </c>
      <c r="H842" t="s">
        <v>892</v>
      </c>
    </row>
    <row r="843" spans="1:8" x14ac:dyDescent="0.25">
      <c r="A843">
        <v>841</v>
      </c>
      <c r="B843" t="s">
        <v>890</v>
      </c>
      <c r="C843" t="s">
        <v>891</v>
      </c>
      <c r="D843" t="s">
        <v>18</v>
      </c>
      <c r="E843" t="s">
        <v>16</v>
      </c>
      <c r="F843">
        <v>100</v>
      </c>
      <c r="G843">
        <v>62</v>
      </c>
      <c r="H843" t="s">
        <v>893</v>
      </c>
    </row>
    <row r="844" spans="1:8" x14ac:dyDescent="0.25">
      <c r="A844">
        <v>842</v>
      </c>
      <c r="B844" t="s">
        <v>890</v>
      </c>
      <c r="C844" t="s">
        <v>891</v>
      </c>
      <c r="D844" t="s">
        <v>20</v>
      </c>
      <c r="E844" t="s">
        <v>16</v>
      </c>
      <c r="F844">
        <v>100</v>
      </c>
      <c r="G844">
        <v>54</v>
      </c>
      <c r="H844" t="s">
        <v>894</v>
      </c>
    </row>
    <row r="845" spans="1:8" x14ac:dyDescent="0.25">
      <c r="A845">
        <v>843</v>
      </c>
      <c r="B845" t="s">
        <v>890</v>
      </c>
      <c r="C845" t="s">
        <v>891</v>
      </c>
      <c r="D845" t="s">
        <v>22</v>
      </c>
      <c r="E845" t="s">
        <v>16</v>
      </c>
      <c r="F845">
        <v>100</v>
      </c>
      <c r="G845">
        <v>44</v>
      </c>
      <c r="H845" t="s">
        <v>895</v>
      </c>
    </row>
    <row r="846" spans="1:8" x14ac:dyDescent="0.25">
      <c r="A846">
        <v>844</v>
      </c>
      <c r="B846" t="s">
        <v>890</v>
      </c>
      <c r="C846" t="s">
        <v>891</v>
      </c>
      <c r="D846" t="s">
        <v>24</v>
      </c>
      <c r="E846" t="s">
        <v>16</v>
      </c>
      <c r="F846">
        <v>100</v>
      </c>
      <c r="G846">
        <v>71</v>
      </c>
      <c r="H846" t="s">
        <v>896</v>
      </c>
    </row>
    <row r="847" spans="1:8" x14ac:dyDescent="0.25">
      <c r="A847">
        <v>845</v>
      </c>
      <c r="B847" t="s">
        <v>890</v>
      </c>
      <c r="C847" t="s">
        <v>891</v>
      </c>
      <c r="D847" t="s">
        <v>15</v>
      </c>
      <c r="E847" t="s">
        <v>26</v>
      </c>
      <c r="F847">
        <v>100</v>
      </c>
      <c r="G847">
        <v>53</v>
      </c>
      <c r="H847" t="s">
        <v>897</v>
      </c>
    </row>
    <row r="848" spans="1:8" x14ac:dyDescent="0.25">
      <c r="A848">
        <v>846</v>
      </c>
      <c r="B848" t="s">
        <v>890</v>
      </c>
      <c r="C848" t="s">
        <v>891</v>
      </c>
      <c r="D848" t="s">
        <v>18</v>
      </c>
      <c r="E848" t="s">
        <v>26</v>
      </c>
      <c r="F848">
        <v>100</v>
      </c>
      <c r="G848">
        <v>58</v>
      </c>
      <c r="H848" t="s">
        <v>898</v>
      </c>
    </row>
    <row r="849" spans="1:8" x14ac:dyDescent="0.25">
      <c r="A849">
        <v>847</v>
      </c>
      <c r="B849" t="s">
        <v>890</v>
      </c>
      <c r="C849" t="s">
        <v>891</v>
      </c>
      <c r="D849" t="s">
        <v>20</v>
      </c>
      <c r="E849" t="s">
        <v>26</v>
      </c>
      <c r="F849">
        <v>100</v>
      </c>
      <c r="G849">
        <v>73</v>
      </c>
      <c r="H849" t="s">
        <v>899</v>
      </c>
    </row>
    <row r="850" spans="1:8" x14ac:dyDescent="0.25">
      <c r="A850">
        <v>848</v>
      </c>
      <c r="B850" t="s">
        <v>890</v>
      </c>
      <c r="C850" t="s">
        <v>891</v>
      </c>
      <c r="D850" t="s">
        <v>22</v>
      </c>
      <c r="E850" t="s">
        <v>26</v>
      </c>
      <c r="F850">
        <v>100</v>
      </c>
      <c r="G850">
        <v>60</v>
      </c>
      <c r="H850" t="s">
        <v>900</v>
      </c>
    </row>
    <row r="851" spans="1:8" x14ac:dyDescent="0.25">
      <c r="A851">
        <v>849</v>
      </c>
      <c r="B851" t="s">
        <v>890</v>
      </c>
      <c r="C851" t="s">
        <v>891</v>
      </c>
      <c r="D851" t="s">
        <v>24</v>
      </c>
      <c r="E851" t="s">
        <v>26</v>
      </c>
      <c r="F851">
        <v>100</v>
      </c>
      <c r="G851">
        <v>48</v>
      </c>
      <c r="H851" t="s">
        <v>901</v>
      </c>
    </row>
    <row r="852" spans="1:8" x14ac:dyDescent="0.25">
      <c r="A852">
        <v>850</v>
      </c>
      <c r="B852" t="s">
        <v>890</v>
      </c>
      <c r="C852" t="s">
        <v>891</v>
      </c>
      <c r="D852" t="s">
        <v>15</v>
      </c>
      <c r="E852" t="s">
        <v>32</v>
      </c>
      <c r="F852">
        <v>100</v>
      </c>
      <c r="G852">
        <v>41</v>
      </c>
      <c r="H852" t="s">
        <v>902</v>
      </c>
    </row>
    <row r="853" spans="1:8" x14ac:dyDescent="0.25">
      <c r="A853">
        <v>851</v>
      </c>
      <c r="B853" t="s">
        <v>890</v>
      </c>
      <c r="C853" t="s">
        <v>891</v>
      </c>
      <c r="D853" t="s">
        <v>18</v>
      </c>
      <c r="E853" t="s">
        <v>32</v>
      </c>
      <c r="F853">
        <v>100</v>
      </c>
      <c r="G853">
        <v>40</v>
      </c>
      <c r="H853" t="s">
        <v>903</v>
      </c>
    </row>
    <row r="854" spans="1:8" x14ac:dyDescent="0.25">
      <c r="A854">
        <v>852</v>
      </c>
      <c r="B854" t="s">
        <v>890</v>
      </c>
      <c r="C854" t="s">
        <v>891</v>
      </c>
      <c r="D854" t="s">
        <v>20</v>
      </c>
      <c r="E854" t="s">
        <v>32</v>
      </c>
      <c r="F854">
        <v>100</v>
      </c>
      <c r="G854">
        <v>58</v>
      </c>
      <c r="H854" t="s">
        <v>904</v>
      </c>
    </row>
    <row r="855" spans="1:8" x14ac:dyDescent="0.25">
      <c r="A855">
        <v>853</v>
      </c>
      <c r="B855" t="s">
        <v>890</v>
      </c>
      <c r="C855" t="s">
        <v>891</v>
      </c>
      <c r="D855" t="s">
        <v>22</v>
      </c>
      <c r="E855" t="s">
        <v>32</v>
      </c>
      <c r="F855">
        <v>100</v>
      </c>
      <c r="G855">
        <v>65</v>
      </c>
      <c r="H855" t="s">
        <v>905</v>
      </c>
    </row>
    <row r="856" spans="1:8" x14ac:dyDescent="0.25">
      <c r="A856">
        <v>854</v>
      </c>
      <c r="B856" t="s">
        <v>890</v>
      </c>
      <c r="C856" t="s">
        <v>891</v>
      </c>
      <c r="D856" t="s">
        <v>24</v>
      </c>
      <c r="E856" t="s">
        <v>32</v>
      </c>
      <c r="F856">
        <v>100</v>
      </c>
      <c r="G856">
        <v>59</v>
      </c>
      <c r="H856" t="s">
        <v>906</v>
      </c>
    </row>
    <row r="857" spans="1:8" x14ac:dyDescent="0.25">
      <c r="A857">
        <v>855</v>
      </c>
      <c r="B857" t="s">
        <v>890</v>
      </c>
      <c r="C857" t="s">
        <v>891</v>
      </c>
      <c r="D857" t="s">
        <v>15</v>
      </c>
      <c r="E857" t="s">
        <v>38</v>
      </c>
      <c r="F857">
        <v>100</v>
      </c>
      <c r="G857">
        <v>75</v>
      </c>
      <c r="H857" t="s">
        <v>907</v>
      </c>
    </row>
    <row r="858" spans="1:8" x14ac:dyDescent="0.25">
      <c r="A858">
        <v>856</v>
      </c>
      <c r="B858" t="s">
        <v>890</v>
      </c>
      <c r="C858" t="s">
        <v>891</v>
      </c>
      <c r="D858" t="s">
        <v>18</v>
      </c>
      <c r="E858" t="s">
        <v>38</v>
      </c>
      <c r="F858">
        <v>100</v>
      </c>
      <c r="G858">
        <v>61</v>
      </c>
      <c r="H858" t="s">
        <v>908</v>
      </c>
    </row>
    <row r="859" spans="1:8" x14ac:dyDescent="0.25">
      <c r="A859">
        <v>857</v>
      </c>
      <c r="B859" t="s">
        <v>890</v>
      </c>
      <c r="C859" t="s">
        <v>891</v>
      </c>
      <c r="D859" t="s">
        <v>20</v>
      </c>
      <c r="E859" t="s">
        <v>38</v>
      </c>
      <c r="F859">
        <v>100</v>
      </c>
      <c r="G859">
        <v>49</v>
      </c>
      <c r="H859" t="s">
        <v>909</v>
      </c>
    </row>
    <row r="860" spans="1:8" x14ac:dyDescent="0.25">
      <c r="A860">
        <v>858</v>
      </c>
      <c r="B860" t="s">
        <v>890</v>
      </c>
      <c r="C860" t="s">
        <v>891</v>
      </c>
      <c r="D860" t="s">
        <v>22</v>
      </c>
      <c r="E860" t="s">
        <v>38</v>
      </c>
      <c r="F860">
        <v>100</v>
      </c>
      <c r="G860">
        <v>77</v>
      </c>
      <c r="H860" t="s">
        <v>910</v>
      </c>
    </row>
    <row r="861" spans="1:8" x14ac:dyDescent="0.25">
      <c r="A861">
        <v>859</v>
      </c>
      <c r="B861" t="s">
        <v>890</v>
      </c>
      <c r="C861" t="s">
        <v>891</v>
      </c>
      <c r="D861" t="s">
        <v>24</v>
      </c>
      <c r="E861" t="s">
        <v>38</v>
      </c>
      <c r="F861">
        <v>100</v>
      </c>
      <c r="G861">
        <v>50</v>
      </c>
      <c r="H861" t="s">
        <v>911</v>
      </c>
    </row>
    <row r="862" spans="1:8" x14ac:dyDescent="0.25">
      <c r="A862">
        <v>860</v>
      </c>
      <c r="B862" t="s">
        <v>890</v>
      </c>
      <c r="C862" t="s">
        <v>891</v>
      </c>
      <c r="D862" t="s">
        <v>15</v>
      </c>
      <c r="E862" t="s">
        <v>44</v>
      </c>
      <c r="F862">
        <v>100</v>
      </c>
      <c r="G862">
        <v>69</v>
      </c>
      <c r="H862" t="s">
        <v>912</v>
      </c>
    </row>
    <row r="863" spans="1:8" x14ac:dyDescent="0.25">
      <c r="A863">
        <v>861</v>
      </c>
      <c r="B863" t="s">
        <v>890</v>
      </c>
      <c r="C863" t="s">
        <v>891</v>
      </c>
      <c r="D863" t="s">
        <v>18</v>
      </c>
      <c r="E863" t="s">
        <v>44</v>
      </c>
      <c r="F863">
        <v>100</v>
      </c>
      <c r="G863">
        <v>51</v>
      </c>
      <c r="H863" t="s">
        <v>913</v>
      </c>
    </row>
    <row r="864" spans="1:8" x14ac:dyDescent="0.25">
      <c r="A864">
        <v>862</v>
      </c>
      <c r="B864" t="s">
        <v>890</v>
      </c>
      <c r="C864" t="s">
        <v>891</v>
      </c>
      <c r="D864" t="s">
        <v>20</v>
      </c>
      <c r="E864" t="s">
        <v>44</v>
      </c>
      <c r="F864">
        <v>100</v>
      </c>
      <c r="G864">
        <v>41</v>
      </c>
      <c r="H864" t="s">
        <v>914</v>
      </c>
    </row>
    <row r="865" spans="1:8" x14ac:dyDescent="0.25">
      <c r="A865">
        <v>863</v>
      </c>
      <c r="B865" t="s">
        <v>890</v>
      </c>
      <c r="C865" t="s">
        <v>891</v>
      </c>
      <c r="D865" t="s">
        <v>22</v>
      </c>
      <c r="E865" t="s">
        <v>44</v>
      </c>
      <c r="F865">
        <v>100</v>
      </c>
      <c r="G865">
        <v>46</v>
      </c>
      <c r="H865" t="s">
        <v>915</v>
      </c>
    </row>
    <row r="866" spans="1:8" x14ac:dyDescent="0.25">
      <c r="A866">
        <v>864</v>
      </c>
      <c r="B866" t="s">
        <v>890</v>
      </c>
      <c r="C866" t="s">
        <v>891</v>
      </c>
      <c r="D866" t="s">
        <v>24</v>
      </c>
      <c r="E866" t="s">
        <v>44</v>
      </c>
      <c r="F866">
        <v>100</v>
      </c>
      <c r="G866">
        <v>48</v>
      </c>
      <c r="H866" t="s">
        <v>916</v>
      </c>
    </row>
    <row r="867" spans="1:8" x14ac:dyDescent="0.25">
      <c r="A867">
        <v>865</v>
      </c>
      <c r="B867" t="s">
        <v>890</v>
      </c>
      <c r="C867" t="s">
        <v>891</v>
      </c>
      <c r="D867" t="s">
        <v>15</v>
      </c>
      <c r="E867" t="s">
        <v>50</v>
      </c>
      <c r="F867">
        <v>100</v>
      </c>
      <c r="G867">
        <v>61</v>
      </c>
      <c r="H867" t="s">
        <v>917</v>
      </c>
    </row>
    <row r="868" spans="1:8" x14ac:dyDescent="0.25">
      <c r="A868">
        <v>866</v>
      </c>
      <c r="B868" t="s">
        <v>890</v>
      </c>
      <c r="C868" t="s">
        <v>891</v>
      </c>
      <c r="D868" t="s">
        <v>18</v>
      </c>
      <c r="E868" t="s">
        <v>50</v>
      </c>
      <c r="F868">
        <v>100</v>
      </c>
      <c r="G868">
        <v>67</v>
      </c>
      <c r="H868" t="s">
        <v>918</v>
      </c>
    </row>
    <row r="869" spans="1:8" x14ac:dyDescent="0.25">
      <c r="A869">
        <v>867</v>
      </c>
      <c r="B869" t="s">
        <v>890</v>
      </c>
      <c r="C869" t="s">
        <v>891</v>
      </c>
      <c r="D869" t="s">
        <v>20</v>
      </c>
      <c r="E869" t="s">
        <v>50</v>
      </c>
      <c r="F869">
        <v>100</v>
      </c>
      <c r="G869">
        <v>64</v>
      </c>
      <c r="H869" t="s">
        <v>919</v>
      </c>
    </row>
    <row r="870" spans="1:8" x14ac:dyDescent="0.25">
      <c r="A870">
        <v>868</v>
      </c>
      <c r="B870" t="s">
        <v>890</v>
      </c>
      <c r="C870" t="s">
        <v>891</v>
      </c>
      <c r="D870" t="s">
        <v>22</v>
      </c>
      <c r="E870" t="s">
        <v>50</v>
      </c>
      <c r="F870">
        <v>100</v>
      </c>
      <c r="G870">
        <v>80</v>
      </c>
      <c r="H870" t="s">
        <v>920</v>
      </c>
    </row>
    <row r="871" spans="1:8" x14ac:dyDescent="0.25">
      <c r="A871">
        <v>869</v>
      </c>
      <c r="B871" t="s">
        <v>890</v>
      </c>
      <c r="C871" t="s">
        <v>891</v>
      </c>
      <c r="D871" t="s">
        <v>24</v>
      </c>
      <c r="E871" t="s">
        <v>50</v>
      </c>
      <c r="F871">
        <v>100</v>
      </c>
      <c r="G871">
        <v>78</v>
      </c>
      <c r="H871" t="s">
        <v>921</v>
      </c>
    </row>
    <row r="872" spans="1:8" x14ac:dyDescent="0.25">
      <c r="A872">
        <v>870</v>
      </c>
      <c r="B872" t="s">
        <v>890</v>
      </c>
      <c r="C872" t="s">
        <v>891</v>
      </c>
      <c r="D872" t="s">
        <v>15</v>
      </c>
      <c r="E872" t="s">
        <v>56</v>
      </c>
      <c r="F872">
        <v>100</v>
      </c>
      <c r="G872">
        <v>72</v>
      </c>
      <c r="H872" t="s">
        <v>922</v>
      </c>
    </row>
    <row r="873" spans="1:8" x14ac:dyDescent="0.25">
      <c r="A873">
        <v>871</v>
      </c>
      <c r="B873" t="s">
        <v>890</v>
      </c>
      <c r="C873" t="s">
        <v>891</v>
      </c>
      <c r="D873" t="s">
        <v>18</v>
      </c>
      <c r="E873" t="s">
        <v>56</v>
      </c>
      <c r="F873">
        <v>100</v>
      </c>
      <c r="G873">
        <v>64</v>
      </c>
      <c r="H873" t="s">
        <v>923</v>
      </c>
    </row>
    <row r="874" spans="1:8" x14ac:dyDescent="0.25">
      <c r="A874">
        <v>872</v>
      </c>
      <c r="B874" t="s">
        <v>890</v>
      </c>
      <c r="C874" t="s">
        <v>891</v>
      </c>
      <c r="D874" t="s">
        <v>20</v>
      </c>
      <c r="E874" t="s">
        <v>56</v>
      </c>
      <c r="F874">
        <v>100</v>
      </c>
      <c r="G874">
        <v>54</v>
      </c>
      <c r="H874" t="s">
        <v>924</v>
      </c>
    </row>
    <row r="875" spans="1:8" x14ac:dyDescent="0.25">
      <c r="A875">
        <v>873</v>
      </c>
      <c r="B875" t="s">
        <v>890</v>
      </c>
      <c r="C875" t="s">
        <v>891</v>
      </c>
      <c r="D875" t="s">
        <v>22</v>
      </c>
      <c r="E875" t="s">
        <v>56</v>
      </c>
      <c r="F875">
        <v>100</v>
      </c>
      <c r="G875">
        <v>62</v>
      </c>
      <c r="H875" t="s">
        <v>925</v>
      </c>
    </row>
    <row r="876" spans="1:8" x14ac:dyDescent="0.25">
      <c r="A876">
        <v>874</v>
      </c>
      <c r="B876" t="s">
        <v>890</v>
      </c>
      <c r="C876" t="s">
        <v>891</v>
      </c>
      <c r="D876" t="s">
        <v>24</v>
      </c>
      <c r="E876" t="s">
        <v>56</v>
      </c>
      <c r="F876">
        <v>100</v>
      </c>
      <c r="G876">
        <v>77</v>
      </c>
      <c r="H876" t="s">
        <v>926</v>
      </c>
    </row>
    <row r="877" spans="1:8" x14ac:dyDescent="0.25">
      <c r="A877">
        <v>875</v>
      </c>
      <c r="B877" t="s">
        <v>890</v>
      </c>
      <c r="C877" t="s">
        <v>927</v>
      </c>
      <c r="D877" t="s">
        <v>15</v>
      </c>
      <c r="E877" t="s">
        <v>16</v>
      </c>
      <c r="F877">
        <v>113</v>
      </c>
      <c r="G877">
        <v>63</v>
      </c>
      <c r="H877" t="s">
        <v>928</v>
      </c>
    </row>
    <row r="878" spans="1:8" x14ac:dyDescent="0.25">
      <c r="A878">
        <v>876</v>
      </c>
      <c r="B878" t="s">
        <v>890</v>
      </c>
      <c r="C878" t="s">
        <v>927</v>
      </c>
      <c r="D878" t="s">
        <v>18</v>
      </c>
      <c r="E878" t="s">
        <v>16</v>
      </c>
      <c r="F878">
        <v>113</v>
      </c>
      <c r="G878">
        <v>67</v>
      </c>
      <c r="H878" t="s">
        <v>929</v>
      </c>
    </row>
    <row r="879" spans="1:8" x14ac:dyDescent="0.25">
      <c r="A879">
        <v>877</v>
      </c>
      <c r="B879" t="s">
        <v>890</v>
      </c>
      <c r="C879" t="s">
        <v>927</v>
      </c>
      <c r="D879" t="s">
        <v>20</v>
      </c>
      <c r="E879" t="s">
        <v>16</v>
      </c>
      <c r="F879">
        <v>113</v>
      </c>
      <c r="G879">
        <v>68</v>
      </c>
      <c r="H879" t="s">
        <v>930</v>
      </c>
    </row>
    <row r="880" spans="1:8" x14ac:dyDescent="0.25">
      <c r="A880">
        <v>878</v>
      </c>
      <c r="B880" t="s">
        <v>890</v>
      </c>
      <c r="C880" t="s">
        <v>927</v>
      </c>
      <c r="D880" t="s">
        <v>22</v>
      </c>
      <c r="E880" t="s">
        <v>16</v>
      </c>
      <c r="F880">
        <v>113</v>
      </c>
      <c r="G880">
        <v>53</v>
      </c>
      <c r="H880" t="s">
        <v>931</v>
      </c>
    </row>
    <row r="881" spans="1:8" x14ac:dyDescent="0.25">
      <c r="A881">
        <v>879</v>
      </c>
      <c r="B881" t="s">
        <v>890</v>
      </c>
      <c r="C881" t="s">
        <v>927</v>
      </c>
      <c r="D881" t="s">
        <v>24</v>
      </c>
      <c r="E881" t="s">
        <v>16</v>
      </c>
      <c r="F881">
        <v>113</v>
      </c>
      <c r="G881">
        <v>80</v>
      </c>
      <c r="H881" t="s">
        <v>932</v>
      </c>
    </row>
    <row r="882" spans="1:8" x14ac:dyDescent="0.25">
      <c r="A882">
        <v>880</v>
      </c>
      <c r="B882" t="s">
        <v>890</v>
      </c>
      <c r="C882" t="s">
        <v>927</v>
      </c>
      <c r="D882" t="s">
        <v>15</v>
      </c>
      <c r="E882" t="s">
        <v>26</v>
      </c>
      <c r="F882">
        <v>113</v>
      </c>
      <c r="G882">
        <v>70</v>
      </c>
      <c r="H882" t="s">
        <v>933</v>
      </c>
    </row>
    <row r="883" spans="1:8" x14ac:dyDescent="0.25">
      <c r="A883">
        <v>881</v>
      </c>
      <c r="B883" t="s">
        <v>890</v>
      </c>
      <c r="C883" t="s">
        <v>927</v>
      </c>
      <c r="D883" t="s">
        <v>18</v>
      </c>
      <c r="E883" t="s">
        <v>26</v>
      </c>
      <c r="F883">
        <v>113</v>
      </c>
      <c r="G883">
        <v>59</v>
      </c>
      <c r="H883" t="s">
        <v>934</v>
      </c>
    </row>
    <row r="884" spans="1:8" x14ac:dyDescent="0.25">
      <c r="A884">
        <v>882</v>
      </c>
      <c r="B884" t="s">
        <v>890</v>
      </c>
      <c r="C884" t="s">
        <v>927</v>
      </c>
      <c r="D884" t="s">
        <v>20</v>
      </c>
      <c r="E884" t="s">
        <v>26</v>
      </c>
      <c r="F884">
        <v>113</v>
      </c>
      <c r="G884">
        <v>53</v>
      </c>
      <c r="H884" t="s">
        <v>935</v>
      </c>
    </row>
    <row r="885" spans="1:8" x14ac:dyDescent="0.25">
      <c r="A885">
        <v>883</v>
      </c>
      <c r="B885" t="s">
        <v>890</v>
      </c>
      <c r="C885" t="s">
        <v>927</v>
      </c>
      <c r="D885" t="s">
        <v>22</v>
      </c>
      <c r="E885" t="s">
        <v>26</v>
      </c>
      <c r="F885">
        <v>113</v>
      </c>
      <c r="G885">
        <v>74</v>
      </c>
      <c r="H885" t="s">
        <v>936</v>
      </c>
    </row>
    <row r="886" spans="1:8" x14ac:dyDescent="0.25">
      <c r="A886">
        <v>884</v>
      </c>
      <c r="B886" t="s">
        <v>890</v>
      </c>
      <c r="C886" t="s">
        <v>927</v>
      </c>
      <c r="D886" t="s">
        <v>24</v>
      </c>
      <c r="E886" t="s">
        <v>26</v>
      </c>
      <c r="F886">
        <v>113</v>
      </c>
      <c r="G886">
        <v>72</v>
      </c>
      <c r="H886" t="s">
        <v>937</v>
      </c>
    </row>
    <row r="887" spans="1:8" x14ac:dyDescent="0.25">
      <c r="A887">
        <v>885</v>
      </c>
      <c r="B887" t="s">
        <v>890</v>
      </c>
      <c r="C887" t="s">
        <v>927</v>
      </c>
      <c r="D887" t="s">
        <v>15</v>
      </c>
      <c r="E887" t="s">
        <v>32</v>
      </c>
      <c r="F887">
        <v>113</v>
      </c>
      <c r="G887">
        <v>69</v>
      </c>
      <c r="H887" t="s">
        <v>938</v>
      </c>
    </row>
    <row r="888" spans="1:8" x14ac:dyDescent="0.25">
      <c r="A888">
        <v>886</v>
      </c>
      <c r="B888" t="s">
        <v>890</v>
      </c>
      <c r="C888" t="s">
        <v>927</v>
      </c>
      <c r="D888" t="s">
        <v>18</v>
      </c>
      <c r="E888" t="s">
        <v>32</v>
      </c>
      <c r="F888">
        <v>113</v>
      </c>
      <c r="G888">
        <v>68</v>
      </c>
      <c r="H888" t="s">
        <v>939</v>
      </c>
    </row>
    <row r="889" spans="1:8" x14ac:dyDescent="0.25">
      <c r="A889">
        <v>887</v>
      </c>
      <c r="B889" t="s">
        <v>890</v>
      </c>
      <c r="C889" t="s">
        <v>927</v>
      </c>
      <c r="D889" t="s">
        <v>20</v>
      </c>
      <c r="E889" t="s">
        <v>32</v>
      </c>
      <c r="F889">
        <v>113</v>
      </c>
      <c r="G889">
        <v>58</v>
      </c>
      <c r="H889" t="s">
        <v>940</v>
      </c>
    </row>
    <row r="890" spans="1:8" x14ac:dyDescent="0.25">
      <c r="A890">
        <v>888</v>
      </c>
      <c r="B890" t="s">
        <v>890</v>
      </c>
      <c r="C890" t="s">
        <v>927</v>
      </c>
      <c r="D890" t="s">
        <v>22</v>
      </c>
      <c r="E890" t="s">
        <v>32</v>
      </c>
      <c r="F890">
        <v>113</v>
      </c>
      <c r="G890">
        <v>62</v>
      </c>
      <c r="H890" t="s">
        <v>941</v>
      </c>
    </row>
    <row r="891" spans="1:8" x14ac:dyDescent="0.25">
      <c r="A891">
        <v>889</v>
      </c>
      <c r="B891" t="s">
        <v>890</v>
      </c>
      <c r="C891" t="s">
        <v>927</v>
      </c>
      <c r="D891" t="s">
        <v>24</v>
      </c>
      <c r="E891" t="s">
        <v>32</v>
      </c>
      <c r="F891">
        <v>113</v>
      </c>
      <c r="G891">
        <v>65</v>
      </c>
      <c r="H891" t="s">
        <v>942</v>
      </c>
    </row>
    <row r="892" spans="1:8" x14ac:dyDescent="0.25">
      <c r="A892">
        <v>890</v>
      </c>
      <c r="B892" t="s">
        <v>890</v>
      </c>
      <c r="C892" t="s">
        <v>927</v>
      </c>
      <c r="D892" t="s">
        <v>15</v>
      </c>
      <c r="E892" t="s">
        <v>38</v>
      </c>
      <c r="F892">
        <v>113</v>
      </c>
      <c r="G892">
        <v>50</v>
      </c>
      <c r="H892" t="s">
        <v>943</v>
      </c>
    </row>
    <row r="893" spans="1:8" x14ac:dyDescent="0.25">
      <c r="A893">
        <v>891</v>
      </c>
      <c r="B893" t="s">
        <v>890</v>
      </c>
      <c r="C893" t="s">
        <v>927</v>
      </c>
      <c r="D893" t="s">
        <v>18</v>
      </c>
      <c r="E893" t="s">
        <v>38</v>
      </c>
      <c r="F893">
        <v>113</v>
      </c>
      <c r="G893">
        <v>78</v>
      </c>
      <c r="H893" t="s">
        <v>944</v>
      </c>
    </row>
    <row r="894" spans="1:8" x14ac:dyDescent="0.25">
      <c r="A894">
        <v>892</v>
      </c>
      <c r="B894" t="s">
        <v>890</v>
      </c>
      <c r="C894" t="s">
        <v>927</v>
      </c>
      <c r="D894" t="s">
        <v>20</v>
      </c>
      <c r="E894" t="s">
        <v>38</v>
      </c>
      <c r="F894">
        <v>113</v>
      </c>
      <c r="G894">
        <v>76</v>
      </c>
      <c r="H894" t="s">
        <v>945</v>
      </c>
    </row>
    <row r="895" spans="1:8" x14ac:dyDescent="0.25">
      <c r="A895">
        <v>893</v>
      </c>
      <c r="B895" t="s">
        <v>890</v>
      </c>
      <c r="C895" t="s">
        <v>927</v>
      </c>
      <c r="D895" t="s">
        <v>22</v>
      </c>
      <c r="E895" t="s">
        <v>38</v>
      </c>
      <c r="F895">
        <v>113</v>
      </c>
      <c r="G895">
        <v>62</v>
      </c>
      <c r="H895" t="s">
        <v>946</v>
      </c>
    </row>
    <row r="896" spans="1:8" x14ac:dyDescent="0.25">
      <c r="A896">
        <v>894</v>
      </c>
      <c r="B896" t="s">
        <v>890</v>
      </c>
      <c r="C896" t="s">
        <v>927</v>
      </c>
      <c r="D896" t="s">
        <v>24</v>
      </c>
      <c r="E896" t="s">
        <v>38</v>
      </c>
      <c r="F896">
        <v>113</v>
      </c>
      <c r="G896">
        <v>49</v>
      </c>
      <c r="H896" t="s">
        <v>947</v>
      </c>
    </row>
    <row r="897" spans="1:8" x14ac:dyDescent="0.25">
      <c r="A897">
        <v>895</v>
      </c>
      <c r="B897" t="s">
        <v>890</v>
      </c>
      <c r="C897" t="s">
        <v>927</v>
      </c>
      <c r="D897" t="s">
        <v>15</v>
      </c>
      <c r="E897" t="s">
        <v>44</v>
      </c>
      <c r="F897">
        <v>113</v>
      </c>
      <c r="G897">
        <v>60</v>
      </c>
      <c r="H897" t="s">
        <v>948</v>
      </c>
    </row>
    <row r="898" spans="1:8" x14ac:dyDescent="0.25">
      <c r="A898">
        <v>896</v>
      </c>
      <c r="B898" t="s">
        <v>890</v>
      </c>
      <c r="C898" t="s">
        <v>927</v>
      </c>
      <c r="D898" t="s">
        <v>18</v>
      </c>
      <c r="E898" t="s">
        <v>44</v>
      </c>
      <c r="F898">
        <v>113</v>
      </c>
      <c r="G898">
        <v>59</v>
      </c>
      <c r="H898" t="s">
        <v>949</v>
      </c>
    </row>
    <row r="899" spans="1:8" x14ac:dyDescent="0.25">
      <c r="A899">
        <v>897</v>
      </c>
      <c r="B899" t="s">
        <v>890</v>
      </c>
      <c r="C899" t="s">
        <v>927</v>
      </c>
      <c r="D899" t="s">
        <v>20</v>
      </c>
      <c r="E899" t="s">
        <v>44</v>
      </c>
      <c r="F899">
        <v>113</v>
      </c>
      <c r="G899">
        <v>47</v>
      </c>
      <c r="H899" t="s">
        <v>950</v>
      </c>
    </row>
    <row r="900" spans="1:8" x14ac:dyDescent="0.25">
      <c r="A900">
        <v>898</v>
      </c>
      <c r="B900" t="s">
        <v>890</v>
      </c>
      <c r="C900" t="s">
        <v>927</v>
      </c>
      <c r="D900" t="s">
        <v>22</v>
      </c>
      <c r="E900" t="s">
        <v>44</v>
      </c>
      <c r="F900">
        <v>113</v>
      </c>
      <c r="G900">
        <v>77</v>
      </c>
      <c r="H900" t="s">
        <v>951</v>
      </c>
    </row>
    <row r="901" spans="1:8" x14ac:dyDescent="0.25">
      <c r="A901">
        <v>899</v>
      </c>
      <c r="B901" t="s">
        <v>890</v>
      </c>
      <c r="C901" t="s">
        <v>927</v>
      </c>
      <c r="D901" t="s">
        <v>24</v>
      </c>
      <c r="E901" t="s">
        <v>44</v>
      </c>
      <c r="F901">
        <v>113</v>
      </c>
      <c r="G901">
        <v>65</v>
      </c>
      <c r="H901" t="s">
        <v>952</v>
      </c>
    </row>
    <row r="902" spans="1:8" x14ac:dyDescent="0.25">
      <c r="A902">
        <v>900</v>
      </c>
      <c r="B902" t="s">
        <v>890</v>
      </c>
      <c r="C902" t="s">
        <v>927</v>
      </c>
      <c r="D902" t="s">
        <v>15</v>
      </c>
      <c r="E902" t="s">
        <v>50</v>
      </c>
      <c r="F902">
        <v>113</v>
      </c>
      <c r="G902">
        <v>47</v>
      </c>
      <c r="H902" t="s">
        <v>953</v>
      </c>
    </row>
    <row r="903" spans="1:8" x14ac:dyDescent="0.25">
      <c r="A903">
        <v>901</v>
      </c>
      <c r="B903" t="s">
        <v>890</v>
      </c>
      <c r="C903" t="s">
        <v>927</v>
      </c>
      <c r="D903" t="s">
        <v>18</v>
      </c>
      <c r="E903" t="s">
        <v>50</v>
      </c>
      <c r="F903">
        <v>113</v>
      </c>
      <c r="G903">
        <v>60</v>
      </c>
      <c r="H903" t="s">
        <v>954</v>
      </c>
    </row>
    <row r="904" spans="1:8" x14ac:dyDescent="0.25">
      <c r="A904">
        <v>902</v>
      </c>
      <c r="B904" t="s">
        <v>890</v>
      </c>
      <c r="C904" t="s">
        <v>927</v>
      </c>
      <c r="D904" t="s">
        <v>20</v>
      </c>
      <c r="E904" t="s">
        <v>50</v>
      </c>
      <c r="F904">
        <v>113</v>
      </c>
      <c r="G904">
        <v>52</v>
      </c>
      <c r="H904" t="s">
        <v>955</v>
      </c>
    </row>
    <row r="905" spans="1:8" x14ac:dyDescent="0.25">
      <c r="A905">
        <v>903</v>
      </c>
      <c r="B905" t="s">
        <v>890</v>
      </c>
      <c r="C905" t="s">
        <v>927</v>
      </c>
      <c r="D905" t="s">
        <v>22</v>
      </c>
      <c r="E905" t="s">
        <v>50</v>
      </c>
      <c r="F905">
        <v>113</v>
      </c>
      <c r="G905">
        <v>62</v>
      </c>
      <c r="H905" t="s">
        <v>956</v>
      </c>
    </row>
    <row r="906" spans="1:8" x14ac:dyDescent="0.25">
      <c r="A906">
        <v>904</v>
      </c>
      <c r="B906" t="s">
        <v>890</v>
      </c>
      <c r="C906" t="s">
        <v>927</v>
      </c>
      <c r="D906" t="s">
        <v>24</v>
      </c>
      <c r="E906" t="s">
        <v>50</v>
      </c>
      <c r="F906">
        <v>113</v>
      </c>
      <c r="G906">
        <v>70</v>
      </c>
      <c r="H906" t="s">
        <v>957</v>
      </c>
    </row>
    <row r="907" spans="1:8" x14ac:dyDescent="0.25">
      <c r="A907">
        <v>905</v>
      </c>
      <c r="B907" t="s">
        <v>890</v>
      </c>
      <c r="C907" t="s">
        <v>927</v>
      </c>
      <c r="D907" t="s">
        <v>15</v>
      </c>
      <c r="E907" t="s">
        <v>56</v>
      </c>
      <c r="F907">
        <v>113</v>
      </c>
      <c r="G907">
        <v>76</v>
      </c>
      <c r="H907" t="s">
        <v>958</v>
      </c>
    </row>
    <row r="908" spans="1:8" x14ac:dyDescent="0.25">
      <c r="A908">
        <v>906</v>
      </c>
      <c r="B908" t="s">
        <v>890</v>
      </c>
      <c r="C908" t="s">
        <v>927</v>
      </c>
      <c r="D908" t="s">
        <v>18</v>
      </c>
      <c r="E908" t="s">
        <v>56</v>
      </c>
      <c r="F908">
        <v>113</v>
      </c>
      <c r="G908">
        <v>65</v>
      </c>
      <c r="H908" t="s">
        <v>959</v>
      </c>
    </row>
    <row r="909" spans="1:8" x14ac:dyDescent="0.25">
      <c r="A909">
        <v>907</v>
      </c>
      <c r="B909" t="s">
        <v>890</v>
      </c>
      <c r="C909" t="s">
        <v>927</v>
      </c>
      <c r="D909" t="s">
        <v>20</v>
      </c>
      <c r="E909" t="s">
        <v>56</v>
      </c>
      <c r="F909">
        <v>113</v>
      </c>
      <c r="G909">
        <v>77</v>
      </c>
      <c r="H909" t="s">
        <v>960</v>
      </c>
    </row>
    <row r="910" spans="1:8" x14ac:dyDescent="0.25">
      <c r="A910">
        <v>908</v>
      </c>
      <c r="B910" t="s">
        <v>890</v>
      </c>
      <c r="C910" t="s">
        <v>927</v>
      </c>
      <c r="D910" t="s">
        <v>22</v>
      </c>
      <c r="E910" t="s">
        <v>56</v>
      </c>
      <c r="F910">
        <v>113</v>
      </c>
      <c r="G910">
        <v>74</v>
      </c>
      <c r="H910" t="s">
        <v>961</v>
      </c>
    </row>
    <row r="911" spans="1:8" x14ac:dyDescent="0.25">
      <c r="A911">
        <v>909</v>
      </c>
      <c r="B911" t="s">
        <v>890</v>
      </c>
      <c r="C911" t="s">
        <v>927</v>
      </c>
      <c r="D911" t="s">
        <v>24</v>
      </c>
      <c r="E911" t="s">
        <v>56</v>
      </c>
      <c r="F911">
        <v>113</v>
      </c>
      <c r="G911">
        <v>73</v>
      </c>
      <c r="H911" t="s">
        <v>962</v>
      </c>
    </row>
    <row r="912" spans="1:8" x14ac:dyDescent="0.25">
      <c r="A912">
        <v>910</v>
      </c>
      <c r="B912" t="s">
        <v>890</v>
      </c>
      <c r="C912" t="s">
        <v>963</v>
      </c>
      <c r="D912" t="s">
        <v>15</v>
      </c>
      <c r="E912" t="s">
        <v>16</v>
      </c>
      <c r="F912">
        <v>104</v>
      </c>
      <c r="G912">
        <v>57</v>
      </c>
      <c r="H912" t="s">
        <v>964</v>
      </c>
    </row>
    <row r="913" spans="1:8" x14ac:dyDescent="0.25">
      <c r="A913">
        <v>911</v>
      </c>
      <c r="B913" t="s">
        <v>890</v>
      </c>
      <c r="C913" t="s">
        <v>963</v>
      </c>
      <c r="D913" t="s">
        <v>18</v>
      </c>
      <c r="E913" t="s">
        <v>16</v>
      </c>
      <c r="F913">
        <v>104</v>
      </c>
      <c r="G913">
        <v>64</v>
      </c>
      <c r="H913" t="s">
        <v>965</v>
      </c>
    </row>
    <row r="914" spans="1:8" x14ac:dyDescent="0.25">
      <c r="A914">
        <v>912</v>
      </c>
      <c r="B914" t="s">
        <v>890</v>
      </c>
      <c r="C914" t="s">
        <v>963</v>
      </c>
      <c r="D914" t="s">
        <v>20</v>
      </c>
      <c r="E914" t="s">
        <v>16</v>
      </c>
      <c r="F914">
        <v>104</v>
      </c>
      <c r="G914">
        <v>70</v>
      </c>
      <c r="H914" t="s">
        <v>966</v>
      </c>
    </row>
    <row r="915" spans="1:8" x14ac:dyDescent="0.25">
      <c r="A915">
        <v>913</v>
      </c>
      <c r="B915" t="s">
        <v>890</v>
      </c>
      <c r="C915" t="s">
        <v>963</v>
      </c>
      <c r="D915" t="s">
        <v>22</v>
      </c>
      <c r="E915" t="s">
        <v>16</v>
      </c>
      <c r="F915">
        <v>104</v>
      </c>
      <c r="G915">
        <v>73</v>
      </c>
      <c r="H915" t="s">
        <v>967</v>
      </c>
    </row>
    <row r="916" spans="1:8" x14ac:dyDescent="0.25">
      <c r="A916">
        <v>914</v>
      </c>
      <c r="B916" t="s">
        <v>890</v>
      </c>
      <c r="C916" t="s">
        <v>963</v>
      </c>
      <c r="D916" t="s">
        <v>24</v>
      </c>
      <c r="E916" t="s">
        <v>16</v>
      </c>
      <c r="F916">
        <v>104</v>
      </c>
      <c r="G916">
        <v>77</v>
      </c>
      <c r="H916" t="s">
        <v>968</v>
      </c>
    </row>
    <row r="917" spans="1:8" x14ac:dyDescent="0.25">
      <c r="A917">
        <v>915</v>
      </c>
      <c r="B917" t="s">
        <v>890</v>
      </c>
      <c r="C917" t="s">
        <v>963</v>
      </c>
      <c r="D917" t="s">
        <v>15</v>
      </c>
      <c r="E917" t="s">
        <v>26</v>
      </c>
      <c r="F917">
        <v>104</v>
      </c>
      <c r="G917">
        <v>41</v>
      </c>
      <c r="H917" t="s">
        <v>969</v>
      </c>
    </row>
    <row r="918" spans="1:8" x14ac:dyDescent="0.25">
      <c r="A918">
        <v>916</v>
      </c>
      <c r="B918" t="s">
        <v>890</v>
      </c>
      <c r="C918" t="s">
        <v>963</v>
      </c>
      <c r="D918" t="s">
        <v>18</v>
      </c>
      <c r="E918" t="s">
        <v>26</v>
      </c>
      <c r="F918">
        <v>104</v>
      </c>
      <c r="G918">
        <v>58</v>
      </c>
      <c r="H918" t="s">
        <v>970</v>
      </c>
    </row>
    <row r="919" spans="1:8" x14ac:dyDescent="0.25">
      <c r="A919">
        <v>917</v>
      </c>
      <c r="B919" t="s">
        <v>890</v>
      </c>
      <c r="C919" t="s">
        <v>963</v>
      </c>
      <c r="D919" t="s">
        <v>20</v>
      </c>
      <c r="E919" t="s">
        <v>26</v>
      </c>
      <c r="F919">
        <v>104</v>
      </c>
      <c r="G919">
        <v>76</v>
      </c>
      <c r="H919" t="s">
        <v>971</v>
      </c>
    </row>
    <row r="920" spans="1:8" x14ac:dyDescent="0.25">
      <c r="A920">
        <v>918</v>
      </c>
      <c r="B920" t="s">
        <v>890</v>
      </c>
      <c r="C920" t="s">
        <v>963</v>
      </c>
      <c r="D920" t="s">
        <v>22</v>
      </c>
      <c r="E920" t="s">
        <v>26</v>
      </c>
      <c r="F920">
        <v>104</v>
      </c>
      <c r="G920">
        <v>54</v>
      </c>
      <c r="H920" t="s">
        <v>972</v>
      </c>
    </row>
    <row r="921" spans="1:8" x14ac:dyDescent="0.25">
      <c r="A921">
        <v>919</v>
      </c>
      <c r="B921" t="s">
        <v>890</v>
      </c>
      <c r="C921" t="s">
        <v>963</v>
      </c>
      <c r="D921" t="s">
        <v>24</v>
      </c>
      <c r="E921" t="s">
        <v>26</v>
      </c>
      <c r="F921">
        <v>104</v>
      </c>
      <c r="G921">
        <v>68</v>
      </c>
      <c r="H921" t="s">
        <v>973</v>
      </c>
    </row>
    <row r="922" spans="1:8" x14ac:dyDescent="0.25">
      <c r="A922">
        <v>920</v>
      </c>
      <c r="B922" t="s">
        <v>890</v>
      </c>
      <c r="C922" t="s">
        <v>963</v>
      </c>
      <c r="D922" t="s">
        <v>15</v>
      </c>
      <c r="E922" t="s">
        <v>32</v>
      </c>
      <c r="F922">
        <v>104</v>
      </c>
      <c r="G922">
        <v>41</v>
      </c>
      <c r="H922" t="s">
        <v>974</v>
      </c>
    </row>
    <row r="923" spans="1:8" x14ac:dyDescent="0.25">
      <c r="A923">
        <v>921</v>
      </c>
      <c r="B923" t="s">
        <v>890</v>
      </c>
      <c r="C923" t="s">
        <v>963</v>
      </c>
      <c r="D923" t="s">
        <v>18</v>
      </c>
      <c r="E923" t="s">
        <v>32</v>
      </c>
      <c r="F923">
        <v>104</v>
      </c>
      <c r="G923">
        <v>74</v>
      </c>
      <c r="H923" t="s">
        <v>975</v>
      </c>
    </row>
    <row r="924" spans="1:8" x14ac:dyDescent="0.25">
      <c r="A924">
        <v>922</v>
      </c>
      <c r="B924" t="s">
        <v>890</v>
      </c>
      <c r="C924" t="s">
        <v>963</v>
      </c>
      <c r="D924" t="s">
        <v>20</v>
      </c>
      <c r="E924" t="s">
        <v>32</v>
      </c>
      <c r="F924">
        <v>104</v>
      </c>
      <c r="G924">
        <v>55</v>
      </c>
      <c r="H924" t="s">
        <v>976</v>
      </c>
    </row>
    <row r="925" spans="1:8" x14ac:dyDescent="0.25">
      <c r="A925">
        <v>923</v>
      </c>
      <c r="B925" t="s">
        <v>890</v>
      </c>
      <c r="C925" t="s">
        <v>963</v>
      </c>
      <c r="D925" t="s">
        <v>22</v>
      </c>
      <c r="E925" t="s">
        <v>32</v>
      </c>
      <c r="F925">
        <v>104</v>
      </c>
      <c r="G925">
        <v>68</v>
      </c>
      <c r="H925" t="s">
        <v>977</v>
      </c>
    </row>
    <row r="926" spans="1:8" x14ac:dyDescent="0.25">
      <c r="A926">
        <v>924</v>
      </c>
      <c r="B926" t="s">
        <v>890</v>
      </c>
      <c r="C926" t="s">
        <v>963</v>
      </c>
      <c r="D926" t="s">
        <v>24</v>
      </c>
      <c r="E926" t="s">
        <v>32</v>
      </c>
      <c r="F926">
        <v>104</v>
      </c>
      <c r="G926">
        <v>48</v>
      </c>
      <c r="H926" t="s">
        <v>978</v>
      </c>
    </row>
    <row r="927" spans="1:8" x14ac:dyDescent="0.25">
      <c r="A927">
        <v>925</v>
      </c>
      <c r="B927" t="s">
        <v>890</v>
      </c>
      <c r="C927" t="s">
        <v>963</v>
      </c>
      <c r="D927" t="s">
        <v>15</v>
      </c>
      <c r="E927" t="s">
        <v>38</v>
      </c>
      <c r="F927">
        <v>104</v>
      </c>
      <c r="G927">
        <v>57</v>
      </c>
      <c r="H927" t="s">
        <v>979</v>
      </c>
    </row>
    <row r="928" spans="1:8" x14ac:dyDescent="0.25">
      <c r="A928">
        <v>926</v>
      </c>
      <c r="B928" t="s">
        <v>890</v>
      </c>
      <c r="C928" t="s">
        <v>963</v>
      </c>
      <c r="D928" t="s">
        <v>18</v>
      </c>
      <c r="E928" t="s">
        <v>38</v>
      </c>
      <c r="F928">
        <v>104</v>
      </c>
      <c r="G928">
        <v>73</v>
      </c>
      <c r="H928" t="s">
        <v>980</v>
      </c>
    </row>
    <row r="929" spans="1:8" x14ac:dyDescent="0.25">
      <c r="A929">
        <v>927</v>
      </c>
      <c r="B929" t="s">
        <v>890</v>
      </c>
      <c r="C929" t="s">
        <v>963</v>
      </c>
      <c r="D929" t="s">
        <v>20</v>
      </c>
      <c r="E929" t="s">
        <v>38</v>
      </c>
      <c r="F929">
        <v>104</v>
      </c>
      <c r="G929">
        <v>52</v>
      </c>
      <c r="H929" t="s">
        <v>981</v>
      </c>
    </row>
    <row r="930" spans="1:8" x14ac:dyDescent="0.25">
      <c r="A930">
        <v>928</v>
      </c>
      <c r="B930" t="s">
        <v>890</v>
      </c>
      <c r="C930" t="s">
        <v>963</v>
      </c>
      <c r="D930" t="s">
        <v>22</v>
      </c>
      <c r="E930" t="s">
        <v>38</v>
      </c>
      <c r="F930">
        <v>104</v>
      </c>
      <c r="G930">
        <v>43</v>
      </c>
      <c r="H930" t="s">
        <v>982</v>
      </c>
    </row>
    <row r="931" spans="1:8" x14ac:dyDescent="0.25">
      <c r="A931">
        <v>929</v>
      </c>
      <c r="B931" t="s">
        <v>890</v>
      </c>
      <c r="C931" t="s">
        <v>963</v>
      </c>
      <c r="D931" t="s">
        <v>24</v>
      </c>
      <c r="E931" t="s">
        <v>38</v>
      </c>
      <c r="F931">
        <v>104</v>
      </c>
      <c r="G931">
        <v>49</v>
      </c>
      <c r="H931" t="s">
        <v>983</v>
      </c>
    </row>
    <row r="932" spans="1:8" x14ac:dyDescent="0.25">
      <c r="A932">
        <v>930</v>
      </c>
      <c r="B932" t="s">
        <v>890</v>
      </c>
      <c r="C932" t="s">
        <v>963</v>
      </c>
      <c r="D932" t="s">
        <v>15</v>
      </c>
      <c r="E932" t="s">
        <v>44</v>
      </c>
      <c r="F932">
        <v>104</v>
      </c>
      <c r="G932">
        <v>45</v>
      </c>
      <c r="H932" t="s">
        <v>984</v>
      </c>
    </row>
    <row r="933" spans="1:8" x14ac:dyDescent="0.25">
      <c r="A933">
        <v>931</v>
      </c>
      <c r="B933" t="s">
        <v>890</v>
      </c>
      <c r="C933" t="s">
        <v>963</v>
      </c>
      <c r="D933" t="s">
        <v>18</v>
      </c>
      <c r="E933" t="s">
        <v>44</v>
      </c>
      <c r="F933">
        <v>104</v>
      </c>
      <c r="G933">
        <v>48</v>
      </c>
      <c r="H933" t="s">
        <v>985</v>
      </c>
    </row>
    <row r="934" spans="1:8" x14ac:dyDescent="0.25">
      <c r="A934">
        <v>932</v>
      </c>
      <c r="B934" t="s">
        <v>890</v>
      </c>
      <c r="C934" t="s">
        <v>963</v>
      </c>
      <c r="D934" t="s">
        <v>20</v>
      </c>
      <c r="E934" t="s">
        <v>44</v>
      </c>
      <c r="F934">
        <v>104</v>
      </c>
      <c r="G934">
        <v>41</v>
      </c>
      <c r="H934" t="s">
        <v>986</v>
      </c>
    </row>
    <row r="935" spans="1:8" x14ac:dyDescent="0.25">
      <c r="A935">
        <v>933</v>
      </c>
      <c r="B935" t="s">
        <v>890</v>
      </c>
      <c r="C935" t="s">
        <v>963</v>
      </c>
      <c r="D935" t="s">
        <v>22</v>
      </c>
      <c r="E935" t="s">
        <v>44</v>
      </c>
      <c r="F935">
        <v>104</v>
      </c>
      <c r="G935">
        <v>50</v>
      </c>
      <c r="H935" t="s">
        <v>987</v>
      </c>
    </row>
    <row r="936" spans="1:8" x14ac:dyDescent="0.25">
      <c r="A936">
        <v>934</v>
      </c>
      <c r="B936" t="s">
        <v>890</v>
      </c>
      <c r="C936" t="s">
        <v>963</v>
      </c>
      <c r="D936" t="s">
        <v>24</v>
      </c>
      <c r="E936" t="s">
        <v>44</v>
      </c>
      <c r="F936">
        <v>104</v>
      </c>
      <c r="G936">
        <v>60</v>
      </c>
      <c r="H936" t="s">
        <v>988</v>
      </c>
    </row>
    <row r="937" spans="1:8" x14ac:dyDescent="0.25">
      <c r="A937">
        <v>935</v>
      </c>
      <c r="B937" t="s">
        <v>890</v>
      </c>
      <c r="C937" t="s">
        <v>963</v>
      </c>
      <c r="D937" t="s">
        <v>15</v>
      </c>
      <c r="E937" t="s">
        <v>50</v>
      </c>
      <c r="F937">
        <v>104</v>
      </c>
      <c r="G937">
        <v>61</v>
      </c>
      <c r="H937" t="s">
        <v>989</v>
      </c>
    </row>
    <row r="938" spans="1:8" x14ac:dyDescent="0.25">
      <c r="A938">
        <v>936</v>
      </c>
      <c r="B938" t="s">
        <v>890</v>
      </c>
      <c r="C938" t="s">
        <v>963</v>
      </c>
      <c r="D938" t="s">
        <v>18</v>
      </c>
      <c r="E938" t="s">
        <v>50</v>
      </c>
      <c r="F938">
        <v>104</v>
      </c>
      <c r="G938">
        <v>46</v>
      </c>
      <c r="H938" t="s">
        <v>990</v>
      </c>
    </row>
    <row r="939" spans="1:8" x14ac:dyDescent="0.25">
      <c r="A939">
        <v>937</v>
      </c>
      <c r="B939" t="s">
        <v>890</v>
      </c>
      <c r="C939" t="s">
        <v>963</v>
      </c>
      <c r="D939" t="s">
        <v>20</v>
      </c>
      <c r="E939" t="s">
        <v>50</v>
      </c>
      <c r="F939">
        <v>104</v>
      </c>
      <c r="G939">
        <v>58</v>
      </c>
      <c r="H939" t="s">
        <v>991</v>
      </c>
    </row>
    <row r="940" spans="1:8" x14ac:dyDescent="0.25">
      <c r="A940">
        <v>938</v>
      </c>
      <c r="B940" t="s">
        <v>890</v>
      </c>
      <c r="C940" t="s">
        <v>963</v>
      </c>
      <c r="D940" t="s">
        <v>22</v>
      </c>
      <c r="E940" t="s">
        <v>50</v>
      </c>
      <c r="F940">
        <v>104</v>
      </c>
      <c r="G940">
        <v>77</v>
      </c>
      <c r="H940" t="s">
        <v>992</v>
      </c>
    </row>
    <row r="941" spans="1:8" x14ac:dyDescent="0.25">
      <c r="A941">
        <v>939</v>
      </c>
      <c r="B941" t="s">
        <v>890</v>
      </c>
      <c r="C941" t="s">
        <v>963</v>
      </c>
      <c r="D941" t="s">
        <v>24</v>
      </c>
      <c r="E941" t="s">
        <v>50</v>
      </c>
      <c r="F941">
        <v>104</v>
      </c>
      <c r="G941">
        <v>41</v>
      </c>
      <c r="H941" t="s">
        <v>993</v>
      </c>
    </row>
    <row r="942" spans="1:8" x14ac:dyDescent="0.25">
      <c r="A942">
        <v>940</v>
      </c>
      <c r="B942" t="s">
        <v>890</v>
      </c>
      <c r="C942" t="s">
        <v>963</v>
      </c>
      <c r="D942" t="s">
        <v>15</v>
      </c>
      <c r="E942" t="s">
        <v>56</v>
      </c>
      <c r="F942">
        <v>104</v>
      </c>
      <c r="G942">
        <v>62</v>
      </c>
      <c r="H942" t="s">
        <v>994</v>
      </c>
    </row>
    <row r="943" spans="1:8" x14ac:dyDescent="0.25">
      <c r="A943">
        <v>941</v>
      </c>
      <c r="B943" t="s">
        <v>890</v>
      </c>
      <c r="C943" t="s">
        <v>963</v>
      </c>
      <c r="D943" t="s">
        <v>18</v>
      </c>
      <c r="E943" t="s">
        <v>56</v>
      </c>
      <c r="F943">
        <v>104</v>
      </c>
      <c r="G943">
        <v>40</v>
      </c>
      <c r="H943" t="s">
        <v>995</v>
      </c>
    </row>
    <row r="944" spans="1:8" x14ac:dyDescent="0.25">
      <c r="A944">
        <v>942</v>
      </c>
      <c r="B944" t="s">
        <v>890</v>
      </c>
      <c r="C944" t="s">
        <v>963</v>
      </c>
      <c r="D944" t="s">
        <v>20</v>
      </c>
      <c r="E944" t="s">
        <v>56</v>
      </c>
      <c r="F944">
        <v>104</v>
      </c>
      <c r="G944">
        <v>73</v>
      </c>
      <c r="H944" t="s">
        <v>996</v>
      </c>
    </row>
    <row r="945" spans="1:8" x14ac:dyDescent="0.25">
      <c r="A945">
        <v>943</v>
      </c>
      <c r="B945" t="s">
        <v>890</v>
      </c>
      <c r="C945" t="s">
        <v>963</v>
      </c>
      <c r="D945" t="s">
        <v>22</v>
      </c>
      <c r="E945" t="s">
        <v>56</v>
      </c>
      <c r="F945">
        <v>104</v>
      </c>
      <c r="G945">
        <v>62</v>
      </c>
      <c r="H945" t="s">
        <v>997</v>
      </c>
    </row>
    <row r="946" spans="1:8" x14ac:dyDescent="0.25">
      <c r="A946">
        <v>944</v>
      </c>
      <c r="B946" t="s">
        <v>890</v>
      </c>
      <c r="C946" t="s">
        <v>963</v>
      </c>
      <c r="D946" t="s">
        <v>24</v>
      </c>
      <c r="E946" t="s">
        <v>56</v>
      </c>
      <c r="F946">
        <v>104</v>
      </c>
      <c r="G946">
        <v>80</v>
      </c>
      <c r="H946" t="s">
        <v>998</v>
      </c>
    </row>
    <row r="947" spans="1:8" x14ac:dyDescent="0.25">
      <c r="A947">
        <v>945</v>
      </c>
      <c r="B947" t="s">
        <v>890</v>
      </c>
      <c r="C947" t="s">
        <v>999</v>
      </c>
      <c r="D947" t="s">
        <v>15</v>
      </c>
      <c r="E947" t="s">
        <v>16</v>
      </c>
      <c r="F947">
        <v>119</v>
      </c>
      <c r="G947">
        <v>72</v>
      </c>
      <c r="H947" t="s">
        <v>1000</v>
      </c>
    </row>
    <row r="948" spans="1:8" x14ac:dyDescent="0.25">
      <c r="A948">
        <v>946</v>
      </c>
      <c r="B948" t="s">
        <v>890</v>
      </c>
      <c r="C948" t="s">
        <v>999</v>
      </c>
      <c r="D948" t="s">
        <v>18</v>
      </c>
      <c r="E948" t="s">
        <v>16</v>
      </c>
      <c r="F948">
        <v>119</v>
      </c>
      <c r="G948">
        <v>71</v>
      </c>
      <c r="H948" t="s">
        <v>1001</v>
      </c>
    </row>
    <row r="949" spans="1:8" x14ac:dyDescent="0.25">
      <c r="A949">
        <v>947</v>
      </c>
      <c r="B949" t="s">
        <v>890</v>
      </c>
      <c r="C949" t="s">
        <v>999</v>
      </c>
      <c r="D949" t="s">
        <v>20</v>
      </c>
      <c r="E949" t="s">
        <v>16</v>
      </c>
      <c r="F949">
        <v>119</v>
      </c>
      <c r="G949">
        <v>67</v>
      </c>
      <c r="H949" t="s">
        <v>1002</v>
      </c>
    </row>
    <row r="950" spans="1:8" x14ac:dyDescent="0.25">
      <c r="A950">
        <v>948</v>
      </c>
      <c r="B950" t="s">
        <v>890</v>
      </c>
      <c r="C950" t="s">
        <v>999</v>
      </c>
      <c r="D950" t="s">
        <v>22</v>
      </c>
      <c r="E950" t="s">
        <v>16</v>
      </c>
      <c r="F950">
        <v>119</v>
      </c>
      <c r="G950">
        <v>80</v>
      </c>
      <c r="H950" t="s">
        <v>1003</v>
      </c>
    </row>
    <row r="951" spans="1:8" x14ac:dyDescent="0.25">
      <c r="A951">
        <v>949</v>
      </c>
      <c r="B951" t="s">
        <v>890</v>
      </c>
      <c r="C951" t="s">
        <v>999</v>
      </c>
      <c r="D951" t="s">
        <v>24</v>
      </c>
      <c r="E951" t="s">
        <v>16</v>
      </c>
      <c r="F951">
        <v>119</v>
      </c>
      <c r="G951">
        <v>67</v>
      </c>
      <c r="H951" t="s">
        <v>1004</v>
      </c>
    </row>
    <row r="952" spans="1:8" x14ac:dyDescent="0.25">
      <c r="A952">
        <v>950</v>
      </c>
      <c r="B952" t="s">
        <v>890</v>
      </c>
      <c r="C952" t="s">
        <v>999</v>
      </c>
      <c r="D952" t="s">
        <v>15</v>
      </c>
      <c r="E952" t="s">
        <v>26</v>
      </c>
      <c r="F952">
        <v>119</v>
      </c>
      <c r="G952">
        <v>69</v>
      </c>
      <c r="H952" t="s">
        <v>1005</v>
      </c>
    </row>
    <row r="953" spans="1:8" x14ac:dyDescent="0.25">
      <c r="A953">
        <v>951</v>
      </c>
      <c r="B953" t="s">
        <v>890</v>
      </c>
      <c r="C953" t="s">
        <v>999</v>
      </c>
      <c r="D953" t="s">
        <v>18</v>
      </c>
      <c r="E953" t="s">
        <v>26</v>
      </c>
      <c r="F953">
        <v>119</v>
      </c>
      <c r="G953">
        <v>55</v>
      </c>
      <c r="H953" t="s">
        <v>1006</v>
      </c>
    </row>
    <row r="954" spans="1:8" x14ac:dyDescent="0.25">
      <c r="A954">
        <v>952</v>
      </c>
      <c r="B954" t="s">
        <v>890</v>
      </c>
      <c r="C954" t="s">
        <v>999</v>
      </c>
      <c r="D954" t="s">
        <v>20</v>
      </c>
      <c r="E954" t="s">
        <v>26</v>
      </c>
      <c r="F954">
        <v>119</v>
      </c>
      <c r="G954">
        <v>44</v>
      </c>
      <c r="H954" t="s">
        <v>1007</v>
      </c>
    </row>
    <row r="955" spans="1:8" x14ac:dyDescent="0.25">
      <c r="A955">
        <v>953</v>
      </c>
      <c r="B955" t="s">
        <v>890</v>
      </c>
      <c r="C955" t="s">
        <v>999</v>
      </c>
      <c r="D955" t="s">
        <v>22</v>
      </c>
      <c r="E955" t="s">
        <v>26</v>
      </c>
      <c r="F955">
        <v>119</v>
      </c>
      <c r="G955">
        <v>66</v>
      </c>
      <c r="H955" t="s">
        <v>1008</v>
      </c>
    </row>
    <row r="956" spans="1:8" x14ac:dyDescent="0.25">
      <c r="A956">
        <v>954</v>
      </c>
      <c r="B956" t="s">
        <v>890</v>
      </c>
      <c r="C956" t="s">
        <v>999</v>
      </c>
      <c r="D956" t="s">
        <v>24</v>
      </c>
      <c r="E956" t="s">
        <v>26</v>
      </c>
      <c r="F956">
        <v>119</v>
      </c>
      <c r="G956">
        <v>78</v>
      </c>
      <c r="H956" t="s">
        <v>1009</v>
      </c>
    </row>
    <row r="957" spans="1:8" x14ac:dyDescent="0.25">
      <c r="A957">
        <v>955</v>
      </c>
      <c r="B957" t="s">
        <v>890</v>
      </c>
      <c r="C957" t="s">
        <v>999</v>
      </c>
      <c r="D957" t="s">
        <v>15</v>
      </c>
      <c r="E957" t="s">
        <v>32</v>
      </c>
      <c r="F957">
        <v>119</v>
      </c>
      <c r="G957">
        <v>59</v>
      </c>
      <c r="H957" t="s">
        <v>1010</v>
      </c>
    </row>
    <row r="958" spans="1:8" x14ac:dyDescent="0.25">
      <c r="A958">
        <v>956</v>
      </c>
      <c r="B958" t="s">
        <v>890</v>
      </c>
      <c r="C958" t="s">
        <v>999</v>
      </c>
      <c r="D958" t="s">
        <v>18</v>
      </c>
      <c r="E958" t="s">
        <v>32</v>
      </c>
      <c r="F958">
        <v>119</v>
      </c>
      <c r="G958">
        <v>54</v>
      </c>
      <c r="H958" t="s">
        <v>1011</v>
      </c>
    </row>
    <row r="959" spans="1:8" x14ac:dyDescent="0.25">
      <c r="A959">
        <v>957</v>
      </c>
      <c r="B959" t="s">
        <v>890</v>
      </c>
      <c r="C959" t="s">
        <v>999</v>
      </c>
      <c r="D959" t="s">
        <v>20</v>
      </c>
      <c r="E959" t="s">
        <v>32</v>
      </c>
      <c r="F959">
        <v>119</v>
      </c>
      <c r="G959">
        <v>55</v>
      </c>
      <c r="H959" t="s">
        <v>1012</v>
      </c>
    </row>
    <row r="960" spans="1:8" x14ac:dyDescent="0.25">
      <c r="A960">
        <v>958</v>
      </c>
      <c r="B960" t="s">
        <v>890</v>
      </c>
      <c r="C960" t="s">
        <v>999</v>
      </c>
      <c r="D960" t="s">
        <v>22</v>
      </c>
      <c r="E960" t="s">
        <v>32</v>
      </c>
      <c r="F960">
        <v>119</v>
      </c>
      <c r="G960">
        <v>64</v>
      </c>
      <c r="H960" t="s">
        <v>1013</v>
      </c>
    </row>
    <row r="961" spans="1:8" x14ac:dyDescent="0.25">
      <c r="A961">
        <v>959</v>
      </c>
      <c r="B961" t="s">
        <v>890</v>
      </c>
      <c r="C961" t="s">
        <v>999</v>
      </c>
      <c r="D961" t="s">
        <v>24</v>
      </c>
      <c r="E961" t="s">
        <v>32</v>
      </c>
      <c r="F961">
        <v>119</v>
      </c>
      <c r="G961">
        <v>78</v>
      </c>
      <c r="H961" t="s">
        <v>1014</v>
      </c>
    </row>
    <row r="962" spans="1:8" x14ac:dyDescent="0.25">
      <c r="A962">
        <v>960</v>
      </c>
      <c r="B962" t="s">
        <v>890</v>
      </c>
      <c r="C962" t="s">
        <v>999</v>
      </c>
      <c r="D962" t="s">
        <v>15</v>
      </c>
      <c r="E962" t="s">
        <v>38</v>
      </c>
      <c r="F962">
        <v>119</v>
      </c>
      <c r="G962">
        <v>74</v>
      </c>
      <c r="H962" t="s">
        <v>1015</v>
      </c>
    </row>
    <row r="963" spans="1:8" x14ac:dyDescent="0.25">
      <c r="A963">
        <v>961</v>
      </c>
      <c r="B963" t="s">
        <v>890</v>
      </c>
      <c r="C963" t="s">
        <v>999</v>
      </c>
      <c r="D963" t="s">
        <v>18</v>
      </c>
      <c r="E963" t="s">
        <v>38</v>
      </c>
      <c r="F963">
        <v>119</v>
      </c>
      <c r="G963">
        <v>70</v>
      </c>
      <c r="H963" t="s">
        <v>1016</v>
      </c>
    </row>
    <row r="964" spans="1:8" x14ac:dyDescent="0.25">
      <c r="A964">
        <v>962</v>
      </c>
      <c r="B964" t="s">
        <v>890</v>
      </c>
      <c r="C964" t="s">
        <v>999</v>
      </c>
      <c r="D964" t="s">
        <v>20</v>
      </c>
      <c r="E964" t="s">
        <v>38</v>
      </c>
      <c r="F964">
        <v>119</v>
      </c>
      <c r="G964">
        <v>78</v>
      </c>
      <c r="H964" t="s">
        <v>1017</v>
      </c>
    </row>
    <row r="965" spans="1:8" x14ac:dyDescent="0.25">
      <c r="A965">
        <v>963</v>
      </c>
      <c r="B965" t="s">
        <v>890</v>
      </c>
      <c r="C965" t="s">
        <v>999</v>
      </c>
      <c r="D965" t="s">
        <v>22</v>
      </c>
      <c r="E965" t="s">
        <v>38</v>
      </c>
      <c r="F965">
        <v>119</v>
      </c>
      <c r="G965">
        <v>43</v>
      </c>
      <c r="H965" t="s">
        <v>1018</v>
      </c>
    </row>
    <row r="966" spans="1:8" x14ac:dyDescent="0.25">
      <c r="A966">
        <v>964</v>
      </c>
      <c r="B966" t="s">
        <v>890</v>
      </c>
      <c r="C966" t="s">
        <v>999</v>
      </c>
      <c r="D966" t="s">
        <v>24</v>
      </c>
      <c r="E966" t="s">
        <v>38</v>
      </c>
      <c r="F966">
        <v>119</v>
      </c>
      <c r="G966">
        <v>67</v>
      </c>
      <c r="H966" t="s">
        <v>1019</v>
      </c>
    </row>
    <row r="967" spans="1:8" x14ac:dyDescent="0.25">
      <c r="A967">
        <v>965</v>
      </c>
      <c r="B967" t="s">
        <v>890</v>
      </c>
      <c r="C967" t="s">
        <v>999</v>
      </c>
      <c r="D967" t="s">
        <v>15</v>
      </c>
      <c r="E967" t="s">
        <v>44</v>
      </c>
      <c r="F967">
        <v>119</v>
      </c>
      <c r="G967">
        <v>55</v>
      </c>
      <c r="H967" t="s">
        <v>1020</v>
      </c>
    </row>
    <row r="968" spans="1:8" x14ac:dyDescent="0.25">
      <c r="A968">
        <v>966</v>
      </c>
      <c r="B968" t="s">
        <v>890</v>
      </c>
      <c r="C968" t="s">
        <v>999</v>
      </c>
      <c r="D968" t="s">
        <v>18</v>
      </c>
      <c r="E968" t="s">
        <v>44</v>
      </c>
      <c r="F968">
        <v>119</v>
      </c>
      <c r="G968">
        <v>49</v>
      </c>
      <c r="H968" t="s">
        <v>1021</v>
      </c>
    </row>
    <row r="969" spans="1:8" x14ac:dyDescent="0.25">
      <c r="A969">
        <v>967</v>
      </c>
      <c r="B969" t="s">
        <v>890</v>
      </c>
      <c r="C969" t="s">
        <v>999</v>
      </c>
      <c r="D969" t="s">
        <v>20</v>
      </c>
      <c r="E969" t="s">
        <v>44</v>
      </c>
      <c r="F969">
        <v>119</v>
      </c>
      <c r="G969">
        <v>75</v>
      </c>
      <c r="H969" t="s">
        <v>1022</v>
      </c>
    </row>
    <row r="970" spans="1:8" x14ac:dyDescent="0.25">
      <c r="A970">
        <v>968</v>
      </c>
      <c r="B970" t="s">
        <v>890</v>
      </c>
      <c r="C970" t="s">
        <v>999</v>
      </c>
      <c r="D970" t="s">
        <v>22</v>
      </c>
      <c r="E970" t="s">
        <v>44</v>
      </c>
      <c r="F970">
        <v>119</v>
      </c>
      <c r="G970">
        <v>49</v>
      </c>
      <c r="H970" t="s">
        <v>1023</v>
      </c>
    </row>
    <row r="971" spans="1:8" x14ac:dyDescent="0.25">
      <c r="A971">
        <v>969</v>
      </c>
      <c r="B971" t="s">
        <v>890</v>
      </c>
      <c r="C971" t="s">
        <v>999</v>
      </c>
      <c r="D971" t="s">
        <v>24</v>
      </c>
      <c r="E971" t="s">
        <v>44</v>
      </c>
      <c r="F971">
        <v>119</v>
      </c>
      <c r="G971">
        <v>47</v>
      </c>
      <c r="H971" t="s">
        <v>1024</v>
      </c>
    </row>
    <row r="972" spans="1:8" x14ac:dyDescent="0.25">
      <c r="A972">
        <v>970</v>
      </c>
      <c r="B972" t="s">
        <v>890</v>
      </c>
      <c r="C972" t="s">
        <v>999</v>
      </c>
      <c r="D972" t="s">
        <v>15</v>
      </c>
      <c r="E972" t="s">
        <v>50</v>
      </c>
      <c r="F972">
        <v>119</v>
      </c>
      <c r="G972">
        <v>74</v>
      </c>
      <c r="H972" t="s">
        <v>1025</v>
      </c>
    </row>
    <row r="973" spans="1:8" x14ac:dyDescent="0.25">
      <c r="A973">
        <v>971</v>
      </c>
      <c r="B973" t="s">
        <v>890</v>
      </c>
      <c r="C973" t="s">
        <v>999</v>
      </c>
      <c r="D973" t="s">
        <v>18</v>
      </c>
      <c r="E973" t="s">
        <v>50</v>
      </c>
      <c r="F973">
        <v>119</v>
      </c>
      <c r="G973">
        <v>41</v>
      </c>
      <c r="H973" t="s">
        <v>1026</v>
      </c>
    </row>
    <row r="974" spans="1:8" x14ac:dyDescent="0.25">
      <c r="A974">
        <v>972</v>
      </c>
      <c r="B974" t="s">
        <v>890</v>
      </c>
      <c r="C974" t="s">
        <v>999</v>
      </c>
      <c r="D974" t="s">
        <v>20</v>
      </c>
      <c r="E974" t="s">
        <v>50</v>
      </c>
      <c r="F974">
        <v>119</v>
      </c>
      <c r="G974">
        <v>67</v>
      </c>
      <c r="H974" t="s">
        <v>1027</v>
      </c>
    </row>
    <row r="975" spans="1:8" x14ac:dyDescent="0.25">
      <c r="A975">
        <v>973</v>
      </c>
      <c r="B975" t="s">
        <v>890</v>
      </c>
      <c r="C975" t="s">
        <v>999</v>
      </c>
      <c r="D975" t="s">
        <v>22</v>
      </c>
      <c r="E975" t="s">
        <v>50</v>
      </c>
      <c r="F975">
        <v>119</v>
      </c>
      <c r="G975">
        <v>48</v>
      </c>
      <c r="H975" t="s">
        <v>1028</v>
      </c>
    </row>
    <row r="976" spans="1:8" x14ac:dyDescent="0.25">
      <c r="A976">
        <v>974</v>
      </c>
      <c r="B976" t="s">
        <v>890</v>
      </c>
      <c r="C976" t="s">
        <v>999</v>
      </c>
      <c r="D976" t="s">
        <v>24</v>
      </c>
      <c r="E976" t="s">
        <v>50</v>
      </c>
      <c r="F976">
        <v>119</v>
      </c>
      <c r="G976">
        <v>66</v>
      </c>
      <c r="H976" t="s">
        <v>1029</v>
      </c>
    </row>
    <row r="977" spans="1:8" x14ac:dyDescent="0.25">
      <c r="A977">
        <v>975</v>
      </c>
      <c r="B977" t="s">
        <v>890</v>
      </c>
      <c r="C977" t="s">
        <v>999</v>
      </c>
      <c r="D977" t="s">
        <v>15</v>
      </c>
      <c r="E977" t="s">
        <v>56</v>
      </c>
      <c r="F977">
        <v>119</v>
      </c>
      <c r="G977">
        <v>70</v>
      </c>
      <c r="H977" t="s">
        <v>1030</v>
      </c>
    </row>
    <row r="978" spans="1:8" x14ac:dyDescent="0.25">
      <c r="A978">
        <v>976</v>
      </c>
      <c r="B978" t="s">
        <v>890</v>
      </c>
      <c r="C978" t="s">
        <v>999</v>
      </c>
      <c r="D978" t="s">
        <v>18</v>
      </c>
      <c r="E978" t="s">
        <v>56</v>
      </c>
      <c r="F978">
        <v>119</v>
      </c>
      <c r="G978">
        <v>46</v>
      </c>
      <c r="H978" t="s">
        <v>1031</v>
      </c>
    </row>
    <row r="979" spans="1:8" x14ac:dyDescent="0.25">
      <c r="A979">
        <v>977</v>
      </c>
      <c r="B979" t="s">
        <v>890</v>
      </c>
      <c r="C979" t="s">
        <v>999</v>
      </c>
      <c r="D979" t="s">
        <v>20</v>
      </c>
      <c r="E979" t="s">
        <v>56</v>
      </c>
      <c r="F979">
        <v>119</v>
      </c>
      <c r="G979">
        <v>51</v>
      </c>
      <c r="H979" t="s">
        <v>1032</v>
      </c>
    </row>
    <row r="980" spans="1:8" x14ac:dyDescent="0.25">
      <c r="A980">
        <v>978</v>
      </c>
      <c r="B980" t="s">
        <v>890</v>
      </c>
      <c r="C980" t="s">
        <v>999</v>
      </c>
      <c r="D980" t="s">
        <v>22</v>
      </c>
      <c r="E980" t="s">
        <v>56</v>
      </c>
      <c r="F980">
        <v>119</v>
      </c>
      <c r="G980">
        <v>58</v>
      </c>
      <c r="H980" t="s">
        <v>1033</v>
      </c>
    </row>
    <row r="981" spans="1:8" x14ac:dyDescent="0.25">
      <c r="A981">
        <v>979</v>
      </c>
      <c r="B981" t="s">
        <v>890</v>
      </c>
      <c r="C981" t="s">
        <v>999</v>
      </c>
      <c r="D981" t="s">
        <v>24</v>
      </c>
      <c r="E981" t="s">
        <v>56</v>
      </c>
      <c r="F981">
        <v>119</v>
      </c>
      <c r="G981">
        <v>48</v>
      </c>
      <c r="H981" t="s">
        <v>1034</v>
      </c>
    </row>
    <row r="982" spans="1:8" x14ac:dyDescent="0.25">
      <c r="A982">
        <v>980</v>
      </c>
      <c r="B982" t="s">
        <v>890</v>
      </c>
      <c r="C982" t="s">
        <v>1035</v>
      </c>
      <c r="D982" t="s">
        <v>15</v>
      </c>
      <c r="E982" t="s">
        <v>16</v>
      </c>
      <c r="F982">
        <v>111</v>
      </c>
      <c r="G982">
        <v>44</v>
      </c>
      <c r="H982" t="s">
        <v>1036</v>
      </c>
    </row>
    <row r="983" spans="1:8" x14ac:dyDescent="0.25">
      <c r="A983">
        <v>981</v>
      </c>
      <c r="B983" t="s">
        <v>890</v>
      </c>
      <c r="C983" t="s">
        <v>1035</v>
      </c>
      <c r="D983" t="s">
        <v>18</v>
      </c>
      <c r="E983" t="s">
        <v>16</v>
      </c>
      <c r="F983">
        <v>111</v>
      </c>
      <c r="G983">
        <v>65</v>
      </c>
      <c r="H983" t="s">
        <v>1037</v>
      </c>
    </row>
    <row r="984" spans="1:8" x14ac:dyDescent="0.25">
      <c r="A984">
        <v>982</v>
      </c>
      <c r="B984" t="s">
        <v>890</v>
      </c>
      <c r="C984" t="s">
        <v>1035</v>
      </c>
      <c r="D984" t="s">
        <v>20</v>
      </c>
      <c r="E984" t="s">
        <v>16</v>
      </c>
      <c r="F984">
        <v>111</v>
      </c>
      <c r="G984">
        <v>58</v>
      </c>
      <c r="H984" t="s">
        <v>1038</v>
      </c>
    </row>
    <row r="985" spans="1:8" x14ac:dyDescent="0.25">
      <c r="A985">
        <v>983</v>
      </c>
      <c r="B985" t="s">
        <v>890</v>
      </c>
      <c r="C985" t="s">
        <v>1035</v>
      </c>
      <c r="D985" t="s">
        <v>22</v>
      </c>
      <c r="E985" t="s">
        <v>16</v>
      </c>
      <c r="F985">
        <v>111</v>
      </c>
      <c r="G985">
        <v>74</v>
      </c>
      <c r="H985" t="s">
        <v>1039</v>
      </c>
    </row>
    <row r="986" spans="1:8" x14ac:dyDescent="0.25">
      <c r="A986">
        <v>984</v>
      </c>
      <c r="B986" t="s">
        <v>890</v>
      </c>
      <c r="C986" t="s">
        <v>1035</v>
      </c>
      <c r="D986" t="s">
        <v>24</v>
      </c>
      <c r="E986" t="s">
        <v>16</v>
      </c>
      <c r="F986">
        <v>111</v>
      </c>
      <c r="G986">
        <v>58</v>
      </c>
      <c r="H986" t="s">
        <v>1040</v>
      </c>
    </row>
    <row r="987" spans="1:8" x14ac:dyDescent="0.25">
      <c r="A987">
        <v>985</v>
      </c>
      <c r="B987" t="s">
        <v>890</v>
      </c>
      <c r="C987" t="s">
        <v>1035</v>
      </c>
      <c r="D987" t="s">
        <v>15</v>
      </c>
      <c r="E987" t="s">
        <v>26</v>
      </c>
      <c r="F987">
        <v>111</v>
      </c>
      <c r="G987">
        <v>74</v>
      </c>
      <c r="H987" t="s">
        <v>1041</v>
      </c>
    </row>
    <row r="988" spans="1:8" x14ac:dyDescent="0.25">
      <c r="A988">
        <v>986</v>
      </c>
      <c r="B988" t="s">
        <v>890</v>
      </c>
      <c r="C988" t="s">
        <v>1035</v>
      </c>
      <c r="D988" t="s">
        <v>18</v>
      </c>
      <c r="E988" t="s">
        <v>26</v>
      </c>
      <c r="F988">
        <v>111</v>
      </c>
      <c r="G988">
        <v>59</v>
      </c>
      <c r="H988" t="s">
        <v>1042</v>
      </c>
    </row>
    <row r="989" spans="1:8" x14ac:dyDescent="0.25">
      <c r="A989">
        <v>987</v>
      </c>
      <c r="B989" t="s">
        <v>890</v>
      </c>
      <c r="C989" t="s">
        <v>1035</v>
      </c>
      <c r="D989" t="s">
        <v>20</v>
      </c>
      <c r="E989" t="s">
        <v>26</v>
      </c>
      <c r="F989">
        <v>111</v>
      </c>
      <c r="G989">
        <v>75</v>
      </c>
      <c r="H989" t="s">
        <v>1043</v>
      </c>
    </row>
    <row r="990" spans="1:8" x14ac:dyDescent="0.25">
      <c r="A990">
        <v>988</v>
      </c>
      <c r="B990" t="s">
        <v>890</v>
      </c>
      <c r="C990" t="s">
        <v>1035</v>
      </c>
      <c r="D990" t="s">
        <v>22</v>
      </c>
      <c r="E990" t="s">
        <v>26</v>
      </c>
      <c r="F990">
        <v>111</v>
      </c>
      <c r="G990">
        <v>56</v>
      </c>
      <c r="H990" t="s">
        <v>1044</v>
      </c>
    </row>
    <row r="991" spans="1:8" x14ac:dyDescent="0.25">
      <c r="A991">
        <v>989</v>
      </c>
      <c r="B991" t="s">
        <v>890</v>
      </c>
      <c r="C991" t="s">
        <v>1035</v>
      </c>
      <c r="D991" t="s">
        <v>24</v>
      </c>
      <c r="E991" t="s">
        <v>26</v>
      </c>
      <c r="F991">
        <v>111</v>
      </c>
      <c r="G991">
        <v>56</v>
      </c>
      <c r="H991" t="s">
        <v>1045</v>
      </c>
    </row>
    <row r="992" spans="1:8" x14ac:dyDescent="0.25">
      <c r="A992">
        <v>990</v>
      </c>
      <c r="B992" t="s">
        <v>890</v>
      </c>
      <c r="C992" t="s">
        <v>1035</v>
      </c>
      <c r="D992" t="s">
        <v>15</v>
      </c>
      <c r="E992" t="s">
        <v>32</v>
      </c>
      <c r="F992">
        <v>111</v>
      </c>
      <c r="G992">
        <v>67</v>
      </c>
      <c r="H992" t="s">
        <v>1046</v>
      </c>
    </row>
    <row r="993" spans="1:8" x14ac:dyDescent="0.25">
      <c r="A993">
        <v>991</v>
      </c>
      <c r="B993" t="s">
        <v>890</v>
      </c>
      <c r="C993" t="s">
        <v>1035</v>
      </c>
      <c r="D993" t="s">
        <v>18</v>
      </c>
      <c r="E993" t="s">
        <v>32</v>
      </c>
      <c r="F993">
        <v>111</v>
      </c>
      <c r="G993">
        <v>69</v>
      </c>
      <c r="H993" t="s">
        <v>1047</v>
      </c>
    </row>
    <row r="994" spans="1:8" x14ac:dyDescent="0.25">
      <c r="A994">
        <v>992</v>
      </c>
      <c r="B994" t="s">
        <v>890</v>
      </c>
      <c r="C994" t="s">
        <v>1035</v>
      </c>
      <c r="D994" t="s">
        <v>20</v>
      </c>
      <c r="E994" t="s">
        <v>32</v>
      </c>
      <c r="F994">
        <v>111</v>
      </c>
      <c r="G994">
        <v>43</v>
      </c>
      <c r="H994" t="s">
        <v>1048</v>
      </c>
    </row>
    <row r="995" spans="1:8" x14ac:dyDescent="0.25">
      <c r="A995">
        <v>993</v>
      </c>
      <c r="B995" t="s">
        <v>890</v>
      </c>
      <c r="C995" t="s">
        <v>1035</v>
      </c>
      <c r="D995" t="s">
        <v>22</v>
      </c>
      <c r="E995" t="s">
        <v>32</v>
      </c>
      <c r="F995">
        <v>111</v>
      </c>
      <c r="G995">
        <v>46</v>
      </c>
      <c r="H995" t="s">
        <v>1049</v>
      </c>
    </row>
    <row r="996" spans="1:8" x14ac:dyDescent="0.25">
      <c r="A996">
        <v>994</v>
      </c>
      <c r="B996" t="s">
        <v>890</v>
      </c>
      <c r="C996" t="s">
        <v>1035</v>
      </c>
      <c r="D996" t="s">
        <v>24</v>
      </c>
      <c r="E996" t="s">
        <v>32</v>
      </c>
      <c r="F996">
        <v>111</v>
      </c>
      <c r="G996">
        <v>72</v>
      </c>
      <c r="H996" t="s">
        <v>1050</v>
      </c>
    </row>
    <row r="997" spans="1:8" x14ac:dyDescent="0.25">
      <c r="A997">
        <v>995</v>
      </c>
      <c r="B997" t="s">
        <v>890</v>
      </c>
      <c r="C997" t="s">
        <v>1035</v>
      </c>
      <c r="D997" t="s">
        <v>15</v>
      </c>
      <c r="E997" t="s">
        <v>38</v>
      </c>
      <c r="F997">
        <v>111</v>
      </c>
      <c r="G997">
        <v>73</v>
      </c>
      <c r="H997" t="s">
        <v>1051</v>
      </c>
    </row>
    <row r="998" spans="1:8" x14ac:dyDescent="0.25">
      <c r="A998">
        <v>996</v>
      </c>
      <c r="B998" t="s">
        <v>890</v>
      </c>
      <c r="C998" t="s">
        <v>1035</v>
      </c>
      <c r="D998" t="s">
        <v>18</v>
      </c>
      <c r="E998" t="s">
        <v>38</v>
      </c>
      <c r="F998">
        <v>111</v>
      </c>
      <c r="G998">
        <v>43</v>
      </c>
      <c r="H998" t="s">
        <v>1052</v>
      </c>
    </row>
    <row r="999" spans="1:8" x14ac:dyDescent="0.25">
      <c r="A999">
        <v>997</v>
      </c>
      <c r="B999" t="s">
        <v>890</v>
      </c>
      <c r="C999" t="s">
        <v>1035</v>
      </c>
      <c r="D999" t="s">
        <v>20</v>
      </c>
      <c r="E999" t="s">
        <v>38</v>
      </c>
      <c r="F999">
        <v>111</v>
      </c>
      <c r="G999">
        <v>41</v>
      </c>
      <c r="H999" t="s">
        <v>1053</v>
      </c>
    </row>
    <row r="1000" spans="1:8" x14ac:dyDescent="0.25">
      <c r="A1000">
        <v>998</v>
      </c>
      <c r="B1000" t="s">
        <v>890</v>
      </c>
      <c r="C1000" t="s">
        <v>1035</v>
      </c>
      <c r="D1000" t="s">
        <v>22</v>
      </c>
      <c r="E1000" t="s">
        <v>38</v>
      </c>
      <c r="F1000">
        <v>111</v>
      </c>
      <c r="G1000">
        <v>42</v>
      </c>
      <c r="H1000" t="s">
        <v>1054</v>
      </c>
    </row>
    <row r="1001" spans="1:8" x14ac:dyDescent="0.25">
      <c r="A1001">
        <v>999</v>
      </c>
      <c r="B1001" t="s">
        <v>890</v>
      </c>
      <c r="C1001" t="s">
        <v>1035</v>
      </c>
      <c r="D1001" t="s">
        <v>24</v>
      </c>
      <c r="E1001" t="s">
        <v>38</v>
      </c>
      <c r="F1001">
        <v>111</v>
      </c>
      <c r="G1001">
        <v>48</v>
      </c>
      <c r="H1001" t="s">
        <v>1055</v>
      </c>
    </row>
    <row r="1002" spans="1:8" x14ac:dyDescent="0.25">
      <c r="A1002">
        <v>1000</v>
      </c>
      <c r="B1002" t="s">
        <v>890</v>
      </c>
      <c r="C1002" t="s">
        <v>1035</v>
      </c>
      <c r="D1002" t="s">
        <v>15</v>
      </c>
      <c r="E1002" t="s">
        <v>44</v>
      </c>
      <c r="F1002">
        <v>111</v>
      </c>
      <c r="G1002">
        <v>58</v>
      </c>
      <c r="H1002" t="s">
        <v>1056</v>
      </c>
    </row>
    <row r="1003" spans="1:8" x14ac:dyDescent="0.25">
      <c r="A1003">
        <v>1001</v>
      </c>
      <c r="B1003" t="s">
        <v>890</v>
      </c>
      <c r="C1003" t="s">
        <v>1035</v>
      </c>
      <c r="D1003" t="s">
        <v>18</v>
      </c>
      <c r="E1003" t="s">
        <v>44</v>
      </c>
      <c r="F1003">
        <v>111</v>
      </c>
      <c r="G1003">
        <v>55</v>
      </c>
      <c r="H1003" t="s">
        <v>1057</v>
      </c>
    </row>
    <row r="1004" spans="1:8" x14ac:dyDescent="0.25">
      <c r="A1004">
        <v>1002</v>
      </c>
      <c r="B1004" t="s">
        <v>890</v>
      </c>
      <c r="C1004" t="s">
        <v>1035</v>
      </c>
      <c r="D1004" t="s">
        <v>20</v>
      </c>
      <c r="E1004" t="s">
        <v>44</v>
      </c>
      <c r="F1004">
        <v>111</v>
      </c>
      <c r="G1004">
        <v>52</v>
      </c>
      <c r="H1004" t="s">
        <v>1058</v>
      </c>
    </row>
    <row r="1005" spans="1:8" x14ac:dyDescent="0.25">
      <c r="A1005">
        <v>1003</v>
      </c>
      <c r="B1005" t="s">
        <v>890</v>
      </c>
      <c r="C1005" t="s">
        <v>1035</v>
      </c>
      <c r="D1005" t="s">
        <v>22</v>
      </c>
      <c r="E1005" t="s">
        <v>44</v>
      </c>
      <c r="F1005">
        <v>111</v>
      </c>
      <c r="G1005">
        <v>79</v>
      </c>
      <c r="H1005" t="s">
        <v>1059</v>
      </c>
    </row>
    <row r="1006" spans="1:8" x14ac:dyDescent="0.25">
      <c r="A1006">
        <v>1004</v>
      </c>
      <c r="B1006" t="s">
        <v>890</v>
      </c>
      <c r="C1006" t="s">
        <v>1035</v>
      </c>
      <c r="D1006" t="s">
        <v>24</v>
      </c>
      <c r="E1006" t="s">
        <v>44</v>
      </c>
      <c r="F1006">
        <v>111</v>
      </c>
      <c r="G1006">
        <v>41</v>
      </c>
      <c r="H1006" t="s">
        <v>1060</v>
      </c>
    </row>
    <row r="1007" spans="1:8" x14ac:dyDescent="0.25">
      <c r="A1007">
        <v>1005</v>
      </c>
      <c r="B1007" t="s">
        <v>890</v>
      </c>
      <c r="C1007" t="s">
        <v>1035</v>
      </c>
      <c r="D1007" t="s">
        <v>15</v>
      </c>
      <c r="E1007" t="s">
        <v>50</v>
      </c>
      <c r="F1007">
        <v>111</v>
      </c>
      <c r="G1007">
        <v>43</v>
      </c>
      <c r="H1007" t="s">
        <v>1061</v>
      </c>
    </row>
    <row r="1008" spans="1:8" x14ac:dyDescent="0.25">
      <c r="A1008">
        <v>1006</v>
      </c>
      <c r="B1008" t="s">
        <v>890</v>
      </c>
      <c r="C1008" t="s">
        <v>1035</v>
      </c>
      <c r="D1008" t="s">
        <v>18</v>
      </c>
      <c r="E1008" t="s">
        <v>50</v>
      </c>
      <c r="F1008">
        <v>111</v>
      </c>
      <c r="G1008">
        <v>45</v>
      </c>
      <c r="H1008" t="s">
        <v>1062</v>
      </c>
    </row>
    <row r="1009" spans="1:8" x14ac:dyDescent="0.25">
      <c r="A1009">
        <v>1007</v>
      </c>
      <c r="B1009" t="s">
        <v>890</v>
      </c>
      <c r="C1009" t="s">
        <v>1035</v>
      </c>
      <c r="D1009" t="s">
        <v>20</v>
      </c>
      <c r="E1009" t="s">
        <v>50</v>
      </c>
      <c r="F1009">
        <v>111</v>
      </c>
      <c r="G1009">
        <v>56</v>
      </c>
      <c r="H1009" t="s">
        <v>1063</v>
      </c>
    </row>
    <row r="1010" spans="1:8" x14ac:dyDescent="0.25">
      <c r="A1010">
        <v>1008</v>
      </c>
      <c r="B1010" t="s">
        <v>890</v>
      </c>
      <c r="C1010" t="s">
        <v>1035</v>
      </c>
      <c r="D1010" t="s">
        <v>22</v>
      </c>
      <c r="E1010" t="s">
        <v>50</v>
      </c>
      <c r="F1010">
        <v>111</v>
      </c>
      <c r="G1010">
        <v>41</v>
      </c>
      <c r="H1010" t="s">
        <v>1064</v>
      </c>
    </row>
    <row r="1011" spans="1:8" x14ac:dyDescent="0.25">
      <c r="A1011">
        <v>1009</v>
      </c>
      <c r="B1011" t="s">
        <v>890</v>
      </c>
      <c r="C1011" t="s">
        <v>1035</v>
      </c>
      <c r="D1011" t="s">
        <v>24</v>
      </c>
      <c r="E1011" t="s">
        <v>50</v>
      </c>
      <c r="F1011">
        <v>111</v>
      </c>
      <c r="G1011">
        <v>51</v>
      </c>
      <c r="H1011" t="s">
        <v>1065</v>
      </c>
    </row>
    <row r="1012" spans="1:8" x14ac:dyDescent="0.25">
      <c r="A1012">
        <v>1010</v>
      </c>
      <c r="B1012" t="s">
        <v>890</v>
      </c>
      <c r="C1012" t="s">
        <v>1035</v>
      </c>
      <c r="D1012" t="s">
        <v>15</v>
      </c>
      <c r="E1012" t="s">
        <v>56</v>
      </c>
      <c r="F1012">
        <v>111</v>
      </c>
      <c r="G1012">
        <v>80</v>
      </c>
      <c r="H1012" t="s">
        <v>1066</v>
      </c>
    </row>
    <row r="1013" spans="1:8" x14ac:dyDescent="0.25">
      <c r="A1013">
        <v>1011</v>
      </c>
      <c r="B1013" t="s">
        <v>890</v>
      </c>
      <c r="C1013" t="s">
        <v>1035</v>
      </c>
      <c r="D1013" t="s">
        <v>18</v>
      </c>
      <c r="E1013" t="s">
        <v>56</v>
      </c>
      <c r="F1013">
        <v>111</v>
      </c>
      <c r="G1013">
        <v>59</v>
      </c>
      <c r="H1013" t="s">
        <v>1067</v>
      </c>
    </row>
    <row r="1014" spans="1:8" x14ac:dyDescent="0.25">
      <c r="A1014">
        <v>1012</v>
      </c>
      <c r="B1014" t="s">
        <v>890</v>
      </c>
      <c r="C1014" t="s">
        <v>1035</v>
      </c>
      <c r="D1014" t="s">
        <v>20</v>
      </c>
      <c r="E1014" t="s">
        <v>56</v>
      </c>
      <c r="F1014">
        <v>111</v>
      </c>
      <c r="G1014">
        <v>51</v>
      </c>
      <c r="H1014" t="s">
        <v>1068</v>
      </c>
    </row>
    <row r="1015" spans="1:8" x14ac:dyDescent="0.25">
      <c r="A1015">
        <v>1013</v>
      </c>
      <c r="B1015" t="s">
        <v>890</v>
      </c>
      <c r="C1015" t="s">
        <v>1035</v>
      </c>
      <c r="D1015" t="s">
        <v>22</v>
      </c>
      <c r="E1015" t="s">
        <v>56</v>
      </c>
      <c r="F1015">
        <v>111</v>
      </c>
      <c r="G1015">
        <v>61</v>
      </c>
      <c r="H1015" t="s">
        <v>1069</v>
      </c>
    </row>
    <row r="1016" spans="1:8" x14ac:dyDescent="0.25">
      <c r="A1016">
        <v>1014</v>
      </c>
      <c r="B1016" t="s">
        <v>890</v>
      </c>
      <c r="C1016" t="s">
        <v>1035</v>
      </c>
      <c r="D1016" t="s">
        <v>24</v>
      </c>
      <c r="E1016" t="s">
        <v>56</v>
      </c>
      <c r="F1016">
        <v>111</v>
      </c>
      <c r="G1016">
        <v>40</v>
      </c>
      <c r="H1016" t="s">
        <v>1070</v>
      </c>
    </row>
    <row r="1017" spans="1:8" x14ac:dyDescent="0.25">
      <c r="A1017">
        <v>1015</v>
      </c>
      <c r="B1017" t="s">
        <v>890</v>
      </c>
      <c r="C1017" t="s">
        <v>1071</v>
      </c>
      <c r="D1017" t="s">
        <v>15</v>
      </c>
      <c r="E1017" t="s">
        <v>16</v>
      </c>
      <c r="F1017">
        <v>95</v>
      </c>
      <c r="G1017">
        <v>52</v>
      </c>
      <c r="H1017" t="s">
        <v>1072</v>
      </c>
    </row>
    <row r="1018" spans="1:8" x14ac:dyDescent="0.25">
      <c r="A1018">
        <v>1016</v>
      </c>
      <c r="B1018" t="s">
        <v>890</v>
      </c>
      <c r="C1018" t="s">
        <v>1071</v>
      </c>
      <c r="D1018" t="s">
        <v>18</v>
      </c>
      <c r="E1018" t="s">
        <v>16</v>
      </c>
      <c r="F1018">
        <v>95</v>
      </c>
      <c r="G1018">
        <v>70</v>
      </c>
      <c r="H1018" t="s">
        <v>1073</v>
      </c>
    </row>
    <row r="1019" spans="1:8" x14ac:dyDescent="0.25">
      <c r="A1019">
        <v>1017</v>
      </c>
      <c r="B1019" t="s">
        <v>890</v>
      </c>
      <c r="C1019" t="s">
        <v>1071</v>
      </c>
      <c r="D1019" t="s">
        <v>20</v>
      </c>
      <c r="E1019" t="s">
        <v>16</v>
      </c>
      <c r="F1019">
        <v>95</v>
      </c>
      <c r="G1019">
        <v>56</v>
      </c>
      <c r="H1019" t="s">
        <v>1074</v>
      </c>
    </row>
    <row r="1020" spans="1:8" x14ac:dyDescent="0.25">
      <c r="A1020">
        <v>1018</v>
      </c>
      <c r="B1020" t="s">
        <v>890</v>
      </c>
      <c r="C1020" t="s">
        <v>1071</v>
      </c>
      <c r="D1020" t="s">
        <v>22</v>
      </c>
      <c r="E1020" t="s">
        <v>16</v>
      </c>
      <c r="F1020">
        <v>95</v>
      </c>
      <c r="G1020">
        <v>63</v>
      </c>
      <c r="H1020" t="s">
        <v>1075</v>
      </c>
    </row>
    <row r="1021" spans="1:8" x14ac:dyDescent="0.25">
      <c r="A1021">
        <v>1019</v>
      </c>
      <c r="B1021" t="s">
        <v>890</v>
      </c>
      <c r="C1021" t="s">
        <v>1071</v>
      </c>
      <c r="D1021" t="s">
        <v>24</v>
      </c>
      <c r="E1021" t="s">
        <v>16</v>
      </c>
      <c r="F1021">
        <v>95</v>
      </c>
      <c r="G1021">
        <v>50</v>
      </c>
      <c r="H1021" t="s">
        <v>1076</v>
      </c>
    </row>
    <row r="1022" spans="1:8" x14ac:dyDescent="0.25">
      <c r="A1022">
        <v>1020</v>
      </c>
      <c r="B1022" t="s">
        <v>890</v>
      </c>
      <c r="C1022" t="s">
        <v>1071</v>
      </c>
      <c r="D1022" t="s">
        <v>15</v>
      </c>
      <c r="E1022" t="s">
        <v>26</v>
      </c>
      <c r="F1022">
        <v>95</v>
      </c>
      <c r="G1022">
        <v>64</v>
      </c>
      <c r="H1022" t="s">
        <v>1077</v>
      </c>
    </row>
    <row r="1023" spans="1:8" x14ac:dyDescent="0.25">
      <c r="A1023">
        <v>1021</v>
      </c>
      <c r="B1023" t="s">
        <v>890</v>
      </c>
      <c r="C1023" t="s">
        <v>1071</v>
      </c>
      <c r="D1023" t="s">
        <v>18</v>
      </c>
      <c r="E1023" t="s">
        <v>26</v>
      </c>
      <c r="F1023">
        <v>95</v>
      </c>
      <c r="G1023">
        <v>47</v>
      </c>
      <c r="H1023" t="s">
        <v>1078</v>
      </c>
    </row>
    <row r="1024" spans="1:8" x14ac:dyDescent="0.25">
      <c r="A1024">
        <v>1022</v>
      </c>
      <c r="B1024" t="s">
        <v>890</v>
      </c>
      <c r="C1024" t="s">
        <v>1071</v>
      </c>
      <c r="D1024" t="s">
        <v>20</v>
      </c>
      <c r="E1024" t="s">
        <v>26</v>
      </c>
      <c r="F1024">
        <v>95</v>
      </c>
      <c r="G1024">
        <v>74</v>
      </c>
      <c r="H1024" t="s">
        <v>1079</v>
      </c>
    </row>
    <row r="1025" spans="1:8" x14ac:dyDescent="0.25">
      <c r="A1025">
        <v>1023</v>
      </c>
      <c r="B1025" t="s">
        <v>890</v>
      </c>
      <c r="C1025" t="s">
        <v>1071</v>
      </c>
      <c r="D1025" t="s">
        <v>22</v>
      </c>
      <c r="E1025" t="s">
        <v>26</v>
      </c>
      <c r="F1025">
        <v>95</v>
      </c>
      <c r="G1025">
        <v>78</v>
      </c>
      <c r="H1025" t="s">
        <v>1080</v>
      </c>
    </row>
    <row r="1026" spans="1:8" x14ac:dyDescent="0.25">
      <c r="A1026">
        <v>1024</v>
      </c>
      <c r="B1026" t="s">
        <v>890</v>
      </c>
      <c r="C1026" t="s">
        <v>1071</v>
      </c>
      <c r="D1026" t="s">
        <v>24</v>
      </c>
      <c r="E1026" t="s">
        <v>26</v>
      </c>
      <c r="F1026">
        <v>95</v>
      </c>
      <c r="G1026">
        <v>80</v>
      </c>
      <c r="H1026" t="s">
        <v>1081</v>
      </c>
    </row>
    <row r="1027" spans="1:8" x14ac:dyDescent="0.25">
      <c r="A1027">
        <v>1025</v>
      </c>
      <c r="B1027" t="s">
        <v>890</v>
      </c>
      <c r="C1027" t="s">
        <v>1071</v>
      </c>
      <c r="D1027" t="s">
        <v>15</v>
      </c>
      <c r="E1027" t="s">
        <v>32</v>
      </c>
      <c r="F1027">
        <v>95</v>
      </c>
      <c r="G1027">
        <v>44</v>
      </c>
      <c r="H1027" t="s">
        <v>1082</v>
      </c>
    </row>
    <row r="1028" spans="1:8" x14ac:dyDescent="0.25">
      <c r="A1028">
        <v>1026</v>
      </c>
      <c r="B1028" t="s">
        <v>890</v>
      </c>
      <c r="C1028" t="s">
        <v>1071</v>
      </c>
      <c r="D1028" t="s">
        <v>18</v>
      </c>
      <c r="E1028" t="s">
        <v>32</v>
      </c>
      <c r="F1028">
        <v>95</v>
      </c>
      <c r="G1028">
        <v>43</v>
      </c>
      <c r="H1028" t="s">
        <v>1083</v>
      </c>
    </row>
    <row r="1029" spans="1:8" x14ac:dyDescent="0.25">
      <c r="A1029">
        <v>1027</v>
      </c>
      <c r="B1029" t="s">
        <v>890</v>
      </c>
      <c r="C1029" t="s">
        <v>1071</v>
      </c>
      <c r="D1029" t="s">
        <v>20</v>
      </c>
      <c r="E1029" t="s">
        <v>32</v>
      </c>
      <c r="F1029">
        <v>95</v>
      </c>
      <c r="G1029">
        <v>68</v>
      </c>
      <c r="H1029" t="s">
        <v>1084</v>
      </c>
    </row>
    <row r="1030" spans="1:8" x14ac:dyDescent="0.25">
      <c r="A1030">
        <v>1028</v>
      </c>
      <c r="B1030" t="s">
        <v>890</v>
      </c>
      <c r="C1030" t="s">
        <v>1071</v>
      </c>
      <c r="D1030" t="s">
        <v>22</v>
      </c>
      <c r="E1030" t="s">
        <v>32</v>
      </c>
      <c r="F1030">
        <v>95</v>
      </c>
      <c r="G1030">
        <v>65</v>
      </c>
      <c r="H1030" t="s">
        <v>1085</v>
      </c>
    </row>
    <row r="1031" spans="1:8" x14ac:dyDescent="0.25">
      <c r="A1031">
        <v>1029</v>
      </c>
      <c r="B1031" t="s">
        <v>890</v>
      </c>
      <c r="C1031" t="s">
        <v>1071</v>
      </c>
      <c r="D1031" t="s">
        <v>24</v>
      </c>
      <c r="E1031" t="s">
        <v>32</v>
      </c>
      <c r="F1031">
        <v>95</v>
      </c>
      <c r="G1031">
        <v>54</v>
      </c>
      <c r="H1031" t="s">
        <v>1086</v>
      </c>
    </row>
    <row r="1032" spans="1:8" x14ac:dyDescent="0.25">
      <c r="A1032">
        <v>1030</v>
      </c>
      <c r="B1032" t="s">
        <v>890</v>
      </c>
      <c r="C1032" t="s">
        <v>1071</v>
      </c>
      <c r="D1032" t="s">
        <v>15</v>
      </c>
      <c r="E1032" t="s">
        <v>38</v>
      </c>
      <c r="F1032">
        <v>95</v>
      </c>
      <c r="G1032">
        <v>80</v>
      </c>
      <c r="H1032" t="s">
        <v>1087</v>
      </c>
    </row>
    <row r="1033" spans="1:8" x14ac:dyDescent="0.25">
      <c r="A1033">
        <v>1031</v>
      </c>
      <c r="B1033" t="s">
        <v>890</v>
      </c>
      <c r="C1033" t="s">
        <v>1071</v>
      </c>
      <c r="D1033" t="s">
        <v>18</v>
      </c>
      <c r="E1033" t="s">
        <v>38</v>
      </c>
      <c r="F1033">
        <v>95</v>
      </c>
      <c r="G1033">
        <v>51</v>
      </c>
      <c r="H1033" t="s">
        <v>1088</v>
      </c>
    </row>
    <row r="1034" spans="1:8" x14ac:dyDescent="0.25">
      <c r="A1034">
        <v>1032</v>
      </c>
      <c r="B1034" t="s">
        <v>890</v>
      </c>
      <c r="C1034" t="s">
        <v>1071</v>
      </c>
      <c r="D1034" t="s">
        <v>20</v>
      </c>
      <c r="E1034" t="s">
        <v>38</v>
      </c>
      <c r="F1034">
        <v>95</v>
      </c>
      <c r="G1034">
        <v>43</v>
      </c>
      <c r="H1034" t="s">
        <v>1089</v>
      </c>
    </row>
    <row r="1035" spans="1:8" x14ac:dyDescent="0.25">
      <c r="A1035">
        <v>1033</v>
      </c>
      <c r="B1035" t="s">
        <v>890</v>
      </c>
      <c r="C1035" t="s">
        <v>1071</v>
      </c>
      <c r="D1035" t="s">
        <v>22</v>
      </c>
      <c r="E1035" t="s">
        <v>38</v>
      </c>
      <c r="F1035">
        <v>95</v>
      </c>
      <c r="G1035">
        <v>62</v>
      </c>
      <c r="H1035" t="s">
        <v>1090</v>
      </c>
    </row>
    <row r="1036" spans="1:8" x14ac:dyDescent="0.25">
      <c r="A1036">
        <v>1034</v>
      </c>
      <c r="B1036" t="s">
        <v>890</v>
      </c>
      <c r="C1036" t="s">
        <v>1071</v>
      </c>
      <c r="D1036" t="s">
        <v>24</v>
      </c>
      <c r="E1036" t="s">
        <v>38</v>
      </c>
      <c r="F1036">
        <v>95</v>
      </c>
      <c r="G1036">
        <v>64</v>
      </c>
      <c r="H1036" t="s">
        <v>1091</v>
      </c>
    </row>
    <row r="1037" spans="1:8" x14ac:dyDescent="0.25">
      <c r="A1037">
        <v>1035</v>
      </c>
      <c r="B1037" t="s">
        <v>890</v>
      </c>
      <c r="C1037" t="s">
        <v>1071</v>
      </c>
      <c r="D1037" t="s">
        <v>15</v>
      </c>
      <c r="E1037" t="s">
        <v>44</v>
      </c>
      <c r="F1037">
        <v>95</v>
      </c>
      <c r="G1037">
        <v>54</v>
      </c>
      <c r="H1037" t="s">
        <v>1092</v>
      </c>
    </row>
    <row r="1038" spans="1:8" x14ac:dyDescent="0.25">
      <c r="A1038">
        <v>1036</v>
      </c>
      <c r="B1038" t="s">
        <v>890</v>
      </c>
      <c r="C1038" t="s">
        <v>1071</v>
      </c>
      <c r="D1038" t="s">
        <v>18</v>
      </c>
      <c r="E1038" t="s">
        <v>44</v>
      </c>
      <c r="F1038">
        <v>95</v>
      </c>
      <c r="G1038">
        <v>57</v>
      </c>
      <c r="H1038" t="s">
        <v>1093</v>
      </c>
    </row>
    <row r="1039" spans="1:8" x14ac:dyDescent="0.25">
      <c r="A1039">
        <v>1037</v>
      </c>
      <c r="B1039" t="s">
        <v>890</v>
      </c>
      <c r="C1039" t="s">
        <v>1071</v>
      </c>
      <c r="D1039" t="s">
        <v>20</v>
      </c>
      <c r="E1039" t="s">
        <v>44</v>
      </c>
      <c r="F1039">
        <v>95</v>
      </c>
      <c r="G1039">
        <v>72</v>
      </c>
      <c r="H1039" t="s">
        <v>1094</v>
      </c>
    </row>
    <row r="1040" spans="1:8" x14ac:dyDescent="0.25">
      <c r="A1040">
        <v>1038</v>
      </c>
      <c r="B1040" t="s">
        <v>890</v>
      </c>
      <c r="C1040" t="s">
        <v>1071</v>
      </c>
      <c r="D1040" t="s">
        <v>22</v>
      </c>
      <c r="E1040" t="s">
        <v>44</v>
      </c>
      <c r="F1040">
        <v>95</v>
      </c>
      <c r="G1040">
        <v>61</v>
      </c>
      <c r="H1040" t="s">
        <v>1095</v>
      </c>
    </row>
    <row r="1041" spans="1:8" x14ac:dyDescent="0.25">
      <c r="A1041">
        <v>1039</v>
      </c>
      <c r="B1041" t="s">
        <v>890</v>
      </c>
      <c r="C1041" t="s">
        <v>1071</v>
      </c>
      <c r="D1041" t="s">
        <v>24</v>
      </c>
      <c r="E1041" t="s">
        <v>44</v>
      </c>
      <c r="F1041">
        <v>95</v>
      </c>
      <c r="G1041">
        <v>40</v>
      </c>
      <c r="H1041" t="s">
        <v>1096</v>
      </c>
    </row>
    <row r="1042" spans="1:8" x14ac:dyDescent="0.25">
      <c r="A1042">
        <v>1040</v>
      </c>
      <c r="B1042" t="s">
        <v>890</v>
      </c>
      <c r="C1042" t="s">
        <v>1071</v>
      </c>
      <c r="D1042" t="s">
        <v>15</v>
      </c>
      <c r="E1042" t="s">
        <v>50</v>
      </c>
      <c r="F1042">
        <v>95</v>
      </c>
      <c r="G1042">
        <v>60</v>
      </c>
      <c r="H1042" t="s">
        <v>1097</v>
      </c>
    </row>
    <row r="1043" spans="1:8" x14ac:dyDescent="0.25">
      <c r="A1043">
        <v>1041</v>
      </c>
      <c r="B1043" t="s">
        <v>890</v>
      </c>
      <c r="C1043" t="s">
        <v>1071</v>
      </c>
      <c r="D1043" t="s">
        <v>18</v>
      </c>
      <c r="E1043" t="s">
        <v>50</v>
      </c>
      <c r="F1043">
        <v>95</v>
      </c>
      <c r="G1043">
        <v>40</v>
      </c>
      <c r="H1043" t="s">
        <v>1098</v>
      </c>
    </row>
    <row r="1044" spans="1:8" x14ac:dyDescent="0.25">
      <c r="A1044">
        <v>1042</v>
      </c>
      <c r="B1044" t="s">
        <v>890</v>
      </c>
      <c r="C1044" t="s">
        <v>1071</v>
      </c>
      <c r="D1044" t="s">
        <v>20</v>
      </c>
      <c r="E1044" t="s">
        <v>50</v>
      </c>
      <c r="F1044">
        <v>95</v>
      </c>
      <c r="G1044">
        <v>45</v>
      </c>
      <c r="H1044" t="s">
        <v>1099</v>
      </c>
    </row>
    <row r="1045" spans="1:8" x14ac:dyDescent="0.25">
      <c r="A1045">
        <v>1043</v>
      </c>
      <c r="B1045" t="s">
        <v>890</v>
      </c>
      <c r="C1045" t="s">
        <v>1071</v>
      </c>
      <c r="D1045" t="s">
        <v>22</v>
      </c>
      <c r="E1045" t="s">
        <v>50</v>
      </c>
      <c r="F1045">
        <v>95</v>
      </c>
      <c r="G1045">
        <v>48</v>
      </c>
      <c r="H1045" t="s">
        <v>1100</v>
      </c>
    </row>
    <row r="1046" spans="1:8" x14ac:dyDescent="0.25">
      <c r="A1046">
        <v>1044</v>
      </c>
      <c r="B1046" t="s">
        <v>890</v>
      </c>
      <c r="C1046" t="s">
        <v>1071</v>
      </c>
      <c r="D1046" t="s">
        <v>24</v>
      </c>
      <c r="E1046" t="s">
        <v>50</v>
      </c>
      <c r="F1046">
        <v>95</v>
      </c>
      <c r="G1046">
        <v>58</v>
      </c>
      <c r="H1046" t="s">
        <v>1101</v>
      </c>
    </row>
    <row r="1047" spans="1:8" x14ac:dyDescent="0.25">
      <c r="A1047">
        <v>1045</v>
      </c>
      <c r="B1047" t="s">
        <v>890</v>
      </c>
      <c r="C1047" t="s">
        <v>1071</v>
      </c>
      <c r="D1047" t="s">
        <v>15</v>
      </c>
      <c r="E1047" t="s">
        <v>56</v>
      </c>
      <c r="F1047">
        <v>95</v>
      </c>
      <c r="G1047">
        <v>49</v>
      </c>
      <c r="H1047" t="s">
        <v>1102</v>
      </c>
    </row>
    <row r="1048" spans="1:8" x14ac:dyDescent="0.25">
      <c r="A1048">
        <v>1046</v>
      </c>
      <c r="B1048" t="s">
        <v>890</v>
      </c>
      <c r="C1048" t="s">
        <v>1071</v>
      </c>
      <c r="D1048" t="s">
        <v>18</v>
      </c>
      <c r="E1048" t="s">
        <v>56</v>
      </c>
      <c r="F1048">
        <v>95</v>
      </c>
      <c r="G1048">
        <v>75</v>
      </c>
      <c r="H1048" t="s">
        <v>1103</v>
      </c>
    </row>
    <row r="1049" spans="1:8" x14ac:dyDescent="0.25">
      <c r="A1049">
        <v>1047</v>
      </c>
      <c r="B1049" t="s">
        <v>890</v>
      </c>
      <c r="C1049" t="s">
        <v>1071</v>
      </c>
      <c r="D1049" t="s">
        <v>20</v>
      </c>
      <c r="E1049" t="s">
        <v>56</v>
      </c>
      <c r="F1049">
        <v>95</v>
      </c>
      <c r="G1049">
        <v>46</v>
      </c>
      <c r="H1049" t="s">
        <v>1104</v>
      </c>
    </row>
    <row r="1050" spans="1:8" x14ac:dyDescent="0.25">
      <c r="A1050">
        <v>1048</v>
      </c>
      <c r="B1050" t="s">
        <v>890</v>
      </c>
      <c r="C1050" t="s">
        <v>1071</v>
      </c>
      <c r="D1050" t="s">
        <v>22</v>
      </c>
      <c r="E1050" t="s">
        <v>56</v>
      </c>
      <c r="F1050">
        <v>95</v>
      </c>
      <c r="G1050">
        <v>47</v>
      </c>
      <c r="H1050" t="s">
        <v>1105</v>
      </c>
    </row>
    <row r="1051" spans="1:8" x14ac:dyDescent="0.25">
      <c r="A1051">
        <v>1049</v>
      </c>
      <c r="B1051" t="s">
        <v>890</v>
      </c>
      <c r="C1051" t="s">
        <v>1071</v>
      </c>
      <c r="D1051" t="s">
        <v>24</v>
      </c>
      <c r="E1051" t="s">
        <v>56</v>
      </c>
      <c r="F1051">
        <v>95</v>
      </c>
      <c r="G1051">
        <v>42</v>
      </c>
      <c r="H1051" t="s">
        <v>1106</v>
      </c>
    </row>
    <row r="1052" spans="1:8" x14ac:dyDescent="0.25">
      <c r="A1052">
        <v>1050</v>
      </c>
      <c r="B1052" t="s">
        <v>890</v>
      </c>
      <c r="C1052" t="s">
        <v>1107</v>
      </c>
      <c r="D1052" t="s">
        <v>15</v>
      </c>
      <c r="E1052" t="s">
        <v>16</v>
      </c>
      <c r="F1052">
        <v>94</v>
      </c>
      <c r="G1052">
        <v>65</v>
      </c>
      <c r="H1052" t="s">
        <v>1108</v>
      </c>
    </row>
    <row r="1053" spans="1:8" x14ac:dyDescent="0.25">
      <c r="A1053">
        <v>1051</v>
      </c>
      <c r="B1053" t="s">
        <v>890</v>
      </c>
      <c r="C1053" t="s">
        <v>1107</v>
      </c>
      <c r="D1053" t="s">
        <v>18</v>
      </c>
      <c r="E1053" t="s">
        <v>16</v>
      </c>
      <c r="F1053">
        <v>94</v>
      </c>
      <c r="G1053">
        <v>71</v>
      </c>
      <c r="H1053" t="s">
        <v>1109</v>
      </c>
    </row>
    <row r="1054" spans="1:8" x14ac:dyDescent="0.25">
      <c r="A1054">
        <v>1052</v>
      </c>
      <c r="B1054" t="s">
        <v>890</v>
      </c>
      <c r="C1054" t="s">
        <v>1107</v>
      </c>
      <c r="D1054" t="s">
        <v>20</v>
      </c>
      <c r="E1054" t="s">
        <v>16</v>
      </c>
      <c r="F1054">
        <v>94</v>
      </c>
      <c r="G1054">
        <v>43</v>
      </c>
      <c r="H1054" t="s">
        <v>1110</v>
      </c>
    </row>
    <row r="1055" spans="1:8" x14ac:dyDescent="0.25">
      <c r="A1055">
        <v>1053</v>
      </c>
      <c r="B1055" t="s">
        <v>890</v>
      </c>
      <c r="C1055" t="s">
        <v>1107</v>
      </c>
      <c r="D1055" t="s">
        <v>22</v>
      </c>
      <c r="E1055" t="s">
        <v>16</v>
      </c>
      <c r="F1055">
        <v>94</v>
      </c>
      <c r="G1055">
        <v>63</v>
      </c>
      <c r="H1055" t="s">
        <v>1111</v>
      </c>
    </row>
    <row r="1056" spans="1:8" x14ac:dyDescent="0.25">
      <c r="A1056">
        <v>1054</v>
      </c>
      <c r="B1056" t="s">
        <v>890</v>
      </c>
      <c r="C1056" t="s">
        <v>1107</v>
      </c>
      <c r="D1056" t="s">
        <v>24</v>
      </c>
      <c r="E1056" t="s">
        <v>16</v>
      </c>
      <c r="F1056">
        <v>94</v>
      </c>
      <c r="G1056">
        <v>58</v>
      </c>
      <c r="H1056" t="s">
        <v>1112</v>
      </c>
    </row>
    <row r="1057" spans="1:8" x14ac:dyDescent="0.25">
      <c r="A1057">
        <v>1055</v>
      </c>
      <c r="B1057" t="s">
        <v>890</v>
      </c>
      <c r="C1057" t="s">
        <v>1107</v>
      </c>
      <c r="D1057" t="s">
        <v>15</v>
      </c>
      <c r="E1057" t="s">
        <v>26</v>
      </c>
      <c r="F1057">
        <v>94</v>
      </c>
      <c r="G1057">
        <v>65</v>
      </c>
      <c r="H1057" t="s">
        <v>1113</v>
      </c>
    </row>
    <row r="1058" spans="1:8" x14ac:dyDescent="0.25">
      <c r="A1058">
        <v>1056</v>
      </c>
      <c r="B1058" t="s">
        <v>890</v>
      </c>
      <c r="C1058" t="s">
        <v>1107</v>
      </c>
      <c r="D1058" t="s">
        <v>18</v>
      </c>
      <c r="E1058" t="s">
        <v>26</v>
      </c>
      <c r="F1058">
        <v>94</v>
      </c>
      <c r="G1058">
        <v>43</v>
      </c>
      <c r="H1058" t="s">
        <v>1114</v>
      </c>
    </row>
    <row r="1059" spans="1:8" x14ac:dyDescent="0.25">
      <c r="A1059">
        <v>1057</v>
      </c>
      <c r="B1059" t="s">
        <v>890</v>
      </c>
      <c r="C1059" t="s">
        <v>1107</v>
      </c>
      <c r="D1059" t="s">
        <v>20</v>
      </c>
      <c r="E1059" t="s">
        <v>26</v>
      </c>
      <c r="F1059">
        <v>94</v>
      </c>
      <c r="G1059">
        <v>52</v>
      </c>
      <c r="H1059" t="s">
        <v>1115</v>
      </c>
    </row>
    <row r="1060" spans="1:8" x14ac:dyDescent="0.25">
      <c r="A1060">
        <v>1058</v>
      </c>
      <c r="B1060" t="s">
        <v>890</v>
      </c>
      <c r="C1060" t="s">
        <v>1107</v>
      </c>
      <c r="D1060" t="s">
        <v>22</v>
      </c>
      <c r="E1060" t="s">
        <v>26</v>
      </c>
      <c r="F1060">
        <v>94</v>
      </c>
      <c r="G1060">
        <v>49</v>
      </c>
      <c r="H1060" t="s">
        <v>1116</v>
      </c>
    </row>
    <row r="1061" spans="1:8" x14ac:dyDescent="0.25">
      <c r="A1061">
        <v>1059</v>
      </c>
      <c r="B1061" t="s">
        <v>890</v>
      </c>
      <c r="C1061" t="s">
        <v>1107</v>
      </c>
      <c r="D1061" t="s">
        <v>24</v>
      </c>
      <c r="E1061" t="s">
        <v>26</v>
      </c>
      <c r="F1061">
        <v>94</v>
      </c>
      <c r="G1061">
        <v>44</v>
      </c>
      <c r="H1061" t="s">
        <v>1117</v>
      </c>
    </row>
    <row r="1062" spans="1:8" x14ac:dyDescent="0.25">
      <c r="A1062">
        <v>1060</v>
      </c>
      <c r="B1062" t="s">
        <v>890</v>
      </c>
      <c r="C1062" t="s">
        <v>1107</v>
      </c>
      <c r="D1062" t="s">
        <v>15</v>
      </c>
      <c r="E1062" t="s">
        <v>32</v>
      </c>
      <c r="F1062">
        <v>94</v>
      </c>
      <c r="G1062">
        <v>62</v>
      </c>
      <c r="H1062" t="s">
        <v>1118</v>
      </c>
    </row>
    <row r="1063" spans="1:8" x14ac:dyDescent="0.25">
      <c r="A1063">
        <v>1061</v>
      </c>
      <c r="B1063" t="s">
        <v>890</v>
      </c>
      <c r="C1063" t="s">
        <v>1107</v>
      </c>
      <c r="D1063" t="s">
        <v>18</v>
      </c>
      <c r="E1063" t="s">
        <v>32</v>
      </c>
      <c r="F1063">
        <v>94</v>
      </c>
      <c r="G1063">
        <v>76</v>
      </c>
      <c r="H1063" t="s">
        <v>1119</v>
      </c>
    </row>
    <row r="1064" spans="1:8" x14ac:dyDescent="0.25">
      <c r="A1064">
        <v>1062</v>
      </c>
      <c r="B1064" t="s">
        <v>890</v>
      </c>
      <c r="C1064" t="s">
        <v>1107</v>
      </c>
      <c r="D1064" t="s">
        <v>20</v>
      </c>
      <c r="E1064" t="s">
        <v>32</v>
      </c>
      <c r="F1064">
        <v>94</v>
      </c>
      <c r="G1064">
        <v>72</v>
      </c>
      <c r="H1064" t="s">
        <v>1120</v>
      </c>
    </row>
    <row r="1065" spans="1:8" x14ac:dyDescent="0.25">
      <c r="A1065">
        <v>1063</v>
      </c>
      <c r="B1065" t="s">
        <v>890</v>
      </c>
      <c r="C1065" t="s">
        <v>1107</v>
      </c>
      <c r="D1065" t="s">
        <v>22</v>
      </c>
      <c r="E1065" t="s">
        <v>32</v>
      </c>
      <c r="F1065">
        <v>94</v>
      </c>
      <c r="G1065">
        <v>58</v>
      </c>
      <c r="H1065" t="s">
        <v>1121</v>
      </c>
    </row>
    <row r="1066" spans="1:8" x14ac:dyDescent="0.25">
      <c r="A1066">
        <v>1064</v>
      </c>
      <c r="B1066" t="s">
        <v>890</v>
      </c>
      <c r="C1066" t="s">
        <v>1107</v>
      </c>
      <c r="D1066" t="s">
        <v>24</v>
      </c>
      <c r="E1066" t="s">
        <v>32</v>
      </c>
      <c r="F1066">
        <v>94</v>
      </c>
      <c r="G1066">
        <v>69</v>
      </c>
      <c r="H1066" t="s">
        <v>1122</v>
      </c>
    </row>
    <row r="1067" spans="1:8" x14ac:dyDescent="0.25">
      <c r="A1067">
        <v>1065</v>
      </c>
      <c r="B1067" t="s">
        <v>890</v>
      </c>
      <c r="C1067" t="s">
        <v>1107</v>
      </c>
      <c r="D1067" t="s">
        <v>15</v>
      </c>
      <c r="E1067" t="s">
        <v>38</v>
      </c>
      <c r="F1067">
        <v>94</v>
      </c>
      <c r="G1067">
        <v>77</v>
      </c>
      <c r="H1067" t="s">
        <v>1123</v>
      </c>
    </row>
    <row r="1068" spans="1:8" x14ac:dyDescent="0.25">
      <c r="A1068">
        <v>1066</v>
      </c>
      <c r="B1068" t="s">
        <v>890</v>
      </c>
      <c r="C1068" t="s">
        <v>1107</v>
      </c>
      <c r="D1068" t="s">
        <v>18</v>
      </c>
      <c r="E1068" t="s">
        <v>38</v>
      </c>
      <c r="F1068">
        <v>94</v>
      </c>
      <c r="G1068">
        <v>76</v>
      </c>
      <c r="H1068" t="s">
        <v>1124</v>
      </c>
    </row>
    <row r="1069" spans="1:8" x14ac:dyDescent="0.25">
      <c r="A1069">
        <v>1067</v>
      </c>
      <c r="B1069" t="s">
        <v>890</v>
      </c>
      <c r="C1069" t="s">
        <v>1107</v>
      </c>
      <c r="D1069" t="s">
        <v>20</v>
      </c>
      <c r="E1069" t="s">
        <v>38</v>
      </c>
      <c r="F1069">
        <v>94</v>
      </c>
      <c r="G1069">
        <v>54</v>
      </c>
      <c r="H1069" t="s">
        <v>1125</v>
      </c>
    </row>
    <row r="1070" spans="1:8" x14ac:dyDescent="0.25">
      <c r="A1070">
        <v>1068</v>
      </c>
      <c r="B1070" t="s">
        <v>890</v>
      </c>
      <c r="C1070" t="s">
        <v>1107</v>
      </c>
      <c r="D1070" t="s">
        <v>22</v>
      </c>
      <c r="E1070" t="s">
        <v>38</v>
      </c>
      <c r="F1070">
        <v>94</v>
      </c>
      <c r="G1070">
        <v>43</v>
      </c>
      <c r="H1070" t="s">
        <v>1126</v>
      </c>
    </row>
    <row r="1071" spans="1:8" x14ac:dyDescent="0.25">
      <c r="A1071">
        <v>1069</v>
      </c>
      <c r="B1071" t="s">
        <v>890</v>
      </c>
      <c r="C1071" t="s">
        <v>1107</v>
      </c>
      <c r="D1071" t="s">
        <v>24</v>
      </c>
      <c r="E1071" t="s">
        <v>38</v>
      </c>
      <c r="F1071">
        <v>94</v>
      </c>
      <c r="G1071">
        <v>56</v>
      </c>
      <c r="H1071" t="s">
        <v>1127</v>
      </c>
    </row>
    <row r="1072" spans="1:8" x14ac:dyDescent="0.25">
      <c r="A1072">
        <v>1070</v>
      </c>
      <c r="B1072" t="s">
        <v>890</v>
      </c>
      <c r="C1072" t="s">
        <v>1107</v>
      </c>
      <c r="D1072" t="s">
        <v>15</v>
      </c>
      <c r="E1072" t="s">
        <v>44</v>
      </c>
      <c r="F1072">
        <v>94</v>
      </c>
      <c r="G1072">
        <v>67</v>
      </c>
      <c r="H1072" t="s">
        <v>1128</v>
      </c>
    </row>
    <row r="1073" spans="1:8" x14ac:dyDescent="0.25">
      <c r="A1073">
        <v>1071</v>
      </c>
      <c r="B1073" t="s">
        <v>890</v>
      </c>
      <c r="C1073" t="s">
        <v>1107</v>
      </c>
      <c r="D1073" t="s">
        <v>18</v>
      </c>
      <c r="E1073" t="s">
        <v>44</v>
      </c>
      <c r="F1073">
        <v>94</v>
      </c>
      <c r="G1073">
        <v>50</v>
      </c>
      <c r="H1073" t="s">
        <v>1129</v>
      </c>
    </row>
    <row r="1074" spans="1:8" x14ac:dyDescent="0.25">
      <c r="A1074">
        <v>1072</v>
      </c>
      <c r="B1074" t="s">
        <v>890</v>
      </c>
      <c r="C1074" t="s">
        <v>1107</v>
      </c>
      <c r="D1074" t="s">
        <v>20</v>
      </c>
      <c r="E1074" t="s">
        <v>44</v>
      </c>
      <c r="F1074">
        <v>94</v>
      </c>
      <c r="G1074">
        <v>78</v>
      </c>
      <c r="H1074" t="s">
        <v>1130</v>
      </c>
    </row>
    <row r="1075" spans="1:8" x14ac:dyDescent="0.25">
      <c r="A1075">
        <v>1073</v>
      </c>
      <c r="B1075" t="s">
        <v>890</v>
      </c>
      <c r="C1075" t="s">
        <v>1107</v>
      </c>
      <c r="D1075" t="s">
        <v>22</v>
      </c>
      <c r="E1075" t="s">
        <v>44</v>
      </c>
      <c r="F1075">
        <v>94</v>
      </c>
      <c r="G1075">
        <v>75</v>
      </c>
      <c r="H1075" t="s">
        <v>1131</v>
      </c>
    </row>
    <row r="1076" spans="1:8" x14ac:dyDescent="0.25">
      <c r="A1076">
        <v>1074</v>
      </c>
      <c r="B1076" t="s">
        <v>890</v>
      </c>
      <c r="C1076" t="s">
        <v>1107</v>
      </c>
      <c r="D1076" t="s">
        <v>24</v>
      </c>
      <c r="E1076" t="s">
        <v>44</v>
      </c>
      <c r="F1076">
        <v>94</v>
      </c>
      <c r="G1076">
        <v>52</v>
      </c>
      <c r="H1076" t="s">
        <v>1132</v>
      </c>
    </row>
    <row r="1077" spans="1:8" x14ac:dyDescent="0.25">
      <c r="A1077">
        <v>1075</v>
      </c>
      <c r="B1077" t="s">
        <v>890</v>
      </c>
      <c r="C1077" t="s">
        <v>1107</v>
      </c>
      <c r="D1077" t="s">
        <v>15</v>
      </c>
      <c r="E1077" t="s">
        <v>50</v>
      </c>
      <c r="F1077">
        <v>94</v>
      </c>
      <c r="G1077">
        <v>74</v>
      </c>
      <c r="H1077" t="s">
        <v>1133</v>
      </c>
    </row>
    <row r="1078" spans="1:8" x14ac:dyDescent="0.25">
      <c r="A1078">
        <v>1076</v>
      </c>
      <c r="B1078" t="s">
        <v>890</v>
      </c>
      <c r="C1078" t="s">
        <v>1107</v>
      </c>
      <c r="D1078" t="s">
        <v>18</v>
      </c>
      <c r="E1078" t="s">
        <v>50</v>
      </c>
      <c r="F1078">
        <v>94</v>
      </c>
      <c r="G1078">
        <v>56</v>
      </c>
      <c r="H1078" t="s">
        <v>1134</v>
      </c>
    </row>
    <row r="1079" spans="1:8" x14ac:dyDescent="0.25">
      <c r="A1079">
        <v>1077</v>
      </c>
      <c r="B1079" t="s">
        <v>890</v>
      </c>
      <c r="C1079" t="s">
        <v>1107</v>
      </c>
      <c r="D1079" t="s">
        <v>20</v>
      </c>
      <c r="E1079" t="s">
        <v>50</v>
      </c>
      <c r="F1079">
        <v>94</v>
      </c>
      <c r="G1079">
        <v>66</v>
      </c>
      <c r="H1079" t="s">
        <v>1135</v>
      </c>
    </row>
    <row r="1080" spans="1:8" x14ac:dyDescent="0.25">
      <c r="A1080">
        <v>1078</v>
      </c>
      <c r="B1080" t="s">
        <v>890</v>
      </c>
      <c r="C1080" t="s">
        <v>1107</v>
      </c>
      <c r="D1080" t="s">
        <v>22</v>
      </c>
      <c r="E1080" t="s">
        <v>50</v>
      </c>
      <c r="F1080">
        <v>94</v>
      </c>
      <c r="G1080">
        <v>42</v>
      </c>
      <c r="H1080" t="s">
        <v>1136</v>
      </c>
    </row>
    <row r="1081" spans="1:8" x14ac:dyDescent="0.25">
      <c r="A1081">
        <v>1079</v>
      </c>
      <c r="B1081" t="s">
        <v>890</v>
      </c>
      <c r="C1081" t="s">
        <v>1107</v>
      </c>
      <c r="D1081" t="s">
        <v>24</v>
      </c>
      <c r="E1081" t="s">
        <v>50</v>
      </c>
      <c r="F1081">
        <v>94</v>
      </c>
      <c r="G1081">
        <v>66</v>
      </c>
      <c r="H1081" t="s">
        <v>1137</v>
      </c>
    </row>
    <row r="1082" spans="1:8" x14ac:dyDescent="0.25">
      <c r="A1082">
        <v>1080</v>
      </c>
      <c r="B1082" t="s">
        <v>890</v>
      </c>
      <c r="C1082" t="s">
        <v>1107</v>
      </c>
      <c r="D1082" t="s">
        <v>15</v>
      </c>
      <c r="E1082" t="s">
        <v>56</v>
      </c>
      <c r="F1082">
        <v>94</v>
      </c>
      <c r="G1082">
        <v>50</v>
      </c>
      <c r="H1082" t="s">
        <v>1138</v>
      </c>
    </row>
    <row r="1083" spans="1:8" x14ac:dyDescent="0.25">
      <c r="A1083">
        <v>1081</v>
      </c>
      <c r="B1083" t="s">
        <v>890</v>
      </c>
      <c r="C1083" t="s">
        <v>1107</v>
      </c>
      <c r="D1083" t="s">
        <v>18</v>
      </c>
      <c r="E1083" t="s">
        <v>56</v>
      </c>
      <c r="F1083">
        <v>94</v>
      </c>
      <c r="G1083">
        <v>63</v>
      </c>
      <c r="H1083" t="s">
        <v>1139</v>
      </c>
    </row>
    <row r="1084" spans="1:8" x14ac:dyDescent="0.25">
      <c r="A1084">
        <v>1082</v>
      </c>
      <c r="B1084" t="s">
        <v>890</v>
      </c>
      <c r="C1084" t="s">
        <v>1107</v>
      </c>
      <c r="D1084" t="s">
        <v>20</v>
      </c>
      <c r="E1084" t="s">
        <v>56</v>
      </c>
      <c r="F1084">
        <v>94</v>
      </c>
      <c r="G1084">
        <v>72</v>
      </c>
      <c r="H1084" t="s">
        <v>1140</v>
      </c>
    </row>
    <row r="1085" spans="1:8" x14ac:dyDescent="0.25">
      <c r="A1085">
        <v>1083</v>
      </c>
      <c r="B1085" t="s">
        <v>890</v>
      </c>
      <c r="C1085" t="s">
        <v>1107</v>
      </c>
      <c r="D1085" t="s">
        <v>22</v>
      </c>
      <c r="E1085" t="s">
        <v>56</v>
      </c>
      <c r="F1085">
        <v>94</v>
      </c>
      <c r="G1085">
        <v>60</v>
      </c>
      <c r="H1085" t="s">
        <v>1141</v>
      </c>
    </row>
    <row r="1086" spans="1:8" x14ac:dyDescent="0.25">
      <c r="A1086">
        <v>1084</v>
      </c>
      <c r="B1086" t="s">
        <v>890</v>
      </c>
      <c r="C1086" t="s">
        <v>1107</v>
      </c>
      <c r="D1086" t="s">
        <v>24</v>
      </c>
      <c r="E1086" t="s">
        <v>56</v>
      </c>
      <c r="F1086">
        <v>94</v>
      </c>
      <c r="G1086">
        <v>40</v>
      </c>
      <c r="H1086" t="s">
        <v>1142</v>
      </c>
    </row>
    <row r="1087" spans="1:8" x14ac:dyDescent="0.25">
      <c r="A1087">
        <v>1085</v>
      </c>
      <c r="B1087" t="s">
        <v>890</v>
      </c>
      <c r="C1087" t="s">
        <v>1143</v>
      </c>
      <c r="D1087" t="s">
        <v>15</v>
      </c>
      <c r="E1087" t="s">
        <v>16</v>
      </c>
      <c r="F1087">
        <v>99</v>
      </c>
      <c r="G1087">
        <v>75</v>
      </c>
      <c r="H1087" t="s">
        <v>1144</v>
      </c>
    </row>
    <row r="1088" spans="1:8" x14ac:dyDescent="0.25">
      <c r="A1088">
        <v>1086</v>
      </c>
      <c r="B1088" t="s">
        <v>890</v>
      </c>
      <c r="C1088" t="s">
        <v>1143</v>
      </c>
      <c r="D1088" t="s">
        <v>18</v>
      </c>
      <c r="E1088" t="s">
        <v>16</v>
      </c>
      <c r="F1088">
        <v>99</v>
      </c>
      <c r="G1088">
        <v>47</v>
      </c>
      <c r="H1088" t="s">
        <v>1145</v>
      </c>
    </row>
    <row r="1089" spans="1:8" x14ac:dyDescent="0.25">
      <c r="A1089">
        <v>1087</v>
      </c>
      <c r="B1089" t="s">
        <v>890</v>
      </c>
      <c r="C1089" t="s">
        <v>1143</v>
      </c>
      <c r="D1089" t="s">
        <v>20</v>
      </c>
      <c r="E1089" t="s">
        <v>16</v>
      </c>
      <c r="F1089">
        <v>99</v>
      </c>
      <c r="G1089">
        <v>50</v>
      </c>
      <c r="H1089" t="s">
        <v>1146</v>
      </c>
    </row>
    <row r="1090" spans="1:8" x14ac:dyDescent="0.25">
      <c r="A1090">
        <v>1088</v>
      </c>
      <c r="B1090" t="s">
        <v>890</v>
      </c>
      <c r="C1090" t="s">
        <v>1143</v>
      </c>
      <c r="D1090" t="s">
        <v>22</v>
      </c>
      <c r="E1090" t="s">
        <v>16</v>
      </c>
      <c r="F1090">
        <v>99</v>
      </c>
      <c r="G1090">
        <v>63</v>
      </c>
      <c r="H1090" t="s">
        <v>1147</v>
      </c>
    </row>
    <row r="1091" spans="1:8" x14ac:dyDescent="0.25">
      <c r="A1091">
        <v>1089</v>
      </c>
      <c r="B1091" t="s">
        <v>890</v>
      </c>
      <c r="C1091" t="s">
        <v>1143</v>
      </c>
      <c r="D1091" t="s">
        <v>24</v>
      </c>
      <c r="E1091" t="s">
        <v>16</v>
      </c>
      <c r="F1091">
        <v>99</v>
      </c>
      <c r="G1091">
        <v>78</v>
      </c>
      <c r="H1091" t="s">
        <v>1148</v>
      </c>
    </row>
    <row r="1092" spans="1:8" x14ac:dyDescent="0.25">
      <c r="A1092">
        <v>1090</v>
      </c>
      <c r="B1092" t="s">
        <v>890</v>
      </c>
      <c r="C1092" t="s">
        <v>1143</v>
      </c>
      <c r="D1092" t="s">
        <v>15</v>
      </c>
      <c r="E1092" t="s">
        <v>26</v>
      </c>
      <c r="F1092">
        <v>99</v>
      </c>
      <c r="G1092">
        <v>78</v>
      </c>
      <c r="H1092" t="s">
        <v>1149</v>
      </c>
    </row>
    <row r="1093" spans="1:8" x14ac:dyDescent="0.25">
      <c r="A1093">
        <v>1091</v>
      </c>
      <c r="B1093" t="s">
        <v>890</v>
      </c>
      <c r="C1093" t="s">
        <v>1143</v>
      </c>
      <c r="D1093" t="s">
        <v>18</v>
      </c>
      <c r="E1093" t="s">
        <v>26</v>
      </c>
      <c r="F1093">
        <v>99</v>
      </c>
      <c r="G1093">
        <v>78</v>
      </c>
      <c r="H1093" t="s">
        <v>1150</v>
      </c>
    </row>
    <row r="1094" spans="1:8" x14ac:dyDescent="0.25">
      <c r="A1094">
        <v>1092</v>
      </c>
      <c r="B1094" t="s">
        <v>890</v>
      </c>
      <c r="C1094" t="s">
        <v>1143</v>
      </c>
      <c r="D1094" t="s">
        <v>20</v>
      </c>
      <c r="E1094" t="s">
        <v>26</v>
      </c>
      <c r="F1094">
        <v>99</v>
      </c>
      <c r="G1094">
        <v>56</v>
      </c>
      <c r="H1094" t="s">
        <v>1151</v>
      </c>
    </row>
    <row r="1095" spans="1:8" x14ac:dyDescent="0.25">
      <c r="A1095">
        <v>1093</v>
      </c>
      <c r="B1095" t="s">
        <v>890</v>
      </c>
      <c r="C1095" t="s">
        <v>1143</v>
      </c>
      <c r="D1095" t="s">
        <v>22</v>
      </c>
      <c r="E1095" t="s">
        <v>26</v>
      </c>
      <c r="F1095">
        <v>99</v>
      </c>
      <c r="G1095">
        <v>79</v>
      </c>
      <c r="H1095" t="s">
        <v>1152</v>
      </c>
    </row>
    <row r="1096" spans="1:8" x14ac:dyDescent="0.25">
      <c r="A1096">
        <v>1094</v>
      </c>
      <c r="B1096" t="s">
        <v>890</v>
      </c>
      <c r="C1096" t="s">
        <v>1143</v>
      </c>
      <c r="D1096" t="s">
        <v>24</v>
      </c>
      <c r="E1096" t="s">
        <v>26</v>
      </c>
      <c r="F1096">
        <v>99</v>
      </c>
      <c r="G1096">
        <v>61</v>
      </c>
      <c r="H1096" t="s">
        <v>1153</v>
      </c>
    </row>
    <row r="1097" spans="1:8" x14ac:dyDescent="0.25">
      <c r="A1097">
        <v>1095</v>
      </c>
      <c r="B1097" t="s">
        <v>890</v>
      </c>
      <c r="C1097" t="s">
        <v>1143</v>
      </c>
      <c r="D1097" t="s">
        <v>15</v>
      </c>
      <c r="E1097" t="s">
        <v>32</v>
      </c>
      <c r="F1097">
        <v>99</v>
      </c>
      <c r="G1097">
        <v>41</v>
      </c>
      <c r="H1097" t="s">
        <v>1154</v>
      </c>
    </row>
    <row r="1098" spans="1:8" x14ac:dyDescent="0.25">
      <c r="A1098">
        <v>1096</v>
      </c>
      <c r="B1098" t="s">
        <v>890</v>
      </c>
      <c r="C1098" t="s">
        <v>1143</v>
      </c>
      <c r="D1098" t="s">
        <v>18</v>
      </c>
      <c r="E1098" t="s">
        <v>32</v>
      </c>
      <c r="F1098">
        <v>99</v>
      </c>
      <c r="G1098">
        <v>65</v>
      </c>
      <c r="H1098" t="s">
        <v>1155</v>
      </c>
    </row>
    <row r="1099" spans="1:8" x14ac:dyDescent="0.25">
      <c r="A1099">
        <v>1097</v>
      </c>
      <c r="B1099" t="s">
        <v>890</v>
      </c>
      <c r="C1099" t="s">
        <v>1143</v>
      </c>
      <c r="D1099" t="s">
        <v>20</v>
      </c>
      <c r="E1099" t="s">
        <v>32</v>
      </c>
      <c r="F1099">
        <v>99</v>
      </c>
      <c r="G1099">
        <v>41</v>
      </c>
      <c r="H1099" t="s">
        <v>1156</v>
      </c>
    </row>
    <row r="1100" spans="1:8" x14ac:dyDescent="0.25">
      <c r="A1100">
        <v>1098</v>
      </c>
      <c r="B1100" t="s">
        <v>890</v>
      </c>
      <c r="C1100" t="s">
        <v>1143</v>
      </c>
      <c r="D1100" t="s">
        <v>22</v>
      </c>
      <c r="E1100" t="s">
        <v>32</v>
      </c>
      <c r="F1100">
        <v>99</v>
      </c>
      <c r="G1100">
        <v>60</v>
      </c>
      <c r="H1100" t="s">
        <v>1157</v>
      </c>
    </row>
    <row r="1101" spans="1:8" x14ac:dyDescent="0.25">
      <c r="A1101">
        <v>1099</v>
      </c>
      <c r="B1101" t="s">
        <v>890</v>
      </c>
      <c r="C1101" t="s">
        <v>1143</v>
      </c>
      <c r="D1101" t="s">
        <v>24</v>
      </c>
      <c r="E1101" t="s">
        <v>32</v>
      </c>
      <c r="F1101">
        <v>99</v>
      </c>
      <c r="G1101">
        <v>68</v>
      </c>
      <c r="H1101" t="s">
        <v>1158</v>
      </c>
    </row>
    <row r="1102" spans="1:8" x14ac:dyDescent="0.25">
      <c r="A1102">
        <v>1100</v>
      </c>
      <c r="B1102" t="s">
        <v>890</v>
      </c>
      <c r="C1102" t="s">
        <v>1143</v>
      </c>
      <c r="D1102" t="s">
        <v>15</v>
      </c>
      <c r="E1102" t="s">
        <v>38</v>
      </c>
      <c r="F1102">
        <v>99</v>
      </c>
      <c r="G1102">
        <v>48</v>
      </c>
      <c r="H1102" t="s">
        <v>1159</v>
      </c>
    </row>
    <row r="1103" spans="1:8" x14ac:dyDescent="0.25">
      <c r="A1103">
        <v>1101</v>
      </c>
      <c r="B1103" t="s">
        <v>890</v>
      </c>
      <c r="C1103" t="s">
        <v>1143</v>
      </c>
      <c r="D1103" t="s">
        <v>18</v>
      </c>
      <c r="E1103" t="s">
        <v>38</v>
      </c>
      <c r="F1103">
        <v>99</v>
      </c>
      <c r="G1103">
        <v>71</v>
      </c>
      <c r="H1103" t="s">
        <v>1160</v>
      </c>
    </row>
    <row r="1104" spans="1:8" x14ac:dyDescent="0.25">
      <c r="A1104">
        <v>1102</v>
      </c>
      <c r="B1104" t="s">
        <v>890</v>
      </c>
      <c r="C1104" t="s">
        <v>1143</v>
      </c>
      <c r="D1104" t="s">
        <v>20</v>
      </c>
      <c r="E1104" t="s">
        <v>38</v>
      </c>
      <c r="F1104">
        <v>99</v>
      </c>
      <c r="G1104">
        <v>65</v>
      </c>
      <c r="H1104" t="s">
        <v>1161</v>
      </c>
    </row>
    <row r="1105" spans="1:8" x14ac:dyDescent="0.25">
      <c r="A1105">
        <v>1103</v>
      </c>
      <c r="B1105" t="s">
        <v>890</v>
      </c>
      <c r="C1105" t="s">
        <v>1143</v>
      </c>
      <c r="D1105" t="s">
        <v>22</v>
      </c>
      <c r="E1105" t="s">
        <v>38</v>
      </c>
      <c r="F1105">
        <v>99</v>
      </c>
      <c r="G1105">
        <v>55</v>
      </c>
      <c r="H1105" t="s">
        <v>1162</v>
      </c>
    </row>
    <row r="1106" spans="1:8" x14ac:dyDescent="0.25">
      <c r="A1106">
        <v>1104</v>
      </c>
      <c r="B1106" t="s">
        <v>890</v>
      </c>
      <c r="C1106" t="s">
        <v>1143</v>
      </c>
      <c r="D1106" t="s">
        <v>24</v>
      </c>
      <c r="E1106" t="s">
        <v>38</v>
      </c>
      <c r="F1106">
        <v>99</v>
      </c>
      <c r="G1106">
        <v>49</v>
      </c>
      <c r="H1106" t="s">
        <v>1163</v>
      </c>
    </row>
    <row r="1107" spans="1:8" x14ac:dyDescent="0.25">
      <c r="A1107">
        <v>1105</v>
      </c>
      <c r="B1107" t="s">
        <v>890</v>
      </c>
      <c r="C1107" t="s">
        <v>1143</v>
      </c>
      <c r="D1107" t="s">
        <v>15</v>
      </c>
      <c r="E1107" t="s">
        <v>44</v>
      </c>
      <c r="F1107">
        <v>99</v>
      </c>
      <c r="G1107">
        <v>47</v>
      </c>
      <c r="H1107" t="s">
        <v>1164</v>
      </c>
    </row>
    <row r="1108" spans="1:8" x14ac:dyDescent="0.25">
      <c r="A1108">
        <v>1106</v>
      </c>
      <c r="B1108" t="s">
        <v>890</v>
      </c>
      <c r="C1108" t="s">
        <v>1143</v>
      </c>
      <c r="D1108" t="s">
        <v>18</v>
      </c>
      <c r="E1108" t="s">
        <v>44</v>
      </c>
      <c r="F1108">
        <v>99</v>
      </c>
      <c r="G1108">
        <v>62</v>
      </c>
      <c r="H1108" t="s">
        <v>1165</v>
      </c>
    </row>
    <row r="1109" spans="1:8" x14ac:dyDescent="0.25">
      <c r="A1109">
        <v>1107</v>
      </c>
      <c r="B1109" t="s">
        <v>890</v>
      </c>
      <c r="C1109" t="s">
        <v>1143</v>
      </c>
      <c r="D1109" t="s">
        <v>20</v>
      </c>
      <c r="E1109" t="s">
        <v>44</v>
      </c>
      <c r="F1109">
        <v>99</v>
      </c>
      <c r="G1109">
        <v>56</v>
      </c>
      <c r="H1109" t="s">
        <v>1166</v>
      </c>
    </row>
    <row r="1110" spans="1:8" x14ac:dyDescent="0.25">
      <c r="A1110">
        <v>1108</v>
      </c>
      <c r="B1110" t="s">
        <v>890</v>
      </c>
      <c r="C1110" t="s">
        <v>1143</v>
      </c>
      <c r="D1110" t="s">
        <v>22</v>
      </c>
      <c r="E1110" t="s">
        <v>44</v>
      </c>
      <c r="F1110">
        <v>99</v>
      </c>
      <c r="G1110">
        <v>45</v>
      </c>
      <c r="H1110" t="s">
        <v>1167</v>
      </c>
    </row>
    <row r="1111" spans="1:8" x14ac:dyDescent="0.25">
      <c r="A1111">
        <v>1109</v>
      </c>
      <c r="B1111" t="s">
        <v>890</v>
      </c>
      <c r="C1111" t="s">
        <v>1143</v>
      </c>
      <c r="D1111" t="s">
        <v>24</v>
      </c>
      <c r="E1111" t="s">
        <v>44</v>
      </c>
      <c r="F1111">
        <v>99</v>
      </c>
      <c r="G1111">
        <v>51</v>
      </c>
      <c r="H1111" t="s">
        <v>1168</v>
      </c>
    </row>
    <row r="1112" spans="1:8" x14ac:dyDescent="0.25">
      <c r="A1112">
        <v>1110</v>
      </c>
      <c r="B1112" t="s">
        <v>890</v>
      </c>
      <c r="C1112" t="s">
        <v>1143</v>
      </c>
      <c r="D1112" t="s">
        <v>15</v>
      </c>
      <c r="E1112" t="s">
        <v>50</v>
      </c>
      <c r="F1112">
        <v>99</v>
      </c>
      <c r="G1112">
        <v>55</v>
      </c>
      <c r="H1112" t="s">
        <v>1169</v>
      </c>
    </row>
    <row r="1113" spans="1:8" x14ac:dyDescent="0.25">
      <c r="A1113">
        <v>1111</v>
      </c>
      <c r="B1113" t="s">
        <v>890</v>
      </c>
      <c r="C1113" t="s">
        <v>1143</v>
      </c>
      <c r="D1113" t="s">
        <v>18</v>
      </c>
      <c r="E1113" t="s">
        <v>50</v>
      </c>
      <c r="F1113">
        <v>99</v>
      </c>
      <c r="G1113">
        <v>65</v>
      </c>
      <c r="H1113" t="s">
        <v>1170</v>
      </c>
    </row>
    <row r="1114" spans="1:8" x14ac:dyDescent="0.25">
      <c r="A1114">
        <v>1112</v>
      </c>
      <c r="B1114" t="s">
        <v>890</v>
      </c>
      <c r="C1114" t="s">
        <v>1143</v>
      </c>
      <c r="D1114" t="s">
        <v>20</v>
      </c>
      <c r="E1114" t="s">
        <v>50</v>
      </c>
      <c r="F1114">
        <v>99</v>
      </c>
      <c r="G1114">
        <v>73</v>
      </c>
      <c r="H1114" t="s">
        <v>1171</v>
      </c>
    </row>
    <row r="1115" spans="1:8" x14ac:dyDescent="0.25">
      <c r="A1115">
        <v>1113</v>
      </c>
      <c r="B1115" t="s">
        <v>890</v>
      </c>
      <c r="C1115" t="s">
        <v>1143</v>
      </c>
      <c r="D1115" t="s">
        <v>22</v>
      </c>
      <c r="E1115" t="s">
        <v>50</v>
      </c>
      <c r="F1115">
        <v>99</v>
      </c>
      <c r="G1115">
        <v>63</v>
      </c>
      <c r="H1115" t="s">
        <v>1172</v>
      </c>
    </row>
    <row r="1116" spans="1:8" x14ac:dyDescent="0.25">
      <c r="A1116">
        <v>1114</v>
      </c>
      <c r="B1116" t="s">
        <v>890</v>
      </c>
      <c r="C1116" t="s">
        <v>1143</v>
      </c>
      <c r="D1116" t="s">
        <v>24</v>
      </c>
      <c r="E1116" t="s">
        <v>50</v>
      </c>
      <c r="F1116">
        <v>99</v>
      </c>
      <c r="G1116">
        <v>58</v>
      </c>
      <c r="H1116" t="s">
        <v>1173</v>
      </c>
    </row>
    <row r="1117" spans="1:8" x14ac:dyDescent="0.25">
      <c r="A1117">
        <v>1115</v>
      </c>
      <c r="B1117" t="s">
        <v>890</v>
      </c>
      <c r="C1117" t="s">
        <v>1143</v>
      </c>
      <c r="D1117" t="s">
        <v>15</v>
      </c>
      <c r="E1117" t="s">
        <v>56</v>
      </c>
      <c r="F1117">
        <v>99</v>
      </c>
      <c r="G1117">
        <v>65</v>
      </c>
      <c r="H1117" t="s">
        <v>1174</v>
      </c>
    </row>
    <row r="1118" spans="1:8" x14ac:dyDescent="0.25">
      <c r="A1118">
        <v>1116</v>
      </c>
      <c r="B1118" t="s">
        <v>890</v>
      </c>
      <c r="C1118" t="s">
        <v>1143</v>
      </c>
      <c r="D1118" t="s">
        <v>18</v>
      </c>
      <c r="E1118" t="s">
        <v>56</v>
      </c>
      <c r="F1118">
        <v>99</v>
      </c>
      <c r="G1118">
        <v>66</v>
      </c>
      <c r="H1118" t="s">
        <v>1175</v>
      </c>
    </row>
    <row r="1119" spans="1:8" x14ac:dyDescent="0.25">
      <c r="A1119">
        <v>1117</v>
      </c>
      <c r="B1119" t="s">
        <v>890</v>
      </c>
      <c r="C1119" t="s">
        <v>1143</v>
      </c>
      <c r="D1119" t="s">
        <v>20</v>
      </c>
      <c r="E1119" t="s">
        <v>56</v>
      </c>
      <c r="F1119">
        <v>99</v>
      </c>
      <c r="G1119">
        <v>47</v>
      </c>
      <c r="H1119" t="s">
        <v>1176</v>
      </c>
    </row>
    <row r="1120" spans="1:8" x14ac:dyDescent="0.25">
      <c r="A1120">
        <v>1118</v>
      </c>
      <c r="B1120" t="s">
        <v>890</v>
      </c>
      <c r="C1120" t="s">
        <v>1143</v>
      </c>
      <c r="D1120" t="s">
        <v>22</v>
      </c>
      <c r="E1120" t="s">
        <v>56</v>
      </c>
      <c r="F1120">
        <v>99</v>
      </c>
      <c r="G1120">
        <v>40</v>
      </c>
      <c r="H1120" t="s">
        <v>1177</v>
      </c>
    </row>
    <row r="1121" spans="1:8" x14ac:dyDescent="0.25">
      <c r="A1121">
        <v>1119</v>
      </c>
      <c r="B1121" t="s">
        <v>890</v>
      </c>
      <c r="C1121" t="s">
        <v>1143</v>
      </c>
      <c r="D1121" t="s">
        <v>24</v>
      </c>
      <c r="E1121" t="s">
        <v>56</v>
      </c>
      <c r="F1121">
        <v>99</v>
      </c>
      <c r="G1121">
        <v>64</v>
      </c>
      <c r="H1121" t="s">
        <v>1178</v>
      </c>
    </row>
    <row r="1122" spans="1:8" x14ac:dyDescent="0.25">
      <c r="A1122">
        <v>1120</v>
      </c>
      <c r="B1122" t="s">
        <v>890</v>
      </c>
      <c r="C1122" t="s">
        <v>1179</v>
      </c>
      <c r="D1122" t="s">
        <v>15</v>
      </c>
      <c r="E1122" t="s">
        <v>16</v>
      </c>
      <c r="F1122">
        <v>106</v>
      </c>
      <c r="G1122">
        <v>72</v>
      </c>
      <c r="H1122" t="s">
        <v>1180</v>
      </c>
    </row>
    <row r="1123" spans="1:8" x14ac:dyDescent="0.25">
      <c r="A1123">
        <v>1121</v>
      </c>
      <c r="B1123" t="s">
        <v>890</v>
      </c>
      <c r="C1123" t="s">
        <v>1179</v>
      </c>
      <c r="D1123" t="s">
        <v>18</v>
      </c>
      <c r="E1123" t="s">
        <v>16</v>
      </c>
      <c r="F1123">
        <v>106</v>
      </c>
      <c r="G1123">
        <v>63</v>
      </c>
      <c r="H1123" t="s">
        <v>1181</v>
      </c>
    </row>
    <row r="1124" spans="1:8" x14ac:dyDescent="0.25">
      <c r="A1124">
        <v>1122</v>
      </c>
      <c r="B1124" t="s">
        <v>890</v>
      </c>
      <c r="C1124" t="s">
        <v>1179</v>
      </c>
      <c r="D1124" t="s">
        <v>20</v>
      </c>
      <c r="E1124" t="s">
        <v>16</v>
      </c>
      <c r="F1124">
        <v>106</v>
      </c>
      <c r="G1124">
        <v>52</v>
      </c>
      <c r="H1124" t="s">
        <v>1182</v>
      </c>
    </row>
    <row r="1125" spans="1:8" x14ac:dyDescent="0.25">
      <c r="A1125">
        <v>1123</v>
      </c>
      <c r="B1125" t="s">
        <v>890</v>
      </c>
      <c r="C1125" t="s">
        <v>1179</v>
      </c>
      <c r="D1125" t="s">
        <v>22</v>
      </c>
      <c r="E1125" t="s">
        <v>16</v>
      </c>
      <c r="F1125">
        <v>106</v>
      </c>
      <c r="G1125">
        <v>61</v>
      </c>
      <c r="H1125" t="s">
        <v>1183</v>
      </c>
    </row>
    <row r="1126" spans="1:8" x14ac:dyDescent="0.25">
      <c r="A1126">
        <v>1124</v>
      </c>
      <c r="B1126" t="s">
        <v>890</v>
      </c>
      <c r="C1126" t="s">
        <v>1179</v>
      </c>
      <c r="D1126" t="s">
        <v>24</v>
      </c>
      <c r="E1126" t="s">
        <v>16</v>
      </c>
      <c r="F1126">
        <v>106</v>
      </c>
      <c r="G1126">
        <v>45</v>
      </c>
      <c r="H1126" t="s">
        <v>1184</v>
      </c>
    </row>
    <row r="1127" spans="1:8" x14ac:dyDescent="0.25">
      <c r="A1127">
        <v>1125</v>
      </c>
      <c r="B1127" t="s">
        <v>890</v>
      </c>
      <c r="C1127" t="s">
        <v>1179</v>
      </c>
      <c r="D1127" t="s">
        <v>15</v>
      </c>
      <c r="E1127" t="s">
        <v>26</v>
      </c>
      <c r="F1127">
        <v>106</v>
      </c>
      <c r="G1127">
        <v>43</v>
      </c>
      <c r="H1127" t="s">
        <v>1185</v>
      </c>
    </row>
    <row r="1128" spans="1:8" x14ac:dyDescent="0.25">
      <c r="A1128">
        <v>1126</v>
      </c>
      <c r="B1128" t="s">
        <v>890</v>
      </c>
      <c r="C1128" t="s">
        <v>1179</v>
      </c>
      <c r="D1128" t="s">
        <v>18</v>
      </c>
      <c r="E1128" t="s">
        <v>26</v>
      </c>
      <c r="F1128">
        <v>106</v>
      </c>
      <c r="G1128">
        <v>60</v>
      </c>
      <c r="H1128" t="s">
        <v>1186</v>
      </c>
    </row>
    <row r="1129" spans="1:8" x14ac:dyDescent="0.25">
      <c r="A1129">
        <v>1127</v>
      </c>
      <c r="B1129" t="s">
        <v>890</v>
      </c>
      <c r="C1129" t="s">
        <v>1179</v>
      </c>
      <c r="D1129" t="s">
        <v>20</v>
      </c>
      <c r="E1129" t="s">
        <v>26</v>
      </c>
      <c r="F1129">
        <v>106</v>
      </c>
      <c r="G1129">
        <v>51</v>
      </c>
      <c r="H1129" t="s">
        <v>1187</v>
      </c>
    </row>
    <row r="1130" spans="1:8" x14ac:dyDescent="0.25">
      <c r="A1130">
        <v>1128</v>
      </c>
      <c r="B1130" t="s">
        <v>890</v>
      </c>
      <c r="C1130" t="s">
        <v>1179</v>
      </c>
      <c r="D1130" t="s">
        <v>22</v>
      </c>
      <c r="E1130" t="s">
        <v>26</v>
      </c>
      <c r="F1130">
        <v>106</v>
      </c>
      <c r="G1130">
        <v>78</v>
      </c>
      <c r="H1130" t="s">
        <v>1188</v>
      </c>
    </row>
    <row r="1131" spans="1:8" x14ac:dyDescent="0.25">
      <c r="A1131">
        <v>1129</v>
      </c>
      <c r="B1131" t="s">
        <v>890</v>
      </c>
      <c r="C1131" t="s">
        <v>1179</v>
      </c>
      <c r="D1131" t="s">
        <v>24</v>
      </c>
      <c r="E1131" t="s">
        <v>26</v>
      </c>
      <c r="F1131">
        <v>106</v>
      </c>
      <c r="G1131">
        <v>61</v>
      </c>
      <c r="H1131" t="s">
        <v>1189</v>
      </c>
    </row>
    <row r="1132" spans="1:8" x14ac:dyDescent="0.25">
      <c r="A1132">
        <v>1130</v>
      </c>
      <c r="B1132" t="s">
        <v>890</v>
      </c>
      <c r="C1132" t="s">
        <v>1179</v>
      </c>
      <c r="D1132" t="s">
        <v>15</v>
      </c>
      <c r="E1132" t="s">
        <v>32</v>
      </c>
      <c r="F1132">
        <v>106</v>
      </c>
      <c r="G1132">
        <v>68</v>
      </c>
      <c r="H1132" t="s">
        <v>1190</v>
      </c>
    </row>
    <row r="1133" spans="1:8" x14ac:dyDescent="0.25">
      <c r="A1133">
        <v>1131</v>
      </c>
      <c r="B1133" t="s">
        <v>890</v>
      </c>
      <c r="C1133" t="s">
        <v>1179</v>
      </c>
      <c r="D1133" t="s">
        <v>18</v>
      </c>
      <c r="E1133" t="s">
        <v>32</v>
      </c>
      <c r="F1133">
        <v>106</v>
      </c>
      <c r="G1133">
        <v>48</v>
      </c>
      <c r="H1133" t="s">
        <v>1191</v>
      </c>
    </row>
    <row r="1134" spans="1:8" x14ac:dyDescent="0.25">
      <c r="A1134">
        <v>1132</v>
      </c>
      <c r="B1134" t="s">
        <v>890</v>
      </c>
      <c r="C1134" t="s">
        <v>1179</v>
      </c>
      <c r="D1134" t="s">
        <v>20</v>
      </c>
      <c r="E1134" t="s">
        <v>32</v>
      </c>
      <c r="F1134">
        <v>106</v>
      </c>
      <c r="G1134">
        <v>72</v>
      </c>
      <c r="H1134" t="s">
        <v>1192</v>
      </c>
    </row>
    <row r="1135" spans="1:8" x14ac:dyDescent="0.25">
      <c r="A1135">
        <v>1133</v>
      </c>
      <c r="B1135" t="s">
        <v>890</v>
      </c>
      <c r="C1135" t="s">
        <v>1179</v>
      </c>
      <c r="D1135" t="s">
        <v>22</v>
      </c>
      <c r="E1135" t="s">
        <v>32</v>
      </c>
      <c r="F1135">
        <v>106</v>
      </c>
      <c r="G1135">
        <v>71</v>
      </c>
      <c r="H1135" t="s">
        <v>1193</v>
      </c>
    </row>
    <row r="1136" spans="1:8" x14ac:dyDescent="0.25">
      <c r="A1136">
        <v>1134</v>
      </c>
      <c r="B1136" t="s">
        <v>890</v>
      </c>
      <c r="C1136" t="s">
        <v>1179</v>
      </c>
      <c r="D1136" t="s">
        <v>24</v>
      </c>
      <c r="E1136" t="s">
        <v>32</v>
      </c>
      <c r="F1136">
        <v>106</v>
      </c>
      <c r="G1136">
        <v>52</v>
      </c>
      <c r="H1136" t="s">
        <v>1194</v>
      </c>
    </row>
    <row r="1137" spans="1:8" x14ac:dyDescent="0.25">
      <c r="A1137">
        <v>1135</v>
      </c>
      <c r="B1137" t="s">
        <v>890</v>
      </c>
      <c r="C1137" t="s">
        <v>1179</v>
      </c>
      <c r="D1137" t="s">
        <v>15</v>
      </c>
      <c r="E1137" t="s">
        <v>38</v>
      </c>
      <c r="F1137">
        <v>106</v>
      </c>
      <c r="G1137">
        <v>63</v>
      </c>
      <c r="H1137" t="s">
        <v>1195</v>
      </c>
    </row>
    <row r="1138" spans="1:8" x14ac:dyDescent="0.25">
      <c r="A1138">
        <v>1136</v>
      </c>
      <c r="B1138" t="s">
        <v>890</v>
      </c>
      <c r="C1138" t="s">
        <v>1179</v>
      </c>
      <c r="D1138" t="s">
        <v>18</v>
      </c>
      <c r="E1138" t="s">
        <v>38</v>
      </c>
      <c r="F1138">
        <v>106</v>
      </c>
      <c r="G1138">
        <v>79</v>
      </c>
      <c r="H1138" t="s">
        <v>1196</v>
      </c>
    </row>
    <row r="1139" spans="1:8" x14ac:dyDescent="0.25">
      <c r="A1139">
        <v>1137</v>
      </c>
      <c r="B1139" t="s">
        <v>890</v>
      </c>
      <c r="C1139" t="s">
        <v>1179</v>
      </c>
      <c r="D1139" t="s">
        <v>20</v>
      </c>
      <c r="E1139" t="s">
        <v>38</v>
      </c>
      <c r="F1139">
        <v>106</v>
      </c>
      <c r="G1139">
        <v>78</v>
      </c>
      <c r="H1139" t="s">
        <v>1197</v>
      </c>
    </row>
    <row r="1140" spans="1:8" x14ac:dyDescent="0.25">
      <c r="A1140">
        <v>1138</v>
      </c>
      <c r="B1140" t="s">
        <v>890</v>
      </c>
      <c r="C1140" t="s">
        <v>1179</v>
      </c>
      <c r="D1140" t="s">
        <v>22</v>
      </c>
      <c r="E1140" t="s">
        <v>38</v>
      </c>
      <c r="F1140">
        <v>106</v>
      </c>
      <c r="G1140">
        <v>42</v>
      </c>
      <c r="H1140" t="s">
        <v>1198</v>
      </c>
    </row>
    <row r="1141" spans="1:8" x14ac:dyDescent="0.25">
      <c r="A1141">
        <v>1139</v>
      </c>
      <c r="B1141" t="s">
        <v>890</v>
      </c>
      <c r="C1141" t="s">
        <v>1179</v>
      </c>
      <c r="D1141" t="s">
        <v>24</v>
      </c>
      <c r="E1141" t="s">
        <v>38</v>
      </c>
      <c r="F1141">
        <v>106</v>
      </c>
      <c r="G1141">
        <v>65</v>
      </c>
      <c r="H1141" t="s">
        <v>1199</v>
      </c>
    </row>
    <row r="1142" spans="1:8" x14ac:dyDescent="0.25">
      <c r="A1142">
        <v>1140</v>
      </c>
      <c r="B1142" t="s">
        <v>890</v>
      </c>
      <c r="C1142" t="s">
        <v>1179</v>
      </c>
      <c r="D1142" t="s">
        <v>15</v>
      </c>
      <c r="E1142" t="s">
        <v>44</v>
      </c>
      <c r="F1142">
        <v>106</v>
      </c>
      <c r="G1142">
        <v>73</v>
      </c>
      <c r="H1142" t="s">
        <v>1200</v>
      </c>
    </row>
    <row r="1143" spans="1:8" x14ac:dyDescent="0.25">
      <c r="A1143">
        <v>1141</v>
      </c>
      <c r="B1143" t="s">
        <v>890</v>
      </c>
      <c r="C1143" t="s">
        <v>1179</v>
      </c>
      <c r="D1143" t="s">
        <v>18</v>
      </c>
      <c r="E1143" t="s">
        <v>44</v>
      </c>
      <c r="F1143">
        <v>106</v>
      </c>
      <c r="G1143">
        <v>63</v>
      </c>
      <c r="H1143" t="s">
        <v>1201</v>
      </c>
    </row>
    <row r="1144" spans="1:8" x14ac:dyDescent="0.25">
      <c r="A1144">
        <v>1142</v>
      </c>
      <c r="B1144" t="s">
        <v>890</v>
      </c>
      <c r="C1144" t="s">
        <v>1179</v>
      </c>
      <c r="D1144" t="s">
        <v>20</v>
      </c>
      <c r="E1144" t="s">
        <v>44</v>
      </c>
      <c r="F1144">
        <v>106</v>
      </c>
      <c r="G1144">
        <v>64</v>
      </c>
      <c r="H1144" t="s">
        <v>1202</v>
      </c>
    </row>
    <row r="1145" spans="1:8" x14ac:dyDescent="0.25">
      <c r="A1145">
        <v>1143</v>
      </c>
      <c r="B1145" t="s">
        <v>890</v>
      </c>
      <c r="C1145" t="s">
        <v>1179</v>
      </c>
      <c r="D1145" t="s">
        <v>22</v>
      </c>
      <c r="E1145" t="s">
        <v>44</v>
      </c>
      <c r="F1145">
        <v>106</v>
      </c>
      <c r="G1145">
        <v>77</v>
      </c>
      <c r="H1145" t="s">
        <v>1203</v>
      </c>
    </row>
    <row r="1146" spans="1:8" x14ac:dyDescent="0.25">
      <c r="A1146">
        <v>1144</v>
      </c>
      <c r="B1146" t="s">
        <v>890</v>
      </c>
      <c r="C1146" t="s">
        <v>1179</v>
      </c>
      <c r="D1146" t="s">
        <v>24</v>
      </c>
      <c r="E1146" t="s">
        <v>44</v>
      </c>
      <c r="F1146">
        <v>106</v>
      </c>
      <c r="G1146">
        <v>57</v>
      </c>
      <c r="H1146" t="s">
        <v>1204</v>
      </c>
    </row>
    <row r="1147" spans="1:8" x14ac:dyDescent="0.25">
      <c r="A1147">
        <v>1145</v>
      </c>
      <c r="B1147" t="s">
        <v>890</v>
      </c>
      <c r="C1147" t="s">
        <v>1179</v>
      </c>
      <c r="D1147" t="s">
        <v>15</v>
      </c>
      <c r="E1147" t="s">
        <v>50</v>
      </c>
      <c r="F1147">
        <v>106</v>
      </c>
      <c r="G1147">
        <v>51</v>
      </c>
      <c r="H1147" t="s">
        <v>1205</v>
      </c>
    </row>
    <row r="1148" spans="1:8" x14ac:dyDescent="0.25">
      <c r="A1148">
        <v>1146</v>
      </c>
      <c r="B1148" t="s">
        <v>890</v>
      </c>
      <c r="C1148" t="s">
        <v>1179</v>
      </c>
      <c r="D1148" t="s">
        <v>18</v>
      </c>
      <c r="E1148" t="s">
        <v>50</v>
      </c>
      <c r="F1148">
        <v>106</v>
      </c>
      <c r="G1148">
        <v>48</v>
      </c>
      <c r="H1148" t="s">
        <v>1206</v>
      </c>
    </row>
    <row r="1149" spans="1:8" x14ac:dyDescent="0.25">
      <c r="A1149">
        <v>1147</v>
      </c>
      <c r="B1149" t="s">
        <v>890</v>
      </c>
      <c r="C1149" t="s">
        <v>1179</v>
      </c>
      <c r="D1149" t="s">
        <v>20</v>
      </c>
      <c r="E1149" t="s">
        <v>50</v>
      </c>
      <c r="F1149">
        <v>106</v>
      </c>
      <c r="G1149">
        <v>51</v>
      </c>
      <c r="H1149" t="s">
        <v>1207</v>
      </c>
    </row>
    <row r="1150" spans="1:8" x14ac:dyDescent="0.25">
      <c r="A1150">
        <v>1148</v>
      </c>
      <c r="B1150" t="s">
        <v>890</v>
      </c>
      <c r="C1150" t="s">
        <v>1179</v>
      </c>
      <c r="D1150" t="s">
        <v>22</v>
      </c>
      <c r="E1150" t="s">
        <v>50</v>
      </c>
      <c r="F1150">
        <v>106</v>
      </c>
      <c r="G1150">
        <v>46</v>
      </c>
      <c r="H1150" t="s">
        <v>1208</v>
      </c>
    </row>
    <row r="1151" spans="1:8" x14ac:dyDescent="0.25">
      <c r="A1151">
        <v>1149</v>
      </c>
      <c r="B1151" t="s">
        <v>890</v>
      </c>
      <c r="C1151" t="s">
        <v>1179</v>
      </c>
      <c r="D1151" t="s">
        <v>24</v>
      </c>
      <c r="E1151" t="s">
        <v>50</v>
      </c>
      <c r="F1151">
        <v>106</v>
      </c>
      <c r="G1151">
        <v>64</v>
      </c>
      <c r="H1151" t="s">
        <v>1209</v>
      </c>
    </row>
    <row r="1152" spans="1:8" x14ac:dyDescent="0.25">
      <c r="A1152">
        <v>1150</v>
      </c>
      <c r="B1152" t="s">
        <v>890</v>
      </c>
      <c r="C1152" t="s">
        <v>1179</v>
      </c>
      <c r="D1152" t="s">
        <v>15</v>
      </c>
      <c r="E1152" t="s">
        <v>56</v>
      </c>
      <c r="F1152">
        <v>106</v>
      </c>
      <c r="G1152">
        <v>40</v>
      </c>
      <c r="H1152" t="s">
        <v>1210</v>
      </c>
    </row>
    <row r="1153" spans="1:8" x14ac:dyDescent="0.25">
      <c r="A1153">
        <v>1151</v>
      </c>
      <c r="B1153" t="s">
        <v>890</v>
      </c>
      <c r="C1153" t="s">
        <v>1179</v>
      </c>
      <c r="D1153" t="s">
        <v>18</v>
      </c>
      <c r="E1153" t="s">
        <v>56</v>
      </c>
      <c r="F1153">
        <v>106</v>
      </c>
      <c r="G1153">
        <v>79</v>
      </c>
      <c r="H1153" t="s">
        <v>1211</v>
      </c>
    </row>
    <row r="1154" spans="1:8" x14ac:dyDescent="0.25">
      <c r="A1154">
        <v>1152</v>
      </c>
      <c r="B1154" t="s">
        <v>890</v>
      </c>
      <c r="C1154" t="s">
        <v>1179</v>
      </c>
      <c r="D1154" t="s">
        <v>20</v>
      </c>
      <c r="E1154" t="s">
        <v>56</v>
      </c>
      <c r="F1154">
        <v>106</v>
      </c>
      <c r="G1154">
        <v>58</v>
      </c>
      <c r="H1154" t="s">
        <v>1212</v>
      </c>
    </row>
    <row r="1155" spans="1:8" x14ac:dyDescent="0.25">
      <c r="A1155">
        <v>1153</v>
      </c>
      <c r="B1155" t="s">
        <v>890</v>
      </c>
      <c r="C1155" t="s">
        <v>1179</v>
      </c>
      <c r="D1155" t="s">
        <v>22</v>
      </c>
      <c r="E1155" t="s">
        <v>56</v>
      </c>
      <c r="F1155">
        <v>106</v>
      </c>
      <c r="G1155">
        <v>74</v>
      </c>
      <c r="H1155" t="s">
        <v>1213</v>
      </c>
    </row>
    <row r="1156" spans="1:8" x14ac:dyDescent="0.25">
      <c r="A1156">
        <v>1154</v>
      </c>
      <c r="B1156" t="s">
        <v>890</v>
      </c>
      <c r="C1156" t="s">
        <v>1179</v>
      </c>
      <c r="D1156" t="s">
        <v>24</v>
      </c>
      <c r="E1156" t="s">
        <v>56</v>
      </c>
      <c r="F1156">
        <v>106</v>
      </c>
      <c r="G1156">
        <v>77</v>
      </c>
      <c r="H1156" t="s">
        <v>1214</v>
      </c>
    </row>
    <row r="1157" spans="1:8" x14ac:dyDescent="0.25">
      <c r="A1157">
        <v>1155</v>
      </c>
      <c r="B1157" t="s">
        <v>890</v>
      </c>
      <c r="C1157" t="s">
        <v>1215</v>
      </c>
      <c r="D1157" t="s">
        <v>15</v>
      </c>
      <c r="E1157" t="s">
        <v>16</v>
      </c>
      <c r="F1157">
        <v>98</v>
      </c>
      <c r="G1157">
        <v>74</v>
      </c>
      <c r="H1157" t="s">
        <v>1216</v>
      </c>
    </row>
    <row r="1158" spans="1:8" x14ac:dyDescent="0.25">
      <c r="A1158">
        <v>1156</v>
      </c>
      <c r="B1158" t="s">
        <v>890</v>
      </c>
      <c r="C1158" t="s">
        <v>1215</v>
      </c>
      <c r="D1158" t="s">
        <v>18</v>
      </c>
      <c r="E1158" t="s">
        <v>16</v>
      </c>
      <c r="F1158">
        <v>98</v>
      </c>
      <c r="G1158">
        <v>80</v>
      </c>
      <c r="H1158" t="s">
        <v>1217</v>
      </c>
    </row>
    <row r="1159" spans="1:8" x14ac:dyDescent="0.25">
      <c r="A1159">
        <v>1157</v>
      </c>
      <c r="B1159" t="s">
        <v>890</v>
      </c>
      <c r="C1159" t="s">
        <v>1215</v>
      </c>
      <c r="D1159" t="s">
        <v>20</v>
      </c>
      <c r="E1159" t="s">
        <v>16</v>
      </c>
      <c r="F1159">
        <v>98</v>
      </c>
      <c r="G1159">
        <v>59</v>
      </c>
      <c r="H1159" t="s">
        <v>1218</v>
      </c>
    </row>
    <row r="1160" spans="1:8" x14ac:dyDescent="0.25">
      <c r="A1160">
        <v>1158</v>
      </c>
      <c r="B1160" t="s">
        <v>890</v>
      </c>
      <c r="C1160" t="s">
        <v>1215</v>
      </c>
      <c r="D1160" t="s">
        <v>22</v>
      </c>
      <c r="E1160" t="s">
        <v>16</v>
      </c>
      <c r="F1160">
        <v>98</v>
      </c>
      <c r="G1160">
        <v>52</v>
      </c>
      <c r="H1160" t="s">
        <v>1219</v>
      </c>
    </row>
    <row r="1161" spans="1:8" x14ac:dyDescent="0.25">
      <c r="A1161">
        <v>1159</v>
      </c>
      <c r="B1161" t="s">
        <v>890</v>
      </c>
      <c r="C1161" t="s">
        <v>1215</v>
      </c>
      <c r="D1161" t="s">
        <v>24</v>
      </c>
      <c r="E1161" t="s">
        <v>16</v>
      </c>
      <c r="F1161">
        <v>98</v>
      </c>
      <c r="G1161">
        <v>80</v>
      </c>
      <c r="H1161" t="s">
        <v>1220</v>
      </c>
    </row>
    <row r="1162" spans="1:8" x14ac:dyDescent="0.25">
      <c r="A1162">
        <v>1160</v>
      </c>
      <c r="B1162" t="s">
        <v>890</v>
      </c>
      <c r="C1162" t="s">
        <v>1215</v>
      </c>
      <c r="D1162" t="s">
        <v>15</v>
      </c>
      <c r="E1162" t="s">
        <v>26</v>
      </c>
      <c r="F1162">
        <v>98</v>
      </c>
      <c r="G1162">
        <v>55</v>
      </c>
      <c r="H1162" t="s">
        <v>1221</v>
      </c>
    </row>
    <row r="1163" spans="1:8" x14ac:dyDescent="0.25">
      <c r="A1163">
        <v>1161</v>
      </c>
      <c r="B1163" t="s">
        <v>890</v>
      </c>
      <c r="C1163" t="s">
        <v>1215</v>
      </c>
      <c r="D1163" t="s">
        <v>18</v>
      </c>
      <c r="E1163" t="s">
        <v>26</v>
      </c>
      <c r="F1163">
        <v>98</v>
      </c>
      <c r="G1163">
        <v>42</v>
      </c>
      <c r="H1163" t="s">
        <v>1222</v>
      </c>
    </row>
    <row r="1164" spans="1:8" x14ac:dyDescent="0.25">
      <c r="A1164">
        <v>1162</v>
      </c>
      <c r="B1164" t="s">
        <v>890</v>
      </c>
      <c r="C1164" t="s">
        <v>1215</v>
      </c>
      <c r="D1164" t="s">
        <v>20</v>
      </c>
      <c r="E1164" t="s">
        <v>26</v>
      </c>
      <c r="F1164">
        <v>98</v>
      </c>
      <c r="G1164">
        <v>69</v>
      </c>
      <c r="H1164" t="s">
        <v>1223</v>
      </c>
    </row>
    <row r="1165" spans="1:8" x14ac:dyDescent="0.25">
      <c r="A1165">
        <v>1163</v>
      </c>
      <c r="B1165" t="s">
        <v>890</v>
      </c>
      <c r="C1165" t="s">
        <v>1215</v>
      </c>
      <c r="D1165" t="s">
        <v>22</v>
      </c>
      <c r="E1165" t="s">
        <v>26</v>
      </c>
      <c r="F1165">
        <v>98</v>
      </c>
      <c r="G1165">
        <v>78</v>
      </c>
      <c r="H1165" t="s">
        <v>1224</v>
      </c>
    </row>
    <row r="1166" spans="1:8" x14ac:dyDescent="0.25">
      <c r="A1166">
        <v>1164</v>
      </c>
      <c r="B1166" t="s">
        <v>890</v>
      </c>
      <c r="C1166" t="s">
        <v>1215</v>
      </c>
      <c r="D1166" t="s">
        <v>24</v>
      </c>
      <c r="E1166" t="s">
        <v>26</v>
      </c>
      <c r="F1166">
        <v>98</v>
      </c>
      <c r="G1166">
        <v>47</v>
      </c>
      <c r="H1166" t="s">
        <v>1225</v>
      </c>
    </row>
    <row r="1167" spans="1:8" x14ac:dyDescent="0.25">
      <c r="A1167">
        <v>1165</v>
      </c>
      <c r="B1167" t="s">
        <v>890</v>
      </c>
      <c r="C1167" t="s">
        <v>1215</v>
      </c>
      <c r="D1167" t="s">
        <v>15</v>
      </c>
      <c r="E1167" t="s">
        <v>32</v>
      </c>
      <c r="F1167">
        <v>98</v>
      </c>
      <c r="G1167">
        <v>64</v>
      </c>
      <c r="H1167" t="s">
        <v>1226</v>
      </c>
    </row>
    <row r="1168" spans="1:8" x14ac:dyDescent="0.25">
      <c r="A1168">
        <v>1166</v>
      </c>
      <c r="B1168" t="s">
        <v>890</v>
      </c>
      <c r="C1168" t="s">
        <v>1215</v>
      </c>
      <c r="D1168" t="s">
        <v>18</v>
      </c>
      <c r="E1168" t="s">
        <v>32</v>
      </c>
      <c r="F1168">
        <v>98</v>
      </c>
      <c r="G1168">
        <v>56</v>
      </c>
      <c r="H1168" t="s">
        <v>1227</v>
      </c>
    </row>
    <row r="1169" spans="1:8" x14ac:dyDescent="0.25">
      <c r="A1169">
        <v>1167</v>
      </c>
      <c r="B1169" t="s">
        <v>890</v>
      </c>
      <c r="C1169" t="s">
        <v>1215</v>
      </c>
      <c r="D1169" t="s">
        <v>20</v>
      </c>
      <c r="E1169" t="s">
        <v>32</v>
      </c>
      <c r="F1169">
        <v>98</v>
      </c>
      <c r="G1169">
        <v>45</v>
      </c>
      <c r="H1169" t="s">
        <v>1228</v>
      </c>
    </row>
    <row r="1170" spans="1:8" x14ac:dyDescent="0.25">
      <c r="A1170">
        <v>1168</v>
      </c>
      <c r="B1170" t="s">
        <v>890</v>
      </c>
      <c r="C1170" t="s">
        <v>1215</v>
      </c>
      <c r="D1170" t="s">
        <v>22</v>
      </c>
      <c r="E1170" t="s">
        <v>32</v>
      </c>
      <c r="F1170">
        <v>98</v>
      </c>
      <c r="G1170">
        <v>77</v>
      </c>
      <c r="H1170" t="s">
        <v>1229</v>
      </c>
    </row>
    <row r="1171" spans="1:8" x14ac:dyDescent="0.25">
      <c r="A1171">
        <v>1169</v>
      </c>
      <c r="B1171" t="s">
        <v>890</v>
      </c>
      <c r="C1171" t="s">
        <v>1215</v>
      </c>
      <c r="D1171" t="s">
        <v>24</v>
      </c>
      <c r="E1171" t="s">
        <v>32</v>
      </c>
      <c r="F1171">
        <v>98</v>
      </c>
      <c r="G1171">
        <v>78</v>
      </c>
      <c r="H1171" t="s">
        <v>1230</v>
      </c>
    </row>
    <row r="1172" spans="1:8" x14ac:dyDescent="0.25">
      <c r="A1172">
        <v>1170</v>
      </c>
      <c r="B1172" t="s">
        <v>890</v>
      </c>
      <c r="C1172" t="s">
        <v>1215</v>
      </c>
      <c r="D1172" t="s">
        <v>15</v>
      </c>
      <c r="E1172" t="s">
        <v>38</v>
      </c>
      <c r="F1172">
        <v>98</v>
      </c>
      <c r="G1172">
        <v>42</v>
      </c>
      <c r="H1172" t="s">
        <v>1231</v>
      </c>
    </row>
    <row r="1173" spans="1:8" x14ac:dyDescent="0.25">
      <c r="A1173">
        <v>1171</v>
      </c>
      <c r="B1173" t="s">
        <v>890</v>
      </c>
      <c r="C1173" t="s">
        <v>1215</v>
      </c>
      <c r="D1173" t="s">
        <v>18</v>
      </c>
      <c r="E1173" t="s">
        <v>38</v>
      </c>
      <c r="F1173">
        <v>98</v>
      </c>
      <c r="G1173">
        <v>73</v>
      </c>
      <c r="H1173" t="s">
        <v>1232</v>
      </c>
    </row>
    <row r="1174" spans="1:8" x14ac:dyDescent="0.25">
      <c r="A1174">
        <v>1172</v>
      </c>
      <c r="B1174" t="s">
        <v>890</v>
      </c>
      <c r="C1174" t="s">
        <v>1215</v>
      </c>
      <c r="D1174" t="s">
        <v>20</v>
      </c>
      <c r="E1174" t="s">
        <v>38</v>
      </c>
      <c r="F1174">
        <v>98</v>
      </c>
      <c r="G1174">
        <v>51</v>
      </c>
      <c r="H1174" t="s">
        <v>1233</v>
      </c>
    </row>
    <row r="1175" spans="1:8" x14ac:dyDescent="0.25">
      <c r="A1175">
        <v>1173</v>
      </c>
      <c r="B1175" t="s">
        <v>890</v>
      </c>
      <c r="C1175" t="s">
        <v>1215</v>
      </c>
      <c r="D1175" t="s">
        <v>22</v>
      </c>
      <c r="E1175" t="s">
        <v>38</v>
      </c>
      <c r="F1175">
        <v>98</v>
      </c>
      <c r="G1175">
        <v>75</v>
      </c>
      <c r="H1175" t="s">
        <v>1234</v>
      </c>
    </row>
    <row r="1176" spans="1:8" x14ac:dyDescent="0.25">
      <c r="A1176">
        <v>1174</v>
      </c>
      <c r="B1176" t="s">
        <v>890</v>
      </c>
      <c r="C1176" t="s">
        <v>1215</v>
      </c>
      <c r="D1176" t="s">
        <v>24</v>
      </c>
      <c r="E1176" t="s">
        <v>38</v>
      </c>
      <c r="F1176">
        <v>98</v>
      </c>
      <c r="G1176">
        <v>78</v>
      </c>
      <c r="H1176" t="s">
        <v>1235</v>
      </c>
    </row>
    <row r="1177" spans="1:8" x14ac:dyDescent="0.25">
      <c r="A1177">
        <v>1175</v>
      </c>
      <c r="B1177" t="s">
        <v>890</v>
      </c>
      <c r="C1177" t="s">
        <v>1215</v>
      </c>
      <c r="D1177" t="s">
        <v>15</v>
      </c>
      <c r="E1177" t="s">
        <v>44</v>
      </c>
      <c r="F1177">
        <v>98</v>
      </c>
      <c r="G1177">
        <v>51</v>
      </c>
      <c r="H1177" t="s">
        <v>1236</v>
      </c>
    </row>
    <row r="1178" spans="1:8" x14ac:dyDescent="0.25">
      <c r="A1178">
        <v>1176</v>
      </c>
      <c r="B1178" t="s">
        <v>890</v>
      </c>
      <c r="C1178" t="s">
        <v>1215</v>
      </c>
      <c r="D1178" t="s">
        <v>18</v>
      </c>
      <c r="E1178" t="s">
        <v>44</v>
      </c>
      <c r="F1178">
        <v>98</v>
      </c>
      <c r="G1178">
        <v>75</v>
      </c>
      <c r="H1178" t="s">
        <v>1237</v>
      </c>
    </row>
    <row r="1179" spans="1:8" x14ac:dyDescent="0.25">
      <c r="A1179">
        <v>1177</v>
      </c>
      <c r="B1179" t="s">
        <v>890</v>
      </c>
      <c r="C1179" t="s">
        <v>1215</v>
      </c>
      <c r="D1179" t="s">
        <v>20</v>
      </c>
      <c r="E1179" t="s">
        <v>44</v>
      </c>
      <c r="F1179">
        <v>98</v>
      </c>
      <c r="G1179">
        <v>52</v>
      </c>
      <c r="H1179" t="s">
        <v>1238</v>
      </c>
    </row>
    <row r="1180" spans="1:8" x14ac:dyDescent="0.25">
      <c r="A1180">
        <v>1178</v>
      </c>
      <c r="B1180" t="s">
        <v>890</v>
      </c>
      <c r="C1180" t="s">
        <v>1215</v>
      </c>
      <c r="D1180" t="s">
        <v>22</v>
      </c>
      <c r="E1180" t="s">
        <v>44</v>
      </c>
      <c r="F1180">
        <v>98</v>
      </c>
      <c r="G1180">
        <v>57</v>
      </c>
      <c r="H1180" t="s">
        <v>1239</v>
      </c>
    </row>
    <row r="1181" spans="1:8" x14ac:dyDescent="0.25">
      <c r="A1181">
        <v>1179</v>
      </c>
      <c r="B1181" t="s">
        <v>890</v>
      </c>
      <c r="C1181" t="s">
        <v>1215</v>
      </c>
      <c r="D1181" t="s">
        <v>24</v>
      </c>
      <c r="E1181" t="s">
        <v>44</v>
      </c>
      <c r="F1181">
        <v>98</v>
      </c>
      <c r="G1181">
        <v>65</v>
      </c>
      <c r="H1181" t="s">
        <v>1240</v>
      </c>
    </row>
    <row r="1182" spans="1:8" x14ac:dyDescent="0.25">
      <c r="A1182">
        <v>1180</v>
      </c>
      <c r="B1182" t="s">
        <v>890</v>
      </c>
      <c r="C1182" t="s">
        <v>1215</v>
      </c>
      <c r="D1182" t="s">
        <v>15</v>
      </c>
      <c r="E1182" t="s">
        <v>50</v>
      </c>
      <c r="F1182">
        <v>98</v>
      </c>
      <c r="G1182">
        <v>47</v>
      </c>
      <c r="H1182" t="s">
        <v>1241</v>
      </c>
    </row>
    <row r="1183" spans="1:8" x14ac:dyDescent="0.25">
      <c r="A1183">
        <v>1181</v>
      </c>
      <c r="B1183" t="s">
        <v>890</v>
      </c>
      <c r="C1183" t="s">
        <v>1215</v>
      </c>
      <c r="D1183" t="s">
        <v>18</v>
      </c>
      <c r="E1183" t="s">
        <v>50</v>
      </c>
      <c r="F1183">
        <v>98</v>
      </c>
      <c r="G1183">
        <v>79</v>
      </c>
      <c r="H1183" t="s">
        <v>1242</v>
      </c>
    </row>
    <row r="1184" spans="1:8" x14ac:dyDescent="0.25">
      <c r="A1184">
        <v>1182</v>
      </c>
      <c r="B1184" t="s">
        <v>890</v>
      </c>
      <c r="C1184" t="s">
        <v>1215</v>
      </c>
      <c r="D1184" t="s">
        <v>20</v>
      </c>
      <c r="E1184" t="s">
        <v>50</v>
      </c>
      <c r="F1184">
        <v>98</v>
      </c>
      <c r="G1184">
        <v>61</v>
      </c>
      <c r="H1184" t="s">
        <v>1243</v>
      </c>
    </row>
    <row r="1185" spans="1:8" x14ac:dyDescent="0.25">
      <c r="A1185">
        <v>1183</v>
      </c>
      <c r="B1185" t="s">
        <v>890</v>
      </c>
      <c r="C1185" t="s">
        <v>1215</v>
      </c>
      <c r="D1185" t="s">
        <v>22</v>
      </c>
      <c r="E1185" t="s">
        <v>50</v>
      </c>
      <c r="F1185">
        <v>98</v>
      </c>
      <c r="G1185">
        <v>55</v>
      </c>
      <c r="H1185" t="s">
        <v>1244</v>
      </c>
    </row>
    <row r="1186" spans="1:8" x14ac:dyDescent="0.25">
      <c r="A1186">
        <v>1184</v>
      </c>
      <c r="B1186" t="s">
        <v>890</v>
      </c>
      <c r="C1186" t="s">
        <v>1215</v>
      </c>
      <c r="D1186" t="s">
        <v>24</v>
      </c>
      <c r="E1186" t="s">
        <v>50</v>
      </c>
      <c r="F1186">
        <v>98</v>
      </c>
      <c r="G1186">
        <v>57</v>
      </c>
      <c r="H1186" t="s">
        <v>1245</v>
      </c>
    </row>
    <row r="1187" spans="1:8" x14ac:dyDescent="0.25">
      <c r="A1187">
        <v>1185</v>
      </c>
      <c r="B1187" t="s">
        <v>890</v>
      </c>
      <c r="C1187" t="s">
        <v>1215</v>
      </c>
      <c r="D1187" t="s">
        <v>15</v>
      </c>
      <c r="E1187" t="s">
        <v>56</v>
      </c>
      <c r="F1187">
        <v>98</v>
      </c>
      <c r="G1187">
        <v>72</v>
      </c>
      <c r="H1187" t="s">
        <v>1246</v>
      </c>
    </row>
    <row r="1188" spans="1:8" x14ac:dyDescent="0.25">
      <c r="A1188">
        <v>1186</v>
      </c>
      <c r="B1188" t="s">
        <v>890</v>
      </c>
      <c r="C1188" t="s">
        <v>1215</v>
      </c>
      <c r="D1188" t="s">
        <v>18</v>
      </c>
      <c r="E1188" t="s">
        <v>56</v>
      </c>
      <c r="F1188">
        <v>98</v>
      </c>
      <c r="G1188">
        <v>45</v>
      </c>
      <c r="H1188" t="s">
        <v>1247</v>
      </c>
    </row>
    <row r="1189" spans="1:8" x14ac:dyDescent="0.25">
      <c r="A1189">
        <v>1187</v>
      </c>
      <c r="B1189" t="s">
        <v>890</v>
      </c>
      <c r="C1189" t="s">
        <v>1215</v>
      </c>
      <c r="D1189" t="s">
        <v>20</v>
      </c>
      <c r="E1189" t="s">
        <v>56</v>
      </c>
      <c r="F1189">
        <v>98</v>
      </c>
      <c r="G1189">
        <v>65</v>
      </c>
      <c r="H1189" t="s">
        <v>1248</v>
      </c>
    </row>
    <row r="1190" spans="1:8" x14ac:dyDescent="0.25">
      <c r="A1190">
        <v>1188</v>
      </c>
      <c r="B1190" t="s">
        <v>890</v>
      </c>
      <c r="C1190" t="s">
        <v>1215</v>
      </c>
      <c r="D1190" t="s">
        <v>22</v>
      </c>
      <c r="E1190" t="s">
        <v>56</v>
      </c>
      <c r="F1190">
        <v>98</v>
      </c>
      <c r="G1190">
        <v>68</v>
      </c>
      <c r="H1190" t="s">
        <v>1249</v>
      </c>
    </row>
    <row r="1191" spans="1:8" x14ac:dyDescent="0.25">
      <c r="A1191">
        <v>1189</v>
      </c>
      <c r="B1191" t="s">
        <v>890</v>
      </c>
      <c r="C1191" t="s">
        <v>1215</v>
      </c>
      <c r="D1191" t="s">
        <v>24</v>
      </c>
      <c r="E1191" t="s">
        <v>56</v>
      </c>
      <c r="F1191">
        <v>98</v>
      </c>
      <c r="G1191">
        <v>74</v>
      </c>
      <c r="H1191" t="s">
        <v>1250</v>
      </c>
    </row>
    <row r="1192" spans="1:8" x14ac:dyDescent="0.25">
      <c r="A1192">
        <v>1190</v>
      </c>
      <c r="B1192" t="s">
        <v>890</v>
      </c>
      <c r="C1192" t="s">
        <v>1251</v>
      </c>
      <c r="D1192" t="s">
        <v>15</v>
      </c>
      <c r="E1192" t="s">
        <v>16</v>
      </c>
      <c r="F1192">
        <v>90</v>
      </c>
      <c r="G1192">
        <v>42</v>
      </c>
      <c r="H1192" t="s">
        <v>1252</v>
      </c>
    </row>
    <row r="1193" spans="1:8" x14ac:dyDescent="0.25">
      <c r="A1193">
        <v>1191</v>
      </c>
      <c r="B1193" t="s">
        <v>890</v>
      </c>
      <c r="C1193" t="s">
        <v>1251</v>
      </c>
      <c r="D1193" t="s">
        <v>18</v>
      </c>
      <c r="E1193" t="s">
        <v>16</v>
      </c>
      <c r="F1193">
        <v>90</v>
      </c>
      <c r="G1193">
        <v>78</v>
      </c>
      <c r="H1193" t="s">
        <v>1253</v>
      </c>
    </row>
    <row r="1194" spans="1:8" x14ac:dyDescent="0.25">
      <c r="A1194">
        <v>1192</v>
      </c>
      <c r="B1194" t="s">
        <v>890</v>
      </c>
      <c r="C1194" t="s">
        <v>1251</v>
      </c>
      <c r="D1194" t="s">
        <v>20</v>
      </c>
      <c r="E1194" t="s">
        <v>16</v>
      </c>
      <c r="F1194">
        <v>90</v>
      </c>
      <c r="G1194">
        <v>40</v>
      </c>
      <c r="H1194" t="s">
        <v>1254</v>
      </c>
    </row>
    <row r="1195" spans="1:8" x14ac:dyDescent="0.25">
      <c r="A1195">
        <v>1193</v>
      </c>
      <c r="B1195" t="s">
        <v>890</v>
      </c>
      <c r="C1195" t="s">
        <v>1251</v>
      </c>
      <c r="D1195" t="s">
        <v>22</v>
      </c>
      <c r="E1195" t="s">
        <v>16</v>
      </c>
      <c r="F1195">
        <v>90</v>
      </c>
      <c r="G1195">
        <v>70</v>
      </c>
      <c r="H1195" t="s">
        <v>1255</v>
      </c>
    </row>
    <row r="1196" spans="1:8" x14ac:dyDescent="0.25">
      <c r="A1196">
        <v>1194</v>
      </c>
      <c r="B1196" t="s">
        <v>890</v>
      </c>
      <c r="C1196" t="s">
        <v>1251</v>
      </c>
      <c r="D1196" t="s">
        <v>24</v>
      </c>
      <c r="E1196" t="s">
        <v>16</v>
      </c>
      <c r="F1196">
        <v>90</v>
      </c>
      <c r="G1196">
        <v>58</v>
      </c>
      <c r="H1196" t="s">
        <v>1256</v>
      </c>
    </row>
    <row r="1197" spans="1:8" x14ac:dyDescent="0.25">
      <c r="A1197">
        <v>1195</v>
      </c>
      <c r="B1197" t="s">
        <v>890</v>
      </c>
      <c r="C1197" t="s">
        <v>1251</v>
      </c>
      <c r="D1197" t="s">
        <v>15</v>
      </c>
      <c r="E1197" t="s">
        <v>26</v>
      </c>
      <c r="F1197">
        <v>90</v>
      </c>
      <c r="G1197">
        <v>74</v>
      </c>
      <c r="H1197" t="s">
        <v>1257</v>
      </c>
    </row>
    <row r="1198" spans="1:8" x14ac:dyDescent="0.25">
      <c r="A1198">
        <v>1196</v>
      </c>
      <c r="B1198" t="s">
        <v>890</v>
      </c>
      <c r="C1198" t="s">
        <v>1251</v>
      </c>
      <c r="D1198" t="s">
        <v>18</v>
      </c>
      <c r="E1198" t="s">
        <v>26</v>
      </c>
      <c r="F1198">
        <v>90</v>
      </c>
      <c r="G1198">
        <v>72</v>
      </c>
      <c r="H1198" t="s">
        <v>1258</v>
      </c>
    </row>
    <row r="1199" spans="1:8" x14ac:dyDescent="0.25">
      <c r="A1199">
        <v>1197</v>
      </c>
      <c r="B1199" t="s">
        <v>890</v>
      </c>
      <c r="C1199" t="s">
        <v>1251</v>
      </c>
      <c r="D1199" t="s">
        <v>20</v>
      </c>
      <c r="E1199" t="s">
        <v>26</v>
      </c>
      <c r="F1199">
        <v>90</v>
      </c>
      <c r="G1199">
        <v>57</v>
      </c>
      <c r="H1199" t="s">
        <v>1259</v>
      </c>
    </row>
    <row r="1200" spans="1:8" x14ac:dyDescent="0.25">
      <c r="A1200">
        <v>1198</v>
      </c>
      <c r="B1200" t="s">
        <v>890</v>
      </c>
      <c r="C1200" t="s">
        <v>1251</v>
      </c>
      <c r="D1200" t="s">
        <v>22</v>
      </c>
      <c r="E1200" t="s">
        <v>26</v>
      </c>
      <c r="F1200">
        <v>90</v>
      </c>
      <c r="G1200">
        <v>53</v>
      </c>
      <c r="H1200" t="s">
        <v>1260</v>
      </c>
    </row>
    <row r="1201" spans="1:8" x14ac:dyDescent="0.25">
      <c r="A1201">
        <v>1199</v>
      </c>
      <c r="B1201" t="s">
        <v>890</v>
      </c>
      <c r="C1201" t="s">
        <v>1251</v>
      </c>
      <c r="D1201" t="s">
        <v>24</v>
      </c>
      <c r="E1201" t="s">
        <v>26</v>
      </c>
      <c r="F1201">
        <v>90</v>
      </c>
      <c r="G1201">
        <v>69</v>
      </c>
      <c r="H1201" t="s">
        <v>1261</v>
      </c>
    </row>
    <row r="1202" spans="1:8" x14ac:dyDescent="0.25">
      <c r="A1202">
        <v>1200</v>
      </c>
      <c r="B1202" t="s">
        <v>890</v>
      </c>
      <c r="C1202" t="s">
        <v>1251</v>
      </c>
      <c r="D1202" t="s">
        <v>15</v>
      </c>
      <c r="E1202" t="s">
        <v>32</v>
      </c>
      <c r="F1202">
        <v>90</v>
      </c>
      <c r="G1202">
        <v>75</v>
      </c>
      <c r="H1202" t="s">
        <v>1262</v>
      </c>
    </row>
    <row r="1203" spans="1:8" x14ac:dyDescent="0.25">
      <c r="A1203">
        <v>1201</v>
      </c>
      <c r="B1203" t="s">
        <v>890</v>
      </c>
      <c r="C1203" t="s">
        <v>1251</v>
      </c>
      <c r="D1203" t="s">
        <v>18</v>
      </c>
      <c r="E1203" t="s">
        <v>32</v>
      </c>
      <c r="F1203">
        <v>90</v>
      </c>
      <c r="G1203">
        <v>71</v>
      </c>
      <c r="H1203" t="s">
        <v>1263</v>
      </c>
    </row>
    <row r="1204" spans="1:8" x14ac:dyDescent="0.25">
      <c r="A1204">
        <v>1202</v>
      </c>
      <c r="B1204" t="s">
        <v>890</v>
      </c>
      <c r="C1204" t="s">
        <v>1251</v>
      </c>
      <c r="D1204" t="s">
        <v>20</v>
      </c>
      <c r="E1204" t="s">
        <v>32</v>
      </c>
      <c r="F1204">
        <v>90</v>
      </c>
      <c r="G1204">
        <v>54</v>
      </c>
      <c r="H1204" t="s">
        <v>1264</v>
      </c>
    </row>
    <row r="1205" spans="1:8" x14ac:dyDescent="0.25">
      <c r="A1205">
        <v>1203</v>
      </c>
      <c r="B1205" t="s">
        <v>890</v>
      </c>
      <c r="C1205" t="s">
        <v>1251</v>
      </c>
      <c r="D1205" t="s">
        <v>22</v>
      </c>
      <c r="E1205" t="s">
        <v>32</v>
      </c>
      <c r="F1205">
        <v>90</v>
      </c>
      <c r="G1205">
        <v>62</v>
      </c>
      <c r="H1205" t="s">
        <v>1265</v>
      </c>
    </row>
    <row r="1206" spans="1:8" x14ac:dyDescent="0.25">
      <c r="A1206">
        <v>1204</v>
      </c>
      <c r="B1206" t="s">
        <v>890</v>
      </c>
      <c r="C1206" t="s">
        <v>1251</v>
      </c>
      <c r="D1206" t="s">
        <v>24</v>
      </c>
      <c r="E1206" t="s">
        <v>32</v>
      </c>
      <c r="F1206">
        <v>90</v>
      </c>
      <c r="G1206">
        <v>52</v>
      </c>
      <c r="H1206" t="s">
        <v>1266</v>
      </c>
    </row>
    <row r="1207" spans="1:8" x14ac:dyDescent="0.25">
      <c r="A1207">
        <v>1205</v>
      </c>
      <c r="B1207" t="s">
        <v>890</v>
      </c>
      <c r="C1207" t="s">
        <v>1251</v>
      </c>
      <c r="D1207" t="s">
        <v>15</v>
      </c>
      <c r="E1207" t="s">
        <v>38</v>
      </c>
      <c r="F1207">
        <v>90</v>
      </c>
      <c r="G1207">
        <v>58</v>
      </c>
      <c r="H1207" t="s">
        <v>1267</v>
      </c>
    </row>
    <row r="1208" spans="1:8" x14ac:dyDescent="0.25">
      <c r="A1208">
        <v>1206</v>
      </c>
      <c r="B1208" t="s">
        <v>890</v>
      </c>
      <c r="C1208" t="s">
        <v>1251</v>
      </c>
      <c r="D1208" t="s">
        <v>18</v>
      </c>
      <c r="E1208" t="s">
        <v>38</v>
      </c>
      <c r="F1208">
        <v>90</v>
      </c>
      <c r="G1208">
        <v>55</v>
      </c>
      <c r="H1208" t="s">
        <v>1268</v>
      </c>
    </row>
    <row r="1209" spans="1:8" x14ac:dyDescent="0.25">
      <c r="A1209">
        <v>1207</v>
      </c>
      <c r="B1209" t="s">
        <v>890</v>
      </c>
      <c r="C1209" t="s">
        <v>1251</v>
      </c>
      <c r="D1209" t="s">
        <v>20</v>
      </c>
      <c r="E1209" t="s">
        <v>38</v>
      </c>
      <c r="F1209">
        <v>90</v>
      </c>
      <c r="G1209">
        <v>41</v>
      </c>
      <c r="H1209" t="s">
        <v>1269</v>
      </c>
    </row>
    <row r="1210" spans="1:8" x14ac:dyDescent="0.25">
      <c r="A1210">
        <v>1208</v>
      </c>
      <c r="B1210" t="s">
        <v>890</v>
      </c>
      <c r="C1210" t="s">
        <v>1251</v>
      </c>
      <c r="D1210" t="s">
        <v>22</v>
      </c>
      <c r="E1210" t="s">
        <v>38</v>
      </c>
      <c r="F1210">
        <v>90</v>
      </c>
      <c r="G1210">
        <v>47</v>
      </c>
      <c r="H1210" t="s">
        <v>1270</v>
      </c>
    </row>
    <row r="1211" spans="1:8" x14ac:dyDescent="0.25">
      <c r="A1211">
        <v>1209</v>
      </c>
      <c r="B1211" t="s">
        <v>890</v>
      </c>
      <c r="C1211" t="s">
        <v>1251</v>
      </c>
      <c r="D1211" t="s">
        <v>24</v>
      </c>
      <c r="E1211" t="s">
        <v>38</v>
      </c>
      <c r="F1211">
        <v>90</v>
      </c>
      <c r="G1211">
        <v>55</v>
      </c>
      <c r="H1211" t="s">
        <v>1271</v>
      </c>
    </row>
    <row r="1212" spans="1:8" x14ac:dyDescent="0.25">
      <c r="A1212">
        <v>1210</v>
      </c>
      <c r="B1212" t="s">
        <v>890</v>
      </c>
      <c r="C1212" t="s">
        <v>1251</v>
      </c>
      <c r="D1212" t="s">
        <v>15</v>
      </c>
      <c r="E1212" t="s">
        <v>44</v>
      </c>
      <c r="F1212">
        <v>90</v>
      </c>
      <c r="G1212">
        <v>62</v>
      </c>
      <c r="H1212" t="s">
        <v>1272</v>
      </c>
    </row>
    <row r="1213" spans="1:8" x14ac:dyDescent="0.25">
      <c r="A1213">
        <v>1211</v>
      </c>
      <c r="B1213" t="s">
        <v>890</v>
      </c>
      <c r="C1213" t="s">
        <v>1251</v>
      </c>
      <c r="D1213" t="s">
        <v>18</v>
      </c>
      <c r="E1213" t="s">
        <v>44</v>
      </c>
      <c r="F1213">
        <v>90</v>
      </c>
      <c r="G1213">
        <v>60</v>
      </c>
      <c r="H1213" t="s">
        <v>1273</v>
      </c>
    </row>
    <row r="1214" spans="1:8" x14ac:dyDescent="0.25">
      <c r="A1214">
        <v>1212</v>
      </c>
      <c r="B1214" t="s">
        <v>890</v>
      </c>
      <c r="C1214" t="s">
        <v>1251</v>
      </c>
      <c r="D1214" t="s">
        <v>20</v>
      </c>
      <c r="E1214" t="s">
        <v>44</v>
      </c>
      <c r="F1214">
        <v>90</v>
      </c>
      <c r="G1214">
        <v>66</v>
      </c>
      <c r="H1214" t="s">
        <v>1274</v>
      </c>
    </row>
    <row r="1215" spans="1:8" x14ac:dyDescent="0.25">
      <c r="A1215">
        <v>1213</v>
      </c>
      <c r="B1215" t="s">
        <v>890</v>
      </c>
      <c r="C1215" t="s">
        <v>1251</v>
      </c>
      <c r="D1215" t="s">
        <v>22</v>
      </c>
      <c r="E1215" t="s">
        <v>44</v>
      </c>
      <c r="F1215">
        <v>90</v>
      </c>
      <c r="G1215">
        <v>79</v>
      </c>
      <c r="H1215" t="s">
        <v>1275</v>
      </c>
    </row>
    <row r="1216" spans="1:8" x14ac:dyDescent="0.25">
      <c r="A1216">
        <v>1214</v>
      </c>
      <c r="B1216" t="s">
        <v>890</v>
      </c>
      <c r="C1216" t="s">
        <v>1251</v>
      </c>
      <c r="D1216" t="s">
        <v>24</v>
      </c>
      <c r="E1216" t="s">
        <v>44</v>
      </c>
      <c r="F1216">
        <v>90</v>
      </c>
      <c r="G1216">
        <v>55</v>
      </c>
      <c r="H1216" t="s">
        <v>1276</v>
      </c>
    </row>
    <row r="1217" spans="1:8" x14ac:dyDescent="0.25">
      <c r="A1217">
        <v>1215</v>
      </c>
      <c r="B1217" t="s">
        <v>890</v>
      </c>
      <c r="C1217" t="s">
        <v>1251</v>
      </c>
      <c r="D1217" t="s">
        <v>15</v>
      </c>
      <c r="E1217" t="s">
        <v>50</v>
      </c>
      <c r="F1217">
        <v>90</v>
      </c>
      <c r="G1217">
        <v>52</v>
      </c>
      <c r="H1217" t="s">
        <v>1277</v>
      </c>
    </row>
    <row r="1218" spans="1:8" x14ac:dyDescent="0.25">
      <c r="A1218">
        <v>1216</v>
      </c>
      <c r="B1218" t="s">
        <v>890</v>
      </c>
      <c r="C1218" t="s">
        <v>1251</v>
      </c>
      <c r="D1218" t="s">
        <v>18</v>
      </c>
      <c r="E1218" t="s">
        <v>50</v>
      </c>
      <c r="F1218">
        <v>90</v>
      </c>
      <c r="G1218">
        <v>41</v>
      </c>
      <c r="H1218" t="s">
        <v>1278</v>
      </c>
    </row>
    <row r="1219" spans="1:8" x14ac:dyDescent="0.25">
      <c r="A1219">
        <v>1217</v>
      </c>
      <c r="B1219" t="s">
        <v>890</v>
      </c>
      <c r="C1219" t="s">
        <v>1251</v>
      </c>
      <c r="D1219" t="s">
        <v>20</v>
      </c>
      <c r="E1219" t="s">
        <v>50</v>
      </c>
      <c r="F1219">
        <v>90</v>
      </c>
      <c r="G1219">
        <v>48</v>
      </c>
      <c r="H1219" t="s">
        <v>1279</v>
      </c>
    </row>
    <row r="1220" spans="1:8" x14ac:dyDescent="0.25">
      <c r="A1220">
        <v>1218</v>
      </c>
      <c r="B1220" t="s">
        <v>890</v>
      </c>
      <c r="C1220" t="s">
        <v>1251</v>
      </c>
      <c r="D1220" t="s">
        <v>22</v>
      </c>
      <c r="E1220" t="s">
        <v>50</v>
      </c>
      <c r="F1220">
        <v>90</v>
      </c>
      <c r="G1220">
        <v>73</v>
      </c>
      <c r="H1220" t="s">
        <v>1280</v>
      </c>
    </row>
    <row r="1221" spans="1:8" x14ac:dyDescent="0.25">
      <c r="A1221">
        <v>1219</v>
      </c>
      <c r="B1221" t="s">
        <v>890</v>
      </c>
      <c r="C1221" t="s">
        <v>1251</v>
      </c>
      <c r="D1221" t="s">
        <v>24</v>
      </c>
      <c r="E1221" t="s">
        <v>50</v>
      </c>
      <c r="F1221">
        <v>90</v>
      </c>
      <c r="G1221">
        <v>45</v>
      </c>
      <c r="H1221" t="s">
        <v>1281</v>
      </c>
    </row>
    <row r="1222" spans="1:8" x14ac:dyDescent="0.25">
      <c r="A1222">
        <v>1220</v>
      </c>
      <c r="B1222" t="s">
        <v>890</v>
      </c>
      <c r="C1222" t="s">
        <v>1251</v>
      </c>
      <c r="D1222" t="s">
        <v>15</v>
      </c>
      <c r="E1222" t="s">
        <v>56</v>
      </c>
      <c r="F1222">
        <v>90</v>
      </c>
      <c r="G1222">
        <v>58</v>
      </c>
      <c r="H1222" t="s">
        <v>1282</v>
      </c>
    </row>
    <row r="1223" spans="1:8" x14ac:dyDescent="0.25">
      <c r="A1223">
        <v>1221</v>
      </c>
      <c r="B1223" t="s">
        <v>890</v>
      </c>
      <c r="C1223" t="s">
        <v>1251</v>
      </c>
      <c r="D1223" t="s">
        <v>18</v>
      </c>
      <c r="E1223" t="s">
        <v>56</v>
      </c>
      <c r="F1223">
        <v>90</v>
      </c>
      <c r="G1223">
        <v>50</v>
      </c>
      <c r="H1223" t="s">
        <v>1283</v>
      </c>
    </row>
    <row r="1224" spans="1:8" x14ac:dyDescent="0.25">
      <c r="A1224">
        <v>1222</v>
      </c>
      <c r="B1224" t="s">
        <v>890</v>
      </c>
      <c r="C1224" t="s">
        <v>1251</v>
      </c>
      <c r="D1224" t="s">
        <v>20</v>
      </c>
      <c r="E1224" t="s">
        <v>56</v>
      </c>
      <c r="F1224">
        <v>90</v>
      </c>
      <c r="G1224">
        <v>45</v>
      </c>
      <c r="H1224" t="s">
        <v>1284</v>
      </c>
    </row>
    <row r="1225" spans="1:8" x14ac:dyDescent="0.25">
      <c r="A1225">
        <v>1223</v>
      </c>
      <c r="B1225" t="s">
        <v>890</v>
      </c>
      <c r="C1225" t="s">
        <v>1251</v>
      </c>
      <c r="D1225" t="s">
        <v>22</v>
      </c>
      <c r="E1225" t="s">
        <v>56</v>
      </c>
      <c r="F1225">
        <v>90</v>
      </c>
      <c r="G1225">
        <v>48</v>
      </c>
      <c r="H1225" t="s">
        <v>1285</v>
      </c>
    </row>
    <row r="1226" spans="1:8" x14ac:dyDescent="0.25">
      <c r="A1226">
        <v>1224</v>
      </c>
      <c r="B1226" t="s">
        <v>890</v>
      </c>
      <c r="C1226" t="s">
        <v>1251</v>
      </c>
      <c r="D1226" t="s">
        <v>24</v>
      </c>
      <c r="E1226" t="s">
        <v>56</v>
      </c>
      <c r="F1226">
        <v>90</v>
      </c>
      <c r="G1226">
        <v>65</v>
      </c>
      <c r="H1226" t="s">
        <v>1286</v>
      </c>
    </row>
    <row r="1227" spans="1:8" x14ac:dyDescent="0.25">
      <c r="A1227">
        <v>1225</v>
      </c>
      <c r="B1227" t="s">
        <v>890</v>
      </c>
      <c r="C1227" t="s">
        <v>1287</v>
      </c>
      <c r="D1227" t="s">
        <v>15</v>
      </c>
      <c r="E1227" t="s">
        <v>16</v>
      </c>
      <c r="F1227">
        <v>91</v>
      </c>
      <c r="G1227">
        <v>55</v>
      </c>
      <c r="H1227" t="s">
        <v>1288</v>
      </c>
    </row>
    <row r="1228" spans="1:8" x14ac:dyDescent="0.25">
      <c r="A1228">
        <v>1226</v>
      </c>
      <c r="B1228" t="s">
        <v>890</v>
      </c>
      <c r="C1228" t="s">
        <v>1287</v>
      </c>
      <c r="D1228" t="s">
        <v>18</v>
      </c>
      <c r="E1228" t="s">
        <v>16</v>
      </c>
      <c r="F1228">
        <v>91</v>
      </c>
      <c r="G1228">
        <v>57</v>
      </c>
      <c r="H1228" t="s">
        <v>1289</v>
      </c>
    </row>
    <row r="1229" spans="1:8" x14ac:dyDescent="0.25">
      <c r="A1229">
        <v>1227</v>
      </c>
      <c r="B1229" t="s">
        <v>890</v>
      </c>
      <c r="C1229" t="s">
        <v>1287</v>
      </c>
      <c r="D1229" t="s">
        <v>20</v>
      </c>
      <c r="E1229" t="s">
        <v>16</v>
      </c>
      <c r="F1229">
        <v>91</v>
      </c>
      <c r="G1229">
        <v>78</v>
      </c>
      <c r="H1229" t="s">
        <v>1290</v>
      </c>
    </row>
    <row r="1230" spans="1:8" x14ac:dyDescent="0.25">
      <c r="A1230">
        <v>1228</v>
      </c>
      <c r="B1230" t="s">
        <v>890</v>
      </c>
      <c r="C1230" t="s">
        <v>1287</v>
      </c>
      <c r="D1230" t="s">
        <v>22</v>
      </c>
      <c r="E1230" t="s">
        <v>16</v>
      </c>
      <c r="F1230">
        <v>91</v>
      </c>
      <c r="G1230">
        <v>43</v>
      </c>
      <c r="H1230" t="s">
        <v>1291</v>
      </c>
    </row>
    <row r="1231" spans="1:8" x14ac:dyDescent="0.25">
      <c r="A1231">
        <v>1229</v>
      </c>
      <c r="B1231" t="s">
        <v>890</v>
      </c>
      <c r="C1231" t="s">
        <v>1287</v>
      </c>
      <c r="D1231" t="s">
        <v>24</v>
      </c>
      <c r="E1231" t="s">
        <v>16</v>
      </c>
      <c r="F1231">
        <v>91</v>
      </c>
      <c r="G1231">
        <v>45</v>
      </c>
      <c r="H1231" t="s">
        <v>1292</v>
      </c>
    </row>
    <row r="1232" spans="1:8" x14ac:dyDescent="0.25">
      <c r="A1232">
        <v>1230</v>
      </c>
      <c r="B1232" t="s">
        <v>890</v>
      </c>
      <c r="C1232" t="s">
        <v>1287</v>
      </c>
      <c r="D1232" t="s">
        <v>15</v>
      </c>
      <c r="E1232" t="s">
        <v>26</v>
      </c>
      <c r="F1232">
        <v>91</v>
      </c>
      <c r="G1232">
        <v>57</v>
      </c>
      <c r="H1232" t="s">
        <v>1293</v>
      </c>
    </row>
    <row r="1233" spans="1:8" x14ac:dyDescent="0.25">
      <c r="A1233">
        <v>1231</v>
      </c>
      <c r="B1233" t="s">
        <v>890</v>
      </c>
      <c r="C1233" t="s">
        <v>1287</v>
      </c>
      <c r="D1233" t="s">
        <v>18</v>
      </c>
      <c r="E1233" t="s">
        <v>26</v>
      </c>
      <c r="F1233">
        <v>91</v>
      </c>
      <c r="G1233">
        <v>59</v>
      </c>
      <c r="H1233" t="s">
        <v>1294</v>
      </c>
    </row>
    <row r="1234" spans="1:8" x14ac:dyDescent="0.25">
      <c r="A1234">
        <v>1232</v>
      </c>
      <c r="B1234" t="s">
        <v>890</v>
      </c>
      <c r="C1234" t="s">
        <v>1287</v>
      </c>
      <c r="D1234" t="s">
        <v>20</v>
      </c>
      <c r="E1234" t="s">
        <v>26</v>
      </c>
      <c r="F1234">
        <v>91</v>
      </c>
      <c r="G1234">
        <v>47</v>
      </c>
      <c r="H1234" t="s">
        <v>1295</v>
      </c>
    </row>
    <row r="1235" spans="1:8" x14ac:dyDescent="0.25">
      <c r="A1235">
        <v>1233</v>
      </c>
      <c r="B1235" t="s">
        <v>890</v>
      </c>
      <c r="C1235" t="s">
        <v>1287</v>
      </c>
      <c r="D1235" t="s">
        <v>22</v>
      </c>
      <c r="E1235" t="s">
        <v>26</v>
      </c>
      <c r="F1235">
        <v>91</v>
      </c>
      <c r="G1235">
        <v>73</v>
      </c>
      <c r="H1235" t="s">
        <v>1296</v>
      </c>
    </row>
    <row r="1236" spans="1:8" x14ac:dyDescent="0.25">
      <c r="A1236">
        <v>1234</v>
      </c>
      <c r="B1236" t="s">
        <v>890</v>
      </c>
      <c r="C1236" t="s">
        <v>1287</v>
      </c>
      <c r="D1236" t="s">
        <v>24</v>
      </c>
      <c r="E1236" t="s">
        <v>26</v>
      </c>
      <c r="F1236">
        <v>91</v>
      </c>
      <c r="G1236">
        <v>42</v>
      </c>
      <c r="H1236" t="s">
        <v>1297</v>
      </c>
    </row>
    <row r="1237" spans="1:8" x14ac:dyDescent="0.25">
      <c r="A1237">
        <v>1235</v>
      </c>
      <c r="B1237" t="s">
        <v>890</v>
      </c>
      <c r="C1237" t="s">
        <v>1287</v>
      </c>
      <c r="D1237" t="s">
        <v>15</v>
      </c>
      <c r="E1237" t="s">
        <v>32</v>
      </c>
      <c r="F1237">
        <v>91</v>
      </c>
      <c r="G1237">
        <v>76</v>
      </c>
      <c r="H1237" t="s">
        <v>1298</v>
      </c>
    </row>
    <row r="1238" spans="1:8" x14ac:dyDescent="0.25">
      <c r="A1238">
        <v>1236</v>
      </c>
      <c r="B1238" t="s">
        <v>890</v>
      </c>
      <c r="C1238" t="s">
        <v>1287</v>
      </c>
      <c r="D1238" t="s">
        <v>18</v>
      </c>
      <c r="E1238" t="s">
        <v>32</v>
      </c>
      <c r="F1238">
        <v>91</v>
      </c>
      <c r="G1238">
        <v>49</v>
      </c>
      <c r="H1238" t="s">
        <v>1299</v>
      </c>
    </row>
    <row r="1239" spans="1:8" x14ac:dyDescent="0.25">
      <c r="A1239">
        <v>1237</v>
      </c>
      <c r="B1239" t="s">
        <v>890</v>
      </c>
      <c r="C1239" t="s">
        <v>1287</v>
      </c>
      <c r="D1239" t="s">
        <v>20</v>
      </c>
      <c r="E1239" t="s">
        <v>32</v>
      </c>
      <c r="F1239">
        <v>91</v>
      </c>
      <c r="G1239">
        <v>80</v>
      </c>
      <c r="H1239" t="s">
        <v>1300</v>
      </c>
    </row>
    <row r="1240" spans="1:8" x14ac:dyDescent="0.25">
      <c r="A1240">
        <v>1238</v>
      </c>
      <c r="B1240" t="s">
        <v>890</v>
      </c>
      <c r="C1240" t="s">
        <v>1287</v>
      </c>
      <c r="D1240" t="s">
        <v>22</v>
      </c>
      <c r="E1240" t="s">
        <v>32</v>
      </c>
      <c r="F1240">
        <v>91</v>
      </c>
      <c r="G1240">
        <v>41</v>
      </c>
      <c r="H1240" t="s">
        <v>1301</v>
      </c>
    </row>
    <row r="1241" spans="1:8" x14ac:dyDescent="0.25">
      <c r="A1241">
        <v>1239</v>
      </c>
      <c r="B1241" t="s">
        <v>890</v>
      </c>
      <c r="C1241" t="s">
        <v>1287</v>
      </c>
      <c r="D1241" t="s">
        <v>24</v>
      </c>
      <c r="E1241" t="s">
        <v>32</v>
      </c>
      <c r="F1241">
        <v>91</v>
      </c>
      <c r="G1241">
        <v>59</v>
      </c>
      <c r="H1241" t="s">
        <v>1302</v>
      </c>
    </row>
    <row r="1242" spans="1:8" x14ac:dyDescent="0.25">
      <c r="A1242">
        <v>1240</v>
      </c>
      <c r="B1242" t="s">
        <v>890</v>
      </c>
      <c r="C1242" t="s">
        <v>1287</v>
      </c>
      <c r="D1242" t="s">
        <v>15</v>
      </c>
      <c r="E1242" t="s">
        <v>38</v>
      </c>
      <c r="F1242">
        <v>91</v>
      </c>
      <c r="G1242">
        <v>69</v>
      </c>
      <c r="H1242" t="s">
        <v>1303</v>
      </c>
    </row>
    <row r="1243" spans="1:8" x14ac:dyDescent="0.25">
      <c r="A1243">
        <v>1241</v>
      </c>
      <c r="B1243" t="s">
        <v>890</v>
      </c>
      <c r="C1243" t="s">
        <v>1287</v>
      </c>
      <c r="D1243" t="s">
        <v>18</v>
      </c>
      <c r="E1243" t="s">
        <v>38</v>
      </c>
      <c r="F1243">
        <v>91</v>
      </c>
      <c r="G1243">
        <v>72</v>
      </c>
      <c r="H1243" t="s">
        <v>1304</v>
      </c>
    </row>
    <row r="1244" spans="1:8" x14ac:dyDescent="0.25">
      <c r="A1244">
        <v>1242</v>
      </c>
      <c r="B1244" t="s">
        <v>890</v>
      </c>
      <c r="C1244" t="s">
        <v>1287</v>
      </c>
      <c r="D1244" t="s">
        <v>20</v>
      </c>
      <c r="E1244" t="s">
        <v>38</v>
      </c>
      <c r="F1244">
        <v>91</v>
      </c>
      <c r="G1244">
        <v>47</v>
      </c>
      <c r="H1244" t="s">
        <v>1305</v>
      </c>
    </row>
    <row r="1245" spans="1:8" x14ac:dyDescent="0.25">
      <c r="A1245">
        <v>1243</v>
      </c>
      <c r="B1245" t="s">
        <v>890</v>
      </c>
      <c r="C1245" t="s">
        <v>1287</v>
      </c>
      <c r="D1245" t="s">
        <v>22</v>
      </c>
      <c r="E1245" t="s">
        <v>38</v>
      </c>
      <c r="F1245">
        <v>91</v>
      </c>
      <c r="G1245">
        <v>66</v>
      </c>
      <c r="H1245" t="s">
        <v>1306</v>
      </c>
    </row>
    <row r="1246" spans="1:8" x14ac:dyDescent="0.25">
      <c r="A1246">
        <v>1244</v>
      </c>
      <c r="B1246" t="s">
        <v>890</v>
      </c>
      <c r="C1246" t="s">
        <v>1287</v>
      </c>
      <c r="D1246" t="s">
        <v>24</v>
      </c>
      <c r="E1246" t="s">
        <v>38</v>
      </c>
      <c r="F1246">
        <v>91</v>
      </c>
      <c r="G1246">
        <v>49</v>
      </c>
      <c r="H1246" t="s">
        <v>1307</v>
      </c>
    </row>
    <row r="1247" spans="1:8" x14ac:dyDescent="0.25">
      <c r="A1247">
        <v>1245</v>
      </c>
      <c r="B1247" t="s">
        <v>890</v>
      </c>
      <c r="C1247" t="s">
        <v>1287</v>
      </c>
      <c r="D1247" t="s">
        <v>15</v>
      </c>
      <c r="E1247" t="s">
        <v>44</v>
      </c>
      <c r="F1247">
        <v>91</v>
      </c>
      <c r="G1247">
        <v>42</v>
      </c>
      <c r="H1247" t="s">
        <v>1308</v>
      </c>
    </row>
    <row r="1248" spans="1:8" x14ac:dyDescent="0.25">
      <c r="A1248">
        <v>1246</v>
      </c>
      <c r="B1248" t="s">
        <v>890</v>
      </c>
      <c r="C1248" t="s">
        <v>1287</v>
      </c>
      <c r="D1248" t="s">
        <v>18</v>
      </c>
      <c r="E1248" t="s">
        <v>44</v>
      </c>
      <c r="F1248">
        <v>91</v>
      </c>
      <c r="G1248">
        <v>48</v>
      </c>
      <c r="H1248" t="s">
        <v>1309</v>
      </c>
    </row>
    <row r="1249" spans="1:8" x14ac:dyDescent="0.25">
      <c r="A1249">
        <v>1247</v>
      </c>
      <c r="B1249" t="s">
        <v>890</v>
      </c>
      <c r="C1249" t="s">
        <v>1287</v>
      </c>
      <c r="D1249" t="s">
        <v>20</v>
      </c>
      <c r="E1249" t="s">
        <v>44</v>
      </c>
      <c r="F1249">
        <v>91</v>
      </c>
      <c r="G1249">
        <v>61</v>
      </c>
      <c r="H1249" t="s">
        <v>1310</v>
      </c>
    </row>
    <row r="1250" spans="1:8" x14ac:dyDescent="0.25">
      <c r="A1250">
        <v>1248</v>
      </c>
      <c r="B1250" t="s">
        <v>890</v>
      </c>
      <c r="C1250" t="s">
        <v>1287</v>
      </c>
      <c r="D1250" t="s">
        <v>22</v>
      </c>
      <c r="E1250" t="s">
        <v>44</v>
      </c>
      <c r="F1250">
        <v>91</v>
      </c>
      <c r="G1250">
        <v>72</v>
      </c>
      <c r="H1250" t="s">
        <v>1311</v>
      </c>
    </row>
    <row r="1251" spans="1:8" x14ac:dyDescent="0.25">
      <c r="A1251">
        <v>1249</v>
      </c>
      <c r="B1251" t="s">
        <v>890</v>
      </c>
      <c r="C1251" t="s">
        <v>1287</v>
      </c>
      <c r="D1251" t="s">
        <v>24</v>
      </c>
      <c r="E1251" t="s">
        <v>44</v>
      </c>
      <c r="F1251">
        <v>91</v>
      </c>
      <c r="G1251">
        <v>68</v>
      </c>
      <c r="H1251" t="s">
        <v>1312</v>
      </c>
    </row>
    <row r="1252" spans="1:8" x14ac:dyDescent="0.25">
      <c r="A1252">
        <v>1250</v>
      </c>
      <c r="B1252" t="s">
        <v>890</v>
      </c>
      <c r="C1252" t="s">
        <v>1287</v>
      </c>
      <c r="D1252" t="s">
        <v>15</v>
      </c>
      <c r="E1252" t="s">
        <v>50</v>
      </c>
      <c r="F1252">
        <v>91</v>
      </c>
      <c r="G1252">
        <v>63</v>
      </c>
      <c r="H1252" t="s">
        <v>1313</v>
      </c>
    </row>
    <row r="1253" spans="1:8" x14ac:dyDescent="0.25">
      <c r="A1253">
        <v>1251</v>
      </c>
      <c r="B1253" t="s">
        <v>890</v>
      </c>
      <c r="C1253" t="s">
        <v>1287</v>
      </c>
      <c r="D1253" t="s">
        <v>18</v>
      </c>
      <c r="E1253" t="s">
        <v>50</v>
      </c>
      <c r="F1253">
        <v>91</v>
      </c>
      <c r="G1253">
        <v>64</v>
      </c>
      <c r="H1253" t="s">
        <v>1314</v>
      </c>
    </row>
    <row r="1254" spans="1:8" x14ac:dyDescent="0.25">
      <c r="A1254">
        <v>1252</v>
      </c>
      <c r="B1254" t="s">
        <v>890</v>
      </c>
      <c r="C1254" t="s">
        <v>1287</v>
      </c>
      <c r="D1254" t="s">
        <v>20</v>
      </c>
      <c r="E1254" t="s">
        <v>50</v>
      </c>
      <c r="F1254">
        <v>91</v>
      </c>
      <c r="G1254">
        <v>59</v>
      </c>
      <c r="H1254" t="s">
        <v>1315</v>
      </c>
    </row>
    <row r="1255" spans="1:8" x14ac:dyDescent="0.25">
      <c r="A1255">
        <v>1253</v>
      </c>
      <c r="B1255" t="s">
        <v>890</v>
      </c>
      <c r="C1255" t="s">
        <v>1287</v>
      </c>
      <c r="D1255" t="s">
        <v>22</v>
      </c>
      <c r="E1255" t="s">
        <v>50</v>
      </c>
      <c r="F1255">
        <v>91</v>
      </c>
      <c r="G1255">
        <v>50</v>
      </c>
      <c r="H1255" t="s">
        <v>1316</v>
      </c>
    </row>
    <row r="1256" spans="1:8" x14ac:dyDescent="0.25">
      <c r="A1256">
        <v>1254</v>
      </c>
      <c r="B1256" t="s">
        <v>890</v>
      </c>
      <c r="C1256" t="s">
        <v>1287</v>
      </c>
      <c r="D1256" t="s">
        <v>24</v>
      </c>
      <c r="E1256" t="s">
        <v>50</v>
      </c>
      <c r="F1256">
        <v>91</v>
      </c>
      <c r="G1256">
        <v>54</v>
      </c>
      <c r="H1256" t="s">
        <v>1317</v>
      </c>
    </row>
    <row r="1257" spans="1:8" x14ac:dyDescent="0.25">
      <c r="A1257">
        <v>1255</v>
      </c>
      <c r="B1257" t="s">
        <v>890</v>
      </c>
      <c r="C1257" t="s">
        <v>1287</v>
      </c>
      <c r="D1257" t="s">
        <v>15</v>
      </c>
      <c r="E1257" t="s">
        <v>56</v>
      </c>
      <c r="F1257">
        <v>91</v>
      </c>
      <c r="G1257">
        <v>67</v>
      </c>
      <c r="H1257" t="s">
        <v>1318</v>
      </c>
    </row>
    <row r="1258" spans="1:8" x14ac:dyDescent="0.25">
      <c r="A1258">
        <v>1256</v>
      </c>
      <c r="B1258" t="s">
        <v>890</v>
      </c>
      <c r="C1258" t="s">
        <v>1287</v>
      </c>
      <c r="D1258" t="s">
        <v>18</v>
      </c>
      <c r="E1258" t="s">
        <v>56</v>
      </c>
      <c r="F1258">
        <v>91</v>
      </c>
      <c r="G1258">
        <v>48</v>
      </c>
      <c r="H1258" t="s">
        <v>1319</v>
      </c>
    </row>
    <row r="1259" spans="1:8" x14ac:dyDescent="0.25">
      <c r="A1259">
        <v>1257</v>
      </c>
      <c r="B1259" t="s">
        <v>890</v>
      </c>
      <c r="C1259" t="s">
        <v>1287</v>
      </c>
      <c r="D1259" t="s">
        <v>20</v>
      </c>
      <c r="E1259" t="s">
        <v>56</v>
      </c>
      <c r="F1259">
        <v>91</v>
      </c>
      <c r="G1259">
        <v>73</v>
      </c>
      <c r="H1259" t="s">
        <v>1320</v>
      </c>
    </row>
    <row r="1260" spans="1:8" x14ac:dyDescent="0.25">
      <c r="A1260">
        <v>1258</v>
      </c>
      <c r="B1260" t="s">
        <v>890</v>
      </c>
      <c r="C1260" t="s">
        <v>1287</v>
      </c>
      <c r="D1260" t="s">
        <v>22</v>
      </c>
      <c r="E1260" t="s">
        <v>56</v>
      </c>
      <c r="F1260">
        <v>91</v>
      </c>
      <c r="G1260">
        <v>45</v>
      </c>
      <c r="H1260" t="s">
        <v>1321</v>
      </c>
    </row>
    <row r="1261" spans="1:8" x14ac:dyDescent="0.25">
      <c r="A1261">
        <v>1259</v>
      </c>
      <c r="B1261" t="s">
        <v>890</v>
      </c>
      <c r="C1261" t="s">
        <v>1287</v>
      </c>
      <c r="D1261" t="s">
        <v>24</v>
      </c>
      <c r="E1261" t="s">
        <v>56</v>
      </c>
      <c r="F1261">
        <v>91</v>
      </c>
      <c r="G1261">
        <v>60</v>
      </c>
      <c r="H1261" t="s">
        <v>1322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89519-495C-4C8C-9C7F-89645785C520}">
  <dimension ref="A1:E1001"/>
  <sheetViews>
    <sheetView zoomScale="103" workbookViewId="0">
      <selection activeCell="H31" sqref="H31"/>
    </sheetView>
  </sheetViews>
  <sheetFormatPr defaultRowHeight="15" x14ac:dyDescent="0.25"/>
  <cols>
    <col min="2" max="2" width="25" customWidth="1"/>
    <col min="3" max="3" width="19" customWidth="1"/>
    <col min="4" max="4" width="27.7109375" customWidth="1"/>
    <col min="5" max="5" width="19.140625" customWidth="1"/>
  </cols>
  <sheetData>
    <row r="1" spans="1:5" x14ac:dyDescent="0.25">
      <c r="A1" t="s">
        <v>1</v>
      </c>
      <c r="B1" t="s">
        <v>1323</v>
      </c>
      <c r="C1" t="s">
        <v>1324</v>
      </c>
      <c r="D1" t="s">
        <v>1325</v>
      </c>
      <c r="E1" t="s">
        <v>1326</v>
      </c>
    </row>
    <row r="2" spans="1:5" x14ac:dyDescent="0.25">
      <c r="A2">
        <v>1</v>
      </c>
      <c r="B2">
        <v>64</v>
      </c>
      <c r="C2">
        <v>30811</v>
      </c>
      <c r="D2" s="1">
        <v>44438</v>
      </c>
      <c r="E2" s="1">
        <v>44463</v>
      </c>
    </row>
    <row r="3" spans="1:5" x14ac:dyDescent="0.25">
      <c r="A3">
        <v>2</v>
      </c>
      <c r="B3">
        <v>473</v>
      </c>
      <c r="C3">
        <v>50490</v>
      </c>
      <c r="D3" s="1">
        <v>44230</v>
      </c>
      <c r="E3" s="1">
        <v>44240</v>
      </c>
    </row>
    <row r="4" spans="1:5" x14ac:dyDescent="0.25">
      <c r="A4">
        <v>3</v>
      </c>
      <c r="B4">
        <v>774</v>
      </c>
      <c r="C4">
        <v>46763</v>
      </c>
      <c r="D4" s="1">
        <v>44477</v>
      </c>
      <c r="E4" s="1">
        <v>44503</v>
      </c>
    </row>
    <row r="5" spans="1:5" x14ac:dyDescent="0.25">
      <c r="A5">
        <v>4</v>
      </c>
      <c r="B5">
        <v>433</v>
      </c>
      <c r="C5">
        <v>39782</v>
      </c>
      <c r="D5" s="1">
        <v>44322</v>
      </c>
      <c r="E5" s="1">
        <v>44335</v>
      </c>
    </row>
    <row r="6" spans="1:5" x14ac:dyDescent="0.25">
      <c r="A6">
        <v>5</v>
      </c>
      <c r="B6">
        <v>441</v>
      </c>
      <c r="C6">
        <v>14719</v>
      </c>
      <c r="D6" s="1">
        <v>44278</v>
      </c>
      <c r="E6" s="1">
        <v>44279</v>
      </c>
    </row>
    <row r="7" spans="1:5" x14ac:dyDescent="0.25">
      <c r="A7">
        <v>6</v>
      </c>
      <c r="B7">
        <v>800</v>
      </c>
      <c r="C7">
        <v>16197</v>
      </c>
      <c r="D7" s="1">
        <v>44448</v>
      </c>
      <c r="E7" s="1">
        <v>44474</v>
      </c>
    </row>
    <row r="8" spans="1:5" x14ac:dyDescent="0.25">
      <c r="A8">
        <v>7</v>
      </c>
      <c r="B8">
        <v>626</v>
      </c>
      <c r="C8">
        <v>37666</v>
      </c>
      <c r="D8" s="1">
        <v>44291</v>
      </c>
      <c r="E8" s="1">
        <v>44297</v>
      </c>
    </row>
    <row r="9" spans="1:5" x14ac:dyDescent="0.25">
      <c r="A9">
        <v>8</v>
      </c>
      <c r="B9">
        <v>58</v>
      </c>
      <c r="C9">
        <v>28484</v>
      </c>
      <c r="D9" s="1">
        <v>44298</v>
      </c>
      <c r="E9" s="1">
        <v>44317</v>
      </c>
    </row>
    <row r="10" spans="1:5" x14ac:dyDescent="0.25">
      <c r="A10">
        <v>9</v>
      </c>
      <c r="B10">
        <v>852</v>
      </c>
      <c r="C10">
        <v>12896</v>
      </c>
      <c r="D10" s="1">
        <v>44317</v>
      </c>
      <c r="E10" s="1">
        <v>44327</v>
      </c>
    </row>
    <row r="11" spans="1:5" x14ac:dyDescent="0.25">
      <c r="A11">
        <v>10</v>
      </c>
      <c r="B11">
        <v>659</v>
      </c>
      <c r="C11">
        <v>21922</v>
      </c>
      <c r="D11" s="1">
        <v>44484</v>
      </c>
      <c r="E11" s="1">
        <v>44485</v>
      </c>
    </row>
    <row r="12" spans="1:5" x14ac:dyDescent="0.25">
      <c r="A12">
        <v>11</v>
      </c>
      <c r="B12">
        <v>785</v>
      </c>
      <c r="C12">
        <v>36624</v>
      </c>
      <c r="D12" s="1">
        <v>44362</v>
      </c>
      <c r="E12" s="1">
        <v>44377</v>
      </c>
    </row>
    <row r="13" spans="1:5" x14ac:dyDescent="0.25">
      <c r="A13">
        <v>12</v>
      </c>
      <c r="B13">
        <v>120</v>
      </c>
      <c r="C13">
        <v>55507</v>
      </c>
      <c r="D13" s="1">
        <v>44377</v>
      </c>
      <c r="E13" s="1">
        <v>44388</v>
      </c>
    </row>
    <row r="14" spans="1:5" x14ac:dyDescent="0.25">
      <c r="A14">
        <v>13</v>
      </c>
      <c r="B14">
        <v>204</v>
      </c>
      <c r="C14">
        <v>57810</v>
      </c>
      <c r="D14" s="1">
        <v>44484</v>
      </c>
      <c r="E14" s="1">
        <v>44500</v>
      </c>
    </row>
    <row r="15" spans="1:5" x14ac:dyDescent="0.25">
      <c r="A15">
        <v>14</v>
      </c>
      <c r="B15">
        <v>957</v>
      </c>
      <c r="C15">
        <v>21270</v>
      </c>
      <c r="D15" s="1">
        <v>44284</v>
      </c>
      <c r="E15" s="1">
        <v>44298</v>
      </c>
    </row>
    <row r="16" spans="1:5" x14ac:dyDescent="0.25">
      <c r="A16">
        <v>15</v>
      </c>
      <c r="B16">
        <v>468</v>
      </c>
      <c r="C16">
        <v>15488</v>
      </c>
      <c r="D16" s="1">
        <v>44461</v>
      </c>
      <c r="E16" s="1">
        <v>44477</v>
      </c>
    </row>
    <row r="17" spans="1:5" x14ac:dyDescent="0.25">
      <c r="A17">
        <v>16</v>
      </c>
      <c r="B17">
        <v>564</v>
      </c>
      <c r="C17">
        <v>36479</v>
      </c>
      <c r="D17" s="1">
        <v>44384</v>
      </c>
      <c r="E17" s="1">
        <v>44385</v>
      </c>
    </row>
    <row r="18" spans="1:5" x14ac:dyDescent="0.25">
      <c r="A18">
        <v>17</v>
      </c>
      <c r="B18">
        <v>614</v>
      </c>
      <c r="C18">
        <v>51822</v>
      </c>
      <c r="D18" s="1">
        <v>44236</v>
      </c>
      <c r="E18" s="1">
        <v>44238</v>
      </c>
    </row>
    <row r="19" spans="1:5" x14ac:dyDescent="0.25">
      <c r="A19">
        <v>18</v>
      </c>
      <c r="B19">
        <v>299</v>
      </c>
      <c r="C19">
        <v>22902</v>
      </c>
      <c r="D19" s="1">
        <v>44197</v>
      </c>
      <c r="E19" s="1">
        <v>44199</v>
      </c>
    </row>
    <row r="20" spans="1:5" x14ac:dyDescent="0.25">
      <c r="A20">
        <v>19</v>
      </c>
      <c r="B20">
        <v>513</v>
      </c>
      <c r="C20">
        <v>56754</v>
      </c>
      <c r="D20" s="1">
        <v>44438</v>
      </c>
      <c r="E20" s="1">
        <v>44449</v>
      </c>
    </row>
    <row r="21" spans="1:5" x14ac:dyDescent="0.25">
      <c r="A21">
        <v>20</v>
      </c>
      <c r="B21">
        <v>789</v>
      </c>
      <c r="C21">
        <v>45129</v>
      </c>
      <c r="D21" s="1">
        <v>44209</v>
      </c>
      <c r="E21" s="1">
        <v>44216</v>
      </c>
    </row>
    <row r="22" spans="1:5" x14ac:dyDescent="0.25">
      <c r="A22">
        <v>21</v>
      </c>
      <c r="B22">
        <v>124</v>
      </c>
      <c r="C22">
        <v>11261</v>
      </c>
      <c r="D22" s="1">
        <v>44290</v>
      </c>
      <c r="E22" s="1">
        <v>44303</v>
      </c>
    </row>
    <row r="23" spans="1:5" x14ac:dyDescent="0.25">
      <c r="A23">
        <v>22</v>
      </c>
      <c r="B23">
        <v>180</v>
      </c>
      <c r="C23">
        <v>36088</v>
      </c>
      <c r="D23" s="1">
        <v>44344</v>
      </c>
      <c r="E23" s="1">
        <v>44356</v>
      </c>
    </row>
    <row r="24" spans="1:5" x14ac:dyDescent="0.25">
      <c r="A24">
        <v>23</v>
      </c>
      <c r="B24">
        <v>652</v>
      </c>
      <c r="C24">
        <v>45711</v>
      </c>
      <c r="D24" s="1">
        <v>44333</v>
      </c>
      <c r="E24" s="1">
        <v>44338</v>
      </c>
    </row>
    <row r="25" spans="1:5" x14ac:dyDescent="0.25">
      <c r="A25">
        <v>24</v>
      </c>
      <c r="B25">
        <v>469</v>
      </c>
      <c r="C25">
        <v>14566</v>
      </c>
      <c r="D25" s="1">
        <v>44443</v>
      </c>
      <c r="E25" s="1">
        <v>44459</v>
      </c>
    </row>
    <row r="26" spans="1:5" x14ac:dyDescent="0.25">
      <c r="A26">
        <v>25</v>
      </c>
      <c r="B26">
        <v>562</v>
      </c>
      <c r="C26">
        <v>47075</v>
      </c>
      <c r="D26" s="1">
        <v>44381</v>
      </c>
      <c r="E26" s="1">
        <v>44385</v>
      </c>
    </row>
    <row r="27" spans="1:5" x14ac:dyDescent="0.25">
      <c r="A27">
        <v>26</v>
      </c>
      <c r="B27">
        <v>732</v>
      </c>
      <c r="C27">
        <v>15964</v>
      </c>
      <c r="D27" s="1">
        <v>44311</v>
      </c>
      <c r="E27" s="1">
        <v>44320</v>
      </c>
    </row>
    <row r="28" spans="1:5" x14ac:dyDescent="0.25">
      <c r="A28">
        <v>27</v>
      </c>
      <c r="B28">
        <v>443</v>
      </c>
      <c r="C28">
        <v>35513</v>
      </c>
      <c r="D28" s="1">
        <v>44332</v>
      </c>
      <c r="E28" s="1">
        <v>44344</v>
      </c>
    </row>
    <row r="29" spans="1:5" x14ac:dyDescent="0.25">
      <c r="A29">
        <v>28</v>
      </c>
      <c r="B29">
        <v>206</v>
      </c>
      <c r="C29">
        <v>29968</v>
      </c>
      <c r="D29" s="1">
        <v>44427</v>
      </c>
      <c r="E29" s="1">
        <v>44443</v>
      </c>
    </row>
    <row r="30" spans="1:5" x14ac:dyDescent="0.25">
      <c r="A30">
        <v>29</v>
      </c>
      <c r="B30">
        <v>993</v>
      </c>
      <c r="C30">
        <v>57645</v>
      </c>
      <c r="D30" s="1">
        <v>44277</v>
      </c>
      <c r="E30" s="1">
        <v>44283</v>
      </c>
    </row>
    <row r="31" spans="1:5" x14ac:dyDescent="0.25">
      <c r="A31">
        <v>30</v>
      </c>
      <c r="B31">
        <v>260</v>
      </c>
      <c r="C31">
        <v>59350</v>
      </c>
      <c r="D31" s="1">
        <v>44384</v>
      </c>
      <c r="E31" s="1">
        <v>44403</v>
      </c>
    </row>
    <row r="32" spans="1:5" x14ac:dyDescent="0.25">
      <c r="A32">
        <v>31</v>
      </c>
      <c r="B32">
        <v>727</v>
      </c>
      <c r="C32">
        <v>15722</v>
      </c>
      <c r="D32" s="1">
        <v>44266</v>
      </c>
      <c r="E32" s="1">
        <v>44291</v>
      </c>
    </row>
    <row r="33" spans="1:5" x14ac:dyDescent="0.25">
      <c r="A33">
        <v>32</v>
      </c>
      <c r="B33">
        <v>627</v>
      </c>
      <c r="C33">
        <v>24976</v>
      </c>
      <c r="D33" s="1">
        <v>44364</v>
      </c>
      <c r="E33" s="1">
        <v>44391</v>
      </c>
    </row>
    <row r="34" spans="1:5" x14ac:dyDescent="0.25">
      <c r="A34">
        <v>33</v>
      </c>
      <c r="B34">
        <v>588</v>
      </c>
      <c r="C34">
        <v>52945</v>
      </c>
      <c r="D34" s="1">
        <v>44378</v>
      </c>
      <c r="E34" s="1">
        <v>44384</v>
      </c>
    </row>
    <row r="35" spans="1:5" x14ac:dyDescent="0.25">
      <c r="A35">
        <v>34</v>
      </c>
      <c r="B35">
        <v>412</v>
      </c>
      <c r="C35">
        <v>36244</v>
      </c>
      <c r="D35" s="1">
        <v>44339</v>
      </c>
      <c r="E35" s="1">
        <v>44346</v>
      </c>
    </row>
    <row r="36" spans="1:5" x14ac:dyDescent="0.25">
      <c r="A36">
        <v>35</v>
      </c>
      <c r="B36">
        <v>358</v>
      </c>
      <c r="C36">
        <v>49665</v>
      </c>
      <c r="D36" s="1">
        <v>44439</v>
      </c>
      <c r="E36" s="1">
        <v>44446</v>
      </c>
    </row>
    <row r="37" spans="1:5" x14ac:dyDescent="0.25">
      <c r="A37">
        <v>36</v>
      </c>
      <c r="B37">
        <v>51</v>
      </c>
      <c r="C37">
        <v>32494</v>
      </c>
      <c r="D37" s="1">
        <v>44430</v>
      </c>
      <c r="E37" s="1">
        <v>44443</v>
      </c>
    </row>
    <row r="38" spans="1:5" x14ac:dyDescent="0.25">
      <c r="A38">
        <v>37</v>
      </c>
      <c r="B38">
        <v>78</v>
      </c>
      <c r="C38">
        <v>53949</v>
      </c>
      <c r="D38" s="1">
        <v>44384</v>
      </c>
      <c r="E38" s="1">
        <v>44395</v>
      </c>
    </row>
    <row r="39" spans="1:5" x14ac:dyDescent="0.25">
      <c r="A39">
        <v>38</v>
      </c>
      <c r="B39">
        <v>809</v>
      </c>
      <c r="C39">
        <v>46219</v>
      </c>
      <c r="D39" s="1">
        <v>44230</v>
      </c>
      <c r="E39" s="1">
        <v>44246</v>
      </c>
    </row>
    <row r="40" spans="1:5" x14ac:dyDescent="0.25">
      <c r="A40">
        <v>39</v>
      </c>
      <c r="B40">
        <v>466</v>
      </c>
      <c r="C40">
        <v>23990</v>
      </c>
      <c r="D40" s="1">
        <v>44253</v>
      </c>
      <c r="E40" s="1">
        <v>44275</v>
      </c>
    </row>
    <row r="41" spans="1:5" x14ac:dyDescent="0.25">
      <c r="A41">
        <v>40</v>
      </c>
      <c r="B41">
        <v>86</v>
      </c>
      <c r="C41">
        <v>56657</v>
      </c>
      <c r="D41" s="1">
        <v>44203</v>
      </c>
      <c r="E41" s="1">
        <v>44215</v>
      </c>
    </row>
    <row r="42" spans="1:5" x14ac:dyDescent="0.25">
      <c r="A42">
        <v>41</v>
      </c>
      <c r="B42">
        <v>790</v>
      </c>
      <c r="C42">
        <v>53386</v>
      </c>
      <c r="D42" s="1">
        <v>44199</v>
      </c>
      <c r="E42" s="1">
        <v>44205</v>
      </c>
    </row>
    <row r="43" spans="1:5" x14ac:dyDescent="0.25">
      <c r="A43">
        <v>42</v>
      </c>
      <c r="B43">
        <v>690</v>
      </c>
      <c r="C43">
        <v>33993</v>
      </c>
      <c r="D43" s="1">
        <v>44406</v>
      </c>
      <c r="E43" s="1">
        <v>44410</v>
      </c>
    </row>
    <row r="44" spans="1:5" x14ac:dyDescent="0.25">
      <c r="A44">
        <v>43</v>
      </c>
      <c r="B44">
        <v>570</v>
      </c>
      <c r="C44">
        <v>22839</v>
      </c>
      <c r="D44" s="1">
        <v>44390</v>
      </c>
      <c r="E44" s="1">
        <v>44411</v>
      </c>
    </row>
    <row r="45" spans="1:5" x14ac:dyDescent="0.25">
      <c r="A45">
        <v>44</v>
      </c>
      <c r="B45">
        <v>849</v>
      </c>
      <c r="C45">
        <v>17071</v>
      </c>
      <c r="D45" s="1">
        <v>44446</v>
      </c>
      <c r="E45" s="1">
        <v>44461</v>
      </c>
    </row>
    <row r="46" spans="1:5" x14ac:dyDescent="0.25">
      <c r="A46">
        <v>45</v>
      </c>
      <c r="B46">
        <v>571</v>
      </c>
      <c r="C46">
        <v>21738</v>
      </c>
      <c r="D46" s="1">
        <v>44346</v>
      </c>
      <c r="E46" s="1">
        <v>44368</v>
      </c>
    </row>
    <row r="47" spans="1:5" x14ac:dyDescent="0.25">
      <c r="A47">
        <v>46</v>
      </c>
      <c r="B47">
        <v>922</v>
      </c>
      <c r="C47">
        <v>25378</v>
      </c>
      <c r="D47" s="1">
        <v>44369</v>
      </c>
      <c r="E47" s="1">
        <v>44381</v>
      </c>
    </row>
    <row r="48" spans="1:5" x14ac:dyDescent="0.25">
      <c r="A48">
        <v>47</v>
      </c>
      <c r="B48">
        <v>791</v>
      </c>
      <c r="C48">
        <v>35453</v>
      </c>
      <c r="D48" s="1">
        <v>44307</v>
      </c>
      <c r="E48" s="1">
        <v>44309</v>
      </c>
    </row>
    <row r="49" spans="1:5" x14ac:dyDescent="0.25">
      <c r="A49">
        <v>48</v>
      </c>
      <c r="B49">
        <v>620</v>
      </c>
      <c r="C49">
        <v>31712</v>
      </c>
      <c r="D49" s="1">
        <v>44302</v>
      </c>
      <c r="E49" s="1">
        <v>44309</v>
      </c>
    </row>
    <row r="50" spans="1:5" x14ac:dyDescent="0.25">
      <c r="A50">
        <v>49</v>
      </c>
      <c r="B50">
        <v>336</v>
      </c>
      <c r="C50">
        <v>24219</v>
      </c>
      <c r="D50" s="1">
        <v>44218</v>
      </c>
      <c r="E50" s="1">
        <v>44240</v>
      </c>
    </row>
    <row r="51" spans="1:5" x14ac:dyDescent="0.25">
      <c r="A51">
        <v>50</v>
      </c>
      <c r="B51">
        <v>454</v>
      </c>
      <c r="C51">
        <v>50310</v>
      </c>
      <c r="D51" s="1">
        <v>44455</v>
      </c>
      <c r="E51" s="1">
        <v>44457</v>
      </c>
    </row>
    <row r="52" spans="1:5" x14ac:dyDescent="0.25">
      <c r="A52">
        <v>51</v>
      </c>
      <c r="B52">
        <v>399</v>
      </c>
      <c r="C52">
        <v>18423</v>
      </c>
      <c r="D52" s="1">
        <v>44246</v>
      </c>
      <c r="E52" s="1">
        <v>44253</v>
      </c>
    </row>
    <row r="53" spans="1:5" x14ac:dyDescent="0.25">
      <c r="A53">
        <v>52</v>
      </c>
      <c r="B53">
        <v>493</v>
      </c>
      <c r="C53">
        <v>32155</v>
      </c>
      <c r="D53" s="1">
        <v>44475</v>
      </c>
      <c r="E53" s="1">
        <v>44498</v>
      </c>
    </row>
    <row r="54" spans="1:5" x14ac:dyDescent="0.25">
      <c r="A54">
        <v>53</v>
      </c>
      <c r="B54">
        <v>528</v>
      </c>
      <c r="C54">
        <v>10517</v>
      </c>
      <c r="D54" s="1">
        <v>44308</v>
      </c>
      <c r="E54" s="1">
        <v>44318</v>
      </c>
    </row>
    <row r="55" spans="1:5" x14ac:dyDescent="0.25">
      <c r="A55">
        <v>54</v>
      </c>
      <c r="B55">
        <v>195</v>
      </c>
      <c r="C55">
        <v>13681</v>
      </c>
      <c r="D55" s="1">
        <v>44311</v>
      </c>
      <c r="E55" s="1">
        <v>44333</v>
      </c>
    </row>
    <row r="56" spans="1:5" x14ac:dyDescent="0.25">
      <c r="A56">
        <v>55</v>
      </c>
      <c r="B56">
        <v>873</v>
      </c>
      <c r="C56">
        <v>55650</v>
      </c>
      <c r="D56" s="1">
        <v>44294</v>
      </c>
      <c r="E56" s="1">
        <v>44311</v>
      </c>
    </row>
    <row r="57" spans="1:5" x14ac:dyDescent="0.25">
      <c r="A57">
        <v>56</v>
      </c>
      <c r="B57">
        <v>587</v>
      </c>
      <c r="C57">
        <v>17149</v>
      </c>
      <c r="D57" s="1">
        <v>44219</v>
      </c>
      <c r="E57" s="1">
        <v>44245</v>
      </c>
    </row>
    <row r="58" spans="1:5" x14ac:dyDescent="0.25">
      <c r="A58">
        <v>57</v>
      </c>
      <c r="B58">
        <v>163</v>
      </c>
      <c r="C58">
        <v>41495</v>
      </c>
      <c r="D58" s="1">
        <v>44254</v>
      </c>
      <c r="E58" s="1">
        <v>44268</v>
      </c>
    </row>
    <row r="59" spans="1:5" x14ac:dyDescent="0.25">
      <c r="A59">
        <v>58</v>
      </c>
      <c r="B59">
        <v>332</v>
      </c>
      <c r="C59">
        <v>42861</v>
      </c>
      <c r="D59" s="1">
        <v>44229</v>
      </c>
      <c r="E59" s="1">
        <v>44237</v>
      </c>
    </row>
    <row r="60" spans="1:5" x14ac:dyDescent="0.25">
      <c r="A60">
        <v>59</v>
      </c>
      <c r="B60">
        <v>843</v>
      </c>
      <c r="C60">
        <v>21858</v>
      </c>
      <c r="D60" s="1">
        <v>44227</v>
      </c>
      <c r="E60" s="1">
        <v>44254</v>
      </c>
    </row>
    <row r="61" spans="1:5" x14ac:dyDescent="0.25">
      <c r="A61">
        <v>60</v>
      </c>
      <c r="B61">
        <v>301</v>
      </c>
      <c r="C61">
        <v>31491</v>
      </c>
      <c r="D61" s="1">
        <v>44232</v>
      </c>
      <c r="E61" s="1">
        <v>44255</v>
      </c>
    </row>
    <row r="62" spans="1:5" x14ac:dyDescent="0.25">
      <c r="A62">
        <v>61</v>
      </c>
      <c r="B62">
        <v>158</v>
      </c>
      <c r="C62">
        <v>42290</v>
      </c>
      <c r="D62" s="1">
        <v>44302</v>
      </c>
      <c r="E62" s="1">
        <v>44314</v>
      </c>
    </row>
    <row r="63" spans="1:5" x14ac:dyDescent="0.25">
      <c r="A63">
        <v>62</v>
      </c>
      <c r="B63">
        <v>93</v>
      </c>
      <c r="C63">
        <v>37952</v>
      </c>
      <c r="D63" s="1">
        <v>44407</v>
      </c>
      <c r="E63" s="1">
        <v>44421</v>
      </c>
    </row>
    <row r="64" spans="1:5" x14ac:dyDescent="0.25">
      <c r="A64">
        <v>63</v>
      </c>
      <c r="B64">
        <v>556</v>
      </c>
      <c r="C64">
        <v>27577</v>
      </c>
      <c r="D64" s="1">
        <v>44238</v>
      </c>
      <c r="E64" s="1">
        <v>44263</v>
      </c>
    </row>
    <row r="65" spans="1:5" x14ac:dyDescent="0.25">
      <c r="A65">
        <v>64</v>
      </c>
      <c r="B65">
        <v>167</v>
      </c>
      <c r="C65">
        <v>23668</v>
      </c>
      <c r="D65" s="1">
        <v>44220</v>
      </c>
      <c r="E65" s="1">
        <v>44242</v>
      </c>
    </row>
    <row r="66" spans="1:5" x14ac:dyDescent="0.25">
      <c r="A66">
        <v>65</v>
      </c>
      <c r="B66">
        <v>388</v>
      </c>
      <c r="C66">
        <v>22051</v>
      </c>
      <c r="D66" s="1">
        <v>44373</v>
      </c>
      <c r="E66" s="1">
        <v>44399</v>
      </c>
    </row>
    <row r="67" spans="1:5" x14ac:dyDescent="0.25">
      <c r="A67">
        <v>66</v>
      </c>
      <c r="B67">
        <v>631</v>
      </c>
      <c r="C67">
        <v>42774</v>
      </c>
      <c r="D67" s="1">
        <v>44422</v>
      </c>
      <c r="E67" s="1">
        <v>44430</v>
      </c>
    </row>
    <row r="68" spans="1:5" x14ac:dyDescent="0.25">
      <c r="A68">
        <v>67</v>
      </c>
      <c r="B68">
        <v>504</v>
      </c>
      <c r="C68">
        <v>52694</v>
      </c>
      <c r="D68" s="1">
        <v>44338</v>
      </c>
      <c r="E68" s="1">
        <v>44364</v>
      </c>
    </row>
    <row r="69" spans="1:5" x14ac:dyDescent="0.25">
      <c r="A69">
        <v>68</v>
      </c>
      <c r="B69">
        <v>180</v>
      </c>
      <c r="C69">
        <v>20552</v>
      </c>
      <c r="D69" s="1">
        <v>44239</v>
      </c>
      <c r="E69" s="1">
        <v>44245</v>
      </c>
    </row>
    <row r="70" spans="1:5" x14ac:dyDescent="0.25">
      <c r="A70">
        <v>69</v>
      </c>
      <c r="B70">
        <v>96</v>
      </c>
      <c r="C70">
        <v>40619</v>
      </c>
      <c r="D70" s="1">
        <v>44263</v>
      </c>
      <c r="E70" s="1">
        <v>44283</v>
      </c>
    </row>
    <row r="71" spans="1:5" x14ac:dyDescent="0.25">
      <c r="A71">
        <v>70</v>
      </c>
      <c r="B71">
        <v>802</v>
      </c>
      <c r="C71">
        <v>11279</v>
      </c>
      <c r="D71" s="1">
        <v>44331</v>
      </c>
      <c r="E71" s="1">
        <v>44342</v>
      </c>
    </row>
    <row r="72" spans="1:5" x14ac:dyDescent="0.25">
      <c r="A72">
        <v>71</v>
      </c>
      <c r="B72">
        <v>795</v>
      </c>
      <c r="C72">
        <v>20283</v>
      </c>
      <c r="D72" s="1">
        <v>44241</v>
      </c>
      <c r="E72" s="1">
        <v>44243</v>
      </c>
    </row>
    <row r="73" spans="1:5" x14ac:dyDescent="0.25">
      <c r="A73">
        <v>72</v>
      </c>
      <c r="B73">
        <v>610</v>
      </c>
      <c r="C73">
        <v>40072</v>
      </c>
      <c r="D73" s="1">
        <v>44268</v>
      </c>
      <c r="E73" s="1">
        <v>44271</v>
      </c>
    </row>
    <row r="74" spans="1:5" x14ac:dyDescent="0.25">
      <c r="A74">
        <v>73</v>
      </c>
      <c r="B74">
        <v>965</v>
      </c>
      <c r="C74">
        <v>16715</v>
      </c>
      <c r="D74" s="1">
        <v>44401</v>
      </c>
      <c r="E74" s="1">
        <v>44427</v>
      </c>
    </row>
    <row r="75" spans="1:5" x14ac:dyDescent="0.25">
      <c r="A75">
        <v>74</v>
      </c>
      <c r="B75">
        <v>391</v>
      </c>
      <c r="C75">
        <v>39655</v>
      </c>
      <c r="D75" s="1">
        <v>44250</v>
      </c>
      <c r="E75" s="1">
        <v>44254</v>
      </c>
    </row>
    <row r="76" spans="1:5" x14ac:dyDescent="0.25">
      <c r="A76">
        <v>75</v>
      </c>
      <c r="B76">
        <v>68</v>
      </c>
      <c r="C76">
        <v>16667</v>
      </c>
      <c r="D76" s="1">
        <v>44432</v>
      </c>
      <c r="E76" s="1">
        <v>44454</v>
      </c>
    </row>
    <row r="77" spans="1:5" x14ac:dyDescent="0.25">
      <c r="A77">
        <v>76</v>
      </c>
      <c r="B77">
        <v>470</v>
      </c>
      <c r="C77">
        <v>22762</v>
      </c>
      <c r="D77" s="1">
        <v>44365</v>
      </c>
      <c r="E77" s="1">
        <v>44373</v>
      </c>
    </row>
    <row r="78" spans="1:5" x14ac:dyDescent="0.25">
      <c r="A78">
        <v>77</v>
      </c>
      <c r="B78">
        <v>680</v>
      </c>
      <c r="C78">
        <v>56675</v>
      </c>
      <c r="D78" s="1">
        <v>44305</v>
      </c>
      <c r="E78" s="1">
        <v>44315</v>
      </c>
    </row>
    <row r="79" spans="1:5" x14ac:dyDescent="0.25">
      <c r="A79">
        <v>78</v>
      </c>
      <c r="B79">
        <v>681</v>
      </c>
      <c r="C79">
        <v>58179</v>
      </c>
      <c r="D79" s="1">
        <v>44329</v>
      </c>
      <c r="E79" s="1">
        <v>44345</v>
      </c>
    </row>
    <row r="80" spans="1:5" x14ac:dyDescent="0.25">
      <c r="A80">
        <v>79</v>
      </c>
      <c r="B80">
        <v>236</v>
      </c>
      <c r="C80">
        <v>54340</v>
      </c>
      <c r="D80" s="1">
        <v>44271</v>
      </c>
      <c r="E80" s="1">
        <v>44280</v>
      </c>
    </row>
    <row r="81" spans="1:5" x14ac:dyDescent="0.25">
      <c r="A81">
        <v>80</v>
      </c>
      <c r="B81">
        <v>872</v>
      </c>
      <c r="C81">
        <v>59554</v>
      </c>
      <c r="D81" s="1">
        <v>44312</v>
      </c>
      <c r="E81" s="1">
        <v>44336</v>
      </c>
    </row>
    <row r="82" spans="1:5" x14ac:dyDescent="0.25">
      <c r="A82">
        <v>81</v>
      </c>
      <c r="B82">
        <v>736</v>
      </c>
      <c r="C82">
        <v>30150</v>
      </c>
      <c r="D82" s="1">
        <v>44360</v>
      </c>
      <c r="E82" s="1">
        <v>44362</v>
      </c>
    </row>
    <row r="83" spans="1:5" x14ac:dyDescent="0.25">
      <c r="A83">
        <v>82</v>
      </c>
      <c r="B83">
        <v>927</v>
      </c>
      <c r="C83">
        <v>32502</v>
      </c>
      <c r="D83" s="1">
        <v>44229</v>
      </c>
      <c r="E83" s="1">
        <v>44254</v>
      </c>
    </row>
    <row r="84" spans="1:5" x14ac:dyDescent="0.25">
      <c r="A84">
        <v>83</v>
      </c>
      <c r="B84">
        <v>537</v>
      </c>
      <c r="C84">
        <v>39729</v>
      </c>
      <c r="D84" s="1">
        <v>44372</v>
      </c>
      <c r="E84" s="1">
        <v>44378</v>
      </c>
    </row>
    <row r="85" spans="1:5" x14ac:dyDescent="0.25">
      <c r="A85">
        <v>84</v>
      </c>
      <c r="B85">
        <v>181</v>
      </c>
      <c r="C85">
        <v>43438</v>
      </c>
      <c r="D85" s="1">
        <v>44434</v>
      </c>
      <c r="E85" s="1">
        <v>44459</v>
      </c>
    </row>
    <row r="86" spans="1:5" x14ac:dyDescent="0.25">
      <c r="A86">
        <v>85</v>
      </c>
      <c r="B86">
        <v>251</v>
      </c>
      <c r="C86">
        <v>43533</v>
      </c>
      <c r="D86" s="1">
        <v>44265</v>
      </c>
      <c r="E86" s="1">
        <v>44277</v>
      </c>
    </row>
    <row r="87" spans="1:5" x14ac:dyDescent="0.25">
      <c r="A87">
        <v>86</v>
      </c>
      <c r="B87">
        <v>874</v>
      </c>
      <c r="C87">
        <v>27045</v>
      </c>
      <c r="D87" s="1">
        <v>44413</v>
      </c>
      <c r="E87" s="1">
        <v>44419</v>
      </c>
    </row>
    <row r="88" spans="1:5" x14ac:dyDescent="0.25">
      <c r="A88">
        <v>87</v>
      </c>
      <c r="B88">
        <v>325</v>
      </c>
      <c r="C88">
        <v>32961</v>
      </c>
      <c r="D88" s="1">
        <v>44367</v>
      </c>
      <c r="E88" s="1">
        <v>44393</v>
      </c>
    </row>
    <row r="89" spans="1:5" x14ac:dyDescent="0.25">
      <c r="A89">
        <v>88</v>
      </c>
      <c r="B89">
        <v>567</v>
      </c>
      <c r="C89">
        <v>10904</v>
      </c>
      <c r="D89" s="1">
        <v>44396</v>
      </c>
      <c r="E89" s="1">
        <v>44423</v>
      </c>
    </row>
    <row r="90" spans="1:5" x14ac:dyDescent="0.25">
      <c r="A90">
        <v>89</v>
      </c>
      <c r="B90">
        <v>448</v>
      </c>
      <c r="C90">
        <v>29268</v>
      </c>
      <c r="D90" s="1">
        <v>44491</v>
      </c>
      <c r="E90" s="1">
        <v>44516</v>
      </c>
    </row>
    <row r="91" spans="1:5" x14ac:dyDescent="0.25">
      <c r="A91">
        <v>90</v>
      </c>
      <c r="B91">
        <v>809</v>
      </c>
      <c r="C91">
        <v>11475</v>
      </c>
      <c r="D91" s="1">
        <v>44360</v>
      </c>
      <c r="E91" s="1">
        <v>44384</v>
      </c>
    </row>
    <row r="92" spans="1:5" x14ac:dyDescent="0.25">
      <c r="A92">
        <v>91</v>
      </c>
      <c r="B92">
        <v>803</v>
      </c>
      <c r="C92">
        <v>16601</v>
      </c>
      <c r="D92" s="1">
        <v>44441</v>
      </c>
      <c r="E92" s="1">
        <v>44454</v>
      </c>
    </row>
    <row r="93" spans="1:5" x14ac:dyDescent="0.25">
      <c r="A93">
        <v>92</v>
      </c>
      <c r="B93">
        <v>273</v>
      </c>
      <c r="C93">
        <v>37239</v>
      </c>
      <c r="D93" s="1">
        <v>44208</v>
      </c>
      <c r="E93" s="1">
        <v>44226</v>
      </c>
    </row>
    <row r="94" spans="1:5" x14ac:dyDescent="0.25">
      <c r="A94">
        <v>93</v>
      </c>
      <c r="B94">
        <v>908</v>
      </c>
      <c r="C94">
        <v>52379</v>
      </c>
      <c r="D94" s="1">
        <v>44491</v>
      </c>
      <c r="E94" s="1">
        <v>44511</v>
      </c>
    </row>
    <row r="95" spans="1:5" x14ac:dyDescent="0.25">
      <c r="A95">
        <v>94</v>
      </c>
      <c r="B95">
        <v>629</v>
      </c>
      <c r="C95">
        <v>47031</v>
      </c>
      <c r="D95" s="1">
        <v>44263</v>
      </c>
      <c r="E95" s="1">
        <v>44281</v>
      </c>
    </row>
    <row r="96" spans="1:5" x14ac:dyDescent="0.25">
      <c r="A96">
        <v>95</v>
      </c>
      <c r="B96">
        <v>413</v>
      </c>
      <c r="C96">
        <v>52416</v>
      </c>
      <c r="D96" s="1">
        <v>44221</v>
      </c>
      <c r="E96" s="1">
        <v>44232</v>
      </c>
    </row>
    <row r="97" spans="1:5" x14ac:dyDescent="0.25">
      <c r="A97">
        <v>96</v>
      </c>
      <c r="B97">
        <v>415</v>
      </c>
      <c r="C97">
        <v>12119</v>
      </c>
      <c r="D97" s="1">
        <v>44367</v>
      </c>
      <c r="E97" s="1">
        <v>44377</v>
      </c>
    </row>
    <row r="98" spans="1:5" x14ac:dyDescent="0.25">
      <c r="A98">
        <v>97</v>
      </c>
      <c r="B98">
        <v>106</v>
      </c>
      <c r="C98">
        <v>17772</v>
      </c>
      <c r="D98" s="1">
        <v>44284</v>
      </c>
      <c r="E98" s="1">
        <v>44286</v>
      </c>
    </row>
    <row r="99" spans="1:5" x14ac:dyDescent="0.25">
      <c r="A99">
        <v>98</v>
      </c>
      <c r="B99">
        <v>257</v>
      </c>
      <c r="C99">
        <v>44700</v>
      </c>
      <c r="D99" s="1">
        <v>44315</v>
      </c>
      <c r="E99" s="1">
        <v>44324</v>
      </c>
    </row>
    <row r="100" spans="1:5" x14ac:dyDescent="0.25">
      <c r="A100">
        <v>99</v>
      </c>
      <c r="B100">
        <v>291</v>
      </c>
      <c r="C100">
        <v>26787</v>
      </c>
      <c r="D100" s="1">
        <v>44452</v>
      </c>
      <c r="E100" s="1">
        <v>44464</v>
      </c>
    </row>
    <row r="101" spans="1:5" x14ac:dyDescent="0.25">
      <c r="A101">
        <v>100</v>
      </c>
      <c r="B101">
        <v>817</v>
      </c>
      <c r="C101">
        <v>57063</v>
      </c>
      <c r="D101" s="1">
        <v>44285</v>
      </c>
      <c r="E101" s="1">
        <v>44302</v>
      </c>
    </row>
    <row r="102" spans="1:5" x14ac:dyDescent="0.25">
      <c r="A102">
        <v>101</v>
      </c>
      <c r="B102">
        <v>807</v>
      </c>
      <c r="C102">
        <v>25174</v>
      </c>
      <c r="D102" s="1">
        <v>44227</v>
      </c>
      <c r="E102" s="1">
        <v>44254</v>
      </c>
    </row>
    <row r="103" spans="1:5" x14ac:dyDescent="0.25">
      <c r="A103">
        <v>102</v>
      </c>
      <c r="B103">
        <v>846</v>
      </c>
      <c r="C103">
        <v>41382</v>
      </c>
      <c r="D103" s="1">
        <v>44323</v>
      </c>
      <c r="E103" s="1">
        <v>44342</v>
      </c>
    </row>
    <row r="104" spans="1:5" x14ac:dyDescent="0.25">
      <c r="A104">
        <v>103</v>
      </c>
      <c r="B104">
        <v>209</v>
      </c>
      <c r="C104">
        <v>49852</v>
      </c>
      <c r="D104" s="1">
        <v>44363</v>
      </c>
      <c r="E104" s="1">
        <v>44371</v>
      </c>
    </row>
    <row r="105" spans="1:5" x14ac:dyDescent="0.25">
      <c r="A105">
        <v>104</v>
      </c>
      <c r="B105">
        <v>366</v>
      </c>
      <c r="C105">
        <v>11454</v>
      </c>
      <c r="D105" s="1">
        <v>44352</v>
      </c>
      <c r="E105" s="1">
        <v>44370</v>
      </c>
    </row>
    <row r="106" spans="1:5" x14ac:dyDescent="0.25">
      <c r="A106">
        <v>105</v>
      </c>
      <c r="B106">
        <v>456</v>
      </c>
      <c r="C106">
        <v>46013</v>
      </c>
      <c r="D106" s="1">
        <v>44372</v>
      </c>
      <c r="E106" s="1">
        <v>44391</v>
      </c>
    </row>
    <row r="107" spans="1:5" x14ac:dyDescent="0.25">
      <c r="A107">
        <v>106</v>
      </c>
      <c r="B107">
        <v>573</v>
      </c>
      <c r="C107">
        <v>12033</v>
      </c>
      <c r="D107" s="1">
        <v>44264</v>
      </c>
      <c r="E107" s="1">
        <v>44283</v>
      </c>
    </row>
    <row r="108" spans="1:5" x14ac:dyDescent="0.25">
      <c r="A108">
        <v>107</v>
      </c>
      <c r="B108">
        <v>127</v>
      </c>
      <c r="C108">
        <v>58760</v>
      </c>
      <c r="D108" s="1">
        <v>44207</v>
      </c>
      <c r="E108" s="1">
        <v>44230</v>
      </c>
    </row>
    <row r="109" spans="1:5" x14ac:dyDescent="0.25">
      <c r="A109">
        <v>108</v>
      </c>
      <c r="B109">
        <v>935</v>
      </c>
      <c r="C109">
        <v>52439</v>
      </c>
      <c r="D109" s="1">
        <v>44262</v>
      </c>
      <c r="E109" s="1">
        <v>44283</v>
      </c>
    </row>
    <row r="110" spans="1:5" x14ac:dyDescent="0.25">
      <c r="A110">
        <v>109</v>
      </c>
      <c r="B110">
        <v>554</v>
      </c>
      <c r="C110">
        <v>12707</v>
      </c>
      <c r="D110" s="1">
        <v>44292</v>
      </c>
      <c r="E110" s="1">
        <v>44315</v>
      </c>
    </row>
    <row r="111" spans="1:5" x14ac:dyDescent="0.25">
      <c r="A111">
        <v>110</v>
      </c>
      <c r="B111">
        <v>607</v>
      </c>
      <c r="C111">
        <v>15385</v>
      </c>
      <c r="D111" s="1">
        <v>44441</v>
      </c>
      <c r="E111" s="1">
        <v>44445</v>
      </c>
    </row>
    <row r="112" spans="1:5" x14ac:dyDescent="0.25">
      <c r="A112">
        <v>111</v>
      </c>
      <c r="B112">
        <v>794</v>
      </c>
      <c r="C112">
        <v>34096</v>
      </c>
      <c r="D112" s="1">
        <v>44285</v>
      </c>
      <c r="E112" s="1">
        <v>44300</v>
      </c>
    </row>
    <row r="113" spans="1:5" x14ac:dyDescent="0.25">
      <c r="A113">
        <v>112</v>
      </c>
      <c r="B113">
        <v>75</v>
      </c>
      <c r="C113">
        <v>46956</v>
      </c>
      <c r="D113" s="1">
        <v>44231</v>
      </c>
      <c r="E113" s="1">
        <v>44244</v>
      </c>
    </row>
    <row r="114" spans="1:5" x14ac:dyDescent="0.25">
      <c r="A114">
        <v>113</v>
      </c>
      <c r="B114">
        <v>565</v>
      </c>
      <c r="C114">
        <v>49592</v>
      </c>
      <c r="D114" s="1">
        <v>44274</v>
      </c>
      <c r="E114" s="1">
        <v>44294</v>
      </c>
    </row>
    <row r="115" spans="1:5" x14ac:dyDescent="0.25">
      <c r="A115">
        <v>114</v>
      </c>
      <c r="B115">
        <v>160</v>
      </c>
      <c r="C115">
        <v>49686</v>
      </c>
      <c r="D115" s="1">
        <v>44416</v>
      </c>
      <c r="E115" s="1">
        <v>44441</v>
      </c>
    </row>
    <row r="116" spans="1:5" x14ac:dyDescent="0.25">
      <c r="A116">
        <v>115</v>
      </c>
      <c r="B116">
        <v>492</v>
      </c>
      <c r="C116">
        <v>12685</v>
      </c>
      <c r="D116" s="1">
        <v>44297</v>
      </c>
      <c r="E116" s="1">
        <v>44308</v>
      </c>
    </row>
    <row r="117" spans="1:5" x14ac:dyDescent="0.25">
      <c r="A117">
        <v>116</v>
      </c>
      <c r="B117">
        <v>510</v>
      </c>
      <c r="C117">
        <v>15397</v>
      </c>
      <c r="D117" s="1">
        <v>44311</v>
      </c>
      <c r="E117" s="1">
        <v>44336</v>
      </c>
    </row>
    <row r="118" spans="1:5" x14ac:dyDescent="0.25">
      <c r="A118">
        <v>117</v>
      </c>
      <c r="B118">
        <v>971</v>
      </c>
      <c r="C118">
        <v>58134</v>
      </c>
      <c r="D118" s="1">
        <v>44204</v>
      </c>
      <c r="E118" s="1">
        <v>44219</v>
      </c>
    </row>
    <row r="119" spans="1:5" x14ac:dyDescent="0.25">
      <c r="A119">
        <v>118</v>
      </c>
      <c r="B119">
        <v>639</v>
      </c>
      <c r="C119">
        <v>37950</v>
      </c>
      <c r="D119" s="1">
        <v>44247</v>
      </c>
      <c r="E119" s="1">
        <v>44249</v>
      </c>
    </row>
    <row r="120" spans="1:5" x14ac:dyDescent="0.25">
      <c r="A120">
        <v>119</v>
      </c>
      <c r="B120">
        <v>545</v>
      </c>
      <c r="C120">
        <v>19955</v>
      </c>
      <c r="D120" s="1">
        <v>44315</v>
      </c>
      <c r="E120" s="1">
        <v>44322</v>
      </c>
    </row>
    <row r="121" spans="1:5" x14ac:dyDescent="0.25">
      <c r="A121">
        <v>120</v>
      </c>
      <c r="B121">
        <v>585</v>
      </c>
      <c r="C121">
        <v>53001</v>
      </c>
      <c r="D121" s="1">
        <v>44356</v>
      </c>
      <c r="E121" s="1">
        <v>44361</v>
      </c>
    </row>
    <row r="122" spans="1:5" x14ac:dyDescent="0.25">
      <c r="A122">
        <v>121</v>
      </c>
      <c r="B122">
        <v>549</v>
      </c>
      <c r="C122">
        <v>27436</v>
      </c>
      <c r="D122" s="1">
        <v>44307</v>
      </c>
      <c r="E122" s="1">
        <v>44309</v>
      </c>
    </row>
    <row r="123" spans="1:5" x14ac:dyDescent="0.25">
      <c r="A123">
        <v>122</v>
      </c>
      <c r="B123">
        <v>732</v>
      </c>
      <c r="C123">
        <v>29226</v>
      </c>
      <c r="D123" s="1">
        <v>44299</v>
      </c>
      <c r="E123" s="1">
        <v>44320</v>
      </c>
    </row>
    <row r="124" spans="1:5" x14ac:dyDescent="0.25">
      <c r="A124">
        <v>123</v>
      </c>
      <c r="B124">
        <v>471</v>
      </c>
      <c r="C124">
        <v>17133</v>
      </c>
      <c r="D124" s="1">
        <v>44259</v>
      </c>
      <c r="E124" s="1">
        <v>44277</v>
      </c>
    </row>
    <row r="125" spans="1:5" x14ac:dyDescent="0.25">
      <c r="A125">
        <v>124</v>
      </c>
      <c r="B125">
        <v>776</v>
      </c>
      <c r="C125">
        <v>43888</v>
      </c>
      <c r="D125" s="1">
        <v>44383</v>
      </c>
      <c r="E125" s="1">
        <v>44392</v>
      </c>
    </row>
    <row r="126" spans="1:5" x14ac:dyDescent="0.25">
      <c r="A126">
        <v>125</v>
      </c>
      <c r="B126">
        <v>321</v>
      </c>
      <c r="C126">
        <v>29600</v>
      </c>
      <c r="D126" s="1">
        <v>44491</v>
      </c>
      <c r="E126" s="1">
        <v>44503</v>
      </c>
    </row>
    <row r="127" spans="1:5" x14ac:dyDescent="0.25">
      <c r="A127">
        <v>126</v>
      </c>
      <c r="B127">
        <v>326</v>
      </c>
      <c r="C127">
        <v>29536</v>
      </c>
      <c r="D127" s="1">
        <v>44227</v>
      </c>
      <c r="E127" s="1">
        <v>44247</v>
      </c>
    </row>
    <row r="128" spans="1:5" x14ac:dyDescent="0.25">
      <c r="A128">
        <v>127</v>
      </c>
      <c r="B128">
        <v>51</v>
      </c>
      <c r="C128">
        <v>43262</v>
      </c>
      <c r="D128" s="1">
        <v>44287</v>
      </c>
      <c r="E128" s="1">
        <v>44297</v>
      </c>
    </row>
    <row r="129" spans="1:5" x14ac:dyDescent="0.25">
      <c r="A129">
        <v>128</v>
      </c>
      <c r="B129">
        <v>936</v>
      </c>
      <c r="C129">
        <v>17661</v>
      </c>
      <c r="D129" s="1">
        <v>44482</v>
      </c>
      <c r="E129" s="1">
        <v>44509</v>
      </c>
    </row>
    <row r="130" spans="1:5" x14ac:dyDescent="0.25">
      <c r="A130">
        <v>129</v>
      </c>
      <c r="B130">
        <v>428</v>
      </c>
      <c r="C130">
        <v>42185</v>
      </c>
      <c r="D130" s="1">
        <v>44340</v>
      </c>
      <c r="E130" s="1">
        <v>44343</v>
      </c>
    </row>
    <row r="131" spans="1:5" x14ac:dyDescent="0.25">
      <c r="A131">
        <v>130</v>
      </c>
      <c r="B131">
        <v>439</v>
      </c>
      <c r="C131">
        <v>12827</v>
      </c>
      <c r="D131" s="1">
        <v>44367</v>
      </c>
      <c r="E131" s="1">
        <v>44392</v>
      </c>
    </row>
    <row r="132" spans="1:5" x14ac:dyDescent="0.25">
      <c r="A132">
        <v>131</v>
      </c>
      <c r="B132">
        <v>629</v>
      </c>
      <c r="C132">
        <v>52850</v>
      </c>
      <c r="D132" s="1">
        <v>44459</v>
      </c>
      <c r="E132" s="1">
        <v>44463</v>
      </c>
    </row>
    <row r="133" spans="1:5" x14ac:dyDescent="0.25">
      <c r="A133">
        <v>132</v>
      </c>
      <c r="B133">
        <v>562</v>
      </c>
      <c r="C133">
        <v>10396</v>
      </c>
      <c r="D133" s="1">
        <v>44303</v>
      </c>
      <c r="E133" s="1">
        <v>44317</v>
      </c>
    </row>
    <row r="134" spans="1:5" x14ac:dyDescent="0.25">
      <c r="A134">
        <v>133</v>
      </c>
      <c r="B134">
        <v>878</v>
      </c>
      <c r="C134">
        <v>43759</v>
      </c>
      <c r="D134" s="1">
        <v>44384</v>
      </c>
      <c r="E134" s="1">
        <v>44394</v>
      </c>
    </row>
    <row r="135" spans="1:5" x14ac:dyDescent="0.25">
      <c r="A135">
        <v>134</v>
      </c>
      <c r="B135">
        <v>12</v>
      </c>
      <c r="C135">
        <v>39451</v>
      </c>
      <c r="D135" s="1">
        <v>44366</v>
      </c>
      <c r="E135" s="1">
        <v>44378</v>
      </c>
    </row>
    <row r="136" spans="1:5" x14ac:dyDescent="0.25">
      <c r="A136">
        <v>135</v>
      </c>
      <c r="B136">
        <v>942</v>
      </c>
      <c r="C136">
        <v>53723</v>
      </c>
      <c r="D136" s="1">
        <v>44331</v>
      </c>
      <c r="E136" s="1">
        <v>44349</v>
      </c>
    </row>
    <row r="137" spans="1:5" x14ac:dyDescent="0.25">
      <c r="A137">
        <v>136</v>
      </c>
      <c r="B137">
        <v>539</v>
      </c>
      <c r="C137">
        <v>35331</v>
      </c>
      <c r="D137" s="1">
        <v>44445</v>
      </c>
      <c r="E137" s="1">
        <v>44447</v>
      </c>
    </row>
    <row r="138" spans="1:5" x14ac:dyDescent="0.25">
      <c r="A138">
        <v>137</v>
      </c>
      <c r="B138">
        <v>298</v>
      </c>
      <c r="C138">
        <v>58875</v>
      </c>
      <c r="D138" s="1">
        <v>44487</v>
      </c>
      <c r="E138" s="1">
        <v>44489</v>
      </c>
    </row>
    <row r="139" spans="1:5" x14ac:dyDescent="0.25">
      <c r="A139">
        <v>138</v>
      </c>
      <c r="B139">
        <v>331</v>
      </c>
      <c r="C139">
        <v>50666</v>
      </c>
      <c r="D139" s="1">
        <v>44232</v>
      </c>
      <c r="E139" s="1">
        <v>44237</v>
      </c>
    </row>
    <row r="140" spans="1:5" x14ac:dyDescent="0.25">
      <c r="A140">
        <v>139</v>
      </c>
      <c r="B140">
        <v>871</v>
      </c>
      <c r="C140">
        <v>11224</v>
      </c>
      <c r="D140" s="1">
        <v>44362</v>
      </c>
      <c r="E140" s="1">
        <v>44375</v>
      </c>
    </row>
    <row r="141" spans="1:5" x14ac:dyDescent="0.25">
      <c r="A141">
        <v>140</v>
      </c>
      <c r="B141">
        <v>539</v>
      </c>
      <c r="C141">
        <v>35025</v>
      </c>
      <c r="D141" s="1">
        <v>44294</v>
      </c>
      <c r="E141" s="1">
        <v>44299</v>
      </c>
    </row>
    <row r="142" spans="1:5" x14ac:dyDescent="0.25">
      <c r="A142">
        <v>141</v>
      </c>
      <c r="B142">
        <v>528</v>
      </c>
      <c r="C142">
        <v>40203</v>
      </c>
      <c r="D142" s="1">
        <v>44434</v>
      </c>
      <c r="E142" s="1">
        <v>44452</v>
      </c>
    </row>
    <row r="143" spans="1:5" x14ac:dyDescent="0.25">
      <c r="A143">
        <v>142</v>
      </c>
      <c r="B143">
        <v>237</v>
      </c>
      <c r="C143">
        <v>53165</v>
      </c>
      <c r="D143" s="1">
        <v>44362</v>
      </c>
      <c r="E143" s="1">
        <v>44389</v>
      </c>
    </row>
    <row r="144" spans="1:5" x14ac:dyDescent="0.25">
      <c r="A144">
        <v>143</v>
      </c>
      <c r="B144">
        <v>828</v>
      </c>
      <c r="C144">
        <v>37187</v>
      </c>
      <c r="D144" s="1">
        <v>44235</v>
      </c>
      <c r="E144" s="1">
        <v>44238</v>
      </c>
    </row>
    <row r="145" spans="1:5" x14ac:dyDescent="0.25">
      <c r="A145">
        <v>144</v>
      </c>
      <c r="B145">
        <v>928</v>
      </c>
      <c r="C145">
        <v>15762</v>
      </c>
      <c r="D145" s="1">
        <v>44338</v>
      </c>
      <c r="E145" s="1">
        <v>44344</v>
      </c>
    </row>
    <row r="146" spans="1:5" x14ac:dyDescent="0.25">
      <c r="A146">
        <v>145</v>
      </c>
      <c r="B146">
        <v>871</v>
      </c>
      <c r="C146">
        <v>26358</v>
      </c>
      <c r="D146" s="1">
        <v>44229</v>
      </c>
      <c r="E146" s="1">
        <v>44237</v>
      </c>
    </row>
    <row r="147" spans="1:5" x14ac:dyDescent="0.25">
      <c r="A147">
        <v>146</v>
      </c>
      <c r="B147">
        <v>912</v>
      </c>
      <c r="C147">
        <v>22750</v>
      </c>
      <c r="D147" s="1">
        <v>44438</v>
      </c>
      <c r="E147" s="1">
        <v>44465</v>
      </c>
    </row>
    <row r="148" spans="1:5" x14ac:dyDescent="0.25">
      <c r="A148">
        <v>147</v>
      </c>
      <c r="B148">
        <v>818</v>
      </c>
      <c r="C148">
        <v>20690</v>
      </c>
      <c r="D148" s="1">
        <v>44467</v>
      </c>
      <c r="E148" s="1">
        <v>44485</v>
      </c>
    </row>
    <row r="149" spans="1:5" x14ac:dyDescent="0.25">
      <c r="A149">
        <v>148</v>
      </c>
      <c r="B149">
        <v>573</v>
      </c>
      <c r="C149">
        <v>14073</v>
      </c>
      <c r="D149" s="1">
        <v>44210</v>
      </c>
      <c r="E149" s="1">
        <v>44220</v>
      </c>
    </row>
    <row r="150" spans="1:5" x14ac:dyDescent="0.25">
      <c r="A150">
        <v>149</v>
      </c>
      <c r="B150">
        <v>500</v>
      </c>
      <c r="C150">
        <v>31490</v>
      </c>
      <c r="D150" s="1">
        <v>44258</v>
      </c>
      <c r="E150" s="1">
        <v>44269</v>
      </c>
    </row>
    <row r="151" spans="1:5" x14ac:dyDescent="0.25">
      <c r="A151">
        <v>150</v>
      </c>
      <c r="B151">
        <v>462</v>
      </c>
      <c r="C151">
        <v>34428</v>
      </c>
      <c r="D151" s="1">
        <v>44369</v>
      </c>
      <c r="E151" s="1">
        <v>44374</v>
      </c>
    </row>
    <row r="152" spans="1:5" x14ac:dyDescent="0.25">
      <c r="A152">
        <v>151</v>
      </c>
      <c r="B152">
        <v>357</v>
      </c>
      <c r="C152">
        <v>24626</v>
      </c>
      <c r="D152" s="1">
        <v>44416</v>
      </c>
      <c r="E152" s="1">
        <v>44440</v>
      </c>
    </row>
    <row r="153" spans="1:5" x14ac:dyDescent="0.25">
      <c r="A153">
        <v>152</v>
      </c>
      <c r="B153">
        <v>320</v>
      </c>
      <c r="C153">
        <v>24866</v>
      </c>
      <c r="D153" s="1">
        <v>44264</v>
      </c>
      <c r="E153" s="1">
        <v>44267</v>
      </c>
    </row>
    <row r="154" spans="1:5" x14ac:dyDescent="0.25">
      <c r="A154">
        <v>153</v>
      </c>
      <c r="B154">
        <v>727</v>
      </c>
      <c r="C154">
        <v>49677</v>
      </c>
      <c r="D154" s="1">
        <v>44490</v>
      </c>
      <c r="E154" s="1">
        <v>44517</v>
      </c>
    </row>
    <row r="155" spans="1:5" x14ac:dyDescent="0.25">
      <c r="A155">
        <v>154</v>
      </c>
      <c r="B155">
        <v>674</v>
      </c>
      <c r="C155">
        <v>49994</v>
      </c>
      <c r="D155" s="1">
        <v>44486</v>
      </c>
      <c r="E155" s="1">
        <v>44507</v>
      </c>
    </row>
    <row r="156" spans="1:5" x14ac:dyDescent="0.25">
      <c r="A156">
        <v>155</v>
      </c>
      <c r="B156">
        <v>834</v>
      </c>
      <c r="C156">
        <v>11166</v>
      </c>
      <c r="D156" s="1">
        <v>44377</v>
      </c>
      <c r="E156" s="1">
        <v>44395</v>
      </c>
    </row>
    <row r="157" spans="1:5" x14ac:dyDescent="0.25">
      <c r="A157">
        <v>156</v>
      </c>
      <c r="B157">
        <v>727</v>
      </c>
      <c r="C157">
        <v>37878</v>
      </c>
      <c r="D157" s="1">
        <v>44387</v>
      </c>
      <c r="E157" s="1">
        <v>44406</v>
      </c>
    </row>
    <row r="158" spans="1:5" x14ac:dyDescent="0.25">
      <c r="A158">
        <v>157</v>
      </c>
      <c r="B158">
        <v>909</v>
      </c>
      <c r="C158">
        <v>17955</v>
      </c>
      <c r="D158" s="1">
        <v>44293</v>
      </c>
      <c r="E158" s="1">
        <v>44303</v>
      </c>
    </row>
    <row r="159" spans="1:5" x14ac:dyDescent="0.25">
      <c r="A159">
        <v>158</v>
      </c>
      <c r="B159">
        <v>828</v>
      </c>
      <c r="C159">
        <v>14010</v>
      </c>
      <c r="D159" s="1">
        <v>44390</v>
      </c>
      <c r="E159" s="1">
        <v>44412</v>
      </c>
    </row>
    <row r="160" spans="1:5" x14ac:dyDescent="0.25">
      <c r="A160">
        <v>159</v>
      </c>
      <c r="B160">
        <v>208</v>
      </c>
      <c r="C160">
        <v>12449</v>
      </c>
      <c r="D160" s="1">
        <v>44444</v>
      </c>
      <c r="E160" s="1">
        <v>44452</v>
      </c>
    </row>
    <row r="161" spans="1:5" x14ac:dyDescent="0.25">
      <c r="A161">
        <v>160</v>
      </c>
      <c r="B161">
        <v>725</v>
      </c>
      <c r="C161">
        <v>41442</v>
      </c>
      <c r="D161" s="1">
        <v>44408</v>
      </c>
      <c r="E161" s="1">
        <v>44414</v>
      </c>
    </row>
    <row r="162" spans="1:5" x14ac:dyDescent="0.25">
      <c r="A162">
        <v>161</v>
      </c>
      <c r="B162">
        <v>566</v>
      </c>
      <c r="C162">
        <v>45840</v>
      </c>
      <c r="D162" s="1">
        <v>44277</v>
      </c>
      <c r="E162" s="1">
        <v>44297</v>
      </c>
    </row>
    <row r="163" spans="1:5" x14ac:dyDescent="0.25">
      <c r="A163">
        <v>162</v>
      </c>
      <c r="B163">
        <v>431</v>
      </c>
      <c r="C163">
        <v>20238</v>
      </c>
      <c r="D163" s="1">
        <v>44311</v>
      </c>
      <c r="E163" s="1">
        <v>44321</v>
      </c>
    </row>
    <row r="164" spans="1:5" x14ac:dyDescent="0.25">
      <c r="A164">
        <v>163</v>
      </c>
      <c r="B164">
        <v>84</v>
      </c>
      <c r="C164">
        <v>11473</v>
      </c>
      <c r="D164" s="1">
        <v>44359</v>
      </c>
      <c r="E164" s="1">
        <v>44364</v>
      </c>
    </row>
    <row r="165" spans="1:5" x14ac:dyDescent="0.25">
      <c r="A165">
        <v>164</v>
      </c>
      <c r="B165">
        <v>412</v>
      </c>
      <c r="C165">
        <v>26249</v>
      </c>
      <c r="D165" s="1">
        <v>44337</v>
      </c>
      <c r="E165" s="1">
        <v>44350</v>
      </c>
    </row>
    <row r="166" spans="1:5" x14ac:dyDescent="0.25">
      <c r="A166">
        <v>165</v>
      </c>
      <c r="B166">
        <v>389</v>
      </c>
      <c r="C166">
        <v>28345</v>
      </c>
      <c r="D166" s="1">
        <v>44370</v>
      </c>
      <c r="E166" s="1">
        <v>44397</v>
      </c>
    </row>
    <row r="167" spans="1:5" x14ac:dyDescent="0.25">
      <c r="A167">
        <v>166</v>
      </c>
      <c r="B167">
        <v>113</v>
      </c>
      <c r="C167">
        <v>11914</v>
      </c>
      <c r="D167" s="1">
        <v>44388</v>
      </c>
      <c r="E167" s="1">
        <v>44391</v>
      </c>
    </row>
    <row r="168" spans="1:5" x14ac:dyDescent="0.25">
      <c r="A168">
        <v>167</v>
      </c>
      <c r="B168">
        <v>595</v>
      </c>
      <c r="C168">
        <v>44269</v>
      </c>
      <c r="D168" s="1">
        <v>44373</v>
      </c>
      <c r="E168" s="1">
        <v>44395</v>
      </c>
    </row>
    <row r="169" spans="1:5" x14ac:dyDescent="0.25">
      <c r="A169">
        <v>168</v>
      </c>
      <c r="B169">
        <v>664</v>
      </c>
      <c r="C169">
        <v>51244</v>
      </c>
      <c r="D169" s="1">
        <v>44206</v>
      </c>
      <c r="E169" s="1">
        <v>44223</v>
      </c>
    </row>
    <row r="170" spans="1:5" x14ac:dyDescent="0.25">
      <c r="A170">
        <v>169</v>
      </c>
      <c r="B170">
        <v>996</v>
      </c>
      <c r="C170">
        <v>22089</v>
      </c>
      <c r="D170" s="1">
        <v>44264</v>
      </c>
      <c r="E170" s="1">
        <v>44267</v>
      </c>
    </row>
    <row r="171" spans="1:5" x14ac:dyDescent="0.25">
      <c r="A171">
        <v>170</v>
      </c>
      <c r="B171">
        <v>867</v>
      </c>
      <c r="C171">
        <v>28597</v>
      </c>
      <c r="D171" s="1">
        <v>44425</v>
      </c>
      <c r="E171" s="1">
        <v>44442</v>
      </c>
    </row>
    <row r="172" spans="1:5" x14ac:dyDescent="0.25">
      <c r="A172">
        <v>171</v>
      </c>
      <c r="B172">
        <v>443</v>
      </c>
      <c r="C172">
        <v>19467</v>
      </c>
      <c r="D172" s="1">
        <v>44453</v>
      </c>
      <c r="E172" s="1">
        <v>44455</v>
      </c>
    </row>
    <row r="173" spans="1:5" x14ac:dyDescent="0.25">
      <c r="A173">
        <v>172</v>
      </c>
      <c r="B173">
        <v>224</v>
      </c>
      <c r="C173">
        <v>47514</v>
      </c>
      <c r="D173" s="1">
        <v>44201</v>
      </c>
      <c r="E173" s="1">
        <v>44223</v>
      </c>
    </row>
    <row r="174" spans="1:5" x14ac:dyDescent="0.25">
      <c r="A174">
        <v>173</v>
      </c>
      <c r="B174">
        <v>435</v>
      </c>
      <c r="C174">
        <v>30001</v>
      </c>
      <c r="D174" s="1">
        <v>44353</v>
      </c>
      <c r="E174" s="1">
        <v>44378</v>
      </c>
    </row>
    <row r="175" spans="1:5" x14ac:dyDescent="0.25">
      <c r="A175">
        <v>174</v>
      </c>
      <c r="B175">
        <v>497</v>
      </c>
      <c r="C175">
        <v>46769</v>
      </c>
      <c r="D175" s="1">
        <v>44249</v>
      </c>
      <c r="E175" s="1">
        <v>44272</v>
      </c>
    </row>
    <row r="176" spans="1:5" x14ac:dyDescent="0.25">
      <c r="A176">
        <v>175</v>
      </c>
      <c r="B176">
        <v>309</v>
      </c>
      <c r="C176">
        <v>57197</v>
      </c>
      <c r="D176" s="1">
        <v>44277</v>
      </c>
      <c r="E176" s="1">
        <v>44302</v>
      </c>
    </row>
    <row r="177" spans="1:5" x14ac:dyDescent="0.25">
      <c r="A177">
        <v>176</v>
      </c>
      <c r="B177">
        <v>574</v>
      </c>
      <c r="C177">
        <v>28185</v>
      </c>
      <c r="D177" s="1">
        <v>44465</v>
      </c>
      <c r="E177" s="1">
        <v>44473</v>
      </c>
    </row>
    <row r="178" spans="1:5" x14ac:dyDescent="0.25">
      <c r="A178">
        <v>177</v>
      </c>
      <c r="B178">
        <v>315</v>
      </c>
      <c r="C178">
        <v>11314</v>
      </c>
      <c r="D178" s="1">
        <v>44428</v>
      </c>
      <c r="E178" s="1">
        <v>44440</v>
      </c>
    </row>
    <row r="179" spans="1:5" x14ac:dyDescent="0.25">
      <c r="A179">
        <v>178</v>
      </c>
      <c r="B179">
        <v>236</v>
      </c>
      <c r="C179">
        <v>31542</v>
      </c>
      <c r="D179" s="1">
        <v>44229</v>
      </c>
      <c r="E179" s="1">
        <v>44235</v>
      </c>
    </row>
    <row r="180" spans="1:5" x14ac:dyDescent="0.25">
      <c r="A180">
        <v>179</v>
      </c>
      <c r="B180">
        <v>161</v>
      </c>
      <c r="C180">
        <v>52081</v>
      </c>
      <c r="D180" s="1">
        <v>44357</v>
      </c>
      <c r="E180" s="1">
        <v>44374</v>
      </c>
    </row>
    <row r="181" spans="1:5" x14ac:dyDescent="0.25">
      <c r="A181">
        <v>180</v>
      </c>
      <c r="B181">
        <v>469</v>
      </c>
      <c r="C181">
        <v>14617</v>
      </c>
      <c r="D181" s="1">
        <v>44345</v>
      </c>
      <c r="E181" s="1">
        <v>44369</v>
      </c>
    </row>
    <row r="182" spans="1:5" x14ac:dyDescent="0.25">
      <c r="A182">
        <v>181</v>
      </c>
      <c r="B182">
        <v>241</v>
      </c>
      <c r="C182">
        <v>23142</v>
      </c>
      <c r="D182" s="1">
        <v>44225</v>
      </c>
      <c r="E182" s="1">
        <v>44240</v>
      </c>
    </row>
    <row r="183" spans="1:5" x14ac:dyDescent="0.25">
      <c r="A183">
        <v>182</v>
      </c>
      <c r="B183">
        <v>461</v>
      </c>
      <c r="C183">
        <v>33720</v>
      </c>
      <c r="D183" s="1">
        <v>44249</v>
      </c>
      <c r="E183" s="1">
        <v>44259</v>
      </c>
    </row>
    <row r="184" spans="1:5" x14ac:dyDescent="0.25">
      <c r="A184">
        <v>183</v>
      </c>
      <c r="B184">
        <v>715</v>
      </c>
      <c r="C184">
        <v>51587</v>
      </c>
      <c r="D184" s="1">
        <v>44475</v>
      </c>
      <c r="E184" s="1">
        <v>44481</v>
      </c>
    </row>
    <row r="185" spans="1:5" x14ac:dyDescent="0.25">
      <c r="A185">
        <v>184</v>
      </c>
      <c r="B185">
        <v>240</v>
      </c>
      <c r="C185">
        <v>48997</v>
      </c>
      <c r="D185" s="1">
        <v>44454</v>
      </c>
      <c r="E185" s="1">
        <v>44468</v>
      </c>
    </row>
    <row r="186" spans="1:5" x14ac:dyDescent="0.25">
      <c r="A186">
        <v>185</v>
      </c>
      <c r="B186">
        <v>945</v>
      </c>
      <c r="C186">
        <v>46608</v>
      </c>
      <c r="D186" s="1">
        <v>44292</v>
      </c>
      <c r="E186" s="1">
        <v>44306</v>
      </c>
    </row>
    <row r="187" spans="1:5" x14ac:dyDescent="0.25">
      <c r="A187">
        <v>186</v>
      </c>
      <c r="B187">
        <v>833</v>
      </c>
      <c r="C187">
        <v>24061</v>
      </c>
      <c r="D187" s="1">
        <v>44465</v>
      </c>
      <c r="E187" s="1">
        <v>44483</v>
      </c>
    </row>
    <row r="188" spans="1:5" x14ac:dyDescent="0.25">
      <c r="A188">
        <v>187</v>
      </c>
      <c r="B188">
        <v>401</v>
      </c>
      <c r="C188">
        <v>15167</v>
      </c>
      <c r="D188" s="1">
        <v>44206</v>
      </c>
      <c r="E188" s="1">
        <v>44215</v>
      </c>
    </row>
    <row r="189" spans="1:5" x14ac:dyDescent="0.25">
      <c r="A189">
        <v>188</v>
      </c>
      <c r="B189">
        <v>571</v>
      </c>
      <c r="C189">
        <v>41180</v>
      </c>
      <c r="D189" s="1">
        <v>44296</v>
      </c>
      <c r="E189" s="1">
        <v>44308</v>
      </c>
    </row>
    <row r="190" spans="1:5" x14ac:dyDescent="0.25">
      <c r="A190">
        <v>189</v>
      </c>
      <c r="B190">
        <v>586</v>
      </c>
      <c r="C190">
        <v>41543</v>
      </c>
      <c r="D190" s="1">
        <v>44394</v>
      </c>
      <c r="E190" s="1">
        <v>44416</v>
      </c>
    </row>
    <row r="191" spans="1:5" x14ac:dyDescent="0.25">
      <c r="A191">
        <v>190</v>
      </c>
      <c r="B191">
        <v>421</v>
      </c>
      <c r="C191">
        <v>28420</v>
      </c>
      <c r="D191" s="1">
        <v>44228</v>
      </c>
      <c r="E191" s="1">
        <v>44244</v>
      </c>
    </row>
    <row r="192" spans="1:5" x14ac:dyDescent="0.25">
      <c r="A192">
        <v>191</v>
      </c>
      <c r="B192">
        <v>18</v>
      </c>
      <c r="C192">
        <v>31002</v>
      </c>
      <c r="D192" s="1">
        <v>44218</v>
      </c>
      <c r="E192" s="1">
        <v>44242</v>
      </c>
    </row>
    <row r="193" spans="1:5" x14ac:dyDescent="0.25">
      <c r="A193">
        <v>192</v>
      </c>
      <c r="B193">
        <v>842</v>
      </c>
      <c r="C193">
        <v>30614</v>
      </c>
      <c r="D193" s="1">
        <v>44233</v>
      </c>
      <c r="E193" s="1">
        <v>44246</v>
      </c>
    </row>
    <row r="194" spans="1:5" x14ac:dyDescent="0.25">
      <c r="A194">
        <v>193</v>
      </c>
      <c r="B194">
        <v>846</v>
      </c>
      <c r="C194">
        <v>54256</v>
      </c>
      <c r="D194" s="1">
        <v>44353</v>
      </c>
      <c r="E194" s="1">
        <v>44354</v>
      </c>
    </row>
    <row r="195" spans="1:5" x14ac:dyDescent="0.25">
      <c r="A195">
        <v>194</v>
      </c>
      <c r="B195">
        <v>415</v>
      </c>
      <c r="C195">
        <v>21994</v>
      </c>
      <c r="D195" s="1">
        <v>44492</v>
      </c>
      <c r="E195" s="1">
        <v>44503</v>
      </c>
    </row>
    <row r="196" spans="1:5" x14ac:dyDescent="0.25">
      <c r="A196">
        <v>195</v>
      </c>
      <c r="B196">
        <v>92</v>
      </c>
      <c r="C196">
        <v>41725</v>
      </c>
      <c r="D196" s="1">
        <v>44299</v>
      </c>
      <c r="E196" s="1">
        <v>44303</v>
      </c>
    </row>
    <row r="197" spans="1:5" x14ac:dyDescent="0.25">
      <c r="A197">
        <v>196</v>
      </c>
      <c r="B197">
        <v>630</v>
      </c>
      <c r="C197">
        <v>48990</v>
      </c>
      <c r="D197" s="1">
        <v>44491</v>
      </c>
      <c r="E197" s="1">
        <v>44516</v>
      </c>
    </row>
    <row r="198" spans="1:5" x14ac:dyDescent="0.25">
      <c r="A198">
        <v>197</v>
      </c>
      <c r="B198">
        <v>110</v>
      </c>
      <c r="C198">
        <v>23619</v>
      </c>
      <c r="D198" s="1">
        <v>44316</v>
      </c>
      <c r="E198" s="1">
        <v>44317</v>
      </c>
    </row>
    <row r="199" spans="1:5" x14ac:dyDescent="0.25">
      <c r="A199">
        <v>198</v>
      </c>
      <c r="B199">
        <v>640</v>
      </c>
      <c r="C199">
        <v>29627</v>
      </c>
      <c r="D199" s="1">
        <v>44439</v>
      </c>
      <c r="E199" s="1">
        <v>44452</v>
      </c>
    </row>
    <row r="200" spans="1:5" x14ac:dyDescent="0.25">
      <c r="A200">
        <v>199</v>
      </c>
      <c r="B200">
        <v>206</v>
      </c>
      <c r="C200">
        <v>58054</v>
      </c>
      <c r="D200" s="1">
        <v>44333</v>
      </c>
      <c r="E200" s="1">
        <v>44334</v>
      </c>
    </row>
    <row r="201" spans="1:5" x14ac:dyDescent="0.25">
      <c r="A201">
        <v>200</v>
      </c>
      <c r="B201">
        <v>15</v>
      </c>
      <c r="C201">
        <v>50335</v>
      </c>
      <c r="D201" s="1">
        <v>44432</v>
      </c>
      <c r="E201" s="1">
        <v>44446</v>
      </c>
    </row>
    <row r="202" spans="1:5" x14ac:dyDescent="0.25">
      <c r="A202">
        <v>201</v>
      </c>
      <c r="B202">
        <v>325</v>
      </c>
      <c r="C202">
        <v>56321</v>
      </c>
      <c r="D202" s="1">
        <v>44342</v>
      </c>
      <c r="E202" s="1">
        <v>44365</v>
      </c>
    </row>
    <row r="203" spans="1:5" x14ac:dyDescent="0.25">
      <c r="A203">
        <v>202</v>
      </c>
      <c r="B203">
        <v>129</v>
      </c>
      <c r="C203">
        <v>49559</v>
      </c>
      <c r="D203" s="1">
        <v>44301</v>
      </c>
      <c r="E203" s="1">
        <v>44308</v>
      </c>
    </row>
    <row r="204" spans="1:5" x14ac:dyDescent="0.25">
      <c r="A204">
        <v>203</v>
      </c>
      <c r="B204">
        <v>369</v>
      </c>
      <c r="C204">
        <v>40129</v>
      </c>
      <c r="D204" s="1">
        <v>44368</v>
      </c>
      <c r="E204" s="1">
        <v>44388</v>
      </c>
    </row>
    <row r="205" spans="1:5" x14ac:dyDescent="0.25">
      <c r="A205">
        <v>204</v>
      </c>
      <c r="B205">
        <v>568</v>
      </c>
      <c r="C205">
        <v>35005</v>
      </c>
      <c r="D205" s="1">
        <v>44469</v>
      </c>
      <c r="E205" s="1">
        <v>44479</v>
      </c>
    </row>
    <row r="206" spans="1:5" x14ac:dyDescent="0.25">
      <c r="A206">
        <v>205</v>
      </c>
      <c r="B206">
        <v>267</v>
      </c>
      <c r="C206">
        <v>23779</v>
      </c>
      <c r="D206" s="1">
        <v>44230</v>
      </c>
      <c r="E206" s="1">
        <v>44231</v>
      </c>
    </row>
    <row r="207" spans="1:5" x14ac:dyDescent="0.25">
      <c r="A207">
        <v>206</v>
      </c>
      <c r="B207">
        <v>654</v>
      </c>
      <c r="C207">
        <v>24189</v>
      </c>
      <c r="D207" s="1">
        <v>44348</v>
      </c>
      <c r="E207" s="1">
        <v>44363</v>
      </c>
    </row>
    <row r="208" spans="1:5" x14ac:dyDescent="0.25">
      <c r="A208">
        <v>207</v>
      </c>
      <c r="B208">
        <v>644</v>
      </c>
      <c r="C208">
        <v>57755</v>
      </c>
      <c r="D208" s="1">
        <v>44464</v>
      </c>
      <c r="E208" s="1">
        <v>44467</v>
      </c>
    </row>
    <row r="209" spans="1:5" x14ac:dyDescent="0.25">
      <c r="A209">
        <v>208</v>
      </c>
      <c r="B209">
        <v>28</v>
      </c>
      <c r="C209">
        <v>39533</v>
      </c>
      <c r="D209" s="1">
        <v>44479</v>
      </c>
      <c r="E209" s="1">
        <v>44484</v>
      </c>
    </row>
    <row r="210" spans="1:5" x14ac:dyDescent="0.25">
      <c r="A210">
        <v>209</v>
      </c>
      <c r="B210">
        <v>292</v>
      </c>
      <c r="C210">
        <v>36341</v>
      </c>
      <c r="D210" s="1">
        <v>44324</v>
      </c>
      <c r="E210" s="1">
        <v>44336</v>
      </c>
    </row>
    <row r="211" spans="1:5" x14ac:dyDescent="0.25">
      <c r="A211">
        <v>210</v>
      </c>
      <c r="B211">
        <v>723</v>
      </c>
      <c r="C211">
        <v>21903</v>
      </c>
      <c r="D211" s="1">
        <v>44399</v>
      </c>
      <c r="E211" s="1">
        <v>44426</v>
      </c>
    </row>
    <row r="212" spans="1:5" x14ac:dyDescent="0.25">
      <c r="A212">
        <v>211</v>
      </c>
      <c r="B212">
        <v>515</v>
      </c>
      <c r="C212">
        <v>37122</v>
      </c>
      <c r="D212" s="1">
        <v>44325</v>
      </c>
      <c r="E212" s="1">
        <v>44333</v>
      </c>
    </row>
    <row r="213" spans="1:5" x14ac:dyDescent="0.25">
      <c r="A213">
        <v>212</v>
      </c>
      <c r="B213">
        <v>62</v>
      </c>
      <c r="C213">
        <v>29887</v>
      </c>
      <c r="D213" s="1">
        <v>44483</v>
      </c>
      <c r="E213" s="1">
        <v>44508</v>
      </c>
    </row>
    <row r="214" spans="1:5" x14ac:dyDescent="0.25">
      <c r="A214">
        <v>213</v>
      </c>
      <c r="B214">
        <v>678</v>
      </c>
      <c r="C214">
        <v>37684</v>
      </c>
      <c r="D214" s="1">
        <v>44453</v>
      </c>
      <c r="E214" s="1">
        <v>44466</v>
      </c>
    </row>
    <row r="215" spans="1:5" x14ac:dyDescent="0.25">
      <c r="A215">
        <v>214</v>
      </c>
      <c r="B215">
        <v>288</v>
      </c>
      <c r="C215">
        <v>25179</v>
      </c>
      <c r="D215" s="1">
        <v>44367</v>
      </c>
      <c r="E215" s="1">
        <v>44386</v>
      </c>
    </row>
    <row r="216" spans="1:5" x14ac:dyDescent="0.25">
      <c r="A216">
        <v>215</v>
      </c>
      <c r="B216">
        <v>526</v>
      </c>
      <c r="C216">
        <v>27531</v>
      </c>
      <c r="D216" s="1">
        <v>44418</v>
      </c>
      <c r="E216" s="1">
        <v>44428</v>
      </c>
    </row>
    <row r="217" spans="1:5" x14ac:dyDescent="0.25">
      <c r="A217">
        <v>216</v>
      </c>
      <c r="B217">
        <v>865</v>
      </c>
      <c r="C217">
        <v>56745</v>
      </c>
      <c r="D217" s="1">
        <v>44302</v>
      </c>
      <c r="E217" s="1">
        <v>44320</v>
      </c>
    </row>
    <row r="218" spans="1:5" x14ac:dyDescent="0.25">
      <c r="A218">
        <v>217</v>
      </c>
      <c r="B218">
        <v>234</v>
      </c>
      <c r="C218">
        <v>47120</v>
      </c>
      <c r="D218" s="1">
        <v>44395</v>
      </c>
      <c r="E218" s="1">
        <v>44408</v>
      </c>
    </row>
    <row r="219" spans="1:5" x14ac:dyDescent="0.25">
      <c r="A219">
        <v>218</v>
      </c>
      <c r="B219">
        <v>606</v>
      </c>
      <c r="C219">
        <v>22309</v>
      </c>
      <c r="D219" s="1">
        <v>44389</v>
      </c>
      <c r="E219" s="1">
        <v>44397</v>
      </c>
    </row>
    <row r="220" spans="1:5" x14ac:dyDescent="0.25">
      <c r="A220">
        <v>219</v>
      </c>
      <c r="B220">
        <v>667</v>
      </c>
      <c r="C220">
        <v>14137</v>
      </c>
      <c r="D220" s="1">
        <v>44201</v>
      </c>
      <c r="E220" s="1">
        <v>44206</v>
      </c>
    </row>
    <row r="221" spans="1:5" x14ac:dyDescent="0.25">
      <c r="A221">
        <v>220</v>
      </c>
      <c r="B221">
        <v>555</v>
      </c>
      <c r="C221">
        <v>23957</v>
      </c>
      <c r="D221" s="1">
        <v>44479</v>
      </c>
      <c r="E221" s="1">
        <v>44494</v>
      </c>
    </row>
    <row r="222" spans="1:5" x14ac:dyDescent="0.25">
      <c r="A222">
        <v>221</v>
      </c>
      <c r="B222">
        <v>473</v>
      </c>
      <c r="C222">
        <v>49366</v>
      </c>
      <c r="D222" s="1">
        <v>44411</v>
      </c>
      <c r="E222" s="1">
        <v>44425</v>
      </c>
    </row>
    <row r="223" spans="1:5" x14ac:dyDescent="0.25">
      <c r="A223">
        <v>222</v>
      </c>
      <c r="B223">
        <v>368</v>
      </c>
      <c r="C223">
        <v>28754</v>
      </c>
      <c r="D223" s="1">
        <v>44447</v>
      </c>
      <c r="E223" s="1">
        <v>44474</v>
      </c>
    </row>
    <row r="224" spans="1:5" x14ac:dyDescent="0.25">
      <c r="A224">
        <v>223</v>
      </c>
      <c r="B224">
        <v>657</v>
      </c>
      <c r="C224">
        <v>13441</v>
      </c>
      <c r="D224" s="1">
        <v>44278</v>
      </c>
      <c r="E224" s="1">
        <v>44285</v>
      </c>
    </row>
    <row r="225" spans="1:5" x14ac:dyDescent="0.25">
      <c r="A225">
        <v>224</v>
      </c>
      <c r="B225">
        <v>628</v>
      </c>
      <c r="C225">
        <v>20293</v>
      </c>
      <c r="D225" s="1">
        <v>44384</v>
      </c>
      <c r="E225" s="1">
        <v>44410</v>
      </c>
    </row>
    <row r="226" spans="1:5" x14ac:dyDescent="0.25">
      <c r="A226">
        <v>225</v>
      </c>
      <c r="B226">
        <v>664</v>
      </c>
      <c r="C226">
        <v>27059</v>
      </c>
      <c r="D226" s="1">
        <v>44473</v>
      </c>
      <c r="E226" s="1">
        <v>44495</v>
      </c>
    </row>
    <row r="227" spans="1:5" x14ac:dyDescent="0.25">
      <c r="A227">
        <v>226</v>
      </c>
      <c r="B227">
        <v>28</v>
      </c>
      <c r="C227">
        <v>44799</v>
      </c>
      <c r="D227" s="1">
        <v>44386</v>
      </c>
      <c r="E227" s="1">
        <v>44400</v>
      </c>
    </row>
    <row r="228" spans="1:5" x14ac:dyDescent="0.25">
      <c r="A228">
        <v>227</v>
      </c>
      <c r="B228">
        <v>406</v>
      </c>
      <c r="C228">
        <v>36809</v>
      </c>
      <c r="D228" s="1">
        <v>44492</v>
      </c>
      <c r="E228" s="1">
        <v>44519</v>
      </c>
    </row>
    <row r="229" spans="1:5" x14ac:dyDescent="0.25">
      <c r="A229">
        <v>228</v>
      </c>
      <c r="B229">
        <v>773</v>
      </c>
      <c r="C229">
        <v>10857</v>
      </c>
      <c r="D229" s="1">
        <v>44202</v>
      </c>
      <c r="E229" s="1">
        <v>44213</v>
      </c>
    </row>
    <row r="230" spans="1:5" x14ac:dyDescent="0.25">
      <c r="A230">
        <v>229</v>
      </c>
      <c r="B230">
        <v>107</v>
      </c>
      <c r="C230">
        <v>15827</v>
      </c>
      <c r="D230" s="1">
        <v>44477</v>
      </c>
      <c r="E230" s="1">
        <v>44489</v>
      </c>
    </row>
    <row r="231" spans="1:5" x14ac:dyDescent="0.25">
      <c r="A231">
        <v>230</v>
      </c>
      <c r="B231">
        <v>497</v>
      </c>
      <c r="C231">
        <v>54581</v>
      </c>
      <c r="D231" s="1">
        <v>44439</v>
      </c>
      <c r="E231" s="1">
        <v>44457</v>
      </c>
    </row>
    <row r="232" spans="1:5" x14ac:dyDescent="0.25">
      <c r="A232">
        <v>231</v>
      </c>
      <c r="B232">
        <v>731</v>
      </c>
      <c r="C232">
        <v>58824</v>
      </c>
      <c r="D232" s="1">
        <v>44275</v>
      </c>
      <c r="E232" s="1">
        <v>44295</v>
      </c>
    </row>
    <row r="233" spans="1:5" x14ac:dyDescent="0.25">
      <c r="A233">
        <v>232</v>
      </c>
      <c r="B233">
        <v>256</v>
      </c>
      <c r="C233">
        <v>44567</v>
      </c>
      <c r="D233" s="1">
        <v>44318</v>
      </c>
      <c r="E233" s="1">
        <v>44332</v>
      </c>
    </row>
    <row r="234" spans="1:5" x14ac:dyDescent="0.25">
      <c r="A234">
        <v>233</v>
      </c>
      <c r="B234">
        <v>996</v>
      </c>
      <c r="C234">
        <v>29939</v>
      </c>
      <c r="D234" s="1">
        <v>44442</v>
      </c>
      <c r="E234" s="1">
        <v>44458</v>
      </c>
    </row>
    <row r="235" spans="1:5" x14ac:dyDescent="0.25">
      <c r="A235">
        <v>234</v>
      </c>
      <c r="B235">
        <v>133</v>
      </c>
      <c r="C235">
        <v>26314</v>
      </c>
      <c r="D235" s="1">
        <v>44457</v>
      </c>
      <c r="E235" s="1">
        <v>44479</v>
      </c>
    </row>
    <row r="236" spans="1:5" x14ac:dyDescent="0.25">
      <c r="A236">
        <v>235</v>
      </c>
      <c r="B236">
        <v>767</v>
      </c>
      <c r="C236">
        <v>23434</v>
      </c>
      <c r="D236" s="1">
        <v>44467</v>
      </c>
      <c r="E236" s="1">
        <v>44481</v>
      </c>
    </row>
    <row r="237" spans="1:5" x14ac:dyDescent="0.25">
      <c r="A237">
        <v>236</v>
      </c>
      <c r="B237">
        <v>228</v>
      </c>
      <c r="C237">
        <v>49109</v>
      </c>
      <c r="D237" s="1">
        <v>44392</v>
      </c>
      <c r="E237" s="1">
        <v>44416</v>
      </c>
    </row>
    <row r="238" spans="1:5" x14ac:dyDescent="0.25">
      <c r="A238">
        <v>237</v>
      </c>
      <c r="B238">
        <v>829</v>
      </c>
      <c r="C238">
        <v>20267</v>
      </c>
      <c r="D238" s="1">
        <v>44271</v>
      </c>
      <c r="E238" s="1">
        <v>44292</v>
      </c>
    </row>
    <row r="239" spans="1:5" x14ac:dyDescent="0.25">
      <c r="A239">
        <v>238</v>
      </c>
      <c r="B239">
        <v>328</v>
      </c>
      <c r="C239">
        <v>59828</v>
      </c>
      <c r="D239" s="1">
        <v>44272</v>
      </c>
      <c r="E239" s="1">
        <v>44282</v>
      </c>
    </row>
    <row r="240" spans="1:5" x14ac:dyDescent="0.25">
      <c r="A240">
        <v>239</v>
      </c>
      <c r="B240">
        <v>530</v>
      </c>
      <c r="C240">
        <v>45974</v>
      </c>
      <c r="D240" s="1">
        <v>44482</v>
      </c>
      <c r="E240" s="1">
        <v>44502</v>
      </c>
    </row>
    <row r="241" spans="1:5" x14ac:dyDescent="0.25">
      <c r="A241">
        <v>240</v>
      </c>
      <c r="B241">
        <v>578</v>
      </c>
      <c r="C241">
        <v>37612</v>
      </c>
      <c r="D241" s="1">
        <v>44223</v>
      </c>
      <c r="E241" s="1">
        <v>44228</v>
      </c>
    </row>
    <row r="242" spans="1:5" x14ac:dyDescent="0.25">
      <c r="A242">
        <v>241</v>
      </c>
      <c r="B242">
        <v>401</v>
      </c>
      <c r="C242">
        <v>33692</v>
      </c>
      <c r="D242" s="1">
        <v>44399</v>
      </c>
      <c r="E242" s="1">
        <v>44425</v>
      </c>
    </row>
    <row r="243" spans="1:5" x14ac:dyDescent="0.25">
      <c r="A243">
        <v>242</v>
      </c>
      <c r="B243">
        <v>909</v>
      </c>
      <c r="C243">
        <v>12202</v>
      </c>
      <c r="D243" s="1">
        <v>44433</v>
      </c>
      <c r="E243" s="1">
        <v>44452</v>
      </c>
    </row>
    <row r="244" spans="1:5" x14ac:dyDescent="0.25">
      <c r="A244">
        <v>243</v>
      </c>
      <c r="B244">
        <v>263</v>
      </c>
      <c r="C244">
        <v>31631</v>
      </c>
      <c r="D244" s="1">
        <v>44383</v>
      </c>
      <c r="E244" s="1">
        <v>44388</v>
      </c>
    </row>
    <row r="245" spans="1:5" x14ac:dyDescent="0.25">
      <c r="A245">
        <v>244</v>
      </c>
      <c r="B245">
        <v>637</v>
      </c>
      <c r="C245">
        <v>18966</v>
      </c>
      <c r="D245" s="1">
        <v>44441</v>
      </c>
      <c r="E245" s="1">
        <v>44448</v>
      </c>
    </row>
    <row r="246" spans="1:5" x14ac:dyDescent="0.25">
      <c r="A246">
        <v>245</v>
      </c>
      <c r="B246">
        <v>191</v>
      </c>
      <c r="C246">
        <v>49443</v>
      </c>
      <c r="D246" s="1">
        <v>44322</v>
      </c>
      <c r="E246" s="1">
        <v>44326</v>
      </c>
    </row>
    <row r="247" spans="1:5" x14ac:dyDescent="0.25">
      <c r="A247">
        <v>246</v>
      </c>
      <c r="B247">
        <v>641</v>
      </c>
      <c r="C247">
        <v>39230</v>
      </c>
      <c r="D247" s="1">
        <v>44366</v>
      </c>
      <c r="E247" s="1">
        <v>44393</v>
      </c>
    </row>
    <row r="248" spans="1:5" x14ac:dyDescent="0.25">
      <c r="A248">
        <v>247</v>
      </c>
      <c r="B248">
        <v>68</v>
      </c>
      <c r="C248">
        <v>39513</v>
      </c>
      <c r="D248" s="1">
        <v>44488</v>
      </c>
      <c r="E248" s="1">
        <v>44512</v>
      </c>
    </row>
    <row r="249" spans="1:5" x14ac:dyDescent="0.25">
      <c r="A249">
        <v>248</v>
      </c>
      <c r="B249">
        <v>457</v>
      </c>
      <c r="C249">
        <v>29329</v>
      </c>
      <c r="D249" s="1">
        <v>44211</v>
      </c>
      <c r="E249" s="1">
        <v>44216</v>
      </c>
    </row>
    <row r="250" spans="1:5" x14ac:dyDescent="0.25">
      <c r="A250">
        <v>249</v>
      </c>
      <c r="B250">
        <v>86</v>
      </c>
      <c r="C250">
        <v>47181</v>
      </c>
      <c r="D250" s="1">
        <v>44329</v>
      </c>
      <c r="E250" s="1">
        <v>44342</v>
      </c>
    </row>
    <row r="251" spans="1:5" x14ac:dyDescent="0.25">
      <c r="A251">
        <v>250</v>
      </c>
      <c r="B251">
        <v>518</v>
      </c>
      <c r="C251">
        <v>18564</v>
      </c>
      <c r="D251" s="1">
        <v>44281</v>
      </c>
      <c r="E251" s="1">
        <v>44289</v>
      </c>
    </row>
    <row r="252" spans="1:5" x14ac:dyDescent="0.25">
      <c r="A252">
        <v>251</v>
      </c>
      <c r="B252">
        <v>433</v>
      </c>
      <c r="C252">
        <v>30132</v>
      </c>
      <c r="D252" s="1">
        <v>44408</v>
      </c>
      <c r="E252" s="1">
        <v>44435</v>
      </c>
    </row>
    <row r="253" spans="1:5" x14ac:dyDescent="0.25">
      <c r="A253">
        <v>252</v>
      </c>
      <c r="B253">
        <v>683</v>
      </c>
      <c r="C253">
        <v>11465</v>
      </c>
      <c r="D253" s="1">
        <v>44207</v>
      </c>
      <c r="E253" s="1">
        <v>44232</v>
      </c>
    </row>
    <row r="254" spans="1:5" x14ac:dyDescent="0.25">
      <c r="A254">
        <v>253</v>
      </c>
      <c r="B254">
        <v>179</v>
      </c>
      <c r="C254">
        <v>38502</v>
      </c>
      <c r="D254" s="1">
        <v>44449</v>
      </c>
      <c r="E254" s="1">
        <v>44471</v>
      </c>
    </row>
    <row r="255" spans="1:5" x14ac:dyDescent="0.25">
      <c r="A255">
        <v>254</v>
      </c>
      <c r="B255">
        <v>571</v>
      </c>
      <c r="C255">
        <v>57662</v>
      </c>
      <c r="D255" s="1">
        <v>44415</v>
      </c>
      <c r="E255" s="1">
        <v>44442</v>
      </c>
    </row>
    <row r="256" spans="1:5" x14ac:dyDescent="0.25">
      <c r="A256">
        <v>255</v>
      </c>
      <c r="B256">
        <v>605</v>
      </c>
      <c r="C256">
        <v>16272</v>
      </c>
      <c r="D256" s="1">
        <v>44465</v>
      </c>
      <c r="E256" s="1">
        <v>44484</v>
      </c>
    </row>
    <row r="257" spans="1:5" x14ac:dyDescent="0.25">
      <c r="A257">
        <v>256</v>
      </c>
      <c r="B257">
        <v>313</v>
      </c>
      <c r="C257">
        <v>15452</v>
      </c>
      <c r="D257" s="1">
        <v>44417</v>
      </c>
      <c r="E257" s="1">
        <v>44420</v>
      </c>
    </row>
    <row r="258" spans="1:5" x14ac:dyDescent="0.25">
      <c r="A258">
        <v>257</v>
      </c>
      <c r="B258">
        <v>914</v>
      </c>
      <c r="C258">
        <v>43972</v>
      </c>
      <c r="D258" s="1">
        <v>44239</v>
      </c>
      <c r="E258" s="1">
        <v>44257</v>
      </c>
    </row>
    <row r="259" spans="1:5" x14ac:dyDescent="0.25">
      <c r="A259">
        <v>258</v>
      </c>
      <c r="B259">
        <v>742</v>
      </c>
      <c r="C259">
        <v>38266</v>
      </c>
      <c r="D259" s="1">
        <v>44490</v>
      </c>
      <c r="E259" s="1">
        <v>44513</v>
      </c>
    </row>
    <row r="260" spans="1:5" x14ac:dyDescent="0.25">
      <c r="A260">
        <v>259</v>
      </c>
      <c r="B260">
        <v>878</v>
      </c>
      <c r="C260">
        <v>47527</v>
      </c>
      <c r="D260" s="1">
        <v>44424</v>
      </c>
      <c r="E260" s="1">
        <v>44446</v>
      </c>
    </row>
    <row r="261" spans="1:5" x14ac:dyDescent="0.25">
      <c r="A261">
        <v>260</v>
      </c>
      <c r="B261">
        <v>317</v>
      </c>
      <c r="C261">
        <v>56068</v>
      </c>
      <c r="D261" s="1">
        <v>44390</v>
      </c>
      <c r="E261" s="1">
        <v>44402</v>
      </c>
    </row>
    <row r="262" spans="1:5" x14ac:dyDescent="0.25">
      <c r="A262">
        <v>261</v>
      </c>
      <c r="B262">
        <v>250</v>
      </c>
      <c r="C262">
        <v>55396</v>
      </c>
      <c r="D262" s="1">
        <v>44233</v>
      </c>
      <c r="E262" s="1">
        <v>44256</v>
      </c>
    </row>
    <row r="263" spans="1:5" x14ac:dyDescent="0.25">
      <c r="A263">
        <v>262</v>
      </c>
      <c r="B263">
        <v>812</v>
      </c>
      <c r="C263">
        <v>55461</v>
      </c>
      <c r="D263" s="1">
        <v>44338</v>
      </c>
      <c r="E263" s="1">
        <v>44340</v>
      </c>
    </row>
    <row r="264" spans="1:5" x14ac:dyDescent="0.25">
      <c r="A264">
        <v>263</v>
      </c>
      <c r="B264">
        <v>372</v>
      </c>
      <c r="C264">
        <v>12599</v>
      </c>
      <c r="D264" s="1">
        <v>44366</v>
      </c>
      <c r="E264" s="1">
        <v>44385</v>
      </c>
    </row>
    <row r="265" spans="1:5" x14ac:dyDescent="0.25">
      <c r="A265">
        <v>264</v>
      </c>
      <c r="B265">
        <v>636</v>
      </c>
      <c r="C265">
        <v>55537</v>
      </c>
      <c r="D265" s="1">
        <v>44360</v>
      </c>
      <c r="E265" s="1">
        <v>44365</v>
      </c>
    </row>
    <row r="266" spans="1:5" x14ac:dyDescent="0.25">
      <c r="A266">
        <v>265</v>
      </c>
      <c r="B266">
        <v>189</v>
      </c>
      <c r="C266">
        <v>40896</v>
      </c>
      <c r="D266" s="1">
        <v>44381</v>
      </c>
      <c r="E266" s="1">
        <v>44406</v>
      </c>
    </row>
    <row r="267" spans="1:5" x14ac:dyDescent="0.25">
      <c r="A267">
        <v>266</v>
      </c>
      <c r="B267">
        <v>623</v>
      </c>
      <c r="C267">
        <v>58746</v>
      </c>
      <c r="D267" s="1">
        <v>44265</v>
      </c>
      <c r="E267" s="1">
        <v>44275</v>
      </c>
    </row>
    <row r="268" spans="1:5" x14ac:dyDescent="0.25">
      <c r="A268">
        <v>267</v>
      </c>
      <c r="B268">
        <v>34</v>
      </c>
      <c r="C268">
        <v>44791</v>
      </c>
      <c r="D268" s="1">
        <v>44450</v>
      </c>
      <c r="E268" s="1">
        <v>44451</v>
      </c>
    </row>
    <row r="269" spans="1:5" x14ac:dyDescent="0.25">
      <c r="A269">
        <v>268</v>
      </c>
      <c r="B269">
        <v>530</v>
      </c>
      <c r="C269">
        <v>57006</v>
      </c>
      <c r="D269" s="1">
        <v>44271</v>
      </c>
      <c r="E269" s="1">
        <v>44296</v>
      </c>
    </row>
    <row r="270" spans="1:5" x14ac:dyDescent="0.25">
      <c r="A270">
        <v>269</v>
      </c>
      <c r="B270">
        <v>89</v>
      </c>
      <c r="C270">
        <v>21446</v>
      </c>
      <c r="D270" s="1">
        <v>44232</v>
      </c>
      <c r="E270" s="1">
        <v>44249</v>
      </c>
    </row>
    <row r="271" spans="1:5" x14ac:dyDescent="0.25">
      <c r="A271">
        <v>270</v>
      </c>
      <c r="B271">
        <v>711</v>
      </c>
      <c r="C271">
        <v>14024</v>
      </c>
      <c r="D271" s="1">
        <v>44257</v>
      </c>
      <c r="E271" s="1">
        <v>44282</v>
      </c>
    </row>
    <row r="272" spans="1:5" x14ac:dyDescent="0.25">
      <c r="A272">
        <v>271</v>
      </c>
      <c r="B272">
        <v>469</v>
      </c>
      <c r="C272">
        <v>39282</v>
      </c>
      <c r="D272" s="1">
        <v>44354</v>
      </c>
      <c r="E272" s="1">
        <v>44356</v>
      </c>
    </row>
    <row r="273" spans="1:5" x14ac:dyDescent="0.25">
      <c r="A273">
        <v>272</v>
      </c>
      <c r="B273">
        <v>92</v>
      </c>
      <c r="C273">
        <v>19661</v>
      </c>
      <c r="D273" s="1">
        <v>44216</v>
      </c>
      <c r="E273" s="1">
        <v>44227</v>
      </c>
    </row>
    <row r="274" spans="1:5" x14ac:dyDescent="0.25">
      <c r="A274">
        <v>273</v>
      </c>
      <c r="B274">
        <v>828</v>
      </c>
      <c r="C274">
        <v>13233</v>
      </c>
      <c r="D274" s="1">
        <v>44476</v>
      </c>
      <c r="E274" s="1">
        <v>44503</v>
      </c>
    </row>
    <row r="275" spans="1:5" x14ac:dyDescent="0.25">
      <c r="A275">
        <v>274</v>
      </c>
      <c r="B275">
        <v>19</v>
      </c>
      <c r="C275">
        <v>50173</v>
      </c>
      <c r="D275" s="1">
        <v>44299</v>
      </c>
      <c r="E275" s="1">
        <v>44313</v>
      </c>
    </row>
    <row r="276" spans="1:5" x14ac:dyDescent="0.25">
      <c r="A276">
        <v>275</v>
      </c>
      <c r="B276">
        <v>329</v>
      </c>
      <c r="C276">
        <v>17666</v>
      </c>
      <c r="D276" s="1">
        <v>44201</v>
      </c>
      <c r="E276" s="1">
        <v>44211</v>
      </c>
    </row>
    <row r="277" spans="1:5" x14ac:dyDescent="0.25">
      <c r="A277">
        <v>276</v>
      </c>
      <c r="B277">
        <v>775</v>
      </c>
      <c r="C277">
        <v>48376</v>
      </c>
      <c r="D277" s="1">
        <v>44367</v>
      </c>
      <c r="E277" s="1">
        <v>44371</v>
      </c>
    </row>
    <row r="278" spans="1:5" x14ac:dyDescent="0.25">
      <c r="A278">
        <v>277</v>
      </c>
      <c r="B278">
        <v>659</v>
      </c>
      <c r="C278">
        <v>48337</v>
      </c>
      <c r="D278" s="1">
        <v>44291</v>
      </c>
      <c r="E278" s="1">
        <v>44292</v>
      </c>
    </row>
    <row r="279" spans="1:5" x14ac:dyDescent="0.25">
      <c r="A279">
        <v>278</v>
      </c>
      <c r="B279">
        <v>510</v>
      </c>
      <c r="C279">
        <v>19930</v>
      </c>
      <c r="D279" s="1">
        <v>44226</v>
      </c>
      <c r="E279" s="1">
        <v>44240</v>
      </c>
    </row>
    <row r="280" spans="1:5" x14ac:dyDescent="0.25">
      <c r="A280">
        <v>279</v>
      </c>
      <c r="B280">
        <v>620</v>
      </c>
      <c r="C280">
        <v>51563</v>
      </c>
      <c r="D280" s="1">
        <v>44402</v>
      </c>
      <c r="E280" s="1">
        <v>44405</v>
      </c>
    </row>
    <row r="281" spans="1:5" x14ac:dyDescent="0.25">
      <c r="A281">
        <v>280</v>
      </c>
      <c r="B281">
        <v>551</v>
      </c>
      <c r="C281">
        <v>20352</v>
      </c>
      <c r="D281" s="1">
        <v>44203</v>
      </c>
      <c r="E281" s="1">
        <v>44204</v>
      </c>
    </row>
    <row r="282" spans="1:5" x14ac:dyDescent="0.25">
      <c r="A282">
        <v>281</v>
      </c>
      <c r="B282">
        <v>489</v>
      </c>
      <c r="C282">
        <v>19908</v>
      </c>
      <c r="D282" s="1">
        <v>44380</v>
      </c>
      <c r="E282" s="1">
        <v>44392</v>
      </c>
    </row>
    <row r="283" spans="1:5" x14ac:dyDescent="0.25">
      <c r="A283">
        <v>282</v>
      </c>
      <c r="B283">
        <v>423</v>
      </c>
      <c r="C283">
        <v>41504</v>
      </c>
      <c r="D283" s="1">
        <v>44285</v>
      </c>
      <c r="E283" s="1">
        <v>44304</v>
      </c>
    </row>
    <row r="284" spans="1:5" x14ac:dyDescent="0.25">
      <c r="A284">
        <v>283</v>
      </c>
      <c r="B284">
        <v>303</v>
      </c>
      <c r="C284">
        <v>14784</v>
      </c>
      <c r="D284" s="1">
        <v>44443</v>
      </c>
      <c r="E284" s="1">
        <v>44454</v>
      </c>
    </row>
    <row r="285" spans="1:5" x14ac:dyDescent="0.25">
      <c r="A285">
        <v>284</v>
      </c>
      <c r="B285">
        <v>522</v>
      </c>
      <c r="C285">
        <v>36627</v>
      </c>
      <c r="D285" s="1">
        <v>44315</v>
      </c>
      <c r="E285" s="1">
        <v>44332</v>
      </c>
    </row>
    <row r="286" spans="1:5" x14ac:dyDescent="0.25">
      <c r="A286">
        <v>285</v>
      </c>
      <c r="B286">
        <v>882</v>
      </c>
      <c r="C286">
        <v>41206</v>
      </c>
      <c r="D286" s="1">
        <v>44464</v>
      </c>
      <c r="E286" s="1">
        <v>44489</v>
      </c>
    </row>
    <row r="287" spans="1:5" x14ac:dyDescent="0.25">
      <c r="A287">
        <v>286</v>
      </c>
      <c r="B287">
        <v>998</v>
      </c>
      <c r="C287">
        <v>18840</v>
      </c>
      <c r="D287" s="1">
        <v>44201</v>
      </c>
      <c r="E287" s="1">
        <v>44204</v>
      </c>
    </row>
    <row r="288" spans="1:5" x14ac:dyDescent="0.25">
      <c r="A288">
        <v>287</v>
      </c>
      <c r="B288">
        <v>799</v>
      </c>
      <c r="C288">
        <v>10368</v>
      </c>
      <c r="D288" s="1">
        <v>44448</v>
      </c>
      <c r="E288" s="1">
        <v>44472</v>
      </c>
    </row>
    <row r="289" spans="1:5" x14ac:dyDescent="0.25">
      <c r="A289">
        <v>288</v>
      </c>
      <c r="B289">
        <v>201</v>
      </c>
      <c r="C289">
        <v>36160</v>
      </c>
      <c r="D289" s="1">
        <v>44482</v>
      </c>
      <c r="E289" s="1">
        <v>44485</v>
      </c>
    </row>
    <row r="290" spans="1:5" x14ac:dyDescent="0.25">
      <c r="A290">
        <v>289</v>
      </c>
      <c r="B290">
        <v>977</v>
      </c>
      <c r="C290">
        <v>10046</v>
      </c>
      <c r="D290" s="1">
        <v>44222</v>
      </c>
      <c r="E290" s="1">
        <v>44243</v>
      </c>
    </row>
    <row r="291" spans="1:5" x14ac:dyDescent="0.25">
      <c r="A291">
        <v>290</v>
      </c>
      <c r="B291">
        <v>364</v>
      </c>
      <c r="C291">
        <v>48707</v>
      </c>
      <c r="D291" s="1">
        <v>44409</v>
      </c>
      <c r="E291" s="1">
        <v>44424</v>
      </c>
    </row>
    <row r="292" spans="1:5" x14ac:dyDescent="0.25">
      <c r="A292">
        <v>291</v>
      </c>
      <c r="B292">
        <v>112</v>
      </c>
      <c r="C292">
        <v>50830</v>
      </c>
      <c r="D292" s="1">
        <v>44208</v>
      </c>
      <c r="E292" s="1">
        <v>44232</v>
      </c>
    </row>
    <row r="293" spans="1:5" x14ac:dyDescent="0.25">
      <c r="A293">
        <v>292</v>
      </c>
      <c r="B293">
        <v>337</v>
      </c>
      <c r="C293">
        <v>36699</v>
      </c>
      <c r="D293" s="1">
        <v>44281</v>
      </c>
      <c r="E293" s="1">
        <v>44290</v>
      </c>
    </row>
    <row r="294" spans="1:5" x14ac:dyDescent="0.25">
      <c r="A294">
        <v>293</v>
      </c>
      <c r="B294">
        <v>426</v>
      </c>
      <c r="C294">
        <v>32389</v>
      </c>
      <c r="D294" s="1">
        <v>44413</v>
      </c>
      <c r="E294" s="1">
        <v>44421</v>
      </c>
    </row>
    <row r="295" spans="1:5" x14ac:dyDescent="0.25">
      <c r="A295">
        <v>294</v>
      </c>
      <c r="B295">
        <v>499</v>
      </c>
      <c r="C295">
        <v>50667</v>
      </c>
      <c r="D295" s="1">
        <v>44436</v>
      </c>
      <c r="E295" s="1">
        <v>44454</v>
      </c>
    </row>
    <row r="296" spans="1:5" x14ac:dyDescent="0.25">
      <c r="A296">
        <v>295</v>
      </c>
      <c r="B296">
        <v>412</v>
      </c>
      <c r="C296">
        <v>55019</v>
      </c>
      <c r="D296" s="1">
        <v>44260</v>
      </c>
      <c r="E296" s="1">
        <v>44274</v>
      </c>
    </row>
    <row r="297" spans="1:5" x14ac:dyDescent="0.25">
      <c r="A297">
        <v>296</v>
      </c>
      <c r="B297">
        <v>207</v>
      </c>
      <c r="C297">
        <v>47076</v>
      </c>
      <c r="D297" s="1">
        <v>44491</v>
      </c>
      <c r="E297" s="1">
        <v>44494</v>
      </c>
    </row>
    <row r="298" spans="1:5" x14ac:dyDescent="0.25">
      <c r="A298">
        <v>297</v>
      </c>
      <c r="B298">
        <v>256</v>
      </c>
      <c r="C298">
        <v>23789</v>
      </c>
      <c r="D298" s="1">
        <v>44362</v>
      </c>
      <c r="E298" s="1">
        <v>44374</v>
      </c>
    </row>
    <row r="299" spans="1:5" x14ac:dyDescent="0.25">
      <c r="A299">
        <v>298</v>
      </c>
      <c r="B299">
        <v>58</v>
      </c>
      <c r="C299">
        <v>55984</v>
      </c>
      <c r="D299" s="1">
        <v>44450</v>
      </c>
      <c r="E299" s="1">
        <v>44459</v>
      </c>
    </row>
    <row r="300" spans="1:5" x14ac:dyDescent="0.25">
      <c r="A300">
        <v>299</v>
      </c>
      <c r="B300">
        <v>994</v>
      </c>
      <c r="C300">
        <v>58159</v>
      </c>
      <c r="D300" s="1">
        <v>44208</v>
      </c>
      <c r="E300" s="1">
        <v>44230</v>
      </c>
    </row>
    <row r="301" spans="1:5" x14ac:dyDescent="0.25">
      <c r="A301">
        <v>300</v>
      </c>
      <c r="B301">
        <v>912</v>
      </c>
      <c r="C301">
        <v>47255</v>
      </c>
      <c r="D301" s="1">
        <v>44469</v>
      </c>
      <c r="E301" s="1">
        <v>44494</v>
      </c>
    </row>
    <row r="302" spans="1:5" x14ac:dyDescent="0.25">
      <c r="A302">
        <v>301</v>
      </c>
      <c r="B302">
        <v>535</v>
      </c>
      <c r="C302">
        <v>12986</v>
      </c>
      <c r="D302" s="1">
        <v>44368</v>
      </c>
      <c r="E302" s="1">
        <v>44372</v>
      </c>
    </row>
    <row r="303" spans="1:5" x14ac:dyDescent="0.25">
      <c r="A303">
        <v>302</v>
      </c>
      <c r="B303">
        <v>156</v>
      </c>
      <c r="C303">
        <v>32298</v>
      </c>
      <c r="D303" s="1">
        <v>44366</v>
      </c>
      <c r="E303" s="1">
        <v>44384</v>
      </c>
    </row>
    <row r="304" spans="1:5" x14ac:dyDescent="0.25">
      <c r="A304">
        <v>303</v>
      </c>
      <c r="B304">
        <v>758</v>
      </c>
      <c r="C304">
        <v>58670</v>
      </c>
      <c r="D304" s="1">
        <v>44441</v>
      </c>
      <c r="E304" s="1">
        <v>44450</v>
      </c>
    </row>
    <row r="305" spans="1:5" x14ac:dyDescent="0.25">
      <c r="A305">
        <v>304</v>
      </c>
      <c r="B305">
        <v>537</v>
      </c>
      <c r="C305">
        <v>27293</v>
      </c>
      <c r="D305" s="1">
        <v>44296</v>
      </c>
      <c r="E305" s="1">
        <v>44319</v>
      </c>
    </row>
    <row r="306" spans="1:5" x14ac:dyDescent="0.25">
      <c r="A306">
        <v>305</v>
      </c>
      <c r="B306">
        <v>234</v>
      </c>
      <c r="C306">
        <v>13377</v>
      </c>
      <c r="D306" s="1">
        <v>44386</v>
      </c>
      <c r="E306" s="1">
        <v>44403</v>
      </c>
    </row>
    <row r="307" spans="1:5" x14ac:dyDescent="0.25">
      <c r="A307">
        <v>306</v>
      </c>
      <c r="B307">
        <v>747</v>
      </c>
      <c r="C307">
        <v>51492</v>
      </c>
      <c r="D307" s="1">
        <v>44485</v>
      </c>
      <c r="E307" s="1">
        <v>44488</v>
      </c>
    </row>
    <row r="308" spans="1:5" x14ac:dyDescent="0.25">
      <c r="A308">
        <v>307</v>
      </c>
      <c r="B308">
        <v>679</v>
      </c>
      <c r="C308">
        <v>17726</v>
      </c>
      <c r="D308" s="1">
        <v>44480</v>
      </c>
      <c r="E308" s="1">
        <v>44497</v>
      </c>
    </row>
    <row r="309" spans="1:5" x14ac:dyDescent="0.25">
      <c r="A309">
        <v>308</v>
      </c>
      <c r="B309">
        <v>549</v>
      </c>
      <c r="C309">
        <v>18834</v>
      </c>
      <c r="D309" s="1">
        <v>44240</v>
      </c>
      <c r="E309" s="1">
        <v>44263</v>
      </c>
    </row>
    <row r="310" spans="1:5" x14ac:dyDescent="0.25">
      <c r="A310">
        <v>309</v>
      </c>
      <c r="B310">
        <v>390</v>
      </c>
      <c r="C310">
        <v>26229</v>
      </c>
      <c r="D310" s="1">
        <v>44203</v>
      </c>
      <c r="E310" s="1">
        <v>44221</v>
      </c>
    </row>
    <row r="311" spans="1:5" x14ac:dyDescent="0.25">
      <c r="A311">
        <v>310</v>
      </c>
      <c r="B311">
        <v>348</v>
      </c>
      <c r="C311">
        <v>18372</v>
      </c>
      <c r="D311" s="1">
        <v>44311</v>
      </c>
      <c r="E311" s="1">
        <v>44331</v>
      </c>
    </row>
    <row r="312" spans="1:5" x14ac:dyDescent="0.25">
      <c r="A312">
        <v>311</v>
      </c>
      <c r="B312">
        <v>807</v>
      </c>
      <c r="C312">
        <v>21226</v>
      </c>
      <c r="D312" s="1">
        <v>44262</v>
      </c>
      <c r="E312" s="1">
        <v>44280</v>
      </c>
    </row>
    <row r="313" spans="1:5" x14ac:dyDescent="0.25">
      <c r="A313">
        <v>312</v>
      </c>
      <c r="B313">
        <v>683</v>
      </c>
      <c r="C313">
        <v>38591</v>
      </c>
      <c r="D313" s="1">
        <v>44383</v>
      </c>
      <c r="E313" s="1">
        <v>44408</v>
      </c>
    </row>
    <row r="314" spans="1:5" x14ac:dyDescent="0.25">
      <c r="A314">
        <v>313</v>
      </c>
      <c r="B314">
        <v>266</v>
      </c>
      <c r="C314">
        <v>24507</v>
      </c>
      <c r="D314" s="1">
        <v>44349</v>
      </c>
      <c r="E314" s="1">
        <v>44358</v>
      </c>
    </row>
    <row r="315" spans="1:5" x14ac:dyDescent="0.25">
      <c r="A315">
        <v>314</v>
      </c>
      <c r="B315">
        <v>95</v>
      </c>
      <c r="C315">
        <v>49262</v>
      </c>
      <c r="D315" s="1">
        <v>44422</v>
      </c>
      <c r="E315" s="1">
        <v>44425</v>
      </c>
    </row>
    <row r="316" spans="1:5" x14ac:dyDescent="0.25">
      <c r="A316">
        <v>315</v>
      </c>
      <c r="B316">
        <v>239</v>
      </c>
      <c r="C316">
        <v>18075</v>
      </c>
      <c r="D316" s="1">
        <v>44291</v>
      </c>
      <c r="E316" s="1">
        <v>44311</v>
      </c>
    </row>
    <row r="317" spans="1:5" x14ac:dyDescent="0.25">
      <c r="A317">
        <v>316</v>
      </c>
      <c r="B317">
        <v>179</v>
      </c>
      <c r="C317">
        <v>59876</v>
      </c>
      <c r="D317" s="1">
        <v>44451</v>
      </c>
      <c r="E317" s="1">
        <v>44459</v>
      </c>
    </row>
    <row r="318" spans="1:5" x14ac:dyDescent="0.25">
      <c r="A318">
        <v>317</v>
      </c>
      <c r="B318">
        <v>876</v>
      </c>
      <c r="C318">
        <v>18204</v>
      </c>
      <c r="D318" s="1">
        <v>44309</v>
      </c>
      <c r="E318" s="1">
        <v>44312</v>
      </c>
    </row>
    <row r="319" spans="1:5" x14ac:dyDescent="0.25">
      <c r="A319">
        <v>318</v>
      </c>
      <c r="B319">
        <v>433</v>
      </c>
      <c r="C319">
        <v>39332</v>
      </c>
      <c r="D319" s="1">
        <v>44227</v>
      </c>
      <c r="E319" s="1">
        <v>44244</v>
      </c>
    </row>
    <row r="320" spans="1:5" x14ac:dyDescent="0.25">
      <c r="A320">
        <v>319</v>
      </c>
      <c r="B320">
        <v>933</v>
      </c>
      <c r="C320">
        <v>29837</v>
      </c>
      <c r="D320" s="1">
        <v>44430</v>
      </c>
      <c r="E320" s="1">
        <v>44455</v>
      </c>
    </row>
    <row r="321" spans="1:5" x14ac:dyDescent="0.25">
      <c r="A321">
        <v>320</v>
      </c>
      <c r="B321">
        <v>41</v>
      </c>
      <c r="C321">
        <v>19693</v>
      </c>
      <c r="D321" s="1">
        <v>44430</v>
      </c>
      <c r="E321" s="1">
        <v>44451</v>
      </c>
    </row>
    <row r="322" spans="1:5" x14ac:dyDescent="0.25">
      <c r="A322">
        <v>321</v>
      </c>
      <c r="B322">
        <v>833</v>
      </c>
      <c r="C322">
        <v>36589</v>
      </c>
      <c r="D322" s="1">
        <v>44434</v>
      </c>
      <c r="E322" s="1">
        <v>44439</v>
      </c>
    </row>
    <row r="323" spans="1:5" x14ac:dyDescent="0.25">
      <c r="A323">
        <v>322</v>
      </c>
      <c r="B323">
        <v>686</v>
      </c>
      <c r="C323">
        <v>41400</v>
      </c>
      <c r="D323" s="1">
        <v>44425</v>
      </c>
      <c r="E323" s="1">
        <v>44451</v>
      </c>
    </row>
    <row r="324" spans="1:5" x14ac:dyDescent="0.25">
      <c r="A324">
        <v>323</v>
      </c>
      <c r="B324">
        <v>852</v>
      </c>
      <c r="C324">
        <v>11437</v>
      </c>
      <c r="D324" s="1">
        <v>44278</v>
      </c>
      <c r="E324" s="1">
        <v>44299</v>
      </c>
    </row>
    <row r="325" spans="1:5" x14ac:dyDescent="0.25">
      <c r="A325">
        <v>324</v>
      </c>
      <c r="B325">
        <v>99</v>
      </c>
      <c r="C325">
        <v>10411</v>
      </c>
      <c r="D325" s="1">
        <v>44382</v>
      </c>
      <c r="E325" s="1">
        <v>44393</v>
      </c>
    </row>
    <row r="326" spans="1:5" x14ac:dyDescent="0.25">
      <c r="A326">
        <v>325</v>
      </c>
      <c r="B326">
        <v>318</v>
      </c>
      <c r="C326">
        <v>18010</v>
      </c>
      <c r="D326" s="1">
        <v>44327</v>
      </c>
      <c r="E326" s="1">
        <v>44344</v>
      </c>
    </row>
    <row r="327" spans="1:5" x14ac:dyDescent="0.25">
      <c r="A327">
        <v>326</v>
      </c>
      <c r="B327">
        <v>199</v>
      </c>
      <c r="C327">
        <v>15380</v>
      </c>
      <c r="D327" s="1">
        <v>44369</v>
      </c>
      <c r="E327" s="1">
        <v>44378</v>
      </c>
    </row>
    <row r="328" spans="1:5" x14ac:dyDescent="0.25">
      <c r="A328">
        <v>327</v>
      </c>
      <c r="B328">
        <v>710</v>
      </c>
      <c r="C328">
        <v>11611</v>
      </c>
      <c r="D328" s="1">
        <v>44405</v>
      </c>
      <c r="E328" s="1">
        <v>44408</v>
      </c>
    </row>
    <row r="329" spans="1:5" x14ac:dyDescent="0.25">
      <c r="A329">
        <v>328</v>
      </c>
      <c r="B329">
        <v>246</v>
      </c>
      <c r="C329">
        <v>26653</v>
      </c>
      <c r="D329" s="1">
        <v>44300</v>
      </c>
      <c r="E329" s="1">
        <v>44324</v>
      </c>
    </row>
    <row r="330" spans="1:5" x14ac:dyDescent="0.25">
      <c r="A330">
        <v>329</v>
      </c>
      <c r="B330">
        <v>820</v>
      </c>
      <c r="C330">
        <v>58708</v>
      </c>
      <c r="D330" s="1">
        <v>44316</v>
      </c>
      <c r="E330" s="1">
        <v>44340</v>
      </c>
    </row>
    <row r="331" spans="1:5" x14ac:dyDescent="0.25">
      <c r="A331">
        <v>330</v>
      </c>
      <c r="B331">
        <v>887</v>
      </c>
      <c r="C331">
        <v>31700</v>
      </c>
      <c r="D331" s="1">
        <v>44267</v>
      </c>
      <c r="E331" s="1">
        <v>44294</v>
      </c>
    </row>
    <row r="332" spans="1:5" x14ac:dyDescent="0.25">
      <c r="A332">
        <v>331</v>
      </c>
      <c r="B332">
        <v>414</v>
      </c>
      <c r="C332">
        <v>38796</v>
      </c>
      <c r="D332" s="1">
        <v>44273</v>
      </c>
      <c r="E332" s="1">
        <v>44278</v>
      </c>
    </row>
    <row r="333" spans="1:5" x14ac:dyDescent="0.25">
      <c r="A333">
        <v>332</v>
      </c>
      <c r="B333">
        <v>466</v>
      </c>
      <c r="C333">
        <v>12799</v>
      </c>
      <c r="D333" s="1">
        <v>44268</v>
      </c>
      <c r="E333" s="1">
        <v>44269</v>
      </c>
    </row>
    <row r="334" spans="1:5" x14ac:dyDescent="0.25">
      <c r="A334">
        <v>333</v>
      </c>
      <c r="B334">
        <v>367</v>
      </c>
      <c r="C334">
        <v>21091</v>
      </c>
      <c r="D334" s="1">
        <v>44487</v>
      </c>
      <c r="E334" s="1">
        <v>44509</v>
      </c>
    </row>
    <row r="335" spans="1:5" x14ac:dyDescent="0.25">
      <c r="A335">
        <v>334</v>
      </c>
      <c r="B335">
        <v>539</v>
      </c>
      <c r="C335">
        <v>32277</v>
      </c>
      <c r="D335" s="1">
        <v>44328</v>
      </c>
      <c r="E335" s="1">
        <v>44339</v>
      </c>
    </row>
    <row r="336" spans="1:5" x14ac:dyDescent="0.25">
      <c r="A336">
        <v>335</v>
      </c>
      <c r="B336">
        <v>485</v>
      </c>
      <c r="C336">
        <v>51638</v>
      </c>
      <c r="D336" s="1">
        <v>44469</v>
      </c>
      <c r="E336" s="1">
        <v>44493</v>
      </c>
    </row>
    <row r="337" spans="1:5" x14ac:dyDescent="0.25">
      <c r="A337">
        <v>336</v>
      </c>
      <c r="B337">
        <v>615</v>
      </c>
      <c r="C337">
        <v>16829</v>
      </c>
      <c r="D337" s="1">
        <v>44341</v>
      </c>
      <c r="E337" s="1">
        <v>44344</v>
      </c>
    </row>
    <row r="338" spans="1:5" x14ac:dyDescent="0.25">
      <c r="A338">
        <v>337</v>
      </c>
      <c r="B338">
        <v>341</v>
      </c>
      <c r="C338">
        <v>49047</v>
      </c>
      <c r="D338" s="1">
        <v>44410</v>
      </c>
      <c r="E338" s="1">
        <v>44412</v>
      </c>
    </row>
    <row r="339" spans="1:5" x14ac:dyDescent="0.25">
      <c r="A339">
        <v>338</v>
      </c>
      <c r="B339">
        <v>630</v>
      </c>
      <c r="C339">
        <v>12762</v>
      </c>
      <c r="D339" s="1">
        <v>44222</v>
      </c>
      <c r="E339" s="1">
        <v>44240</v>
      </c>
    </row>
    <row r="340" spans="1:5" x14ac:dyDescent="0.25">
      <c r="A340">
        <v>339</v>
      </c>
      <c r="B340">
        <v>409</v>
      </c>
      <c r="C340">
        <v>15556</v>
      </c>
      <c r="D340" s="1">
        <v>44292</v>
      </c>
      <c r="E340" s="1">
        <v>44299</v>
      </c>
    </row>
    <row r="341" spans="1:5" x14ac:dyDescent="0.25">
      <c r="A341">
        <v>340</v>
      </c>
      <c r="B341">
        <v>841</v>
      </c>
      <c r="C341">
        <v>56172</v>
      </c>
      <c r="D341" s="1">
        <v>44394</v>
      </c>
      <c r="E341" s="1">
        <v>44421</v>
      </c>
    </row>
    <row r="342" spans="1:5" x14ac:dyDescent="0.25">
      <c r="A342">
        <v>341</v>
      </c>
      <c r="B342">
        <v>602</v>
      </c>
      <c r="C342">
        <v>13882</v>
      </c>
      <c r="D342" s="1">
        <v>44234</v>
      </c>
      <c r="E342" s="1">
        <v>44236</v>
      </c>
    </row>
    <row r="343" spans="1:5" x14ac:dyDescent="0.25">
      <c r="A343">
        <v>342</v>
      </c>
      <c r="B343">
        <v>348</v>
      </c>
      <c r="C343">
        <v>29452</v>
      </c>
      <c r="D343" s="1">
        <v>44432</v>
      </c>
      <c r="E343" s="1">
        <v>44447</v>
      </c>
    </row>
    <row r="344" spans="1:5" x14ac:dyDescent="0.25">
      <c r="A344">
        <v>343</v>
      </c>
      <c r="B344">
        <v>673</v>
      </c>
      <c r="C344">
        <v>37831</v>
      </c>
      <c r="D344" s="1">
        <v>44456</v>
      </c>
      <c r="E344" s="1">
        <v>44475</v>
      </c>
    </row>
    <row r="345" spans="1:5" x14ac:dyDescent="0.25">
      <c r="A345">
        <v>344</v>
      </c>
      <c r="B345">
        <v>526</v>
      </c>
      <c r="C345">
        <v>44938</v>
      </c>
      <c r="D345" s="1">
        <v>44424</v>
      </c>
      <c r="E345" s="1">
        <v>44445</v>
      </c>
    </row>
    <row r="346" spans="1:5" x14ac:dyDescent="0.25">
      <c r="A346">
        <v>345</v>
      </c>
      <c r="B346">
        <v>711</v>
      </c>
      <c r="C346">
        <v>17146</v>
      </c>
      <c r="D346" s="1">
        <v>44241</v>
      </c>
      <c r="E346" s="1">
        <v>44260</v>
      </c>
    </row>
    <row r="347" spans="1:5" x14ac:dyDescent="0.25">
      <c r="A347">
        <v>346</v>
      </c>
      <c r="B347">
        <v>739</v>
      </c>
      <c r="C347">
        <v>35045</v>
      </c>
      <c r="D347" s="1">
        <v>44278</v>
      </c>
      <c r="E347" s="1">
        <v>44292</v>
      </c>
    </row>
    <row r="348" spans="1:5" x14ac:dyDescent="0.25">
      <c r="A348">
        <v>347</v>
      </c>
      <c r="B348">
        <v>209</v>
      </c>
      <c r="C348">
        <v>18829</v>
      </c>
      <c r="D348" s="1">
        <v>44345</v>
      </c>
      <c r="E348" s="1">
        <v>44361</v>
      </c>
    </row>
    <row r="349" spans="1:5" x14ac:dyDescent="0.25">
      <c r="A349">
        <v>348</v>
      </c>
      <c r="B349">
        <v>732</v>
      </c>
      <c r="C349">
        <v>42741</v>
      </c>
      <c r="D349" s="1">
        <v>44476</v>
      </c>
      <c r="E349" s="1">
        <v>44497</v>
      </c>
    </row>
    <row r="350" spans="1:5" x14ac:dyDescent="0.25">
      <c r="A350">
        <v>349</v>
      </c>
      <c r="B350">
        <v>847</v>
      </c>
      <c r="C350">
        <v>36910</v>
      </c>
      <c r="D350" s="1">
        <v>44299</v>
      </c>
      <c r="E350" s="1">
        <v>44315</v>
      </c>
    </row>
    <row r="351" spans="1:5" x14ac:dyDescent="0.25">
      <c r="A351">
        <v>350</v>
      </c>
      <c r="B351">
        <v>869</v>
      </c>
      <c r="C351">
        <v>49770</v>
      </c>
      <c r="D351" s="1">
        <v>44241</v>
      </c>
      <c r="E351" s="1">
        <v>44257</v>
      </c>
    </row>
    <row r="352" spans="1:5" x14ac:dyDescent="0.25">
      <c r="A352">
        <v>351</v>
      </c>
      <c r="B352">
        <v>478</v>
      </c>
      <c r="C352">
        <v>37332</v>
      </c>
      <c r="D352" s="1">
        <v>44318</v>
      </c>
      <c r="E352" s="1">
        <v>44320</v>
      </c>
    </row>
    <row r="353" spans="1:5" x14ac:dyDescent="0.25">
      <c r="A353">
        <v>352</v>
      </c>
      <c r="B353">
        <v>52</v>
      </c>
      <c r="C353">
        <v>13270</v>
      </c>
      <c r="D353" s="1">
        <v>44477</v>
      </c>
      <c r="E353" s="1">
        <v>44479</v>
      </c>
    </row>
    <row r="354" spans="1:5" x14ac:dyDescent="0.25">
      <c r="A354">
        <v>353</v>
      </c>
      <c r="B354">
        <v>774</v>
      </c>
      <c r="C354">
        <v>46198</v>
      </c>
      <c r="D354" s="1">
        <v>44285</v>
      </c>
      <c r="E354" s="1">
        <v>44291</v>
      </c>
    </row>
    <row r="355" spans="1:5" x14ac:dyDescent="0.25">
      <c r="A355">
        <v>354</v>
      </c>
      <c r="B355">
        <v>18</v>
      </c>
      <c r="C355">
        <v>33908</v>
      </c>
      <c r="D355" s="1">
        <v>44253</v>
      </c>
      <c r="E355" s="1">
        <v>44263</v>
      </c>
    </row>
    <row r="356" spans="1:5" x14ac:dyDescent="0.25">
      <c r="A356">
        <v>355</v>
      </c>
      <c r="B356">
        <v>46</v>
      </c>
      <c r="C356">
        <v>33100</v>
      </c>
      <c r="D356" s="1">
        <v>44300</v>
      </c>
      <c r="E356" s="1">
        <v>44310</v>
      </c>
    </row>
    <row r="357" spans="1:5" x14ac:dyDescent="0.25">
      <c r="A357">
        <v>356</v>
      </c>
      <c r="B357">
        <v>236</v>
      </c>
      <c r="C357">
        <v>34259</v>
      </c>
      <c r="D357" s="1">
        <v>44287</v>
      </c>
      <c r="E357" s="1">
        <v>44301</v>
      </c>
    </row>
    <row r="358" spans="1:5" x14ac:dyDescent="0.25">
      <c r="A358">
        <v>357</v>
      </c>
      <c r="B358">
        <v>70</v>
      </c>
      <c r="C358">
        <v>30735</v>
      </c>
      <c r="D358" s="1">
        <v>44235</v>
      </c>
      <c r="E358" s="1">
        <v>44240</v>
      </c>
    </row>
    <row r="359" spans="1:5" x14ac:dyDescent="0.25">
      <c r="A359">
        <v>358</v>
      </c>
      <c r="B359">
        <v>796</v>
      </c>
      <c r="C359">
        <v>41343</v>
      </c>
      <c r="D359" s="1">
        <v>44293</v>
      </c>
      <c r="E359" s="1">
        <v>44298</v>
      </c>
    </row>
    <row r="360" spans="1:5" x14ac:dyDescent="0.25">
      <c r="A360">
        <v>359</v>
      </c>
      <c r="B360">
        <v>661</v>
      </c>
      <c r="C360">
        <v>47911</v>
      </c>
      <c r="D360" s="1">
        <v>44332</v>
      </c>
      <c r="E360" s="1">
        <v>44347</v>
      </c>
    </row>
    <row r="361" spans="1:5" x14ac:dyDescent="0.25">
      <c r="A361">
        <v>360</v>
      </c>
      <c r="B361">
        <v>870</v>
      </c>
      <c r="C361">
        <v>45309</v>
      </c>
      <c r="D361" s="1">
        <v>44411</v>
      </c>
      <c r="E361" s="1">
        <v>44416</v>
      </c>
    </row>
    <row r="362" spans="1:5" x14ac:dyDescent="0.25">
      <c r="A362">
        <v>361</v>
      </c>
      <c r="B362">
        <v>988</v>
      </c>
      <c r="C362">
        <v>18831</v>
      </c>
      <c r="D362" s="1">
        <v>44233</v>
      </c>
      <c r="E362" s="1">
        <v>44252</v>
      </c>
    </row>
    <row r="363" spans="1:5" x14ac:dyDescent="0.25">
      <c r="A363">
        <v>362</v>
      </c>
      <c r="B363">
        <v>96</v>
      </c>
      <c r="C363">
        <v>21601</v>
      </c>
      <c r="D363" s="1">
        <v>44469</v>
      </c>
      <c r="E363" s="1">
        <v>44476</v>
      </c>
    </row>
    <row r="364" spans="1:5" x14ac:dyDescent="0.25">
      <c r="A364">
        <v>363</v>
      </c>
      <c r="B364">
        <v>882</v>
      </c>
      <c r="C364">
        <v>57405</v>
      </c>
      <c r="D364" s="1">
        <v>44221</v>
      </c>
      <c r="E364" s="1">
        <v>44248</v>
      </c>
    </row>
    <row r="365" spans="1:5" x14ac:dyDescent="0.25">
      <c r="A365">
        <v>364</v>
      </c>
      <c r="B365">
        <v>925</v>
      </c>
      <c r="C365">
        <v>25525</v>
      </c>
      <c r="D365" s="1">
        <v>44268</v>
      </c>
      <c r="E365" s="1">
        <v>44289</v>
      </c>
    </row>
    <row r="366" spans="1:5" x14ac:dyDescent="0.25">
      <c r="A366">
        <v>365</v>
      </c>
      <c r="B366">
        <v>485</v>
      </c>
      <c r="C366">
        <v>37396</v>
      </c>
      <c r="D366" s="1">
        <v>44300</v>
      </c>
      <c r="E366" s="1">
        <v>44311</v>
      </c>
    </row>
    <row r="367" spans="1:5" x14ac:dyDescent="0.25">
      <c r="A367">
        <v>366</v>
      </c>
      <c r="B367">
        <v>334</v>
      </c>
      <c r="C367">
        <v>43210</v>
      </c>
      <c r="D367" s="1">
        <v>44392</v>
      </c>
      <c r="E367" s="1">
        <v>44407</v>
      </c>
    </row>
    <row r="368" spans="1:5" x14ac:dyDescent="0.25">
      <c r="A368">
        <v>367</v>
      </c>
      <c r="B368">
        <v>181</v>
      </c>
      <c r="C368">
        <v>35564</v>
      </c>
      <c r="D368" s="1">
        <v>44247</v>
      </c>
      <c r="E368" s="1">
        <v>44274</v>
      </c>
    </row>
    <row r="369" spans="1:5" x14ac:dyDescent="0.25">
      <c r="A369">
        <v>368</v>
      </c>
      <c r="B369">
        <v>556</v>
      </c>
      <c r="C369">
        <v>15258</v>
      </c>
      <c r="D369" s="1">
        <v>44441</v>
      </c>
      <c r="E369" s="1">
        <v>44460</v>
      </c>
    </row>
    <row r="370" spans="1:5" x14ac:dyDescent="0.25">
      <c r="A370">
        <v>369</v>
      </c>
      <c r="B370">
        <v>729</v>
      </c>
      <c r="C370">
        <v>24488</v>
      </c>
      <c r="D370" s="1">
        <v>44281</v>
      </c>
      <c r="E370" s="1">
        <v>44304</v>
      </c>
    </row>
    <row r="371" spans="1:5" x14ac:dyDescent="0.25">
      <c r="A371">
        <v>370</v>
      </c>
      <c r="B371">
        <v>986</v>
      </c>
      <c r="C371">
        <v>53990</v>
      </c>
      <c r="D371" s="1">
        <v>44218</v>
      </c>
      <c r="E371" s="1">
        <v>44238</v>
      </c>
    </row>
    <row r="372" spans="1:5" x14ac:dyDescent="0.25">
      <c r="A372">
        <v>371</v>
      </c>
      <c r="B372">
        <v>727</v>
      </c>
      <c r="C372">
        <v>28931</v>
      </c>
      <c r="D372" s="1">
        <v>44437</v>
      </c>
      <c r="E372" s="1">
        <v>44454</v>
      </c>
    </row>
    <row r="373" spans="1:5" x14ac:dyDescent="0.25">
      <c r="A373">
        <v>372</v>
      </c>
      <c r="B373">
        <v>991</v>
      </c>
      <c r="C373">
        <v>51705</v>
      </c>
      <c r="D373" s="1">
        <v>44269</v>
      </c>
      <c r="E373" s="1">
        <v>44274</v>
      </c>
    </row>
    <row r="374" spans="1:5" x14ac:dyDescent="0.25">
      <c r="A374">
        <v>373</v>
      </c>
      <c r="B374">
        <v>581</v>
      </c>
      <c r="C374">
        <v>25727</v>
      </c>
      <c r="D374" s="1">
        <v>44268</v>
      </c>
      <c r="E374" s="1">
        <v>44289</v>
      </c>
    </row>
    <row r="375" spans="1:5" x14ac:dyDescent="0.25">
      <c r="A375">
        <v>374</v>
      </c>
      <c r="B375">
        <v>981</v>
      </c>
      <c r="C375">
        <v>25047</v>
      </c>
      <c r="D375" s="1">
        <v>44352</v>
      </c>
      <c r="E375" s="1">
        <v>44367</v>
      </c>
    </row>
    <row r="376" spans="1:5" x14ac:dyDescent="0.25">
      <c r="A376">
        <v>375</v>
      </c>
      <c r="B376">
        <v>655</v>
      </c>
      <c r="C376">
        <v>19991</v>
      </c>
      <c r="D376" s="1">
        <v>44216</v>
      </c>
      <c r="E376" s="1">
        <v>44222</v>
      </c>
    </row>
    <row r="377" spans="1:5" x14ac:dyDescent="0.25">
      <c r="A377">
        <v>376</v>
      </c>
      <c r="B377">
        <v>571</v>
      </c>
      <c r="C377">
        <v>15454</v>
      </c>
      <c r="D377" s="1">
        <v>44381</v>
      </c>
      <c r="E377" s="1">
        <v>44394</v>
      </c>
    </row>
    <row r="378" spans="1:5" x14ac:dyDescent="0.25">
      <c r="A378">
        <v>377</v>
      </c>
      <c r="B378">
        <v>21</v>
      </c>
      <c r="C378">
        <v>24815</v>
      </c>
      <c r="D378" s="1">
        <v>44335</v>
      </c>
      <c r="E378" s="1">
        <v>44344</v>
      </c>
    </row>
    <row r="379" spans="1:5" x14ac:dyDescent="0.25">
      <c r="A379">
        <v>378</v>
      </c>
      <c r="B379">
        <v>623</v>
      </c>
      <c r="C379">
        <v>37922</v>
      </c>
      <c r="D379" s="1">
        <v>44468</v>
      </c>
      <c r="E379" s="1">
        <v>44494</v>
      </c>
    </row>
    <row r="380" spans="1:5" x14ac:dyDescent="0.25">
      <c r="A380">
        <v>379</v>
      </c>
      <c r="B380">
        <v>467</v>
      </c>
      <c r="C380">
        <v>15378</v>
      </c>
      <c r="D380" s="1">
        <v>44240</v>
      </c>
      <c r="E380" s="1">
        <v>44242</v>
      </c>
    </row>
    <row r="381" spans="1:5" x14ac:dyDescent="0.25">
      <c r="A381">
        <v>380</v>
      </c>
      <c r="B381">
        <v>75</v>
      </c>
      <c r="C381">
        <v>13269</v>
      </c>
      <c r="D381" s="1">
        <v>44277</v>
      </c>
      <c r="E381" s="1">
        <v>44283</v>
      </c>
    </row>
    <row r="382" spans="1:5" x14ac:dyDescent="0.25">
      <c r="A382">
        <v>381</v>
      </c>
      <c r="B382">
        <v>258</v>
      </c>
      <c r="C382">
        <v>36550</v>
      </c>
      <c r="D382" s="1">
        <v>44297</v>
      </c>
      <c r="E382" s="1">
        <v>44319</v>
      </c>
    </row>
    <row r="383" spans="1:5" x14ac:dyDescent="0.25">
      <c r="A383">
        <v>382</v>
      </c>
      <c r="B383">
        <v>791</v>
      </c>
      <c r="C383">
        <v>24647</v>
      </c>
      <c r="D383" s="1">
        <v>44320</v>
      </c>
      <c r="E383" s="1">
        <v>44331</v>
      </c>
    </row>
    <row r="384" spans="1:5" x14ac:dyDescent="0.25">
      <c r="A384">
        <v>383</v>
      </c>
      <c r="B384">
        <v>469</v>
      </c>
      <c r="C384">
        <v>36564</v>
      </c>
      <c r="D384" s="1">
        <v>44447</v>
      </c>
      <c r="E384" s="1">
        <v>44453</v>
      </c>
    </row>
    <row r="385" spans="1:5" x14ac:dyDescent="0.25">
      <c r="A385">
        <v>384</v>
      </c>
      <c r="B385">
        <v>709</v>
      </c>
      <c r="C385">
        <v>39383</v>
      </c>
      <c r="D385" s="1">
        <v>44343</v>
      </c>
      <c r="E385" s="1">
        <v>44369</v>
      </c>
    </row>
    <row r="386" spans="1:5" x14ac:dyDescent="0.25">
      <c r="A386">
        <v>385</v>
      </c>
      <c r="B386">
        <v>146</v>
      </c>
      <c r="C386">
        <v>43155</v>
      </c>
      <c r="D386" s="1">
        <v>44416</v>
      </c>
      <c r="E386" s="1">
        <v>44432</v>
      </c>
    </row>
    <row r="387" spans="1:5" x14ac:dyDescent="0.25">
      <c r="A387">
        <v>386</v>
      </c>
      <c r="B387">
        <v>458</v>
      </c>
      <c r="C387">
        <v>34948</v>
      </c>
      <c r="D387" s="1">
        <v>44241</v>
      </c>
      <c r="E387" s="1">
        <v>44258</v>
      </c>
    </row>
    <row r="388" spans="1:5" x14ac:dyDescent="0.25">
      <c r="A388">
        <v>387</v>
      </c>
      <c r="B388">
        <v>341</v>
      </c>
      <c r="C388">
        <v>34491</v>
      </c>
      <c r="D388" s="1">
        <v>44358</v>
      </c>
      <c r="E388" s="1">
        <v>44361</v>
      </c>
    </row>
    <row r="389" spans="1:5" x14ac:dyDescent="0.25">
      <c r="A389">
        <v>388</v>
      </c>
      <c r="B389">
        <v>601</v>
      </c>
      <c r="C389">
        <v>34341</v>
      </c>
      <c r="D389" s="1">
        <v>44239</v>
      </c>
      <c r="E389" s="1">
        <v>44244</v>
      </c>
    </row>
    <row r="390" spans="1:5" x14ac:dyDescent="0.25">
      <c r="A390">
        <v>389</v>
      </c>
      <c r="B390">
        <v>643</v>
      </c>
      <c r="C390">
        <v>42818</v>
      </c>
      <c r="D390" s="1">
        <v>44306</v>
      </c>
      <c r="E390" s="1">
        <v>44309</v>
      </c>
    </row>
    <row r="391" spans="1:5" x14ac:dyDescent="0.25">
      <c r="A391">
        <v>390</v>
      </c>
      <c r="B391">
        <v>206</v>
      </c>
      <c r="C391">
        <v>57651</v>
      </c>
      <c r="D391" s="1">
        <v>44216</v>
      </c>
      <c r="E391" s="1">
        <v>44220</v>
      </c>
    </row>
    <row r="392" spans="1:5" x14ac:dyDescent="0.25">
      <c r="A392">
        <v>391</v>
      </c>
      <c r="B392">
        <v>726</v>
      </c>
      <c r="C392">
        <v>24661</v>
      </c>
      <c r="D392" s="1">
        <v>44332</v>
      </c>
      <c r="E392" s="1">
        <v>44353</v>
      </c>
    </row>
    <row r="393" spans="1:5" x14ac:dyDescent="0.25">
      <c r="A393">
        <v>392</v>
      </c>
      <c r="B393">
        <v>840</v>
      </c>
      <c r="C393">
        <v>32036</v>
      </c>
      <c r="D393" s="1">
        <v>44208</v>
      </c>
      <c r="E393" s="1">
        <v>44221</v>
      </c>
    </row>
    <row r="394" spans="1:5" x14ac:dyDescent="0.25">
      <c r="A394">
        <v>393</v>
      </c>
      <c r="B394">
        <v>803</v>
      </c>
      <c r="C394">
        <v>24994</v>
      </c>
      <c r="D394" s="1">
        <v>44322</v>
      </c>
      <c r="E394" s="1">
        <v>44343</v>
      </c>
    </row>
    <row r="395" spans="1:5" x14ac:dyDescent="0.25">
      <c r="A395">
        <v>394</v>
      </c>
      <c r="B395">
        <v>508</v>
      </c>
      <c r="C395">
        <v>18584</v>
      </c>
      <c r="D395" s="1">
        <v>44445</v>
      </c>
      <c r="E395" s="1">
        <v>44449</v>
      </c>
    </row>
    <row r="396" spans="1:5" x14ac:dyDescent="0.25">
      <c r="A396">
        <v>395</v>
      </c>
      <c r="B396">
        <v>728</v>
      </c>
      <c r="C396">
        <v>24101</v>
      </c>
      <c r="D396" s="1">
        <v>44281</v>
      </c>
      <c r="E396" s="1">
        <v>44288</v>
      </c>
    </row>
    <row r="397" spans="1:5" x14ac:dyDescent="0.25">
      <c r="A397">
        <v>396</v>
      </c>
      <c r="B397">
        <v>461</v>
      </c>
      <c r="C397">
        <v>57491</v>
      </c>
      <c r="D397" s="1">
        <v>44253</v>
      </c>
      <c r="E397" s="1">
        <v>44258</v>
      </c>
    </row>
    <row r="398" spans="1:5" x14ac:dyDescent="0.25">
      <c r="A398">
        <v>397</v>
      </c>
      <c r="B398">
        <v>446</v>
      </c>
      <c r="C398">
        <v>33872</v>
      </c>
      <c r="D398" s="1">
        <v>44230</v>
      </c>
      <c r="E398" s="1">
        <v>44249</v>
      </c>
    </row>
    <row r="399" spans="1:5" x14ac:dyDescent="0.25">
      <c r="A399">
        <v>398</v>
      </c>
      <c r="B399">
        <v>13</v>
      </c>
      <c r="C399">
        <v>31626</v>
      </c>
      <c r="D399" s="1">
        <v>44467</v>
      </c>
      <c r="E399" s="1">
        <v>44482</v>
      </c>
    </row>
    <row r="400" spans="1:5" x14ac:dyDescent="0.25">
      <c r="A400">
        <v>399</v>
      </c>
      <c r="B400">
        <v>331</v>
      </c>
      <c r="C400">
        <v>57278</v>
      </c>
      <c r="D400" s="1">
        <v>44490</v>
      </c>
      <c r="E400" s="1">
        <v>44499</v>
      </c>
    </row>
    <row r="401" spans="1:5" x14ac:dyDescent="0.25">
      <c r="A401">
        <v>400</v>
      </c>
      <c r="B401">
        <v>907</v>
      </c>
      <c r="C401">
        <v>44904</v>
      </c>
      <c r="D401" s="1">
        <v>44379</v>
      </c>
      <c r="E401" s="1">
        <v>44402</v>
      </c>
    </row>
    <row r="402" spans="1:5" x14ac:dyDescent="0.25">
      <c r="A402">
        <v>401</v>
      </c>
      <c r="B402">
        <v>94</v>
      </c>
      <c r="C402">
        <v>24512</v>
      </c>
      <c r="D402" s="1">
        <v>44422</v>
      </c>
      <c r="E402" s="1">
        <v>44432</v>
      </c>
    </row>
    <row r="403" spans="1:5" x14ac:dyDescent="0.25">
      <c r="A403">
        <v>402</v>
      </c>
      <c r="B403">
        <v>537</v>
      </c>
      <c r="C403">
        <v>26681</v>
      </c>
      <c r="D403" s="1">
        <v>44264</v>
      </c>
      <c r="E403" s="1">
        <v>44290</v>
      </c>
    </row>
    <row r="404" spans="1:5" x14ac:dyDescent="0.25">
      <c r="A404">
        <v>403</v>
      </c>
      <c r="B404">
        <v>980</v>
      </c>
      <c r="C404">
        <v>17088</v>
      </c>
      <c r="D404" s="1">
        <v>44455</v>
      </c>
      <c r="E404" s="1">
        <v>44464</v>
      </c>
    </row>
    <row r="405" spans="1:5" x14ac:dyDescent="0.25">
      <c r="A405">
        <v>404</v>
      </c>
      <c r="B405">
        <v>998</v>
      </c>
      <c r="C405">
        <v>45215</v>
      </c>
      <c r="D405" s="1">
        <v>44258</v>
      </c>
      <c r="E405" s="1">
        <v>44264</v>
      </c>
    </row>
    <row r="406" spans="1:5" x14ac:dyDescent="0.25">
      <c r="A406">
        <v>405</v>
      </c>
      <c r="B406">
        <v>493</v>
      </c>
      <c r="C406">
        <v>51471</v>
      </c>
      <c r="D406" s="1">
        <v>44417</v>
      </c>
      <c r="E406" s="1">
        <v>44420</v>
      </c>
    </row>
    <row r="407" spans="1:5" x14ac:dyDescent="0.25">
      <c r="A407">
        <v>406</v>
      </c>
      <c r="B407">
        <v>892</v>
      </c>
      <c r="C407">
        <v>35512</v>
      </c>
      <c r="D407" s="1">
        <v>44402</v>
      </c>
      <c r="E407" s="1">
        <v>44426</v>
      </c>
    </row>
    <row r="408" spans="1:5" x14ac:dyDescent="0.25">
      <c r="A408">
        <v>407</v>
      </c>
      <c r="B408">
        <v>835</v>
      </c>
      <c r="C408">
        <v>42595</v>
      </c>
      <c r="D408" s="1">
        <v>44205</v>
      </c>
      <c r="E408" s="1">
        <v>44216</v>
      </c>
    </row>
    <row r="409" spans="1:5" x14ac:dyDescent="0.25">
      <c r="A409">
        <v>408</v>
      </c>
      <c r="B409">
        <v>404</v>
      </c>
      <c r="C409">
        <v>39757</v>
      </c>
      <c r="D409" s="1">
        <v>44226</v>
      </c>
      <c r="E409" s="1">
        <v>44242</v>
      </c>
    </row>
    <row r="410" spans="1:5" x14ac:dyDescent="0.25">
      <c r="A410">
        <v>409</v>
      </c>
      <c r="B410">
        <v>206</v>
      </c>
      <c r="C410">
        <v>15453</v>
      </c>
      <c r="D410" s="1">
        <v>44319</v>
      </c>
      <c r="E410" s="1">
        <v>44327</v>
      </c>
    </row>
    <row r="411" spans="1:5" x14ac:dyDescent="0.25">
      <c r="A411">
        <v>410</v>
      </c>
      <c r="B411">
        <v>47</v>
      </c>
      <c r="C411">
        <v>14296</v>
      </c>
      <c r="D411" s="1">
        <v>44412</v>
      </c>
      <c r="E411" s="1">
        <v>44417</v>
      </c>
    </row>
    <row r="412" spans="1:5" x14ac:dyDescent="0.25">
      <c r="A412">
        <v>411</v>
      </c>
      <c r="B412">
        <v>771</v>
      </c>
      <c r="C412">
        <v>38909</v>
      </c>
      <c r="D412" s="1">
        <v>44272</v>
      </c>
      <c r="E412" s="1">
        <v>44294</v>
      </c>
    </row>
    <row r="413" spans="1:5" x14ac:dyDescent="0.25">
      <c r="A413">
        <v>412</v>
      </c>
      <c r="B413">
        <v>427</v>
      </c>
      <c r="C413">
        <v>25520</v>
      </c>
      <c r="D413" s="1">
        <v>44462</v>
      </c>
      <c r="E413" s="1">
        <v>44482</v>
      </c>
    </row>
    <row r="414" spans="1:5" x14ac:dyDescent="0.25">
      <c r="A414">
        <v>413</v>
      </c>
      <c r="B414">
        <v>589</v>
      </c>
      <c r="C414">
        <v>35487</v>
      </c>
      <c r="D414" s="1">
        <v>44486</v>
      </c>
      <c r="E414" s="1">
        <v>44500</v>
      </c>
    </row>
    <row r="415" spans="1:5" x14ac:dyDescent="0.25">
      <c r="A415">
        <v>414</v>
      </c>
      <c r="B415">
        <v>212</v>
      </c>
      <c r="C415">
        <v>57052</v>
      </c>
      <c r="D415" s="1">
        <v>44198</v>
      </c>
      <c r="E415" s="1">
        <v>44199</v>
      </c>
    </row>
    <row r="416" spans="1:5" x14ac:dyDescent="0.25">
      <c r="A416">
        <v>415</v>
      </c>
      <c r="B416">
        <v>947</v>
      </c>
      <c r="C416">
        <v>35686</v>
      </c>
      <c r="D416" s="1">
        <v>44391</v>
      </c>
      <c r="E416" s="1">
        <v>44396</v>
      </c>
    </row>
    <row r="417" spans="1:5" x14ac:dyDescent="0.25">
      <c r="A417">
        <v>416</v>
      </c>
      <c r="B417">
        <v>129</v>
      </c>
      <c r="C417">
        <v>37878</v>
      </c>
      <c r="D417" s="1">
        <v>44477</v>
      </c>
      <c r="E417" s="1">
        <v>44494</v>
      </c>
    </row>
    <row r="418" spans="1:5" x14ac:dyDescent="0.25">
      <c r="A418">
        <v>417</v>
      </c>
      <c r="B418">
        <v>729</v>
      </c>
      <c r="C418">
        <v>45024</v>
      </c>
      <c r="D418" s="1">
        <v>44453</v>
      </c>
      <c r="E418" s="1">
        <v>44480</v>
      </c>
    </row>
    <row r="419" spans="1:5" x14ac:dyDescent="0.25">
      <c r="A419">
        <v>418</v>
      </c>
      <c r="B419">
        <v>918</v>
      </c>
      <c r="C419">
        <v>55376</v>
      </c>
      <c r="D419" s="1">
        <v>44432</v>
      </c>
      <c r="E419" s="1">
        <v>44454</v>
      </c>
    </row>
    <row r="420" spans="1:5" x14ac:dyDescent="0.25">
      <c r="A420">
        <v>419</v>
      </c>
      <c r="B420">
        <v>745</v>
      </c>
      <c r="C420">
        <v>19518</v>
      </c>
      <c r="D420" s="1">
        <v>44489</v>
      </c>
      <c r="E420" s="1">
        <v>44510</v>
      </c>
    </row>
    <row r="421" spans="1:5" x14ac:dyDescent="0.25">
      <c r="A421">
        <v>420</v>
      </c>
      <c r="B421">
        <v>482</v>
      </c>
      <c r="C421">
        <v>25541</v>
      </c>
      <c r="D421" s="1">
        <v>44249</v>
      </c>
      <c r="E421" s="1">
        <v>44274</v>
      </c>
    </row>
    <row r="422" spans="1:5" x14ac:dyDescent="0.25">
      <c r="A422">
        <v>421</v>
      </c>
      <c r="B422">
        <v>691</v>
      </c>
      <c r="C422">
        <v>24273</v>
      </c>
      <c r="D422" s="1">
        <v>44467</v>
      </c>
      <c r="E422" s="1">
        <v>44478</v>
      </c>
    </row>
    <row r="423" spans="1:5" x14ac:dyDescent="0.25">
      <c r="A423">
        <v>422</v>
      </c>
      <c r="B423">
        <v>375</v>
      </c>
      <c r="C423">
        <v>48025</v>
      </c>
      <c r="D423" s="1">
        <v>44271</v>
      </c>
      <c r="E423" s="1">
        <v>44281</v>
      </c>
    </row>
    <row r="424" spans="1:5" x14ac:dyDescent="0.25">
      <c r="A424">
        <v>423</v>
      </c>
      <c r="B424">
        <v>507</v>
      </c>
      <c r="C424">
        <v>34107</v>
      </c>
      <c r="D424" s="1">
        <v>44359</v>
      </c>
      <c r="E424" s="1">
        <v>44368</v>
      </c>
    </row>
    <row r="425" spans="1:5" x14ac:dyDescent="0.25">
      <c r="A425">
        <v>424</v>
      </c>
      <c r="B425">
        <v>551</v>
      </c>
      <c r="C425">
        <v>58723</v>
      </c>
      <c r="D425" s="1">
        <v>44268</v>
      </c>
      <c r="E425" s="1">
        <v>44273</v>
      </c>
    </row>
    <row r="426" spans="1:5" x14ac:dyDescent="0.25">
      <c r="A426">
        <v>425</v>
      </c>
      <c r="B426">
        <v>606</v>
      </c>
      <c r="C426">
        <v>12705</v>
      </c>
      <c r="D426" s="1">
        <v>44248</v>
      </c>
      <c r="E426" s="1">
        <v>44272</v>
      </c>
    </row>
    <row r="427" spans="1:5" x14ac:dyDescent="0.25">
      <c r="A427">
        <v>426</v>
      </c>
      <c r="B427">
        <v>776</v>
      </c>
      <c r="C427">
        <v>32793</v>
      </c>
      <c r="D427" s="1">
        <v>44465</v>
      </c>
      <c r="E427" s="1">
        <v>44485</v>
      </c>
    </row>
    <row r="428" spans="1:5" x14ac:dyDescent="0.25">
      <c r="A428">
        <v>427</v>
      </c>
      <c r="B428">
        <v>282</v>
      </c>
      <c r="C428">
        <v>20082</v>
      </c>
      <c r="D428" s="1">
        <v>44223</v>
      </c>
      <c r="E428" s="1">
        <v>44237</v>
      </c>
    </row>
    <row r="429" spans="1:5" x14ac:dyDescent="0.25">
      <c r="A429">
        <v>428</v>
      </c>
      <c r="B429">
        <v>431</v>
      </c>
      <c r="C429">
        <v>48629</v>
      </c>
      <c r="D429" s="1">
        <v>44251</v>
      </c>
      <c r="E429" s="1">
        <v>44278</v>
      </c>
    </row>
    <row r="430" spans="1:5" x14ac:dyDescent="0.25">
      <c r="A430">
        <v>429</v>
      </c>
      <c r="B430">
        <v>754</v>
      </c>
      <c r="C430">
        <v>23238</v>
      </c>
      <c r="D430" s="1">
        <v>44235</v>
      </c>
      <c r="E430" s="1">
        <v>44249</v>
      </c>
    </row>
    <row r="431" spans="1:5" x14ac:dyDescent="0.25">
      <c r="A431">
        <v>430</v>
      </c>
      <c r="B431">
        <v>155</v>
      </c>
      <c r="C431">
        <v>49272</v>
      </c>
      <c r="D431" s="1">
        <v>44235</v>
      </c>
      <c r="E431" s="1">
        <v>44256</v>
      </c>
    </row>
    <row r="432" spans="1:5" x14ac:dyDescent="0.25">
      <c r="A432">
        <v>431</v>
      </c>
      <c r="B432">
        <v>325</v>
      </c>
      <c r="C432">
        <v>35804</v>
      </c>
      <c r="D432" s="1">
        <v>44311</v>
      </c>
      <c r="E432" s="1">
        <v>44325</v>
      </c>
    </row>
    <row r="433" spans="1:5" x14ac:dyDescent="0.25">
      <c r="A433">
        <v>432</v>
      </c>
      <c r="B433">
        <v>20</v>
      </c>
      <c r="C433">
        <v>37821</v>
      </c>
      <c r="D433" s="1">
        <v>44489</v>
      </c>
      <c r="E433" s="1">
        <v>44503</v>
      </c>
    </row>
    <row r="434" spans="1:5" x14ac:dyDescent="0.25">
      <c r="A434">
        <v>433</v>
      </c>
      <c r="B434">
        <v>419</v>
      </c>
      <c r="C434">
        <v>32215</v>
      </c>
      <c r="D434" s="1">
        <v>44426</v>
      </c>
      <c r="E434" s="1">
        <v>44441</v>
      </c>
    </row>
    <row r="435" spans="1:5" x14ac:dyDescent="0.25">
      <c r="A435">
        <v>434</v>
      </c>
      <c r="B435">
        <v>940</v>
      </c>
      <c r="C435">
        <v>42284</v>
      </c>
      <c r="D435" s="1">
        <v>44327</v>
      </c>
      <c r="E435" s="1">
        <v>44348</v>
      </c>
    </row>
    <row r="436" spans="1:5" x14ac:dyDescent="0.25">
      <c r="A436">
        <v>435</v>
      </c>
      <c r="B436">
        <v>886</v>
      </c>
      <c r="C436">
        <v>56764</v>
      </c>
      <c r="D436" s="1">
        <v>44244</v>
      </c>
      <c r="E436" s="1">
        <v>44249</v>
      </c>
    </row>
    <row r="437" spans="1:5" x14ac:dyDescent="0.25">
      <c r="A437">
        <v>436</v>
      </c>
      <c r="B437">
        <v>739</v>
      </c>
      <c r="C437">
        <v>47040</v>
      </c>
      <c r="D437" s="1">
        <v>44425</v>
      </c>
      <c r="E437" s="1">
        <v>44449</v>
      </c>
    </row>
    <row r="438" spans="1:5" x14ac:dyDescent="0.25">
      <c r="A438">
        <v>437</v>
      </c>
      <c r="B438">
        <v>269</v>
      </c>
      <c r="C438">
        <v>42857</v>
      </c>
      <c r="D438" s="1">
        <v>44433</v>
      </c>
      <c r="E438" s="1">
        <v>44444</v>
      </c>
    </row>
    <row r="439" spans="1:5" x14ac:dyDescent="0.25">
      <c r="A439">
        <v>438</v>
      </c>
      <c r="B439">
        <v>989</v>
      </c>
      <c r="C439">
        <v>51250</v>
      </c>
      <c r="D439" s="1">
        <v>44338</v>
      </c>
      <c r="E439" s="1">
        <v>44347</v>
      </c>
    </row>
    <row r="440" spans="1:5" x14ac:dyDescent="0.25">
      <c r="A440">
        <v>439</v>
      </c>
      <c r="B440">
        <v>286</v>
      </c>
      <c r="C440">
        <v>15329</v>
      </c>
      <c r="D440" s="1">
        <v>44432</v>
      </c>
      <c r="E440" s="1">
        <v>44445</v>
      </c>
    </row>
    <row r="441" spans="1:5" x14ac:dyDescent="0.25">
      <c r="A441">
        <v>440</v>
      </c>
      <c r="B441">
        <v>553</v>
      </c>
      <c r="C441">
        <v>14884</v>
      </c>
      <c r="D441" s="1">
        <v>44478</v>
      </c>
      <c r="E441" s="1">
        <v>44499</v>
      </c>
    </row>
    <row r="442" spans="1:5" x14ac:dyDescent="0.25">
      <c r="A442">
        <v>441</v>
      </c>
      <c r="B442">
        <v>726</v>
      </c>
      <c r="C442">
        <v>13419</v>
      </c>
      <c r="D442" s="1">
        <v>44255</v>
      </c>
      <c r="E442" s="1">
        <v>44257</v>
      </c>
    </row>
    <row r="443" spans="1:5" x14ac:dyDescent="0.25">
      <c r="A443">
        <v>442</v>
      </c>
      <c r="B443">
        <v>693</v>
      </c>
      <c r="C443">
        <v>58324</v>
      </c>
      <c r="D443" s="1">
        <v>44279</v>
      </c>
      <c r="E443" s="1">
        <v>44285</v>
      </c>
    </row>
    <row r="444" spans="1:5" x14ac:dyDescent="0.25">
      <c r="A444">
        <v>443</v>
      </c>
      <c r="B444">
        <v>966</v>
      </c>
      <c r="C444">
        <v>10043</v>
      </c>
      <c r="D444" s="1">
        <v>44264</v>
      </c>
      <c r="E444" s="1">
        <v>44282</v>
      </c>
    </row>
    <row r="445" spans="1:5" x14ac:dyDescent="0.25">
      <c r="A445">
        <v>444</v>
      </c>
      <c r="B445">
        <v>383</v>
      </c>
      <c r="C445">
        <v>33452</v>
      </c>
      <c r="D445" s="1">
        <v>44262</v>
      </c>
      <c r="E445" s="1">
        <v>44281</v>
      </c>
    </row>
    <row r="446" spans="1:5" x14ac:dyDescent="0.25">
      <c r="A446">
        <v>445</v>
      </c>
      <c r="B446">
        <v>893</v>
      </c>
      <c r="C446">
        <v>27329</v>
      </c>
      <c r="D446" s="1">
        <v>44384</v>
      </c>
      <c r="E446" s="1">
        <v>44404</v>
      </c>
    </row>
    <row r="447" spans="1:5" x14ac:dyDescent="0.25">
      <c r="A447">
        <v>446</v>
      </c>
      <c r="B447">
        <v>283</v>
      </c>
      <c r="C447">
        <v>19398</v>
      </c>
      <c r="D447" s="1">
        <v>44281</v>
      </c>
      <c r="E447" s="1">
        <v>44285</v>
      </c>
    </row>
    <row r="448" spans="1:5" x14ac:dyDescent="0.25">
      <c r="A448">
        <v>447</v>
      </c>
      <c r="B448">
        <v>100</v>
      </c>
      <c r="C448">
        <v>59708</v>
      </c>
      <c r="D448" s="1">
        <v>44206</v>
      </c>
      <c r="E448" s="1">
        <v>44219</v>
      </c>
    </row>
    <row r="449" spans="1:5" x14ac:dyDescent="0.25">
      <c r="A449">
        <v>448</v>
      </c>
      <c r="B449">
        <v>185</v>
      </c>
      <c r="C449">
        <v>16486</v>
      </c>
      <c r="D449" s="1">
        <v>44428</v>
      </c>
      <c r="E449" s="1">
        <v>44439</v>
      </c>
    </row>
    <row r="450" spans="1:5" x14ac:dyDescent="0.25">
      <c r="A450">
        <v>449</v>
      </c>
      <c r="B450">
        <v>163</v>
      </c>
      <c r="C450">
        <v>56294</v>
      </c>
      <c r="D450" s="1">
        <v>44492</v>
      </c>
      <c r="E450" s="1">
        <v>44509</v>
      </c>
    </row>
    <row r="451" spans="1:5" x14ac:dyDescent="0.25">
      <c r="A451">
        <v>450</v>
      </c>
      <c r="B451">
        <v>648</v>
      </c>
      <c r="C451">
        <v>12078</v>
      </c>
      <c r="D451" s="1">
        <v>44316</v>
      </c>
      <c r="E451" s="1">
        <v>44321</v>
      </c>
    </row>
    <row r="452" spans="1:5" x14ac:dyDescent="0.25">
      <c r="A452">
        <v>451</v>
      </c>
      <c r="B452">
        <v>566</v>
      </c>
      <c r="C452">
        <v>29859</v>
      </c>
      <c r="D452" s="1">
        <v>44433</v>
      </c>
      <c r="E452" s="1">
        <v>44445</v>
      </c>
    </row>
    <row r="453" spans="1:5" x14ac:dyDescent="0.25">
      <c r="A453">
        <v>452</v>
      </c>
      <c r="B453">
        <v>123</v>
      </c>
      <c r="C453">
        <v>50557</v>
      </c>
      <c r="D453" s="1">
        <v>44478</v>
      </c>
      <c r="E453" s="1">
        <v>44491</v>
      </c>
    </row>
    <row r="454" spans="1:5" x14ac:dyDescent="0.25">
      <c r="A454">
        <v>453</v>
      </c>
      <c r="B454">
        <v>371</v>
      </c>
      <c r="C454">
        <v>53761</v>
      </c>
      <c r="D454" s="1">
        <v>44421</v>
      </c>
      <c r="E454" s="1">
        <v>44430</v>
      </c>
    </row>
    <row r="455" spans="1:5" x14ac:dyDescent="0.25">
      <c r="A455">
        <v>454</v>
      </c>
      <c r="B455">
        <v>441</v>
      </c>
      <c r="C455">
        <v>40423</v>
      </c>
      <c r="D455" s="1">
        <v>44284</v>
      </c>
      <c r="E455" s="1">
        <v>44298</v>
      </c>
    </row>
    <row r="456" spans="1:5" x14ac:dyDescent="0.25">
      <c r="A456">
        <v>455</v>
      </c>
      <c r="B456">
        <v>1</v>
      </c>
      <c r="C456">
        <v>24550</v>
      </c>
      <c r="D456" s="1">
        <v>44290</v>
      </c>
      <c r="E456" s="1">
        <v>44292</v>
      </c>
    </row>
    <row r="457" spans="1:5" x14ac:dyDescent="0.25">
      <c r="A457">
        <v>456</v>
      </c>
      <c r="B457">
        <v>450</v>
      </c>
      <c r="C457">
        <v>53893</v>
      </c>
      <c r="D457" s="1">
        <v>44375</v>
      </c>
      <c r="E457" s="1">
        <v>44397</v>
      </c>
    </row>
    <row r="458" spans="1:5" x14ac:dyDescent="0.25">
      <c r="A458">
        <v>457</v>
      </c>
      <c r="B458">
        <v>490</v>
      </c>
      <c r="C458">
        <v>52472</v>
      </c>
      <c r="D458" s="1">
        <v>44259</v>
      </c>
      <c r="E458" s="1">
        <v>44267</v>
      </c>
    </row>
    <row r="459" spans="1:5" x14ac:dyDescent="0.25">
      <c r="A459">
        <v>458</v>
      </c>
      <c r="B459">
        <v>757</v>
      </c>
      <c r="C459">
        <v>13142</v>
      </c>
      <c r="D459" s="1">
        <v>44490</v>
      </c>
      <c r="E459" s="1">
        <v>44510</v>
      </c>
    </row>
    <row r="460" spans="1:5" x14ac:dyDescent="0.25">
      <c r="A460">
        <v>459</v>
      </c>
      <c r="B460">
        <v>853</v>
      </c>
      <c r="C460">
        <v>24079</v>
      </c>
      <c r="D460" s="1">
        <v>44365</v>
      </c>
      <c r="E460" s="1">
        <v>44383</v>
      </c>
    </row>
    <row r="461" spans="1:5" x14ac:dyDescent="0.25">
      <c r="A461">
        <v>460</v>
      </c>
      <c r="B461">
        <v>250</v>
      </c>
      <c r="C461">
        <v>29924</v>
      </c>
      <c r="D461" s="1">
        <v>44354</v>
      </c>
      <c r="E461" s="1">
        <v>44364</v>
      </c>
    </row>
    <row r="462" spans="1:5" x14ac:dyDescent="0.25">
      <c r="A462">
        <v>461</v>
      </c>
      <c r="B462">
        <v>244</v>
      </c>
      <c r="C462">
        <v>53553</v>
      </c>
      <c r="D462" s="1">
        <v>44241</v>
      </c>
      <c r="E462" s="1">
        <v>44246</v>
      </c>
    </row>
    <row r="463" spans="1:5" x14ac:dyDescent="0.25">
      <c r="A463">
        <v>462</v>
      </c>
      <c r="B463">
        <v>769</v>
      </c>
      <c r="C463">
        <v>44429</v>
      </c>
      <c r="D463" s="1">
        <v>44227</v>
      </c>
      <c r="E463" s="1">
        <v>44247</v>
      </c>
    </row>
    <row r="464" spans="1:5" x14ac:dyDescent="0.25">
      <c r="A464">
        <v>463</v>
      </c>
      <c r="B464">
        <v>641</v>
      </c>
      <c r="C464">
        <v>19206</v>
      </c>
      <c r="D464" s="1">
        <v>44271</v>
      </c>
      <c r="E464" s="1">
        <v>44295</v>
      </c>
    </row>
    <row r="465" spans="1:5" x14ac:dyDescent="0.25">
      <c r="A465">
        <v>464</v>
      </c>
      <c r="B465">
        <v>103</v>
      </c>
      <c r="C465">
        <v>26925</v>
      </c>
      <c r="D465" s="1">
        <v>44376</v>
      </c>
      <c r="E465" s="1">
        <v>44402</v>
      </c>
    </row>
    <row r="466" spans="1:5" x14ac:dyDescent="0.25">
      <c r="A466">
        <v>465</v>
      </c>
      <c r="B466">
        <v>7</v>
      </c>
      <c r="C466">
        <v>48935</v>
      </c>
      <c r="D466" s="1">
        <v>44337</v>
      </c>
      <c r="E466" s="1">
        <v>44339</v>
      </c>
    </row>
    <row r="467" spans="1:5" x14ac:dyDescent="0.25">
      <c r="A467">
        <v>466</v>
      </c>
      <c r="B467">
        <v>628</v>
      </c>
      <c r="C467">
        <v>11363</v>
      </c>
      <c r="D467" s="1">
        <v>44357</v>
      </c>
      <c r="E467" s="1">
        <v>44382</v>
      </c>
    </row>
    <row r="468" spans="1:5" x14ac:dyDescent="0.25">
      <c r="A468">
        <v>467</v>
      </c>
      <c r="B468">
        <v>102</v>
      </c>
      <c r="C468">
        <v>23636</v>
      </c>
      <c r="D468" s="1">
        <v>44251</v>
      </c>
      <c r="E468" s="1">
        <v>44265</v>
      </c>
    </row>
    <row r="469" spans="1:5" x14ac:dyDescent="0.25">
      <c r="A469">
        <v>468</v>
      </c>
      <c r="B469">
        <v>238</v>
      </c>
      <c r="C469">
        <v>56092</v>
      </c>
      <c r="D469" s="1">
        <v>44301</v>
      </c>
      <c r="E469" s="1">
        <v>44303</v>
      </c>
    </row>
    <row r="470" spans="1:5" x14ac:dyDescent="0.25">
      <c r="A470">
        <v>469</v>
      </c>
      <c r="B470">
        <v>907</v>
      </c>
      <c r="C470">
        <v>25333</v>
      </c>
      <c r="D470" s="1">
        <v>44313</v>
      </c>
      <c r="E470" s="1">
        <v>44320</v>
      </c>
    </row>
    <row r="471" spans="1:5" x14ac:dyDescent="0.25">
      <c r="A471">
        <v>470</v>
      </c>
      <c r="B471">
        <v>810</v>
      </c>
      <c r="C471">
        <v>18707</v>
      </c>
      <c r="D471" s="1">
        <v>44450</v>
      </c>
      <c r="E471" s="1">
        <v>44473</v>
      </c>
    </row>
    <row r="472" spans="1:5" x14ac:dyDescent="0.25">
      <c r="A472">
        <v>471</v>
      </c>
      <c r="B472">
        <v>282</v>
      </c>
      <c r="C472">
        <v>56849</v>
      </c>
      <c r="D472" s="1">
        <v>44385</v>
      </c>
      <c r="E472" s="1">
        <v>44387</v>
      </c>
    </row>
    <row r="473" spans="1:5" x14ac:dyDescent="0.25">
      <c r="A473">
        <v>472</v>
      </c>
      <c r="B473">
        <v>85</v>
      </c>
      <c r="C473">
        <v>44735</v>
      </c>
      <c r="D473" s="1">
        <v>44392</v>
      </c>
      <c r="E473" s="1">
        <v>44406</v>
      </c>
    </row>
    <row r="474" spans="1:5" x14ac:dyDescent="0.25">
      <c r="A474">
        <v>473</v>
      </c>
      <c r="B474">
        <v>61</v>
      </c>
      <c r="C474">
        <v>36137</v>
      </c>
      <c r="D474" s="1">
        <v>44335</v>
      </c>
      <c r="E474" s="1">
        <v>44359</v>
      </c>
    </row>
    <row r="475" spans="1:5" x14ac:dyDescent="0.25">
      <c r="A475">
        <v>474</v>
      </c>
      <c r="B475">
        <v>571</v>
      </c>
      <c r="C475">
        <v>17401</v>
      </c>
      <c r="D475" s="1">
        <v>44427</v>
      </c>
      <c r="E475" s="1">
        <v>44448</v>
      </c>
    </row>
    <row r="476" spans="1:5" x14ac:dyDescent="0.25">
      <c r="A476">
        <v>475</v>
      </c>
      <c r="B476">
        <v>696</v>
      </c>
      <c r="C476">
        <v>36229</v>
      </c>
      <c r="D476" s="1">
        <v>44343</v>
      </c>
      <c r="E476" s="1">
        <v>44348</v>
      </c>
    </row>
    <row r="477" spans="1:5" x14ac:dyDescent="0.25">
      <c r="A477">
        <v>476</v>
      </c>
      <c r="B477">
        <v>757</v>
      </c>
      <c r="C477">
        <v>42157</v>
      </c>
      <c r="D477" s="1">
        <v>44476</v>
      </c>
      <c r="E477" s="1">
        <v>44502</v>
      </c>
    </row>
    <row r="478" spans="1:5" x14ac:dyDescent="0.25">
      <c r="A478">
        <v>477</v>
      </c>
      <c r="B478">
        <v>97</v>
      </c>
      <c r="C478">
        <v>37504</v>
      </c>
      <c r="D478" s="1">
        <v>44367</v>
      </c>
      <c r="E478" s="1">
        <v>44373</v>
      </c>
    </row>
    <row r="479" spans="1:5" x14ac:dyDescent="0.25">
      <c r="A479">
        <v>478</v>
      </c>
      <c r="B479">
        <v>452</v>
      </c>
      <c r="C479">
        <v>17279</v>
      </c>
      <c r="D479" s="1">
        <v>44484</v>
      </c>
      <c r="E479" s="1">
        <v>44492</v>
      </c>
    </row>
    <row r="480" spans="1:5" x14ac:dyDescent="0.25">
      <c r="A480">
        <v>479</v>
      </c>
      <c r="B480">
        <v>51</v>
      </c>
      <c r="C480">
        <v>18796</v>
      </c>
      <c r="D480" s="1">
        <v>44374</v>
      </c>
      <c r="E480" s="1">
        <v>44393</v>
      </c>
    </row>
    <row r="481" spans="1:5" x14ac:dyDescent="0.25">
      <c r="A481">
        <v>480</v>
      </c>
      <c r="B481">
        <v>180</v>
      </c>
      <c r="C481">
        <v>38248</v>
      </c>
      <c r="D481" s="1">
        <v>44392</v>
      </c>
      <c r="E481" s="1">
        <v>44413</v>
      </c>
    </row>
    <row r="482" spans="1:5" x14ac:dyDescent="0.25">
      <c r="A482">
        <v>481</v>
      </c>
      <c r="B482">
        <v>227</v>
      </c>
      <c r="C482">
        <v>17525</v>
      </c>
      <c r="D482" s="1">
        <v>44428</v>
      </c>
      <c r="E482" s="1">
        <v>44451</v>
      </c>
    </row>
    <row r="483" spans="1:5" x14ac:dyDescent="0.25">
      <c r="A483">
        <v>482</v>
      </c>
      <c r="B483">
        <v>111</v>
      </c>
      <c r="C483">
        <v>59910</v>
      </c>
      <c r="D483" s="1">
        <v>44411</v>
      </c>
      <c r="E483" s="1">
        <v>44417</v>
      </c>
    </row>
    <row r="484" spans="1:5" x14ac:dyDescent="0.25">
      <c r="A484">
        <v>483</v>
      </c>
      <c r="B484">
        <v>742</v>
      </c>
      <c r="C484">
        <v>26333</v>
      </c>
      <c r="D484" s="1">
        <v>44270</v>
      </c>
      <c r="E484" s="1">
        <v>44275</v>
      </c>
    </row>
    <row r="485" spans="1:5" x14ac:dyDescent="0.25">
      <c r="A485">
        <v>484</v>
      </c>
      <c r="B485">
        <v>926</v>
      </c>
      <c r="C485">
        <v>26887</v>
      </c>
      <c r="D485" s="1">
        <v>44321</v>
      </c>
      <c r="E485" s="1">
        <v>44347</v>
      </c>
    </row>
    <row r="486" spans="1:5" x14ac:dyDescent="0.25">
      <c r="A486">
        <v>485</v>
      </c>
      <c r="B486">
        <v>969</v>
      </c>
      <c r="C486">
        <v>49699</v>
      </c>
      <c r="D486" s="1">
        <v>44204</v>
      </c>
      <c r="E486" s="1">
        <v>44224</v>
      </c>
    </row>
    <row r="487" spans="1:5" x14ac:dyDescent="0.25">
      <c r="A487">
        <v>486</v>
      </c>
      <c r="B487">
        <v>643</v>
      </c>
      <c r="C487">
        <v>10132</v>
      </c>
      <c r="D487" s="1">
        <v>44313</v>
      </c>
      <c r="E487" s="1">
        <v>44324</v>
      </c>
    </row>
    <row r="488" spans="1:5" x14ac:dyDescent="0.25">
      <c r="A488">
        <v>487</v>
      </c>
      <c r="B488">
        <v>926</v>
      </c>
      <c r="C488">
        <v>21220</v>
      </c>
      <c r="D488" s="1">
        <v>44205</v>
      </c>
      <c r="E488" s="1">
        <v>44232</v>
      </c>
    </row>
    <row r="489" spans="1:5" x14ac:dyDescent="0.25">
      <c r="A489">
        <v>488</v>
      </c>
      <c r="B489">
        <v>638</v>
      </c>
      <c r="C489">
        <v>52570</v>
      </c>
      <c r="D489" s="1">
        <v>44470</v>
      </c>
      <c r="E489" s="1">
        <v>44495</v>
      </c>
    </row>
    <row r="490" spans="1:5" x14ac:dyDescent="0.25">
      <c r="A490">
        <v>489</v>
      </c>
      <c r="B490">
        <v>77</v>
      </c>
      <c r="C490">
        <v>28578</v>
      </c>
      <c r="D490" s="1">
        <v>44438</v>
      </c>
      <c r="E490" s="1">
        <v>44460</v>
      </c>
    </row>
    <row r="491" spans="1:5" x14ac:dyDescent="0.25">
      <c r="A491">
        <v>490</v>
      </c>
      <c r="B491">
        <v>816</v>
      </c>
      <c r="C491">
        <v>11291</v>
      </c>
      <c r="D491" s="1">
        <v>44454</v>
      </c>
      <c r="E491" s="1">
        <v>44468</v>
      </c>
    </row>
    <row r="492" spans="1:5" x14ac:dyDescent="0.25">
      <c r="A492">
        <v>491</v>
      </c>
      <c r="B492">
        <v>783</v>
      </c>
      <c r="C492">
        <v>10074</v>
      </c>
      <c r="D492" s="1">
        <v>44251</v>
      </c>
      <c r="E492" s="1">
        <v>44273</v>
      </c>
    </row>
    <row r="493" spans="1:5" x14ac:dyDescent="0.25">
      <c r="A493">
        <v>492</v>
      </c>
      <c r="B493">
        <v>568</v>
      </c>
      <c r="C493">
        <v>49046</v>
      </c>
      <c r="D493" s="1">
        <v>44401</v>
      </c>
      <c r="E493" s="1">
        <v>44415</v>
      </c>
    </row>
    <row r="494" spans="1:5" x14ac:dyDescent="0.25">
      <c r="A494">
        <v>493</v>
      </c>
      <c r="B494">
        <v>895</v>
      </c>
      <c r="C494">
        <v>42647</v>
      </c>
      <c r="D494" s="1">
        <v>44310</v>
      </c>
      <c r="E494" s="1">
        <v>44319</v>
      </c>
    </row>
    <row r="495" spans="1:5" x14ac:dyDescent="0.25">
      <c r="A495">
        <v>494</v>
      </c>
      <c r="B495">
        <v>740</v>
      </c>
      <c r="C495">
        <v>37675</v>
      </c>
      <c r="D495" s="1">
        <v>44408</v>
      </c>
      <c r="E495" s="1">
        <v>44423</v>
      </c>
    </row>
    <row r="496" spans="1:5" x14ac:dyDescent="0.25">
      <c r="A496">
        <v>495</v>
      </c>
      <c r="B496">
        <v>352</v>
      </c>
      <c r="C496">
        <v>41706</v>
      </c>
      <c r="D496" s="1">
        <v>44418</v>
      </c>
      <c r="E496" s="1">
        <v>44427</v>
      </c>
    </row>
    <row r="497" spans="1:5" x14ac:dyDescent="0.25">
      <c r="A497">
        <v>496</v>
      </c>
      <c r="B497">
        <v>574</v>
      </c>
      <c r="C497">
        <v>32782</v>
      </c>
      <c r="D497" s="1">
        <v>44364</v>
      </c>
      <c r="E497" s="1">
        <v>44374</v>
      </c>
    </row>
    <row r="498" spans="1:5" x14ac:dyDescent="0.25">
      <c r="A498">
        <v>497</v>
      </c>
      <c r="B498">
        <v>900</v>
      </c>
      <c r="C498">
        <v>29655</v>
      </c>
      <c r="D498" s="1">
        <v>44384</v>
      </c>
      <c r="E498" s="1">
        <v>44386</v>
      </c>
    </row>
    <row r="499" spans="1:5" x14ac:dyDescent="0.25">
      <c r="A499">
        <v>498</v>
      </c>
      <c r="B499">
        <v>647</v>
      </c>
      <c r="C499">
        <v>23201</v>
      </c>
      <c r="D499" s="1">
        <v>44392</v>
      </c>
      <c r="E499" s="1">
        <v>44400</v>
      </c>
    </row>
    <row r="500" spans="1:5" x14ac:dyDescent="0.25">
      <c r="A500">
        <v>499</v>
      </c>
      <c r="B500">
        <v>690</v>
      </c>
      <c r="C500">
        <v>52749</v>
      </c>
      <c r="D500" s="1">
        <v>44493</v>
      </c>
      <c r="E500" s="1">
        <v>44495</v>
      </c>
    </row>
    <row r="501" spans="1:5" x14ac:dyDescent="0.25">
      <c r="A501">
        <v>500</v>
      </c>
      <c r="B501">
        <v>571</v>
      </c>
      <c r="C501">
        <v>41037</v>
      </c>
      <c r="D501" s="1">
        <v>44211</v>
      </c>
      <c r="E501" s="1">
        <v>44220</v>
      </c>
    </row>
    <row r="502" spans="1:5" x14ac:dyDescent="0.25">
      <c r="A502">
        <v>501</v>
      </c>
      <c r="B502">
        <v>706</v>
      </c>
      <c r="C502">
        <v>41180</v>
      </c>
      <c r="D502" s="1">
        <v>44243</v>
      </c>
      <c r="E502" s="1">
        <v>44252</v>
      </c>
    </row>
    <row r="503" spans="1:5" x14ac:dyDescent="0.25">
      <c r="A503">
        <v>502</v>
      </c>
      <c r="B503">
        <v>485</v>
      </c>
      <c r="C503">
        <v>57115</v>
      </c>
      <c r="D503" s="1">
        <v>44245</v>
      </c>
      <c r="E503" s="1">
        <v>44262</v>
      </c>
    </row>
    <row r="504" spans="1:5" x14ac:dyDescent="0.25">
      <c r="A504">
        <v>503</v>
      </c>
      <c r="B504">
        <v>937</v>
      </c>
      <c r="C504">
        <v>43249</v>
      </c>
      <c r="D504" s="1">
        <v>44427</v>
      </c>
      <c r="E504" s="1">
        <v>44444</v>
      </c>
    </row>
    <row r="505" spans="1:5" x14ac:dyDescent="0.25">
      <c r="A505">
        <v>504</v>
      </c>
      <c r="B505">
        <v>192</v>
      </c>
      <c r="C505">
        <v>57782</v>
      </c>
      <c r="D505" s="1">
        <v>44209</v>
      </c>
      <c r="E505" s="1">
        <v>44235</v>
      </c>
    </row>
    <row r="506" spans="1:5" x14ac:dyDescent="0.25">
      <c r="A506">
        <v>505</v>
      </c>
      <c r="B506">
        <v>737</v>
      </c>
      <c r="C506">
        <v>37947</v>
      </c>
      <c r="D506" s="1">
        <v>44425</v>
      </c>
      <c r="E506" s="1">
        <v>44435</v>
      </c>
    </row>
    <row r="507" spans="1:5" x14ac:dyDescent="0.25">
      <c r="A507">
        <v>506</v>
      </c>
      <c r="B507">
        <v>648</v>
      </c>
      <c r="C507">
        <v>18355</v>
      </c>
      <c r="D507" s="1">
        <v>44450</v>
      </c>
      <c r="E507" s="1">
        <v>44466</v>
      </c>
    </row>
    <row r="508" spans="1:5" x14ac:dyDescent="0.25">
      <c r="A508">
        <v>507</v>
      </c>
      <c r="B508">
        <v>58</v>
      </c>
      <c r="C508">
        <v>29761</v>
      </c>
      <c r="D508" s="1">
        <v>44367</v>
      </c>
      <c r="E508" s="1">
        <v>44388</v>
      </c>
    </row>
    <row r="509" spans="1:5" x14ac:dyDescent="0.25">
      <c r="A509">
        <v>508</v>
      </c>
      <c r="B509">
        <v>834</v>
      </c>
      <c r="C509">
        <v>42640</v>
      </c>
      <c r="D509" s="1">
        <v>44394</v>
      </c>
      <c r="E509" s="1">
        <v>44409</v>
      </c>
    </row>
    <row r="510" spans="1:5" x14ac:dyDescent="0.25">
      <c r="A510">
        <v>509</v>
      </c>
      <c r="B510">
        <v>676</v>
      </c>
      <c r="C510">
        <v>20368</v>
      </c>
      <c r="D510" s="1">
        <v>44198</v>
      </c>
      <c r="E510" s="1">
        <v>44221</v>
      </c>
    </row>
    <row r="511" spans="1:5" x14ac:dyDescent="0.25">
      <c r="A511">
        <v>510</v>
      </c>
      <c r="B511">
        <v>125</v>
      </c>
      <c r="C511">
        <v>47242</v>
      </c>
      <c r="D511" s="1">
        <v>44468</v>
      </c>
      <c r="E511" s="1">
        <v>44470</v>
      </c>
    </row>
    <row r="512" spans="1:5" x14ac:dyDescent="0.25">
      <c r="A512">
        <v>511</v>
      </c>
      <c r="B512">
        <v>282</v>
      </c>
      <c r="C512">
        <v>43667</v>
      </c>
      <c r="D512" s="1">
        <v>44430</v>
      </c>
      <c r="E512" s="1">
        <v>44451</v>
      </c>
    </row>
    <row r="513" spans="1:5" x14ac:dyDescent="0.25">
      <c r="A513">
        <v>512</v>
      </c>
      <c r="B513">
        <v>223</v>
      </c>
      <c r="C513">
        <v>21235</v>
      </c>
      <c r="D513" s="1">
        <v>44482</v>
      </c>
      <c r="E513" s="1">
        <v>44505</v>
      </c>
    </row>
    <row r="514" spans="1:5" x14ac:dyDescent="0.25">
      <c r="A514">
        <v>513</v>
      </c>
      <c r="B514">
        <v>950</v>
      </c>
      <c r="C514">
        <v>49647</v>
      </c>
      <c r="D514" s="1">
        <v>44340</v>
      </c>
      <c r="E514" s="1">
        <v>44351</v>
      </c>
    </row>
    <row r="515" spans="1:5" x14ac:dyDescent="0.25">
      <c r="A515">
        <v>514</v>
      </c>
      <c r="B515">
        <v>740</v>
      </c>
      <c r="C515">
        <v>13918</v>
      </c>
      <c r="D515" s="1">
        <v>44389</v>
      </c>
      <c r="E515" s="1">
        <v>44399</v>
      </c>
    </row>
    <row r="516" spans="1:5" x14ac:dyDescent="0.25">
      <c r="A516">
        <v>515</v>
      </c>
      <c r="B516">
        <v>23</v>
      </c>
      <c r="C516">
        <v>20627</v>
      </c>
      <c r="D516" s="1">
        <v>44339</v>
      </c>
      <c r="E516" s="1">
        <v>44360</v>
      </c>
    </row>
    <row r="517" spans="1:5" x14ac:dyDescent="0.25">
      <c r="A517">
        <v>516</v>
      </c>
      <c r="B517">
        <v>506</v>
      </c>
      <c r="C517">
        <v>20934</v>
      </c>
      <c r="D517" s="1">
        <v>44337</v>
      </c>
      <c r="E517" s="1">
        <v>44342</v>
      </c>
    </row>
    <row r="518" spans="1:5" x14ac:dyDescent="0.25">
      <c r="A518">
        <v>517</v>
      </c>
      <c r="B518">
        <v>797</v>
      </c>
      <c r="C518">
        <v>37440</v>
      </c>
      <c r="D518" s="1">
        <v>44370</v>
      </c>
      <c r="E518" s="1">
        <v>44377</v>
      </c>
    </row>
    <row r="519" spans="1:5" x14ac:dyDescent="0.25">
      <c r="A519">
        <v>518</v>
      </c>
      <c r="B519">
        <v>196</v>
      </c>
      <c r="C519">
        <v>28347</v>
      </c>
      <c r="D519" s="1">
        <v>44350</v>
      </c>
      <c r="E519" s="1">
        <v>44365</v>
      </c>
    </row>
    <row r="520" spans="1:5" x14ac:dyDescent="0.25">
      <c r="A520">
        <v>519</v>
      </c>
      <c r="B520">
        <v>244</v>
      </c>
      <c r="C520">
        <v>23212</v>
      </c>
      <c r="D520" s="1">
        <v>44431</v>
      </c>
      <c r="E520" s="1">
        <v>44451</v>
      </c>
    </row>
    <row r="521" spans="1:5" x14ac:dyDescent="0.25">
      <c r="A521">
        <v>520</v>
      </c>
      <c r="B521">
        <v>679</v>
      </c>
      <c r="C521">
        <v>13400</v>
      </c>
      <c r="D521" s="1">
        <v>44231</v>
      </c>
      <c r="E521" s="1">
        <v>44256</v>
      </c>
    </row>
    <row r="522" spans="1:5" x14ac:dyDescent="0.25">
      <c r="A522">
        <v>521</v>
      </c>
      <c r="B522">
        <v>382</v>
      </c>
      <c r="C522">
        <v>35247</v>
      </c>
      <c r="D522" s="1">
        <v>44272</v>
      </c>
      <c r="E522" s="1">
        <v>44286</v>
      </c>
    </row>
    <row r="523" spans="1:5" x14ac:dyDescent="0.25">
      <c r="A523">
        <v>522</v>
      </c>
      <c r="B523">
        <v>761</v>
      </c>
      <c r="C523">
        <v>35937</v>
      </c>
      <c r="D523" s="1">
        <v>44274</v>
      </c>
      <c r="E523" s="1">
        <v>44291</v>
      </c>
    </row>
    <row r="524" spans="1:5" x14ac:dyDescent="0.25">
      <c r="A524">
        <v>523</v>
      </c>
      <c r="B524">
        <v>516</v>
      </c>
      <c r="C524">
        <v>17584</v>
      </c>
      <c r="D524" s="1">
        <v>44311</v>
      </c>
      <c r="E524" s="1">
        <v>44334</v>
      </c>
    </row>
    <row r="525" spans="1:5" x14ac:dyDescent="0.25">
      <c r="A525">
        <v>524</v>
      </c>
      <c r="B525">
        <v>60</v>
      </c>
      <c r="C525">
        <v>28334</v>
      </c>
      <c r="D525" s="1">
        <v>44398</v>
      </c>
      <c r="E525" s="1">
        <v>44409</v>
      </c>
    </row>
    <row r="526" spans="1:5" x14ac:dyDescent="0.25">
      <c r="A526">
        <v>525</v>
      </c>
      <c r="B526">
        <v>986</v>
      </c>
      <c r="C526">
        <v>32747</v>
      </c>
      <c r="D526" s="1">
        <v>44464</v>
      </c>
      <c r="E526" s="1">
        <v>44489</v>
      </c>
    </row>
    <row r="527" spans="1:5" x14ac:dyDescent="0.25">
      <c r="A527">
        <v>526</v>
      </c>
      <c r="B527">
        <v>55</v>
      </c>
      <c r="C527">
        <v>10434</v>
      </c>
      <c r="D527" s="1">
        <v>44332</v>
      </c>
      <c r="E527" s="1">
        <v>44338</v>
      </c>
    </row>
    <row r="528" spans="1:5" x14ac:dyDescent="0.25">
      <c r="A528">
        <v>527</v>
      </c>
      <c r="B528">
        <v>79</v>
      </c>
      <c r="C528">
        <v>16864</v>
      </c>
      <c r="D528" s="1">
        <v>44452</v>
      </c>
      <c r="E528" s="1">
        <v>44478</v>
      </c>
    </row>
    <row r="529" spans="1:5" x14ac:dyDescent="0.25">
      <c r="A529">
        <v>528</v>
      </c>
      <c r="B529">
        <v>343</v>
      </c>
      <c r="C529">
        <v>56020</v>
      </c>
      <c r="D529" s="1">
        <v>44455</v>
      </c>
      <c r="E529" s="1">
        <v>44476</v>
      </c>
    </row>
    <row r="530" spans="1:5" x14ac:dyDescent="0.25">
      <c r="A530">
        <v>529</v>
      </c>
      <c r="B530">
        <v>767</v>
      </c>
      <c r="C530">
        <v>31199</v>
      </c>
      <c r="D530" s="1">
        <v>44206</v>
      </c>
      <c r="E530" s="1">
        <v>44215</v>
      </c>
    </row>
    <row r="531" spans="1:5" x14ac:dyDescent="0.25">
      <c r="A531">
        <v>530</v>
      </c>
      <c r="B531">
        <v>467</v>
      </c>
      <c r="C531">
        <v>20275</v>
      </c>
      <c r="D531" s="1">
        <v>44203</v>
      </c>
      <c r="E531" s="1">
        <v>44219</v>
      </c>
    </row>
    <row r="532" spans="1:5" x14ac:dyDescent="0.25">
      <c r="A532">
        <v>531</v>
      </c>
      <c r="B532">
        <v>742</v>
      </c>
      <c r="C532">
        <v>26445</v>
      </c>
      <c r="D532" s="1">
        <v>44210</v>
      </c>
      <c r="E532" s="1">
        <v>44235</v>
      </c>
    </row>
    <row r="533" spans="1:5" x14ac:dyDescent="0.25">
      <c r="A533">
        <v>532</v>
      </c>
      <c r="B533">
        <v>523</v>
      </c>
      <c r="C533">
        <v>11590</v>
      </c>
      <c r="D533" s="1">
        <v>44447</v>
      </c>
      <c r="E533" s="1">
        <v>44459</v>
      </c>
    </row>
    <row r="534" spans="1:5" x14ac:dyDescent="0.25">
      <c r="A534">
        <v>533</v>
      </c>
      <c r="B534">
        <v>558</v>
      </c>
      <c r="C534">
        <v>28560</v>
      </c>
      <c r="D534" s="1">
        <v>44351</v>
      </c>
      <c r="E534" s="1">
        <v>44356</v>
      </c>
    </row>
    <row r="535" spans="1:5" x14ac:dyDescent="0.25">
      <c r="A535">
        <v>534</v>
      </c>
      <c r="B535">
        <v>49</v>
      </c>
      <c r="C535">
        <v>31586</v>
      </c>
      <c r="D535" s="1">
        <v>44462</v>
      </c>
      <c r="E535" s="1">
        <v>44465</v>
      </c>
    </row>
    <row r="536" spans="1:5" x14ac:dyDescent="0.25">
      <c r="A536">
        <v>535</v>
      </c>
      <c r="B536">
        <v>585</v>
      </c>
      <c r="C536">
        <v>23905</v>
      </c>
      <c r="D536" s="1">
        <v>44221</v>
      </c>
      <c r="E536" s="1">
        <v>44234</v>
      </c>
    </row>
    <row r="537" spans="1:5" x14ac:dyDescent="0.25">
      <c r="A537">
        <v>536</v>
      </c>
      <c r="B537">
        <v>927</v>
      </c>
      <c r="C537">
        <v>21110</v>
      </c>
      <c r="D537" s="1">
        <v>44232</v>
      </c>
      <c r="E537" s="1">
        <v>44248</v>
      </c>
    </row>
    <row r="538" spans="1:5" x14ac:dyDescent="0.25">
      <c r="A538">
        <v>537</v>
      </c>
      <c r="B538">
        <v>203</v>
      </c>
      <c r="C538">
        <v>10838</v>
      </c>
      <c r="D538" s="1">
        <v>44241</v>
      </c>
      <c r="E538" s="1">
        <v>44268</v>
      </c>
    </row>
    <row r="539" spans="1:5" x14ac:dyDescent="0.25">
      <c r="A539">
        <v>538</v>
      </c>
      <c r="B539">
        <v>754</v>
      </c>
      <c r="C539">
        <v>11543</v>
      </c>
      <c r="D539" s="1">
        <v>44200</v>
      </c>
      <c r="E539" s="1">
        <v>44222</v>
      </c>
    </row>
    <row r="540" spans="1:5" x14ac:dyDescent="0.25">
      <c r="A540">
        <v>539</v>
      </c>
      <c r="B540">
        <v>609</v>
      </c>
      <c r="C540">
        <v>55906</v>
      </c>
      <c r="D540" s="1">
        <v>44199</v>
      </c>
      <c r="E540" s="1">
        <v>44221</v>
      </c>
    </row>
    <row r="541" spans="1:5" x14ac:dyDescent="0.25">
      <c r="A541">
        <v>540</v>
      </c>
      <c r="B541">
        <v>772</v>
      </c>
      <c r="C541">
        <v>37955</v>
      </c>
      <c r="D541" s="1">
        <v>44276</v>
      </c>
      <c r="E541" s="1">
        <v>44285</v>
      </c>
    </row>
    <row r="542" spans="1:5" x14ac:dyDescent="0.25">
      <c r="A542">
        <v>541</v>
      </c>
      <c r="B542">
        <v>490</v>
      </c>
      <c r="C542">
        <v>29630</v>
      </c>
      <c r="D542" s="1">
        <v>44428</v>
      </c>
      <c r="E542" s="1">
        <v>44430</v>
      </c>
    </row>
    <row r="543" spans="1:5" x14ac:dyDescent="0.25">
      <c r="A543">
        <v>542</v>
      </c>
      <c r="B543">
        <v>282</v>
      </c>
      <c r="C543">
        <v>38737</v>
      </c>
      <c r="D543" s="1">
        <v>44237</v>
      </c>
      <c r="E543" s="1">
        <v>44241</v>
      </c>
    </row>
    <row r="544" spans="1:5" x14ac:dyDescent="0.25">
      <c r="A544">
        <v>543</v>
      </c>
      <c r="B544">
        <v>769</v>
      </c>
      <c r="C544">
        <v>12692</v>
      </c>
      <c r="D544" s="1">
        <v>44405</v>
      </c>
      <c r="E544" s="1">
        <v>44417</v>
      </c>
    </row>
    <row r="545" spans="1:5" x14ac:dyDescent="0.25">
      <c r="A545">
        <v>544</v>
      </c>
      <c r="B545">
        <v>347</v>
      </c>
      <c r="C545">
        <v>14706</v>
      </c>
      <c r="D545" s="1">
        <v>44260</v>
      </c>
      <c r="E545" s="1">
        <v>44269</v>
      </c>
    </row>
    <row r="546" spans="1:5" x14ac:dyDescent="0.25">
      <c r="A546">
        <v>545</v>
      </c>
      <c r="B546">
        <v>439</v>
      </c>
      <c r="C546">
        <v>53117</v>
      </c>
      <c r="D546" s="1">
        <v>44368</v>
      </c>
      <c r="E546" s="1">
        <v>44379</v>
      </c>
    </row>
    <row r="547" spans="1:5" x14ac:dyDescent="0.25">
      <c r="A547">
        <v>546</v>
      </c>
      <c r="B547">
        <v>664</v>
      </c>
      <c r="C547">
        <v>42478</v>
      </c>
      <c r="D547" s="1">
        <v>44315</v>
      </c>
      <c r="E547" s="1">
        <v>44335</v>
      </c>
    </row>
    <row r="548" spans="1:5" x14ac:dyDescent="0.25">
      <c r="A548">
        <v>547</v>
      </c>
      <c r="B548">
        <v>163</v>
      </c>
      <c r="C548">
        <v>13784</v>
      </c>
      <c r="D548" s="1">
        <v>44488</v>
      </c>
      <c r="E548" s="1">
        <v>44499</v>
      </c>
    </row>
    <row r="549" spans="1:5" x14ac:dyDescent="0.25">
      <c r="A549">
        <v>548</v>
      </c>
      <c r="B549">
        <v>135</v>
      </c>
      <c r="C549">
        <v>19053</v>
      </c>
      <c r="D549" s="1">
        <v>44394</v>
      </c>
      <c r="E549" s="1">
        <v>44403</v>
      </c>
    </row>
    <row r="550" spans="1:5" x14ac:dyDescent="0.25">
      <c r="A550">
        <v>549</v>
      </c>
      <c r="B550">
        <v>401</v>
      </c>
      <c r="C550">
        <v>39916</v>
      </c>
      <c r="D550" s="1">
        <v>44349</v>
      </c>
      <c r="E550" s="1">
        <v>44356</v>
      </c>
    </row>
    <row r="551" spans="1:5" x14ac:dyDescent="0.25">
      <c r="A551">
        <v>550</v>
      </c>
      <c r="B551">
        <v>26</v>
      </c>
      <c r="C551">
        <v>52719</v>
      </c>
      <c r="D551" s="1">
        <v>44412</v>
      </c>
      <c r="E551" s="1">
        <v>44417</v>
      </c>
    </row>
    <row r="552" spans="1:5" x14ac:dyDescent="0.25">
      <c r="A552">
        <v>551</v>
      </c>
      <c r="B552">
        <v>330</v>
      </c>
      <c r="C552">
        <v>51823</v>
      </c>
      <c r="D552" s="1">
        <v>44455</v>
      </c>
      <c r="E552" s="1">
        <v>44457</v>
      </c>
    </row>
    <row r="553" spans="1:5" x14ac:dyDescent="0.25">
      <c r="A553">
        <v>552</v>
      </c>
      <c r="B553">
        <v>264</v>
      </c>
      <c r="C553">
        <v>14653</v>
      </c>
      <c r="D553" s="1">
        <v>44206</v>
      </c>
      <c r="E553" s="1">
        <v>44213</v>
      </c>
    </row>
    <row r="554" spans="1:5" x14ac:dyDescent="0.25">
      <c r="A554">
        <v>553</v>
      </c>
      <c r="B554">
        <v>49</v>
      </c>
      <c r="C554">
        <v>16753</v>
      </c>
      <c r="D554" s="1">
        <v>44261</v>
      </c>
      <c r="E554" s="1">
        <v>44269</v>
      </c>
    </row>
    <row r="555" spans="1:5" x14ac:dyDescent="0.25">
      <c r="A555">
        <v>554</v>
      </c>
      <c r="B555">
        <v>842</v>
      </c>
      <c r="C555">
        <v>28264</v>
      </c>
      <c r="D555" s="1">
        <v>44323</v>
      </c>
      <c r="E555" s="1">
        <v>44342</v>
      </c>
    </row>
    <row r="556" spans="1:5" x14ac:dyDescent="0.25">
      <c r="A556">
        <v>555</v>
      </c>
      <c r="B556">
        <v>922</v>
      </c>
      <c r="C556">
        <v>42350</v>
      </c>
      <c r="D556" s="1">
        <v>44442</v>
      </c>
      <c r="E556" s="1">
        <v>44448</v>
      </c>
    </row>
    <row r="557" spans="1:5" x14ac:dyDescent="0.25">
      <c r="A557">
        <v>556</v>
      </c>
      <c r="B557">
        <v>566</v>
      </c>
      <c r="C557">
        <v>40530</v>
      </c>
      <c r="D557" s="1">
        <v>44407</v>
      </c>
      <c r="E557" s="1">
        <v>44409</v>
      </c>
    </row>
    <row r="558" spans="1:5" x14ac:dyDescent="0.25">
      <c r="A558">
        <v>557</v>
      </c>
      <c r="B558">
        <v>504</v>
      </c>
      <c r="C558">
        <v>12905</v>
      </c>
      <c r="D558" s="1">
        <v>44305</v>
      </c>
      <c r="E558" s="1">
        <v>44310</v>
      </c>
    </row>
    <row r="559" spans="1:5" x14ac:dyDescent="0.25">
      <c r="A559">
        <v>558</v>
      </c>
      <c r="B559">
        <v>729</v>
      </c>
      <c r="C559">
        <v>45726</v>
      </c>
      <c r="D559" s="1">
        <v>44257</v>
      </c>
      <c r="E559" s="1">
        <v>44273</v>
      </c>
    </row>
    <row r="560" spans="1:5" x14ac:dyDescent="0.25">
      <c r="A560">
        <v>559</v>
      </c>
      <c r="B560">
        <v>611</v>
      </c>
      <c r="C560">
        <v>22094</v>
      </c>
      <c r="D560" s="1">
        <v>44258</v>
      </c>
      <c r="E560" s="1">
        <v>44270</v>
      </c>
    </row>
    <row r="561" spans="1:5" x14ac:dyDescent="0.25">
      <c r="A561">
        <v>560</v>
      </c>
      <c r="B561">
        <v>11</v>
      </c>
      <c r="C561">
        <v>41952</v>
      </c>
      <c r="D561" s="1">
        <v>44344</v>
      </c>
      <c r="E561" s="1">
        <v>44352</v>
      </c>
    </row>
    <row r="562" spans="1:5" x14ac:dyDescent="0.25">
      <c r="A562">
        <v>561</v>
      </c>
      <c r="B562">
        <v>764</v>
      </c>
      <c r="C562">
        <v>42366</v>
      </c>
      <c r="D562" s="1">
        <v>44242</v>
      </c>
      <c r="E562" s="1">
        <v>44268</v>
      </c>
    </row>
    <row r="563" spans="1:5" x14ac:dyDescent="0.25">
      <c r="A563">
        <v>562</v>
      </c>
      <c r="B563">
        <v>632</v>
      </c>
      <c r="C563">
        <v>45999</v>
      </c>
      <c r="D563" s="1">
        <v>44458</v>
      </c>
      <c r="E563" s="1">
        <v>44472</v>
      </c>
    </row>
    <row r="564" spans="1:5" x14ac:dyDescent="0.25">
      <c r="A564">
        <v>563</v>
      </c>
      <c r="B564">
        <v>611</v>
      </c>
      <c r="C564">
        <v>56965</v>
      </c>
      <c r="D564" s="1">
        <v>44381</v>
      </c>
      <c r="E564" s="1">
        <v>44393</v>
      </c>
    </row>
    <row r="565" spans="1:5" x14ac:dyDescent="0.25">
      <c r="A565">
        <v>564</v>
      </c>
      <c r="B565">
        <v>583</v>
      </c>
      <c r="C565">
        <v>16074</v>
      </c>
      <c r="D565" s="1">
        <v>44431</v>
      </c>
      <c r="E565" s="1">
        <v>44458</v>
      </c>
    </row>
    <row r="566" spans="1:5" x14ac:dyDescent="0.25">
      <c r="A566">
        <v>565</v>
      </c>
      <c r="B566">
        <v>442</v>
      </c>
      <c r="C566">
        <v>34458</v>
      </c>
      <c r="D566" s="1">
        <v>44252</v>
      </c>
      <c r="E566" s="1">
        <v>44270</v>
      </c>
    </row>
    <row r="567" spans="1:5" x14ac:dyDescent="0.25">
      <c r="A567">
        <v>566</v>
      </c>
      <c r="B567">
        <v>614</v>
      </c>
      <c r="C567">
        <v>21778</v>
      </c>
      <c r="D567" s="1">
        <v>44401</v>
      </c>
      <c r="E567" s="1">
        <v>44418</v>
      </c>
    </row>
    <row r="568" spans="1:5" x14ac:dyDescent="0.25">
      <c r="A568">
        <v>567</v>
      </c>
      <c r="B568">
        <v>104</v>
      </c>
      <c r="C568">
        <v>25661</v>
      </c>
      <c r="D568" s="1">
        <v>44368</v>
      </c>
      <c r="E568" s="1">
        <v>44370</v>
      </c>
    </row>
    <row r="569" spans="1:5" x14ac:dyDescent="0.25">
      <c r="A569">
        <v>568</v>
      </c>
      <c r="B569">
        <v>783</v>
      </c>
      <c r="C569">
        <v>49427</v>
      </c>
      <c r="D569" s="1">
        <v>44205</v>
      </c>
      <c r="E569" s="1">
        <v>44218</v>
      </c>
    </row>
    <row r="570" spans="1:5" x14ac:dyDescent="0.25">
      <c r="A570">
        <v>569</v>
      </c>
      <c r="B570">
        <v>757</v>
      </c>
      <c r="C570">
        <v>16594</v>
      </c>
      <c r="D570" s="1">
        <v>44271</v>
      </c>
      <c r="E570" s="1">
        <v>44292</v>
      </c>
    </row>
    <row r="571" spans="1:5" x14ac:dyDescent="0.25">
      <c r="A571">
        <v>570</v>
      </c>
      <c r="B571">
        <v>81</v>
      </c>
      <c r="C571">
        <v>19171</v>
      </c>
      <c r="D571" s="1">
        <v>44264</v>
      </c>
      <c r="E571" s="1">
        <v>44269</v>
      </c>
    </row>
    <row r="572" spans="1:5" x14ac:dyDescent="0.25">
      <c r="A572">
        <v>571</v>
      </c>
      <c r="B572">
        <v>472</v>
      </c>
      <c r="C572">
        <v>23645</v>
      </c>
      <c r="D572" s="1">
        <v>44229</v>
      </c>
      <c r="E572" s="1">
        <v>44237</v>
      </c>
    </row>
    <row r="573" spans="1:5" x14ac:dyDescent="0.25">
      <c r="A573">
        <v>572</v>
      </c>
      <c r="B573">
        <v>479</v>
      </c>
      <c r="C573">
        <v>34112</v>
      </c>
      <c r="D573" s="1">
        <v>44197</v>
      </c>
      <c r="E573" s="1">
        <v>44202</v>
      </c>
    </row>
    <row r="574" spans="1:5" x14ac:dyDescent="0.25">
      <c r="A574">
        <v>573</v>
      </c>
      <c r="B574">
        <v>736</v>
      </c>
      <c r="C574">
        <v>40227</v>
      </c>
      <c r="D574" s="1">
        <v>44198</v>
      </c>
      <c r="E574" s="1">
        <v>44205</v>
      </c>
    </row>
    <row r="575" spans="1:5" x14ac:dyDescent="0.25">
      <c r="A575">
        <v>574</v>
      </c>
      <c r="B575">
        <v>434</v>
      </c>
      <c r="C575">
        <v>44975</v>
      </c>
      <c r="D575" s="1">
        <v>44368</v>
      </c>
      <c r="E575" s="1">
        <v>44380</v>
      </c>
    </row>
    <row r="576" spans="1:5" x14ac:dyDescent="0.25">
      <c r="A576">
        <v>575</v>
      </c>
      <c r="B576">
        <v>54</v>
      </c>
      <c r="C576">
        <v>27420</v>
      </c>
      <c r="D576" s="1">
        <v>44422</v>
      </c>
      <c r="E576" s="1">
        <v>44424</v>
      </c>
    </row>
    <row r="577" spans="1:5" x14ac:dyDescent="0.25">
      <c r="A577">
        <v>576</v>
      </c>
      <c r="B577">
        <v>218</v>
      </c>
      <c r="C577">
        <v>12261</v>
      </c>
      <c r="D577" s="1">
        <v>44312</v>
      </c>
      <c r="E577" s="1">
        <v>44321</v>
      </c>
    </row>
    <row r="578" spans="1:5" x14ac:dyDescent="0.25">
      <c r="A578">
        <v>577</v>
      </c>
      <c r="B578">
        <v>840</v>
      </c>
      <c r="C578">
        <v>29313</v>
      </c>
      <c r="D578" s="1">
        <v>44247</v>
      </c>
      <c r="E578" s="1">
        <v>44267</v>
      </c>
    </row>
    <row r="579" spans="1:5" x14ac:dyDescent="0.25">
      <c r="A579">
        <v>578</v>
      </c>
      <c r="B579">
        <v>926</v>
      </c>
      <c r="C579">
        <v>44312</v>
      </c>
      <c r="D579" s="1">
        <v>44325</v>
      </c>
      <c r="E579" s="1">
        <v>44328</v>
      </c>
    </row>
    <row r="580" spans="1:5" x14ac:dyDescent="0.25">
      <c r="A580">
        <v>579</v>
      </c>
      <c r="B580">
        <v>501</v>
      </c>
      <c r="C580">
        <v>15623</v>
      </c>
      <c r="D580" s="1">
        <v>44283</v>
      </c>
      <c r="E580" s="1">
        <v>44306</v>
      </c>
    </row>
    <row r="581" spans="1:5" x14ac:dyDescent="0.25">
      <c r="A581">
        <v>580</v>
      </c>
      <c r="B581">
        <v>171</v>
      </c>
      <c r="C581">
        <v>26947</v>
      </c>
      <c r="D581" s="1">
        <v>44316</v>
      </c>
      <c r="E581" s="1">
        <v>44325</v>
      </c>
    </row>
    <row r="582" spans="1:5" x14ac:dyDescent="0.25">
      <c r="A582">
        <v>581</v>
      </c>
      <c r="B582">
        <v>708</v>
      </c>
      <c r="C582">
        <v>35176</v>
      </c>
      <c r="D582" s="1">
        <v>44325</v>
      </c>
      <c r="E582" s="1">
        <v>44345</v>
      </c>
    </row>
    <row r="583" spans="1:5" x14ac:dyDescent="0.25">
      <c r="A583">
        <v>582</v>
      </c>
      <c r="B583">
        <v>783</v>
      </c>
      <c r="C583">
        <v>31116</v>
      </c>
      <c r="D583" s="1">
        <v>44442</v>
      </c>
      <c r="E583" s="1">
        <v>44457</v>
      </c>
    </row>
    <row r="584" spans="1:5" x14ac:dyDescent="0.25">
      <c r="A584">
        <v>583</v>
      </c>
      <c r="B584">
        <v>290</v>
      </c>
      <c r="C584">
        <v>54787</v>
      </c>
      <c r="D584" s="1">
        <v>44293</v>
      </c>
      <c r="E584" s="1">
        <v>44296</v>
      </c>
    </row>
    <row r="585" spans="1:5" x14ac:dyDescent="0.25">
      <c r="A585">
        <v>584</v>
      </c>
      <c r="B585">
        <v>142</v>
      </c>
      <c r="C585">
        <v>37030</v>
      </c>
      <c r="D585" s="1">
        <v>44376</v>
      </c>
      <c r="E585" s="1">
        <v>44378</v>
      </c>
    </row>
    <row r="586" spans="1:5" x14ac:dyDescent="0.25">
      <c r="A586">
        <v>585</v>
      </c>
      <c r="B586">
        <v>844</v>
      </c>
      <c r="C586">
        <v>19207</v>
      </c>
      <c r="D586" s="1">
        <v>44275</v>
      </c>
      <c r="E586" s="1">
        <v>44278</v>
      </c>
    </row>
    <row r="587" spans="1:5" x14ac:dyDescent="0.25">
      <c r="A587">
        <v>586</v>
      </c>
      <c r="B587">
        <v>998</v>
      </c>
      <c r="C587">
        <v>15870</v>
      </c>
      <c r="D587" s="1">
        <v>44254</v>
      </c>
      <c r="E587" s="1">
        <v>44277</v>
      </c>
    </row>
    <row r="588" spans="1:5" x14ac:dyDescent="0.25">
      <c r="A588">
        <v>587</v>
      </c>
      <c r="B588">
        <v>402</v>
      </c>
      <c r="C588">
        <v>44323</v>
      </c>
      <c r="D588" s="1">
        <v>44447</v>
      </c>
      <c r="E588" s="1">
        <v>44450</v>
      </c>
    </row>
    <row r="589" spans="1:5" x14ac:dyDescent="0.25">
      <c r="A589">
        <v>588</v>
      </c>
      <c r="B589">
        <v>612</v>
      </c>
      <c r="C589">
        <v>13740</v>
      </c>
      <c r="D589" s="1">
        <v>44342</v>
      </c>
      <c r="E589" s="1">
        <v>44367</v>
      </c>
    </row>
    <row r="590" spans="1:5" x14ac:dyDescent="0.25">
      <c r="A590">
        <v>589</v>
      </c>
      <c r="B590">
        <v>692</v>
      </c>
      <c r="C590">
        <v>11378</v>
      </c>
      <c r="D590" s="1">
        <v>44372</v>
      </c>
      <c r="E590" s="1">
        <v>44397</v>
      </c>
    </row>
    <row r="591" spans="1:5" x14ac:dyDescent="0.25">
      <c r="A591">
        <v>590</v>
      </c>
      <c r="B591">
        <v>898</v>
      </c>
      <c r="C591">
        <v>27817</v>
      </c>
      <c r="D591" s="1">
        <v>44383</v>
      </c>
      <c r="E591" s="1">
        <v>44392</v>
      </c>
    </row>
    <row r="592" spans="1:5" x14ac:dyDescent="0.25">
      <c r="A592">
        <v>591</v>
      </c>
      <c r="B592">
        <v>588</v>
      </c>
      <c r="C592">
        <v>39095</v>
      </c>
      <c r="D592" s="1">
        <v>44365</v>
      </c>
      <c r="E592" s="1">
        <v>44383</v>
      </c>
    </row>
    <row r="593" spans="1:5" x14ac:dyDescent="0.25">
      <c r="A593">
        <v>592</v>
      </c>
      <c r="B593">
        <v>973</v>
      </c>
      <c r="C593">
        <v>15464</v>
      </c>
      <c r="D593" s="1">
        <v>44376</v>
      </c>
      <c r="E593" s="1">
        <v>44384</v>
      </c>
    </row>
    <row r="594" spans="1:5" x14ac:dyDescent="0.25">
      <c r="A594">
        <v>593</v>
      </c>
      <c r="B594">
        <v>515</v>
      </c>
      <c r="C594">
        <v>30838</v>
      </c>
      <c r="D594" s="1">
        <v>44248</v>
      </c>
      <c r="E594" s="1">
        <v>44266</v>
      </c>
    </row>
    <row r="595" spans="1:5" x14ac:dyDescent="0.25">
      <c r="A595">
        <v>594</v>
      </c>
      <c r="B595">
        <v>711</v>
      </c>
      <c r="C595">
        <v>22390</v>
      </c>
      <c r="D595" s="1">
        <v>44361</v>
      </c>
      <c r="E595" s="1">
        <v>44370</v>
      </c>
    </row>
    <row r="596" spans="1:5" x14ac:dyDescent="0.25">
      <c r="A596">
        <v>595</v>
      </c>
      <c r="B596">
        <v>10</v>
      </c>
      <c r="C596">
        <v>45626</v>
      </c>
      <c r="D596" s="1">
        <v>44264</v>
      </c>
      <c r="E596" s="1">
        <v>44284</v>
      </c>
    </row>
    <row r="597" spans="1:5" x14ac:dyDescent="0.25">
      <c r="A597">
        <v>596</v>
      </c>
      <c r="B597">
        <v>693</v>
      </c>
      <c r="C597">
        <v>51828</v>
      </c>
      <c r="D597" s="1">
        <v>44360</v>
      </c>
      <c r="E597" s="1">
        <v>44374</v>
      </c>
    </row>
    <row r="598" spans="1:5" x14ac:dyDescent="0.25">
      <c r="A598">
        <v>597</v>
      </c>
      <c r="B598">
        <v>107</v>
      </c>
      <c r="C598">
        <v>22758</v>
      </c>
      <c r="D598" s="1">
        <v>44412</v>
      </c>
      <c r="E598" s="1">
        <v>44424</v>
      </c>
    </row>
    <row r="599" spans="1:5" x14ac:dyDescent="0.25">
      <c r="A599">
        <v>598</v>
      </c>
      <c r="B599">
        <v>638</v>
      </c>
      <c r="C599">
        <v>59393</v>
      </c>
      <c r="D599" s="1">
        <v>44367</v>
      </c>
      <c r="E599" s="1">
        <v>44382</v>
      </c>
    </row>
    <row r="600" spans="1:5" x14ac:dyDescent="0.25">
      <c r="A600">
        <v>599</v>
      </c>
      <c r="B600">
        <v>308</v>
      </c>
      <c r="C600">
        <v>47972</v>
      </c>
      <c r="D600" s="1">
        <v>44462</v>
      </c>
      <c r="E600" s="1">
        <v>44486</v>
      </c>
    </row>
    <row r="601" spans="1:5" x14ac:dyDescent="0.25">
      <c r="A601">
        <v>600</v>
      </c>
      <c r="B601">
        <v>921</v>
      </c>
      <c r="C601">
        <v>19484</v>
      </c>
      <c r="D601" s="1">
        <v>44454</v>
      </c>
      <c r="E601" s="1">
        <v>44455</v>
      </c>
    </row>
    <row r="602" spans="1:5" x14ac:dyDescent="0.25">
      <c r="A602">
        <v>601</v>
      </c>
      <c r="B602">
        <v>916</v>
      </c>
      <c r="C602">
        <v>24064</v>
      </c>
      <c r="D602" s="1">
        <v>44360</v>
      </c>
      <c r="E602" s="1">
        <v>44375</v>
      </c>
    </row>
    <row r="603" spans="1:5" x14ac:dyDescent="0.25">
      <c r="A603">
        <v>602</v>
      </c>
      <c r="B603">
        <v>987</v>
      </c>
      <c r="C603">
        <v>41932</v>
      </c>
      <c r="D603" s="1">
        <v>44241</v>
      </c>
      <c r="E603" s="1">
        <v>44262</v>
      </c>
    </row>
    <row r="604" spans="1:5" x14ac:dyDescent="0.25">
      <c r="A604">
        <v>603</v>
      </c>
      <c r="B604">
        <v>549</v>
      </c>
      <c r="C604">
        <v>42922</v>
      </c>
      <c r="D604" s="1">
        <v>44438</v>
      </c>
      <c r="E604" s="1">
        <v>44443</v>
      </c>
    </row>
    <row r="605" spans="1:5" x14ac:dyDescent="0.25">
      <c r="A605">
        <v>604</v>
      </c>
      <c r="B605">
        <v>492</v>
      </c>
      <c r="C605">
        <v>21635</v>
      </c>
      <c r="D605" s="1">
        <v>44397</v>
      </c>
      <c r="E605" s="1">
        <v>44421</v>
      </c>
    </row>
    <row r="606" spans="1:5" x14ac:dyDescent="0.25">
      <c r="A606">
        <v>605</v>
      </c>
      <c r="B606">
        <v>402</v>
      </c>
      <c r="C606">
        <v>48620</v>
      </c>
      <c r="D606" s="1">
        <v>44428</v>
      </c>
      <c r="E606" s="1">
        <v>44445</v>
      </c>
    </row>
    <row r="607" spans="1:5" x14ac:dyDescent="0.25">
      <c r="A607">
        <v>606</v>
      </c>
      <c r="B607">
        <v>692</v>
      </c>
      <c r="C607">
        <v>54506</v>
      </c>
      <c r="D607" s="1">
        <v>44227</v>
      </c>
      <c r="E607" s="1">
        <v>44235</v>
      </c>
    </row>
    <row r="608" spans="1:5" x14ac:dyDescent="0.25">
      <c r="A608">
        <v>607</v>
      </c>
      <c r="B608">
        <v>648</v>
      </c>
      <c r="C608">
        <v>36692</v>
      </c>
      <c r="D608" s="1">
        <v>44488</v>
      </c>
      <c r="E608" s="1">
        <v>44512</v>
      </c>
    </row>
    <row r="609" spans="1:5" x14ac:dyDescent="0.25">
      <c r="A609">
        <v>608</v>
      </c>
      <c r="B609">
        <v>530</v>
      </c>
      <c r="C609">
        <v>31878</v>
      </c>
      <c r="D609" s="1">
        <v>44421</v>
      </c>
      <c r="E609" s="1">
        <v>44423</v>
      </c>
    </row>
    <row r="610" spans="1:5" x14ac:dyDescent="0.25">
      <c r="A610">
        <v>609</v>
      </c>
      <c r="B610">
        <v>25</v>
      </c>
      <c r="C610">
        <v>21514</v>
      </c>
      <c r="D610" s="1">
        <v>44308</v>
      </c>
      <c r="E610" s="1">
        <v>44324</v>
      </c>
    </row>
    <row r="611" spans="1:5" x14ac:dyDescent="0.25">
      <c r="A611">
        <v>610</v>
      </c>
      <c r="B611">
        <v>735</v>
      </c>
      <c r="C611">
        <v>27821</v>
      </c>
      <c r="D611" s="1">
        <v>44412</v>
      </c>
      <c r="E611" s="1">
        <v>44439</v>
      </c>
    </row>
    <row r="612" spans="1:5" x14ac:dyDescent="0.25">
      <c r="A612">
        <v>611</v>
      </c>
      <c r="B612">
        <v>155</v>
      </c>
      <c r="C612">
        <v>56937</v>
      </c>
      <c r="D612" s="1">
        <v>44317</v>
      </c>
      <c r="E612" s="1">
        <v>44341</v>
      </c>
    </row>
    <row r="613" spans="1:5" x14ac:dyDescent="0.25">
      <c r="A613">
        <v>612</v>
      </c>
      <c r="B613">
        <v>486</v>
      </c>
      <c r="C613">
        <v>31877</v>
      </c>
      <c r="D613" s="1">
        <v>44326</v>
      </c>
      <c r="E613" s="1">
        <v>44328</v>
      </c>
    </row>
    <row r="614" spans="1:5" x14ac:dyDescent="0.25">
      <c r="A614">
        <v>613</v>
      </c>
      <c r="B614">
        <v>682</v>
      </c>
      <c r="C614">
        <v>10501</v>
      </c>
      <c r="D614" s="1">
        <v>44339</v>
      </c>
      <c r="E614" s="1">
        <v>44354</v>
      </c>
    </row>
    <row r="615" spans="1:5" x14ac:dyDescent="0.25">
      <c r="A615">
        <v>614</v>
      </c>
      <c r="B615">
        <v>732</v>
      </c>
      <c r="C615">
        <v>35663</v>
      </c>
      <c r="D615" s="1">
        <v>44304</v>
      </c>
      <c r="E615" s="1">
        <v>44319</v>
      </c>
    </row>
    <row r="616" spans="1:5" x14ac:dyDescent="0.25">
      <c r="A616">
        <v>615</v>
      </c>
      <c r="B616">
        <v>690</v>
      </c>
      <c r="C616">
        <v>28680</v>
      </c>
      <c r="D616" s="1">
        <v>44227</v>
      </c>
      <c r="E616" s="1">
        <v>44237</v>
      </c>
    </row>
    <row r="617" spans="1:5" x14ac:dyDescent="0.25">
      <c r="A617">
        <v>616</v>
      </c>
      <c r="B617">
        <v>21</v>
      </c>
      <c r="C617">
        <v>28727</v>
      </c>
      <c r="D617" s="1">
        <v>44329</v>
      </c>
      <c r="E617" s="1">
        <v>44330</v>
      </c>
    </row>
    <row r="618" spans="1:5" x14ac:dyDescent="0.25">
      <c r="A618">
        <v>617</v>
      </c>
      <c r="B618">
        <v>371</v>
      </c>
      <c r="C618">
        <v>30281</v>
      </c>
      <c r="D618" s="1">
        <v>44438</v>
      </c>
      <c r="E618" s="1">
        <v>44446</v>
      </c>
    </row>
    <row r="619" spans="1:5" x14ac:dyDescent="0.25">
      <c r="A619">
        <v>618</v>
      </c>
      <c r="B619">
        <v>882</v>
      </c>
      <c r="C619">
        <v>28515</v>
      </c>
      <c r="D619" s="1">
        <v>44409</v>
      </c>
      <c r="E619" s="1">
        <v>44434</v>
      </c>
    </row>
    <row r="620" spans="1:5" x14ac:dyDescent="0.25">
      <c r="A620">
        <v>619</v>
      </c>
      <c r="B620">
        <v>225</v>
      </c>
      <c r="C620">
        <v>58688</v>
      </c>
      <c r="D620" s="1">
        <v>44252</v>
      </c>
      <c r="E620" s="1">
        <v>44259</v>
      </c>
    </row>
    <row r="621" spans="1:5" x14ac:dyDescent="0.25">
      <c r="A621">
        <v>620</v>
      </c>
      <c r="B621">
        <v>614</v>
      </c>
      <c r="C621">
        <v>41599</v>
      </c>
      <c r="D621" s="1">
        <v>44396</v>
      </c>
      <c r="E621" s="1">
        <v>44409</v>
      </c>
    </row>
    <row r="622" spans="1:5" x14ac:dyDescent="0.25">
      <c r="A622">
        <v>621</v>
      </c>
      <c r="B622">
        <v>102</v>
      </c>
      <c r="C622">
        <v>41563</v>
      </c>
      <c r="D622" s="1">
        <v>44393</v>
      </c>
      <c r="E622" s="1">
        <v>44415</v>
      </c>
    </row>
    <row r="623" spans="1:5" x14ac:dyDescent="0.25">
      <c r="A623">
        <v>622</v>
      </c>
      <c r="B623">
        <v>587</v>
      </c>
      <c r="C623">
        <v>45682</v>
      </c>
      <c r="D623" s="1">
        <v>44332</v>
      </c>
      <c r="E623" s="1">
        <v>44354</v>
      </c>
    </row>
    <row r="624" spans="1:5" x14ac:dyDescent="0.25">
      <c r="A624">
        <v>623</v>
      </c>
      <c r="B624">
        <v>808</v>
      </c>
      <c r="C624">
        <v>36530</v>
      </c>
      <c r="D624" s="1">
        <v>44489</v>
      </c>
      <c r="E624" s="1">
        <v>44499</v>
      </c>
    </row>
    <row r="625" spans="1:5" x14ac:dyDescent="0.25">
      <c r="A625">
        <v>624</v>
      </c>
      <c r="B625">
        <v>398</v>
      </c>
      <c r="C625">
        <v>20149</v>
      </c>
      <c r="D625" s="1">
        <v>44274</v>
      </c>
      <c r="E625" s="1">
        <v>44294</v>
      </c>
    </row>
    <row r="626" spans="1:5" x14ac:dyDescent="0.25">
      <c r="A626">
        <v>625</v>
      </c>
      <c r="B626">
        <v>233</v>
      </c>
      <c r="C626">
        <v>54080</v>
      </c>
      <c r="D626" s="1">
        <v>44394</v>
      </c>
      <c r="E626" s="1">
        <v>44405</v>
      </c>
    </row>
    <row r="627" spans="1:5" x14ac:dyDescent="0.25">
      <c r="A627">
        <v>626</v>
      </c>
      <c r="B627">
        <v>348</v>
      </c>
      <c r="C627">
        <v>10193</v>
      </c>
      <c r="D627" s="1">
        <v>44469</v>
      </c>
      <c r="E627" s="1">
        <v>44486</v>
      </c>
    </row>
    <row r="628" spans="1:5" x14ac:dyDescent="0.25">
      <c r="A628">
        <v>627</v>
      </c>
      <c r="B628">
        <v>680</v>
      </c>
      <c r="C628">
        <v>19664</v>
      </c>
      <c r="D628" s="1">
        <v>44289</v>
      </c>
      <c r="E628" s="1">
        <v>44294</v>
      </c>
    </row>
    <row r="629" spans="1:5" x14ac:dyDescent="0.25">
      <c r="A629">
        <v>628</v>
      </c>
      <c r="B629">
        <v>534</v>
      </c>
      <c r="C629">
        <v>20973</v>
      </c>
      <c r="D629" s="1">
        <v>44447</v>
      </c>
      <c r="E629" s="1">
        <v>44467</v>
      </c>
    </row>
    <row r="630" spans="1:5" x14ac:dyDescent="0.25">
      <c r="A630">
        <v>629</v>
      </c>
      <c r="B630">
        <v>904</v>
      </c>
      <c r="C630">
        <v>36276</v>
      </c>
      <c r="D630" s="1">
        <v>44415</v>
      </c>
      <c r="E630" s="1">
        <v>44428</v>
      </c>
    </row>
    <row r="631" spans="1:5" x14ac:dyDescent="0.25">
      <c r="A631">
        <v>630</v>
      </c>
      <c r="B631">
        <v>644</v>
      </c>
      <c r="C631">
        <v>39447</v>
      </c>
      <c r="D631" s="1">
        <v>44208</v>
      </c>
      <c r="E631" s="1">
        <v>44227</v>
      </c>
    </row>
    <row r="632" spans="1:5" x14ac:dyDescent="0.25">
      <c r="A632">
        <v>631</v>
      </c>
      <c r="B632">
        <v>460</v>
      </c>
      <c r="C632">
        <v>30101</v>
      </c>
      <c r="D632" s="1">
        <v>44300</v>
      </c>
      <c r="E632" s="1">
        <v>44324</v>
      </c>
    </row>
    <row r="633" spans="1:5" x14ac:dyDescent="0.25">
      <c r="A633">
        <v>632</v>
      </c>
      <c r="B633">
        <v>952</v>
      </c>
      <c r="C633">
        <v>44405</v>
      </c>
      <c r="D633" s="1">
        <v>44297</v>
      </c>
      <c r="E633" s="1">
        <v>44303</v>
      </c>
    </row>
    <row r="634" spans="1:5" x14ac:dyDescent="0.25">
      <c r="A634">
        <v>633</v>
      </c>
      <c r="B634">
        <v>183</v>
      </c>
      <c r="C634">
        <v>30197</v>
      </c>
      <c r="D634" s="1">
        <v>44379</v>
      </c>
      <c r="E634" s="1">
        <v>44390</v>
      </c>
    </row>
    <row r="635" spans="1:5" x14ac:dyDescent="0.25">
      <c r="A635">
        <v>634</v>
      </c>
      <c r="B635">
        <v>327</v>
      </c>
      <c r="C635">
        <v>35370</v>
      </c>
      <c r="D635" s="1">
        <v>44482</v>
      </c>
      <c r="E635" s="1">
        <v>44492</v>
      </c>
    </row>
    <row r="636" spans="1:5" x14ac:dyDescent="0.25">
      <c r="A636">
        <v>635</v>
      </c>
      <c r="B636">
        <v>50</v>
      </c>
      <c r="C636">
        <v>51943</v>
      </c>
      <c r="D636" s="1">
        <v>44392</v>
      </c>
      <c r="E636" s="1">
        <v>44413</v>
      </c>
    </row>
    <row r="637" spans="1:5" x14ac:dyDescent="0.25">
      <c r="A637">
        <v>636</v>
      </c>
      <c r="B637">
        <v>793</v>
      </c>
      <c r="C637">
        <v>23528</v>
      </c>
      <c r="D637" s="1">
        <v>44288</v>
      </c>
      <c r="E637" s="1">
        <v>44293</v>
      </c>
    </row>
    <row r="638" spans="1:5" x14ac:dyDescent="0.25">
      <c r="A638">
        <v>637</v>
      </c>
      <c r="B638">
        <v>886</v>
      </c>
      <c r="C638">
        <v>14294</v>
      </c>
      <c r="D638" s="1">
        <v>44414</v>
      </c>
      <c r="E638" s="1">
        <v>44426</v>
      </c>
    </row>
    <row r="639" spans="1:5" x14ac:dyDescent="0.25">
      <c r="A639">
        <v>638</v>
      </c>
      <c r="B639">
        <v>548</v>
      </c>
      <c r="C639">
        <v>12781</v>
      </c>
      <c r="D639" s="1">
        <v>44472</v>
      </c>
      <c r="E639" s="1">
        <v>44486</v>
      </c>
    </row>
    <row r="640" spans="1:5" x14ac:dyDescent="0.25">
      <c r="A640">
        <v>639</v>
      </c>
      <c r="B640">
        <v>906</v>
      </c>
      <c r="C640">
        <v>51950</v>
      </c>
      <c r="D640" s="1">
        <v>44285</v>
      </c>
      <c r="E640" s="1">
        <v>44308</v>
      </c>
    </row>
    <row r="641" spans="1:5" x14ac:dyDescent="0.25">
      <c r="A641">
        <v>640</v>
      </c>
      <c r="B641">
        <v>873</v>
      </c>
      <c r="C641">
        <v>11002</v>
      </c>
      <c r="D641" s="1">
        <v>44219</v>
      </c>
      <c r="E641" s="1">
        <v>44222</v>
      </c>
    </row>
    <row r="642" spans="1:5" x14ac:dyDescent="0.25">
      <c r="A642">
        <v>641</v>
      </c>
      <c r="B642">
        <v>20</v>
      </c>
      <c r="C642">
        <v>54363</v>
      </c>
      <c r="D642" s="1">
        <v>44265</v>
      </c>
      <c r="E642" s="1">
        <v>44277</v>
      </c>
    </row>
    <row r="643" spans="1:5" x14ac:dyDescent="0.25">
      <c r="A643">
        <v>642</v>
      </c>
      <c r="B643">
        <v>835</v>
      </c>
      <c r="C643">
        <v>12392</v>
      </c>
      <c r="D643" s="1">
        <v>44207</v>
      </c>
      <c r="E643" s="1">
        <v>44222</v>
      </c>
    </row>
    <row r="644" spans="1:5" x14ac:dyDescent="0.25">
      <c r="A644">
        <v>643</v>
      </c>
      <c r="B644">
        <v>778</v>
      </c>
      <c r="C644">
        <v>50321</v>
      </c>
      <c r="D644" s="1">
        <v>44334</v>
      </c>
      <c r="E644" s="1">
        <v>44340</v>
      </c>
    </row>
    <row r="645" spans="1:5" x14ac:dyDescent="0.25">
      <c r="A645">
        <v>644</v>
      </c>
      <c r="B645">
        <v>207</v>
      </c>
      <c r="C645">
        <v>52925</v>
      </c>
      <c r="D645" s="1">
        <v>44268</v>
      </c>
      <c r="E645" s="1">
        <v>44277</v>
      </c>
    </row>
    <row r="646" spans="1:5" x14ac:dyDescent="0.25">
      <c r="A646">
        <v>645</v>
      </c>
      <c r="B646">
        <v>794</v>
      </c>
      <c r="C646">
        <v>46397</v>
      </c>
      <c r="D646" s="1">
        <v>44427</v>
      </c>
      <c r="E646" s="1">
        <v>44452</v>
      </c>
    </row>
    <row r="647" spans="1:5" x14ac:dyDescent="0.25">
      <c r="A647">
        <v>646</v>
      </c>
      <c r="B647">
        <v>369</v>
      </c>
      <c r="C647">
        <v>16504</v>
      </c>
      <c r="D647" s="1">
        <v>44324</v>
      </c>
      <c r="E647" s="1">
        <v>44344</v>
      </c>
    </row>
    <row r="648" spans="1:5" x14ac:dyDescent="0.25">
      <c r="A648">
        <v>647</v>
      </c>
      <c r="B648">
        <v>439</v>
      </c>
      <c r="C648">
        <v>10912</v>
      </c>
      <c r="D648" s="1">
        <v>44233</v>
      </c>
      <c r="E648" s="1">
        <v>44238</v>
      </c>
    </row>
    <row r="649" spans="1:5" x14ac:dyDescent="0.25">
      <c r="A649">
        <v>648</v>
      </c>
      <c r="B649">
        <v>522</v>
      </c>
      <c r="C649">
        <v>43363</v>
      </c>
      <c r="D649" s="1">
        <v>44393</v>
      </c>
      <c r="E649" s="1">
        <v>44396</v>
      </c>
    </row>
    <row r="650" spans="1:5" x14ac:dyDescent="0.25">
      <c r="A650">
        <v>649</v>
      </c>
      <c r="B650">
        <v>840</v>
      </c>
      <c r="C650">
        <v>44955</v>
      </c>
      <c r="D650" s="1">
        <v>44405</v>
      </c>
      <c r="E650" s="1">
        <v>44424</v>
      </c>
    </row>
    <row r="651" spans="1:5" x14ac:dyDescent="0.25">
      <c r="A651">
        <v>650</v>
      </c>
      <c r="B651">
        <v>739</v>
      </c>
      <c r="C651">
        <v>42938</v>
      </c>
      <c r="D651" s="1">
        <v>44198</v>
      </c>
      <c r="E651" s="1">
        <v>44211</v>
      </c>
    </row>
    <row r="652" spans="1:5" x14ac:dyDescent="0.25">
      <c r="A652">
        <v>651</v>
      </c>
      <c r="B652">
        <v>581</v>
      </c>
      <c r="C652">
        <v>39199</v>
      </c>
      <c r="D652" s="1">
        <v>44338</v>
      </c>
      <c r="E652" s="1">
        <v>44341</v>
      </c>
    </row>
    <row r="653" spans="1:5" x14ac:dyDescent="0.25">
      <c r="A653">
        <v>652</v>
      </c>
      <c r="B653">
        <v>691</v>
      </c>
      <c r="C653">
        <v>30816</v>
      </c>
      <c r="D653" s="1">
        <v>44264</v>
      </c>
      <c r="E653" s="1">
        <v>44282</v>
      </c>
    </row>
    <row r="654" spans="1:5" x14ac:dyDescent="0.25">
      <c r="A654">
        <v>653</v>
      </c>
      <c r="B654">
        <v>629</v>
      </c>
      <c r="C654">
        <v>19186</v>
      </c>
      <c r="D654" s="1">
        <v>44246</v>
      </c>
      <c r="E654" s="1">
        <v>44273</v>
      </c>
    </row>
    <row r="655" spans="1:5" x14ac:dyDescent="0.25">
      <c r="A655">
        <v>654</v>
      </c>
      <c r="B655">
        <v>417</v>
      </c>
      <c r="C655">
        <v>40412</v>
      </c>
      <c r="D655" s="1">
        <v>44426</v>
      </c>
      <c r="E655" s="1">
        <v>44438</v>
      </c>
    </row>
    <row r="656" spans="1:5" x14ac:dyDescent="0.25">
      <c r="A656">
        <v>655</v>
      </c>
      <c r="B656">
        <v>333</v>
      </c>
      <c r="C656">
        <v>36298</v>
      </c>
      <c r="D656" s="1">
        <v>44341</v>
      </c>
      <c r="E656" s="1">
        <v>44353</v>
      </c>
    </row>
    <row r="657" spans="1:5" x14ac:dyDescent="0.25">
      <c r="A657">
        <v>656</v>
      </c>
      <c r="B657">
        <v>907</v>
      </c>
      <c r="C657">
        <v>19288</v>
      </c>
      <c r="D657" s="1">
        <v>44277</v>
      </c>
      <c r="E657" s="1">
        <v>44278</v>
      </c>
    </row>
    <row r="658" spans="1:5" x14ac:dyDescent="0.25">
      <c r="A658">
        <v>657</v>
      </c>
      <c r="B658">
        <v>479</v>
      </c>
      <c r="C658">
        <v>31922</v>
      </c>
      <c r="D658" s="1">
        <v>44399</v>
      </c>
      <c r="E658" s="1">
        <v>44405</v>
      </c>
    </row>
    <row r="659" spans="1:5" x14ac:dyDescent="0.25">
      <c r="A659">
        <v>658</v>
      </c>
      <c r="B659">
        <v>201</v>
      </c>
      <c r="C659">
        <v>42131</v>
      </c>
      <c r="D659" s="1">
        <v>44339</v>
      </c>
      <c r="E659" s="1">
        <v>44352</v>
      </c>
    </row>
    <row r="660" spans="1:5" x14ac:dyDescent="0.25">
      <c r="A660">
        <v>659</v>
      </c>
      <c r="B660">
        <v>328</v>
      </c>
      <c r="C660">
        <v>45445</v>
      </c>
      <c r="D660" s="1">
        <v>44469</v>
      </c>
      <c r="E660" s="1">
        <v>44484</v>
      </c>
    </row>
    <row r="661" spans="1:5" x14ac:dyDescent="0.25">
      <c r="A661">
        <v>660</v>
      </c>
      <c r="B661">
        <v>787</v>
      </c>
      <c r="C661">
        <v>48757</v>
      </c>
      <c r="D661" s="1">
        <v>44424</v>
      </c>
      <c r="E661" s="1">
        <v>44433</v>
      </c>
    </row>
    <row r="662" spans="1:5" x14ac:dyDescent="0.25">
      <c r="A662">
        <v>661</v>
      </c>
      <c r="B662">
        <v>427</v>
      </c>
      <c r="C662">
        <v>15302</v>
      </c>
      <c r="D662" s="1">
        <v>44453</v>
      </c>
      <c r="E662" s="1">
        <v>44456</v>
      </c>
    </row>
    <row r="663" spans="1:5" x14ac:dyDescent="0.25">
      <c r="A663">
        <v>662</v>
      </c>
      <c r="B663">
        <v>924</v>
      </c>
      <c r="C663">
        <v>38356</v>
      </c>
      <c r="D663" s="1">
        <v>44458</v>
      </c>
      <c r="E663" s="1">
        <v>44468</v>
      </c>
    </row>
    <row r="664" spans="1:5" x14ac:dyDescent="0.25">
      <c r="A664">
        <v>663</v>
      </c>
      <c r="B664">
        <v>836</v>
      </c>
      <c r="C664">
        <v>14469</v>
      </c>
      <c r="D664" s="1">
        <v>44295</v>
      </c>
      <c r="E664" s="1">
        <v>44296</v>
      </c>
    </row>
    <row r="665" spans="1:5" x14ac:dyDescent="0.25">
      <c r="A665">
        <v>664</v>
      </c>
      <c r="B665">
        <v>21</v>
      </c>
      <c r="C665">
        <v>11960</v>
      </c>
      <c r="D665" s="1">
        <v>44203</v>
      </c>
      <c r="E665" s="1">
        <v>44216</v>
      </c>
    </row>
    <row r="666" spans="1:5" x14ac:dyDescent="0.25">
      <c r="A666">
        <v>665</v>
      </c>
      <c r="B666">
        <v>176</v>
      </c>
      <c r="C666">
        <v>16606</v>
      </c>
      <c r="D666" s="1">
        <v>44265</v>
      </c>
      <c r="E666" s="1">
        <v>44281</v>
      </c>
    </row>
    <row r="667" spans="1:5" x14ac:dyDescent="0.25">
      <c r="A667">
        <v>666</v>
      </c>
      <c r="B667">
        <v>456</v>
      </c>
      <c r="C667">
        <v>36112</v>
      </c>
      <c r="D667" s="1">
        <v>44433</v>
      </c>
      <c r="E667" s="1">
        <v>44450</v>
      </c>
    </row>
    <row r="668" spans="1:5" x14ac:dyDescent="0.25">
      <c r="A668">
        <v>667</v>
      </c>
      <c r="B668">
        <v>737</v>
      </c>
      <c r="C668">
        <v>48958</v>
      </c>
      <c r="D668" s="1">
        <v>44278</v>
      </c>
      <c r="E668" s="1">
        <v>44283</v>
      </c>
    </row>
    <row r="669" spans="1:5" x14ac:dyDescent="0.25">
      <c r="A669">
        <v>668</v>
      </c>
      <c r="B669">
        <v>22</v>
      </c>
      <c r="C669">
        <v>40483</v>
      </c>
      <c r="D669" s="1">
        <v>44270</v>
      </c>
      <c r="E669" s="1">
        <v>44285</v>
      </c>
    </row>
    <row r="670" spans="1:5" x14ac:dyDescent="0.25">
      <c r="A670">
        <v>669</v>
      </c>
      <c r="B670">
        <v>247</v>
      </c>
      <c r="C670">
        <v>17921</v>
      </c>
      <c r="D670" s="1">
        <v>44365</v>
      </c>
      <c r="E670" s="1">
        <v>44379</v>
      </c>
    </row>
    <row r="671" spans="1:5" x14ac:dyDescent="0.25">
      <c r="A671">
        <v>670</v>
      </c>
      <c r="B671">
        <v>1</v>
      </c>
      <c r="C671">
        <v>10246</v>
      </c>
      <c r="D671" s="1">
        <v>44261</v>
      </c>
      <c r="E671" s="1">
        <v>44287</v>
      </c>
    </row>
    <row r="672" spans="1:5" x14ac:dyDescent="0.25">
      <c r="A672">
        <v>671</v>
      </c>
      <c r="B672">
        <v>156</v>
      </c>
      <c r="C672">
        <v>28194</v>
      </c>
      <c r="D672" s="1">
        <v>44369</v>
      </c>
      <c r="E672" s="1">
        <v>44385</v>
      </c>
    </row>
    <row r="673" spans="1:5" x14ac:dyDescent="0.25">
      <c r="A673">
        <v>672</v>
      </c>
      <c r="B673">
        <v>677</v>
      </c>
      <c r="C673">
        <v>59213</v>
      </c>
      <c r="D673" s="1">
        <v>44239</v>
      </c>
      <c r="E673" s="1">
        <v>44252</v>
      </c>
    </row>
    <row r="674" spans="1:5" x14ac:dyDescent="0.25">
      <c r="A674">
        <v>673</v>
      </c>
      <c r="B674">
        <v>326</v>
      </c>
      <c r="C674">
        <v>34789</v>
      </c>
      <c r="D674" s="1">
        <v>44232</v>
      </c>
      <c r="E674" s="1">
        <v>44246</v>
      </c>
    </row>
    <row r="675" spans="1:5" x14ac:dyDescent="0.25">
      <c r="A675">
        <v>674</v>
      </c>
      <c r="B675">
        <v>300</v>
      </c>
      <c r="C675">
        <v>51598</v>
      </c>
      <c r="D675" s="1">
        <v>44225</v>
      </c>
      <c r="E675" s="1">
        <v>44232</v>
      </c>
    </row>
    <row r="676" spans="1:5" x14ac:dyDescent="0.25">
      <c r="A676">
        <v>675</v>
      </c>
      <c r="B676">
        <v>896</v>
      </c>
      <c r="C676">
        <v>43080</v>
      </c>
      <c r="D676" s="1">
        <v>44352</v>
      </c>
      <c r="E676" s="1">
        <v>44360</v>
      </c>
    </row>
    <row r="677" spans="1:5" x14ac:dyDescent="0.25">
      <c r="A677">
        <v>676</v>
      </c>
      <c r="B677">
        <v>889</v>
      </c>
      <c r="C677">
        <v>52587</v>
      </c>
      <c r="D677" s="1">
        <v>44463</v>
      </c>
      <c r="E677" s="1">
        <v>44480</v>
      </c>
    </row>
    <row r="678" spans="1:5" x14ac:dyDescent="0.25">
      <c r="A678">
        <v>677</v>
      </c>
      <c r="B678">
        <v>267</v>
      </c>
      <c r="C678">
        <v>38429</v>
      </c>
      <c r="D678" s="1">
        <v>44382</v>
      </c>
      <c r="E678" s="1">
        <v>44385</v>
      </c>
    </row>
    <row r="679" spans="1:5" x14ac:dyDescent="0.25">
      <c r="A679">
        <v>678</v>
      </c>
      <c r="B679">
        <v>711</v>
      </c>
      <c r="C679">
        <v>57891</v>
      </c>
      <c r="D679" s="1">
        <v>44314</v>
      </c>
      <c r="E679" s="1">
        <v>44330</v>
      </c>
    </row>
    <row r="680" spans="1:5" x14ac:dyDescent="0.25">
      <c r="A680">
        <v>679</v>
      </c>
      <c r="B680">
        <v>308</v>
      </c>
      <c r="C680">
        <v>37006</v>
      </c>
      <c r="D680" s="1">
        <v>44260</v>
      </c>
      <c r="E680" s="1">
        <v>44277</v>
      </c>
    </row>
    <row r="681" spans="1:5" x14ac:dyDescent="0.25">
      <c r="A681">
        <v>680</v>
      </c>
      <c r="B681">
        <v>800</v>
      </c>
      <c r="C681">
        <v>43491</v>
      </c>
      <c r="D681" s="1">
        <v>44320</v>
      </c>
      <c r="E681" s="1">
        <v>44338</v>
      </c>
    </row>
    <row r="682" spans="1:5" x14ac:dyDescent="0.25">
      <c r="A682">
        <v>681</v>
      </c>
      <c r="B682">
        <v>463</v>
      </c>
      <c r="C682">
        <v>53576</v>
      </c>
      <c r="D682" s="1">
        <v>44479</v>
      </c>
      <c r="E682" s="1">
        <v>44488</v>
      </c>
    </row>
    <row r="683" spans="1:5" x14ac:dyDescent="0.25">
      <c r="A683">
        <v>682</v>
      </c>
      <c r="B683">
        <v>454</v>
      </c>
      <c r="C683">
        <v>11469</v>
      </c>
      <c r="D683" s="1">
        <v>44255</v>
      </c>
      <c r="E683" s="1">
        <v>44273</v>
      </c>
    </row>
    <row r="684" spans="1:5" x14ac:dyDescent="0.25">
      <c r="A684">
        <v>683</v>
      </c>
      <c r="B684">
        <v>276</v>
      </c>
      <c r="C684">
        <v>59748</v>
      </c>
      <c r="D684" s="1">
        <v>44197</v>
      </c>
      <c r="E684" s="1">
        <v>44201</v>
      </c>
    </row>
    <row r="685" spans="1:5" x14ac:dyDescent="0.25">
      <c r="A685">
        <v>684</v>
      </c>
      <c r="B685">
        <v>956</v>
      </c>
      <c r="C685">
        <v>36919</v>
      </c>
      <c r="D685" s="1">
        <v>44481</v>
      </c>
      <c r="E685" s="1">
        <v>44486</v>
      </c>
    </row>
    <row r="686" spans="1:5" x14ac:dyDescent="0.25">
      <c r="A686">
        <v>685</v>
      </c>
      <c r="B686">
        <v>851</v>
      </c>
      <c r="C686">
        <v>22299</v>
      </c>
      <c r="D686" s="1">
        <v>44414</v>
      </c>
      <c r="E686" s="1">
        <v>44429</v>
      </c>
    </row>
    <row r="687" spans="1:5" x14ac:dyDescent="0.25">
      <c r="A687">
        <v>686</v>
      </c>
      <c r="B687">
        <v>799</v>
      </c>
      <c r="C687">
        <v>47994</v>
      </c>
      <c r="D687" s="1">
        <v>44361</v>
      </c>
      <c r="E687" s="1">
        <v>44362</v>
      </c>
    </row>
    <row r="688" spans="1:5" x14ac:dyDescent="0.25">
      <c r="A688">
        <v>687</v>
      </c>
      <c r="B688">
        <v>341</v>
      </c>
      <c r="C688">
        <v>39406</v>
      </c>
      <c r="D688" s="1">
        <v>44285</v>
      </c>
      <c r="E688" s="1">
        <v>44298</v>
      </c>
    </row>
    <row r="689" spans="1:5" x14ac:dyDescent="0.25">
      <c r="A689">
        <v>688</v>
      </c>
      <c r="B689">
        <v>574</v>
      </c>
      <c r="C689">
        <v>55980</v>
      </c>
      <c r="D689" s="1">
        <v>44263</v>
      </c>
      <c r="E689" s="1">
        <v>44284</v>
      </c>
    </row>
    <row r="690" spans="1:5" x14ac:dyDescent="0.25">
      <c r="A690">
        <v>689</v>
      </c>
      <c r="B690">
        <v>884</v>
      </c>
      <c r="C690">
        <v>12572</v>
      </c>
      <c r="D690" s="1">
        <v>44472</v>
      </c>
      <c r="E690" s="1">
        <v>44497</v>
      </c>
    </row>
    <row r="691" spans="1:5" x14ac:dyDescent="0.25">
      <c r="A691">
        <v>690</v>
      </c>
      <c r="B691">
        <v>941</v>
      </c>
      <c r="C691">
        <v>32100</v>
      </c>
      <c r="D691" s="1">
        <v>44474</v>
      </c>
      <c r="E691" s="1">
        <v>44495</v>
      </c>
    </row>
    <row r="692" spans="1:5" x14ac:dyDescent="0.25">
      <c r="A692">
        <v>691</v>
      </c>
      <c r="B692">
        <v>78</v>
      </c>
      <c r="C692">
        <v>46697</v>
      </c>
      <c r="D692" s="1">
        <v>44289</v>
      </c>
      <c r="E692" s="1">
        <v>44305</v>
      </c>
    </row>
    <row r="693" spans="1:5" x14ac:dyDescent="0.25">
      <c r="A693">
        <v>692</v>
      </c>
      <c r="B693">
        <v>697</v>
      </c>
      <c r="C693">
        <v>13501</v>
      </c>
      <c r="D693" s="1">
        <v>44365</v>
      </c>
      <c r="E693" s="1">
        <v>44382</v>
      </c>
    </row>
    <row r="694" spans="1:5" x14ac:dyDescent="0.25">
      <c r="A694">
        <v>693</v>
      </c>
      <c r="B694">
        <v>714</v>
      </c>
      <c r="C694">
        <v>28424</v>
      </c>
      <c r="D694" s="1">
        <v>44315</v>
      </c>
      <c r="E694" s="1">
        <v>44332</v>
      </c>
    </row>
    <row r="695" spans="1:5" x14ac:dyDescent="0.25">
      <c r="A695">
        <v>694</v>
      </c>
      <c r="B695">
        <v>634</v>
      </c>
      <c r="C695">
        <v>56801</v>
      </c>
      <c r="D695" s="1">
        <v>44303</v>
      </c>
      <c r="E695" s="1">
        <v>44327</v>
      </c>
    </row>
    <row r="696" spans="1:5" x14ac:dyDescent="0.25">
      <c r="A696">
        <v>695</v>
      </c>
      <c r="B696">
        <v>92</v>
      </c>
      <c r="C696">
        <v>26374</v>
      </c>
      <c r="D696" s="1">
        <v>44378</v>
      </c>
      <c r="E696" s="1">
        <v>44397</v>
      </c>
    </row>
    <row r="697" spans="1:5" x14ac:dyDescent="0.25">
      <c r="A697">
        <v>696</v>
      </c>
      <c r="B697">
        <v>230</v>
      </c>
      <c r="C697">
        <v>50224</v>
      </c>
      <c r="D697" s="1">
        <v>44440</v>
      </c>
      <c r="E697" s="1">
        <v>44466</v>
      </c>
    </row>
    <row r="698" spans="1:5" x14ac:dyDescent="0.25">
      <c r="A698">
        <v>697</v>
      </c>
      <c r="B698">
        <v>830</v>
      </c>
      <c r="C698">
        <v>12310</v>
      </c>
      <c r="D698" s="1">
        <v>44397</v>
      </c>
      <c r="E698" s="1">
        <v>44405</v>
      </c>
    </row>
    <row r="699" spans="1:5" x14ac:dyDescent="0.25">
      <c r="A699">
        <v>698</v>
      </c>
      <c r="B699">
        <v>821</v>
      </c>
      <c r="C699">
        <v>40922</v>
      </c>
      <c r="D699" s="1">
        <v>44335</v>
      </c>
      <c r="E699" s="1">
        <v>44360</v>
      </c>
    </row>
    <row r="700" spans="1:5" x14ac:dyDescent="0.25">
      <c r="A700">
        <v>699</v>
      </c>
      <c r="B700">
        <v>311</v>
      </c>
      <c r="C700">
        <v>58950</v>
      </c>
      <c r="D700" s="1">
        <v>44225</v>
      </c>
      <c r="E700" s="1">
        <v>44239</v>
      </c>
    </row>
    <row r="701" spans="1:5" x14ac:dyDescent="0.25">
      <c r="A701">
        <v>700</v>
      </c>
      <c r="B701">
        <v>788</v>
      </c>
      <c r="C701">
        <v>55928</v>
      </c>
      <c r="D701" s="1">
        <v>44378</v>
      </c>
      <c r="E701" s="1">
        <v>44403</v>
      </c>
    </row>
    <row r="702" spans="1:5" x14ac:dyDescent="0.25">
      <c r="A702">
        <v>701</v>
      </c>
      <c r="B702">
        <v>659</v>
      </c>
      <c r="C702">
        <v>40717</v>
      </c>
      <c r="D702" s="1">
        <v>44436</v>
      </c>
      <c r="E702" s="1">
        <v>44449</v>
      </c>
    </row>
    <row r="703" spans="1:5" x14ac:dyDescent="0.25">
      <c r="A703">
        <v>702</v>
      </c>
      <c r="B703">
        <v>310</v>
      </c>
      <c r="C703">
        <v>31509</v>
      </c>
      <c r="D703" s="1">
        <v>44370</v>
      </c>
      <c r="E703" s="1">
        <v>44391</v>
      </c>
    </row>
    <row r="704" spans="1:5" x14ac:dyDescent="0.25">
      <c r="A704">
        <v>703</v>
      </c>
      <c r="B704">
        <v>327</v>
      </c>
      <c r="C704">
        <v>26168</v>
      </c>
      <c r="D704" s="1">
        <v>44234</v>
      </c>
      <c r="E704" s="1">
        <v>44255</v>
      </c>
    </row>
    <row r="705" spans="1:5" x14ac:dyDescent="0.25">
      <c r="A705">
        <v>704</v>
      </c>
      <c r="B705">
        <v>260</v>
      </c>
      <c r="C705">
        <v>45954</v>
      </c>
      <c r="D705" s="1">
        <v>44398</v>
      </c>
      <c r="E705" s="1">
        <v>44404</v>
      </c>
    </row>
    <row r="706" spans="1:5" x14ac:dyDescent="0.25">
      <c r="A706">
        <v>705</v>
      </c>
      <c r="B706">
        <v>107</v>
      </c>
      <c r="C706">
        <v>11686</v>
      </c>
      <c r="D706" s="1">
        <v>44210</v>
      </c>
      <c r="E706" s="1">
        <v>44221</v>
      </c>
    </row>
    <row r="707" spans="1:5" x14ac:dyDescent="0.25">
      <c r="A707">
        <v>706</v>
      </c>
      <c r="B707">
        <v>844</v>
      </c>
      <c r="C707">
        <v>12902</v>
      </c>
      <c r="D707" s="1">
        <v>44397</v>
      </c>
      <c r="E707" s="1">
        <v>44398</v>
      </c>
    </row>
    <row r="708" spans="1:5" x14ac:dyDescent="0.25">
      <c r="A708">
        <v>707</v>
      </c>
      <c r="B708">
        <v>589</v>
      </c>
      <c r="C708">
        <v>25153</v>
      </c>
      <c r="D708" s="1">
        <v>44328</v>
      </c>
      <c r="E708" s="1">
        <v>44334</v>
      </c>
    </row>
    <row r="709" spans="1:5" x14ac:dyDescent="0.25">
      <c r="A709">
        <v>708</v>
      </c>
      <c r="B709">
        <v>687</v>
      </c>
      <c r="C709">
        <v>56307</v>
      </c>
      <c r="D709" s="1">
        <v>44493</v>
      </c>
      <c r="E709" s="1">
        <v>44510</v>
      </c>
    </row>
    <row r="710" spans="1:5" x14ac:dyDescent="0.25">
      <c r="A710">
        <v>709</v>
      </c>
      <c r="B710">
        <v>772</v>
      </c>
      <c r="C710">
        <v>36257</v>
      </c>
      <c r="D710" s="1">
        <v>44364</v>
      </c>
      <c r="E710" s="1">
        <v>44390</v>
      </c>
    </row>
    <row r="711" spans="1:5" x14ac:dyDescent="0.25">
      <c r="A711">
        <v>710</v>
      </c>
      <c r="B711">
        <v>134</v>
      </c>
      <c r="C711">
        <v>27729</v>
      </c>
      <c r="D711" s="1">
        <v>44234</v>
      </c>
      <c r="E711" s="1">
        <v>44235</v>
      </c>
    </row>
    <row r="712" spans="1:5" x14ac:dyDescent="0.25">
      <c r="A712">
        <v>711</v>
      </c>
      <c r="B712">
        <v>228</v>
      </c>
      <c r="C712">
        <v>16935</v>
      </c>
      <c r="D712" s="1">
        <v>44369</v>
      </c>
      <c r="E712" s="1">
        <v>44385</v>
      </c>
    </row>
    <row r="713" spans="1:5" x14ac:dyDescent="0.25">
      <c r="A713">
        <v>712</v>
      </c>
      <c r="B713">
        <v>474</v>
      </c>
      <c r="C713">
        <v>11718</v>
      </c>
      <c r="D713" s="1">
        <v>44426</v>
      </c>
      <c r="E713" s="1">
        <v>44437</v>
      </c>
    </row>
    <row r="714" spans="1:5" x14ac:dyDescent="0.25">
      <c r="A714">
        <v>713</v>
      </c>
      <c r="B714">
        <v>241</v>
      </c>
      <c r="C714">
        <v>15915</v>
      </c>
      <c r="D714" s="1">
        <v>44391</v>
      </c>
      <c r="E714" s="1">
        <v>44417</v>
      </c>
    </row>
    <row r="715" spans="1:5" x14ac:dyDescent="0.25">
      <c r="A715">
        <v>714</v>
      </c>
      <c r="B715">
        <v>50</v>
      </c>
      <c r="C715">
        <v>15121</v>
      </c>
      <c r="D715" s="1">
        <v>44234</v>
      </c>
      <c r="E715" s="1">
        <v>44246</v>
      </c>
    </row>
    <row r="716" spans="1:5" x14ac:dyDescent="0.25">
      <c r="A716">
        <v>715</v>
      </c>
      <c r="B716">
        <v>225</v>
      </c>
      <c r="C716">
        <v>51678</v>
      </c>
      <c r="D716" s="1">
        <v>44488</v>
      </c>
      <c r="E716" s="1">
        <v>44512</v>
      </c>
    </row>
    <row r="717" spans="1:5" x14ac:dyDescent="0.25">
      <c r="A717">
        <v>716</v>
      </c>
      <c r="B717">
        <v>502</v>
      </c>
      <c r="C717">
        <v>32660</v>
      </c>
      <c r="D717" s="1">
        <v>44408</v>
      </c>
      <c r="E717" s="1">
        <v>44434</v>
      </c>
    </row>
    <row r="718" spans="1:5" x14ac:dyDescent="0.25">
      <c r="A718">
        <v>717</v>
      </c>
      <c r="B718">
        <v>696</v>
      </c>
      <c r="C718">
        <v>52327</v>
      </c>
      <c r="D718" s="1">
        <v>44266</v>
      </c>
      <c r="E718" s="1">
        <v>44291</v>
      </c>
    </row>
    <row r="719" spans="1:5" x14ac:dyDescent="0.25">
      <c r="A719">
        <v>718</v>
      </c>
      <c r="B719">
        <v>665</v>
      </c>
      <c r="C719">
        <v>55727</v>
      </c>
      <c r="D719" s="1">
        <v>44329</v>
      </c>
      <c r="E719" s="1">
        <v>44336</v>
      </c>
    </row>
    <row r="720" spans="1:5" x14ac:dyDescent="0.25">
      <c r="A720">
        <v>719</v>
      </c>
      <c r="B720">
        <v>387</v>
      </c>
      <c r="C720">
        <v>24377</v>
      </c>
      <c r="D720" s="1">
        <v>44458</v>
      </c>
      <c r="E720" s="1">
        <v>44463</v>
      </c>
    </row>
    <row r="721" spans="1:5" x14ac:dyDescent="0.25">
      <c r="A721">
        <v>720</v>
      </c>
      <c r="B721">
        <v>465</v>
      </c>
      <c r="C721">
        <v>33029</v>
      </c>
      <c r="D721" s="1">
        <v>44267</v>
      </c>
      <c r="E721" s="1">
        <v>44278</v>
      </c>
    </row>
    <row r="722" spans="1:5" x14ac:dyDescent="0.25">
      <c r="A722">
        <v>721</v>
      </c>
      <c r="B722">
        <v>755</v>
      </c>
      <c r="C722">
        <v>59414</v>
      </c>
      <c r="D722" s="1">
        <v>44436</v>
      </c>
      <c r="E722" s="1">
        <v>44443</v>
      </c>
    </row>
    <row r="723" spans="1:5" x14ac:dyDescent="0.25">
      <c r="A723">
        <v>722</v>
      </c>
      <c r="B723">
        <v>401</v>
      </c>
      <c r="C723">
        <v>20524</v>
      </c>
      <c r="D723" s="1">
        <v>44493</v>
      </c>
      <c r="E723" s="1">
        <v>44520</v>
      </c>
    </row>
    <row r="724" spans="1:5" x14ac:dyDescent="0.25">
      <c r="A724">
        <v>723</v>
      </c>
      <c r="B724">
        <v>135</v>
      </c>
      <c r="C724">
        <v>54098</v>
      </c>
      <c r="D724" s="1">
        <v>44472</v>
      </c>
      <c r="E724" s="1">
        <v>44485</v>
      </c>
    </row>
    <row r="725" spans="1:5" x14ac:dyDescent="0.25">
      <c r="A725">
        <v>724</v>
      </c>
      <c r="B725">
        <v>394</v>
      </c>
      <c r="C725">
        <v>14883</v>
      </c>
      <c r="D725" s="1">
        <v>44259</v>
      </c>
      <c r="E725" s="1">
        <v>44283</v>
      </c>
    </row>
    <row r="726" spans="1:5" x14ac:dyDescent="0.25">
      <c r="A726">
        <v>725</v>
      </c>
      <c r="B726">
        <v>674</v>
      </c>
      <c r="C726">
        <v>55213</v>
      </c>
      <c r="D726" s="1">
        <v>44465</v>
      </c>
      <c r="E726" s="1">
        <v>44474</v>
      </c>
    </row>
    <row r="727" spans="1:5" x14ac:dyDescent="0.25">
      <c r="A727">
        <v>726</v>
      </c>
      <c r="B727">
        <v>447</v>
      </c>
      <c r="C727">
        <v>28356</v>
      </c>
      <c r="D727" s="1">
        <v>44454</v>
      </c>
      <c r="E727" s="1">
        <v>44474</v>
      </c>
    </row>
    <row r="728" spans="1:5" x14ac:dyDescent="0.25">
      <c r="A728">
        <v>727</v>
      </c>
      <c r="B728">
        <v>852</v>
      </c>
      <c r="C728">
        <v>56021</v>
      </c>
      <c r="D728" s="1">
        <v>44317</v>
      </c>
      <c r="E728" s="1">
        <v>44334</v>
      </c>
    </row>
    <row r="729" spans="1:5" x14ac:dyDescent="0.25">
      <c r="A729">
        <v>728</v>
      </c>
      <c r="B729">
        <v>526</v>
      </c>
      <c r="C729">
        <v>10662</v>
      </c>
      <c r="D729" s="1">
        <v>44437</v>
      </c>
      <c r="E729" s="1">
        <v>44438</v>
      </c>
    </row>
    <row r="730" spans="1:5" x14ac:dyDescent="0.25">
      <c r="A730">
        <v>729</v>
      </c>
      <c r="B730">
        <v>1</v>
      </c>
      <c r="C730">
        <v>35593</v>
      </c>
      <c r="D730" s="1">
        <v>44245</v>
      </c>
      <c r="E730" s="1">
        <v>44256</v>
      </c>
    </row>
    <row r="731" spans="1:5" x14ac:dyDescent="0.25">
      <c r="A731">
        <v>730</v>
      </c>
      <c r="B731">
        <v>88</v>
      </c>
      <c r="C731">
        <v>16533</v>
      </c>
      <c r="D731" s="1">
        <v>44367</v>
      </c>
      <c r="E731" s="1">
        <v>44387</v>
      </c>
    </row>
    <row r="732" spans="1:5" x14ac:dyDescent="0.25">
      <c r="A732">
        <v>731</v>
      </c>
      <c r="B732">
        <v>214</v>
      </c>
      <c r="C732">
        <v>44433</v>
      </c>
      <c r="D732" s="1">
        <v>44368</v>
      </c>
      <c r="E732" s="1">
        <v>44379</v>
      </c>
    </row>
    <row r="733" spans="1:5" x14ac:dyDescent="0.25">
      <c r="A733">
        <v>732</v>
      </c>
      <c r="B733">
        <v>40</v>
      </c>
      <c r="C733">
        <v>40317</v>
      </c>
      <c r="D733" s="1">
        <v>44325</v>
      </c>
      <c r="E733" s="1">
        <v>44345</v>
      </c>
    </row>
    <row r="734" spans="1:5" x14ac:dyDescent="0.25">
      <c r="A734">
        <v>733</v>
      </c>
      <c r="B734">
        <v>387</v>
      </c>
      <c r="C734">
        <v>42467</v>
      </c>
      <c r="D734" s="1">
        <v>44342</v>
      </c>
      <c r="E734" s="1">
        <v>44369</v>
      </c>
    </row>
    <row r="735" spans="1:5" x14ac:dyDescent="0.25">
      <c r="A735">
        <v>734</v>
      </c>
      <c r="B735">
        <v>623</v>
      </c>
      <c r="C735">
        <v>30153</v>
      </c>
      <c r="D735" s="1">
        <v>44221</v>
      </c>
      <c r="E735" s="1">
        <v>44227</v>
      </c>
    </row>
    <row r="736" spans="1:5" x14ac:dyDescent="0.25">
      <c r="A736">
        <v>735</v>
      </c>
      <c r="B736">
        <v>754</v>
      </c>
      <c r="C736">
        <v>39820</v>
      </c>
      <c r="D736" s="1">
        <v>44472</v>
      </c>
      <c r="E736" s="1">
        <v>44485</v>
      </c>
    </row>
    <row r="737" spans="1:5" x14ac:dyDescent="0.25">
      <c r="A737">
        <v>736</v>
      </c>
      <c r="B737">
        <v>793</v>
      </c>
      <c r="C737">
        <v>26942</v>
      </c>
      <c r="D737" s="1">
        <v>44296</v>
      </c>
      <c r="E737" s="1">
        <v>44319</v>
      </c>
    </row>
    <row r="738" spans="1:5" x14ac:dyDescent="0.25">
      <c r="A738">
        <v>737</v>
      </c>
      <c r="B738">
        <v>453</v>
      </c>
      <c r="C738">
        <v>30264</v>
      </c>
      <c r="D738" s="1">
        <v>44342</v>
      </c>
      <c r="E738" s="1">
        <v>44346</v>
      </c>
    </row>
    <row r="739" spans="1:5" x14ac:dyDescent="0.25">
      <c r="A739">
        <v>738</v>
      </c>
      <c r="B739">
        <v>144</v>
      </c>
      <c r="C739">
        <v>57487</v>
      </c>
      <c r="D739" s="1">
        <v>44393</v>
      </c>
      <c r="E739" s="1">
        <v>44417</v>
      </c>
    </row>
    <row r="740" spans="1:5" x14ac:dyDescent="0.25">
      <c r="A740">
        <v>739</v>
      </c>
      <c r="B740">
        <v>211</v>
      </c>
      <c r="C740">
        <v>32122</v>
      </c>
      <c r="D740" s="1">
        <v>44453</v>
      </c>
      <c r="E740" s="1">
        <v>44462</v>
      </c>
    </row>
    <row r="741" spans="1:5" x14ac:dyDescent="0.25">
      <c r="A741">
        <v>740</v>
      </c>
      <c r="B741">
        <v>178</v>
      </c>
      <c r="C741">
        <v>58226</v>
      </c>
      <c r="D741" s="1">
        <v>44232</v>
      </c>
      <c r="E741" s="1">
        <v>44237</v>
      </c>
    </row>
    <row r="742" spans="1:5" x14ac:dyDescent="0.25">
      <c r="A742">
        <v>741</v>
      </c>
      <c r="B742">
        <v>710</v>
      </c>
      <c r="C742">
        <v>31913</v>
      </c>
      <c r="D742" s="1">
        <v>44230</v>
      </c>
      <c r="E742" s="1">
        <v>44244</v>
      </c>
    </row>
    <row r="743" spans="1:5" x14ac:dyDescent="0.25">
      <c r="A743">
        <v>742</v>
      </c>
      <c r="B743">
        <v>750</v>
      </c>
      <c r="C743">
        <v>51184</v>
      </c>
      <c r="D743" s="1">
        <v>44490</v>
      </c>
      <c r="E743" s="1">
        <v>44501</v>
      </c>
    </row>
    <row r="744" spans="1:5" x14ac:dyDescent="0.25">
      <c r="A744">
        <v>743</v>
      </c>
      <c r="B744">
        <v>909</v>
      </c>
      <c r="C744">
        <v>25854</v>
      </c>
      <c r="D744" s="1">
        <v>44280</v>
      </c>
      <c r="E744" s="1">
        <v>44282</v>
      </c>
    </row>
    <row r="745" spans="1:5" x14ac:dyDescent="0.25">
      <c r="A745">
        <v>744</v>
      </c>
      <c r="B745">
        <v>107</v>
      </c>
      <c r="C745">
        <v>23613</v>
      </c>
      <c r="D745" s="1">
        <v>44221</v>
      </c>
      <c r="E745" s="1">
        <v>44241</v>
      </c>
    </row>
    <row r="746" spans="1:5" x14ac:dyDescent="0.25">
      <c r="A746">
        <v>745</v>
      </c>
      <c r="B746">
        <v>643</v>
      </c>
      <c r="C746">
        <v>13862</v>
      </c>
      <c r="D746" s="1">
        <v>44276</v>
      </c>
      <c r="E746" s="1">
        <v>44287</v>
      </c>
    </row>
    <row r="747" spans="1:5" x14ac:dyDescent="0.25">
      <c r="A747">
        <v>746</v>
      </c>
      <c r="B747">
        <v>445</v>
      </c>
      <c r="C747">
        <v>24804</v>
      </c>
      <c r="D747" s="1">
        <v>44366</v>
      </c>
      <c r="E747" s="1">
        <v>44374</v>
      </c>
    </row>
    <row r="748" spans="1:5" x14ac:dyDescent="0.25">
      <c r="A748">
        <v>747</v>
      </c>
      <c r="B748">
        <v>299</v>
      </c>
      <c r="C748">
        <v>22099</v>
      </c>
      <c r="D748" s="1">
        <v>44327</v>
      </c>
      <c r="E748" s="1">
        <v>44344</v>
      </c>
    </row>
    <row r="749" spans="1:5" x14ac:dyDescent="0.25">
      <c r="A749">
        <v>748</v>
      </c>
      <c r="B749">
        <v>27</v>
      </c>
      <c r="C749">
        <v>49811</v>
      </c>
      <c r="D749" s="1">
        <v>44332</v>
      </c>
      <c r="E749" s="1">
        <v>44353</v>
      </c>
    </row>
    <row r="750" spans="1:5" x14ac:dyDescent="0.25">
      <c r="A750">
        <v>749</v>
      </c>
      <c r="B750">
        <v>693</v>
      </c>
      <c r="C750">
        <v>25016</v>
      </c>
      <c r="D750" s="1">
        <v>44459</v>
      </c>
      <c r="E750" s="1">
        <v>44463</v>
      </c>
    </row>
    <row r="751" spans="1:5" x14ac:dyDescent="0.25">
      <c r="A751">
        <v>750</v>
      </c>
      <c r="B751">
        <v>758</v>
      </c>
      <c r="C751">
        <v>58084</v>
      </c>
      <c r="D751" s="1">
        <v>44246</v>
      </c>
      <c r="E751" s="1">
        <v>44256</v>
      </c>
    </row>
    <row r="752" spans="1:5" x14ac:dyDescent="0.25">
      <c r="A752">
        <v>751</v>
      </c>
      <c r="B752">
        <v>254</v>
      </c>
      <c r="C752">
        <v>47650</v>
      </c>
      <c r="D752" s="1">
        <v>44367</v>
      </c>
      <c r="E752" s="1">
        <v>44383</v>
      </c>
    </row>
    <row r="753" spans="1:5" x14ac:dyDescent="0.25">
      <c r="A753">
        <v>752</v>
      </c>
      <c r="B753">
        <v>535</v>
      </c>
      <c r="C753">
        <v>46911</v>
      </c>
      <c r="D753" s="1">
        <v>44477</v>
      </c>
      <c r="E753" s="1">
        <v>44481</v>
      </c>
    </row>
    <row r="754" spans="1:5" x14ac:dyDescent="0.25">
      <c r="A754">
        <v>753</v>
      </c>
      <c r="B754">
        <v>40</v>
      </c>
      <c r="C754">
        <v>39610</v>
      </c>
      <c r="D754" s="1">
        <v>44247</v>
      </c>
      <c r="E754" s="1">
        <v>44255</v>
      </c>
    </row>
    <row r="755" spans="1:5" x14ac:dyDescent="0.25">
      <c r="A755">
        <v>754</v>
      </c>
      <c r="B755">
        <v>778</v>
      </c>
      <c r="C755">
        <v>43858</v>
      </c>
      <c r="D755" s="1">
        <v>44377</v>
      </c>
      <c r="E755" s="1">
        <v>44400</v>
      </c>
    </row>
    <row r="756" spans="1:5" x14ac:dyDescent="0.25">
      <c r="A756">
        <v>755</v>
      </c>
      <c r="B756">
        <v>123</v>
      </c>
      <c r="C756">
        <v>47937</v>
      </c>
      <c r="D756" s="1">
        <v>44297</v>
      </c>
      <c r="E756" s="1">
        <v>44322</v>
      </c>
    </row>
    <row r="757" spans="1:5" x14ac:dyDescent="0.25">
      <c r="A757">
        <v>756</v>
      </c>
      <c r="B757">
        <v>318</v>
      </c>
      <c r="C757">
        <v>23746</v>
      </c>
      <c r="D757" s="1">
        <v>44274</v>
      </c>
      <c r="E757" s="1">
        <v>44284</v>
      </c>
    </row>
    <row r="758" spans="1:5" x14ac:dyDescent="0.25">
      <c r="A758">
        <v>757</v>
      </c>
      <c r="B758">
        <v>632</v>
      </c>
      <c r="C758">
        <v>45216</v>
      </c>
      <c r="D758" s="1">
        <v>44350</v>
      </c>
      <c r="E758" s="1">
        <v>44362</v>
      </c>
    </row>
    <row r="759" spans="1:5" x14ac:dyDescent="0.25">
      <c r="A759">
        <v>758</v>
      </c>
      <c r="B759">
        <v>781</v>
      </c>
      <c r="C759">
        <v>24144</v>
      </c>
      <c r="D759" s="1">
        <v>44282</v>
      </c>
      <c r="E759" s="1">
        <v>44307</v>
      </c>
    </row>
    <row r="760" spans="1:5" x14ac:dyDescent="0.25">
      <c r="A760">
        <v>759</v>
      </c>
      <c r="B760">
        <v>857</v>
      </c>
      <c r="C760">
        <v>18160</v>
      </c>
      <c r="D760" s="1">
        <v>44353</v>
      </c>
      <c r="E760" s="1">
        <v>44380</v>
      </c>
    </row>
    <row r="761" spans="1:5" x14ac:dyDescent="0.25">
      <c r="A761">
        <v>760</v>
      </c>
      <c r="B761">
        <v>207</v>
      </c>
      <c r="C761">
        <v>14658</v>
      </c>
      <c r="D761" s="1">
        <v>44386</v>
      </c>
      <c r="E761" s="1">
        <v>44388</v>
      </c>
    </row>
    <row r="762" spans="1:5" x14ac:dyDescent="0.25">
      <c r="A762">
        <v>761</v>
      </c>
      <c r="B762">
        <v>198</v>
      </c>
      <c r="C762">
        <v>52629</v>
      </c>
      <c r="D762" s="1">
        <v>44472</v>
      </c>
      <c r="E762" s="1">
        <v>44494</v>
      </c>
    </row>
    <row r="763" spans="1:5" x14ac:dyDescent="0.25">
      <c r="A763">
        <v>762</v>
      </c>
      <c r="B763">
        <v>83</v>
      </c>
      <c r="C763">
        <v>25268</v>
      </c>
      <c r="D763" s="1">
        <v>44421</v>
      </c>
      <c r="E763" s="1">
        <v>44428</v>
      </c>
    </row>
    <row r="764" spans="1:5" x14ac:dyDescent="0.25">
      <c r="A764">
        <v>763</v>
      </c>
      <c r="B764">
        <v>974</v>
      </c>
      <c r="C764">
        <v>30436</v>
      </c>
      <c r="D764" s="1">
        <v>44273</v>
      </c>
      <c r="E764" s="1">
        <v>44291</v>
      </c>
    </row>
    <row r="765" spans="1:5" x14ac:dyDescent="0.25">
      <c r="A765">
        <v>764</v>
      </c>
      <c r="B765">
        <v>955</v>
      </c>
      <c r="C765">
        <v>46239</v>
      </c>
      <c r="D765" s="1">
        <v>44455</v>
      </c>
      <c r="E765" s="1">
        <v>44473</v>
      </c>
    </row>
    <row r="766" spans="1:5" x14ac:dyDescent="0.25">
      <c r="A766">
        <v>765</v>
      </c>
      <c r="B766">
        <v>660</v>
      </c>
      <c r="C766">
        <v>27554</v>
      </c>
      <c r="D766" s="1">
        <v>44211</v>
      </c>
      <c r="E766" s="1">
        <v>44228</v>
      </c>
    </row>
    <row r="767" spans="1:5" x14ac:dyDescent="0.25">
      <c r="A767">
        <v>766</v>
      </c>
      <c r="B767">
        <v>929</v>
      </c>
      <c r="C767">
        <v>13750</v>
      </c>
      <c r="D767" s="1">
        <v>44414</v>
      </c>
      <c r="E767" s="1">
        <v>44423</v>
      </c>
    </row>
    <row r="768" spans="1:5" x14ac:dyDescent="0.25">
      <c r="A768">
        <v>767</v>
      </c>
      <c r="B768">
        <v>169</v>
      </c>
      <c r="C768">
        <v>51648</v>
      </c>
      <c r="D768" s="1">
        <v>44314</v>
      </c>
      <c r="E768" s="1">
        <v>44316</v>
      </c>
    </row>
    <row r="769" spans="1:5" x14ac:dyDescent="0.25">
      <c r="A769">
        <v>768</v>
      </c>
      <c r="B769">
        <v>558</v>
      </c>
      <c r="C769">
        <v>34334</v>
      </c>
      <c r="D769" s="1">
        <v>44468</v>
      </c>
      <c r="E769" s="1">
        <v>44485</v>
      </c>
    </row>
    <row r="770" spans="1:5" x14ac:dyDescent="0.25">
      <c r="A770">
        <v>769</v>
      </c>
      <c r="B770">
        <v>422</v>
      </c>
      <c r="C770">
        <v>32501</v>
      </c>
      <c r="D770" s="1">
        <v>44449</v>
      </c>
      <c r="E770" s="1">
        <v>44473</v>
      </c>
    </row>
    <row r="771" spans="1:5" x14ac:dyDescent="0.25">
      <c r="A771">
        <v>770</v>
      </c>
      <c r="B771">
        <v>868</v>
      </c>
      <c r="C771">
        <v>22564</v>
      </c>
      <c r="D771" s="1">
        <v>44233</v>
      </c>
      <c r="E771" s="1">
        <v>44255</v>
      </c>
    </row>
    <row r="772" spans="1:5" x14ac:dyDescent="0.25">
      <c r="A772">
        <v>771</v>
      </c>
      <c r="B772">
        <v>970</v>
      </c>
      <c r="C772">
        <v>33204</v>
      </c>
      <c r="D772" s="1">
        <v>44353</v>
      </c>
      <c r="E772" s="1">
        <v>44365</v>
      </c>
    </row>
    <row r="773" spans="1:5" x14ac:dyDescent="0.25">
      <c r="A773">
        <v>772</v>
      </c>
      <c r="B773">
        <v>573</v>
      </c>
      <c r="C773">
        <v>32936</v>
      </c>
      <c r="D773" s="1">
        <v>44354</v>
      </c>
      <c r="E773" s="1">
        <v>44374</v>
      </c>
    </row>
    <row r="774" spans="1:5" x14ac:dyDescent="0.25">
      <c r="A774">
        <v>773</v>
      </c>
      <c r="B774">
        <v>998</v>
      </c>
      <c r="C774">
        <v>21349</v>
      </c>
      <c r="D774" s="1">
        <v>44396</v>
      </c>
      <c r="E774" s="1">
        <v>44415</v>
      </c>
    </row>
    <row r="775" spans="1:5" x14ac:dyDescent="0.25">
      <c r="A775">
        <v>774</v>
      </c>
      <c r="B775">
        <v>416</v>
      </c>
      <c r="C775">
        <v>31076</v>
      </c>
      <c r="D775" s="1">
        <v>44370</v>
      </c>
      <c r="E775" s="1">
        <v>44390</v>
      </c>
    </row>
    <row r="776" spans="1:5" x14ac:dyDescent="0.25">
      <c r="A776">
        <v>775</v>
      </c>
      <c r="B776">
        <v>348</v>
      </c>
      <c r="C776">
        <v>21561</v>
      </c>
      <c r="D776" s="1">
        <v>44358</v>
      </c>
      <c r="E776" s="1">
        <v>44382</v>
      </c>
    </row>
    <row r="777" spans="1:5" x14ac:dyDescent="0.25">
      <c r="A777">
        <v>776</v>
      </c>
      <c r="B777">
        <v>265</v>
      </c>
      <c r="C777">
        <v>44395</v>
      </c>
      <c r="D777" s="1">
        <v>44441</v>
      </c>
      <c r="E777" s="1">
        <v>44466</v>
      </c>
    </row>
    <row r="778" spans="1:5" x14ac:dyDescent="0.25">
      <c r="A778">
        <v>777</v>
      </c>
      <c r="B778">
        <v>431</v>
      </c>
      <c r="C778">
        <v>13696</v>
      </c>
      <c r="D778" s="1">
        <v>44212</v>
      </c>
      <c r="E778" s="1">
        <v>44236</v>
      </c>
    </row>
    <row r="779" spans="1:5" x14ac:dyDescent="0.25">
      <c r="A779">
        <v>778</v>
      </c>
      <c r="B779">
        <v>42</v>
      </c>
      <c r="C779">
        <v>19228</v>
      </c>
      <c r="D779" s="1">
        <v>44220</v>
      </c>
      <c r="E779" s="1">
        <v>44234</v>
      </c>
    </row>
    <row r="780" spans="1:5" x14ac:dyDescent="0.25">
      <c r="A780">
        <v>779</v>
      </c>
      <c r="B780">
        <v>698</v>
      </c>
      <c r="C780">
        <v>39836</v>
      </c>
      <c r="D780" s="1">
        <v>44384</v>
      </c>
      <c r="E780" s="1">
        <v>44398</v>
      </c>
    </row>
    <row r="781" spans="1:5" x14ac:dyDescent="0.25">
      <c r="A781">
        <v>780</v>
      </c>
      <c r="B781">
        <v>100</v>
      </c>
      <c r="C781">
        <v>37821</v>
      </c>
      <c r="D781" s="1">
        <v>44223</v>
      </c>
      <c r="E781" s="1">
        <v>44225</v>
      </c>
    </row>
    <row r="782" spans="1:5" x14ac:dyDescent="0.25">
      <c r="A782">
        <v>781</v>
      </c>
      <c r="B782">
        <v>465</v>
      </c>
      <c r="C782">
        <v>44121</v>
      </c>
      <c r="D782" s="1">
        <v>44429</v>
      </c>
      <c r="E782" s="1">
        <v>44450</v>
      </c>
    </row>
    <row r="783" spans="1:5" x14ac:dyDescent="0.25">
      <c r="A783">
        <v>782</v>
      </c>
      <c r="B783">
        <v>872</v>
      </c>
      <c r="C783">
        <v>28459</v>
      </c>
      <c r="D783" s="1">
        <v>44262</v>
      </c>
      <c r="E783" s="1">
        <v>44278</v>
      </c>
    </row>
    <row r="784" spans="1:5" x14ac:dyDescent="0.25">
      <c r="A784">
        <v>783</v>
      </c>
      <c r="B784">
        <v>683</v>
      </c>
      <c r="C784">
        <v>31824</v>
      </c>
      <c r="D784" s="1">
        <v>44213</v>
      </c>
      <c r="E784" s="1">
        <v>44215</v>
      </c>
    </row>
    <row r="785" spans="1:5" x14ac:dyDescent="0.25">
      <c r="A785">
        <v>784</v>
      </c>
      <c r="B785">
        <v>436</v>
      </c>
      <c r="C785">
        <v>45143</v>
      </c>
      <c r="D785" s="1">
        <v>44269</v>
      </c>
      <c r="E785" s="1">
        <v>44290</v>
      </c>
    </row>
    <row r="786" spans="1:5" x14ac:dyDescent="0.25">
      <c r="A786">
        <v>785</v>
      </c>
      <c r="B786">
        <v>445</v>
      </c>
      <c r="C786">
        <v>52702</v>
      </c>
      <c r="D786" s="1">
        <v>44277</v>
      </c>
      <c r="E786" s="1">
        <v>44288</v>
      </c>
    </row>
    <row r="787" spans="1:5" x14ac:dyDescent="0.25">
      <c r="A787">
        <v>786</v>
      </c>
      <c r="B787">
        <v>472</v>
      </c>
      <c r="C787">
        <v>51344</v>
      </c>
      <c r="D787" s="1">
        <v>44318</v>
      </c>
      <c r="E787" s="1">
        <v>44324</v>
      </c>
    </row>
    <row r="788" spans="1:5" x14ac:dyDescent="0.25">
      <c r="A788">
        <v>787</v>
      </c>
      <c r="B788">
        <v>44</v>
      </c>
      <c r="C788">
        <v>59055</v>
      </c>
      <c r="D788" s="1">
        <v>44395</v>
      </c>
      <c r="E788" s="1">
        <v>44408</v>
      </c>
    </row>
    <row r="789" spans="1:5" x14ac:dyDescent="0.25">
      <c r="A789">
        <v>788</v>
      </c>
      <c r="B789">
        <v>108</v>
      </c>
      <c r="C789">
        <v>18355</v>
      </c>
      <c r="D789" s="1">
        <v>44477</v>
      </c>
      <c r="E789" s="1">
        <v>44482</v>
      </c>
    </row>
    <row r="790" spans="1:5" x14ac:dyDescent="0.25">
      <c r="A790">
        <v>789</v>
      </c>
      <c r="B790">
        <v>762</v>
      </c>
      <c r="C790">
        <v>35084</v>
      </c>
      <c r="D790" s="1">
        <v>44480</v>
      </c>
      <c r="E790" s="1">
        <v>44503</v>
      </c>
    </row>
    <row r="791" spans="1:5" x14ac:dyDescent="0.25">
      <c r="A791">
        <v>790</v>
      </c>
      <c r="B791">
        <v>187</v>
      </c>
      <c r="C791">
        <v>46050</v>
      </c>
      <c r="D791" s="1">
        <v>44332</v>
      </c>
      <c r="E791" s="1">
        <v>44343</v>
      </c>
    </row>
    <row r="792" spans="1:5" x14ac:dyDescent="0.25">
      <c r="A792">
        <v>791</v>
      </c>
      <c r="B792">
        <v>476</v>
      </c>
      <c r="C792">
        <v>51003</v>
      </c>
      <c r="D792" s="1">
        <v>44321</v>
      </c>
      <c r="E792" s="1">
        <v>44337</v>
      </c>
    </row>
    <row r="793" spans="1:5" x14ac:dyDescent="0.25">
      <c r="A793">
        <v>792</v>
      </c>
      <c r="B793">
        <v>240</v>
      </c>
      <c r="C793">
        <v>13672</v>
      </c>
      <c r="D793" s="1">
        <v>44393</v>
      </c>
      <c r="E793" s="1">
        <v>44420</v>
      </c>
    </row>
    <row r="794" spans="1:5" x14ac:dyDescent="0.25">
      <c r="A794">
        <v>793</v>
      </c>
      <c r="B794">
        <v>258</v>
      </c>
      <c r="C794">
        <v>39635</v>
      </c>
      <c r="D794" s="1">
        <v>44223</v>
      </c>
      <c r="E794" s="1">
        <v>44230</v>
      </c>
    </row>
    <row r="795" spans="1:5" x14ac:dyDescent="0.25">
      <c r="A795">
        <v>794</v>
      </c>
      <c r="B795">
        <v>418</v>
      </c>
      <c r="C795">
        <v>55757</v>
      </c>
      <c r="D795" s="1">
        <v>44304</v>
      </c>
      <c r="E795" s="1">
        <v>44324</v>
      </c>
    </row>
    <row r="796" spans="1:5" x14ac:dyDescent="0.25">
      <c r="A796">
        <v>795</v>
      </c>
      <c r="B796">
        <v>427</v>
      </c>
      <c r="C796">
        <v>51672</v>
      </c>
      <c r="D796" s="1">
        <v>44354</v>
      </c>
      <c r="E796" s="1">
        <v>44377</v>
      </c>
    </row>
    <row r="797" spans="1:5" x14ac:dyDescent="0.25">
      <c r="A797">
        <v>796</v>
      </c>
      <c r="B797">
        <v>592</v>
      </c>
      <c r="C797">
        <v>18804</v>
      </c>
      <c r="D797" s="1">
        <v>44408</v>
      </c>
      <c r="E797" s="1">
        <v>44414</v>
      </c>
    </row>
    <row r="798" spans="1:5" x14ac:dyDescent="0.25">
      <c r="A798">
        <v>797</v>
      </c>
      <c r="B798">
        <v>908</v>
      </c>
      <c r="C798">
        <v>41715</v>
      </c>
      <c r="D798" s="1">
        <v>44402</v>
      </c>
      <c r="E798" s="1">
        <v>44414</v>
      </c>
    </row>
    <row r="799" spans="1:5" x14ac:dyDescent="0.25">
      <c r="A799">
        <v>798</v>
      </c>
      <c r="B799">
        <v>825</v>
      </c>
      <c r="C799">
        <v>54551</v>
      </c>
      <c r="D799" s="1">
        <v>44272</v>
      </c>
      <c r="E799" s="1">
        <v>44287</v>
      </c>
    </row>
    <row r="800" spans="1:5" x14ac:dyDescent="0.25">
      <c r="A800">
        <v>799</v>
      </c>
      <c r="B800">
        <v>651</v>
      </c>
      <c r="C800">
        <v>41626</v>
      </c>
      <c r="D800" s="1">
        <v>44266</v>
      </c>
      <c r="E800" s="1">
        <v>44290</v>
      </c>
    </row>
    <row r="801" spans="1:5" x14ac:dyDescent="0.25">
      <c r="A801">
        <v>800</v>
      </c>
      <c r="B801">
        <v>422</v>
      </c>
      <c r="C801">
        <v>20089</v>
      </c>
      <c r="D801" s="1">
        <v>44368</v>
      </c>
      <c r="E801" s="1">
        <v>44370</v>
      </c>
    </row>
    <row r="802" spans="1:5" x14ac:dyDescent="0.25">
      <c r="A802">
        <v>801</v>
      </c>
      <c r="B802">
        <v>995</v>
      </c>
      <c r="C802">
        <v>58829</v>
      </c>
      <c r="D802" s="1">
        <v>44410</v>
      </c>
      <c r="E802" s="1">
        <v>44425</v>
      </c>
    </row>
    <row r="803" spans="1:5" x14ac:dyDescent="0.25">
      <c r="A803">
        <v>802</v>
      </c>
      <c r="B803">
        <v>501</v>
      </c>
      <c r="C803">
        <v>52930</v>
      </c>
      <c r="D803" s="1">
        <v>44474</v>
      </c>
      <c r="E803" s="1">
        <v>44492</v>
      </c>
    </row>
    <row r="804" spans="1:5" x14ac:dyDescent="0.25">
      <c r="A804">
        <v>803</v>
      </c>
      <c r="B804">
        <v>625</v>
      </c>
      <c r="C804">
        <v>25565</v>
      </c>
      <c r="D804" s="1">
        <v>44289</v>
      </c>
      <c r="E804" s="1">
        <v>44302</v>
      </c>
    </row>
    <row r="805" spans="1:5" x14ac:dyDescent="0.25">
      <c r="A805">
        <v>804</v>
      </c>
      <c r="B805">
        <v>323</v>
      </c>
      <c r="C805">
        <v>18090</v>
      </c>
      <c r="D805" s="1">
        <v>44296</v>
      </c>
      <c r="E805" s="1">
        <v>44307</v>
      </c>
    </row>
    <row r="806" spans="1:5" x14ac:dyDescent="0.25">
      <c r="A806">
        <v>805</v>
      </c>
      <c r="B806">
        <v>416</v>
      </c>
      <c r="C806">
        <v>13968</v>
      </c>
      <c r="D806" s="1">
        <v>44471</v>
      </c>
      <c r="E806" s="1">
        <v>44472</v>
      </c>
    </row>
    <row r="807" spans="1:5" x14ac:dyDescent="0.25">
      <c r="A807">
        <v>806</v>
      </c>
      <c r="B807">
        <v>684</v>
      </c>
      <c r="C807">
        <v>41441</v>
      </c>
      <c r="D807" s="1">
        <v>44409</v>
      </c>
      <c r="E807" s="1">
        <v>44424</v>
      </c>
    </row>
    <row r="808" spans="1:5" x14ac:dyDescent="0.25">
      <c r="A808">
        <v>807</v>
      </c>
      <c r="B808">
        <v>636</v>
      </c>
      <c r="C808">
        <v>47092</v>
      </c>
      <c r="D808" s="1">
        <v>44244</v>
      </c>
      <c r="E808" s="1">
        <v>44258</v>
      </c>
    </row>
    <row r="809" spans="1:5" x14ac:dyDescent="0.25">
      <c r="A809">
        <v>808</v>
      </c>
      <c r="B809">
        <v>219</v>
      </c>
      <c r="C809">
        <v>50929</v>
      </c>
      <c r="D809" s="1">
        <v>44482</v>
      </c>
      <c r="E809" s="1">
        <v>44499</v>
      </c>
    </row>
    <row r="810" spans="1:5" x14ac:dyDescent="0.25">
      <c r="A810">
        <v>809</v>
      </c>
      <c r="B810">
        <v>73</v>
      </c>
      <c r="C810">
        <v>26098</v>
      </c>
      <c r="D810" s="1">
        <v>44238</v>
      </c>
      <c r="E810" s="1">
        <v>44252</v>
      </c>
    </row>
    <row r="811" spans="1:5" x14ac:dyDescent="0.25">
      <c r="A811">
        <v>810</v>
      </c>
      <c r="B811">
        <v>768</v>
      </c>
      <c r="C811">
        <v>37440</v>
      </c>
      <c r="D811" s="1">
        <v>44277</v>
      </c>
      <c r="E811" s="1">
        <v>44290</v>
      </c>
    </row>
    <row r="812" spans="1:5" x14ac:dyDescent="0.25">
      <c r="A812">
        <v>811</v>
      </c>
      <c r="B812">
        <v>764</v>
      </c>
      <c r="C812">
        <v>23731</v>
      </c>
      <c r="D812" s="1">
        <v>44491</v>
      </c>
      <c r="E812" s="1">
        <v>44493</v>
      </c>
    </row>
    <row r="813" spans="1:5" x14ac:dyDescent="0.25">
      <c r="A813">
        <v>812</v>
      </c>
      <c r="B813">
        <v>183</v>
      </c>
      <c r="C813">
        <v>51668</v>
      </c>
      <c r="D813" s="1">
        <v>44386</v>
      </c>
      <c r="E813" s="1">
        <v>44390</v>
      </c>
    </row>
    <row r="814" spans="1:5" x14ac:dyDescent="0.25">
      <c r="A814">
        <v>813</v>
      </c>
      <c r="B814">
        <v>908</v>
      </c>
      <c r="C814">
        <v>52226</v>
      </c>
      <c r="D814" s="1">
        <v>44419</v>
      </c>
      <c r="E814" s="1">
        <v>44440</v>
      </c>
    </row>
    <row r="815" spans="1:5" x14ac:dyDescent="0.25">
      <c r="A815">
        <v>814</v>
      </c>
      <c r="B815">
        <v>664</v>
      </c>
      <c r="C815">
        <v>47232</v>
      </c>
      <c r="D815" s="1">
        <v>44259</v>
      </c>
      <c r="E815" s="1">
        <v>44283</v>
      </c>
    </row>
    <row r="816" spans="1:5" x14ac:dyDescent="0.25">
      <c r="A816">
        <v>815</v>
      </c>
      <c r="B816">
        <v>572</v>
      </c>
      <c r="C816">
        <v>50066</v>
      </c>
      <c r="D816" s="1">
        <v>44318</v>
      </c>
      <c r="E816" s="1">
        <v>44333</v>
      </c>
    </row>
    <row r="817" spans="1:5" x14ac:dyDescent="0.25">
      <c r="A817">
        <v>816</v>
      </c>
      <c r="B817">
        <v>620</v>
      </c>
      <c r="C817">
        <v>32362</v>
      </c>
      <c r="D817" s="1">
        <v>44229</v>
      </c>
      <c r="E817" s="1">
        <v>44233</v>
      </c>
    </row>
    <row r="818" spans="1:5" x14ac:dyDescent="0.25">
      <c r="A818">
        <v>817</v>
      </c>
      <c r="B818">
        <v>944</v>
      </c>
      <c r="C818">
        <v>35818</v>
      </c>
      <c r="D818" s="1">
        <v>44374</v>
      </c>
      <c r="E818" s="1">
        <v>44382</v>
      </c>
    </row>
    <row r="819" spans="1:5" x14ac:dyDescent="0.25">
      <c r="A819">
        <v>818</v>
      </c>
      <c r="B819">
        <v>865</v>
      </c>
      <c r="C819">
        <v>16625</v>
      </c>
      <c r="D819" s="1">
        <v>44270</v>
      </c>
      <c r="E819" s="1">
        <v>44296</v>
      </c>
    </row>
    <row r="820" spans="1:5" x14ac:dyDescent="0.25">
      <c r="A820">
        <v>819</v>
      </c>
      <c r="B820">
        <v>461</v>
      </c>
      <c r="C820">
        <v>48601</v>
      </c>
      <c r="D820" s="1">
        <v>44215</v>
      </c>
      <c r="E820" s="1">
        <v>44218</v>
      </c>
    </row>
    <row r="821" spans="1:5" x14ac:dyDescent="0.25">
      <c r="A821">
        <v>820</v>
      </c>
      <c r="B821">
        <v>801</v>
      </c>
      <c r="C821">
        <v>33182</v>
      </c>
      <c r="D821" s="1">
        <v>44464</v>
      </c>
      <c r="E821" s="1">
        <v>44472</v>
      </c>
    </row>
    <row r="822" spans="1:5" x14ac:dyDescent="0.25">
      <c r="A822">
        <v>821</v>
      </c>
      <c r="B822">
        <v>118</v>
      </c>
      <c r="C822">
        <v>27802</v>
      </c>
      <c r="D822" s="1">
        <v>44199</v>
      </c>
      <c r="E822" s="1">
        <v>44206</v>
      </c>
    </row>
    <row r="823" spans="1:5" x14ac:dyDescent="0.25">
      <c r="A823">
        <v>822</v>
      </c>
      <c r="B823">
        <v>524</v>
      </c>
      <c r="C823">
        <v>17615</v>
      </c>
      <c r="D823" s="1">
        <v>44444</v>
      </c>
      <c r="E823" s="1">
        <v>44451</v>
      </c>
    </row>
    <row r="824" spans="1:5" x14ac:dyDescent="0.25">
      <c r="A824">
        <v>823</v>
      </c>
      <c r="B824">
        <v>223</v>
      </c>
      <c r="C824">
        <v>15928</v>
      </c>
      <c r="D824" s="1">
        <v>44315</v>
      </c>
      <c r="E824" s="1">
        <v>44320</v>
      </c>
    </row>
    <row r="825" spans="1:5" x14ac:dyDescent="0.25">
      <c r="A825">
        <v>824</v>
      </c>
      <c r="B825">
        <v>724</v>
      </c>
      <c r="C825">
        <v>51124</v>
      </c>
      <c r="D825" s="1">
        <v>44200</v>
      </c>
      <c r="E825" s="1">
        <v>44224</v>
      </c>
    </row>
    <row r="826" spans="1:5" x14ac:dyDescent="0.25">
      <c r="A826">
        <v>825</v>
      </c>
      <c r="B826">
        <v>787</v>
      </c>
      <c r="C826">
        <v>13832</v>
      </c>
      <c r="D826" s="1">
        <v>44223</v>
      </c>
      <c r="E826" s="1">
        <v>44249</v>
      </c>
    </row>
    <row r="827" spans="1:5" x14ac:dyDescent="0.25">
      <c r="A827">
        <v>826</v>
      </c>
      <c r="B827">
        <v>375</v>
      </c>
      <c r="C827">
        <v>32770</v>
      </c>
      <c r="D827" s="1">
        <v>44424</v>
      </c>
      <c r="E827" s="1">
        <v>44445</v>
      </c>
    </row>
    <row r="828" spans="1:5" x14ac:dyDescent="0.25">
      <c r="A828">
        <v>827</v>
      </c>
      <c r="B828">
        <v>292</v>
      </c>
      <c r="C828">
        <v>27202</v>
      </c>
      <c r="D828" s="1">
        <v>44325</v>
      </c>
      <c r="E828" s="1">
        <v>44352</v>
      </c>
    </row>
    <row r="829" spans="1:5" x14ac:dyDescent="0.25">
      <c r="A829">
        <v>828</v>
      </c>
      <c r="B829">
        <v>601</v>
      </c>
      <c r="C829">
        <v>32593</v>
      </c>
      <c r="D829" s="1">
        <v>44205</v>
      </c>
      <c r="E829" s="1">
        <v>44223</v>
      </c>
    </row>
    <row r="830" spans="1:5" x14ac:dyDescent="0.25">
      <c r="A830">
        <v>829</v>
      </c>
      <c r="B830">
        <v>951</v>
      </c>
      <c r="C830">
        <v>22744</v>
      </c>
      <c r="D830" s="1">
        <v>44292</v>
      </c>
      <c r="E830" s="1">
        <v>44314</v>
      </c>
    </row>
    <row r="831" spans="1:5" x14ac:dyDescent="0.25">
      <c r="A831">
        <v>830</v>
      </c>
      <c r="B831">
        <v>956</v>
      </c>
      <c r="C831">
        <v>36830</v>
      </c>
      <c r="D831" s="1">
        <v>44277</v>
      </c>
      <c r="E831" s="1">
        <v>44278</v>
      </c>
    </row>
    <row r="832" spans="1:5" x14ac:dyDescent="0.25">
      <c r="A832">
        <v>831</v>
      </c>
      <c r="B832">
        <v>338</v>
      </c>
      <c r="C832">
        <v>17700</v>
      </c>
      <c r="D832" s="1">
        <v>44412</v>
      </c>
      <c r="E832" s="1">
        <v>44428</v>
      </c>
    </row>
    <row r="833" spans="1:5" x14ac:dyDescent="0.25">
      <c r="A833">
        <v>832</v>
      </c>
      <c r="B833">
        <v>627</v>
      </c>
      <c r="C833">
        <v>52583</v>
      </c>
      <c r="D833" s="1">
        <v>44445</v>
      </c>
      <c r="E833" s="1">
        <v>44466</v>
      </c>
    </row>
    <row r="834" spans="1:5" x14ac:dyDescent="0.25">
      <c r="A834">
        <v>833</v>
      </c>
      <c r="B834">
        <v>317</v>
      </c>
      <c r="C834">
        <v>12955</v>
      </c>
      <c r="D834" s="1">
        <v>44258</v>
      </c>
      <c r="E834" s="1">
        <v>44275</v>
      </c>
    </row>
    <row r="835" spans="1:5" x14ac:dyDescent="0.25">
      <c r="A835">
        <v>834</v>
      </c>
      <c r="B835">
        <v>139</v>
      </c>
      <c r="C835">
        <v>27691</v>
      </c>
      <c r="D835" s="1">
        <v>44250</v>
      </c>
      <c r="E835" s="1">
        <v>44263</v>
      </c>
    </row>
    <row r="836" spans="1:5" x14ac:dyDescent="0.25">
      <c r="A836">
        <v>835</v>
      </c>
      <c r="B836">
        <v>106</v>
      </c>
      <c r="C836">
        <v>34923</v>
      </c>
      <c r="D836" s="1">
        <v>44198</v>
      </c>
      <c r="E836" s="1">
        <v>44203</v>
      </c>
    </row>
    <row r="837" spans="1:5" x14ac:dyDescent="0.25">
      <c r="A837">
        <v>836</v>
      </c>
      <c r="B837">
        <v>971</v>
      </c>
      <c r="C837">
        <v>16047</v>
      </c>
      <c r="D837" s="1">
        <v>44426</v>
      </c>
      <c r="E837" s="1">
        <v>44432</v>
      </c>
    </row>
    <row r="838" spans="1:5" x14ac:dyDescent="0.25">
      <c r="A838">
        <v>837</v>
      </c>
      <c r="B838">
        <v>989</v>
      </c>
      <c r="C838">
        <v>16281</v>
      </c>
      <c r="D838" s="1">
        <v>44208</v>
      </c>
      <c r="E838" s="1">
        <v>44223</v>
      </c>
    </row>
    <row r="839" spans="1:5" x14ac:dyDescent="0.25">
      <c r="A839">
        <v>838</v>
      </c>
      <c r="B839">
        <v>946</v>
      </c>
      <c r="C839">
        <v>56562</v>
      </c>
      <c r="D839" s="1">
        <v>44198</v>
      </c>
      <c r="E839" s="1">
        <v>44211</v>
      </c>
    </row>
    <row r="840" spans="1:5" x14ac:dyDescent="0.25">
      <c r="A840">
        <v>839</v>
      </c>
      <c r="B840">
        <v>306</v>
      </c>
      <c r="C840">
        <v>42095</v>
      </c>
      <c r="D840" s="1">
        <v>44455</v>
      </c>
      <c r="E840" s="1">
        <v>44466</v>
      </c>
    </row>
    <row r="841" spans="1:5" x14ac:dyDescent="0.25">
      <c r="A841">
        <v>840</v>
      </c>
      <c r="B841">
        <v>183</v>
      </c>
      <c r="C841">
        <v>50682</v>
      </c>
      <c r="D841" s="1">
        <v>44377</v>
      </c>
      <c r="E841" s="1">
        <v>44385</v>
      </c>
    </row>
    <row r="842" spans="1:5" x14ac:dyDescent="0.25">
      <c r="A842">
        <v>841</v>
      </c>
      <c r="B842">
        <v>348</v>
      </c>
      <c r="C842">
        <v>39690</v>
      </c>
      <c r="D842" s="1">
        <v>44376</v>
      </c>
      <c r="E842" s="1">
        <v>44389</v>
      </c>
    </row>
    <row r="843" spans="1:5" x14ac:dyDescent="0.25">
      <c r="A843">
        <v>842</v>
      </c>
      <c r="B843">
        <v>310</v>
      </c>
      <c r="C843">
        <v>22552</v>
      </c>
      <c r="D843" s="1">
        <v>44206</v>
      </c>
      <c r="E843" s="1">
        <v>44225</v>
      </c>
    </row>
    <row r="844" spans="1:5" x14ac:dyDescent="0.25">
      <c r="A844">
        <v>843</v>
      </c>
      <c r="B844">
        <v>956</v>
      </c>
      <c r="C844">
        <v>17717</v>
      </c>
      <c r="D844" s="1">
        <v>44380</v>
      </c>
      <c r="E844" s="1">
        <v>44386</v>
      </c>
    </row>
    <row r="845" spans="1:5" x14ac:dyDescent="0.25">
      <c r="A845">
        <v>844</v>
      </c>
      <c r="B845">
        <v>35</v>
      </c>
      <c r="C845">
        <v>34733</v>
      </c>
      <c r="D845" s="1">
        <v>44465</v>
      </c>
      <c r="E845" s="1">
        <v>44487</v>
      </c>
    </row>
    <row r="846" spans="1:5" x14ac:dyDescent="0.25">
      <c r="A846">
        <v>845</v>
      </c>
      <c r="B846">
        <v>457</v>
      </c>
      <c r="C846">
        <v>11229</v>
      </c>
      <c r="D846" s="1">
        <v>44311</v>
      </c>
      <c r="E846" s="1">
        <v>44338</v>
      </c>
    </row>
    <row r="847" spans="1:5" x14ac:dyDescent="0.25">
      <c r="A847">
        <v>846</v>
      </c>
      <c r="B847">
        <v>515</v>
      </c>
      <c r="C847">
        <v>58585</v>
      </c>
      <c r="D847" s="1">
        <v>44456</v>
      </c>
      <c r="E847" s="1">
        <v>44479</v>
      </c>
    </row>
    <row r="848" spans="1:5" x14ac:dyDescent="0.25">
      <c r="A848">
        <v>847</v>
      </c>
      <c r="B848">
        <v>566</v>
      </c>
      <c r="C848">
        <v>43999</v>
      </c>
      <c r="D848" s="1">
        <v>44488</v>
      </c>
      <c r="E848" s="1">
        <v>44504</v>
      </c>
    </row>
    <row r="849" spans="1:5" x14ac:dyDescent="0.25">
      <c r="A849">
        <v>848</v>
      </c>
      <c r="B849">
        <v>813</v>
      </c>
      <c r="C849">
        <v>18195</v>
      </c>
      <c r="D849" s="1">
        <v>44463</v>
      </c>
      <c r="E849" s="1">
        <v>44483</v>
      </c>
    </row>
    <row r="850" spans="1:5" x14ac:dyDescent="0.25">
      <c r="A850">
        <v>849</v>
      </c>
      <c r="B850">
        <v>882</v>
      </c>
      <c r="C850">
        <v>21468</v>
      </c>
      <c r="D850" s="1">
        <v>44419</v>
      </c>
      <c r="E850" s="1">
        <v>44440</v>
      </c>
    </row>
    <row r="851" spans="1:5" x14ac:dyDescent="0.25">
      <c r="A851">
        <v>850</v>
      </c>
      <c r="B851">
        <v>254</v>
      </c>
      <c r="C851">
        <v>16739</v>
      </c>
      <c r="D851" s="1">
        <v>44294</v>
      </c>
      <c r="E851" s="1">
        <v>44313</v>
      </c>
    </row>
    <row r="852" spans="1:5" x14ac:dyDescent="0.25">
      <c r="A852">
        <v>851</v>
      </c>
      <c r="B852">
        <v>365</v>
      </c>
      <c r="C852">
        <v>15504</v>
      </c>
      <c r="D852" s="1">
        <v>44309</v>
      </c>
      <c r="E852" s="1">
        <v>44318</v>
      </c>
    </row>
    <row r="853" spans="1:5" x14ac:dyDescent="0.25">
      <c r="A853">
        <v>852</v>
      </c>
      <c r="B853">
        <v>102</v>
      </c>
      <c r="C853">
        <v>42616</v>
      </c>
      <c r="D853" s="1">
        <v>44297</v>
      </c>
      <c r="E853" s="1">
        <v>44324</v>
      </c>
    </row>
    <row r="854" spans="1:5" x14ac:dyDescent="0.25">
      <c r="A854">
        <v>853</v>
      </c>
      <c r="B854">
        <v>653</v>
      </c>
      <c r="C854">
        <v>28448</v>
      </c>
      <c r="D854" s="1">
        <v>44466</v>
      </c>
      <c r="E854" s="1">
        <v>44487</v>
      </c>
    </row>
    <row r="855" spans="1:5" x14ac:dyDescent="0.25">
      <c r="A855">
        <v>854</v>
      </c>
      <c r="B855">
        <v>680</v>
      </c>
      <c r="C855">
        <v>55361</v>
      </c>
      <c r="D855" s="1">
        <v>44418</v>
      </c>
      <c r="E855" s="1">
        <v>44435</v>
      </c>
    </row>
    <row r="856" spans="1:5" x14ac:dyDescent="0.25">
      <c r="A856">
        <v>855</v>
      </c>
      <c r="B856">
        <v>620</v>
      </c>
      <c r="C856">
        <v>13177</v>
      </c>
      <c r="D856" s="1">
        <v>44222</v>
      </c>
      <c r="E856" s="1">
        <v>44229</v>
      </c>
    </row>
    <row r="857" spans="1:5" x14ac:dyDescent="0.25">
      <c r="A857">
        <v>856</v>
      </c>
      <c r="B857">
        <v>289</v>
      </c>
      <c r="C857">
        <v>35823</v>
      </c>
      <c r="D857" s="1">
        <v>44209</v>
      </c>
      <c r="E857" s="1">
        <v>44218</v>
      </c>
    </row>
    <row r="858" spans="1:5" x14ac:dyDescent="0.25">
      <c r="A858">
        <v>857</v>
      </c>
      <c r="B858">
        <v>577</v>
      </c>
      <c r="C858">
        <v>43897</v>
      </c>
      <c r="D858" s="1">
        <v>44440</v>
      </c>
      <c r="E858" s="1">
        <v>44449</v>
      </c>
    </row>
    <row r="859" spans="1:5" x14ac:dyDescent="0.25">
      <c r="A859">
        <v>858</v>
      </c>
      <c r="B859">
        <v>987</v>
      </c>
      <c r="C859">
        <v>48827</v>
      </c>
      <c r="D859" s="1">
        <v>44271</v>
      </c>
      <c r="E859" s="1">
        <v>44282</v>
      </c>
    </row>
    <row r="860" spans="1:5" x14ac:dyDescent="0.25">
      <c r="A860">
        <v>859</v>
      </c>
      <c r="B860">
        <v>269</v>
      </c>
      <c r="C860">
        <v>42679</v>
      </c>
      <c r="D860" s="1">
        <v>44281</v>
      </c>
      <c r="E860" s="1">
        <v>44295</v>
      </c>
    </row>
    <row r="861" spans="1:5" x14ac:dyDescent="0.25">
      <c r="A861">
        <v>860</v>
      </c>
      <c r="B861">
        <v>570</v>
      </c>
      <c r="C861">
        <v>18813</v>
      </c>
      <c r="D861" s="1">
        <v>44295</v>
      </c>
      <c r="E861" s="1">
        <v>44320</v>
      </c>
    </row>
    <row r="862" spans="1:5" x14ac:dyDescent="0.25">
      <c r="A862">
        <v>861</v>
      </c>
      <c r="B862">
        <v>315</v>
      </c>
      <c r="C862">
        <v>11565</v>
      </c>
      <c r="D862" s="1">
        <v>44347</v>
      </c>
      <c r="E862" s="1">
        <v>44367</v>
      </c>
    </row>
    <row r="863" spans="1:5" x14ac:dyDescent="0.25">
      <c r="A863">
        <v>862</v>
      </c>
      <c r="B863">
        <v>984</v>
      </c>
      <c r="C863">
        <v>43784</v>
      </c>
      <c r="D863" s="1">
        <v>44480</v>
      </c>
      <c r="E863" s="1">
        <v>44489</v>
      </c>
    </row>
    <row r="864" spans="1:5" x14ac:dyDescent="0.25">
      <c r="A864">
        <v>863</v>
      </c>
      <c r="B864">
        <v>81</v>
      </c>
      <c r="C864">
        <v>33163</v>
      </c>
      <c r="D864" s="1">
        <v>44326</v>
      </c>
      <c r="E864" s="1">
        <v>44334</v>
      </c>
    </row>
    <row r="865" spans="1:5" x14ac:dyDescent="0.25">
      <c r="A865">
        <v>864</v>
      </c>
      <c r="B865">
        <v>414</v>
      </c>
      <c r="C865">
        <v>48691</v>
      </c>
      <c r="D865" s="1">
        <v>44284</v>
      </c>
      <c r="E865" s="1">
        <v>44303</v>
      </c>
    </row>
    <row r="866" spans="1:5" x14ac:dyDescent="0.25">
      <c r="A866">
        <v>865</v>
      </c>
      <c r="B866">
        <v>490</v>
      </c>
      <c r="C866">
        <v>24343</v>
      </c>
      <c r="D866" s="1">
        <v>44404</v>
      </c>
      <c r="E866" s="1">
        <v>44407</v>
      </c>
    </row>
    <row r="867" spans="1:5" x14ac:dyDescent="0.25">
      <c r="A867">
        <v>866</v>
      </c>
      <c r="B867">
        <v>88</v>
      </c>
      <c r="C867">
        <v>48270</v>
      </c>
      <c r="D867" s="1">
        <v>44297</v>
      </c>
      <c r="E867" s="1">
        <v>44307</v>
      </c>
    </row>
    <row r="868" spans="1:5" x14ac:dyDescent="0.25">
      <c r="A868">
        <v>867</v>
      </c>
      <c r="B868">
        <v>342</v>
      </c>
      <c r="C868">
        <v>42248</v>
      </c>
      <c r="D868" s="1">
        <v>44278</v>
      </c>
      <c r="E868" s="1">
        <v>44293</v>
      </c>
    </row>
    <row r="869" spans="1:5" x14ac:dyDescent="0.25">
      <c r="A869">
        <v>868</v>
      </c>
      <c r="B869">
        <v>937</v>
      </c>
      <c r="C869">
        <v>43447</v>
      </c>
      <c r="D869" s="1">
        <v>44286</v>
      </c>
      <c r="E869" s="1">
        <v>44289</v>
      </c>
    </row>
    <row r="870" spans="1:5" x14ac:dyDescent="0.25">
      <c r="A870">
        <v>869</v>
      </c>
      <c r="B870">
        <v>605</v>
      </c>
      <c r="C870">
        <v>11108</v>
      </c>
      <c r="D870" s="1">
        <v>44464</v>
      </c>
      <c r="E870" s="1">
        <v>44489</v>
      </c>
    </row>
    <row r="871" spans="1:5" x14ac:dyDescent="0.25">
      <c r="A871">
        <v>870</v>
      </c>
      <c r="B871">
        <v>647</v>
      </c>
      <c r="C871">
        <v>47385</v>
      </c>
      <c r="D871" s="1">
        <v>44409</v>
      </c>
      <c r="E871" s="1">
        <v>44420</v>
      </c>
    </row>
    <row r="872" spans="1:5" x14ac:dyDescent="0.25">
      <c r="A872">
        <v>871</v>
      </c>
      <c r="B872">
        <v>550</v>
      </c>
      <c r="C872">
        <v>10888</v>
      </c>
      <c r="D872" s="1">
        <v>44463</v>
      </c>
      <c r="E872" s="1">
        <v>44477</v>
      </c>
    </row>
    <row r="873" spans="1:5" x14ac:dyDescent="0.25">
      <c r="A873">
        <v>872</v>
      </c>
      <c r="B873">
        <v>954</v>
      </c>
      <c r="C873">
        <v>43868</v>
      </c>
      <c r="D873" s="1">
        <v>44465</v>
      </c>
      <c r="E873" s="1">
        <v>44483</v>
      </c>
    </row>
    <row r="874" spans="1:5" x14ac:dyDescent="0.25">
      <c r="A874">
        <v>873</v>
      </c>
      <c r="B874">
        <v>100</v>
      </c>
      <c r="C874">
        <v>55341</v>
      </c>
      <c r="D874" s="1">
        <v>44311</v>
      </c>
      <c r="E874" s="1">
        <v>44323</v>
      </c>
    </row>
    <row r="875" spans="1:5" x14ac:dyDescent="0.25">
      <c r="A875">
        <v>874</v>
      </c>
      <c r="B875">
        <v>557</v>
      </c>
      <c r="C875">
        <v>25370</v>
      </c>
      <c r="D875" s="1">
        <v>44280</v>
      </c>
      <c r="E875" s="1">
        <v>44296</v>
      </c>
    </row>
    <row r="876" spans="1:5" x14ac:dyDescent="0.25">
      <c r="A876">
        <v>875</v>
      </c>
      <c r="B876">
        <v>383</v>
      </c>
      <c r="C876">
        <v>25336</v>
      </c>
      <c r="D876" s="1">
        <v>44253</v>
      </c>
      <c r="E876" s="1">
        <v>44254</v>
      </c>
    </row>
    <row r="877" spans="1:5" x14ac:dyDescent="0.25">
      <c r="A877">
        <v>876</v>
      </c>
      <c r="B877">
        <v>566</v>
      </c>
      <c r="C877">
        <v>52388</v>
      </c>
      <c r="D877" s="1">
        <v>44336</v>
      </c>
      <c r="E877" s="1">
        <v>44340</v>
      </c>
    </row>
    <row r="878" spans="1:5" x14ac:dyDescent="0.25">
      <c r="A878">
        <v>877</v>
      </c>
      <c r="B878">
        <v>558</v>
      </c>
      <c r="C878">
        <v>25468</v>
      </c>
      <c r="D878" s="1">
        <v>44391</v>
      </c>
      <c r="E878" s="1">
        <v>44410</v>
      </c>
    </row>
    <row r="879" spans="1:5" x14ac:dyDescent="0.25">
      <c r="A879">
        <v>878</v>
      </c>
      <c r="B879">
        <v>470</v>
      </c>
      <c r="C879">
        <v>50578</v>
      </c>
      <c r="D879" s="1">
        <v>44286</v>
      </c>
      <c r="E879" s="1">
        <v>44306</v>
      </c>
    </row>
    <row r="880" spans="1:5" x14ac:dyDescent="0.25">
      <c r="A880">
        <v>879</v>
      </c>
      <c r="B880">
        <v>370</v>
      </c>
      <c r="C880">
        <v>37561</v>
      </c>
      <c r="D880" s="1">
        <v>44480</v>
      </c>
      <c r="E880" s="1">
        <v>44489</v>
      </c>
    </row>
    <row r="881" spans="1:5" x14ac:dyDescent="0.25">
      <c r="A881">
        <v>880</v>
      </c>
      <c r="B881">
        <v>872</v>
      </c>
      <c r="C881">
        <v>43851</v>
      </c>
      <c r="D881" s="1">
        <v>44246</v>
      </c>
      <c r="E881" s="1">
        <v>44271</v>
      </c>
    </row>
    <row r="882" spans="1:5" x14ac:dyDescent="0.25">
      <c r="A882">
        <v>881</v>
      </c>
      <c r="B882">
        <v>318</v>
      </c>
      <c r="C882">
        <v>51945</v>
      </c>
      <c r="D882" s="1">
        <v>44245</v>
      </c>
      <c r="E882" s="1">
        <v>44265</v>
      </c>
    </row>
    <row r="883" spans="1:5" x14ac:dyDescent="0.25">
      <c r="A883">
        <v>882</v>
      </c>
      <c r="B883">
        <v>821</v>
      </c>
      <c r="C883">
        <v>53666</v>
      </c>
      <c r="D883" s="1">
        <v>44382</v>
      </c>
      <c r="E883" s="1">
        <v>44384</v>
      </c>
    </row>
    <row r="884" spans="1:5" x14ac:dyDescent="0.25">
      <c r="A884">
        <v>883</v>
      </c>
      <c r="B884">
        <v>360</v>
      </c>
      <c r="C884">
        <v>43729</v>
      </c>
      <c r="D884" s="1">
        <v>44254</v>
      </c>
      <c r="E884" s="1">
        <v>44260</v>
      </c>
    </row>
    <row r="885" spans="1:5" x14ac:dyDescent="0.25">
      <c r="A885">
        <v>884</v>
      </c>
      <c r="B885">
        <v>62</v>
      </c>
      <c r="C885">
        <v>54659</v>
      </c>
      <c r="D885" s="1">
        <v>44424</v>
      </c>
      <c r="E885" s="1">
        <v>44447</v>
      </c>
    </row>
    <row r="886" spans="1:5" x14ac:dyDescent="0.25">
      <c r="A886">
        <v>885</v>
      </c>
      <c r="B886">
        <v>16</v>
      </c>
      <c r="C886">
        <v>27561</v>
      </c>
      <c r="D886" s="1">
        <v>44487</v>
      </c>
      <c r="E886" s="1">
        <v>44513</v>
      </c>
    </row>
    <row r="887" spans="1:5" x14ac:dyDescent="0.25">
      <c r="A887">
        <v>886</v>
      </c>
      <c r="B887">
        <v>898</v>
      </c>
      <c r="C887">
        <v>51067</v>
      </c>
      <c r="D887" s="1">
        <v>44461</v>
      </c>
      <c r="E887" s="1">
        <v>44487</v>
      </c>
    </row>
    <row r="888" spans="1:5" x14ac:dyDescent="0.25">
      <c r="A888">
        <v>887</v>
      </c>
      <c r="B888">
        <v>669</v>
      </c>
      <c r="C888">
        <v>10969</v>
      </c>
      <c r="D888" s="1">
        <v>44223</v>
      </c>
      <c r="E888" s="1">
        <v>44247</v>
      </c>
    </row>
    <row r="889" spans="1:5" x14ac:dyDescent="0.25">
      <c r="A889">
        <v>888</v>
      </c>
      <c r="B889">
        <v>108</v>
      </c>
      <c r="C889">
        <v>38001</v>
      </c>
      <c r="D889" s="1">
        <v>44306</v>
      </c>
      <c r="E889" s="1">
        <v>44319</v>
      </c>
    </row>
    <row r="890" spans="1:5" x14ac:dyDescent="0.25">
      <c r="A890">
        <v>889</v>
      </c>
      <c r="B890">
        <v>332</v>
      </c>
      <c r="C890">
        <v>27115</v>
      </c>
      <c r="D890" s="1">
        <v>44408</v>
      </c>
      <c r="E890" s="1">
        <v>44419</v>
      </c>
    </row>
    <row r="891" spans="1:5" x14ac:dyDescent="0.25">
      <c r="A891">
        <v>890</v>
      </c>
      <c r="B891">
        <v>649</v>
      </c>
      <c r="C891">
        <v>54889</v>
      </c>
      <c r="D891" s="1">
        <v>44368</v>
      </c>
      <c r="E891" s="1">
        <v>44384</v>
      </c>
    </row>
    <row r="892" spans="1:5" x14ac:dyDescent="0.25">
      <c r="A892">
        <v>891</v>
      </c>
      <c r="B892">
        <v>350</v>
      </c>
      <c r="C892">
        <v>36118</v>
      </c>
      <c r="D892" s="1">
        <v>44420</v>
      </c>
      <c r="E892" s="1">
        <v>44422</v>
      </c>
    </row>
    <row r="893" spans="1:5" x14ac:dyDescent="0.25">
      <c r="A893">
        <v>892</v>
      </c>
      <c r="B893">
        <v>586</v>
      </c>
      <c r="C893">
        <v>21071</v>
      </c>
      <c r="D893" s="1">
        <v>44295</v>
      </c>
      <c r="E893" s="1">
        <v>44297</v>
      </c>
    </row>
    <row r="894" spans="1:5" x14ac:dyDescent="0.25">
      <c r="A894">
        <v>893</v>
      </c>
      <c r="B894">
        <v>854</v>
      </c>
      <c r="C894">
        <v>49324</v>
      </c>
      <c r="D894" s="1">
        <v>44261</v>
      </c>
      <c r="E894" s="1">
        <v>44269</v>
      </c>
    </row>
    <row r="895" spans="1:5" x14ac:dyDescent="0.25">
      <c r="A895">
        <v>894</v>
      </c>
      <c r="B895">
        <v>1000</v>
      </c>
      <c r="C895">
        <v>35622</v>
      </c>
      <c r="D895" s="1">
        <v>44480</v>
      </c>
      <c r="E895" s="1">
        <v>44482</v>
      </c>
    </row>
    <row r="896" spans="1:5" x14ac:dyDescent="0.25">
      <c r="A896">
        <v>895</v>
      </c>
      <c r="B896">
        <v>664</v>
      </c>
      <c r="C896">
        <v>56830</v>
      </c>
      <c r="D896" s="1">
        <v>44403</v>
      </c>
      <c r="E896" s="1">
        <v>44423</v>
      </c>
    </row>
    <row r="897" spans="1:5" x14ac:dyDescent="0.25">
      <c r="A897">
        <v>896</v>
      </c>
      <c r="B897">
        <v>446</v>
      </c>
      <c r="C897">
        <v>46213</v>
      </c>
      <c r="D897" s="1">
        <v>44269</v>
      </c>
      <c r="E897" s="1">
        <v>44286</v>
      </c>
    </row>
    <row r="898" spans="1:5" x14ac:dyDescent="0.25">
      <c r="A898">
        <v>897</v>
      </c>
      <c r="B898">
        <v>278</v>
      </c>
      <c r="C898">
        <v>46681</v>
      </c>
      <c r="D898" s="1">
        <v>44434</v>
      </c>
      <c r="E898" s="1">
        <v>44456</v>
      </c>
    </row>
    <row r="899" spans="1:5" x14ac:dyDescent="0.25">
      <c r="A899">
        <v>898</v>
      </c>
      <c r="B899">
        <v>465</v>
      </c>
      <c r="C899">
        <v>51868</v>
      </c>
      <c r="D899" s="1">
        <v>44377</v>
      </c>
      <c r="E899" s="1">
        <v>44381</v>
      </c>
    </row>
    <row r="900" spans="1:5" x14ac:dyDescent="0.25">
      <c r="A900">
        <v>899</v>
      </c>
      <c r="B900">
        <v>408</v>
      </c>
      <c r="C900">
        <v>32250</v>
      </c>
      <c r="D900" s="1">
        <v>44412</v>
      </c>
      <c r="E900" s="1">
        <v>44422</v>
      </c>
    </row>
    <row r="901" spans="1:5" x14ac:dyDescent="0.25">
      <c r="A901">
        <v>900</v>
      </c>
      <c r="B901">
        <v>409</v>
      </c>
      <c r="C901">
        <v>31161</v>
      </c>
      <c r="D901" s="1">
        <v>44384</v>
      </c>
      <c r="E901" s="1">
        <v>44401</v>
      </c>
    </row>
    <row r="902" spans="1:5" x14ac:dyDescent="0.25">
      <c r="A902">
        <v>901</v>
      </c>
      <c r="B902">
        <v>305</v>
      </c>
      <c r="C902">
        <v>46735</v>
      </c>
      <c r="D902" s="1">
        <v>44321</v>
      </c>
      <c r="E902" s="1">
        <v>44322</v>
      </c>
    </row>
    <row r="903" spans="1:5" x14ac:dyDescent="0.25">
      <c r="A903">
        <v>902</v>
      </c>
      <c r="B903">
        <v>553</v>
      </c>
      <c r="C903">
        <v>30330</v>
      </c>
      <c r="D903" s="1">
        <v>44208</v>
      </c>
      <c r="E903" s="1">
        <v>44211</v>
      </c>
    </row>
    <row r="904" spans="1:5" x14ac:dyDescent="0.25">
      <c r="A904">
        <v>903</v>
      </c>
      <c r="B904">
        <v>789</v>
      </c>
      <c r="C904">
        <v>21721</v>
      </c>
      <c r="D904" s="1">
        <v>44201</v>
      </c>
      <c r="E904" s="1">
        <v>44217</v>
      </c>
    </row>
    <row r="905" spans="1:5" x14ac:dyDescent="0.25">
      <c r="A905">
        <v>904</v>
      </c>
      <c r="B905">
        <v>980</v>
      </c>
      <c r="C905">
        <v>40117</v>
      </c>
      <c r="D905" s="1">
        <v>44279</v>
      </c>
      <c r="E905" s="1">
        <v>44293</v>
      </c>
    </row>
    <row r="906" spans="1:5" x14ac:dyDescent="0.25">
      <c r="A906">
        <v>905</v>
      </c>
      <c r="B906">
        <v>439</v>
      </c>
      <c r="C906">
        <v>57884</v>
      </c>
      <c r="D906" s="1">
        <v>44207</v>
      </c>
      <c r="E906" s="1">
        <v>44219</v>
      </c>
    </row>
    <row r="907" spans="1:5" x14ac:dyDescent="0.25">
      <c r="A907">
        <v>906</v>
      </c>
      <c r="B907">
        <v>870</v>
      </c>
      <c r="C907">
        <v>40632</v>
      </c>
      <c r="D907" s="1">
        <v>44217</v>
      </c>
      <c r="E907" s="1">
        <v>44231</v>
      </c>
    </row>
    <row r="908" spans="1:5" x14ac:dyDescent="0.25">
      <c r="A908">
        <v>907</v>
      </c>
      <c r="B908">
        <v>971</v>
      </c>
      <c r="C908">
        <v>26863</v>
      </c>
      <c r="D908" s="1">
        <v>44423</v>
      </c>
      <c r="E908" s="1">
        <v>44425</v>
      </c>
    </row>
    <row r="909" spans="1:5" x14ac:dyDescent="0.25">
      <c r="A909">
        <v>908</v>
      </c>
      <c r="B909">
        <v>422</v>
      </c>
      <c r="C909">
        <v>55562</v>
      </c>
      <c r="D909" s="1">
        <v>44270</v>
      </c>
      <c r="E909" s="1">
        <v>44294</v>
      </c>
    </row>
    <row r="910" spans="1:5" x14ac:dyDescent="0.25">
      <c r="A910">
        <v>909</v>
      </c>
      <c r="B910">
        <v>465</v>
      </c>
      <c r="C910">
        <v>34050</v>
      </c>
      <c r="D910" s="1">
        <v>44395</v>
      </c>
      <c r="E910" s="1">
        <v>44417</v>
      </c>
    </row>
    <row r="911" spans="1:5" x14ac:dyDescent="0.25">
      <c r="A911">
        <v>910</v>
      </c>
      <c r="B911">
        <v>738</v>
      </c>
      <c r="C911">
        <v>14581</v>
      </c>
      <c r="D911" s="1">
        <v>44223</v>
      </c>
      <c r="E911" s="1">
        <v>44233</v>
      </c>
    </row>
    <row r="912" spans="1:5" x14ac:dyDescent="0.25">
      <c r="A912">
        <v>911</v>
      </c>
      <c r="B912">
        <v>189</v>
      </c>
      <c r="C912">
        <v>58886</v>
      </c>
      <c r="D912" s="1">
        <v>44431</v>
      </c>
      <c r="E912" s="1">
        <v>44445</v>
      </c>
    </row>
    <row r="913" spans="1:5" x14ac:dyDescent="0.25">
      <c r="A913">
        <v>912</v>
      </c>
      <c r="B913">
        <v>780</v>
      </c>
      <c r="C913">
        <v>48097</v>
      </c>
      <c r="D913" s="1">
        <v>44431</v>
      </c>
      <c r="E913" s="1">
        <v>44448</v>
      </c>
    </row>
    <row r="914" spans="1:5" x14ac:dyDescent="0.25">
      <c r="A914">
        <v>913</v>
      </c>
      <c r="B914">
        <v>597</v>
      </c>
      <c r="C914">
        <v>16265</v>
      </c>
      <c r="D914" s="1">
        <v>44289</v>
      </c>
      <c r="E914" s="1">
        <v>44305</v>
      </c>
    </row>
    <row r="915" spans="1:5" x14ac:dyDescent="0.25">
      <c r="A915">
        <v>914</v>
      </c>
      <c r="B915">
        <v>577</v>
      </c>
      <c r="C915">
        <v>36771</v>
      </c>
      <c r="D915" s="1">
        <v>44325</v>
      </c>
      <c r="E915" s="1">
        <v>44328</v>
      </c>
    </row>
    <row r="916" spans="1:5" x14ac:dyDescent="0.25">
      <c r="A916">
        <v>915</v>
      </c>
      <c r="B916">
        <v>266</v>
      </c>
      <c r="C916">
        <v>49775</v>
      </c>
      <c r="D916" s="1">
        <v>44303</v>
      </c>
      <c r="E916" s="1">
        <v>44320</v>
      </c>
    </row>
    <row r="917" spans="1:5" x14ac:dyDescent="0.25">
      <c r="A917">
        <v>916</v>
      </c>
      <c r="B917">
        <v>189</v>
      </c>
      <c r="C917">
        <v>31001</v>
      </c>
      <c r="D917" s="1">
        <v>44481</v>
      </c>
      <c r="E917" s="1">
        <v>44488</v>
      </c>
    </row>
    <row r="918" spans="1:5" x14ac:dyDescent="0.25">
      <c r="A918">
        <v>917</v>
      </c>
      <c r="B918">
        <v>750</v>
      </c>
      <c r="C918">
        <v>15620</v>
      </c>
      <c r="D918" s="1">
        <v>44198</v>
      </c>
      <c r="E918" s="1">
        <v>44208</v>
      </c>
    </row>
    <row r="919" spans="1:5" x14ac:dyDescent="0.25">
      <c r="A919">
        <v>918</v>
      </c>
      <c r="B919">
        <v>965</v>
      </c>
      <c r="C919">
        <v>24379</v>
      </c>
      <c r="D919" s="1">
        <v>44262</v>
      </c>
      <c r="E919" s="1">
        <v>44289</v>
      </c>
    </row>
    <row r="920" spans="1:5" x14ac:dyDescent="0.25">
      <c r="A920">
        <v>919</v>
      </c>
      <c r="B920">
        <v>97</v>
      </c>
      <c r="C920">
        <v>53662</v>
      </c>
      <c r="D920" s="1">
        <v>44376</v>
      </c>
      <c r="E920" s="1">
        <v>44398</v>
      </c>
    </row>
    <row r="921" spans="1:5" x14ac:dyDescent="0.25">
      <c r="A921">
        <v>920</v>
      </c>
      <c r="B921">
        <v>703</v>
      </c>
      <c r="C921">
        <v>27722</v>
      </c>
      <c r="D921" s="1">
        <v>44403</v>
      </c>
      <c r="E921" s="1">
        <v>44424</v>
      </c>
    </row>
    <row r="922" spans="1:5" x14ac:dyDescent="0.25">
      <c r="A922">
        <v>921</v>
      </c>
      <c r="B922">
        <v>418</v>
      </c>
      <c r="C922">
        <v>53911</v>
      </c>
      <c r="D922" s="1">
        <v>44244</v>
      </c>
      <c r="E922" s="1">
        <v>44245</v>
      </c>
    </row>
    <row r="923" spans="1:5" x14ac:dyDescent="0.25">
      <c r="A923">
        <v>922</v>
      </c>
      <c r="B923">
        <v>703</v>
      </c>
      <c r="C923">
        <v>36995</v>
      </c>
      <c r="D923" s="1">
        <v>44479</v>
      </c>
      <c r="E923" s="1">
        <v>44502</v>
      </c>
    </row>
    <row r="924" spans="1:5" x14ac:dyDescent="0.25">
      <c r="A924">
        <v>923</v>
      </c>
      <c r="B924">
        <v>767</v>
      </c>
      <c r="C924">
        <v>28421</v>
      </c>
      <c r="D924" s="1">
        <v>44382</v>
      </c>
      <c r="E924" s="1">
        <v>44403</v>
      </c>
    </row>
    <row r="925" spans="1:5" x14ac:dyDescent="0.25">
      <c r="A925">
        <v>924</v>
      </c>
      <c r="B925">
        <v>786</v>
      </c>
      <c r="C925">
        <v>43116</v>
      </c>
      <c r="D925" s="1">
        <v>44290</v>
      </c>
      <c r="E925" s="1">
        <v>44304</v>
      </c>
    </row>
    <row r="926" spans="1:5" x14ac:dyDescent="0.25">
      <c r="A926">
        <v>925</v>
      </c>
      <c r="B926">
        <v>272</v>
      </c>
      <c r="C926">
        <v>47553</v>
      </c>
      <c r="D926" s="1">
        <v>44393</v>
      </c>
      <c r="E926" s="1">
        <v>44420</v>
      </c>
    </row>
    <row r="927" spans="1:5" x14ac:dyDescent="0.25">
      <c r="A927">
        <v>926</v>
      </c>
      <c r="B927">
        <v>123</v>
      </c>
      <c r="C927">
        <v>13634</v>
      </c>
      <c r="D927" s="1">
        <v>44235</v>
      </c>
      <c r="E927" s="1">
        <v>44245</v>
      </c>
    </row>
    <row r="928" spans="1:5" x14ac:dyDescent="0.25">
      <c r="A928">
        <v>927</v>
      </c>
      <c r="B928">
        <v>963</v>
      </c>
      <c r="C928">
        <v>24139</v>
      </c>
      <c r="D928" s="1">
        <v>44410</v>
      </c>
      <c r="E928" s="1">
        <v>44414</v>
      </c>
    </row>
    <row r="929" spans="1:5" x14ac:dyDescent="0.25">
      <c r="A929">
        <v>928</v>
      </c>
      <c r="B929">
        <v>801</v>
      </c>
      <c r="C929">
        <v>42930</v>
      </c>
      <c r="D929" s="1">
        <v>44483</v>
      </c>
      <c r="E929" s="1">
        <v>44488</v>
      </c>
    </row>
    <row r="930" spans="1:5" x14ac:dyDescent="0.25">
      <c r="A930">
        <v>929</v>
      </c>
      <c r="B930">
        <v>397</v>
      </c>
      <c r="C930">
        <v>19614</v>
      </c>
      <c r="D930" s="1">
        <v>44227</v>
      </c>
      <c r="E930" s="1">
        <v>44233</v>
      </c>
    </row>
    <row r="931" spans="1:5" x14ac:dyDescent="0.25">
      <c r="A931">
        <v>930</v>
      </c>
      <c r="B931">
        <v>150</v>
      </c>
      <c r="C931">
        <v>17581</v>
      </c>
      <c r="D931" s="1">
        <v>44369</v>
      </c>
      <c r="E931" s="1">
        <v>44377</v>
      </c>
    </row>
    <row r="932" spans="1:5" x14ac:dyDescent="0.25">
      <c r="A932">
        <v>931</v>
      </c>
      <c r="B932">
        <v>502</v>
      </c>
      <c r="C932">
        <v>12528</v>
      </c>
      <c r="D932" s="1">
        <v>44351</v>
      </c>
      <c r="E932" s="1">
        <v>44366</v>
      </c>
    </row>
    <row r="933" spans="1:5" x14ac:dyDescent="0.25">
      <c r="A933">
        <v>932</v>
      </c>
      <c r="B933">
        <v>45</v>
      </c>
      <c r="C933">
        <v>27978</v>
      </c>
      <c r="D933" s="1">
        <v>44430</v>
      </c>
      <c r="E933" s="1">
        <v>44431</v>
      </c>
    </row>
    <row r="934" spans="1:5" x14ac:dyDescent="0.25">
      <c r="A934">
        <v>933</v>
      </c>
      <c r="B934">
        <v>595</v>
      </c>
      <c r="C934">
        <v>55917</v>
      </c>
      <c r="D934" s="1">
        <v>44314</v>
      </c>
      <c r="E934" s="1">
        <v>44336</v>
      </c>
    </row>
    <row r="935" spans="1:5" x14ac:dyDescent="0.25">
      <c r="A935">
        <v>934</v>
      </c>
      <c r="B935">
        <v>736</v>
      </c>
      <c r="C935">
        <v>23252</v>
      </c>
      <c r="D935" s="1">
        <v>44289</v>
      </c>
      <c r="E935" s="1">
        <v>44307</v>
      </c>
    </row>
    <row r="936" spans="1:5" x14ac:dyDescent="0.25">
      <c r="A936">
        <v>935</v>
      </c>
      <c r="B936">
        <v>129</v>
      </c>
      <c r="C936">
        <v>16962</v>
      </c>
      <c r="D936" s="1">
        <v>44378</v>
      </c>
      <c r="E936" s="1">
        <v>44393</v>
      </c>
    </row>
    <row r="937" spans="1:5" x14ac:dyDescent="0.25">
      <c r="A937">
        <v>936</v>
      </c>
      <c r="B937">
        <v>148</v>
      </c>
      <c r="C937">
        <v>47197</v>
      </c>
      <c r="D937" s="1">
        <v>44393</v>
      </c>
      <c r="E937" s="1">
        <v>44409</v>
      </c>
    </row>
    <row r="938" spans="1:5" x14ac:dyDescent="0.25">
      <c r="A938">
        <v>937</v>
      </c>
      <c r="B938">
        <v>72</v>
      </c>
      <c r="C938">
        <v>13216</v>
      </c>
      <c r="D938" s="1">
        <v>44351</v>
      </c>
      <c r="E938" s="1">
        <v>44372</v>
      </c>
    </row>
    <row r="939" spans="1:5" x14ac:dyDescent="0.25">
      <c r="A939">
        <v>938</v>
      </c>
      <c r="B939">
        <v>128</v>
      </c>
      <c r="C939">
        <v>41631</v>
      </c>
      <c r="D939" s="1">
        <v>44359</v>
      </c>
      <c r="E939" s="1">
        <v>44375</v>
      </c>
    </row>
    <row r="940" spans="1:5" x14ac:dyDescent="0.25">
      <c r="A940">
        <v>939</v>
      </c>
      <c r="B940">
        <v>432</v>
      </c>
      <c r="C940">
        <v>24169</v>
      </c>
      <c r="D940" s="1">
        <v>44288</v>
      </c>
      <c r="E940" s="1">
        <v>44307</v>
      </c>
    </row>
    <row r="941" spans="1:5" x14ac:dyDescent="0.25">
      <c r="A941">
        <v>940</v>
      </c>
      <c r="B941">
        <v>813</v>
      </c>
      <c r="C941">
        <v>11980</v>
      </c>
      <c r="D941" s="1">
        <v>44450</v>
      </c>
      <c r="E941" s="1">
        <v>44473</v>
      </c>
    </row>
    <row r="942" spans="1:5" x14ac:dyDescent="0.25">
      <c r="A942">
        <v>941</v>
      </c>
      <c r="B942">
        <v>662</v>
      </c>
      <c r="C942">
        <v>56019</v>
      </c>
      <c r="D942" s="1">
        <v>44469</v>
      </c>
      <c r="E942" s="1">
        <v>44474</v>
      </c>
    </row>
    <row r="943" spans="1:5" x14ac:dyDescent="0.25">
      <c r="A943">
        <v>942</v>
      </c>
      <c r="B943">
        <v>282</v>
      </c>
      <c r="C943">
        <v>46279</v>
      </c>
      <c r="D943" s="1">
        <v>44356</v>
      </c>
      <c r="E943" s="1">
        <v>44357</v>
      </c>
    </row>
    <row r="944" spans="1:5" x14ac:dyDescent="0.25">
      <c r="A944">
        <v>943</v>
      </c>
      <c r="B944">
        <v>76</v>
      </c>
      <c r="C944">
        <v>26707</v>
      </c>
      <c r="D944" s="1">
        <v>44249</v>
      </c>
      <c r="E944" s="1">
        <v>44269</v>
      </c>
    </row>
    <row r="945" spans="1:5" x14ac:dyDescent="0.25">
      <c r="A945">
        <v>944</v>
      </c>
      <c r="B945">
        <v>774</v>
      </c>
      <c r="C945">
        <v>27648</v>
      </c>
      <c r="D945" s="1">
        <v>44394</v>
      </c>
      <c r="E945" s="1">
        <v>44417</v>
      </c>
    </row>
    <row r="946" spans="1:5" x14ac:dyDescent="0.25">
      <c r="A946">
        <v>945</v>
      </c>
      <c r="B946">
        <v>54</v>
      </c>
      <c r="C946">
        <v>11172</v>
      </c>
      <c r="D946" s="1">
        <v>44381</v>
      </c>
      <c r="E946" s="1">
        <v>44399</v>
      </c>
    </row>
    <row r="947" spans="1:5" x14ac:dyDescent="0.25">
      <c r="A947">
        <v>946</v>
      </c>
      <c r="B947">
        <v>455</v>
      </c>
      <c r="C947">
        <v>33414</v>
      </c>
      <c r="D947" s="1">
        <v>44306</v>
      </c>
      <c r="E947" s="1">
        <v>44329</v>
      </c>
    </row>
    <row r="948" spans="1:5" x14ac:dyDescent="0.25">
      <c r="A948">
        <v>947</v>
      </c>
      <c r="B948">
        <v>49</v>
      </c>
      <c r="C948">
        <v>47022</v>
      </c>
      <c r="D948" s="1">
        <v>44371</v>
      </c>
      <c r="E948" s="1">
        <v>44379</v>
      </c>
    </row>
    <row r="949" spans="1:5" x14ac:dyDescent="0.25">
      <c r="A949">
        <v>948</v>
      </c>
      <c r="B949">
        <v>35</v>
      </c>
      <c r="C949">
        <v>18783</v>
      </c>
      <c r="D949" s="1">
        <v>44432</v>
      </c>
      <c r="E949" s="1">
        <v>44441</v>
      </c>
    </row>
    <row r="950" spans="1:5" x14ac:dyDescent="0.25">
      <c r="A950">
        <v>949</v>
      </c>
      <c r="B950">
        <v>244</v>
      </c>
      <c r="C950">
        <v>50347</v>
      </c>
      <c r="D950" s="1">
        <v>44229</v>
      </c>
      <c r="E950" s="1">
        <v>44244</v>
      </c>
    </row>
    <row r="951" spans="1:5" x14ac:dyDescent="0.25">
      <c r="A951">
        <v>950</v>
      </c>
      <c r="B951">
        <v>328</v>
      </c>
      <c r="C951">
        <v>43066</v>
      </c>
      <c r="D951" s="1">
        <v>44485</v>
      </c>
      <c r="E951" s="1">
        <v>44500</v>
      </c>
    </row>
    <row r="952" spans="1:5" x14ac:dyDescent="0.25">
      <c r="A952">
        <v>951</v>
      </c>
      <c r="B952">
        <v>515</v>
      </c>
      <c r="C952">
        <v>28300</v>
      </c>
      <c r="D952" s="1">
        <v>44469</v>
      </c>
      <c r="E952" s="1">
        <v>44492</v>
      </c>
    </row>
    <row r="953" spans="1:5" x14ac:dyDescent="0.25">
      <c r="A953">
        <v>952</v>
      </c>
      <c r="B953">
        <v>883</v>
      </c>
      <c r="C953">
        <v>57857</v>
      </c>
      <c r="D953" s="1">
        <v>44413</v>
      </c>
      <c r="E953" s="1">
        <v>44433</v>
      </c>
    </row>
    <row r="954" spans="1:5" x14ac:dyDescent="0.25">
      <c r="A954">
        <v>953</v>
      </c>
      <c r="B954">
        <v>733</v>
      </c>
      <c r="C954">
        <v>28033</v>
      </c>
      <c r="D954" s="1">
        <v>44304</v>
      </c>
      <c r="E954" s="1">
        <v>44312</v>
      </c>
    </row>
    <row r="955" spans="1:5" x14ac:dyDescent="0.25">
      <c r="A955">
        <v>954</v>
      </c>
      <c r="B955">
        <v>370</v>
      </c>
      <c r="C955">
        <v>33703</v>
      </c>
      <c r="D955" s="1">
        <v>44283</v>
      </c>
      <c r="E955" s="1">
        <v>44301</v>
      </c>
    </row>
    <row r="956" spans="1:5" x14ac:dyDescent="0.25">
      <c r="A956">
        <v>955</v>
      </c>
      <c r="B956">
        <v>209</v>
      </c>
      <c r="C956">
        <v>30609</v>
      </c>
      <c r="D956" s="1">
        <v>44216</v>
      </c>
      <c r="E956" s="1">
        <v>44232</v>
      </c>
    </row>
    <row r="957" spans="1:5" x14ac:dyDescent="0.25">
      <c r="A957">
        <v>956</v>
      </c>
      <c r="B957">
        <v>549</v>
      </c>
      <c r="C957">
        <v>19917</v>
      </c>
      <c r="D957" s="1">
        <v>44334</v>
      </c>
      <c r="E957" s="1">
        <v>44354</v>
      </c>
    </row>
    <row r="958" spans="1:5" x14ac:dyDescent="0.25">
      <c r="A958">
        <v>957</v>
      </c>
      <c r="B958">
        <v>740</v>
      </c>
      <c r="C958">
        <v>47132</v>
      </c>
      <c r="D958" s="1">
        <v>44428</v>
      </c>
      <c r="E958" s="1">
        <v>44438</v>
      </c>
    </row>
    <row r="959" spans="1:5" x14ac:dyDescent="0.25">
      <c r="A959">
        <v>958</v>
      </c>
      <c r="B959">
        <v>577</v>
      </c>
      <c r="C959">
        <v>42170</v>
      </c>
      <c r="D959" s="1">
        <v>44368</v>
      </c>
      <c r="E959" s="1">
        <v>44378</v>
      </c>
    </row>
    <row r="960" spans="1:5" x14ac:dyDescent="0.25">
      <c r="A960">
        <v>959</v>
      </c>
      <c r="B960">
        <v>565</v>
      </c>
      <c r="C960">
        <v>10777</v>
      </c>
      <c r="D960" s="1">
        <v>44213</v>
      </c>
      <c r="E960" s="1">
        <v>44237</v>
      </c>
    </row>
    <row r="961" spans="1:5" x14ac:dyDescent="0.25">
      <c r="A961">
        <v>960</v>
      </c>
      <c r="B961">
        <v>362</v>
      </c>
      <c r="C961">
        <v>32197</v>
      </c>
      <c r="D961" s="1">
        <v>44458</v>
      </c>
      <c r="E961" s="1">
        <v>44476</v>
      </c>
    </row>
    <row r="962" spans="1:5" x14ac:dyDescent="0.25">
      <c r="A962">
        <v>961</v>
      </c>
      <c r="B962">
        <v>717</v>
      </c>
      <c r="C962">
        <v>54557</v>
      </c>
      <c r="D962" s="1">
        <v>44274</v>
      </c>
      <c r="E962" s="1">
        <v>44301</v>
      </c>
    </row>
    <row r="963" spans="1:5" x14ac:dyDescent="0.25">
      <c r="A963">
        <v>962</v>
      </c>
      <c r="B963">
        <v>657</v>
      </c>
      <c r="C963">
        <v>49485</v>
      </c>
      <c r="D963" s="1">
        <v>44236</v>
      </c>
      <c r="E963" s="1">
        <v>44245</v>
      </c>
    </row>
    <row r="964" spans="1:5" x14ac:dyDescent="0.25">
      <c r="A964">
        <v>963</v>
      </c>
      <c r="B964">
        <v>108</v>
      </c>
      <c r="C964">
        <v>18632</v>
      </c>
      <c r="D964" s="1">
        <v>44365</v>
      </c>
      <c r="E964" s="1">
        <v>44391</v>
      </c>
    </row>
    <row r="965" spans="1:5" x14ac:dyDescent="0.25">
      <c r="A965">
        <v>964</v>
      </c>
      <c r="B965">
        <v>367</v>
      </c>
      <c r="C965">
        <v>22258</v>
      </c>
      <c r="D965" s="1">
        <v>44385</v>
      </c>
      <c r="E965" s="1">
        <v>44393</v>
      </c>
    </row>
    <row r="966" spans="1:5" x14ac:dyDescent="0.25">
      <c r="A966">
        <v>965</v>
      </c>
      <c r="B966">
        <v>69</v>
      </c>
      <c r="C966">
        <v>14014</v>
      </c>
      <c r="D966" s="1">
        <v>44401</v>
      </c>
      <c r="E966" s="1">
        <v>44406</v>
      </c>
    </row>
    <row r="967" spans="1:5" x14ac:dyDescent="0.25">
      <c r="A967">
        <v>966</v>
      </c>
      <c r="B967">
        <v>639</v>
      </c>
      <c r="C967">
        <v>28100</v>
      </c>
      <c r="D967" s="1">
        <v>44252</v>
      </c>
      <c r="E967" s="1">
        <v>44265</v>
      </c>
    </row>
    <row r="968" spans="1:5" x14ac:dyDescent="0.25">
      <c r="A968">
        <v>967</v>
      </c>
      <c r="B968">
        <v>306</v>
      </c>
      <c r="C968">
        <v>32010</v>
      </c>
      <c r="D968" s="1">
        <v>44480</v>
      </c>
      <c r="E968" s="1">
        <v>44507</v>
      </c>
    </row>
    <row r="969" spans="1:5" x14ac:dyDescent="0.25">
      <c r="A969">
        <v>968</v>
      </c>
      <c r="B969">
        <v>765</v>
      </c>
      <c r="C969">
        <v>32223</v>
      </c>
      <c r="D969" s="1">
        <v>44269</v>
      </c>
      <c r="E969" s="1">
        <v>44289</v>
      </c>
    </row>
    <row r="970" spans="1:5" x14ac:dyDescent="0.25">
      <c r="A970">
        <v>969</v>
      </c>
      <c r="B970">
        <v>639</v>
      </c>
      <c r="C970">
        <v>23565</v>
      </c>
      <c r="D970" s="1">
        <v>44338</v>
      </c>
      <c r="E970" s="1">
        <v>44341</v>
      </c>
    </row>
    <row r="971" spans="1:5" x14ac:dyDescent="0.25">
      <c r="A971">
        <v>970</v>
      </c>
      <c r="B971">
        <v>382</v>
      </c>
      <c r="C971">
        <v>36941</v>
      </c>
      <c r="D971" s="1">
        <v>44200</v>
      </c>
      <c r="E971" s="1">
        <v>44219</v>
      </c>
    </row>
    <row r="972" spans="1:5" x14ac:dyDescent="0.25">
      <c r="A972">
        <v>971</v>
      </c>
      <c r="B972">
        <v>272</v>
      </c>
      <c r="C972">
        <v>40173</v>
      </c>
      <c r="D972" s="1">
        <v>44434</v>
      </c>
      <c r="E972" s="1">
        <v>44451</v>
      </c>
    </row>
    <row r="973" spans="1:5" x14ac:dyDescent="0.25">
      <c r="A973">
        <v>972</v>
      </c>
      <c r="B973">
        <v>117</v>
      </c>
      <c r="C973">
        <v>10698</v>
      </c>
      <c r="D973" s="1">
        <v>44399</v>
      </c>
      <c r="E973" s="1">
        <v>44416</v>
      </c>
    </row>
    <row r="974" spans="1:5" x14ac:dyDescent="0.25">
      <c r="A974">
        <v>973</v>
      </c>
      <c r="B974">
        <v>232</v>
      </c>
      <c r="C974">
        <v>49214</v>
      </c>
      <c r="D974" s="1">
        <v>44443</v>
      </c>
      <c r="E974" s="1">
        <v>44463</v>
      </c>
    </row>
    <row r="975" spans="1:5" x14ac:dyDescent="0.25">
      <c r="A975">
        <v>974</v>
      </c>
      <c r="B975">
        <v>221</v>
      </c>
      <c r="C975">
        <v>17928</v>
      </c>
      <c r="D975" s="1">
        <v>44218</v>
      </c>
      <c r="E975" s="1">
        <v>44245</v>
      </c>
    </row>
    <row r="976" spans="1:5" x14ac:dyDescent="0.25">
      <c r="A976">
        <v>975</v>
      </c>
      <c r="B976">
        <v>316</v>
      </c>
      <c r="C976">
        <v>28211</v>
      </c>
      <c r="D976" s="1">
        <v>44214</v>
      </c>
      <c r="E976" s="1">
        <v>44226</v>
      </c>
    </row>
    <row r="977" spans="1:5" x14ac:dyDescent="0.25">
      <c r="A977">
        <v>976</v>
      </c>
      <c r="B977">
        <v>778</v>
      </c>
      <c r="C977">
        <v>11014</v>
      </c>
      <c r="D977" s="1">
        <v>44484</v>
      </c>
      <c r="E977" s="1">
        <v>44504</v>
      </c>
    </row>
    <row r="978" spans="1:5" x14ac:dyDescent="0.25">
      <c r="A978">
        <v>977</v>
      </c>
      <c r="B978">
        <v>463</v>
      </c>
      <c r="C978">
        <v>19220</v>
      </c>
      <c r="D978" s="1">
        <v>44309</v>
      </c>
      <c r="E978" s="1">
        <v>44322</v>
      </c>
    </row>
    <row r="979" spans="1:5" x14ac:dyDescent="0.25">
      <c r="A979">
        <v>978</v>
      </c>
      <c r="B979">
        <v>827</v>
      </c>
      <c r="C979">
        <v>24589</v>
      </c>
      <c r="D979" s="1">
        <v>44310</v>
      </c>
      <c r="E979" s="1">
        <v>44334</v>
      </c>
    </row>
    <row r="980" spans="1:5" x14ac:dyDescent="0.25">
      <c r="A980">
        <v>979</v>
      </c>
      <c r="B980">
        <v>813</v>
      </c>
      <c r="C980">
        <v>31437</v>
      </c>
      <c r="D980" s="1">
        <v>44293</v>
      </c>
      <c r="E980" s="1">
        <v>44307</v>
      </c>
    </row>
    <row r="981" spans="1:5" x14ac:dyDescent="0.25">
      <c r="A981">
        <v>980</v>
      </c>
      <c r="B981">
        <v>84</v>
      </c>
      <c r="C981">
        <v>57728</v>
      </c>
      <c r="D981" s="1">
        <v>44488</v>
      </c>
      <c r="E981" s="1">
        <v>44514</v>
      </c>
    </row>
    <row r="982" spans="1:5" x14ac:dyDescent="0.25">
      <c r="A982">
        <v>981</v>
      </c>
      <c r="B982">
        <v>830</v>
      </c>
      <c r="C982">
        <v>37730</v>
      </c>
      <c r="D982" s="1">
        <v>44471</v>
      </c>
      <c r="E982" s="1">
        <v>44481</v>
      </c>
    </row>
    <row r="983" spans="1:5" x14ac:dyDescent="0.25">
      <c r="A983">
        <v>982</v>
      </c>
      <c r="B983">
        <v>123</v>
      </c>
      <c r="C983">
        <v>33286</v>
      </c>
      <c r="D983" s="1">
        <v>44285</v>
      </c>
      <c r="E983" s="1">
        <v>44293</v>
      </c>
    </row>
    <row r="984" spans="1:5" x14ac:dyDescent="0.25">
      <c r="A984">
        <v>983</v>
      </c>
      <c r="B984">
        <v>677</v>
      </c>
      <c r="C984">
        <v>49941</v>
      </c>
      <c r="D984" s="1">
        <v>44389</v>
      </c>
      <c r="E984" s="1">
        <v>44391</v>
      </c>
    </row>
    <row r="985" spans="1:5" x14ac:dyDescent="0.25">
      <c r="A985">
        <v>984</v>
      </c>
      <c r="B985">
        <v>359</v>
      </c>
      <c r="C985">
        <v>10390</v>
      </c>
      <c r="D985" s="1">
        <v>44462</v>
      </c>
      <c r="E985" s="1">
        <v>44469</v>
      </c>
    </row>
    <row r="986" spans="1:5" x14ac:dyDescent="0.25">
      <c r="A986">
        <v>985</v>
      </c>
      <c r="B986">
        <v>581</v>
      </c>
      <c r="C986">
        <v>59558</v>
      </c>
      <c r="D986" s="1">
        <v>44234</v>
      </c>
      <c r="E986" s="1">
        <v>44236</v>
      </c>
    </row>
    <row r="987" spans="1:5" x14ac:dyDescent="0.25">
      <c r="A987">
        <v>986</v>
      </c>
      <c r="B987">
        <v>116</v>
      </c>
      <c r="C987">
        <v>13431</v>
      </c>
      <c r="D987" s="1">
        <v>44410</v>
      </c>
      <c r="E987" s="1">
        <v>44423</v>
      </c>
    </row>
    <row r="988" spans="1:5" x14ac:dyDescent="0.25">
      <c r="A988">
        <v>987</v>
      </c>
      <c r="B988">
        <v>247</v>
      </c>
      <c r="C988">
        <v>30215</v>
      </c>
      <c r="D988" s="1">
        <v>44390</v>
      </c>
      <c r="E988" s="1">
        <v>44417</v>
      </c>
    </row>
    <row r="989" spans="1:5" x14ac:dyDescent="0.25">
      <c r="A989">
        <v>988</v>
      </c>
      <c r="B989">
        <v>496</v>
      </c>
      <c r="C989">
        <v>27204</v>
      </c>
      <c r="D989" s="1">
        <v>44231</v>
      </c>
      <c r="E989" s="1">
        <v>44243</v>
      </c>
    </row>
    <row r="990" spans="1:5" x14ac:dyDescent="0.25">
      <c r="A990">
        <v>989</v>
      </c>
      <c r="B990">
        <v>595</v>
      </c>
      <c r="C990">
        <v>27217</v>
      </c>
      <c r="D990" s="1">
        <v>44202</v>
      </c>
      <c r="E990" s="1">
        <v>44225</v>
      </c>
    </row>
    <row r="991" spans="1:5" x14ac:dyDescent="0.25">
      <c r="A991">
        <v>990</v>
      </c>
      <c r="B991">
        <v>87</v>
      </c>
      <c r="C991">
        <v>40306</v>
      </c>
      <c r="D991" s="1">
        <v>44425</v>
      </c>
      <c r="E991" s="1">
        <v>44445</v>
      </c>
    </row>
    <row r="992" spans="1:5" x14ac:dyDescent="0.25">
      <c r="A992">
        <v>991</v>
      </c>
      <c r="B992">
        <v>493</v>
      </c>
      <c r="C992">
        <v>17535</v>
      </c>
      <c r="D992" s="1">
        <v>44205</v>
      </c>
      <c r="E992" s="1">
        <v>44212</v>
      </c>
    </row>
    <row r="993" spans="1:5" x14ac:dyDescent="0.25">
      <c r="A993">
        <v>992</v>
      </c>
      <c r="B993">
        <v>770</v>
      </c>
      <c r="C993">
        <v>53679</v>
      </c>
      <c r="D993" s="1">
        <v>44400</v>
      </c>
      <c r="E993" s="1">
        <v>44422</v>
      </c>
    </row>
    <row r="994" spans="1:5" x14ac:dyDescent="0.25">
      <c r="A994">
        <v>993</v>
      </c>
      <c r="B994">
        <v>268</v>
      </c>
      <c r="C994">
        <v>33479</v>
      </c>
      <c r="D994" s="1">
        <v>44284</v>
      </c>
      <c r="E994" s="1">
        <v>44297</v>
      </c>
    </row>
    <row r="995" spans="1:5" x14ac:dyDescent="0.25">
      <c r="A995">
        <v>994</v>
      </c>
      <c r="B995">
        <v>920</v>
      </c>
      <c r="C995">
        <v>59074</v>
      </c>
      <c r="D995" s="1">
        <v>44392</v>
      </c>
      <c r="E995" s="1">
        <v>44394</v>
      </c>
    </row>
    <row r="996" spans="1:5" x14ac:dyDescent="0.25">
      <c r="A996">
        <v>995</v>
      </c>
      <c r="B996">
        <v>15</v>
      </c>
      <c r="C996">
        <v>43588</v>
      </c>
      <c r="D996" s="1">
        <v>44300</v>
      </c>
      <c r="E996" s="1">
        <v>44314</v>
      </c>
    </row>
    <row r="997" spans="1:5" x14ac:dyDescent="0.25">
      <c r="A997">
        <v>996</v>
      </c>
      <c r="B997">
        <v>345</v>
      </c>
      <c r="C997">
        <v>37843</v>
      </c>
      <c r="D997" s="1">
        <v>44209</v>
      </c>
      <c r="E997" s="1">
        <v>44229</v>
      </c>
    </row>
    <row r="998" spans="1:5" x14ac:dyDescent="0.25">
      <c r="A998">
        <v>997</v>
      </c>
      <c r="B998">
        <v>346</v>
      </c>
      <c r="C998">
        <v>53831</v>
      </c>
      <c r="D998" s="1">
        <v>44214</v>
      </c>
      <c r="E998" s="1">
        <v>44227</v>
      </c>
    </row>
    <row r="999" spans="1:5" x14ac:dyDescent="0.25">
      <c r="A999">
        <v>998</v>
      </c>
      <c r="B999">
        <v>407</v>
      </c>
      <c r="C999">
        <v>53308</v>
      </c>
      <c r="D999" s="1">
        <v>44321</v>
      </c>
      <c r="E999" s="1">
        <v>44337</v>
      </c>
    </row>
    <row r="1000" spans="1:5" x14ac:dyDescent="0.25">
      <c r="A1000">
        <v>999</v>
      </c>
      <c r="B1000">
        <v>428</v>
      </c>
      <c r="C1000">
        <v>31643</v>
      </c>
      <c r="D1000" s="1">
        <v>44362</v>
      </c>
      <c r="E1000" s="1">
        <v>44389</v>
      </c>
    </row>
    <row r="1001" spans="1:5" x14ac:dyDescent="0.25">
      <c r="A1001">
        <v>1000</v>
      </c>
      <c r="B1001">
        <v>896</v>
      </c>
      <c r="C1001">
        <v>27836</v>
      </c>
      <c r="D1001" s="1">
        <v>44293</v>
      </c>
      <c r="E1001" s="1">
        <v>44310</v>
      </c>
    </row>
  </sheetData>
  <autoFilter ref="B1:B1001" xr:uid="{16889519-495C-4C8C-9C7F-89645785C52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5BA26-0716-4F1B-9CB9-9C002F83559A}">
  <dimension ref="A1:I1001"/>
  <sheetViews>
    <sheetView topLeftCell="D1" workbookViewId="0">
      <selection activeCell="I34" sqref="I34"/>
    </sheetView>
  </sheetViews>
  <sheetFormatPr defaultRowHeight="15" x14ac:dyDescent="0.25"/>
  <cols>
    <col min="1" max="1" width="25.42578125" customWidth="1"/>
    <col min="2" max="2" width="30.28515625" customWidth="1"/>
    <col min="3" max="3" width="40" customWidth="1"/>
    <col min="5" max="5" width="45.140625" customWidth="1"/>
    <col min="7" max="7" width="28.5703125" customWidth="1"/>
    <col min="8" max="8" width="20.28515625" customWidth="1"/>
    <col min="9" max="9" width="27.28515625" customWidth="1"/>
  </cols>
  <sheetData>
    <row r="1" spans="1:9" x14ac:dyDescent="0.25">
      <c r="A1" t="s">
        <v>1323</v>
      </c>
      <c r="B1" t="s">
        <v>1327</v>
      </c>
      <c r="C1" t="s">
        <v>1328</v>
      </c>
      <c r="D1" t="s">
        <v>1329</v>
      </c>
      <c r="E1" t="s">
        <v>1330</v>
      </c>
      <c r="F1" t="s">
        <v>1331</v>
      </c>
      <c r="G1" t="s">
        <v>1332</v>
      </c>
      <c r="H1" t="s">
        <v>1333</v>
      </c>
      <c r="I1" t="s">
        <v>1334</v>
      </c>
    </row>
    <row r="2" spans="1:9" x14ac:dyDescent="0.25">
      <c r="A2">
        <v>1</v>
      </c>
      <c r="B2" t="s">
        <v>1335</v>
      </c>
      <c r="C2" t="s">
        <v>1336</v>
      </c>
      <c r="D2">
        <v>30</v>
      </c>
      <c r="E2" t="s">
        <v>1337</v>
      </c>
      <c r="F2">
        <v>5464</v>
      </c>
      <c r="G2" t="s">
        <v>1338</v>
      </c>
      <c r="H2" t="s">
        <v>1339</v>
      </c>
      <c r="I2" t="s">
        <v>1340</v>
      </c>
    </row>
    <row r="3" spans="1:9" x14ac:dyDescent="0.25">
      <c r="A3">
        <v>2</v>
      </c>
      <c r="B3" t="s">
        <v>1341</v>
      </c>
      <c r="C3" t="s">
        <v>1342</v>
      </c>
      <c r="D3">
        <v>69</v>
      </c>
      <c r="E3" t="s">
        <v>1343</v>
      </c>
      <c r="F3">
        <v>8223</v>
      </c>
      <c r="G3" t="s">
        <v>1344</v>
      </c>
      <c r="H3" t="s">
        <v>1345</v>
      </c>
      <c r="I3" t="s">
        <v>1340</v>
      </c>
    </row>
    <row r="4" spans="1:9" x14ac:dyDescent="0.25">
      <c r="A4">
        <v>3</v>
      </c>
      <c r="B4" t="s">
        <v>1346</v>
      </c>
      <c r="C4" t="s">
        <v>1347</v>
      </c>
      <c r="D4">
        <v>59</v>
      </c>
      <c r="E4" t="s">
        <v>1348</v>
      </c>
      <c r="F4">
        <v>5661</v>
      </c>
      <c r="G4" t="s">
        <v>1349</v>
      </c>
      <c r="H4" t="s">
        <v>1350</v>
      </c>
      <c r="I4" t="s">
        <v>1340</v>
      </c>
    </row>
    <row r="5" spans="1:9" x14ac:dyDescent="0.25">
      <c r="A5">
        <v>4</v>
      </c>
      <c r="B5" t="s">
        <v>1351</v>
      </c>
      <c r="C5" t="s">
        <v>1352</v>
      </c>
      <c r="D5">
        <v>67</v>
      </c>
      <c r="E5" t="s">
        <v>1353</v>
      </c>
      <c r="F5">
        <v>1729</v>
      </c>
      <c r="G5" t="s">
        <v>1354</v>
      </c>
      <c r="H5" t="s">
        <v>1355</v>
      </c>
      <c r="I5" t="s">
        <v>1340</v>
      </c>
    </row>
    <row r="6" spans="1:9" x14ac:dyDescent="0.25">
      <c r="A6">
        <v>5</v>
      </c>
      <c r="B6" t="s">
        <v>1356</v>
      </c>
      <c r="C6" t="s">
        <v>1347</v>
      </c>
      <c r="D6">
        <v>30</v>
      </c>
      <c r="E6" t="s">
        <v>1357</v>
      </c>
      <c r="F6">
        <v>4032</v>
      </c>
      <c r="G6" t="s">
        <v>1358</v>
      </c>
      <c r="H6" t="s">
        <v>1355</v>
      </c>
      <c r="I6" t="s">
        <v>1340</v>
      </c>
    </row>
    <row r="7" spans="1:9" x14ac:dyDescent="0.25">
      <c r="A7">
        <v>6</v>
      </c>
      <c r="B7" t="s">
        <v>1359</v>
      </c>
      <c r="C7" t="s">
        <v>1342</v>
      </c>
      <c r="D7">
        <v>40</v>
      </c>
      <c r="E7" t="s">
        <v>1360</v>
      </c>
      <c r="F7">
        <v>9996</v>
      </c>
      <c r="G7" t="s">
        <v>1361</v>
      </c>
      <c r="H7" t="s">
        <v>1362</v>
      </c>
      <c r="I7" t="s">
        <v>1340</v>
      </c>
    </row>
    <row r="8" spans="1:9" x14ac:dyDescent="0.25">
      <c r="A8">
        <v>7</v>
      </c>
      <c r="B8" t="s">
        <v>1363</v>
      </c>
      <c r="C8" t="s">
        <v>1352</v>
      </c>
      <c r="D8">
        <v>76</v>
      </c>
      <c r="E8" t="s">
        <v>1364</v>
      </c>
      <c r="F8">
        <v>793</v>
      </c>
      <c r="G8" t="s">
        <v>1365</v>
      </c>
      <c r="H8" t="s">
        <v>1355</v>
      </c>
      <c r="I8" t="s">
        <v>1340</v>
      </c>
    </row>
    <row r="9" spans="1:9" x14ac:dyDescent="0.25">
      <c r="A9">
        <v>8</v>
      </c>
      <c r="B9" t="s">
        <v>1366</v>
      </c>
      <c r="C9" t="s">
        <v>1367</v>
      </c>
      <c r="D9">
        <v>75</v>
      </c>
      <c r="E9" t="s">
        <v>1368</v>
      </c>
      <c r="F9">
        <v>7681</v>
      </c>
      <c r="G9" t="s">
        <v>1369</v>
      </c>
      <c r="H9" t="s">
        <v>1339</v>
      </c>
      <c r="I9" t="s">
        <v>1340</v>
      </c>
    </row>
    <row r="10" spans="1:9" x14ac:dyDescent="0.25">
      <c r="A10">
        <v>9</v>
      </c>
      <c r="B10" t="s">
        <v>1370</v>
      </c>
      <c r="C10" t="s">
        <v>1371</v>
      </c>
      <c r="D10">
        <v>51</v>
      </c>
      <c r="E10" t="s">
        <v>1372</v>
      </c>
      <c r="F10">
        <v>2</v>
      </c>
      <c r="G10" t="s">
        <v>1373</v>
      </c>
      <c r="H10" t="s">
        <v>1339</v>
      </c>
      <c r="I10" t="s">
        <v>1340</v>
      </c>
    </row>
    <row r="11" spans="1:9" x14ac:dyDescent="0.25">
      <c r="A11">
        <v>10</v>
      </c>
      <c r="B11" t="s">
        <v>1374</v>
      </c>
      <c r="C11" t="s">
        <v>1352</v>
      </c>
      <c r="D11">
        <v>70</v>
      </c>
      <c r="E11" t="s">
        <v>1375</v>
      </c>
      <c r="F11">
        <v>2118</v>
      </c>
      <c r="G11" t="s">
        <v>1376</v>
      </c>
      <c r="H11" t="s">
        <v>1377</v>
      </c>
      <c r="I11" t="s">
        <v>1340</v>
      </c>
    </row>
    <row r="12" spans="1:9" x14ac:dyDescent="0.25">
      <c r="A12">
        <v>11</v>
      </c>
      <c r="B12" t="s">
        <v>1378</v>
      </c>
      <c r="C12" t="s">
        <v>1367</v>
      </c>
      <c r="D12">
        <v>39</v>
      </c>
      <c r="E12" t="s">
        <v>1379</v>
      </c>
      <c r="F12">
        <v>7400</v>
      </c>
      <c r="G12" t="s">
        <v>1380</v>
      </c>
      <c r="H12" t="s">
        <v>1339</v>
      </c>
      <c r="I12" t="s">
        <v>1340</v>
      </c>
    </row>
    <row r="13" spans="1:9" x14ac:dyDescent="0.25">
      <c r="A13">
        <v>12</v>
      </c>
      <c r="B13" t="s">
        <v>1381</v>
      </c>
      <c r="C13" t="s">
        <v>1352</v>
      </c>
      <c r="D13">
        <v>78</v>
      </c>
      <c r="E13" t="s">
        <v>1382</v>
      </c>
      <c r="F13">
        <v>6334</v>
      </c>
      <c r="G13" t="s">
        <v>1383</v>
      </c>
      <c r="H13" t="s">
        <v>1345</v>
      </c>
      <c r="I13" t="s">
        <v>1340</v>
      </c>
    </row>
    <row r="14" spans="1:9" x14ac:dyDescent="0.25">
      <c r="A14">
        <v>13</v>
      </c>
      <c r="B14" t="s">
        <v>1384</v>
      </c>
      <c r="C14" t="s">
        <v>1371</v>
      </c>
      <c r="D14">
        <v>42</v>
      </c>
      <c r="E14" t="s">
        <v>1385</v>
      </c>
      <c r="F14">
        <v>6170</v>
      </c>
      <c r="G14" t="s">
        <v>1386</v>
      </c>
      <c r="H14" t="s">
        <v>1355</v>
      </c>
      <c r="I14" t="s">
        <v>1340</v>
      </c>
    </row>
    <row r="15" spans="1:9" x14ac:dyDescent="0.25">
      <c r="A15">
        <v>14</v>
      </c>
      <c r="B15" t="s">
        <v>1387</v>
      </c>
      <c r="C15" t="s">
        <v>1352</v>
      </c>
      <c r="D15">
        <v>36</v>
      </c>
      <c r="E15" t="s">
        <v>1388</v>
      </c>
      <c r="F15">
        <v>2050</v>
      </c>
      <c r="G15" t="s">
        <v>1389</v>
      </c>
      <c r="H15" t="s">
        <v>1362</v>
      </c>
      <c r="I15" t="s">
        <v>1340</v>
      </c>
    </row>
    <row r="16" spans="1:9" x14ac:dyDescent="0.25">
      <c r="A16">
        <v>15</v>
      </c>
      <c r="B16" t="s">
        <v>1390</v>
      </c>
      <c r="C16" t="s">
        <v>1342</v>
      </c>
      <c r="D16">
        <v>34</v>
      </c>
      <c r="E16" t="s">
        <v>1391</v>
      </c>
      <c r="F16">
        <v>491</v>
      </c>
      <c r="G16" t="s">
        <v>1392</v>
      </c>
      <c r="H16" t="s">
        <v>1377</v>
      </c>
      <c r="I16" t="s">
        <v>1340</v>
      </c>
    </row>
    <row r="17" spans="1:9" x14ac:dyDescent="0.25">
      <c r="A17">
        <v>16</v>
      </c>
      <c r="B17" t="s">
        <v>1393</v>
      </c>
      <c r="C17" t="s">
        <v>1371</v>
      </c>
      <c r="D17">
        <v>75</v>
      </c>
      <c r="E17" t="s">
        <v>1394</v>
      </c>
      <c r="F17">
        <v>6438</v>
      </c>
      <c r="G17" t="s">
        <v>1395</v>
      </c>
      <c r="H17" t="s">
        <v>1396</v>
      </c>
      <c r="I17" t="s">
        <v>1340</v>
      </c>
    </row>
    <row r="18" spans="1:9" x14ac:dyDescent="0.25">
      <c r="A18">
        <v>17</v>
      </c>
      <c r="B18" t="s">
        <v>1397</v>
      </c>
      <c r="C18" t="s">
        <v>1342</v>
      </c>
      <c r="D18">
        <v>32</v>
      </c>
      <c r="E18" t="s">
        <v>1398</v>
      </c>
      <c r="F18">
        <v>8309</v>
      </c>
      <c r="G18" t="s">
        <v>1399</v>
      </c>
      <c r="H18" t="s">
        <v>1350</v>
      </c>
      <c r="I18" t="s">
        <v>1340</v>
      </c>
    </row>
    <row r="19" spans="1:9" x14ac:dyDescent="0.25">
      <c r="A19">
        <v>18</v>
      </c>
      <c r="B19" t="s">
        <v>1400</v>
      </c>
      <c r="C19" t="s">
        <v>1371</v>
      </c>
      <c r="D19">
        <v>79</v>
      </c>
      <c r="E19" t="s">
        <v>1401</v>
      </c>
      <c r="F19">
        <v>7171</v>
      </c>
      <c r="G19" t="s">
        <v>1402</v>
      </c>
      <c r="H19" t="s">
        <v>1362</v>
      </c>
      <c r="I19" t="s">
        <v>1340</v>
      </c>
    </row>
    <row r="20" spans="1:9" x14ac:dyDescent="0.25">
      <c r="A20">
        <v>19</v>
      </c>
      <c r="B20" t="s">
        <v>1403</v>
      </c>
      <c r="C20" t="s">
        <v>1367</v>
      </c>
      <c r="D20">
        <v>41</v>
      </c>
      <c r="E20" t="s">
        <v>1404</v>
      </c>
      <c r="F20">
        <v>7053</v>
      </c>
      <c r="G20" t="s">
        <v>1405</v>
      </c>
      <c r="H20" t="s">
        <v>1396</v>
      </c>
      <c r="I20" t="s">
        <v>1340</v>
      </c>
    </row>
    <row r="21" spans="1:9" x14ac:dyDescent="0.25">
      <c r="A21">
        <v>20</v>
      </c>
      <c r="B21" t="s">
        <v>1406</v>
      </c>
      <c r="C21" t="s">
        <v>1407</v>
      </c>
      <c r="D21">
        <v>55</v>
      </c>
      <c r="E21" t="s">
        <v>1408</v>
      </c>
      <c r="F21">
        <v>6318</v>
      </c>
      <c r="G21" t="s">
        <v>1409</v>
      </c>
      <c r="H21" t="s">
        <v>1345</v>
      </c>
      <c r="I21" t="s">
        <v>1340</v>
      </c>
    </row>
    <row r="22" spans="1:9" x14ac:dyDescent="0.25">
      <c r="A22">
        <v>21</v>
      </c>
      <c r="B22" t="s">
        <v>1410</v>
      </c>
      <c r="C22" t="s">
        <v>1411</v>
      </c>
      <c r="D22">
        <v>31</v>
      </c>
      <c r="E22" t="s">
        <v>1412</v>
      </c>
      <c r="F22">
        <v>1133</v>
      </c>
      <c r="G22" t="s">
        <v>1413</v>
      </c>
      <c r="H22" t="s">
        <v>1414</v>
      </c>
      <c r="I22" t="s">
        <v>1340</v>
      </c>
    </row>
    <row r="23" spans="1:9" x14ac:dyDescent="0.25">
      <c r="A23">
        <v>22</v>
      </c>
      <c r="B23" t="s">
        <v>1415</v>
      </c>
      <c r="C23" t="s">
        <v>1411</v>
      </c>
      <c r="D23">
        <v>20</v>
      </c>
      <c r="E23" t="s">
        <v>1416</v>
      </c>
      <c r="F23">
        <v>6624</v>
      </c>
      <c r="G23" t="s">
        <v>1417</v>
      </c>
      <c r="H23" t="s">
        <v>1396</v>
      </c>
      <c r="I23" t="s">
        <v>1340</v>
      </c>
    </row>
    <row r="24" spans="1:9" x14ac:dyDescent="0.25">
      <c r="A24">
        <v>23</v>
      </c>
      <c r="B24" t="s">
        <v>1418</v>
      </c>
      <c r="C24" t="s">
        <v>1336</v>
      </c>
      <c r="D24">
        <v>32</v>
      </c>
      <c r="E24" t="s">
        <v>1419</v>
      </c>
      <c r="F24">
        <v>1832</v>
      </c>
      <c r="G24" t="s">
        <v>1420</v>
      </c>
      <c r="H24" t="s">
        <v>1414</v>
      </c>
      <c r="I24" t="s">
        <v>1340</v>
      </c>
    </row>
    <row r="25" spans="1:9" x14ac:dyDescent="0.25">
      <c r="A25">
        <v>24</v>
      </c>
      <c r="B25" t="s">
        <v>1421</v>
      </c>
      <c r="C25" t="s">
        <v>1342</v>
      </c>
      <c r="D25">
        <v>49</v>
      </c>
      <c r="E25" t="s">
        <v>1422</v>
      </c>
      <c r="F25">
        <v>4359</v>
      </c>
      <c r="G25" t="s">
        <v>1423</v>
      </c>
      <c r="H25" t="s">
        <v>1339</v>
      </c>
      <c r="I25" t="s">
        <v>1340</v>
      </c>
    </row>
    <row r="26" spans="1:9" x14ac:dyDescent="0.25">
      <c r="A26">
        <v>25</v>
      </c>
      <c r="B26" t="s">
        <v>1424</v>
      </c>
      <c r="C26" t="s">
        <v>1407</v>
      </c>
      <c r="D26">
        <v>75</v>
      </c>
      <c r="E26" t="s">
        <v>1425</v>
      </c>
      <c r="F26">
        <v>9311</v>
      </c>
      <c r="G26" t="s">
        <v>1426</v>
      </c>
      <c r="H26" t="s">
        <v>1396</v>
      </c>
      <c r="I26" t="s">
        <v>1340</v>
      </c>
    </row>
    <row r="27" spans="1:9" x14ac:dyDescent="0.25">
      <c r="A27">
        <v>26</v>
      </c>
      <c r="B27" t="s">
        <v>1427</v>
      </c>
      <c r="C27" t="s">
        <v>1407</v>
      </c>
      <c r="D27">
        <v>50</v>
      </c>
      <c r="E27" t="s">
        <v>1428</v>
      </c>
      <c r="F27">
        <v>8816</v>
      </c>
      <c r="G27" t="s">
        <v>1429</v>
      </c>
      <c r="H27" t="s">
        <v>1362</v>
      </c>
      <c r="I27" t="s">
        <v>1340</v>
      </c>
    </row>
    <row r="28" spans="1:9" x14ac:dyDescent="0.25">
      <c r="A28">
        <v>27</v>
      </c>
      <c r="B28" t="s">
        <v>1430</v>
      </c>
      <c r="C28" t="s">
        <v>1347</v>
      </c>
      <c r="D28">
        <v>55</v>
      </c>
      <c r="E28" t="s">
        <v>1431</v>
      </c>
      <c r="F28">
        <v>3462</v>
      </c>
      <c r="G28" t="s">
        <v>1432</v>
      </c>
      <c r="H28" t="s">
        <v>1377</v>
      </c>
      <c r="I28" t="s">
        <v>1340</v>
      </c>
    </row>
    <row r="29" spans="1:9" x14ac:dyDescent="0.25">
      <c r="A29">
        <v>28</v>
      </c>
      <c r="B29" t="s">
        <v>1433</v>
      </c>
      <c r="C29" t="s">
        <v>1411</v>
      </c>
      <c r="D29">
        <v>79</v>
      </c>
      <c r="E29" t="s">
        <v>1434</v>
      </c>
      <c r="F29">
        <v>5820</v>
      </c>
      <c r="G29" t="s">
        <v>1435</v>
      </c>
      <c r="H29" t="s">
        <v>1355</v>
      </c>
      <c r="I29" t="s">
        <v>1340</v>
      </c>
    </row>
    <row r="30" spans="1:9" x14ac:dyDescent="0.25">
      <c r="A30">
        <v>29</v>
      </c>
      <c r="B30" t="s">
        <v>1436</v>
      </c>
      <c r="C30" t="s">
        <v>1371</v>
      </c>
      <c r="D30">
        <v>20</v>
      </c>
      <c r="E30" t="s">
        <v>1437</v>
      </c>
      <c r="F30">
        <v>5308</v>
      </c>
      <c r="G30" t="s">
        <v>1438</v>
      </c>
      <c r="H30" t="s">
        <v>1355</v>
      </c>
      <c r="I30" t="s">
        <v>1340</v>
      </c>
    </row>
    <row r="31" spans="1:9" x14ac:dyDescent="0.25">
      <c r="A31">
        <v>30</v>
      </c>
      <c r="B31" t="s">
        <v>1439</v>
      </c>
      <c r="C31" t="s">
        <v>1336</v>
      </c>
      <c r="D31">
        <v>38</v>
      </c>
      <c r="E31" t="s">
        <v>1440</v>
      </c>
      <c r="F31">
        <v>7110</v>
      </c>
      <c r="G31" t="s">
        <v>1441</v>
      </c>
      <c r="H31" t="s">
        <v>1350</v>
      </c>
      <c r="I31" t="s">
        <v>1340</v>
      </c>
    </row>
    <row r="32" spans="1:9" x14ac:dyDescent="0.25">
      <c r="A32">
        <v>31</v>
      </c>
      <c r="B32" t="s">
        <v>1442</v>
      </c>
      <c r="C32" t="s">
        <v>1411</v>
      </c>
      <c r="D32">
        <v>36</v>
      </c>
      <c r="E32" t="s">
        <v>1443</v>
      </c>
      <c r="F32">
        <v>756</v>
      </c>
      <c r="G32" t="s">
        <v>1444</v>
      </c>
      <c r="H32" t="s">
        <v>1339</v>
      </c>
      <c r="I32" t="s">
        <v>1340</v>
      </c>
    </row>
    <row r="33" spans="1:9" x14ac:dyDescent="0.25">
      <c r="A33">
        <v>32</v>
      </c>
      <c r="B33" t="s">
        <v>1445</v>
      </c>
      <c r="C33" t="s">
        <v>1407</v>
      </c>
      <c r="D33">
        <v>32</v>
      </c>
      <c r="E33" t="s">
        <v>1446</v>
      </c>
      <c r="F33">
        <v>1822</v>
      </c>
      <c r="G33" t="s">
        <v>1447</v>
      </c>
      <c r="H33" t="s">
        <v>1355</v>
      </c>
      <c r="I33" t="s">
        <v>1340</v>
      </c>
    </row>
    <row r="34" spans="1:9" x14ac:dyDescent="0.25">
      <c r="A34">
        <v>33</v>
      </c>
      <c r="B34" t="s">
        <v>1448</v>
      </c>
      <c r="C34" t="s">
        <v>1371</v>
      </c>
      <c r="D34">
        <v>44</v>
      </c>
      <c r="E34" t="s">
        <v>1449</v>
      </c>
      <c r="F34">
        <v>4116</v>
      </c>
      <c r="G34" t="s">
        <v>1450</v>
      </c>
      <c r="H34" t="s">
        <v>1345</v>
      </c>
      <c r="I34" t="s">
        <v>1340</v>
      </c>
    </row>
    <row r="35" spans="1:9" x14ac:dyDescent="0.25">
      <c r="A35">
        <v>34</v>
      </c>
      <c r="B35" t="s">
        <v>1451</v>
      </c>
      <c r="C35" t="s">
        <v>1411</v>
      </c>
      <c r="D35">
        <v>55</v>
      </c>
      <c r="E35" t="s">
        <v>1452</v>
      </c>
      <c r="F35">
        <v>5387</v>
      </c>
      <c r="G35" t="s">
        <v>1453</v>
      </c>
      <c r="H35" t="s">
        <v>1377</v>
      </c>
      <c r="I35" t="s">
        <v>1340</v>
      </c>
    </row>
    <row r="36" spans="1:9" x14ac:dyDescent="0.25">
      <c r="A36">
        <v>35</v>
      </c>
      <c r="B36" t="s">
        <v>1454</v>
      </c>
      <c r="C36" t="s">
        <v>1371</v>
      </c>
      <c r="D36">
        <v>80</v>
      </c>
      <c r="E36" t="s">
        <v>1455</v>
      </c>
      <c r="F36">
        <v>593</v>
      </c>
      <c r="G36" t="s">
        <v>1456</v>
      </c>
      <c r="H36" t="s">
        <v>1355</v>
      </c>
      <c r="I36" t="s">
        <v>1340</v>
      </c>
    </row>
    <row r="37" spans="1:9" x14ac:dyDescent="0.25">
      <c r="A37">
        <v>36</v>
      </c>
      <c r="B37" t="s">
        <v>1457</v>
      </c>
      <c r="C37" t="s">
        <v>1407</v>
      </c>
      <c r="D37">
        <v>27</v>
      </c>
      <c r="E37" t="s">
        <v>1458</v>
      </c>
      <c r="F37">
        <v>5691</v>
      </c>
      <c r="G37" t="s">
        <v>1459</v>
      </c>
      <c r="H37" t="s">
        <v>1355</v>
      </c>
      <c r="I37" t="s">
        <v>1340</v>
      </c>
    </row>
    <row r="38" spans="1:9" x14ac:dyDescent="0.25">
      <c r="A38">
        <v>37</v>
      </c>
      <c r="B38" t="s">
        <v>1460</v>
      </c>
      <c r="C38" t="s">
        <v>1371</v>
      </c>
      <c r="D38">
        <v>75</v>
      </c>
      <c r="E38" t="s">
        <v>1461</v>
      </c>
      <c r="F38">
        <v>9751</v>
      </c>
      <c r="G38" t="s">
        <v>1462</v>
      </c>
      <c r="H38" t="s">
        <v>1377</v>
      </c>
      <c r="I38" t="s">
        <v>1340</v>
      </c>
    </row>
    <row r="39" spans="1:9" x14ac:dyDescent="0.25">
      <c r="A39">
        <v>38</v>
      </c>
      <c r="B39" t="s">
        <v>1463</v>
      </c>
      <c r="C39" t="s">
        <v>1371</v>
      </c>
      <c r="D39">
        <v>34</v>
      </c>
      <c r="E39" t="s">
        <v>1464</v>
      </c>
      <c r="F39">
        <v>1920</v>
      </c>
      <c r="G39" t="s">
        <v>1465</v>
      </c>
      <c r="H39" t="s">
        <v>1350</v>
      </c>
      <c r="I39" t="s">
        <v>1340</v>
      </c>
    </row>
    <row r="40" spans="1:9" x14ac:dyDescent="0.25">
      <c r="A40">
        <v>39</v>
      </c>
      <c r="B40" t="s">
        <v>1466</v>
      </c>
      <c r="C40" t="s">
        <v>1407</v>
      </c>
      <c r="D40">
        <v>80</v>
      </c>
      <c r="E40" t="s">
        <v>1467</v>
      </c>
      <c r="F40">
        <v>4622</v>
      </c>
      <c r="G40" t="s">
        <v>1468</v>
      </c>
      <c r="H40" t="s">
        <v>1339</v>
      </c>
      <c r="I40" t="s">
        <v>1340</v>
      </c>
    </row>
    <row r="41" spans="1:9" x14ac:dyDescent="0.25">
      <c r="A41">
        <v>40</v>
      </c>
      <c r="B41" t="s">
        <v>1469</v>
      </c>
      <c r="C41" t="s">
        <v>1347</v>
      </c>
      <c r="D41">
        <v>59</v>
      </c>
      <c r="E41" t="s">
        <v>1470</v>
      </c>
      <c r="F41">
        <v>9767</v>
      </c>
      <c r="G41" t="s">
        <v>1471</v>
      </c>
      <c r="H41" t="s">
        <v>1362</v>
      </c>
      <c r="I41" t="s">
        <v>1340</v>
      </c>
    </row>
    <row r="42" spans="1:9" x14ac:dyDescent="0.25">
      <c r="A42">
        <v>41</v>
      </c>
      <c r="B42" t="s">
        <v>1472</v>
      </c>
      <c r="C42" t="s">
        <v>1371</v>
      </c>
      <c r="D42">
        <v>65</v>
      </c>
      <c r="E42" t="s">
        <v>1473</v>
      </c>
      <c r="F42">
        <v>4320</v>
      </c>
      <c r="G42" t="s">
        <v>1474</v>
      </c>
      <c r="H42" t="s">
        <v>1362</v>
      </c>
      <c r="I42" t="s">
        <v>1340</v>
      </c>
    </row>
    <row r="43" spans="1:9" x14ac:dyDescent="0.25">
      <c r="A43">
        <v>42</v>
      </c>
      <c r="B43" t="s">
        <v>1475</v>
      </c>
      <c r="C43" t="s">
        <v>1407</v>
      </c>
      <c r="D43">
        <v>37</v>
      </c>
      <c r="E43" t="s">
        <v>1476</v>
      </c>
      <c r="F43">
        <v>268</v>
      </c>
      <c r="G43" t="s">
        <v>1477</v>
      </c>
      <c r="H43" t="s">
        <v>1396</v>
      </c>
      <c r="I43" t="s">
        <v>1340</v>
      </c>
    </row>
    <row r="44" spans="1:9" x14ac:dyDescent="0.25">
      <c r="A44">
        <v>43</v>
      </c>
      <c r="B44" t="s">
        <v>1478</v>
      </c>
      <c r="C44" t="s">
        <v>1411</v>
      </c>
      <c r="D44">
        <v>34</v>
      </c>
      <c r="E44" t="s">
        <v>1479</v>
      </c>
      <c r="F44">
        <v>1490</v>
      </c>
      <c r="G44" t="s">
        <v>1480</v>
      </c>
      <c r="H44" t="s">
        <v>1355</v>
      </c>
      <c r="I44" t="s">
        <v>1340</v>
      </c>
    </row>
    <row r="45" spans="1:9" x14ac:dyDescent="0.25">
      <c r="A45">
        <v>44</v>
      </c>
      <c r="B45" t="s">
        <v>1481</v>
      </c>
      <c r="C45" t="s">
        <v>1352</v>
      </c>
      <c r="D45">
        <v>60</v>
      </c>
      <c r="E45" t="s">
        <v>1482</v>
      </c>
      <c r="F45">
        <v>9842</v>
      </c>
      <c r="G45" t="s">
        <v>1483</v>
      </c>
      <c r="H45" t="s">
        <v>1414</v>
      </c>
      <c r="I45" t="s">
        <v>1340</v>
      </c>
    </row>
    <row r="46" spans="1:9" x14ac:dyDescent="0.25">
      <c r="A46">
        <v>45</v>
      </c>
      <c r="B46" t="s">
        <v>1484</v>
      </c>
      <c r="C46" t="s">
        <v>1371</v>
      </c>
      <c r="D46">
        <v>27</v>
      </c>
      <c r="E46" t="s">
        <v>1485</v>
      </c>
      <c r="F46">
        <v>1796</v>
      </c>
      <c r="G46" t="s">
        <v>1486</v>
      </c>
      <c r="H46" t="s">
        <v>1350</v>
      </c>
      <c r="I46" t="s">
        <v>1340</v>
      </c>
    </row>
    <row r="47" spans="1:9" x14ac:dyDescent="0.25">
      <c r="A47">
        <v>46</v>
      </c>
      <c r="B47" t="s">
        <v>1487</v>
      </c>
      <c r="C47" t="s">
        <v>1367</v>
      </c>
      <c r="D47">
        <v>68</v>
      </c>
      <c r="E47" t="s">
        <v>1488</v>
      </c>
      <c r="F47">
        <v>5087</v>
      </c>
      <c r="G47" t="s">
        <v>1489</v>
      </c>
      <c r="H47" t="s">
        <v>1350</v>
      </c>
      <c r="I47" t="s">
        <v>1340</v>
      </c>
    </row>
    <row r="48" spans="1:9" x14ac:dyDescent="0.25">
      <c r="A48">
        <v>47</v>
      </c>
      <c r="B48" t="s">
        <v>1490</v>
      </c>
      <c r="C48" t="s">
        <v>1347</v>
      </c>
      <c r="D48">
        <v>54</v>
      </c>
      <c r="E48" t="s">
        <v>1491</v>
      </c>
      <c r="F48">
        <v>9780</v>
      </c>
      <c r="G48" t="s">
        <v>1492</v>
      </c>
      <c r="H48" t="s">
        <v>1377</v>
      </c>
      <c r="I48" t="s">
        <v>1340</v>
      </c>
    </row>
    <row r="49" spans="1:9" x14ac:dyDescent="0.25">
      <c r="A49">
        <v>48</v>
      </c>
      <c r="B49" t="s">
        <v>1493</v>
      </c>
      <c r="C49" t="s">
        <v>1371</v>
      </c>
      <c r="D49">
        <v>79</v>
      </c>
      <c r="E49" t="s">
        <v>1494</v>
      </c>
      <c r="F49">
        <v>4761</v>
      </c>
      <c r="G49" t="s">
        <v>1495</v>
      </c>
      <c r="H49" t="s">
        <v>1362</v>
      </c>
      <c r="I49" t="s">
        <v>1340</v>
      </c>
    </row>
    <row r="50" spans="1:9" x14ac:dyDescent="0.25">
      <c r="A50">
        <v>49</v>
      </c>
      <c r="B50" t="s">
        <v>1496</v>
      </c>
      <c r="C50" t="s">
        <v>1336</v>
      </c>
      <c r="D50">
        <v>56</v>
      </c>
      <c r="E50" t="s">
        <v>1497</v>
      </c>
      <c r="F50">
        <v>2511</v>
      </c>
      <c r="G50" t="s">
        <v>1498</v>
      </c>
      <c r="H50" t="s">
        <v>1355</v>
      </c>
      <c r="I50" t="s">
        <v>1340</v>
      </c>
    </row>
    <row r="51" spans="1:9" x14ac:dyDescent="0.25">
      <c r="A51">
        <v>50</v>
      </c>
      <c r="B51" t="s">
        <v>1499</v>
      </c>
      <c r="C51" t="s">
        <v>1407</v>
      </c>
      <c r="D51">
        <v>63</v>
      </c>
      <c r="E51" t="s">
        <v>1500</v>
      </c>
      <c r="F51">
        <v>5725</v>
      </c>
      <c r="G51" t="s">
        <v>1501</v>
      </c>
      <c r="H51" t="s">
        <v>1377</v>
      </c>
      <c r="I51" t="s">
        <v>1340</v>
      </c>
    </row>
    <row r="52" spans="1:9" x14ac:dyDescent="0.25">
      <c r="A52">
        <v>51</v>
      </c>
      <c r="B52" t="s">
        <v>1502</v>
      </c>
      <c r="C52" t="s">
        <v>1411</v>
      </c>
      <c r="D52">
        <v>52</v>
      </c>
      <c r="E52" t="s">
        <v>1503</v>
      </c>
      <c r="F52">
        <v>6322</v>
      </c>
      <c r="G52" t="s">
        <v>1504</v>
      </c>
      <c r="H52" t="s">
        <v>1339</v>
      </c>
      <c r="I52" t="s">
        <v>1340</v>
      </c>
    </row>
    <row r="53" spans="1:9" x14ac:dyDescent="0.25">
      <c r="A53">
        <v>52</v>
      </c>
      <c r="B53" t="s">
        <v>1505</v>
      </c>
      <c r="C53" t="s">
        <v>1371</v>
      </c>
      <c r="D53">
        <v>47</v>
      </c>
      <c r="E53" t="s">
        <v>1506</v>
      </c>
      <c r="F53">
        <v>841</v>
      </c>
      <c r="G53" t="s">
        <v>1507</v>
      </c>
      <c r="H53" t="s">
        <v>1396</v>
      </c>
      <c r="I53" t="s">
        <v>1340</v>
      </c>
    </row>
    <row r="54" spans="1:9" x14ac:dyDescent="0.25">
      <c r="A54">
        <v>53</v>
      </c>
      <c r="B54" t="s">
        <v>1508</v>
      </c>
      <c r="C54" t="s">
        <v>1371</v>
      </c>
      <c r="D54">
        <v>51</v>
      </c>
      <c r="E54" t="s">
        <v>1509</v>
      </c>
      <c r="F54">
        <v>9225</v>
      </c>
      <c r="G54" t="s">
        <v>1510</v>
      </c>
      <c r="H54" t="s">
        <v>1345</v>
      </c>
      <c r="I54" t="s">
        <v>1340</v>
      </c>
    </row>
    <row r="55" spans="1:9" x14ac:dyDescent="0.25">
      <c r="A55">
        <v>54</v>
      </c>
      <c r="B55" t="s">
        <v>1511</v>
      </c>
      <c r="C55" t="s">
        <v>1407</v>
      </c>
      <c r="D55">
        <v>62</v>
      </c>
      <c r="E55" t="s">
        <v>1512</v>
      </c>
      <c r="F55">
        <v>5575</v>
      </c>
      <c r="G55" t="s">
        <v>1513</v>
      </c>
      <c r="H55" t="s">
        <v>1355</v>
      </c>
      <c r="I55" t="s">
        <v>1340</v>
      </c>
    </row>
    <row r="56" spans="1:9" x14ac:dyDescent="0.25">
      <c r="A56">
        <v>55</v>
      </c>
      <c r="B56" t="s">
        <v>1514</v>
      </c>
      <c r="C56" t="s">
        <v>1347</v>
      </c>
      <c r="D56">
        <v>45</v>
      </c>
      <c r="E56" t="s">
        <v>1515</v>
      </c>
      <c r="F56">
        <v>9871</v>
      </c>
      <c r="G56" t="s">
        <v>1516</v>
      </c>
      <c r="H56" t="s">
        <v>1345</v>
      </c>
      <c r="I56" t="s">
        <v>1340</v>
      </c>
    </row>
    <row r="57" spans="1:9" x14ac:dyDescent="0.25">
      <c r="A57">
        <v>56</v>
      </c>
      <c r="B57" t="s">
        <v>1517</v>
      </c>
      <c r="C57" t="s">
        <v>1367</v>
      </c>
      <c r="D57">
        <v>33</v>
      </c>
      <c r="E57" t="s">
        <v>1518</v>
      </c>
      <c r="F57">
        <v>6829</v>
      </c>
      <c r="G57" t="s">
        <v>1519</v>
      </c>
      <c r="H57" t="s">
        <v>1362</v>
      </c>
      <c r="I57" t="s">
        <v>1340</v>
      </c>
    </row>
    <row r="58" spans="1:9" x14ac:dyDescent="0.25">
      <c r="A58">
        <v>57</v>
      </c>
      <c r="B58" t="s">
        <v>1520</v>
      </c>
      <c r="C58" t="s">
        <v>1371</v>
      </c>
      <c r="D58">
        <v>65</v>
      </c>
      <c r="E58" t="s">
        <v>1521</v>
      </c>
      <c r="F58">
        <v>614</v>
      </c>
      <c r="G58" t="s">
        <v>1522</v>
      </c>
      <c r="H58" t="s">
        <v>1350</v>
      </c>
      <c r="I58" t="s">
        <v>1340</v>
      </c>
    </row>
    <row r="59" spans="1:9" x14ac:dyDescent="0.25">
      <c r="A59">
        <v>58</v>
      </c>
      <c r="B59" t="s">
        <v>1523</v>
      </c>
      <c r="C59" t="s">
        <v>1367</v>
      </c>
      <c r="D59">
        <v>39</v>
      </c>
      <c r="E59" t="s">
        <v>1524</v>
      </c>
      <c r="F59">
        <v>2783</v>
      </c>
      <c r="G59" t="s">
        <v>1525</v>
      </c>
      <c r="H59" t="s">
        <v>1362</v>
      </c>
      <c r="I59" t="s">
        <v>1340</v>
      </c>
    </row>
    <row r="60" spans="1:9" x14ac:dyDescent="0.25">
      <c r="A60">
        <v>59</v>
      </c>
      <c r="B60" t="s">
        <v>1526</v>
      </c>
      <c r="C60" t="s">
        <v>1371</v>
      </c>
      <c r="D60">
        <v>58</v>
      </c>
      <c r="E60" t="s">
        <v>1527</v>
      </c>
      <c r="F60">
        <v>7934</v>
      </c>
      <c r="G60" t="s">
        <v>1528</v>
      </c>
      <c r="H60" t="s">
        <v>1362</v>
      </c>
      <c r="I60" t="s">
        <v>1340</v>
      </c>
    </row>
    <row r="61" spans="1:9" x14ac:dyDescent="0.25">
      <c r="A61">
        <v>60</v>
      </c>
      <c r="B61" t="s">
        <v>1529</v>
      </c>
      <c r="C61" t="s">
        <v>1367</v>
      </c>
      <c r="D61">
        <v>20</v>
      </c>
      <c r="E61" t="s">
        <v>1530</v>
      </c>
      <c r="F61">
        <v>4907</v>
      </c>
      <c r="G61" t="s">
        <v>1531</v>
      </c>
      <c r="H61" t="s">
        <v>1414</v>
      </c>
      <c r="I61" t="s">
        <v>1340</v>
      </c>
    </row>
    <row r="62" spans="1:9" x14ac:dyDescent="0.25">
      <c r="A62">
        <v>61</v>
      </c>
      <c r="B62" t="s">
        <v>1532</v>
      </c>
      <c r="C62" t="s">
        <v>1407</v>
      </c>
      <c r="D62">
        <v>65</v>
      </c>
      <c r="E62" t="s">
        <v>1533</v>
      </c>
      <c r="F62">
        <v>4358</v>
      </c>
      <c r="G62" t="s">
        <v>1534</v>
      </c>
      <c r="H62" t="s">
        <v>1345</v>
      </c>
      <c r="I62" t="s">
        <v>1340</v>
      </c>
    </row>
    <row r="63" spans="1:9" x14ac:dyDescent="0.25">
      <c r="A63">
        <v>62</v>
      </c>
      <c r="B63" t="s">
        <v>1535</v>
      </c>
      <c r="C63" t="s">
        <v>1352</v>
      </c>
      <c r="D63">
        <v>32</v>
      </c>
      <c r="E63" t="s">
        <v>1536</v>
      </c>
      <c r="F63">
        <v>2404</v>
      </c>
      <c r="G63" t="s">
        <v>1537</v>
      </c>
      <c r="H63" t="s">
        <v>1350</v>
      </c>
      <c r="I63" t="s">
        <v>1340</v>
      </c>
    </row>
    <row r="64" spans="1:9" x14ac:dyDescent="0.25">
      <c r="A64">
        <v>63</v>
      </c>
      <c r="B64" t="s">
        <v>1538</v>
      </c>
      <c r="C64" t="s">
        <v>1411</v>
      </c>
      <c r="D64">
        <v>78</v>
      </c>
      <c r="E64" t="s">
        <v>1539</v>
      </c>
      <c r="F64">
        <v>5140</v>
      </c>
      <c r="G64" t="s">
        <v>1540</v>
      </c>
      <c r="H64" t="s">
        <v>1396</v>
      </c>
      <c r="I64" t="s">
        <v>1340</v>
      </c>
    </row>
    <row r="65" spans="1:9" x14ac:dyDescent="0.25">
      <c r="A65">
        <v>64</v>
      </c>
      <c r="B65" t="s">
        <v>1541</v>
      </c>
      <c r="C65" t="s">
        <v>1342</v>
      </c>
      <c r="D65">
        <v>75</v>
      </c>
      <c r="E65" t="s">
        <v>1542</v>
      </c>
      <c r="F65">
        <v>7787</v>
      </c>
      <c r="G65" t="s">
        <v>1543</v>
      </c>
      <c r="H65" t="s">
        <v>1345</v>
      </c>
      <c r="I65" t="s">
        <v>1340</v>
      </c>
    </row>
    <row r="66" spans="1:9" x14ac:dyDescent="0.25">
      <c r="A66">
        <v>65</v>
      </c>
      <c r="B66" t="s">
        <v>1544</v>
      </c>
      <c r="C66" t="s">
        <v>1336</v>
      </c>
      <c r="D66">
        <v>64</v>
      </c>
      <c r="E66" t="s">
        <v>1545</v>
      </c>
      <c r="F66">
        <v>5937</v>
      </c>
      <c r="G66" t="s">
        <v>1546</v>
      </c>
      <c r="H66" t="s">
        <v>1345</v>
      </c>
      <c r="I66" t="s">
        <v>1340</v>
      </c>
    </row>
    <row r="67" spans="1:9" x14ac:dyDescent="0.25">
      <c r="A67">
        <v>66</v>
      </c>
      <c r="B67" t="s">
        <v>1547</v>
      </c>
      <c r="C67" t="s">
        <v>1347</v>
      </c>
      <c r="D67">
        <v>34</v>
      </c>
      <c r="E67" t="s">
        <v>1548</v>
      </c>
      <c r="F67">
        <v>964</v>
      </c>
      <c r="G67" t="s">
        <v>1549</v>
      </c>
      <c r="H67" t="s">
        <v>1345</v>
      </c>
      <c r="I67" t="s">
        <v>1340</v>
      </c>
    </row>
    <row r="68" spans="1:9" x14ac:dyDescent="0.25">
      <c r="A68">
        <v>67</v>
      </c>
      <c r="B68" t="s">
        <v>1550</v>
      </c>
      <c r="C68" t="s">
        <v>1371</v>
      </c>
      <c r="D68">
        <v>59</v>
      </c>
      <c r="E68" t="s">
        <v>1551</v>
      </c>
      <c r="F68">
        <v>5630</v>
      </c>
      <c r="G68" t="s">
        <v>1552</v>
      </c>
      <c r="H68" t="s">
        <v>1345</v>
      </c>
      <c r="I68" t="s">
        <v>1340</v>
      </c>
    </row>
    <row r="69" spans="1:9" x14ac:dyDescent="0.25">
      <c r="A69">
        <v>68</v>
      </c>
      <c r="B69" t="s">
        <v>1553</v>
      </c>
      <c r="C69" t="s">
        <v>1336</v>
      </c>
      <c r="D69">
        <v>23</v>
      </c>
      <c r="E69" t="s">
        <v>1554</v>
      </c>
      <c r="F69">
        <v>6751</v>
      </c>
      <c r="G69" t="s">
        <v>1555</v>
      </c>
      <c r="H69" t="s">
        <v>1377</v>
      </c>
      <c r="I69" t="s">
        <v>1340</v>
      </c>
    </row>
    <row r="70" spans="1:9" x14ac:dyDescent="0.25">
      <c r="A70">
        <v>69</v>
      </c>
      <c r="B70" t="s">
        <v>1556</v>
      </c>
      <c r="C70" t="s">
        <v>1352</v>
      </c>
      <c r="D70">
        <v>79</v>
      </c>
      <c r="E70" t="s">
        <v>1557</v>
      </c>
      <c r="F70">
        <v>8820</v>
      </c>
      <c r="G70" t="s">
        <v>1558</v>
      </c>
      <c r="H70" t="s">
        <v>1396</v>
      </c>
      <c r="I70" t="s">
        <v>1340</v>
      </c>
    </row>
    <row r="71" spans="1:9" x14ac:dyDescent="0.25">
      <c r="A71">
        <v>70</v>
      </c>
      <c r="B71" t="s">
        <v>1559</v>
      </c>
      <c r="C71" t="s">
        <v>1336</v>
      </c>
      <c r="D71">
        <v>48</v>
      </c>
      <c r="E71" t="s">
        <v>1560</v>
      </c>
      <c r="F71">
        <v>770</v>
      </c>
      <c r="G71" t="s">
        <v>1561</v>
      </c>
      <c r="H71" t="s">
        <v>1339</v>
      </c>
      <c r="I71" t="s">
        <v>1340</v>
      </c>
    </row>
    <row r="72" spans="1:9" x14ac:dyDescent="0.25">
      <c r="A72">
        <v>71</v>
      </c>
      <c r="B72" t="s">
        <v>1562</v>
      </c>
      <c r="C72" t="s">
        <v>1352</v>
      </c>
      <c r="D72">
        <v>63</v>
      </c>
      <c r="E72" t="s">
        <v>1563</v>
      </c>
      <c r="F72">
        <v>1365</v>
      </c>
      <c r="G72" t="s">
        <v>1564</v>
      </c>
      <c r="H72" t="s">
        <v>1377</v>
      </c>
      <c r="I72" t="s">
        <v>1340</v>
      </c>
    </row>
    <row r="73" spans="1:9" x14ac:dyDescent="0.25">
      <c r="A73">
        <v>72</v>
      </c>
      <c r="B73" t="s">
        <v>1565</v>
      </c>
      <c r="C73" t="s">
        <v>1342</v>
      </c>
      <c r="D73">
        <v>42</v>
      </c>
      <c r="E73" t="s">
        <v>1566</v>
      </c>
      <c r="F73">
        <v>5160</v>
      </c>
      <c r="G73" t="s">
        <v>1567</v>
      </c>
      <c r="H73" t="s">
        <v>1414</v>
      </c>
      <c r="I73" t="s">
        <v>1340</v>
      </c>
    </row>
    <row r="74" spans="1:9" x14ac:dyDescent="0.25">
      <c r="A74">
        <v>73</v>
      </c>
      <c r="B74" t="s">
        <v>1568</v>
      </c>
      <c r="C74" t="s">
        <v>1347</v>
      </c>
      <c r="D74">
        <v>48</v>
      </c>
      <c r="E74" t="s">
        <v>1569</v>
      </c>
      <c r="F74">
        <v>5208</v>
      </c>
      <c r="G74" t="s">
        <v>1570</v>
      </c>
      <c r="H74" t="s">
        <v>1345</v>
      </c>
      <c r="I74" t="s">
        <v>1340</v>
      </c>
    </row>
    <row r="75" spans="1:9" x14ac:dyDescent="0.25">
      <c r="A75">
        <v>74</v>
      </c>
      <c r="B75" t="s">
        <v>1571</v>
      </c>
      <c r="C75" t="s">
        <v>1407</v>
      </c>
      <c r="D75">
        <v>79</v>
      </c>
      <c r="E75" t="s">
        <v>1572</v>
      </c>
      <c r="F75">
        <v>7803</v>
      </c>
      <c r="G75" t="s">
        <v>1573</v>
      </c>
      <c r="H75" t="s">
        <v>1339</v>
      </c>
      <c r="I75" t="s">
        <v>1340</v>
      </c>
    </row>
    <row r="76" spans="1:9" x14ac:dyDescent="0.25">
      <c r="A76">
        <v>75</v>
      </c>
      <c r="B76" t="s">
        <v>1574</v>
      </c>
      <c r="C76" t="s">
        <v>1411</v>
      </c>
      <c r="D76">
        <v>75</v>
      </c>
      <c r="E76" t="s">
        <v>1575</v>
      </c>
      <c r="F76">
        <v>9777</v>
      </c>
      <c r="G76" t="s">
        <v>1576</v>
      </c>
      <c r="H76" t="s">
        <v>1345</v>
      </c>
      <c r="I76" t="s">
        <v>1340</v>
      </c>
    </row>
    <row r="77" spans="1:9" x14ac:dyDescent="0.25">
      <c r="A77">
        <v>76</v>
      </c>
      <c r="B77" t="s">
        <v>1577</v>
      </c>
      <c r="C77" t="s">
        <v>1367</v>
      </c>
      <c r="D77">
        <v>51</v>
      </c>
      <c r="E77" t="s">
        <v>1578</v>
      </c>
      <c r="F77">
        <v>2030</v>
      </c>
      <c r="G77" t="s">
        <v>1579</v>
      </c>
      <c r="H77" t="s">
        <v>1362</v>
      </c>
      <c r="I77" t="s">
        <v>1340</v>
      </c>
    </row>
    <row r="78" spans="1:9" x14ac:dyDescent="0.25">
      <c r="A78">
        <v>77</v>
      </c>
      <c r="B78" t="s">
        <v>1580</v>
      </c>
      <c r="C78" t="s">
        <v>1371</v>
      </c>
      <c r="D78">
        <v>62</v>
      </c>
      <c r="E78" t="s">
        <v>1581</v>
      </c>
      <c r="F78">
        <v>1102</v>
      </c>
      <c r="G78" t="s">
        <v>1582</v>
      </c>
      <c r="H78" t="s">
        <v>1345</v>
      </c>
      <c r="I78" t="s">
        <v>1340</v>
      </c>
    </row>
    <row r="79" spans="1:9" x14ac:dyDescent="0.25">
      <c r="A79">
        <v>78</v>
      </c>
      <c r="B79" t="s">
        <v>1583</v>
      </c>
      <c r="C79" t="s">
        <v>1407</v>
      </c>
      <c r="D79">
        <v>38</v>
      </c>
      <c r="E79" t="s">
        <v>1584</v>
      </c>
      <c r="F79">
        <v>7232</v>
      </c>
      <c r="G79" t="s">
        <v>1585</v>
      </c>
      <c r="H79" t="s">
        <v>1339</v>
      </c>
      <c r="I79" t="s">
        <v>1340</v>
      </c>
    </row>
    <row r="80" spans="1:9" x14ac:dyDescent="0.25">
      <c r="A80">
        <v>79</v>
      </c>
      <c r="B80" t="s">
        <v>1586</v>
      </c>
      <c r="C80" t="s">
        <v>1342</v>
      </c>
      <c r="D80">
        <v>46</v>
      </c>
      <c r="E80" t="s">
        <v>1587</v>
      </c>
      <c r="F80">
        <v>1862</v>
      </c>
      <c r="G80" t="s">
        <v>1588</v>
      </c>
      <c r="H80" t="s">
        <v>1350</v>
      </c>
      <c r="I80" t="s">
        <v>1340</v>
      </c>
    </row>
    <row r="81" spans="1:9" x14ac:dyDescent="0.25">
      <c r="A81">
        <v>80</v>
      </c>
      <c r="B81" t="s">
        <v>1589</v>
      </c>
      <c r="C81" t="s">
        <v>1347</v>
      </c>
      <c r="D81">
        <v>65</v>
      </c>
      <c r="E81" t="s">
        <v>1590</v>
      </c>
      <c r="F81">
        <v>6903</v>
      </c>
      <c r="G81" t="s">
        <v>1591</v>
      </c>
      <c r="H81" t="s">
        <v>1396</v>
      </c>
      <c r="I81" t="s">
        <v>1340</v>
      </c>
    </row>
    <row r="82" spans="1:9" x14ac:dyDescent="0.25">
      <c r="A82">
        <v>81</v>
      </c>
      <c r="B82" t="s">
        <v>1592</v>
      </c>
      <c r="C82" t="s">
        <v>1336</v>
      </c>
      <c r="D82">
        <v>30</v>
      </c>
      <c r="E82" t="s">
        <v>1593</v>
      </c>
      <c r="F82">
        <v>1915</v>
      </c>
      <c r="G82" t="s">
        <v>1594</v>
      </c>
      <c r="H82" t="s">
        <v>1377</v>
      </c>
      <c r="I82" t="s">
        <v>1340</v>
      </c>
    </row>
    <row r="83" spans="1:9" x14ac:dyDescent="0.25">
      <c r="A83">
        <v>82</v>
      </c>
      <c r="B83" t="s">
        <v>1595</v>
      </c>
      <c r="C83" t="s">
        <v>1347</v>
      </c>
      <c r="D83">
        <v>53</v>
      </c>
      <c r="E83" t="s">
        <v>1596</v>
      </c>
      <c r="F83">
        <v>9603</v>
      </c>
      <c r="G83" t="s">
        <v>1597</v>
      </c>
      <c r="H83" t="s">
        <v>1339</v>
      </c>
      <c r="I83" t="s">
        <v>1340</v>
      </c>
    </row>
    <row r="84" spans="1:9" x14ac:dyDescent="0.25">
      <c r="A84">
        <v>83</v>
      </c>
      <c r="B84" t="s">
        <v>1598</v>
      </c>
      <c r="C84" t="s">
        <v>1367</v>
      </c>
      <c r="D84">
        <v>40</v>
      </c>
      <c r="E84" t="s">
        <v>1599</v>
      </c>
      <c r="F84">
        <v>7525</v>
      </c>
      <c r="G84" t="s">
        <v>1600</v>
      </c>
      <c r="H84" t="s">
        <v>1339</v>
      </c>
      <c r="I84" t="s">
        <v>1340</v>
      </c>
    </row>
    <row r="85" spans="1:9" x14ac:dyDescent="0.25">
      <c r="A85">
        <v>84</v>
      </c>
      <c r="B85" t="s">
        <v>1601</v>
      </c>
      <c r="C85" t="s">
        <v>1336</v>
      </c>
      <c r="D85">
        <v>63</v>
      </c>
      <c r="E85" t="s">
        <v>1602</v>
      </c>
      <c r="F85">
        <v>7587</v>
      </c>
      <c r="G85" t="s">
        <v>1603</v>
      </c>
      <c r="H85" t="s">
        <v>1339</v>
      </c>
      <c r="I85" t="s">
        <v>1340</v>
      </c>
    </row>
    <row r="86" spans="1:9" x14ac:dyDescent="0.25">
      <c r="A86">
        <v>85</v>
      </c>
      <c r="B86" t="s">
        <v>1604</v>
      </c>
      <c r="C86" t="s">
        <v>1407</v>
      </c>
      <c r="D86">
        <v>27</v>
      </c>
      <c r="E86" t="s">
        <v>1605</v>
      </c>
      <c r="F86">
        <v>4401</v>
      </c>
      <c r="G86" t="s">
        <v>1606</v>
      </c>
      <c r="H86" t="s">
        <v>1339</v>
      </c>
      <c r="I86" t="s">
        <v>1340</v>
      </c>
    </row>
    <row r="87" spans="1:9" x14ac:dyDescent="0.25">
      <c r="A87">
        <v>86</v>
      </c>
      <c r="B87" t="s">
        <v>1607</v>
      </c>
      <c r="C87" t="s">
        <v>1411</v>
      </c>
      <c r="D87">
        <v>76</v>
      </c>
      <c r="E87" t="s">
        <v>1608</v>
      </c>
      <c r="F87">
        <v>9337</v>
      </c>
      <c r="G87" t="s">
        <v>1609</v>
      </c>
      <c r="H87" t="s">
        <v>1414</v>
      </c>
      <c r="I87" t="s">
        <v>1340</v>
      </c>
    </row>
    <row r="88" spans="1:9" x14ac:dyDescent="0.25">
      <c r="A88">
        <v>87</v>
      </c>
      <c r="B88" t="s">
        <v>1610</v>
      </c>
      <c r="C88" t="s">
        <v>1367</v>
      </c>
      <c r="D88">
        <v>53</v>
      </c>
      <c r="E88" t="s">
        <v>1611</v>
      </c>
      <c r="F88">
        <v>1780</v>
      </c>
      <c r="G88" t="s">
        <v>1612</v>
      </c>
      <c r="H88" t="s">
        <v>1339</v>
      </c>
      <c r="I88" t="s">
        <v>1340</v>
      </c>
    </row>
    <row r="89" spans="1:9" x14ac:dyDescent="0.25">
      <c r="A89">
        <v>88</v>
      </c>
      <c r="B89" t="s">
        <v>1613</v>
      </c>
      <c r="C89" t="s">
        <v>1371</v>
      </c>
      <c r="D89">
        <v>78</v>
      </c>
      <c r="E89" t="s">
        <v>1614</v>
      </c>
      <c r="F89">
        <v>3111</v>
      </c>
      <c r="G89" t="s">
        <v>1615</v>
      </c>
      <c r="H89" t="s">
        <v>1345</v>
      </c>
      <c r="I89" t="s">
        <v>1340</v>
      </c>
    </row>
    <row r="90" spans="1:9" x14ac:dyDescent="0.25">
      <c r="A90">
        <v>89</v>
      </c>
      <c r="B90" t="s">
        <v>1616</v>
      </c>
      <c r="C90" t="s">
        <v>1336</v>
      </c>
      <c r="D90">
        <v>51</v>
      </c>
      <c r="E90" t="s">
        <v>1617</v>
      </c>
      <c r="F90">
        <v>1443</v>
      </c>
      <c r="G90" t="s">
        <v>1618</v>
      </c>
      <c r="H90" t="s">
        <v>1355</v>
      </c>
      <c r="I90" t="s">
        <v>1340</v>
      </c>
    </row>
    <row r="91" spans="1:9" x14ac:dyDescent="0.25">
      <c r="A91">
        <v>90</v>
      </c>
      <c r="B91" t="s">
        <v>1619</v>
      </c>
      <c r="C91" t="s">
        <v>1411</v>
      </c>
      <c r="D91">
        <v>40</v>
      </c>
      <c r="E91" t="s">
        <v>1620</v>
      </c>
      <c r="F91">
        <v>6684</v>
      </c>
      <c r="G91" t="s">
        <v>1621</v>
      </c>
      <c r="H91" t="s">
        <v>1362</v>
      </c>
      <c r="I91" t="s">
        <v>1340</v>
      </c>
    </row>
    <row r="92" spans="1:9" x14ac:dyDescent="0.25">
      <c r="A92">
        <v>91</v>
      </c>
      <c r="B92" t="s">
        <v>1622</v>
      </c>
      <c r="C92" t="s">
        <v>1347</v>
      </c>
      <c r="D92">
        <v>72</v>
      </c>
      <c r="E92" t="s">
        <v>1623</v>
      </c>
      <c r="F92">
        <v>7110</v>
      </c>
      <c r="G92" t="s">
        <v>1624</v>
      </c>
      <c r="H92" t="s">
        <v>1396</v>
      </c>
      <c r="I92" t="s">
        <v>1340</v>
      </c>
    </row>
    <row r="93" spans="1:9" x14ac:dyDescent="0.25">
      <c r="A93">
        <v>92</v>
      </c>
      <c r="B93" t="s">
        <v>1625</v>
      </c>
      <c r="C93" t="s">
        <v>1367</v>
      </c>
      <c r="D93">
        <v>27</v>
      </c>
      <c r="E93" t="s">
        <v>1626</v>
      </c>
      <c r="F93">
        <v>564</v>
      </c>
      <c r="G93" t="s">
        <v>1627</v>
      </c>
      <c r="H93" t="s">
        <v>1355</v>
      </c>
      <c r="I93" t="s">
        <v>1340</v>
      </c>
    </row>
    <row r="94" spans="1:9" x14ac:dyDescent="0.25">
      <c r="A94">
        <v>93</v>
      </c>
      <c r="B94" t="s">
        <v>1628</v>
      </c>
      <c r="C94" t="s">
        <v>1342</v>
      </c>
      <c r="D94">
        <v>66</v>
      </c>
      <c r="E94" t="s">
        <v>1629</v>
      </c>
      <c r="F94">
        <v>4739</v>
      </c>
      <c r="G94" t="s">
        <v>1630</v>
      </c>
      <c r="H94" t="s">
        <v>1355</v>
      </c>
      <c r="I94" t="s">
        <v>1340</v>
      </c>
    </row>
    <row r="95" spans="1:9" x14ac:dyDescent="0.25">
      <c r="A95">
        <v>94</v>
      </c>
      <c r="B95" t="s">
        <v>1631</v>
      </c>
      <c r="C95" t="s">
        <v>1407</v>
      </c>
      <c r="D95">
        <v>46</v>
      </c>
      <c r="E95" t="s">
        <v>1632</v>
      </c>
      <c r="F95">
        <v>1037</v>
      </c>
      <c r="G95" t="s">
        <v>1633</v>
      </c>
      <c r="H95" t="s">
        <v>1377</v>
      </c>
      <c r="I95" t="s">
        <v>1340</v>
      </c>
    </row>
    <row r="96" spans="1:9" x14ac:dyDescent="0.25">
      <c r="A96">
        <v>95</v>
      </c>
      <c r="B96" t="s">
        <v>1634</v>
      </c>
      <c r="C96" t="s">
        <v>1411</v>
      </c>
      <c r="D96">
        <v>33</v>
      </c>
      <c r="E96" t="s">
        <v>1635</v>
      </c>
      <c r="F96">
        <v>3891</v>
      </c>
      <c r="G96" t="s">
        <v>1636</v>
      </c>
      <c r="H96" t="s">
        <v>1377</v>
      </c>
      <c r="I96" t="s">
        <v>1340</v>
      </c>
    </row>
    <row r="97" spans="1:9" x14ac:dyDescent="0.25">
      <c r="A97">
        <v>96</v>
      </c>
      <c r="B97" t="s">
        <v>1637</v>
      </c>
      <c r="C97" t="s">
        <v>1342</v>
      </c>
      <c r="D97">
        <v>41</v>
      </c>
      <c r="E97" t="s">
        <v>1638</v>
      </c>
      <c r="F97">
        <v>2012</v>
      </c>
      <c r="G97" t="s">
        <v>1639</v>
      </c>
      <c r="H97" t="s">
        <v>1362</v>
      </c>
      <c r="I97" t="s">
        <v>1340</v>
      </c>
    </row>
    <row r="98" spans="1:9" x14ac:dyDescent="0.25">
      <c r="A98">
        <v>97</v>
      </c>
      <c r="B98" t="s">
        <v>1640</v>
      </c>
      <c r="C98" t="s">
        <v>1336</v>
      </c>
      <c r="D98">
        <v>39</v>
      </c>
      <c r="E98" t="s">
        <v>1641</v>
      </c>
      <c r="F98">
        <v>2815</v>
      </c>
      <c r="G98" t="s">
        <v>1642</v>
      </c>
      <c r="H98" t="s">
        <v>1339</v>
      </c>
      <c r="I98" t="s">
        <v>1340</v>
      </c>
    </row>
    <row r="99" spans="1:9" x14ac:dyDescent="0.25">
      <c r="A99">
        <v>98</v>
      </c>
      <c r="B99" t="s">
        <v>1643</v>
      </c>
      <c r="C99" t="s">
        <v>1336</v>
      </c>
      <c r="D99">
        <v>78</v>
      </c>
      <c r="E99" t="s">
        <v>1644</v>
      </c>
      <c r="F99">
        <v>2945</v>
      </c>
      <c r="G99" t="s">
        <v>1645</v>
      </c>
      <c r="H99" t="s">
        <v>1355</v>
      </c>
      <c r="I99" t="s">
        <v>1340</v>
      </c>
    </row>
    <row r="100" spans="1:9" x14ac:dyDescent="0.25">
      <c r="A100">
        <v>99</v>
      </c>
      <c r="B100" t="s">
        <v>1646</v>
      </c>
      <c r="C100" t="s">
        <v>1407</v>
      </c>
      <c r="D100">
        <v>75</v>
      </c>
      <c r="E100" t="s">
        <v>1647</v>
      </c>
      <c r="F100">
        <v>296</v>
      </c>
      <c r="G100" t="s">
        <v>1648</v>
      </c>
      <c r="H100" t="s">
        <v>1414</v>
      </c>
      <c r="I100" t="s">
        <v>1340</v>
      </c>
    </row>
    <row r="101" spans="1:9" x14ac:dyDescent="0.25">
      <c r="A101">
        <v>100</v>
      </c>
      <c r="B101" t="s">
        <v>1649</v>
      </c>
      <c r="C101" t="s">
        <v>1342</v>
      </c>
      <c r="D101">
        <v>69</v>
      </c>
      <c r="E101" t="s">
        <v>1650</v>
      </c>
      <c r="F101">
        <v>768</v>
      </c>
      <c r="G101" t="s">
        <v>1651</v>
      </c>
      <c r="H101" t="s">
        <v>1355</v>
      </c>
      <c r="I101" t="s">
        <v>1340</v>
      </c>
    </row>
    <row r="102" spans="1:9" x14ac:dyDescent="0.25">
      <c r="A102">
        <v>101</v>
      </c>
      <c r="B102" t="s">
        <v>1652</v>
      </c>
      <c r="C102" t="s">
        <v>1371</v>
      </c>
      <c r="D102">
        <v>38</v>
      </c>
      <c r="E102" t="s">
        <v>1653</v>
      </c>
      <c r="F102">
        <v>9867</v>
      </c>
      <c r="G102" t="s">
        <v>1654</v>
      </c>
      <c r="H102" t="s">
        <v>1355</v>
      </c>
      <c r="I102" t="s">
        <v>1340</v>
      </c>
    </row>
    <row r="103" spans="1:9" x14ac:dyDescent="0.25">
      <c r="A103">
        <v>102</v>
      </c>
      <c r="B103" t="s">
        <v>1655</v>
      </c>
      <c r="C103" t="s">
        <v>1342</v>
      </c>
      <c r="D103">
        <v>32</v>
      </c>
      <c r="E103" t="s">
        <v>1656</v>
      </c>
      <c r="F103">
        <v>6848</v>
      </c>
      <c r="G103" t="s">
        <v>1657</v>
      </c>
      <c r="H103" t="s">
        <v>1355</v>
      </c>
      <c r="I103" t="s">
        <v>1340</v>
      </c>
    </row>
    <row r="104" spans="1:9" x14ac:dyDescent="0.25">
      <c r="A104">
        <v>103</v>
      </c>
      <c r="B104" t="s">
        <v>1658</v>
      </c>
      <c r="C104" t="s">
        <v>1352</v>
      </c>
      <c r="D104">
        <v>77</v>
      </c>
      <c r="E104" t="s">
        <v>1659</v>
      </c>
      <c r="F104">
        <v>2603</v>
      </c>
      <c r="G104" t="s">
        <v>1660</v>
      </c>
      <c r="H104" t="s">
        <v>1345</v>
      </c>
      <c r="I104" t="s">
        <v>1340</v>
      </c>
    </row>
    <row r="105" spans="1:9" x14ac:dyDescent="0.25">
      <c r="A105">
        <v>104</v>
      </c>
      <c r="B105" t="s">
        <v>1661</v>
      </c>
      <c r="C105" t="s">
        <v>1367</v>
      </c>
      <c r="D105">
        <v>73</v>
      </c>
      <c r="E105" t="s">
        <v>1662</v>
      </c>
      <c r="F105">
        <v>7112</v>
      </c>
      <c r="G105" t="s">
        <v>1663</v>
      </c>
      <c r="H105" t="s">
        <v>1350</v>
      </c>
      <c r="I105" t="s">
        <v>1340</v>
      </c>
    </row>
    <row r="106" spans="1:9" x14ac:dyDescent="0.25">
      <c r="A106">
        <v>105</v>
      </c>
      <c r="B106" t="s">
        <v>1664</v>
      </c>
      <c r="C106" t="s">
        <v>1371</v>
      </c>
      <c r="D106">
        <v>71</v>
      </c>
      <c r="E106" t="s">
        <v>1665</v>
      </c>
      <c r="F106">
        <v>8645</v>
      </c>
      <c r="G106" t="s">
        <v>1501</v>
      </c>
      <c r="H106" t="s">
        <v>1345</v>
      </c>
      <c r="I106" t="s">
        <v>1340</v>
      </c>
    </row>
    <row r="107" spans="1:9" x14ac:dyDescent="0.25">
      <c r="A107">
        <v>106</v>
      </c>
      <c r="B107" t="s">
        <v>1666</v>
      </c>
      <c r="C107" t="s">
        <v>1407</v>
      </c>
      <c r="D107">
        <v>38</v>
      </c>
      <c r="E107" t="s">
        <v>1667</v>
      </c>
      <c r="F107">
        <v>7712</v>
      </c>
      <c r="G107" t="s">
        <v>1668</v>
      </c>
      <c r="H107" t="s">
        <v>1350</v>
      </c>
      <c r="I107" t="s">
        <v>1340</v>
      </c>
    </row>
    <row r="108" spans="1:9" x14ac:dyDescent="0.25">
      <c r="A108">
        <v>107</v>
      </c>
      <c r="B108" t="s">
        <v>1669</v>
      </c>
      <c r="C108" t="s">
        <v>1342</v>
      </c>
      <c r="D108">
        <v>35</v>
      </c>
      <c r="E108" t="s">
        <v>1670</v>
      </c>
      <c r="F108">
        <v>7264</v>
      </c>
      <c r="G108" t="s">
        <v>1671</v>
      </c>
      <c r="H108" t="s">
        <v>1377</v>
      </c>
      <c r="I108" t="s">
        <v>1340</v>
      </c>
    </row>
    <row r="109" spans="1:9" x14ac:dyDescent="0.25">
      <c r="A109">
        <v>108</v>
      </c>
      <c r="B109" t="s">
        <v>1672</v>
      </c>
      <c r="C109" t="s">
        <v>1352</v>
      </c>
      <c r="D109">
        <v>57</v>
      </c>
      <c r="E109" t="s">
        <v>1673</v>
      </c>
      <c r="F109">
        <v>1392</v>
      </c>
      <c r="G109" t="s">
        <v>1674</v>
      </c>
      <c r="H109" t="s">
        <v>1355</v>
      </c>
      <c r="I109" t="s">
        <v>1340</v>
      </c>
    </row>
    <row r="110" spans="1:9" x14ac:dyDescent="0.25">
      <c r="A110">
        <v>109</v>
      </c>
      <c r="B110" t="s">
        <v>1675</v>
      </c>
      <c r="C110" t="s">
        <v>1347</v>
      </c>
      <c r="D110">
        <v>72</v>
      </c>
      <c r="E110" t="s">
        <v>1676</v>
      </c>
      <c r="F110">
        <v>614</v>
      </c>
      <c r="G110" t="s">
        <v>1677</v>
      </c>
      <c r="H110" t="s">
        <v>1414</v>
      </c>
      <c r="I110" t="s">
        <v>1340</v>
      </c>
    </row>
    <row r="111" spans="1:9" x14ac:dyDescent="0.25">
      <c r="A111">
        <v>110</v>
      </c>
      <c r="B111" t="s">
        <v>1678</v>
      </c>
      <c r="C111" t="s">
        <v>1342</v>
      </c>
      <c r="D111">
        <v>65</v>
      </c>
      <c r="E111" t="s">
        <v>1679</v>
      </c>
      <c r="F111">
        <v>8132</v>
      </c>
      <c r="G111" t="s">
        <v>1680</v>
      </c>
      <c r="H111" t="s">
        <v>1377</v>
      </c>
      <c r="I111" t="s">
        <v>1340</v>
      </c>
    </row>
    <row r="112" spans="1:9" x14ac:dyDescent="0.25">
      <c r="A112">
        <v>111</v>
      </c>
      <c r="B112" t="s">
        <v>1681</v>
      </c>
      <c r="C112" t="s">
        <v>1336</v>
      </c>
      <c r="D112">
        <v>52</v>
      </c>
      <c r="E112" t="s">
        <v>1682</v>
      </c>
      <c r="F112">
        <v>1091</v>
      </c>
      <c r="G112" t="s">
        <v>1683</v>
      </c>
      <c r="H112" t="s">
        <v>1339</v>
      </c>
      <c r="I112" t="s">
        <v>1340</v>
      </c>
    </row>
    <row r="113" spans="1:9" x14ac:dyDescent="0.25">
      <c r="A113">
        <v>112</v>
      </c>
      <c r="B113" t="s">
        <v>1684</v>
      </c>
      <c r="C113" t="s">
        <v>1336</v>
      </c>
      <c r="D113">
        <v>42</v>
      </c>
      <c r="E113" t="s">
        <v>1685</v>
      </c>
      <c r="F113">
        <v>9698</v>
      </c>
      <c r="G113" t="s">
        <v>1686</v>
      </c>
      <c r="H113" t="s">
        <v>1345</v>
      </c>
      <c r="I113" t="s">
        <v>1340</v>
      </c>
    </row>
    <row r="114" spans="1:9" x14ac:dyDescent="0.25">
      <c r="A114">
        <v>113</v>
      </c>
      <c r="B114" t="s">
        <v>1687</v>
      </c>
      <c r="C114" t="s">
        <v>1367</v>
      </c>
      <c r="D114">
        <v>57</v>
      </c>
      <c r="E114" t="s">
        <v>1688</v>
      </c>
      <c r="F114">
        <v>3303</v>
      </c>
      <c r="G114" t="s">
        <v>1689</v>
      </c>
      <c r="H114" t="s">
        <v>1345</v>
      </c>
      <c r="I114" t="s">
        <v>1340</v>
      </c>
    </row>
    <row r="115" spans="1:9" x14ac:dyDescent="0.25">
      <c r="A115">
        <v>114</v>
      </c>
      <c r="B115" t="s">
        <v>1690</v>
      </c>
      <c r="C115" t="s">
        <v>1352</v>
      </c>
      <c r="D115">
        <v>30</v>
      </c>
      <c r="E115" t="s">
        <v>1691</v>
      </c>
      <c r="F115">
        <v>9798</v>
      </c>
      <c r="G115" t="s">
        <v>1692</v>
      </c>
      <c r="H115" t="s">
        <v>1345</v>
      </c>
      <c r="I115" t="s">
        <v>1340</v>
      </c>
    </row>
    <row r="116" spans="1:9" x14ac:dyDescent="0.25">
      <c r="A116">
        <v>115</v>
      </c>
      <c r="B116" t="s">
        <v>1693</v>
      </c>
      <c r="C116" t="s">
        <v>1342</v>
      </c>
      <c r="D116">
        <v>28</v>
      </c>
      <c r="E116" t="s">
        <v>1694</v>
      </c>
      <c r="F116">
        <v>5137</v>
      </c>
      <c r="G116" t="s">
        <v>1695</v>
      </c>
      <c r="H116" t="s">
        <v>1339</v>
      </c>
      <c r="I116" t="s">
        <v>1340</v>
      </c>
    </row>
    <row r="117" spans="1:9" x14ac:dyDescent="0.25">
      <c r="A117">
        <v>116</v>
      </c>
      <c r="B117" t="s">
        <v>1696</v>
      </c>
      <c r="C117" t="s">
        <v>1342</v>
      </c>
      <c r="D117">
        <v>35</v>
      </c>
      <c r="E117" t="s">
        <v>1697</v>
      </c>
      <c r="F117">
        <v>8590</v>
      </c>
      <c r="G117" t="s">
        <v>1698</v>
      </c>
      <c r="H117" t="s">
        <v>1339</v>
      </c>
      <c r="I117" t="s">
        <v>1340</v>
      </c>
    </row>
    <row r="118" spans="1:9" x14ac:dyDescent="0.25">
      <c r="A118">
        <v>117</v>
      </c>
      <c r="B118" t="s">
        <v>1699</v>
      </c>
      <c r="C118" t="s">
        <v>1336</v>
      </c>
      <c r="D118">
        <v>75</v>
      </c>
      <c r="E118" t="s">
        <v>1700</v>
      </c>
      <c r="F118">
        <v>2398</v>
      </c>
      <c r="G118" t="s">
        <v>1701</v>
      </c>
      <c r="H118" t="s">
        <v>1414</v>
      </c>
      <c r="I118" t="s">
        <v>1340</v>
      </c>
    </row>
    <row r="119" spans="1:9" x14ac:dyDescent="0.25">
      <c r="A119">
        <v>118</v>
      </c>
      <c r="B119" t="s">
        <v>1702</v>
      </c>
      <c r="C119" t="s">
        <v>1371</v>
      </c>
      <c r="D119">
        <v>57</v>
      </c>
      <c r="E119" t="s">
        <v>1703</v>
      </c>
      <c r="F119">
        <v>9963</v>
      </c>
      <c r="G119" t="s">
        <v>1704</v>
      </c>
      <c r="H119" t="s">
        <v>1350</v>
      </c>
      <c r="I119" t="s">
        <v>1340</v>
      </c>
    </row>
    <row r="120" spans="1:9" x14ac:dyDescent="0.25">
      <c r="A120">
        <v>119</v>
      </c>
      <c r="B120" t="s">
        <v>1705</v>
      </c>
      <c r="C120" t="s">
        <v>1347</v>
      </c>
      <c r="D120">
        <v>65</v>
      </c>
      <c r="E120" t="s">
        <v>1706</v>
      </c>
      <c r="F120">
        <v>8401</v>
      </c>
      <c r="G120" t="s">
        <v>1707</v>
      </c>
      <c r="H120" t="s">
        <v>1377</v>
      </c>
      <c r="I120" t="s">
        <v>1340</v>
      </c>
    </row>
    <row r="121" spans="1:9" x14ac:dyDescent="0.25">
      <c r="A121">
        <v>120</v>
      </c>
      <c r="B121" t="s">
        <v>1708</v>
      </c>
      <c r="C121" t="s">
        <v>1347</v>
      </c>
      <c r="D121">
        <v>60</v>
      </c>
      <c r="E121" t="s">
        <v>1709</v>
      </c>
      <c r="F121">
        <v>3554</v>
      </c>
      <c r="G121" t="s">
        <v>1710</v>
      </c>
      <c r="H121" t="s">
        <v>1355</v>
      </c>
      <c r="I121" t="s">
        <v>1340</v>
      </c>
    </row>
    <row r="122" spans="1:9" x14ac:dyDescent="0.25">
      <c r="A122">
        <v>121</v>
      </c>
      <c r="B122" t="s">
        <v>1711</v>
      </c>
      <c r="C122" t="s">
        <v>1411</v>
      </c>
      <c r="D122">
        <v>26</v>
      </c>
      <c r="E122" t="s">
        <v>1712</v>
      </c>
      <c r="F122">
        <v>9311</v>
      </c>
      <c r="G122" t="s">
        <v>1713</v>
      </c>
      <c r="H122" t="s">
        <v>1355</v>
      </c>
      <c r="I122" t="s">
        <v>1340</v>
      </c>
    </row>
    <row r="123" spans="1:9" x14ac:dyDescent="0.25">
      <c r="A123">
        <v>122</v>
      </c>
      <c r="B123" t="s">
        <v>1714</v>
      </c>
      <c r="C123" t="s">
        <v>1411</v>
      </c>
      <c r="D123">
        <v>71</v>
      </c>
      <c r="E123" t="s">
        <v>1715</v>
      </c>
      <c r="F123">
        <v>935</v>
      </c>
      <c r="G123" t="s">
        <v>1716</v>
      </c>
      <c r="H123" t="s">
        <v>1345</v>
      </c>
      <c r="I123" t="s">
        <v>1340</v>
      </c>
    </row>
    <row r="124" spans="1:9" x14ac:dyDescent="0.25">
      <c r="A124">
        <v>123</v>
      </c>
      <c r="B124" t="s">
        <v>1717</v>
      </c>
      <c r="C124" t="s">
        <v>1336</v>
      </c>
      <c r="D124">
        <v>22</v>
      </c>
      <c r="E124" t="s">
        <v>1718</v>
      </c>
      <c r="F124">
        <v>1149</v>
      </c>
      <c r="G124" t="s">
        <v>1719</v>
      </c>
      <c r="H124" t="s">
        <v>1414</v>
      </c>
      <c r="I124" t="s">
        <v>1340</v>
      </c>
    </row>
    <row r="125" spans="1:9" x14ac:dyDescent="0.25">
      <c r="A125">
        <v>124</v>
      </c>
      <c r="B125" t="s">
        <v>1720</v>
      </c>
      <c r="C125" t="s">
        <v>1411</v>
      </c>
      <c r="D125">
        <v>54</v>
      </c>
      <c r="E125" t="s">
        <v>1721</v>
      </c>
      <c r="F125">
        <v>4983</v>
      </c>
      <c r="G125" t="s">
        <v>1722</v>
      </c>
      <c r="H125" t="s">
        <v>1362</v>
      </c>
      <c r="I125" t="s">
        <v>1340</v>
      </c>
    </row>
    <row r="126" spans="1:9" x14ac:dyDescent="0.25">
      <c r="A126">
        <v>125</v>
      </c>
      <c r="B126" t="s">
        <v>1723</v>
      </c>
      <c r="C126" t="s">
        <v>1352</v>
      </c>
      <c r="D126">
        <v>77</v>
      </c>
      <c r="E126" t="s">
        <v>1724</v>
      </c>
      <c r="F126">
        <v>8870</v>
      </c>
      <c r="G126" t="s">
        <v>1725</v>
      </c>
      <c r="H126" t="s">
        <v>1414</v>
      </c>
      <c r="I126" t="s">
        <v>1340</v>
      </c>
    </row>
    <row r="127" spans="1:9" x14ac:dyDescent="0.25">
      <c r="A127">
        <v>126</v>
      </c>
      <c r="B127" t="s">
        <v>1726</v>
      </c>
      <c r="C127" t="s">
        <v>1342</v>
      </c>
      <c r="D127">
        <v>48</v>
      </c>
      <c r="E127" t="s">
        <v>1727</v>
      </c>
      <c r="F127">
        <v>9110</v>
      </c>
      <c r="G127" t="s">
        <v>1728</v>
      </c>
      <c r="H127" t="s">
        <v>1414</v>
      </c>
      <c r="I127" t="s">
        <v>1340</v>
      </c>
    </row>
    <row r="128" spans="1:9" x14ac:dyDescent="0.25">
      <c r="A128">
        <v>127</v>
      </c>
      <c r="B128" t="s">
        <v>1729</v>
      </c>
      <c r="C128" t="s">
        <v>1342</v>
      </c>
      <c r="D128">
        <v>30</v>
      </c>
      <c r="E128" t="s">
        <v>1730</v>
      </c>
      <c r="F128">
        <v>3708</v>
      </c>
      <c r="G128" t="s">
        <v>1731</v>
      </c>
      <c r="H128" t="s">
        <v>1377</v>
      </c>
      <c r="I128" t="s">
        <v>1340</v>
      </c>
    </row>
    <row r="129" spans="1:9" x14ac:dyDescent="0.25">
      <c r="A129">
        <v>128</v>
      </c>
      <c r="B129" t="s">
        <v>1732</v>
      </c>
      <c r="C129" t="s">
        <v>1371</v>
      </c>
      <c r="D129">
        <v>48</v>
      </c>
      <c r="E129" t="s">
        <v>1733</v>
      </c>
      <c r="F129">
        <v>2240</v>
      </c>
      <c r="G129" t="s">
        <v>1734</v>
      </c>
      <c r="H129" t="s">
        <v>1339</v>
      </c>
      <c r="I129" t="s">
        <v>1340</v>
      </c>
    </row>
    <row r="130" spans="1:9" x14ac:dyDescent="0.25">
      <c r="A130">
        <v>129</v>
      </c>
      <c r="B130" t="s">
        <v>1735</v>
      </c>
      <c r="C130" t="s">
        <v>1411</v>
      </c>
      <c r="D130">
        <v>68</v>
      </c>
      <c r="E130" t="s">
        <v>1736</v>
      </c>
      <c r="F130">
        <v>1790</v>
      </c>
      <c r="G130" t="s">
        <v>1737</v>
      </c>
      <c r="H130" t="s">
        <v>1377</v>
      </c>
      <c r="I130" t="s">
        <v>1340</v>
      </c>
    </row>
    <row r="131" spans="1:9" x14ac:dyDescent="0.25">
      <c r="A131">
        <v>130</v>
      </c>
      <c r="B131" t="s">
        <v>1738</v>
      </c>
      <c r="C131" t="s">
        <v>1411</v>
      </c>
      <c r="D131">
        <v>71</v>
      </c>
      <c r="E131" t="s">
        <v>1739</v>
      </c>
      <c r="F131">
        <v>6215</v>
      </c>
      <c r="G131" t="s">
        <v>1740</v>
      </c>
      <c r="H131" t="s">
        <v>1345</v>
      </c>
      <c r="I131" t="s">
        <v>1340</v>
      </c>
    </row>
    <row r="132" spans="1:9" x14ac:dyDescent="0.25">
      <c r="A132">
        <v>131</v>
      </c>
      <c r="B132" t="s">
        <v>1741</v>
      </c>
      <c r="C132" t="s">
        <v>1336</v>
      </c>
      <c r="D132">
        <v>33</v>
      </c>
      <c r="E132" t="s">
        <v>1742</v>
      </c>
      <c r="F132">
        <v>3891</v>
      </c>
      <c r="G132" t="s">
        <v>1743</v>
      </c>
      <c r="H132" t="s">
        <v>1345</v>
      </c>
      <c r="I132" t="s">
        <v>1340</v>
      </c>
    </row>
    <row r="133" spans="1:9" x14ac:dyDescent="0.25">
      <c r="A133">
        <v>132</v>
      </c>
      <c r="B133" t="s">
        <v>1744</v>
      </c>
      <c r="C133" t="s">
        <v>1371</v>
      </c>
      <c r="D133">
        <v>26</v>
      </c>
      <c r="E133" t="s">
        <v>1745</v>
      </c>
      <c r="F133">
        <v>4352</v>
      </c>
      <c r="G133" t="s">
        <v>1746</v>
      </c>
      <c r="H133" t="s">
        <v>1362</v>
      </c>
      <c r="I133" t="s">
        <v>1340</v>
      </c>
    </row>
    <row r="134" spans="1:9" x14ac:dyDescent="0.25">
      <c r="A134">
        <v>133</v>
      </c>
      <c r="B134" t="s">
        <v>1747</v>
      </c>
      <c r="C134" t="s">
        <v>1352</v>
      </c>
      <c r="D134">
        <v>49</v>
      </c>
      <c r="E134" t="s">
        <v>1748</v>
      </c>
      <c r="F134">
        <v>6661</v>
      </c>
      <c r="G134" t="s">
        <v>1749</v>
      </c>
      <c r="H134" t="s">
        <v>1414</v>
      </c>
      <c r="I134" t="s">
        <v>1340</v>
      </c>
    </row>
    <row r="135" spans="1:9" x14ac:dyDescent="0.25">
      <c r="A135">
        <v>134</v>
      </c>
      <c r="B135" t="s">
        <v>1750</v>
      </c>
      <c r="C135" t="s">
        <v>1371</v>
      </c>
      <c r="D135">
        <v>64</v>
      </c>
      <c r="E135" t="s">
        <v>1751</v>
      </c>
      <c r="F135">
        <v>6036</v>
      </c>
      <c r="G135" t="s">
        <v>1752</v>
      </c>
      <c r="H135" t="s">
        <v>1396</v>
      </c>
      <c r="I135" t="s">
        <v>1340</v>
      </c>
    </row>
    <row r="136" spans="1:9" x14ac:dyDescent="0.25">
      <c r="A136">
        <v>135</v>
      </c>
      <c r="B136" t="s">
        <v>1753</v>
      </c>
      <c r="C136" t="s">
        <v>1342</v>
      </c>
      <c r="D136">
        <v>25</v>
      </c>
      <c r="E136" t="s">
        <v>1754</v>
      </c>
      <c r="F136">
        <v>3184</v>
      </c>
      <c r="G136" t="s">
        <v>1755</v>
      </c>
      <c r="H136" t="s">
        <v>1377</v>
      </c>
      <c r="I136" t="s">
        <v>1340</v>
      </c>
    </row>
    <row r="137" spans="1:9" x14ac:dyDescent="0.25">
      <c r="A137">
        <v>136</v>
      </c>
      <c r="B137" t="s">
        <v>1756</v>
      </c>
      <c r="C137" t="s">
        <v>1411</v>
      </c>
      <c r="D137">
        <v>38</v>
      </c>
      <c r="E137" t="s">
        <v>1757</v>
      </c>
      <c r="F137">
        <v>1028</v>
      </c>
      <c r="G137" t="s">
        <v>1758</v>
      </c>
      <c r="H137" t="s">
        <v>1377</v>
      </c>
      <c r="I137" t="s">
        <v>1340</v>
      </c>
    </row>
    <row r="138" spans="1:9" x14ac:dyDescent="0.25">
      <c r="A138">
        <v>137</v>
      </c>
      <c r="B138" t="s">
        <v>1759</v>
      </c>
      <c r="C138" t="s">
        <v>1411</v>
      </c>
      <c r="D138">
        <v>29</v>
      </c>
      <c r="E138" t="s">
        <v>1760</v>
      </c>
      <c r="F138">
        <v>5184</v>
      </c>
      <c r="G138" t="s">
        <v>1761</v>
      </c>
      <c r="H138" t="s">
        <v>1377</v>
      </c>
      <c r="I138" t="s">
        <v>1340</v>
      </c>
    </row>
    <row r="139" spans="1:9" x14ac:dyDescent="0.25">
      <c r="A139">
        <v>138</v>
      </c>
      <c r="B139" t="s">
        <v>1762</v>
      </c>
      <c r="C139" t="s">
        <v>1411</v>
      </c>
      <c r="D139">
        <v>62</v>
      </c>
      <c r="E139" t="s">
        <v>1763</v>
      </c>
      <c r="F139">
        <v>2238</v>
      </c>
      <c r="G139" t="s">
        <v>1764</v>
      </c>
      <c r="H139" t="s">
        <v>1350</v>
      </c>
      <c r="I139" t="s">
        <v>1340</v>
      </c>
    </row>
    <row r="140" spans="1:9" x14ac:dyDescent="0.25">
      <c r="A140">
        <v>139</v>
      </c>
      <c r="B140" t="s">
        <v>1765</v>
      </c>
      <c r="C140" t="s">
        <v>1371</v>
      </c>
      <c r="D140">
        <v>73</v>
      </c>
      <c r="E140" t="s">
        <v>1766</v>
      </c>
      <c r="F140">
        <v>8569</v>
      </c>
      <c r="G140" t="s">
        <v>1767</v>
      </c>
      <c r="H140" t="s">
        <v>1350</v>
      </c>
      <c r="I140" t="s">
        <v>1340</v>
      </c>
    </row>
    <row r="141" spans="1:9" x14ac:dyDescent="0.25">
      <c r="A141">
        <v>140</v>
      </c>
      <c r="B141" t="s">
        <v>1768</v>
      </c>
      <c r="C141" t="s">
        <v>1342</v>
      </c>
      <c r="D141">
        <v>43</v>
      </c>
      <c r="E141" t="s">
        <v>1769</v>
      </c>
      <c r="F141">
        <v>1058</v>
      </c>
      <c r="G141" t="s">
        <v>1770</v>
      </c>
      <c r="H141" t="s">
        <v>1362</v>
      </c>
      <c r="I141" t="s">
        <v>1340</v>
      </c>
    </row>
    <row r="142" spans="1:9" x14ac:dyDescent="0.25">
      <c r="A142">
        <v>141</v>
      </c>
      <c r="B142" t="s">
        <v>1771</v>
      </c>
      <c r="C142" t="s">
        <v>1411</v>
      </c>
      <c r="D142">
        <v>25</v>
      </c>
      <c r="E142" t="s">
        <v>1772</v>
      </c>
      <c r="F142">
        <v>457</v>
      </c>
      <c r="G142" t="s">
        <v>1773</v>
      </c>
      <c r="H142" t="s">
        <v>1396</v>
      </c>
      <c r="I142" t="s">
        <v>1340</v>
      </c>
    </row>
    <row r="143" spans="1:9" x14ac:dyDescent="0.25">
      <c r="A143">
        <v>142</v>
      </c>
      <c r="B143" t="s">
        <v>1774</v>
      </c>
      <c r="C143" t="s">
        <v>1352</v>
      </c>
      <c r="D143">
        <v>75</v>
      </c>
      <c r="E143" t="s">
        <v>1775</v>
      </c>
      <c r="F143">
        <v>6043</v>
      </c>
      <c r="G143" t="s">
        <v>1776</v>
      </c>
      <c r="H143" t="s">
        <v>1345</v>
      </c>
      <c r="I143" t="s">
        <v>1340</v>
      </c>
    </row>
    <row r="144" spans="1:9" x14ac:dyDescent="0.25">
      <c r="A144">
        <v>143</v>
      </c>
      <c r="B144" t="s">
        <v>1777</v>
      </c>
      <c r="C144" t="s">
        <v>1411</v>
      </c>
      <c r="D144">
        <v>80</v>
      </c>
      <c r="E144" t="s">
        <v>1778</v>
      </c>
      <c r="F144">
        <v>8254</v>
      </c>
      <c r="G144" t="s">
        <v>1779</v>
      </c>
      <c r="H144" t="s">
        <v>1396</v>
      </c>
      <c r="I144" t="s">
        <v>1340</v>
      </c>
    </row>
    <row r="145" spans="1:9" x14ac:dyDescent="0.25">
      <c r="A145">
        <v>144</v>
      </c>
      <c r="B145" t="s">
        <v>1780</v>
      </c>
      <c r="C145" t="s">
        <v>1371</v>
      </c>
      <c r="D145">
        <v>60</v>
      </c>
      <c r="E145" t="s">
        <v>1781</v>
      </c>
      <c r="F145">
        <v>5393</v>
      </c>
      <c r="G145" t="s">
        <v>1782</v>
      </c>
      <c r="H145" t="s">
        <v>1345</v>
      </c>
      <c r="I145" t="s">
        <v>1340</v>
      </c>
    </row>
    <row r="146" spans="1:9" x14ac:dyDescent="0.25">
      <c r="A146">
        <v>145</v>
      </c>
      <c r="B146" t="s">
        <v>1783</v>
      </c>
      <c r="C146" t="s">
        <v>1407</v>
      </c>
      <c r="D146">
        <v>43</v>
      </c>
      <c r="E146" t="s">
        <v>1784</v>
      </c>
      <c r="F146">
        <v>8332</v>
      </c>
      <c r="G146" t="s">
        <v>1785</v>
      </c>
      <c r="H146" t="s">
        <v>1350</v>
      </c>
      <c r="I146" t="s">
        <v>1340</v>
      </c>
    </row>
    <row r="147" spans="1:9" x14ac:dyDescent="0.25">
      <c r="A147">
        <v>146</v>
      </c>
      <c r="B147" t="s">
        <v>1786</v>
      </c>
      <c r="C147" t="s">
        <v>1367</v>
      </c>
      <c r="D147">
        <v>50</v>
      </c>
      <c r="E147" t="s">
        <v>1787</v>
      </c>
      <c r="F147">
        <v>6824</v>
      </c>
      <c r="G147" t="s">
        <v>1788</v>
      </c>
      <c r="H147" t="s">
        <v>1377</v>
      </c>
      <c r="I147" t="s">
        <v>1340</v>
      </c>
    </row>
    <row r="148" spans="1:9" x14ac:dyDescent="0.25">
      <c r="A148">
        <v>147</v>
      </c>
      <c r="B148" t="s">
        <v>1789</v>
      </c>
      <c r="C148" t="s">
        <v>1371</v>
      </c>
      <c r="D148">
        <v>42</v>
      </c>
      <c r="E148" t="s">
        <v>1790</v>
      </c>
      <c r="F148">
        <v>9361</v>
      </c>
      <c r="G148" t="s">
        <v>1791</v>
      </c>
      <c r="H148" t="s">
        <v>1377</v>
      </c>
      <c r="I148" t="s">
        <v>1340</v>
      </c>
    </row>
    <row r="149" spans="1:9" x14ac:dyDescent="0.25">
      <c r="A149">
        <v>148</v>
      </c>
      <c r="B149" t="s">
        <v>1792</v>
      </c>
      <c r="C149" t="s">
        <v>1347</v>
      </c>
      <c r="D149">
        <v>53</v>
      </c>
      <c r="E149" t="s">
        <v>1793</v>
      </c>
      <c r="F149">
        <v>6527</v>
      </c>
      <c r="G149" t="s">
        <v>1794</v>
      </c>
      <c r="H149" t="s">
        <v>1339</v>
      </c>
      <c r="I149" t="s">
        <v>1340</v>
      </c>
    </row>
    <row r="150" spans="1:9" x14ac:dyDescent="0.25">
      <c r="A150">
        <v>149</v>
      </c>
      <c r="B150" t="s">
        <v>1795</v>
      </c>
      <c r="C150" t="s">
        <v>1411</v>
      </c>
      <c r="D150">
        <v>25</v>
      </c>
      <c r="E150" t="s">
        <v>1796</v>
      </c>
      <c r="F150">
        <v>4101</v>
      </c>
      <c r="G150" t="s">
        <v>1797</v>
      </c>
      <c r="H150" t="s">
        <v>1362</v>
      </c>
      <c r="I150" t="s">
        <v>1340</v>
      </c>
    </row>
    <row r="151" spans="1:9" x14ac:dyDescent="0.25">
      <c r="A151">
        <v>150</v>
      </c>
      <c r="B151" t="s">
        <v>1798</v>
      </c>
      <c r="C151" t="s">
        <v>1371</v>
      </c>
      <c r="D151">
        <v>26</v>
      </c>
      <c r="E151" t="s">
        <v>1799</v>
      </c>
      <c r="F151">
        <v>3137</v>
      </c>
      <c r="G151" t="s">
        <v>1800</v>
      </c>
      <c r="H151" t="s">
        <v>1414</v>
      </c>
      <c r="I151" t="s">
        <v>1340</v>
      </c>
    </row>
    <row r="152" spans="1:9" x14ac:dyDescent="0.25">
      <c r="A152">
        <v>151</v>
      </c>
      <c r="B152" t="s">
        <v>1801</v>
      </c>
      <c r="C152" t="s">
        <v>1411</v>
      </c>
      <c r="D152">
        <v>25</v>
      </c>
      <c r="E152" t="s">
        <v>1802</v>
      </c>
      <c r="F152">
        <v>8763</v>
      </c>
      <c r="G152" t="s">
        <v>1803</v>
      </c>
      <c r="H152" t="s">
        <v>1377</v>
      </c>
      <c r="I152" t="s">
        <v>1340</v>
      </c>
    </row>
    <row r="153" spans="1:9" x14ac:dyDescent="0.25">
      <c r="A153">
        <v>152</v>
      </c>
      <c r="B153" t="s">
        <v>1804</v>
      </c>
      <c r="C153" t="s">
        <v>1336</v>
      </c>
      <c r="D153">
        <v>79</v>
      </c>
      <c r="E153" t="s">
        <v>1805</v>
      </c>
      <c r="F153">
        <v>7845</v>
      </c>
      <c r="G153" t="s">
        <v>1806</v>
      </c>
      <c r="H153" t="s">
        <v>1350</v>
      </c>
      <c r="I153" t="s">
        <v>1340</v>
      </c>
    </row>
    <row r="154" spans="1:9" x14ac:dyDescent="0.25">
      <c r="A154">
        <v>153</v>
      </c>
      <c r="B154" t="s">
        <v>1807</v>
      </c>
      <c r="C154" t="s">
        <v>1367</v>
      </c>
      <c r="D154">
        <v>73</v>
      </c>
      <c r="E154" t="s">
        <v>1808</v>
      </c>
      <c r="F154">
        <v>8473</v>
      </c>
      <c r="G154" t="s">
        <v>1809</v>
      </c>
      <c r="H154" t="s">
        <v>1339</v>
      </c>
      <c r="I154" t="s">
        <v>1340</v>
      </c>
    </row>
    <row r="155" spans="1:9" x14ac:dyDescent="0.25">
      <c r="A155">
        <v>154</v>
      </c>
      <c r="B155" t="s">
        <v>1810</v>
      </c>
      <c r="C155" t="s">
        <v>1367</v>
      </c>
      <c r="D155">
        <v>68</v>
      </c>
      <c r="E155" t="s">
        <v>1811</v>
      </c>
      <c r="F155">
        <v>3751</v>
      </c>
      <c r="G155" t="s">
        <v>1812</v>
      </c>
      <c r="H155" t="s">
        <v>1396</v>
      </c>
      <c r="I155" t="s">
        <v>1340</v>
      </c>
    </row>
    <row r="156" spans="1:9" x14ac:dyDescent="0.25">
      <c r="A156">
        <v>155</v>
      </c>
      <c r="B156" t="s">
        <v>1813</v>
      </c>
      <c r="C156" t="s">
        <v>1371</v>
      </c>
      <c r="D156">
        <v>80</v>
      </c>
      <c r="E156" t="s">
        <v>1814</v>
      </c>
      <c r="F156">
        <v>7841</v>
      </c>
      <c r="G156" t="s">
        <v>1815</v>
      </c>
      <c r="H156" t="s">
        <v>1362</v>
      </c>
      <c r="I156" t="s">
        <v>1340</v>
      </c>
    </row>
    <row r="157" spans="1:9" x14ac:dyDescent="0.25">
      <c r="A157">
        <v>156</v>
      </c>
      <c r="B157" t="s">
        <v>1816</v>
      </c>
      <c r="C157" t="s">
        <v>1336</v>
      </c>
      <c r="D157">
        <v>24</v>
      </c>
      <c r="E157" t="s">
        <v>1817</v>
      </c>
      <c r="F157">
        <v>7891</v>
      </c>
      <c r="G157" t="s">
        <v>1818</v>
      </c>
      <c r="H157" t="s">
        <v>1377</v>
      </c>
      <c r="I157" t="s">
        <v>1340</v>
      </c>
    </row>
    <row r="158" spans="1:9" x14ac:dyDescent="0.25">
      <c r="A158">
        <v>157</v>
      </c>
      <c r="B158" t="s">
        <v>1819</v>
      </c>
      <c r="C158" t="s">
        <v>1336</v>
      </c>
      <c r="D158">
        <v>70</v>
      </c>
      <c r="E158" t="s">
        <v>1820</v>
      </c>
      <c r="F158">
        <v>4103</v>
      </c>
      <c r="G158" t="s">
        <v>1821</v>
      </c>
      <c r="H158" t="s">
        <v>1355</v>
      </c>
      <c r="I158" t="s">
        <v>1340</v>
      </c>
    </row>
    <row r="159" spans="1:9" x14ac:dyDescent="0.25">
      <c r="A159">
        <v>158</v>
      </c>
      <c r="B159" t="s">
        <v>1822</v>
      </c>
      <c r="C159" t="s">
        <v>1407</v>
      </c>
      <c r="D159">
        <v>33</v>
      </c>
      <c r="E159" t="s">
        <v>1823</v>
      </c>
      <c r="F159">
        <v>58</v>
      </c>
      <c r="G159" t="s">
        <v>1824</v>
      </c>
      <c r="H159" t="s">
        <v>1362</v>
      </c>
      <c r="I159" t="s">
        <v>1340</v>
      </c>
    </row>
    <row r="160" spans="1:9" x14ac:dyDescent="0.25">
      <c r="A160">
        <v>159</v>
      </c>
      <c r="B160" t="s">
        <v>1825</v>
      </c>
      <c r="C160" t="s">
        <v>1352</v>
      </c>
      <c r="D160">
        <v>73</v>
      </c>
      <c r="E160" t="s">
        <v>1826</v>
      </c>
      <c r="F160">
        <v>482</v>
      </c>
      <c r="G160" t="s">
        <v>1827</v>
      </c>
      <c r="H160" t="s">
        <v>1345</v>
      </c>
      <c r="I160" t="s">
        <v>1340</v>
      </c>
    </row>
    <row r="161" spans="1:9" x14ac:dyDescent="0.25">
      <c r="A161">
        <v>160</v>
      </c>
      <c r="B161" t="s">
        <v>1828</v>
      </c>
      <c r="C161" t="s">
        <v>1371</v>
      </c>
      <c r="D161">
        <v>26</v>
      </c>
      <c r="E161" t="s">
        <v>1829</v>
      </c>
      <c r="F161">
        <v>3950</v>
      </c>
      <c r="G161" t="s">
        <v>1830</v>
      </c>
      <c r="H161" t="s">
        <v>1362</v>
      </c>
      <c r="I161" t="s">
        <v>1340</v>
      </c>
    </row>
    <row r="162" spans="1:9" x14ac:dyDescent="0.25">
      <c r="A162">
        <v>161</v>
      </c>
      <c r="B162" t="s">
        <v>1831</v>
      </c>
      <c r="C162" t="s">
        <v>1367</v>
      </c>
      <c r="D162">
        <v>29</v>
      </c>
      <c r="E162" t="s">
        <v>1832</v>
      </c>
      <c r="F162">
        <v>365</v>
      </c>
      <c r="G162" t="s">
        <v>1833</v>
      </c>
      <c r="H162" t="s">
        <v>1377</v>
      </c>
      <c r="I162" t="s">
        <v>1340</v>
      </c>
    </row>
    <row r="163" spans="1:9" x14ac:dyDescent="0.25">
      <c r="A163">
        <v>162</v>
      </c>
      <c r="B163" t="s">
        <v>1834</v>
      </c>
      <c r="C163" t="s">
        <v>1347</v>
      </c>
      <c r="D163">
        <v>33</v>
      </c>
      <c r="E163" t="s">
        <v>1835</v>
      </c>
      <c r="F163">
        <v>1797</v>
      </c>
      <c r="G163" t="s">
        <v>1836</v>
      </c>
      <c r="H163" t="s">
        <v>1345</v>
      </c>
      <c r="I163" t="s">
        <v>1340</v>
      </c>
    </row>
    <row r="164" spans="1:9" x14ac:dyDescent="0.25">
      <c r="A164">
        <v>163</v>
      </c>
      <c r="B164" t="s">
        <v>1837</v>
      </c>
      <c r="C164" t="s">
        <v>1342</v>
      </c>
      <c r="D164">
        <v>20</v>
      </c>
      <c r="E164" t="s">
        <v>1838</v>
      </c>
      <c r="F164">
        <v>9458</v>
      </c>
      <c r="G164" t="s">
        <v>1839</v>
      </c>
      <c r="H164" t="s">
        <v>1350</v>
      </c>
      <c r="I164" t="s">
        <v>1340</v>
      </c>
    </row>
    <row r="165" spans="1:9" x14ac:dyDescent="0.25">
      <c r="A165">
        <v>164</v>
      </c>
      <c r="B165" t="s">
        <v>1840</v>
      </c>
      <c r="C165" t="s">
        <v>1411</v>
      </c>
      <c r="D165">
        <v>54</v>
      </c>
      <c r="E165" t="s">
        <v>1841</v>
      </c>
      <c r="F165">
        <v>8504</v>
      </c>
      <c r="G165" t="s">
        <v>1842</v>
      </c>
      <c r="H165" t="s">
        <v>1377</v>
      </c>
      <c r="I165" t="s">
        <v>1340</v>
      </c>
    </row>
    <row r="166" spans="1:9" x14ac:dyDescent="0.25">
      <c r="A166">
        <v>165</v>
      </c>
      <c r="B166" t="s">
        <v>1843</v>
      </c>
      <c r="C166" t="s">
        <v>1371</v>
      </c>
      <c r="D166">
        <v>21</v>
      </c>
      <c r="E166" t="s">
        <v>1844</v>
      </c>
      <c r="F166">
        <v>7259</v>
      </c>
      <c r="G166" t="s">
        <v>1845</v>
      </c>
      <c r="H166" t="s">
        <v>1396</v>
      </c>
      <c r="I166" t="s">
        <v>1340</v>
      </c>
    </row>
    <row r="167" spans="1:9" x14ac:dyDescent="0.25">
      <c r="A167">
        <v>166</v>
      </c>
      <c r="B167" t="s">
        <v>1846</v>
      </c>
      <c r="C167" t="s">
        <v>1367</v>
      </c>
      <c r="D167">
        <v>67</v>
      </c>
      <c r="E167" t="s">
        <v>1847</v>
      </c>
      <c r="F167">
        <v>8983</v>
      </c>
      <c r="G167" t="s">
        <v>1848</v>
      </c>
      <c r="H167" t="s">
        <v>1355</v>
      </c>
      <c r="I167" t="s">
        <v>1340</v>
      </c>
    </row>
    <row r="168" spans="1:9" x14ac:dyDescent="0.25">
      <c r="A168">
        <v>167</v>
      </c>
      <c r="B168" t="s">
        <v>1849</v>
      </c>
      <c r="C168" t="s">
        <v>1367</v>
      </c>
      <c r="D168">
        <v>34</v>
      </c>
      <c r="E168" t="s">
        <v>1850</v>
      </c>
      <c r="F168">
        <v>6902</v>
      </c>
      <c r="G168" t="s">
        <v>1851</v>
      </c>
      <c r="H168" t="s">
        <v>1350</v>
      </c>
      <c r="I168" t="s">
        <v>1340</v>
      </c>
    </row>
    <row r="169" spans="1:9" x14ac:dyDescent="0.25">
      <c r="A169">
        <v>168</v>
      </c>
      <c r="B169" t="s">
        <v>1852</v>
      </c>
      <c r="C169" t="s">
        <v>1411</v>
      </c>
      <c r="D169">
        <v>27</v>
      </c>
      <c r="E169" t="s">
        <v>1853</v>
      </c>
      <c r="F169">
        <v>1975</v>
      </c>
      <c r="G169" t="s">
        <v>1854</v>
      </c>
      <c r="H169" t="s">
        <v>1377</v>
      </c>
      <c r="I169" t="s">
        <v>1340</v>
      </c>
    </row>
    <row r="170" spans="1:9" x14ac:dyDescent="0.25">
      <c r="A170">
        <v>169</v>
      </c>
      <c r="B170" t="s">
        <v>1855</v>
      </c>
      <c r="C170" t="s">
        <v>1336</v>
      </c>
      <c r="D170">
        <v>72</v>
      </c>
      <c r="E170" t="s">
        <v>1856</v>
      </c>
      <c r="F170">
        <v>7210</v>
      </c>
      <c r="G170" t="s">
        <v>1857</v>
      </c>
      <c r="H170" t="s">
        <v>1377</v>
      </c>
      <c r="I170" t="s">
        <v>1340</v>
      </c>
    </row>
    <row r="171" spans="1:9" x14ac:dyDescent="0.25">
      <c r="A171">
        <v>170</v>
      </c>
      <c r="B171" t="s">
        <v>1858</v>
      </c>
      <c r="C171" t="s">
        <v>1342</v>
      </c>
      <c r="D171">
        <v>57</v>
      </c>
      <c r="E171" t="s">
        <v>1859</v>
      </c>
      <c r="F171">
        <v>7133</v>
      </c>
      <c r="G171" t="s">
        <v>1860</v>
      </c>
      <c r="H171" t="s">
        <v>1396</v>
      </c>
      <c r="I171" t="s">
        <v>1340</v>
      </c>
    </row>
    <row r="172" spans="1:9" x14ac:dyDescent="0.25">
      <c r="A172">
        <v>171</v>
      </c>
      <c r="B172" t="s">
        <v>1861</v>
      </c>
      <c r="C172" t="s">
        <v>1367</v>
      </c>
      <c r="D172">
        <v>80</v>
      </c>
      <c r="E172" t="s">
        <v>1862</v>
      </c>
      <c r="F172">
        <v>6226</v>
      </c>
      <c r="G172" t="s">
        <v>1863</v>
      </c>
      <c r="H172" t="s">
        <v>1377</v>
      </c>
      <c r="I172" t="s">
        <v>1340</v>
      </c>
    </row>
    <row r="173" spans="1:9" x14ac:dyDescent="0.25">
      <c r="A173">
        <v>172</v>
      </c>
      <c r="B173" t="s">
        <v>1864</v>
      </c>
      <c r="C173" t="s">
        <v>1371</v>
      </c>
      <c r="D173">
        <v>73</v>
      </c>
      <c r="E173" t="s">
        <v>1865</v>
      </c>
      <c r="F173">
        <v>5996</v>
      </c>
      <c r="G173" t="s">
        <v>1866</v>
      </c>
      <c r="H173" t="s">
        <v>1339</v>
      </c>
      <c r="I173" t="s">
        <v>1340</v>
      </c>
    </row>
    <row r="174" spans="1:9" x14ac:dyDescent="0.25">
      <c r="A174">
        <v>173</v>
      </c>
      <c r="B174" t="s">
        <v>1867</v>
      </c>
      <c r="C174" t="s">
        <v>1411</v>
      </c>
      <c r="D174">
        <v>78</v>
      </c>
      <c r="E174" t="s">
        <v>1868</v>
      </c>
      <c r="F174">
        <v>5630</v>
      </c>
      <c r="G174" t="s">
        <v>1869</v>
      </c>
      <c r="H174" t="s">
        <v>1345</v>
      </c>
      <c r="I174" t="s">
        <v>1340</v>
      </c>
    </row>
    <row r="175" spans="1:9" x14ac:dyDescent="0.25">
      <c r="A175">
        <v>174</v>
      </c>
      <c r="B175" t="s">
        <v>1870</v>
      </c>
      <c r="C175" t="s">
        <v>1371</v>
      </c>
      <c r="D175">
        <v>68</v>
      </c>
      <c r="E175" t="s">
        <v>1871</v>
      </c>
      <c r="F175">
        <v>7668</v>
      </c>
      <c r="G175" t="s">
        <v>1872</v>
      </c>
      <c r="H175" t="s">
        <v>1377</v>
      </c>
      <c r="I175" t="s">
        <v>1340</v>
      </c>
    </row>
    <row r="176" spans="1:9" x14ac:dyDescent="0.25">
      <c r="A176">
        <v>175</v>
      </c>
      <c r="B176" t="s">
        <v>1873</v>
      </c>
      <c r="C176" t="s">
        <v>1411</v>
      </c>
      <c r="D176">
        <v>80</v>
      </c>
      <c r="E176" t="s">
        <v>1874</v>
      </c>
      <c r="F176">
        <v>3129</v>
      </c>
      <c r="G176" t="s">
        <v>1875</v>
      </c>
      <c r="H176" t="s">
        <v>1345</v>
      </c>
      <c r="I176" t="s">
        <v>1340</v>
      </c>
    </row>
    <row r="177" spans="1:9" x14ac:dyDescent="0.25">
      <c r="A177">
        <v>176</v>
      </c>
      <c r="B177" t="s">
        <v>1876</v>
      </c>
      <c r="C177" t="s">
        <v>1371</v>
      </c>
      <c r="D177">
        <v>45</v>
      </c>
      <c r="E177" t="s">
        <v>1877</v>
      </c>
      <c r="F177">
        <v>2548</v>
      </c>
      <c r="G177" t="s">
        <v>1878</v>
      </c>
      <c r="H177" t="s">
        <v>1362</v>
      </c>
      <c r="I177" t="s">
        <v>1340</v>
      </c>
    </row>
    <row r="178" spans="1:9" x14ac:dyDescent="0.25">
      <c r="A178">
        <v>177</v>
      </c>
      <c r="B178" t="s">
        <v>1879</v>
      </c>
      <c r="C178" t="s">
        <v>1342</v>
      </c>
      <c r="D178">
        <v>25</v>
      </c>
      <c r="E178" t="s">
        <v>1880</v>
      </c>
      <c r="F178">
        <v>3673</v>
      </c>
      <c r="G178" t="s">
        <v>1881</v>
      </c>
      <c r="H178" t="s">
        <v>1396</v>
      </c>
      <c r="I178" t="s">
        <v>1340</v>
      </c>
    </row>
    <row r="179" spans="1:9" x14ac:dyDescent="0.25">
      <c r="A179">
        <v>178</v>
      </c>
      <c r="B179" t="s">
        <v>1882</v>
      </c>
      <c r="C179" t="s">
        <v>1367</v>
      </c>
      <c r="D179">
        <v>51</v>
      </c>
      <c r="E179" t="s">
        <v>1883</v>
      </c>
      <c r="F179">
        <v>6282</v>
      </c>
      <c r="G179" t="s">
        <v>1884</v>
      </c>
      <c r="H179" t="s">
        <v>1350</v>
      </c>
      <c r="I179" t="s">
        <v>1340</v>
      </c>
    </row>
    <row r="180" spans="1:9" x14ac:dyDescent="0.25">
      <c r="A180">
        <v>179</v>
      </c>
      <c r="B180" t="s">
        <v>1885</v>
      </c>
      <c r="C180" t="s">
        <v>1367</v>
      </c>
      <c r="D180">
        <v>52</v>
      </c>
      <c r="E180" t="s">
        <v>1886</v>
      </c>
      <c r="F180">
        <v>3399</v>
      </c>
      <c r="G180" t="s">
        <v>1887</v>
      </c>
      <c r="H180" t="s">
        <v>1355</v>
      </c>
      <c r="I180" t="s">
        <v>1340</v>
      </c>
    </row>
    <row r="181" spans="1:9" x14ac:dyDescent="0.25">
      <c r="A181">
        <v>180</v>
      </c>
      <c r="B181" t="s">
        <v>1888</v>
      </c>
      <c r="C181" t="s">
        <v>1342</v>
      </c>
      <c r="D181">
        <v>21</v>
      </c>
      <c r="E181" t="s">
        <v>1889</v>
      </c>
      <c r="F181">
        <v>932</v>
      </c>
      <c r="G181" t="s">
        <v>1890</v>
      </c>
      <c r="H181" t="s">
        <v>1377</v>
      </c>
      <c r="I181" t="s">
        <v>1340</v>
      </c>
    </row>
    <row r="182" spans="1:9" x14ac:dyDescent="0.25">
      <c r="A182">
        <v>181</v>
      </c>
      <c r="B182" t="s">
        <v>1891</v>
      </c>
      <c r="C182" t="s">
        <v>1347</v>
      </c>
      <c r="D182">
        <v>27</v>
      </c>
      <c r="E182" t="s">
        <v>1892</v>
      </c>
      <c r="F182">
        <v>1017</v>
      </c>
      <c r="G182" t="s">
        <v>1893</v>
      </c>
      <c r="H182" t="s">
        <v>1339</v>
      </c>
      <c r="I182" t="s">
        <v>1340</v>
      </c>
    </row>
    <row r="183" spans="1:9" x14ac:dyDescent="0.25">
      <c r="A183">
        <v>182</v>
      </c>
      <c r="B183" t="s">
        <v>1894</v>
      </c>
      <c r="C183" t="s">
        <v>1371</v>
      </c>
      <c r="D183">
        <v>80</v>
      </c>
      <c r="E183" t="s">
        <v>1895</v>
      </c>
      <c r="F183">
        <v>2147</v>
      </c>
      <c r="G183" t="s">
        <v>1896</v>
      </c>
      <c r="H183" t="s">
        <v>1355</v>
      </c>
      <c r="I183" t="s">
        <v>1340</v>
      </c>
    </row>
    <row r="184" spans="1:9" x14ac:dyDescent="0.25">
      <c r="A184">
        <v>183</v>
      </c>
      <c r="B184" t="s">
        <v>1897</v>
      </c>
      <c r="C184" t="s">
        <v>1336</v>
      </c>
      <c r="D184">
        <v>44</v>
      </c>
      <c r="E184" t="s">
        <v>1898</v>
      </c>
      <c r="F184">
        <v>9583</v>
      </c>
      <c r="G184" t="s">
        <v>1899</v>
      </c>
      <c r="H184" t="s">
        <v>1355</v>
      </c>
      <c r="I184" t="s">
        <v>1340</v>
      </c>
    </row>
    <row r="185" spans="1:9" x14ac:dyDescent="0.25">
      <c r="A185">
        <v>184</v>
      </c>
      <c r="B185" t="s">
        <v>1900</v>
      </c>
      <c r="C185" t="s">
        <v>1352</v>
      </c>
      <c r="D185">
        <v>43</v>
      </c>
      <c r="E185" t="s">
        <v>1901</v>
      </c>
      <c r="F185">
        <v>8107</v>
      </c>
      <c r="G185" t="s">
        <v>1902</v>
      </c>
      <c r="H185" t="s">
        <v>1355</v>
      </c>
      <c r="I185" t="s">
        <v>1340</v>
      </c>
    </row>
    <row r="186" spans="1:9" x14ac:dyDescent="0.25">
      <c r="A186">
        <v>185</v>
      </c>
      <c r="B186" t="s">
        <v>1903</v>
      </c>
      <c r="C186" t="s">
        <v>1347</v>
      </c>
      <c r="D186">
        <v>67</v>
      </c>
      <c r="E186" t="s">
        <v>1904</v>
      </c>
      <c r="F186">
        <v>4337</v>
      </c>
      <c r="G186" t="s">
        <v>1905</v>
      </c>
      <c r="H186" t="s">
        <v>1396</v>
      </c>
      <c r="I186" t="s">
        <v>1340</v>
      </c>
    </row>
    <row r="187" spans="1:9" x14ac:dyDescent="0.25">
      <c r="A187">
        <v>186</v>
      </c>
      <c r="B187" t="s">
        <v>1906</v>
      </c>
      <c r="C187" t="s">
        <v>1411</v>
      </c>
      <c r="D187">
        <v>63</v>
      </c>
      <c r="E187" t="s">
        <v>1907</v>
      </c>
      <c r="F187">
        <v>5963</v>
      </c>
      <c r="G187" t="s">
        <v>1908</v>
      </c>
      <c r="H187" t="s">
        <v>1377</v>
      </c>
      <c r="I187" t="s">
        <v>1340</v>
      </c>
    </row>
    <row r="188" spans="1:9" x14ac:dyDescent="0.25">
      <c r="A188">
        <v>187</v>
      </c>
      <c r="B188" t="s">
        <v>1909</v>
      </c>
      <c r="C188" t="s">
        <v>1342</v>
      </c>
      <c r="D188">
        <v>70</v>
      </c>
      <c r="E188" t="s">
        <v>1910</v>
      </c>
      <c r="F188">
        <v>1007</v>
      </c>
      <c r="G188" t="s">
        <v>1911</v>
      </c>
      <c r="H188" t="s">
        <v>1355</v>
      </c>
      <c r="I188" t="s">
        <v>1340</v>
      </c>
    </row>
    <row r="189" spans="1:9" x14ac:dyDescent="0.25">
      <c r="A189">
        <v>188</v>
      </c>
      <c r="B189" t="s">
        <v>1912</v>
      </c>
      <c r="C189" t="s">
        <v>1367</v>
      </c>
      <c r="D189">
        <v>23</v>
      </c>
      <c r="E189" t="s">
        <v>1913</v>
      </c>
      <c r="F189">
        <v>5769</v>
      </c>
      <c r="G189" t="s">
        <v>1914</v>
      </c>
      <c r="H189" t="s">
        <v>1396</v>
      </c>
      <c r="I189" t="s">
        <v>1340</v>
      </c>
    </row>
    <row r="190" spans="1:9" x14ac:dyDescent="0.25">
      <c r="A190">
        <v>189</v>
      </c>
      <c r="B190" t="s">
        <v>1915</v>
      </c>
      <c r="C190" t="s">
        <v>1352</v>
      </c>
      <c r="D190">
        <v>28</v>
      </c>
      <c r="E190" t="s">
        <v>1916</v>
      </c>
      <c r="F190">
        <v>3678</v>
      </c>
      <c r="G190" t="s">
        <v>1917</v>
      </c>
      <c r="H190" t="s">
        <v>1377</v>
      </c>
      <c r="I190" t="s">
        <v>1340</v>
      </c>
    </row>
    <row r="191" spans="1:9" x14ac:dyDescent="0.25">
      <c r="A191">
        <v>190</v>
      </c>
      <c r="B191" t="s">
        <v>1918</v>
      </c>
      <c r="C191" t="s">
        <v>1367</v>
      </c>
      <c r="D191">
        <v>58</v>
      </c>
      <c r="E191" t="s">
        <v>1919</v>
      </c>
      <c r="F191">
        <v>5518</v>
      </c>
      <c r="G191" t="s">
        <v>1920</v>
      </c>
      <c r="H191" t="s">
        <v>1350</v>
      </c>
      <c r="I191" t="s">
        <v>1340</v>
      </c>
    </row>
    <row r="192" spans="1:9" x14ac:dyDescent="0.25">
      <c r="A192">
        <v>191</v>
      </c>
      <c r="B192" t="s">
        <v>1921</v>
      </c>
      <c r="C192" t="s">
        <v>1367</v>
      </c>
      <c r="D192">
        <v>76</v>
      </c>
      <c r="E192" t="s">
        <v>1922</v>
      </c>
      <c r="F192">
        <v>5036</v>
      </c>
      <c r="G192" t="s">
        <v>1923</v>
      </c>
      <c r="H192" t="s">
        <v>1339</v>
      </c>
      <c r="I192" t="s">
        <v>1340</v>
      </c>
    </row>
    <row r="193" spans="1:9" x14ac:dyDescent="0.25">
      <c r="A193">
        <v>192</v>
      </c>
      <c r="B193" t="s">
        <v>1924</v>
      </c>
      <c r="C193" t="s">
        <v>1336</v>
      </c>
      <c r="D193">
        <v>63</v>
      </c>
      <c r="E193" t="s">
        <v>1925</v>
      </c>
      <c r="F193">
        <v>4239</v>
      </c>
      <c r="G193" t="s">
        <v>1926</v>
      </c>
      <c r="H193" t="s">
        <v>1414</v>
      </c>
      <c r="I193" t="s">
        <v>1340</v>
      </c>
    </row>
    <row r="194" spans="1:9" x14ac:dyDescent="0.25">
      <c r="A194">
        <v>193</v>
      </c>
      <c r="B194" t="s">
        <v>1927</v>
      </c>
      <c r="C194" t="s">
        <v>1347</v>
      </c>
      <c r="D194">
        <v>77</v>
      </c>
      <c r="E194" t="s">
        <v>1928</v>
      </c>
      <c r="F194">
        <v>8063</v>
      </c>
      <c r="G194" t="s">
        <v>1929</v>
      </c>
      <c r="H194" t="s">
        <v>1377</v>
      </c>
      <c r="I194" t="s">
        <v>1340</v>
      </c>
    </row>
    <row r="195" spans="1:9" x14ac:dyDescent="0.25">
      <c r="A195">
        <v>194</v>
      </c>
      <c r="B195" t="s">
        <v>1930</v>
      </c>
      <c r="C195" t="s">
        <v>1371</v>
      </c>
      <c r="D195">
        <v>61</v>
      </c>
      <c r="E195" t="s">
        <v>1931</v>
      </c>
      <c r="F195">
        <v>6849</v>
      </c>
      <c r="G195" t="s">
        <v>1932</v>
      </c>
      <c r="H195" t="s">
        <v>1362</v>
      </c>
      <c r="I195" t="s">
        <v>1340</v>
      </c>
    </row>
    <row r="196" spans="1:9" x14ac:dyDescent="0.25">
      <c r="A196">
        <v>195</v>
      </c>
      <c r="B196" t="s">
        <v>1933</v>
      </c>
      <c r="C196" t="s">
        <v>1342</v>
      </c>
      <c r="D196">
        <v>72</v>
      </c>
      <c r="E196" t="s">
        <v>1934</v>
      </c>
      <c r="F196">
        <v>6036</v>
      </c>
      <c r="G196" t="s">
        <v>1935</v>
      </c>
      <c r="H196" t="s">
        <v>1362</v>
      </c>
      <c r="I196" t="s">
        <v>1340</v>
      </c>
    </row>
    <row r="197" spans="1:9" x14ac:dyDescent="0.25">
      <c r="A197">
        <v>196</v>
      </c>
      <c r="B197" t="s">
        <v>1936</v>
      </c>
      <c r="C197" t="s">
        <v>1407</v>
      </c>
      <c r="D197">
        <v>25</v>
      </c>
      <c r="E197" t="s">
        <v>1937</v>
      </c>
      <c r="F197">
        <v>4911</v>
      </c>
      <c r="G197" t="s">
        <v>1938</v>
      </c>
      <c r="H197" t="s">
        <v>1345</v>
      </c>
      <c r="I197" t="s">
        <v>1340</v>
      </c>
    </row>
    <row r="198" spans="1:9" x14ac:dyDescent="0.25">
      <c r="A198">
        <v>197</v>
      </c>
      <c r="B198" t="s">
        <v>1939</v>
      </c>
      <c r="C198" t="s">
        <v>1411</v>
      </c>
      <c r="D198">
        <v>67</v>
      </c>
      <c r="E198" t="s">
        <v>1940</v>
      </c>
      <c r="F198">
        <v>3255</v>
      </c>
      <c r="G198" t="s">
        <v>1941</v>
      </c>
      <c r="H198" t="s">
        <v>1377</v>
      </c>
      <c r="I198" t="s">
        <v>1340</v>
      </c>
    </row>
    <row r="199" spans="1:9" x14ac:dyDescent="0.25">
      <c r="A199">
        <v>198</v>
      </c>
      <c r="B199" t="s">
        <v>1942</v>
      </c>
      <c r="C199" t="s">
        <v>1407</v>
      </c>
      <c r="D199">
        <v>66</v>
      </c>
      <c r="E199" t="s">
        <v>1943</v>
      </c>
      <c r="F199">
        <v>386</v>
      </c>
      <c r="G199" t="s">
        <v>1944</v>
      </c>
      <c r="H199" t="s">
        <v>1396</v>
      </c>
      <c r="I199" t="s">
        <v>1340</v>
      </c>
    </row>
    <row r="200" spans="1:9" x14ac:dyDescent="0.25">
      <c r="A200">
        <v>199</v>
      </c>
      <c r="B200" t="s">
        <v>1945</v>
      </c>
      <c r="C200" t="s">
        <v>1407</v>
      </c>
      <c r="D200">
        <v>65</v>
      </c>
      <c r="E200" t="s">
        <v>1946</v>
      </c>
      <c r="F200">
        <v>6219</v>
      </c>
      <c r="G200" t="s">
        <v>1947</v>
      </c>
      <c r="H200" t="s">
        <v>1345</v>
      </c>
      <c r="I200" t="s">
        <v>1340</v>
      </c>
    </row>
    <row r="201" spans="1:9" x14ac:dyDescent="0.25">
      <c r="A201">
        <v>200</v>
      </c>
      <c r="B201" t="s">
        <v>1948</v>
      </c>
      <c r="C201" t="s">
        <v>1407</v>
      </c>
      <c r="D201">
        <v>68</v>
      </c>
      <c r="E201" t="s">
        <v>1949</v>
      </c>
      <c r="F201">
        <v>4072</v>
      </c>
      <c r="G201" t="s">
        <v>1950</v>
      </c>
      <c r="H201" t="s">
        <v>1350</v>
      </c>
      <c r="I201" t="s">
        <v>1340</v>
      </c>
    </row>
    <row r="202" spans="1:9" x14ac:dyDescent="0.25">
      <c r="A202">
        <v>201</v>
      </c>
      <c r="B202" t="s">
        <v>1951</v>
      </c>
      <c r="C202" t="s">
        <v>1347</v>
      </c>
      <c r="D202">
        <v>58</v>
      </c>
      <c r="E202" t="s">
        <v>1952</v>
      </c>
      <c r="F202">
        <v>4396</v>
      </c>
      <c r="G202" t="s">
        <v>1953</v>
      </c>
      <c r="H202" t="s">
        <v>1350</v>
      </c>
      <c r="I202" t="s">
        <v>1340</v>
      </c>
    </row>
    <row r="203" spans="1:9" x14ac:dyDescent="0.25">
      <c r="A203">
        <v>202</v>
      </c>
      <c r="B203" t="s">
        <v>1954</v>
      </c>
      <c r="C203" t="s">
        <v>1336</v>
      </c>
      <c r="D203">
        <v>67</v>
      </c>
      <c r="E203" t="s">
        <v>1955</v>
      </c>
      <c r="F203">
        <v>6557</v>
      </c>
      <c r="G203" t="s">
        <v>1956</v>
      </c>
      <c r="H203" t="s">
        <v>1355</v>
      </c>
      <c r="I203" t="s">
        <v>1340</v>
      </c>
    </row>
    <row r="204" spans="1:9" x14ac:dyDescent="0.25">
      <c r="A204">
        <v>203</v>
      </c>
      <c r="B204" t="s">
        <v>1957</v>
      </c>
      <c r="C204" t="s">
        <v>1411</v>
      </c>
      <c r="D204">
        <v>30</v>
      </c>
      <c r="E204" t="s">
        <v>1958</v>
      </c>
      <c r="F204">
        <v>8856</v>
      </c>
      <c r="G204" t="s">
        <v>1959</v>
      </c>
      <c r="H204" t="s">
        <v>1350</v>
      </c>
      <c r="I204" t="s">
        <v>1340</v>
      </c>
    </row>
    <row r="205" spans="1:9" x14ac:dyDescent="0.25">
      <c r="A205">
        <v>204</v>
      </c>
      <c r="B205" t="s">
        <v>1960</v>
      </c>
      <c r="C205" t="s">
        <v>1336</v>
      </c>
      <c r="D205">
        <v>60</v>
      </c>
      <c r="E205" t="s">
        <v>1961</v>
      </c>
      <c r="F205">
        <v>5120</v>
      </c>
      <c r="G205" t="s">
        <v>1962</v>
      </c>
      <c r="H205" t="s">
        <v>1362</v>
      </c>
      <c r="I205" t="s">
        <v>1340</v>
      </c>
    </row>
    <row r="206" spans="1:9" x14ac:dyDescent="0.25">
      <c r="A206">
        <v>205</v>
      </c>
      <c r="B206" t="s">
        <v>1963</v>
      </c>
      <c r="C206" t="s">
        <v>1342</v>
      </c>
      <c r="D206">
        <v>23</v>
      </c>
      <c r="E206" t="s">
        <v>1964</v>
      </c>
      <c r="F206">
        <v>2345</v>
      </c>
      <c r="G206" t="s">
        <v>1965</v>
      </c>
      <c r="H206" t="s">
        <v>1345</v>
      </c>
      <c r="I206" t="s">
        <v>1340</v>
      </c>
    </row>
    <row r="207" spans="1:9" x14ac:dyDescent="0.25">
      <c r="A207">
        <v>206</v>
      </c>
      <c r="B207" t="s">
        <v>1966</v>
      </c>
      <c r="C207" t="s">
        <v>1347</v>
      </c>
      <c r="D207">
        <v>66</v>
      </c>
      <c r="E207" t="s">
        <v>1967</v>
      </c>
      <c r="F207">
        <v>2155</v>
      </c>
      <c r="G207" t="s">
        <v>1968</v>
      </c>
      <c r="H207" t="s">
        <v>1355</v>
      </c>
      <c r="I207" t="s">
        <v>1340</v>
      </c>
    </row>
    <row r="208" spans="1:9" x14ac:dyDescent="0.25">
      <c r="A208">
        <v>207</v>
      </c>
      <c r="B208" t="s">
        <v>1969</v>
      </c>
      <c r="C208" t="s">
        <v>1407</v>
      </c>
      <c r="D208">
        <v>56</v>
      </c>
      <c r="E208" t="s">
        <v>1970</v>
      </c>
      <c r="F208">
        <v>7847</v>
      </c>
      <c r="G208" t="s">
        <v>1971</v>
      </c>
      <c r="H208" t="s">
        <v>1355</v>
      </c>
      <c r="I208" t="s">
        <v>1340</v>
      </c>
    </row>
    <row r="209" spans="1:9" x14ac:dyDescent="0.25">
      <c r="A209">
        <v>208</v>
      </c>
      <c r="B209" t="s">
        <v>1972</v>
      </c>
      <c r="C209" t="s">
        <v>1352</v>
      </c>
      <c r="D209">
        <v>71</v>
      </c>
      <c r="E209" t="s">
        <v>1973</v>
      </c>
      <c r="F209">
        <v>994</v>
      </c>
      <c r="G209" t="s">
        <v>1974</v>
      </c>
      <c r="H209" t="s">
        <v>1345</v>
      </c>
      <c r="I209" t="s">
        <v>1340</v>
      </c>
    </row>
    <row r="210" spans="1:9" x14ac:dyDescent="0.25">
      <c r="A210">
        <v>209</v>
      </c>
      <c r="B210" t="s">
        <v>1975</v>
      </c>
      <c r="C210" t="s">
        <v>1336</v>
      </c>
      <c r="D210">
        <v>29</v>
      </c>
      <c r="E210" t="s">
        <v>1976</v>
      </c>
      <c r="F210">
        <v>8313</v>
      </c>
      <c r="G210" t="s">
        <v>1977</v>
      </c>
      <c r="H210" t="s">
        <v>1345</v>
      </c>
      <c r="I210" t="s">
        <v>1340</v>
      </c>
    </row>
    <row r="211" spans="1:9" x14ac:dyDescent="0.25">
      <c r="A211">
        <v>210</v>
      </c>
      <c r="B211" t="s">
        <v>1978</v>
      </c>
      <c r="C211" t="s">
        <v>1347</v>
      </c>
      <c r="D211">
        <v>79</v>
      </c>
      <c r="E211" t="s">
        <v>1979</v>
      </c>
      <c r="F211">
        <v>5663</v>
      </c>
      <c r="G211" t="s">
        <v>1980</v>
      </c>
      <c r="H211" t="s">
        <v>1362</v>
      </c>
      <c r="I211" t="s">
        <v>1340</v>
      </c>
    </row>
    <row r="212" spans="1:9" x14ac:dyDescent="0.25">
      <c r="A212">
        <v>211</v>
      </c>
      <c r="B212" t="s">
        <v>1981</v>
      </c>
      <c r="C212" t="s">
        <v>1411</v>
      </c>
      <c r="D212">
        <v>52</v>
      </c>
      <c r="E212" t="s">
        <v>1982</v>
      </c>
      <c r="F212">
        <v>4473</v>
      </c>
      <c r="G212" t="s">
        <v>1983</v>
      </c>
      <c r="H212" t="s">
        <v>1362</v>
      </c>
      <c r="I212" t="s">
        <v>1340</v>
      </c>
    </row>
    <row r="213" spans="1:9" x14ac:dyDescent="0.25">
      <c r="A213">
        <v>212</v>
      </c>
      <c r="B213" t="s">
        <v>1984</v>
      </c>
      <c r="C213" t="s">
        <v>1347</v>
      </c>
      <c r="D213">
        <v>79</v>
      </c>
      <c r="E213" t="s">
        <v>1985</v>
      </c>
      <c r="F213">
        <v>4481</v>
      </c>
      <c r="G213" t="s">
        <v>1986</v>
      </c>
      <c r="H213" t="s">
        <v>1377</v>
      </c>
      <c r="I213" t="s">
        <v>1340</v>
      </c>
    </row>
    <row r="214" spans="1:9" x14ac:dyDescent="0.25">
      <c r="A214">
        <v>213</v>
      </c>
      <c r="B214" t="s">
        <v>1987</v>
      </c>
      <c r="C214" t="s">
        <v>1347</v>
      </c>
      <c r="D214">
        <v>25</v>
      </c>
      <c r="E214" t="s">
        <v>1988</v>
      </c>
      <c r="F214">
        <v>5931</v>
      </c>
      <c r="G214" t="s">
        <v>1989</v>
      </c>
      <c r="H214" t="s">
        <v>1377</v>
      </c>
      <c r="I214" t="s">
        <v>1340</v>
      </c>
    </row>
    <row r="215" spans="1:9" x14ac:dyDescent="0.25">
      <c r="A215">
        <v>214</v>
      </c>
      <c r="B215" t="s">
        <v>1990</v>
      </c>
      <c r="C215" t="s">
        <v>1336</v>
      </c>
      <c r="D215">
        <v>55</v>
      </c>
      <c r="E215" t="s">
        <v>1991</v>
      </c>
      <c r="F215">
        <v>9750</v>
      </c>
      <c r="G215" t="s">
        <v>1992</v>
      </c>
      <c r="H215" t="s">
        <v>1355</v>
      </c>
      <c r="I215" t="s">
        <v>1340</v>
      </c>
    </row>
    <row r="216" spans="1:9" x14ac:dyDescent="0.25">
      <c r="A216">
        <v>215</v>
      </c>
      <c r="B216" t="s">
        <v>1993</v>
      </c>
      <c r="C216" t="s">
        <v>1411</v>
      </c>
      <c r="D216">
        <v>57</v>
      </c>
      <c r="E216" t="s">
        <v>1994</v>
      </c>
      <c r="F216">
        <v>3483</v>
      </c>
      <c r="G216" t="s">
        <v>1995</v>
      </c>
      <c r="H216" t="s">
        <v>1362</v>
      </c>
      <c r="I216" t="s">
        <v>1340</v>
      </c>
    </row>
    <row r="217" spans="1:9" x14ac:dyDescent="0.25">
      <c r="A217">
        <v>216</v>
      </c>
      <c r="B217" t="s">
        <v>1996</v>
      </c>
      <c r="C217" t="s">
        <v>1407</v>
      </c>
      <c r="D217">
        <v>50</v>
      </c>
      <c r="E217" t="s">
        <v>1997</v>
      </c>
      <c r="F217">
        <v>3991</v>
      </c>
      <c r="G217" t="s">
        <v>1998</v>
      </c>
      <c r="H217" t="s">
        <v>1339</v>
      </c>
      <c r="I217" t="s">
        <v>1340</v>
      </c>
    </row>
    <row r="218" spans="1:9" x14ac:dyDescent="0.25">
      <c r="A218">
        <v>217</v>
      </c>
      <c r="B218" t="s">
        <v>1999</v>
      </c>
      <c r="C218" t="s">
        <v>1352</v>
      </c>
      <c r="D218">
        <v>29</v>
      </c>
      <c r="E218" t="s">
        <v>2000</v>
      </c>
      <c r="F218">
        <v>742</v>
      </c>
      <c r="G218" t="s">
        <v>1857</v>
      </c>
      <c r="H218" t="s">
        <v>1350</v>
      </c>
      <c r="I218" t="s">
        <v>1340</v>
      </c>
    </row>
    <row r="219" spans="1:9" x14ac:dyDescent="0.25">
      <c r="A219">
        <v>218</v>
      </c>
      <c r="B219" t="s">
        <v>2001</v>
      </c>
      <c r="C219" t="s">
        <v>1411</v>
      </c>
      <c r="D219">
        <v>78</v>
      </c>
      <c r="E219" t="s">
        <v>2002</v>
      </c>
      <c r="F219">
        <v>7479</v>
      </c>
      <c r="G219" t="s">
        <v>2003</v>
      </c>
      <c r="H219" t="s">
        <v>1355</v>
      </c>
      <c r="I219" t="s">
        <v>1340</v>
      </c>
    </row>
    <row r="220" spans="1:9" x14ac:dyDescent="0.25">
      <c r="A220">
        <v>219</v>
      </c>
      <c r="B220" t="s">
        <v>2004</v>
      </c>
      <c r="C220" t="s">
        <v>1371</v>
      </c>
      <c r="D220">
        <v>44</v>
      </c>
      <c r="E220" t="s">
        <v>2005</v>
      </c>
      <c r="F220">
        <v>8174</v>
      </c>
      <c r="G220" t="s">
        <v>2006</v>
      </c>
      <c r="H220" t="s">
        <v>1414</v>
      </c>
      <c r="I220" t="s">
        <v>1340</v>
      </c>
    </row>
    <row r="221" spans="1:9" x14ac:dyDescent="0.25">
      <c r="A221">
        <v>220</v>
      </c>
      <c r="B221" t="s">
        <v>2007</v>
      </c>
      <c r="C221" t="s">
        <v>1352</v>
      </c>
      <c r="D221">
        <v>79</v>
      </c>
      <c r="E221" t="s">
        <v>2008</v>
      </c>
      <c r="F221">
        <v>1993</v>
      </c>
      <c r="G221" t="s">
        <v>2009</v>
      </c>
      <c r="H221" t="s">
        <v>1377</v>
      </c>
      <c r="I221" t="s">
        <v>1340</v>
      </c>
    </row>
    <row r="222" spans="1:9" x14ac:dyDescent="0.25">
      <c r="A222">
        <v>221</v>
      </c>
      <c r="B222" t="s">
        <v>2010</v>
      </c>
      <c r="C222" t="s">
        <v>1347</v>
      </c>
      <c r="D222">
        <v>43</v>
      </c>
      <c r="E222" t="s">
        <v>2011</v>
      </c>
      <c r="F222">
        <v>4519</v>
      </c>
      <c r="G222" t="s">
        <v>2012</v>
      </c>
      <c r="H222" t="s">
        <v>1350</v>
      </c>
      <c r="I222" t="s">
        <v>1340</v>
      </c>
    </row>
    <row r="223" spans="1:9" x14ac:dyDescent="0.25">
      <c r="A223">
        <v>222</v>
      </c>
      <c r="B223" t="s">
        <v>2013</v>
      </c>
      <c r="C223" t="s">
        <v>1371</v>
      </c>
      <c r="D223">
        <v>40</v>
      </c>
      <c r="E223" t="s">
        <v>2014</v>
      </c>
      <c r="F223">
        <v>2967</v>
      </c>
      <c r="G223" t="s">
        <v>2015</v>
      </c>
      <c r="H223" t="s">
        <v>1414</v>
      </c>
      <c r="I223" t="s">
        <v>1340</v>
      </c>
    </row>
    <row r="224" spans="1:9" x14ac:dyDescent="0.25">
      <c r="A224">
        <v>223</v>
      </c>
      <c r="B224" t="s">
        <v>2016</v>
      </c>
      <c r="C224" t="s">
        <v>1411</v>
      </c>
      <c r="D224">
        <v>51</v>
      </c>
      <c r="E224" t="s">
        <v>2017</v>
      </c>
      <c r="F224">
        <v>573</v>
      </c>
      <c r="G224" t="s">
        <v>2018</v>
      </c>
      <c r="H224" t="s">
        <v>1345</v>
      </c>
      <c r="I224" t="s">
        <v>1340</v>
      </c>
    </row>
    <row r="225" spans="1:9" x14ac:dyDescent="0.25">
      <c r="A225">
        <v>224</v>
      </c>
      <c r="B225" t="s">
        <v>2019</v>
      </c>
      <c r="C225" t="s">
        <v>1342</v>
      </c>
      <c r="D225">
        <v>78</v>
      </c>
      <c r="E225" t="s">
        <v>2020</v>
      </c>
      <c r="F225">
        <v>7744</v>
      </c>
      <c r="G225" t="s">
        <v>2021</v>
      </c>
      <c r="H225" t="s">
        <v>1362</v>
      </c>
      <c r="I225" t="s">
        <v>1340</v>
      </c>
    </row>
    <row r="226" spans="1:9" x14ac:dyDescent="0.25">
      <c r="A226">
        <v>225</v>
      </c>
      <c r="B226" t="s">
        <v>2022</v>
      </c>
      <c r="C226" t="s">
        <v>1342</v>
      </c>
      <c r="D226">
        <v>75</v>
      </c>
      <c r="E226" t="s">
        <v>2023</v>
      </c>
      <c r="F226">
        <v>4755</v>
      </c>
      <c r="G226" t="s">
        <v>2024</v>
      </c>
      <c r="H226" t="s">
        <v>1355</v>
      </c>
      <c r="I226" t="s">
        <v>1340</v>
      </c>
    </row>
    <row r="227" spans="1:9" x14ac:dyDescent="0.25">
      <c r="A227">
        <v>226</v>
      </c>
      <c r="B227" t="s">
        <v>2025</v>
      </c>
      <c r="C227" t="s">
        <v>1411</v>
      </c>
      <c r="D227">
        <v>73</v>
      </c>
      <c r="E227" t="s">
        <v>2026</v>
      </c>
      <c r="F227">
        <v>828</v>
      </c>
      <c r="G227" t="s">
        <v>2027</v>
      </c>
      <c r="H227" t="s">
        <v>1414</v>
      </c>
      <c r="I227" t="s">
        <v>1340</v>
      </c>
    </row>
    <row r="228" spans="1:9" x14ac:dyDescent="0.25">
      <c r="A228">
        <v>227</v>
      </c>
      <c r="B228" t="s">
        <v>2028</v>
      </c>
      <c r="C228" t="s">
        <v>1411</v>
      </c>
      <c r="D228">
        <v>26</v>
      </c>
      <c r="E228" t="s">
        <v>2029</v>
      </c>
      <c r="F228">
        <v>3857</v>
      </c>
      <c r="G228" t="s">
        <v>2030</v>
      </c>
      <c r="H228" t="s">
        <v>1414</v>
      </c>
      <c r="I228" t="s">
        <v>1340</v>
      </c>
    </row>
    <row r="229" spans="1:9" x14ac:dyDescent="0.25">
      <c r="A229">
        <v>228</v>
      </c>
      <c r="B229" t="s">
        <v>2031</v>
      </c>
      <c r="C229" t="s">
        <v>1336</v>
      </c>
      <c r="D229">
        <v>40</v>
      </c>
      <c r="E229" t="s">
        <v>2032</v>
      </c>
      <c r="F229">
        <v>5447</v>
      </c>
      <c r="G229" t="s">
        <v>2033</v>
      </c>
      <c r="H229" t="s">
        <v>1339</v>
      </c>
      <c r="I229" t="s">
        <v>1340</v>
      </c>
    </row>
    <row r="230" spans="1:9" x14ac:dyDescent="0.25">
      <c r="A230">
        <v>229</v>
      </c>
      <c r="B230" t="s">
        <v>2034</v>
      </c>
      <c r="C230" t="s">
        <v>1336</v>
      </c>
      <c r="D230">
        <v>20</v>
      </c>
      <c r="E230" t="s">
        <v>2035</v>
      </c>
      <c r="F230">
        <v>1344</v>
      </c>
      <c r="G230" t="s">
        <v>2036</v>
      </c>
      <c r="H230" t="s">
        <v>1350</v>
      </c>
      <c r="I230" t="s">
        <v>1340</v>
      </c>
    </row>
    <row r="231" spans="1:9" x14ac:dyDescent="0.25">
      <c r="A231">
        <v>230</v>
      </c>
      <c r="B231" t="s">
        <v>2037</v>
      </c>
      <c r="C231" t="s">
        <v>1352</v>
      </c>
      <c r="D231">
        <v>21</v>
      </c>
      <c r="E231" t="s">
        <v>2038</v>
      </c>
      <c r="F231">
        <v>7779</v>
      </c>
      <c r="G231" t="s">
        <v>2039</v>
      </c>
      <c r="H231" t="s">
        <v>1414</v>
      </c>
      <c r="I231" t="s">
        <v>1340</v>
      </c>
    </row>
    <row r="232" spans="1:9" x14ac:dyDescent="0.25">
      <c r="A232">
        <v>231</v>
      </c>
      <c r="B232" t="s">
        <v>2040</v>
      </c>
      <c r="C232" t="s">
        <v>1407</v>
      </c>
      <c r="D232">
        <v>33</v>
      </c>
      <c r="E232" t="s">
        <v>2041</v>
      </c>
      <c r="F232">
        <v>266</v>
      </c>
      <c r="G232" t="s">
        <v>2042</v>
      </c>
      <c r="H232" t="s">
        <v>1339</v>
      </c>
      <c r="I232" t="s">
        <v>1340</v>
      </c>
    </row>
    <row r="233" spans="1:9" x14ac:dyDescent="0.25">
      <c r="A233">
        <v>232</v>
      </c>
      <c r="B233" t="s">
        <v>2043</v>
      </c>
      <c r="C233" t="s">
        <v>1371</v>
      </c>
      <c r="D233">
        <v>24</v>
      </c>
      <c r="E233" t="s">
        <v>2044</v>
      </c>
      <c r="F233">
        <v>5019</v>
      </c>
      <c r="G233" t="s">
        <v>2045</v>
      </c>
      <c r="H233" t="s">
        <v>1339</v>
      </c>
      <c r="I233" t="s">
        <v>1340</v>
      </c>
    </row>
    <row r="234" spans="1:9" x14ac:dyDescent="0.25">
      <c r="A234">
        <v>233</v>
      </c>
      <c r="B234" t="s">
        <v>2046</v>
      </c>
      <c r="C234" t="s">
        <v>1367</v>
      </c>
      <c r="D234">
        <v>33</v>
      </c>
      <c r="E234" t="s">
        <v>2047</v>
      </c>
      <c r="F234">
        <v>8968</v>
      </c>
      <c r="G234" t="s">
        <v>2048</v>
      </c>
      <c r="H234" t="s">
        <v>1345</v>
      </c>
      <c r="I234" t="s">
        <v>1340</v>
      </c>
    </row>
    <row r="235" spans="1:9" x14ac:dyDescent="0.25">
      <c r="A235">
        <v>234</v>
      </c>
      <c r="B235" t="s">
        <v>2049</v>
      </c>
      <c r="C235" t="s">
        <v>1342</v>
      </c>
      <c r="D235">
        <v>37</v>
      </c>
      <c r="E235" t="s">
        <v>2050</v>
      </c>
      <c r="F235">
        <v>7368</v>
      </c>
      <c r="G235" t="s">
        <v>2051</v>
      </c>
      <c r="H235" t="s">
        <v>1396</v>
      </c>
      <c r="I235" t="s">
        <v>1340</v>
      </c>
    </row>
    <row r="236" spans="1:9" x14ac:dyDescent="0.25">
      <c r="A236">
        <v>235</v>
      </c>
      <c r="B236" t="s">
        <v>2052</v>
      </c>
      <c r="C236" t="s">
        <v>1411</v>
      </c>
      <c r="D236">
        <v>32</v>
      </c>
      <c r="E236" t="s">
        <v>2053</v>
      </c>
      <c r="F236">
        <v>7158</v>
      </c>
      <c r="G236" t="s">
        <v>2054</v>
      </c>
      <c r="H236" t="s">
        <v>1414</v>
      </c>
      <c r="I236" t="s">
        <v>1340</v>
      </c>
    </row>
    <row r="237" spans="1:9" x14ac:dyDescent="0.25">
      <c r="A237">
        <v>236</v>
      </c>
      <c r="B237" t="s">
        <v>2055</v>
      </c>
      <c r="C237" t="s">
        <v>1411</v>
      </c>
      <c r="D237">
        <v>80</v>
      </c>
      <c r="E237" t="s">
        <v>2056</v>
      </c>
      <c r="F237">
        <v>2752</v>
      </c>
      <c r="G237" t="s">
        <v>2057</v>
      </c>
      <c r="H237" t="s">
        <v>1362</v>
      </c>
      <c r="I237" t="s">
        <v>1340</v>
      </c>
    </row>
    <row r="238" spans="1:9" x14ac:dyDescent="0.25">
      <c r="A238">
        <v>237</v>
      </c>
      <c r="B238" t="s">
        <v>2058</v>
      </c>
      <c r="C238" t="s">
        <v>1367</v>
      </c>
      <c r="D238">
        <v>71</v>
      </c>
      <c r="E238" t="s">
        <v>2059</v>
      </c>
      <c r="F238">
        <v>6639</v>
      </c>
      <c r="G238" t="s">
        <v>2060</v>
      </c>
      <c r="H238" t="s">
        <v>1362</v>
      </c>
      <c r="I238" t="s">
        <v>1340</v>
      </c>
    </row>
    <row r="239" spans="1:9" x14ac:dyDescent="0.25">
      <c r="A239">
        <v>238</v>
      </c>
      <c r="B239" t="s">
        <v>2061</v>
      </c>
      <c r="C239" t="s">
        <v>1411</v>
      </c>
      <c r="D239">
        <v>30</v>
      </c>
      <c r="E239" t="s">
        <v>2062</v>
      </c>
      <c r="F239">
        <v>5289</v>
      </c>
      <c r="G239" t="s">
        <v>2063</v>
      </c>
      <c r="H239" t="s">
        <v>1414</v>
      </c>
      <c r="I239" t="s">
        <v>1340</v>
      </c>
    </row>
    <row r="240" spans="1:9" x14ac:dyDescent="0.25">
      <c r="A240">
        <v>239</v>
      </c>
      <c r="B240" t="s">
        <v>2064</v>
      </c>
      <c r="C240" t="s">
        <v>1342</v>
      </c>
      <c r="D240">
        <v>63</v>
      </c>
      <c r="E240" t="s">
        <v>2065</v>
      </c>
      <c r="F240">
        <v>1644</v>
      </c>
      <c r="G240" t="s">
        <v>2066</v>
      </c>
      <c r="H240" t="s">
        <v>1350</v>
      </c>
      <c r="I240" t="s">
        <v>1340</v>
      </c>
    </row>
    <row r="241" spans="1:9" x14ac:dyDescent="0.25">
      <c r="A241">
        <v>240</v>
      </c>
      <c r="B241" t="s">
        <v>2067</v>
      </c>
      <c r="C241" t="s">
        <v>1407</v>
      </c>
      <c r="D241">
        <v>25</v>
      </c>
      <c r="E241" t="s">
        <v>2068</v>
      </c>
      <c r="F241">
        <v>7740</v>
      </c>
      <c r="G241" t="s">
        <v>2069</v>
      </c>
      <c r="H241" t="s">
        <v>1396</v>
      </c>
      <c r="I241" t="s">
        <v>1340</v>
      </c>
    </row>
    <row r="242" spans="1:9" x14ac:dyDescent="0.25">
      <c r="A242">
        <v>241</v>
      </c>
      <c r="B242" t="s">
        <v>2070</v>
      </c>
      <c r="C242" t="s">
        <v>1352</v>
      </c>
      <c r="D242">
        <v>61</v>
      </c>
      <c r="E242" t="s">
        <v>2071</v>
      </c>
      <c r="F242">
        <v>2728</v>
      </c>
      <c r="G242" t="s">
        <v>1938</v>
      </c>
      <c r="H242" t="s">
        <v>1355</v>
      </c>
      <c r="I242" t="s">
        <v>1340</v>
      </c>
    </row>
    <row r="243" spans="1:9" x14ac:dyDescent="0.25">
      <c r="A243">
        <v>242</v>
      </c>
      <c r="B243" t="s">
        <v>2072</v>
      </c>
      <c r="C243" t="s">
        <v>1407</v>
      </c>
      <c r="D243">
        <v>28</v>
      </c>
      <c r="E243" t="s">
        <v>2073</v>
      </c>
      <c r="F243">
        <v>4787</v>
      </c>
      <c r="G243" t="s">
        <v>2074</v>
      </c>
      <c r="H243" t="s">
        <v>1355</v>
      </c>
      <c r="I243" t="s">
        <v>1340</v>
      </c>
    </row>
    <row r="244" spans="1:9" x14ac:dyDescent="0.25">
      <c r="A244">
        <v>243</v>
      </c>
      <c r="B244" t="s">
        <v>2075</v>
      </c>
      <c r="C244" t="s">
        <v>1336</v>
      </c>
      <c r="D244">
        <v>20</v>
      </c>
      <c r="E244" t="s">
        <v>2076</v>
      </c>
      <c r="F244">
        <v>7136</v>
      </c>
      <c r="G244" t="s">
        <v>2077</v>
      </c>
      <c r="H244" t="s">
        <v>1362</v>
      </c>
      <c r="I244" t="s">
        <v>1340</v>
      </c>
    </row>
    <row r="245" spans="1:9" x14ac:dyDescent="0.25">
      <c r="A245">
        <v>244</v>
      </c>
      <c r="B245" t="s">
        <v>2078</v>
      </c>
      <c r="C245" t="s">
        <v>1371</v>
      </c>
      <c r="D245">
        <v>38</v>
      </c>
      <c r="E245" t="s">
        <v>2079</v>
      </c>
      <c r="F245">
        <v>6354</v>
      </c>
      <c r="G245" t="s">
        <v>2080</v>
      </c>
      <c r="H245" t="s">
        <v>1396</v>
      </c>
      <c r="I245" t="s">
        <v>1340</v>
      </c>
    </row>
    <row r="246" spans="1:9" x14ac:dyDescent="0.25">
      <c r="A246">
        <v>245</v>
      </c>
      <c r="B246" t="s">
        <v>2081</v>
      </c>
      <c r="C246" t="s">
        <v>1352</v>
      </c>
      <c r="D246">
        <v>36</v>
      </c>
      <c r="E246" t="s">
        <v>2082</v>
      </c>
      <c r="F246">
        <v>3849</v>
      </c>
      <c r="G246" t="s">
        <v>2083</v>
      </c>
      <c r="H246" t="s">
        <v>1396</v>
      </c>
      <c r="I246" t="s">
        <v>1340</v>
      </c>
    </row>
    <row r="247" spans="1:9" x14ac:dyDescent="0.25">
      <c r="A247">
        <v>246</v>
      </c>
      <c r="B247" t="s">
        <v>2084</v>
      </c>
      <c r="C247" t="s">
        <v>1352</v>
      </c>
      <c r="D247">
        <v>40</v>
      </c>
      <c r="E247" t="s">
        <v>2085</v>
      </c>
      <c r="F247">
        <v>8484</v>
      </c>
      <c r="G247" t="s">
        <v>2086</v>
      </c>
      <c r="H247" t="s">
        <v>1414</v>
      </c>
      <c r="I247" t="s">
        <v>1340</v>
      </c>
    </row>
    <row r="248" spans="1:9" x14ac:dyDescent="0.25">
      <c r="A248">
        <v>247</v>
      </c>
      <c r="B248" t="s">
        <v>2087</v>
      </c>
      <c r="C248" t="s">
        <v>1336</v>
      </c>
      <c r="D248">
        <v>57</v>
      </c>
      <c r="E248" t="s">
        <v>2088</v>
      </c>
      <c r="F248">
        <v>5680</v>
      </c>
      <c r="G248" t="s">
        <v>2089</v>
      </c>
      <c r="H248" t="s">
        <v>1396</v>
      </c>
      <c r="I248" t="s">
        <v>1340</v>
      </c>
    </row>
    <row r="249" spans="1:9" x14ac:dyDescent="0.25">
      <c r="A249">
        <v>248</v>
      </c>
      <c r="B249" t="s">
        <v>2090</v>
      </c>
      <c r="C249" t="s">
        <v>1347</v>
      </c>
      <c r="D249">
        <v>38</v>
      </c>
      <c r="E249" t="s">
        <v>2091</v>
      </c>
      <c r="F249">
        <v>4463</v>
      </c>
      <c r="G249" t="s">
        <v>2092</v>
      </c>
      <c r="H249" t="s">
        <v>1339</v>
      </c>
      <c r="I249" t="s">
        <v>1340</v>
      </c>
    </row>
    <row r="250" spans="1:9" x14ac:dyDescent="0.25">
      <c r="A250">
        <v>249</v>
      </c>
      <c r="B250" t="s">
        <v>2093</v>
      </c>
      <c r="C250" t="s">
        <v>1367</v>
      </c>
      <c r="D250">
        <v>59</v>
      </c>
      <c r="E250" t="s">
        <v>2094</v>
      </c>
      <c r="F250">
        <v>842</v>
      </c>
      <c r="G250" t="s">
        <v>2095</v>
      </c>
      <c r="H250" t="s">
        <v>1396</v>
      </c>
      <c r="I250" t="s">
        <v>1340</v>
      </c>
    </row>
    <row r="251" spans="1:9" x14ac:dyDescent="0.25">
      <c r="A251">
        <v>250</v>
      </c>
      <c r="B251" t="s">
        <v>2096</v>
      </c>
      <c r="C251" t="s">
        <v>1347</v>
      </c>
      <c r="D251">
        <v>23</v>
      </c>
      <c r="E251" t="s">
        <v>2097</v>
      </c>
      <c r="F251">
        <v>9549</v>
      </c>
      <c r="G251" t="s">
        <v>2098</v>
      </c>
      <c r="H251" t="s">
        <v>1355</v>
      </c>
      <c r="I251" t="s">
        <v>1340</v>
      </c>
    </row>
    <row r="252" spans="1:9" x14ac:dyDescent="0.25">
      <c r="A252">
        <v>251</v>
      </c>
      <c r="B252" t="s">
        <v>2099</v>
      </c>
      <c r="C252" t="s">
        <v>1336</v>
      </c>
      <c r="D252">
        <v>78</v>
      </c>
      <c r="E252" t="s">
        <v>2100</v>
      </c>
      <c r="F252">
        <v>8520</v>
      </c>
      <c r="G252" t="s">
        <v>2101</v>
      </c>
      <c r="H252" t="s">
        <v>1350</v>
      </c>
      <c r="I252" t="s">
        <v>1340</v>
      </c>
    </row>
    <row r="253" spans="1:9" x14ac:dyDescent="0.25">
      <c r="A253">
        <v>252</v>
      </c>
      <c r="B253" t="s">
        <v>2102</v>
      </c>
      <c r="C253" t="s">
        <v>1347</v>
      </c>
      <c r="D253">
        <v>44</v>
      </c>
      <c r="E253" t="s">
        <v>2103</v>
      </c>
      <c r="F253">
        <v>9494</v>
      </c>
      <c r="G253" t="s">
        <v>2104</v>
      </c>
      <c r="H253" t="s">
        <v>1377</v>
      </c>
      <c r="I253" t="s">
        <v>1340</v>
      </c>
    </row>
    <row r="254" spans="1:9" x14ac:dyDescent="0.25">
      <c r="A254">
        <v>253</v>
      </c>
      <c r="B254" t="s">
        <v>2105</v>
      </c>
      <c r="C254" t="s">
        <v>1352</v>
      </c>
      <c r="D254">
        <v>48</v>
      </c>
      <c r="E254" t="s">
        <v>2106</v>
      </c>
      <c r="F254">
        <v>3190</v>
      </c>
      <c r="G254" t="s">
        <v>2107</v>
      </c>
      <c r="H254" t="s">
        <v>1339</v>
      </c>
      <c r="I254" t="s">
        <v>1340</v>
      </c>
    </row>
    <row r="255" spans="1:9" x14ac:dyDescent="0.25">
      <c r="A255">
        <v>254</v>
      </c>
      <c r="B255" t="s">
        <v>2108</v>
      </c>
      <c r="C255" t="s">
        <v>1371</v>
      </c>
      <c r="D255">
        <v>44</v>
      </c>
      <c r="E255" t="s">
        <v>2109</v>
      </c>
      <c r="F255">
        <v>8170</v>
      </c>
      <c r="G255" t="s">
        <v>2110</v>
      </c>
      <c r="H255" t="s">
        <v>1355</v>
      </c>
      <c r="I255" t="s">
        <v>1340</v>
      </c>
    </row>
    <row r="256" spans="1:9" x14ac:dyDescent="0.25">
      <c r="A256">
        <v>255</v>
      </c>
      <c r="B256" t="s">
        <v>2111</v>
      </c>
      <c r="C256" t="s">
        <v>1347</v>
      </c>
      <c r="D256">
        <v>29</v>
      </c>
      <c r="E256" t="s">
        <v>2112</v>
      </c>
      <c r="F256">
        <v>4733</v>
      </c>
      <c r="G256" t="s">
        <v>2113</v>
      </c>
      <c r="H256" t="s">
        <v>1377</v>
      </c>
      <c r="I256" t="s">
        <v>1340</v>
      </c>
    </row>
    <row r="257" spans="1:9" x14ac:dyDescent="0.25">
      <c r="A257">
        <v>256</v>
      </c>
      <c r="B257" t="s">
        <v>2114</v>
      </c>
      <c r="C257" t="s">
        <v>1352</v>
      </c>
      <c r="D257">
        <v>46</v>
      </c>
      <c r="E257" t="s">
        <v>2115</v>
      </c>
      <c r="F257">
        <v>9007</v>
      </c>
      <c r="G257" t="s">
        <v>2116</v>
      </c>
      <c r="H257" t="s">
        <v>1350</v>
      </c>
      <c r="I257" t="s">
        <v>1340</v>
      </c>
    </row>
    <row r="258" spans="1:9" x14ac:dyDescent="0.25">
      <c r="A258">
        <v>257</v>
      </c>
      <c r="B258" t="s">
        <v>2117</v>
      </c>
      <c r="C258" t="s">
        <v>1342</v>
      </c>
      <c r="D258">
        <v>61</v>
      </c>
      <c r="E258" t="s">
        <v>2118</v>
      </c>
      <c r="F258">
        <v>1166</v>
      </c>
      <c r="G258" t="s">
        <v>2119</v>
      </c>
      <c r="H258" t="s">
        <v>1350</v>
      </c>
      <c r="I258" t="s">
        <v>1340</v>
      </c>
    </row>
    <row r="259" spans="1:9" x14ac:dyDescent="0.25">
      <c r="A259">
        <v>258</v>
      </c>
      <c r="B259" t="s">
        <v>2120</v>
      </c>
      <c r="C259" t="s">
        <v>1336</v>
      </c>
      <c r="D259">
        <v>62</v>
      </c>
      <c r="E259" t="s">
        <v>2121</v>
      </c>
      <c r="F259">
        <v>1252</v>
      </c>
      <c r="G259" t="s">
        <v>2122</v>
      </c>
      <c r="H259" t="s">
        <v>1355</v>
      </c>
      <c r="I259" t="s">
        <v>1340</v>
      </c>
    </row>
    <row r="260" spans="1:9" x14ac:dyDescent="0.25">
      <c r="A260">
        <v>259</v>
      </c>
      <c r="B260" t="s">
        <v>2123</v>
      </c>
      <c r="C260" t="s">
        <v>1352</v>
      </c>
      <c r="D260">
        <v>78</v>
      </c>
      <c r="E260" t="s">
        <v>2124</v>
      </c>
      <c r="F260">
        <v>752</v>
      </c>
      <c r="G260" t="s">
        <v>2125</v>
      </c>
      <c r="H260" t="s">
        <v>1362</v>
      </c>
      <c r="I260" t="s">
        <v>1340</v>
      </c>
    </row>
    <row r="261" spans="1:9" x14ac:dyDescent="0.25">
      <c r="A261">
        <v>260</v>
      </c>
      <c r="B261" t="s">
        <v>2126</v>
      </c>
      <c r="C261" t="s">
        <v>1336</v>
      </c>
      <c r="D261">
        <v>27</v>
      </c>
      <c r="E261" t="s">
        <v>2127</v>
      </c>
      <c r="F261">
        <v>3012</v>
      </c>
      <c r="G261" t="s">
        <v>2128</v>
      </c>
      <c r="H261" t="s">
        <v>1414</v>
      </c>
      <c r="I261" t="s">
        <v>1340</v>
      </c>
    </row>
    <row r="262" spans="1:9" x14ac:dyDescent="0.25">
      <c r="A262">
        <v>261</v>
      </c>
      <c r="B262" t="s">
        <v>2129</v>
      </c>
      <c r="C262" t="s">
        <v>1352</v>
      </c>
      <c r="D262">
        <v>61</v>
      </c>
      <c r="E262" t="s">
        <v>2130</v>
      </c>
      <c r="F262">
        <v>7322</v>
      </c>
      <c r="G262" t="s">
        <v>2131</v>
      </c>
      <c r="H262" t="s">
        <v>1355</v>
      </c>
      <c r="I262" t="s">
        <v>1340</v>
      </c>
    </row>
    <row r="263" spans="1:9" x14ac:dyDescent="0.25">
      <c r="A263">
        <v>262</v>
      </c>
      <c r="B263" t="s">
        <v>2132</v>
      </c>
      <c r="C263" t="s">
        <v>1342</v>
      </c>
      <c r="D263">
        <v>34</v>
      </c>
      <c r="E263" t="s">
        <v>2133</v>
      </c>
      <c r="F263">
        <v>1633</v>
      </c>
      <c r="G263" t="s">
        <v>2134</v>
      </c>
      <c r="H263" t="s">
        <v>1339</v>
      </c>
      <c r="I263" t="s">
        <v>1340</v>
      </c>
    </row>
    <row r="264" spans="1:9" x14ac:dyDescent="0.25">
      <c r="A264">
        <v>263</v>
      </c>
      <c r="B264" t="s">
        <v>2135</v>
      </c>
      <c r="C264" t="s">
        <v>1342</v>
      </c>
      <c r="D264">
        <v>22</v>
      </c>
      <c r="E264" t="s">
        <v>2136</v>
      </c>
      <c r="F264">
        <v>4122</v>
      </c>
      <c r="G264" t="s">
        <v>2137</v>
      </c>
      <c r="H264" t="s">
        <v>1377</v>
      </c>
      <c r="I264" t="s">
        <v>1340</v>
      </c>
    </row>
    <row r="265" spans="1:9" x14ac:dyDescent="0.25">
      <c r="A265">
        <v>264</v>
      </c>
      <c r="B265" t="s">
        <v>2138</v>
      </c>
      <c r="C265" t="s">
        <v>1371</v>
      </c>
      <c r="D265">
        <v>40</v>
      </c>
      <c r="E265" t="s">
        <v>2139</v>
      </c>
      <c r="F265">
        <v>7266</v>
      </c>
      <c r="G265" t="s">
        <v>2140</v>
      </c>
      <c r="H265" t="s">
        <v>1355</v>
      </c>
      <c r="I265" t="s">
        <v>1340</v>
      </c>
    </row>
    <row r="266" spans="1:9" x14ac:dyDescent="0.25">
      <c r="A266">
        <v>265</v>
      </c>
      <c r="B266" t="s">
        <v>2141</v>
      </c>
      <c r="C266" t="s">
        <v>1371</v>
      </c>
      <c r="D266">
        <v>52</v>
      </c>
      <c r="E266" t="s">
        <v>2142</v>
      </c>
      <c r="F266">
        <v>5072</v>
      </c>
      <c r="G266" t="s">
        <v>2143</v>
      </c>
      <c r="H266" t="s">
        <v>1414</v>
      </c>
      <c r="I266" t="s">
        <v>1340</v>
      </c>
    </row>
    <row r="267" spans="1:9" x14ac:dyDescent="0.25">
      <c r="A267">
        <v>266</v>
      </c>
      <c r="B267" t="s">
        <v>2144</v>
      </c>
      <c r="C267" t="s">
        <v>1411</v>
      </c>
      <c r="D267">
        <v>55</v>
      </c>
      <c r="E267" t="s">
        <v>2145</v>
      </c>
      <c r="F267">
        <v>7685</v>
      </c>
      <c r="G267" t="s">
        <v>2146</v>
      </c>
      <c r="H267" t="s">
        <v>1362</v>
      </c>
      <c r="I267" t="s">
        <v>1340</v>
      </c>
    </row>
    <row r="268" spans="1:9" x14ac:dyDescent="0.25">
      <c r="A268">
        <v>267</v>
      </c>
      <c r="B268" t="s">
        <v>2147</v>
      </c>
      <c r="C268" t="s">
        <v>1352</v>
      </c>
      <c r="D268">
        <v>45</v>
      </c>
      <c r="E268" t="s">
        <v>2148</v>
      </c>
      <c r="F268">
        <v>938</v>
      </c>
      <c r="G268" t="s">
        <v>2149</v>
      </c>
      <c r="H268" t="s">
        <v>1377</v>
      </c>
      <c r="I268" t="s">
        <v>1340</v>
      </c>
    </row>
    <row r="269" spans="1:9" x14ac:dyDescent="0.25">
      <c r="A269">
        <v>268</v>
      </c>
      <c r="B269" t="s">
        <v>2150</v>
      </c>
      <c r="C269" t="s">
        <v>1371</v>
      </c>
      <c r="D269">
        <v>47</v>
      </c>
      <c r="E269" t="s">
        <v>2151</v>
      </c>
      <c r="F269">
        <v>3668</v>
      </c>
      <c r="G269" t="s">
        <v>2152</v>
      </c>
      <c r="H269" t="s">
        <v>1345</v>
      </c>
      <c r="I269" t="s">
        <v>1340</v>
      </c>
    </row>
    <row r="270" spans="1:9" x14ac:dyDescent="0.25">
      <c r="A270">
        <v>269</v>
      </c>
      <c r="B270" t="s">
        <v>2153</v>
      </c>
      <c r="C270" t="s">
        <v>1352</v>
      </c>
      <c r="D270">
        <v>20</v>
      </c>
      <c r="E270" t="s">
        <v>2154</v>
      </c>
      <c r="F270">
        <v>2332</v>
      </c>
      <c r="G270" t="s">
        <v>2155</v>
      </c>
      <c r="H270" t="s">
        <v>1362</v>
      </c>
      <c r="I270" t="s">
        <v>1340</v>
      </c>
    </row>
    <row r="271" spans="1:9" x14ac:dyDescent="0.25">
      <c r="A271">
        <v>270</v>
      </c>
      <c r="B271" t="s">
        <v>2156</v>
      </c>
      <c r="C271" t="s">
        <v>1352</v>
      </c>
      <c r="D271">
        <v>47</v>
      </c>
      <c r="E271" t="s">
        <v>2157</v>
      </c>
      <c r="F271">
        <v>7214</v>
      </c>
      <c r="G271" t="s">
        <v>2158</v>
      </c>
      <c r="H271" t="s">
        <v>1350</v>
      </c>
      <c r="I271" t="s">
        <v>1340</v>
      </c>
    </row>
    <row r="272" spans="1:9" x14ac:dyDescent="0.25">
      <c r="A272">
        <v>271</v>
      </c>
      <c r="B272" t="s">
        <v>2159</v>
      </c>
      <c r="C272" t="s">
        <v>1407</v>
      </c>
      <c r="D272">
        <v>30</v>
      </c>
      <c r="E272" t="s">
        <v>2160</v>
      </c>
      <c r="F272">
        <v>3042</v>
      </c>
      <c r="G272" t="s">
        <v>2161</v>
      </c>
      <c r="H272" t="s">
        <v>1339</v>
      </c>
      <c r="I272" t="s">
        <v>1340</v>
      </c>
    </row>
    <row r="273" spans="1:9" x14ac:dyDescent="0.25">
      <c r="A273">
        <v>272</v>
      </c>
      <c r="B273" t="s">
        <v>2162</v>
      </c>
      <c r="C273" t="s">
        <v>1407</v>
      </c>
      <c r="D273">
        <v>22</v>
      </c>
      <c r="E273" t="s">
        <v>2163</v>
      </c>
      <c r="F273">
        <v>4499</v>
      </c>
      <c r="G273" t="s">
        <v>2164</v>
      </c>
      <c r="H273" t="s">
        <v>1396</v>
      </c>
      <c r="I273" t="s">
        <v>1340</v>
      </c>
    </row>
    <row r="274" spans="1:9" x14ac:dyDescent="0.25">
      <c r="A274">
        <v>273</v>
      </c>
      <c r="B274" t="s">
        <v>2165</v>
      </c>
      <c r="C274" t="s">
        <v>1352</v>
      </c>
      <c r="D274">
        <v>46</v>
      </c>
      <c r="E274" t="s">
        <v>2166</v>
      </c>
      <c r="F274">
        <v>1660</v>
      </c>
      <c r="G274" t="s">
        <v>2167</v>
      </c>
      <c r="H274" t="s">
        <v>1339</v>
      </c>
      <c r="I274" t="s">
        <v>1340</v>
      </c>
    </row>
    <row r="275" spans="1:9" x14ac:dyDescent="0.25">
      <c r="A275">
        <v>274</v>
      </c>
      <c r="B275" t="s">
        <v>2168</v>
      </c>
      <c r="C275" t="s">
        <v>1347</v>
      </c>
      <c r="D275">
        <v>60</v>
      </c>
      <c r="E275" t="s">
        <v>2169</v>
      </c>
      <c r="F275">
        <v>9611</v>
      </c>
      <c r="G275" t="s">
        <v>2170</v>
      </c>
      <c r="H275" t="s">
        <v>1362</v>
      </c>
      <c r="I275" t="s">
        <v>1340</v>
      </c>
    </row>
    <row r="276" spans="1:9" x14ac:dyDescent="0.25">
      <c r="A276">
        <v>275</v>
      </c>
      <c r="B276" t="s">
        <v>2171</v>
      </c>
      <c r="C276" t="s">
        <v>1336</v>
      </c>
      <c r="D276">
        <v>62</v>
      </c>
      <c r="E276" t="s">
        <v>2172</v>
      </c>
      <c r="F276">
        <v>1809</v>
      </c>
      <c r="G276" t="s">
        <v>2173</v>
      </c>
      <c r="H276" t="s">
        <v>1355</v>
      </c>
      <c r="I276" t="s">
        <v>1340</v>
      </c>
    </row>
    <row r="277" spans="1:9" x14ac:dyDescent="0.25">
      <c r="A277">
        <v>276</v>
      </c>
      <c r="B277" t="s">
        <v>2174</v>
      </c>
      <c r="C277" t="s">
        <v>1342</v>
      </c>
      <c r="D277">
        <v>56</v>
      </c>
      <c r="E277" t="s">
        <v>2175</v>
      </c>
      <c r="F277">
        <v>9665</v>
      </c>
      <c r="G277" t="s">
        <v>2176</v>
      </c>
      <c r="H277" t="s">
        <v>1396</v>
      </c>
      <c r="I277" t="s">
        <v>1340</v>
      </c>
    </row>
    <row r="278" spans="1:9" x14ac:dyDescent="0.25">
      <c r="A278">
        <v>277</v>
      </c>
      <c r="B278" t="s">
        <v>2177</v>
      </c>
      <c r="C278" t="s">
        <v>1411</v>
      </c>
      <c r="D278">
        <v>62</v>
      </c>
      <c r="E278" t="s">
        <v>2178</v>
      </c>
      <c r="F278">
        <v>134</v>
      </c>
      <c r="G278" t="s">
        <v>2179</v>
      </c>
      <c r="H278" t="s">
        <v>1362</v>
      </c>
      <c r="I278" t="s">
        <v>1340</v>
      </c>
    </row>
    <row r="279" spans="1:9" x14ac:dyDescent="0.25">
      <c r="A279">
        <v>278</v>
      </c>
      <c r="B279" t="s">
        <v>2180</v>
      </c>
      <c r="C279" t="s">
        <v>1411</v>
      </c>
      <c r="D279">
        <v>73</v>
      </c>
      <c r="E279" t="s">
        <v>2181</v>
      </c>
      <c r="F279">
        <v>8967</v>
      </c>
      <c r="G279" t="s">
        <v>2182</v>
      </c>
      <c r="H279" t="s">
        <v>1355</v>
      </c>
      <c r="I279" t="s">
        <v>1340</v>
      </c>
    </row>
    <row r="280" spans="1:9" x14ac:dyDescent="0.25">
      <c r="A280">
        <v>279</v>
      </c>
      <c r="B280" t="s">
        <v>2183</v>
      </c>
      <c r="C280" t="s">
        <v>1352</v>
      </c>
      <c r="D280">
        <v>48</v>
      </c>
      <c r="E280" t="s">
        <v>2184</v>
      </c>
      <c r="F280">
        <v>5536</v>
      </c>
      <c r="G280" t="s">
        <v>2185</v>
      </c>
      <c r="H280" t="s">
        <v>1339</v>
      </c>
      <c r="I280" t="s">
        <v>1340</v>
      </c>
    </row>
    <row r="281" spans="1:9" x14ac:dyDescent="0.25">
      <c r="A281">
        <v>280</v>
      </c>
      <c r="B281" t="s">
        <v>2186</v>
      </c>
      <c r="C281" t="s">
        <v>1411</v>
      </c>
      <c r="D281">
        <v>50</v>
      </c>
      <c r="E281" t="s">
        <v>2187</v>
      </c>
      <c r="F281">
        <v>4750</v>
      </c>
      <c r="G281" t="s">
        <v>2188</v>
      </c>
      <c r="H281" t="s">
        <v>1362</v>
      </c>
      <c r="I281" t="s">
        <v>1340</v>
      </c>
    </row>
    <row r="282" spans="1:9" x14ac:dyDescent="0.25">
      <c r="A282">
        <v>281</v>
      </c>
      <c r="B282" t="s">
        <v>2189</v>
      </c>
      <c r="C282" t="s">
        <v>1342</v>
      </c>
      <c r="D282">
        <v>24</v>
      </c>
      <c r="E282" t="s">
        <v>2190</v>
      </c>
      <c r="F282">
        <v>7637</v>
      </c>
      <c r="G282" t="s">
        <v>2191</v>
      </c>
      <c r="H282" t="s">
        <v>1355</v>
      </c>
      <c r="I282" t="s">
        <v>1340</v>
      </c>
    </row>
    <row r="283" spans="1:9" x14ac:dyDescent="0.25">
      <c r="A283">
        <v>282</v>
      </c>
      <c r="B283" t="s">
        <v>2192</v>
      </c>
      <c r="C283" t="s">
        <v>1336</v>
      </c>
      <c r="D283">
        <v>59</v>
      </c>
      <c r="E283" t="s">
        <v>2193</v>
      </c>
      <c r="F283">
        <v>4527</v>
      </c>
      <c r="G283" t="s">
        <v>2194</v>
      </c>
      <c r="H283" t="s">
        <v>1350</v>
      </c>
      <c r="I283" t="s">
        <v>1340</v>
      </c>
    </row>
    <row r="284" spans="1:9" x14ac:dyDescent="0.25">
      <c r="A284">
        <v>283</v>
      </c>
      <c r="B284" t="s">
        <v>2195</v>
      </c>
      <c r="C284" t="s">
        <v>1371</v>
      </c>
      <c r="D284">
        <v>23</v>
      </c>
      <c r="E284" t="s">
        <v>2196</v>
      </c>
      <c r="F284">
        <v>1336</v>
      </c>
      <c r="G284" t="s">
        <v>2197</v>
      </c>
      <c r="H284" t="s">
        <v>1362</v>
      </c>
      <c r="I284" t="s">
        <v>1340</v>
      </c>
    </row>
    <row r="285" spans="1:9" x14ac:dyDescent="0.25">
      <c r="A285">
        <v>284</v>
      </c>
      <c r="B285" t="s">
        <v>2198</v>
      </c>
      <c r="C285" t="s">
        <v>1411</v>
      </c>
      <c r="D285">
        <v>65</v>
      </c>
      <c r="E285" t="s">
        <v>2199</v>
      </c>
      <c r="F285">
        <v>3149</v>
      </c>
      <c r="G285" t="s">
        <v>2200</v>
      </c>
      <c r="H285" t="s">
        <v>1339</v>
      </c>
      <c r="I285" t="s">
        <v>1340</v>
      </c>
    </row>
    <row r="286" spans="1:9" x14ac:dyDescent="0.25">
      <c r="A286">
        <v>285</v>
      </c>
      <c r="B286" t="s">
        <v>2201</v>
      </c>
      <c r="C286" t="s">
        <v>1371</v>
      </c>
      <c r="D286">
        <v>56</v>
      </c>
      <c r="E286" t="s">
        <v>2202</v>
      </c>
      <c r="F286">
        <v>1317</v>
      </c>
      <c r="G286" t="s">
        <v>2203</v>
      </c>
      <c r="H286" t="s">
        <v>1377</v>
      </c>
      <c r="I286" t="s">
        <v>1340</v>
      </c>
    </row>
    <row r="287" spans="1:9" x14ac:dyDescent="0.25">
      <c r="A287">
        <v>286</v>
      </c>
      <c r="B287" t="s">
        <v>2204</v>
      </c>
      <c r="C287" t="s">
        <v>1347</v>
      </c>
      <c r="D287">
        <v>34</v>
      </c>
      <c r="E287" t="s">
        <v>2205</v>
      </c>
      <c r="F287">
        <v>5790</v>
      </c>
      <c r="G287" t="s">
        <v>2206</v>
      </c>
      <c r="H287" t="s">
        <v>1355</v>
      </c>
      <c r="I287" t="s">
        <v>1340</v>
      </c>
    </row>
    <row r="288" spans="1:9" x14ac:dyDescent="0.25">
      <c r="A288">
        <v>287</v>
      </c>
      <c r="B288" t="s">
        <v>2207</v>
      </c>
      <c r="C288" t="s">
        <v>1371</v>
      </c>
      <c r="D288">
        <v>66</v>
      </c>
      <c r="E288" t="s">
        <v>2208</v>
      </c>
      <c r="F288">
        <v>6793</v>
      </c>
      <c r="G288" t="s">
        <v>2209</v>
      </c>
      <c r="H288" t="s">
        <v>1355</v>
      </c>
      <c r="I288" t="s">
        <v>1340</v>
      </c>
    </row>
    <row r="289" spans="1:9" x14ac:dyDescent="0.25">
      <c r="A289">
        <v>288</v>
      </c>
      <c r="B289" t="s">
        <v>2210</v>
      </c>
      <c r="C289" t="s">
        <v>1371</v>
      </c>
      <c r="D289">
        <v>24</v>
      </c>
      <c r="E289" t="s">
        <v>2211</v>
      </c>
      <c r="F289">
        <v>3055</v>
      </c>
      <c r="G289" t="s">
        <v>2212</v>
      </c>
      <c r="H289" t="s">
        <v>1396</v>
      </c>
      <c r="I289" t="s">
        <v>1340</v>
      </c>
    </row>
    <row r="290" spans="1:9" x14ac:dyDescent="0.25">
      <c r="A290">
        <v>289</v>
      </c>
      <c r="B290" t="s">
        <v>2213</v>
      </c>
      <c r="C290" t="s">
        <v>1407</v>
      </c>
      <c r="D290">
        <v>43</v>
      </c>
      <c r="E290" t="s">
        <v>2214</v>
      </c>
      <c r="F290">
        <v>612</v>
      </c>
      <c r="G290" t="s">
        <v>2215</v>
      </c>
      <c r="H290" t="s">
        <v>1350</v>
      </c>
      <c r="I290" t="s">
        <v>1340</v>
      </c>
    </row>
    <row r="291" spans="1:9" x14ac:dyDescent="0.25">
      <c r="A291">
        <v>290</v>
      </c>
      <c r="B291" t="s">
        <v>2216</v>
      </c>
      <c r="C291" t="s">
        <v>1371</v>
      </c>
      <c r="D291">
        <v>67</v>
      </c>
      <c r="E291" t="s">
        <v>2217</v>
      </c>
      <c r="F291">
        <v>3146</v>
      </c>
      <c r="G291" t="s">
        <v>2218</v>
      </c>
      <c r="H291" t="s">
        <v>1414</v>
      </c>
      <c r="I291" t="s">
        <v>1340</v>
      </c>
    </row>
    <row r="292" spans="1:9" x14ac:dyDescent="0.25">
      <c r="A292">
        <v>291</v>
      </c>
      <c r="B292" t="s">
        <v>2219</v>
      </c>
      <c r="C292" t="s">
        <v>1407</v>
      </c>
      <c r="D292">
        <v>43</v>
      </c>
      <c r="E292" t="s">
        <v>2220</v>
      </c>
      <c r="F292">
        <v>2048</v>
      </c>
      <c r="G292" t="s">
        <v>1752</v>
      </c>
      <c r="H292" t="s">
        <v>1414</v>
      </c>
      <c r="I292" t="s">
        <v>1340</v>
      </c>
    </row>
    <row r="293" spans="1:9" x14ac:dyDescent="0.25">
      <c r="A293">
        <v>292</v>
      </c>
      <c r="B293" t="s">
        <v>2221</v>
      </c>
      <c r="C293" t="s">
        <v>1371</v>
      </c>
      <c r="D293">
        <v>25</v>
      </c>
      <c r="E293" t="s">
        <v>2222</v>
      </c>
      <c r="F293">
        <v>6426</v>
      </c>
      <c r="G293" t="s">
        <v>2223</v>
      </c>
      <c r="H293" t="s">
        <v>1396</v>
      </c>
      <c r="I293" t="s">
        <v>1340</v>
      </c>
    </row>
    <row r="294" spans="1:9" x14ac:dyDescent="0.25">
      <c r="A294">
        <v>293</v>
      </c>
      <c r="B294" t="s">
        <v>2224</v>
      </c>
      <c r="C294" t="s">
        <v>1371</v>
      </c>
      <c r="D294">
        <v>36</v>
      </c>
      <c r="E294" t="s">
        <v>2225</v>
      </c>
      <c r="F294">
        <v>1391</v>
      </c>
      <c r="G294" t="s">
        <v>2226</v>
      </c>
      <c r="H294" t="s">
        <v>1414</v>
      </c>
      <c r="I294" t="s">
        <v>1340</v>
      </c>
    </row>
    <row r="295" spans="1:9" x14ac:dyDescent="0.25">
      <c r="A295">
        <v>294</v>
      </c>
      <c r="B295" t="s">
        <v>2227</v>
      </c>
      <c r="C295" t="s">
        <v>1367</v>
      </c>
      <c r="D295">
        <v>30</v>
      </c>
      <c r="E295" t="s">
        <v>2228</v>
      </c>
      <c r="F295">
        <v>6799</v>
      </c>
      <c r="G295" t="s">
        <v>2229</v>
      </c>
      <c r="H295" t="s">
        <v>1345</v>
      </c>
      <c r="I295" t="s">
        <v>1340</v>
      </c>
    </row>
    <row r="296" spans="1:9" x14ac:dyDescent="0.25">
      <c r="A296">
        <v>295</v>
      </c>
      <c r="B296" t="s">
        <v>2230</v>
      </c>
      <c r="C296" t="s">
        <v>1347</v>
      </c>
      <c r="D296">
        <v>49</v>
      </c>
      <c r="E296" t="s">
        <v>2231</v>
      </c>
      <c r="F296">
        <v>3485</v>
      </c>
      <c r="G296" t="s">
        <v>2232</v>
      </c>
      <c r="H296" t="s">
        <v>1362</v>
      </c>
      <c r="I296" t="s">
        <v>1340</v>
      </c>
    </row>
    <row r="297" spans="1:9" x14ac:dyDescent="0.25">
      <c r="A297">
        <v>296</v>
      </c>
      <c r="B297" t="s">
        <v>2233</v>
      </c>
      <c r="C297" t="s">
        <v>1411</v>
      </c>
      <c r="D297">
        <v>50</v>
      </c>
      <c r="E297" t="s">
        <v>2234</v>
      </c>
      <c r="F297">
        <v>7499</v>
      </c>
      <c r="G297" t="s">
        <v>2235</v>
      </c>
      <c r="H297" t="s">
        <v>1396</v>
      </c>
      <c r="I297" t="s">
        <v>1340</v>
      </c>
    </row>
    <row r="298" spans="1:9" x14ac:dyDescent="0.25">
      <c r="A298">
        <v>297</v>
      </c>
      <c r="B298" t="s">
        <v>2236</v>
      </c>
      <c r="C298" t="s">
        <v>1407</v>
      </c>
      <c r="D298">
        <v>22</v>
      </c>
      <c r="E298" t="s">
        <v>2237</v>
      </c>
      <c r="F298">
        <v>5754</v>
      </c>
      <c r="G298" t="s">
        <v>2238</v>
      </c>
      <c r="H298" t="s">
        <v>1350</v>
      </c>
      <c r="I298" t="s">
        <v>1340</v>
      </c>
    </row>
    <row r="299" spans="1:9" x14ac:dyDescent="0.25">
      <c r="A299">
        <v>298</v>
      </c>
      <c r="B299" t="s">
        <v>2239</v>
      </c>
      <c r="C299" t="s">
        <v>1336</v>
      </c>
      <c r="D299">
        <v>29</v>
      </c>
      <c r="E299" t="s">
        <v>2240</v>
      </c>
      <c r="F299">
        <v>6386</v>
      </c>
      <c r="G299" t="s">
        <v>2241</v>
      </c>
      <c r="H299" t="s">
        <v>1355</v>
      </c>
      <c r="I299" t="s">
        <v>1340</v>
      </c>
    </row>
    <row r="300" spans="1:9" x14ac:dyDescent="0.25">
      <c r="A300">
        <v>299</v>
      </c>
      <c r="B300" t="s">
        <v>2242</v>
      </c>
      <c r="C300" t="s">
        <v>1411</v>
      </c>
      <c r="D300">
        <v>32</v>
      </c>
      <c r="E300" t="s">
        <v>2243</v>
      </c>
      <c r="F300">
        <v>89</v>
      </c>
      <c r="G300" t="s">
        <v>2244</v>
      </c>
      <c r="H300" t="s">
        <v>1396</v>
      </c>
      <c r="I300" t="s">
        <v>1340</v>
      </c>
    </row>
    <row r="301" spans="1:9" x14ac:dyDescent="0.25">
      <c r="A301">
        <v>300</v>
      </c>
      <c r="B301" t="s">
        <v>2245</v>
      </c>
      <c r="C301" t="s">
        <v>1336</v>
      </c>
      <c r="D301">
        <v>24</v>
      </c>
      <c r="E301" t="s">
        <v>2246</v>
      </c>
      <c r="F301">
        <v>1403</v>
      </c>
      <c r="G301" t="s">
        <v>2247</v>
      </c>
      <c r="H301" t="s">
        <v>1377</v>
      </c>
      <c r="I301" t="s">
        <v>1340</v>
      </c>
    </row>
    <row r="302" spans="1:9" x14ac:dyDescent="0.25">
      <c r="A302">
        <v>301</v>
      </c>
      <c r="B302" t="s">
        <v>2248</v>
      </c>
      <c r="C302" t="s">
        <v>1411</v>
      </c>
      <c r="D302">
        <v>47</v>
      </c>
      <c r="E302" t="s">
        <v>2249</v>
      </c>
      <c r="F302">
        <v>9359</v>
      </c>
      <c r="G302" t="s">
        <v>2250</v>
      </c>
      <c r="H302" t="s">
        <v>1345</v>
      </c>
      <c r="I302" t="s">
        <v>1340</v>
      </c>
    </row>
    <row r="303" spans="1:9" x14ac:dyDescent="0.25">
      <c r="A303">
        <v>302</v>
      </c>
      <c r="B303" t="s">
        <v>2251</v>
      </c>
      <c r="C303" t="s">
        <v>1352</v>
      </c>
      <c r="D303">
        <v>38</v>
      </c>
      <c r="E303" t="s">
        <v>2252</v>
      </c>
      <c r="F303">
        <v>6560</v>
      </c>
      <c r="G303" t="s">
        <v>2253</v>
      </c>
      <c r="H303" t="s">
        <v>1362</v>
      </c>
      <c r="I303" t="s">
        <v>1340</v>
      </c>
    </row>
    <row r="304" spans="1:9" x14ac:dyDescent="0.25">
      <c r="A304">
        <v>303</v>
      </c>
      <c r="B304" t="s">
        <v>2254</v>
      </c>
      <c r="C304" t="s">
        <v>1407</v>
      </c>
      <c r="D304">
        <v>75</v>
      </c>
      <c r="E304" t="s">
        <v>2255</v>
      </c>
      <c r="F304">
        <v>8400</v>
      </c>
      <c r="G304" t="s">
        <v>2256</v>
      </c>
      <c r="H304" t="s">
        <v>1362</v>
      </c>
      <c r="I304" t="s">
        <v>1340</v>
      </c>
    </row>
    <row r="305" spans="1:9" x14ac:dyDescent="0.25">
      <c r="A305">
        <v>304</v>
      </c>
      <c r="B305" t="s">
        <v>2257</v>
      </c>
      <c r="C305" t="s">
        <v>1352</v>
      </c>
      <c r="D305">
        <v>79</v>
      </c>
      <c r="E305" t="s">
        <v>2258</v>
      </c>
      <c r="F305">
        <v>7906</v>
      </c>
      <c r="G305" t="s">
        <v>2259</v>
      </c>
      <c r="H305" t="s">
        <v>1355</v>
      </c>
      <c r="I305" t="s">
        <v>1340</v>
      </c>
    </row>
    <row r="306" spans="1:9" x14ac:dyDescent="0.25">
      <c r="A306">
        <v>305</v>
      </c>
      <c r="B306" t="s">
        <v>2260</v>
      </c>
      <c r="C306" t="s">
        <v>1407</v>
      </c>
      <c r="D306">
        <v>25</v>
      </c>
      <c r="E306" t="s">
        <v>2261</v>
      </c>
      <c r="F306">
        <v>7024</v>
      </c>
      <c r="G306" t="s">
        <v>2262</v>
      </c>
      <c r="H306" t="s">
        <v>1350</v>
      </c>
      <c r="I306" t="s">
        <v>1340</v>
      </c>
    </row>
    <row r="307" spans="1:9" x14ac:dyDescent="0.25">
      <c r="A307">
        <v>306</v>
      </c>
      <c r="B307" t="s">
        <v>2263</v>
      </c>
      <c r="C307" t="s">
        <v>1347</v>
      </c>
      <c r="D307">
        <v>68</v>
      </c>
      <c r="E307" t="s">
        <v>2264</v>
      </c>
      <c r="F307">
        <v>8581</v>
      </c>
      <c r="G307" t="s">
        <v>2265</v>
      </c>
      <c r="H307" t="s">
        <v>1355</v>
      </c>
      <c r="I307" t="s">
        <v>1340</v>
      </c>
    </row>
    <row r="308" spans="1:9" x14ac:dyDescent="0.25">
      <c r="A308">
        <v>307</v>
      </c>
      <c r="B308" t="s">
        <v>2266</v>
      </c>
      <c r="C308" t="s">
        <v>1336</v>
      </c>
      <c r="D308">
        <v>50</v>
      </c>
      <c r="E308" t="s">
        <v>2267</v>
      </c>
      <c r="F308">
        <v>4618</v>
      </c>
      <c r="G308" t="s">
        <v>2268</v>
      </c>
      <c r="H308" t="s">
        <v>1396</v>
      </c>
      <c r="I308" t="s">
        <v>1340</v>
      </c>
    </row>
    <row r="309" spans="1:9" x14ac:dyDescent="0.25">
      <c r="A309">
        <v>308</v>
      </c>
      <c r="B309" t="s">
        <v>2269</v>
      </c>
      <c r="C309" t="s">
        <v>1342</v>
      </c>
      <c r="D309">
        <v>70</v>
      </c>
      <c r="E309" t="s">
        <v>2270</v>
      </c>
      <c r="F309">
        <v>4335</v>
      </c>
      <c r="G309" t="s">
        <v>2271</v>
      </c>
      <c r="H309" t="s">
        <v>1339</v>
      </c>
      <c r="I309" t="s">
        <v>1340</v>
      </c>
    </row>
    <row r="310" spans="1:9" x14ac:dyDescent="0.25">
      <c r="A310">
        <v>309</v>
      </c>
      <c r="B310" t="s">
        <v>2272</v>
      </c>
      <c r="C310" t="s">
        <v>1407</v>
      </c>
      <c r="D310">
        <v>29</v>
      </c>
      <c r="E310" t="s">
        <v>2273</v>
      </c>
      <c r="F310">
        <v>7246</v>
      </c>
      <c r="G310" t="s">
        <v>2274</v>
      </c>
      <c r="H310" t="s">
        <v>1355</v>
      </c>
      <c r="I310" t="s">
        <v>1340</v>
      </c>
    </row>
    <row r="311" spans="1:9" x14ac:dyDescent="0.25">
      <c r="A311">
        <v>310</v>
      </c>
      <c r="B311" t="s">
        <v>2275</v>
      </c>
      <c r="C311" t="s">
        <v>1347</v>
      </c>
      <c r="D311">
        <v>61</v>
      </c>
      <c r="E311" t="s">
        <v>2276</v>
      </c>
      <c r="F311">
        <v>7862</v>
      </c>
      <c r="G311" t="s">
        <v>2277</v>
      </c>
      <c r="H311" t="s">
        <v>1362</v>
      </c>
      <c r="I311" t="s">
        <v>1340</v>
      </c>
    </row>
    <row r="312" spans="1:9" x14ac:dyDescent="0.25">
      <c r="A312">
        <v>311</v>
      </c>
      <c r="B312" t="s">
        <v>2278</v>
      </c>
      <c r="C312" t="s">
        <v>1367</v>
      </c>
      <c r="D312">
        <v>25</v>
      </c>
      <c r="E312" t="s">
        <v>2279</v>
      </c>
      <c r="F312">
        <v>2929</v>
      </c>
      <c r="G312" t="s">
        <v>2280</v>
      </c>
      <c r="H312" t="s">
        <v>1339</v>
      </c>
      <c r="I312" t="s">
        <v>1340</v>
      </c>
    </row>
    <row r="313" spans="1:9" x14ac:dyDescent="0.25">
      <c r="A313">
        <v>312</v>
      </c>
      <c r="B313" t="s">
        <v>2281</v>
      </c>
      <c r="C313" t="s">
        <v>1371</v>
      </c>
      <c r="D313">
        <v>74</v>
      </c>
      <c r="E313" t="s">
        <v>2282</v>
      </c>
      <c r="F313">
        <v>7203</v>
      </c>
      <c r="G313" t="s">
        <v>2283</v>
      </c>
      <c r="H313" t="s">
        <v>1362</v>
      </c>
      <c r="I313" t="s">
        <v>1340</v>
      </c>
    </row>
    <row r="314" spans="1:9" x14ac:dyDescent="0.25">
      <c r="A314">
        <v>313</v>
      </c>
      <c r="B314" t="s">
        <v>2284</v>
      </c>
      <c r="C314" t="s">
        <v>1367</v>
      </c>
      <c r="D314">
        <v>24</v>
      </c>
      <c r="E314" t="s">
        <v>2285</v>
      </c>
      <c r="F314">
        <v>985</v>
      </c>
      <c r="G314" t="s">
        <v>2286</v>
      </c>
      <c r="H314" t="s">
        <v>1345</v>
      </c>
      <c r="I314" t="s">
        <v>1340</v>
      </c>
    </row>
    <row r="315" spans="1:9" x14ac:dyDescent="0.25">
      <c r="A315">
        <v>314</v>
      </c>
      <c r="B315" t="s">
        <v>2287</v>
      </c>
      <c r="C315" t="s">
        <v>1411</v>
      </c>
      <c r="D315">
        <v>56</v>
      </c>
      <c r="E315" t="s">
        <v>2288</v>
      </c>
      <c r="F315">
        <v>9642</v>
      </c>
      <c r="G315" t="s">
        <v>2289</v>
      </c>
      <c r="H315" t="s">
        <v>1396</v>
      </c>
      <c r="I315" t="s">
        <v>1340</v>
      </c>
    </row>
    <row r="316" spans="1:9" x14ac:dyDescent="0.25">
      <c r="A316">
        <v>315</v>
      </c>
      <c r="B316" t="s">
        <v>2290</v>
      </c>
      <c r="C316" t="s">
        <v>1407</v>
      </c>
      <c r="D316">
        <v>49</v>
      </c>
      <c r="E316" t="s">
        <v>2291</v>
      </c>
      <c r="F316">
        <v>2395</v>
      </c>
      <c r="G316" t="s">
        <v>2292</v>
      </c>
      <c r="H316" t="s">
        <v>1350</v>
      </c>
      <c r="I316" t="s">
        <v>1340</v>
      </c>
    </row>
    <row r="317" spans="1:9" x14ac:dyDescent="0.25">
      <c r="A317">
        <v>316</v>
      </c>
      <c r="B317" t="s">
        <v>2293</v>
      </c>
      <c r="C317" t="s">
        <v>1407</v>
      </c>
      <c r="D317">
        <v>67</v>
      </c>
      <c r="E317" t="s">
        <v>2294</v>
      </c>
      <c r="F317">
        <v>7784</v>
      </c>
      <c r="G317" t="s">
        <v>2295</v>
      </c>
      <c r="H317" t="s">
        <v>1339</v>
      </c>
      <c r="I317" t="s">
        <v>1340</v>
      </c>
    </row>
    <row r="318" spans="1:9" x14ac:dyDescent="0.25">
      <c r="A318">
        <v>317</v>
      </c>
      <c r="B318" t="s">
        <v>2296</v>
      </c>
      <c r="C318" t="s">
        <v>1371</v>
      </c>
      <c r="D318">
        <v>48</v>
      </c>
      <c r="E318" t="s">
        <v>2297</v>
      </c>
      <c r="F318">
        <v>9997</v>
      </c>
      <c r="G318" t="s">
        <v>2298</v>
      </c>
      <c r="H318" t="s">
        <v>1350</v>
      </c>
      <c r="I318" t="s">
        <v>1340</v>
      </c>
    </row>
    <row r="319" spans="1:9" x14ac:dyDescent="0.25">
      <c r="A319">
        <v>318</v>
      </c>
      <c r="B319" t="s">
        <v>2299</v>
      </c>
      <c r="C319" t="s">
        <v>1347</v>
      </c>
      <c r="D319">
        <v>63</v>
      </c>
      <c r="E319" t="s">
        <v>2300</v>
      </c>
      <c r="F319">
        <v>1823</v>
      </c>
      <c r="G319" t="s">
        <v>2301</v>
      </c>
      <c r="H319" t="s">
        <v>1377</v>
      </c>
      <c r="I319" t="s">
        <v>1340</v>
      </c>
    </row>
    <row r="320" spans="1:9" x14ac:dyDescent="0.25">
      <c r="A320">
        <v>319</v>
      </c>
      <c r="B320" t="s">
        <v>2302</v>
      </c>
      <c r="C320" t="s">
        <v>1342</v>
      </c>
      <c r="D320">
        <v>49</v>
      </c>
      <c r="E320" t="s">
        <v>2303</v>
      </c>
      <c r="F320">
        <v>5245</v>
      </c>
      <c r="G320" t="s">
        <v>2304</v>
      </c>
      <c r="H320" t="s">
        <v>1414</v>
      </c>
      <c r="I320" t="s">
        <v>1340</v>
      </c>
    </row>
    <row r="321" spans="1:9" x14ac:dyDescent="0.25">
      <c r="A321">
        <v>320</v>
      </c>
      <c r="B321" t="s">
        <v>2305</v>
      </c>
      <c r="C321" t="s">
        <v>1347</v>
      </c>
      <c r="D321">
        <v>43</v>
      </c>
      <c r="E321" t="s">
        <v>2306</v>
      </c>
      <c r="F321">
        <v>299</v>
      </c>
      <c r="G321" t="s">
        <v>2307</v>
      </c>
      <c r="H321" t="s">
        <v>1414</v>
      </c>
      <c r="I321" t="s">
        <v>1340</v>
      </c>
    </row>
    <row r="322" spans="1:9" x14ac:dyDescent="0.25">
      <c r="A322">
        <v>321</v>
      </c>
      <c r="B322" t="s">
        <v>2308</v>
      </c>
      <c r="C322" t="s">
        <v>1336</v>
      </c>
      <c r="D322">
        <v>44</v>
      </c>
      <c r="E322" t="s">
        <v>2309</v>
      </c>
      <c r="F322">
        <v>6724</v>
      </c>
      <c r="G322" t="s">
        <v>2310</v>
      </c>
      <c r="H322" t="s">
        <v>1362</v>
      </c>
      <c r="I322" t="s">
        <v>1340</v>
      </c>
    </row>
    <row r="323" spans="1:9" x14ac:dyDescent="0.25">
      <c r="A323">
        <v>322</v>
      </c>
      <c r="B323" t="s">
        <v>2311</v>
      </c>
      <c r="C323" t="s">
        <v>1342</v>
      </c>
      <c r="D323">
        <v>30</v>
      </c>
      <c r="E323" t="s">
        <v>2312</v>
      </c>
      <c r="F323">
        <v>1640</v>
      </c>
      <c r="G323" t="s">
        <v>2313</v>
      </c>
      <c r="H323" t="s">
        <v>1377</v>
      </c>
      <c r="I323" t="s">
        <v>1340</v>
      </c>
    </row>
    <row r="324" spans="1:9" x14ac:dyDescent="0.25">
      <c r="A324">
        <v>323</v>
      </c>
      <c r="B324" t="s">
        <v>2314</v>
      </c>
      <c r="C324" t="s">
        <v>1342</v>
      </c>
      <c r="D324">
        <v>40</v>
      </c>
      <c r="E324" t="s">
        <v>2315</v>
      </c>
      <c r="F324">
        <v>7986</v>
      </c>
      <c r="G324" t="s">
        <v>2316</v>
      </c>
      <c r="H324" t="s">
        <v>1345</v>
      </c>
      <c r="I324" t="s">
        <v>1340</v>
      </c>
    </row>
    <row r="325" spans="1:9" x14ac:dyDescent="0.25">
      <c r="A325">
        <v>324</v>
      </c>
      <c r="B325" t="s">
        <v>2317</v>
      </c>
      <c r="C325" t="s">
        <v>1367</v>
      </c>
      <c r="D325">
        <v>39</v>
      </c>
      <c r="E325" t="s">
        <v>2318</v>
      </c>
      <c r="F325">
        <v>7488</v>
      </c>
      <c r="G325" t="s">
        <v>2319</v>
      </c>
      <c r="H325" t="s">
        <v>1339</v>
      </c>
      <c r="I325" t="s">
        <v>1340</v>
      </c>
    </row>
    <row r="326" spans="1:9" x14ac:dyDescent="0.25">
      <c r="A326">
        <v>325</v>
      </c>
      <c r="B326" t="s">
        <v>2320</v>
      </c>
      <c r="C326" t="s">
        <v>1407</v>
      </c>
      <c r="D326">
        <v>68</v>
      </c>
      <c r="E326" t="s">
        <v>2321</v>
      </c>
      <c r="F326">
        <v>8304</v>
      </c>
      <c r="G326" t="s">
        <v>2322</v>
      </c>
      <c r="H326" t="s">
        <v>1345</v>
      </c>
      <c r="I326" t="s">
        <v>1340</v>
      </c>
    </row>
    <row r="327" spans="1:9" x14ac:dyDescent="0.25">
      <c r="A327">
        <v>326</v>
      </c>
      <c r="B327" t="s">
        <v>2323</v>
      </c>
      <c r="C327" t="s">
        <v>1342</v>
      </c>
      <c r="D327">
        <v>54</v>
      </c>
      <c r="E327" t="s">
        <v>2324</v>
      </c>
      <c r="F327">
        <v>6294</v>
      </c>
      <c r="G327" t="s">
        <v>2325</v>
      </c>
      <c r="H327" t="s">
        <v>1339</v>
      </c>
      <c r="I327" t="s">
        <v>1340</v>
      </c>
    </row>
    <row r="328" spans="1:9" x14ac:dyDescent="0.25">
      <c r="A328">
        <v>327</v>
      </c>
      <c r="B328" t="s">
        <v>2326</v>
      </c>
      <c r="C328" t="s">
        <v>1411</v>
      </c>
      <c r="D328">
        <v>71</v>
      </c>
      <c r="E328" t="s">
        <v>2327</v>
      </c>
      <c r="F328">
        <v>3310</v>
      </c>
      <c r="G328" t="s">
        <v>2328</v>
      </c>
      <c r="H328" t="s">
        <v>1377</v>
      </c>
      <c r="I328" t="s">
        <v>1340</v>
      </c>
    </row>
    <row r="329" spans="1:9" x14ac:dyDescent="0.25">
      <c r="A329">
        <v>328</v>
      </c>
      <c r="B329" t="s">
        <v>2329</v>
      </c>
      <c r="C329" t="s">
        <v>1411</v>
      </c>
      <c r="D329">
        <v>59</v>
      </c>
      <c r="E329" t="s">
        <v>2330</v>
      </c>
      <c r="F329">
        <v>6795</v>
      </c>
      <c r="G329" t="s">
        <v>2331</v>
      </c>
      <c r="H329" t="s">
        <v>1377</v>
      </c>
      <c r="I329" t="s">
        <v>1340</v>
      </c>
    </row>
    <row r="330" spans="1:9" x14ac:dyDescent="0.25">
      <c r="A330">
        <v>329</v>
      </c>
      <c r="B330" t="s">
        <v>2332</v>
      </c>
      <c r="C330" t="s">
        <v>1347</v>
      </c>
      <c r="D330">
        <v>53</v>
      </c>
      <c r="E330" t="s">
        <v>2333</v>
      </c>
      <c r="F330">
        <v>5466</v>
      </c>
      <c r="G330" t="s">
        <v>2334</v>
      </c>
      <c r="H330" t="s">
        <v>1377</v>
      </c>
      <c r="I330" t="s">
        <v>1340</v>
      </c>
    </row>
    <row r="331" spans="1:9" x14ac:dyDescent="0.25">
      <c r="A331">
        <v>330</v>
      </c>
      <c r="B331" t="s">
        <v>2335</v>
      </c>
      <c r="C331" t="s">
        <v>1371</v>
      </c>
      <c r="D331">
        <v>47</v>
      </c>
      <c r="E331" t="s">
        <v>2336</v>
      </c>
      <c r="F331">
        <v>6913</v>
      </c>
      <c r="G331" t="s">
        <v>2337</v>
      </c>
      <c r="H331" t="s">
        <v>1396</v>
      </c>
      <c r="I331" t="s">
        <v>1340</v>
      </c>
    </row>
    <row r="332" spans="1:9" x14ac:dyDescent="0.25">
      <c r="A332">
        <v>331</v>
      </c>
      <c r="B332" t="s">
        <v>2338</v>
      </c>
      <c r="C332" t="s">
        <v>1347</v>
      </c>
      <c r="D332">
        <v>32</v>
      </c>
      <c r="E332" t="s">
        <v>2339</v>
      </c>
      <c r="F332">
        <v>7980</v>
      </c>
      <c r="G332" t="s">
        <v>2340</v>
      </c>
      <c r="H332" t="s">
        <v>1339</v>
      </c>
      <c r="I332" t="s">
        <v>1340</v>
      </c>
    </row>
    <row r="333" spans="1:9" x14ac:dyDescent="0.25">
      <c r="A333">
        <v>332</v>
      </c>
      <c r="B333" t="s">
        <v>2341</v>
      </c>
      <c r="C333" t="s">
        <v>1371</v>
      </c>
      <c r="D333">
        <v>75</v>
      </c>
      <c r="E333" t="s">
        <v>2342</v>
      </c>
      <c r="F333">
        <v>5702</v>
      </c>
      <c r="G333" t="s">
        <v>2343</v>
      </c>
      <c r="H333" t="s">
        <v>1339</v>
      </c>
      <c r="I333" t="s">
        <v>1340</v>
      </c>
    </row>
    <row r="334" spans="1:9" x14ac:dyDescent="0.25">
      <c r="A334">
        <v>333</v>
      </c>
      <c r="B334" t="s">
        <v>2344</v>
      </c>
      <c r="C334" t="s">
        <v>1411</v>
      </c>
      <c r="D334">
        <v>57</v>
      </c>
      <c r="E334" t="s">
        <v>2345</v>
      </c>
      <c r="F334">
        <v>2571</v>
      </c>
      <c r="G334" t="s">
        <v>2346</v>
      </c>
      <c r="H334" t="s">
        <v>1345</v>
      </c>
      <c r="I334" t="s">
        <v>1340</v>
      </c>
    </row>
    <row r="335" spans="1:9" x14ac:dyDescent="0.25">
      <c r="A335">
        <v>334</v>
      </c>
      <c r="B335" t="s">
        <v>2347</v>
      </c>
      <c r="C335" t="s">
        <v>1367</v>
      </c>
      <c r="D335">
        <v>68</v>
      </c>
      <c r="E335" t="s">
        <v>2348</v>
      </c>
      <c r="F335">
        <v>8108</v>
      </c>
      <c r="G335" t="s">
        <v>2349</v>
      </c>
      <c r="H335" t="s">
        <v>1355</v>
      </c>
      <c r="I335" t="s">
        <v>1340</v>
      </c>
    </row>
    <row r="336" spans="1:9" x14ac:dyDescent="0.25">
      <c r="A336">
        <v>335</v>
      </c>
      <c r="B336" t="s">
        <v>2350</v>
      </c>
      <c r="C336" t="s">
        <v>1371</v>
      </c>
      <c r="D336">
        <v>76</v>
      </c>
      <c r="E336" t="s">
        <v>2351</v>
      </c>
      <c r="F336">
        <v>5888</v>
      </c>
      <c r="G336" t="s">
        <v>2352</v>
      </c>
      <c r="H336" t="s">
        <v>1350</v>
      </c>
      <c r="I336" t="s">
        <v>1340</v>
      </c>
    </row>
    <row r="337" spans="1:9" x14ac:dyDescent="0.25">
      <c r="A337">
        <v>336</v>
      </c>
      <c r="B337" t="s">
        <v>2353</v>
      </c>
      <c r="C337" t="s">
        <v>1371</v>
      </c>
      <c r="D337">
        <v>35</v>
      </c>
      <c r="E337" t="s">
        <v>2354</v>
      </c>
      <c r="F337">
        <v>3647</v>
      </c>
      <c r="G337" t="s">
        <v>2355</v>
      </c>
      <c r="H337" t="s">
        <v>1350</v>
      </c>
      <c r="I337" t="s">
        <v>1340</v>
      </c>
    </row>
    <row r="338" spans="1:9" x14ac:dyDescent="0.25">
      <c r="A338">
        <v>337</v>
      </c>
      <c r="B338" t="s">
        <v>2356</v>
      </c>
      <c r="C338" t="s">
        <v>1411</v>
      </c>
      <c r="D338">
        <v>78</v>
      </c>
      <c r="E338" t="s">
        <v>2357</v>
      </c>
      <c r="F338">
        <v>2631</v>
      </c>
      <c r="G338" t="s">
        <v>2358</v>
      </c>
      <c r="H338" t="s">
        <v>1377</v>
      </c>
      <c r="I338" t="s">
        <v>1340</v>
      </c>
    </row>
    <row r="339" spans="1:9" x14ac:dyDescent="0.25">
      <c r="A339">
        <v>338</v>
      </c>
      <c r="B339" t="s">
        <v>2359</v>
      </c>
      <c r="C339" t="s">
        <v>1336</v>
      </c>
      <c r="D339">
        <v>75</v>
      </c>
      <c r="E339" t="s">
        <v>2360</v>
      </c>
      <c r="F339">
        <v>2652</v>
      </c>
      <c r="G339" t="s">
        <v>2361</v>
      </c>
      <c r="H339" t="s">
        <v>1362</v>
      </c>
      <c r="I339" t="s">
        <v>1340</v>
      </c>
    </row>
    <row r="340" spans="1:9" x14ac:dyDescent="0.25">
      <c r="A340">
        <v>339</v>
      </c>
      <c r="B340" t="s">
        <v>2362</v>
      </c>
      <c r="C340" t="s">
        <v>1411</v>
      </c>
      <c r="D340">
        <v>59</v>
      </c>
      <c r="E340" t="s">
        <v>2363</v>
      </c>
      <c r="F340">
        <v>2498</v>
      </c>
      <c r="G340" t="s">
        <v>2364</v>
      </c>
      <c r="H340" t="s">
        <v>1355</v>
      </c>
      <c r="I340" t="s">
        <v>1340</v>
      </c>
    </row>
    <row r="341" spans="1:9" x14ac:dyDescent="0.25">
      <c r="A341">
        <v>340</v>
      </c>
      <c r="B341" t="s">
        <v>2365</v>
      </c>
      <c r="C341" t="s">
        <v>1342</v>
      </c>
      <c r="D341">
        <v>24</v>
      </c>
      <c r="E341" t="s">
        <v>2366</v>
      </c>
      <c r="F341">
        <v>5229</v>
      </c>
      <c r="G341" t="s">
        <v>2367</v>
      </c>
      <c r="H341" t="s">
        <v>1339</v>
      </c>
      <c r="I341" t="s">
        <v>1340</v>
      </c>
    </row>
    <row r="342" spans="1:9" x14ac:dyDescent="0.25">
      <c r="A342">
        <v>341</v>
      </c>
      <c r="B342" t="s">
        <v>2368</v>
      </c>
      <c r="C342" t="s">
        <v>1336</v>
      </c>
      <c r="D342">
        <v>34</v>
      </c>
      <c r="E342" t="s">
        <v>2369</v>
      </c>
      <c r="F342">
        <v>6522</v>
      </c>
      <c r="G342" t="s">
        <v>2370</v>
      </c>
      <c r="H342" t="s">
        <v>1396</v>
      </c>
      <c r="I342" t="s">
        <v>1340</v>
      </c>
    </row>
    <row r="343" spans="1:9" x14ac:dyDescent="0.25">
      <c r="A343">
        <v>342</v>
      </c>
      <c r="B343" t="s">
        <v>2371</v>
      </c>
      <c r="C343" t="s">
        <v>1407</v>
      </c>
      <c r="D343">
        <v>45</v>
      </c>
      <c r="E343" t="s">
        <v>2372</v>
      </c>
      <c r="F343">
        <v>2900</v>
      </c>
      <c r="G343" t="s">
        <v>2373</v>
      </c>
      <c r="H343" t="s">
        <v>1396</v>
      </c>
      <c r="I343" t="s">
        <v>1340</v>
      </c>
    </row>
    <row r="344" spans="1:9" x14ac:dyDescent="0.25">
      <c r="A344">
        <v>343</v>
      </c>
      <c r="B344" t="s">
        <v>2374</v>
      </c>
      <c r="C344" t="s">
        <v>1411</v>
      </c>
      <c r="D344">
        <v>47</v>
      </c>
      <c r="E344" t="s">
        <v>2375</v>
      </c>
      <c r="F344">
        <v>5805</v>
      </c>
      <c r="G344" t="s">
        <v>2376</v>
      </c>
      <c r="H344" t="s">
        <v>1339</v>
      </c>
      <c r="I344" t="s">
        <v>1340</v>
      </c>
    </row>
    <row r="345" spans="1:9" x14ac:dyDescent="0.25">
      <c r="A345">
        <v>344</v>
      </c>
      <c r="B345" t="s">
        <v>2377</v>
      </c>
      <c r="C345" t="s">
        <v>1352</v>
      </c>
      <c r="D345">
        <v>68</v>
      </c>
      <c r="E345" t="s">
        <v>2378</v>
      </c>
      <c r="F345">
        <v>6043</v>
      </c>
      <c r="G345" t="s">
        <v>2379</v>
      </c>
      <c r="H345" t="s">
        <v>1345</v>
      </c>
      <c r="I345" t="s">
        <v>1340</v>
      </c>
    </row>
    <row r="346" spans="1:9" x14ac:dyDescent="0.25">
      <c r="A346">
        <v>345</v>
      </c>
      <c r="B346" t="s">
        <v>2380</v>
      </c>
      <c r="C346" t="s">
        <v>1407</v>
      </c>
      <c r="D346">
        <v>62</v>
      </c>
      <c r="E346" t="s">
        <v>2381</v>
      </c>
      <c r="F346">
        <v>799</v>
      </c>
      <c r="G346" t="s">
        <v>2382</v>
      </c>
      <c r="H346" t="s">
        <v>1396</v>
      </c>
      <c r="I346" t="s">
        <v>1340</v>
      </c>
    </row>
    <row r="347" spans="1:9" x14ac:dyDescent="0.25">
      <c r="A347">
        <v>346</v>
      </c>
      <c r="B347" t="s">
        <v>2383</v>
      </c>
      <c r="C347" t="s">
        <v>1407</v>
      </c>
      <c r="D347">
        <v>40</v>
      </c>
      <c r="E347" t="s">
        <v>2384</v>
      </c>
      <c r="F347">
        <v>6060</v>
      </c>
      <c r="G347" t="s">
        <v>2385</v>
      </c>
      <c r="H347" t="s">
        <v>1339</v>
      </c>
      <c r="I347" t="s">
        <v>1340</v>
      </c>
    </row>
    <row r="348" spans="1:9" x14ac:dyDescent="0.25">
      <c r="A348">
        <v>347</v>
      </c>
      <c r="B348" t="s">
        <v>2386</v>
      </c>
      <c r="C348" t="s">
        <v>1336</v>
      </c>
      <c r="D348">
        <v>20</v>
      </c>
      <c r="E348" t="s">
        <v>2387</v>
      </c>
      <c r="F348">
        <v>1435</v>
      </c>
      <c r="G348" t="s">
        <v>2388</v>
      </c>
      <c r="H348" t="s">
        <v>1396</v>
      </c>
      <c r="I348" t="s">
        <v>1340</v>
      </c>
    </row>
    <row r="349" spans="1:9" x14ac:dyDescent="0.25">
      <c r="A349">
        <v>348</v>
      </c>
      <c r="B349" t="s">
        <v>2389</v>
      </c>
      <c r="C349" t="s">
        <v>1407</v>
      </c>
      <c r="D349">
        <v>76</v>
      </c>
      <c r="E349" t="s">
        <v>2390</v>
      </c>
      <c r="F349">
        <v>1840</v>
      </c>
      <c r="G349" t="s">
        <v>2391</v>
      </c>
      <c r="H349" t="s">
        <v>1414</v>
      </c>
      <c r="I349" t="s">
        <v>1340</v>
      </c>
    </row>
    <row r="350" spans="1:9" x14ac:dyDescent="0.25">
      <c r="A350">
        <v>349</v>
      </c>
      <c r="B350" t="s">
        <v>2392</v>
      </c>
      <c r="C350" t="s">
        <v>1367</v>
      </c>
      <c r="D350">
        <v>34</v>
      </c>
      <c r="E350" t="s">
        <v>2393</v>
      </c>
      <c r="F350">
        <v>6097</v>
      </c>
      <c r="G350" t="s">
        <v>2394</v>
      </c>
      <c r="H350" t="s">
        <v>1350</v>
      </c>
      <c r="I350" t="s">
        <v>1340</v>
      </c>
    </row>
    <row r="351" spans="1:9" x14ac:dyDescent="0.25">
      <c r="A351">
        <v>350</v>
      </c>
      <c r="B351" t="s">
        <v>2395</v>
      </c>
      <c r="C351" t="s">
        <v>1352</v>
      </c>
      <c r="D351">
        <v>23</v>
      </c>
      <c r="E351" t="s">
        <v>2396</v>
      </c>
      <c r="F351">
        <v>4913</v>
      </c>
      <c r="G351" t="s">
        <v>2397</v>
      </c>
      <c r="H351" t="s">
        <v>1396</v>
      </c>
      <c r="I351" t="s">
        <v>1340</v>
      </c>
    </row>
    <row r="352" spans="1:9" x14ac:dyDescent="0.25">
      <c r="A352">
        <v>351</v>
      </c>
      <c r="B352" t="s">
        <v>2398</v>
      </c>
      <c r="C352" t="s">
        <v>1352</v>
      </c>
      <c r="D352">
        <v>23</v>
      </c>
      <c r="E352" t="s">
        <v>2399</v>
      </c>
      <c r="F352">
        <v>3927</v>
      </c>
      <c r="G352" t="s">
        <v>2400</v>
      </c>
      <c r="H352" t="s">
        <v>1396</v>
      </c>
      <c r="I352" t="s">
        <v>1340</v>
      </c>
    </row>
    <row r="353" spans="1:9" x14ac:dyDescent="0.25">
      <c r="A353">
        <v>352</v>
      </c>
      <c r="B353" t="s">
        <v>2401</v>
      </c>
      <c r="C353" t="s">
        <v>1352</v>
      </c>
      <c r="D353">
        <v>31</v>
      </c>
      <c r="E353" t="s">
        <v>2402</v>
      </c>
      <c r="F353">
        <v>4432</v>
      </c>
      <c r="G353" t="s">
        <v>2403</v>
      </c>
      <c r="H353" t="s">
        <v>1355</v>
      </c>
      <c r="I353" t="s">
        <v>1340</v>
      </c>
    </row>
    <row r="354" spans="1:9" x14ac:dyDescent="0.25">
      <c r="A354">
        <v>353</v>
      </c>
      <c r="B354" t="s">
        <v>2404</v>
      </c>
      <c r="C354" t="s">
        <v>1371</v>
      </c>
      <c r="D354">
        <v>22</v>
      </c>
      <c r="E354" t="s">
        <v>2405</v>
      </c>
      <c r="F354">
        <v>9711</v>
      </c>
      <c r="G354" t="s">
        <v>2406</v>
      </c>
      <c r="H354" t="s">
        <v>1355</v>
      </c>
      <c r="I354" t="s">
        <v>1340</v>
      </c>
    </row>
    <row r="355" spans="1:9" x14ac:dyDescent="0.25">
      <c r="A355">
        <v>354</v>
      </c>
      <c r="B355" t="s">
        <v>2407</v>
      </c>
      <c r="C355" t="s">
        <v>1347</v>
      </c>
      <c r="D355">
        <v>57</v>
      </c>
      <c r="E355" t="s">
        <v>2408</v>
      </c>
      <c r="F355">
        <v>959</v>
      </c>
      <c r="G355" t="s">
        <v>2409</v>
      </c>
      <c r="H355" t="s">
        <v>1396</v>
      </c>
      <c r="I355" t="s">
        <v>1340</v>
      </c>
    </row>
    <row r="356" spans="1:9" x14ac:dyDescent="0.25">
      <c r="A356">
        <v>355</v>
      </c>
      <c r="B356" t="s">
        <v>2410</v>
      </c>
      <c r="C356" t="s">
        <v>1367</v>
      </c>
      <c r="D356">
        <v>36</v>
      </c>
      <c r="E356" t="s">
        <v>2411</v>
      </c>
      <c r="F356">
        <v>9704</v>
      </c>
      <c r="G356" t="s">
        <v>2412</v>
      </c>
      <c r="H356" t="s">
        <v>1350</v>
      </c>
      <c r="I356" t="s">
        <v>1340</v>
      </c>
    </row>
    <row r="357" spans="1:9" x14ac:dyDescent="0.25">
      <c r="A357">
        <v>356</v>
      </c>
      <c r="B357" t="s">
        <v>2413</v>
      </c>
      <c r="C357" t="s">
        <v>1336</v>
      </c>
      <c r="D357">
        <v>23</v>
      </c>
      <c r="E357" t="s">
        <v>2414</v>
      </c>
      <c r="F357">
        <v>4296</v>
      </c>
      <c r="G357" t="s">
        <v>2415</v>
      </c>
      <c r="H357" t="s">
        <v>1362</v>
      </c>
      <c r="I357" t="s">
        <v>1340</v>
      </c>
    </row>
    <row r="358" spans="1:9" x14ac:dyDescent="0.25">
      <c r="A358">
        <v>357</v>
      </c>
      <c r="B358" t="s">
        <v>2416</v>
      </c>
      <c r="C358" t="s">
        <v>1347</v>
      </c>
      <c r="D358">
        <v>41</v>
      </c>
      <c r="E358" t="s">
        <v>2417</v>
      </c>
      <c r="F358">
        <v>7454</v>
      </c>
      <c r="G358" t="s">
        <v>2418</v>
      </c>
      <c r="H358" t="s">
        <v>1350</v>
      </c>
      <c r="I358" t="s">
        <v>1340</v>
      </c>
    </row>
    <row r="359" spans="1:9" x14ac:dyDescent="0.25">
      <c r="A359">
        <v>358</v>
      </c>
      <c r="B359" t="s">
        <v>2419</v>
      </c>
      <c r="C359" t="s">
        <v>1342</v>
      </c>
      <c r="D359">
        <v>64</v>
      </c>
      <c r="E359" t="s">
        <v>2420</v>
      </c>
      <c r="F359">
        <v>6842</v>
      </c>
      <c r="G359" t="s">
        <v>2421</v>
      </c>
      <c r="H359" t="s">
        <v>1339</v>
      </c>
      <c r="I359" t="s">
        <v>1340</v>
      </c>
    </row>
    <row r="360" spans="1:9" x14ac:dyDescent="0.25">
      <c r="A360">
        <v>359</v>
      </c>
      <c r="B360" t="s">
        <v>2422</v>
      </c>
      <c r="C360" t="s">
        <v>1342</v>
      </c>
      <c r="D360">
        <v>28</v>
      </c>
      <c r="E360" t="s">
        <v>2423</v>
      </c>
      <c r="F360">
        <v>5653</v>
      </c>
      <c r="G360" t="s">
        <v>2424</v>
      </c>
      <c r="H360" t="s">
        <v>1396</v>
      </c>
      <c r="I360" t="s">
        <v>1340</v>
      </c>
    </row>
    <row r="361" spans="1:9" x14ac:dyDescent="0.25">
      <c r="A361">
        <v>360</v>
      </c>
      <c r="B361" t="s">
        <v>2425</v>
      </c>
      <c r="C361" t="s">
        <v>1371</v>
      </c>
      <c r="D361">
        <v>68</v>
      </c>
      <c r="E361" t="s">
        <v>2426</v>
      </c>
      <c r="F361">
        <v>5743</v>
      </c>
      <c r="G361" t="s">
        <v>2125</v>
      </c>
      <c r="H361" t="s">
        <v>1339</v>
      </c>
      <c r="I361" t="s">
        <v>1340</v>
      </c>
    </row>
    <row r="362" spans="1:9" x14ac:dyDescent="0.25">
      <c r="A362">
        <v>361</v>
      </c>
      <c r="B362" t="s">
        <v>2427</v>
      </c>
      <c r="C362" t="s">
        <v>1347</v>
      </c>
      <c r="D362">
        <v>64</v>
      </c>
      <c r="E362" t="s">
        <v>2428</v>
      </c>
      <c r="F362">
        <v>5677</v>
      </c>
      <c r="G362" t="s">
        <v>2429</v>
      </c>
      <c r="H362" t="s">
        <v>1345</v>
      </c>
      <c r="I362" t="s">
        <v>1340</v>
      </c>
    </row>
    <row r="363" spans="1:9" x14ac:dyDescent="0.25">
      <c r="A363">
        <v>362</v>
      </c>
      <c r="B363" t="s">
        <v>2430</v>
      </c>
      <c r="C363" t="s">
        <v>1407</v>
      </c>
      <c r="D363">
        <v>39</v>
      </c>
      <c r="E363" t="s">
        <v>2431</v>
      </c>
      <c r="F363">
        <v>329</v>
      </c>
      <c r="G363" t="s">
        <v>2432</v>
      </c>
      <c r="H363" t="s">
        <v>1355</v>
      </c>
      <c r="I363" t="s">
        <v>1340</v>
      </c>
    </row>
    <row r="364" spans="1:9" x14ac:dyDescent="0.25">
      <c r="A364">
        <v>363</v>
      </c>
      <c r="B364" t="s">
        <v>2433</v>
      </c>
      <c r="C364" t="s">
        <v>1336</v>
      </c>
      <c r="D364">
        <v>47</v>
      </c>
      <c r="E364" t="s">
        <v>2434</v>
      </c>
      <c r="F364">
        <v>8608</v>
      </c>
      <c r="G364" t="s">
        <v>2435</v>
      </c>
      <c r="H364" t="s">
        <v>1355</v>
      </c>
      <c r="I364" t="s">
        <v>1340</v>
      </c>
    </row>
    <row r="365" spans="1:9" x14ac:dyDescent="0.25">
      <c r="A365">
        <v>364</v>
      </c>
      <c r="B365" t="s">
        <v>2436</v>
      </c>
      <c r="C365" t="s">
        <v>1347</v>
      </c>
      <c r="D365">
        <v>28</v>
      </c>
      <c r="E365" t="s">
        <v>2437</v>
      </c>
      <c r="F365">
        <v>2506</v>
      </c>
      <c r="G365" t="s">
        <v>2438</v>
      </c>
      <c r="H365" t="s">
        <v>1362</v>
      </c>
      <c r="I365" t="s">
        <v>1340</v>
      </c>
    </row>
    <row r="366" spans="1:9" x14ac:dyDescent="0.25">
      <c r="A366">
        <v>365</v>
      </c>
      <c r="B366" t="s">
        <v>2439</v>
      </c>
      <c r="C366" t="s">
        <v>1407</v>
      </c>
      <c r="D366">
        <v>25</v>
      </c>
      <c r="E366" t="s">
        <v>2440</v>
      </c>
      <c r="F366">
        <v>4387</v>
      </c>
      <c r="G366" t="s">
        <v>2441</v>
      </c>
      <c r="H366" t="s">
        <v>1414</v>
      </c>
      <c r="I366" t="s">
        <v>1340</v>
      </c>
    </row>
    <row r="367" spans="1:9" x14ac:dyDescent="0.25">
      <c r="A367">
        <v>366</v>
      </c>
      <c r="B367" t="s">
        <v>2442</v>
      </c>
      <c r="C367" t="s">
        <v>1367</v>
      </c>
      <c r="D367">
        <v>64</v>
      </c>
      <c r="E367" t="s">
        <v>2443</v>
      </c>
      <c r="F367">
        <v>1110</v>
      </c>
      <c r="G367" t="s">
        <v>2444</v>
      </c>
      <c r="H367" t="s">
        <v>1396</v>
      </c>
      <c r="I367" t="s">
        <v>1340</v>
      </c>
    </row>
    <row r="368" spans="1:9" x14ac:dyDescent="0.25">
      <c r="A368">
        <v>367</v>
      </c>
      <c r="B368" t="s">
        <v>2445</v>
      </c>
      <c r="C368" t="s">
        <v>1352</v>
      </c>
      <c r="D368">
        <v>51</v>
      </c>
      <c r="E368" t="s">
        <v>2446</v>
      </c>
      <c r="F368">
        <v>514</v>
      </c>
      <c r="G368" t="s">
        <v>2447</v>
      </c>
      <c r="H368" t="s">
        <v>1345</v>
      </c>
      <c r="I368" t="s">
        <v>1340</v>
      </c>
    </row>
    <row r="369" spans="1:9" x14ac:dyDescent="0.25">
      <c r="A369">
        <v>368</v>
      </c>
      <c r="B369" t="s">
        <v>2448</v>
      </c>
      <c r="C369" t="s">
        <v>1342</v>
      </c>
      <c r="D369">
        <v>61</v>
      </c>
      <c r="E369" t="s">
        <v>2449</v>
      </c>
      <c r="F369">
        <v>2172</v>
      </c>
      <c r="G369" t="s">
        <v>2450</v>
      </c>
      <c r="H369" t="s">
        <v>1350</v>
      </c>
      <c r="I369" t="s">
        <v>1340</v>
      </c>
    </row>
    <row r="370" spans="1:9" x14ac:dyDescent="0.25">
      <c r="A370">
        <v>369</v>
      </c>
      <c r="B370" t="s">
        <v>2451</v>
      </c>
      <c r="C370" t="s">
        <v>1336</v>
      </c>
      <c r="D370">
        <v>46</v>
      </c>
      <c r="E370" t="s">
        <v>2452</v>
      </c>
      <c r="F370">
        <v>5569</v>
      </c>
      <c r="G370" t="s">
        <v>2453</v>
      </c>
      <c r="H370" t="s">
        <v>1350</v>
      </c>
      <c r="I370" t="s">
        <v>1340</v>
      </c>
    </row>
    <row r="371" spans="1:9" x14ac:dyDescent="0.25">
      <c r="A371">
        <v>370</v>
      </c>
      <c r="B371" t="s">
        <v>2454</v>
      </c>
      <c r="C371" t="s">
        <v>1367</v>
      </c>
      <c r="D371">
        <v>38</v>
      </c>
      <c r="E371" t="s">
        <v>2455</v>
      </c>
      <c r="F371">
        <v>9196</v>
      </c>
      <c r="G371" t="s">
        <v>2456</v>
      </c>
      <c r="H371" t="s">
        <v>1350</v>
      </c>
      <c r="I371" t="s">
        <v>1340</v>
      </c>
    </row>
    <row r="372" spans="1:9" x14ac:dyDescent="0.25">
      <c r="A372">
        <v>371</v>
      </c>
      <c r="B372" t="s">
        <v>2457</v>
      </c>
      <c r="C372" t="s">
        <v>1407</v>
      </c>
      <c r="D372">
        <v>63</v>
      </c>
      <c r="E372" t="s">
        <v>2458</v>
      </c>
      <c r="F372">
        <v>6128</v>
      </c>
      <c r="G372" t="s">
        <v>2459</v>
      </c>
      <c r="H372" t="s">
        <v>1355</v>
      </c>
      <c r="I372" t="s">
        <v>1340</v>
      </c>
    </row>
    <row r="373" spans="1:9" x14ac:dyDescent="0.25">
      <c r="A373">
        <v>372</v>
      </c>
      <c r="B373" t="s">
        <v>2460</v>
      </c>
      <c r="C373" t="s">
        <v>1407</v>
      </c>
      <c r="D373">
        <v>53</v>
      </c>
      <c r="E373" t="s">
        <v>2461</v>
      </c>
      <c r="F373">
        <v>7209</v>
      </c>
      <c r="G373" t="s">
        <v>2289</v>
      </c>
      <c r="H373" t="s">
        <v>1345</v>
      </c>
      <c r="I373" t="s">
        <v>1340</v>
      </c>
    </row>
    <row r="374" spans="1:9" x14ac:dyDescent="0.25">
      <c r="A374">
        <v>373</v>
      </c>
      <c r="B374" t="s">
        <v>2462</v>
      </c>
      <c r="C374" t="s">
        <v>1347</v>
      </c>
      <c r="D374">
        <v>44</v>
      </c>
      <c r="E374" t="s">
        <v>2463</v>
      </c>
      <c r="F374">
        <v>8769</v>
      </c>
      <c r="G374" t="s">
        <v>2464</v>
      </c>
      <c r="H374" t="s">
        <v>1350</v>
      </c>
      <c r="I374" t="s">
        <v>1340</v>
      </c>
    </row>
    <row r="375" spans="1:9" x14ac:dyDescent="0.25">
      <c r="A375">
        <v>374</v>
      </c>
      <c r="B375" t="s">
        <v>2465</v>
      </c>
      <c r="C375" t="s">
        <v>1367</v>
      </c>
      <c r="D375">
        <v>24</v>
      </c>
      <c r="E375" t="s">
        <v>2466</v>
      </c>
      <c r="F375">
        <v>3041</v>
      </c>
      <c r="G375" t="s">
        <v>2467</v>
      </c>
      <c r="H375" t="s">
        <v>1362</v>
      </c>
      <c r="I375" t="s">
        <v>1340</v>
      </c>
    </row>
    <row r="376" spans="1:9" x14ac:dyDescent="0.25">
      <c r="A376">
        <v>375</v>
      </c>
      <c r="B376" t="s">
        <v>2468</v>
      </c>
      <c r="C376" t="s">
        <v>1367</v>
      </c>
      <c r="D376">
        <v>77</v>
      </c>
      <c r="E376" t="s">
        <v>2469</v>
      </c>
      <c r="F376">
        <v>9232</v>
      </c>
      <c r="G376" t="s">
        <v>2470</v>
      </c>
      <c r="H376" t="s">
        <v>1339</v>
      </c>
      <c r="I376" t="s">
        <v>1340</v>
      </c>
    </row>
    <row r="377" spans="1:9" x14ac:dyDescent="0.25">
      <c r="A377">
        <v>376</v>
      </c>
      <c r="B377" t="s">
        <v>2471</v>
      </c>
      <c r="C377" t="s">
        <v>1347</v>
      </c>
      <c r="D377">
        <v>30</v>
      </c>
      <c r="E377" t="s">
        <v>2472</v>
      </c>
      <c r="F377">
        <v>789</v>
      </c>
      <c r="G377" t="s">
        <v>2473</v>
      </c>
      <c r="H377" t="s">
        <v>1345</v>
      </c>
      <c r="I377" t="s">
        <v>1340</v>
      </c>
    </row>
    <row r="378" spans="1:9" x14ac:dyDescent="0.25">
      <c r="A378">
        <v>377</v>
      </c>
      <c r="B378" t="s">
        <v>2474</v>
      </c>
      <c r="C378" t="s">
        <v>1336</v>
      </c>
      <c r="D378">
        <v>72</v>
      </c>
      <c r="E378" t="s">
        <v>2475</v>
      </c>
      <c r="F378">
        <v>6676</v>
      </c>
      <c r="G378" t="s">
        <v>2476</v>
      </c>
      <c r="H378" t="s">
        <v>1355</v>
      </c>
      <c r="I378" t="s">
        <v>1340</v>
      </c>
    </row>
    <row r="379" spans="1:9" x14ac:dyDescent="0.25">
      <c r="A379">
        <v>378</v>
      </c>
      <c r="B379" t="s">
        <v>2477</v>
      </c>
      <c r="C379" t="s">
        <v>1352</v>
      </c>
      <c r="D379">
        <v>48</v>
      </c>
      <c r="E379" t="s">
        <v>2478</v>
      </c>
      <c r="F379">
        <v>7541</v>
      </c>
      <c r="G379" t="s">
        <v>2479</v>
      </c>
      <c r="H379" t="s">
        <v>1362</v>
      </c>
      <c r="I379" t="s">
        <v>1340</v>
      </c>
    </row>
    <row r="380" spans="1:9" x14ac:dyDescent="0.25">
      <c r="A380">
        <v>379</v>
      </c>
      <c r="B380" t="s">
        <v>2480</v>
      </c>
      <c r="C380" t="s">
        <v>1411</v>
      </c>
      <c r="D380">
        <v>76</v>
      </c>
      <c r="E380" t="s">
        <v>2481</v>
      </c>
      <c r="F380">
        <v>7863</v>
      </c>
      <c r="G380" t="s">
        <v>2482</v>
      </c>
      <c r="H380" t="s">
        <v>1355</v>
      </c>
      <c r="I380" t="s">
        <v>1340</v>
      </c>
    </row>
    <row r="381" spans="1:9" x14ac:dyDescent="0.25">
      <c r="A381">
        <v>380</v>
      </c>
      <c r="B381" t="s">
        <v>2483</v>
      </c>
      <c r="C381" t="s">
        <v>1367</v>
      </c>
      <c r="D381">
        <v>65</v>
      </c>
      <c r="E381" t="s">
        <v>2484</v>
      </c>
      <c r="F381">
        <v>8267</v>
      </c>
      <c r="G381" t="s">
        <v>2485</v>
      </c>
      <c r="H381" t="s">
        <v>1339</v>
      </c>
      <c r="I381" t="s">
        <v>1340</v>
      </c>
    </row>
    <row r="382" spans="1:9" x14ac:dyDescent="0.25">
      <c r="A382">
        <v>381</v>
      </c>
      <c r="B382" t="s">
        <v>2486</v>
      </c>
      <c r="C382" t="s">
        <v>1347</v>
      </c>
      <c r="D382">
        <v>20</v>
      </c>
      <c r="E382" t="s">
        <v>2487</v>
      </c>
      <c r="F382">
        <v>6824</v>
      </c>
      <c r="G382" t="s">
        <v>2488</v>
      </c>
      <c r="H382" t="s">
        <v>1377</v>
      </c>
      <c r="I382" t="s">
        <v>1340</v>
      </c>
    </row>
    <row r="383" spans="1:9" x14ac:dyDescent="0.25">
      <c r="A383">
        <v>382</v>
      </c>
      <c r="B383" t="s">
        <v>2489</v>
      </c>
      <c r="C383" t="s">
        <v>1342</v>
      </c>
      <c r="D383">
        <v>24</v>
      </c>
      <c r="E383" t="s">
        <v>2490</v>
      </c>
      <c r="F383">
        <v>6714</v>
      </c>
      <c r="G383" t="s">
        <v>2491</v>
      </c>
      <c r="H383" t="s">
        <v>1396</v>
      </c>
      <c r="I383" t="s">
        <v>1340</v>
      </c>
    </row>
    <row r="384" spans="1:9" x14ac:dyDescent="0.25">
      <c r="A384">
        <v>383</v>
      </c>
      <c r="B384" t="s">
        <v>2492</v>
      </c>
      <c r="C384" t="s">
        <v>1411</v>
      </c>
      <c r="D384">
        <v>23</v>
      </c>
      <c r="E384" t="s">
        <v>2493</v>
      </c>
      <c r="F384">
        <v>2310</v>
      </c>
      <c r="G384" t="s">
        <v>2494</v>
      </c>
      <c r="H384" t="s">
        <v>1396</v>
      </c>
      <c r="I384" t="s">
        <v>1340</v>
      </c>
    </row>
    <row r="385" spans="1:9" x14ac:dyDescent="0.25">
      <c r="A385">
        <v>384</v>
      </c>
      <c r="B385" t="s">
        <v>2495</v>
      </c>
      <c r="C385" t="s">
        <v>1342</v>
      </c>
      <c r="D385">
        <v>37</v>
      </c>
      <c r="E385" t="s">
        <v>2496</v>
      </c>
      <c r="F385">
        <v>6522</v>
      </c>
      <c r="G385" t="s">
        <v>2497</v>
      </c>
      <c r="H385" t="s">
        <v>1355</v>
      </c>
      <c r="I385" t="s">
        <v>1340</v>
      </c>
    </row>
    <row r="386" spans="1:9" x14ac:dyDescent="0.25">
      <c r="A386">
        <v>385</v>
      </c>
      <c r="B386" t="s">
        <v>2498</v>
      </c>
      <c r="C386" t="s">
        <v>1336</v>
      </c>
      <c r="D386">
        <v>55</v>
      </c>
      <c r="E386" t="s">
        <v>2499</v>
      </c>
      <c r="F386">
        <v>7861</v>
      </c>
      <c r="G386" t="s">
        <v>2500</v>
      </c>
      <c r="H386" t="s">
        <v>1355</v>
      </c>
      <c r="I386" t="s">
        <v>1340</v>
      </c>
    </row>
    <row r="387" spans="1:9" x14ac:dyDescent="0.25">
      <c r="A387">
        <v>386</v>
      </c>
      <c r="B387" t="s">
        <v>2501</v>
      </c>
      <c r="C387" t="s">
        <v>1367</v>
      </c>
      <c r="D387">
        <v>29</v>
      </c>
      <c r="E387" t="s">
        <v>2502</v>
      </c>
      <c r="F387">
        <v>3016</v>
      </c>
      <c r="G387" t="s">
        <v>2503</v>
      </c>
      <c r="H387" t="s">
        <v>1414</v>
      </c>
      <c r="I387" t="s">
        <v>1340</v>
      </c>
    </row>
    <row r="388" spans="1:9" x14ac:dyDescent="0.25">
      <c r="A388">
        <v>387</v>
      </c>
      <c r="B388" t="s">
        <v>2504</v>
      </c>
      <c r="C388" t="s">
        <v>1371</v>
      </c>
      <c r="D388">
        <v>43</v>
      </c>
      <c r="E388" t="s">
        <v>2505</v>
      </c>
      <c r="F388">
        <v>2080</v>
      </c>
      <c r="G388" t="s">
        <v>2506</v>
      </c>
      <c r="H388" t="s">
        <v>1396</v>
      </c>
      <c r="I388" t="s">
        <v>1340</v>
      </c>
    </row>
    <row r="389" spans="1:9" x14ac:dyDescent="0.25">
      <c r="A389">
        <v>388</v>
      </c>
      <c r="B389" t="s">
        <v>2507</v>
      </c>
      <c r="C389" t="s">
        <v>1342</v>
      </c>
      <c r="D389">
        <v>38</v>
      </c>
      <c r="E389" t="s">
        <v>2508</v>
      </c>
      <c r="F389">
        <v>2940</v>
      </c>
      <c r="G389" t="s">
        <v>2509</v>
      </c>
      <c r="H389" t="s">
        <v>1339</v>
      </c>
      <c r="I389" t="s">
        <v>1340</v>
      </c>
    </row>
    <row r="390" spans="1:9" x14ac:dyDescent="0.25">
      <c r="A390">
        <v>389</v>
      </c>
      <c r="B390" t="s">
        <v>2510</v>
      </c>
      <c r="C390" t="s">
        <v>1367</v>
      </c>
      <c r="D390">
        <v>41</v>
      </c>
      <c r="E390" t="s">
        <v>2511</v>
      </c>
      <c r="F390">
        <v>5989</v>
      </c>
      <c r="G390" t="s">
        <v>2512</v>
      </c>
      <c r="H390" t="s">
        <v>1345</v>
      </c>
      <c r="I390" t="s">
        <v>1340</v>
      </c>
    </row>
    <row r="391" spans="1:9" x14ac:dyDescent="0.25">
      <c r="A391">
        <v>390</v>
      </c>
      <c r="B391" t="s">
        <v>2513</v>
      </c>
      <c r="C391" t="s">
        <v>1352</v>
      </c>
      <c r="D391">
        <v>36</v>
      </c>
      <c r="E391" t="s">
        <v>2514</v>
      </c>
      <c r="F391">
        <v>7155</v>
      </c>
      <c r="G391" t="s">
        <v>2515</v>
      </c>
      <c r="H391" t="s">
        <v>1377</v>
      </c>
      <c r="I391" t="s">
        <v>1340</v>
      </c>
    </row>
    <row r="392" spans="1:9" x14ac:dyDescent="0.25">
      <c r="A392">
        <v>391</v>
      </c>
      <c r="B392" t="s">
        <v>2516</v>
      </c>
      <c r="C392" t="s">
        <v>1371</v>
      </c>
      <c r="D392">
        <v>75</v>
      </c>
      <c r="E392" t="s">
        <v>2517</v>
      </c>
      <c r="F392">
        <v>7524</v>
      </c>
      <c r="G392" t="s">
        <v>2518</v>
      </c>
      <c r="H392" t="s">
        <v>1350</v>
      </c>
      <c r="I392" t="s">
        <v>1340</v>
      </c>
    </row>
    <row r="393" spans="1:9" x14ac:dyDescent="0.25">
      <c r="A393">
        <v>392</v>
      </c>
      <c r="B393" t="s">
        <v>2519</v>
      </c>
      <c r="C393" t="s">
        <v>1367</v>
      </c>
      <c r="D393">
        <v>26</v>
      </c>
      <c r="E393" t="s">
        <v>2520</v>
      </c>
      <c r="F393">
        <v>6749</v>
      </c>
      <c r="G393" t="s">
        <v>2521</v>
      </c>
      <c r="H393" t="s">
        <v>1350</v>
      </c>
      <c r="I393" t="s">
        <v>1340</v>
      </c>
    </row>
    <row r="394" spans="1:9" x14ac:dyDescent="0.25">
      <c r="A394">
        <v>393</v>
      </c>
      <c r="B394" t="s">
        <v>2522</v>
      </c>
      <c r="C394" t="s">
        <v>1342</v>
      </c>
      <c r="D394">
        <v>34</v>
      </c>
      <c r="E394" t="s">
        <v>2523</v>
      </c>
      <c r="F394">
        <v>1474</v>
      </c>
      <c r="G394" t="s">
        <v>2524</v>
      </c>
      <c r="H394" t="s">
        <v>1355</v>
      </c>
      <c r="I394" t="s">
        <v>1340</v>
      </c>
    </row>
    <row r="395" spans="1:9" x14ac:dyDescent="0.25">
      <c r="A395">
        <v>394</v>
      </c>
      <c r="B395" t="s">
        <v>2525</v>
      </c>
      <c r="C395" t="s">
        <v>1352</v>
      </c>
      <c r="D395">
        <v>26</v>
      </c>
      <c r="E395" t="s">
        <v>2526</v>
      </c>
      <c r="F395">
        <v>2204</v>
      </c>
      <c r="G395" t="s">
        <v>2527</v>
      </c>
      <c r="H395" t="s">
        <v>1414</v>
      </c>
      <c r="I395" t="s">
        <v>1340</v>
      </c>
    </row>
    <row r="396" spans="1:9" x14ac:dyDescent="0.25">
      <c r="A396">
        <v>395</v>
      </c>
      <c r="B396" t="s">
        <v>2528</v>
      </c>
      <c r="C396" t="s">
        <v>1411</v>
      </c>
      <c r="D396">
        <v>70</v>
      </c>
      <c r="E396" t="s">
        <v>2529</v>
      </c>
      <c r="F396">
        <v>3499</v>
      </c>
      <c r="G396" t="s">
        <v>2530</v>
      </c>
      <c r="H396" t="s">
        <v>1339</v>
      </c>
      <c r="I396" t="s">
        <v>1340</v>
      </c>
    </row>
    <row r="397" spans="1:9" x14ac:dyDescent="0.25">
      <c r="A397">
        <v>396</v>
      </c>
      <c r="B397" t="s">
        <v>2531</v>
      </c>
      <c r="C397" t="s">
        <v>1367</v>
      </c>
      <c r="D397">
        <v>32</v>
      </c>
      <c r="E397" t="s">
        <v>2532</v>
      </c>
      <c r="F397">
        <v>6248</v>
      </c>
      <c r="G397" t="s">
        <v>2533</v>
      </c>
      <c r="H397" t="s">
        <v>1355</v>
      </c>
      <c r="I397" t="s">
        <v>1340</v>
      </c>
    </row>
    <row r="398" spans="1:9" x14ac:dyDescent="0.25">
      <c r="A398">
        <v>397</v>
      </c>
      <c r="B398" t="s">
        <v>2534</v>
      </c>
      <c r="C398" t="s">
        <v>1336</v>
      </c>
      <c r="D398">
        <v>50</v>
      </c>
      <c r="E398" t="s">
        <v>2535</v>
      </c>
      <c r="F398">
        <v>6891</v>
      </c>
      <c r="G398" t="s">
        <v>2536</v>
      </c>
      <c r="H398" t="s">
        <v>1350</v>
      </c>
      <c r="I398" t="s">
        <v>1340</v>
      </c>
    </row>
    <row r="399" spans="1:9" x14ac:dyDescent="0.25">
      <c r="A399">
        <v>398</v>
      </c>
      <c r="B399" t="s">
        <v>2537</v>
      </c>
      <c r="C399" t="s">
        <v>1411</v>
      </c>
      <c r="D399">
        <v>50</v>
      </c>
      <c r="E399" t="s">
        <v>2538</v>
      </c>
      <c r="F399">
        <v>5497</v>
      </c>
      <c r="G399" t="s">
        <v>2539</v>
      </c>
      <c r="H399" t="s">
        <v>1377</v>
      </c>
      <c r="I399" t="s">
        <v>1340</v>
      </c>
    </row>
    <row r="400" spans="1:9" x14ac:dyDescent="0.25">
      <c r="A400">
        <v>399</v>
      </c>
      <c r="B400" t="s">
        <v>2540</v>
      </c>
      <c r="C400" t="s">
        <v>1367</v>
      </c>
      <c r="D400">
        <v>46</v>
      </c>
      <c r="E400" t="s">
        <v>2541</v>
      </c>
      <c r="F400">
        <v>8209</v>
      </c>
      <c r="G400" t="s">
        <v>2542</v>
      </c>
      <c r="H400" t="s">
        <v>1377</v>
      </c>
      <c r="I400" t="s">
        <v>1340</v>
      </c>
    </row>
    <row r="401" spans="1:9" x14ac:dyDescent="0.25">
      <c r="A401">
        <v>400</v>
      </c>
      <c r="B401" t="s">
        <v>2543</v>
      </c>
      <c r="C401" t="s">
        <v>1347</v>
      </c>
      <c r="D401">
        <v>62</v>
      </c>
      <c r="E401" t="s">
        <v>2544</v>
      </c>
      <c r="F401">
        <v>1097</v>
      </c>
      <c r="G401" t="s">
        <v>2545</v>
      </c>
      <c r="H401" t="s">
        <v>1414</v>
      </c>
      <c r="I401" t="s">
        <v>1340</v>
      </c>
    </row>
    <row r="402" spans="1:9" x14ac:dyDescent="0.25">
      <c r="A402">
        <v>401</v>
      </c>
      <c r="B402" t="s">
        <v>2546</v>
      </c>
      <c r="C402" t="s">
        <v>1411</v>
      </c>
      <c r="D402">
        <v>73</v>
      </c>
      <c r="E402" t="s">
        <v>2547</v>
      </c>
      <c r="F402">
        <v>613</v>
      </c>
      <c r="G402" t="s">
        <v>2548</v>
      </c>
      <c r="H402" t="s">
        <v>1377</v>
      </c>
      <c r="I402" t="s">
        <v>1340</v>
      </c>
    </row>
    <row r="403" spans="1:9" x14ac:dyDescent="0.25">
      <c r="A403">
        <v>402</v>
      </c>
      <c r="B403" t="s">
        <v>2549</v>
      </c>
      <c r="C403" t="s">
        <v>1411</v>
      </c>
      <c r="D403">
        <v>22</v>
      </c>
      <c r="E403" t="s">
        <v>2550</v>
      </c>
      <c r="F403">
        <v>1712</v>
      </c>
      <c r="G403" t="s">
        <v>2551</v>
      </c>
      <c r="H403" t="s">
        <v>1414</v>
      </c>
      <c r="I403" t="s">
        <v>1340</v>
      </c>
    </row>
    <row r="404" spans="1:9" x14ac:dyDescent="0.25">
      <c r="A404">
        <v>403</v>
      </c>
      <c r="B404" t="s">
        <v>2552</v>
      </c>
      <c r="C404" t="s">
        <v>1347</v>
      </c>
      <c r="D404">
        <v>78</v>
      </c>
      <c r="E404" t="s">
        <v>2553</v>
      </c>
      <c r="F404">
        <v>1038</v>
      </c>
      <c r="G404" t="s">
        <v>2554</v>
      </c>
      <c r="H404" t="s">
        <v>1377</v>
      </c>
      <c r="I404" t="s">
        <v>1340</v>
      </c>
    </row>
    <row r="405" spans="1:9" x14ac:dyDescent="0.25">
      <c r="A405">
        <v>404</v>
      </c>
      <c r="B405" t="s">
        <v>2555</v>
      </c>
      <c r="C405" t="s">
        <v>1411</v>
      </c>
      <c r="D405">
        <v>79</v>
      </c>
      <c r="E405" t="s">
        <v>2556</v>
      </c>
      <c r="F405">
        <v>9569</v>
      </c>
      <c r="G405" t="s">
        <v>2557</v>
      </c>
      <c r="H405" t="s">
        <v>1350</v>
      </c>
      <c r="I405" t="s">
        <v>1340</v>
      </c>
    </row>
    <row r="406" spans="1:9" x14ac:dyDescent="0.25">
      <c r="A406">
        <v>405</v>
      </c>
      <c r="B406" t="s">
        <v>2558</v>
      </c>
      <c r="C406" t="s">
        <v>1371</v>
      </c>
      <c r="D406">
        <v>78</v>
      </c>
      <c r="E406" t="s">
        <v>2559</v>
      </c>
      <c r="F406">
        <v>5174</v>
      </c>
      <c r="G406" t="s">
        <v>2560</v>
      </c>
      <c r="H406" t="s">
        <v>1362</v>
      </c>
      <c r="I406" t="s">
        <v>1340</v>
      </c>
    </row>
    <row r="407" spans="1:9" x14ac:dyDescent="0.25">
      <c r="A407">
        <v>406</v>
      </c>
      <c r="B407" t="s">
        <v>2561</v>
      </c>
      <c r="C407" t="s">
        <v>1367</v>
      </c>
      <c r="D407">
        <v>59</v>
      </c>
      <c r="E407" t="s">
        <v>2562</v>
      </c>
      <c r="F407">
        <v>6987</v>
      </c>
      <c r="G407" t="s">
        <v>2563</v>
      </c>
      <c r="H407" t="s">
        <v>1396</v>
      </c>
      <c r="I407" t="s">
        <v>1340</v>
      </c>
    </row>
    <row r="408" spans="1:9" x14ac:dyDescent="0.25">
      <c r="A408">
        <v>407</v>
      </c>
      <c r="B408" t="s">
        <v>2564</v>
      </c>
      <c r="C408" t="s">
        <v>1371</v>
      </c>
      <c r="D408">
        <v>41</v>
      </c>
      <c r="E408" t="s">
        <v>2565</v>
      </c>
      <c r="F408">
        <v>8697</v>
      </c>
      <c r="G408" t="s">
        <v>2566</v>
      </c>
      <c r="H408" t="s">
        <v>1355</v>
      </c>
      <c r="I408" t="s">
        <v>1340</v>
      </c>
    </row>
    <row r="409" spans="1:9" x14ac:dyDescent="0.25">
      <c r="A409">
        <v>408</v>
      </c>
      <c r="B409" t="s">
        <v>2567</v>
      </c>
      <c r="C409" t="s">
        <v>1342</v>
      </c>
      <c r="D409">
        <v>66</v>
      </c>
      <c r="E409" t="s">
        <v>2568</v>
      </c>
      <c r="F409">
        <v>5079</v>
      </c>
      <c r="G409" t="s">
        <v>2569</v>
      </c>
      <c r="H409" t="s">
        <v>1350</v>
      </c>
      <c r="I409" t="s">
        <v>1340</v>
      </c>
    </row>
    <row r="410" spans="1:9" x14ac:dyDescent="0.25">
      <c r="A410">
        <v>409</v>
      </c>
      <c r="B410" t="s">
        <v>2570</v>
      </c>
      <c r="C410" t="s">
        <v>1371</v>
      </c>
      <c r="D410">
        <v>75</v>
      </c>
      <c r="E410" t="s">
        <v>2571</v>
      </c>
      <c r="F410">
        <v>134</v>
      </c>
      <c r="G410" t="s">
        <v>2572</v>
      </c>
      <c r="H410" t="s">
        <v>1350</v>
      </c>
      <c r="I410" t="s">
        <v>1340</v>
      </c>
    </row>
    <row r="411" spans="1:9" x14ac:dyDescent="0.25">
      <c r="A411">
        <v>410</v>
      </c>
      <c r="B411" t="s">
        <v>2573</v>
      </c>
      <c r="C411" t="s">
        <v>1347</v>
      </c>
      <c r="D411">
        <v>64</v>
      </c>
      <c r="E411" t="s">
        <v>2574</v>
      </c>
      <c r="F411">
        <v>7356</v>
      </c>
      <c r="G411" t="s">
        <v>2575</v>
      </c>
      <c r="H411" t="s">
        <v>1396</v>
      </c>
      <c r="I411" t="s">
        <v>1340</v>
      </c>
    </row>
    <row r="412" spans="1:9" x14ac:dyDescent="0.25">
      <c r="A412">
        <v>411</v>
      </c>
      <c r="B412" t="s">
        <v>2576</v>
      </c>
      <c r="C412" t="s">
        <v>1407</v>
      </c>
      <c r="D412">
        <v>52</v>
      </c>
      <c r="E412" t="s">
        <v>2577</v>
      </c>
      <c r="F412">
        <v>226</v>
      </c>
      <c r="G412" t="s">
        <v>2578</v>
      </c>
      <c r="H412" t="s">
        <v>1414</v>
      </c>
      <c r="I412" t="s">
        <v>1340</v>
      </c>
    </row>
    <row r="413" spans="1:9" x14ac:dyDescent="0.25">
      <c r="A413">
        <v>412</v>
      </c>
      <c r="B413" t="s">
        <v>2579</v>
      </c>
      <c r="C413" t="s">
        <v>1347</v>
      </c>
      <c r="D413">
        <v>21</v>
      </c>
      <c r="E413" t="s">
        <v>2580</v>
      </c>
      <c r="F413">
        <v>238</v>
      </c>
      <c r="G413" t="s">
        <v>2581</v>
      </c>
      <c r="H413" t="s">
        <v>1345</v>
      </c>
      <c r="I413" t="s">
        <v>1340</v>
      </c>
    </row>
    <row r="414" spans="1:9" x14ac:dyDescent="0.25">
      <c r="A414">
        <v>413</v>
      </c>
      <c r="B414" t="s">
        <v>2582</v>
      </c>
      <c r="C414" t="s">
        <v>1352</v>
      </c>
      <c r="D414">
        <v>25</v>
      </c>
      <c r="E414" t="s">
        <v>2583</v>
      </c>
      <c r="F414">
        <v>6700</v>
      </c>
      <c r="G414" t="s">
        <v>2584</v>
      </c>
      <c r="H414" t="s">
        <v>1355</v>
      </c>
      <c r="I414" t="s">
        <v>1340</v>
      </c>
    </row>
    <row r="415" spans="1:9" x14ac:dyDescent="0.25">
      <c r="A415">
        <v>414</v>
      </c>
      <c r="B415" t="s">
        <v>2585</v>
      </c>
      <c r="C415" t="s">
        <v>1347</v>
      </c>
      <c r="D415">
        <v>51</v>
      </c>
      <c r="E415" t="s">
        <v>2586</v>
      </c>
      <c r="F415">
        <v>7365</v>
      </c>
      <c r="G415" t="s">
        <v>2587</v>
      </c>
      <c r="H415" t="s">
        <v>1355</v>
      </c>
      <c r="I415" t="s">
        <v>1340</v>
      </c>
    </row>
    <row r="416" spans="1:9" x14ac:dyDescent="0.25">
      <c r="A416">
        <v>415</v>
      </c>
      <c r="B416" t="s">
        <v>2588</v>
      </c>
      <c r="C416" t="s">
        <v>1347</v>
      </c>
      <c r="D416">
        <v>40</v>
      </c>
      <c r="E416" t="s">
        <v>2589</v>
      </c>
      <c r="F416">
        <v>7671</v>
      </c>
      <c r="G416" t="s">
        <v>2590</v>
      </c>
      <c r="H416" t="s">
        <v>1345</v>
      </c>
      <c r="I416" t="s">
        <v>1340</v>
      </c>
    </row>
    <row r="417" spans="1:9" x14ac:dyDescent="0.25">
      <c r="A417">
        <v>416</v>
      </c>
      <c r="B417" t="s">
        <v>2591</v>
      </c>
      <c r="C417" t="s">
        <v>1367</v>
      </c>
      <c r="D417">
        <v>21</v>
      </c>
      <c r="E417" t="s">
        <v>2592</v>
      </c>
      <c r="F417">
        <v>4767</v>
      </c>
      <c r="G417" t="s">
        <v>2593</v>
      </c>
      <c r="H417" t="s">
        <v>1362</v>
      </c>
      <c r="I417" t="s">
        <v>1340</v>
      </c>
    </row>
    <row r="418" spans="1:9" x14ac:dyDescent="0.25">
      <c r="A418">
        <v>417</v>
      </c>
      <c r="B418" t="s">
        <v>2594</v>
      </c>
      <c r="C418" t="s">
        <v>1411</v>
      </c>
      <c r="D418">
        <v>57</v>
      </c>
      <c r="E418" t="s">
        <v>2595</v>
      </c>
      <c r="F418">
        <v>7035</v>
      </c>
      <c r="G418" t="s">
        <v>2596</v>
      </c>
      <c r="H418" t="s">
        <v>1414</v>
      </c>
      <c r="I418" t="s">
        <v>1340</v>
      </c>
    </row>
    <row r="419" spans="1:9" x14ac:dyDescent="0.25">
      <c r="A419">
        <v>418</v>
      </c>
      <c r="B419" t="s">
        <v>2597</v>
      </c>
      <c r="C419" t="s">
        <v>1367</v>
      </c>
      <c r="D419">
        <v>57</v>
      </c>
      <c r="E419" t="s">
        <v>2598</v>
      </c>
      <c r="F419">
        <v>2775</v>
      </c>
      <c r="G419" t="s">
        <v>2599</v>
      </c>
      <c r="H419" t="s">
        <v>1350</v>
      </c>
      <c r="I419" t="s">
        <v>1340</v>
      </c>
    </row>
    <row r="420" spans="1:9" x14ac:dyDescent="0.25">
      <c r="A420">
        <v>419</v>
      </c>
      <c r="B420" t="s">
        <v>2600</v>
      </c>
      <c r="C420" t="s">
        <v>1371</v>
      </c>
      <c r="D420">
        <v>58</v>
      </c>
      <c r="E420" t="s">
        <v>2601</v>
      </c>
      <c r="F420">
        <v>3887</v>
      </c>
      <c r="G420" t="s">
        <v>2602</v>
      </c>
      <c r="H420" t="s">
        <v>1355</v>
      </c>
      <c r="I420" t="s">
        <v>1340</v>
      </c>
    </row>
    <row r="421" spans="1:9" x14ac:dyDescent="0.25">
      <c r="A421">
        <v>420</v>
      </c>
      <c r="B421" t="s">
        <v>2603</v>
      </c>
      <c r="C421" t="s">
        <v>1342</v>
      </c>
      <c r="D421">
        <v>44</v>
      </c>
      <c r="E421" t="s">
        <v>2604</v>
      </c>
      <c r="F421">
        <v>5547</v>
      </c>
      <c r="G421" t="s">
        <v>2605</v>
      </c>
      <c r="H421" t="s">
        <v>1414</v>
      </c>
      <c r="I421" t="s">
        <v>1340</v>
      </c>
    </row>
    <row r="422" spans="1:9" x14ac:dyDescent="0.25">
      <c r="A422">
        <v>421</v>
      </c>
      <c r="B422" t="s">
        <v>2606</v>
      </c>
      <c r="C422" t="s">
        <v>1342</v>
      </c>
      <c r="D422">
        <v>62</v>
      </c>
      <c r="E422" t="s">
        <v>2607</v>
      </c>
      <c r="F422">
        <v>5382</v>
      </c>
      <c r="G422" t="s">
        <v>2608</v>
      </c>
      <c r="H422" t="s">
        <v>1350</v>
      </c>
      <c r="I422" t="s">
        <v>1340</v>
      </c>
    </row>
    <row r="423" spans="1:9" x14ac:dyDescent="0.25">
      <c r="A423">
        <v>422</v>
      </c>
      <c r="B423" t="s">
        <v>2609</v>
      </c>
      <c r="C423" t="s">
        <v>1367</v>
      </c>
      <c r="D423">
        <v>34</v>
      </c>
      <c r="E423" t="s">
        <v>2610</v>
      </c>
      <c r="F423">
        <v>1342</v>
      </c>
      <c r="G423" t="s">
        <v>2259</v>
      </c>
      <c r="H423" t="s">
        <v>1355</v>
      </c>
      <c r="I423" t="s">
        <v>1340</v>
      </c>
    </row>
    <row r="424" spans="1:9" x14ac:dyDescent="0.25">
      <c r="A424">
        <v>423</v>
      </c>
      <c r="B424" t="s">
        <v>2611</v>
      </c>
      <c r="C424" t="s">
        <v>1367</v>
      </c>
      <c r="D424">
        <v>32</v>
      </c>
      <c r="E424" t="s">
        <v>2612</v>
      </c>
      <c r="F424">
        <v>1047</v>
      </c>
      <c r="G424" t="s">
        <v>2613</v>
      </c>
      <c r="H424" t="s">
        <v>1345</v>
      </c>
      <c r="I424" t="s">
        <v>1340</v>
      </c>
    </row>
    <row r="425" spans="1:9" x14ac:dyDescent="0.25">
      <c r="A425">
        <v>424</v>
      </c>
      <c r="B425" t="s">
        <v>2614</v>
      </c>
      <c r="C425" t="s">
        <v>1411</v>
      </c>
      <c r="D425">
        <v>80</v>
      </c>
      <c r="E425" t="s">
        <v>2615</v>
      </c>
      <c r="F425">
        <v>5743</v>
      </c>
      <c r="G425" t="s">
        <v>2616</v>
      </c>
      <c r="H425" t="s">
        <v>1377</v>
      </c>
      <c r="I425" t="s">
        <v>1340</v>
      </c>
    </row>
    <row r="426" spans="1:9" x14ac:dyDescent="0.25">
      <c r="A426">
        <v>425</v>
      </c>
      <c r="B426" t="s">
        <v>2617</v>
      </c>
      <c r="C426" t="s">
        <v>1342</v>
      </c>
      <c r="D426">
        <v>38</v>
      </c>
      <c r="E426" t="s">
        <v>2618</v>
      </c>
      <c r="F426">
        <v>8487</v>
      </c>
      <c r="G426" t="s">
        <v>2619</v>
      </c>
      <c r="H426" t="s">
        <v>1339</v>
      </c>
      <c r="I426" t="s">
        <v>1340</v>
      </c>
    </row>
    <row r="427" spans="1:9" x14ac:dyDescent="0.25">
      <c r="A427">
        <v>426</v>
      </c>
      <c r="B427" t="s">
        <v>2620</v>
      </c>
      <c r="C427" t="s">
        <v>1352</v>
      </c>
      <c r="D427">
        <v>40</v>
      </c>
      <c r="E427" t="s">
        <v>2621</v>
      </c>
      <c r="F427">
        <v>6184</v>
      </c>
      <c r="G427" t="s">
        <v>2622</v>
      </c>
      <c r="H427" t="s">
        <v>1396</v>
      </c>
      <c r="I427" t="s">
        <v>1340</v>
      </c>
    </row>
    <row r="428" spans="1:9" x14ac:dyDescent="0.25">
      <c r="A428">
        <v>427</v>
      </c>
      <c r="B428" t="s">
        <v>2623</v>
      </c>
      <c r="C428" t="s">
        <v>1407</v>
      </c>
      <c r="D428">
        <v>25</v>
      </c>
      <c r="E428" t="s">
        <v>2624</v>
      </c>
      <c r="F428">
        <v>8556</v>
      </c>
      <c r="G428" t="s">
        <v>1938</v>
      </c>
      <c r="H428" t="s">
        <v>1355</v>
      </c>
      <c r="I428" t="s">
        <v>1340</v>
      </c>
    </row>
    <row r="429" spans="1:9" x14ac:dyDescent="0.25">
      <c r="A429">
        <v>428</v>
      </c>
      <c r="B429" t="s">
        <v>2625</v>
      </c>
      <c r="C429" t="s">
        <v>1347</v>
      </c>
      <c r="D429">
        <v>66</v>
      </c>
      <c r="E429" t="s">
        <v>2626</v>
      </c>
      <c r="F429">
        <v>1112</v>
      </c>
      <c r="G429" t="s">
        <v>2627</v>
      </c>
      <c r="H429" t="s">
        <v>1350</v>
      </c>
      <c r="I429" t="s">
        <v>1340</v>
      </c>
    </row>
    <row r="430" spans="1:9" x14ac:dyDescent="0.25">
      <c r="A430">
        <v>429</v>
      </c>
      <c r="B430" t="s">
        <v>2628</v>
      </c>
      <c r="C430" t="s">
        <v>1407</v>
      </c>
      <c r="D430">
        <v>48</v>
      </c>
      <c r="E430" t="s">
        <v>2629</v>
      </c>
      <c r="F430">
        <v>675</v>
      </c>
      <c r="G430" t="s">
        <v>2630</v>
      </c>
      <c r="H430" t="s">
        <v>1414</v>
      </c>
      <c r="I430" t="s">
        <v>1340</v>
      </c>
    </row>
    <row r="431" spans="1:9" x14ac:dyDescent="0.25">
      <c r="A431">
        <v>430</v>
      </c>
      <c r="B431" t="s">
        <v>2631</v>
      </c>
      <c r="C431" t="s">
        <v>1336</v>
      </c>
      <c r="D431">
        <v>56</v>
      </c>
      <c r="E431" t="s">
        <v>2632</v>
      </c>
      <c r="F431">
        <v>8212</v>
      </c>
      <c r="G431" t="s">
        <v>2633</v>
      </c>
      <c r="H431" t="s">
        <v>1362</v>
      </c>
      <c r="I431" t="s">
        <v>1340</v>
      </c>
    </row>
    <row r="432" spans="1:9" x14ac:dyDescent="0.25">
      <c r="A432">
        <v>431</v>
      </c>
      <c r="B432" t="s">
        <v>2634</v>
      </c>
      <c r="C432" t="s">
        <v>1367</v>
      </c>
      <c r="D432">
        <v>41</v>
      </c>
      <c r="E432" t="s">
        <v>2635</v>
      </c>
      <c r="F432">
        <v>8422</v>
      </c>
      <c r="G432" t="s">
        <v>1965</v>
      </c>
      <c r="H432" t="s">
        <v>1396</v>
      </c>
      <c r="I432" t="s">
        <v>1340</v>
      </c>
    </row>
    <row r="433" spans="1:9" x14ac:dyDescent="0.25">
      <c r="A433">
        <v>432</v>
      </c>
      <c r="B433" t="s">
        <v>2636</v>
      </c>
      <c r="C433" t="s">
        <v>1352</v>
      </c>
      <c r="D433">
        <v>34</v>
      </c>
      <c r="E433" t="s">
        <v>2637</v>
      </c>
      <c r="F433">
        <v>7029</v>
      </c>
      <c r="G433" t="s">
        <v>2638</v>
      </c>
      <c r="H433" t="s">
        <v>1396</v>
      </c>
      <c r="I433" t="s">
        <v>1340</v>
      </c>
    </row>
    <row r="434" spans="1:9" x14ac:dyDescent="0.25">
      <c r="A434">
        <v>433</v>
      </c>
      <c r="B434" t="s">
        <v>2639</v>
      </c>
      <c r="C434" t="s">
        <v>1411</v>
      </c>
      <c r="D434">
        <v>46</v>
      </c>
      <c r="E434" t="s">
        <v>2640</v>
      </c>
      <c r="F434">
        <v>9728</v>
      </c>
      <c r="G434" t="s">
        <v>2641</v>
      </c>
      <c r="H434" t="s">
        <v>1414</v>
      </c>
      <c r="I434" t="s">
        <v>1340</v>
      </c>
    </row>
    <row r="435" spans="1:9" x14ac:dyDescent="0.25">
      <c r="A435">
        <v>434</v>
      </c>
      <c r="B435" t="s">
        <v>2642</v>
      </c>
      <c r="C435" t="s">
        <v>1367</v>
      </c>
      <c r="D435">
        <v>20</v>
      </c>
      <c r="E435" t="s">
        <v>2643</v>
      </c>
      <c r="F435">
        <v>4176</v>
      </c>
      <c r="G435" t="s">
        <v>2644</v>
      </c>
      <c r="H435" t="s">
        <v>1377</v>
      </c>
      <c r="I435" t="s">
        <v>1340</v>
      </c>
    </row>
    <row r="436" spans="1:9" x14ac:dyDescent="0.25">
      <c r="A436">
        <v>435</v>
      </c>
      <c r="B436" t="s">
        <v>2645</v>
      </c>
      <c r="C436" t="s">
        <v>1367</v>
      </c>
      <c r="D436">
        <v>41</v>
      </c>
      <c r="E436" t="s">
        <v>2646</v>
      </c>
      <c r="F436">
        <v>5868</v>
      </c>
      <c r="G436" t="s">
        <v>2647</v>
      </c>
      <c r="H436" t="s">
        <v>1345</v>
      </c>
      <c r="I436" t="s">
        <v>1340</v>
      </c>
    </row>
    <row r="437" spans="1:9" x14ac:dyDescent="0.25">
      <c r="A437">
        <v>436</v>
      </c>
      <c r="B437" t="s">
        <v>2648</v>
      </c>
      <c r="C437" t="s">
        <v>1347</v>
      </c>
      <c r="D437">
        <v>41</v>
      </c>
      <c r="E437" t="s">
        <v>2649</v>
      </c>
      <c r="F437">
        <v>7809</v>
      </c>
      <c r="G437" t="s">
        <v>2650</v>
      </c>
      <c r="H437" t="s">
        <v>1345</v>
      </c>
      <c r="I437" t="s">
        <v>1340</v>
      </c>
    </row>
    <row r="438" spans="1:9" x14ac:dyDescent="0.25">
      <c r="A438">
        <v>437</v>
      </c>
      <c r="B438" t="s">
        <v>2651</v>
      </c>
      <c r="C438" t="s">
        <v>1342</v>
      </c>
      <c r="D438">
        <v>23</v>
      </c>
      <c r="E438" t="s">
        <v>2652</v>
      </c>
      <c r="F438">
        <v>8456</v>
      </c>
      <c r="G438" t="s">
        <v>2653</v>
      </c>
      <c r="H438" t="s">
        <v>1350</v>
      </c>
      <c r="I438" t="s">
        <v>1340</v>
      </c>
    </row>
    <row r="439" spans="1:9" x14ac:dyDescent="0.25">
      <c r="A439">
        <v>438</v>
      </c>
      <c r="B439" t="s">
        <v>2654</v>
      </c>
      <c r="C439" t="s">
        <v>1352</v>
      </c>
      <c r="D439">
        <v>80</v>
      </c>
      <c r="E439" t="s">
        <v>2655</v>
      </c>
      <c r="F439">
        <v>6893</v>
      </c>
      <c r="G439" t="s">
        <v>2656</v>
      </c>
      <c r="H439" t="s">
        <v>1377</v>
      </c>
      <c r="I439" t="s">
        <v>1340</v>
      </c>
    </row>
    <row r="440" spans="1:9" x14ac:dyDescent="0.25">
      <c r="A440">
        <v>439</v>
      </c>
      <c r="B440" t="s">
        <v>2657</v>
      </c>
      <c r="C440" t="s">
        <v>1336</v>
      </c>
      <c r="D440">
        <v>75</v>
      </c>
      <c r="E440" t="s">
        <v>2658</v>
      </c>
      <c r="F440">
        <v>3142</v>
      </c>
      <c r="G440" t="s">
        <v>2659</v>
      </c>
      <c r="H440" t="s">
        <v>1396</v>
      </c>
      <c r="I440" t="s">
        <v>1340</v>
      </c>
    </row>
    <row r="441" spans="1:9" x14ac:dyDescent="0.25">
      <c r="A441">
        <v>440</v>
      </c>
      <c r="B441" t="s">
        <v>2660</v>
      </c>
      <c r="C441" t="s">
        <v>1347</v>
      </c>
      <c r="D441">
        <v>64</v>
      </c>
      <c r="E441" t="s">
        <v>2661</v>
      </c>
      <c r="F441">
        <v>5404</v>
      </c>
      <c r="G441" t="s">
        <v>2662</v>
      </c>
      <c r="H441" t="s">
        <v>1355</v>
      </c>
      <c r="I441" t="s">
        <v>1340</v>
      </c>
    </row>
    <row r="442" spans="1:9" x14ac:dyDescent="0.25">
      <c r="A442">
        <v>441</v>
      </c>
      <c r="B442" t="s">
        <v>2663</v>
      </c>
      <c r="C442" t="s">
        <v>1352</v>
      </c>
      <c r="D442">
        <v>53</v>
      </c>
      <c r="E442" t="s">
        <v>2664</v>
      </c>
      <c r="F442">
        <v>7650</v>
      </c>
      <c r="G442" t="s">
        <v>2665</v>
      </c>
      <c r="H442" t="s">
        <v>1377</v>
      </c>
      <c r="I442" t="s">
        <v>1340</v>
      </c>
    </row>
    <row r="443" spans="1:9" x14ac:dyDescent="0.25">
      <c r="A443">
        <v>442</v>
      </c>
      <c r="B443" t="s">
        <v>2666</v>
      </c>
      <c r="C443" t="s">
        <v>1347</v>
      </c>
      <c r="D443">
        <v>26</v>
      </c>
      <c r="E443" t="s">
        <v>2667</v>
      </c>
      <c r="F443">
        <v>7249</v>
      </c>
      <c r="G443" t="s">
        <v>2668</v>
      </c>
      <c r="H443" t="s">
        <v>1362</v>
      </c>
      <c r="I443" t="s">
        <v>1340</v>
      </c>
    </row>
    <row r="444" spans="1:9" x14ac:dyDescent="0.25">
      <c r="A444">
        <v>443</v>
      </c>
      <c r="B444" t="s">
        <v>2669</v>
      </c>
      <c r="C444" t="s">
        <v>1352</v>
      </c>
      <c r="D444">
        <v>49</v>
      </c>
      <c r="E444" t="s">
        <v>2670</v>
      </c>
      <c r="F444">
        <v>9651</v>
      </c>
      <c r="G444" t="s">
        <v>2671</v>
      </c>
      <c r="H444" t="s">
        <v>1396</v>
      </c>
      <c r="I444" t="s">
        <v>1340</v>
      </c>
    </row>
    <row r="445" spans="1:9" x14ac:dyDescent="0.25">
      <c r="A445">
        <v>444</v>
      </c>
      <c r="B445" t="s">
        <v>2672</v>
      </c>
      <c r="C445" t="s">
        <v>1347</v>
      </c>
      <c r="D445">
        <v>79</v>
      </c>
      <c r="E445" t="s">
        <v>2673</v>
      </c>
      <c r="F445">
        <v>6837</v>
      </c>
      <c r="G445" t="s">
        <v>2674</v>
      </c>
      <c r="H445" t="s">
        <v>1377</v>
      </c>
      <c r="I445" t="s">
        <v>1340</v>
      </c>
    </row>
    <row r="446" spans="1:9" x14ac:dyDescent="0.25">
      <c r="A446">
        <v>445</v>
      </c>
      <c r="B446" t="s">
        <v>2675</v>
      </c>
      <c r="C446" t="s">
        <v>1347</v>
      </c>
      <c r="D446">
        <v>44</v>
      </c>
      <c r="E446" t="s">
        <v>2676</v>
      </c>
      <c r="F446">
        <v>1927</v>
      </c>
      <c r="G446" t="s">
        <v>2677</v>
      </c>
      <c r="H446" t="s">
        <v>1396</v>
      </c>
      <c r="I446" t="s">
        <v>1340</v>
      </c>
    </row>
    <row r="447" spans="1:9" x14ac:dyDescent="0.25">
      <c r="A447">
        <v>446</v>
      </c>
      <c r="B447" t="s">
        <v>2678</v>
      </c>
      <c r="C447" t="s">
        <v>1411</v>
      </c>
      <c r="D447">
        <v>47</v>
      </c>
      <c r="E447" t="s">
        <v>2679</v>
      </c>
      <c r="F447">
        <v>1552</v>
      </c>
      <c r="G447" t="s">
        <v>2680</v>
      </c>
      <c r="H447" t="s">
        <v>1414</v>
      </c>
      <c r="I447" t="s">
        <v>1340</v>
      </c>
    </row>
    <row r="448" spans="1:9" x14ac:dyDescent="0.25">
      <c r="A448">
        <v>447</v>
      </c>
      <c r="B448" t="s">
        <v>2681</v>
      </c>
      <c r="C448" t="s">
        <v>1352</v>
      </c>
      <c r="D448">
        <v>68</v>
      </c>
      <c r="E448" t="s">
        <v>2682</v>
      </c>
      <c r="F448">
        <v>8664</v>
      </c>
      <c r="G448" t="s">
        <v>2683</v>
      </c>
      <c r="H448" t="s">
        <v>1362</v>
      </c>
      <c r="I448" t="s">
        <v>1340</v>
      </c>
    </row>
    <row r="449" spans="1:9" x14ac:dyDescent="0.25">
      <c r="A449">
        <v>448</v>
      </c>
      <c r="B449" t="s">
        <v>2684</v>
      </c>
      <c r="C449" t="s">
        <v>1407</v>
      </c>
      <c r="D449">
        <v>61</v>
      </c>
      <c r="E449" t="s">
        <v>2685</v>
      </c>
      <c r="F449">
        <v>3895</v>
      </c>
      <c r="G449" t="s">
        <v>2686</v>
      </c>
      <c r="H449" t="s">
        <v>1355</v>
      </c>
      <c r="I449" t="s">
        <v>1340</v>
      </c>
    </row>
    <row r="450" spans="1:9" x14ac:dyDescent="0.25">
      <c r="A450">
        <v>449</v>
      </c>
      <c r="B450" t="s">
        <v>2687</v>
      </c>
      <c r="C450" t="s">
        <v>1371</v>
      </c>
      <c r="D450">
        <v>74</v>
      </c>
      <c r="E450" t="s">
        <v>2688</v>
      </c>
      <c r="F450">
        <v>3041</v>
      </c>
      <c r="G450" t="s">
        <v>2689</v>
      </c>
      <c r="H450" t="s">
        <v>1339</v>
      </c>
      <c r="I450" t="s">
        <v>1340</v>
      </c>
    </row>
    <row r="451" spans="1:9" x14ac:dyDescent="0.25">
      <c r="A451">
        <v>450</v>
      </c>
      <c r="B451" t="s">
        <v>2690</v>
      </c>
      <c r="C451" t="s">
        <v>1342</v>
      </c>
      <c r="D451">
        <v>59</v>
      </c>
      <c r="E451" t="s">
        <v>2691</v>
      </c>
      <c r="F451">
        <v>5146</v>
      </c>
      <c r="G451" t="s">
        <v>2692</v>
      </c>
      <c r="H451" t="s">
        <v>1362</v>
      </c>
      <c r="I451" t="s">
        <v>1340</v>
      </c>
    </row>
    <row r="452" spans="1:9" x14ac:dyDescent="0.25">
      <c r="A452">
        <v>451</v>
      </c>
      <c r="B452" t="s">
        <v>2693</v>
      </c>
      <c r="C452" t="s">
        <v>1347</v>
      </c>
      <c r="D452">
        <v>21</v>
      </c>
      <c r="E452" t="s">
        <v>2694</v>
      </c>
      <c r="F452">
        <v>9491</v>
      </c>
      <c r="G452" t="s">
        <v>2695</v>
      </c>
      <c r="H452" t="s">
        <v>1350</v>
      </c>
      <c r="I452" t="s">
        <v>1340</v>
      </c>
    </row>
    <row r="453" spans="1:9" x14ac:dyDescent="0.25">
      <c r="A453">
        <v>452</v>
      </c>
      <c r="B453" t="s">
        <v>2696</v>
      </c>
      <c r="C453" t="s">
        <v>1407</v>
      </c>
      <c r="D453">
        <v>27</v>
      </c>
      <c r="E453" t="s">
        <v>2697</v>
      </c>
      <c r="F453">
        <v>3680</v>
      </c>
      <c r="G453" t="s">
        <v>2698</v>
      </c>
      <c r="H453" t="s">
        <v>1362</v>
      </c>
      <c r="I453" t="s">
        <v>1340</v>
      </c>
    </row>
    <row r="454" spans="1:9" x14ac:dyDescent="0.25">
      <c r="A454">
        <v>453</v>
      </c>
      <c r="B454" t="s">
        <v>2699</v>
      </c>
      <c r="C454" t="s">
        <v>1347</v>
      </c>
      <c r="D454">
        <v>35</v>
      </c>
      <c r="E454" t="s">
        <v>2700</v>
      </c>
      <c r="F454">
        <v>2891</v>
      </c>
      <c r="G454" t="s">
        <v>2701</v>
      </c>
      <c r="H454" t="s">
        <v>1414</v>
      </c>
      <c r="I454" t="s">
        <v>1340</v>
      </c>
    </row>
    <row r="455" spans="1:9" x14ac:dyDescent="0.25">
      <c r="A455">
        <v>454</v>
      </c>
      <c r="B455" t="s">
        <v>2702</v>
      </c>
      <c r="C455" t="s">
        <v>1342</v>
      </c>
      <c r="D455">
        <v>28</v>
      </c>
      <c r="E455" t="s">
        <v>2703</v>
      </c>
      <c r="F455">
        <v>3276</v>
      </c>
      <c r="G455" t="s">
        <v>2704</v>
      </c>
      <c r="H455" t="s">
        <v>1362</v>
      </c>
      <c r="I455" t="s">
        <v>1340</v>
      </c>
    </row>
    <row r="456" spans="1:9" x14ac:dyDescent="0.25">
      <c r="A456">
        <v>455</v>
      </c>
      <c r="B456" t="s">
        <v>2705</v>
      </c>
      <c r="C456" t="s">
        <v>1411</v>
      </c>
      <c r="D456">
        <v>60</v>
      </c>
      <c r="E456" t="s">
        <v>2706</v>
      </c>
      <c r="F456">
        <v>8038</v>
      </c>
      <c r="G456" t="s">
        <v>2707</v>
      </c>
      <c r="H456" t="s">
        <v>1339</v>
      </c>
      <c r="I456" t="s">
        <v>1340</v>
      </c>
    </row>
    <row r="457" spans="1:9" x14ac:dyDescent="0.25">
      <c r="A457">
        <v>456</v>
      </c>
      <c r="B457" t="s">
        <v>2708</v>
      </c>
      <c r="C457" t="s">
        <v>1367</v>
      </c>
      <c r="D457">
        <v>33</v>
      </c>
      <c r="E457" t="s">
        <v>2709</v>
      </c>
      <c r="F457">
        <v>2010</v>
      </c>
      <c r="G457" t="s">
        <v>2710</v>
      </c>
      <c r="H457" t="s">
        <v>1355</v>
      </c>
      <c r="I457" t="s">
        <v>1340</v>
      </c>
    </row>
    <row r="458" spans="1:9" x14ac:dyDescent="0.25">
      <c r="A458">
        <v>457</v>
      </c>
      <c r="B458" t="s">
        <v>2711</v>
      </c>
      <c r="C458" t="s">
        <v>1371</v>
      </c>
      <c r="D458">
        <v>27</v>
      </c>
      <c r="E458" t="s">
        <v>2712</v>
      </c>
      <c r="F458">
        <v>1849</v>
      </c>
      <c r="G458" t="s">
        <v>2713</v>
      </c>
      <c r="H458" t="s">
        <v>1396</v>
      </c>
      <c r="I458" t="s">
        <v>1340</v>
      </c>
    </row>
    <row r="459" spans="1:9" x14ac:dyDescent="0.25">
      <c r="A459">
        <v>458</v>
      </c>
      <c r="B459" t="s">
        <v>2714</v>
      </c>
      <c r="C459" t="s">
        <v>1407</v>
      </c>
      <c r="D459">
        <v>42</v>
      </c>
      <c r="E459" t="s">
        <v>2715</v>
      </c>
      <c r="F459">
        <v>1086</v>
      </c>
      <c r="G459" t="s">
        <v>2716</v>
      </c>
      <c r="H459" t="s">
        <v>1355</v>
      </c>
      <c r="I459" t="s">
        <v>1340</v>
      </c>
    </row>
    <row r="460" spans="1:9" x14ac:dyDescent="0.25">
      <c r="A460">
        <v>459</v>
      </c>
      <c r="B460" t="s">
        <v>2717</v>
      </c>
      <c r="C460" t="s">
        <v>1411</v>
      </c>
      <c r="D460">
        <v>62</v>
      </c>
      <c r="E460" t="s">
        <v>2718</v>
      </c>
      <c r="F460">
        <v>4975</v>
      </c>
      <c r="G460" t="s">
        <v>2719</v>
      </c>
      <c r="H460" t="s">
        <v>1362</v>
      </c>
      <c r="I460" t="s">
        <v>1340</v>
      </c>
    </row>
    <row r="461" spans="1:9" x14ac:dyDescent="0.25">
      <c r="A461">
        <v>460</v>
      </c>
      <c r="B461" t="s">
        <v>2720</v>
      </c>
      <c r="C461" t="s">
        <v>1342</v>
      </c>
      <c r="D461">
        <v>31</v>
      </c>
      <c r="E461" t="s">
        <v>2721</v>
      </c>
      <c r="F461">
        <v>3847</v>
      </c>
      <c r="G461" t="s">
        <v>2722</v>
      </c>
      <c r="H461" t="s">
        <v>1396</v>
      </c>
      <c r="I461" t="s">
        <v>1340</v>
      </c>
    </row>
    <row r="462" spans="1:9" x14ac:dyDescent="0.25">
      <c r="A462">
        <v>461</v>
      </c>
      <c r="B462" t="s">
        <v>2723</v>
      </c>
      <c r="C462" t="s">
        <v>1336</v>
      </c>
      <c r="D462">
        <v>54</v>
      </c>
      <c r="E462" t="s">
        <v>2724</v>
      </c>
      <c r="F462">
        <v>60</v>
      </c>
      <c r="G462" t="s">
        <v>2725</v>
      </c>
      <c r="H462" t="s">
        <v>1350</v>
      </c>
      <c r="I462" t="s">
        <v>1340</v>
      </c>
    </row>
    <row r="463" spans="1:9" x14ac:dyDescent="0.25">
      <c r="A463">
        <v>462</v>
      </c>
      <c r="B463" t="s">
        <v>2726</v>
      </c>
      <c r="C463" t="s">
        <v>1411</v>
      </c>
      <c r="D463">
        <v>45</v>
      </c>
      <c r="E463" t="s">
        <v>2727</v>
      </c>
      <c r="F463">
        <v>1919</v>
      </c>
      <c r="G463" t="s">
        <v>2728</v>
      </c>
      <c r="H463" t="s">
        <v>1345</v>
      </c>
      <c r="I463" t="s">
        <v>1340</v>
      </c>
    </row>
    <row r="464" spans="1:9" x14ac:dyDescent="0.25">
      <c r="A464">
        <v>463</v>
      </c>
      <c r="B464" t="s">
        <v>2729</v>
      </c>
      <c r="C464" t="s">
        <v>1367</v>
      </c>
      <c r="D464">
        <v>58</v>
      </c>
      <c r="E464" t="s">
        <v>2730</v>
      </c>
      <c r="F464">
        <v>387</v>
      </c>
      <c r="G464" t="s">
        <v>2731</v>
      </c>
      <c r="H464" t="s">
        <v>1350</v>
      </c>
      <c r="I464" t="s">
        <v>1340</v>
      </c>
    </row>
    <row r="465" spans="1:9" x14ac:dyDescent="0.25">
      <c r="A465">
        <v>464</v>
      </c>
      <c r="B465" t="s">
        <v>2732</v>
      </c>
      <c r="C465" t="s">
        <v>1347</v>
      </c>
      <c r="D465">
        <v>64</v>
      </c>
      <c r="E465" t="s">
        <v>2733</v>
      </c>
      <c r="F465">
        <v>5327</v>
      </c>
      <c r="G465" t="s">
        <v>2734</v>
      </c>
      <c r="H465" t="s">
        <v>1345</v>
      </c>
      <c r="I465" t="s">
        <v>1340</v>
      </c>
    </row>
    <row r="466" spans="1:9" x14ac:dyDescent="0.25">
      <c r="A466">
        <v>465</v>
      </c>
      <c r="B466" t="s">
        <v>2735</v>
      </c>
      <c r="C466" t="s">
        <v>1336</v>
      </c>
      <c r="D466">
        <v>38</v>
      </c>
      <c r="E466" t="s">
        <v>2736</v>
      </c>
      <c r="F466">
        <v>4700</v>
      </c>
      <c r="G466" t="s">
        <v>2737</v>
      </c>
      <c r="H466" t="s">
        <v>1396</v>
      </c>
      <c r="I466" t="s">
        <v>1340</v>
      </c>
    </row>
    <row r="467" spans="1:9" x14ac:dyDescent="0.25">
      <c r="A467">
        <v>466</v>
      </c>
      <c r="B467" t="s">
        <v>2738</v>
      </c>
      <c r="C467" t="s">
        <v>1371</v>
      </c>
      <c r="D467">
        <v>28</v>
      </c>
      <c r="E467" t="s">
        <v>2739</v>
      </c>
      <c r="F467">
        <v>7356</v>
      </c>
      <c r="G467" t="s">
        <v>2740</v>
      </c>
      <c r="H467" t="s">
        <v>1345</v>
      </c>
      <c r="I467" t="s">
        <v>1340</v>
      </c>
    </row>
    <row r="468" spans="1:9" x14ac:dyDescent="0.25">
      <c r="A468">
        <v>467</v>
      </c>
      <c r="B468" t="s">
        <v>2741</v>
      </c>
      <c r="C468" t="s">
        <v>1352</v>
      </c>
      <c r="D468">
        <v>53</v>
      </c>
      <c r="E468" t="s">
        <v>2742</v>
      </c>
      <c r="F468">
        <v>7040</v>
      </c>
      <c r="G468" t="s">
        <v>2743</v>
      </c>
      <c r="H468" t="s">
        <v>1345</v>
      </c>
      <c r="I468" t="s">
        <v>1340</v>
      </c>
    </row>
    <row r="469" spans="1:9" x14ac:dyDescent="0.25">
      <c r="A469">
        <v>468</v>
      </c>
      <c r="B469" t="s">
        <v>2744</v>
      </c>
      <c r="C469" t="s">
        <v>1407</v>
      </c>
      <c r="D469">
        <v>67</v>
      </c>
      <c r="E469" t="s">
        <v>2745</v>
      </c>
      <c r="F469">
        <v>5607</v>
      </c>
      <c r="G469" t="s">
        <v>2746</v>
      </c>
      <c r="H469" t="s">
        <v>1414</v>
      </c>
      <c r="I469" t="s">
        <v>1340</v>
      </c>
    </row>
    <row r="470" spans="1:9" x14ac:dyDescent="0.25">
      <c r="A470">
        <v>469</v>
      </c>
      <c r="B470" t="s">
        <v>2747</v>
      </c>
      <c r="C470" t="s">
        <v>1336</v>
      </c>
      <c r="D470">
        <v>78</v>
      </c>
      <c r="E470" t="s">
        <v>2748</v>
      </c>
      <c r="F470">
        <v>5011</v>
      </c>
      <c r="G470" t="s">
        <v>2749</v>
      </c>
      <c r="H470" t="s">
        <v>1362</v>
      </c>
      <c r="I470" t="s">
        <v>1340</v>
      </c>
    </row>
    <row r="471" spans="1:9" x14ac:dyDescent="0.25">
      <c r="A471">
        <v>470</v>
      </c>
      <c r="B471" t="s">
        <v>2750</v>
      </c>
      <c r="C471" t="s">
        <v>1342</v>
      </c>
      <c r="D471">
        <v>45</v>
      </c>
      <c r="E471" t="s">
        <v>2751</v>
      </c>
      <c r="F471">
        <v>3138</v>
      </c>
      <c r="G471" t="s">
        <v>2752</v>
      </c>
      <c r="H471" t="s">
        <v>1377</v>
      </c>
      <c r="I471" t="s">
        <v>1340</v>
      </c>
    </row>
    <row r="472" spans="1:9" x14ac:dyDescent="0.25">
      <c r="A472">
        <v>471</v>
      </c>
      <c r="B472" t="s">
        <v>2753</v>
      </c>
      <c r="C472" t="s">
        <v>1411</v>
      </c>
      <c r="D472">
        <v>31</v>
      </c>
      <c r="E472" t="s">
        <v>2754</v>
      </c>
      <c r="F472">
        <v>8731</v>
      </c>
      <c r="G472" t="s">
        <v>2755</v>
      </c>
      <c r="H472" t="s">
        <v>1362</v>
      </c>
      <c r="I472" t="s">
        <v>1340</v>
      </c>
    </row>
    <row r="473" spans="1:9" x14ac:dyDescent="0.25">
      <c r="A473">
        <v>472</v>
      </c>
      <c r="B473" t="s">
        <v>2756</v>
      </c>
      <c r="C473" t="s">
        <v>1371</v>
      </c>
      <c r="D473">
        <v>57</v>
      </c>
      <c r="E473" t="s">
        <v>2757</v>
      </c>
      <c r="F473">
        <v>4994</v>
      </c>
      <c r="G473" t="s">
        <v>2758</v>
      </c>
      <c r="H473" t="s">
        <v>1355</v>
      </c>
      <c r="I473" t="s">
        <v>1340</v>
      </c>
    </row>
    <row r="474" spans="1:9" x14ac:dyDescent="0.25">
      <c r="A474">
        <v>473</v>
      </c>
      <c r="B474" t="s">
        <v>2759</v>
      </c>
      <c r="C474" t="s">
        <v>1371</v>
      </c>
      <c r="D474">
        <v>61</v>
      </c>
      <c r="E474" t="s">
        <v>2760</v>
      </c>
      <c r="F474">
        <v>1744</v>
      </c>
      <c r="G474" t="s">
        <v>2761</v>
      </c>
      <c r="H474" t="s">
        <v>1345</v>
      </c>
      <c r="I474" t="s">
        <v>1340</v>
      </c>
    </row>
    <row r="475" spans="1:9" x14ac:dyDescent="0.25">
      <c r="A475">
        <v>474</v>
      </c>
      <c r="B475" t="s">
        <v>2762</v>
      </c>
      <c r="C475" t="s">
        <v>1411</v>
      </c>
      <c r="D475">
        <v>21</v>
      </c>
      <c r="E475" t="s">
        <v>2763</v>
      </c>
      <c r="F475">
        <v>7719</v>
      </c>
      <c r="G475" t="s">
        <v>2764</v>
      </c>
      <c r="H475" t="s">
        <v>1345</v>
      </c>
      <c r="I475" t="s">
        <v>1340</v>
      </c>
    </row>
    <row r="476" spans="1:9" x14ac:dyDescent="0.25">
      <c r="A476">
        <v>475</v>
      </c>
      <c r="B476" t="s">
        <v>2765</v>
      </c>
      <c r="C476" t="s">
        <v>1371</v>
      </c>
      <c r="D476">
        <v>61</v>
      </c>
      <c r="E476" t="s">
        <v>2766</v>
      </c>
      <c r="F476">
        <v>3722</v>
      </c>
      <c r="G476" t="s">
        <v>2767</v>
      </c>
      <c r="H476" t="s">
        <v>1414</v>
      </c>
      <c r="I476" t="s">
        <v>1340</v>
      </c>
    </row>
    <row r="477" spans="1:9" x14ac:dyDescent="0.25">
      <c r="A477">
        <v>476</v>
      </c>
      <c r="B477" t="s">
        <v>2768</v>
      </c>
      <c r="C477" t="s">
        <v>1342</v>
      </c>
      <c r="D477">
        <v>64</v>
      </c>
      <c r="E477" t="s">
        <v>2769</v>
      </c>
      <c r="F477">
        <v>1127</v>
      </c>
      <c r="G477" t="s">
        <v>2415</v>
      </c>
      <c r="H477" t="s">
        <v>1345</v>
      </c>
      <c r="I477" t="s">
        <v>1340</v>
      </c>
    </row>
    <row r="478" spans="1:9" x14ac:dyDescent="0.25">
      <c r="A478">
        <v>477</v>
      </c>
      <c r="B478" t="s">
        <v>2770</v>
      </c>
      <c r="C478" t="s">
        <v>1407</v>
      </c>
      <c r="D478">
        <v>32</v>
      </c>
      <c r="E478" t="s">
        <v>2771</v>
      </c>
      <c r="F478">
        <v>1579</v>
      </c>
      <c r="G478" t="s">
        <v>2772</v>
      </c>
      <c r="H478" t="s">
        <v>1339</v>
      </c>
      <c r="I478" t="s">
        <v>1340</v>
      </c>
    </row>
    <row r="479" spans="1:9" x14ac:dyDescent="0.25">
      <c r="A479">
        <v>478</v>
      </c>
      <c r="B479" t="s">
        <v>2773</v>
      </c>
      <c r="C479" t="s">
        <v>1411</v>
      </c>
      <c r="D479">
        <v>71</v>
      </c>
      <c r="E479" t="s">
        <v>2774</v>
      </c>
      <c r="F479">
        <v>1303</v>
      </c>
      <c r="G479" t="s">
        <v>2775</v>
      </c>
      <c r="H479" t="s">
        <v>1339</v>
      </c>
      <c r="I479" t="s">
        <v>1340</v>
      </c>
    </row>
    <row r="480" spans="1:9" x14ac:dyDescent="0.25">
      <c r="A480">
        <v>479</v>
      </c>
      <c r="B480" t="s">
        <v>2776</v>
      </c>
      <c r="C480" t="s">
        <v>1407</v>
      </c>
      <c r="D480">
        <v>20</v>
      </c>
      <c r="E480" t="s">
        <v>2777</v>
      </c>
      <c r="F480">
        <v>789</v>
      </c>
      <c r="G480" t="s">
        <v>2778</v>
      </c>
      <c r="H480" t="s">
        <v>1377</v>
      </c>
      <c r="I480" t="s">
        <v>1340</v>
      </c>
    </row>
    <row r="481" spans="1:9" x14ac:dyDescent="0.25">
      <c r="A481">
        <v>480</v>
      </c>
      <c r="B481" t="s">
        <v>2779</v>
      </c>
      <c r="C481" t="s">
        <v>1411</v>
      </c>
      <c r="D481">
        <v>50</v>
      </c>
      <c r="E481" t="s">
        <v>2780</v>
      </c>
      <c r="F481">
        <v>6329</v>
      </c>
      <c r="G481" t="s">
        <v>2781</v>
      </c>
      <c r="H481" t="s">
        <v>1350</v>
      </c>
      <c r="I481" t="s">
        <v>1340</v>
      </c>
    </row>
    <row r="482" spans="1:9" x14ac:dyDescent="0.25">
      <c r="A482">
        <v>481</v>
      </c>
      <c r="B482" t="s">
        <v>2782</v>
      </c>
      <c r="C482" t="s">
        <v>1336</v>
      </c>
      <c r="D482">
        <v>51</v>
      </c>
      <c r="E482" t="s">
        <v>2783</v>
      </c>
      <c r="F482">
        <v>4149</v>
      </c>
      <c r="G482" t="s">
        <v>2784</v>
      </c>
      <c r="H482" t="s">
        <v>1377</v>
      </c>
      <c r="I482" t="s">
        <v>1340</v>
      </c>
    </row>
    <row r="483" spans="1:9" x14ac:dyDescent="0.25">
      <c r="A483">
        <v>482</v>
      </c>
      <c r="B483" t="s">
        <v>2785</v>
      </c>
      <c r="C483" t="s">
        <v>1367</v>
      </c>
      <c r="D483">
        <v>63</v>
      </c>
      <c r="E483" t="s">
        <v>2786</v>
      </c>
      <c r="F483">
        <v>8260</v>
      </c>
      <c r="G483" t="s">
        <v>2787</v>
      </c>
      <c r="H483" t="s">
        <v>1355</v>
      </c>
      <c r="I483" t="s">
        <v>1340</v>
      </c>
    </row>
    <row r="484" spans="1:9" x14ac:dyDescent="0.25">
      <c r="A484">
        <v>483</v>
      </c>
      <c r="B484" t="s">
        <v>2788</v>
      </c>
      <c r="C484" t="s">
        <v>1336</v>
      </c>
      <c r="D484">
        <v>35</v>
      </c>
      <c r="E484" t="s">
        <v>2789</v>
      </c>
      <c r="F484">
        <v>8487</v>
      </c>
      <c r="G484" t="s">
        <v>2790</v>
      </c>
      <c r="H484" t="s">
        <v>1414</v>
      </c>
      <c r="I484" t="s">
        <v>1340</v>
      </c>
    </row>
    <row r="485" spans="1:9" x14ac:dyDescent="0.25">
      <c r="A485">
        <v>484</v>
      </c>
      <c r="B485" t="s">
        <v>2791</v>
      </c>
      <c r="C485" t="s">
        <v>1336</v>
      </c>
      <c r="D485">
        <v>43</v>
      </c>
      <c r="E485" t="s">
        <v>2792</v>
      </c>
      <c r="F485">
        <v>7271</v>
      </c>
      <c r="G485" t="s">
        <v>2793</v>
      </c>
      <c r="H485" t="s">
        <v>1350</v>
      </c>
      <c r="I485" t="s">
        <v>1340</v>
      </c>
    </row>
    <row r="486" spans="1:9" x14ac:dyDescent="0.25">
      <c r="A486">
        <v>485</v>
      </c>
      <c r="B486" t="s">
        <v>2794</v>
      </c>
      <c r="C486" t="s">
        <v>1371</v>
      </c>
      <c r="D486">
        <v>46</v>
      </c>
      <c r="E486" t="s">
        <v>2795</v>
      </c>
      <c r="F486">
        <v>6977</v>
      </c>
      <c r="G486" t="s">
        <v>2796</v>
      </c>
      <c r="H486" t="s">
        <v>1350</v>
      </c>
      <c r="I486" t="s">
        <v>1340</v>
      </c>
    </row>
    <row r="487" spans="1:9" x14ac:dyDescent="0.25">
      <c r="A487">
        <v>486</v>
      </c>
      <c r="B487" t="s">
        <v>2797</v>
      </c>
      <c r="C487" t="s">
        <v>1367</v>
      </c>
      <c r="D487">
        <v>66</v>
      </c>
      <c r="E487" t="s">
        <v>2798</v>
      </c>
      <c r="F487">
        <v>8225</v>
      </c>
      <c r="G487" t="s">
        <v>2799</v>
      </c>
      <c r="H487" t="s">
        <v>1339</v>
      </c>
      <c r="I487" t="s">
        <v>1340</v>
      </c>
    </row>
    <row r="488" spans="1:9" x14ac:dyDescent="0.25">
      <c r="A488">
        <v>487</v>
      </c>
      <c r="B488" t="s">
        <v>2800</v>
      </c>
      <c r="C488" t="s">
        <v>1371</v>
      </c>
      <c r="D488">
        <v>21</v>
      </c>
      <c r="E488" t="s">
        <v>2801</v>
      </c>
      <c r="F488">
        <v>4113</v>
      </c>
      <c r="G488" t="s">
        <v>2802</v>
      </c>
      <c r="H488" t="s">
        <v>1396</v>
      </c>
      <c r="I488" t="s">
        <v>1340</v>
      </c>
    </row>
    <row r="489" spans="1:9" x14ac:dyDescent="0.25">
      <c r="A489">
        <v>488</v>
      </c>
      <c r="B489" t="s">
        <v>2803</v>
      </c>
      <c r="C489" t="s">
        <v>1342</v>
      </c>
      <c r="D489">
        <v>45</v>
      </c>
      <c r="E489" t="s">
        <v>2804</v>
      </c>
      <c r="F489">
        <v>1135</v>
      </c>
      <c r="G489" t="s">
        <v>2805</v>
      </c>
      <c r="H489" t="s">
        <v>1414</v>
      </c>
      <c r="I489" t="s">
        <v>1340</v>
      </c>
    </row>
    <row r="490" spans="1:9" x14ac:dyDescent="0.25">
      <c r="A490">
        <v>489</v>
      </c>
      <c r="B490" t="s">
        <v>2806</v>
      </c>
      <c r="C490" t="s">
        <v>1347</v>
      </c>
      <c r="D490">
        <v>59</v>
      </c>
      <c r="E490" t="s">
        <v>2807</v>
      </c>
      <c r="F490">
        <v>2537</v>
      </c>
      <c r="G490" t="s">
        <v>2808</v>
      </c>
      <c r="H490" t="s">
        <v>1362</v>
      </c>
      <c r="I490" t="s">
        <v>1340</v>
      </c>
    </row>
    <row r="491" spans="1:9" x14ac:dyDescent="0.25">
      <c r="A491">
        <v>490</v>
      </c>
      <c r="B491" t="s">
        <v>2809</v>
      </c>
      <c r="C491" t="s">
        <v>1371</v>
      </c>
      <c r="D491">
        <v>57</v>
      </c>
      <c r="E491" t="s">
        <v>2810</v>
      </c>
      <c r="F491">
        <v>7633</v>
      </c>
      <c r="G491" t="s">
        <v>2811</v>
      </c>
      <c r="H491" t="s">
        <v>1362</v>
      </c>
      <c r="I491" t="s">
        <v>1340</v>
      </c>
    </row>
    <row r="492" spans="1:9" x14ac:dyDescent="0.25">
      <c r="A492">
        <v>491</v>
      </c>
      <c r="B492" t="s">
        <v>2812</v>
      </c>
      <c r="C492" t="s">
        <v>1352</v>
      </c>
      <c r="D492">
        <v>31</v>
      </c>
      <c r="E492" t="s">
        <v>2813</v>
      </c>
      <c r="F492">
        <v>6666</v>
      </c>
      <c r="G492" t="s">
        <v>2814</v>
      </c>
      <c r="H492" t="s">
        <v>1396</v>
      </c>
      <c r="I492" t="s">
        <v>1340</v>
      </c>
    </row>
    <row r="493" spans="1:9" x14ac:dyDescent="0.25">
      <c r="A493">
        <v>492</v>
      </c>
      <c r="B493" t="s">
        <v>2815</v>
      </c>
      <c r="C493" t="s">
        <v>1352</v>
      </c>
      <c r="D493">
        <v>62</v>
      </c>
      <c r="E493" t="s">
        <v>2816</v>
      </c>
      <c r="F493">
        <v>8954</v>
      </c>
      <c r="G493" t="s">
        <v>2817</v>
      </c>
      <c r="H493" t="s">
        <v>1355</v>
      </c>
      <c r="I493" t="s">
        <v>1340</v>
      </c>
    </row>
    <row r="494" spans="1:9" x14ac:dyDescent="0.25">
      <c r="A494">
        <v>493</v>
      </c>
      <c r="B494" t="s">
        <v>2818</v>
      </c>
      <c r="C494" t="s">
        <v>1352</v>
      </c>
      <c r="D494">
        <v>63</v>
      </c>
      <c r="E494" t="s">
        <v>2819</v>
      </c>
      <c r="F494">
        <v>1696</v>
      </c>
      <c r="G494" t="s">
        <v>2820</v>
      </c>
      <c r="H494" t="s">
        <v>1396</v>
      </c>
      <c r="I494" t="s">
        <v>1340</v>
      </c>
    </row>
    <row r="495" spans="1:9" x14ac:dyDescent="0.25">
      <c r="A495">
        <v>494</v>
      </c>
      <c r="B495" t="s">
        <v>2821</v>
      </c>
      <c r="C495" t="s">
        <v>1336</v>
      </c>
      <c r="D495">
        <v>51</v>
      </c>
      <c r="E495" t="s">
        <v>2822</v>
      </c>
      <c r="F495">
        <v>8705</v>
      </c>
      <c r="G495" t="s">
        <v>2823</v>
      </c>
      <c r="H495" t="s">
        <v>1355</v>
      </c>
      <c r="I495" t="s">
        <v>1340</v>
      </c>
    </row>
    <row r="496" spans="1:9" x14ac:dyDescent="0.25">
      <c r="A496">
        <v>495</v>
      </c>
      <c r="B496" t="s">
        <v>2824</v>
      </c>
      <c r="C496" t="s">
        <v>1371</v>
      </c>
      <c r="D496">
        <v>80</v>
      </c>
      <c r="E496" t="s">
        <v>2825</v>
      </c>
      <c r="F496">
        <v>9409</v>
      </c>
      <c r="G496" t="s">
        <v>2826</v>
      </c>
      <c r="H496" t="s">
        <v>1362</v>
      </c>
      <c r="I496" t="s">
        <v>1340</v>
      </c>
    </row>
    <row r="497" spans="1:9" x14ac:dyDescent="0.25">
      <c r="A497">
        <v>496</v>
      </c>
      <c r="B497" t="s">
        <v>2827</v>
      </c>
      <c r="C497" t="s">
        <v>1352</v>
      </c>
      <c r="D497">
        <v>32</v>
      </c>
      <c r="E497" t="s">
        <v>2828</v>
      </c>
      <c r="F497">
        <v>3261</v>
      </c>
      <c r="G497" t="s">
        <v>2829</v>
      </c>
      <c r="H497" t="s">
        <v>1345</v>
      </c>
      <c r="I497" t="s">
        <v>1340</v>
      </c>
    </row>
    <row r="498" spans="1:9" x14ac:dyDescent="0.25">
      <c r="A498">
        <v>497</v>
      </c>
      <c r="B498" t="s">
        <v>2830</v>
      </c>
      <c r="C498" t="s">
        <v>1352</v>
      </c>
      <c r="D498">
        <v>31</v>
      </c>
      <c r="E498" t="s">
        <v>2831</v>
      </c>
      <c r="F498">
        <v>9290</v>
      </c>
      <c r="G498" t="s">
        <v>2832</v>
      </c>
      <c r="H498" t="s">
        <v>1339</v>
      </c>
      <c r="I498" t="s">
        <v>1340</v>
      </c>
    </row>
    <row r="499" spans="1:9" x14ac:dyDescent="0.25">
      <c r="A499">
        <v>498</v>
      </c>
      <c r="B499" t="s">
        <v>2833</v>
      </c>
      <c r="C499" t="s">
        <v>1371</v>
      </c>
      <c r="D499">
        <v>31</v>
      </c>
      <c r="E499" t="s">
        <v>2834</v>
      </c>
      <c r="F499">
        <v>745</v>
      </c>
      <c r="G499" t="s">
        <v>2835</v>
      </c>
      <c r="H499" t="s">
        <v>1396</v>
      </c>
      <c r="I499" t="s">
        <v>1340</v>
      </c>
    </row>
    <row r="500" spans="1:9" x14ac:dyDescent="0.25">
      <c r="A500">
        <v>499</v>
      </c>
      <c r="B500" t="s">
        <v>2836</v>
      </c>
      <c r="C500" t="s">
        <v>1367</v>
      </c>
      <c r="D500">
        <v>24</v>
      </c>
      <c r="E500" t="s">
        <v>2837</v>
      </c>
      <c r="F500">
        <v>3833</v>
      </c>
      <c r="G500" t="s">
        <v>2838</v>
      </c>
      <c r="H500" t="s">
        <v>1350</v>
      </c>
      <c r="I500" t="s">
        <v>1340</v>
      </c>
    </row>
    <row r="501" spans="1:9" x14ac:dyDescent="0.25">
      <c r="A501">
        <v>500</v>
      </c>
      <c r="B501" t="s">
        <v>2839</v>
      </c>
      <c r="C501" t="s">
        <v>1411</v>
      </c>
      <c r="D501">
        <v>78</v>
      </c>
      <c r="E501" t="s">
        <v>2840</v>
      </c>
      <c r="F501">
        <v>1819</v>
      </c>
      <c r="G501" t="s">
        <v>2841</v>
      </c>
      <c r="H501" t="s">
        <v>1377</v>
      </c>
      <c r="I501" t="s">
        <v>1340</v>
      </c>
    </row>
    <row r="502" spans="1:9" x14ac:dyDescent="0.25">
      <c r="A502">
        <v>501</v>
      </c>
      <c r="B502" t="s">
        <v>2842</v>
      </c>
      <c r="C502" t="s">
        <v>1407</v>
      </c>
      <c r="D502">
        <v>73</v>
      </c>
      <c r="E502" t="s">
        <v>2843</v>
      </c>
      <c r="F502">
        <v>2482</v>
      </c>
      <c r="G502" t="s">
        <v>2844</v>
      </c>
      <c r="H502" t="s">
        <v>1414</v>
      </c>
      <c r="I502" t="s">
        <v>1340</v>
      </c>
    </row>
    <row r="503" spans="1:9" x14ac:dyDescent="0.25">
      <c r="A503">
        <v>502</v>
      </c>
      <c r="B503" t="s">
        <v>2845</v>
      </c>
      <c r="C503" t="s">
        <v>1371</v>
      </c>
      <c r="D503">
        <v>34</v>
      </c>
      <c r="E503" t="s">
        <v>2846</v>
      </c>
      <c r="F503">
        <v>6075</v>
      </c>
      <c r="G503" t="s">
        <v>1501</v>
      </c>
      <c r="H503" t="s">
        <v>1350</v>
      </c>
      <c r="I503" t="s">
        <v>1340</v>
      </c>
    </row>
    <row r="504" spans="1:9" x14ac:dyDescent="0.25">
      <c r="A504">
        <v>503</v>
      </c>
      <c r="B504" t="s">
        <v>2847</v>
      </c>
      <c r="C504" t="s">
        <v>1371</v>
      </c>
      <c r="D504">
        <v>68</v>
      </c>
      <c r="E504" t="s">
        <v>2848</v>
      </c>
      <c r="F504">
        <v>3480</v>
      </c>
      <c r="G504" t="s">
        <v>2849</v>
      </c>
      <c r="H504" t="s">
        <v>1362</v>
      </c>
      <c r="I504" t="s">
        <v>1340</v>
      </c>
    </row>
    <row r="505" spans="1:9" x14ac:dyDescent="0.25">
      <c r="A505">
        <v>504</v>
      </c>
      <c r="B505" t="s">
        <v>2850</v>
      </c>
      <c r="C505" t="s">
        <v>1407</v>
      </c>
      <c r="D505">
        <v>56</v>
      </c>
      <c r="E505" t="s">
        <v>2851</v>
      </c>
      <c r="F505">
        <v>2384</v>
      </c>
      <c r="G505" t="s">
        <v>2852</v>
      </c>
      <c r="H505" t="s">
        <v>1339</v>
      </c>
      <c r="I505" t="s">
        <v>1340</v>
      </c>
    </row>
    <row r="506" spans="1:9" x14ac:dyDescent="0.25">
      <c r="A506">
        <v>505</v>
      </c>
      <c r="B506" t="s">
        <v>2853</v>
      </c>
      <c r="C506" t="s">
        <v>1352</v>
      </c>
      <c r="D506">
        <v>63</v>
      </c>
      <c r="E506" t="s">
        <v>2854</v>
      </c>
      <c r="F506">
        <v>4931</v>
      </c>
      <c r="G506" t="s">
        <v>2855</v>
      </c>
      <c r="H506" t="s">
        <v>1414</v>
      </c>
      <c r="I506" t="s">
        <v>1340</v>
      </c>
    </row>
    <row r="507" spans="1:9" x14ac:dyDescent="0.25">
      <c r="A507">
        <v>506</v>
      </c>
      <c r="B507" t="s">
        <v>2856</v>
      </c>
      <c r="C507" t="s">
        <v>1367</v>
      </c>
      <c r="D507">
        <v>37</v>
      </c>
      <c r="E507" t="s">
        <v>2857</v>
      </c>
      <c r="F507">
        <v>8757</v>
      </c>
      <c r="G507" t="s">
        <v>2858</v>
      </c>
      <c r="H507" t="s">
        <v>1350</v>
      </c>
      <c r="I507" t="s">
        <v>1340</v>
      </c>
    </row>
    <row r="508" spans="1:9" x14ac:dyDescent="0.25">
      <c r="A508">
        <v>507</v>
      </c>
      <c r="B508" t="s">
        <v>2859</v>
      </c>
      <c r="C508" t="s">
        <v>1347</v>
      </c>
      <c r="D508">
        <v>74</v>
      </c>
      <c r="E508" t="s">
        <v>2860</v>
      </c>
      <c r="F508">
        <v>8416</v>
      </c>
      <c r="G508" t="s">
        <v>2861</v>
      </c>
      <c r="H508" t="s">
        <v>1396</v>
      </c>
      <c r="I508" t="s">
        <v>1340</v>
      </c>
    </row>
    <row r="509" spans="1:9" x14ac:dyDescent="0.25">
      <c r="A509">
        <v>508</v>
      </c>
      <c r="B509" t="s">
        <v>2862</v>
      </c>
      <c r="C509" t="s">
        <v>1411</v>
      </c>
      <c r="D509">
        <v>65</v>
      </c>
      <c r="E509" t="s">
        <v>2863</v>
      </c>
      <c r="F509">
        <v>9728</v>
      </c>
      <c r="G509" t="s">
        <v>2864</v>
      </c>
      <c r="H509" t="s">
        <v>1339</v>
      </c>
      <c r="I509" t="s">
        <v>1340</v>
      </c>
    </row>
    <row r="510" spans="1:9" x14ac:dyDescent="0.25">
      <c r="A510">
        <v>509</v>
      </c>
      <c r="B510" t="s">
        <v>2865</v>
      </c>
      <c r="C510" t="s">
        <v>1342</v>
      </c>
      <c r="D510">
        <v>63</v>
      </c>
      <c r="E510" t="s">
        <v>2866</v>
      </c>
      <c r="F510">
        <v>1149</v>
      </c>
      <c r="G510" t="s">
        <v>2867</v>
      </c>
      <c r="H510" t="s">
        <v>1355</v>
      </c>
      <c r="I510" t="s">
        <v>1340</v>
      </c>
    </row>
    <row r="511" spans="1:9" x14ac:dyDescent="0.25">
      <c r="A511">
        <v>510</v>
      </c>
      <c r="B511" t="s">
        <v>2868</v>
      </c>
      <c r="C511" t="s">
        <v>1411</v>
      </c>
      <c r="D511">
        <v>67</v>
      </c>
      <c r="E511" t="s">
        <v>2869</v>
      </c>
      <c r="F511">
        <v>7867</v>
      </c>
      <c r="G511" t="s">
        <v>2870</v>
      </c>
      <c r="H511" t="s">
        <v>1362</v>
      </c>
      <c r="I511" t="s">
        <v>1340</v>
      </c>
    </row>
    <row r="512" spans="1:9" x14ac:dyDescent="0.25">
      <c r="A512">
        <v>511</v>
      </c>
      <c r="B512" t="s">
        <v>2871</v>
      </c>
      <c r="C512" t="s">
        <v>1342</v>
      </c>
      <c r="D512">
        <v>63</v>
      </c>
      <c r="E512" t="s">
        <v>2872</v>
      </c>
      <c r="F512">
        <v>3696</v>
      </c>
      <c r="G512" t="s">
        <v>2873</v>
      </c>
      <c r="H512" t="s">
        <v>1345</v>
      </c>
      <c r="I512" t="s">
        <v>1340</v>
      </c>
    </row>
    <row r="513" spans="1:9" x14ac:dyDescent="0.25">
      <c r="A513">
        <v>512</v>
      </c>
      <c r="B513" t="s">
        <v>2874</v>
      </c>
      <c r="C513" t="s">
        <v>1367</v>
      </c>
      <c r="D513">
        <v>75</v>
      </c>
      <c r="E513" t="s">
        <v>2875</v>
      </c>
      <c r="F513">
        <v>3394</v>
      </c>
      <c r="G513" t="s">
        <v>2876</v>
      </c>
      <c r="H513" t="s">
        <v>1350</v>
      </c>
      <c r="I513" t="s">
        <v>1340</v>
      </c>
    </row>
    <row r="514" spans="1:9" x14ac:dyDescent="0.25">
      <c r="A514">
        <v>513</v>
      </c>
      <c r="B514" t="s">
        <v>2877</v>
      </c>
      <c r="C514" t="s">
        <v>1411</v>
      </c>
      <c r="D514">
        <v>39</v>
      </c>
      <c r="E514" t="s">
        <v>2878</v>
      </c>
      <c r="F514">
        <v>2358</v>
      </c>
      <c r="G514" t="s">
        <v>2879</v>
      </c>
      <c r="H514" t="s">
        <v>1414</v>
      </c>
      <c r="I514" t="s">
        <v>1340</v>
      </c>
    </row>
    <row r="515" spans="1:9" x14ac:dyDescent="0.25">
      <c r="A515">
        <v>514</v>
      </c>
      <c r="B515" t="s">
        <v>2880</v>
      </c>
      <c r="C515" t="s">
        <v>1352</v>
      </c>
      <c r="D515">
        <v>45</v>
      </c>
      <c r="E515" t="s">
        <v>2881</v>
      </c>
      <c r="F515">
        <v>2633</v>
      </c>
      <c r="G515" t="s">
        <v>2882</v>
      </c>
      <c r="H515" t="s">
        <v>1414</v>
      </c>
      <c r="I515" t="s">
        <v>1340</v>
      </c>
    </row>
    <row r="516" spans="1:9" x14ac:dyDescent="0.25">
      <c r="A516">
        <v>515</v>
      </c>
      <c r="B516" t="s">
        <v>2883</v>
      </c>
      <c r="C516" t="s">
        <v>1336</v>
      </c>
      <c r="D516">
        <v>52</v>
      </c>
      <c r="E516" t="s">
        <v>2884</v>
      </c>
      <c r="F516">
        <v>830</v>
      </c>
      <c r="G516" t="s">
        <v>2885</v>
      </c>
      <c r="H516" t="s">
        <v>1350</v>
      </c>
      <c r="I516" t="s">
        <v>1340</v>
      </c>
    </row>
    <row r="517" spans="1:9" x14ac:dyDescent="0.25">
      <c r="A517">
        <v>516</v>
      </c>
      <c r="B517" t="s">
        <v>2886</v>
      </c>
      <c r="C517" t="s">
        <v>1347</v>
      </c>
      <c r="D517">
        <v>69</v>
      </c>
      <c r="E517" t="s">
        <v>2887</v>
      </c>
      <c r="F517">
        <v>2978</v>
      </c>
      <c r="G517" t="s">
        <v>2888</v>
      </c>
      <c r="H517" t="s">
        <v>1339</v>
      </c>
      <c r="I517" t="s">
        <v>1340</v>
      </c>
    </row>
    <row r="518" spans="1:9" x14ac:dyDescent="0.25">
      <c r="A518">
        <v>517</v>
      </c>
      <c r="B518" t="s">
        <v>2889</v>
      </c>
      <c r="C518" t="s">
        <v>1336</v>
      </c>
      <c r="D518">
        <v>61</v>
      </c>
      <c r="E518" t="s">
        <v>2890</v>
      </c>
      <c r="F518">
        <v>4264</v>
      </c>
      <c r="G518" t="s">
        <v>2891</v>
      </c>
      <c r="H518" t="s">
        <v>1396</v>
      </c>
      <c r="I518" t="s">
        <v>1340</v>
      </c>
    </row>
    <row r="519" spans="1:9" x14ac:dyDescent="0.25">
      <c r="A519">
        <v>518</v>
      </c>
      <c r="B519" t="s">
        <v>2892</v>
      </c>
      <c r="C519" t="s">
        <v>1367</v>
      </c>
      <c r="D519">
        <v>31</v>
      </c>
      <c r="E519" t="s">
        <v>2893</v>
      </c>
      <c r="F519">
        <v>6393</v>
      </c>
      <c r="G519" t="s">
        <v>2894</v>
      </c>
      <c r="H519" t="s">
        <v>1339</v>
      </c>
      <c r="I519" t="s">
        <v>1340</v>
      </c>
    </row>
    <row r="520" spans="1:9" x14ac:dyDescent="0.25">
      <c r="A520">
        <v>519</v>
      </c>
      <c r="B520" t="s">
        <v>2895</v>
      </c>
      <c r="C520" t="s">
        <v>1352</v>
      </c>
      <c r="D520">
        <v>28</v>
      </c>
      <c r="E520" t="s">
        <v>2896</v>
      </c>
      <c r="F520">
        <v>1354</v>
      </c>
      <c r="G520" t="s">
        <v>2897</v>
      </c>
      <c r="H520" t="s">
        <v>1339</v>
      </c>
      <c r="I520" t="s">
        <v>1340</v>
      </c>
    </row>
    <row r="521" spans="1:9" x14ac:dyDescent="0.25">
      <c r="A521">
        <v>520</v>
      </c>
      <c r="B521" t="s">
        <v>2898</v>
      </c>
      <c r="C521" t="s">
        <v>1367</v>
      </c>
      <c r="D521">
        <v>76</v>
      </c>
      <c r="E521" t="s">
        <v>2899</v>
      </c>
      <c r="F521">
        <v>1853</v>
      </c>
      <c r="G521" t="s">
        <v>2900</v>
      </c>
      <c r="H521" t="s">
        <v>1362</v>
      </c>
      <c r="I521" t="s">
        <v>1340</v>
      </c>
    </row>
    <row r="522" spans="1:9" x14ac:dyDescent="0.25">
      <c r="A522">
        <v>521</v>
      </c>
      <c r="B522" t="s">
        <v>2901</v>
      </c>
      <c r="C522" t="s">
        <v>1352</v>
      </c>
      <c r="D522">
        <v>41</v>
      </c>
      <c r="E522" t="s">
        <v>2902</v>
      </c>
      <c r="F522">
        <v>6070</v>
      </c>
      <c r="G522" t="s">
        <v>2903</v>
      </c>
      <c r="H522" t="s">
        <v>1396</v>
      </c>
      <c r="I522" t="s">
        <v>1340</v>
      </c>
    </row>
    <row r="523" spans="1:9" x14ac:dyDescent="0.25">
      <c r="A523">
        <v>522</v>
      </c>
      <c r="B523" t="s">
        <v>2904</v>
      </c>
      <c r="C523" t="s">
        <v>1407</v>
      </c>
      <c r="D523">
        <v>71</v>
      </c>
      <c r="E523" t="s">
        <v>2905</v>
      </c>
      <c r="F523">
        <v>6890</v>
      </c>
      <c r="G523" t="s">
        <v>2906</v>
      </c>
      <c r="H523" t="s">
        <v>1345</v>
      </c>
      <c r="I523" t="s">
        <v>1340</v>
      </c>
    </row>
    <row r="524" spans="1:9" x14ac:dyDescent="0.25">
      <c r="A524">
        <v>523</v>
      </c>
      <c r="B524" t="s">
        <v>2907</v>
      </c>
      <c r="C524" t="s">
        <v>1352</v>
      </c>
      <c r="D524">
        <v>22</v>
      </c>
      <c r="E524" t="s">
        <v>2908</v>
      </c>
      <c r="F524">
        <v>3373</v>
      </c>
      <c r="G524" t="s">
        <v>2909</v>
      </c>
      <c r="H524" t="s">
        <v>1339</v>
      </c>
      <c r="I524" t="s">
        <v>1340</v>
      </c>
    </row>
    <row r="525" spans="1:9" x14ac:dyDescent="0.25">
      <c r="A525">
        <v>524</v>
      </c>
      <c r="B525" t="s">
        <v>2910</v>
      </c>
      <c r="C525" t="s">
        <v>1367</v>
      </c>
      <c r="D525">
        <v>80</v>
      </c>
      <c r="E525" t="s">
        <v>2911</v>
      </c>
      <c r="F525">
        <v>3345</v>
      </c>
      <c r="G525" t="s">
        <v>2912</v>
      </c>
      <c r="H525" t="s">
        <v>1355</v>
      </c>
      <c r="I525" t="s">
        <v>1340</v>
      </c>
    </row>
    <row r="526" spans="1:9" x14ac:dyDescent="0.25">
      <c r="A526">
        <v>525</v>
      </c>
      <c r="B526" t="s">
        <v>2913</v>
      </c>
      <c r="C526" t="s">
        <v>1367</v>
      </c>
      <c r="D526">
        <v>28</v>
      </c>
      <c r="E526" t="s">
        <v>2914</v>
      </c>
      <c r="F526">
        <v>5639</v>
      </c>
      <c r="G526" t="s">
        <v>2915</v>
      </c>
      <c r="H526" t="s">
        <v>1362</v>
      </c>
      <c r="I526" t="s">
        <v>1340</v>
      </c>
    </row>
    <row r="527" spans="1:9" x14ac:dyDescent="0.25">
      <c r="A527">
        <v>526</v>
      </c>
      <c r="B527" t="s">
        <v>2916</v>
      </c>
      <c r="C527" t="s">
        <v>1371</v>
      </c>
      <c r="D527">
        <v>73</v>
      </c>
      <c r="E527" t="s">
        <v>2917</v>
      </c>
      <c r="F527">
        <v>2565</v>
      </c>
      <c r="G527" t="s">
        <v>2918</v>
      </c>
      <c r="H527" t="s">
        <v>1414</v>
      </c>
      <c r="I527" t="s">
        <v>1340</v>
      </c>
    </row>
    <row r="528" spans="1:9" x14ac:dyDescent="0.25">
      <c r="A528">
        <v>527</v>
      </c>
      <c r="B528" t="s">
        <v>2919</v>
      </c>
      <c r="C528" t="s">
        <v>1407</v>
      </c>
      <c r="D528">
        <v>31</v>
      </c>
      <c r="E528" t="s">
        <v>2920</v>
      </c>
      <c r="F528">
        <v>1168</v>
      </c>
      <c r="G528" t="s">
        <v>2921</v>
      </c>
      <c r="H528" t="s">
        <v>1377</v>
      </c>
      <c r="I528" t="s">
        <v>1340</v>
      </c>
    </row>
    <row r="529" spans="1:9" x14ac:dyDescent="0.25">
      <c r="A529">
        <v>528</v>
      </c>
      <c r="B529" t="s">
        <v>2922</v>
      </c>
      <c r="C529" t="s">
        <v>1411</v>
      </c>
      <c r="D529">
        <v>63</v>
      </c>
      <c r="E529" t="s">
        <v>2923</v>
      </c>
      <c r="F529">
        <v>1126</v>
      </c>
      <c r="G529" t="s">
        <v>2924</v>
      </c>
      <c r="H529" t="s">
        <v>1377</v>
      </c>
      <c r="I529" t="s">
        <v>1340</v>
      </c>
    </row>
    <row r="530" spans="1:9" x14ac:dyDescent="0.25">
      <c r="A530">
        <v>529</v>
      </c>
      <c r="B530" t="s">
        <v>2925</v>
      </c>
      <c r="C530" t="s">
        <v>1407</v>
      </c>
      <c r="D530">
        <v>32</v>
      </c>
      <c r="E530" t="s">
        <v>2926</v>
      </c>
      <c r="F530">
        <v>1894</v>
      </c>
      <c r="G530" t="s">
        <v>2927</v>
      </c>
      <c r="H530" t="s">
        <v>1362</v>
      </c>
      <c r="I530" t="s">
        <v>1340</v>
      </c>
    </row>
    <row r="531" spans="1:9" x14ac:dyDescent="0.25">
      <c r="A531">
        <v>530</v>
      </c>
      <c r="B531" t="s">
        <v>2928</v>
      </c>
      <c r="C531" t="s">
        <v>1347</v>
      </c>
      <c r="D531">
        <v>63</v>
      </c>
      <c r="E531" t="s">
        <v>2929</v>
      </c>
      <c r="F531">
        <v>9367</v>
      </c>
      <c r="G531" t="s">
        <v>2930</v>
      </c>
      <c r="H531" t="s">
        <v>1377</v>
      </c>
      <c r="I531" t="s">
        <v>1340</v>
      </c>
    </row>
    <row r="532" spans="1:9" x14ac:dyDescent="0.25">
      <c r="A532">
        <v>531</v>
      </c>
      <c r="B532" t="s">
        <v>2931</v>
      </c>
      <c r="C532" t="s">
        <v>1411</v>
      </c>
      <c r="D532">
        <v>55</v>
      </c>
      <c r="E532" t="s">
        <v>2932</v>
      </c>
      <c r="F532">
        <v>8873</v>
      </c>
      <c r="G532" t="s">
        <v>2933</v>
      </c>
      <c r="H532" t="s">
        <v>1355</v>
      </c>
      <c r="I532" t="s">
        <v>1340</v>
      </c>
    </row>
    <row r="533" spans="1:9" x14ac:dyDescent="0.25">
      <c r="A533">
        <v>532</v>
      </c>
      <c r="B533" t="s">
        <v>2934</v>
      </c>
      <c r="C533" t="s">
        <v>1411</v>
      </c>
      <c r="D533">
        <v>32</v>
      </c>
      <c r="E533" t="s">
        <v>2935</v>
      </c>
      <c r="F533">
        <v>9064</v>
      </c>
      <c r="G533" t="s">
        <v>2936</v>
      </c>
      <c r="H533" t="s">
        <v>1339</v>
      </c>
      <c r="I533" t="s">
        <v>1340</v>
      </c>
    </row>
    <row r="534" spans="1:9" x14ac:dyDescent="0.25">
      <c r="A534">
        <v>533</v>
      </c>
      <c r="B534" t="s">
        <v>2937</v>
      </c>
      <c r="C534" t="s">
        <v>1342</v>
      </c>
      <c r="D534">
        <v>21</v>
      </c>
      <c r="E534" t="s">
        <v>2938</v>
      </c>
      <c r="F534">
        <v>4236</v>
      </c>
      <c r="G534" t="s">
        <v>2939</v>
      </c>
      <c r="H534" t="s">
        <v>1345</v>
      </c>
      <c r="I534" t="s">
        <v>1340</v>
      </c>
    </row>
    <row r="535" spans="1:9" x14ac:dyDescent="0.25">
      <c r="A535">
        <v>534</v>
      </c>
      <c r="B535" t="s">
        <v>2940</v>
      </c>
      <c r="C535" t="s">
        <v>1336</v>
      </c>
      <c r="D535">
        <v>54</v>
      </c>
      <c r="E535" t="s">
        <v>2941</v>
      </c>
      <c r="F535">
        <v>9919</v>
      </c>
      <c r="G535" t="s">
        <v>2942</v>
      </c>
      <c r="H535" t="s">
        <v>1414</v>
      </c>
      <c r="I535" t="s">
        <v>1340</v>
      </c>
    </row>
    <row r="536" spans="1:9" x14ac:dyDescent="0.25">
      <c r="A536">
        <v>535</v>
      </c>
      <c r="B536" t="s">
        <v>2943</v>
      </c>
      <c r="C536" t="s">
        <v>1347</v>
      </c>
      <c r="D536">
        <v>56</v>
      </c>
      <c r="E536" t="s">
        <v>2944</v>
      </c>
      <c r="F536">
        <v>6593</v>
      </c>
      <c r="G536" t="s">
        <v>2945</v>
      </c>
      <c r="H536" t="s">
        <v>1345</v>
      </c>
      <c r="I536" t="s">
        <v>1340</v>
      </c>
    </row>
    <row r="537" spans="1:9" x14ac:dyDescent="0.25">
      <c r="A537">
        <v>536</v>
      </c>
      <c r="B537" t="s">
        <v>2946</v>
      </c>
      <c r="C537" t="s">
        <v>1407</v>
      </c>
      <c r="D537">
        <v>32</v>
      </c>
      <c r="E537" t="s">
        <v>2947</v>
      </c>
      <c r="F537">
        <v>5125</v>
      </c>
      <c r="G537" t="s">
        <v>2948</v>
      </c>
      <c r="H537" t="s">
        <v>1362</v>
      </c>
      <c r="I537" t="s">
        <v>1340</v>
      </c>
    </row>
    <row r="538" spans="1:9" x14ac:dyDescent="0.25">
      <c r="A538">
        <v>537</v>
      </c>
      <c r="B538" t="s">
        <v>2949</v>
      </c>
      <c r="C538" t="s">
        <v>1411</v>
      </c>
      <c r="D538">
        <v>45</v>
      </c>
      <c r="E538" t="s">
        <v>2950</v>
      </c>
      <c r="F538">
        <v>7342</v>
      </c>
      <c r="G538" t="s">
        <v>2951</v>
      </c>
      <c r="H538" t="s">
        <v>1377</v>
      </c>
      <c r="I538" t="s">
        <v>1340</v>
      </c>
    </row>
    <row r="539" spans="1:9" x14ac:dyDescent="0.25">
      <c r="A539">
        <v>538</v>
      </c>
      <c r="B539" t="s">
        <v>2952</v>
      </c>
      <c r="C539" t="s">
        <v>1367</v>
      </c>
      <c r="D539">
        <v>27</v>
      </c>
      <c r="E539" t="s">
        <v>2953</v>
      </c>
      <c r="F539">
        <v>6968</v>
      </c>
      <c r="G539" t="s">
        <v>2954</v>
      </c>
      <c r="H539" t="s">
        <v>1355</v>
      </c>
      <c r="I539" t="s">
        <v>1340</v>
      </c>
    </row>
    <row r="540" spans="1:9" x14ac:dyDescent="0.25">
      <c r="A540">
        <v>539</v>
      </c>
      <c r="B540" t="s">
        <v>2955</v>
      </c>
      <c r="C540" t="s">
        <v>1371</v>
      </c>
      <c r="D540">
        <v>78</v>
      </c>
      <c r="E540" t="s">
        <v>2956</v>
      </c>
      <c r="F540">
        <v>4362</v>
      </c>
      <c r="G540" t="s">
        <v>2957</v>
      </c>
      <c r="H540" t="s">
        <v>1355</v>
      </c>
      <c r="I540" t="s">
        <v>1340</v>
      </c>
    </row>
    <row r="541" spans="1:9" x14ac:dyDescent="0.25">
      <c r="A541">
        <v>540</v>
      </c>
      <c r="B541" t="s">
        <v>2958</v>
      </c>
      <c r="C541" t="s">
        <v>1342</v>
      </c>
      <c r="D541">
        <v>75</v>
      </c>
      <c r="E541" t="s">
        <v>2959</v>
      </c>
      <c r="F541">
        <v>8550</v>
      </c>
      <c r="G541" t="s">
        <v>2960</v>
      </c>
      <c r="H541" t="s">
        <v>1345</v>
      </c>
      <c r="I541" t="s">
        <v>1340</v>
      </c>
    </row>
    <row r="542" spans="1:9" x14ac:dyDescent="0.25">
      <c r="A542">
        <v>541</v>
      </c>
      <c r="B542" t="s">
        <v>2961</v>
      </c>
      <c r="C542" t="s">
        <v>1347</v>
      </c>
      <c r="D542">
        <v>73</v>
      </c>
      <c r="E542" t="s">
        <v>2962</v>
      </c>
      <c r="F542">
        <v>5254</v>
      </c>
      <c r="G542" t="s">
        <v>2963</v>
      </c>
      <c r="H542" t="s">
        <v>1414</v>
      </c>
      <c r="I542" t="s">
        <v>1340</v>
      </c>
    </row>
    <row r="543" spans="1:9" x14ac:dyDescent="0.25">
      <c r="A543">
        <v>542</v>
      </c>
      <c r="B543" t="s">
        <v>2964</v>
      </c>
      <c r="C543" t="s">
        <v>1347</v>
      </c>
      <c r="D543">
        <v>76</v>
      </c>
      <c r="E543" t="s">
        <v>2965</v>
      </c>
      <c r="F543">
        <v>1416</v>
      </c>
      <c r="G543" t="s">
        <v>2966</v>
      </c>
      <c r="H543" t="s">
        <v>1362</v>
      </c>
      <c r="I543" t="s">
        <v>1340</v>
      </c>
    </row>
    <row r="544" spans="1:9" x14ac:dyDescent="0.25">
      <c r="A544">
        <v>543</v>
      </c>
      <c r="B544" t="s">
        <v>2967</v>
      </c>
      <c r="C544" t="s">
        <v>1347</v>
      </c>
      <c r="D544">
        <v>50</v>
      </c>
      <c r="E544" t="s">
        <v>2968</v>
      </c>
      <c r="F544">
        <v>7215</v>
      </c>
      <c r="G544" t="s">
        <v>2969</v>
      </c>
      <c r="H544" t="s">
        <v>1355</v>
      </c>
      <c r="I544" t="s">
        <v>1340</v>
      </c>
    </row>
    <row r="545" spans="1:9" x14ac:dyDescent="0.25">
      <c r="A545">
        <v>544</v>
      </c>
      <c r="B545" t="s">
        <v>2970</v>
      </c>
      <c r="C545" t="s">
        <v>1336</v>
      </c>
      <c r="D545">
        <v>30</v>
      </c>
      <c r="E545" t="s">
        <v>2971</v>
      </c>
      <c r="F545">
        <v>2980</v>
      </c>
      <c r="G545" t="s">
        <v>2972</v>
      </c>
      <c r="H545" t="s">
        <v>1339</v>
      </c>
      <c r="I545" t="s">
        <v>1340</v>
      </c>
    </row>
    <row r="546" spans="1:9" x14ac:dyDescent="0.25">
      <c r="A546">
        <v>545</v>
      </c>
      <c r="B546" t="s">
        <v>2973</v>
      </c>
      <c r="C546" t="s">
        <v>1411</v>
      </c>
      <c r="D546">
        <v>59</v>
      </c>
      <c r="E546" t="s">
        <v>2974</v>
      </c>
      <c r="F546">
        <v>8864</v>
      </c>
      <c r="G546" t="s">
        <v>2975</v>
      </c>
      <c r="H546" t="s">
        <v>1355</v>
      </c>
      <c r="I546" t="s">
        <v>1340</v>
      </c>
    </row>
    <row r="547" spans="1:9" x14ac:dyDescent="0.25">
      <c r="A547">
        <v>546</v>
      </c>
      <c r="B547" t="s">
        <v>2976</v>
      </c>
      <c r="C547" t="s">
        <v>1352</v>
      </c>
      <c r="D547">
        <v>47</v>
      </c>
      <c r="E547" t="s">
        <v>2977</v>
      </c>
      <c r="F547">
        <v>4797</v>
      </c>
      <c r="G547" t="s">
        <v>2978</v>
      </c>
      <c r="H547" t="s">
        <v>1355</v>
      </c>
      <c r="I547" t="s">
        <v>1340</v>
      </c>
    </row>
    <row r="548" spans="1:9" x14ac:dyDescent="0.25">
      <c r="A548">
        <v>547</v>
      </c>
      <c r="B548" t="s">
        <v>2979</v>
      </c>
      <c r="C548" t="s">
        <v>1336</v>
      </c>
      <c r="D548">
        <v>69</v>
      </c>
      <c r="E548" t="s">
        <v>2980</v>
      </c>
      <c r="F548">
        <v>7510</v>
      </c>
      <c r="G548" t="s">
        <v>2981</v>
      </c>
      <c r="H548" t="s">
        <v>1339</v>
      </c>
      <c r="I548" t="s">
        <v>1340</v>
      </c>
    </row>
    <row r="549" spans="1:9" x14ac:dyDescent="0.25">
      <c r="A549">
        <v>548</v>
      </c>
      <c r="B549" t="s">
        <v>2982</v>
      </c>
      <c r="C549" t="s">
        <v>1367</v>
      </c>
      <c r="D549">
        <v>57</v>
      </c>
      <c r="E549" t="s">
        <v>2983</v>
      </c>
      <c r="F549">
        <v>7432</v>
      </c>
      <c r="G549" t="s">
        <v>2984</v>
      </c>
      <c r="H549" t="s">
        <v>1339</v>
      </c>
      <c r="I549" t="s">
        <v>1340</v>
      </c>
    </row>
    <row r="550" spans="1:9" x14ac:dyDescent="0.25">
      <c r="A550">
        <v>549</v>
      </c>
      <c r="B550" t="s">
        <v>2985</v>
      </c>
      <c r="C550" t="s">
        <v>1371</v>
      </c>
      <c r="D550">
        <v>50</v>
      </c>
      <c r="E550" t="s">
        <v>2986</v>
      </c>
      <c r="F550">
        <v>1919</v>
      </c>
      <c r="G550" t="s">
        <v>2987</v>
      </c>
      <c r="H550" t="s">
        <v>1339</v>
      </c>
      <c r="I550" t="s">
        <v>1340</v>
      </c>
    </row>
    <row r="551" spans="1:9" x14ac:dyDescent="0.25">
      <c r="A551">
        <v>550</v>
      </c>
      <c r="B551" t="s">
        <v>2988</v>
      </c>
      <c r="C551" t="s">
        <v>1371</v>
      </c>
      <c r="D551">
        <v>22</v>
      </c>
      <c r="E551" t="s">
        <v>2989</v>
      </c>
      <c r="F551">
        <v>4050</v>
      </c>
      <c r="G551" t="s">
        <v>2990</v>
      </c>
      <c r="H551" t="s">
        <v>1362</v>
      </c>
      <c r="I551" t="s">
        <v>1340</v>
      </c>
    </row>
    <row r="552" spans="1:9" x14ac:dyDescent="0.25">
      <c r="A552">
        <v>551</v>
      </c>
      <c r="B552" t="s">
        <v>2991</v>
      </c>
      <c r="C552" t="s">
        <v>1352</v>
      </c>
      <c r="D552">
        <v>68</v>
      </c>
      <c r="E552" t="s">
        <v>2992</v>
      </c>
      <c r="F552">
        <v>591</v>
      </c>
      <c r="G552" t="s">
        <v>2993</v>
      </c>
      <c r="H552" t="s">
        <v>1345</v>
      </c>
      <c r="I552" t="s">
        <v>1340</v>
      </c>
    </row>
    <row r="553" spans="1:9" x14ac:dyDescent="0.25">
      <c r="A553">
        <v>552</v>
      </c>
      <c r="B553" t="s">
        <v>2994</v>
      </c>
      <c r="C553" t="s">
        <v>1342</v>
      </c>
      <c r="D553">
        <v>71</v>
      </c>
      <c r="E553" t="s">
        <v>2995</v>
      </c>
      <c r="F553">
        <v>5626</v>
      </c>
      <c r="G553" t="s">
        <v>2996</v>
      </c>
      <c r="H553" t="s">
        <v>1396</v>
      </c>
      <c r="I553" t="s">
        <v>1340</v>
      </c>
    </row>
    <row r="554" spans="1:9" x14ac:dyDescent="0.25">
      <c r="A554">
        <v>553</v>
      </c>
      <c r="B554" t="s">
        <v>2997</v>
      </c>
      <c r="C554" t="s">
        <v>1342</v>
      </c>
      <c r="D554">
        <v>30</v>
      </c>
      <c r="E554" t="s">
        <v>2998</v>
      </c>
      <c r="F554">
        <v>7146</v>
      </c>
      <c r="G554" t="s">
        <v>2999</v>
      </c>
      <c r="H554" t="s">
        <v>1362</v>
      </c>
      <c r="I554" t="s">
        <v>1340</v>
      </c>
    </row>
    <row r="555" spans="1:9" x14ac:dyDescent="0.25">
      <c r="A555">
        <v>554</v>
      </c>
      <c r="B555" t="s">
        <v>3000</v>
      </c>
      <c r="C555" t="s">
        <v>1411</v>
      </c>
      <c r="D555">
        <v>56</v>
      </c>
      <c r="E555" t="s">
        <v>3001</v>
      </c>
      <c r="F555">
        <v>1928</v>
      </c>
      <c r="G555" t="s">
        <v>3002</v>
      </c>
      <c r="H555" t="s">
        <v>1414</v>
      </c>
      <c r="I555" t="s">
        <v>1340</v>
      </c>
    </row>
    <row r="556" spans="1:9" x14ac:dyDescent="0.25">
      <c r="A556">
        <v>555</v>
      </c>
      <c r="B556" t="s">
        <v>3003</v>
      </c>
      <c r="C556" t="s">
        <v>1347</v>
      </c>
      <c r="D556">
        <v>77</v>
      </c>
      <c r="E556" t="s">
        <v>3004</v>
      </c>
      <c r="F556">
        <v>2156</v>
      </c>
      <c r="G556" t="s">
        <v>3005</v>
      </c>
      <c r="H556" t="s">
        <v>1396</v>
      </c>
      <c r="I556" t="s">
        <v>1340</v>
      </c>
    </row>
    <row r="557" spans="1:9" x14ac:dyDescent="0.25">
      <c r="A557">
        <v>556</v>
      </c>
      <c r="B557" t="s">
        <v>3006</v>
      </c>
      <c r="C557" t="s">
        <v>1342</v>
      </c>
      <c r="D557">
        <v>61</v>
      </c>
      <c r="E557" t="s">
        <v>3007</v>
      </c>
      <c r="F557">
        <v>3140</v>
      </c>
      <c r="G557" t="s">
        <v>3008</v>
      </c>
      <c r="H557" t="s">
        <v>1345</v>
      </c>
      <c r="I557" t="s">
        <v>1340</v>
      </c>
    </row>
    <row r="558" spans="1:9" x14ac:dyDescent="0.25">
      <c r="A558">
        <v>557</v>
      </c>
      <c r="B558" t="s">
        <v>3009</v>
      </c>
      <c r="C558" t="s">
        <v>1352</v>
      </c>
      <c r="D558">
        <v>59</v>
      </c>
      <c r="E558" t="s">
        <v>3010</v>
      </c>
      <c r="F558">
        <v>7346</v>
      </c>
      <c r="G558" t="s">
        <v>3011</v>
      </c>
      <c r="H558" t="s">
        <v>1414</v>
      </c>
      <c r="I558" t="s">
        <v>1340</v>
      </c>
    </row>
    <row r="559" spans="1:9" x14ac:dyDescent="0.25">
      <c r="A559">
        <v>558</v>
      </c>
      <c r="B559" t="s">
        <v>3012</v>
      </c>
      <c r="C559" t="s">
        <v>1407</v>
      </c>
      <c r="D559">
        <v>38</v>
      </c>
      <c r="E559" t="s">
        <v>3013</v>
      </c>
      <c r="F559">
        <v>9827</v>
      </c>
      <c r="G559" t="s">
        <v>3014</v>
      </c>
      <c r="H559" t="s">
        <v>1345</v>
      </c>
      <c r="I559" t="s">
        <v>1340</v>
      </c>
    </row>
    <row r="560" spans="1:9" x14ac:dyDescent="0.25">
      <c r="A560">
        <v>559</v>
      </c>
      <c r="B560" t="s">
        <v>3015</v>
      </c>
      <c r="C560" t="s">
        <v>1352</v>
      </c>
      <c r="D560">
        <v>67</v>
      </c>
      <c r="E560" t="s">
        <v>3016</v>
      </c>
      <c r="F560">
        <v>6782</v>
      </c>
      <c r="G560" t="s">
        <v>3017</v>
      </c>
      <c r="H560" t="s">
        <v>1355</v>
      </c>
      <c r="I560" t="s">
        <v>1340</v>
      </c>
    </row>
    <row r="561" spans="1:9" x14ac:dyDescent="0.25">
      <c r="A561">
        <v>560</v>
      </c>
      <c r="B561" t="s">
        <v>3018</v>
      </c>
      <c r="C561" t="s">
        <v>1407</v>
      </c>
      <c r="D561">
        <v>79</v>
      </c>
      <c r="E561" t="s">
        <v>3019</v>
      </c>
      <c r="F561">
        <v>6122</v>
      </c>
      <c r="G561" t="s">
        <v>3020</v>
      </c>
      <c r="H561" t="s">
        <v>1355</v>
      </c>
      <c r="I561" t="s">
        <v>1340</v>
      </c>
    </row>
    <row r="562" spans="1:9" x14ac:dyDescent="0.25">
      <c r="A562">
        <v>561</v>
      </c>
      <c r="B562" t="s">
        <v>3021</v>
      </c>
      <c r="C562" t="s">
        <v>1407</v>
      </c>
      <c r="D562">
        <v>34</v>
      </c>
      <c r="E562" t="s">
        <v>3022</v>
      </c>
      <c r="F562">
        <v>2661</v>
      </c>
      <c r="G562" t="s">
        <v>2340</v>
      </c>
      <c r="H562" t="s">
        <v>1362</v>
      </c>
      <c r="I562" t="s">
        <v>1340</v>
      </c>
    </row>
    <row r="563" spans="1:9" x14ac:dyDescent="0.25">
      <c r="A563">
        <v>562</v>
      </c>
      <c r="B563" t="s">
        <v>3023</v>
      </c>
      <c r="C563" t="s">
        <v>1367</v>
      </c>
      <c r="D563">
        <v>58</v>
      </c>
      <c r="E563" t="s">
        <v>3024</v>
      </c>
      <c r="F563">
        <v>8257</v>
      </c>
      <c r="G563" t="s">
        <v>3025</v>
      </c>
      <c r="H563" t="s">
        <v>1355</v>
      </c>
      <c r="I563" t="s">
        <v>1340</v>
      </c>
    </row>
    <row r="564" spans="1:9" x14ac:dyDescent="0.25">
      <c r="A564">
        <v>563</v>
      </c>
      <c r="B564" t="s">
        <v>3026</v>
      </c>
      <c r="C564" t="s">
        <v>1352</v>
      </c>
      <c r="D564">
        <v>53</v>
      </c>
      <c r="E564" t="s">
        <v>3027</v>
      </c>
      <c r="F564">
        <v>9574</v>
      </c>
      <c r="G564" t="s">
        <v>2737</v>
      </c>
      <c r="H564" t="s">
        <v>1350</v>
      </c>
      <c r="I564" t="s">
        <v>1340</v>
      </c>
    </row>
    <row r="565" spans="1:9" x14ac:dyDescent="0.25">
      <c r="A565">
        <v>564</v>
      </c>
      <c r="B565" t="s">
        <v>3028</v>
      </c>
      <c r="C565" t="s">
        <v>1352</v>
      </c>
      <c r="D565">
        <v>34</v>
      </c>
      <c r="E565" t="s">
        <v>3029</v>
      </c>
      <c r="F565">
        <v>4054</v>
      </c>
      <c r="G565" t="s">
        <v>3030</v>
      </c>
      <c r="H565" t="s">
        <v>1339</v>
      </c>
      <c r="I565" t="s">
        <v>1340</v>
      </c>
    </row>
    <row r="566" spans="1:9" x14ac:dyDescent="0.25">
      <c r="A566">
        <v>565</v>
      </c>
      <c r="B566" t="s">
        <v>3031</v>
      </c>
      <c r="C566" t="s">
        <v>1407</v>
      </c>
      <c r="D566">
        <v>73</v>
      </c>
      <c r="E566" t="s">
        <v>3032</v>
      </c>
      <c r="F566">
        <v>4126</v>
      </c>
      <c r="G566" t="s">
        <v>3033</v>
      </c>
      <c r="H566" t="s">
        <v>1355</v>
      </c>
      <c r="I566" t="s">
        <v>1340</v>
      </c>
    </row>
    <row r="567" spans="1:9" x14ac:dyDescent="0.25">
      <c r="A567">
        <v>566</v>
      </c>
      <c r="B567" t="s">
        <v>3034</v>
      </c>
      <c r="C567" t="s">
        <v>1371</v>
      </c>
      <c r="D567">
        <v>23</v>
      </c>
      <c r="E567" t="s">
        <v>3035</v>
      </c>
      <c r="F567">
        <v>2919</v>
      </c>
      <c r="G567" t="s">
        <v>3036</v>
      </c>
      <c r="H567" t="s">
        <v>1414</v>
      </c>
      <c r="I567" t="s">
        <v>1340</v>
      </c>
    </row>
    <row r="568" spans="1:9" x14ac:dyDescent="0.25">
      <c r="A568">
        <v>567</v>
      </c>
      <c r="B568" t="s">
        <v>3037</v>
      </c>
      <c r="C568" t="s">
        <v>1336</v>
      </c>
      <c r="D568">
        <v>39</v>
      </c>
      <c r="E568" t="s">
        <v>3038</v>
      </c>
      <c r="F568">
        <v>7008</v>
      </c>
      <c r="G568" t="s">
        <v>3039</v>
      </c>
      <c r="H568" t="s">
        <v>1339</v>
      </c>
      <c r="I568" t="s">
        <v>1340</v>
      </c>
    </row>
    <row r="569" spans="1:9" x14ac:dyDescent="0.25">
      <c r="A569">
        <v>568</v>
      </c>
      <c r="B569" t="s">
        <v>3040</v>
      </c>
      <c r="C569" t="s">
        <v>1352</v>
      </c>
      <c r="D569">
        <v>64</v>
      </c>
      <c r="E569" t="s">
        <v>3041</v>
      </c>
      <c r="F569">
        <v>9416</v>
      </c>
      <c r="G569" t="s">
        <v>1582</v>
      </c>
      <c r="H569" t="s">
        <v>1414</v>
      </c>
      <c r="I569" t="s">
        <v>1340</v>
      </c>
    </row>
    <row r="570" spans="1:9" x14ac:dyDescent="0.25">
      <c r="A570">
        <v>569</v>
      </c>
      <c r="B570" t="s">
        <v>3042</v>
      </c>
      <c r="C570" t="s">
        <v>1411</v>
      </c>
      <c r="D570">
        <v>61</v>
      </c>
      <c r="E570" t="s">
        <v>3043</v>
      </c>
      <c r="F570">
        <v>3494</v>
      </c>
      <c r="G570" t="s">
        <v>3044</v>
      </c>
      <c r="H570" t="s">
        <v>1362</v>
      </c>
      <c r="I570" t="s">
        <v>1340</v>
      </c>
    </row>
    <row r="571" spans="1:9" x14ac:dyDescent="0.25">
      <c r="A571">
        <v>570</v>
      </c>
      <c r="B571" t="s">
        <v>3045</v>
      </c>
      <c r="C571" t="s">
        <v>1407</v>
      </c>
      <c r="D571">
        <v>35</v>
      </c>
      <c r="E571" t="s">
        <v>3046</v>
      </c>
      <c r="F571">
        <v>4468</v>
      </c>
      <c r="G571" t="s">
        <v>3047</v>
      </c>
      <c r="H571" t="s">
        <v>1362</v>
      </c>
      <c r="I571" t="s">
        <v>1340</v>
      </c>
    </row>
    <row r="572" spans="1:9" x14ac:dyDescent="0.25">
      <c r="A572">
        <v>571</v>
      </c>
      <c r="B572" t="s">
        <v>3048</v>
      </c>
      <c r="C572" t="s">
        <v>1367</v>
      </c>
      <c r="D572">
        <v>22</v>
      </c>
      <c r="E572" t="s">
        <v>3049</v>
      </c>
      <c r="F572">
        <v>4043</v>
      </c>
      <c r="G572" t="s">
        <v>3050</v>
      </c>
      <c r="H572" t="s">
        <v>1350</v>
      </c>
      <c r="I572" t="s">
        <v>1340</v>
      </c>
    </row>
    <row r="573" spans="1:9" x14ac:dyDescent="0.25">
      <c r="A573">
        <v>572</v>
      </c>
      <c r="B573" t="s">
        <v>3051</v>
      </c>
      <c r="C573" t="s">
        <v>1367</v>
      </c>
      <c r="D573">
        <v>27</v>
      </c>
      <c r="E573" t="s">
        <v>3052</v>
      </c>
      <c r="F573">
        <v>7611</v>
      </c>
      <c r="G573" t="s">
        <v>3053</v>
      </c>
      <c r="H573" t="s">
        <v>1345</v>
      </c>
      <c r="I573" t="s">
        <v>1340</v>
      </c>
    </row>
    <row r="574" spans="1:9" x14ac:dyDescent="0.25">
      <c r="A574">
        <v>573</v>
      </c>
      <c r="B574" t="s">
        <v>3054</v>
      </c>
      <c r="C574" t="s">
        <v>1371</v>
      </c>
      <c r="D574">
        <v>37</v>
      </c>
      <c r="E574" t="s">
        <v>3055</v>
      </c>
      <c r="F574">
        <v>7541</v>
      </c>
      <c r="G574" t="s">
        <v>1956</v>
      </c>
      <c r="H574" t="s">
        <v>1345</v>
      </c>
      <c r="I574" t="s">
        <v>1340</v>
      </c>
    </row>
    <row r="575" spans="1:9" x14ac:dyDescent="0.25">
      <c r="A575">
        <v>574</v>
      </c>
      <c r="B575" t="s">
        <v>3056</v>
      </c>
      <c r="C575" t="s">
        <v>1347</v>
      </c>
      <c r="D575">
        <v>53</v>
      </c>
      <c r="E575" t="s">
        <v>3057</v>
      </c>
      <c r="F575">
        <v>9400</v>
      </c>
      <c r="G575" t="s">
        <v>2497</v>
      </c>
      <c r="H575" t="s">
        <v>1339</v>
      </c>
      <c r="I575" t="s">
        <v>1340</v>
      </c>
    </row>
    <row r="576" spans="1:9" x14ac:dyDescent="0.25">
      <c r="A576">
        <v>575</v>
      </c>
      <c r="B576" t="s">
        <v>3058</v>
      </c>
      <c r="C576" t="s">
        <v>1407</v>
      </c>
      <c r="D576">
        <v>64</v>
      </c>
      <c r="E576" t="s">
        <v>3059</v>
      </c>
      <c r="F576">
        <v>9118</v>
      </c>
      <c r="G576" t="s">
        <v>3060</v>
      </c>
      <c r="H576" t="s">
        <v>1396</v>
      </c>
      <c r="I576" t="s">
        <v>1340</v>
      </c>
    </row>
    <row r="577" spans="1:9" x14ac:dyDescent="0.25">
      <c r="A577">
        <v>576</v>
      </c>
      <c r="B577" t="s">
        <v>3061</v>
      </c>
      <c r="C577" t="s">
        <v>1336</v>
      </c>
      <c r="D577">
        <v>24</v>
      </c>
      <c r="E577" t="s">
        <v>3062</v>
      </c>
      <c r="F577">
        <v>6665</v>
      </c>
      <c r="G577" t="s">
        <v>3063</v>
      </c>
      <c r="H577" t="s">
        <v>1396</v>
      </c>
      <c r="I577" t="s">
        <v>1340</v>
      </c>
    </row>
    <row r="578" spans="1:9" x14ac:dyDescent="0.25">
      <c r="A578">
        <v>577</v>
      </c>
      <c r="B578" t="s">
        <v>3064</v>
      </c>
      <c r="C578" t="s">
        <v>1342</v>
      </c>
      <c r="D578">
        <v>32</v>
      </c>
      <c r="E578" t="s">
        <v>3065</v>
      </c>
      <c r="F578">
        <v>6269</v>
      </c>
      <c r="G578" t="s">
        <v>3066</v>
      </c>
      <c r="H578" t="s">
        <v>1345</v>
      </c>
      <c r="I578" t="s">
        <v>1340</v>
      </c>
    </row>
    <row r="579" spans="1:9" x14ac:dyDescent="0.25">
      <c r="A579">
        <v>578</v>
      </c>
      <c r="B579" t="s">
        <v>3067</v>
      </c>
      <c r="C579" t="s">
        <v>1342</v>
      </c>
      <c r="D579">
        <v>75</v>
      </c>
      <c r="E579" t="s">
        <v>3068</v>
      </c>
      <c r="F579">
        <v>8281</v>
      </c>
      <c r="G579" t="s">
        <v>3069</v>
      </c>
      <c r="H579" t="s">
        <v>1362</v>
      </c>
      <c r="I579" t="s">
        <v>1340</v>
      </c>
    </row>
    <row r="580" spans="1:9" x14ac:dyDescent="0.25">
      <c r="A580">
        <v>579</v>
      </c>
      <c r="B580" t="s">
        <v>3070</v>
      </c>
      <c r="C580" t="s">
        <v>1336</v>
      </c>
      <c r="D580">
        <v>45</v>
      </c>
      <c r="E580" t="s">
        <v>3071</v>
      </c>
      <c r="F580">
        <v>9043</v>
      </c>
      <c r="G580" t="s">
        <v>3072</v>
      </c>
      <c r="H580" t="s">
        <v>1345</v>
      </c>
      <c r="I580" t="s">
        <v>1340</v>
      </c>
    </row>
    <row r="581" spans="1:9" x14ac:dyDescent="0.25">
      <c r="A581">
        <v>580</v>
      </c>
      <c r="B581" t="s">
        <v>3073</v>
      </c>
      <c r="C581" t="s">
        <v>1371</v>
      </c>
      <c r="D581">
        <v>25</v>
      </c>
      <c r="E581" t="s">
        <v>3074</v>
      </c>
      <c r="F581">
        <v>648</v>
      </c>
      <c r="G581" t="s">
        <v>3075</v>
      </c>
      <c r="H581" t="s">
        <v>1414</v>
      </c>
      <c r="I581" t="s">
        <v>1340</v>
      </c>
    </row>
    <row r="582" spans="1:9" x14ac:dyDescent="0.25">
      <c r="A582">
        <v>581</v>
      </c>
      <c r="B582" t="s">
        <v>3076</v>
      </c>
      <c r="C582" t="s">
        <v>1347</v>
      </c>
      <c r="D582">
        <v>40</v>
      </c>
      <c r="E582" t="s">
        <v>3077</v>
      </c>
      <c r="F582">
        <v>9022</v>
      </c>
      <c r="G582" t="s">
        <v>3078</v>
      </c>
      <c r="H582" t="s">
        <v>1345</v>
      </c>
      <c r="I582" t="s">
        <v>1340</v>
      </c>
    </row>
    <row r="583" spans="1:9" x14ac:dyDescent="0.25">
      <c r="A583">
        <v>582</v>
      </c>
      <c r="B583" t="s">
        <v>3079</v>
      </c>
      <c r="C583" t="s">
        <v>1336</v>
      </c>
      <c r="D583">
        <v>65</v>
      </c>
      <c r="E583" t="s">
        <v>3080</v>
      </c>
      <c r="F583">
        <v>429</v>
      </c>
      <c r="G583" t="s">
        <v>3081</v>
      </c>
      <c r="H583" t="s">
        <v>1345</v>
      </c>
      <c r="I583" t="s">
        <v>1340</v>
      </c>
    </row>
    <row r="584" spans="1:9" x14ac:dyDescent="0.25">
      <c r="A584">
        <v>583</v>
      </c>
      <c r="B584" t="s">
        <v>3082</v>
      </c>
      <c r="C584" t="s">
        <v>1407</v>
      </c>
      <c r="D584">
        <v>52</v>
      </c>
      <c r="E584" t="s">
        <v>3083</v>
      </c>
      <c r="F584">
        <v>378</v>
      </c>
      <c r="G584" t="s">
        <v>2485</v>
      </c>
      <c r="H584" t="s">
        <v>1339</v>
      </c>
      <c r="I584" t="s">
        <v>1340</v>
      </c>
    </row>
    <row r="585" spans="1:9" x14ac:dyDescent="0.25">
      <c r="A585">
        <v>584</v>
      </c>
      <c r="B585" t="s">
        <v>3084</v>
      </c>
      <c r="C585" t="s">
        <v>1407</v>
      </c>
      <c r="D585">
        <v>76</v>
      </c>
      <c r="E585" t="s">
        <v>3085</v>
      </c>
      <c r="F585">
        <v>1559</v>
      </c>
      <c r="G585" t="s">
        <v>3086</v>
      </c>
      <c r="H585" t="s">
        <v>1355</v>
      </c>
      <c r="I585" t="s">
        <v>1340</v>
      </c>
    </row>
    <row r="586" spans="1:9" x14ac:dyDescent="0.25">
      <c r="A586">
        <v>585</v>
      </c>
      <c r="B586" t="s">
        <v>3087</v>
      </c>
      <c r="C586" t="s">
        <v>1411</v>
      </c>
      <c r="D586">
        <v>23</v>
      </c>
      <c r="E586" t="s">
        <v>3088</v>
      </c>
      <c r="F586">
        <v>3863</v>
      </c>
      <c r="G586" t="s">
        <v>3089</v>
      </c>
      <c r="H586" t="s">
        <v>1345</v>
      </c>
      <c r="I586" t="s">
        <v>1340</v>
      </c>
    </row>
    <row r="587" spans="1:9" x14ac:dyDescent="0.25">
      <c r="A587">
        <v>586</v>
      </c>
      <c r="B587" t="s">
        <v>3090</v>
      </c>
      <c r="C587" t="s">
        <v>1367</v>
      </c>
      <c r="D587">
        <v>34</v>
      </c>
      <c r="E587" t="s">
        <v>3091</v>
      </c>
      <c r="F587">
        <v>5142</v>
      </c>
      <c r="G587" t="s">
        <v>3092</v>
      </c>
      <c r="H587" t="s">
        <v>1362</v>
      </c>
      <c r="I587" t="s">
        <v>1340</v>
      </c>
    </row>
    <row r="588" spans="1:9" x14ac:dyDescent="0.25">
      <c r="A588">
        <v>587</v>
      </c>
      <c r="B588" t="s">
        <v>3093</v>
      </c>
      <c r="C588" t="s">
        <v>1367</v>
      </c>
      <c r="D588">
        <v>35</v>
      </c>
      <c r="E588" t="s">
        <v>3094</v>
      </c>
      <c r="F588">
        <v>3174</v>
      </c>
      <c r="G588" t="s">
        <v>3095</v>
      </c>
      <c r="H588" t="s">
        <v>1355</v>
      </c>
      <c r="I588" t="s">
        <v>1340</v>
      </c>
    </row>
    <row r="589" spans="1:9" x14ac:dyDescent="0.25">
      <c r="A589">
        <v>588</v>
      </c>
      <c r="B589" t="s">
        <v>3096</v>
      </c>
      <c r="C589" t="s">
        <v>1342</v>
      </c>
      <c r="D589">
        <v>48</v>
      </c>
      <c r="E589" t="s">
        <v>3097</v>
      </c>
      <c r="F589">
        <v>9614</v>
      </c>
      <c r="G589" t="s">
        <v>3098</v>
      </c>
      <c r="H589" t="s">
        <v>1396</v>
      </c>
      <c r="I589" t="s">
        <v>1340</v>
      </c>
    </row>
    <row r="590" spans="1:9" x14ac:dyDescent="0.25">
      <c r="A590">
        <v>589</v>
      </c>
      <c r="B590" t="s">
        <v>3099</v>
      </c>
      <c r="C590" t="s">
        <v>1347</v>
      </c>
      <c r="D590">
        <v>57</v>
      </c>
      <c r="E590" t="s">
        <v>3100</v>
      </c>
      <c r="F590">
        <v>6477</v>
      </c>
      <c r="G590" t="s">
        <v>3101</v>
      </c>
      <c r="H590" t="s">
        <v>1355</v>
      </c>
      <c r="I590" t="s">
        <v>1340</v>
      </c>
    </row>
    <row r="591" spans="1:9" x14ac:dyDescent="0.25">
      <c r="A591">
        <v>590</v>
      </c>
      <c r="B591" t="s">
        <v>3102</v>
      </c>
      <c r="C591" t="s">
        <v>1347</v>
      </c>
      <c r="D591">
        <v>31</v>
      </c>
      <c r="E591" t="s">
        <v>3103</v>
      </c>
      <c r="F591">
        <v>9414</v>
      </c>
      <c r="G591" t="s">
        <v>3104</v>
      </c>
      <c r="H591" t="s">
        <v>1339</v>
      </c>
      <c r="I591" t="s">
        <v>1340</v>
      </c>
    </row>
    <row r="592" spans="1:9" x14ac:dyDescent="0.25">
      <c r="A592">
        <v>591</v>
      </c>
      <c r="B592" t="s">
        <v>3105</v>
      </c>
      <c r="C592" t="s">
        <v>1367</v>
      </c>
      <c r="D592">
        <v>30</v>
      </c>
      <c r="E592" t="s">
        <v>3106</v>
      </c>
      <c r="F592">
        <v>7591</v>
      </c>
      <c r="G592" t="s">
        <v>3107</v>
      </c>
      <c r="H592" t="s">
        <v>1377</v>
      </c>
      <c r="I592" t="s">
        <v>1340</v>
      </c>
    </row>
    <row r="593" spans="1:9" x14ac:dyDescent="0.25">
      <c r="A593">
        <v>592</v>
      </c>
      <c r="B593" t="s">
        <v>3108</v>
      </c>
      <c r="C593" t="s">
        <v>1352</v>
      </c>
      <c r="D593">
        <v>64</v>
      </c>
      <c r="E593" t="s">
        <v>3109</v>
      </c>
      <c r="F593">
        <v>354</v>
      </c>
      <c r="G593" t="s">
        <v>3110</v>
      </c>
      <c r="H593" t="s">
        <v>1345</v>
      </c>
      <c r="I593" t="s">
        <v>1340</v>
      </c>
    </row>
    <row r="594" spans="1:9" x14ac:dyDescent="0.25">
      <c r="A594">
        <v>593</v>
      </c>
      <c r="B594" t="s">
        <v>3111</v>
      </c>
      <c r="C594" t="s">
        <v>1342</v>
      </c>
      <c r="D594">
        <v>22</v>
      </c>
      <c r="E594" t="s">
        <v>3112</v>
      </c>
      <c r="F594">
        <v>8192</v>
      </c>
      <c r="G594" t="s">
        <v>3113</v>
      </c>
      <c r="H594" t="s">
        <v>1414</v>
      </c>
      <c r="I594" t="s">
        <v>1340</v>
      </c>
    </row>
    <row r="595" spans="1:9" x14ac:dyDescent="0.25">
      <c r="A595">
        <v>594</v>
      </c>
      <c r="B595" t="s">
        <v>3114</v>
      </c>
      <c r="C595" t="s">
        <v>1371</v>
      </c>
      <c r="D595">
        <v>44</v>
      </c>
      <c r="E595" t="s">
        <v>3115</v>
      </c>
      <c r="F595">
        <v>1335</v>
      </c>
      <c r="G595" t="s">
        <v>3116</v>
      </c>
      <c r="H595" t="s">
        <v>1345</v>
      </c>
      <c r="I595" t="s">
        <v>1340</v>
      </c>
    </row>
    <row r="596" spans="1:9" x14ac:dyDescent="0.25">
      <c r="A596">
        <v>595</v>
      </c>
      <c r="B596" t="s">
        <v>3117</v>
      </c>
      <c r="C596" t="s">
        <v>1336</v>
      </c>
      <c r="D596">
        <v>60</v>
      </c>
      <c r="E596" t="s">
        <v>3118</v>
      </c>
      <c r="F596">
        <v>939</v>
      </c>
      <c r="G596" t="s">
        <v>3119</v>
      </c>
      <c r="H596" t="s">
        <v>1345</v>
      </c>
      <c r="I596" t="s">
        <v>1340</v>
      </c>
    </row>
    <row r="597" spans="1:9" x14ac:dyDescent="0.25">
      <c r="A597">
        <v>596</v>
      </c>
      <c r="B597" t="s">
        <v>3120</v>
      </c>
      <c r="C597" t="s">
        <v>1411</v>
      </c>
      <c r="D597">
        <v>68</v>
      </c>
      <c r="E597" t="s">
        <v>3121</v>
      </c>
      <c r="F597">
        <v>2403</v>
      </c>
      <c r="G597" t="s">
        <v>3122</v>
      </c>
      <c r="H597" t="s">
        <v>1396</v>
      </c>
      <c r="I597" t="s">
        <v>1340</v>
      </c>
    </row>
    <row r="598" spans="1:9" x14ac:dyDescent="0.25">
      <c r="A598">
        <v>597</v>
      </c>
      <c r="B598" t="s">
        <v>3123</v>
      </c>
      <c r="C598" t="s">
        <v>1342</v>
      </c>
      <c r="D598">
        <v>80</v>
      </c>
      <c r="E598" t="s">
        <v>3124</v>
      </c>
      <c r="F598">
        <v>1966</v>
      </c>
      <c r="G598" t="s">
        <v>3125</v>
      </c>
      <c r="H598" t="s">
        <v>1345</v>
      </c>
      <c r="I598" t="s">
        <v>1340</v>
      </c>
    </row>
    <row r="599" spans="1:9" x14ac:dyDescent="0.25">
      <c r="A599">
        <v>598</v>
      </c>
      <c r="B599" t="s">
        <v>3126</v>
      </c>
      <c r="C599" t="s">
        <v>1411</v>
      </c>
      <c r="D599">
        <v>65</v>
      </c>
      <c r="E599" t="s">
        <v>3127</v>
      </c>
      <c r="F599">
        <v>9740</v>
      </c>
      <c r="G599" t="s">
        <v>3128</v>
      </c>
      <c r="H599" t="s">
        <v>1396</v>
      </c>
      <c r="I599" t="s">
        <v>1340</v>
      </c>
    </row>
    <row r="600" spans="1:9" x14ac:dyDescent="0.25">
      <c r="A600">
        <v>599</v>
      </c>
      <c r="B600" t="s">
        <v>3129</v>
      </c>
      <c r="C600" t="s">
        <v>1371</v>
      </c>
      <c r="D600">
        <v>43</v>
      </c>
      <c r="E600" t="s">
        <v>3130</v>
      </c>
      <c r="F600">
        <v>520</v>
      </c>
      <c r="G600" t="s">
        <v>3131</v>
      </c>
      <c r="H600" t="s">
        <v>1396</v>
      </c>
      <c r="I600" t="s">
        <v>1340</v>
      </c>
    </row>
    <row r="601" spans="1:9" x14ac:dyDescent="0.25">
      <c r="A601">
        <v>600</v>
      </c>
      <c r="B601" t="s">
        <v>3132</v>
      </c>
      <c r="C601" t="s">
        <v>1371</v>
      </c>
      <c r="D601">
        <v>50</v>
      </c>
      <c r="E601" t="s">
        <v>3133</v>
      </c>
      <c r="F601">
        <v>2075</v>
      </c>
      <c r="G601" t="s">
        <v>3134</v>
      </c>
      <c r="H601" t="s">
        <v>1350</v>
      </c>
      <c r="I601" t="s">
        <v>1340</v>
      </c>
    </row>
    <row r="602" spans="1:9" x14ac:dyDescent="0.25">
      <c r="A602">
        <v>601</v>
      </c>
      <c r="B602" t="s">
        <v>3135</v>
      </c>
      <c r="C602" t="s">
        <v>1371</v>
      </c>
      <c r="D602">
        <v>55</v>
      </c>
      <c r="E602" t="s">
        <v>3136</v>
      </c>
      <c r="F602">
        <v>1625</v>
      </c>
      <c r="G602" t="s">
        <v>3137</v>
      </c>
      <c r="H602" t="s">
        <v>1345</v>
      </c>
      <c r="I602" t="s">
        <v>1340</v>
      </c>
    </row>
    <row r="603" spans="1:9" x14ac:dyDescent="0.25">
      <c r="A603">
        <v>602</v>
      </c>
      <c r="B603" t="s">
        <v>3138</v>
      </c>
      <c r="C603" t="s">
        <v>1352</v>
      </c>
      <c r="D603">
        <v>54</v>
      </c>
      <c r="E603" t="s">
        <v>3139</v>
      </c>
      <c r="F603">
        <v>5921</v>
      </c>
      <c r="G603" t="s">
        <v>2963</v>
      </c>
      <c r="H603" t="s">
        <v>1377</v>
      </c>
      <c r="I603" t="s">
        <v>1340</v>
      </c>
    </row>
    <row r="604" spans="1:9" x14ac:dyDescent="0.25">
      <c r="A604">
        <v>603</v>
      </c>
      <c r="B604" t="s">
        <v>3140</v>
      </c>
      <c r="C604" t="s">
        <v>1352</v>
      </c>
      <c r="D604">
        <v>50</v>
      </c>
      <c r="E604" t="s">
        <v>3141</v>
      </c>
      <c r="F604">
        <v>2392</v>
      </c>
      <c r="G604" t="s">
        <v>3142</v>
      </c>
      <c r="H604" t="s">
        <v>1345</v>
      </c>
      <c r="I604" t="s">
        <v>1340</v>
      </c>
    </row>
    <row r="605" spans="1:9" x14ac:dyDescent="0.25">
      <c r="A605">
        <v>604</v>
      </c>
      <c r="B605" t="s">
        <v>3143</v>
      </c>
      <c r="C605" t="s">
        <v>1407</v>
      </c>
      <c r="D605">
        <v>75</v>
      </c>
      <c r="E605" t="s">
        <v>3144</v>
      </c>
      <c r="F605">
        <v>4324</v>
      </c>
      <c r="G605" t="s">
        <v>3145</v>
      </c>
      <c r="H605" t="s">
        <v>1350</v>
      </c>
      <c r="I605" t="s">
        <v>1340</v>
      </c>
    </row>
    <row r="606" spans="1:9" x14ac:dyDescent="0.25">
      <c r="A606">
        <v>605</v>
      </c>
      <c r="B606" t="s">
        <v>3146</v>
      </c>
      <c r="C606" t="s">
        <v>1336</v>
      </c>
      <c r="D606">
        <v>25</v>
      </c>
      <c r="E606" t="s">
        <v>3147</v>
      </c>
      <c r="F606">
        <v>4750</v>
      </c>
      <c r="G606" t="s">
        <v>3148</v>
      </c>
      <c r="H606" t="s">
        <v>1377</v>
      </c>
      <c r="I606" t="s">
        <v>1340</v>
      </c>
    </row>
    <row r="607" spans="1:9" x14ac:dyDescent="0.25">
      <c r="A607">
        <v>606</v>
      </c>
      <c r="B607" t="s">
        <v>3149</v>
      </c>
      <c r="C607" t="s">
        <v>1347</v>
      </c>
      <c r="D607">
        <v>53</v>
      </c>
      <c r="E607" t="s">
        <v>3150</v>
      </c>
      <c r="F607">
        <v>8684</v>
      </c>
      <c r="G607" t="s">
        <v>3151</v>
      </c>
      <c r="H607" t="s">
        <v>1362</v>
      </c>
      <c r="I607" t="s">
        <v>1340</v>
      </c>
    </row>
    <row r="608" spans="1:9" x14ac:dyDescent="0.25">
      <c r="A608">
        <v>607</v>
      </c>
      <c r="B608" t="s">
        <v>3152</v>
      </c>
      <c r="C608" t="s">
        <v>1371</v>
      </c>
      <c r="D608">
        <v>42</v>
      </c>
      <c r="E608" t="s">
        <v>3153</v>
      </c>
      <c r="F608">
        <v>8092</v>
      </c>
      <c r="G608" t="s">
        <v>3154</v>
      </c>
      <c r="H608" t="s">
        <v>1339</v>
      </c>
      <c r="I608" t="s">
        <v>1340</v>
      </c>
    </row>
    <row r="609" spans="1:9" x14ac:dyDescent="0.25">
      <c r="A609">
        <v>608</v>
      </c>
      <c r="B609" t="s">
        <v>3155</v>
      </c>
      <c r="C609" t="s">
        <v>1342</v>
      </c>
      <c r="D609">
        <v>32</v>
      </c>
      <c r="E609" t="s">
        <v>3156</v>
      </c>
      <c r="F609">
        <v>6235</v>
      </c>
      <c r="G609" t="s">
        <v>3157</v>
      </c>
      <c r="H609" t="s">
        <v>1345</v>
      </c>
      <c r="I609" t="s">
        <v>1340</v>
      </c>
    </row>
    <row r="610" spans="1:9" x14ac:dyDescent="0.25">
      <c r="A610">
        <v>609</v>
      </c>
      <c r="B610" t="s">
        <v>3158</v>
      </c>
      <c r="C610" t="s">
        <v>1347</v>
      </c>
      <c r="D610">
        <v>61</v>
      </c>
      <c r="E610" t="s">
        <v>3159</v>
      </c>
      <c r="F610">
        <v>5754</v>
      </c>
      <c r="G610" t="s">
        <v>3160</v>
      </c>
      <c r="H610" t="s">
        <v>1339</v>
      </c>
      <c r="I610" t="s">
        <v>1340</v>
      </c>
    </row>
    <row r="611" spans="1:9" x14ac:dyDescent="0.25">
      <c r="A611">
        <v>610</v>
      </c>
      <c r="B611" t="s">
        <v>3161</v>
      </c>
      <c r="C611" t="s">
        <v>1367</v>
      </c>
      <c r="D611">
        <v>31</v>
      </c>
      <c r="E611" t="s">
        <v>3162</v>
      </c>
      <c r="F611">
        <v>320</v>
      </c>
      <c r="G611" t="s">
        <v>3163</v>
      </c>
      <c r="H611" t="s">
        <v>1414</v>
      </c>
      <c r="I611" t="s">
        <v>1340</v>
      </c>
    </row>
    <row r="612" spans="1:9" x14ac:dyDescent="0.25">
      <c r="A612">
        <v>611</v>
      </c>
      <c r="B612" t="s">
        <v>3164</v>
      </c>
      <c r="C612" t="s">
        <v>1336</v>
      </c>
      <c r="D612">
        <v>67</v>
      </c>
      <c r="E612" t="s">
        <v>3165</v>
      </c>
      <c r="F612">
        <v>505</v>
      </c>
      <c r="G612" t="s">
        <v>3166</v>
      </c>
      <c r="H612" t="s">
        <v>1362</v>
      </c>
      <c r="I612" t="s">
        <v>1340</v>
      </c>
    </row>
    <row r="613" spans="1:9" x14ac:dyDescent="0.25">
      <c r="A613">
        <v>612</v>
      </c>
      <c r="B613" t="s">
        <v>3167</v>
      </c>
      <c r="C613" t="s">
        <v>1336</v>
      </c>
      <c r="D613">
        <v>35</v>
      </c>
      <c r="E613" t="s">
        <v>3168</v>
      </c>
      <c r="F613">
        <v>9575</v>
      </c>
      <c r="G613" t="s">
        <v>3169</v>
      </c>
      <c r="H613" t="s">
        <v>1345</v>
      </c>
      <c r="I613" t="s">
        <v>1340</v>
      </c>
    </row>
    <row r="614" spans="1:9" x14ac:dyDescent="0.25">
      <c r="A614">
        <v>613</v>
      </c>
      <c r="B614" t="s">
        <v>3170</v>
      </c>
      <c r="C614" t="s">
        <v>1407</v>
      </c>
      <c r="D614">
        <v>78</v>
      </c>
      <c r="E614" t="s">
        <v>3171</v>
      </c>
      <c r="F614">
        <v>6475</v>
      </c>
      <c r="G614" t="s">
        <v>3172</v>
      </c>
      <c r="H614" t="s">
        <v>1362</v>
      </c>
      <c r="I614" t="s">
        <v>1340</v>
      </c>
    </row>
    <row r="615" spans="1:9" x14ac:dyDescent="0.25">
      <c r="A615">
        <v>614</v>
      </c>
      <c r="B615" t="s">
        <v>3173</v>
      </c>
      <c r="C615" t="s">
        <v>1347</v>
      </c>
      <c r="D615">
        <v>45</v>
      </c>
      <c r="E615" t="s">
        <v>3174</v>
      </c>
      <c r="F615">
        <v>7529</v>
      </c>
      <c r="G615" t="s">
        <v>3175</v>
      </c>
      <c r="H615" t="s">
        <v>1362</v>
      </c>
      <c r="I615" t="s">
        <v>1340</v>
      </c>
    </row>
    <row r="616" spans="1:9" x14ac:dyDescent="0.25">
      <c r="A616">
        <v>615</v>
      </c>
      <c r="B616" t="s">
        <v>3176</v>
      </c>
      <c r="C616" t="s">
        <v>1411</v>
      </c>
      <c r="D616">
        <v>42</v>
      </c>
      <c r="E616" t="s">
        <v>3177</v>
      </c>
      <c r="F616">
        <v>5658</v>
      </c>
      <c r="G616" t="s">
        <v>3178</v>
      </c>
      <c r="H616" t="s">
        <v>1355</v>
      </c>
      <c r="I616" t="s">
        <v>1340</v>
      </c>
    </row>
    <row r="617" spans="1:9" x14ac:dyDescent="0.25">
      <c r="A617">
        <v>616</v>
      </c>
      <c r="B617" t="s">
        <v>3179</v>
      </c>
      <c r="C617" t="s">
        <v>1371</v>
      </c>
      <c r="D617">
        <v>68</v>
      </c>
      <c r="E617" t="s">
        <v>3180</v>
      </c>
      <c r="F617">
        <v>8887</v>
      </c>
      <c r="G617" t="s">
        <v>3181</v>
      </c>
      <c r="H617" t="s">
        <v>1355</v>
      </c>
      <c r="I617" t="s">
        <v>1340</v>
      </c>
    </row>
    <row r="618" spans="1:9" x14ac:dyDescent="0.25">
      <c r="A618">
        <v>617</v>
      </c>
      <c r="B618" t="s">
        <v>3182</v>
      </c>
      <c r="C618" t="s">
        <v>1342</v>
      </c>
      <c r="D618">
        <v>72</v>
      </c>
      <c r="E618" t="s">
        <v>3183</v>
      </c>
      <c r="F618">
        <v>8116</v>
      </c>
      <c r="G618" t="s">
        <v>3184</v>
      </c>
      <c r="H618" t="s">
        <v>1362</v>
      </c>
      <c r="I618" t="s">
        <v>1340</v>
      </c>
    </row>
    <row r="619" spans="1:9" x14ac:dyDescent="0.25">
      <c r="A619">
        <v>618</v>
      </c>
      <c r="B619" t="s">
        <v>3185</v>
      </c>
      <c r="C619" t="s">
        <v>1352</v>
      </c>
      <c r="D619">
        <v>27</v>
      </c>
      <c r="E619" t="s">
        <v>3186</v>
      </c>
      <c r="F619">
        <v>3334</v>
      </c>
      <c r="G619" t="s">
        <v>3187</v>
      </c>
      <c r="H619" t="s">
        <v>1377</v>
      </c>
      <c r="I619" t="s">
        <v>1340</v>
      </c>
    </row>
    <row r="620" spans="1:9" x14ac:dyDescent="0.25">
      <c r="A620">
        <v>619</v>
      </c>
      <c r="B620" t="s">
        <v>3188</v>
      </c>
      <c r="C620" t="s">
        <v>1352</v>
      </c>
      <c r="D620">
        <v>60</v>
      </c>
      <c r="E620" t="s">
        <v>3189</v>
      </c>
      <c r="F620">
        <v>3522</v>
      </c>
      <c r="G620" t="s">
        <v>3190</v>
      </c>
      <c r="H620" t="s">
        <v>1414</v>
      </c>
      <c r="I620" t="s">
        <v>1340</v>
      </c>
    </row>
    <row r="621" spans="1:9" x14ac:dyDescent="0.25">
      <c r="A621">
        <v>620</v>
      </c>
      <c r="B621" t="s">
        <v>3191</v>
      </c>
      <c r="C621" t="s">
        <v>1371</v>
      </c>
      <c r="D621">
        <v>35</v>
      </c>
      <c r="E621" t="s">
        <v>3192</v>
      </c>
      <c r="F621">
        <v>902</v>
      </c>
      <c r="G621" t="s">
        <v>3193</v>
      </c>
      <c r="H621" t="s">
        <v>1350</v>
      </c>
      <c r="I621" t="s">
        <v>1340</v>
      </c>
    </row>
    <row r="622" spans="1:9" x14ac:dyDescent="0.25">
      <c r="A622">
        <v>621</v>
      </c>
      <c r="B622" t="s">
        <v>3194</v>
      </c>
      <c r="C622" t="s">
        <v>1407</v>
      </c>
      <c r="D622">
        <v>32</v>
      </c>
      <c r="E622" t="s">
        <v>3195</v>
      </c>
      <c r="F622">
        <v>3128</v>
      </c>
      <c r="G622" t="s">
        <v>3196</v>
      </c>
      <c r="H622" t="s">
        <v>1377</v>
      </c>
      <c r="I622" t="s">
        <v>1340</v>
      </c>
    </row>
    <row r="623" spans="1:9" x14ac:dyDescent="0.25">
      <c r="A623">
        <v>622</v>
      </c>
      <c r="B623" t="s">
        <v>3197</v>
      </c>
      <c r="C623" t="s">
        <v>1411</v>
      </c>
      <c r="D623">
        <v>35</v>
      </c>
      <c r="E623" t="s">
        <v>3198</v>
      </c>
      <c r="F623">
        <v>2110</v>
      </c>
      <c r="G623" t="s">
        <v>3199</v>
      </c>
      <c r="H623" t="s">
        <v>1396</v>
      </c>
      <c r="I623" t="s">
        <v>1340</v>
      </c>
    </row>
    <row r="624" spans="1:9" x14ac:dyDescent="0.25">
      <c r="A624">
        <v>623</v>
      </c>
      <c r="B624" t="s">
        <v>3200</v>
      </c>
      <c r="C624" t="s">
        <v>1367</v>
      </c>
      <c r="D624">
        <v>57</v>
      </c>
      <c r="E624" t="s">
        <v>3201</v>
      </c>
      <c r="F624">
        <v>3236</v>
      </c>
      <c r="G624" t="s">
        <v>3202</v>
      </c>
      <c r="H624" t="s">
        <v>1345</v>
      </c>
      <c r="I624" t="s">
        <v>1340</v>
      </c>
    </row>
    <row r="625" spans="1:9" x14ac:dyDescent="0.25">
      <c r="A625">
        <v>624</v>
      </c>
      <c r="B625" t="s">
        <v>3203</v>
      </c>
      <c r="C625" t="s">
        <v>1407</v>
      </c>
      <c r="D625">
        <v>46</v>
      </c>
      <c r="E625" t="s">
        <v>3204</v>
      </c>
      <c r="F625">
        <v>9109</v>
      </c>
      <c r="G625" t="s">
        <v>3205</v>
      </c>
      <c r="H625" t="s">
        <v>1339</v>
      </c>
      <c r="I625" t="s">
        <v>1340</v>
      </c>
    </row>
    <row r="626" spans="1:9" x14ac:dyDescent="0.25">
      <c r="A626">
        <v>625</v>
      </c>
      <c r="B626" t="s">
        <v>3206</v>
      </c>
      <c r="C626" t="s">
        <v>1352</v>
      </c>
      <c r="D626">
        <v>31</v>
      </c>
      <c r="E626" t="s">
        <v>3207</v>
      </c>
      <c r="F626">
        <v>5972</v>
      </c>
      <c r="G626" t="s">
        <v>3208</v>
      </c>
      <c r="H626" t="s">
        <v>1377</v>
      </c>
      <c r="I626" t="s">
        <v>1340</v>
      </c>
    </row>
    <row r="627" spans="1:9" x14ac:dyDescent="0.25">
      <c r="A627">
        <v>626</v>
      </c>
      <c r="B627" t="s">
        <v>3209</v>
      </c>
      <c r="C627" t="s">
        <v>1407</v>
      </c>
      <c r="D627">
        <v>64</v>
      </c>
      <c r="E627" t="s">
        <v>3210</v>
      </c>
      <c r="F627">
        <v>1807</v>
      </c>
      <c r="G627" t="s">
        <v>3211</v>
      </c>
      <c r="H627" t="s">
        <v>1362</v>
      </c>
      <c r="I627" t="s">
        <v>1340</v>
      </c>
    </row>
    <row r="628" spans="1:9" x14ac:dyDescent="0.25">
      <c r="A628">
        <v>627</v>
      </c>
      <c r="B628" t="s">
        <v>3212</v>
      </c>
      <c r="C628" t="s">
        <v>1342</v>
      </c>
      <c r="D628">
        <v>51</v>
      </c>
      <c r="E628" t="s">
        <v>3213</v>
      </c>
      <c r="F628">
        <v>7404</v>
      </c>
      <c r="G628" t="s">
        <v>3214</v>
      </c>
      <c r="H628" t="s">
        <v>1345</v>
      </c>
      <c r="I628" t="s">
        <v>1340</v>
      </c>
    </row>
    <row r="629" spans="1:9" x14ac:dyDescent="0.25">
      <c r="A629">
        <v>628</v>
      </c>
      <c r="B629" t="s">
        <v>3215</v>
      </c>
      <c r="C629" t="s">
        <v>1411</v>
      </c>
      <c r="D629">
        <v>75</v>
      </c>
      <c r="E629" t="s">
        <v>3216</v>
      </c>
      <c r="F629">
        <v>2197</v>
      </c>
      <c r="G629" t="s">
        <v>3217</v>
      </c>
      <c r="H629" t="s">
        <v>1339</v>
      </c>
      <c r="I629" t="s">
        <v>1340</v>
      </c>
    </row>
    <row r="630" spans="1:9" x14ac:dyDescent="0.25">
      <c r="A630">
        <v>629</v>
      </c>
      <c r="B630" t="s">
        <v>3218</v>
      </c>
      <c r="C630" t="s">
        <v>1371</v>
      </c>
      <c r="D630">
        <v>53</v>
      </c>
      <c r="E630" t="s">
        <v>3219</v>
      </c>
      <c r="F630">
        <v>6606</v>
      </c>
      <c r="G630" t="s">
        <v>3220</v>
      </c>
      <c r="H630" t="s">
        <v>1377</v>
      </c>
      <c r="I630" t="s">
        <v>1340</v>
      </c>
    </row>
    <row r="631" spans="1:9" x14ac:dyDescent="0.25">
      <c r="A631">
        <v>630</v>
      </c>
      <c r="B631" t="s">
        <v>3221</v>
      </c>
      <c r="C631" t="s">
        <v>1371</v>
      </c>
      <c r="D631">
        <v>49</v>
      </c>
      <c r="E631" t="s">
        <v>3222</v>
      </c>
      <c r="F631">
        <v>6519</v>
      </c>
      <c r="G631" t="s">
        <v>3223</v>
      </c>
      <c r="H631" t="s">
        <v>1396</v>
      </c>
      <c r="I631" t="s">
        <v>1340</v>
      </c>
    </row>
    <row r="632" spans="1:9" x14ac:dyDescent="0.25">
      <c r="A632">
        <v>631</v>
      </c>
      <c r="B632" t="s">
        <v>3224</v>
      </c>
      <c r="C632" t="s">
        <v>1336</v>
      </c>
      <c r="D632">
        <v>49</v>
      </c>
      <c r="E632" t="s">
        <v>3225</v>
      </c>
      <c r="F632">
        <v>7749</v>
      </c>
      <c r="G632" t="s">
        <v>3226</v>
      </c>
      <c r="H632" t="s">
        <v>1339</v>
      </c>
      <c r="I632" t="s">
        <v>1340</v>
      </c>
    </row>
    <row r="633" spans="1:9" x14ac:dyDescent="0.25">
      <c r="A633">
        <v>632</v>
      </c>
      <c r="B633" t="s">
        <v>3227</v>
      </c>
      <c r="C633" t="s">
        <v>1367</v>
      </c>
      <c r="D633">
        <v>55</v>
      </c>
      <c r="E633" t="s">
        <v>3228</v>
      </c>
      <c r="F633">
        <v>3450</v>
      </c>
      <c r="G633" t="s">
        <v>3229</v>
      </c>
      <c r="H633" t="s">
        <v>1339</v>
      </c>
      <c r="I633" t="s">
        <v>1340</v>
      </c>
    </row>
    <row r="634" spans="1:9" x14ac:dyDescent="0.25">
      <c r="A634">
        <v>633</v>
      </c>
      <c r="B634" t="s">
        <v>3230</v>
      </c>
      <c r="C634" t="s">
        <v>1371</v>
      </c>
      <c r="D634">
        <v>50</v>
      </c>
      <c r="E634" t="s">
        <v>3231</v>
      </c>
      <c r="F634">
        <v>9648</v>
      </c>
      <c r="G634" t="s">
        <v>3232</v>
      </c>
      <c r="H634" t="s">
        <v>1339</v>
      </c>
      <c r="I634" t="s">
        <v>1340</v>
      </c>
    </row>
    <row r="635" spans="1:9" x14ac:dyDescent="0.25">
      <c r="A635">
        <v>634</v>
      </c>
      <c r="B635" t="s">
        <v>3233</v>
      </c>
      <c r="C635" t="s">
        <v>1407</v>
      </c>
      <c r="D635">
        <v>70</v>
      </c>
      <c r="E635" t="s">
        <v>3234</v>
      </c>
      <c r="F635">
        <v>969</v>
      </c>
      <c r="G635" t="s">
        <v>3235</v>
      </c>
      <c r="H635" t="s">
        <v>1345</v>
      </c>
      <c r="I635" t="s">
        <v>1340</v>
      </c>
    </row>
    <row r="636" spans="1:9" x14ac:dyDescent="0.25">
      <c r="A636">
        <v>635</v>
      </c>
      <c r="B636" t="s">
        <v>3236</v>
      </c>
      <c r="C636" t="s">
        <v>1371</v>
      </c>
      <c r="D636">
        <v>59</v>
      </c>
      <c r="E636" t="s">
        <v>3237</v>
      </c>
      <c r="F636">
        <v>4796</v>
      </c>
      <c r="G636" t="s">
        <v>3238</v>
      </c>
      <c r="H636" t="s">
        <v>1362</v>
      </c>
      <c r="I636" t="s">
        <v>1340</v>
      </c>
    </row>
    <row r="637" spans="1:9" x14ac:dyDescent="0.25">
      <c r="A637">
        <v>636</v>
      </c>
      <c r="B637" t="s">
        <v>3239</v>
      </c>
      <c r="C637" t="s">
        <v>1371</v>
      </c>
      <c r="D637">
        <v>24</v>
      </c>
      <c r="E637" t="s">
        <v>3240</v>
      </c>
      <c r="F637">
        <v>9149</v>
      </c>
      <c r="G637" t="s">
        <v>3241</v>
      </c>
      <c r="H637" t="s">
        <v>1339</v>
      </c>
      <c r="I637" t="s">
        <v>1340</v>
      </c>
    </row>
    <row r="638" spans="1:9" x14ac:dyDescent="0.25">
      <c r="A638">
        <v>637</v>
      </c>
      <c r="B638" t="s">
        <v>3242</v>
      </c>
      <c r="C638" t="s">
        <v>1352</v>
      </c>
      <c r="D638">
        <v>58</v>
      </c>
      <c r="E638" t="s">
        <v>3243</v>
      </c>
      <c r="F638">
        <v>7700</v>
      </c>
      <c r="G638" t="s">
        <v>3244</v>
      </c>
      <c r="H638" t="s">
        <v>1377</v>
      </c>
      <c r="I638" t="s">
        <v>1340</v>
      </c>
    </row>
    <row r="639" spans="1:9" x14ac:dyDescent="0.25">
      <c r="A639">
        <v>638</v>
      </c>
      <c r="B639" t="s">
        <v>3245</v>
      </c>
      <c r="C639" t="s">
        <v>1336</v>
      </c>
      <c r="D639">
        <v>23</v>
      </c>
      <c r="E639" t="s">
        <v>3246</v>
      </c>
      <c r="F639">
        <v>2973</v>
      </c>
      <c r="G639" t="s">
        <v>3247</v>
      </c>
      <c r="H639" t="s">
        <v>1396</v>
      </c>
      <c r="I639" t="s">
        <v>1340</v>
      </c>
    </row>
    <row r="640" spans="1:9" x14ac:dyDescent="0.25">
      <c r="A640">
        <v>639</v>
      </c>
      <c r="B640" t="s">
        <v>3248</v>
      </c>
      <c r="C640" t="s">
        <v>1411</v>
      </c>
      <c r="D640">
        <v>40</v>
      </c>
      <c r="E640" t="s">
        <v>3249</v>
      </c>
      <c r="F640">
        <v>6722</v>
      </c>
      <c r="G640" t="s">
        <v>3250</v>
      </c>
      <c r="H640" t="s">
        <v>1396</v>
      </c>
      <c r="I640" t="s">
        <v>1340</v>
      </c>
    </row>
    <row r="641" spans="1:9" x14ac:dyDescent="0.25">
      <c r="A641">
        <v>640</v>
      </c>
      <c r="B641" t="s">
        <v>3251</v>
      </c>
      <c r="C641" t="s">
        <v>1407</v>
      </c>
      <c r="D641">
        <v>49</v>
      </c>
      <c r="E641" t="s">
        <v>3252</v>
      </c>
      <c r="F641">
        <v>5295</v>
      </c>
      <c r="G641" t="s">
        <v>3253</v>
      </c>
      <c r="H641" t="s">
        <v>1355</v>
      </c>
      <c r="I641" t="s">
        <v>1340</v>
      </c>
    </row>
    <row r="642" spans="1:9" x14ac:dyDescent="0.25">
      <c r="A642">
        <v>641</v>
      </c>
      <c r="B642" t="s">
        <v>3254</v>
      </c>
      <c r="C642" t="s">
        <v>1367</v>
      </c>
      <c r="D642">
        <v>62</v>
      </c>
      <c r="E642" t="s">
        <v>3255</v>
      </c>
      <c r="F642">
        <v>5934</v>
      </c>
      <c r="G642" t="s">
        <v>3256</v>
      </c>
      <c r="H642" t="s">
        <v>1362</v>
      </c>
      <c r="I642" t="s">
        <v>1340</v>
      </c>
    </row>
    <row r="643" spans="1:9" x14ac:dyDescent="0.25">
      <c r="A643">
        <v>642</v>
      </c>
      <c r="B643" t="s">
        <v>3257</v>
      </c>
      <c r="C643" t="s">
        <v>1347</v>
      </c>
      <c r="D643">
        <v>79</v>
      </c>
      <c r="E643" t="s">
        <v>3258</v>
      </c>
      <c r="F643">
        <v>192</v>
      </c>
      <c r="G643" t="s">
        <v>3259</v>
      </c>
      <c r="H643" t="s">
        <v>1414</v>
      </c>
      <c r="I643" t="s">
        <v>1340</v>
      </c>
    </row>
    <row r="644" spans="1:9" x14ac:dyDescent="0.25">
      <c r="A644">
        <v>643</v>
      </c>
      <c r="B644" t="s">
        <v>3260</v>
      </c>
      <c r="C644" t="s">
        <v>1336</v>
      </c>
      <c r="D644">
        <v>36</v>
      </c>
      <c r="E644" t="s">
        <v>3261</v>
      </c>
      <c r="F644">
        <v>3478</v>
      </c>
      <c r="G644" t="s">
        <v>3262</v>
      </c>
      <c r="H644" t="s">
        <v>1414</v>
      </c>
      <c r="I644" t="s">
        <v>1340</v>
      </c>
    </row>
    <row r="645" spans="1:9" x14ac:dyDescent="0.25">
      <c r="A645">
        <v>644</v>
      </c>
      <c r="B645" t="s">
        <v>3263</v>
      </c>
      <c r="C645" t="s">
        <v>1347</v>
      </c>
      <c r="D645">
        <v>46</v>
      </c>
      <c r="E645" t="s">
        <v>3264</v>
      </c>
      <c r="F645">
        <v>2620</v>
      </c>
      <c r="G645" t="s">
        <v>3265</v>
      </c>
      <c r="H645" t="s">
        <v>1377</v>
      </c>
      <c r="I645" t="s">
        <v>1340</v>
      </c>
    </row>
    <row r="646" spans="1:9" x14ac:dyDescent="0.25">
      <c r="A646">
        <v>645</v>
      </c>
      <c r="B646" t="s">
        <v>3266</v>
      </c>
      <c r="C646" t="s">
        <v>1336</v>
      </c>
      <c r="D646">
        <v>75</v>
      </c>
      <c r="E646" t="s">
        <v>3267</v>
      </c>
      <c r="F646">
        <v>1940</v>
      </c>
      <c r="G646" t="s">
        <v>3268</v>
      </c>
      <c r="H646" t="s">
        <v>1396</v>
      </c>
      <c r="I646" t="s">
        <v>1340</v>
      </c>
    </row>
    <row r="647" spans="1:9" x14ac:dyDescent="0.25">
      <c r="A647">
        <v>646</v>
      </c>
      <c r="B647" t="s">
        <v>3269</v>
      </c>
      <c r="C647" t="s">
        <v>1352</v>
      </c>
      <c r="D647">
        <v>49</v>
      </c>
      <c r="E647" t="s">
        <v>3270</v>
      </c>
      <c r="F647">
        <v>6691</v>
      </c>
      <c r="G647" t="s">
        <v>3271</v>
      </c>
      <c r="H647" t="s">
        <v>1414</v>
      </c>
      <c r="I647" t="s">
        <v>1340</v>
      </c>
    </row>
    <row r="648" spans="1:9" x14ac:dyDescent="0.25">
      <c r="A648">
        <v>647</v>
      </c>
      <c r="B648" t="s">
        <v>3272</v>
      </c>
      <c r="C648" t="s">
        <v>1371</v>
      </c>
      <c r="D648">
        <v>51</v>
      </c>
      <c r="E648" t="s">
        <v>3273</v>
      </c>
      <c r="F648">
        <v>137</v>
      </c>
      <c r="G648" t="s">
        <v>3274</v>
      </c>
      <c r="H648" t="s">
        <v>1350</v>
      </c>
      <c r="I648" t="s">
        <v>1340</v>
      </c>
    </row>
    <row r="649" spans="1:9" x14ac:dyDescent="0.25">
      <c r="A649">
        <v>648</v>
      </c>
      <c r="B649" t="s">
        <v>3275</v>
      </c>
      <c r="C649" t="s">
        <v>1342</v>
      </c>
      <c r="D649">
        <v>38</v>
      </c>
      <c r="E649" t="s">
        <v>3276</v>
      </c>
      <c r="F649">
        <v>1230</v>
      </c>
      <c r="G649" t="s">
        <v>3277</v>
      </c>
      <c r="H649" t="s">
        <v>1345</v>
      </c>
      <c r="I649" t="s">
        <v>1340</v>
      </c>
    </row>
    <row r="650" spans="1:9" x14ac:dyDescent="0.25">
      <c r="A650">
        <v>649</v>
      </c>
      <c r="B650" t="s">
        <v>3278</v>
      </c>
      <c r="C650" t="s">
        <v>1342</v>
      </c>
      <c r="D650">
        <v>74</v>
      </c>
      <c r="E650" t="s">
        <v>3279</v>
      </c>
      <c r="F650">
        <v>5825</v>
      </c>
      <c r="G650" t="s">
        <v>3280</v>
      </c>
      <c r="H650" t="s">
        <v>1339</v>
      </c>
      <c r="I650" t="s">
        <v>1340</v>
      </c>
    </row>
    <row r="651" spans="1:9" x14ac:dyDescent="0.25">
      <c r="A651">
        <v>650</v>
      </c>
      <c r="B651" t="s">
        <v>3281</v>
      </c>
      <c r="C651" t="s">
        <v>1352</v>
      </c>
      <c r="D651">
        <v>68</v>
      </c>
      <c r="E651" t="s">
        <v>3282</v>
      </c>
      <c r="F651">
        <v>1882</v>
      </c>
      <c r="G651" t="s">
        <v>3283</v>
      </c>
      <c r="H651" t="s">
        <v>1345</v>
      </c>
      <c r="I651" t="s">
        <v>1340</v>
      </c>
    </row>
    <row r="652" spans="1:9" x14ac:dyDescent="0.25">
      <c r="A652">
        <v>651</v>
      </c>
      <c r="B652" t="s">
        <v>3284</v>
      </c>
      <c r="C652" t="s">
        <v>1342</v>
      </c>
      <c r="D652">
        <v>61</v>
      </c>
      <c r="E652" t="s">
        <v>3285</v>
      </c>
      <c r="F652">
        <v>1313</v>
      </c>
      <c r="G652" t="s">
        <v>3286</v>
      </c>
      <c r="H652" t="s">
        <v>1345</v>
      </c>
      <c r="I652" t="s">
        <v>1340</v>
      </c>
    </row>
    <row r="653" spans="1:9" x14ac:dyDescent="0.25">
      <c r="A653">
        <v>652</v>
      </c>
      <c r="B653" t="s">
        <v>3287</v>
      </c>
      <c r="C653" t="s">
        <v>1371</v>
      </c>
      <c r="D653">
        <v>63</v>
      </c>
      <c r="E653" t="s">
        <v>3288</v>
      </c>
      <c r="F653">
        <v>9830</v>
      </c>
      <c r="G653" t="s">
        <v>3289</v>
      </c>
      <c r="H653" t="s">
        <v>1345</v>
      </c>
      <c r="I653" t="s">
        <v>1340</v>
      </c>
    </row>
    <row r="654" spans="1:9" x14ac:dyDescent="0.25">
      <c r="A654">
        <v>653</v>
      </c>
      <c r="B654" t="s">
        <v>3290</v>
      </c>
      <c r="C654" t="s">
        <v>1347</v>
      </c>
      <c r="D654">
        <v>21</v>
      </c>
      <c r="E654" t="s">
        <v>3291</v>
      </c>
      <c r="F654">
        <v>789</v>
      </c>
      <c r="G654" t="s">
        <v>3292</v>
      </c>
      <c r="H654" t="s">
        <v>1355</v>
      </c>
      <c r="I654" t="s">
        <v>1340</v>
      </c>
    </row>
    <row r="655" spans="1:9" x14ac:dyDescent="0.25">
      <c r="A655">
        <v>654</v>
      </c>
      <c r="B655" t="s">
        <v>3293</v>
      </c>
      <c r="C655" t="s">
        <v>1336</v>
      </c>
      <c r="D655">
        <v>42</v>
      </c>
      <c r="E655" t="s">
        <v>3294</v>
      </c>
      <c r="F655">
        <v>5244</v>
      </c>
      <c r="G655" t="s">
        <v>2939</v>
      </c>
      <c r="H655" t="s">
        <v>1396</v>
      </c>
      <c r="I655" t="s">
        <v>1340</v>
      </c>
    </row>
    <row r="656" spans="1:9" x14ac:dyDescent="0.25">
      <c r="A656">
        <v>655</v>
      </c>
      <c r="B656" t="s">
        <v>3295</v>
      </c>
      <c r="C656" t="s">
        <v>1367</v>
      </c>
      <c r="D656">
        <v>77</v>
      </c>
      <c r="E656" t="s">
        <v>3296</v>
      </c>
      <c r="F656">
        <v>3354</v>
      </c>
      <c r="G656" t="s">
        <v>3297</v>
      </c>
      <c r="H656" t="s">
        <v>1345</v>
      </c>
      <c r="I656" t="s">
        <v>1340</v>
      </c>
    </row>
    <row r="657" spans="1:9" x14ac:dyDescent="0.25">
      <c r="A657">
        <v>656</v>
      </c>
      <c r="B657" t="s">
        <v>3298</v>
      </c>
      <c r="C657" t="s">
        <v>1352</v>
      </c>
      <c r="D657">
        <v>54</v>
      </c>
      <c r="E657" t="s">
        <v>3299</v>
      </c>
      <c r="F657">
        <v>1235</v>
      </c>
      <c r="G657" t="s">
        <v>3300</v>
      </c>
      <c r="H657" t="s">
        <v>1339</v>
      </c>
      <c r="I657" t="s">
        <v>1340</v>
      </c>
    </row>
    <row r="658" spans="1:9" x14ac:dyDescent="0.25">
      <c r="A658">
        <v>657</v>
      </c>
      <c r="B658" t="s">
        <v>3301</v>
      </c>
      <c r="C658" t="s">
        <v>1371</v>
      </c>
      <c r="D658">
        <v>25</v>
      </c>
      <c r="E658" t="s">
        <v>3302</v>
      </c>
      <c r="F658">
        <v>7643</v>
      </c>
      <c r="G658" t="s">
        <v>3303</v>
      </c>
      <c r="H658" t="s">
        <v>1345</v>
      </c>
      <c r="I658" t="s">
        <v>1340</v>
      </c>
    </row>
    <row r="659" spans="1:9" x14ac:dyDescent="0.25">
      <c r="A659">
        <v>658</v>
      </c>
      <c r="B659" t="s">
        <v>3304</v>
      </c>
      <c r="C659" t="s">
        <v>1342</v>
      </c>
      <c r="D659">
        <v>70</v>
      </c>
      <c r="E659" t="s">
        <v>3305</v>
      </c>
      <c r="F659">
        <v>4755</v>
      </c>
      <c r="G659" t="s">
        <v>3306</v>
      </c>
      <c r="H659" t="s">
        <v>1362</v>
      </c>
      <c r="I659" t="s">
        <v>1340</v>
      </c>
    </row>
    <row r="660" spans="1:9" x14ac:dyDescent="0.25">
      <c r="A660">
        <v>659</v>
      </c>
      <c r="B660" t="s">
        <v>3307</v>
      </c>
      <c r="C660" t="s">
        <v>1411</v>
      </c>
      <c r="D660">
        <v>57</v>
      </c>
      <c r="E660" t="s">
        <v>3308</v>
      </c>
      <c r="F660">
        <v>9653</v>
      </c>
      <c r="G660" t="s">
        <v>3309</v>
      </c>
      <c r="H660" t="s">
        <v>1414</v>
      </c>
      <c r="I660" t="s">
        <v>1340</v>
      </c>
    </row>
    <row r="661" spans="1:9" x14ac:dyDescent="0.25">
      <c r="A661">
        <v>660</v>
      </c>
      <c r="B661" t="s">
        <v>3310</v>
      </c>
      <c r="C661" t="s">
        <v>1342</v>
      </c>
      <c r="D661">
        <v>47</v>
      </c>
      <c r="E661" t="s">
        <v>3311</v>
      </c>
      <c r="F661">
        <v>4400</v>
      </c>
      <c r="G661" t="s">
        <v>3312</v>
      </c>
      <c r="H661" t="s">
        <v>1350</v>
      </c>
      <c r="I661" t="s">
        <v>1340</v>
      </c>
    </row>
    <row r="662" spans="1:9" x14ac:dyDescent="0.25">
      <c r="A662">
        <v>661</v>
      </c>
      <c r="B662" t="s">
        <v>3313</v>
      </c>
      <c r="C662" t="s">
        <v>1371</v>
      </c>
      <c r="D662">
        <v>45</v>
      </c>
      <c r="E662" t="s">
        <v>3314</v>
      </c>
      <c r="F662">
        <v>1431</v>
      </c>
      <c r="G662" t="s">
        <v>3315</v>
      </c>
      <c r="H662" t="s">
        <v>1377</v>
      </c>
      <c r="I662" t="s">
        <v>1340</v>
      </c>
    </row>
    <row r="663" spans="1:9" x14ac:dyDescent="0.25">
      <c r="A663">
        <v>662</v>
      </c>
      <c r="B663" t="s">
        <v>3316</v>
      </c>
      <c r="C663" t="s">
        <v>1336</v>
      </c>
      <c r="D663">
        <v>58</v>
      </c>
      <c r="E663" t="s">
        <v>3317</v>
      </c>
      <c r="F663">
        <v>3207</v>
      </c>
      <c r="G663" t="s">
        <v>3318</v>
      </c>
      <c r="H663" t="s">
        <v>1355</v>
      </c>
      <c r="I663" t="s">
        <v>1340</v>
      </c>
    </row>
    <row r="664" spans="1:9" x14ac:dyDescent="0.25">
      <c r="A664">
        <v>663</v>
      </c>
      <c r="B664" t="s">
        <v>3319</v>
      </c>
      <c r="C664" t="s">
        <v>1352</v>
      </c>
      <c r="D664">
        <v>71</v>
      </c>
      <c r="E664" t="s">
        <v>3320</v>
      </c>
      <c r="F664">
        <v>8887</v>
      </c>
      <c r="G664" t="s">
        <v>3321</v>
      </c>
      <c r="H664" t="s">
        <v>1350</v>
      </c>
      <c r="I664" t="s">
        <v>1340</v>
      </c>
    </row>
    <row r="665" spans="1:9" x14ac:dyDescent="0.25">
      <c r="A665">
        <v>664</v>
      </c>
      <c r="B665" t="s">
        <v>3322</v>
      </c>
      <c r="C665" t="s">
        <v>1342</v>
      </c>
      <c r="D665">
        <v>32</v>
      </c>
      <c r="E665" t="s">
        <v>3323</v>
      </c>
      <c r="F665">
        <v>4145</v>
      </c>
      <c r="G665" t="s">
        <v>2936</v>
      </c>
      <c r="H665" t="s">
        <v>1414</v>
      </c>
      <c r="I665" t="s">
        <v>1340</v>
      </c>
    </row>
    <row r="666" spans="1:9" x14ac:dyDescent="0.25">
      <c r="A666">
        <v>665</v>
      </c>
      <c r="B666" t="s">
        <v>3324</v>
      </c>
      <c r="C666" t="s">
        <v>1342</v>
      </c>
      <c r="D666">
        <v>61</v>
      </c>
      <c r="E666" t="s">
        <v>3325</v>
      </c>
      <c r="F666">
        <v>2022</v>
      </c>
      <c r="G666" t="s">
        <v>3326</v>
      </c>
      <c r="H666" t="s">
        <v>1350</v>
      </c>
      <c r="I666" t="s">
        <v>1340</v>
      </c>
    </row>
    <row r="667" spans="1:9" x14ac:dyDescent="0.25">
      <c r="A667">
        <v>666</v>
      </c>
      <c r="B667" t="s">
        <v>3327</v>
      </c>
      <c r="C667" t="s">
        <v>1407</v>
      </c>
      <c r="D667">
        <v>72</v>
      </c>
      <c r="E667" t="s">
        <v>3328</v>
      </c>
      <c r="F667">
        <v>3159</v>
      </c>
      <c r="G667" t="s">
        <v>3329</v>
      </c>
      <c r="H667" t="s">
        <v>1339</v>
      </c>
      <c r="I667" t="s">
        <v>1340</v>
      </c>
    </row>
    <row r="668" spans="1:9" x14ac:dyDescent="0.25">
      <c r="A668">
        <v>667</v>
      </c>
      <c r="B668" t="s">
        <v>3330</v>
      </c>
      <c r="C668" t="s">
        <v>1347</v>
      </c>
      <c r="D668">
        <v>30</v>
      </c>
      <c r="E668" t="s">
        <v>3331</v>
      </c>
      <c r="F668">
        <v>4671</v>
      </c>
      <c r="G668" t="s">
        <v>3332</v>
      </c>
      <c r="H668" t="s">
        <v>1396</v>
      </c>
      <c r="I668" t="s">
        <v>1340</v>
      </c>
    </row>
    <row r="669" spans="1:9" x14ac:dyDescent="0.25">
      <c r="A669">
        <v>668</v>
      </c>
      <c r="B669" t="s">
        <v>3333</v>
      </c>
      <c r="C669" t="s">
        <v>1371</v>
      </c>
      <c r="D669">
        <v>61</v>
      </c>
      <c r="E669" t="s">
        <v>3334</v>
      </c>
      <c r="F669">
        <v>3948</v>
      </c>
      <c r="G669" t="s">
        <v>3335</v>
      </c>
      <c r="H669" t="s">
        <v>1396</v>
      </c>
      <c r="I669" t="s">
        <v>1340</v>
      </c>
    </row>
    <row r="670" spans="1:9" x14ac:dyDescent="0.25">
      <c r="A670">
        <v>669</v>
      </c>
      <c r="B670" t="s">
        <v>3336</v>
      </c>
      <c r="C670" t="s">
        <v>1342</v>
      </c>
      <c r="D670">
        <v>68</v>
      </c>
      <c r="E670" t="s">
        <v>3337</v>
      </c>
      <c r="F670">
        <v>4318</v>
      </c>
      <c r="G670" t="s">
        <v>3338</v>
      </c>
      <c r="H670" t="s">
        <v>1396</v>
      </c>
      <c r="I670" t="s">
        <v>1340</v>
      </c>
    </row>
    <row r="671" spans="1:9" x14ac:dyDescent="0.25">
      <c r="A671">
        <v>670</v>
      </c>
      <c r="B671" t="s">
        <v>3339</v>
      </c>
      <c r="C671" t="s">
        <v>1336</v>
      </c>
      <c r="D671">
        <v>49</v>
      </c>
      <c r="E671" t="s">
        <v>3340</v>
      </c>
      <c r="F671">
        <v>8228</v>
      </c>
      <c r="G671" t="s">
        <v>3341</v>
      </c>
      <c r="H671" t="s">
        <v>1339</v>
      </c>
      <c r="I671" t="s">
        <v>1340</v>
      </c>
    </row>
    <row r="672" spans="1:9" x14ac:dyDescent="0.25">
      <c r="A672">
        <v>671</v>
      </c>
      <c r="B672" t="s">
        <v>3342</v>
      </c>
      <c r="C672" t="s">
        <v>1347</v>
      </c>
      <c r="D672">
        <v>53</v>
      </c>
      <c r="E672" t="s">
        <v>3343</v>
      </c>
      <c r="F672">
        <v>587</v>
      </c>
      <c r="G672" t="s">
        <v>3344</v>
      </c>
      <c r="H672" t="s">
        <v>1414</v>
      </c>
      <c r="I672" t="s">
        <v>1340</v>
      </c>
    </row>
    <row r="673" spans="1:9" x14ac:dyDescent="0.25">
      <c r="A673">
        <v>672</v>
      </c>
      <c r="B673" t="s">
        <v>3345</v>
      </c>
      <c r="C673" t="s">
        <v>1342</v>
      </c>
      <c r="D673">
        <v>59</v>
      </c>
      <c r="E673" t="s">
        <v>3346</v>
      </c>
      <c r="F673">
        <v>3895</v>
      </c>
      <c r="G673" t="s">
        <v>3347</v>
      </c>
      <c r="H673" t="s">
        <v>1339</v>
      </c>
      <c r="I673" t="s">
        <v>1340</v>
      </c>
    </row>
    <row r="674" spans="1:9" x14ac:dyDescent="0.25">
      <c r="A674">
        <v>673</v>
      </c>
      <c r="B674" t="s">
        <v>3348</v>
      </c>
      <c r="C674" t="s">
        <v>1371</v>
      </c>
      <c r="D674">
        <v>59</v>
      </c>
      <c r="E674" t="s">
        <v>3349</v>
      </c>
      <c r="F674">
        <v>426</v>
      </c>
      <c r="G674" t="s">
        <v>1899</v>
      </c>
      <c r="H674" t="s">
        <v>1345</v>
      </c>
      <c r="I674" t="s">
        <v>1340</v>
      </c>
    </row>
    <row r="675" spans="1:9" x14ac:dyDescent="0.25">
      <c r="A675">
        <v>674</v>
      </c>
      <c r="B675" t="s">
        <v>3350</v>
      </c>
      <c r="C675" t="s">
        <v>1352</v>
      </c>
      <c r="D675">
        <v>36</v>
      </c>
      <c r="E675" t="s">
        <v>3351</v>
      </c>
      <c r="F675">
        <v>4389</v>
      </c>
      <c r="G675" t="s">
        <v>3352</v>
      </c>
      <c r="H675" t="s">
        <v>1345</v>
      </c>
      <c r="I675" t="s">
        <v>1340</v>
      </c>
    </row>
    <row r="676" spans="1:9" x14ac:dyDescent="0.25">
      <c r="A676">
        <v>675</v>
      </c>
      <c r="B676" t="s">
        <v>3353</v>
      </c>
      <c r="C676" t="s">
        <v>1411</v>
      </c>
      <c r="D676">
        <v>20</v>
      </c>
      <c r="E676" t="s">
        <v>3354</v>
      </c>
      <c r="F676">
        <v>2435</v>
      </c>
      <c r="G676" t="s">
        <v>3355</v>
      </c>
      <c r="H676" t="s">
        <v>1345</v>
      </c>
      <c r="I676" t="s">
        <v>1340</v>
      </c>
    </row>
    <row r="677" spans="1:9" x14ac:dyDescent="0.25">
      <c r="A677">
        <v>676</v>
      </c>
      <c r="B677" t="s">
        <v>3356</v>
      </c>
      <c r="C677" t="s">
        <v>1352</v>
      </c>
      <c r="D677">
        <v>59</v>
      </c>
      <c r="E677" t="s">
        <v>3357</v>
      </c>
      <c r="F677">
        <v>1938</v>
      </c>
      <c r="G677" t="s">
        <v>3358</v>
      </c>
      <c r="H677" t="s">
        <v>1339</v>
      </c>
      <c r="I677" t="s">
        <v>1340</v>
      </c>
    </row>
    <row r="678" spans="1:9" x14ac:dyDescent="0.25">
      <c r="A678">
        <v>677</v>
      </c>
      <c r="B678" t="s">
        <v>3359</v>
      </c>
      <c r="C678" t="s">
        <v>1336</v>
      </c>
      <c r="D678">
        <v>33</v>
      </c>
      <c r="E678" t="s">
        <v>3360</v>
      </c>
      <c r="F678">
        <v>2256</v>
      </c>
      <c r="G678" t="s">
        <v>3361</v>
      </c>
      <c r="H678" t="s">
        <v>1414</v>
      </c>
      <c r="I678" t="s">
        <v>1340</v>
      </c>
    </row>
    <row r="679" spans="1:9" x14ac:dyDescent="0.25">
      <c r="A679">
        <v>678</v>
      </c>
      <c r="B679" t="s">
        <v>3362</v>
      </c>
      <c r="C679" t="s">
        <v>1367</v>
      </c>
      <c r="D679">
        <v>79</v>
      </c>
      <c r="E679" t="s">
        <v>3363</v>
      </c>
      <c r="F679">
        <v>1948</v>
      </c>
      <c r="G679" t="s">
        <v>3364</v>
      </c>
      <c r="H679" t="s">
        <v>1362</v>
      </c>
      <c r="I679" t="s">
        <v>1340</v>
      </c>
    </row>
    <row r="680" spans="1:9" x14ac:dyDescent="0.25">
      <c r="A680">
        <v>679</v>
      </c>
      <c r="B680" t="s">
        <v>3365</v>
      </c>
      <c r="C680" t="s">
        <v>1407</v>
      </c>
      <c r="D680">
        <v>76</v>
      </c>
      <c r="E680" t="s">
        <v>3366</v>
      </c>
      <c r="F680">
        <v>1971</v>
      </c>
      <c r="G680" t="s">
        <v>3367</v>
      </c>
      <c r="H680" t="s">
        <v>1377</v>
      </c>
      <c r="I680" t="s">
        <v>1340</v>
      </c>
    </row>
    <row r="681" spans="1:9" x14ac:dyDescent="0.25">
      <c r="A681">
        <v>680</v>
      </c>
      <c r="B681" t="s">
        <v>3368</v>
      </c>
      <c r="C681" t="s">
        <v>1352</v>
      </c>
      <c r="D681">
        <v>78</v>
      </c>
      <c r="E681" t="s">
        <v>3369</v>
      </c>
      <c r="F681">
        <v>7905</v>
      </c>
      <c r="G681" t="s">
        <v>3370</v>
      </c>
      <c r="H681" t="s">
        <v>1362</v>
      </c>
      <c r="I681" t="s">
        <v>1340</v>
      </c>
    </row>
    <row r="682" spans="1:9" x14ac:dyDescent="0.25">
      <c r="A682">
        <v>681</v>
      </c>
      <c r="B682" t="s">
        <v>3371</v>
      </c>
      <c r="C682" t="s">
        <v>1347</v>
      </c>
      <c r="D682">
        <v>79</v>
      </c>
      <c r="E682" t="s">
        <v>3372</v>
      </c>
      <c r="F682">
        <v>1323</v>
      </c>
      <c r="G682" t="s">
        <v>3373</v>
      </c>
      <c r="H682" t="s">
        <v>1396</v>
      </c>
      <c r="I682" t="s">
        <v>1340</v>
      </c>
    </row>
    <row r="683" spans="1:9" x14ac:dyDescent="0.25">
      <c r="A683">
        <v>682</v>
      </c>
      <c r="B683" t="s">
        <v>3374</v>
      </c>
      <c r="C683" t="s">
        <v>1347</v>
      </c>
      <c r="D683">
        <v>27</v>
      </c>
      <c r="E683" t="s">
        <v>3375</v>
      </c>
      <c r="F683">
        <v>6627</v>
      </c>
      <c r="G683" t="s">
        <v>3376</v>
      </c>
      <c r="H683" t="s">
        <v>1377</v>
      </c>
      <c r="I683" t="s">
        <v>1340</v>
      </c>
    </row>
    <row r="684" spans="1:9" x14ac:dyDescent="0.25">
      <c r="A684">
        <v>683</v>
      </c>
      <c r="B684" t="s">
        <v>3377</v>
      </c>
      <c r="C684" t="s">
        <v>1342</v>
      </c>
      <c r="D684">
        <v>45</v>
      </c>
      <c r="E684" t="s">
        <v>3378</v>
      </c>
      <c r="F684">
        <v>3661</v>
      </c>
      <c r="G684" t="s">
        <v>3379</v>
      </c>
      <c r="H684" t="s">
        <v>1350</v>
      </c>
      <c r="I684" t="s">
        <v>1340</v>
      </c>
    </row>
    <row r="685" spans="1:9" x14ac:dyDescent="0.25">
      <c r="A685">
        <v>684</v>
      </c>
      <c r="B685" t="s">
        <v>3380</v>
      </c>
      <c r="C685" t="s">
        <v>1367</v>
      </c>
      <c r="D685">
        <v>78</v>
      </c>
      <c r="E685" t="s">
        <v>3381</v>
      </c>
      <c r="F685">
        <v>8834</v>
      </c>
      <c r="G685" t="s">
        <v>3382</v>
      </c>
      <c r="H685" t="s">
        <v>1377</v>
      </c>
      <c r="I685" t="s">
        <v>1340</v>
      </c>
    </row>
    <row r="686" spans="1:9" x14ac:dyDescent="0.25">
      <c r="A686">
        <v>685</v>
      </c>
      <c r="B686" t="s">
        <v>3383</v>
      </c>
      <c r="C686" t="s">
        <v>1352</v>
      </c>
      <c r="D686">
        <v>46</v>
      </c>
      <c r="E686" t="s">
        <v>3384</v>
      </c>
      <c r="F686">
        <v>4494</v>
      </c>
      <c r="G686" t="s">
        <v>3385</v>
      </c>
      <c r="H686" t="s">
        <v>1355</v>
      </c>
      <c r="I686" t="s">
        <v>1340</v>
      </c>
    </row>
    <row r="687" spans="1:9" x14ac:dyDescent="0.25">
      <c r="A687">
        <v>686</v>
      </c>
      <c r="B687" t="s">
        <v>3386</v>
      </c>
      <c r="C687" t="s">
        <v>1347</v>
      </c>
      <c r="D687">
        <v>22</v>
      </c>
      <c r="E687" t="s">
        <v>3387</v>
      </c>
      <c r="F687">
        <v>4931</v>
      </c>
      <c r="G687" t="s">
        <v>3388</v>
      </c>
      <c r="H687" t="s">
        <v>1396</v>
      </c>
      <c r="I687" t="s">
        <v>1340</v>
      </c>
    </row>
    <row r="688" spans="1:9" x14ac:dyDescent="0.25">
      <c r="A688">
        <v>687</v>
      </c>
      <c r="B688" t="s">
        <v>3389</v>
      </c>
      <c r="C688" t="s">
        <v>1352</v>
      </c>
      <c r="D688">
        <v>22</v>
      </c>
      <c r="E688" t="s">
        <v>3390</v>
      </c>
      <c r="F688">
        <v>8939</v>
      </c>
      <c r="G688" t="s">
        <v>3391</v>
      </c>
      <c r="H688" t="s">
        <v>1362</v>
      </c>
      <c r="I688" t="s">
        <v>1340</v>
      </c>
    </row>
    <row r="689" spans="1:9" x14ac:dyDescent="0.25">
      <c r="A689">
        <v>688</v>
      </c>
      <c r="B689" t="s">
        <v>3392</v>
      </c>
      <c r="C689" t="s">
        <v>1411</v>
      </c>
      <c r="D689">
        <v>40</v>
      </c>
      <c r="E689" t="s">
        <v>3393</v>
      </c>
      <c r="F689">
        <v>3357</v>
      </c>
      <c r="G689" t="s">
        <v>3394</v>
      </c>
      <c r="H689" t="s">
        <v>1345</v>
      </c>
      <c r="I689" t="s">
        <v>1340</v>
      </c>
    </row>
    <row r="690" spans="1:9" x14ac:dyDescent="0.25">
      <c r="A690">
        <v>689</v>
      </c>
      <c r="B690" t="s">
        <v>3395</v>
      </c>
      <c r="C690" t="s">
        <v>1347</v>
      </c>
      <c r="D690">
        <v>62</v>
      </c>
      <c r="E690" t="s">
        <v>3396</v>
      </c>
      <c r="F690">
        <v>9864</v>
      </c>
      <c r="G690" t="s">
        <v>3397</v>
      </c>
      <c r="H690" t="s">
        <v>1350</v>
      </c>
      <c r="I690" t="s">
        <v>1340</v>
      </c>
    </row>
    <row r="691" spans="1:9" x14ac:dyDescent="0.25">
      <c r="A691">
        <v>690</v>
      </c>
      <c r="B691" t="s">
        <v>3398</v>
      </c>
      <c r="C691" t="s">
        <v>1407</v>
      </c>
      <c r="D691">
        <v>34</v>
      </c>
      <c r="E691" t="s">
        <v>3399</v>
      </c>
      <c r="F691">
        <v>6697</v>
      </c>
      <c r="G691" t="s">
        <v>2969</v>
      </c>
      <c r="H691" t="s">
        <v>1339</v>
      </c>
      <c r="I691" t="s">
        <v>1340</v>
      </c>
    </row>
    <row r="692" spans="1:9" x14ac:dyDescent="0.25">
      <c r="A692">
        <v>691</v>
      </c>
      <c r="B692" t="s">
        <v>3400</v>
      </c>
      <c r="C692" t="s">
        <v>1342</v>
      </c>
      <c r="D692">
        <v>73</v>
      </c>
      <c r="E692" t="s">
        <v>3401</v>
      </c>
      <c r="F692">
        <v>1499</v>
      </c>
      <c r="G692" t="s">
        <v>3402</v>
      </c>
      <c r="H692" t="s">
        <v>1362</v>
      </c>
      <c r="I692" t="s">
        <v>1340</v>
      </c>
    </row>
    <row r="693" spans="1:9" x14ac:dyDescent="0.25">
      <c r="A693">
        <v>692</v>
      </c>
      <c r="B693" t="s">
        <v>3403</v>
      </c>
      <c r="C693" t="s">
        <v>1352</v>
      </c>
      <c r="D693">
        <v>20</v>
      </c>
      <c r="E693" t="s">
        <v>3404</v>
      </c>
      <c r="F693">
        <v>4058</v>
      </c>
      <c r="G693" t="s">
        <v>3405</v>
      </c>
      <c r="H693" t="s">
        <v>1414</v>
      </c>
      <c r="I693" t="s">
        <v>1340</v>
      </c>
    </row>
    <row r="694" spans="1:9" x14ac:dyDescent="0.25">
      <c r="A694">
        <v>693</v>
      </c>
      <c r="B694" t="s">
        <v>3406</v>
      </c>
      <c r="C694" t="s">
        <v>1407</v>
      </c>
      <c r="D694">
        <v>45</v>
      </c>
      <c r="E694" t="s">
        <v>3407</v>
      </c>
      <c r="F694">
        <v>6160</v>
      </c>
      <c r="G694" t="s">
        <v>3408</v>
      </c>
      <c r="H694" t="s">
        <v>1355</v>
      </c>
      <c r="I694" t="s">
        <v>1340</v>
      </c>
    </row>
    <row r="695" spans="1:9" x14ac:dyDescent="0.25">
      <c r="A695">
        <v>694</v>
      </c>
      <c r="B695" t="s">
        <v>3409</v>
      </c>
      <c r="C695" t="s">
        <v>1407</v>
      </c>
      <c r="D695">
        <v>55</v>
      </c>
      <c r="E695" t="s">
        <v>3410</v>
      </c>
      <c r="F695">
        <v>8952</v>
      </c>
      <c r="G695" t="s">
        <v>3411</v>
      </c>
      <c r="H695" t="s">
        <v>1350</v>
      </c>
      <c r="I695" t="s">
        <v>1340</v>
      </c>
    </row>
    <row r="696" spans="1:9" x14ac:dyDescent="0.25">
      <c r="A696">
        <v>695</v>
      </c>
      <c r="B696" t="s">
        <v>3412</v>
      </c>
      <c r="C696" t="s">
        <v>1352</v>
      </c>
      <c r="D696">
        <v>48</v>
      </c>
      <c r="E696" t="s">
        <v>3413</v>
      </c>
      <c r="F696">
        <v>6533</v>
      </c>
      <c r="G696" t="s">
        <v>3414</v>
      </c>
      <c r="H696" t="s">
        <v>1377</v>
      </c>
      <c r="I696" t="s">
        <v>1340</v>
      </c>
    </row>
    <row r="697" spans="1:9" x14ac:dyDescent="0.25">
      <c r="A697">
        <v>696</v>
      </c>
      <c r="B697" t="s">
        <v>3415</v>
      </c>
      <c r="C697" t="s">
        <v>1411</v>
      </c>
      <c r="D697">
        <v>38</v>
      </c>
      <c r="E697" t="s">
        <v>3416</v>
      </c>
      <c r="F697">
        <v>5325</v>
      </c>
      <c r="G697" t="s">
        <v>3417</v>
      </c>
      <c r="H697" t="s">
        <v>1350</v>
      </c>
      <c r="I697" t="s">
        <v>1340</v>
      </c>
    </row>
    <row r="698" spans="1:9" x14ac:dyDescent="0.25">
      <c r="A698">
        <v>697</v>
      </c>
      <c r="B698" t="s">
        <v>3418</v>
      </c>
      <c r="C698" t="s">
        <v>1367</v>
      </c>
      <c r="D698">
        <v>51</v>
      </c>
      <c r="E698" t="s">
        <v>3419</v>
      </c>
      <c r="F698">
        <v>5972</v>
      </c>
      <c r="G698" t="s">
        <v>3420</v>
      </c>
      <c r="H698" t="s">
        <v>1350</v>
      </c>
      <c r="I698" t="s">
        <v>1340</v>
      </c>
    </row>
    <row r="699" spans="1:9" x14ac:dyDescent="0.25">
      <c r="A699">
        <v>698</v>
      </c>
      <c r="B699" t="s">
        <v>3421</v>
      </c>
      <c r="C699" t="s">
        <v>1342</v>
      </c>
      <c r="D699">
        <v>27</v>
      </c>
      <c r="E699" t="s">
        <v>3422</v>
      </c>
      <c r="F699">
        <v>9139</v>
      </c>
      <c r="G699" t="s">
        <v>3423</v>
      </c>
      <c r="H699" t="s">
        <v>1396</v>
      </c>
      <c r="I699" t="s">
        <v>1340</v>
      </c>
    </row>
    <row r="700" spans="1:9" x14ac:dyDescent="0.25">
      <c r="A700">
        <v>699</v>
      </c>
      <c r="B700" t="s">
        <v>3424</v>
      </c>
      <c r="C700" t="s">
        <v>1407</v>
      </c>
      <c r="D700">
        <v>79</v>
      </c>
      <c r="E700" t="s">
        <v>3425</v>
      </c>
      <c r="F700">
        <v>2027</v>
      </c>
      <c r="G700" t="s">
        <v>3426</v>
      </c>
      <c r="H700" t="s">
        <v>1377</v>
      </c>
      <c r="I700" t="s">
        <v>1340</v>
      </c>
    </row>
    <row r="701" spans="1:9" x14ac:dyDescent="0.25">
      <c r="A701">
        <v>700</v>
      </c>
      <c r="B701" t="s">
        <v>3427</v>
      </c>
      <c r="C701" t="s">
        <v>1407</v>
      </c>
      <c r="D701">
        <v>64</v>
      </c>
      <c r="E701" t="s">
        <v>3428</v>
      </c>
      <c r="F701">
        <v>5858</v>
      </c>
      <c r="G701" t="s">
        <v>3429</v>
      </c>
      <c r="H701" t="s">
        <v>1362</v>
      </c>
      <c r="I701" t="s">
        <v>1340</v>
      </c>
    </row>
    <row r="702" spans="1:9" x14ac:dyDescent="0.25">
      <c r="A702">
        <v>701</v>
      </c>
      <c r="B702" t="s">
        <v>3430</v>
      </c>
      <c r="C702" t="s">
        <v>1347</v>
      </c>
      <c r="D702">
        <v>67</v>
      </c>
      <c r="E702" t="s">
        <v>3431</v>
      </c>
      <c r="F702">
        <v>9582</v>
      </c>
      <c r="G702" t="s">
        <v>3432</v>
      </c>
      <c r="H702" t="s">
        <v>1396</v>
      </c>
      <c r="I702" t="s">
        <v>1340</v>
      </c>
    </row>
    <row r="703" spans="1:9" x14ac:dyDescent="0.25">
      <c r="A703">
        <v>702</v>
      </c>
      <c r="B703" t="s">
        <v>3433</v>
      </c>
      <c r="C703" t="s">
        <v>1411</v>
      </c>
      <c r="D703">
        <v>80</v>
      </c>
      <c r="E703" t="s">
        <v>3434</v>
      </c>
      <c r="F703">
        <v>685</v>
      </c>
      <c r="G703" t="s">
        <v>3435</v>
      </c>
      <c r="H703" t="s">
        <v>1377</v>
      </c>
      <c r="I703" t="s">
        <v>1340</v>
      </c>
    </row>
    <row r="704" spans="1:9" x14ac:dyDescent="0.25">
      <c r="A704">
        <v>703</v>
      </c>
      <c r="B704" t="s">
        <v>3436</v>
      </c>
      <c r="C704" t="s">
        <v>1347</v>
      </c>
      <c r="D704">
        <v>26</v>
      </c>
      <c r="E704" t="s">
        <v>3437</v>
      </c>
      <c r="F704">
        <v>3623</v>
      </c>
      <c r="G704" t="s">
        <v>3438</v>
      </c>
      <c r="H704" t="s">
        <v>1345</v>
      </c>
      <c r="I704" t="s">
        <v>1340</v>
      </c>
    </row>
    <row r="705" spans="1:9" x14ac:dyDescent="0.25">
      <c r="A705">
        <v>704</v>
      </c>
      <c r="B705" t="s">
        <v>3439</v>
      </c>
      <c r="C705" t="s">
        <v>1347</v>
      </c>
      <c r="D705">
        <v>21</v>
      </c>
      <c r="E705" t="s">
        <v>3440</v>
      </c>
      <c r="F705">
        <v>4600</v>
      </c>
      <c r="G705" t="s">
        <v>3441</v>
      </c>
      <c r="H705" t="s">
        <v>1414</v>
      </c>
      <c r="I705" t="s">
        <v>1340</v>
      </c>
    </row>
    <row r="706" spans="1:9" x14ac:dyDescent="0.25">
      <c r="A706">
        <v>705</v>
      </c>
      <c r="B706" t="s">
        <v>3442</v>
      </c>
      <c r="C706" t="s">
        <v>1352</v>
      </c>
      <c r="D706">
        <v>60</v>
      </c>
      <c r="E706" t="s">
        <v>3443</v>
      </c>
      <c r="F706">
        <v>6357</v>
      </c>
      <c r="G706" t="s">
        <v>3444</v>
      </c>
      <c r="H706" t="s">
        <v>1355</v>
      </c>
      <c r="I706" t="s">
        <v>1340</v>
      </c>
    </row>
    <row r="707" spans="1:9" x14ac:dyDescent="0.25">
      <c r="A707">
        <v>706</v>
      </c>
      <c r="B707" t="s">
        <v>3445</v>
      </c>
      <c r="C707" t="s">
        <v>1367</v>
      </c>
      <c r="D707">
        <v>43</v>
      </c>
      <c r="E707" t="s">
        <v>3446</v>
      </c>
      <c r="F707">
        <v>7201</v>
      </c>
      <c r="G707" t="s">
        <v>3447</v>
      </c>
      <c r="H707" t="s">
        <v>1339</v>
      </c>
      <c r="I707" t="s">
        <v>1340</v>
      </c>
    </row>
    <row r="708" spans="1:9" x14ac:dyDescent="0.25">
      <c r="A708">
        <v>707</v>
      </c>
      <c r="B708" t="s">
        <v>3448</v>
      </c>
      <c r="C708" t="s">
        <v>1347</v>
      </c>
      <c r="D708">
        <v>69</v>
      </c>
      <c r="E708" t="s">
        <v>3449</v>
      </c>
      <c r="F708">
        <v>7394</v>
      </c>
      <c r="G708" t="s">
        <v>3450</v>
      </c>
      <c r="H708" t="s">
        <v>1350</v>
      </c>
      <c r="I708" t="s">
        <v>1340</v>
      </c>
    </row>
    <row r="709" spans="1:9" x14ac:dyDescent="0.25">
      <c r="A709">
        <v>708</v>
      </c>
      <c r="B709" t="s">
        <v>3451</v>
      </c>
      <c r="C709" t="s">
        <v>1342</v>
      </c>
      <c r="D709">
        <v>51</v>
      </c>
      <c r="E709" t="s">
        <v>3452</v>
      </c>
      <c r="F709">
        <v>9666</v>
      </c>
      <c r="G709" t="s">
        <v>3453</v>
      </c>
      <c r="H709" t="s">
        <v>1377</v>
      </c>
      <c r="I709" t="s">
        <v>1340</v>
      </c>
    </row>
    <row r="710" spans="1:9" x14ac:dyDescent="0.25">
      <c r="A710">
        <v>709</v>
      </c>
      <c r="B710" t="s">
        <v>3454</v>
      </c>
      <c r="C710" t="s">
        <v>1342</v>
      </c>
      <c r="D710">
        <v>65</v>
      </c>
      <c r="E710" t="s">
        <v>3455</v>
      </c>
      <c r="F710">
        <v>330</v>
      </c>
      <c r="G710" t="s">
        <v>3456</v>
      </c>
      <c r="H710" t="s">
        <v>1396</v>
      </c>
      <c r="I710" t="s">
        <v>1340</v>
      </c>
    </row>
    <row r="711" spans="1:9" x14ac:dyDescent="0.25">
      <c r="A711">
        <v>710</v>
      </c>
      <c r="B711" t="s">
        <v>3457</v>
      </c>
      <c r="C711" t="s">
        <v>1371</v>
      </c>
      <c r="D711">
        <v>60</v>
      </c>
      <c r="E711" t="s">
        <v>3458</v>
      </c>
      <c r="F711">
        <v>1666</v>
      </c>
      <c r="G711" t="s">
        <v>3459</v>
      </c>
      <c r="H711" t="s">
        <v>1362</v>
      </c>
      <c r="I711" t="s">
        <v>1340</v>
      </c>
    </row>
    <row r="712" spans="1:9" x14ac:dyDescent="0.25">
      <c r="A712">
        <v>711</v>
      </c>
      <c r="B712" t="s">
        <v>3460</v>
      </c>
      <c r="C712" t="s">
        <v>1371</v>
      </c>
      <c r="D712">
        <v>42</v>
      </c>
      <c r="E712" t="s">
        <v>3461</v>
      </c>
      <c r="F712">
        <v>3738</v>
      </c>
      <c r="G712" t="s">
        <v>3462</v>
      </c>
      <c r="H712" t="s">
        <v>1396</v>
      </c>
      <c r="I712" t="s">
        <v>1340</v>
      </c>
    </row>
    <row r="713" spans="1:9" x14ac:dyDescent="0.25">
      <c r="A713">
        <v>712</v>
      </c>
      <c r="B713" t="s">
        <v>3463</v>
      </c>
      <c r="C713" t="s">
        <v>1367</v>
      </c>
      <c r="D713">
        <v>71</v>
      </c>
      <c r="E713" t="s">
        <v>3464</v>
      </c>
      <c r="F713">
        <v>5372</v>
      </c>
      <c r="G713" t="s">
        <v>3465</v>
      </c>
      <c r="H713" t="s">
        <v>1350</v>
      </c>
      <c r="I713" t="s">
        <v>1340</v>
      </c>
    </row>
    <row r="714" spans="1:9" x14ac:dyDescent="0.25">
      <c r="A714">
        <v>713</v>
      </c>
      <c r="B714" t="s">
        <v>3466</v>
      </c>
      <c r="C714" t="s">
        <v>1367</v>
      </c>
      <c r="D714">
        <v>71</v>
      </c>
      <c r="E714" t="s">
        <v>3467</v>
      </c>
      <c r="F714">
        <v>2028</v>
      </c>
      <c r="G714" t="s">
        <v>3468</v>
      </c>
      <c r="H714" t="s">
        <v>1414</v>
      </c>
      <c r="I714" t="s">
        <v>1340</v>
      </c>
    </row>
    <row r="715" spans="1:9" x14ac:dyDescent="0.25">
      <c r="A715">
        <v>714</v>
      </c>
      <c r="B715" t="s">
        <v>3469</v>
      </c>
      <c r="C715" t="s">
        <v>1336</v>
      </c>
      <c r="D715">
        <v>50</v>
      </c>
      <c r="E715" t="s">
        <v>3470</v>
      </c>
      <c r="F715">
        <v>7260</v>
      </c>
      <c r="G715" t="s">
        <v>3471</v>
      </c>
      <c r="H715" t="s">
        <v>1339</v>
      </c>
      <c r="I715" t="s">
        <v>1340</v>
      </c>
    </row>
    <row r="716" spans="1:9" x14ac:dyDescent="0.25">
      <c r="A716">
        <v>715</v>
      </c>
      <c r="B716" t="s">
        <v>3472</v>
      </c>
      <c r="C716" t="s">
        <v>1352</v>
      </c>
      <c r="D716">
        <v>61</v>
      </c>
      <c r="E716" t="s">
        <v>3473</v>
      </c>
      <c r="F716">
        <v>8927</v>
      </c>
      <c r="G716" t="s">
        <v>3474</v>
      </c>
      <c r="H716" t="s">
        <v>1414</v>
      </c>
      <c r="I716" t="s">
        <v>1340</v>
      </c>
    </row>
    <row r="717" spans="1:9" x14ac:dyDescent="0.25">
      <c r="A717">
        <v>716</v>
      </c>
      <c r="B717" t="s">
        <v>3475</v>
      </c>
      <c r="C717" t="s">
        <v>1411</v>
      </c>
      <c r="D717">
        <v>41</v>
      </c>
      <c r="E717" t="s">
        <v>3476</v>
      </c>
      <c r="F717">
        <v>2694</v>
      </c>
      <c r="G717" t="s">
        <v>3477</v>
      </c>
      <c r="H717" t="s">
        <v>1345</v>
      </c>
      <c r="I717" t="s">
        <v>1340</v>
      </c>
    </row>
    <row r="718" spans="1:9" x14ac:dyDescent="0.25">
      <c r="A718">
        <v>717</v>
      </c>
      <c r="B718" t="s">
        <v>3478</v>
      </c>
      <c r="C718" t="s">
        <v>1367</v>
      </c>
      <c r="D718">
        <v>20</v>
      </c>
      <c r="E718" t="s">
        <v>3479</v>
      </c>
      <c r="F718">
        <v>1564</v>
      </c>
      <c r="G718" t="s">
        <v>3480</v>
      </c>
      <c r="H718" t="s">
        <v>1396</v>
      </c>
      <c r="I718" t="s">
        <v>1340</v>
      </c>
    </row>
    <row r="719" spans="1:9" x14ac:dyDescent="0.25">
      <c r="A719">
        <v>718</v>
      </c>
      <c r="B719" t="s">
        <v>3481</v>
      </c>
      <c r="C719" t="s">
        <v>1371</v>
      </c>
      <c r="D719">
        <v>23</v>
      </c>
      <c r="E719" t="s">
        <v>3482</v>
      </c>
      <c r="F719">
        <v>7710</v>
      </c>
      <c r="G719" t="s">
        <v>3483</v>
      </c>
      <c r="H719" t="s">
        <v>1345</v>
      </c>
      <c r="I719" t="s">
        <v>1340</v>
      </c>
    </row>
    <row r="720" spans="1:9" x14ac:dyDescent="0.25">
      <c r="A720">
        <v>719</v>
      </c>
      <c r="B720" t="s">
        <v>3484</v>
      </c>
      <c r="C720" t="s">
        <v>1371</v>
      </c>
      <c r="D720">
        <v>31</v>
      </c>
      <c r="E720" t="s">
        <v>3485</v>
      </c>
      <c r="F720">
        <v>7763</v>
      </c>
      <c r="G720" t="s">
        <v>3486</v>
      </c>
      <c r="H720" t="s">
        <v>1355</v>
      </c>
      <c r="I720" t="s">
        <v>1340</v>
      </c>
    </row>
    <row r="721" spans="1:9" x14ac:dyDescent="0.25">
      <c r="A721">
        <v>720</v>
      </c>
      <c r="B721" t="s">
        <v>3487</v>
      </c>
      <c r="C721" t="s">
        <v>1407</v>
      </c>
      <c r="D721">
        <v>40</v>
      </c>
      <c r="E721" t="s">
        <v>3488</v>
      </c>
      <c r="F721">
        <v>1380</v>
      </c>
      <c r="G721" t="s">
        <v>3489</v>
      </c>
      <c r="H721" t="s">
        <v>1345</v>
      </c>
      <c r="I721" t="s">
        <v>1340</v>
      </c>
    </row>
    <row r="722" spans="1:9" x14ac:dyDescent="0.25">
      <c r="A722">
        <v>721</v>
      </c>
      <c r="B722" t="s">
        <v>3490</v>
      </c>
      <c r="C722" t="s">
        <v>1347</v>
      </c>
      <c r="D722">
        <v>25</v>
      </c>
      <c r="E722" t="s">
        <v>3491</v>
      </c>
      <c r="F722">
        <v>2248</v>
      </c>
      <c r="G722" t="s">
        <v>3492</v>
      </c>
      <c r="H722" t="s">
        <v>1355</v>
      </c>
      <c r="I722" t="s">
        <v>1340</v>
      </c>
    </row>
    <row r="723" spans="1:9" x14ac:dyDescent="0.25">
      <c r="A723">
        <v>722</v>
      </c>
      <c r="B723" t="s">
        <v>3493</v>
      </c>
      <c r="C723" t="s">
        <v>1367</v>
      </c>
      <c r="D723">
        <v>53</v>
      </c>
      <c r="E723" t="s">
        <v>3494</v>
      </c>
      <c r="F723">
        <v>4447</v>
      </c>
      <c r="G723" t="s">
        <v>3495</v>
      </c>
      <c r="H723" t="s">
        <v>1362</v>
      </c>
      <c r="I723" t="s">
        <v>1340</v>
      </c>
    </row>
    <row r="724" spans="1:9" x14ac:dyDescent="0.25">
      <c r="A724">
        <v>723</v>
      </c>
      <c r="B724" t="s">
        <v>3496</v>
      </c>
      <c r="C724" t="s">
        <v>1347</v>
      </c>
      <c r="D724">
        <v>34</v>
      </c>
      <c r="E724" t="s">
        <v>3497</v>
      </c>
      <c r="F724">
        <v>9567</v>
      </c>
      <c r="G724" t="s">
        <v>3498</v>
      </c>
      <c r="H724" t="s">
        <v>1350</v>
      </c>
      <c r="I724" t="s">
        <v>1340</v>
      </c>
    </row>
    <row r="725" spans="1:9" x14ac:dyDescent="0.25">
      <c r="A725">
        <v>724</v>
      </c>
      <c r="B725" t="s">
        <v>3499</v>
      </c>
      <c r="C725" t="s">
        <v>1336</v>
      </c>
      <c r="D725">
        <v>66</v>
      </c>
      <c r="E725" t="s">
        <v>3500</v>
      </c>
      <c r="F725">
        <v>110</v>
      </c>
      <c r="G725" t="s">
        <v>3501</v>
      </c>
      <c r="H725" t="s">
        <v>1362</v>
      </c>
      <c r="I725" t="s">
        <v>1340</v>
      </c>
    </row>
    <row r="726" spans="1:9" x14ac:dyDescent="0.25">
      <c r="A726">
        <v>725</v>
      </c>
      <c r="B726" t="s">
        <v>3502</v>
      </c>
      <c r="C726" t="s">
        <v>1411</v>
      </c>
      <c r="D726">
        <v>23</v>
      </c>
      <c r="E726" t="s">
        <v>3503</v>
      </c>
      <c r="F726">
        <v>9174</v>
      </c>
      <c r="G726" t="s">
        <v>3504</v>
      </c>
      <c r="H726" t="s">
        <v>1339</v>
      </c>
      <c r="I726" t="s">
        <v>1340</v>
      </c>
    </row>
    <row r="727" spans="1:9" x14ac:dyDescent="0.25">
      <c r="A727">
        <v>726</v>
      </c>
      <c r="B727" t="s">
        <v>3505</v>
      </c>
      <c r="C727" t="s">
        <v>1407</v>
      </c>
      <c r="D727">
        <v>27</v>
      </c>
      <c r="E727" t="s">
        <v>3506</v>
      </c>
      <c r="F727">
        <v>9439</v>
      </c>
      <c r="G727" t="s">
        <v>3507</v>
      </c>
      <c r="H727" t="s">
        <v>1377</v>
      </c>
      <c r="I727" t="s">
        <v>1340</v>
      </c>
    </row>
    <row r="728" spans="1:9" x14ac:dyDescent="0.25">
      <c r="A728">
        <v>727</v>
      </c>
      <c r="B728" t="s">
        <v>3508</v>
      </c>
      <c r="C728" t="s">
        <v>1336</v>
      </c>
      <c r="D728">
        <v>26</v>
      </c>
      <c r="E728" t="s">
        <v>3509</v>
      </c>
      <c r="F728">
        <v>3249</v>
      </c>
      <c r="G728" t="s">
        <v>3510</v>
      </c>
      <c r="H728" t="s">
        <v>1362</v>
      </c>
      <c r="I728" t="s">
        <v>1340</v>
      </c>
    </row>
    <row r="729" spans="1:9" x14ac:dyDescent="0.25">
      <c r="A729">
        <v>728</v>
      </c>
      <c r="B729" t="s">
        <v>3511</v>
      </c>
      <c r="C729" t="s">
        <v>1367</v>
      </c>
      <c r="D729">
        <v>51</v>
      </c>
      <c r="E729" t="s">
        <v>3512</v>
      </c>
      <c r="F729">
        <v>7148</v>
      </c>
      <c r="G729" t="s">
        <v>3513</v>
      </c>
      <c r="H729" t="s">
        <v>1377</v>
      </c>
      <c r="I729" t="s">
        <v>1340</v>
      </c>
    </row>
    <row r="730" spans="1:9" x14ac:dyDescent="0.25">
      <c r="A730">
        <v>729</v>
      </c>
      <c r="B730" t="s">
        <v>3514</v>
      </c>
      <c r="C730" t="s">
        <v>1336</v>
      </c>
      <c r="D730">
        <v>54</v>
      </c>
      <c r="E730" t="s">
        <v>3515</v>
      </c>
      <c r="F730">
        <v>7315</v>
      </c>
      <c r="G730" t="s">
        <v>3516</v>
      </c>
      <c r="H730" t="s">
        <v>1345</v>
      </c>
      <c r="I730" t="s">
        <v>1340</v>
      </c>
    </row>
    <row r="731" spans="1:9" x14ac:dyDescent="0.25">
      <c r="A731">
        <v>730</v>
      </c>
      <c r="B731" t="s">
        <v>3517</v>
      </c>
      <c r="C731" t="s">
        <v>1371</v>
      </c>
      <c r="D731">
        <v>73</v>
      </c>
      <c r="E731" t="s">
        <v>3518</v>
      </c>
      <c r="F731">
        <v>206</v>
      </c>
      <c r="G731" t="s">
        <v>2707</v>
      </c>
      <c r="H731" t="s">
        <v>1396</v>
      </c>
      <c r="I731" t="s">
        <v>1340</v>
      </c>
    </row>
    <row r="732" spans="1:9" x14ac:dyDescent="0.25">
      <c r="A732">
        <v>731</v>
      </c>
      <c r="B732" t="s">
        <v>3519</v>
      </c>
      <c r="C732" t="s">
        <v>1342</v>
      </c>
      <c r="D732">
        <v>39</v>
      </c>
      <c r="E732" t="s">
        <v>3520</v>
      </c>
      <c r="F732">
        <v>3505</v>
      </c>
      <c r="G732" t="s">
        <v>3521</v>
      </c>
      <c r="H732" t="s">
        <v>1377</v>
      </c>
      <c r="I732" t="s">
        <v>1340</v>
      </c>
    </row>
    <row r="733" spans="1:9" x14ac:dyDescent="0.25">
      <c r="A733">
        <v>732</v>
      </c>
      <c r="B733" t="s">
        <v>3522</v>
      </c>
      <c r="C733" t="s">
        <v>1342</v>
      </c>
      <c r="D733">
        <v>80</v>
      </c>
      <c r="E733" t="s">
        <v>3523</v>
      </c>
      <c r="F733">
        <v>8114</v>
      </c>
      <c r="G733" t="s">
        <v>3524</v>
      </c>
      <c r="H733" t="s">
        <v>1355</v>
      </c>
      <c r="I733" t="s">
        <v>1340</v>
      </c>
    </row>
    <row r="734" spans="1:9" x14ac:dyDescent="0.25">
      <c r="A734">
        <v>733</v>
      </c>
      <c r="B734" t="s">
        <v>3525</v>
      </c>
      <c r="C734" t="s">
        <v>1407</v>
      </c>
      <c r="D734">
        <v>67</v>
      </c>
      <c r="E734" t="s">
        <v>3526</v>
      </c>
      <c r="F734">
        <v>8850</v>
      </c>
      <c r="G734" t="s">
        <v>3527</v>
      </c>
      <c r="H734" t="s">
        <v>1362</v>
      </c>
      <c r="I734" t="s">
        <v>1340</v>
      </c>
    </row>
    <row r="735" spans="1:9" x14ac:dyDescent="0.25">
      <c r="A735">
        <v>734</v>
      </c>
      <c r="B735" t="s">
        <v>3528</v>
      </c>
      <c r="C735" t="s">
        <v>1371</v>
      </c>
      <c r="D735">
        <v>77</v>
      </c>
      <c r="E735" t="s">
        <v>3529</v>
      </c>
      <c r="F735">
        <v>3608</v>
      </c>
      <c r="G735" t="s">
        <v>3530</v>
      </c>
      <c r="H735" t="s">
        <v>1377</v>
      </c>
      <c r="I735" t="s">
        <v>1340</v>
      </c>
    </row>
    <row r="736" spans="1:9" x14ac:dyDescent="0.25">
      <c r="A736">
        <v>735</v>
      </c>
      <c r="B736" t="s">
        <v>3531</v>
      </c>
      <c r="C736" t="s">
        <v>1352</v>
      </c>
      <c r="D736">
        <v>46</v>
      </c>
      <c r="E736" t="s">
        <v>3532</v>
      </c>
      <c r="F736">
        <v>6248</v>
      </c>
      <c r="G736" t="s">
        <v>3533</v>
      </c>
      <c r="H736" t="s">
        <v>1355</v>
      </c>
      <c r="I736" t="s">
        <v>1340</v>
      </c>
    </row>
    <row r="737" spans="1:9" x14ac:dyDescent="0.25">
      <c r="A737">
        <v>736</v>
      </c>
      <c r="B737" t="s">
        <v>3534</v>
      </c>
      <c r="C737" t="s">
        <v>1336</v>
      </c>
      <c r="D737">
        <v>55</v>
      </c>
      <c r="E737" t="s">
        <v>3535</v>
      </c>
      <c r="F737">
        <v>2962</v>
      </c>
      <c r="G737" t="s">
        <v>3536</v>
      </c>
      <c r="H737" t="s">
        <v>1396</v>
      </c>
      <c r="I737" t="s">
        <v>1340</v>
      </c>
    </row>
    <row r="738" spans="1:9" x14ac:dyDescent="0.25">
      <c r="A738">
        <v>737</v>
      </c>
      <c r="B738" t="s">
        <v>3537</v>
      </c>
      <c r="C738" t="s">
        <v>1407</v>
      </c>
      <c r="D738">
        <v>60</v>
      </c>
      <c r="E738" t="s">
        <v>3538</v>
      </c>
      <c r="F738">
        <v>1762</v>
      </c>
      <c r="G738" t="s">
        <v>3539</v>
      </c>
      <c r="H738" t="s">
        <v>1414</v>
      </c>
      <c r="I738" t="s">
        <v>1340</v>
      </c>
    </row>
    <row r="739" spans="1:9" x14ac:dyDescent="0.25">
      <c r="A739">
        <v>738</v>
      </c>
      <c r="B739" t="s">
        <v>3540</v>
      </c>
      <c r="C739" t="s">
        <v>1407</v>
      </c>
      <c r="D739">
        <v>55</v>
      </c>
      <c r="E739" t="s">
        <v>3541</v>
      </c>
      <c r="F739">
        <v>5450</v>
      </c>
      <c r="G739" t="s">
        <v>3542</v>
      </c>
      <c r="H739" t="s">
        <v>1339</v>
      </c>
      <c r="I739" t="s">
        <v>1340</v>
      </c>
    </row>
    <row r="740" spans="1:9" x14ac:dyDescent="0.25">
      <c r="A740">
        <v>739</v>
      </c>
      <c r="B740" t="s">
        <v>3543</v>
      </c>
      <c r="C740" t="s">
        <v>1336</v>
      </c>
      <c r="D740">
        <v>57</v>
      </c>
      <c r="E740" t="s">
        <v>3544</v>
      </c>
      <c r="F740">
        <v>1335</v>
      </c>
      <c r="G740" t="s">
        <v>3545</v>
      </c>
      <c r="H740" t="s">
        <v>1362</v>
      </c>
      <c r="I740" t="s">
        <v>1340</v>
      </c>
    </row>
    <row r="741" spans="1:9" x14ac:dyDescent="0.25">
      <c r="A741">
        <v>740</v>
      </c>
      <c r="B741" t="s">
        <v>3546</v>
      </c>
      <c r="C741" t="s">
        <v>1411</v>
      </c>
      <c r="D741">
        <v>73</v>
      </c>
      <c r="E741" t="s">
        <v>3547</v>
      </c>
      <c r="F741">
        <v>531</v>
      </c>
      <c r="G741" t="s">
        <v>3548</v>
      </c>
      <c r="H741" t="s">
        <v>1414</v>
      </c>
      <c r="I741" t="s">
        <v>1340</v>
      </c>
    </row>
    <row r="742" spans="1:9" x14ac:dyDescent="0.25">
      <c r="A742">
        <v>741</v>
      </c>
      <c r="B742" t="s">
        <v>3549</v>
      </c>
      <c r="C742" t="s">
        <v>1336</v>
      </c>
      <c r="D742">
        <v>60</v>
      </c>
      <c r="E742" t="s">
        <v>3550</v>
      </c>
      <c r="F742">
        <v>2422</v>
      </c>
      <c r="G742" t="s">
        <v>3551</v>
      </c>
      <c r="H742" t="s">
        <v>1362</v>
      </c>
      <c r="I742" t="s">
        <v>1340</v>
      </c>
    </row>
    <row r="743" spans="1:9" x14ac:dyDescent="0.25">
      <c r="A743">
        <v>742</v>
      </c>
      <c r="B743" t="s">
        <v>3552</v>
      </c>
      <c r="C743" t="s">
        <v>1347</v>
      </c>
      <c r="D743">
        <v>44</v>
      </c>
      <c r="E743" t="s">
        <v>3553</v>
      </c>
      <c r="F743">
        <v>8642</v>
      </c>
      <c r="G743" t="s">
        <v>3554</v>
      </c>
      <c r="H743" t="s">
        <v>1377</v>
      </c>
      <c r="I743" t="s">
        <v>1340</v>
      </c>
    </row>
    <row r="744" spans="1:9" x14ac:dyDescent="0.25">
      <c r="A744">
        <v>743</v>
      </c>
      <c r="B744" t="s">
        <v>3555</v>
      </c>
      <c r="C744" t="s">
        <v>1411</v>
      </c>
      <c r="D744">
        <v>57</v>
      </c>
      <c r="E744" t="s">
        <v>3556</v>
      </c>
      <c r="F744">
        <v>6226</v>
      </c>
      <c r="G744" t="s">
        <v>3557</v>
      </c>
      <c r="H744" t="s">
        <v>1377</v>
      </c>
      <c r="I744" t="s">
        <v>1340</v>
      </c>
    </row>
    <row r="745" spans="1:9" x14ac:dyDescent="0.25">
      <c r="A745">
        <v>744</v>
      </c>
      <c r="B745" t="s">
        <v>3558</v>
      </c>
      <c r="C745" t="s">
        <v>1371</v>
      </c>
      <c r="D745">
        <v>79</v>
      </c>
      <c r="E745" t="s">
        <v>3559</v>
      </c>
      <c r="F745">
        <v>9828</v>
      </c>
      <c r="G745" t="s">
        <v>3560</v>
      </c>
      <c r="H745" t="s">
        <v>1339</v>
      </c>
      <c r="I745" t="s">
        <v>1340</v>
      </c>
    </row>
    <row r="746" spans="1:9" x14ac:dyDescent="0.25">
      <c r="A746">
        <v>745</v>
      </c>
      <c r="B746" t="s">
        <v>3561</v>
      </c>
      <c r="C746" t="s">
        <v>1411</v>
      </c>
      <c r="D746">
        <v>31</v>
      </c>
      <c r="E746" t="s">
        <v>3562</v>
      </c>
      <c r="F746">
        <v>526</v>
      </c>
      <c r="G746" t="s">
        <v>2867</v>
      </c>
      <c r="H746" t="s">
        <v>1339</v>
      </c>
      <c r="I746" t="s">
        <v>1340</v>
      </c>
    </row>
    <row r="747" spans="1:9" x14ac:dyDescent="0.25">
      <c r="A747">
        <v>746</v>
      </c>
      <c r="B747" t="s">
        <v>3563</v>
      </c>
      <c r="C747" t="s">
        <v>1336</v>
      </c>
      <c r="D747">
        <v>32</v>
      </c>
      <c r="E747" t="s">
        <v>3564</v>
      </c>
      <c r="F747">
        <v>2913</v>
      </c>
      <c r="G747" t="s">
        <v>3565</v>
      </c>
      <c r="H747" t="s">
        <v>1396</v>
      </c>
      <c r="I747" t="s">
        <v>1340</v>
      </c>
    </row>
    <row r="748" spans="1:9" x14ac:dyDescent="0.25">
      <c r="A748">
        <v>747</v>
      </c>
      <c r="B748" t="s">
        <v>3566</v>
      </c>
      <c r="C748" t="s">
        <v>1352</v>
      </c>
      <c r="D748">
        <v>25</v>
      </c>
      <c r="E748" t="s">
        <v>3567</v>
      </c>
      <c r="F748">
        <v>4037</v>
      </c>
      <c r="G748" t="s">
        <v>3568</v>
      </c>
      <c r="H748" t="s">
        <v>1396</v>
      </c>
      <c r="I748" t="s">
        <v>1340</v>
      </c>
    </row>
    <row r="749" spans="1:9" x14ac:dyDescent="0.25">
      <c r="A749">
        <v>748</v>
      </c>
      <c r="B749" t="s">
        <v>3569</v>
      </c>
      <c r="C749" t="s">
        <v>1336</v>
      </c>
      <c r="D749">
        <v>77</v>
      </c>
      <c r="E749" t="s">
        <v>3570</v>
      </c>
      <c r="F749">
        <v>5104</v>
      </c>
      <c r="G749" t="s">
        <v>3571</v>
      </c>
      <c r="H749" t="s">
        <v>1355</v>
      </c>
      <c r="I749" t="s">
        <v>1340</v>
      </c>
    </row>
    <row r="750" spans="1:9" x14ac:dyDescent="0.25">
      <c r="A750">
        <v>749</v>
      </c>
      <c r="B750" t="s">
        <v>3572</v>
      </c>
      <c r="C750" t="s">
        <v>1407</v>
      </c>
      <c r="D750">
        <v>27</v>
      </c>
      <c r="E750" t="s">
        <v>3573</v>
      </c>
      <c r="F750">
        <v>4298</v>
      </c>
      <c r="G750" t="s">
        <v>3574</v>
      </c>
      <c r="H750" t="s">
        <v>1414</v>
      </c>
      <c r="I750" t="s">
        <v>1340</v>
      </c>
    </row>
    <row r="751" spans="1:9" x14ac:dyDescent="0.25">
      <c r="A751">
        <v>750</v>
      </c>
      <c r="B751" t="s">
        <v>3575</v>
      </c>
      <c r="C751" t="s">
        <v>1347</v>
      </c>
      <c r="D751">
        <v>42</v>
      </c>
      <c r="E751" t="s">
        <v>3576</v>
      </c>
      <c r="F751">
        <v>7850</v>
      </c>
      <c r="G751" t="s">
        <v>3577</v>
      </c>
      <c r="H751" t="s">
        <v>1396</v>
      </c>
      <c r="I751" t="s">
        <v>1340</v>
      </c>
    </row>
    <row r="752" spans="1:9" x14ac:dyDescent="0.25">
      <c r="A752">
        <v>751</v>
      </c>
      <c r="B752" t="s">
        <v>3578</v>
      </c>
      <c r="C752" t="s">
        <v>1407</v>
      </c>
      <c r="D752">
        <v>39</v>
      </c>
      <c r="E752" t="s">
        <v>3579</v>
      </c>
      <c r="F752">
        <v>8869</v>
      </c>
      <c r="G752" t="s">
        <v>3580</v>
      </c>
      <c r="H752" t="s">
        <v>1350</v>
      </c>
      <c r="I752" t="s">
        <v>1340</v>
      </c>
    </row>
    <row r="753" spans="1:9" x14ac:dyDescent="0.25">
      <c r="A753">
        <v>752</v>
      </c>
      <c r="B753" t="s">
        <v>3581</v>
      </c>
      <c r="C753" t="s">
        <v>1347</v>
      </c>
      <c r="D753">
        <v>42</v>
      </c>
      <c r="E753" t="s">
        <v>3582</v>
      </c>
      <c r="F753">
        <v>4665</v>
      </c>
      <c r="G753" t="s">
        <v>3583</v>
      </c>
      <c r="H753" t="s">
        <v>1396</v>
      </c>
      <c r="I753" t="s">
        <v>1340</v>
      </c>
    </row>
    <row r="754" spans="1:9" x14ac:dyDescent="0.25">
      <c r="A754">
        <v>753</v>
      </c>
      <c r="B754" t="s">
        <v>3584</v>
      </c>
      <c r="C754" t="s">
        <v>1411</v>
      </c>
      <c r="D754">
        <v>48</v>
      </c>
      <c r="E754" t="s">
        <v>3585</v>
      </c>
      <c r="F754">
        <v>7077</v>
      </c>
      <c r="G754" t="s">
        <v>3586</v>
      </c>
      <c r="H754" t="s">
        <v>1396</v>
      </c>
      <c r="I754" t="s">
        <v>1340</v>
      </c>
    </row>
    <row r="755" spans="1:9" x14ac:dyDescent="0.25">
      <c r="A755">
        <v>754</v>
      </c>
      <c r="B755" t="s">
        <v>3587</v>
      </c>
      <c r="C755" t="s">
        <v>1352</v>
      </c>
      <c r="D755">
        <v>74</v>
      </c>
      <c r="E755" t="s">
        <v>3588</v>
      </c>
      <c r="F755">
        <v>1488</v>
      </c>
      <c r="G755" t="s">
        <v>3011</v>
      </c>
      <c r="H755" t="s">
        <v>1362</v>
      </c>
      <c r="I755" t="s">
        <v>1340</v>
      </c>
    </row>
    <row r="756" spans="1:9" x14ac:dyDescent="0.25">
      <c r="A756">
        <v>755</v>
      </c>
      <c r="B756" t="s">
        <v>3589</v>
      </c>
      <c r="C756" t="s">
        <v>1336</v>
      </c>
      <c r="D756">
        <v>79</v>
      </c>
      <c r="E756" t="s">
        <v>3590</v>
      </c>
      <c r="F756">
        <v>9976</v>
      </c>
      <c r="G756" t="s">
        <v>3591</v>
      </c>
      <c r="H756" t="s">
        <v>1362</v>
      </c>
      <c r="I756" t="s">
        <v>1340</v>
      </c>
    </row>
    <row r="757" spans="1:9" x14ac:dyDescent="0.25">
      <c r="A757">
        <v>756</v>
      </c>
      <c r="B757" t="s">
        <v>3592</v>
      </c>
      <c r="C757" t="s">
        <v>1336</v>
      </c>
      <c r="D757">
        <v>34</v>
      </c>
      <c r="E757" t="s">
        <v>3593</v>
      </c>
      <c r="F757">
        <v>6440</v>
      </c>
      <c r="G757" t="s">
        <v>3594</v>
      </c>
      <c r="H757" t="s">
        <v>1377</v>
      </c>
      <c r="I757" t="s">
        <v>1340</v>
      </c>
    </row>
    <row r="758" spans="1:9" x14ac:dyDescent="0.25">
      <c r="A758">
        <v>757</v>
      </c>
      <c r="B758" t="s">
        <v>3595</v>
      </c>
      <c r="C758" t="s">
        <v>1411</v>
      </c>
      <c r="D758">
        <v>31</v>
      </c>
      <c r="E758" t="s">
        <v>3596</v>
      </c>
      <c r="F758">
        <v>4773</v>
      </c>
      <c r="G758" t="s">
        <v>3597</v>
      </c>
      <c r="H758" t="s">
        <v>1362</v>
      </c>
      <c r="I758" t="s">
        <v>1340</v>
      </c>
    </row>
    <row r="759" spans="1:9" x14ac:dyDescent="0.25">
      <c r="A759">
        <v>758</v>
      </c>
      <c r="B759" t="s">
        <v>3598</v>
      </c>
      <c r="C759" t="s">
        <v>1342</v>
      </c>
      <c r="D759">
        <v>44</v>
      </c>
      <c r="E759" t="s">
        <v>3599</v>
      </c>
      <c r="F759">
        <v>697</v>
      </c>
      <c r="G759" t="s">
        <v>3600</v>
      </c>
      <c r="H759" t="s">
        <v>1362</v>
      </c>
      <c r="I759" t="s">
        <v>1340</v>
      </c>
    </row>
    <row r="760" spans="1:9" x14ac:dyDescent="0.25">
      <c r="A760">
        <v>759</v>
      </c>
      <c r="B760" t="s">
        <v>3601</v>
      </c>
      <c r="C760" t="s">
        <v>1336</v>
      </c>
      <c r="D760">
        <v>30</v>
      </c>
      <c r="E760" t="s">
        <v>3602</v>
      </c>
      <c r="F760">
        <v>5234</v>
      </c>
      <c r="G760" t="s">
        <v>3603</v>
      </c>
      <c r="H760" t="s">
        <v>1339</v>
      </c>
      <c r="I760" t="s">
        <v>1340</v>
      </c>
    </row>
    <row r="761" spans="1:9" x14ac:dyDescent="0.25">
      <c r="A761">
        <v>760</v>
      </c>
      <c r="B761" t="s">
        <v>3604</v>
      </c>
      <c r="C761" t="s">
        <v>1352</v>
      </c>
      <c r="D761">
        <v>49</v>
      </c>
      <c r="E761" t="s">
        <v>3605</v>
      </c>
      <c r="F761">
        <v>5781</v>
      </c>
      <c r="G761" t="s">
        <v>3606</v>
      </c>
      <c r="H761" t="s">
        <v>1345</v>
      </c>
      <c r="I761" t="s">
        <v>1340</v>
      </c>
    </row>
    <row r="762" spans="1:9" x14ac:dyDescent="0.25">
      <c r="A762">
        <v>761</v>
      </c>
      <c r="B762" t="s">
        <v>3607</v>
      </c>
      <c r="C762" t="s">
        <v>1411</v>
      </c>
      <c r="D762">
        <v>52</v>
      </c>
      <c r="E762" t="s">
        <v>3608</v>
      </c>
      <c r="F762">
        <v>3739</v>
      </c>
      <c r="G762" t="s">
        <v>3609</v>
      </c>
      <c r="H762" t="s">
        <v>1396</v>
      </c>
      <c r="I762" t="s">
        <v>1340</v>
      </c>
    </row>
    <row r="763" spans="1:9" x14ac:dyDescent="0.25">
      <c r="A763">
        <v>762</v>
      </c>
      <c r="B763" t="s">
        <v>3610</v>
      </c>
      <c r="C763" t="s">
        <v>1347</v>
      </c>
      <c r="D763">
        <v>43</v>
      </c>
      <c r="E763" t="s">
        <v>3611</v>
      </c>
      <c r="F763">
        <v>8719</v>
      </c>
      <c r="G763" t="s">
        <v>3612</v>
      </c>
      <c r="H763" t="s">
        <v>1414</v>
      </c>
      <c r="I763" t="s">
        <v>1340</v>
      </c>
    </row>
    <row r="764" spans="1:9" x14ac:dyDescent="0.25">
      <c r="A764">
        <v>763</v>
      </c>
      <c r="B764" t="s">
        <v>3613</v>
      </c>
      <c r="C764" t="s">
        <v>1342</v>
      </c>
      <c r="D764">
        <v>37</v>
      </c>
      <c r="E764" t="s">
        <v>3614</v>
      </c>
      <c r="F764">
        <v>3568</v>
      </c>
      <c r="G764" t="s">
        <v>3615</v>
      </c>
      <c r="H764" t="s">
        <v>1396</v>
      </c>
      <c r="I764" t="s">
        <v>1340</v>
      </c>
    </row>
    <row r="765" spans="1:9" x14ac:dyDescent="0.25">
      <c r="A765">
        <v>764</v>
      </c>
      <c r="B765" t="s">
        <v>3616</v>
      </c>
      <c r="C765" t="s">
        <v>1347</v>
      </c>
      <c r="D765">
        <v>32</v>
      </c>
      <c r="E765" t="s">
        <v>3617</v>
      </c>
      <c r="F765">
        <v>9998</v>
      </c>
      <c r="G765" t="s">
        <v>3618</v>
      </c>
      <c r="H765" t="s">
        <v>1377</v>
      </c>
      <c r="I765" t="s">
        <v>1340</v>
      </c>
    </row>
    <row r="766" spans="1:9" x14ac:dyDescent="0.25">
      <c r="A766">
        <v>765</v>
      </c>
      <c r="B766" t="s">
        <v>3619</v>
      </c>
      <c r="C766" t="s">
        <v>1411</v>
      </c>
      <c r="D766">
        <v>59</v>
      </c>
      <c r="E766" t="s">
        <v>3620</v>
      </c>
      <c r="F766">
        <v>751</v>
      </c>
      <c r="G766" t="s">
        <v>3621</v>
      </c>
      <c r="H766" t="s">
        <v>1362</v>
      </c>
      <c r="I766" t="s">
        <v>1340</v>
      </c>
    </row>
    <row r="767" spans="1:9" x14ac:dyDescent="0.25">
      <c r="A767">
        <v>766</v>
      </c>
      <c r="B767" t="s">
        <v>3622</v>
      </c>
      <c r="C767" t="s">
        <v>1367</v>
      </c>
      <c r="D767">
        <v>66</v>
      </c>
      <c r="E767" t="s">
        <v>3623</v>
      </c>
      <c r="F767">
        <v>2658</v>
      </c>
      <c r="G767" t="s">
        <v>3624</v>
      </c>
      <c r="H767" t="s">
        <v>1362</v>
      </c>
      <c r="I767" t="s">
        <v>1340</v>
      </c>
    </row>
    <row r="768" spans="1:9" x14ac:dyDescent="0.25">
      <c r="A768">
        <v>767</v>
      </c>
      <c r="B768" t="s">
        <v>3625</v>
      </c>
      <c r="C768" t="s">
        <v>1407</v>
      </c>
      <c r="D768">
        <v>37</v>
      </c>
      <c r="E768" t="s">
        <v>3626</v>
      </c>
      <c r="F768">
        <v>6349</v>
      </c>
      <c r="G768" t="s">
        <v>3008</v>
      </c>
      <c r="H768" t="s">
        <v>1345</v>
      </c>
      <c r="I768" t="s">
        <v>1340</v>
      </c>
    </row>
    <row r="769" spans="1:9" x14ac:dyDescent="0.25">
      <c r="A769">
        <v>768</v>
      </c>
      <c r="B769" t="s">
        <v>3627</v>
      </c>
      <c r="C769" t="s">
        <v>1352</v>
      </c>
      <c r="D769">
        <v>52</v>
      </c>
      <c r="E769" t="s">
        <v>3628</v>
      </c>
      <c r="F769">
        <v>1876</v>
      </c>
      <c r="G769" t="s">
        <v>3629</v>
      </c>
      <c r="H769" t="s">
        <v>1339</v>
      </c>
      <c r="I769" t="s">
        <v>1340</v>
      </c>
    </row>
    <row r="770" spans="1:9" x14ac:dyDescent="0.25">
      <c r="A770">
        <v>769</v>
      </c>
      <c r="B770" t="s">
        <v>3630</v>
      </c>
      <c r="C770" t="s">
        <v>1371</v>
      </c>
      <c r="D770">
        <v>21</v>
      </c>
      <c r="E770" t="s">
        <v>3631</v>
      </c>
      <c r="F770">
        <v>8190</v>
      </c>
      <c r="G770" t="s">
        <v>3632</v>
      </c>
      <c r="H770" t="s">
        <v>1350</v>
      </c>
      <c r="I770" t="s">
        <v>1340</v>
      </c>
    </row>
    <row r="771" spans="1:9" x14ac:dyDescent="0.25">
      <c r="A771">
        <v>770</v>
      </c>
      <c r="B771" t="s">
        <v>3633</v>
      </c>
      <c r="C771" t="s">
        <v>1347</v>
      </c>
      <c r="D771">
        <v>50</v>
      </c>
      <c r="E771" t="s">
        <v>3634</v>
      </c>
      <c r="F771">
        <v>4196</v>
      </c>
      <c r="G771" t="s">
        <v>3477</v>
      </c>
      <c r="H771" t="s">
        <v>1345</v>
      </c>
      <c r="I771" t="s">
        <v>1340</v>
      </c>
    </row>
    <row r="772" spans="1:9" x14ac:dyDescent="0.25">
      <c r="A772">
        <v>771</v>
      </c>
      <c r="B772" t="s">
        <v>3635</v>
      </c>
      <c r="C772" t="s">
        <v>1342</v>
      </c>
      <c r="D772">
        <v>74</v>
      </c>
      <c r="E772" t="s">
        <v>3636</v>
      </c>
      <c r="F772">
        <v>8882</v>
      </c>
      <c r="G772" t="s">
        <v>3637</v>
      </c>
      <c r="H772" t="s">
        <v>1396</v>
      </c>
      <c r="I772" t="s">
        <v>1340</v>
      </c>
    </row>
    <row r="773" spans="1:9" x14ac:dyDescent="0.25">
      <c r="A773">
        <v>772</v>
      </c>
      <c r="B773" t="s">
        <v>3638</v>
      </c>
      <c r="C773" t="s">
        <v>1407</v>
      </c>
      <c r="D773">
        <v>71</v>
      </c>
      <c r="E773" t="s">
        <v>3639</v>
      </c>
      <c r="F773">
        <v>2915</v>
      </c>
      <c r="G773" t="s">
        <v>3640</v>
      </c>
      <c r="H773" t="s">
        <v>1345</v>
      </c>
      <c r="I773" t="s">
        <v>1340</v>
      </c>
    </row>
    <row r="774" spans="1:9" x14ac:dyDescent="0.25">
      <c r="A774">
        <v>773</v>
      </c>
      <c r="B774" t="s">
        <v>3641</v>
      </c>
      <c r="C774" t="s">
        <v>1342</v>
      </c>
      <c r="D774">
        <v>55</v>
      </c>
      <c r="E774" t="s">
        <v>3642</v>
      </c>
      <c r="F774">
        <v>4177</v>
      </c>
      <c r="G774" t="s">
        <v>3643</v>
      </c>
      <c r="H774" t="s">
        <v>1362</v>
      </c>
      <c r="I774" t="s">
        <v>1340</v>
      </c>
    </row>
    <row r="775" spans="1:9" x14ac:dyDescent="0.25">
      <c r="A775">
        <v>774</v>
      </c>
      <c r="B775" t="s">
        <v>3644</v>
      </c>
      <c r="C775" t="s">
        <v>1407</v>
      </c>
      <c r="D775">
        <v>34</v>
      </c>
      <c r="E775" t="s">
        <v>3645</v>
      </c>
      <c r="F775">
        <v>8590</v>
      </c>
      <c r="G775" t="s">
        <v>3646</v>
      </c>
      <c r="H775" t="s">
        <v>1414</v>
      </c>
      <c r="I775" t="s">
        <v>1340</v>
      </c>
    </row>
    <row r="776" spans="1:9" x14ac:dyDescent="0.25">
      <c r="A776">
        <v>775</v>
      </c>
      <c r="B776" t="s">
        <v>3647</v>
      </c>
      <c r="C776" t="s">
        <v>1352</v>
      </c>
      <c r="D776">
        <v>56</v>
      </c>
      <c r="E776" t="s">
        <v>3648</v>
      </c>
      <c r="F776">
        <v>8274</v>
      </c>
      <c r="G776" t="s">
        <v>3649</v>
      </c>
      <c r="H776" t="s">
        <v>1339</v>
      </c>
      <c r="I776" t="s">
        <v>1340</v>
      </c>
    </row>
    <row r="777" spans="1:9" x14ac:dyDescent="0.25">
      <c r="A777">
        <v>776</v>
      </c>
      <c r="B777" t="s">
        <v>3650</v>
      </c>
      <c r="C777" t="s">
        <v>1342</v>
      </c>
      <c r="D777">
        <v>24</v>
      </c>
      <c r="E777" t="s">
        <v>3651</v>
      </c>
      <c r="F777">
        <v>8348</v>
      </c>
      <c r="G777" t="s">
        <v>3652</v>
      </c>
      <c r="H777" t="s">
        <v>1350</v>
      </c>
      <c r="I777" t="s">
        <v>1340</v>
      </c>
    </row>
    <row r="778" spans="1:9" x14ac:dyDescent="0.25">
      <c r="A778">
        <v>777</v>
      </c>
      <c r="B778" t="s">
        <v>3653</v>
      </c>
      <c r="C778" t="s">
        <v>1336</v>
      </c>
      <c r="D778">
        <v>50</v>
      </c>
      <c r="E778" t="s">
        <v>3654</v>
      </c>
      <c r="F778">
        <v>2616</v>
      </c>
      <c r="G778" t="s">
        <v>1413</v>
      </c>
      <c r="H778" t="s">
        <v>1362</v>
      </c>
      <c r="I778" t="s">
        <v>1340</v>
      </c>
    </row>
    <row r="779" spans="1:9" x14ac:dyDescent="0.25">
      <c r="A779">
        <v>778</v>
      </c>
      <c r="B779" t="s">
        <v>3655</v>
      </c>
      <c r="C779" t="s">
        <v>1342</v>
      </c>
      <c r="D779">
        <v>20</v>
      </c>
      <c r="E779" t="s">
        <v>3656</v>
      </c>
      <c r="F779">
        <v>2902</v>
      </c>
      <c r="G779" t="s">
        <v>3657</v>
      </c>
      <c r="H779" t="s">
        <v>1339</v>
      </c>
      <c r="I779" t="s">
        <v>1340</v>
      </c>
    </row>
    <row r="780" spans="1:9" x14ac:dyDescent="0.25">
      <c r="A780">
        <v>779</v>
      </c>
      <c r="B780" t="s">
        <v>3658</v>
      </c>
      <c r="C780" t="s">
        <v>1367</v>
      </c>
      <c r="D780">
        <v>20</v>
      </c>
      <c r="E780" t="s">
        <v>3659</v>
      </c>
      <c r="F780">
        <v>4604</v>
      </c>
      <c r="G780" t="s">
        <v>3660</v>
      </c>
      <c r="H780" t="s">
        <v>1345</v>
      </c>
      <c r="I780" t="s">
        <v>1340</v>
      </c>
    </row>
    <row r="781" spans="1:9" x14ac:dyDescent="0.25">
      <c r="A781">
        <v>780</v>
      </c>
      <c r="B781" t="s">
        <v>3661</v>
      </c>
      <c r="C781" t="s">
        <v>1342</v>
      </c>
      <c r="D781">
        <v>55</v>
      </c>
      <c r="E781" t="s">
        <v>3662</v>
      </c>
      <c r="F781">
        <v>1702</v>
      </c>
      <c r="G781" t="s">
        <v>3663</v>
      </c>
      <c r="H781" t="s">
        <v>1396</v>
      </c>
      <c r="I781" t="s">
        <v>1340</v>
      </c>
    </row>
    <row r="782" spans="1:9" x14ac:dyDescent="0.25">
      <c r="A782">
        <v>781</v>
      </c>
      <c r="B782" t="s">
        <v>3664</v>
      </c>
      <c r="C782" t="s">
        <v>1342</v>
      </c>
      <c r="D782">
        <v>36</v>
      </c>
      <c r="E782" t="s">
        <v>3665</v>
      </c>
      <c r="F782">
        <v>6220</v>
      </c>
      <c r="G782" t="s">
        <v>3666</v>
      </c>
      <c r="H782" t="s">
        <v>1396</v>
      </c>
      <c r="I782" t="s">
        <v>1340</v>
      </c>
    </row>
    <row r="783" spans="1:9" x14ac:dyDescent="0.25">
      <c r="A783">
        <v>782</v>
      </c>
      <c r="B783" t="s">
        <v>3667</v>
      </c>
      <c r="C783" t="s">
        <v>1367</v>
      </c>
      <c r="D783">
        <v>39</v>
      </c>
      <c r="E783" t="s">
        <v>3668</v>
      </c>
      <c r="F783">
        <v>2423</v>
      </c>
      <c r="G783" t="s">
        <v>1836</v>
      </c>
      <c r="H783" t="s">
        <v>1355</v>
      </c>
      <c r="I783" t="s">
        <v>1340</v>
      </c>
    </row>
    <row r="784" spans="1:9" x14ac:dyDescent="0.25">
      <c r="A784">
        <v>783</v>
      </c>
      <c r="B784" t="s">
        <v>3669</v>
      </c>
      <c r="C784" t="s">
        <v>1336</v>
      </c>
      <c r="D784">
        <v>49</v>
      </c>
      <c r="E784" t="s">
        <v>3670</v>
      </c>
      <c r="F784">
        <v>4250</v>
      </c>
      <c r="G784" t="s">
        <v>3671</v>
      </c>
      <c r="H784" t="s">
        <v>1345</v>
      </c>
      <c r="I784" t="s">
        <v>1340</v>
      </c>
    </row>
    <row r="785" spans="1:9" x14ac:dyDescent="0.25">
      <c r="A785">
        <v>784</v>
      </c>
      <c r="B785" t="s">
        <v>3672</v>
      </c>
      <c r="C785" t="s">
        <v>1371</v>
      </c>
      <c r="D785">
        <v>76</v>
      </c>
      <c r="E785" t="s">
        <v>3673</v>
      </c>
      <c r="F785">
        <v>8631</v>
      </c>
      <c r="G785" t="s">
        <v>3674</v>
      </c>
      <c r="H785" t="s">
        <v>1396</v>
      </c>
      <c r="I785" t="s">
        <v>1340</v>
      </c>
    </row>
    <row r="786" spans="1:9" x14ac:dyDescent="0.25">
      <c r="A786">
        <v>785</v>
      </c>
      <c r="B786" t="s">
        <v>3675</v>
      </c>
      <c r="C786" t="s">
        <v>1342</v>
      </c>
      <c r="D786">
        <v>54</v>
      </c>
      <c r="E786" t="s">
        <v>3676</v>
      </c>
      <c r="F786">
        <v>2683</v>
      </c>
      <c r="G786" t="s">
        <v>3677</v>
      </c>
      <c r="H786" t="s">
        <v>1339</v>
      </c>
      <c r="I786" t="s">
        <v>1340</v>
      </c>
    </row>
    <row r="787" spans="1:9" x14ac:dyDescent="0.25">
      <c r="A787">
        <v>786</v>
      </c>
      <c r="B787" t="s">
        <v>3678</v>
      </c>
      <c r="C787" t="s">
        <v>1367</v>
      </c>
      <c r="D787">
        <v>23</v>
      </c>
      <c r="E787" t="s">
        <v>3679</v>
      </c>
      <c r="F787">
        <v>4731</v>
      </c>
      <c r="G787" t="s">
        <v>3680</v>
      </c>
      <c r="H787" t="s">
        <v>1362</v>
      </c>
      <c r="I787" t="s">
        <v>1340</v>
      </c>
    </row>
    <row r="788" spans="1:9" x14ac:dyDescent="0.25">
      <c r="A788">
        <v>787</v>
      </c>
      <c r="B788" t="s">
        <v>3681</v>
      </c>
      <c r="C788" t="s">
        <v>1336</v>
      </c>
      <c r="D788">
        <v>31</v>
      </c>
      <c r="E788" t="s">
        <v>3682</v>
      </c>
      <c r="F788">
        <v>1417</v>
      </c>
      <c r="G788" t="s">
        <v>3683</v>
      </c>
      <c r="H788" t="s">
        <v>1345</v>
      </c>
      <c r="I788" t="s">
        <v>1340</v>
      </c>
    </row>
    <row r="789" spans="1:9" x14ac:dyDescent="0.25">
      <c r="A789">
        <v>788</v>
      </c>
      <c r="B789" t="s">
        <v>3684</v>
      </c>
      <c r="C789" t="s">
        <v>1371</v>
      </c>
      <c r="D789">
        <v>71</v>
      </c>
      <c r="E789" t="s">
        <v>3685</v>
      </c>
      <c r="F789">
        <v>6876</v>
      </c>
      <c r="G789" t="s">
        <v>3686</v>
      </c>
      <c r="H789" t="s">
        <v>1355</v>
      </c>
      <c r="I789" t="s">
        <v>1340</v>
      </c>
    </row>
    <row r="790" spans="1:9" x14ac:dyDescent="0.25">
      <c r="A790">
        <v>789</v>
      </c>
      <c r="B790" t="s">
        <v>3687</v>
      </c>
      <c r="C790" t="s">
        <v>1407</v>
      </c>
      <c r="D790">
        <v>36</v>
      </c>
      <c r="E790" t="s">
        <v>3688</v>
      </c>
      <c r="F790">
        <v>1438</v>
      </c>
      <c r="G790" t="s">
        <v>3689</v>
      </c>
      <c r="H790" t="s">
        <v>1377</v>
      </c>
      <c r="I790" t="s">
        <v>1340</v>
      </c>
    </row>
    <row r="791" spans="1:9" x14ac:dyDescent="0.25">
      <c r="A791">
        <v>790</v>
      </c>
      <c r="B791" t="s">
        <v>3690</v>
      </c>
      <c r="C791" t="s">
        <v>1407</v>
      </c>
      <c r="D791">
        <v>67</v>
      </c>
      <c r="E791" t="s">
        <v>3691</v>
      </c>
      <c r="F791">
        <v>6313</v>
      </c>
      <c r="G791" t="s">
        <v>3692</v>
      </c>
      <c r="H791" t="s">
        <v>1350</v>
      </c>
      <c r="I791" t="s">
        <v>1340</v>
      </c>
    </row>
    <row r="792" spans="1:9" x14ac:dyDescent="0.25">
      <c r="A792">
        <v>791</v>
      </c>
      <c r="B792" t="s">
        <v>3693</v>
      </c>
      <c r="C792" t="s">
        <v>1367</v>
      </c>
      <c r="D792">
        <v>34</v>
      </c>
      <c r="E792" t="s">
        <v>3694</v>
      </c>
      <c r="F792">
        <v>8839</v>
      </c>
      <c r="G792" t="s">
        <v>3695</v>
      </c>
      <c r="H792" t="s">
        <v>1355</v>
      </c>
      <c r="I792" t="s">
        <v>1340</v>
      </c>
    </row>
    <row r="793" spans="1:9" x14ac:dyDescent="0.25">
      <c r="A793">
        <v>792</v>
      </c>
      <c r="B793" t="s">
        <v>3696</v>
      </c>
      <c r="C793" t="s">
        <v>1352</v>
      </c>
      <c r="D793">
        <v>56</v>
      </c>
      <c r="E793" t="s">
        <v>3697</v>
      </c>
      <c r="F793">
        <v>4363</v>
      </c>
      <c r="G793" t="s">
        <v>3698</v>
      </c>
      <c r="H793" t="s">
        <v>1377</v>
      </c>
      <c r="I793" t="s">
        <v>1340</v>
      </c>
    </row>
    <row r="794" spans="1:9" x14ac:dyDescent="0.25">
      <c r="A794">
        <v>793</v>
      </c>
      <c r="B794" t="s">
        <v>3699</v>
      </c>
      <c r="C794" t="s">
        <v>1367</v>
      </c>
      <c r="D794">
        <v>70</v>
      </c>
      <c r="E794" t="s">
        <v>3700</v>
      </c>
      <c r="F794">
        <v>7795</v>
      </c>
      <c r="G794" t="s">
        <v>2930</v>
      </c>
      <c r="H794" t="s">
        <v>1377</v>
      </c>
      <c r="I794" t="s">
        <v>1340</v>
      </c>
    </row>
    <row r="795" spans="1:9" x14ac:dyDescent="0.25">
      <c r="A795">
        <v>794</v>
      </c>
      <c r="B795" t="s">
        <v>3701</v>
      </c>
      <c r="C795" t="s">
        <v>1411</v>
      </c>
      <c r="D795">
        <v>72</v>
      </c>
      <c r="E795" t="s">
        <v>3702</v>
      </c>
      <c r="F795">
        <v>9751</v>
      </c>
      <c r="G795" t="s">
        <v>3703</v>
      </c>
      <c r="H795" t="s">
        <v>1345</v>
      </c>
      <c r="I795" t="s">
        <v>1340</v>
      </c>
    </row>
    <row r="796" spans="1:9" x14ac:dyDescent="0.25">
      <c r="A796">
        <v>795</v>
      </c>
      <c r="B796" t="s">
        <v>3704</v>
      </c>
      <c r="C796" t="s">
        <v>1367</v>
      </c>
      <c r="D796">
        <v>49</v>
      </c>
      <c r="E796" t="s">
        <v>3705</v>
      </c>
      <c r="F796">
        <v>1712</v>
      </c>
      <c r="G796" t="s">
        <v>3706</v>
      </c>
      <c r="H796" t="s">
        <v>1350</v>
      </c>
      <c r="I796" t="s">
        <v>1340</v>
      </c>
    </row>
    <row r="797" spans="1:9" x14ac:dyDescent="0.25">
      <c r="A797">
        <v>796</v>
      </c>
      <c r="B797" t="s">
        <v>3707</v>
      </c>
      <c r="C797" t="s">
        <v>1347</v>
      </c>
      <c r="D797">
        <v>26</v>
      </c>
      <c r="E797" t="s">
        <v>3708</v>
      </c>
      <c r="F797">
        <v>7192</v>
      </c>
      <c r="G797" t="s">
        <v>3709</v>
      </c>
      <c r="H797" t="s">
        <v>1355</v>
      </c>
      <c r="I797" t="s">
        <v>1340</v>
      </c>
    </row>
    <row r="798" spans="1:9" x14ac:dyDescent="0.25">
      <c r="A798">
        <v>797</v>
      </c>
      <c r="B798" t="s">
        <v>3710</v>
      </c>
      <c r="C798" t="s">
        <v>1336</v>
      </c>
      <c r="D798">
        <v>32</v>
      </c>
      <c r="E798" t="s">
        <v>3711</v>
      </c>
      <c r="F798">
        <v>6714</v>
      </c>
      <c r="G798" t="s">
        <v>3712</v>
      </c>
      <c r="H798" t="s">
        <v>1355</v>
      </c>
      <c r="I798" t="s">
        <v>1340</v>
      </c>
    </row>
    <row r="799" spans="1:9" x14ac:dyDescent="0.25">
      <c r="A799">
        <v>798</v>
      </c>
      <c r="B799" t="s">
        <v>3713</v>
      </c>
      <c r="C799" t="s">
        <v>1367</v>
      </c>
      <c r="D799">
        <v>56</v>
      </c>
      <c r="E799" t="s">
        <v>3714</v>
      </c>
      <c r="F799">
        <v>6531</v>
      </c>
      <c r="G799" t="s">
        <v>3715</v>
      </c>
      <c r="H799" t="s">
        <v>1350</v>
      </c>
      <c r="I799" t="s">
        <v>1340</v>
      </c>
    </row>
    <row r="800" spans="1:9" x14ac:dyDescent="0.25">
      <c r="A800">
        <v>799</v>
      </c>
      <c r="B800" t="s">
        <v>3716</v>
      </c>
      <c r="C800" t="s">
        <v>1347</v>
      </c>
      <c r="D800">
        <v>67</v>
      </c>
      <c r="E800" t="s">
        <v>3717</v>
      </c>
      <c r="F800">
        <v>8786</v>
      </c>
      <c r="G800" t="s">
        <v>3718</v>
      </c>
      <c r="H800" t="s">
        <v>1362</v>
      </c>
      <c r="I800" t="s">
        <v>1340</v>
      </c>
    </row>
    <row r="801" spans="1:9" x14ac:dyDescent="0.25">
      <c r="A801">
        <v>800</v>
      </c>
      <c r="B801" t="s">
        <v>3719</v>
      </c>
      <c r="C801" t="s">
        <v>1352</v>
      </c>
      <c r="D801">
        <v>49</v>
      </c>
      <c r="E801" t="s">
        <v>3720</v>
      </c>
      <c r="F801">
        <v>4505</v>
      </c>
      <c r="G801" t="s">
        <v>3721</v>
      </c>
      <c r="H801" t="s">
        <v>1355</v>
      </c>
      <c r="I801" t="s">
        <v>1340</v>
      </c>
    </row>
    <row r="802" spans="1:9" x14ac:dyDescent="0.25">
      <c r="A802">
        <v>801</v>
      </c>
      <c r="B802" t="s">
        <v>3722</v>
      </c>
      <c r="C802" t="s">
        <v>1336</v>
      </c>
      <c r="D802">
        <v>64</v>
      </c>
      <c r="E802" t="s">
        <v>3723</v>
      </c>
      <c r="F802">
        <v>3128</v>
      </c>
      <c r="G802" t="s">
        <v>3724</v>
      </c>
      <c r="H802" t="s">
        <v>1350</v>
      </c>
      <c r="I802" t="s">
        <v>1340</v>
      </c>
    </row>
    <row r="803" spans="1:9" x14ac:dyDescent="0.25">
      <c r="A803">
        <v>802</v>
      </c>
      <c r="B803" t="s">
        <v>3725</v>
      </c>
      <c r="C803" t="s">
        <v>1336</v>
      </c>
      <c r="D803">
        <v>72</v>
      </c>
      <c r="E803" t="s">
        <v>3726</v>
      </c>
      <c r="F803">
        <v>749</v>
      </c>
      <c r="G803" t="s">
        <v>3727</v>
      </c>
      <c r="H803" t="s">
        <v>1339</v>
      </c>
      <c r="I803" t="s">
        <v>1340</v>
      </c>
    </row>
    <row r="804" spans="1:9" x14ac:dyDescent="0.25">
      <c r="A804">
        <v>803</v>
      </c>
      <c r="B804" t="s">
        <v>3728</v>
      </c>
      <c r="C804" t="s">
        <v>1352</v>
      </c>
      <c r="D804">
        <v>68</v>
      </c>
      <c r="E804" t="s">
        <v>3729</v>
      </c>
      <c r="F804">
        <v>8377</v>
      </c>
      <c r="G804" t="s">
        <v>3730</v>
      </c>
      <c r="H804" t="s">
        <v>1350</v>
      </c>
      <c r="I804" t="s">
        <v>1340</v>
      </c>
    </row>
    <row r="805" spans="1:9" x14ac:dyDescent="0.25">
      <c r="A805">
        <v>804</v>
      </c>
      <c r="B805" t="s">
        <v>3731</v>
      </c>
      <c r="C805" t="s">
        <v>1411</v>
      </c>
      <c r="D805">
        <v>58</v>
      </c>
      <c r="E805" t="s">
        <v>3732</v>
      </c>
      <c r="F805">
        <v>8746</v>
      </c>
      <c r="G805" t="s">
        <v>3733</v>
      </c>
      <c r="H805" t="s">
        <v>1362</v>
      </c>
      <c r="I805" t="s">
        <v>1340</v>
      </c>
    </row>
    <row r="806" spans="1:9" x14ac:dyDescent="0.25">
      <c r="A806">
        <v>805</v>
      </c>
      <c r="B806" t="s">
        <v>3734</v>
      </c>
      <c r="C806" t="s">
        <v>1411</v>
      </c>
      <c r="D806">
        <v>59</v>
      </c>
      <c r="E806" t="s">
        <v>3735</v>
      </c>
      <c r="F806">
        <v>9609</v>
      </c>
      <c r="G806" t="s">
        <v>3736</v>
      </c>
      <c r="H806" t="s">
        <v>1350</v>
      </c>
      <c r="I806" t="s">
        <v>1340</v>
      </c>
    </row>
    <row r="807" spans="1:9" x14ac:dyDescent="0.25">
      <c r="A807">
        <v>806</v>
      </c>
      <c r="B807" t="s">
        <v>3737</v>
      </c>
      <c r="C807" t="s">
        <v>1371</v>
      </c>
      <c r="D807">
        <v>79</v>
      </c>
      <c r="E807" t="s">
        <v>3738</v>
      </c>
      <c r="F807">
        <v>1265</v>
      </c>
      <c r="G807" t="s">
        <v>3739</v>
      </c>
      <c r="H807" t="s">
        <v>1414</v>
      </c>
      <c r="I807" t="s">
        <v>1340</v>
      </c>
    </row>
    <row r="808" spans="1:9" x14ac:dyDescent="0.25">
      <c r="A808">
        <v>807</v>
      </c>
      <c r="B808" t="s">
        <v>3740</v>
      </c>
      <c r="C808" t="s">
        <v>1347</v>
      </c>
      <c r="D808">
        <v>26</v>
      </c>
      <c r="E808" t="s">
        <v>3741</v>
      </c>
      <c r="F808">
        <v>953</v>
      </c>
      <c r="G808" t="s">
        <v>3742</v>
      </c>
      <c r="H808" t="s">
        <v>1355</v>
      </c>
      <c r="I808" t="s">
        <v>1340</v>
      </c>
    </row>
    <row r="809" spans="1:9" x14ac:dyDescent="0.25">
      <c r="A809">
        <v>808</v>
      </c>
      <c r="B809" t="s">
        <v>3743</v>
      </c>
      <c r="C809" t="s">
        <v>1352</v>
      </c>
      <c r="D809">
        <v>35</v>
      </c>
      <c r="E809" t="s">
        <v>3744</v>
      </c>
      <c r="F809">
        <v>4197</v>
      </c>
      <c r="G809" t="s">
        <v>3745</v>
      </c>
      <c r="H809" t="s">
        <v>1377</v>
      </c>
      <c r="I809" t="s">
        <v>1340</v>
      </c>
    </row>
    <row r="810" spans="1:9" x14ac:dyDescent="0.25">
      <c r="A810">
        <v>809</v>
      </c>
      <c r="B810" t="s">
        <v>3746</v>
      </c>
      <c r="C810" t="s">
        <v>1352</v>
      </c>
      <c r="D810">
        <v>76</v>
      </c>
      <c r="E810" t="s">
        <v>3747</v>
      </c>
      <c r="F810">
        <v>8563</v>
      </c>
      <c r="G810" t="s">
        <v>3748</v>
      </c>
      <c r="H810" t="s">
        <v>1414</v>
      </c>
      <c r="I810" t="s">
        <v>1340</v>
      </c>
    </row>
    <row r="811" spans="1:9" x14ac:dyDescent="0.25">
      <c r="A811">
        <v>810</v>
      </c>
      <c r="B811" t="s">
        <v>3749</v>
      </c>
      <c r="C811" t="s">
        <v>1411</v>
      </c>
      <c r="D811">
        <v>21</v>
      </c>
      <c r="E811" t="s">
        <v>3750</v>
      </c>
      <c r="F811">
        <v>2355</v>
      </c>
      <c r="G811" t="s">
        <v>3751</v>
      </c>
      <c r="H811" t="s">
        <v>1350</v>
      </c>
      <c r="I811" t="s">
        <v>1340</v>
      </c>
    </row>
    <row r="812" spans="1:9" x14ac:dyDescent="0.25">
      <c r="A812">
        <v>811</v>
      </c>
      <c r="B812" t="s">
        <v>3752</v>
      </c>
      <c r="C812" t="s">
        <v>1347</v>
      </c>
      <c r="D812">
        <v>72</v>
      </c>
      <c r="E812" t="s">
        <v>3753</v>
      </c>
      <c r="F812">
        <v>1781</v>
      </c>
      <c r="G812" t="s">
        <v>3754</v>
      </c>
      <c r="H812" t="s">
        <v>1414</v>
      </c>
      <c r="I812" t="s">
        <v>1340</v>
      </c>
    </row>
    <row r="813" spans="1:9" x14ac:dyDescent="0.25">
      <c r="A813">
        <v>812</v>
      </c>
      <c r="B813" t="s">
        <v>3755</v>
      </c>
      <c r="C813" t="s">
        <v>1371</v>
      </c>
      <c r="D813">
        <v>28</v>
      </c>
      <c r="E813" t="s">
        <v>3756</v>
      </c>
      <c r="F813">
        <v>3736</v>
      </c>
      <c r="G813" t="s">
        <v>3757</v>
      </c>
      <c r="H813" t="s">
        <v>1377</v>
      </c>
      <c r="I813" t="s">
        <v>1340</v>
      </c>
    </row>
    <row r="814" spans="1:9" x14ac:dyDescent="0.25">
      <c r="A814">
        <v>813</v>
      </c>
      <c r="B814" t="s">
        <v>3758</v>
      </c>
      <c r="C814" t="s">
        <v>1371</v>
      </c>
      <c r="D814">
        <v>62</v>
      </c>
      <c r="E814" t="s">
        <v>3759</v>
      </c>
      <c r="F814">
        <v>372</v>
      </c>
      <c r="G814" t="s">
        <v>3760</v>
      </c>
      <c r="H814" t="s">
        <v>1362</v>
      </c>
      <c r="I814" t="s">
        <v>1340</v>
      </c>
    </row>
    <row r="815" spans="1:9" x14ac:dyDescent="0.25">
      <c r="A815">
        <v>814</v>
      </c>
      <c r="B815" t="s">
        <v>3761</v>
      </c>
      <c r="C815" t="s">
        <v>1411</v>
      </c>
      <c r="D815">
        <v>46</v>
      </c>
      <c r="E815" t="s">
        <v>3762</v>
      </c>
      <c r="F815">
        <v>7741</v>
      </c>
      <c r="G815" t="s">
        <v>3763</v>
      </c>
      <c r="H815" t="s">
        <v>1339</v>
      </c>
      <c r="I815" t="s">
        <v>1340</v>
      </c>
    </row>
    <row r="816" spans="1:9" x14ac:dyDescent="0.25">
      <c r="A816">
        <v>815</v>
      </c>
      <c r="B816" t="s">
        <v>3764</v>
      </c>
      <c r="C816" t="s">
        <v>1336</v>
      </c>
      <c r="D816">
        <v>34</v>
      </c>
      <c r="E816" t="s">
        <v>3765</v>
      </c>
      <c r="F816">
        <v>8626</v>
      </c>
      <c r="G816" t="s">
        <v>3766</v>
      </c>
      <c r="H816" t="s">
        <v>1345</v>
      </c>
      <c r="I816" t="s">
        <v>1340</v>
      </c>
    </row>
    <row r="817" spans="1:9" x14ac:dyDescent="0.25">
      <c r="A817">
        <v>816</v>
      </c>
      <c r="B817" t="s">
        <v>3767</v>
      </c>
      <c r="C817" t="s">
        <v>1342</v>
      </c>
      <c r="D817">
        <v>23</v>
      </c>
      <c r="E817" t="s">
        <v>3768</v>
      </c>
      <c r="F817">
        <v>7131</v>
      </c>
      <c r="G817" t="s">
        <v>3769</v>
      </c>
      <c r="H817" t="s">
        <v>1396</v>
      </c>
      <c r="I817" t="s">
        <v>1340</v>
      </c>
    </row>
    <row r="818" spans="1:9" x14ac:dyDescent="0.25">
      <c r="A818">
        <v>817</v>
      </c>
      <c r="B818" t="s">
        <v>3770</v>
      </c>
      <c r="C818" t="s">
        <v>1347</v>
      </c>
      <c r="D818">
        <v>45</v>
      </c>
      <c r="E818" t="s">
        <v>3771</v>
      </c>
      <c r="F818">
        <v>2166</v>
      </c>
      <c r="G818" t="s">
        <v>3772</v>
      </c>
      <c r="H818" t="s">
        <v>1414</v>
      </c>
      <c r="I818" t="s">
        <v>1340</v>
      </c>
    </row>
    <row r="819" spans="1:9" x14ac:dyDescent="0.25">
      <c r="A819">
        <v>818</v>
      </c>
      <c r="B819" t="s">
        <v>3773</v>
      </c>
      <c r="C819" t="s">
        <v>1347</v>
      </c>
      <c r="D819">
        <v>59</v>
      </c>
      <c r="E819" t="s">
        <v>3774</v>
      </c>
      <c r="F819">
        <v>3302</v>
      </c>
      <c r="G819" t="s">
        <v>3775</v>
      </c>
      <c r="H819" t="s">
        <v>1377</v>
      </c>
      <c r="I819" t="s">
        <v>1340</v>
      </c>
    </row>
    <row r="820" spans="1:9" x14ac:dyDescent="0.25">
      <c r="A820">
        <v>819</v>
      </c>
      <c r="B820" t="s">
        <v>3776</v>
      </c>
      <c r="C820" t="s">
        <v>1342</v>
      </c>
      <c r="D820">
        <v>56</v>
      </c>
      <c r="E820" t="s">
        <v>3777</v>
      </c>
      <c r="F820">
        <v>246</v>
      </c>
      <c r="G820" t="s">
        <v>3778</v>
      </c>
      <c r="H820" t="s">
        <v>1355</v>
      </c>
      <c r="I820" t="s">
        <v>1340</v>
      </c>
    </row>
    <row r="821" spans="1:9" x14ac:dyDescent="0.25">
      <c r="A821">
        <v>820</v>
      </c>
      <c r="B821" t="s">
        <v>3779</v>
      </c>
      <c r="C821" t="s">
        <v>1371</v>
      </c>
      <c r="D821">
        <v>26</v>
      </c>
      <c r="E821" t="s">
        <v>3780</v>
      </c>
      <c r="F821">
        <v>8014</v>
      </c>
      <c r="G821" t="s">
        <v>3781</v>
      </c>
      <c r="H821" t="s">
        <v>1355</v>
      </c>
      <c r="I821" t="s">
        <v>1340</v>
      </c>
    </row>
    <row r="822" spans="1:9" x14ac:dyDescent="0.25">
      <c r="A822">
        <v>821</v>
      </c>
      <c r="B822" t="s">
        <v>3782</v>
      </c>
      <c r="C822" t="s">
        <v>1367</v>
      </c>
      <c r="D822">
        <v>74</v>
      </c>
      <c r="E822" t="s">
        <v>3783</v>
      </c>
      <c r="F822">
        <v>4607</v>
      </c>
      <c r="G822" t="s">
        <v>3784</v>
      </c>
      <c r="H822" t="s">
        <v>1350</v>
      </c>
      <c r="I822" t="s">
        <v>1340</v>
      </c>
    </row>
    <row r="823" spans="1:9" x14ac:dyDescent="0.25">
      <c r="A823">
        <v>822</v>
      </c>
      <c r="B823" t="s">
        <v>3785</v>
      </c>
      <c r="C823" t="s">
        <v>1367</v>
      </c>
      <c r="D823">
        <v>59</v>
      </c>
      <c r="E823" t="s">
        <v>3786</v>
      </c>
      <c r="F823">
        <v>2588</v>
      </c>
      <c r="G823" t="s">
        <v>3787</v>
      </c>
      <c r="H823" t="s">
        <v>1345</v>
      </c>
      <c r="I823" t="s">
        <v>1340</v>
      </c>
    </row>
    <row r="824" spans="1:9" x14ac:dyDescent="0.25">
      <c r="A824">
        <v>823</v>
      </c>
      <c r="B824" t="s">
        <v>3788</v>
      </c>
      <c r="C824" t="s">
        <v>1407</v>
      </c>
      <c r="D824">
        <v>41</v>
      </c>
      <c r="E824" t="s">
        <v>3789</v>
      </c>
      <c r="F824">
        <v>4450</v>
      </c>
      <c r="G824" t="s">
        <v>3790</v>
      </c>
      <c r="H824" t="s">
        <v>1355</v>
      </c>
      <c r="I824" t="s">
        <v>1340</v>
      </c>
    </row>
    <row r="825" spans="1:9" x14ac:dyDescent="0.25">
      <c r="A825">
        <v>824</v>
      </c>
      <c r="B825" t="s">
        <v>3791</v>
      </c>
      <c r="C825" t="s">
        <v>1342</v>
      </c>
      <c r="D825">
        <v>45</v>
      </c>
      <c r="E825" t="s">
        <v>3792</v>
      </c>
      <c r="F825">
        <v>2025</v>
      </c>
      <c r="G825" t="s">
        <v>3793</v>
      </c>
      <c r="H825" t="s">
        <v>1414</v>
      </c>
      <c r="I825" t="s">
        <v>1340</v>
      </c>
    </row>
    <row r="826" spans="1:9" x14ac:dyDescent="0.25">
      <c r="A826">
        <v>825</v>
      </c>
      <c r="B826" t="s">
        <v>3794</v>
      </c>
      <c r="C826" t="s">
        <v>1371</v>
      </c>
      <c r="D826">
        <v>46</v>
      </c>
      <c r="E826" t="s">
        <v>3795</v>
      </c>
      <c r="F826">
        <v>9750</v>
      </c>
      <c r="G826" t="s">
        <v>3796</v>
      </c>
      <c r="H826" t="s">
        <v>1414</v>
      </c>
      <c r="I826" t="s">
        <v>1340</v>
      </c>
    </row>
    <row r="827" spans="1:9" x14ac:dyDescent="0.25">
      <c r="A827">
        <v>826</v>
      </c>
      <c r="B827" t="s">
        <v>3797</v>
      </c>
      <c r="C827" t="s">
        <v>1407</v>
      </c>
      <c r="D827">
        <v>55</v>
      </c>
      <c r="E827" t="s">
        <v>3798</v>
      </c>
      <c r="F827">
        <v>3216</v>
      </c>
      <c r="G827" t="s">
        <v>3799</v>
      </c>
      <c r="H827" t="s">
        <v>1377</v>
      </c>
      <c r="I827" t="s">
        <v>1340</v>
      </c>
    </row>
    <row r="828" spans="1:9" x14ac:dyDescent="0.25">
      <c r="A828">
        <v>827</v>
      </c>
      <c r="B828" t="s">
        <v>3800</v>
      </c>
      <c r="C828" t="s">
        <v>1367</v>
      </c>
      <c r="D828">
        <v>37</v>
      </c>
      <c r="E828" t="s">
        <v>3801</v>
      </c>
      <c r="F828">
        <v>9243</v>
      </c>
      <c r="G828" t="s">
        <v>3802</v>
      </c>
      <c r="H828" t="s">
        <v>1414</v>
      </c>
      <c r="I828" t="s">
        <v>1340</v>
      </c>
    </row>
    <row r="829" spans="1:9" x14ac:dyDescent="0.25">
      <c r="A829">
        <v>828</v>
      </c>
      <c r="B829" t="s">
        <v>3803</v>
      </c>
      <c r="C829" t="s">
        <v>1336</v>
      </c>
      <c r="D829">
        <v>57</v>
      </c>
      <c r="E829" t="s">
        <v>3804</v>
      </c>
      <c r="F829">
        <v>6351</v>
      </c>
      <c r="G829" t="s">
        <v>3805</v>
      </c>
      <c r="H829" t="s">
        <v>1355</v>
      </c>
      <c r="I829" t="s">
        <v>1340</v>
      </c>
    </row>
    <row r="830" spans="1:9" x14ac:dyDescent="0.25">
      <c r="A830">
        <v>829</v>
      </c>
      <c r="B830" t="s">
        <v>3806</v>
      </c>
      <c r="C830" t="s">
        <v>1411</v>
      </c>
      <c r="D830">
        <v>39</v>
      </c>
      <c r="E830" t="s">
        <v>3807</v>
      </c>
      <c r="F830">
        <v>6924</v>
      </c>
      <c r="G830" t="s">
        <v>3808</v>
      </c>
      <c r="H830" t="s">
        <v>1396</v>
      </c>
      <c r="I830" t="s">
        <v>1340</v>
      </c>
    </row>
    <row r="831" spans="1:9" x14ac:dyDescent="0.25">
      <c r="A831">
        <v>830</v>
      </c>
      <c r="B831" t="s">
        <v>3809</v>
      </c>
      <c r="C831" t="s">
        <v>1371</v>
      </c>
      <c r="D831">
        <v>46</v>
      </c>
      <c r="E831" t="s">
        <v>3810</v>
      </c>
      <c r="F831">
        <v>6477</v>
      </c>
      <c r="G831" t="s">
        <v>3811</v>
      </c>
      <c r="H831" t="s">
        <v>1345</v>
      </c>
      <c r="I831" t="s">
        <v>1340</v>
      </c>
    </row>
    <row r="832" spans="1:9" x14ac:dyDescent="0.25">
      <c r="A832">
        <v>831</v>
      </c>
      <c r="B832" t="s">
        <v>3812</v>
      </c>
      <c r="C832" t="s">
        <v>1371</v>
      </c>
      <c r="D832">
        <v>30</v>
      </c>
      <c r="E832" t="s">
        <v>3813</v>
      </c>
      <c r="F832">
        <v>8558</v>
      </c>
      <c r="G832" t="s">
        <v>3814</v>
      </c>
      <c r="H832" t="s">
        <v>1345</v>
      </c>
      <c r="I832" t="s">
        <v>1340</v>
      </c>
    </row>
    <row r="833" spans="1:9" x14ac:dyDescent="0.25">
      <c r="A833">
        <v>832</v>
      </c>
      <c r="B833" t="s">
        <v>3815</v>
      </c>
      <c r="C833" t="s">
        <v>1407</v>
      </c>
      <c r="D833">
        <v>37</v>
      </c>
      <c r="E833" t="s">
        <v>3816</v>
      </c>
      <c r="F833">
        <v>4181</v>
      </c>
      <c r="G833" t="s">
        <v>3817</v>
      </c>
      <c r="H833" t="s">
        <v>1350</v>
      </c>
      <c r="I833" t="s">
        <v>1340</v>
      </c>
    </row>
    <row r="834" spans="1:9" x14ac:dyDescent="0.25">
      <c r="A834">
        <v>833</v>
      </c>
      <c r="B834" t="s">
        <v>3818</v>
      </c>
      <c r="C834" t="s">
        <v>1407</v>
      </c>
      <c r="D834">
        <v>27</v>
      </c>
      <c r="E834" t="s">
        <v>3819</v>
      </c>
      <c r="F834">
        <v>8559</v>
      </c>
      <c r="G834" t="s">
        <v>3820</v>
      </c>
      <c r="H834" t="s">
        <v>1377</v>
      </c>
      <c r="I834" t="s">
        <v>1340</v>
      </c>
    </row>
    <row r="835" spans="1:9" x14ac:dyDescent="0.25">
      <c r="A835">
        <v>834</v>
      </c>
      <c r="B835" t="s">
        <v>3821</v>
      </c>
      <c r="C835" t="s">
        <v>1411</v>
      </c>
      <c r="D835">
        <v>61</v>
      </c>
      <c r="E835" t="s">
        <v>3822</v>
      </c>
      <c r="F835">
        <v>2848</v>
      </c>
      <c r="G835" t="s">
        <v>3823</v>
      </c>
      <c r="H835" t="s">
        <v>1362</v>
      </c>
      <c r="I835" t="s">
        <v>1340</v>
      </c>
    </row>
    <row r="836" spans="1:9" x14ac:dyDescent="0.25">
      <c r="A836">
        <v>835</v>
      </c>
      <c r="B836" t="s">
        <v>3824</v>
      </c>
      <c r="C836" t="s">
        <v>1347</v>
      </c>
      <c r="D836">
        <v>25</v>
      </c>
      <c r="E836" t="s">
        <v>3825</v>
      </c>
      <c r="F836">
        <v>6147</v>
      </c>
      <c r="G836" t="s">
        <v>3826</v>
      </c>
      <c r="H836" t="s">
        <v>1345</v>
      </c>
      <c r="I836" t="s">
        <v>1340</v>
      </c>
    </row>
    <row r="837" spans="1:9" x14ac:dyDescent="0.25">
      <c r="A837">
        <v>836</v>
      </c>
      <c r="B837" t="s">
        <v>3827</v>
      </c>
      <c r="C837" t="s">
        <v>1407</v>
      </c>
      <c r="D837">
        <v>29</v>
      </c>
      <c r="E837" t="s">
        <v>3828</v>
      </c>
      <c r="F837">
        <v>3342</v>
      </c>
      <c r="G837" t="s">
        <v>3829</v>
      </c>
      <c r="H837" t="s">
        <v>1355</v>
      </c>
      <c r="I837" t="s">
        <v>1340</v>
      </c>
    </row>
    <row r="838" spans="1:9" x14ac:dyDescent="0.25">
      <c r="A838">
        <v>837</v>
      </c>
      <c r="B838" t="s">
        <v>3830</v>
      </c>
      <c r="C838" t="s">
        <v>1407</v>
      </c>
      <c r="D838">
        <v>53</v>
      </c>
      <c r="E838" t="s">
        <v>3831</v>
      </c>
      <c r="F838">
        <v>8542</v>
      </c>
      <c r="G838" t="s">
        <v>3698</v>
      </c>
      <c r="H838" t="s">
        <v>1339</v>
      </c>
      <c r="I838" t="s">
        <v>1340</v>
      </c>
    </row>
    <row r="839" spans="1:9" x14ac:dyDescent="0.25">
      <c r="A839">
        <v>838</v>
      </c>
      <c r="B839" t="s">
        <v>3832</v>
      </c>
      <c r="C839" t="s">
        <v>1407</v>
      </c>
      <c r="D839">
        <v>44</v>
      </c>
      <c r="E839" t="s">
        <v>3833</v>
      </c>
      <c r="F839">
        <v>5552</v>
      </c>
      <c r="G839" t="s">
        <v>3834</v>
      </c>
      <c r="H839" t="s">
        <v>1362</v>
      </c>
      <c r="I839" t="s">
        <v>1340</v>
      </c>
    </row>
    <row r="840" spans="1:9" x14ac:dyDescent="0.25">
      <c r="A840">
        <v>839</v>
      </c>
      <c r="B840" t="s">
        <v>3835</v>
      </c>
      <c r="C840" t="s">
        <v>1336</v>
      </c>
      <c r="D840">
        <v>20</v>
      </c>
      <c r="E840" t="s">
        <v>3836</v>
      </c>
      <c r="F840">
        <v>9673</v>
      </c>
      <c r="G840" t="s">
        <v>3837</v>
      </c>
      <c r="H840" t="s">
        <v>1339</v>
      </c>
      <c r="I840" t="s">
        <v>1340</v>
      </c>
    </row>
    <row r="841" spans="1:9" x14ac:dyDescent="0.25">
      <c r="A841">
        <v>840</v>
      </c>
      <c r="B841" t="s">
        <v>3838</v>
      </c>
      <c r="C841" t="s">
        <v>1367</v>
      </c>
      <c r="D841">
        <v>25</v>
      </c>
      <c r="E841" t="s">
        <v>3839</v>
      </c>
      <c r="F841">
        <v>9366</v>
      </c>
      <c r="G841" t="s">
        <v>3840</v>
      </c>
      <c r="H841" t="s">
        <v>1377</v>
      </c>
      <c r="I841" t="s">
        <v>1340</v>
      </c>
    </row>
    <row r="842" spans="1:9" x14ac:dyDescent="0.25">
      <c r="A842">
        <v>841</v>
      </c>
      <c r="B842" t="s">
        <v>3841</v>
      </c>
      <c r="C842" t="s">
        <v>1347</v>
      </c>
      <c r="D842">
        <v>23</v>
      </c>
      <c r="E842" t="s">
        <v>3842</v>
      </c>
      <c r="F842">
        <v>9273</v>
      </c>
      <c r="G842" t="s">
        <v>3843</v>
      </c>
      <c r="H842" t="s">
        <v>1377</v>
      </c>
      <c r="I842" t="s">
        <v>1340</v>
      </c>
    </row>
    <row r="843" spans="1:9" x14ac:dyDescent="0.25">
      <c r="A843">
        <v>842</v>
      </c>
      <c r="B843" t="s">
        <v>3844</v>
      </c>
      <c r="C843" t="s">
        <v>1347</v>
      </c>
      <c r="D843">
        <v>70</v>
      </c>
      <c r="E843" t="s">
        <v>3845</v>
      </c>
      <c r="F843">
        <v>8388</v>
      </c>
      <c r="G843" t="s">
        <v>3846</v>
      </c>
      <c r="H843" t="s">
        <v>1377</v>
      </c>
      <c r="I843" t="s">
        <v>1340</v>
      </c>
    </row>
    <row r="844" spans="1:9" x14ac:dyDescent="0.25">
      <c r="A844">
        <v>843</v>
      </c>
      <c r="B844" t="s">
        <v>3847</v>
      </c>
      <c r="C844" t="s">
        <v>1407</v>
      </c>
      <c r="D844">
        <v>23</v>
      </c>
      <c r="E844" t="s">
        <v>3848</v>
      </c>
      <c r="F844">
        <v>6272</v>
      </c>
      <c r="G844" t="s">
        <v>3849</v>
      </c>
      <c r="H844" t="s">
        <v>1345</v>
      </c>
      <c r="I844" t="s">
        <v>1340</v>
      </c>
    </row>
    <row r="845" spans="1:9" x14ac:dyDescent="0.25">
      <c r="A845">
        <v>844</v>
      </c>
      <c r="B845" t="s">
        <v>3850</v>
      </c>
      <c r="C845" t="s">
        <v>1407</v>
      </c>
      <c r="D845">
        <v>63</v>
      </c>
      <c r="E845" t="s">
        <v>3851</v>
      </c>
      <c r="F845">
        <v>2754</v>
      </c>
      <c r="G845" t="s">
        <v>3852</v>
      </c>
      <c r="H845" t="s">
        <v>1345</v>
      </c>
      <c r="I845" t="s">
        <v>1340</v>
      </c>
    </row>
    <row r="846" spans="1:9" x14ac:dyDescent="0.25">
      <c r="A846">
        <v>845</v>
      </c>
      <c r="B846" t="s">
        <v>3853</v>
      </c>
      <c r="C846" t="s">
        <v>1367</v>
      </c>
      <c r="D846">
        <v>53</v>
      </c>
      <c r="E846" t="s">
        <v>3854</v>
      </c>
      <c r="F846">
        <v>51</v>
      </c>
      <c r="G846" t="s">
        <v>3855</v>
      </c>
      <c r="H846" t="s">
        <v>1345</v>
      </c>
      <c r="I846" t="s">
        <v>1340</v>
      </c>
    </row>
    <row r="847" spans="1:9" x14ac:dyDescent="0.25">
      <c r="A847">
        <v>846</v>
      </c>
      <c r="B847" t="s">
        <v>3856</v>
      </c>
      <c r="C847" t="s">
        <v>1342</v>
      </c>
      <c r="D847">
        <v>72</v>
      </c>
      <c r="E847" t="s">
        <v>3857</v>
      </c>
      <c r="F847">
        <v>6634</v>
      </c>
      <c r="G847" t="s">
        <v>3858</v>
      </c>
      <c r="H847" t="s">
        <v>1396</v>
      </c>
      <c r="I847" t="s">
        <v>1340</v>
      </c>
    </row>
    <row r="848" spans="1:9" x14ac:dyDescent="0.25">
      <c r="A848">
        <v>847</v>
      </c>
      <c r="B848" t="s">
        <v>3859</v>
      </c>
      <c r="C848" t="s">
        <v>1367</v>
      </c>
      <c r="D848">
        <v>61</v>
      </c>
      <c r="E848" t="s">
        <v>3860</v>
      </c>
      <c r="F848">
        <v>722</v>
      </c>
      <c r="G848" t="s">
        <v>3861</v>
      </c>
      <c r="H848" t="s">
        <v>1377</v>
      </c>
      <c r="I848" t="s">
        <v>1340</v>
      </c>
    </row>
    <row r="849" spans="1:9" x14ac:dyDescent="0.25">
      <c r="A849">
        <v>848</v>
      </c>
      <c r="B849" t="s">
        <v>3862</v>
      </c>
      <c r="C849" t="s">
        <v>1371</v>
      </c>
      <c r="D849">
        <v>38</v>
      </c>
      <c r="E849" t="s">
        <v>3863</v>
      </c>
      <c r="F849">
        <v>1092</v>
      </c>
      <c r="G849" t="s">
        <v>3864</v>
      </c>
      <c r="H849" t="s">
        <v>1396</v>
      </c>
      <c r="I849" t="s">
        <v>1340</v>
      </c>
    </row>
    <row r="850" spans="1:9" x14ac:dyDescent="0.25">
      <c r="A850">
        <v>849</v>
      </c>
      <c r="B850" t="s">
        <v>3865</v>
      </c>
      <c r="C850" t="s">
        <v>1371</v>
      </c>
      <c r="D850">
        <v>29</v>
      </c>
      <c r="E850" t="s">
        <v>3866</v>
      </c>
      <c r="F850">
        <v>8453</v>
      </c>
      <c r="G850" t="s">
        <v>3867</v>
      </c>
      <c r="H850" t="s">
        <v>1362</v>
      </c>
      <c r="I850" t="s">
        <v>1340</v>
      </c>
    </row>
    <row r="851" spans="1:9" x14ac:dyDescent="0.25">
      <c r="A851">
        <v>850</v>
      </c>
      <c r="B851" t="s">
        <v>3868</v>
      </c>
      <c r="C851" t="s">
        <v>1371</v>
      </c>
      <c r="D851">
        <v>55</v>
      </c>
      <c r="E851" t="s">
        <v>3869</v>
      </c>
      <c r="F851">
        <v>9923</v>
      </c>
      <c r="G851" t="s">
        <v>3870</v>
      </c>
      <c r="H851" t="s">
        <v>1362</v>
      </c>
      <c r="I851" t="s">
        <v>1340</v>
      </c>
    </row>
    <row r="852" spans="1:9" x14ac:dyDescent="0.25">
      <c r="A852">
        <v>851</v>
      </c>
      <c r="B852" t="s">
        <v>3871</v>
      </c>
      <c r="C852" t="s">
        <v>1411</v>
      </c>
      <c r="D852">
        <v>71</v>
      </c>
      <c r="E852" t="s">
        <v>3872</v>
      </c>
      <c r="F852">
        <v>6648</v>
      </c>
      <c r="G852" t="s">
        <v>3873</v>
      </c>
      <c r="H852" t="s">
        <v>1350</v>
      </c>
      <c r="I852" t="s">
        <v>1340</v>
      </c>
    </row>
    <row r="853" spans="1:9" x14ac:dyDescent="0.25">
      <c r="A853">
        <v>852</v>
      </c>
      <c r="B853" t="s">
        <v>3874</v>
      </c>
      <c r="C853" t="s">
        <v>1347</v>
      </c>
      <c r="D853">
        <v>67</v>
      </c>
      <c r="E853" t="s">
        <v>3875</v>
      </c>
      <c r="F853">
        <v>8460</v>
      </c>
      <c r="G853" t="s">
        <v>3876</v>
      </c>
      <c r="H853" t="s">
        <v>1414</v>
      </c>
      <c r="I853" t="s">
        <v>1340</v>
      </c>
    </row>
    <row r="854" spans="1:9" x14ac:dyDescent="0.25">
      <c r="A854">
        <v>853</v>
      </c>
      <c r="B854" t="s">
        <v>3877</v>
      </c>
      <c r="C854" t="s">
        <v>1342</v>
      </c>
      <c r="D854">
        <v>54</v>
      </c>
      <c r="E854" t="s">
        <v>3878</v>
      </c>
      <c r="F854">
        <v>8343</v>
      </c>
      <c r="G854" t="s">
        <v>3879</v>
      </c>
      <c r="H854" t="s">
        <v>1362</v>
      </c>
      <c r="I854" t="s">
        <v>1340</v>
      </c>
    </row>
    <row r="855" spans="1:9" x14ac:dyDescent="0.25">
      <c r="A855">
        <v>854</v>
      </c>
      <c r="B855" t="s">
        <v>3880</v>
      </c>
      <c r="C855" t="s">
        <v>1336</v>
      </c>
      <c r="D855">
        <v>74</v>
      </c>
      <c r="E855" t="s">
        <v>3881</v>
      </c>
      <c r="F855">
        <v>6775</v>
      </c>
      <c r="G855" t="s">
        <v>3882</v>
      </c>
      <c r="H855" t="s">
        <v>1396</v>
      </c>
      <c r="I855" t="s">
        <v>1340</v>
      </c>
    </row>
    <row r="856" spans="1:9" x14ac:dyDescent="0.25">
      <c r="A856">
        <v>855</v>
      </c>
      <c r="B856" t="s">
        <v>3883</v>
      </c>
      <c r="C856" t="s">
        <v>1411</v>
      </c>
      <c r="D856">
        <v>55</v>
      </c>
      <c r="E856" t="s">
        <v>3884</v>
      </c>
      <c r="F856">
        <v>8822</v>
      </c>
      <c r="G856" t="s">
        <v>3885</v>
      </c>
      <c r="H856" t="s">
        <v>1414</v>
      </c>
      <c r="I856" t="s">
        <v>1340</v>
      </c>
    </row>
    <row r="857" spans="1:9" x14ac:dyDescent="0.25">
      <c r="A857">
        <v>856</v>
      </c>
      <c r="B857" t="s">
        <v>3886</v>
      </c>
      <c r="C857" t="s">
        <v>1352</v>
      </c>
      <c r="D857">
        <v>34</v>
      </c>
      <c r="E857" t="s">
        <v>3887</v>
      </c>
      <c r="F857">
        <v>5925</v>
      </c>
      <c r="G857" t="s">
        <v>3888</v>
      </c>
      <c r="H857" t="s">
        <v>1339</v>
      </c>
      <c r="I857" t="s">
        <v>1340</v>
      </c>
    </row>
    <row r="858" spans="1:9" x14ac:dyDescent="0.25">
      <c r="A858">
        <v>857</v>
      </c>
      <c r="B858" t="s">
        <v>3889</v>
      </c>
      <c r="C858" t="s">
        <v>1367</v>
      </c>
      <c r="D858">
        <v>27</v>
      </c>
      <c r="E858" t="s">
        <v>3890</v>
      </c>
      <c r="F858">
        <v>661</v>
      </c>
      <c r="G858" t="s">
        <v>3891</v>
      </c>
      <c r="H858" t="s">
        <v>1377</v>
      </c>
      <c r="I858" t="s">
        <v>1340</v>
      </c>
    </row>
    <row r="859" spans="1:9" x14ac:dyDescent="0.25">
      <c r="A859">
        <v>858</v>
      </c>
      <c r="B859" t="s">
        <v>3892</v>
      </c>
      <c r="C859" t="s">
        <v>1352</v>
      </c>
      <c r="D859">
        <v>59</v>
      </c>
      <c r="E859" t="s">
        <v>3893</v>
      </c>
      <c r="F859">
        <v>6955</v>
      </c>
      <c r="G859" t="s">
        <v>3894</v>
      </c>
      <c r="H859" t="s">
        <v>1339</v>
      </c>
      <c r="I859" t="s">
        <v>1340</v>
      </c>
    </row>
    <row r="860" spans="1:9" x14ac:dyDescent="0.25">
      <c r="A860">
        <v>859</v>
      </c>
      <c r="B860" t="s">
        <v>3895</v>
      </c>
      <c r="C860" t="s">
        <v>1347</v>
      </c>
      <c r="D860">
        <v>38</v>
      </c>
      <c r="E860" t="s">
        <v>3896</v>
      </c>
      <c r="F860">
        <v>7711</v>
      </c>
      <c r="G860" t="s">
        <v>3897</v>
      </c>
      <c r="H860" t="s">
        <v>1362</v>
      </c>
      <c r="I860" t="s">
        <v>1340</v>
      </c>
    </row>
    <row r="861" spans="1:9" x14ac:dyDescent="0.25">
      <c r="A861">
        <v>860</v>
      </c>
      <c r="B861" t="s">
        <v>3898</v>
      </c>
      <c r="C861" t="s">
        <v>1352</v>
      </c>
      <c r="D861">
        <v>66</v>
      </c>
      <c r="E861" t="s">
        <v>3899</v>
      </c>
      <c r="F861">
        <v>5953</v>
      </c>
      <c r="G861" t="s">
        <v>3900</v>
      </c>
      <c r="H861" t="s">
        <v>1350</v>
      </c>
      <c r="I861" t="s">
        <v>1340</v>
      </c>
    </row>
    <row r="862" spans="1:9" x14ac:dyDescent="0.25">
      <c r="A862">
        <v>861</v>
      </c>
      <c r="B862" t="s">
        <v>3901</v>
      </c>
      <c r="C862" t="s">
        <v>1411</v>
      </c>
      <c r="D862">
        <v>44</v>
      </c>
      <c r="E862" t="s">
        <v>3902</v>
      </c>
      <c r="F862">
        <v>8739</v>
      </c>
      <c r="G862" t="s">
        <v>3903</v>
      </c>
      <c r="H862" t="s">
        <v>1355</v>
      </c>
      <c r="I862" t="s">
        <v>1340</v>
      </c>
    </row>
    <row r="863" spans="1:9" x14ac:dyDescent="0.25">
      <c r="A863">
        <v>862</v>
      </c>
      <c r="B863" t="s">
        <v>3904</v>
      </c>
      <c r="C863" t="s">
        <v>1336</v>
      </c>
      <c r="D863">
        <v>63</v>
      </c>
      <c r="E863" t="s">
        <v>3905</v>
      </c>
      <c r="F863">
        <v>3976</v>
      </c>
      <c r="G863" t="s">
        <v>3906</v>
      </c>
      <c r="H863" t="s">
        <v>1414</v>
      </c>
      <c r="I863" t="s">
        <v>1340</v>
      </c>
    </row>
    <row r="864" spans="1:9" x14ac:dyDescent="0.25">
      <c r="A864">
        <v>863</v>
      </c>
      <c r="B864" t="s">
        <v>3907</v>
      </c>
      <c r="C864" t="s">
        <v>1407</v>
      </c>
      <c r="D864">
        <v>64</v>
      </c>
      <c r="E864" t="s">
        <v>3908</v>
      </c>
      <c r="F864">
        <v>2721</v>
      </c>
      <c r="G864" t="s">
        <v>3909</v>
      </c>
      <c r="H864" t="s">
        <v>1350</v>
      </c>
      <c r="I864" t="s">
        <v>1340</v>
      </c>
    </row>
    <row r="865" spans="1:9" x14ac:dyDescent="0.25">
      <c r="A865">
        <v>864</v>
      </c>
      <c r="B865" t="s">
        <v>3910</v>
      </c>
      <c r="C865" t="s">
        <v>1371</v>
      </c>
      <c r="D865">
        <v>45</v>
      </c>
      <c r="E865" t="s">
        <v>3911</v>
      </c>
      <c r="F865">
        <v>8508</v>
      </c>
      <c r="G865" t="s">
        <v>3912</v>
      </c>
      <c r="H865" t="s">
        <v>1396</v>
      </c>
      <c r="I865" t="s">
        <v>1340</v>
      </c>
    </row>
    <row r="866" spans="1:9" x14ac:dyDescent="0.25">
      <c r="A866">
        <v>865</v>
      </c>
      <c r="B866" t="s">
        <v>3913</v>
      </c>
      <c r="C866" t="s">
        <v>1367</v>
      </c>
      <c r="D866">
        <v>44</v>
      </c>
      <c r="E866" t="s">
        <v>3914</v>
      </c>
      <c r="F866">
        <v>6913</v>
      </c>
      <c r="G866" t="s">
        <v>3915</v>
      </c>
      <c r="H866" t="s">
        <v>1396</v>
      </c>
      <c r="I866" t="s">
        <v>1340</v>
      </c>
    </row>
    <row r="867" spans="1:9" x14ac:dyDescent="0.25">
      <c r="A867">
        <v>866</v>
      </c>
      <c r="B867" t="s">
        <v>3916</v>
      </c>
      <c r="C867" t="s">
        <v>1352</v>
      </c>
      <c r="D867">
        <v>29</v>
      </c>
      <c r="E867" t="s">
        <v>3917</v>
      </c>
      <c r="F867">
        <v>2520</v>
      </c>
      <c r="G867" t="s">
        <v>3918</v>
      </c>
      <c r="H867" t="s">
        <v>1345</v>
      </c>
      <c r="I867" t="s">
        <v>1340</v>
      </c>
    </row>
    <row r="868" spans="1:9" x14ac:dyDescent="0.25">
      <c r="A868">
        <v>867</v>
      </c>
      <c r="B868" t="s">
        <v>3919</v>
      </c>
      <c r="C868" t="s">
        <v>1352</v>
      </c>
      <c r="D868">
        <v>36</v>
      </c>
      <c r="E868" t="s">
        <v>3920</v>
      </c>
      <c r="F868">
        <v>757</v>
      </c>
      <c r="G868" t="s">
        <v>3921</v>
      </c>
      <c r="H868" t="s">
        <v>1414</v>
      </c>
      <c r="I868" t="s">
        <v>1340</v>
      </c>
    </row>
    <row r="869" spans="1:9" x14ac:dyDescent="0.25">
      <c r="A869">
        <v>868</v>
      </c>
      <c r="B869" t="s">
        <v>3922</v>
      </c>
      <c r="C869" t="s">
        <v>1367</v>
      </c>
      <c r="D869">
        <v>28</v>
      </c>
      <c r="E869" t="s">
        <v>3923</v>
      </c>
      <c r="F869">
        <v>8448</v>
      </c>
      <c r="G869" t="s">
        <v>3924</v>
      </c>
      <c r="H869" t="s">
        <v>1377</v>
      </c>
      <c r="I869" t="s">
        <v>1340</v>
      </c>
    </row>
    <row r="870" spans="1:9" x14ac:dyDescent="0.25">
      <c r="A870">
        <v>869</v>
      </c>
      <c r="B870" t="s">
        <v>3925</v>
      </c>
      <c r="C870" t="s">
        <v>1411</v>
      </c>
      <c r="D870">
        <v>26</v>
      </c>
      <c r="E870" t="s">
        <v>3926</v>
      </c>
      <c r="F870">
        <v>6534</v>
      </c>
      <c r="G870" t="s">
        <v>3927</v>
      </c>
      <c r="H870" t="s">
        <v>1345</v>
      </c>
      <c r="I870" t="s">
        <v>1340</v>
      </c>
    </row>
    <row r="871" spans="1:9" x14ac:dyDescent="0.25">
      <c r="A871">
        <v>870</v>
      </c>
      <c r="B871" t="s">
        <v>3928</v>
      </c>
      <c r="C871" t="s">
        <v>1342</v>
      </c>
      <c r="D871">
        <v>49</v>
      </c>
      <c r="E871" t="s">
        <v>3929</v>
      </c>
      <c r="F871">
        <v>201</v>
      </c>
      <c r="G871" t="s">
        <v>3930</v>
      </c>
      <c r="H871" t="s">
        <v>1355</v>
      </c>
      <c r="I871" t="s">
        <v>1340</v>
      </c>
    </row>
    <row r="872" spans="1:9" x14ac:dyDescent="0.25">
      <c r="A872">
        <v>871</v>
      </c>
      <c r="B872" t="s">
        <v>3931</v>
      </c>
      <c r="C872" t="s">
        <v>1352</v>
      </c>
      <c r="D872">
        <v>48</v>
      </c>
      <c r="E872" t="s">
        <v>3932</v>
      </c>
      <c r="F872">
        <v>3471</v>
      </c>
      <c r="G872" t="s">
        <v>3933</v>
      </c>
      <c r="H872" t="s">
        <v>1377</v>
      </c>
      <c r="I872" t="s">
        <v>1340</v>
      </c>
    </row>
    <row r="873" spans="1:9" x14ac:dyDescent="0.25">
      <c r="A873">
        <v>872</v>
      </c>
      <c r="B873" t="s">
        <v>3934</v>
      </c>
      <c r="C873" t="s">
        <v>1411</v>
      </c>
      <c r="D873">
        <v>74</v>
      </c>
      <c r="E873" t="s">
        <v>3935</v>
      </c>
      <c r="F873">
        <v>7892</v>
      </c>
      <c r="G873" t="s">
        <v>3936</v>
      </c>
      <c r="H873" t="s">
        <v>1362</v>
      </c>
      <c r="I873" t="s">
        <v>1340</v>
      </c>
    </row>
    <row r="874" spans="1:9" x14ac:dyDescent="0.25">
      <c r="A874">
        <v>873</v>
      </c>
      <c r="B874" t="s">
        <v>3937</v>
      </c>
      <c r="C874" t="s">
        <v>1411</v>
      </c>
      <c r="D874">
        <v>38</v>
      </c>
      <c r="E874" t="s">
        <v>3938</v>
      </c>
      <c r="F874">
        <v>5510</v>
      </c>
      <c r="G874" t="s">
        <v>3939</v>
      </c>
      <c r="H874" t="s">
        <v>1377</v>
      </c>
      <c r="I874" t="s">
        <v>1340</v>
      </c>
    </row>
    <row r="875" spans="1:9" x14ac:dyDescent="0.25">
      <c r="A875">
        <v>874</v>
      </c>
      <c r="B875" t="s">
        <v>3940</v>
      </c>
      <c r="C875" t="s">
        <v>1407</v>
      </c>
      <c r="D875">
        <v>65</v>
      </c>
      <c r="E875" t="s">
        <v>3941</v>
      </c>
      <c r="F875">
        <v>3840</v>
      </c>
      <c r="G875" t="s">
        <v>3942</v>
      </c>
      <c r="H875" t="s">
        <v>1377</v>
      </c>
      <c r="I875" t="s">
        <v>1340</v>
      </c>
    </row>
    <row r="876" spans="1:9" x14ac:dyDescent="0.25">
      <c r="A876">
        <v>875</v>
      </c>
      <c r="B876" t="s">
        <v>3943</v>
      </c>
      <c r="C876" t="s">
        <v>1352</v>
      </c>
      <c r="D876">
        <v>49</v>
      </c>
      <c r="E876" t="s">
        <v>3944</v>
      </c>
      <c r="F876">
        <v>5578</v>
      </c>
      <c r="G876" t="s">
        <v>3945</v>
      </c>
      <c r="H876" t="s">
        <v>1377</v>
      </c>
      <c r="I876" t="s">
        <v>1340</v>
      </c>
    </row>
    <row r="877" spans="1:9" x14ac:dyDescent="0.25">
      <c r="A877">
        <v>876</v>
      </c>
      <c r="B877" t="s">
        <v>3946</v>
      </c>
      <c r="C877" t="s">
        <v>1371</v>
      </c>
      <c r="D877">
        <v>20</v>
      </c>
      <c r="E877" t="s">
        <v>3947</v>
      </c>
      <c r="F877">
        <v>6148</v>
      </c>
      <c r="G877" t="s">
        <v>3948</v>
      </c>
      <c r="H877" t="s">
        <v>1339</v>
      </c>
      <c r="I877" t="s">
        <v>1340</v>
      </c>
    </row>
    <row r="878" spans="1:9" x14ac:dyDescent="0.25">
      <c r="A878">
        <v>877</v>
      </c>
      <c r="B878" t="s">
        <v>3949</v>
      </c>
      <c r="C878" t="s">
        <v>1336</v>
      </c>
      <c r="D878">
        <v>35</v>
      </c>
      <c r="E878" t="s">
        <v>3950</v>
      </c>
      <c r="F878">
        <v>9819</v>
      </c>
      <c r="G878" t="s">
        <v>3951</v>
      </c>
      <c r="H878" t="s">
        <v>1339</v>
      </c>
      <c r="I878" t="s">
        <v>1340</v>
      </c>
    </row>
    <row r="879" spans="1:9" x14ac:dyDescent="0.25">
      <c r="A879">
        <v>878</v>
      </c>
      <c r="B879" t="s">
        <v>3952</v>
      </c>
      <c r="C879" t="s">
        <v>1342</v>
      </c>
      <c r="D879">
        <v>54</v>
      </c>
      <c r="E879" t="s">
        <v>3953</v>
      </c>
      <c r="F879">
        <v>5733</v>
      </c>
      <c r="G879" t="s">
        <v>2435</v>
      </c>
      <c r="H879" t="s">
        <v>1396</v>
      </c>
      <c r="I879" t="s">
        <v>1340</v>
      </c>
    </row>
    <row r="880" spans="1:9" x14ac:dyDescent="0.25">
      <c r="A880">
        <v>879</v>
      </c>
      <c r="B880" t="s">
        <v>3954</v>
      </c>
      <c r="C880" t="s">
        <v>1367</v>
      </c>
      <c r="D880">
        <v>45</v>
      </c>
      <c r="E880" t="s">
        <v>3955</v>
      </c>
      <c r="F880">
        <v>2370</v>
      </c>
      <c r="G880" t="s">
        <v>3956</v>
      </c>
      <c r="H880" t="s">
        <v>1350</v>
      </c>
      <c r="I880" t="s">
        <v>1340</v>
      </c>
    </row>
    <row r="881" spans="1:9" x14ac:dyDescent="0.25">
      <c r="A881">
        <v>880</v>
      </c>
      <c r="B881" t="s">
        <v>3957</v>
      </c>
      <c r="C881" t="s">
        <v>1371</v>
      </c>
      <c r="D881">
        <v>41</v>
      </c>
      <c r="E881" t="s">
        <v>3958</v>
      </c>
      <c r="F881">
        <v>27</v>
      </c>
      <c r="G881" t="s">
        <v>3959</v>
      </c>
      <c r="H881" t="s">
        <v>1414</v>
      </c>
      <c r="I881" t="s">
        <v>1340</v>
      </c>
    </row>
    <row r="882" spans="1:9" x14ac:dyDescent="0.25">
      <c r="A882">
        <v>881</v>
      </c>
      <c r="B882" t="s">
        <v>3960</v>
      </c>
      <c r="C882" t="s">
        <v>1347</v>
      </c>
      <c r="D882">
        <v>74</v>
      </c>
      <c r="E882" t="s">
        <v>3961</v>
      </c>
      <c r="F882">
        <v>6912</v>
      </c>
      <c r="G882" t="s">
        <v>3962</v>
      </c>
      <c r="H882" t="s">
        <v>1350</v>
      </c>
      <c r="I882" t="s">
        <v>1340</v>
      </c>
    </row>
    <row r="883" spans="1:9" x14ac:dyDescent="0.25">
      <c r="A883">
        <v>882</v>
      </c>
      <c r="B883" t="s">
        <v>3963</v>
      </c>
      <c r="C883" t="s">
        <v>1407</v>
      </c>
      <c r="D883">
        <v>43</v>
      </c>
      <c r="E883" t="s">
        <v>3964</v>
      </c>
      <c r="F883">
        <v>4847</v>
      </c>
      <c r="G883" t="s">
        <v>3965</v>
      </c>
      <c r="H883" t="s">
        <v>1345</v>
      </c>
      <c r="I883" t="s">
        <v>1340</v>
      </c>
    </row>
    <row r="884" spans="1:9" x14ac:dyDescent="0.25">
      <c r="A884">
        <v>883</v>
      </c>
      <c r="B884" t="s">
        <v>3966</v>
      </c>
      <c r="C884" t="s">
        <v>1347</v>
      </c>
      <c r="D884">
        <v>43</v>
      </c>
      <c r="E884" t="s">
        <v>3967</v>
      </c>
      <c r="F884">
        <v>5255</v>
      </c>
      <c r="G884" t="s">
        <v>3968</v>
      </c>
      <c r="H884" t="s">
        <v>1345</v>
      </c>
      <c r="I884" t="s">
        <v>1340</v>
      </c>
    </row>
    <row r="885" spans="1:9" x14ac:dyDescent="0.25">
      <c r="A885">
        <v>884</v>
      </c>
      <c r="B885" t="s">
        <v>3969</v>
      </c>
      <c r="C885" t="s">
        <v>1352</v>
      </c>
      <c r="D885">
        <v>43</v>
      </c>
      <c r="E885" t="s">
        <v>3970</v>
      </c>
      <c r="F885">
        <v>7147</v>
      </c>
      <c r="G885" t="s">
        <v>3971</v>
      </c>
      <c r="H885" t="s">
        <v>1339</v>
      </c>
      <c r="I885" t="s">
        <v>1340</v>
      </c>
    </row>
    <row r="886" spans="1:9" x14ac:dyDescent="0.25">
      <c r="A886">
        <v>885</v>
      </c>
      <c r="B886" t="s">
        <v>3972</v>
      </c>
      <c r="C886" t="s">
        <v>1407</v>
      </c>
      <c r="D886">
        <v>60</v>
      </c>
      <c r="E886" t="s">
        <v>3973</v>
      </c>
      <c r="F886">
        <v>8571</v>
      </c>
      <c r="G886" t="s">
        <v>3974</v>
      </c>
      <c r="H886" t="s">
        <v>1345</v>
      </c>
      <c r="I886" t="s">
        <v>1340</v>
      </c>
    </row>
    <row r="887" spans="1:9" x14ac:dyDescent="0.25">
      <c r="A887">
        <v>886</v>
      </c>
      <c r="B887" t="s">
        <v>3975</v>
      </c>
      <c r="C887" t="s">
        <v>1411</v>
      </c>
      <c r="D887">
        <v>69</v>
      </c>
      <c r="E887" t="s">
        <v>3976</v>
      </c>
      <c r="F887">
        <v>6189</v>
      </c>
      <c r="G887" t="s">
        <v>3977</v>
      </c>
      <c r="H887" t="s">
        <v>1339</v>
      </c>
      <c r="I887" t="s">
        <v>1340</v>
      </c>
    </row>
    <row r="888" spans="1:9" x14ac:dyDescent="0.25">
      <c r="A888">
        <v>887</v>
      </c>
      <c r="B888" t="s">
        <v>3978</v>
      </c>
      <c r="C888" t="s">
        <v>1371</v>
      </c>
      <c r="D888">
        <v>61</v>
      </c>
      <c r="E888" t="s">
        <v>3979</v>
      </c>
      <c r="F888">
        <v>1411</v>
      </c>
      <c r="G888" t="s">
        <v>3980</v>
      </c>
      <c r="H888" t="s">
        <v>1396</v>
      </c>
      <c r="I888" t="s">
        <v>1340</v>
      </c>
    </row>
    <row r="889" spans="1:9" x14ac:dyDescent="0.25">
      <c r="A889">
        <v>888</v>
      </c>
      <c r="B889" t="s">
        <v>3981</v>
      </c>
      <c r="C889" t="s">
        <v>1407</v>
      </c>
      <c r="D889">
        <v>22</v>
      </c>
      <c r="E889" t="s">
        <v>3982</v>
      </c>
      <c r="F889">
        <v>968</v>
      </c>
      <c r="G889" t="s">
        <v>3983</v>
      </c>
      <c r="H889" t="s">
        <v>1339</v>
      </c>
      <c r="I889" t="s">
        <v>1340</v>
      </c>
    </row>
    <row r="890" spans="1:9" x14ac:dyDescent="0.25">
      <c r="A890">
        <v>889</v>
      </c>
      <c r="B890" t="s">
        <v>3984</v>
      </c>
      <c r="C890" t="s">
        <v>1407</v>
      </c>
      <c r="D890">
        <v>69</v>
      </c>
      <c r="E890" t="s">
        <v>3985</v>
      </c>
      <c r="F890">
        <v>4557</v>
      </c>
      <c r="G890" t="s">
        <v>3986</v>
      </c>
      <c r="H890" t="s">
        <v>1339</v>
      </c>
      <c r="I890" t="s">
        <v>1340</v>
      </c>
    </row>
    <row r="891" spans="1:9" x14ac:dyDescent="0.25">
      <c r="A891">
        <v>890</v>
      </c>
      <c r="B891" t="s">
        <v>3987</v>
      </c>
      <c r="C891" t="s">
        <v>1336</v>
      </c>
      <c r="D891">
        <v>71</v>
      </c>
      <c r="E891" t="s">
        <v>3988</v>
      </c>
      <c r="F891">
        <v>604</v>
      </c>
      <c r="G891" t="s">
        <v>3989</v>
      </c>
      <c r="H891" t="s">
        <v>1362</v>
      </c>
      <c r="I891" t="s">
        <v>1340</v>
      </c>
    </row>
    <row r="892" spans="1:9" x14ac:dyDescent="0.25">
      <c r="A892">
        <v>891</v>
      </c>
      <c r="B892" t="s">
        <v>3990</v>
      </c>
      <c r="C892" t="s">
        <v>1367</v>
      </c>
      <c r="D892">
        <v>52</v>
      </c>
      <c r="E892" t="s">
        <v>3991</v>
      </c>
      <c r="F892">
        <v>4245</v>
      </c>
      <c r="G892" t="s">
        <v>3992</v>
      </c>
      <c r="H892" t="s">
        <v>1377</v>
      </c>
      <c r="I892" t="s">
        <v>1340</v>
      </c>
    </row>
    <row r="893" spans="1:9" x14ac:dyDescent="0.25">
      <c r="A893">
        <v>892</v>
      </c>
      <c r="B893" t="s">
        <v>3993</v>
      </c>
      <c r="C893" t="s">
        <v>1411</v>
      </c>
      <c r="D893">
        <v>44</v>
      </c>
      <c r="E893" t="s">
        <v>3994</v>
      </c>
      <c r="F893">
        <v>6702</v>
      </c>
      <c r="G893" t="s">
        <v>3995</v>
      </c>
      <c r="H893" t="s">
        <v>1350</v>
      </c>
      <c r="I893" t="s">
        <v>1340</v>
      </c>
    </row>
    <row r="894" spans="1:9" x14ac:dyDescent="0.25">
      <c r="A894">
        <v>893</v>
      </c>
      <c r="B894" t="s">
        <v>3996</v>
      </c>
      <c r="C894" t="s">
        <v>1342</v>
      </c>
      <c r="D894">
        <v>57</v>
      </c>
      <c r="E894" t="s">
        <v>3997</v>
      </c>
      <c r="F894">
        <v>9608</v>
      </c>
      <c r="G894" t="s">
        <v>3998</v>
      </c>
      <c r="H894" t="s">
        <v>1377</v>
      </c>
      <c r="I894" t="s">
        <v>1340</v>
      </c>
    </row>
    <row r="895" spans="1:9" x14ac:dyDescent="0.25">
      <c r="A895">
        <v>894</v>
      </c>
      <c r="B895" t="s">
        <v>3999</v>
      </c>
      <c r="C895" t="s">
        <v>1411</v>
      </c>
      <c r="D895">
        <v>28</v>
      </c>
      <c r="E895" t="s">
        <v>4000</v>
      </c>
      <c r="F895">
        <v>3854</v>
      </c>
      <c r="G895" t="s">
        <v>4001</v>
      </c>
      <c r="H895" t="s">
        <v>1362</v>
      </c>
      <c r="I895" t="s">
        <v>1340</v>
      </c>
    </row>
    <row r="896" spans="1:9" x14ac:dyDescent="0.25">
      <c r="A896">
        <v>895</v>
      </c>
      <c r="B896" t="s">
        <v>4002</v>
      </c>
      <c r="C896" t="s">
        <v>1342</v>
      </c>
      <c r="D896">
        <v>37</v>
      </c>
      <c r="E896" t="s">
        <v>4003</v>
      </c>
      <c r="F896">
        <v>6795</v>
      </c>
      <c r="G896" t="s">
        <v>4004</v>
      </c>
      <c r="H896" t="s">
        <v>1355</v>
      </c>
      <c r="I896" t="s">
        <v>1340</v>
      </c>
    </row>
    <row r="897" spans="1:9" x14ac:dyDescent="0.25">
      <c r="A897">
        <v>896</v>
      </c>
      <c r="B897" t="s">
        <v>4005</v>
      </c>
      <c r="C897" t="s">
        <v>1407</v>
      </c>
      <c r="D897">
        <v>67</v>
      </c>
      <c r="E897" t="s">
        <v>4006</v>
      </c>
      <c r="F897">
        <v>7737</v>
      </c>
      <c r="G897" t="s">
        <v>3829</v>
      </c>
      <c r="H897" t="s">
        <v>1345</v>
      </c>
      <c r="I897" t="s">
        <v>1340</v>
      </c>
    </row>
    <row r="898" spans="1:9" x14ac:dyDescent="0.25">
      <c r="A898">
        <v>897</v>
      </c>
      <c r="B898" t="s">
        <v>4007</v>
      </c>
      <c r="C898" t="s">
        <v>1371</v>
      </c>
      <c r="D898">
        <v>76</v>
      </c>
      <c r="E898" t="s">
        <v>4008</v>
      </c>
      <c r="F898">
        <v>1540</v>
      </c>
      <c r="G898" t="s">
        <v>4009</v>
      </c>
      <c r="H898" t="s">
        <v>1355</v>
      </c>
      <c r="I898" t="s">
        <v>1340</v>
      </c>
    </row>
    <row r="899" spans="1:9" x14ac:dyDescent="0.25">
      <c r="A899">
        <v>898</v>
      </c>
      <c r="B899" t="s">
        <v>4010</v>
      </c>
      <c r="C899" t="s">
        <v>1352</v>
      </c>
      <c r="D899">
        <v>41</v>
      </c>
      <c r="E899" t="s">
        <v>4011</v>
      </c>
      <c r="F899">
        <v>3377</v>
      </c>
      <c r="G899" t="s">
        <v>4012</v>
      </c>
      <c r="H899" t="s">
        <v>1362</v>
      </c>
      <c r="I899" t="s">
        <v>1340</v>
      </c>
    </row>
    <row r="900" spans="1:9" x14ac:dyDescent="0.25">
      <c r="A900">
        <v>899</v>
      </c>
      <c r="B900" t="s">
        <v>4013</v>
      </c>
      <c r="C900" t="s">
        <v>1347</v>
      </c>
      <c r="D900">
        <v>42</v>
      </c>
      <c r="E900" t="s">
        <v>4014</v>
      </c>
      <c r="F900">
        <v>9082</v>
      </c>
      <c r="G900" t="s">
        <v>4015</v>
      </c>
      <c r="H900" t="s">
        <v>1345</v>
      </c>
      <c r="I900" t="s">
        <v>1340</v>
      </c>
    </row>
    <row r="901" spans="1:9" x14ac:dyDescent="0.25">
      <c r="A901">
        <v>900</v>
      </c>
      <c r="B901" t="s">
        <v>4016</v>
      </c>
      <c r="C901" t="s">
        <v>1367</v>
      </c>
      <c r="D901">
        <v>22</v>
      </c>
      <c r="E901" t="s">
        <v>4017</v>
      </c>
      <c r="F901">
        <v>9455</v>
      </c>
      <c r="G901" t="s">
        <v>4018</v>
      </c>
      <c r="H901" t="s">
        <v>1414</v>
      </c>
      <c r="I901" t="s">
        <v>1340</v>
      </c>
    </row>
    <row r="902" spans="1:9" x14ac:dyDescent="0.25">
      <c r="A902">
        <v>901</v>
      </c>
      <c r="B902" t="s">
        <v>4019</v>
      </c>
      <c r="C902" t="s">
        <v>1411</v>
      </c>
      <c r="D902">
        <v>59</v>
      </c>
      <c r="E902" t="s">
        <v>4020</v>
      </c>
      <c r="F902">
        <v>6252</v>
      </c>
      <c r="G902" t="s">
        <v>4021</v>
      </c>
      <c r="H902" t="s">
        <v>1396</v>
      </c>
      <c r="I902" t="s">
        <v>1340</v>
      </c>
    </row>
    <row r="903" spans="1:9" x14ac:dyDescent="0.25">
      <c r="A903">
        <v>902</v>
      </c>
      <c r="B903" t="s">
        <v>4022</v>
      </c>
      <c r="C903" t="s">
        <v>1407</v>
      </c>
      <c r="D903">
        <v>58</v>
      </c>
      <c r="E903" t="s">
        <v>4023</v>
      </c>
      <c r="F903">
        <v>5922</v>
      </c>
      <c r="G903" t="s">
        <v>4024</v>
      </c>
      <c r="H903" t="s">
        <v>1414</v>
      </c>
      <c r="I903" t="s">
        <v>1340</v>
      </c>
    </row>
    <row r="904" spans="1:9" x14ac:dyDescent="0.25">
      <c r="A904">
        <v>903</v>
      </c>
      <c r="B904" t="s">
        <v>4025</v>
      </c>
      <c r="C904" t="s">
        <v>1371</v>
      </c>
      <c r="D904">
        <v>48</v>
      </c>
      <c r="E904" t="s">
        <v>4026</v>
      </c>
      <c r="F904">
        <v>2370</v>
      </c>
      <c r="G904" t="s">
        <v>4027</v>
      </c>
      <c r="H904" t="s">
        <v>1362</v>
      </c>
      <c r="I904" t="s">
        <v>1340</v>
      </c>
    </row>
    <row r="905" spans="1:9" x14ac:dyDescent="0.25">
      <c r="A905">
        <v>904</v>
      </c>
      <c r="B905" t="s">
        <v>4028</v>
      </c>
      <c r="C905" t="s">
        <v>1342</v>
      </c>
      <c r="D905">
        <v>48</v>
      </c>
      <c r="E905" t="s">
        <v>4029</v>
      </c>
      <c r="F905">
        <v>9829</v>
      </c>
      <c r="G905" t="s">
        <v>4030</v>
      </c>
      <c r="H905" t="s">
        <v>1414</v>
      </c>
      <c r="I905" t="s">
        <v>1340</v>
      </c>
    </row>
    <row r="906" spans="1:9" x14ac:dyDescent="0.25">
      <c r="A906">
        <v>905</v>
      </c>
      <c r="B906" t="s">
        <v>4031</v>
      </c>
      <c r="C906" t="s">
        <v>1347</v>
      </c>
      <c r="D906">
        <v>53</v>
      </c>
      <c r="E906" t="s">
        <v>4032</v>
      </c>
      <c r="F906">
        <v>4786</v>
      </c>
      <c r="G906" t="s">
        <v>4033</v>
      </c>
      <c r="H906" t="s">
        <v>1396</v>
      </c>
      <c r="I906" t="s">
        <v>1340</v>
      </c>
    </row>
    <row r="907" spans="1:9" x14ac:dyDescent="0.25">
      <c r="A907">
        <v>906</v>
      </c>
      <c r="B907" t="s">
        <v>4034</v>
      </c>
      <c r="C907" t="s">
        <v>1342</v>
      </c>
      <c r="D907">
        <v>74</v>
      </c>
      <c r="E907" t="s">
        <v>4035</v>
      </c>
      <c r="F907">
        <v>3515</v>
      </c>
      <c r="G907" t="s">
        <v>4036</v>
      </c>
      <c r="H907" t="s">
        <v>1350</v>
      </c>
      <c r="I907" t="s">
        <v>1340</v>
      </c>
    </row>
    <row r="908" spans="1:9" x14ac:dyDescent="0.25">
      <c r="A908">
        <v>907</v>
      </c>
      <c r="B908" t="s">
        <v>4037</v>
      </c>
      <c r="C908" t="s">
        <v>1336</v>
      </c>
      <c r="D908">
        <v>43</v>
      </c>
      <c r="E908" t="s">
        <v>4038</v>
      </c>
      <c r="F908">
        <v>628</v>
      </c>
      <c r="G908" t="s">
        <v>4039</v>
      </c>
      <c r="H908" t="s">
        <v>1345</v>
      </c>
      <c r="I908" t="s">
        <v>1340</v>
      </c>
    </row>
    <row r="909" spans="1:9" x14ac:dyDescent="0.25">
      <c r="A909">
        <v>908</v>
      </c>
      <c r="B909" t="s">
        <v>4040</v>
      </c>
      <c r="C909" t="s">
        <v>1407</v>
      </c>
      <c r="D909">
        <v>42</v>
      </c>
      <c r="E909" t="s">
        <v>4041</v>
      </c>
      <c r="F909">
        <v>3603</v>
      </c>
      <c r="G909" t="s">
        <v>4042</v>
      </c>
      <c r="H909" t="s">
        <v>1355</v>
      </c>
      <c r="I909" t="s">
        <v>1340</v>
      </c>
    </row>
    <row r="910" spans="1:9" x14ac:dyDescent="0.25">
      <c r="A910">
        <v>909</v>
      </c>
      <c r="B910" t="s">
        <v>4043</v>
      </c>
      <c r="C910" t="s">
        <v>1407</v>
      </c>
      <c r="D910">
        <v>62</v>
      </c>
      <c r="E910" t="s">
        <v>4044</v>
      </c>
      <c r="F910">
        <v>3227</v>
      </c>
      <c r="G910" t="s">
        <v>4045</v>
      </c>
      <c r="H910" t="s">
        <v>1414</v>
      </c>
      <c r="I910" t="s">
        <v>1340</v>
      </c>
    </row>
    <row r="911" spans="1:9" x14ac:dyDescent="0.25">
      <c r="A911">
        <v>910</v>
      </c>
      <c r="B911" t="s">
        <v>4046</v>
      </c>
      <c r="C911" t="s">
        <v>1352</v>
      </c>
      <c r="D911">
        <v>67</v>
      </c>
      <c r="E911" t="s">
        <v>4047</v>
      </c>
      <c r="F911">
        <v>7783</v>
      </c>
      <c r="G911" t="s">
        <v>4048</v>
      </c>
      <c r="H911" t="s">
        <v>1362</v>
      </c>
      <c r="I911" t="s">
        <v>1340</v>
      </c>
    </row>
    <row r="912" spans="1:9" x14ac:dyDescent="0.25">
      <c r="A912">
        <v>911</v>
      </c>
      <c r="B912" t="s">
        <v>4049</v>
      </c>
      <c r="C912" t="s">
        <v>1371</v>
      </c>
      <c r="D912">
        <v>41</v>
      </c>
      <c r="E912" t="s">
        <v>4050</v>
      </c>
      <c r="F912">
        <v>2232</v>
      </c>
      <c r="G912" t="s">
        <v>4051</v>
      </c>
      <c r="H912" t="s">
        <v>1339</v>
      </c>
      <c r="I912" t="s">
        <v>1340</v>
      </c>
    </row>
    <row r="913" spans="1:9" x14ac:dyDescent="0.25">
      <c r="A913">
        <v>912</v>
      </c>
      <c r="B913" t="s">
        <v>4052</v>
      </c>
      <c r="C913" t="s">
        <v>1367</v>
      </c>
      <c r="D913">
        <v>60</v>
      </c>
      <c r="E913" t="s">
        <v>4053</v>
      </c>
      <c r="F913">
        <v>7229</v>
      </c>
      <c r="G913" t="s">
        <v>4054</v>
      </c>
      <c r="H913" t="s">
        <v>1414</v>
      </c>
      <c r="I913" t="s">
        <v>1340</v>
      </c>
    </row>
    <row r="914" spans="1:9" x14ac:dyDescent="0.25">
      <c r="A914">
        <v>913</v>
      </c>
      <c r="B914" t="s">
        <v>4055</v>
      </c>
      <c r="C914" t="s">
        <v>1407</v>
      </c>
      <c r="D914">
        <v>27</v>
      </c>
      <c r="E914" t="s">
        <v>4056</v>
      </c>
      <c r="F914">
        <v>9572</v>
      </c>
      <c r="G914" t="s">
        <v>3474</v>
      </c>
      <c r="H914" t="s">
        <v>1362</v>
      </c>
      <c r="I914" t="s">
        <v>1340</v>
      </c>
    </row>
    <row r="915" spans="1:9" x14ac:dyDescent="0.25">
      <c r="A915">
        <v>914</v>
      </c>
      <c r="B915" t="s">
        <v>4057</v>
      </c>
      <c r="C915" t="s">
        <v>1352</v>
      </c>
      <c r="D915">
        <v>39</v>
      </c>
      <c r="E915" t="s">
        <v>4058</v>
      </c>
      <c r="F915">
        <v>7531</v>
      </c>
      <c r="G915" t="s">
        <v>4059</v>
      </c>
      <c r="H915" t="s">
        <v>1345</v>
      </c>
      <c r="I915" t="s">
        <v>1340</v>
      </c>
    </row>
    <row r="916" spans="1:9" x14ac:dyDescent="0.25">
      <c r="A916">
        <v>915</v>
      </c>
      <c r="B916" t="s">
        <v>4060</v>
      </c>
      <c r="C916" t="s">
        <v>1371</v>
      </c>
      <c r="D916">
        <v>70</v>
      </c>
      <c r="E916" t="s">
        <v>4061</v>
      </c>
      <c r="F916">
        <v>9647</v>
      </c>
      <c r="G916" t="s">
        <v>4062</v>
      </c>
      <c r="H916" t="s">
        <v>1350</v>
      </c>
      <c r="I916" t="s">
        <v>1340</v>
      </c>
    </row>
    <row r="917" spans="1:9" x14ac:dyDescent="0.25">
      <c r="A917">
        <v>916</v>
      </c>
      <c r="B917" t="s">
        <v>4063</v>
      </c>
      <c r="C917" t="s">
        <v>1347</v>
      </c>
      <c r="D917">
        <v>24</v>
      </c>
      <c r="E917" t="s">
        <v>4064</v>
      </c>
      <c r="F917">
        <v>4485</v>
      </c>
      <c r="G917" t="s">
        <v>4065</v>
      </c>
      <c r="H917" t="s">
        <v>1350</v>
      </c>
      <c r="I917" t="s">
        <v>1340</v>
      </c>
    </row>
    <row r="918" spans="1:9" x14ac:dyDescent="0.25">
      <c r="A918">
        <v>917</v>
      </c>
      <c r="B918" t="s">
        <v>4066</v>
      </c>
      <c r="C918" t="s">
        <v>1407</v>
      </c>
      <c r="D918">
        <v>36</v>
      </c>
      <c r="E918" t="s">
        <v>4067</v>
      </c>
      <c r="F918">
        <v>3806</v>
      </c>
      <c r="G918" t="s">
        <v>4068</v>
      </c>
      <c r="H918" t="s">
        <v>1377</v>
      </c>
      <c r="I918" t="s">
        <v>1340</v>
      </c>
    </row>
    <row r="919" spans="1:9" x14ac:dyDescent="0.25">
      <c r="A919">
        <v>918</v>
      </c>
      <c r="B919" t="s">
        <v>4069</v>
      </c>
      <c r="C919" t="s">
        <v>1347</v>
      </c>
      <c r="D919">
        <v>69</v>
      </c>
      <c r="E919" t="s">
        <v>4070</v>
      </c>
      <c r="F919">
        <v>1328</v>
      </c>
      <c r="G919" t="s">
        <v>4071</v>
      </c>
      <c r="H919" t="s">
        <v>1350</v>
      </c>
      <c r="I919" t="s">
        <v>1340</v>
      </c>
    </row>
    <row r="920" spans="1:9" x14ac:dyDescent="0.25">
      <c r="A920">
        <v>919</v>
      </c>
      <c r="B920" t="s">
        <v>4072</v>
      </c>
      <c r="C920" t="s">
        <v>1407</v>
      </c>
      <c r="D920">
        <v>64</v>
      </c>
      <c r="E920" t="s">
        <v>4073</v>
      </c>
      <c r="F920">
        <v>24</v>
      </c>
      <c r="G920" t="s">
        <v>4074</v>
      </c>
      <c r="H920" t="s">
        <v>1355</v>
      </c>
      <c r="I920" t="s">
        <v>1340</v>
      </c>
    </row>
    <row r="921" spans="1:9" x14ac:dyDescent="0.25">
      <c r="A921">
        <v>920</v>
      </c>
      <c r="B921" t="s">
        <v>4075</v>
      </c>
      <c r="C921" t="s">
        <v>1347</v>
      </c>
      <c r="D921">
        <v>72</v>
      </c>
      <c r="E921" t="s">
        <v>4076</v>
      </c>
      <c r="F921">
        <v>3992</v>
      </c>
      <c r="G921" t="s">
        <v>4077</v>
      </c>
      <c r="H921" t="s">
        <v>1339</v>
      </c>
      <c r="I921" t="s">
        <v>1340</v>
      </c>
    </row>
    <row r="922" spans="1:9" x14ac:dyDescent="0.25">
      <c r="A922">
        <v>921</v>
      </c>
      <c r="B922" t="s">
        <v>4078</v>
      </c>
      <c r="C922" t="s">
        <v>1347</v>
      </c>
      <c r="D922">
        <v>73</v>
      </c>
      <c r="E922" t="s">
        <v>4079</v>
      </c>
      <c r="F922">
        <v>1758</v>
      </c>
      <c r="G922" t="s">
        <v>4080</v>
      </c>
      <c r="H922" t="s">
        <v>1350</v>
      </c>
      <c r="I922" t="s">
        <v>1340</v>
      </c>
    </row>
    <row r="923" spans="1:9" x14ac:dyDescent="0.25">
      <c r="A923">
        <v>922</v>
      </c>
      <c r="B923" t="s">
        <v>4081</v>
      </c>
      <c r="C923" t="s">
        <v>1347</v>
      </c>
      <c r="D923">
        <v>53</v>
      </c>
      <c r="E923" t="s">
        <v>4082</v>
      </c>
      <c r="F923">
        <v>839</v>
      </c>
      <c r="G923" t="s">
        <v>4083</v>
      </c>
      <c r="H923" t="s">
        <v>1396</v>
      </c>
      <c r="I923" t="s">
        <v>1340</v>
      </c>
    </row>
    <row r="924" spans="1:9" x14ac:dyDescent="0.25">
      <c r="A924">
        <v>923</v>
      </c>
      <c r="B924" t="s">
        <v>4084</v>
      </c>
      <c r="C924" t="s">
        <v>1336</v>
      </c>
      <c r="D924">
        <v>54</v>
      </c>
      <c r="E924" t="s">
        <v>4085</v>
      </c>
      <c r="F924">
        <v>119</v>
      </c>
      <c r="G924" t="s">
        <v>4086</v>
      </c>
      <c r="H924" t="s">
        <v>1350</v>
      </c>
      <c r="I924" t="s">
        <v>1340</v>
      </c>
    </row>
    <row r="925" spans="1:9" x14ac:dyDescent="0.25">
      <c r="A925">
        <v>924</v>
      </c>
      <c r="B925" t="s">
        <v>4087</v>
      </c>
      <c r="C925" t="s">
        <v>1336</v>
      </c>
      <c r="D925">
        <v>58</v>
      </c>
      <c r="E925" t="s">
        <v>4088</v>
      </c>
      <c r="F925">
        <v>4569</v>
      </c>
      <c r="G925" t="s">
        <v>4089</v>
      </c>
      <c r="H925" t="s">
        <v>1355</v>
      </c>
      <c r="I925" t="s">
        <v>1340</v>
      </c>
    </row>
    <row r="926" spans="1:9" x14ac:dyDescent="0.25">
      <c r="A926">
        <v>925</v>
      </c>
      <c r="B926" t="s">
        <v>4090</v>
      </c>
      <c r="C926" t="s">
        <v>1411</v>
      </c>
      <c r="D926">
        <v>70</v>
      </c>
      <c r="E926" t="s">
        <v>4091</v>
      </c>
      <c r="F926">
        <v>3707</v>
      </c>
      <c r="G926" t="s">
        <v>4092</v>
      </c>
      <c r="H926" t="s">
        <v>1362</v>
      </c>
      <c r="I926" t="s">
        <v>1340</v>
      </c>
    </row>
    <row r="927" spans="1:9" x14ac:dyDescent="0.25">
      <c r="A927">
        <v>926</v>
      </c>
      <c r="B927" t="s">
        <v>4093</v>
      </c>
      <c r="C927" t="s">
        <v>1407</v>
      </c>
      <c r="D927">
        <v>68</v>
      </c>
      <c r="E927" t="s">
        <v>4094</v>
      </c>
      <c r="F927">
        <v>3662</v>
      </c>
      <c r="G927" t="s">
        <v>4095</v>
      </c>
      <c r="H927" t="s">
        <v>1339</v>
      </c>
      <c r="I927" t="s">
        <v>1340</v>
      </c>
    </row>
    <row r="928" spans="1:9" x14ac:dyDescent="0.25">
      <c r="A928">
        <v>927</v>
      </c>
      <c r="B928" t="s">
        <v>4096</v>
      </c>
      <c r="C928" t="s">
        <v>1371</v>
      </c>
      <c r="D928">
        <v>61</v>
      </c>
      <c r="E928" t="s">
        <v>4097</v>
      </c>
      <c r="F928">
        <v>1341</v>
      </c>
      <c r="G928" t="s">
        <v>4098</v>
      </c>
      <c r="H928" t="s">
        <v>1396</v>
      </c>
      <c r="I928" t="s">
        <v>1340</v>
      </c>
    </row>
    <row r="929" spans="1:9" x14ac:dyDescent="0.25">
      <c r="A929">
        <v>928</v>
      </c>
      <c r="B929" t="s">
        <v>4099</v>
      </c>
      <c r="C929" t="s">
        <v>1352</v>
      </c>
      <c r="D929">
        <v>63</v>
      </c>
      <c r="E929" t="s">
        <v>4100</v>
      </c>
      <c r="F929">
        <v>1048</v>
      </c>
      <c r="G929" t="s">
        <v>4101</v>
      </c>
      <c r="H929" t="s">
        <v>1350</v>
      </c>
      <c r="I929" t="s">
        <v>1340</v>
      </c>
    </row>
    <row r="930" spans="1:9" x14ac:dyDescent="0.25">
      <c r="A930">
        <v>929</v>
      </c>
      <c r="B930" t="s">
        <v>4102</v>
      </c>
      <c r="C930" t="s">
        <v>1342</v>
      </c>
      <c r="D930">
        <v>68</v>
      </c>
      <c r="E930" t="s">
        <v>4103</v>
      </c>
      <c r="F930">
        <v>2353</v>
      </c>
      <c r="G930" t="s">
        <v>4104</v>
      </c>
      <c r="H930" t="s">
        <v>1339</v>
      </c>
      <c r="I930" t="s">
        <v>1340</v>
      </c>
    </row>
    <row r="931" spans="1:9" x14ac:dyDescent="0.25">
      <c r="A931">
        <v>930</v>
      </c>
      <c r="B931" t="s">
        <v>4105</v>
      </c>
      <c r="C931" t="s">
        <v>1352</v>
      </c>
      <c r="D931">
        <v>66</v>
      </c>
      <c r="E931" t="s">
        <v>4106</v>
      </c>
      <c r="F931">
        <v>9412</v>
      </c>
      <c r="G931" t="s">
        <v>4107</v>
      </c>
      <c r="H931" t="s">
        <v>1414</v>
      </c>
      <c r="I931" t="s">
        <v>1340</v>
      </c>
    </row>
    <row r="932" spans="1:9" x14ac:dyDescent="0.25">
      <c r="A932">
        <v>931</v>
      </c>
      <c r="B932" t="s">
        <v>4108</v>
      </c>
      <c r="C932" t="s">
        <v>1411</v>
      </c>
      <c r="D932">
        <v>59</v>
      </c>
      <c r="E932" t="s">
        <v>4109</v>
      </c>
      <c r="F932">
        <v>6089</v>
      </c>
      <c r="G932" t="s">
        <v>4110</v>
      </c>
      <c r="H932" t="s">
        <v>1355</v>
      </c>
      <c r="I932" t="s">
        <v>1340</v>
      </c>
    </row>
    <row r="933" spans="1:9" x14ac:dyDescent="0.25">
      <c r="A933">
        <v>932</v>
      </c>
      <c r="B933" t="s">
        <v>4111</v>
      </c>
      <c r="C933" t="s">
        <v>1371</v>
      </c>
      <c r="D933">
        <v>21</v>
      </c>
      <c r="E933" t="s">
        <v>4112</v>
      </c>
      <c r="F933">
        <v>3265</v>
      </c>
      <c r="G933" t="s">
        <v>4113</v>
      </c>
      <c r="H933" t="s">
        <v>1377</v>
      </c>
      <c r="I933" t="s">
        <v>1340</v>
      </c>
    </row>
    <row r="934" spans="1:9" x14ac:dyDescent="0.25">
      <c r="A934">
        <v>933</v>
      </c>
      <c r="B934" t="s">
        <v>4114</v>
      </c>
      <c r="C934" t="s">
        <v>1407</v>
      </c>
      <c r="D934">
        <v>36</v>
      </c>
      <c r="E934" t="s">
        <v>4115</v>
      </c>
      <c r="F934">
        <v>4468</v>
      </c>
      <c r="G934" t="s">
        <v>4116</v>
      </c>
      <c r="H934" t="s">
        <v>1345</v>
      </c>
      <c r="I934" t="s">
        <v>1340</v>
      </c>
    </row>
    <row r="935" spans="1:9" x14ac:dyDescent="0.25">
      <c r="A935">
        <v>934</v>
      </c>
      <c r="B935" t="s">
        <v>4117</v>
      </c>
      <c r="C935" t="s">
        <v>1336</v>
      </c>
      <c r="D935">
        <v>44</v>
      </c>
      <c r="E935" t="s">
        <v>4118</v>
      </c>
      <c r="F935">
        <v>3395</v>
      </c>
      <c r="G935" t="s">
        <v>4119</v>
      </c>
      <c r="H935" t="s">
        <v>1339</v>
      </c>
      <c r="I935" t="s">
        <v>1340</v>
      </c>
    </row>
    <row r="936" spans="1:9" x14ac:dyDescent="0.25">
      <c r="A936">
        <v>935</v>
      </c>
      <c r="B936" t="s">
        <v>4120</v>
      </c>
      <c r="C936" t="s">
        <v>1371</v>
      </c>
      <c r="D936">
        <v>30</v>
      </c>
      <c r="E936" t="s">
        <v>4121</v>
      </c>
      <c r="F936">
        <v>2273</v>
      </c>
      <c r="G936" t="s">
        <v>4122</v>
      </c>
      <c r="H936" t="s">
        <v>1362</v>
      </c>
      <c r="I936" t="s">
        <v>1340</v>
      </c>
    </row>
    <row r="937" spans="1:9" x14ac:dyDescent="0.25">
      <c r="A937">
        <v>936</v>
      </c>
      <c r="B937" t="s">
        <v>4123</v>
      </c>
      <c r="C937" t="s">
        <v>1342</v>
      </c>
      <c r="D937">
        <v>77</v>
      </c>
      <c r="E937" t="s">
        <v>4124</v>
      </c>
      <c r="F937">
        <v>2372</v>
      </c>
      <c r="G937" t="s">
        <v>4125</v>
      </c>
      <c r="H937" t="s">
        <v>1350</v>
      </c>
      <c r="I937" t="s">
        <v>1340</v>
      </c>
    </row>
    <row r="938" spans="1:9" x14ac:dyDescent="0.25">
      <c r="A938">
        <v>937</v>
      </c>
      <c r="B938" t="s">
        <v>4126</v>
      </c>
      <c r="C938" t="s">
        <v>1371</v>
      </c>
      <c r="D938">
        <v>70</v>
      </c>
      <c r="E938" t="s">
        <v>4127</v>
      </c>
      <c r="F938">
        <v>1824</v>
      </c>
      <c r="G938" t="s">
        <v>4128</v>
      </c>
      <c r="H938" t="s">
        <v>1362</v>
      </c>
      <c r="I938" t="s">
        <v>1340</v>
      </c>
    </row>
    <row r="939" spans="1:9" x14ac:dyDescent="0.25">
      <c r="A939">
        <v>938</v>
      </c>
      <c r="B939" t="s">
        <v>4129</v>
      </c>
      <c r="C939" t="s">
        <v>1411</v>
      </c>
      <c r="D939">
        <v>21</v>
      </c>
      <c r="E939" t="s">
        <v>4130</v>
      </c>
      <c r="F939">
        <v>4091</v>
      </c>
      <c r="G939" t="s">
        <v>4131</v>
      </c>
      <c r="H939" t="s">
        <v>1339</v>
      </c>
      <c r="I939" t="s">
        <v>1340</v>
      </c>
    </row>
    <row r="940" spans="1:9" x14ac:dyDescent="0.25">
      <c r="A940">
        <v>939</v>
      </c>
      <c r="B940" t="s">
        <v>4132</v>
      </c>
      <c r="C940" t="s">
        <v>1407</v>
      </c>
      <c r="D940">
        <v>39</v>
      </c>
      <c r="E940" t="s">
        <v>4133</v>
      </c>
      <c r="F940">
        <v>110</v>
      </c>
      <c r="G940" t="s">
        <v>4134</v>
      </c>
      <c r="H940" t="s">
        <v>1350</v>
      </c>
      <c r="I940" t="s">
        <v>1340</v>
      </c>
    </row>
    <row r="941" spans="1:9" x14ac:dyDescent="0.25">
      <c r="A941">
        <v>940</v>
      </c>
      <c r="B941" t="s">
        <v>4135</v>
      </c>
      <c r="C941" t="s">
        <v>1407</v>
      </c>
      <c r="D941">
        <v>46</v>
      </c>
      <c r="E941" t="s">
        <v>4136</v>
      </c>
      <c r="F941">
        <v>9769</v>
      </c>
      <c r="G941" t="s">
        <v>4137</v>
      </c>
      <c r="H941" t="s">
        <v>1414</v>
      </c>
      <c r="I941" t="s">
        <v>1340</v>
      </c>
    </row>
    <row r="942" spans="1:9" x14ac:dyDescent="0.25">
      <c r="A942">
        <v>941</v>
      </c>
      <c r="B942" t="s">
        <v>4138</v>
      </c>
      <c r="C942" t="s">
        <v>1336</v>
      </c>
      <c r="D942">
        <v>59</v>
      </c>
      <c r="E942" t="s">
        <v>4139</v>
      </c>
      <c r="F942">
        <v>105</v>
      </c>
      <c r="G942" t="s">
        <v>4140</v>
      </c>
      <c r="H942" t="s">
        <v>1362</v>
      </c>
      <c r="I942" t="s">
        <v>1340</v>
      </c>
    </row>
    <row r="943" spans="1:9" x14ac:dyDescent="0.25">
      <c r="A943">
        <v>942</v>
      </c>
      <c r="B943" t="s">
        <v>4141</v>
      </c>
      <c r="C943" t="s">
        <v>1342</v>
      </c>
      <c r="D943">
        <v>45</v>
      </c>
      <c r="E943" t="s">
        <v>4142</v>
      </c>
      <c r="F943">
        <v>5149</v>
      </c>
      <c r="G943" t="s">
        <v>4143</v>
      </c>
      <c r="H943" t="s">
        <v>1396</v>
      </c>
      <c r="I943" t="s">
        <v>1340</v>
      </c>
    </row>
    <row r="944" spans="1:9" x14ac:dyDescent="0.25">
      <c r="A944">
        <v>943</v>
      </c>
      <c r="B944" t="s">
        <v>4144</v>
      </c>
      <c r="C944" t="s">
        <v>1352</v>
      </c>
      <c r="D944">
        <v>64</v>
      </c>
      <c r="E944" t="s">
        <v>4145</v>
      </c>
      <c r="F944">
        <v>822</v>
      </c>
      <c r="G944" t="s">
        <v>4146</v>
      </c>
      <c r="H944" t="s">
        <v>1345</v>
      </c>
      <c r="I944" t="s">
        <v>1340</v>
      </c>
    </row>
    <row r="945" spans="1:9" x14ac:dyDescent="0.25">
      <c r="A945">
        <v>944</v>
      </c>
      <c r="B945" t="s">
        <v>4147</v>
      </c>
      <c r="C945" t="s">
        <v>1342</v>
      </c>
      <c r="D945">
        <v>36</v>
      </c>
      <c r="E945" t="s">
        <v>4148</v>
      </c>
      <c r="F945">
        <v>8196</v>
      </c>
      <c r="G945" t="s">
        <v>1402</v>
      </c>
      <c r="H945" t="s">
        <v>1396</v>
      </c>
      <c r="I945" t="s">
        <v>1340</v>
      </c>
    </row>
    <row r="946" spans="1:9" x14ac:dyDescent="0.25">
      <c r="A946">
        <v>945</v>
      </c>
      <c r="B946" t="s">
        <v>4149</v>
      </c>
      <c r="C946" t="s">
        <v>1411</v>
      </c>
      <c r="D946">
        <v>48</v>
      </c>
      <c r="E946" t="s">
        <v>4150</v>
      </c>
      <c r="F946">
        <v>3606</v>
      </c>
      <c r="G946" t="s">
        <v>4151</v>
      </c>
      <c r="H946" t="s">
        <v>1350</v>
      </c>
      <c r="I946" t="s">
        <v>1340</v>
      </c>
    </row>
    <row r="947" spans="1:9" x14ac:dyDescent="0.25">
      <c r="A947">
        <v>946</v>
      </c>
      <c r="B947" t="s">
        <v>4152</v>
      </c>
      <c r="C947" t="s">
        <v>1342</v>
      </c>
      <c r="D947">
        <v>24</v>
      </c>
      <c r="E947" t="s">
        <v>4153</v>
      </c>
      <c r="F947">
        <v>115</v>
      </c>
      <c r="G947" t="s">
        <v>4154</v>
      </c>
      <c r="H947" t="s">
        <v>1355</v>
      </c>
      <c r="I947" t="s">
        <v>1340</v>
      </c>
    </row>
    <row r="948" spans="1:9" x14ac:dyDescent="0.25">
      <c r="A948">
        <v>947</v>
      </c>
      <c r="B948" t="s">
        <v>4155</v>
      </c>
      <c r="C948" t="s">
        <v>1407</v>
      </c>
      <c r="D948">
        <v>74</v>
      </c>
      <c r="E948" t="s">
        <v>4156</v>
      </c>
      <c r="F948">
        <v>9260</v>
      </c>
      <c r="G948" t="s">
        <v>4157</v>
      </c>
      <c r="H948" t="s">
        <v>1362</v>
      </c>
      <c r="I948" t="s">
        <v>1340</v>
      </c>
    </row>
    <row r="949" spans="1:9" x14ac:dyDescent="0.25">
      <c r="A949">
        <v>948</v>
      </c>
      <c r="B949" t="s">
        <v>4158</v>
      </c>
      <c r="C949" t="s">
        <v>1342</v>
      </c>
      <c r="D949">
        <v>37</v>
      </c>
      <c r="E949" t="s">
        <v>4159</v>
      </c>
      <c r="F949">
        <v>8727</v>
      </c>
      <c r="G949" t="s">
        <v>2367</v>
      </c>
      <c r="H949" t="s">
        <v>1414</v>
      </c>
      <c r="I949" t="s">
        <v>1340</v>
      </c>
    </row>
    <row r="950" spans="1:9" x14ac:dyDescent="0.25">
      <c r="A950">
        <v>949</v>
      </c>
      <c r="B950" t="s">
        <v>4160</v>
      </c>
      <c r="C950" t="s">
        <v>1411</v>
      </c>
      <c r="D950">
        <v>26</v>
      </c>
      <c r="E950" t="s">
        <v>4161</v>
      </c>
      <c r="F950">
        <v>2267</v>
      </c>
      <c r="G950" t="s">
        <v>4162</v>
      </c>
      <c r="H950" t="s">
        <v>1350</v>
      </c>
      <c r="I950" t="s">
        <v>1340</v>
      </c>
    </row>
    <row r="951" spans="1:9" x14ac:dyDescent="0.25">
      <c r="A951">
        <v>950</v>
      </c>
      <c r="B951" t="s">
        <v>4163</v>
      </c>
      <c r="C951" t="s">
        <v>1371</v>
      </c>
      <c r="D951">
        <v>43</v>
      </c>
      <c r="E951" t="s">
        <v>4164</v>
      </c>
      <c r="F951">
        <v>3051</v>
      </c>
      <c r="G951" t="s">
        <v>4165</v>
      </c>
      <c r="H951" t="s">
        <v>1396</v>
      </c>
      <c r="I951" t="s">
        <v>1340</v>
      </c>
    </row>
    <row r="952" spans="1:9" x14ac:dyDescent="0.25">
      <c r="A952">
        <v>951</v>
      </c>
      <c r="B952" t="s">
        <v>4166</v>
      </c>
      <c r="C952" t="s">
        <v>1371</v>
      </c>
      <c r="D952">
        <v>66</v>
      </c>
      <c r="E952" t="s">
        <v>4167</v>
      </c>
      <c r="F952">
        <v>8840</v>
      </c>
      <c r="G952" t="s">
        <v>4168</v>
      </c>
      <c r="H952" t="s">
        <v>1414</v>
      </c>
      <c r="I952" t="s">
        <v>1340</v>
      </c>
    </row>
    <row r="953" spans="1:9" x14ac:dyDescent="0.25">
      <c r="A953">
        <v>952</v>
      </c>
      <c r="B953" t="s">
        <v>4169</v>
      </c>
      <c r="C953" t="s">
        <v>1336</v>
      </c>
      <c r="D953">
        <v>45</v>
      </c>
      <c r="E953" t="s">
        <v>4170</v>
      </c>
      <c r="F953">
        <v>7392</v>
      </c>
      <c r="G953" t="s">
        <v>4171</v>
      </c>
      <c r="H953" t="s">
        <v>1339</v>
      </c>
      <c r="I953" t="s">
        <v>1340</v>
      </c>
    </row>
    <row r="954" spans="1:9" x14ac:dyDescent="0.25">
      <c r="A954">
        <v>953</v>
      </c>
      <c r="B954" t="s">
        <v>4172</v>
      </c>
      <c r="C954" t="s">
        <v>1411</v>
      </c>
      <c r="D954">
        <v>69</v>
      </c>
      <c r="E954" t="s">
        <v>4173</v>
      </c>
      <c r="F954">
        <v>4688</v>
      </c>
      <c r="G954" t="s">
        <v>4174</v>
      </c>
      <c r="H954" t="s">
        <v>1345</v>
      </c>
      <c r="I954" t="s">
        <v>1340</v>
      </c>
    </row>
    <row r="955" spans="1:9" x14ac:dyDescent="0.25">
      <c r="A955">
        <v>954</v>
      </c>
      <c r="B955" t="s">
        <v>4175</v>
      </c>
      <c r="C955" t="s">
        <v>1411</v>
      </c>
      <c r="D955">
        <v>69</v>
      </c>
      <c r="E955" t="s">
        <v>4176</v>
      </c>
      <c r="F955">
        <v>8605</v>
      </c>
      <c r="G955" t="s">
        <v>4177</v>
      </c>
      <c r="H955" t="s">
        <v>1345</v>
      </c>
      <c r="I955" t="s">
        <v>1340</v>
      </c>
    </row>
    <row r="956" spans="1:9" x14ac:dyDescent="0.25">
      <c r="A956">
        <v>955</v>
      </c>
      <c r="B956" t="s">
        <v>4178</v>
      </c>
      <c r="C956" t="s">
        <v>1352</v>
      </c>
      <c r="D956">
        <v>57</v>
      </c>
      <c r="E956" t="s">
        <v>4179</v>
      </c>
      <c r="F956">
        <v>5443</v>
      </c>
      <c r="G956" t="s">
        <v>4180</v>
      </c>
      <c r="H956" t="s">
        <v>1350</v>
      </c>
      <c r="I956" t="s">
        <v>1340</v>
      </c>
    </row>
    <row r="957" spans="1:9" x14ac:dyDescent="0.25">
      <c r="A957">
        <v>956</v>
      </c>
      <c r="B957" t="s">
        <v>4181</v>
      </c>
      <c r="C957" t="s">
        <v>1342</v>
      </c>
      <c r="D957">
        <v>20</v>
      </c>
      <c r="E957" t="s">
        <v>4182</v>
      </c>
      <c r="F957">
        <v>6905</v>
      </c>
      <c r="G957" t="s">
        <v>4183</v>
      </c>
      <c r="H957" t="s">
        <v>1362</v>
      </c>
      <c r="I957" t="s">
        <v>1340</v>
      </c>
    </row>
    <row r="958" spans="1:9" x14ac:dyDescent="0.25">
      <c r="A958">
        <v>957</v>
      </c>
      <c r="B958" t="s">
        <v>4184</v>
      </c>
      <c r="C958" t="s">
        <v>1371</v>
      </c>
      <c r="D958">
        <v>75</v>
      </c>
      <c r="E958" t="s">
        <v>4185</v>
      </c>
      <c r="F958">
        <v>4220</v>
      </c>
      <c r="G958" t="s">
        <v>4186</v>
      </c>
      <c r="H958" t="s">
        <v>1345</v>
      </c>
      <c r="I958" t="s">
        <v>1340</v>
      </c>
    </row>
    <row r="959" spans="1:9" x14ac:dyDescent="0.25">
      <c r="A959">
        <v>958</v>
      </c>
      <c r="B959" t="s">
        <v>4187</v>
      </c>
      <c r="C959" t="s">
        <v>1367</v>
      </c>
      <c r="D959">
        <v>58</v>
      </c>
      <c r="E959" t="s">
        <v>4188</v>
      </c>
      <c r="F959">
        <v>1321</v>
      </c>
      <c r="G959" t="s">
        <v>4189</v>
      </c>
      <c r="H959" t="s">
        <v>1339</v>
      </c>
      <c r="I959" t="s">
        <v>1340</v>
      </c>
    </row>
    <row r="960" spans="1:9" x14ac:dyDescent="0.25">
      <c r="A960">
        <v>959</v>
      </c>
      <c r="B960" t="s">
        <v>4190</v>
      </c>
      <c r="C960" t="s">
        <v>1352</v>
      </c>
      <c r="D960">
        <v>57</v>
      </c>
      <c r="E960" t="s">
        <v>4191</v>
      </c>
      <c r="F960">
        <v>5135</v>
      </c>
      <c r="G960" t="s">
        <v>4192</v>
      </c>
      <c r="H960" t="s">
        <v>1377</v>
      </c>
      <c r="I960" t="s">
        <v>1340</v>
      </c>
    </row>
    <row r="961" spans="1:9" x14ac:dyDescent="0.25">
      <c r="A961">
        <v>960</v>
      </c>
      <c r="B961" t="s">
        <v>4193</v>
      </c>
      <c r="C961" t="s">
        <v>1367</v>
      </c>
      <c r="D961">
        <v>71</v>
      </c>
      <c r="E961" t="s">
        <v>4194</v>
      </c>
      <c r="F961">
        <v>1281</v>
      </c>
      <c r="G961" t="s">
        <v>4195</v>
      </c>
      <c r="H961" t="s">
        <v>1396</v>
      </c>
      <c r="I961" t="s">
        <v>1340</v>
      </c>
    </row>
    <row r="962" spans="1:9" x14ac:dyDescent="0.25">
      <c r="A962">
        <v>961</v>
      </c>
      <c r="B962" t="s">
        <v>4196</v>
      </c>
      <c r="C962" t="s">
        <v>1407</v>
      </c>
      <c r="D962">
        <v>70</v>
      </c>
      <c r="E962" t="s">
        <v>4197</v>
      </c>
      <c r="F962">
        <v>6528</v>
      </c>
      <c r="G962" t="s">
        <v>4198</v>
      </c>
      <c r="H962" t="s">
        <v>1345</v>
      </c>
      <c r="I962" t="s">
        <v>1340</v>
      </c>
    </row>
    <row r="963" spans="1:9" x14ac:dyDescent="0.25">
      <c r="A963">
        <v>962</v>
      </c>
      <c r="B963" t="s">
        <v>4199</v>
      </c>
      <c r="C963" t="s">
        <v>1347</v>
      </c>
      <c r="D963">
        <v>45</v>
      </c>
      <c r="E963" t="s">
        <v>4200</v>
      </c>
      <c r="F963">
        <v>5077</v>
      </c>
      <c r="G963" t="s">
        <v>4201</v>
      </c>
      <c r="H963" t="s">
        <v>1377</v>
      </c>
      <c r="I963" t="s">
        <v>1340</v>
      </c>
    </row>
    <row r="964" spans="1:9" x14ac:dyDescent="0.25">
      <c r="A964">
        <v>963</v>
      </c>
      <c r="B964" t="s">
        <v>4202</v>
      </c>
      <c r="C964" t="s">
        <v>1407</v>
      </c>
      <c r="D964">
        <v>47</v>
      </c>
      <c r="E964" t="s">
        <v>4203</v>
      </c>
      <c r="F964">
        <v>1331</v>
      </c>
      <c r="G964" t="s">
        <v>4204</v>
      </c>
      <c r="H964" t="s">
        <v>1339</v>
      </c>
      <c r="I964" t="s">
        <v>1340</v>
      </c>
    </row>
    <row r="965" spans="1:9" x14ac:dyDescent="0.25">
      <c r="A965">
        <v>964</v>
      </c>
      <c r="B965" t="s">
        <v>4205</v>
      </c>
      <c r="C965" t="s">
        <v>1347</v>
      </c>
      <c r="D965">
        <v>30</v>
      </c>
      <c r="E965" t="s">
        <v>4206</v>
      </c>
      <c r="F965">
        <v>6192</v>
      </c>
      <c r="G965" t="s">
        <v>4207</v>
      </c>
      <c r="H965" t="s">
        <v>1350</v>
      </c>
      <c r="I965" t="s">
        <v>1340</v>
      </c>
    </row>
    <row r="966" spans="1:9" x14ac:dyDescent="0.25">
      <c r="A966">
        <v>965</v>
      </c>
      <c r="B966" t="s">
        <v>4208</v>
      </c>
      <c r="C966" t="s">
        <v>1352</v>
      </c>
      <c r="D966">
        <v>75</v>
      </c>
      <c r="E966" t="s">
        <v>4209</v>
      </c>
      <c r="F966">
        <v>5542</v>
      </c>
      <c r="G966" t="s">
        <v>4210</v>
      </c>
      <c r="H966" t="s">
        <v>1377</v>
      </c>
      <c r="I966" t="s">
        <v>1340</v>
      </c>
    </row>
    <row r="967" spans="1:9" x14ac:dyDescent="0.25">
      <c r="A967">
        <v>966</v>
      </c>
      <c r="B967" t="s">
        <v>4211</v>
      </c>
      <c r="C967" t="s">
        <v>1336</v>
      </c>
      <c r="D967">
        <v>63</v>
      </c>
      <c r="E967" t="s">
        <v>4212</v>
      </c>
      <c r="F967">
        <v>2732</v>
      </c>
      <c r="G967" t="s">
        <v>4213</v>
      </c>
      <c r="H967" t="s">
        <v>1377</v>
      </c>
      <c r="I967" t="s">
        <v>1340</v>
      </c>
    </row>
    <row r="968" spans="1:9" x14ac:dyDescent="0.25">
      <c r="A968">
        <v>967</v>
      </c>
      <c r="B968" t="s">
        <v>4214</v>
      </c>
      <c r="C968" t="s">
        <v>1367</v>
      </c>
      <c r="D968">
        <v>58</v>
      </c>
      <c r="E968" t="s">
        <v>4215</v>
      </c>
      <c r="F968">
        <v>6624</v>
      </c>
      <c r="G968" t="s">
        <v>4216</v>
      </c>
      <c r="H968" t="s">
        <v>1355</v>
      </c>
      <c r="I968" t="s">
        <v>1340</v>
      </c>
    </row>
    <row r="969" spans="1:9" x14ac:dyDescent="0.25">
      <c r="A969">
        <v>968</v>
      </c>
      <c r="B969" t="s">
        <v>4217</v>
      </c>
      <c r="C969" t="s">
        <v>1371</v>
      </c>
      <c r="D969">
        <v>60</v>
      </c>
      <c r="E969" t="s">
        <v>4218</v>
      </c>
      <c r="F969">
        <v>4274</v>
      </c>
      <c r="G969" t="s">
        <v>4219</v>
      </c>
      <c r="H969" t="s">
        <v>1350</v>
      </c>
      <c r="I969" t="s">
        <v>1340</v>
      </c>
    </row>
    <row r="970" spans="1:9" x14ac:dyDescent="0.25">
      <c r="A970">
        <v>969</v>
      </c>
      <c r="B970" t="s">
        <v>4220</v>
      </c>
      <c r="C970" t="s">
        <v>1347</v>
      </c>
      <c r="D970">
        <v>77</v>
      </c>
      <c r="E970" t="s">
        <v>4221</v>
      </c>
      <c r="F970">
        <v>9561</v>
      </c>
      <c r="G970" t="s">
        <v>4222</v>
      </c>
      <c r="H970" t="s">
        <v>1345</v>
      </c>
      <c r="I970" t="s">
        <v>1340</v>
      </c>
    </row>
    <row r="971" spans="1:9" x14ac:dyDescent="0.25">
      <c r="A971">
        <v>970</v>
      </c>
      <c r="B971" t="s">
        <v>4223</v>
      </c>
      <c r="C971" t="s">
        <v>1342</v>
      </c>
      <c r="D971">
        <v>44</v>
      </c>
      <c r="E971" t="s">
        <v>4224</v>
      </c>
      <c r="F971">
        <v>7005</v>
      </c>
      <c r="G971" t="s">
        <v>4225</v>
      </c>
      <c r="H971" t="s">
        <v>1355</v>
      </c>
      <c r="I971" t="s">
        <v>1340</v>
      </c>
    </row>
    <row r="972" spans="1:9" x14ac:dyDescent="0.25">
      <c r="A972">
        <v>971</v>
      </c>
      <c r="B972" t="s">
        <v>4226</v>
      </c>
      <c r="C972" t="s">
        <v>1342</v>
      </c>
      <c r="D972">
        <v>27</v>
      </c>
      <c r="E972" t="s">
        <v>4227</v>
      </c>
      <c r="F972">
        <v>4268</v>
      </c>
      <c r="G972" t="s">
        <v>4228</v>
      </c>
      <c r="H972" t="s">
        <v>1355</v>
      </c>
      <c r="I972" t="s">
        <v>1340</v>
      </c>
    </row>
    <row r="973" spans="1:9" x14ac:dyDescent="0.25">
      <c r="A973">
        <v>972</v>
      </c>
      <c r="B973" t="s">
        <v>4229</v>
      </c>
      <c r="C973" t="s">
        <v>1411</v>
      </c>
      <c r="D973">
        <v>24</v>
      </c>
      <c r="E973" t="s">
        <v>4230</v>
      </c>
      <c r="F973">
        <v>7625</v>
      </c>
      <c r="G973" t="s">
        <v>4231</v>
      </c>
      <c r="H973" t="s">
        <v>1345</v>
      </c>
      <c r="I973" t="s">
        <v>1340</v>
      </c>
    </row>
    <row r="974" spans="1:9" x14ac:dyDescent="0.25">
      <c r="A974">
        <v>973</v>
      </c>
      <c r="B974" t="s">
        <v>4232</v>
      </c>
      <c r="C974" t="s">
        <v>1336</v>
      </c>
      <c r="D974">
        <v>60</v>
      </c>
      <c r="E974" t="s">
        <v>4233</v>
      </c>
      <c r="F974">
        <v>9528</v>
      </c>
      <c r="G974" t="s">
        <v>4234</v>
      </c>
      <c r="H974" t="s">
        <v>1414</v>
      </c>
      <c r="I974" t="s">
        <v>1340</v>
      </c>
    </row>
    <row r="975" spans="1:9" x14ac:dyDescent="0.25">
      <c r="A975">
        <v>974</v>
      </c>
      <c r="B975" t="s">
        <v>4235</v>
      </c>
      <c r="C975" t="s">
        <v>1367</v>
      </c>
      <c r="D975">
        <v>66</v>
      </c>
      <c r="E975" t="s">
        <v>4236</v>
      </c>
      <c r="F975">
        <v>392</v>
      </c>
      <c r="G975" t="s">
        <v>4237</v>
      </c>
      <c r="H975" t="s">
        <v>1345</v>
      </c>
      <c r="I975" t="s">
        <v>1340</v>
      </c>
    </row>
    <row r="976" spans="1:9" x14ac:dyDescent="0.25">
      <c r="A976">
        <v>975</v>
      </c>
      <c r="B976" t="s">
        <v>4238</v>
      </c>
      <c r="C976" t="s">
        <v>1371</v>
      </c>
      <c r="D976">
        <v>43</v>
      </c>
      <c r="E976" t="s">
        <v>4239</v>
      </c>
      <c r="F976">
        <v>2849</v>
      </c>
      <c r="G976" t="s">
        <v>4240</v>
      </c>
      <c r="H976" t="s">
        <v>1355</v>
      </c>
      <c r="I976" t="s">
        <v>1340</v>
      </c>
    </row>
    <row r="977" spans="1:9" x14ac:dyDescent="0.25">
      <c r="A977">
        <v>976</v>
      </c>
      <c r="B977" t="s">
        <v>4241</v>
      </c>
      <c r="C977" t="s">
        <v>1352</v>
      </c>
      <c r="D977">
        <v>68</v>
      </c>
      <c r="E977" t="s">
        <v>4242</v>
      </c>
      <c r="F977">
        <v>4578</v>
      </c>
      <c r="G977" t="s">
        <v>4243</v>
      </c>
      <c r="H977" t="s">
        <v>1350</v>
      </c>
      <c r="I977" t="s">
        <v>1340</v>
      </c>
    </row>
    <row r="978" spans="1:9" x14ac:dyDescent="0.25">
      <c r="A978">
        <v>977</v>
      </c>
      <c r="B978" t="s">
        <v>4244</v>
      </c>
      <c r="C978" t="s">
        <v>1347</v>
      </c>
      <c r="D978">
        <v>34</v>
      </c>
      <c r="E978" t="s">
        <v>4245</v>
      </c>
      <c r="F978">
        <v>3164</v>
      </c>
      <c r="G978" t="s">
        <v>2289</v>
      </c>
      <c r="H978" t="s">
        <v>1355</v>
      </c>
      <c r="I978" t="s">
        <v>1340</v>
      </c>
    </row>
    <row r="979" spans="1:9" x14ac:dyDescent="0.25">
      <c r="A979">
        <v>978</v>
      </c>
      <c r="B979" t="s">
        <v>4246</v>
      </c>
      <c r="C979" t="s">
        <v>1407</v>
      </c>
      <c r="D979">
        <v>71</v>
      </c>
      <c r="E979" t="s">
        <v>4247</v>
      </c>
      <c r="F979">
        <v>7819</v>
      </c>
      <c r="G979" t="s">
        <v>4248</v>
      </c>
      <c r="H979" t="s">
        <v>1350</v>
      </c>
      <c r="I979" t="s">
        <v>1340</v>
      </c>
    </row>
    <row r="980" spans="1:9" x14ac:dyDescent="0.25">
      <c r="A980">
        <v>979</v>
      </c>
      <c r="B980" t="s">
        <v>4249</v>
      </c>
      <c r="C980" t="s">
        <v>1347</v>
      </c>
      <c r="D980">
        <v>69</v>
      </c>
      <c r="E980" t="s">
        <v>4250</v>
      </c>
      <c r="F980">
        <v>8802</v>
      </c>
      <c r="G980" t="s">
        <v>4251</v>
      </c>
      <c r="H980" t="s">
        <v>1339</v>
      </c>
      <c r="I980" t="s">
        <v>1340</v>
      </c>
    </row>
    <row r="981" spans="1:9" x14ac:dyDescent="0.25">
      <c r="A981">
        <v>980</v>
      </c>
      <c r="B981" t="s">
        <v>4252</v>
      </c>
      <c r="C981" t="s">
        <v>1367</v>
      </c>
      <c r="D981">
        <v>35</v>
      </c>
      <c r="E981" t="s">
        <v>4253</v>
      </c>
      <c r="F981">
        <v>5926</v>
      </c>
      <c r="G981" t="s">
        <v>4254</v>
      </c>
      <c r="H981" t="s">
        <v>1345</v>
      </c>
      <c r="I981" t="s">
        <v>1340</v>
      </c>
    </row>
    <row r="982" spans="1:9" x14ac:dyDescent="0.25">
      <c r="A982">
        <v>981</v>
      </c>
      <c r="B982" t="s">
        <v>4255</v>
      </c>
      <c r="C982" t="s">
        <v>1407</v>
      </c>
      <c r="D982">
        <v>47</v>
      </c>
      <c r="E982" t="s">
        <v>4256</v>
      </c>
      <c r="F982">
        <v>2064</v>
      </c>
      <c r="G982" t="s">
        <v>4257</v>
      </c>
      <c r="H982" t="s">
        <v>1350</v>
      </c>
      <c r="I982" t="s">
        <v>1340</v>
      </c>
    </row>
    <row r="983" spans="1:9" x14ac:dyDescent="0.25">
      <c r="A983">
        <v>982</v>
      </c>
      <c r="B983" t="s">
        <v>4258</v>
      </c>
      <c r="C983" t="s">
        <v>1407</v>
      </c>
      <c r="D983">
        <v>63</v>
      </c>
      <c r="E983" t="s">
        <v>4259</v>
      </c>
      <c r="F983">
        <v>6334</v>
      </c>
      <c r="G983" t="s">
        <v>2802</v>
      </c>
      <c r="H983" t="s">
        <v>1362</v>
      </c>
      <c r="I983" t="s">
        <v>1340</v>
      </c>
    </row>
    <row r="984" spans="1:9" x14ac:dyDescent="0.25">
      <c r="A984">
        <v>983</v>
      </c>
      <c r="B984" t="s">
        <v>4312</v>
      </c>
      <c r="C984" t="s">
        <v>1352</v>
      </c>
      <c r="D984">
        <v>26</v>
      </c>
      <c r="E984" t="s">
        <v>4260</v>
      </c>
      <c r="F984">
        <v>2105</v>
      </c>
      <c r="G984" t="s">
        <v>4261</v>
      </c>
      <c r="H984" t="s">
        <v>1362</v>
      </c>
      <c r="I984" t="s">
        <v>1340</v>
      </c>
    </row>
    <row r="985" spans="1:9" x14ac:dyDescent="0.25">
      <c r="A985">
        <v>984</v>
      </c>
      <c r="B985" t="s">
        <v>4262</v>
      </c>
      <c r="C985" t="s">
        <v>1336</v>
      </c>
      <c r="D985">
        <v>57</v>
      </c>
      <c r="E985" t="s">
        <v>4263</v>
      </c>
      <c r="F985">
        <v>5603</v>
      </c>
      <c r="G985" t="s">
        <v>4264</v>
      </c>
      <c r="H985" t="s">
        <v>1339</v>
      </c>
      <c r="I985" t="s">
        <v>1340</v>
      </c>
    </row>
    <row r="986" spans="1:9" x14ac:dyDescent="0.25">
      <c r="A986">
        <v>985</v>
      </c>
      <c r="B986" t="s">
        <v>4265</v>
      </c>
      <c r="C986" t="s">
        <v>1371</v>
      </c>
      <c r="D986">
        <v>72</v>
      </c>
      <c r="E986" t="s">
        <v>4266</v>
      </c>
      <c r="F986">
        <v>6621</v>
      </c>
      <c r="G986" t="s">
        <v>4267</v>
      </c>
      <c r="H986" t="s">
        <v>1396</v>
      </c>
      <c r="I986" t="s">
        <v>1340</v>
      </c>
    </row>
    <row r="987" spans="1:9" x14ac:dyDescent="0.25">
      <c r="A987">
        <v>986</v>
      </c>
      <c r="B987" t="s">
        <v>4268</v>
      </c>
      <c r="C987" t="s">
        <v>1347</v>
      </c>
      <c r="D987">
        <v>38</v>
      </c>
      <c r="E987" t="s">
        <v>4269</v>
      </c>
      <c r="F987">
        <v>2972</v>
      </c>
      <c r="G987" t="s">
        <v>4270</v>
      </c>
      <c r="H987" t="s">
        <v>1350</v>
      </c>
      <c r="I987" t="s">
        <v>1340</v>
      </c>
    </row>
    <row r="988" spans="1:9" x14ac:dyDescent="0.25">
      <c r="A988">
        <v>987</v>
      </c>
      <c r="B988" t="s">
        <v>4271</v>
      </c>
      <c r="C988" t="s">
        <v>1342</v>
      </c>
      <c r="D988">
        <v>70</v>
      </c>
      <c r="E988" t="s">
        <v>4272</v>
      </c>
      <c r="F988">
        <v>5958</v>
      </c>
      <c r="G988" t="s">
        <v>4273</v>
      </c>
      <c r="H988" t="s">
        <v>1362</v>
      </c>
      <c r="I988" t="s">
        <v>1340</v>
      </c>
    </row>
    <row r="989" spans="1:9" x14ac:dyDescent="0.25">
      <c r="A989">
        <v>988</v>
      </c>
      <c r="B989" t="s">
        <v>4274</v>
      </c>
      <c r="C989" t="s">
        <v>1347</v>
      </c>
      <c r="D989">
        <v>35</v>
      </c>
      <c r="E989" t="s">
        <v>4275</v>
      </c>
      <c r="F989">
        <v>9386</v>
      </c>
      <c r="G989" t="s">
        <v>4276</v>
      </c>
      <c r="H989" t="s">
        <v>1377</v>
      </c>
      <c r="I989" t="s">
        <v>1340</v>
      </c>
    </row>
    <row r="990" spans="1:9" x14ac:dyDescent="0.25">
      <c r="A990">
        <v>989</v>
      </c>
      <c r="B990" t="s">
        <v>4277</v>
      </c>
      <c r="C990" t="s">
        <v>1352</v>
      </c>
      <c r="D990">
        <v>53</v>
      </c>
      <c r="E990" t="s">
        <v>4278</v>
      </c>
      <c r="F990">
        <v>698</v>
      </c>
      <c r="G990" t="s">
        <v>4279</v>
      </c>
      <c r="H990" t="s">
        <v>1350</v>
      </c>
      <c r="I990" t="s">
        <v>1340</v>
      </c>
    </row>
    <row r="991" spans="1:9" x14ac:dyDescent="0.25">
      <c r="A991">
        <v>990</v>
      </c>
      <c r="B991" t="s">
        <v>4280</v>
      </c>
      <c r="C991" t="s">
        <v>1367</v>
      </c>
      <c r="D991">
        <v>38</v>
      </c>
      <c r="E991" t="s">
        <v>4281</v>
      </c>
      <c r="F991">
        <v>2430</v>
      </c>
      <c r="G991" t="s">
        <v>4282</v>
      </c>
      <c r="H991" t="s">
        <v>1345</v>
      </c>
      <c r="I991" t="s">
        <v>1340</v>
      </c>
    </row>
    <row r="992" spans="1:9" x14ac:dyDescent="0.25">
      <c r="A992">
        <v>991</v>
      </c>
      <c r="B992" t="s">
        <v>4283</v>
      </c>
      <c r="C992" t="s">
        <v>1342</v>
      </c>
      <c r="D992">
        <v>30</v>
      </c>
      <c r="E992" t="s">
        <v>4284</v>
      </c>
      <c r="F992">
        <v>4952</v>
      </c>
      <c r="G992" t="s">
        <v>4285</v>
      </c>
      <c r="H992" t="s">
        <v>1414</v>
      </c>
      <c r="I992" t="s">
        <v>1340</v>
      </c>
    </row>
    <row r="993" spans="1:9" x14ac:dyDescent="0.25">
      <c r="A993">
        <v>992</v>
      </c>
      <c r="B993" t="s">
        <v>4286</v>
      </c>
      <c r="C993" t="s">
        <v>1336</v>
      </c>
      <c r="D993">
        <v>39</v>
      </c>
      <c r="E993" t="s">
        <v>4287</v>
      </c>
      <c r="F993">
        <v>2358</v>
      </c>
      <c r="G993" t="s">
        <v>4288</v>
      </c>
      <c r="H993" t="s">
        <v>1355</v>
      </c>
      <c r="I993" t="s">
        <v>1340</v>
      </c>
    </row>
    <row r="994" spans="1:9" x14ac:dyDescent="0.25">
      <c r="A994">
        <v>993</v>
      </c>
      <c r="B994" t="s">
        <v>4289</v>
      </c>
      <c r="C994" t="s">
        <v>1347</v>
      </c>
      <c r="D994">
        <v>24</v>
      </c>
      <c r="E994" t="s">
        <v>4290</v>
      </c>
      <c r="F994">
        <v>536</v>
      </c>
      <c r="G994" t="s">
        <v>4291</v>
      </c>
      <c r="H994" t="s">
        <v>1396</v>
      </c>
      <c r="I994" t="s">
        <v>1340</v>
      </c>
    </row>
    <row r="995" spans="1:9" x14ac:dyDescent="0.25">
      <c r="A995">
        <v>994</v>
      </c>
      <c r="B995" t="s">
        <v>4292</v>
      </c>
      <c r="C995" t="s">
        <v>1336</v>
      </c>
      <c r="D995">
        <v>53</v>
      </c>
      <c r="E995" t="s">
        <v>4293</v>
      </c>
      <c r="F995">
        <v>508</v>
      </c>
      <c r="G995" t="s">
        <v>3551</v>
      </c>
      <c r="H995" t="s">
        <v>1377</v>
      </c>
      <c r="I995" t="s">
        <v>1340</v>
      </c>
    </row>
    <row r="996" spans="1:9" x14ac:dyDescent="0.25">
      <c r="A996">
        <v>995</v>
      </c>
      <c r="B996" t="s">
        <v>4294</v>
      </c>
      <c r="C996" t="s">
        <v>1347</v>
      </c>
      <c r="D996">
        <v>63</v>
      </c>
      <c r="E996" t="s">
        <v>4295</v>
      </c>
      <c r="F996">
        <v>3742</v>
      </c>
      <c r="G996" t="s">
        <v>4296</v>
      </c>
      <c r="H996" t="s">
        <v>1377</v>
      </c>
      <c r="I996" t="s">
        <v>1340</v>
      </c>
    </row>
    <row r="997" spans="1:9" x14ac:dyDescent="0.25">
      <c r="A997">
        <v>996</v>
      </c>
      <c r="B997" t="s">
        <v>4297</v>
      </c>
      <c r="C997" t="s">
        <v>1367</v>
      </c>
      <c r="D997">
        <v>59</v>
      </c>
      <c r="E997" t="s">
        <v>4298</v>
      </c>
      <c r="F997">
        <v>7613</v>
      </c>
      <c r="G997" t="s">
        <v>4299</v>
      </c>
      <c r="H997" t="s">
        <v>1414</v>
      </c>
      <c r="I997" t="s">
        <v>1340</v>
      </c>
    </row>
    <row r="998" spans="1:9" x14ac:dyDescent="0.25">
      <c r="A998">
        <v>997</v>
      </c>
      <c r="B998" t="s">
        <v>4300</v>
      </c>
      <c r="C998" t="s">
        <v>1411</v>
      </c>
      <c r="D998">
        <v>30</v>
      </c>
      <c r="E998" t="s">
        <v>4301</v>
      </c>
      <c r="F998">
        <v>6950</v>
      </c>
      <c r="G998" t="s">
        <v>4302</v>
      </c>
      <c r="H998" t="s">
        <v>1414</v>
      </c>
      <c r="I998" t="s">
        <v>1340</v>
      </c>
    </row>
    <row r="999" spans="1:9" x14ac:dyDescent="0.25">
      <c r="A999">
        <v>998</v>
      </c>
      <c r="B999" t="s">
        <v>4303</v>
      </c>
      <c r="C999" t="s">
        <v>1347</v>
      </c>
      <c r="D999">
        <v>32</v>
      </c>
      <c r="E999" t="s">
        <v>4304</v>
      </c>
      <c r="F999">
        <v>52</v>
      </c>
      <c r="G999" t="s">
        <v>4305</v>
      </c>
      <c r="H999" t="s">
        <v>1355</v>
      </c>
      <c r="I999" t="s">
        <v>1340</v>
      </c>
    </row>
    <row r="1000" spans="1:9" x14ac:dyDescent="0.25">
      <c r="A1000">
        <v>999</v>
      </c>
      <c r="B1000" t="s">
        <v>4306</v>
      </c>
      <c r="C1000" t="s">
        <v>1347</v>
      </c>
      <c r="D1000">
        <v>30</v>
      </c>
      <c r="E1000" t="s">
        <v>4307</v>
      </c>
      <c r="F1000">
        <v>7849</v>
      </c>
      <c r="G1000" t="s">
        <v>4308</v>
      </c>
      <c r="H1000" t="s">
        <v>1377</v>
      </c>
      <c r="I1000" t="s">
        <v>1340</v>
      </c>
    </row>
    <row r="1001" spans="1:9" x14ac:dyDescent="0.25">
      <c r="A1001">
        <v>1000</v>
      </c>
      <c r="B1001" t="s">
        <v>4309</v>
      </c>
      <c r="C1001" t="s">
        <v>1371</v>
      </c>
      <c r="D1001">
        <v>71</v>
      </c>
      <c r="E1001" t="s">
        <v>4310</v>
      </c>
      <c r="F1001">
        <v>9012</v>
      </c>
      <c r="G1001" t="s">
        <v>4311</v>
      </c>
      <c r="H1001" t="s">
        <v>1414</v>
      </c>
      <c r="I1001" t="s">
        <v>1340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Dashboard</vt:lpstr>
      <vt:lpstr>Pivot</vt:lpstr>
      <vt:lpstr>FINAL TABLE</vt:lpstr>
      <vt:lpstr>Raw -Sales</vt:lpstr>
      <vt:lpstr>Raw-products</vt:lpstr>
      <vt:lpstr>Raw -orders</vt:lpstr>
      <vt:lpstr>Raw - 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Ingyinn Hmwe</dc:creator>
  <cp:lastModifiedBy>Ingyinn Hmwe</cp:lastModifiedBy>
  <dcterms:created xsi:type="dcterms:W3CDTF">2023-01-10T06:27:22Z</dcterms:created>
  <dcterms:modified xsi:type="dcterms:W3CDTF">2023-04-03T04:56:53Z</dcterms:modified>
</cp:coreProperties>
</file>